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fileSharing readOnlyRecommended="1"/>
  <workbookPr filterPrivacy="1" codeName="ThisWorkbook" defaultThemeVersion="124226"/>
  <xr:revisionPtr revIDLastSave="3194" documentId="8_{08876E35-C471-4953-AC28-A96D2042C27A}" xr6:coauthVersionLast="47" xr6:coauthVersionMax="47" xr10:uidLastSave="{5939CD24-AA8B-45DF-8C96-CDDF141CA108}"/>
  <bookViews>
    <workbookView xWindow="-110" yWindow="-110" windowWidth="19420" windowHeight="10300" tabRatio="838" xr2:uid="{00000000-000D-0000-FFFF-FFFF00000000}"/>
  </bookViews>
  <sheets>
    <sheet name="◆入力について◆ " sheetId="53" r:id="rId1"/>
    <sheet name="2026単価表" sheetId="56" r:id="rId2"/>
    <sheet name="基本情報" sheetId="23" r:id="rId3"/>
    <sheet name="表紙・見積書" sheetId="25" r:id="rId4"/>
    <sheet name="【1】見・契_経費 契約金額内訳書" sheetId="5" r:id="rId5"/>
    <sheet name="(参考)人日積算" sheetId="44" r:id="rId6"/>
    <sheet name="【2】見・契_業務人件費" sheetId="18" r:id="rId7"/>
    <sheet name="【3】見・契_一般謝金" sheetId="61" r:id="rId8"/>
    <sheet name="（参考）業従者・講師配置計画 兼 研修日程表" sheetId="69" r:id="rId9"/>
    <sheet name="【4】見・契_研修旅費" sheetId="68" r:id="rId10"/>
    <sheet name="【5】見・契_研修諸経費" sheetId="11" r:id="rId11"/>
    <sheet name="請求書_概算払" sheetId="27" r:id="rId12"/>
    <sheet name="請求書_前金払" sheetId="78" r:id="rId13"/>
    <sheet name="請求書_追給・ゼロ精算・確定払" sheetId="34" r:id="rId14"/>
    <sheet name="請求書_戻入" sheetId="55" r:id="rId15"/>
    <sheet name="請求書_ランプサム(確定払)" sheetId="84" r:id="rId16"/>
    <sheet name="表紙・経費確定報告書" sheetId="32" r:id="rId17"/>
    <sheet name="【1】精_経費内訳書（概算払)" sheetId="108" r:id="rId18"/>
    <sheet name="【1】精_経費内訳書 (前金払)" sheetId="110" r:id="rId19"/>
    <sheet name="【1】精_経費内訳書 (確定払)" sheetId="109" r:id="rId20"/>
    <sheet name="【2】精_業務人件費" sheetId="76" r:id="rId21"/>
    <sheet name="【3】精_一般謝金" sheetId="82" r:id="rId22"/>
    <sheet name="【２・3】精_業従配置実績・一般謝金内訳" sheetId="111" r:id="rId23"/>
    <sheet name="【4】精_研修旅費" sheetId="112" r:id="rId24"/>
    <sheet name="【5】精 研修諸経費" sheetId="81" r:id="rId25"/>
    <sheet name="損料請求書" sheetId="36" r:id="rId26"/>
    <sheet name="証書貼付台紙" sheetId="114"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１号">#REF!</definedName>
    <definedName name="_２号">#REF!</definedName>
    <definedName name="_３号">#REF!</definedName>
    <definedName name="_４_講師謝金" localSheetId="7">#REF!</definedName>
    <definedName name="_４_講師謝金" localSheetId="21">#REF!</definedName>
    <definedName name="_４_講師謝金" localSheetId="15">#REF!</definedName>
    <definedName name="_４_講師謝金">#REF!</definedName>
    <definedName name="_４号">#REF!</definedName>
    <definedName name="_５号">#REF!</definedName>
    <definedName name="_６号">#REF!</definedName>
    <definedName name="_xlnm._FilterDatabase" localSheetId="8" hidden="1">'（参考）業従者・講師配置計画 兼 研修日程表'!$B$12:$AP$12</definedName>
    <definedName name="_xlnm._FilterDatabase" localSheetId="6" hidden="1">【2】見・契_業務人件費!$B$14</definedName>
    <definedName name="_xlnm._FilterDatabase" localSheetId="20" hidden="1">【2】精_業務人件費!$B$14</definedName>
    <definedName name="_xlnm._FilterDatabase" localSheetId="22" hidden="1">【２・3】精_業従配置実績・一般謝金内訳!$A$12:$CA$12</definedName>
    <definedName name="_ftn1">'[1]Ⅱ直接経費　旅費（航空賃、日当宿泊料）'!#REF!</definedName>
    <definedName name="_ftnref1">'[1]Ⅱ直接経費　旅費（航空賃、日当宿泊料）'!#REF!</definedName>
    <definedName name="_Hlk165212252">'[1]Ⅱ直接経費　旅費（航空賃、日当宿泊料）'!#REF!</definedName>
    <definedName name="【2】見・契_一般謝金" localSheetId="8">'（参考）業従者・講師配置計画 兼 研修日程表'!$C$6</definedName>
    <definedName name="【2】見・契_一般謝金" localSheetId="22">【２・3】精_業従配置実績・一般謝金内訳!$C$6</definedName>
    <definedName name="【2】見・契_一般謝金" localSheetId="15">#REF!</definedName>
    <definedName name="【2】見・契_一般謝金">#REF!</definedName>
    <definedName name="【2】見・契_検討会等参加謝金" localSheetId="8">'（参考）業従者・講師配置計画 兼 研修日程表'!$W$8</definedName>
    <definedName name="【2】見・契_検討会等参加謝金" localSheetId="22">【２・3】精_業従配置実績・一般謝金内訳!$W$8</definedName>
    <definedName name="【2】見・契_検討会等参加謝金" localSheetId="15">#REF!</definedName>
    <definedName name="【2】見・契_検討会等参加謝金">#REF!</definedName>
    <definedName name="【2】見・契_見学謝金" localSheetId="8">'（参考）業従者・講師配置計画 兼 研修日程表'!$AL$8</definedName>
    <definedName name="【2】見・契_見学謝金" localSheetId="22">【２・3】精_業従配置実績・一般謝金内訳!$AL$8</definedName>
    <definedName name="【2】見・契_見学謝金" localSheetId="15">#REF!</definedName>
    <definedName name="【2】見・契_見学謝金">#REF!</definedName>
    <definedName name="【2】見・契_原稿謝金" localSheetId="8">'（参考）業従者・講師配置計画 兼 研修日程表'!$AE$8</definedName>
    <definedName name="【2】見・契_原稿謝金" localSheetId="22">【２・3】精_業従配置実績・一般謝金内訳!$AE$8</definedName>
    <definedName name="【2】見・契_原稿謝金" localSheetId="15">#REF!</definedName>
    <definedName name="【2】見・契_原稿謝金">#REF!</definedName>
    <definedName name="【2】見・契_講師謝金" localSheetId="8">'（参考）業従者・講師配置計画 兼 研修日程表'!$O$8</definedName>
    <definedName name="【2】見・契_講師謝金" localSheetId="22">【２・3】精_業従配置実績・一般謝金内訳!$O$8</definedName>
    <definedName name="【2】見・契_講師謝金" localSheetId="15">#REF!</definedName>
    <definedName name="【2】見・契_講師謝金">#REF!</definedName>
    <definedName name="【2】見・契_講習料" localSheetId="8">'（参考）業従者・講師配置計画 兼 研修日程表'!#REF!</definedName>
    <definedName name="【2】見・契_講習料" localSheetId="22">【２・3】精_業従配置実績・一般謝金内訳!#REF!</definedName>
    <definedName name="【2】見・契_講習料" localSheetId="15">#REF!</definedName>
    <definedName name="【2】見・契_講習料">#REF!</definedName>
    <definedName name="【2】精算_一般謝金" localSheetId="15">#REF!</definedName>
    <definedName name="【2】精算_一般謝金">#REF!</definedName>
    <definedName name="【2】精算_検討会等参加謝金" localSheetId="15">#REF!</definedName>
    <definedName name="【2】精算_検討会等参加謝金">#REF!</definedName>
    <definedName name="【2】精算_見学謝金" localSheetId="15">#REF!</definedName>
    <definedName name="【2】精算_見学謝金">#REF!</definedName>
    <definedName name="【2】精算_原稿謝金" localSheetId="15">#REF!</definedName>
    <definedName name="【2】精算_原稿謝金">#REF!</definedName>
    <definedName name="【2】精算_講師謝金" localSheetId="15">#REF!</definedName>
    <definedName name="【2】精算_講師謝金">#REF!</definedName>
    <definedName name="【2】精算_講習料" localSheetId="15">#REF!</definedName>
    <definedName name="【2】精算_講習料">#REF!</definedName>
    <definedName name="【3】見・契_研修旅費" localSheetId="9">【4】見・契_研修旅費!$C$9</definedName>
    <definedName name="【3】見・契_研修旅費" localSheetId="23">【4】精_研修旅費!$C$9</definedName>
    <definedName name="【3】見・契_研修旅費" localSheetId="15">#REF!</definedName>
    <definedName name="【3】見・契_研修旅費">#REF!</definedName>
    <definedName name="【3】精算_研修旅費" localSheetId="15">#REF!</definedName>
    <definedName name="【3】精算_研修旅費">#REF!</definedName>
    <definedName name="【4】見・契_交通費" localSheetId="15">#REF!</definedName>
    <definedName name="【4】見・契_交通費">#REF!</definedName>
    <definedName name="【4】精算_交通費" localSheetId="15">#REF!</definedName>
    <definedName name="【4】精算_交通費">#REF!</definedName>
    <definedName name="【5】見・契_航空賃" localSheetId="7">#REF!</definedName>
    <definedName name="【5】見・契_航空賃" localSheetId="21">#REF!</definedName>
    <definedName name="【5】見・契_航空賃" localSheetId="15">#REF!</definedName>
    <definedName name="【5】見・契_航空賃">#REF!</definedName>
    <definedName name="【5】見・契_講師謝金" localSheetId="7">#REF!</definedName>
    <definedName name="【5】見・契_講師謝金" localSheetId="21">#REF!</definedName>
    <definedName name="【5】見・契_講師謝金" localSheetId="15">#REF!</definedName>
    <definedName name="【5】見・契_講師謝金">#REF!</definedName>
    <definedName name="【5】見・契_国外講師招聘費" localSheetId="7">#REF!</definedName>
    <definedName name="【5】見・契_国外講師招聘費" localSheetId="21">#REF!</definedName>
    <definedName name="【5】見・契_国外講師招聘費" localSheetId="15">#REF!</definedName>
    <definedName name="【5】見・契_国外講師招聘費">#REF!</definedName>
    <definedName name="【5】見・契_内国旅費" localSheetId="7">#REF!</definedName>
    <definedName name="【5】見・契_内国旅費" localSheetId="21">#REF!</definedName>
    <definedName name="【5】見・契_内国旅費" localSheetId="15">#REF!</definedName>
    <definedName name="【5】見・契_内国旅費">#REF!</definedName>
    <definedName name="【5】見・契_本邦滞在費" localSheetId="7">#REF!</definedName>
    <definedName name="【5】見・契_本邦滞在費" localSheetId="21">#REF!</definedName>
    <definedName name="【5】見・契_本邦滞在費" localSheetId="15">#REF!</definedName>
    <definedName name="【5】見・契_本邦滞在費">#REF!</definedName>
    <definedName name="【5】精算_航空賃" localSheetId="15">#REF!</definedName>
    <definedName name="【5】精算_航空賃">#REF!</definedName>
    <definedName name="【5】精算_講師謝金" localSheetId="15">#REF!</definedName>
    <definedName name="【5】精算_講師謝金">#REF!</definedName>
    <definedName name="【5】精算_国外講師招聘費" localSheetId="15">#REF!</definedName>
    <definedName name="【5】精算_国外講師招聘費">#REF!</definedName>
    <definedName name="【5】精算_内国旅費" localSheetId="15">#REF!</definedName>
    <definedName name="【5】精算_内国旅費">#REF!</definedName>
    <definedName name="【5】精算_本邦滞在費" localSheetId="15">#REF!</definedName>
    <definedName name="【5】精算_本邦滞在費">#REF!</definedName>
    <definedName name="【6】見・契_会議費" localSheetId="24">'【5】精 研修諸経費'!$B$66:$I$73</definedName>
    <definedName name="【6】見・契_会議費" localSheetId="15">#REF!</definedName>
    <definedName name="【6】見・契_会議費">【5】見・契_研修諸経費!$B$65:$I$72</definedName>
    <definedName name="【6】見・契_教材費" localSheetId="24">'【5】精 研修諸経費'!#REF!</definedName>
    <definedName name="【6】見・契_教材費" localSheetId="26">[2]【5】見・契_研修諸経費!#REF!</definedName>
    <definedName name="【6】見・契_教材費" localSheetId="15">#REF!</definedName>
    <definedName name="【6】見・契_教材費">【5】見・契_研修諸経費!#REF!</definedName>
    <definedName name="【6】見・契_研修諸経費" localSheetId="24">'【5】精 研修諸経費'!$B$3</definedName>
    <definedName name="【6】見・契_研修諸経費" localSheetId="15">#REF!</definedName>
    <definedName name="【6】見・契_研修諸経費">【5】見・契_研修諸経費!$B$3</definedName>
    <definedName name="【6】見・契_施設機材借料損料" localSheetId="24">'【5】精 研修諸経費'!$B$25:$I$32</definedName>
    <definedName name="【6】見・契_施設機材借料損料" localSheetId="15">#REF!</definedName>
    <definedName name="【6】見・契_施設機材借料損料">【5】見・契_研修諸経費!$B$24:$I$31</definedName>
    <definedName name="【6】見・契_施設入場料" localSheetId="24">'【5】精 研修諸経費'!$B$34:$I$45</definedName>
    <definedName name="【6】見・契_施設入場料" localSheetId="15">#REF!</definedName>
    <definedName name="【6】見・契_施設入場料">【5】見・契_研修諸経費!$B$33:$I$44</definedName>
    <definedName name="【6】見・契_資材費" localSheetId="24">'【5】精 研修諸経費'!$B$5:$I$23</definedName>
    <definedName name="【6】見・契_資材費" localSheetId="15">#REF!</definedName>
    <definedName name="【6】見・契_資材費">【5】見・契_研修諸経費!$B$4:$I$22</definedName>
    <definedName name="【6】見・契_損害保険料" localSheetId="24">'【5】精 研修諸経費'!#REF!</definedName>
    <definedName name="【6】見・契_損害保険料" localSheetId="26">[2]【5】見・契_研修諸経費!#REF!</definedName>
    <definedName name="【6】見・契_損害保険料" localSheetId="15">#REF!</definedName>
    <definedName name="【6】見・契_損害保険料">【5】見・契_研修諸経費!#REF!</definedName>
    <definedName name="【6】見・契_通訳傭上費" localSheetId="24">'【5】精 研修諸経費'!$B$47:$I$64</definedName>
    <definedName name="【6】見・契_通訳傭上費" localSheetId="15">#REF!</definedName>
    <definedName name="【6】見・契_通訳傭上費">【5】見・契_研修諸経費!$B$46:$I$63</definedName>
    <definedName name="【6】精算_会議費" localSheetId="15">#REF!</definedName>
    <definedName name="【6】精算_会議費">#REF!</definedName>
    <definedName name="【6】精算_教材費" localSheetId="15">#REF!</definedName>
    <definedName name="【6】精算_教材費">#REF!</definedName>
    <definedName name="【6】精算_研修諸経費" localSheetId="15">#REF!</definedName>
    <definedName name="【6】精算_研修諸経費">#REF!</definedName>
    <definedName name="【6】精算_施設機材借料損料" localSheetId="15">#REF!</definedName>
    <definedName name="【6】精算_施設機材借料損料">#REF!</definedName>
    <definedName name="【6】精算_施設入場料" localSheetId="15">#REF!</definedName>
    <definedName name="【6】精算_施設入場料">#REF!</definedName>
    <definedName name="【6】精算_資材費" localSheetId="15">#REF!</definedName>
    <definedName name="【6】精算_資材費">#REF!</definedName>
    <definedName name="【6】精算_損害保険料" localSheetId="15">#REF!</definedName>
    <definedName name="【6】精算_損害保険料">#REF!</definedName>
    <definedName name="【6】精算_通訳傭上費" localSheetId="15">#REF!</definedName>
    <definedName name="【6】精算_通訳傭上費">#REF!</definedName>
    <definedName name="【7】見・契_業務管理費" localSheetId="20">【2】精_業務人件費!$B$16:$K$19</definedName>
    <definedName name="【7】見・契_業務管理費" localSheetId="15">#REF!</definedName>
    <definedName name="【7】見・契_業務管理費">【2】見・契_業務人件費!$B$16:$K$19</definedName>
    <definedName name="【7】見・契_業務人件費" localSheetId="20">【2】精_業務人件費!$B$7:$K$14</definedName>
    <definedName name="【7】見・契_業務人件費" localSheetId="15">#REF!</definedName>
    <definedName name="【7】見・契_業務人件費">【2】見・契_業務人件費!$B$7:$K$14</definedName>
    <definedName name="【7】見・契_業務人件費・業務管理費" localSheetId="20">【2】精_業務人件費!$B$2</definedName>
    <definedName name="【7】見・契_業務人件費・業務管理費" localSheetId="15">#REF!</definedName>
    <definedName name="【7】見・契_業務人件費・業務管理費">【2】見・契_業務人件費!$B$2</definedName>
    <definedName name="【7】精算_業務管理費" localSheetId="15">#REF!</definedName>
    <definedName name="【7】精算_業務管理費">#REF!</definedName>
    <definedName name="【7】精算_業務人件費" localSheetId="15">#REF!</definedName>
    <definedName name="【7】精算_業務人件費">#REF!</definedName>
    <definedName name="【7】精算_業務人件費・業務管理費" localSheetId="15">#REF!</definedName>
    <definedName name="【7】精算_業務人件費・業務管理費">#REF!</definedName>
    <definedName name="【8】見・契_業務従事者配置計画表">#REF!</definedName>
    <definedName name="【8】精算_業務従事者配置実績表" localSheetId="15">#REF!</definedName>
    <definedName name="【8】精算_業務従事者配置実績表">#REF!</definedName>
    <definedName name="【別紙１】経費内訳書_精算" localSheetId="26">'[2]◆入力について◆ '!#REF!</definedName>
    <definedName name="【別紙１】経費内訳書_精算" localSheetId="15">#REF!</definedName>
    <definedName name="【別紙１】経費内訳書_精算">'◆入力について◆ '!#REF!</definedName>
    <definedName name="【別紙２】一般謝金_見積・契約" localSheetId="26">'[2]◆入力について◆ '!#REF!</definedName>
    <definedName name="【別紙２】一般謝金_見積・契約" localSheetId="15">#REF!</definedName>
    <definedName name="【別紙２】一般謝金_見積・契約">'◆入力について◆ '!#REF!</definedName>
    <definedName name="【別紙２】一般謝金_精算" localSheetId="26">'[2]◆入力について◆ '!#REF!</definedName>
    <definedName name="【別紙２】一般謝金_精算" localSheetId="15">#REF!</definedName>
    <definedName name="【別紙２】一般謝金_精算">'◆入力について◆ '!#REF!</definedName>
    <definedName name="【別紙３】研修旅費_見積・契約" localSheetId="26">'[2]◆入力について◆ '!#REF!</definedName>
    <definedName name="【別紙３】研修旅費_見積・契約" localSheetId="15">#REF!</definedName>
    <definedName name="【別紙３】研修旅費_見積・契約">'◆入力について◆ '!#REF!</definedName>
    <definedName name="【別紙３】研修旅費_精算" localSheetId="26">'[2]◆入力について◆ '!#REF!</definedName>
    <definedName name="【別紙３】研修旅費_精算" localSheetId="15">#REF!</definedName>
    <definedName name="【別紙３】研修旅費_精算">'◆入力について◆ '!#REF!</definedName>
    <definedName name="【別紙４】交通費_見積・契約" localSheetId="26">'[2]◆入力について◆ '!#REF!</definedName>
    <definedName name="【別紙４】交通費_見積・契約" localSheetId="15">#REF!</definedName>
    <definedName name="【別紙４】交通費_見積・契約">'◆入力について◆ '!#REF!</definedName>
    <definedName name="【別紙４】交通費_精算" localSheetId="26">'[2]◆入力について◆ '!#REF!</definedName>
    <definedName name="【別紙４】交通費_精算" localSheetId="15">#REF!</definedName>
    <definedName name="【別紙４】交通費_精算">'◆入力について◆ '!#REF!</definedName>
    <definedName name="【別紙５】国外講師招聘費_見積・契約" localSheetId="26">'[2]◆入力について◆ '!#REF!</definedName>
    <definedName name="【別紙５】国外講師招聘費_見積・契約" localSheetId="15">#REF!</definedName>
    <definedName name="【別紙５】国外講師招聘費_見積・契約">'◆入力について◆ '!#REF!</definedName>
    <definedName name="【別紙５】国外講師招聘費_精算" localSheetId="26">'[2]◆入力について◆ '!#REF!</definedName>
    <definedName name="【別紙５】国外講師招聘費_精算" localSheetId="15">#REF!</definedName>
    <definedName name="【別紙５】国外講師招聘費_精算">'◆入力について◆ '!#REF!</definedName>
    <definedName name="【別紙６】研修諸経費_見積・契約" localSheetId="26">'[2]◆入力について◆ '!#REF!</definedName>
    <definedName name="【別紙６】研修諸経費_見積・契約" localSheetId="15">#REF!</definedName>
    <definedName name="【別紙６】研修諸経費_見積・契約">'◆入力について◆ '!#REF!</definedName>
    <definedName name="【別紙６】研修諸経費_精算" localSheetId="26">'[2]◆入力について◆ '!#REF!</definedName>
    <definedName name="【別紙６】研修諸経費_精算" localSheetId="15">#REF!</definedName>
    <definedName name="【別紙６】研修諸経費_精算">'◆入力について◆ '!#REF!</definedName>
    <definedName name="【別紙７】業務人件費・業務管理費_見積・契約" localSheetId="26">'[2]◆入力について◆ '!#REF!</definedName>
    <definedName name="【別紙７】業務人件費・業務管理費_見積・契約" localSheetId="15">#REF!</definedName>
    <definedName name="【別紙７】業務人件費・業務管理費_見積・契約">'◆入力について◆ '!#REF!</definedName>
    <definedName name="【別紙７】業務人件費・業務管理費_精算" localSheetId="26">'[2]◆入力について◆ '!#REF!</definedName>
    <definedName name="【別紙７】業務人件費・業務管理費_精算" localSheetId="15">#REF!</definedName>
    <definedName name="【別紙７】業務人件費・業務管理費_精算">'◆入力について◆ '!#REF!</definedName>
    <definedName name="【別紙８】業務従事者配置計画表_見積・契約" localSheetId="19">'[3]◆入力について◆ '!#REF!</definedName>
    <definedName name="【別紙８】業務従事者配置計画表_見積・契約" localSheetId="18">'[3]◆入力について◆ '!#REF!</definedName>
    <definedName name="【別紙８】業務従事者配置計画表_見積・契約" localSheetId="17">'[3]◆入力について◆ '!#REF!</definedName>
    <definedName name="【別紙８】業務従事者配置計画表_見積・契約" localSheetId="7">'[4]◆入力について◆ '!#REF!</definedName>
    <definedName name="【別紙８】業務従事者配置計画表_見積・契約" localSheetId="21">'[4]◆入力について◆ '!#REF!</definedName>
    <definedName name="【別紙８】業務従事者配置計画表_見積・契約" localSheetId="26">'[2]◆入力について◆ '!#REF!</definedName>
    <definedName name="【別紙８】業務従事者配置計画表_見積・契約" localSheetId="15">#REF!</definedName>
    <definedName name="【別紙８】業務従事者配置計画表_見積・契約">'◆入力について◆ '!#REF!</definedName>
    <definedName name="【別紙８】業務従事者配置計画表_精算" localSheetId="26">'[2]◆入力について◆ '!#REF!</definedName>
    <definedName name="【別紙８】業務従事者配置計画表_精算" localSheetId="15">#REF!</definedName>
    <definedName name="【別紙８】業務従事者配置計画表_精算">'◆入力について◆ '!#REF!</definedName>
    <definedName name="a" localSheetId="7">#REF!</definedName>
    <definedName name="a" localSheetId="21">#REF!</definedName>
    <definedName name="a">#REF!</definedName>
    <definedName name="aaa" localSheetId="7">#REF!</definedName>
    <definedName name="aaa" localSheetId="21">#REF!</definedName>
    <definedName name="aaa">#REF!</definedName>
    <definedName name="b" localSheetId="7">#REF!</definedName>
    <definedName name="b" localSheetId="21">#REF!</definedName>
    <definedName name="b">#REF!</definedName>
    <definedName name="ｄ" localSheetId="7">#REF!</definedName>
    <definedName name="ｄ" localSheetId="21">#REF!</definedName>
    <definedName name="ｄ">#REF!</definedName>
    <definedName name="DATA" localSheetId="7">#REF!</definedName>
    <definedName name="DATA" localSheetId="21">#REF!</definedName>
    <definedName name="DATA">#REF!</definedName>
    <definedName name="ｄｄ" localSheetId="7">#REF!</definedName>
    <definedName name="ｄｄ" localSheetId="21">#REF!</definedName>
    <definedName name="ｄｄ">#REF!</definedName>
    <definedName name="ｄｄｄ" localSheetId="7">#REF!</definedName>
    <definedName name="ｄｄｄ" localSheetId="21">#REF!</definedName>
    <definedName name="ｄｄｄ">#REF!</definedName>
    <definedName name="ｇ" localSheetId="7">#REF!</definedName>
    <definedName name="ｇ" localSheetId="21">#REF!</definedName>
    <definedName name="ｇ">#REF!</definedName>
    <definedName name="ｍｍ" localSheetId="7">#REF!</definedName>
    <definedName name="ｍｍ" localSheetId="21">#REF!</definedName>
    <definedName name="ｍｍ">#REF!</definedName>
    <definedName name="ｐ" localSheetId="7">#REF!</definedName>
    <definedName name="ｐ" localSheetId="21">#REF!</definedName>
    <definedName name="ｐ">#REF!</definedName>
    <definedName name="ｐｐ" localSheetId="7">#REF!</definedName>
    <definedName name="ｐｐ" localSheetId="21">#REF!</definedName>
    <definedName name="ｐｐ">#REF!</definedName>
    <definedName name="_xlnm.Print_Area" localSheetId="8">'（参考）業従者・講師配置計画 兼 研修日程表'!$AS$1:$BH$223</definedName>
    <definedName name="_xlnm.Print_Area" localSheetId="5">'(参考)人日積算'!$A$1:$N$19</definedName>
    <definedName name="_xlnm.Print_Area" localSheetId="4">'【1】見・契_経費 契約金額内訳書'!$B$1:$E$28</definedName>
    <definedName name="_xlnm.Print_Area" localSheetId="19">'【1】精_経費内訳書 (確定払)'!$B$1:$H$27</definedName>
    <definedName name="_xlnm.Print_Area" localSheetId="18">'【1】精_経費内訳書 (前金払)'!$B$1:$H$27</definedName>
    <definedName name="_xlnm.Print_Area" localSheetId="17">'【1】精_経費内訳書（概算払)'!$B$1:$H$27</definedName>
    <definedName name="_xlnm.Print_Area" localSheetId="6">【2】見・契_業務人件費!$B$1:$K$18</definedName>
    <definedName name="_xlnm.Print_Area" localSheetId="20">【2】精_業務人件費!$B$1:$K$18</definedName>
    <definedName name="_xlnm.Print_Area" localSheetId="22">【２・3】精_業従配置実績・一般謝金内訳!$B$5:$AP$228</definedName>
    <definedName name="_xlnm.Print_Area" localSheetId="7">【3】見・契_一般謝金!$B$1:$Y$12</definedName>
    <definedName name="_xlnm.Print_Area" localSheetId="21">【3】精_一般謝金!$B$1:$Z$12</definedName>
    <definedName name="_xlnm.Print_Area" localSheetId="9">【4】見・契_研修旅費!$C$6:$W$85</definedName>
    <definedName name="_xlnm.Print_Area" localSheetId="23">【4】精_研修旅費!$C$6:$W$84</definedName>
    <definedName name="_xlnm.Print_Area" localSheetId="10">【5】見・契_研修諸経費!$B$2:$I$94</definedName>
    <definedName name="_xlnm.Print_Area" localSheetId="24">'【5】精 研修諸経費'!$B$2:$I$95</definedName>
    <definedName name="_xlnm.Print_Area" localSheetId="0">'◆入力について◆ '!$A$1:$M$34</definedName>
    <definedName name="_xlnm.Print_Area" localSheetId="1">'2026単価表'!$A$1:$I$48</definedName>
    <definedName name="_xlnm.Print_Area" localSheetId="26">証書貼付台紙!$B$1:$L$59</definedName>
    <definedName name="_xlnm.Print_Area" localSheetId="15">'請求書_ランプサム(確定払)'!$B$1:$S$51</definedName>
    <definedName name="_xlnm.Print_Area" localSheetId="11">請求書_概算払!$B$1:$S$52</definedName>
    <definedName name="_xlnm.Print_Area" localSheetId="12">請求書_前金払!$B$1:$S$55</definedName>
    <definedName name="_xlnm.Print_Area" localSheetId="13">請求書_追給・ゼロ精算・確定払!$B$1:$S$53</definedName>
    <definedName name="_xlnm.Print_Area" localSheetId="14">請求書_戻入!$B$1:$S$46</definedName>
    <definedName name="_xlnm.Print_Area" localSheetId="25">損料請求書!$B$1:$S$40</definedName>
    <definedName name="_xlnm.Print_Area" localSheetId="16">表紙・経費確定報告書!$B$1:$S$40</definedName>
    <definedName name="_xlnm.Print_Area" localSheetId="3">表紙・見積書!$B$1:$S$46</definedName>
    <definedName name="_xlnm.Print_Titles" localSheetId="8">'（参考）業従者・講師配置計画 兼 研修日程表'!$8:$12</definedName>
    <definedName name="_xlnm.Print_Titles" localSheetId="22">【２・3】精_業従配置実績・一般謝金内訳!$5:$10</definedName>
    <definedName name="_xlnm.Print_Titles" localSheetId="9">【4】見・契_研修旅費!$6:$7</definedName>
    <definedName name="_xlnm.Print_Titles" localSheetId="23">【4】精_研修旅費!$6:$7</definedName>
    <definedName name="_xlnm.Print_Titles" localSheetId="10">【5】見・契_研修諸経費!$2:$3</definedName>
    <definedName name="_xlnm.Print_Titles" localSheetId="24">'【5】精 研修諸経費'!$1:$3</definedName>
    <definedName name="ｓｓ" localSheetId="7">'[5]一般業務費（１）'!#REF!</definedName>
    <definedName name="ｓｓ" localSheetId="21">'[5]一般業務費（１）'!#REF!</definedName>
    <definedName name="ｓｓ">'[5]一般業務費（１）'!#REF!</definedName>
    <definedName name="ｓｓｓｓｓ" localSheetId="7">#REF!</definedName>
    <definedName name="ｓｓｓｓｓ" localSheetId="21">#REF!</definedName>
    <definedName name="ｓｓｓｓｓ">#REF!</definedName>
    <definedName name="あああ">#REF!</definedName>
    <definedName name="え" localSheetId="7">#REF!</definedName>
    <definedName name="え" localSheetId="21">#REF!</definedName>
    <definedName name="え">#REF!</definedName>
    <definedName name="エコノミー">#REF!</definedName>
    <definedName name="お" localSheetId="7">#REF!</definedName>
    <definedName name="お" localSheetId="21">#REF!</definedName>
    <definedName name="お">#REF!</definedName>
    <definedName name="おお" localSheetId="7">#REF!</definedName>
    <definedName name="おお" localSheetId="21">#REF!</definedName>
    <definedName name="おお">#REF!</definedName>
    <definedName name="ここ" localSheetId="7">#REF!</definedName>
    <definedName name="ここ" localSheetId="21">#REF!</definedName>
    <definedName name="ここ">#REF!</definedName>
    <definedName name="コンサルタントによる見積" localSheetId="7">#REF!</definedName>
    <definedName name="コンサルタントによる見積" localSheetId="21">#REF!</definedName>
    <definedName name="コンサルタントによる見積">#REF!</definedName>
    <definedName name="ドルレート" localSheetId="7">#REF!</definedName>
    <definedName name="ドルレート" localSheetId="21">#REF!</definedName>
    <definedName name="ドルレート">#REF!</definedName>
    <definedName name="ビジネス">#REF!</definedName>
    <definedName name="一般業務費合計">'[6]一般業務費（２）'!$F$60</definedName>
    <definedName name="一般業務費地域分類" localSheetId="7">#REF!</definedName>
    <definedName name="一般業務費地域分類" localSheetId="21">#REF!</definedName>
    <definedName name="一般業務費地域分類">#REF!</definedName>
    <definedName name="海外活動費" localSheetId="7">#REF!</definedName>
    <definedName name="海外活動費" localSheetId="21">#REF!</definedName>
    <definedName name="海外活動費">#REF!</definedName>
    <definedName name="概算払い経費内訳書" localSheetId="15">#REF!</definedName>
    <definedName name="概算払い経費内訳書">#REF!</definedName>
    <definedName name="概算払い請求書" localSheetId="26">[2]請求書_概算払!#REF!</definedName>
    <definedName name="概算払い請求書" localSheetId="15">#REF!</definedName>
    <definedName name="概算払い請求書">請求書_概算払!#REF!</definedName>
    <definedName name="隔離">#REF!</definedName>
    <definedName name="間接費合計" localSheetId="7">#REF!</definedName>
    <definedName name="間接費合計" localSheetId="21">#REF!</definedName>
    <definedName name="間接費合計">#REF!</definedName>
    <definedName name="基盤整備費合計" localSheetId="7">#REF!</definedName>
    <definedName name="基盤整備費合計" localSheetId="21">#REF!</definedName>
    <definedName name="基盤整備費合計">#REF!</definedName>
    <definedName name="基本情報" localSheetId="15">#REF!</definedName>
    <definedName name="基本情報">基本情報!$B$3</definedName>
    <definedName name="基本人件費" localSheetId="7">#REF!</definedName>
    <definedName name="基本人件費" localSheetId="21">#REF!</definedName>
    <definedName name="基本人件費">#REF!</definedName>
    <definedName name="技術交換費合計" localSheetId="7">#REF!</definedName>
    <definedName name="技術交換費合計" localSheetId="21">#REF!</definedName>
    <definedName name="技術交換費合計">#REF!</definedName>
    <definedName name="業務分類" localSheetId="7">#REF!</definedName>
    <definedName name="業務分類" localSheetId="21">#REF!</definedName>
    <definedName name="業務分類">#REF!</definedName>
    <definedName name="勤務地">[7]月報2!$X$2:$X$4</definedName>
    <definedName name="契約">[8]様式1!$O$4:$O$6</definedName>
    <definedName name="契約年度" localSheetId="7">#REF!</definedName>
    <definedName name="契約年度" localSheetId="21">#REF!</definedName>
    <definedName name="契約年度">#REF!</definedName>
    <definedName name="経路">[8]様式2_4旅費!$C$26:$C$29</definedName>
    <definedName name="見・契_経費内訳書" localSheetId="15">#REF!</definedName>
    <definedName name="見・契_経費内訳書">'【1】見・契_経費 契約金額内訳書'!$B$1</definedName>
    <definedName name="現地">'[5]一般業務費（１）'!#REF!</definedName>
    <definedName name="現地業務費合計" localSheetId="7">#REF!</definedName>
    <definedName name="現地業務費合計" localSheetId="21">#REF!</definedName>
    <definedName name="現地業務費合計">#REF!</definedName>
    <definedName name="現地研修費合計" localSheetId="7">#REF!</definedName>
    <definedName name="現地研修費合計" localSheetId="21">#REF!</definedName>
    <definedName name="現地研修費合計">#REF!</definedName>
    <definedName name="現地調査人月" localSheetId="7">#REF!</definedName>
    <definedName name="現地調査人月" localSheetId="21">#REF!</definedName>
    <definedName name="現地調査人月">#REF!</definedName>
    <definedName name="現地通貨">[9]LookUp!$B$3</definedName>
    <definedName name="現地通貨レート" localSheetId="7">#REF!</definedName>
    <definedName name="現地通貨レート" localSheetId="21">#REF!</definedName>
    <definedName name="現地通貨レート">#REF!</definedName>
    <definedName name="口座種別">[7]入力シート!$G$2:$G$4</definedName>
    <definedName name="航空運賃" localSheetId="7">#REF!</definedName>
    <definedName name="航空運賃" localSheetId="21">#REF!</definedName>
    <definedName name="航空運賃">#REF!</definedName>
    <definedName name="航空賃C" localSheetId="7">#REF!</definedName>
    <definedName name="航空賃C" localSheetId="21">#REF!</definedName>
    <definedName name="航空賃C">#REF!</definedName>
    <definedName name="航空賃Y" localSheetId="7">#REF!</definedName>
    <definedName name="航空賃Y" localSheetId="21">#REF!</definedName>
    <definedName name="航空賃Y">#REF!</definedName>
    <definedName name="国一覧" localSheetId="7">#REF!</definedName>
    <definedName name="国一覧" localSheetId="21">#REF!</definedName>
    <definedName name="国一覧">#REF!</definedName>
    <definedName name="国内活動費" localSheetId="7">#REF!</definedName>
    <definedName name="国内活動費" localSheetId="21">#REF!</definedName>
    <definedName name="国内活動費">#REF!</definedName>
    <definedName name="国内費" localSheetId="7">#REF!</definedName>
    <definedName name="国内費" localSheetId="21">#REF!</definedName>
    <definedName name="国内費">#REF!</definedName>
    <definedName name="国内旅費" localSheetId="7">#REF!</definedName>
    <definedName name="国内旅費" localSheetId="21">#REF!</definedName>
    <definedName name="国内旅費">#REF!</definedName>
    <definedName name="国別地域分類表" localSheetId="7">#REF!</definedName>
    <definedName name="国別地域分類表" localSheetId="21">#REF!</definedName>
    <definedName name="国別地域分類表">#REF!</definedName>
    <definedName name="資機材費合計" localSheetId="7">#REF!</definedName>
    <definedName name="資機材費合計" localSheetId="21">#REF!</definedName>
    <definedName name="資機材費合計">#REF!</definedName>
    <definedName name="従事者基礎情報">[10]従事者基礎情報!$A$4:$G$23</definedName>
    <definedName name="処理">[11]単価!$G$3:$G$6</definedName>
    <definedName name="証書貼付用台紙" localSheetId="26">証書貼付台紙!$B$1</definedName>
    <definedName name="証書貼付用台紙" localSheetId="15">#REF!</definedName>
    <definedName name="証書貼付用台紙">#REF!</definedName>
    <definedName name="人日積算" localSheetId="15">#REF!</definedName>
    <definedName name="人日積算">'(参考)人日積算'!$A$1</definedName>
    <definedName name="精算_経費内訳書" localSheetId="19">'【1】精_経費内訳書 (確定払)'!$B$2</definedName>
    <definedName name="精算_経費内訳書" localSheetId="18">'【1】精_経費内訳書 (前金払)'!$B$2</definedName>
    <definedName name="精算_経費内訳書" localSheetId="17">'【1】精_経費内訳書（概算払)'!$B$2</definedName>
    <definedName name="精算_経費内訳書" localSheetId="15">#REF!</definedName>
    <definedName name="精算_経費内訳書">#REF!</definedName>
    <definedName name="請求書_確定">#REF!</definedName>
    <definedName name="請求書_追給" localSheetId="15">'請求書_ランプサム(確定払)'!$B$1</definedName>
    <definedName name="請求書_追給" localSheetId="14">請求書_戻入!$B$1</definedName>
    <definedName name="請求書_追給">請求書_追給・ゼロ精算・確定払!$B$1</definedName>
    <definedName name="積算総額" localSheetId="7">#REF!</definedName>
    <definedName name="積算総額" localSheetId="21">#REF!</definedName>
    <definedName name="積算総額">#REF!</definedName>
    <definedName name="設備・機材費" localSheetId="7">#REF!</definedName>
    <definedName name="設備・機材費" localSheetId="21">#REF!</definedName>
    <definedName name="設備・機材費">#REF!</definedName>
    <definedName name="前払">'[7]別紙前払請求内訳 '!$K$2:$K$3</definedName>
    <definedName name="損料請求書" localSheetId="26">[2]損料請求書!#REF!</definedName>
    <definedName name="損料請求書" localSheetId="15">#REF!</definedName>
    <definedName name="損料請求書">損料請求書!#REF!</definedName>
    <definedName name="打合簿">#REF!</definedName>
    <definedName name="単価表">#REF!</definedName>
    <definedName name="単価表改">[10]従事者基礎情報!$I$6:$L$11</definedName>
    <definedName name="地域" localSheetId="7">#REF!</definedName>
    <definedName name="地域" localSheetId="21">#REF!</definedName>
    <definedName name="地域">#REF!</definedName>
    <definedName name="地域A">#REF!</definedName>
    <definedName name="地域B">#REF!</definedName>
    <definedName name="地域C">#REF!</definedName>
    <definedName name="地域分類" localSheetId="7">#REF!</definedName>
    <definedName name="地域分類" localSheetId="21">#REF!</definedName>
    <definedName name="地域分類">#REF!</definedName>
    <definedName name="地域毎一般業務費単価" localSheetId="7">#REF!</definedName>
    <definedName name="地域毎一般業務費単価" localSheetId="21">#REF!</definedName>
    <definedName name="地域毎一般業務費単価">#REF!</definedName>
    <definedName name="調査旅費合計" localSheetId="7">#REF!</definedName>
    <definedName name="調査旅費合計" localSheetId="21">#REF!</definedName>
    <definedName name="調査旅費合計">#REF!</definedName>
    <definedName name="直人費コンサル" localSheetId="7">#REF!</definedName>
    <definedName name="直人費コンサル" localSheetId="21">#REF!</definedName>
    <definedName name="直人費コンサル">#REF!</definedName>
    <definedName name="直人費合計" localSheetId="7">#REF!</definedName>
    <definedName name="直人費合計" localSheetId="21">#REF!</definedName>
    <definedName name="直人費合計">#REF!</definedName>
    <definedName name="直接経費" localSheetId="7">#REF!</definedName>
    <definedName name="直接経費" localSheetId="21">#REF!</definedName>
    <definedName name="直接経費">#REF!</definedName>
    <definedName name="直接費" localSheetId="7">#REF!</definedName>
    <definedName name="直接費" localSheetId="21">#REF!</definedName>
    <definedName name="直接費">#REF!</definedName>
    <definedName name="通訳単価" localSheetId="7">#REF!</definedName>
    <definedName name="通訳単価" localSheetId="21">#REF!</definedName>
    <definedName name="通訳単価">#REF!</definedName>
    <definedName name="定率化" localSheetId="7">#REF!</definedName>
    <definedName name="定率化" localSheetId="21">#REF!</definedName>
    <definedName name="定率化">#REF!</definedName>
    <definedName name="特号">#REF!</definedName>
    <definedName name="内外選択">[11]単価!$F$3:$F$4</definedName>
    <definedName name="年度毎月額単価表">[12]従事者基礎情報!$I$14:$N$20</definedName>
    <definedName name="表紙・経費精算報告書" localSheetId="26">[2]表紙・経費確定報告書!#REF!</definedName>
    <definedName name="表紙・経費精算報告書" localSheetId="15">#REF!</definedName>
    <definedName name="表紙・経費精算報告書">表紙・経費確定報告書!#REF!</definedName>
    <definedName name="表紙・見積書" localSheetId="26">[2]表紙・見積書!#REF!</definedName>
    <definedName name="表紙・見積書" localSheetId="15">#REF!</definedName>
    <definedName name="表紙・見積書">表紙・見積書!#REF!</definedName>
    <definedName name="分類">[8]従事者明細!$K$4:$K$7</definedName>
    <definedName name="報告書作成費合計" localSheetId="7">#REF!</definedName>
    <definedName name="報告書作成費合計" localSheetId="21">#REF!</definedName>
    <definedName name="報告書作成費合計">#REF!</definedName>
    <definedName name="無償以外単価" localSheetId="7">#REF!</definedName>
    <definedName name="無償以外単価" localSheetId="21">#REF!</definedName>
    <definedName name="無償以外単価">#REF!</definedName>
    <definedName name="無償単価" localSheetId="7">#REF!</definedName>
    <definedName name="無償単価" localSheetId="21">#REF!</definedName>
    <definedName name="無償単価">#REF!</definedName>
    <definedName name="様式番号">#REF!</definedName>
    <definedName name="流用計算表" localSheetId="15">#REF!</definedName>
    <definedName name="流用計算表">#REF!</definedName>
    <definedName name="流用計算表_打合簿なし" localSheetId="26">'[2]◆入力について◆ '!#REF!</definedName>
    <definedName name="流用計算表_打合簿なし" localSheetId="15">#REF!</definedName>
    <definedName name="流用計算表_打合簿なし">'◆入力について◆ '!#REF!</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23" i="69" l="1"/>
  <c r="AH222" i="69"/>
  <c r="AH221" i="69"/>
  <c r="AH220" i="69"/>
  <c r="AH219" i="69"/>
  <c r="AH218" i="69"/>
  <c r="AH217" i="69"/>
  <c r="AH216" i="69"/>
  <c r="AH215" i="69"/>
  <c r="AH214" i="69"/>
  <c r="AH213" i="69"/>
  <c r="AH212" i="69"/>
  <c r="AH211" i="69"/>
  <c r="AH210" i="69"/>
  <c r="AH209" i="69"/>
  <c r="AH208" i="69"/>
  <c r="AH207" i="69"/>
  <c r="AH206" i="69"/>
  <c r="AH205" i="69"/>
  <c r="AH204" i="69"/>
  <c r="AH203" i="69"/>
  <c r="AH202" i="69"/>
  <c r="AH201" i="69"/>
  <c r="AH200" i="69"/>
  <c r="AH199" i="69"/>
  <c r="AH198" i="69"/>
  <c r="AH197" i="69"/>
  <c r="AH196" i="69"/>
  <c r="AH195" i="69"/>
  <c r="AH194" i="69"/>
  <c r="AH193" i="69"/>
  <c r="AH192" i="69"/>
  <c r="AH191" i="69"/>
  <c r="AH190" i="69"/>
  <c r="AH189" i="69"/>
  <c r="AH188" i="69"/>
  <c r="AH187" i="69"/>
  <c r="AH186" i="69"/>
  <c r="AH185" i="69"/>
  <c r="AH184" i="69"/>
  <c r="AH183" i="69"/>
  <c r="AH182" i="69"/>
  <c r="AH181" i="69"/>
  <c r="AH180" i="69"/>
  <c r="AH179" i="69"/>
  <c r="AH178" i="69"/>
  <c r="AH177" i="69"/>
  <c r="AH176" i="69"/>
  <c r="AH175" i="69"/>
  <c r="AH174" i="69"/>
  <c r="AH173" i="69"/>
  <c r="AH172" i="69"/>
  <c r="AH171" i="69"/>
  <c r="AH170" i="69"/>
  <c r="AH169" i="69"/>
  <c r="AH168" i="69"/>
  <c r="AH167" i="69"/>
  <c r="AH166" i="69"/>
  <c r="AH165" i="69"/>
  <c r="AH164" i="69"/>
  <c r="AH163" i="69"/>
  <c r="AH162" i="69"/>
  <c r="AH161" i="69"/>
  <c r="AH160" i="69"/>
  <c r="AH159" i="69"/>
  <c r="AH158" i="69"/>
  <c r="AH157" i="69"/>
  <c r="AH156" i="69"/>
  <c r="AH155" i="69"/>
  <c r="AH154" i="69"/>
  <c r="AH153" i="69"/>
  <c r="AH152" i="69"/>
  <c r="AH151" i="69"/>
  <c r="AH150" i="69"/>
  <c r="AH149" i="69"/>
  <c r="AH148" i="69"/>
  <c r="AH147" i="69"/>
  <c r="AH146" i="69"/>
  <c r="AH145" i="69"/>
  <c r="AH144" i="69"/>
  <c r="AH143" i="69"/>
  <c r="AH142" i="69"/>
  <c r="AH141" i="69"/>
  <c r="AH140" i="69"/>
  <c r="AH139" i="69"/>
  <c r="AH138" i="69"/>
  <c r="AH137" i="69"/>
  <c r="AH136" i="69"/>
  <c r="AH135" i="69"/>
  <c r="AH134" i="69"/>
  <c r="AH133" i="69"/>
  <c r="AH132" i="69"/>
  <c r="AH131" i="69"/>
  <c r="AH130" i="69"/>
  <c r="AH129" i="69"/>
  <c r="AH128" i="69"/>
  <c r="AH127" i="69"/>
  <c r="AH126" i="69"/>
  <c r="AH125" i="69"/>
  <c r="AH124" i="69"/>
  <c r="AH123" i="69"/>
  <c r="AH122" i="69"/>
  <c r="AH121" i="69"/>
  <c r="AH120" i="69"/>
  <c r="AH119" i="69"/>
  <c r="AH118" i="69"/>
  <c r="AH117" i="69"/>
  <c r="AH116" i="69"/>
  <c r="AH115" i="69"/>
  <c r="AH114" i="69"/>
  <c r="AH113" i="69"/>
  <c r="AH112" i="69"/>
  <c r="AH111" i="69"/>
  <c r="AH110" i="69"/>
  <c r="AH109" i="69"/>
  <c r="AH108" i="69"/>
  <c r="AH107" i="69"/>
  <c r="AH106" i="69"/>
  <c r="AH105" i="69"/>
  <c r="AH104" i="69"/>
  <c r="AH103" i="69"/>
  <c r="AH102" i="69"/>
  <c r="AH101" i="69"/>
  <c r="AH100" i="69"/>
  <c r="AH99" i="69"/>
  <c r="AH98" i="69"/>
  <c r="AH97" i="69"/>
  <c r="AH96" i="69"/>
  <c r="AH95" i="69"/>
  <c r="AH94" i="69"/>
  <c r="AH93" i="69"/>
  <c r="AH92" i="69"/>
  <c r="AH91" i="69"/>
  <c r="AH90" i="69"/>
  <c r="AH89" i="69"/>
  <c r="AH88" i="69"/>
  <c r="AH87" i="69"/>
  <c r="AH86" i="69"/>
  <c r="AH85" i="69"/>
  <c r="AH84" i="69"/>
  <c r="AH83" i="69"/>
  <c r="AH82" i="69"/>
  <c r="AH81" i="69"/>
  <c r="AH80" i="69"/>
  <c r="AH79" i="69"/>
  <c r="AH78" i="69"/>
  <c r="AH77" i="69"/>
  <c r="AH76" i="69"/>
  <c r="AH75" i="69"/>
  <c r="AH74" i="69"/>
  <c r="AH73" i="69"/>
  <c r="AH72" i="69"/>
  <c r="AH71" i="69"/>
  <c r="AH70" i="69"/>
  <c r="AI223" i="69"/>
  <c r="AI223" i="111" s="1"/>
  <c r="AI222" i="69"/>
  <c r="AI221" i="69"/>
  <c r="AI221" i="111" s="1"/>
  <c r="AI220" i="69"/>
  <c r="AI219" i="69"/>
  <c r="AI218" i="69"/>
  <c r="AI218" i="111" s="1"/>
  <c r="AI217" i="69"/>
  <c r="AI217" i="111" s="1"/>
  <c r="AI216" i="69"/>
  <c r="AI215" i="69"/>
  <c r="AI214" i="69"/>
  <c r="AI213" i="69"/>
  <c r="AI213" i="111" s="1"/>
  <c r="AI212" i="69"/>
  <c r="AI211" i="69"/>
  <c r="AI210" i="69"/>
  <c r="AI210" i="111" s="1"/>
  <c r="AI209" i="69"/>
  <c r="AI209" i="111" s="1"/>
  <c r="AI208" i="69"/>
  <c r="AI207" i="69"/>
  <c r="AI206" i="69"/>
  <c r="AI205" i="69"/>
  <c r="AI205" i="111" s="1"/>
  <c r="AI204" i="69"/>
  <c r="AI203" i="69"/>
  <c r="AI203" i="111" s="1"/>
  <c r="AI202" i="69"/>
  <c r="AI202" i="111" s="1"/>
  <c r="AI201" i="69"/>
  <c r="AI201" i="111" s="1"/>
  <c r="AI200" i="69"/>
  <c r="AI199" i="69"/>
  <c r="AI198" i="69"/>
  <c r="AI197" i="69"/>
  <c r="AI197" i="111" s="1"/>
  <c r="AI196" i="69"/>
  <c r="AI195" i="69"/>
  <c r="AI195" i="111" s="1"/>
  <c r="AI194" i="69"/>
  <c r="AI194" i="111" s="1"/>
  <c r="AI193" i="69"/>
  <c r="AI193" i="111" s="1"/>
  <c r="AI192" i="69"/>
  <c r="AI191" i="69"/>
  <c r="AI190" i="69"/>
  <c r="AI189" i="69"/>
  <c r="AI189" i="111" s="1"/>
  <c r="AI188" i="69"/>
  <c r="AI187" i="69"/>
  <c r="AI186" i="69"/>
  <c r="AI186" i="111" s="1"/>
  <c r="AI185" i="69"/>
  <c r="AI185" i="111" s="1"/>
  <c r="AI184" i="69"/>
  <c r="AI183" i="69"/>
  <c r="AI182" i="69"/>
  <c r="AI181" i="69"/>
  <c r="AI181" i="111" s="1"/>
  <c r="AI180" i="69"/>
  <c r="AI179" i="69"/>
  <c r="AI178" i="69"/>
  <c r="AI178" i="111" s="1"/>
  <c r="AI177" i="69"/>
  <c r="AI177" i="111" s="1"/>
  <c r="AI176" i="69"/>
  <c r="AI175" i="69"/>
  <c r="AI174" i="69"/>
  <c r="AI173" i="69"/>
  <c r="AI173" i="111" s="1"/>
  <c r="AI172" i="69"/>
  <c r="AI171" i="69"/>
  <c r="AI171" i="111" s="1"/>
  <c r="AI170" i="69"/>
  <c r="AI170" i="111" s="1"/>
  <c r="AI169" i="69"/>
  <c r="AI169" i="111" s="1"/>
  <c r="AI168" i="69"/>
  <c r="AI167" i="69"/>
  <c r="AI166" i="69"/>
  <c r="AI165" i="69"/>
  <c r="AI165" i="111" s="1"/>
  <c r="AI164" i="69"/>
  <c r="AI163" i="69"/>
  <c r="AI163" i="111" s="1"/>
  <c r="AI162" i="69"/>
  <c r="AI162" i="111" s="1"/>
  <c r="AI161" i="69"/>
  <c r="AI161" i="111" s="1"/>
  <c r="AI160" i="69"/>
  <c r="AI159" i="69"/>
  <c r="AI158" i="69"/>
  <c r="AI157" i="69"/>
  <c r="AI157" i="111" s="1"/>
  <c r="AI156" i="69"/>
  <c r="AI155" i="69"/>
  <c r="AI154" i="69"/>
  <c r="AI154" i="111" s="1"/>
  <c r="AI153" i="69"/>
  <c r="AI153" i="111" s="1"/>
  <c r="AI152" i="69"/>
  <c r="AI151" i="69"/>
  <c r="AI150" i="69"/>
  <c r="AI149" i="69"/>
  <c r="AI149" i="111" s="1"/>
  <c r="AI148" i="69"/>
  <c r="AI147" i="69"/>
  <c r="AI146" i="69"/>
  <c r="AI146" i="111" s="1"/>
  <c r="AI145" i="69"/>
  <c r="AI145" i="111" s="1"/>
  <c r="AI144" i="69"/>
  <c r="AI143" i="69"/>
  <c r="AI142" i="69"/>
  <c r="AI141" i="69"/>
  <c r="AI141" i="111" s="1"/>
  <c r="AI140" i="69"/>
  <c r="AI139" i="69"/>
  <c r="AI139" i="111" s="1"/>
  <c r="AI138" i="69"/>
  <c r="AI138" i="111" s="1"/>
  <c r="AI137" i="69"/>
  <c r="AI137" i="111" s="1"/>
  <c r="AI136" i="69"/>
  <c r="AI136" i="111" s="1"/>
  <c r="AI135" i="69"/>
  <c r="AI134" i="69"/>
  <c r="AI133" i="69"/>
  <c r="AI133" i="111" s="1"/>
  <c r="AI132" i="69"/>
  <c r="AI132" i="111" s="1"/>
  <c r="AI131" i="69"/>
  <c r="AI130" i="69"/>
  <c r="AI130" i="111" s="1"/>
  <c r="AI129" i="69"/>
  <c r="AI129" i="111" s="1"/>
  <c r="AI128" i="69"/>
  <c r="AI128" i="111" s="1"/>
  <c r="AI127" i="69"/>
  <c r="AI126" i="69"/>
  <c r="AI125" i="69"/>
  <c r="AI125" i="111" s="1"/>
  <c r="AI124" i="69"/>
  <c r="AI124" i="111" s="1"/>
  <c r="AI123" i="69"/>
  <c r="AI123" i="111" s="1"/>
  <c r="AI122" i="69"/>
  <c r="AI122" i="111" s="1"/>
  <c r="AI121" i="69"/>
  <c r="AI121" i="111" s="1"/>
  <c r="AI120" i="69"/>
  <c r="AI120" i="111" s="1"/>
  <c r="AI119" i="69"/>
  <c r="AI118" i="69"/>
  <c r="AI117" i="69"/>
  <c r="AI117" i="111" s="1"/>
  <c r="AI116" i="69"/>
  <c r="AI116" i="111" s="1"/>
  <c r="AI115" i="69"/>
  <c r="AI114" i="69"/>
  <c r="AI114" i="111" s="1"/>
  <c r="AI113" i="69"/>
  <c r="AI113" i="111" s="1"/>
  <c r="AI112" i="69"/>
  <c r="AI112" i="111" s="1"/>
  <c r="AI111" i="69"/>
  <c r="AI110" i="69"/>
  <c r="AI109" i="69"/>
  <c r="AI109" i="111" s="1"/>
  <c r="AI108" i="69"/>
  <c r="AI108" i="111" s="1"/>
  <c r="AI107" i="69"/>
  <c r="AI107" i="111" s="1"/>
  <c r="AI106" i="69"/>
  <c r="AI106" i="111" s="1"/>
  <c r="AI105" i="69"/>
  <c r="AI105" i="111" s="1"/>
  <c r="AI104" i="69"/>
  <c r="AI104" i="111" s="1"/>
  <c r="AI103" i="69"/>
  <c r="AI102" i="69"/>
  <c r="AI101" i="69"/>
  <c r="AI101" i="111" s="1"/>
  <c r="AI100" i="69"/>
  <c r="AI100" i="111" s="1"/>
  <c r="AI99" i="69"/>
  <c r="AI98" i="69"/>
  <c r="AI98" i="111" s="1"/>
  <c r="AI97" i="69"/>
  <c r="AI97" i="111" s="1"/>
  <c r="AI96" i="69"/>
  <c r="AI96" i="111" s="1"/>
  <c r="AI95" i="69"/>
  <c r="AI94" i="69"/>
  <c r="AI93" i="69"/>
  <c r="AI93" i="111" s="1"/>
  <c r="AI92" i="69"/>
  <c r="AI92" i="111" s="1"/>
  <c r="AI91" i="69"/>
  <c r="AI91" i="111" s="1"/>
  <c r="AI90" i="69"/>
  <c r="AI90" i="111" s="1"/>
  <c r="AI89" i="69"/>
  <c r="AI89" i="111" s="1"/>
  <c r="AI88" i="69"/>
  <c r="AI87" i="69"/>
  <c r="AI86" i="69"/>
  <c r="AI85" i="69"/>
  <c r="AI84" i="69"/>
  <c r="AI83" i="69"/>
  <c r="AI82" i="69"/>
  <c r="AI81" i="69"/>
  <c r="AI80" i="69"/>
  <c r="AI79" i="69"/>
  <c r="AI78" i="69"/>
  <c r="AI77" i="69"/>
  <c r="AI76" i="69"/>
  <c r="AI75" i="69"/>
  <c r="AI74" i="69"/>
  <c r="AI73" i="69"/>
  <c r="AI72" i="69"/>
  <c r="AI71" i="69"/>
  <c r="AI70" i="69"/>
  <c r="AJ223" i="69"/>
  <c r="AJ222" i="69"/>
  <c r="AJ221" i="69"/>
  <c r="AJ220" i="69"/>
  <c r="AJ219" i="69"/>
  <c r="AJ218" i="69"/>
  <c r="AJ217" i="69"/>
  <c r="AJ216" i="69"/>
  <c r="AJ215" i="69"/>
  <c r="AJ214" i="69"/>
  <c r="AJ213" i="69"/>
  <c r="AJ212" i="69"/>
  <c r="AJ211" i="69"/>
  <c r="AJ210" i="69"/>
  <c r="AJ209" i="69"/>
  <c r="AJ208" i="69"/>
  <c r="AJ207" i="69"/>
  <c r="AJ206" i="69"/>
  <c r="AJ205" i="69"/>
  <c r="AJ204" i="69"/>
  <c r="AJ203" i="69"/>
  <c r="AJ202" i="69"/>
  <c r="AJ201" i="69"/>
  <c r="AJ200" i="69"/>
  <c r="AJ199" i="69"/>
  <c r="AJ198" i="69"/>
  <c r="AJ197" i="69"/>
  <c r="AJ196" i="69"/>
  <c r="AJ195" i="69"/>
  <c r="AJ194" i="69"/>
  <c r="AJ193" i="69"/>
  <c r="AJ192" i="69"/>
  <c r="AJ191" i="69"/>
  <c r="AJ190" i="69"/>
  <c r="AJ189" i="69"/>
  <c r="AJ188" i="69"/>
  <c r="AJ187" i="69"/>
  <c r="AJ186" i="69"/>
  <c r="AJ185" i="69"/>
  <c r="AJ184" i="69"/>
  <c r="AJ183" i="69"/>
  <c r="AJ182" i="69"/>
  <c r="AJ181" i="69"/>
  <c r="AJ180" i="69"/>
  <c r="AJ179" i="69"/>
  <c r="AJ178" i="69"/>
  <c r="AJ177" i="69"/>
  <c r="AJ176" i="69"/>
  <c r="AJ175" i="69"/>
  <c r="AJ174" i="69"/>
  <c r="AJ173" i="69"/>
  <c r="AJ172" i="69"/>
  <c r="AJ171" i="69"/>
  <c r="AJ170" i="69"/>
  <c r="AJ169" i="69"/>
  <c r="AJ168" i="69"/>
  <c r="AJ167" i="69"/>
  <c r="AJ166" i="69"/>
  <c r="AJ165" i="69"/>
  <c r="AJ164" i="69"/>
  <c r="AJ163" i="69"/>
  <c r="AJ162" i="69"/>
  <c r="AJ161" i="69"/>
  <c r="AJ160" i="69"/>
  <c r="AJ159" i="69"/>
  <c r="AJ158" i="69"/>
  <c r="AJ157" i="69"/>
  <c r="AJ156" i="69"/>
  <c r="AJ155" i="69"/>
  <c r="AJ154" i="69"/>
  <c r="AJ153" i="69"/>
  <c r="AJ152" i="69"/>
  <c r="AJ151" i="69"/>
  <c r="AJ150" i="69"/>
  <c r="AJ149" i="69"/>
  <c r="AJ148" i="69"/>
  <c r="AJ147" i="69"/>
  <c r="AJ146" i="69"/>
  <c r="AJ145" i="69"/>
  <c r="AJ144" i="69"/>
  <c r="AJ143" i="69"/>
  <c r="AJ142" i="69"/>
  <c r="AJ141" i="69"/>
  <c r="AJ140" i="69"/>
  <c r="AJ139" i="69"/>
  <c r="AJ138" i="69"/>
  <c r="AJ137" i="69"/>
  <c r="AJ136" i="69"/>
  <c r="AJ135" i="69"/>
  <c r="AJ134" i="69"/>
  <c r="AJ133" i="69"/>
  <c r="AJ132" i="69"/>
  <c r="AJ131" i="69"/>
  <c r="AJ130" i="69"/>
  <c r="AJ129" i="69"/>
  <c r="AJ128" i="69"/>
  <c r="AJ127" i="69"/>
  <c r="AJ126" i="69"/>
  <c r="AJ125" i="69"/>
  <c r="AJ124" i="69"/>
  <c r="AJ123" i="69"/>
  <c r="AJ122" i="69"/>
  <c r="AJ121" i="69"/>
  <c r="AJ120" i="69"/>
  <c r="AJ119" i="69"/>
  <c r="AJ118" i="69"/>
  <c r="AJ117" i="69"/>
  <c r="AJ116" i="69"/>
  <c r="AJ115" i="69"/>
  <c r="AJ114" i="69"/>
  <c r="AJ113" i="69"/>
  <c r="AJ112" i="69"/>
  <c r="AJ111" i="69"/>
  <c r="AJ110" i="69"/>
  <c r="AJ109" i="69"/>
  <c r="AJ108" i="69"/>
  <c r="AJ107" i="69"/>
  <c r="AJ106" i="69"/>
  <c r="AJ105" i="69"/>
  <c r="AJ104" i="69"/>
  <c r="AJ103" i="69"/>
  <c r="AJ102" i="69"/>
  <c r="AJ101" i="69"/>
  <c r="AJ100" i="69"/>
  <c r="AJ99" i="69"/>
  <c r="AJ98" i="69"/>
  <c r="AJ97" i="69"/>
  <c r="AJ96" i="69"/>
  <c r="AJ95" i="69"/>
  <c r="AJ94" i="69"/>
  <c r="AJ93" i="69"/>
  <c r="AJ92" i="69"/>
  <c r="AJ91" i="69"/>
  <c r="AJ90" i="69"/>
  <c r="AJ89" i="69"/>
  <c r="AJ88" i="69"/>
  <c r="AJ87" i="69"/>
  <c r="AJ86" i="69"/>
  <c r="AJ85" i="69"/>
  <c r="AJ84" i="69"/>
  <c r="AJ83" i="69"/>
  <c r="AJ82" i="69"/>
  <c r="AJ81" i="69"/>
  <c r="AJ80" i="69"/>
  <c r="AJ79" i="69"/>
  <c r="AJ78" i="69"/>
  <c r="AJ77" i="69"/>
  <c r="AJ76" i="69"/>
  <c r="AJ75" i="69"/>
  <c r="AJ74" i="69"/>
  <c r="AJ73" i="69"/>
  <c r="AJ72" i="69"/>
  <c r="AJ71" i="69"/>
  <c r="AJ70" i="69"/>
  <c r="AK223" i="69"/>
  <c r="AK223" i="111" s="1"/>
  <c r="AK222" i="69"/>
  <c r="AK222" i="111" s="1"/>
  <c r="AK221" i="69"/>
  <c r="AK220" i="69"/>
  <c r="AK220" i="111" s="1"/>
  <c r="AK219" i="69"/>
  <c r="AK218" i="69"/>
  <c r="AK217" i="69"/>
  <c r="AK217" i="111" s="1"/>
  <c r="AK216" i="69"/>
  <c r="AK216" i="111" s="1"/>
  <c r="AK215" i="69"/>
  <c r="AK215" i="111" s="1"/>
  <c r="AK214" i="69"/>
  <c r="AK213" i="69"/>
  <c r="AK212" i="69"/>
  <c r="AK211" i="69"/>
  <c r="AK210" i="69"/>
  <c r="AK209" i="69"/>
  <c r="AK209" i="111" s="1"/>
  <c r="AK208" i="69"/>
  <c r="AK208" i="111" s="1"/>
  <c r="AK207" i="69"/>
  <c r="AK207" i="111" s="1"/>
  <c r="AK206" i="69"/>
  <c r="AK206" i="111" s="1"/>
  <c r="AK205" i="69"/>
  <c r="AK204" i="69"/>
  <c r="AK203" i="69"/>
  <c r="AK202" i="69"/>
  <c r="AK201" i="69"/>
  <c r="AK201" i="111" s="1"/>
  <c r="AK200" i="69"/>
  <c r="AK200" i="111" s="1"/>
  <c r="AK199" i="69"/>
  <c r="AK199" i="111" s="1"/>
  <c r="AK198" i="69"/>
  <c r="AK198" i="111" s="1"/>
  <c r="AK197" i="69"/>
  <c r="AK197" i="111" s="1"/>
  <c r="AK196" i="69"/>
  <c r="AK195" i="69"/>
  <c r="AK194" i="69"/>
  <c r="AK193" i="69"/>
  <c r="AK193" i="111" s="1"/>
  <c r="AK192" i="69"/>
  <c r="AK192" i="111" s="1"/>
  <c r="AK191" i="69"/>
  <c r="AK190" i="69"/>
  <c r="AK190" i="111" s="1"/>
  <c r="AK189" i="69"/>
  <c r="AK188" i="69"/>
  <c r="AK188" i="111" s="1"/>
  <c r="AK187" i="69"/>
  <c r="AK186" i="69"/>
  <c r="AK185" i="69"/>
  <c r="AK185" i="111" s="1"/>
  <c r="AK184" i="69"/>
  <c r="AK184" i="111" s="1"/>
  <c r="AK183" i="69"/>
  <c r="AK183" i="111" s="1"/>
  <c r="AK182" i="69"/>
  <c r="AK181" i="69"/>
  <c r="AK180" i="69"/>
  <c r="AK179" i="69"/>
  <c r="AK178" i="69"/>
  <c r="AK177" i="69"/>
  <c r="AK177" i="111" s="1"/>
  <c r="AK176" i="69"/>
  <c r="AK176" i="111" s="1"/>
  <c r="AK175" i="69"/>
  <c r="AK175" i="111" s="1"/>
  <c r="AK174" i="69"/>
  <c r="AK174" i="111" s="1"/>
  <c r="AK173" i="69"/>
  <c r="AK172" i="69"/>
  <c r="AK171" i="69"/>
  <c r="AK170" i="69"/>
  <c r="AK169" i="69"/>
  <c r="AK169" i="111" s="1"/>
  <c r="AK168" i="69"/>
  <c r="AK168" i="111" s="1"/>
  <c r="AK167" i="69"/>
  <c r="AK167" i="111" s="1"/>
  <c r="AK166" i="69"/>
  <c r="AK166" i="111" s="1"/>
  <c r="AK165" i="69"/>
  <c r="AK165" i="111" s="1"/>
  <c r="AK164" i="69"/>
  <c r="AK163" i="69"/>
  <c r="AK162" i="69"/>
  <c r="AK161" i="69"/>
  <c r="AK161" i="111" s="1"/>
  <c r="AK160" i="69"/>
  <c r="AK160" i="111" s="1"/>
  <c r="AK159" i="69"/>
  <c r="AK158" i="69"/>
  <c r="AK158" i="111" s="1"/>
  <c r="AK157" i="69"/>
  <c r="AK156" i="69"/>
  <c r="AK156" i="111" s="1"/>
  <c r="AK155" i="69"/>
  <c r="AK154" i="69"/>
  <c r="AK153" i="69"/>
  <c r="AK153" i="111" s="1"/>
  <c r="AK152" i="69"/>
  <c r="AK152" i="111" s="1"/>
  <c r="AK151" i="69"/>
  <c r="AK151" i="111" s="1"/>
  <c r="AK150" i="69"/>
  <c r="AK149" i="69"/>
  <c r="AK148" i="69"/>
  <c r="AK147" i="69"/>
  <c r="AK146" i="69"/>
  <c r="AK145" i="69"/>
  <c r="AK145" i="111" s="1"/>
  <c r="AK144" i="69"/>
  <c r="AK144" i="111" s="1"/>
  <c r="AK143" i="69"/>
  <c r="AK143" i="111" s="1"/>
  <c r="AK142" i="69"/>
  <c r="AK142" i="111" s="1"/>
  <c r="AK141" i="69"/>
  <c r="AK140" i="69"/>
  <c r="AK139" i="69"/>
  <c r="AK138" i="69"/>
  <c r="AK137" i="69"/>
  <c r="AK137" i="111" s="1"/>
  <c r="AK136" i="69"/>
  <c r="AK136" i="111" s="1"/>
  <c r="AK135" i="69"/>
  <c r="AK135" i="111" s="1"/>
  <c r="AK134" i="69"/>
  <c r="AK134" i="111" s="1"/>
  <c r="AK133" i="69"/>
  <c r="AK133" i="111" s="1"/>
  <c r="AK132" i="69"/>
  <c r="AK131" i="69"/>
  <c r="AK130" i="69"/>
  <c r="AK129" i="69"/>
  <c r="AK129" i="111" s="1"/>
  <c r="AK128" i="69"/>
  <c r="AK128" i="111" s="1"/>
  <c r="AK127" i="69"/>
  <c r="AK126" i="69"/>
  <c r="AK126" i="111" s="1"/>
  <c r="AK125" i="69"/>
  <c r="AK124" i="69"/>
  <c r="AK124" i="111" s="1"/>
  <c r="AK123" i="69"/>
  <c r="AK122" i="69"/>
  <c r="AK121" i="69"/>
  <c r="AK121" i="111" s="1"/>
  <c r="AK120" i="69"/>
  <c r="AK120" i="111" s="1"/>
  <c r="AK119" i="69"/>
  <c r="AK119" i="111" s="1"/>
  <c r="AK118" i="69"/>
  <c r="AK117" i="69"/>
  <c r="AK116" i="69"/>
  <c r="AK115" i="69"/>
  <c r="AK114" i="69"/>
  <c r="AK113" i="69"/>
  <c r="AK113" i="111" s="1"/>
  <c r="AK112" i="69"/>
  <c r="AK112" i="111" s="1"/>
  <c r="AK111" i="69"/>
  <c r="AK111" i="111" s="1"/>
  <c r="AK110" i="69"/>
  <c r="AK110" i="111" s="1"/>
  <c r="AK109" i="69"/>
  <c r="AK109" i="111" s="1"/>
  <c r="AK108" i="69"/>
  <c r="AK108" i="111" s="1"/>
  <c r="AK107" i="69"/>
  <c r="AK106" i="69"/>
  <c r="AK105" i="69"/>
  <c r="AK105" i="111" s="1"/>
  <c r="AK104" i="69"/>
  <c r="AK104" i="111" s="1"/>
  <c r="AK103" i="69"/>
  <c r="AK103" i="111" s="1"/>
  <c r="AK102" i="69"/>
  <c r="AK102" i="111" s="1"/>
  <c r="AK101" i="69"/>
  <c r="AK101" i="111" s="1"/>
  <c r="AK100" i="69"/>
  <c r="AK100" i="111" s="1"/>
  <c r="AK99" i="69"/>
  <c r="AK98" i="69"/>
  <c r="AK97" i="69"/>
  <c r="AK97" i="111" s="1"/>
  <c r="AK96" i="69"/>
  <c r="AK96" i="111" s="1"/>
  <c r="AK95" i="69"/>
  <c r="AK95" i="111" s="1"/>
  <c r="AK94" i="69"/>
  <c r="AK94" i="111" s="1"/>
  <c r="AK93" i="69"/>
  <c r="AK92" i="69"/>
  <c r="AK91" i="69"/>
  <c r="AK90" i="69"/>
  <c r="AK90" i="111" s="1"/>
  <c r="AK89" i="69"/>
  <c r="AK89" i="111" s="1"/>
  <c r="AK88" i="69"/>
  <c r="AK87" i="69"/>
  <c r="AK86" i="69"/>
  <c r="AK85" i="69"/>
  <c r="AK84" i="69"/>
  <c r="AK83" i="69"/>
  <c r="AK82" i="69"/>
  <c r="AK81" i="69"/>
  <c r="AK80" i="69"/>
  <c r="AK79" i="69"/>
  <c r="AK78" i="69"/>
  <c r="AK77" i="69"/>
  <c r="AK76" i="69"/>
  <c r="AK75" i="69"/>
  <c r="AK74" i="69"/>
  <c r="AK73" i="69"/>
  <c r="AK72" i="69"/>
  <c r="AK71" i="69"/>
  <c r="AK70" i="69"/>
  <c r="AK98" i="111"/>
  <c r="AK99" i="111"/>
  <c r="AK106" i="111"/>
  <c r="AK107" i="111"/>
  <c r="AK114" i="111"/>
  <c r="AK115" i="111"/>
  <c r="AK116" i="111"/>
  <c r="AK117" i="111"/>
  <c r="AK118" i="111"/>
  <c r="AK122" i="111"/>
  <c r="AK123" i="111"/>
  <c r="AK125" i="111"/>
  <c r="AK127" i="111"/>
  <c r="AK130" i="111"/>
  <c r="AK131" i="111"/>
  <c r="AK132" i="111"/>
  <c r="AK138" i="111"/>
  <c r="AK139" i="111"/>
  <c r="AK140" i="111"/>
  <c r="AK141" i="111"/>
  <c r="AK146" i="111"/>
  <c r="AK147" i="111"/>
  <c r="AK148" i="111"/>
  <c r="AK149" i="111"/>
  <c r="AK150" i="111"/>
  <c r="AK154" i="111"/>
  <c r="AK155" i="111"/>
  <c r="AK157" i="111"/>
  <c r="AK159" i="111"/>
  <c r="AK162" i="111"/>
  <c r="AK163" i="111"/>
  <c r="AK164" i="111"/>
  <c r="AK170" i="111"/>
  <c r="AK171" i="111"/>
  <c r="AK172" i="111"/>
  <c r="AK173" i="111"/>
  <c r="AK178" i="111"/>
  <c r="AK179" i="111"/>
  <c r="AK180" i="111"/>
  <c r="AK181" i="111"/>
  <c r="AK182" i="111"/>
  <c r="AK186" i="111"/>
  <c r="AK187" i="111"/>
  <c r="AK189" i="111"/>
  <c r="AK191" i="111"/>
  <c r="AK194" i="111"/>
  <c r="AK195" i="111"/>
  <c r="AK196" i="111"/>
  <c r="AK202" i="111"/>
  <c r="AK203" i="111"/>
  <c r="AK204" i="111"/>
  <c r="AK205" i="111"/>
  <c r="AK210" i="111"/>
  <c r="AK211" i="111"/>
  <c r="AK212" i="111"/>
  <c r="AK213" i="111"/>
  <c r="AK214" i="111"/>
  <c r="AK218" i="111"/>
  <c r="AK219" i="111"/>
  <c r="AK221" i="111"/>
  <c r="AK91" i="111"/>
  <c r="AK92" i="111"/>
  <c r="AK93" i="111"/>
  <c r="AI94" i="111"/>
  <c r="AI95" i="111"/>
  <c r="AI99" i="111"/>
  <c r="AI102" i="111"/>
  <c r="AI103" i="111"/>
  <c r="AI110" i="111"/>
  <c r="AI111" i="111"/>
  <c r="AI115" i="111"/>
  <c r="AI118" i="111"/>
  <c r="AI119" i="111"/>
  <c r="AI126" i="111"/>
  <c r="AI127" i="111"/>
  <c r="AI131" i="111"/>
  <c r="AI134" i="111"/>
  <c r="AI135" i="111"/>
  <c r="AI140" i="111"/>
  <c r="AI142" i="111"/>
  <c r="AI143" i="111"/>
  <c r="AI144" i="111"/>
  <c r="AI147" i="111"/>
  <c r="AI148" i="111"/>
  <c r="AI150" i="111"/>
  <c r="AI151" i="111"/>
  <c r="AI152" i="111"/>
  <c r="AI155" i="111"/>
  <c r="AI156" i="111"/>
  <c r="AI158" i="111"/>
  <c r="AI159" i="111"/>
  <c r="AI160" i="111"/>
  <c r="AI164" i="111"/>
  <c r="AI166" i="111"/>
  <c r="AI167" i="111"/>
  <c r="AI168" i="111"/>
  <c r="AI172" i="111"/>
  <c r="AI174" i="111"/>
  <c r="AI175" i="111"/>
  <c r="AI176" i="111"/>
  <c r="AI179" i="111"/>
  <c r="AI180" i="111"/>
  <c r="AI182" i="111"/>
  <c r="AI183" i="111"/>
  <c r="AI184" i="111"/>
  <c r="AI187" i="111"/>
  <c r="AI188" i="111"/>
  <c r="AI190" i="111"/>
  <c r="AI191" i="111"/>
  <c r="AI192" i="111"/>
  <c r="AI196" i="111"/>
  <c r="AI198" i="111"/>
  <c r="AI199" i="111"/>
  <c r="AI200" i="111"/>
  <c r="AI204" i="111"/>
  <c r="AI206" i="111"/>
  <c r="AI207" i="111"/>
  <c r="AI208" i="111"/>
  <c r="AI211" i="111"/>
  <c r="AI212" i="111"/>
  <c r="AI214" i="111"/>
  <c r="AI215" i="111"/>
  <c r="AI216" i="111"/>
  <c r="AI219" i="111"/>
  <c r="AI220" i="111"/>
  <c r="AI222" i="111"/>
  <c r="AH14" i="111"/>
  <c r="AI14" i="111"/>
  <c r="AJ14" i="111"/>
  <c r="AK14" i="111"/>
  <c r="AH15" i="111"/>
  <c r="AI15" i="111"/>
  <c r="AJ15" i="111"/>
  <c r="AK15" i="111"/>
  <c r="AH16" i="111"/>
  <c r="AI16" i="111"/>
  <c r="AJ16" i="111"/>
  <c r="AK16" i="111"/>
  <c r="AH17" i="111"/>
  <c r="AI17" i="111"/>
  <c r="AJ17" i="111"/>
  <c r="AK17" i="111"/>
  <c r="AH18" i="111"/>
  <c r="AI18" i="111"/>
  <c r="AJ18" i="111"/>
  <c r="AK18" i="111"/>
  <c r="AH19" i="111"/>
  <c r="AI19" i="111"/>
  <c r="AJ19" i="111"/>
  <c r="AK19" i="111"/>
  <c r="AH20" i="111"/>
  <c r="AI20" i="111"/>
  <c r="AJ20" i="111"/>
  <c r="AK20" i="111"/>
  <c r="AH21" i="111"/>
  <c r="AI21" i="111"/>
  <c r="AJ21" i="111"/>
  <c r="AK21" i="111"/>
  <c r="AH22" i="111"/>
  <c r="AI22" i="111"/>
  <c r="AJ22" i="111"/>
  <c r="AK22" i="111"/>
  <c r="AH23" i="111"/>
  <c r="AI23" i="111"/>
  <c r="AJ23" i="111"/>
  <c r="AK23" i="111"/>
  <c r="C16" i="5"/>
  <c r="C15" i="5"/>
  <c r="C15" i="108" s="1"/>
  <c r="C15" i="109"/>
  <c r="C23" i="109"/>
  <c r="C22" i="109"/>
  <c r="C21" i="109"/>
  <c r="C20" i="109"/>
  <c r="C19" i="109"/>
  <c r="C18" i="109"/>
  <c r="C17" i="109"/>
  <c r="C16" i="109"/>
  <c r="C23" i="110"/>
  <c r="C22" i="110"/>
  <c r="C21" i="110"/>
  <c r="C20" i="110"/>
  <c r="C19" i="110"/>
  <c r="C18" i="110"/>
  <c r="C17" i="110"/>
  <c r="C16" i="110"/>
  <c r="C23" i="108"/>
  <c r="C22" i="108"/>
  <c r="C21" i="108"/>
  <c r="C20" i="108"/>
  <c r="C19" i="108"/>
  <c r="C18" i="108"/>
  <c r="C17" i="108"/>
  <c r="C16" i="108"/>
  <c r="F14" i="112"/>
  <c r="P14" i="112" s="1"/>
  <c r="O14" i="112"/>
  <c r="O15" i="112"/>
  <c r="Q14" i="112"/>
  <c r="P50" i="112"/>
  <c r="P49" i="112"/>
  <c r="P48" i="112"/>
  <c r="P47" i="112"/>
  <c r="P46" i="112"/>
  <c r="P39" i="112"/>
  <c r="P38" i="112"/>
  <c r="P37" i="112"/>
  <c r="P36" i="112"/>
  <c r="P35" i="112"/>
  <c r="P24" i="112"/>
  <c r="N50" i="112"/>
  <c r="N49" i="112"/>
  <c r="N48" i="112"/>
  <c r="N47" i="112"/>
  <c r="N46" i="112"/>
  <c r="N39" i="112"/>
  <c r="N38" i="112"/>
  <c r="N37" i="112"/>
  <c r="N36" i="112"/>
  <c r="N35" i="112"/>
  <c r="N23" i="112"/>
  <c r="N14" i="112"/>
  <c r="P50" i="68"/>
  <c r="P49" i="68"/>
  <c r="P48" i="68"/>
  <c r="P47" i="68"/>
  <c r="P46" i="68"/>
  <c r="P39" i="68"/>
  <c r="P38" i="68"/>
  <c r="P37" i="68"/>
  <c r="P36" i="68"/>
  <c r="P35" i="68"/>
  <c r="P28" i="68"/>
  <c r="P27" i="68"/>
  <c r="P26" i="68"/>
  <c r="P25" i="68"/>
  <c r="P24" i="68"/>
  <c r="P23" i="68"/>
  <c r="P22" i="68"/>
  <c r="P21" i="68"/>
  <c r="P20" i="68"/>
  <c r="P19" i="68"/>
  <c r="P18" i="68"/>
  <c r="P17" i="68"/>
  <c r="P16" i="68"/>
  <c r="P15" i="68"/>
  <c r="P14" i="68"/>
  <c r="N36" i="68"/>
  <c r="N50" i="68"/>
  <c r="N49" i="68"/>
  <c r="N48" i="68"/>
  <c r="N47" i="68"/>
  <c r="N46" i="68"/>
  <c r="N39" i="68"/>
  <c r="N38" i="68"/>
  <c r="N37" i="68"/>
  <c r="N35" i="68"/>
  <c r="N28" i="68"/>
  <c r="N27" i="68"/>
  <c r="N26" i="68"/>
  <c r="N25" i="68"/>
  <c r="N24" i="68"/>
  <c r="N23" i="68"/>
  <c r="N22" i="68"/>
  <c r="N21" i="68"/>
  <c r="N20" i="68"/>
  <c r="N19" i="68"/>
  <c r="N18" i="68"/>
  <c r="N17" i="68"/>
  <c r="N16" i="68"/>
  <c r="N15" i="68"/>
  <c r="N14" i="68"/>
  <c r="F28" i="112"/>
  <c r="P28" i="112" s="1"/>
  <c r="F27" i="112"/>
  <c r="P27" i="112" s="1"/>
  <c r="F26" i="112"/>
  <c r="P26" i="112" s="1"/>
  <c r="F25" i="112"/>
  <c r="P25" i="112" s="1"/>
  <c r="F24" i="112"/>
  <c r="N24" i="112" s="1"/>
  <c r="R24" i="112" s="1"/>
  <c r="F23" i="112"/>
  <c r="P23" i="112" s="1"/>
  <c r="F22" i="112"/>
  <c r="N22" i="112" s="1"/>
  <c r="F21" i="112"/>
  <c r="P21" i="112" s="1"/>
  <c r="F20" i="112"/>
  <c r="P20" i="112" s="1"/>
  <c r="F19" i="112"/>
  <c r="P19" i="112" s="1"/>
  <c r="F18" i="112"/>
  <c r="P18" i="112" s="1"/>
  <c r="F17" i="112"/>
  <c r="P17" i="112" s="1"/>
  <c r="F16" i="112"/>
  <c r="N16" i="112" s="1"/>
  <c r="F15" i="112"/>
  <c r="N15" i="112" s="1"/>
  <c r="B4" i="36"/>
  <c r="F94" i="81"/>
  <c r="E94" i="81"/>
  <c r="D94" i="81"/>
  <c r="C94" i="81"/>
  <c r="F93" i="81"/>
  <c r="E93" i="81"/>
  <c r="D93" i="81"/>
  <c r="C93" i="81"/>
  <c r="F92" i="81"/>
  <c r="E92" i="81"/>
  <c r="D92" i="81"/>
  <c r="C92" i="81"/>
  <c r="F91" i="81"/>
  <c r="E91" i="81"/>
  <c r="G91" i="81" s="1"/>
  <c r="D91" i="81"/>
  <c r="C91" i="81"/>
  <c r="F90" i="81"/>
  <c r="E90" i="81"/>
  <c r="G90" i="81" s="1"/>
  <c r="D90" i="81"/>
  <c r="C90" i="81"/>
  <c r="F89" i="81"/>
  <c r="E89" i="81"/>
  <c r="D89" i="81"/>
  <c r="C89" i="81"/>
  <c r="F88" i="81"/>
  <c r="E88" i="81"/>
  <c r="D88" i="81"/>
  <c r="C88" i="81"/>
  <c r="F87" i="81"/>
  <c r="E87" i="81"/>
  <c r="D87" i="81"/>
  <c r="C87" i="81"/>
  <c r="F86" i="81"/>
  <c r="E86" i="81"/>
  <c r="D86" i="81"/>
  <c r="C86" i="81"/>
  <c r="F85" i="81"/>
  <c r="E85" i="81"/>
  <c r="D85" i="81"/>
  <c r="C85" i="81"/>
  <c r="F84" i="81"/>
  <c r="E84" i="81"/>
  <c r="D84" i="81"/>
  <c r="C84" i="81"/>
  <c r="F83" i="81"/>
  <c r="E83" i="81"/>
  <c r="D83" i="81"/>
  <c r="C83" i="81"/>
  <c r="F82" i="81"/>
  <c r="E82" i="81"/>
  <c r="D82" i="81"/>
  <c r="C82" i="81"/>
  <c r="F81" i="81"/>
  <c r="E81" i="81"/>
  <c r="D81" i="81"/>
  <c r="C81" i="81"/>
  <c r="F80" i="81"/>
  <c r="E80" i="81"/>
  <c r="D80" i="81"/>
  <c r="C80" i="81"/>
  <c r="F79" i="81"/>
  <c r="E79" i="81"/>
  <c r="D79" i="81"/>
  <c r="C79" i="81"/>
  <c r="F78" i="81"/>
  <c r="E78" i="81"/>
  <c r="D78" i="81"/>
  <c r="C78" i="81"/>
  <c r="F77" i="81"/>
  <c r="E77" i="81"/>
  <c r="D77" i="81"/>
  <c r="C77" i="81"/>
  <c r="F72" i="81"/>
  <c r="E72" i="81"/>
  <c r="D72" i="81"/>
  <c r="C72" i="81"/>
  <c r="F71" i="81"/>
  <c r="E71" i="81"/>
  <c r="D71" i="81"/>
  <c r="C71" i="81"/>
  <c r="F70" i="81"/>
  <c r="E70" i="81"/>
  <c r="D70" i="81"/>
  <c r="C70" i="81"/>
  <c r="F69" i="81"/>
  <c r="E69" i="81"/>
  <c r="D69" i="81"/>
  <c r="C69" i="81"/>
  <c r="F68" i="81"/>
  <c r="E68" i="81"/>
  <c r="D68" i="81"/>
  <c r="C68" i="81"/>
  <c r="F63" i="81"/>
  <c r="E63" i="81"/>
  <c r="D63" i="81"/>
  <c r="C63" i="81"/>
  <c r="F62" i="81"/>
  <c r="E62" i="81"/>
  <c r="D62" i="81"/>
  <c r="C62" i="81"/>
  <c r="F61" i="81"/>
  <c r="E61" i="81"/>
  <c r="D61" i="81"/>
  <c r="C61" i="81"/>
  <c r="F60" i="81"/>
  <c r="E60" i="81"/>
  <c r="D60" i="81"/>
  <c r="C60" i="81"/>
  <c r="F59" i="81"/>
  <c r="E59" i="81"/>
  <c r="D59" i="81"/>
  <c r="C59" i="81"/>
  <c r="F58" i="81"/>
  <c r="E58" i="81"/>
  <c r="D58" i="81"/>
  <c r="C58" i="81"/>
  <c r="F57" i="81"/>
  <c r="E57" i="81"/>
  <c r="D57" i="81"/>
  <c r="C57" i="81"/>
  <c r="F56" i="81"/>
  <c r="E56" i="81"/>
  <c r="D56" i="81"/>
  <c r="C56" i="81"/>
  <c r="F55" i="81"/>
  <c r="E55" i="81"/>
  <c r="D55" i="81"/>
  <c r="C55" i="81"/>
  <c r="F54" i="81"/>
  <c r="E54" i="81"/>
  <c r="D54" i="81"/>
  <c r="C54" i="81"/>
  <c r="F53" i="81"/>
  <c r="E53" i="81"/>
  <c r="D53" i="81"/>
  <c r="C53" i="81"/>
  <c r="F52" i="81"/>
  <c r="E52" i="81"/>
  <c r="D52" i="81"/>
  <c r="C52" i="81"/>
  <c r="F51" i="81"/>
  <c r="E51" i="81"/>
  <c r="D51" i="81"/>
  <c r="C51" i="81"/>
  <c r="F50" i="81"/>
  <c r="E50" i="81"/>
  <c r="D50" i="81"/>
  <c r="C50" i="81"/>
  <c r="F49" i="81"/>
  <c r="E49" i="81"/>
  <c r="D49" i="81"/>
  <c r="C49" i="81"/>
  <c r="F44" i="81"/>
  <c r="E44" i="81"/>
  <c r="D44" i="81"/>
  <c r="C44" i="81"/>
  <c r="F43" i="81"/>
  <c r="E43" i="81"/>
  <c r="D43" i="81"/>
  <c r="C43" i="81"/>
  <c r="F42" i="81"/>
  <c r="E42" i="81"/>
  <c r="D42" i="81"/>
  <c r="C42" i="81"/>
  <c r="F41" i="81"/>
  <c r="E41" i="81"/>
  <c r="D41" i="81"/>
  <c r="C41" i="81"/>
  <c r="F40" i="81"/>
  <c r="E40" i="81"/>
  <c r="D40" i="81"/>
  <c r="C40" i="81"/>
  <c r="F39" i="81"/>
  <c r="E39" i="81"/>
  <c r="D39" i="81"/>
  <c r="C39" i="81"/>
  <c r="F38" i="81"/>
  <c r="E38" i="81"/>
  <c r="D38" i="81"/>
  <c r="C38" i="81"/>
  <c r="F37" i="81"/>
  <c r="E37" i="81"/>
  <c r="D37" i="81"/>
  <c r="C37" i="81"/>
  <c r="F36" i="81"/>
  <c r="E36" i="81"/>
  <c r="D36" i="81"/>
  <c r="C36" i="81"/>
  <c r="F31" i="81"/>
  <c r="E31" i="81"/>
  <c r="D31" i="81"/>
  <c r="C31" i="81"/>
  <c r="F30" i="81"/>
  <c r="E30" i="81"/>
  <c r="D30" i="81"/>
  <c r="C30" i="81"/>
  <c r="F29" i="81"/>
  <c r="E29" i="81"/>
  <c r="D29" i="81"/>
  <c r="C29" i="81"/>
  <c r="F28" i="81"/>
  <c r="E28" i="81"/>
  <c r="D28" i="81"/>
  <c r="C28" i="81"/>
  <c r="F27" i="81"/>
  <c r="E27" i="81"/>
  <c r="D27" i="81"/>
  <c r="C27" i="81"/>
  <c r="F22" i="81"/>
  <c r="E22" i="81"/>
  <c r="D22" i="81"/>
  <c r="C22" i="81"/>
  <c r="F21" i="81"/>
  <c r="E21" i="81"/>
  <c r="D21" i="81"/>
  <c r="C21" i="81"/>
  <c r="F20" i="81"/>
  <c r="E20" i="81"/>
  <c r="D20" i="81"/>
  <c r="C20" i="81"/>
  <c r="F19" i="81"/>
  <c r="E19" i="81"/>
  <c r="D19" i="81"/>
  <c r="C19" i="81"/>
  <c r="F18" i="81"/>
  <c r="E18" i="81"/>
  <c r="D18" i="81"/>
  <c r="C18" i="81"/>
  <c r="F17" i="81"/>
  <c r="E17" i="81"/>
  <c r="D17" i="81"/>
  <c r="C17" i="81"/>
  <c r="F16" i="81"/>
  <c r="E16" i="81"/>
  <c r="D16" i="81"/>
  <c r="C16" i="81"/>
  <c r="F15" i="81"/>
  <c r="E15" i="81"/>
  <c r="D15" i="81"/>
  <c r="C15" i="81"/>
  <c r="F14" i="81"/>
  <c r="E14" i="81"/>
  <c r="D14" i="81"/>
  <c r="C14" i="81"/>
  <c r="F13" i="81"/>
  <c r="E13" i="81"/>
  <c r="D13" i="81"/>
  <c r="C13" i="81"/>
  <c r="F12" i="81"/>
  <c r="E12" i="81"/>
  <c r="D12" i="81"/>
  <c r="C12" i="81"/>
  <c r="F11" i="81"/>
  <c r="E11" i="81"/>
  <c r="D11" i="81"/>
  <c r="C11" i="81"/>
  <c r="F10" i="81"/>
  <c r="E10" i="81"/>
  <c r="D10" i="81"/>
  <c r="C10" i="81"/>
  <c r="F9" i="81"/>
  <c r="E9" i="81"/>
  <c r="D9" i="81"/>
  <c r="C9" i="81"/>
  <c r="F8" i="81"/>
  <c r="E8" i="81"/>
  <c r="D8" i="81"/>
  <c r="C8" i="81"/>
  <c r="F7" i="81"/>
  <c r="E7" i="81"/>
  <c r="D7" i="81"/>
  <c r="C7" i="81"/>
  <c r="G70" i="81"/>
  <c r="G69" i="81"/>
  <c r="P81" i="112"/>
  <c r="P80" i="112"/>
  <c r="P79" i="112"/>
  <c r="P78" i="112"/>
  <c r="P77" i="112"/>
  <c r="P71" i="112"/>
  <c r="P70" i="112"/>
  <c r="P69" i="112"/>
  <c r="P68" i="112"/>
  <c r="P67" i="112"/>
  <c r="P61" i="112"/>
  <c r="P60" i="112"/>
  <c r="P59" i="112"/>
  <c r="P58" i="112"/>
  <c r="N81" i="112"/>
  <c r="N80" i="112"/>
  <c r="N79" i="112"/>
  <c r="N78" i="112"/>
  <c r="N77" i="112"/>
  <c r="N71" i="112"/>
  <c r="N70" i="112"/>
  <c r="N69" i="112"/>
  <c r="N68" i="112"/>
  <c r="N67" i="112"/>
  <c r="N61" i="112"/>
  <c r="N60" i="112"/>
  <c r="N59" i="112"/>
  <c r="N58" i="112"/>
  <c r="P57" i="112"/>
  <c r="N57" i="112"/>
  <c r="J61" i="112"/>
  <c r="R81" i="68"/>
  <c r="R80" i="68"/>
  <c r="R79" i="68"/>
  <c r="R78" i="68"/>
  <c r="R77" i="68"/>
  <c r="R61" i="68"/>
  <c r="R60" i="68"/>
  <c r="R59" i="68"/>
  <c r="R58" i="68"/>
  <c r="R57" i="68"/>
  <c r="R71" i="68"/>
  <c r="R70" i="68"/>
  <c r="R69" i="68"/>
  <c r="R68" i="68"/>
  <c r="R67" i="68"/>
  <c r="L81" i="68"/>
  <c r="M81" i="68" s="1"/>
  <c r="L80" i="68"/>
  <c r="M80" i="68" s="1"/>
  <c r="L79" i="68"/>
  <c r="M79" i="68" s="1"/>
  <c r="L78" i="68"/>
  <c r="M78" i="68" s="1"/>
  <c r="L77" i="68"/>
  <c r="M77" i="68" s="1"/>
  <c r="L71" i="68"/>
  <c r="M71" i="68" s="1"/>
  <c r="L70" i="68"/>
  <c r="M70" i="68" s="1"/>
  <c r="L69" i="68"/>
  <c r="M69" i="68" s="1"/>
  <c r="L68" i="68"/>
  <c r="M68" i="68" s="1"/>
  <c r="L67" i="68"/>
  <c r="M67" i="68" s="1"/>
  <c r="L61" i="68"/>
  <c r="M61" i="68" s="1"/>
  <c r="L60" i="68"/>
  <c r="M60" i="68" s="1"/>
  <c r="L59" i="68"/>
  <c r="M59" i="68" s="1"/>
  <c r="L58" i="68"/>
  <c r="M58" i="68" s="1"/>
  <c r="L57" i="68"/>
  <c r="M57" i="68" s="1"/>
  <c r="L50" i="68"/>
  <c r="M50" i="68" s="1"/>
  <c r="L49" i="68"/>
  <c r="M49" i="68" s="1"/>
  <c r="L48" i="68"/>
  <c r="M48" i="68" s="1"/>
  <c r="L47" i="68"/>
  <c r="M47" i="68" s="1"/>
  <c r="L46" i="68"/>
  <c r="M46" i="68" s="1"/>
  <c r="L39" i="68"/>
  <c r="M39" i="68" s="1"/>
  <c r="L38" i="68"/>
  <c r="M38" i="68" s="1"/>
  <c r="L37" i="68"/>
  <c r="M37" i="68" s="1"/>
  <c r="L36" i="68"/>
  <c r="M36" i="68" s="1"/>
  <c r="L35" i="68"/>
  <c r="M35" i="68" s="1"/>
  <c r="L28" i="68"/>
  <c r="M28" i="68" s="1"/>
  <c r="L27" i="68"/>
  <c r="M27" i="68" s="1"/>
  <c r="L26" i="68"/>
  <c r="M26" i="68" s="1"/>
  <c r="L25" i="68"/>
  <c r="M25" i="68" s="1"/>
  <c r="L24" i="68"/>
  <c r="M24" i="68" s="1"/>
  <c r="L23" i="68"/>
  <c r="M23" i="68" s="1"/>
  <c r="L22" i="68"/>
  <c r="M22" i="68" s="1"/>
  <c r="L21" i="68"/>
  <c r="M21" i="68" s="1"/>
  <c r="L20" i="68"/>
  <c r="M20" i="68" s="1"/>
  <c r="L19" i="68"/>
  <c r="M19" i="68" s="1"/>
  <c r="L18" i="68"/>
  <c r="M18" i="68" s="1"/>
  <c r="L17" i="68"/>
  <c r="M17" i="68" s="1"/>
  <c r="L16" i="68"/>
  <c r="M16" i="68" s="1"/>
  <c r="L15" i="68"/>
  <c r="M15" i="68" s="1"/>
  <c r="L14" i="68"/>
  <c r="M14" i="68" s="1"/>
  <c r="T81" i="112"/>
  <c r="S81" i="112"/>
  <c r="T80" i="112"/>
  <c r="S80" i="112"/>
  <c r="T79" i="112"/>
  <c r="S79" i="112"/>
  <c r="T78" i="112"/>
  <c r="S78" i="112"/>
  <c r="T77" i="112"/>
  <c r="S77" i="112"/>
  <c r="T71" i="112"/>
  <c r="S71" i="112"/>
  <c r="T70" i="112"/>
  <c r="S70" i="112"/>
  <c r="T69" i="112"/>
  <c r="S69" i="112"/>
  <c r="T68" i="112"/>
  <c r="S68" i="112"/>
  <c r="T67" i="112"/>
  <c r="S67" i="112"/>
  <c r="T61" i="112"/>
  <c r="S61" i="112"/>
  <c r="T60" i="112"/>
  <c r="S60" i="112"/>
  <c r="T59" i="112"/>
  <c r="S59" i="112"/>
  <c r="T58" i="112"/>
  <c r="S58" i="112"/>
  <c r="T57" i="112"/>
  <c r="S57" i="112"/>
  <c r="Q81" i="112"/>
  <c r="Q80" i="112"/>
  <c r="Q79" i="112"/>
  <c r="Q78" i="112"/>
  <c r="Q77" i="112"/>
  <c r="Q71" i="112"/>
  <c r="Q70" i="112"/>
  <c r="Q69" i="112"/>
  <c r="Q68" i="112"/>
  <c r="Q67" i="112"/>
  <c r="Q61" i="112"/>
  <c r="Q60" i="112"/>
  <c r="Q59" i="112"/>
  <c r="Q58" i="112"/>
  <c r="Q57" i="112"/>
  <c r="Q50" i="112"/>
  <c r="Q49" i="112"/>
  <c r="Q48" i="112"/>
  <c r="Q47" i="112"/>
  <c r="Q46" i="112"/>
  <c r="Q39" i="112"/>
  <c r="Q38" i="112"/>
  <c r="Q37" i="112"/>
  <c r="Q36" i="112"/>
  <c r="Q35" i="112"/>
  <c r="Q28" i="112"/>
  <c r="Q27" i="112"/>
  <c r="Q26" i="112"/>
  <c r="Q25" i="112"/>
  <c r="Q24" i="112"/>
  <c r="Q23" i="112"/>
  <c r="Q22" i="112"/>
  <c r="Q21" i="112"/>
  <c r="Q20" i="112"/>
  <c r="Q19" i="112"/>
  <c r="Q18" i="112"/>
  <c r="Q17" i="112"/>
  <c r="Q16" i="112"/>
  <c r="Q15" i="112"/>
  <c r="O81" i="112"/>
  <c r="O80" i="112"/>
  <c r="O79" i="112"/>
  <c r="O78" i="112"/>
  <c r="O77" i="112"/>
  <c r="R77" i="112" s="1"/>
  <c r="O71" i="112"/>
  <c r="O70" i="112"/>
  <c r="O69" i="112"/>
  <c r="O68" i="112"/>
  <c r="O67" i="112"/>
  <c r="O61" i="112"/>
  <c r="O60" i="112"/>
  <c r="O59" i="112"/>
  <c r="R59" i="112" s="1"/>
  <c r="O58" i="112"/>
  <c r="O57" i="112"/>
  <c r="O50" i="112"/>
  <c r="O49" i="112"/>
  <c r="R49" i="112" s="1"/>
  <c r="O48" i="112"/>
  <c r="O47" i="112"/>
  <c r="R47" i="112" s="1"/>
  <c r="O46" i="112"/>
  <c r="O39" i="112"/>
  <c r="R39" i="112" s="1"/>
  <c r="O38" i="112"/>
  <c r="O37" i="112"/>
  <c r="R37" i="112" s="1"/>
  <c r="O36" i="112"/>
  <c r="R36" i="112" s="1"/>
  <c r="O35" i="112"/>
  <c r="R35" i="112" s="1"/>
  <c r="O28" i="112"/>
  <c r="O27" i="112"/>
  <c r="O26" i="112"/>
  <c r="O25" i="112"/>
  <c r="O24" i="112"/>
  <c r="O23" i="112"/>
  <c r="O22" i="112"/>
  <c r="O21" i="112"/>
  <c r="O20" i="112"/>
  <c r="O19" i="112"/>
  <c r="O18" i="112"/>
  <c r="O17" i="112"/>
  <c r="O16" i="112"/>
  <c r="K81" i="112"/>
  <c r="J81" i="112"/>
  <c r="I81" i="112"/>
  <c r="H81" i="112"/>
  <c r="G81" i="112"/>
  <c r="E81" i="112"/>
  <c r="D81" i="112"/>
  <c r="C81" i="112"/>
  <c r="K80" i="112"/>
  <c r="J80" i="112"/>
  <c r="I80" i="112"/>
  <c r="H80" i="112"/>
  <c r="G80" i="112"/>
  <c r="E80" i="112"/>
  <c r="D80" i="112"/>
  <c r="C80" i="112"/>
  <c r="K79" i="112"/>
  <c r="J79" i="112"/>
  <c r="I79" i="112"/>
  <c r="H79" i="112"/>
  <c r="G79" i="112"/>
  <c r="E79" i="112"/>
  <c r="D79" i="112"/>
  <c r="C79" i="112"/>
  <c r="K78" i="112"/>
  <c r="J78" i="112"/>
  <c r="I78" i="112"/>
  <c r="H78" i="112"/>
  <c r="G78" i="112"/>
  <c r="E78" i="112"/>
  <c r="D78" i="112"/>
  <c r="C78" i="112"/>
  <c r="K77" i="112"/>
  <c r="J77" i="112"/>
  <c r="I77" i="112"/>
  <c r="H77" i="112"/>
  <c r="G77" i="112"/>
  <c r="E77" i="112"/>
  <c r="D77" i="112"/>
  <c r="C77" i="112"/>
  <c r="K71" i="112"/>
  <c r="I71" i="112"/>
  <c r="H71" i="112"/>
  <c r="G71" i="112"/>
  <c r="E71" i="112"/>
  <c r="D71" i="112"/>
  <c r="C71" i="112"/>
  <c r="K70" i="112"/>
  <c r="J70" i="112"/>
  <c r="I70" i="112"/>
  <c r="H70" i="112"/>
  <c r="G70" i="112"/>
  <c r="E70" i="112"/>
  <c r="D70" i="112"/>
  <c r="C70" i="112"/>
  <c r="K69" i="112"/>
  <c r="J69" i="112"/>
  <c r="I69" i="112"/>
  <c r="H69" i="112"/>
  <c r="G69" i="112"/>
  <c r="E69" i="112"/>
  <c r="D69" i="112"/>
  <c r="C69" i="112"/>
  <c r="K68" i="112"/>
  <c r="J68" i="112"/>
  <c r="I68" i="112"/>
  <c r="H68" i="112"/>
  <c r="G68" i="112"/>
  <c r="E68" i="112"/>
  <c r="D68" i="112"/>
  <c r="C68" i="112"/>
  <c r="K67" i="112"/>
  <c r="J67" i="112"/>
  <c r="I67" i="112"/>
  <c r="H67" i="112"/>
  <c r="G67" i="112"/>
  <c r="E67" i="112"/>
  <c r="D67" i="112"/>
  <c r="C67" i="112"/>
  <c r="K61" i="112"/>
  <c r="I61" i="112"/>
  <c r="H61" i="112"/>
  <c r="G61" i="112"/>
  <c r="E61" i="112"/>
  <c r="D61" i="112"/>
  <c r="C61" i="112"/>
  <c r="K60" i="112"/>
  <c r="J60" i="112"/>
  <c r="I60" i="112"/>
  <c r="H60" i="112"/>
  <c r="G60" i="112"/>
  <c r="E60" i="112"/>
  <c r="D60" i="112"/>
  <c r="C60" i="112"/>
  <c r="K59" i="112"/>
  <c r="J59" i="112"/>
  <c r="I59" i="112"/>
  <c r="H59" i="112"/>
  <c r="G59" i="112"/>
  <c r="E59" i="112"/>
  <c r="D59" i="112"/>
  <c r="C59" i="112"/>
  <c r="K58" i="112"/>
  <c r="J58" i="112"/>
  <c r="I58" i="112"/>
  <c r="H58" i="112"/>
  <c r="G58" i="112"/>
  <c r="E58" i="112"/>
  <c r="D58" i="112"/>
  <c r="C58" i="112"/>
  <c r="K57" i="112"/>
  <c r="J57" i="112"/>
  <c r="I57" i="112"/>
  <c r="H57" i="112"/>
  <c r="G57" i="112"/>
  <c r="E57" i="112"/>
  <c r="D57" i="112"/>
  <c r="C57" i="112"/>
  <c r="K50" i="112"/>
  <c r="L50" i="112" s="1"/>
  <c r="M50" i="112" s="1"/>
  <c r="J50" i="112"/>
  <c r="I50" i="112"/>
  <c r="H50" i="112"/>
  <c r="G50" i="112"/>
  <c r="E50" i="112"/>
  <c r="D50" i="112"/>
  <c r="C50" i="112"/>
  <c r="K49" i="112"/>
  <c r="J49" i="112"/>
  <c r="I49" i="112"/>
  <c r="H49" i="112"/>
  <c r="G49" i="112"/>
  <c r="E49" i="112"/>
  <c r="D49" i="112"/>
  <c r="C49" i="112"/>
  <c r="K48" i="112"/>
  <c r="L48" i="112" s="1"/>
  <c r="M48" i="112" s="1"/>
  <c r="J48" i="112"/>
  <c r="I48" i="112"/>
  <c r="H48" i="112"/>
  <c r="G48" i="112"/>
  <c r="E48" i="112"/>
  <c r="D48" i="112"/>
  <c r="C48" i="112"/>
  <c r="K47" i="112"/>
  <c r="L47" i="112" s="1"/>
  <c r="M47" i="112" s="1"/>
  <c r="J47" i="112"/>
  <c r="I47" i="112"/>
  <c r="H47" i="112"/>
  <c r="G47" i="112"/>
  <c r="E47" i="112"/>
  <c r="D47" i="112"/>
  <c r="C47" i="112"/>
  <c r="K46" i="112"/>
  <c r="L46" i="112" s="1"/>
  <c r="M46" i="112" s="1"/>
  <c r="J46" i="112"/>
  <c r="I46" i="112"/>
  <c r="H46" i="112"/>
  <c r="G46" i="112"/>
  <c r="E46" i="112"/>
  <c r="D46" i="112"/>
  <c r="C46" i="112"/>
  <c r="K39" i="112"/>
  <c r="L39" i="112" s="1"/>
  <c r="M39" i="112" s="1"/>
  <c r="J39" i="112"/>
  <c r="I39" i="112"/>
  <c r="H39" i="112"/>
  <c r="G39" i="112"/>
  <c r="E39" i="112"/>
  <c r="D39" i="112"/>
  <c r="C39" i="112"/>
  <c r="K38" i="112"/>
  <c r="L38" i="112" s="1"/>
  <c r="M38" i="112" s="1"/>
  <c r="J38" i="112"/>
  <c r="I38" i="112"/>
  <c r="H38" i="112"/>
  <c r="G38" i="112"/>
  <c r="E38" i="112"/>
  <c r="D38" i="112"/>
  <c r="C38" i="112"/>
  <c r="K37" i="112"/>
  <c r="L37" i="112" s="1"/>
  <c r="M37" i="112" s="1"/>
  <c r="J37" i="112"/>
  <c r="I37" i="112"/>
  <c r="H37" i="112"/>
  <c r="G37" i="112"/>
  <c r="E37" i="112"/>
  <c r="D37" i="112"/>
  <c r="C37" i="112"/>
  <c r="K36" i="112"/>
  <c r="L36" i="112" s="1"/>
  <c r="M36" i="112" s="1"/>
  <c r="J36" i="112"/>
  <c r="I36" i="112"/>
  <c r="H36" i="112"/>
  <c r="G36" i="112"/>
  <c r="E36" i="112"/>
  <c r="D36" i="112"/>
  <c r="C36" i="112"/>
  <c r="K35" i="112"/>
  <c r="L35" i="112" s="1"/>
  <c r="M35" i="112" s="1"/>
  <c r="J35" i="112"/>
  <c r="I35" i="112"/>
  <c r="H35" i="112"/>
  <c r="G35" i="112"/>
  <c r="E35" i="112"/>
  <c r="D35" i="112"/>
  <c r="C35" i="112"/>
  <c r="K28" i="112"/>
  <c r="L28" i="112" s="1"/>
  <c r="M28" i="112" s="1"/>
  <c r="J28" i="112"/>
  <c r="I28" i="112"/>
  <c r="H28" i="112"/>
  <c r="G28" i="112"/>
  <c r="E28" i="112"/>
  <c r="D28" i="112"/>
  <c r="C28" i="112"/>
  <c r="K27" i="112"/>
  <c r="L27" i="112" s="1"/>
  <c r="M27" i="112" s="1"/>
  <c r="J27" i="112"/>
  <c r="I27" i="112"/>
  <c r="H27" i="112"/>
  <c r="G27" i="112"/>
  <c r="E27" i="112"/>
  <c r="D27" i="112"/>
  <c r="C27" i="112"/>
  <c r="K26" i="112"/>
  <c r="L26" i="112" s="1"/>
  <c r="M26" i="112" s="1"/>
  <c r="J26" i="112"/>
  <c r="I26" i="112"/>
  <c r="H26" i="112"/>
  <c r="G26" i="112"/>
  <c r="E26" i="112"/>
  <c r="D26" i="112"/>
  <c r="C26" i="112"/>
  <c r="K25" i="112"/>
  <c r="L25" i="112" s="1"/>
  <c r="M25" i="112" s="1"/>
  <c r="J25" i="112"/>
  <c r="I25" i="112"/>
  <c r="H25" i="112"/>
  <c r="G25" i="112"/>
  <c r="E25" i="112"/>
  <c r="D25" i="112"/>
  <c r="C25" i="112"/>
  <c r="K24" i="112"/>
  <c r="L24" i="112" s="1"/>
  <c r="M24" i="112" s="1"/>
  <c r="J24" i="112"/>
  <c r="I24" i="112"/>
  <c r="H24" i="112"/>
  <c r="G24" i="112"/>
  <c r="E24" i="112"/>
  <c r="D24" i="112"/>
  <c r="C24" i="112"/>
  <c r="K23" i="112"/>
  <c r="L23" i="112" s="1"/>
  <c r="M23" i="112" s="1"/>
  <c r="J23" i="112"/>
  <c r="I23" i="112"/>
  <c r="H23" i="112"/>
  <c r="G23" i="112"/>
  <c r="E23" i="112"/>
  <c r="D23" i="112"/>
  <c r="C23" i="112"/>
  <c r="K22" i="112"/>
  <c r="L22" i="112" s="1"/>
  <c r="M22" i="112" s="1"/>
  <c r="J22" i="112"/>
  <c r="I22" i="112"/>
  <c r="H22" i="112"/>
  <c r="G22" i="112"/>
  <c r="E22" i="112"/>
  <c r="D22" i="112"/>
  <c r="C22" i="112"/>
  <c r="K21" i="112"/>
  <c r="L21" i="112" s="1"/>
  <c r="M21" i="112" s="1"/>
  <c r="J21" i="112"/>
  <c r="I21" i="112"/>
  <c r="H21" i="112"/>
  <c r="G21" i="112"/>
  <c r="E21" i="112"/>
  <c r="D21" i="112"/>
  <c r="C21" i="112"/>
  <c r="K20" i="112"/>
  <c r="L20" i="112" s="1"/>
  <c r="M20" i="112" s="1"/>
  <c r="J20" i="112"/>
  <c r="I20" i="112"/>
  <c r="H20" i="112"/>
  <c r="G20" i="112"/>
  <c r="E20" i="112"/>
  <c r="D20" i="112"/>
  <c r="C20" i="112"/>
  <c r="K19" i="112"/>
  <c r="L19" i="112" s="1"/>
  <c r="M19" i="112" s="1"/>
  <c r="J19" i="112"/>
  <c r="I19" i="112"/>
  <c r="H19" i="112"/>
  <c r="G19" i="112"/>
  <c r="E19" i="112"/>
  <c r="D19" i="112"/>
  <c r="C19" i="112"/>
  <c r="K18" i="112"/>
  <c r="L18" i="112" s="1"/>
  <c r="M18" i="112" s="1"/>
  <c r="J18" i="112"/>
  <c r="I18" i="112"/>
  <c r="H18" i="112"/>
  <c r="G18" i="112"/>
  <c r="E18" i="112"/>
  <c r="D18" i="112"/>
  <c r="C18" i="112"/>
  <c r="K17" i="112"/>
  <c r="J17" i="112"/>
  <c r="I17" i="112"/>
  <c r="H17" i="112"/>
  <c r="G17" i="112"/>
  <c r="E17" i="112"/>
  <c r="D17" i="112"/>
  <c r="C17" i="112"/>
  <c r="K16" i="112"/>
  <c r="L16" i="112" s="1"/>
  <c r="M16" i="112" s="1"/>
  <c r="J16" i="112"/>
  <c r="I16" i="112"/>
  <c r="H16" i="112"/>
  <c r="G16" i="112"/>
  <c r="E16" i="112"/>
  <c r="D16" i="112"/>
  <c r="C16" i="112"/>
  <c r="K15" i="112"/>
  <c r="L15" i="112" s="1"/>
  <c r="M15" i="112" s="1"/>
  <c r="J15" i="112"/>
  <c r="I15" i="112"/>
  <c r="H15" i="112"/>
  <c r="G15" i="112"/>
  <c r="E15" i="112"/>
  <c r="D15" i="112"/>
  <c r="C15" i="112"/>
  <c r="R27" i="68"/>
  <c r="C15" i="110" l="1"/>
  <c r="R15" i="112"/>
  <c r="R38" i="112"/>
  <c r="R50" i="112"/>
  <c r="R46" i="112"/>
  <c r="R23" i="112"/>
  <c r="R14" i="112"/>
  <c r="P15" i="112"/>
  <c r="R48" i="112"/>
  <c r="P16" i="112"/>
  <c r="R16" i="112" s="1"/>
  <c r="P22" i="112"/>
  <c r="R22" i="112" s="1"/>
  <c r="R61" i="112"/>
  <c r="R67" i="112"/>
  <c r="N17" i="112"/>
  <c r="R17" i="112" s="1"/>
  <c r="N25" i="112"/>
  <c r="R25" i="112" s="1"/>
  <c r="U57" i="68"/>
  <c r="N18" i="112"/>
  <c r="R18" i="112" s="1"/>
  <c r="N26" i="112"/>
  <c r="R26" i="112" s="1"/>
  <c r="N19" i="112"/>
  <c r="R19" i="112" s="1"/>
  <c r="N27" i="112"/>
  <c r="R27" i="112" s="1"/>
  <c r="S27" i="112" s="1"/>
  <c r="L78" i="112"/>
  <c r="M78" i="112" s="1"/>
  <c r="U78" i="112" s="1"/>
  <c r="N20" i="112"/>
  <c r="R20" i="112" s="1"/>
  <c r="N28" i="112"/>
  <c r="R28" i="112" s="1"/>
  <c r="R79" i="112"/>
  <c r="R57" i="112"/>
  <c r="R70" i="112"/>
  <c r="L17" i="112"/>
  <c r="M17" i="112" s="1"/>
  <c r="L49" i="112"/>
  <c r="M49" i="112" s="1"/>
  <c r="R58" i="112"/>
  <c r="R71" i="112"/>
  <c r="N21" i="112"/>
  <c r="R21" i="112" s="1"/>
  <c r="R80" i="112"/>
  <c r="L79" i="112"/>
  <c r="M79" i="112" s="1"/>
  <c r="U79" i="112" s="1"/>
  <c r="R69" i="112"/>
  <c r="R68" i="112"/>
  <c r="R60" i="112"/>
  <c r="R78" i="112"/>
  <c r="R81" i="112"/>
  <c r="U69" i="68"/>
  <c r="U68" i="68"/>
  <c r="L69" i="112"/>
  <c r="M69" i="112" s="1"/>
  <c r="L68" i="112"/>
  <c r="M68" i="112" s="1"/>
  <c r="L59" i="112"/>
  <c r="M59" i="112" s="1"/>
  <c r="U59" i="112" s="1"/>
  <c r="L58" i="112"/>
  <c r="M58" i="112" s="1"/>
  <c r="S27" i="68"/>
  <c r="S48" i="112"/>
  <c r="U69" i="112" l="1"/>
  <c r="U68" i="112"/>
  <c r="U58" i="112"/>
  <c r="K14" i="112"/>
  <c r="J14" i="112"/>
  <c r="I14" i="112"/>
  <c r="H14" i="112"/>
  <c r="G14" i="112"/>
  <c r="E14" i="112"/>
  <c r="D14" i="112"/>
  <c r="C14" i="112"/>
  <c r="C11" i="76"/>
  <c r="C8" i="76"/>
  <c r="D26" i="108"/>
  <c r="O38" i="84"/>
  <c r="M7" i="34"/>
  <c r="M7" i="55"/>
  <c r="M7" i="84"/>
  <c r="B4" i="25"/>
  <c r="B4" i="32" l="1"/>
  <c r="F38" i="84"/>
  <c r="O10" i="84"/>
  <c r="B4" i="84"/>
  <c r="F44" i="55"/>
  <c r="O38" i="55"/>
  <c r="O10" i="55"/>
  <c r="B4" i="55"/>
  <c r="O38" i="34"/>
  <c r="B4" i="34"/>
  <c r="O10" i="34"/>
  <c r="O39" i="78"/>
  <c r="B4" i="78"/>
  <c r="O10" i="78"/>
  <c r="O39" i="27"/>
  <c r="V9" i="61" l="1"/>
  <c r="V8" i="61"/>
  <c r="R10" i="61"/>
  <c r="R8" i="61"/>
  <c r="B1" i="5"/>
  <c r="N224" i="69"/>
  <c r="N228" i="69"/>
  <c r="B13" i="111"/>
  <c r="V8" i="82"/>
  <c r="R10" i="82"/>
  <c r="R8" i="82"/>
  <c r="N10" i="82"/>
  <c r="N8" i="82"/>
  <c r="K10" i="82"/>
  <c r="K8" i="82"/>
  <c r="G10" i="82"/>
  <c r="G8" i="82"/>
  <c r="D10" i="82"/>
  <c r="D8" i="82"/>
  <c r="D12" i="76"/>
  <c r="J223" i="111"/>
  <c r="J222" i="111"/>
  <c r="J221" i="111"/>
  <c r="J220" i="111"/>
  <c r="J219" i="111"/>
  <c r="J218" i="111"/>
  <c r="J217" i="111"/>
  <c r="J216" i="111"/>
  <c r="J215" i="111"/>
  <c r="J214" i="111"/>
  <c r="J213" i="111"/>
  <c r="J212" i="111"/>
  <c r="J211" i="111"/>
  <c r="J210" i="111"/>
  <c r="J209" i="111"/>
  <c r="J208" i="111"/>
  <c r="J207" i="111"/>
  <c r="J206" i="111"/>
  <c r="J205" i="111"/>
  <c r="J204" i="111"/>
  <c r="J203" i="111"/>
  <c r="J202" i="111"/>
  <c r="J201" i="111"/>
  <c r="J200" i="111"/>
  <c r="J199" i="111"/>
  <c r="J198" i="111"/>
  <c r="J197" i="111"/>
  <c r="J196" i="111"/>
  <c r="J195" i="111"/>
  <c r="J194" i="111"/>
  <c r="J193" i="111"/>
  <c r="J192" i="111"/>
  <c r="J191" i="111"/>
  <c r="J190" i="111"/>
  <c r="J189" i="111"/>
  <c r="J188" i="111"/>
  <c r="J187" i="111"/>
  <c r="J186" i="111"/>
  <c r="J185" i="111"/>
  <c r="J184" i="111"/>
  <c r="J183" i="111"/>
  <c r="J182" i="111"/>
  <c r="J181" i="111"/>
  <c r="J180" i="111"/>
  <c r="J179" i="111"/>
  <c r="J178" i="111"/>
  <c r="J177" i="111"/>
  <c r="J176" i="111"/>
  <c r="J175" i="111"/>
  <c r="J174" i="111"/>
  <c r="J173" i="111"/>
  <c r="J172" i="111"/>
  <c r="J171" i="111"/>
  <c r="J170" i="111"/>
  <c r="J169" i="111"/>
  <c r="J168" i="111"/>
  <c r="J167" i="111"/>
  <c r="J166" i="111"/>
  <c r="J165" i="111"/>
  <c r="J164" i="111"/>
  <c r="J163" i="111"/>
  <c r="J162" i="111"/>
  <c r="J161" i="111"/>
  <c r="J160" i="111"/>
  <c r="J159" i="111"/>
  <c r="J158" i="111"/>
  <c r="J157" i="111"/>
  <c r="J156" i="111"/>
  <c r="J155" i="111"/>
  <c r="J154" i="111"/>
  <c r="J153" i="111"/>
  <c r="J152" i="111"/>
  <c r="J151" i="111"/>
  <c r="J150" i="111"/>
  <c r="J149" i="111"/>
  <c r="J148" i="111"/>
  <c r="J147" i="111"/>
  <c r="J146" i="111"/>
  <c r="J145" i="111"/>
  <c r="J144" i="111"/>
  <c r="J143" i="111"/>
  <c r="J142" i="111"/>
  <c r="J141" i="111"/>
  <c r="J140" i="111"/>
  <c r="J139" i="111"/>
  <c r="J138" i="111"/>
  <c r="J137" i="111"/>
  <c r="J136" i="111"/>
  <c r="J135" i="111"/>
  <c r="J134" i="111"/>
  <c r="J133" i="111"/>
  <c r="J132" i="111"/>
  <c r="J131" i="111"/>
  <c r="J130" i="111"/>
  <c r="J129" i="111"/>
  <c r="J128" i="111"/>
  <c r="J127" i="111"/>
  <c r="J126" i="111"/>
  <c r="J125" i="111"/>
  <c r="J124" i="111"/>
  <c r="J123" i="111"/>
  <c r="J122" i="111"/>
  <c r="J121" i="111"/>
  <c r="J120" i="111"/>
  <c r="J119" i="111"/>
  <c r="J118" i="111"/>
  <c r="J117" i="111"/>
  <c r="J116" i="111"/>
  <c r="J115" i="111"/>
  <c r="J114" i="111"/>
  <c r="J113" i="111"/>
  <c r="J112" i="111"/>
  <c r="J111" i="111"/>
  <c r="J110" i="111"/>
  <c r="J109" i="111"/>
  <c r="J108" i="111"/>
  <c r="J107" i="111"/>
  <c r="J106" i="111"/>
  <c r="J105" i="111"/>
  <c r="J104" i="111"/>
  <c r="J103" i="111"/>
  <c r="J102" i="111"/>
  <c r="J101" i="111"/>
  <c r="J100" i="111"/>
  <c r="J99" i="111"/>
  <c r="J98" i="111"/>
  <c r="J97" i="111"/>
  <c r="J96" i="111"/>
  <c r="J95" i="111"/>
  <c r="J94" i="111"/>
  <c r="J93" i="111"/>
  <c r="J92" i="111"/>
  <c r="J91" i="111"/>
  <c r="J90" i="111"/>
  <c r="J89" i="111"/>
  <c r="J88" i="111"/>
  <c r="J87" i="111"/>
  <c r="J86" i="111"/>
  <c r="J85" i="111"/>
  <c r="J84" i="111"/>
  <c r="J83" i="111"/>
  <c r="J82" i="111"/>
  <c r="J81" i="111"/>
  <c r="J80" i="111"/>
  <c r="J79" i="111"/>
  <c r="J78" i="111"/>
  <c r="J77" i="111"/>
  <c r="J76" i="111"/>
  <c r="J75" i="111"/>
  <c r="J74" i="111"/>
  <c r="J73" i="111"/>
  <c r="J72" i="111"/>
  <c r="J71" i="111"/>
  <c r="J70" i="111"/>
  <c r="J69" i="111"/>
  <c r="J68" i="111"/>
  <c r="J67" i="111"/>
  <c r="J66" i="111"/>
  <c r="J65" i="111"/>
  <c r="J64" i="111"/>
  <c r="J63" i="111"/>
  <c r="J62" i="111"/>
  <c r="J61" i="111"/>
  <c r="J60" i="111"/>
  <c r="J59" i="111"/>
  <c r="J58" i="111"/>
  <c r="J57" i="111"/>
  <c r="J56" i="111"/>
  <c r="J55" i="111"/>
  <c r="J54" i="111"/>
  <c r="J53" i="111"/>
  <c r="J52" i="111"/>
  <c r="J51" i="111"/>
  <c r="J50" i="111"/>
  <c r="J49" i="111"/>
  <c r="J48" i="111"/>
  <c r="J47" i="111"/>
  <c r="J46" i="111"/>
  <c r="J45" i="111"/>
  <c r="J44" i="111"/>
  <c r="J43" i="111"/>
  <c r="J42" i="111"/>
  <c r="J41" i="111"/>
  <c r="J40" i="111"/>
  <c r="J39" i="111"/>
  <c r="J38" i="111"/>
  <c r="J37" i="111"/>
  <c r="J36" i="111"/>
  <c r="J35" i="111"/>
  <c r="J34" i="111"/>
  <c r="J33" i="111"/>
  <c r="J32" i="111"/>
  <c r="J31" i="111"/>
  <c r="J30" i="111"/>
  <c r="J29" i="111"/>
  <c r="J28" i="111"/>
  <c r="J27" i="111"/>
  <c r="J26" i="111"/>
  <c r="J25" i="111"/>
  <c r="J24" i="111"/>
  <c r="J23" i="111"/>
  <c r="J22" i="111"/>
  <c r="J21" i="111"/>
  <c r="J20" i="111"/>
  <c r="J19" i="111"/>
  <c r="J18" i="111"/>
  <c r="J17" i="111"/>
  <c r="J16" i="111"/>
  <c r="J15" i="111"/>
  <c r="J14" i="111"/>
  <c r="R39" i="68"/>
  <c r="R47" i="68"/>
  <c r="N10" i="61"/>
  <c r="N8" i="61"/>
  <c r="K10" i="61"/>
  <c r="K8" i="61"/>
  <c r="G10" i="61"/>
  <c r="G8" i="61"/>
  <c r="D10" i="61"/>
  <c r="D8" i="61"/>
  <c r="BB223" i="69"/>
  <c r="BB222" i="69"/>
  <c r="BB221" i="69"/>
  <c r="BB220" i="69"/>
  <c r="BB219" i="69"/>
  <c r="BB218" i="69"/>
  <c r="BB217" i="69"/>
  <c r="BB216" i="69"/>
  <c r="BB215" i="69"/>
  <c r="BB214" i="69"/>
  <c r="BB213" i="69"/>
  <c r="BB212" i="69"/>
  <c r="BB211" i="69"/>
  <c r="BB210" i="69"/>
  <c r="BB209" i="69"/>
  <c r="BB208" i="69"/>
  <c r="BB207" i="69"/>
  <c r="BB206" i="69"/>
  <c r="BB205" i="69"/>
  <c r="BB204" i="69"/>
  <c r="BB203" i="69"/>
  <c r="BB202" i="69"/>
  <c r="BB201" i="69"/>
  <c r="BB200" i="69"/>
  <c r="BB199" i="69"/>
  <c r="BB198" i="69"/>
  <c r="BB197" i="69"/>
  <c r="BB196" i="69"/>
  <c r="BB195" i="69"/>
  <c r="BB194" i="69"/>
  <c r="BB193" i="69"/>
  <c r="BB192" i="69"/>
  <c r="BB191" i="69"/>
  <c r="BB190" i="69"/>
  <c r="BB189" i="69"/>
  <c r="BB188" i="69"/>
  <c r="BB187" i="69"/>
  <c r="BB186" i="69"/>
  <c r="BB185" i="69"/>
  <c r="BB184" i="69"/>
  <c r="BB183" i="69"/>
  <c r="BB182" i="69"/>
  <c r="BB181" i="69"/>
  <c r="BB180" i="69"/>
  <c r="BB179" i="69"/>
  <c r="BB178" i="69"/>
  <c r="BB177" i="69"/>
  <c r="BB176" i="69"/>
  <c r="BB175" i="69"/>
  <c r="BB174" i="69"/>
  <c r="BB173" i="69"/>
  <c r="BB172" i="69"/>
  <c r="BB171" i="69"/>
  <c r="BB170" i="69"/>
  <c r="BB169" i="69"/>
  <c r="BB168" i="69"/>
  <c r="BB167" i="69"/>
  <c r="BB166" i="69"/>
  <c r="BB165" i="69"/>
  <c r="BB164" i="69"/>
  <c r="BB163" i="69"/>
  <c r="BB162" i="69"/>
  <c r="BB161" i="69"/>
  <c r="BB160" i="69"/>
  <c r="BB159" i="69"/>
  <c r="BB158" i="69"/>
  <c r="BB157" i="69"/>
  <c r="BB156" i="69"/>
  <c r="BB155" i="69"/>
  <c r="BB154" i="69"/>
  <c r="BB153" i="69"/>
  <c r="BB152" i="69"/>
  <c r="BB151" i="69"/>
  <c r="BB150" i="69"/>
  <c r="BB149" i="69"/>
  <c r="BB148" i="69"/>
  <c r="BB147" i="69"/>
  <c r="BB146" i="69"/>
  <c r="BB145" i="69"/>
  <c r="BB144" i="69"/>
  <c r="BB143" i="69"/>
  <c r="BB142" i="69"/>
  <c r="BB141" i="69"/>
  <c r="BB140" i="69"/>
  <c r="BB139" i="69"/>
  <c r="BB138" i="69"/>
  <c r="BB137" i="69"/>
  <c r="BB136" i="69"/>
  <c r="BB135" i="69"/>
  <c r="BB134" i="69"/>
  <c r="BB133" i="69"/>
  <c r="BB132" i="69"/>
  <c r="BB131" i="69"/>
  <c r="BB130" i="69"/>
  <c r="BB129" i="69"/>
  <c r="BB128" i="69"/>
  <c r="BB127" i="69"/>
  <c r="BB126" i="69"/>
  <c r="BB125" i="69"/>
  <c r="BB124" i="69"/>
  <c r="BB123" i="69"/>
  <c r="BB122" i="69"/>
  <c r="BB121" i="69"/>
  <c r="BB120" i="69"/>
  <c r="BB119" i="69"/>
  <c r="BB118" i="69"/>
  <c r="BB117" i="69"/>
  <c r="BB116" i="69"/>
  <c r="BB115" i="69"/>
  <c r="BB114" i="69"/>
  <c r="BB113" i="69"/>
  <c r="BB112" i="69"/>
  <c r="BB111" i="69"/>
  <c r="BB110" i="69"/>
  <c r="BB109" i="69"/>
  <c r="BB108" i="69"/>
  <c r="BB107" i="69"/>
  <c r="BB106" i="69"/>
  <c r="BB105" i="69"/>
  <c r="BB104" i="69"/>
  <c r="BB103" i="69"/>
  <c r="BB102" i="69"/>
  <c r="BB101" i="69"/>
  <c r="BB100" i="69"/>
  <c r="BB99" i="69"/>
  <c r="BB98" i="69"/>
  <c r="BB97" i="69"/>
  <c r="BB96" i="69"/>
  <c r="BB95" i="69"/>
  <c r="BB94" i="69"/>
  <c r="BB93" i="69"/>
  <c r="BB92" i="69"/>
  <c r="BB91" i="69"/>
  <c r="BB90" i="69"/>
  <c r="BB89" i="69"/>
  <c r="BB88" i="69"/>
  <c r="BB87" i="69"/>
  <c r="BB86" i="69"/>
  <c r="BB85" i="69"/>
  <c r="BB84" i="69"/>
  <c r="BB83" i="69"/>
  <c r="BB82" i="69"/>
  <c r="BB81" i="69"/>
  <c r="BB80" i="69"/>
  <c r="BB79" i="69"/>
  <c r="BB78" i="69"/>
  <c r="BB77" i="69"/>
  <c r="BB76" i="69"/>
  <c r="BB75" i="69"/>
  <c r="BB74" i="69"/>
  <c r="BB73" i="69"/>
  <c r="BB72" i="69"/>
  <c r="BB71" i="69"/>
  <c r="BB70" i="69"/>
  <c r="BB69" i="69"/>
  <c r="BB68" i="69"/>
  <c r="BB67" i="69"/>
  <c r="BB66" i="69"/>
  <c r="BB65" i="69"/>
  <c r="BB64" i="69"/>
  <c r="BB63" i="69"/>
  <c r="BB62" i="69"/>
  <c r="BB61" i="69"/>
  <c r="BB60" i="69"/>
  <c r="BB59" i="69"/>
  <c r="BB58" i="69"/>
  <c r="BB57" i="69"/>
  <c r="BB56" i="69"/>
  <c r="BB55" i="69"/>
  <c r="BB54" i="69"/>
  <c r="BB53" i="69"/>
  <c r="BB52" i="69"/>
  <c r="BB51" i="69"/>
  <c r="BB50" i="69"/>
  <c r="BB49" i="69"/>
  <c r="BB48" i="69"/>
  <c r="BB47" i="69"/>
  <c r="BB46" i="69"/>
  <c r="BB45" i="69"/>
  <c r="BB44" i="69"/>
  <c r="BB43" i="69"/>
  <c r="BB42" i="69"/>
  <c r="BB41" i="69"/>
  <c r="BB40" i="69"/>
  <c r="BB39" i="69"/>
  <c r="BB38" i="69"/>
  <c r="BB37" i="69"/>
  <c r="BB36" i="69"/>
  <c r="BB35" i="69"/>
  <c r="BB34" i="69"/>
  <c r="BB33" i="69"/>
  <c r="BB32" i="69"/>
  <c r="BB31" i="69"/>
  <c r="BB30" i="69"/>
  <c r="BB29" i="69"/>
  <c r="BB28" i="69"/>
  <c r="BB27" i="69"/>
  <c r="BB26" i="69"/>
  <c r="BB25" i="69"/>
  <c r="BB24" i="69"/>
  <c r="BB23" i="69"/>
  <c r="BB22" i="69"/>
  <c r="BB21" i="69"/>
  <c r="BB20" i="69"/>
  <c r="BB19" i="69"/>
  <c r="BB18" i="69"/>
  <c r="BB17" i="69"/>
  <c r="BB16" i="69"/>
  <c r="BB15" i="69"/>
  <c r="BB14" i="69"/>
  <c r="AZ223" i="69"/>
  <c r="AZ222" i="69"/>
  <c r="AZ221" i="69"/>
  <c r="AZ220" i="69"/>
  <c r="AZ219" i="69"/>
  <c r="AZ218" i="69"/>
  <c r="AZ217" i="69"/>
  <c r="AZ216" i="69"/>
  <c r="AZ215" i="69"/>
  <c r="AZ214" i="69"/>
  <c r="AZ213" i="69"/>
  <c r="AZ212" i="69"/>
  <c r="AZ211" i="69"/>
  <c r="AZ210" i="69"/>
  <c r="AZ209" i="69"/>
  <c r="AZ208" i="69"/>
  <c r="AZ207" i="69"/>
  <c r="AZ206" i="69"/>
  <c r="AZ205" i="69"/>
  <c r="AZ204" i="69"/>
  <c r="AZ203" i="69"/>
  <c r="AZ202" i="69"/>
  <c r="AZ201" i="69"/>
  <c r="AZ200" i="69"/>
  <c r="AZ199" i="69"/>
  <c r="AZ198" i="69"/>
  <c r="AZ197" i="69"/>
  <c r="AZ196" i="69"/>
  <c r="AZ195" i="69"/>
  <c r="AZ194" i="69"/>
  <c r="AZ193" i="69"/>
  <c r="AZ192" i="69"/>
  <c r="AZ191" i="69"/>
  <c r="AZ190" i="69"/>
  <c r="AZ189" i="69"/>
  <c r="AZ188" i="69"/>
  <c r="AZ187" i="69"/>
  <c r="AZ186" i="69"/>
  <c r="AZ185" i="69"/>
  <c r="AZ184" i="69"/>
  <c r="AZ183" i="69"/>
  <c r="AZ182" i="69"/>
  <c r="AZ181" i="69"/>
  <c r="AZ180" i="69"/>
  <c r="AZ179" i="69"/>
  <c r="AZ178" i="69"/>
  <c r="AZ177" i="69"/>
  <c r="AZ176" i="69"/>
  <c r="AZ175" i="69"/>
  <c r="AZ174" i="69"/>
  <c r="AZ173" i="69"/>
  <c r="AZ172" i="69"/>
  <c r="AZ171" i="69"/>
  <c r="AZ170" i="69"/>
  <c r="AZ169" i="69"/>
  <c r="AZ168" i="69"/>
  <c r="AZ167" i="69"/>
  <c r="AZ166" i="69"/>
  <c r="AZ165" i="69"/>
  <c r="AZ164" i="69"/>
  <c r="AZ163" i="69"/>
  <c r="AZ162" i="69"/>
  <c r="AZ161" i="69"/>
  <c r="AZ160" i="69"/>
  <c r="AZ159" i="69"/>
  <c r="AZ158" i="69"/>
  <c r="AZ157" i="69"/>
  <c r="AZ156" i="69"/>
  <c r="AZ155" i="69"/>
  <c r="AZ154" i="69"/>
  <c r="AZ153" i="69"/>
  <c r="AZ152" i="69"/>
  <c r="AZ151" i="69"/>
  <c r="AZ150" i="69"/>
  <c r="AZ149" i="69"/>
  <c r="AZ148" i="69"/>
  <c r="AZ147" i="69"/>
  <c r="AZ146" i="69"/>
  <c r="AZ145" i="69"/>
  <c r="AZ144" i="69"/>
  <c r="AZ143" i="69"/>
  <c r="AZ142" i="69"/>
  <c r="AZ141" i="69"/>
  <c r="AZ140" i="69"/>
  <c r="AZ139" i="69"/>
  <c r="AZ138" i="69"/>
  <c r="AZ137" i="69"/>
  <c r="AZ136" i="69"/>
  <c r="AZ135" i="69"/>
  <c r="AZ134" i="69"/>
  <c r="AZ133" i="69"/>
  <c r="AZ132" i="69"/>
  <c r="AZ131" i="69"/>
  <c r="AZ130" i="69"/>
  <c r="AZ129" i="69"/>
  <c r="AZ128" i="69"/>
  <c r="AZ127" i="69"/>
  <c r="AZ126" i="69"/>
  <c r="AZ125" i="69"/>
  <c r="AZ124" i="69"/>
  <c r="AZ123" i="69"/>
  <c r="AZ122" i="69"/>
  <c r="AZ121" i="69"/>
  <c r="AZ120" i="69"/>
  <c r="AZ119" i="69"/>
  <c r="AZ118" i="69"/>
  <c r="AZ117" i="69"/>
  <c r="AZ116" i="69"/>
  <c r="AZ115" i="69"/>
  <c r="AZ114" i="69"/>
  <c r="AZ113" i="69"/>
  <c r="AZ112" i="69"/>
  <c r="AZ111" i="69"/>
  <c r="AZ110" i="69"/>
  <c r="AZ109" i="69"/>
  <c r="AZ108" i="69"/>
  <c r="AZ107" i="69"/>
  <c r="AZ106" i="69"/>
  <c r="AZ105" i="69"/>
  <c r="AZ104" i="69"/>
  <c r="AZ103" i="69"/>
  <c r="AZ102" i="69"/>
  <c r="AZ101" i="69"/>
  <c r="AZ100" i="69"/>
  <c r="AZ99" i="69"/>
  <c r="AZ98" i="69"/>
  <c r="AZ97" i="69"/>
  <c r="AZ96" i="69"/>
  <c r="AZ95" i="69"/>
  <c r="AZ94" i="69"/>
  <c r="AZ93" i="69"/>
  <c r="AZ92" i="69"/>
  <c r="AZ91" i="69"/>
  <c r="AZ90" i="69"/>
  <c r="AZ89" i="69"/>
  <c r="AZ88" i="69"/>
  <c r="AZ87" i="69"/>
  <c r="AZ86" i="69"/>
  <c r="AZ85" i="69"/>
  <c r="AZ84" i="69"/>
  <c r="AZ83" i="69"/>
  <c r="AZ82" i="69"/>
  <c r="AZ81" i="69"/>
  <c r="AZ80" i="69"/>
  <c r="AZ79" i="69"/>
  <c r="AZ78" i="69"/>
  <c r="AZ77" i="69"/>
  <c r="AZ76" i="69"/>
  <c r="AZ75" i="69"/>
  <c r="AZ74" i="69"/>
  <c r="AZ73" i="69"/>
  <c r="AZ72" i="69"/>
  <c r="AZ71" i="69"/>
  <c r="AZ70" i="69"/>
  <c r="AZ69" i="69"/>
  <c r="AZ68" i="69"/>
  <c r="AZ67" i="69"/>
  <c r="AZ66" i="69"/>
  <c r="AZ65" i="69"/>
  <c r="AZ64" i="69"/>
  <c r="AZ63" i="69"/>
  <c r="AZ62" i="69"/>
  <c r="AZ61" i="69"/>
  <c r="AZ60" i="69"/>
  <c r="AZ59" i="69"/>
  <c r="AZ58" i="69"/>
  <c r="AZ57" i="69"/>
  <c r="AZ56" i="69"/>
  <c r="AZ55" i="69"/>
  <c r="AZ54" i="69"/>
  <c r="AZ53" i="69"/>
  <c r="AZ52" i="69"/>
  <c r="AZ51" i="69"/>
  <c r="AZ50" i="69"/>
  <c r="AZ49" i="69"/>
  <c r="AZ48" i="69"/>
  <c r="AZ47" i="69"/>
  <c r="AZ46" i="69"/>
  <c r="AZ45" i="69"/>
  <c r="AZ44" i="69"/>
  <c r="AZ43" i="69"/>
  <c r="AZ42" i="69"/>
  <c r="AZ41" i="69"/>
  <c r="AZ40" i="69"/>
  <c r="AZ39" i="69"/>
  <c r="AZ38" i="69"/>
  <c r="AZ37" i="69"/>
  <c r="AZ36" i="69"/>
  <c r="AZ35" i="69"/>
  <c r="AZ34" i="69"/>
  <c r="AZ33" i="69"/>
  <c r="AZ32" i="69"/>
  <c r="AZ31" i="69"/>
  <c r="AZ30" i="69"/>
  <c r="AZ29" i="69"/>
  <c r="AZ28" i="69"/>
  <c r="AZ27" i="69"/>
  <c r="AZ26" i="69"/>
  <c r="AZ25" i="69"/>
  <c r="AZ24" i="69"/>
  <c r="AZ23" i="69"/>
  <c r="AZ22" i="69"/>
  <c r="AZ21" i="69"/>
  <c r="AZ20" i="69"/>
  <c r="AZ19" i="69"/>
  <c r="AZ18" i="69"/>
  <c r="AZ17" i="69"/>
  <c r="AZ16" i="69"/>
  <c r="AZ15" i="69"/>
  <c r="AZ14" i="69"/>
  <c r="AY223" i="69"/>
  <c r="AY222" i="69"/>
  <c r="AY221" i="69"/>
  <c r="AY220" i="69"/>
  <c r="AY219" i="69"/>
  <c r="AY218" i="69"/>
  <c r="AY217" i="69"/>
  <c r="AY216" i="69"/>
  <c r="AY215" i="69"/>
  <c r="AY214" i="69"/>
  <c r="AY213" i="69"/>
  <c r="AY212" i="69"/>
  <c r="AY211" i="69"/>
  <c r="AY210" i="69"/>
  <c r="AY209" i="69"/>
  <c r="AY208" i="69"/>
  <c r="AY207" i="69"/>
  <c r="AY206" i="69"/>
  <c r="AY205" i="69"/>
  <c r="AY204" i="69"/>
  <c r="AY203" i="69"/>
  <c r="AY202" i="69"/>
  <c r="AY201" i="69"/>
  <c r="AY200" i="69"/>
  <c r="AY199" i="69"/>
  <c r="AY198" i="69"/>
  <c r="AY197" i="69"/>
  <c r="AY196" i="69"/>
  <c r="AY195" i="69"/>
  <c r="AY194" i="69"/>
  <c r="AY193" i="69"/>
  <c r="AY192" i="69"/>
  <c r="AY191" i="69"/>
  <c r="AY190" i="69"/>
  <c r="AY189" i="69"/>
  <c r="AY188" i="69"/>
  <c r="AY187" i="69"/>
  <c r="AY186" i="69"/>
  <c r="AY185" i="69"/>
  <c r="AY184" i="69"/>
  <c r="AY183" i="69"/>
  <c r="AY182" i="69"/>
  <c r="AY181" i="69"/>
  <c r="AY180" i="69"/>
  <c r="AY179" i="69"/>
  <c r="AY178" i="69"/>
  <c r="AY177" i="69"/>
  <c r="AY176" i="69"/>
  <c r="AY175" i="69"/>
  <c r="AY174" i="69"/>
  <c r="AY173" i="69"/>
  <c r="AY172" i="69"/>
  <c r="AY171" i="69"/>
  <c r="AY170" i="69"/>
  <c r="AY169" i="69"/>
  <c r="AY168" i="69"/>
  <c r="AY167" i="69"/>
  <c r="AY166" i="69"/>
  <c r="AY165" i="69"/>
  <c r="AY164" i="69"/>
  <c r="AY163" i="69"/>
  <c r="AY162" i="69"/>
  <c r="AY161" i="69"/>
  <c r="AY160" i="69"/>
  <c r="AY159" i="69"/>
  <c r="AY158" i="69"/>
  <c r="AY157" i="69"/>
  <c r="AY156" i="69"/>
  <c r="AY155" i="69"/>
  <c r="AY154" i="69"/>
  <c r="AY153" i="69"/>
  <c r="AY152" i="69"/>
  <c r="AY151" i="69"/>
  <c r="AY150" i="69"/>
  <c r="AY149" i="69"/>
  <c r="AY148" i="69"/>
  <c r="AY147" i="69"/>
  <c r="AY146" i="69"/>
  <c r="AY145" i="69"/>
  <c r="AY144" i="69"/>
  <c r="AY143" i="69"/>
  <c r="AY142" i="69"/>
  <c r="AY141" i="69"/>
  <c r="AY140" i="69"/>
  <c r="AY139" i="69"/>
  <c r="AY138" i="69"/>
  <c r="AY137" i="69"/>
  <c r="AY136" i="69"/>
  <c r="AY135" i="69"/>
  <c r="AY134" i="69"/>
  <c r="AY133" i="69"/>
  <c r="AY132" i="69"/>
  <c r="AY131" i="69"/>
  <c r="AY130" i="69"/>
  <c r="AY129" i="69"/>
  <c r="AY128" i="69"/>
  <c r="AY127" i="69"/>
  <c r="AY126" i="69"/>
  <c r="AY125" i="69"/>
  <c r="AY124" i="69"/>
  <c r="AY123" i="69"/>
  <c r="AY122" i="69"/>
  <c r="AY121" i="69"/>
  <c r="AY120" i="69"/>
  <c r="AY119" i="69"/>
  <c r="AY118" i="69"/>
  <c r="AY117" i="69"/>
  <c r="AY116" i="69"/>
  <c r="AY115" i="69"/>
  <c r="AY114" i="69"/>
  <c r="AY113" i="69"/>
  <c r="AY112" i="69"/>
  <c r="AY111" i="69"/>
  <c r="AY110" i="69"/>
  <c r="AY109" i="69"/>
  <c r="AY108" i="69"/>
  <c r="AY107" i="69"/>
  <c r="AY106" i="69"/>
  <c r="AY105" i="69"/>
  <c r="AY104" i="69"/>
  <c r="AY103" i="69"/>
  <c r="AY102" i="69"/>
  <c r="AY101" i="69"/>
  <c r="AY100" i="69"/>
  <c r="AY99" i="69"/>
  <c r="AY98" i="69"/>
  <c r="AY97" i="69"/>
  <c r="AY96" i="69"/>
  <c r="AY95" i="69"/>
  <c r="AY94" i="69"/>
  <c r="AY93" i="69"/>
  <c r="AY92" i="69"/>
  <c r="AY91" i="69"/>
  <c r="AY90" i="69"/>
  <c r="AY89" i="69"/>
  <c r="AY88" i="69"/>
  <c r="AY87" i="69"/>
  <c r="AY86" i="69"/>
  <c r="AY85" i="69"/>
  <c r="AY84" i="69"/>
  <c r="AY83" i="69"/>
  <c r="AY82" i="69"/>
  <c r="AY81" i="69"/>
  <c r="AY80" i="69"/>
  <c r="AY79" i="69"/>
  <c r="AY78" i="69"/>
  <c r="AY77" i="69"/>
  <c r="AY76" i="69"/>
  <c r="AY75" i="69"/>
  <c r="AY74" i="69"/>
  <c r="AY73" i="69"/>
  <c r="AY72" i="69"/>
  <c r="AY71" i="69"/>
  <c r="AY70" i="69"/>
  <c r="AY69" i="69"/>
  <c r="AY68" i="69"/>
  <c r="AY67" i="69"/>
  <c r="AY66" i="69"/>
  <c r="AY65" i="69"/>
  <c r="AY64" i="69"/>
  <c r="AY63" i="69"/>
  <c r="AY62" i="69"/>
  <c r="AY61" i="69"/>
  <c r="AY60" i="69"/>
  <c r="AY59" i="69"/>
  <c r="AY58" i="69"/>
  <c r="AY57" i="69"/>
  <c r="AY56" i="69"/>
  <c r="AY55" i="69"/>
  <c r="AY54" i="69"/>
  <c r="AY53" i="69"/>
  <c r="AY52" i="69"/>
  <c r="AY51" i="69"/>
  <c r="AY50" i="69"/>
  <c r="AY49" i="69"/>
  <c r="AY48" i="69"/>
  <c r="AY47" i="69"/>
  <c r="AY46" i="69"/>
  <c r="AY45" i="69"/>
  <c r="AY44" i="69"/>
  <c r="AY43" i="69"/>
  <c r="AY42" i="69"/>
  <c r="AY41" i="69"/>
  <c r="AY40" i="69"/>
  <c r="AY39" i="69"/>
  <c r="AY38" i="69"/>
  <c r="AY37" i="69"/>
  <c r="AY36" i="69"/>
  <c r="AY35" i="69"/>
  <c r="AY34" i="69"/>
  <c r="AY33" i="69"/>
  <c r="AY32" i="69"/>
  <c r="AY31" i="69"/>
  <c r="AY30" i="69"/>
  <c r="AY29" i="69"/>
  <c r="AY28" i="69"/>
  <c r="AY27" i="69"/>
  <c r="AY26" i="69"/>
  <c r="AY25" i="69"/>
  <c r="AY24" i="69"/>
  <c r="AY23" i="69"/>
  <c r="AY22" i="69"/>
  <c r="AY21" i="69"/>
  <c r="AY20" i="69"/>
  <c r="AY19" i="69"/>
  <c r="AY18" i="69"/>
  <c r="AY17" i="69"/>
  <c r="AY16" i="69"/>
  <c r="AY15" i="69"/>
  <c r="AY14" i="69"/>
  <c r="AX223" i="69"/>
  <c r="AX222" i="69"/>
  <c r="AX221" i="69"/>
  <c r="AX220" i="69"/>
  <c r="AX219" i="69"/>
  <c r="AX218" i="69"/>
  <c r="AX217" i="69"/>
  <c r="AX216" i="69"/>
  <c r="AX215" i="69"/>
  <c r="AX214" i="69"/>
  <c r="AX213" i="69"/>
  <c r="AX212" i="69"/>
  <c r="AX211" i="69"/>
  <c r="AX210" i="69"/>
  <c r="AX209" i="69"/>
  <c r="AX208" i="69"/>
  <c r="AX207" i="69"/>
  <c r="AX206" i="69"/>
  <c r="AX205" i="69"/>
  <c r="AX204" i="69"/>
  <c r="AX203" i="69"/>
  <c r="AX202" i="69"/>
  <c r="AX201" i="69"/>
  <c r="AX200" i="69"/>
  <c r="AX199" i="69"/>
  <c r="AX198" i="69"/>
  <c r="AX197" i="69"/>
  <c r="AX196" i="69"/>
  <c r="AX195" i="69"/>
  <c r="AX194" i="69"/>
  <c r="AX193" i="69"/>
  <c r="AX192" i="69"/>
  <c r="AX191" i="69"/>
  <c r="AX190" i="69"/>
  <c r="AX189" i="69"/>
  <c r="AX188" i="69"/>
  <c r="AX187" i="69"/>
  <c r="AX186" i="69"/>
  <c r="AX185" i="69"/>
  <c r="AX184" i="69"/>
  <c r="AX183" i="69"/>
  <c r="AX182" i="69"/>
  <c r="AX181" i="69"/>
  <c r="AX180" i="69"/>
  <c r="AX179" i="69"/>
  <c r="AX178" i="69"/>
  <c r="AX177" i="69"/>
  <c r="AX176" i="69"/>
  <c r="AX175" i="69"/>
  <c r="AX174" i="69"/>
  <c r="AX173" i="69"/>
  <c r="AX172" i="69"/>
  <c r="AX171" i="69"/>
  <c r="AX170" i="69"/>
  <c r="AX169" i="69"/>
  <c r="AX168" i="69"/>
  <c r="AX167" i="69"/>
  <c r="AX166" i="69"/>
  <c r="AX165" i="69"/>
  <c r="AX164" i="69"/>
  <c r="AX163" i="69"/>
  <c r="AX162" i="69"/>
  <c r="AX161" i="69"/>
  <c r="AX160" i="69"/>
  <c r="AX159" i="69"/>
  <c r="AX158" i="69"/>
  <c r="AX157" i="69"/>
  <c r="AX156" i="69"/>
  <c r="AX155" i="69"/>
  <c r="AX154" i="69"/>
  <c r="AX153" i="69"/>
  <c r="AX152" i="69"/>
  <c r="AX151" i="69"/>
  <c r="AX150" i="69"/>
  <c r="AX149" i="69"/>
  <c r="AX148" i="69"/>
  <c r="AX147" i="69"/>
  <c r="AX146" i="69"/>
  <c r="AX145" i="69"/>
  <c r="AX144" i="69"/>
  <c r="AX143" i="69"/>
  <c r="AX142" i="69"/>
  <c r="AX141" i="69"/>
  <c r="AX140" i="69"/>
  <c r="AX139" i="69"/>
  <c r="AX138" i="69"/>
  <c r="AX137" i="69"/>
  <c r="AX136" i="69"/>
  <c r="AX135" i="69"/>
  <c r="AX134" i="69"/>
  <c r="AX133" i="69"/>
  <c r="AX132" i="69"/>
  <c r="AX131" i="69"/>
  <c r="AX130" i="69"/>
  <c r="AX129" i="69"/>
  <c r="AX128" i="69"/>
  <c r="AX127" i="69"/>
  <c r="AX126" i="69"/>
  <c r="AX125" i="69"/>
  <c r="AX124" i="69"/>
  <c r="AX123" i="69"/>
  <c r="AX122" i="69"/>
  <c r="AX121" i="69"/>
  <c r="AX120" i="69"/>
  <c r="AX119" i="69"/>
  <c r="AX118" i="69"/>
  <c r="AX117" i="69"/>
  <c r="AX116" i="69"/>
  <c r="AX115" i="69"/>
  <c r="AX114" i="69"/>
  <c r="AX113" i="69"/>
  <c r="AX112" i="69"/>
  <c r="AX111" i="69"/>
  <c r="AX110" i="69"/>
  <c r="AX109" i="69"/>
  <c r="AX108" i="69"/>
  <c r="AX107" i="69"/>
  <c r="AX106" i="69"/>
  <c r="AX105" i="69"/>
  <c r="AX104" i="69"/>
  <c r="AX103" i="69"/>
  <c r="AX102" i="69"/>
  <c r="AX101" i="69"/>
  <c r="AX100" i="69"/>
  <c r="AX99" i="69"/>
  <c r="AX98" i="69"/>
  <c r="AX97" i="69"/>
  <c r="AX96" i="69"/>
  <c r="AX95" i="69"/>
  <c r="AX94" i="69"/>
  <c r="AX93" i="69"/>
  <c r="AX92" i="69"/>
  <c r="AX91" i="69"/>
  <c r="AX90" i="69"/>
  <c r="AX89" i="69"/>
  <c r="AX88" i="69"/>
  <c r="AX87" i="69"/>
  <c r="AX86" i="69"/>
  <c r="AX85" i="69"/>
  <c r="AX84" i="69"/>
  <c r="AX83" i="69"/>
  <c r="AX82" i="69"/>
  <c r="AX81" i="69"/>
  <c r="AX80" i="69"/>
  <c r="AX79" i="69"/>
  <c r="AX78" i="69"/>
  <c r="AX77" i="69"/>
  <c r="AX76" i="69"/>
  <c r="AX75" i="69"/>
  <c r="AX74" i="69"/>
  <c r="AX73" i="69"/>
  <c r="AX72" i="69"/>
  <c r="AX71" i="69"/>
  <c r="AX70" i="69"/>
  <c r="AX69" i="69"/>
  <c r="AX68" i="69"/>
  <c r="AX67" i="69"/>
  <c r="AX66" i="69"/>
  <c r="AX65" i="69"/>
  <c r="AX64" i="69"/>
  <c r="AX63" i="69"/>
  <c r="AX62" i="69"/>
  <c r="AX61" i="69"/>
  <c r="AX60" i="69"/>
  <c r="AX59" i="69"/>
  <c r="AX58" i="69"/>
  <c r="AX57" i="69"/>
  <c r="AX56" i="69"/>
  <c r="AX55" i="69"/>
  <c r="AX54" i="69"/>
  <c r="AX53" i="69"/>
  <c r="AX52" i="69"/>
  <c r="AX51" i="69"/>
  <c r="AX50" i="69"/>
  <c r="AX49" i="69"/>
  <c r="AX48" i="69"/>
  <c r="AX47" i="69"/>
  <c r="AX46" i="69"/>
  <c r="AX45" i="69"/>
  <c r="AX44" i="69"/>
  <c r="AX43" i="69"/>
  <c r="AX42" i="69"/>
  <c r="AX41" i="69"/>
  <c r="AX40" i="69"/>
  <c r="AX39" i="69"/>
  <c r="AX38" i="69"/>
  <c r="AX37" i="69"/>
  <c r="AX36" i="69"/>
  <c r="AX35" i="69"/>
  <c r="AX34" i="69"/>
  <c r="AX33" i="69"/>
  <c r="AX32" i="69"/>
  <c r="AX31" i="69"/>
  <c r="AX30" i="69"/>
  <c r="AX29" i="69"/>
  <c r="AX28" i="69"/>
  <c r="AX27" i="69"/>
  <c r="AX26" i="69"/>
  <c r="AX25" i="69"/>
  <c r="AX24" i="69"/>
  <c r="AX23" i="69"/>
  <c r="AX22" i="69"/>
  <c r="AX21" i="69"/>
  <c r="AX20" i="69"/>
  <c r="AX19" i="69"/>
  <c r="AX18" i="69"/>
  <c r="AX17" i="69"/>
  <c r="AX16" i="69"/>
  <c r="AX15" i="69"/>
  <c r="AX14" i="69"/>
  <c r="AV223" i="69"/>
  <c r="AV222" i="69"/>
  <c r="AV221" i="69"/>
  <c r="AV220" i="69"/>
  <c r="AV219" i="69"/>
  <c r="AV218" i="69"/>
  <c r="AV217" i="69"/>
  <c r="AV216" i="69"/>
  <c r="AV215" i="69"/>
  <c r="AV214" i="69"/>
  <c r="AV213" i="69"/>
  <c r="AV212" i="69"/>
  <c r="AV211" i="69"/>
  <c r="AV210" i="69"/>
  <c r="AV209" i="69"/>
  <c r="AV208" i="69"/>
  <c r="AV207" i="69"/>
  <c r="AV206" i="69"/>
  <c r="AV205" i="69"/>
  <c r="AV204" i="69"/>
  <c r="AV203" i="69"/>
  <c r="AV202" i="69"/>
  <c r="AV201" i="69"/>
  <c r="AV200" i="69"/>
  <c r="AV199" i="69"/>
  <c r="AV198" i="69"/>
  <c r="AV197" i="69"/>
  <c r="AV196" i="69"/>
  <c r="AV195" i="69"/>
  <c r="AV194" i="69"/>
  <c r="AV193" i="69"/>
  <c r="AV192" i="69"/>
  <c r="AV191" i="69"/>
  <c r="AV190" i="69"/>
  <c r="AV189" i="69"/>
  <c r="AV188" i="69"/>
  <c r="AV187" i="69"/>
  <c r="AV186" i="69"/>
  <c r="AV185" i="69"/>
  <c r="AV184" i="69"/>
  <c r="AV183" i="69"/>
  <c r="AV182" i="69"/>
  <c r="AV181" i="69"/>
  <c r="AV180" i="69"/>
  <c r="AV179" i="69"/>
  <c r="AV178" i="69"/>
  <c r="AV177" i="69"/>
  <c r="AV176" i="69"/>
  <c r="AV175" i="69"/>
  <c r="AV174" i="69"/>
  <c r="AV173" i="69"/>
  <c r="AV172" i="69"/>
  <c r="AV171" i="69"/>
  <c r="AV170" i="69"/>
  <c r="AV169" i="69"/>
  <c r="AV168" i="69"/>
  <c r="AV167" i="69"/>
  <c r="AV166" i="69"/>
  <c r="AV165" i="69"/>
  <c r="AV164" i="69"/>
  <c r="AV163" i="69"/>
  <c r="AV162" i="69"/>
  <c r="AV161" i="69"/>
  <c r="AV160" i="69"/>
  <c r="AV159" i="69"/>
  <c r="AV158" i="69"/>
  <c r="AV157" i="69"/>
  <c r="AV156" i="69"/>
  <c r="AV155" i="69"/>
  <c r="AV154" i="69"/>
  <c r="AV153" i="69"/>
  <c r="AV152" i="69"/>
  <c r="AV151" i="69"/>
  <c r="AV150" i="69"/>
  <c r="AV149" i="69"/>
  <c r="AV148" i="69"/>
  <c r="AV147" i="69"/>
  <c r="AV146" i="69"/>
  <c r="AV145" i="69"/>
  <c r="AV144" i="69"/>
  <c r="AV143" i="69"/>
  <c r="AV142" i="69"/>
  <c r="AV141" i="69"/>
  <c r="AV140" i="69"/>
  <c r="AV139" i="69"/>
  <c r="AV138" i="69"/>
  <c r="AV137" i="69"/>
  <c r="AV136" i="69"/>
  <c r="AV135" i="69"/>
  <c r="AV134" i="69"/>
  <c r="AV133" i="69"/>
  <c r="AV132" i="69"/>
  <c r="AV131" i="69"/>
  <c r="AV130" i="69"/>
  <c r="AV129" i="69"/>
  <c r="AV128" i="69"/>
  <c r="AV127" i="69"/>
  <c r="AV126" i="69"/>
  <c r="AV125" i="69"/>
  <c r="AV124" i="69"/>
  <c r="AV123" i="69"/>
  <c r="AV122" i="69"/>
  <c r="AV121" i="69"/>
  <c r="AV120" i="69"/>
  <c r="AV119" i="69"/>
  <c r="AV118" i="69"/>
  <c r="AV117" i="69"/>
  <c r="AV116" i="69"/>
  <c r="AV115" i="69"/>
  <c r="AV114" i="69"/>
  <c r="AV113" i="69"/>
  <c r="AV112" i="69"/>
  <c r="AV111" i="69"/>
  <c r="AV110" i="69"/>
  <c r="AV109" i="69"/>
  <c r="AV108" i="69"/>
  <c r="AV107" i="69"/>
  <c r="AV106" i="69"/>
  <c r="AV105" i="69"/>
  <c r="AV104" i="69"/>
  <c r="AV103" i="69"/>
  <c r="AV102" i="69"/>
  <c r="AV101" i="69"/>
  <c r="AV100" i="69"/>
  <c r="AV99" i="69"/>
  <c r="AV98" i="69"/>
  <c r="AV97" i="69"/>
  <c r="AV96" i="69"/>
  <c r="AV95" i="69"/>
  <c r="AV94" i="69"/>
  <c r="AV93" i="69"/>
  <c r="AV92" i="69"/>
  <c r="AV91" i="69"/>
  <c r="AV90" i="69"/>
  <c r="AV89" i="69"/>
  <c r="AV88" i="69"/>
  <c r="AV87" i="69"/>
  <c r="AV86" i="69"/>
  <c r="AV85" i="69"/>
  <c r="AV84" i="69"/>
  <c r="AV83" i="69"/>
  <c r="AV82" i="69"/>
  <c r="AV81" i="69"/>
  <c r="AV80" i="69"/>
  <c r="AV79" i="69"/>
  <c r="AV78" i="69"/>
  <c r="AV77" i="69"/>
  <c r="AV76" i="69"/>
  <c r="AV75" i="69"/>
  <c r="AV74" i="69"/>
  <c r="AV73" i="69"/>
  <c r="AV72" i="69"/>
  <c r="AV71" i="69"/>
  <c r="AV70" i="69"/>
  <c r="AV69" i="69"/>
  <c r="AV68" i="69"/>
  <c r="AV67" i="69"/>
  <c r="AV66" i="69"/>
  <c r="AV65" i="69"/>
  <c r="AV64" i="69"/>
  <c r="AV63" i="69"/>
  <c r="AV62" i="69"/>
  <c r="AV61" i="69"/>
  <c r="AV60" i="69"/>
  <c r="AV59" i="69"/>
  <c r="AV58" i="69"/>
  <c r="AV57" i="69"/>
  <c r="AV56" i="69"/>
  <c r="AV55" i="69"/>
  <c r="AV54" i="69"/>
  <c r="AV53" i="69"/>
  <c r="AV52" i="69"/>
  <c r="AV51" i="69"/>
  <c r="AV50" i="69"/>
  <c r="AV49" i="69"/>
  <c r="AV48" i="69"/>
  <c r="AV47" i="69"/>
  <c r="AV46" i="69"/>
  <c r="AV45" i="69"/>
  <c r="AV44" i="69"/>
  <c r="AV43" i="69"/>
  <c r="AV42" i="69"/>
  <c r="AV41" i="69"/>
  <c r="AV40" i="69"/>
  <c r="AV39" i="69"/>
  <c r="AV38" i="69"/>
  <c r="AV37" i="69"/>
  <c r="AV36" i="69"/>
  <c r="AV35" i="69"/>
  <c r="AV34" i="69"/>
  <c r="AV33" i="69"/>
  <c r="AV32" i="69"/>
  <c r="AV31" i="69"/>
  <c r="AV30" i="69"/>
  <c r="AV29" i="69"/>
  <c r="AV28" i="69"/>
  <c r="AV27" i="69"/>
  <c r="AV26" i="69"/>
  <c r="AV25" i="69"/>
  <c r="AV24" i="69"/>
  <c r="AV23" i="69"/>
  <c r="AV22" i="69"/>
  <c r="AV21" i="69"/>
  <c r="AV20" i="69"/>
  <c r="AV19" i="69"/>
  <c r="AV18" i="69"/>
  <c r="AV17" i="69"/>
  <c r="AV16" i="69"/>
  <c r="AV15" i="69"/>
  <c r="AV14" i="69"/>
  <c r="AT223" i="69"/>
  <c r="AT222" i="69"/>
  <c r="AT221" i="69"/>
  <c r="AT220" i="69"/>
  <c r="AT219" i="69"/>
  <c r="AT218" i="69"/>
  <c r="AT217" i="69"/>
  <c r="AT216" i="69"/>
  <c r="AT215" i="69"/>
  <c r="AT214" i="69"/>
  <c r="AT213" i="69"/>
  <c r="AT212" i="69"/>
  <c r="AT211" i="69"/>
  <c r="AT210" i="69"/>
  <c r="AT209" i="69"/>
  <c r="AT208" i="69"/>
  <c r="AT207" i="69"/>
  <c r="AT206" i="69"/>
  <c r="AT205" i="69"/>
  <c r="AT204" i="69"/>
  <c r="AT203" i="69"/>
  <c r="AT202" i="69"/>
  <c r="AT201" i="69"/>
  <c r="AT200" i="69"/>
  <c r="AT199" i="69"/>
  <c r="AT198" i="69"/>
  <c r="AT197" i="69"/>
  <c r="AT196" i="69"/>
  <c r="AT195" i="69"/>
  <c r="AT194" i="69"/>
  <c r="AT193" i="69"/>
  <c r="AT192" i="69"/>
  <c r="AT191" i="69"/>
  <c r="AT190" i="69"/>
  <c r="AT189" i="69"/>
  <c r="AT188" i="69"/>
  <c r="AT187" i="69"/>
  <c r="AT186" i="69"/>
  <c r="AT185" i="69"/>
  <c r="AT184" i="69"/>
  <c r="AT183" i="69"/>
  <c r="AT182" i="69"/>
  <c r="AT181" i="69"/>
  <c r="AT180" i="69"/>
  <c r="AT179" i="69"/>
  <c r="AT178" i="69"/>
  <c r="AT177" i="69"/>
  <c r="AT176" i="69"/>
  <c r="AT175" i="69"/>
  <c r="AT174" i="69"/>
  <c r="AT173" i="69"/>
  <c r="AT172" i="69"/>
  <c r="AT171" i="69"/>
  <c r="AT170" i="69"/>
  <c r="AT169" i="69"/>
  <c r="AT168" i="69"/>
  <c r="AT167" i="69"/>
  <c r="AT166" i="69"/>
  <c r="AT165" i="69"/>
  <c r="AT164" i="69"/>
  <c r="AT163" i="69"/>
  <c r="AT162" i="69"/>
  <c r="AT161" i="69"/>
  <c r="AT160" i="69"/>
  <c r="AT159" i="69"/>
  <c r="AT158" i="69"/>
  <c r="AT157" i="69"/>
  <c r="AT156" i="69"/>
  <c r="AT155" i="69"/>
  <c r="AT154" i="69"/>
  <c r="AT153" i="69"/>
  <c r="AT152" i="69"/>
  <c r="AT151" i="69"/>
  <c r="AT150" i="69"/>
  <c r="AT149" i="69"/>
  <c r="AT148" i="69"/>
  <c r="AT147" i="69"/>
  <c r="AT146" i="69"/>
  <c r="AT145" i="69"/>
  <c r="AT144" i="69"/>
  <c r="AT143" i="69"/>
  <c r="AT142" i="69"/>
  <c r="AT141" i="69"/>
  <c r="AT140" i="69"/>
  <c r="AT139" i="69"/>
  <c r="AT138" i="69"/>
  <c r="AT137" i="69"/>
  <c r="AT136" i="69"/>
  <c r="AT135" i="69"/>
  <c r="AT134" i="69"/>
  <c r="AT133" i="69"/>
  <c r="AT132" i="69"/>
  <c r="AT131" i="69"/>
  <c r="AT130" i="69"/>
  <c r="AT129" i="69"/>
  <c r="AT128" i="69"/>
  <c r="AT127" i="69"/>
  <c r="AT126" i="69"/>
  <c r="AT125" i="69"/>
  <c r="AT124" i="69"/>
  <c r="AT123" i="69"/>
  <c r="AT122" i="69"/>
  <c r="AT121" i="69"/>
  <c r="AT120" i="69"/>
  <c r="AT119" i="69"/>
  <c r="AT118" i="69"/>
  <c r="AT117" i="69"/>
  <c r="AT116" i="69"/>
  <c r="AT115" i="69"/>
  <c r="AT114" i="69"/>
  <c r="AT113" i="69"/>
  <c r="AT112" i="69"/>
  <c r="AT111" i="69"/>
  <c r="AT110" i="69"/>
  <c r="AT109" i="69"/>
  <c r="AT108" i="69"/>
  <c r="AT107" i="69"/>
  <c r="AT106" i="69"/>
  <c r="AT105" i="69"/>
  <c r="AT104" i="69"/>
  <c r="AT103" i="69"/>
  <c r="AT102" i="69"/>
  <c r="AT101" i="69"/>
  <c r="AT100" i="69"/>
  <c r="AT99" i="69"/>
  <c r="AT98" i="69"/>
  <c r="AT97" i="69"/>
  <c r="AT96" i="69"/>
  <c r="AT95" i="69"/>
  <c r="AT94" i="69"/>
  <c r="AT93" i="69"/>
  <c r="AT92" i="69"/>
  <c r="AT91" i="69"/>
  <c r="AT90" i="69"/>
  <c r="AT89" i="69"/>
  <c r="AT88" i="69"/>
  <c r="AT87" i="69"/>
  <c r="AT86" i="69"/>
  <c r="AT85" i="69"/>
  <c r="AT84" i="69"/>
  <c r="AT83" i="69"/>
  <c r="AT82" i="69"/>
  <c r="AT81" i="69"/>
  <c r="AT80" i="69"/>
  <c r="AT79" i="69"/>
  <c r="AT78" i="69"/>
  <c r="AT77" i="69"/>
  <c r="AT76" i="69"/>
  <c r="AT75" i="69"/>
  <c r="AT74" i="69"/>
  <c r="AT73" i="69"/>
  <c r="AT72" i="69"/>
  <c r="AT71" i="69"/>
  <c r="AT70" i="69"/>
  <c r="AT69" i="69"/>
  <c r="AT68" i="69"/>
  <c r="AT67" i="69"/>
  <c r="AT66" i="69"/>
  <c r="AT65" i="69"/>
  <c r="AT64" i="69"/>
  <c r="AT63" i="69"/>
  <c r="AT62" i="69"/>
  <c r="AT61" i="69"/>
  <c r="AT60" i="69"/>
  <c r="AT59" i="69"/>
  <c r="AT58" i="69"/>
  <c r="AT57" i="69"/>
  <c r="AT56" i="69"/>
  <c r="AT55" i="69"/>
  <c r="AT54" i="69"/>
  <c r="AT53" i="69"/>
  <c r="AT52" i="69"/>
  <c r="AT51" i="69"/>
  <c r="AT50" i="69"/>
  <c r="AT49" i="69"/>
  <c r="AT48" i="69"/>
  <c r="AT47" i="69"/>
  <c r="AT46" i="69"/>
  <c r="AT45" i="69"/>
  <c r="AT44" i="69"/>
  <c r="AT43" i="69"/>
  <c r="AT42" i="69"/>
  <c r="AT41" i="69"/>
  <c r="AT40" i="69"/>
  <c r="AT39" i="69"/>
  <c r="AT38" i="69"/>
  <c r="AT37" i="69"/>
  <c r="AT36" i="69"/>
  <c r="AT35" i="69"/>
  <c r="AT34" i="69"/>
  <c r="AT33" i="69"/>
  <c r="AT32" i="69"/>
  <c r="AT31" i="69"/>
  <c r="AT30" i="69"/>
  <c r="AT29" i="69"/>
  <c r="AT28" i="69"/>
  <c r="AT27" i="69"/>
  <c r="AT26" i="69"/>
  <c r="AT25" i="69"/>
  <c r="AT24" i="69"/>
  <c r="AT23" i="69"/>
  <c r="AT22" i="69"/>
  <c r="AT21" i="69"/>
  <c r="AT20" i="69"/>
  <c r="AT19" i="69"/>
  <c r="AT18" i="69"/>
  <c r="AT17" i="69"/>
  <c r="AT16" i="69"/>
  <c r="AT15" i="69"/>
  <c r="AT14" i="69"/>
  <c r="AS223" i="69"/>
  <c r="AS222" i="69"/>
  <c r="AS221" i="69"/>
  <c r="AS220" i="69"/>
  <c r="AS219" i="69"/>
  <c r="AS218" i="69"/>
  <c r="AS217" i="69"/>
  <c r="AS216" i="69"/>
  <c r="AS215" i="69"/>
  <c r="AS214" i="69"/>
  <c r="AS213" i="69"/>
  <c r="AS212" i="69"/>
  <c r="AS211" i="69"/>
  <c r="AS210" i="69"/>
  <c r="AS209" i="69"/>
  <c r="AS208" i="69"/>
  <c r="AS207" i="69"/>
  <c r="AS206" i="69"/>
  <c r="AS205" i="69"/>
  <c r="AS204" i="69"/>
  <c r="AS203" i="69"/>
  <c r="AS202" i="69"/>
  <c r="AS201" i="69"/>
  <c r="AS200" i="69"/>
  <c r="AS199" i="69"/>
  <c r="AS198" i="69"/>
  <c r="AS197" i="69"/>
  <c r="AS196" i="69"/>
  <c r="AS195" i="69"/>
  <c r="AS194" i="69"/>
  <c r="AS193" i="69"/>
  <c r="AS192" i="69"/>
  <c r="AS191" i="69"/>
  <c r="AS190" i="69"/>
  <c r="AS189" i="69"/>
  <c r="AS188" i="69"/>
  <c r="AS187" i="69"/>
  <c r="AS186" i="69"/>
  <c r="AS185" i="69"/>
  <c r="AS184" i="69"/>
  <c r="AS183" i="69"/>
  <c r="AS182" i="69"/>
  <c r="AS181" i="69"/>
  <c r="AS180" i="69"/>
  <c r="AS179" i="69"/>
  <c r="AS178" i="69"/>
  <c r="AS177" i="69"/>
  <c r="AS176" i="69"/>
  <c r="AS175" i="69"/>
  <c r="AS174" i="69"/>
  <c r="AS173" i="69"/>
  <c r="AS172" i="69"/>
  <c r="AS171" i="69"/>
  <c r="AS170" i="69"/>
  <c r="AS169" i="69"/>
  <c r="AS168" i="69"/>
  <c r="AS167" i="69"/>
  <c r="AS166" i="69"/>
  <c r="AS165" i="69"/>
  <c r="AS164" i="69"/>
  <c r="AS163" i="69"/>
  <c r="AS162" i="69"/>
  <c r="AS161" i="69"/>
  <c r="AS160" i="69"/>
  <c r="AS159" i="69"/>
  <c r="AS158" i="69"/>
  <c r="AS157" i="69"/>
  <c r="AS156" i="69"/>
  <c r="AS155" i="69"/>
  <c r="AS154" i="69"/>
  <c r="AS153" i="69"/>
  <c r="AS152" i="69"/>
  <c r="AS151" i="69"/>
  <c r="AS150" i="69"/>
  <c r="AS149" i="69"/>
  <c r="AS148" i="69"/>
  <c r="AS147" i="69"/>
  <c r="AS146" i="69"/>
  <c r="AS145" i="69"/>
  <c r="AS144" i="69"/>
  <c r="AS143" i="69"/>
  <c r="AS142" i="69"/>
  <c r="AS141" i="69"/>
  <c r="AS140" i="69"/>
  <c r="AS139" i="69"/>
  <c r="AS138" i="69"/>
  <c r="AS137" i="69"/>
  <c r="AS136" i="69"/>
  <c r="AS135" i="69"/>
  <c r="AS134" i="69"/>
  <c r="AS133" i="69"/>
  <c r="AS132" i="69"/>
  <c r="AS131" i="69"/>
  <c r="AS130" i="69"/>
  <c r="AS129" i="69"/>
  <c r="AS128" i="69"/>
  <c r="AS127" i="69"/>
  <c r="AS126" i="69"/>
  <c r="AS125" i="69"/>
  <c r="AS124" i="69"/>
  <c r="AS123" i="69"/>
  <c r="AS122" i="69"/>
  <c r="AS121" i="69"/>
  <c r="AS120" i="69"/>
  <c r="AS119" i="69"/>
  <c r="AS118" i="69"/>
  <c r="AS117" i="69"/>
  <c r="AS116" i="69"/>
  <c r="AS115" i="69"/>
  <c r="AS114" i="69"/>
  <c r="AS113" i="69"/>
  <c r="AS112" i="69"/>
  <c r="AS111" i="69"/>
  <c r="AS110" i="69"/>
  <c r="AS109" i="69"/>
  <c r="AS108" i="69"/>
  <c r="AS107" i="69"/>
  <c r="AS106" i="69"/>
  <c r="AS105" i="69"/>
  <c r="AS104" i="69"/>
  <c r="AS103" i="69"/>
  <c r="AS102" i="69"/>
  <c r="AS101" i="69"/>
  <c r="AS100" i="69"/>
  <c r="AS99" i="69"/>
  <c r="AS98" i="69"/>
  <c r="AS97" i="69"/>
  <c r="AS96" i="69"/>
  <c r="AS95" i="69"/>
  <c r="AS94" i="69"/>
  <c r="AS93" i="69"/>
  <c r="AS92" i="69"/>
  <c r="AS91" i="69"/>
  <c r="AS90" i="69"/>
  <c r="AS89" i="69"/>
  <c r="AS88" i="69"/>
  <c r="AS87" i="69"/>
  <c r="AS86" i="69"/>
  <c r="AS85" i="69"/>
  <c r="AS84" i="69"/>
  <c r="AS83" i="69"/>
  <c r="AS82" i="69"/>
  <c r="AS81" i="69"/>
  <c r="AS80" i="69"/>
  <c r="AS79" i="69"/>
  <c r="AS78" i="69"/>
  <c r="AS77" i="69"/>
  <c r="AS76" i="69"/>
  <c r="AS75" i="69"/>
  <c r="AS74" i="69"/>
  <c r="AS73" i="69"/>
  <c r="AS72" i="69"/>
  <c r="AS71" i="69"/>
  <c r="AS70" i="69"/>
  <c r="AS69" i="69"/>
  <c r="AS68" i="69"/>
  <c r="AS67" i="69"/>
  <c r="AS66" i="69"/>
  <c r="AS65" i="69"/>
  <c r="AS64" i="69"/>
  <c r="AS63" i="69"/>
  <c r="AS62" i="69"/>
  <c r="AS61" i="69"/>
  <c r="AS60" i="69"/>
  <c r="AS59" i="69"/>
  <c r="AS58" i="69"/>
  <c r="AS57" i="69"/>
  <c r="AS56" i="69"/>
  <c r="AS55" i="69"/>
  <c r="AS54" i="69"/>
  <c r="AS53" i="69"/>
  <c r="AS52" i="69"/>
  <c r="AS51" i="69"/>
  <c r="AS50" i="69"/>
  <c r="AS49" i="69"/>
  <c r="AS48" i="69"/>
  <c r="AS47" i="69"/>
  <c r="AS46" i="69"/>
  <c r="AS45" i="69"/>
  <c r="AS44" i="69"/>
  <c r="AS43" i="69"/>
  <c r="AS42" i="69"/>
  <c r="AS41" i="69"/>
  <c r="AS40" i="69"/>
  <c r="AS39" i="69"/>
  <c r="AS38" i="69"/>
  <c r="AS37" i="69"/>
  <c r="AS36" i="69"/>
  <c r="AS35" i="69"/>
  <c r="AS34" i="69"/>
  <c r="AS33" i="69"/>
  <c r="AS32" i="69"/>
  <c r="AS31" i="69"/>
  <c r="AS30" i="69"/>
  <c r="AS29" i="69"/>
  <c r="AS28" i="69"/>
  <c r="AS27" i="69"/>
  <c r="AS26" i="69"/>
  <c r="AS25" i="69"/>
  <c r="AS24" i="69"/>
  <c r="AS23" i="69"/>
  <c r="AS22" i="69"/>
  <c r="AS21" i="69"/>
  <c r="AS20" i="69"/>
  <c r="AS19" i="69"/>
  <c r="AS18" i="69"/>
  <c r="AS17" i="69"/>
  <c r="AS16" i="69"/>
  <c r="AS15" i="69"/>
  <c r="AS14" i="69"/>
  <c r="BB13" i="69"/>
  <c r="AZ13" i="69"/>
  <c r="AY13" i="69"/>
  <c r="AX13" i="69"/>
  <c r="AV13" i="69"/>
  <c r="AT13" i="69"/>
  <c r="AS13" i="69"/>
  <c r="AD223" i="69"/>
  <c r="AD222" i="69"/>
  <c r="AD221" i="69"/>
  <c r="AD220" i="69"/>
  <c r="AD219" i="69"/>
  <c r="AD218" i="69"/>
  <c r="AD217" i="69"/>
  <c r="AD216" i="69"/>
  <c r="AD215" i="69"/>
  <c r="AD214" i="69"/>
  <c r="AD213" i="69"/>
  <c r="AD212" i="69"/>
  <c r="AD211" i="69"/>
  <c r="AD210" i="69"/>
  <c r="AD209" i="69"/>
  <c r="AD208" i="69"/>
  <c r="AD207" i="69"/>
  <c r="AD206" i="69"/>
  <c r="AD205" i="69"/>
  <c r="AD204" i="69"/>
  <c r="AD203" i="69"/>
  <c r="AD202" i="69"/>
  <c r="AD201" i="69"/>
  <c r="AD200" i="69"/>
  <c r="AD199" i="69"/>
  <c r="AD198" i="69"/>
  <c r="AD197" i="69"/>
  <c r="AD196" i="69"/>
  <c r="AD195" i="69"/>
  <c r="AD194" i="69"/>
  <c r="AD193" i="69"/>
  <c r="AD192" i="69"/>
  <c r="AD191" i="69"/>
  <c r="AD190" i="69"/>
  <c r="AD189" i="69"/>
  <c r="AD188" i="69"/>
  <c r="AD187" i="69"/>
  <c r="AD186" i="69"/>
  <c r="AD185" i="69"/>
  <c r="AD184" i="69"/>
  <c r="AD183" i="69"/>
  <c r="AD182" i="69"/>
  <c r="AD181" i="69"/>
  <c r="AD180" i="69"/>
  <c r="AD179" i="69"/>
  <c r="AD178" i="69"/>
  <c r="AD177" i="69"/>
  <c r="AD176" i="69"/>
  <c r="AD175" i="69"/>
  <c r="AD174" i="69"/>
  <c r="AD173" i="69"/>
  <c r="AD172" i="69"/>
  <c r="AD171" i="69"/>
  <c r="AD170" i="69"/>
  <c r="AD169" i="69"/>
  <c r="AD168" i="69"/>
  <c r="AD167" i="69"/>
  <c r="AD166" i="69"/>
  <c r="AD165" i="69"/>
  <c r="AD164" i="69"/>
  <c r="AD163" i="69"/>
  <c r="AD162" i="69"/>
  <c r="AD161" i="69"/>
  <c r="AD160" i="69"/>
  <c r="AD159" i="69"/>
  <c r="AD158" i="69"/>
  <c r="AD157" i="69"/>
  <c r="AD156" i="69"/>
  <c r="AD155" i="69"/>
  <c r="AD154" i="69"/>
  <c r="AD153" i="69"/>
  <c r="AD152" i="69"/>
  <c r="AD151" i="69"/>
  <c r="AD150" i="69"/>
  <c r="AD149" i="69"/>
  <c r="AD148" i="69"/>
  <c r="AD147" i="69"/>
  <c r="AD146" i="69"/>
  <c r="AD145" i="69"/>
  <c r="AD144" i="69"/>
  <c r="AD143" i="69"/>
  <c r="AD142" i="69"/>
  <c r="AD141" i="69"/>
  <c r="AD140" i="69"/>
  <c r="AD139" i="69"/>
  <c r="AD138" i="69"/>
  <c r="AD137" i="69"/>
  <c r="AD136" i="69"/>
  <c r="AD135" i="69"/>
  <c r="AD134" i="69"/>
  <c r="AD133" i="69"/>
  <c r="AD132" i="69"/>
  <c r="AD131" i="69"/>
  <c r="AD130" i="69"/>
  <c r="AD129" i="69"/>
  <c r="AD128" i="69"/>
  <c r="AD127" i="69"/>
  <c r="AD126" i="69"/>
  <c r="AD125" i="69"/>
  <c r="AD124" i="69"/>
  <c r="AD123" i="69"/>
  <c r="AD122" i="69"/>
  <c r="AD121" i="69"/>
  <c r="AD120" i="69"/>
  <c r="AD119" i="69"/>
  <c r="AD118" i="69"/>
  <c r="AD117" i="69"/>
  <c r="AD116" i="69"/>
  <c r="AD115" i="69"/>
  <c r="AD114" i="69"/>
  <c r="AD113" i="69"/>
  <c r="AD112" i="69"/>
  <c r="AD111" i="69"/>
  <c r="AD110" i="69"/>
  <c r="AD109" i="69"/>
  <c r="AD108" i="69"/>
  <c r="AD107" i="69"/>
  <c r="AD106" i="69"/>
  <c r="AD105" i="69"/>
  <c r="AD104" i="69"/>
  <c r="AD103" i="69"/>
  <c r="AD102" i="69"/>
  <c r="AD101" i="69"/>
  <c r="AD100" i="69"/>
  <c r="AD99" i="69"/>
  <c r="AD98" i="69"/>
  <c r="AD97" i="69"/>
  <c r="AD96" i="69"/>
  <c r="AD95" i="69"/>
  <c r="AD94" i="69"/>
  <c r="AD93" i="69"/>
  <c r="AD92" i="69"/>
  <c r="AD91" i="69"/>
  <c r="AD90" i="69"/>
  <c r="AD89" i="69"/>
  <c r="AD88" i="69"/>
  <c r="AD87" i="69"/>
  <c r="AD86" i="69"/>
  <c r="AD85" i="69"/>
  <c r="AD84" i="69"/>
  <c r="AD83" i="69"/>
  <c r="AD82" i="69"/>
  <c r="AD81" i="69"/>
  <c r="AD80" i="69"/>
  <c r="AD79" i="69"/>
  <c r="AD78" i="69"/>
  <c r="AD77" i="69"/>
  <c r="AD76" i="69"/>
  <c r="AD75" i="69"/>
  <c r="AD74" i="69"/>
  <c r="AD73" i="69"/>
  <c r="AD72" i="69"/>
  <c r="AD71" i="69"/>
  <c r="AD70" i="69"/>
  <c r="AD69" i="69"/>
  <c r="AD68" i="69"/>
  <c r="AD67" i="69"/>
  <c r="AD66" i="69"/>
  <c r="AD65" i="69"/>
  <c r="AD64" i="69"/>
  <c r="AD63" i="69"/>
  <c r="AD62" i="69"/>
  <c r="AD61" i="69"/>
  <c r="AD60" i="69"/>
  <c r="AD59" i="69"/>
  <c r="AD58" i="69"/>
  <c r="AD57" i="69"/>
  <c r="AD56" i="69"/>
  <c r="AD55" i="69"/>
  <c r="AD54" i="69"/>
  <c r="AD53" i="69"/>
  <c r="AD52" i="69"/>
  <c r="AD51" i="69"/>
  <c r="AD50" i="69"/>
  <c r="AD49" i="69"/>
  <c r="AD48" i="69"/>
  <c r="AD47" i="69"/>
  <c r="AD46" i="69"/>
  <c r="AD45" i="69"/>
  <c r="AD44" i="69"/>
  <c r="AD43" i="69"/>
  <c r="AD42" i="69"/>
  <c r="AD41" i="69"/>
  <c r="AD40" i="69"/>
  <c r="AD39" i="69"/>
  <c r="AD38" i="69"/>
  <c r="AD37" i="69"/>
  <c r="AD36" i="69"/>
  <c r="AD35" i="69"/>
  <c r="AD34" i="69"/>
  <c r="AD33" i="69"/>
  <c r="AD32" i="69"/>
  <c r="AD31" i="69"/>
  <c r="AD30" i="69"/>
  <c r="AD29" i="69"/>
  <c r="AD28" i="69"/>
  <c r="AD27" i="69"/>
  <c r="AD26" i="69"/>
  <c r="AD25" i="69"/>
  <c r="AD24" i="69"/>
  <c r="AD23" i="69"/>
  <c r="AD22" i="69"/>
  <c r="AD21" i="69"/>
  <c r="AD20" i="69"/>
  <c r="AD19" i="69"/>
  <c r="AD18" i="69"/>
  <c r="AD17" i="69"/>
  <c r="AD16" i="69"/>
  <c r="AD15" i="69"/>
  <c r="AD14" i="69"/>
  <c r="AC223" i="69"/>
  <c r="AC222" i="69"/>
  <c r="AC221" i="69"/>
  <c r="AC220" i="69"/>
  <c r="AC219" i="69"/>
  <c r="AC218" i="69"/>
  <c r="AC217" i="69"/>
  <c r="AC216" i="69"/>
  <c r="AC215" i="69"/>
  <c r="AC214" i="69"/>
  <c r="AC213" i="69"/>
  <c r="AC212" i="69"/>
  <c r="AC211" i="69"/>
  <c r="AC210" i="69"/>
  <c r="AC209" i="69"/>
  <c r="AC208" i="69"/>
  <c r="AC207" i="69"/>
  <c r="AC206" i="69"/>
  <c r="AC205" i="69"/>
  <c r="AC204" i="69"/>
  <c r="AC203" i="69"/>
  <c r="AC202" i="69"/>
  <c r="AC201" i="69"/>
  <c r="AC200" i="69"/>
  <c r="AC199" i="69"/>
  <c r="AC198" i="69"/>
  <c r="AC197" i="69"/>
  <c r="AC196" i="69"/>
  <c r="AC195" i="69"/>
  <c r="AC194" i="69"/>
  <c r="AC193" i="69"/>
  <c r="AC192" i="69"/>
  <c r="AC191" i="69"/>
  <c r="AC190" i="69"/>
  <c r="AC189" i="69"/>
  <c r="AC188" i="69"/>
  <c r="AC187" i="69"/>
  <c r="AC186" i="69"/>
  <c r="AC185" i="69"/>
  <c r="AC184" i="69"/>
  <c r="AC183" i="69"/>
  <c r="AC182" i="69"/>
  <c r="AC181" i="69"/>
  <c r="AC180" i="69"/>
  <c r="AC179" i="69"/>
  <c r="AC178" i="69"/>
  <c r="AC177" i="69"/>
  <c r="AC176" i="69"/>
  <c r="AC175" i="69"/>
  <c r="AC174" i="69"/>
  <c r="AC173" i="69"/>
  <c r="AC172" i="69"/>
  <c r="AC171" i="69"/>
  <c r="AC170" i="69"/>
  <c r="AC169" i="69"/>
  <c r="AC168" i="69"/>
  <c r="AC167" i="69"/>
  <c r="AC166" i="69"/>
  <c r="AC165" i="69"/>
  <c r="AC164" i="69"/>
  <c r="AC163" i="69"/>
  <c r="AC162" i="69"/>
  <c r="AC161" i="69"/>
  <c r="AC160" i="69"/>
  <c r="AC159" i="69"/>
  <c r="AC158" i="69"/>
  <c r="AC157" i="69"/>
  <c r="AC156" i="69"/>
  <c r="AC155" i="69"/>
  <c r="AC154" i="69"/>
  <c r="AC153" i="69"/>
  <c r="AC152" i="69"/>
  <c r="AC151" i="69"/>
  <c r="AC150" i="69"/>
  <c r="AC149" i="69"/>
  <c r="AC148" i="69"/>
  <c r="AC147" i="69"/>
  <c r="AC146" i="69"/>
  <c r="AC145" i="69"/>
  <c r="AC144" i="69"/>
  <c r="AC143" i="69"/>
  <c r="AC142" i="69"/>
  <c r="AC141" i="69"/>
  <c r="AC140" i="69"/>
  <c r="AC139" i="69"/>
  <c r="AC138" i="69"/>
  <c r="AC137" i="69"/>
  <c r="AC136" i="69"/>
  <c r="AC135" i="69"/>
  <c r="AC134" i="69"/>
  <c r="AC133" i="69"/>
  <c r="AC132" i="69"/>
  <c r="AC131" i="69"/>
  <c r="AC130" i="69"/>
  <c r="AC129" i="69"/>
  <c r="AC128" i="69"/>
  <c r="AC127" i="69"/>
  <c r="AC126" i="69"/>
  <c r="AC125" i="69"/>
  <c r="AC124" i="69"/>
  <c r="AC123" i="69"/>
  <c r="AC122" i="69"/>
  <c r="AC121" i="69"/>
  <c r="AC120" i="69"/>
  <c r="AC119" i="69"/>
  <c r="AC118" i="69"/>
  <c r="AC117" i="69"/>
  <c r="AC116" i="69"/>
  <c r="AC115" i="69"/>
  <c r="AC114" i="69"/>
  <c r="AC113" i="69"/>
  <c r="AC112" i="69"/>
  <c r="AC111" i="69"/>
  <c r="AC110" i="69"/>
  <c r="AC109" i="69"/>
  <c r="AC108" i="69"/>
  <c r="AC107" i="69"/>
  <c r="AC106" i="69"/>
  <c r="AC105" i="69"/>
  <c r="AC104" i="69"/>
  <c r="AC103" i="69"/>
  <c r="AC102" i="69"/>
  <c r="AC101" i="69"/>
  <c r="AC100" i="69"/>
  <c r="AC99" i="69"/>
  <c r="AC98" i="69"/>
  <c r="AC97" i="69"/>
  <c r="AC96" i="69"/>
  <c r="AC95" i="69"/>
  <c r="AC94" i="69"/>
  <c r="AC93" i="69"/>
  <c r="AC92" i="69"/>
  <c r="AC91" i="69"/>
  <c r="AC90" i="69"/>
  <c r="AC89" i="69"/>
  <c r="AC88" i="69"/>
  <c r="AC87" i="69"/>
  <c r="AC86" i="69"/>
  <c r="AC85" i="69"/>
  <c r="AC84" i="69"/>
  <c r="AC83" i="69"/>
  <c r="AC82" i="69"/>
  <c r="AC81" i="69"/>
  <c r="AC80" i="69"/>
  <c r="AC79" i="69"/>
  <c r="AC78" i="69"/>
  <c r="AC77" i="69"/>
  <c r="AC76" i="69"/>
  <c r="AC75" i="69"/>
  <c r="AC74" i="69"/>
  <c r="AC73" i="69"/>
  <c r="AC72" i="69"/>
  <c r="AC71" i="69"/>
  <c r="AC70" i="69"/>
  <c r="AC69" i="69"/>
  <c r="AC68" i="69"/>
  <c r="AC67" i="69"/>
  <c r="AC66" i="69"/>
  <c r="AC65" i="69"/>
  <c r="AC64" i="69"/>
  <c r="AC63" i="69"/>
  <c r="AC62" i="69"/>
  <c r="AC61" i="69"/>
  <c r="AC60" i="69"/>
  <c r="AC59" i="69"/>
  <c r="AC58" i="69"/>
  <c r="AC57" i="69"/>
  <c r="AC56" i="69"/>
  <c r="AC55" i="69"/>
  <c r="AC54" i="69"/>
  <c r="AC53" i="69"/>
  <c r="AC52" i="69"/>
  <c r="AC51" i="69"/>
  <c r="AC50" i="69"/>
  <c r="AC49" i="69"/>
  <c r="AC48" i="69"/>
  <c r="AC47" i="69"/>
  <c r="AC46" i="69"/>
  <c r="AC45" i="69"/>
  <c r="AC44" i="69"/>
  <c r="AC43" i="69"/>
  <c r="AC42" i="69"/>
  <c r="AC41" i="69"/>
  <c r="AC40" i="69"/>
  <c r="AC39" i="69"/>
  <c r="AC38" i="69"/>
  <c r="AC37" i="69"/>
  <c r="AC36" i="69"/>
  <c r="AC35" i="69"/>
  <c r="AC34" i="69"/>
  <c r="AC33" i="69"/>
  <c r="AC32" i="69"/>
  <c r="AC31" i="69"/>
  <c r="AC30" i="69"/>
  <c r="AC29" i="69"/>
  <c r="AC28" i="69"/>
  <c r="AC27" i="69"/>
  <c r="AC26" i="69"/>
  <c r="AC25" i="69"/>
  <c r="AC24" i="69"/>
  <c r="AC23" i="69"/>
  <c r="AC22" i="69"/>
  <c r="AC21" i="69"/>
  <c r="AC20" i="69"/>
  <c r="AC19" i="69"/>
  <c r="AC18" i="69"/>
  <c r="AC17" i="69"/>
  <c r="AC16" i="69"/>
  <c r="AC15" i="69"/>
  <c r="AC14" i="69"/>
  <c r="Z223" i="69"/>
  <c r="Z222" i="69"/>
  <c r="Z221" i="69"/>
  <c r="Z220" i="69"/>
  <c r="Z219" i="69"/>
  <c r="Z218" i="69"/>
  <c r="Z217" i="69"/>
  <c r="Z216" i="69"/>
  <c r="Z215" i="69"/>
  <c r="Z214" i="69"/>
  <c r="Z213" i="69"/>
  <c r="Z212" i="69"/>
  <c r="Z211" i="69"/>
  <c r="Z210" i="69"/>
  <c r="Z209" i="69"/>
  <c r="Z208" i="69"/>
  <c r="Z207" i="69"/>
  <c r="Z206" i="69"/>
  <c r="Z205" i="69"/>
  <c r="Z204" i="69"/>
  <c r="Z203" i="69"/>
  <c r="Z202" i="69"/>
  <c r="Z201" i="69"/>
  <c r="Z200" i="69"/>
  <c r="Z199" i="69"/>
  <c r="Z198" i="69"/>
  <c r="Z197" i="69"/>
  <c r="Z196" i="69"/>
  <c r="Z195" i="69"/>
  <c r="Z194" i="69"/>
  <c r="Z193" i="69"/>
  <c r="Z192" i="69"/>
  <c r="Z191" i="69"/>
  <c r="Z190" i="69"/>
  <c r="Z189" i="69"/>
  <c r="Z188" i="69"/>
  <c r="Z187" i="69"/>
  <c r="Z186" i="69"/>
  <c r="Z185" i="69"/>
  <c r="Z184" i="69"/>
  <c r="Z183" i="69"/>
  <c r="Z182" i="69"/>
  <c r="Z181" i="69"/>
  <c r="Z180" i="69"/>
  <c r="Z179" i="69"/>
  <c r="Z178" i="69"/>
  <c r="Z177" i="69"/>
  <c r="Z176" i="69"/>
  <c r="Z175" i="69"/>
  <c r="Z174" i="69"/>
  <c r="Z173" i="69"/>
  <c r="Z172" i="69"/>
  <c r="Z171" i="69"/>
  <c r="Z170" i="69"/>
  <c r="Z169" i="69"/>
  <c r="Z168" i="69"/>
  <c r="Z167" i="69"/>
  <c r="Z166" i="69"/>
  <c r="Z165" i="69"/>
  <c r="Z164" i="69"/>
  <c r="Z163" i="69"/>
  <c r="Z162" i="69"/>
  <c r="Z161" i="69"/>
  <c r="Z160" i="69"/>
  <c r="Z159" i="69"/>
  <c r="Z158" i="69"/>
  <c r="Z157" i="69"/>
  <c r="Z156" i="69"/>
  <c r="Z155" i="69"/>
  <c r="Z154" i="69"/>
  <c r="Z153" i="69"/>
  <c r="Z152" i="69"/>
  <c r="Z151" i="69"/>
  <c r="Z150" i="69"/>
  <c r="Z149" i="69"/>
  <c r="Z148" i="69"/>
  <c r="Z147" i="69"/>
  <c r="Z146" i="69"/>
  <c r="Z145" i="69"/>
  <c r="Z144" i="69"/>
  <c r="Z143" i="69"/>
  <c r="Z142" i="69"/>
  <c r="Z141" i="69"/>
  <c r="Z140" i="69"/>
  <c r="Z139" i="69"/>
  <c r="Z138" i="69"/>
  <c r="Z137" i="69"/>
  <c r="Z136" i="69"/>
  <c r="Z135" i="69"/>
  <c r="Z134" i="69"/>
  <c r="Z133" i="69"/>
  <c r="Z132" i="69"/>
  <c r="Z131" i="69"/>
  <c r="Z130" i="69"/>
  <c r="Z129" i="69"/>
  <c r="Z128" i="69"/>
  <c r="Z127" i="69"/>
  <c r="Z126" i="69"/>
  <c r="Z125" i="69"/>
  <c r="Z124" i="69"/>
  <c r="Z123" i="69"/>
  <c r="Z122" i="69"/>
  <c r="Z121" i="69"/>
  <c r="Z120" i="69"/>
  <c r="Z119" i="69"/>
  <c r="Z118" i="69"/>
  <c r="Z117" i="69"/>
  <c r="Z116" i="69"/>
  <c r="Z115" i="69"/>
  <c r="Z114" i="69"/>
  <c r="Z113" i="69"/>
  <c r="Z112" i="69"/>
  <c r="Z111" i="69"/>
  <c r="Z110" i="69"/>
  <c r="Z109" i="69"/>
  <c r="Z108" i="69"/>
  <c r="Z107" i="69"/>
  <c r="Z106" i="69"/>
  <c r="Z105" i="69"/>
  <c r="Z104" i="69"/>
  <c r="Z103" i="69"/>
  <c r="Z102" i="69"/>
  <c r="Z101" i="69"/>
  <c r="Z100" i="69"/>
  <c r="Z99" i="69"/>
  <c r="Z98" i="69"/>
  <c r="Z97" i="69"/>
  <c r="Z96" i="69"/>
  <c r="Z95" i="69"/>
  <c r="Z94" i="69"/>
  <c r="Z93" i="69"/>
  <c r="Z92" i="69"/>
  <c r="Z91" i="69"/>
  <c r="Z90" i="69"/>
  <c r="Z89" i="69"/>
  <c r="Z88" i="69"/>
  <c r="Z87" i="69"/>
  <c r="Z86" i="69"/>
  <c r="Z85" i="69"/>
  <c r="Z84" i="69"/>
  <c r="Z83" i="69"/>
  <c r="Z82" i="69"/>
  <c r="Z81" i="69"/>
  <c r="Z80" i="69"/>
  <c r="Z79" i="69"/>
  <c r="Z78" i="69"/>
  <c r="Z77" i="69"/>
  <c r="Z76" i="69"/>
  <c r="Z75" i="69"/>
  <c r="Z74" i="69"/>
  <c r="Z73" i="69"/>
  <c r="Z72" i="69"/>
  <c r="Z71" i="69"/>
  <c r="Z70" i="69"/>
  <c r="Z69" i="69"/>
  <c r="Z68" i="69"/>
  <c r="Z67" i="69"/>
  <c r="Z66" i="69"/>
  <c r="Z65" i="69"/>
  <c r="Z64" i="69"/>
  <c r="Z63" i="69"/>
  <c r="Z62" i="69"/>
  <c r="Z61" i="69"/>
  <c r="Z60" i="69"/>
  <c r="Z59" i="69"/>
  <c r="Z58" i="69"/>
  <c r="Z57" i="69"/>
  <c r="Z56" i="69"/>
  <c r="Z55" i="69"/>
  <c r="Z54" i="69"/>
  <c r="Z53" i="69"/>
  <c r="Z52" i="69"/>
  <c r="Z51" i="69"/>
  <c r="Z50" i="69"/>
  <c r="Z49" i="69"/>
  <c r="Z48" i="69"/>
  <c r="Z47" i="69"/>
  <c r="Z46" i="69"/>
  <c r="Z45" i="69"/>
  <c r="Z44" i="69"/>
  <c r="Z43" i="69"/>
  <c r="Z42" i="69"/>
  <c r="Z41" i="69"/>
  <c r="Z40" i="69"/>
  <c r="Z39" i="69"/>
  <c r="Z38" i="69"/>
  <c r="Z37" i="69"/>
  <c r="Z36" i="69"/>
  <c r="Z35" i="69"/>
  <c r="Z34" i="69"/>
  <c r="Z33" i="69"/>
  <c r="Z32" i="69"/>
  <c r="Z31" i="69"/>
  <c r="Z30" i="69"/>
  <c r="Z29" i="69"/>
  <c r="Z28" i="69"/>
  <c r="Z27" i="69"/>
  <c r="Z26" i="69"/>
  <c r="Z25" i="69"/>
  <c r="Z24" i="69"/>
  <c r="Z23" i="69"/>
  <c r="Z22" i="69"/>
  <c r="Z21" i="69"/>
  <c r="Z20" i="69"/>
  <c r="Z19" i="69"/>
  <c r="Z18" i="69"/>
  <c r="Z17" i="69"/>
  <c r="Z16" i="69"/>
  <c r="Z15" i="69"/>
  <c r="Z14" i="69"/>
  <c r="Y223" i="69"/>
  <c r="Y222" i="69"/>
  <c r="Y221" i="69"/>
  <c r="Y220" i="69"/>
  <c r="Y219" i="69"/>
  <c r="Y218" i="69"/>
  <c r="Y217" i="69"/>
  <c r="Y216" i="69"/>
  <c r="Y215" i="69"/>
  <c r="Y214" i="69"/>
  <c r="Y213" i="69"/>
  <c r="Y212" i="69"/>
  <c r="Y211" i="69"/>
  <c r="Y210" i="69"/>
  <c r="Y209" i="69"/>
  <c r="Y208" i="69"/>
  <c r="Y207" i="69"/>
  <c r="Y206" i="69"/>
  <c r="Y205" i="69"/>
  <c r="Y204" i="69"/>
  <c r="Y203" i="69"/>
  <c r="Y202" i="69"/>
  <c r="Y201" i="69"/>
  <c r="Y200" i="69"/>
  <c r="Y199" i="69"/>
  <c r="Y198" i="69"/>
  <c r="Y197" i="69"/>
  <c r="Y196" i="69"/>
  <c r="Y195" i="69"/>
  <c r="Y194" i="69"/>
  <c r="Y193" i="69"/>
  <c r="Y192" i="69"/>
  <c r="Y191" i="69"/>
  <c r="Y190" i="69"/>
  <c r="Y189" i="69"/>
  <c r="Y188" i="69"/>
  <c r="Y187" i="69"/>
  <c r="Y186" i="69"/>
  <c r="Y185" i="69"/>
  <c r="Y184" i="69"/>
  <c r="Y183" i="69"/>
  <c r="Y182" i="69"/>
  <c r="Y181" i="69"/>
  <c r="Y180" i="69"/>
  <c r="Y179" i="69"/>
  <c r="Y178" i="69"/>
  <c r="Y177" i="69"/>
  <c r="Y176" i="69"/>
  <c r="Y175" i="69"/>
  <c r="Y174" i="69"/>
  <c r="Y173" i="69"/>
  <c r="Y172" i="69"/>
  <c r="Y171" i="69"/>
  <c r="Y170" i="69"/>
  <c r="Y169" i="69"/>
  <c r="Y168" i="69"/>
  <c r="Y167" i="69"/>
  <c r="Y166" i="69"/>
  <c r="Y165" i="69"/>
  <c r="Y164" i="69"/>
  <c r="Y163" i="69"/>
  <c r="Y162" i="69"/>
  <c r="Y161" i="69"/>
  <c r="Y160" i="69"/>
  <c r="Y159" i="69"/>
  <c r="Y158" i="69"/>
  <c r="Y157" i="69"/>
  <c r="Y156" i="69"/>
  <c r="Y155" i="69"/>
  <c r="Y154" i="69"/>
  <c r="Y153" i="69"/>
  <c r="Y152" i="69"/>
  <c r="Y151" i="69"/>
  <c r="Y150" i="69"/>
  <c r="Y149" i="69"/>
  <c r="Y148" i="69"/>
  <c r="Y147" i="69"/>
  <c r="Y146" i="69"/>
  <c r="Y145" i="69"/>
  <c r="Y144" i="69"/>
  <c r="Y143" i="69"/>
  <c r="Y142" i="69"/>
  <c r="Y141" i="69"/>
  <c r="Y140" i="69"/>
  <c r="Y139" i="69"/>
  <c r="Y138" i="69"/>
  <c r="Y137" i="69"/>
  <c r="Y136" i="69"/>
  <c r="Y135" i="69"/>
  <c r="Y134" i="69"/>
  <c r="Y133" i="69"/>
  <c r="Y132" i="69"/>
  <c r="Y131" i="69"/>
  <c r="Y130" i="69"/>
  <c r="Y129" i="69"/>
  <c r="Y128" i="69"/>
  <c r="Y127" i="69"/>
  <c r="Y126" i="69"/>
  <c r="Y125" i="69"/>
  <c r="Y124" i="69"/>
  <c r="Y123" i="69"/>
  <c r="Y122" i="69"/>
  <c r="Y121" i="69"/>
  <c r="Y120" i="69"/>
  <c r="Y119" i="69"/>
  <c r="Y118" i="69"/>
  <c r="Y117" i="69"/>
  <c r="Y116" i="69"/>
  <c r="Y115" i="69"/>
  <c r="Y114" i="69"/>
  <c r="Y113" i="69"/>
  <c r="Y112" i="69"/>
  <c r="Y111" i="69"/>
  <c r="Y110" i="69"/>
  <c r="Y109" i="69"/>
  <c r="Y108" i="69"/>
  <c r="Y107" i="69"/>
  <c r="Y106" i="69"/>
  <c r="Y105" i="69"/>
  <c r="Y104" i="69"/>
  <c r="Y103" i="69"/>
  <c r="Y102" i="69"/>
  <c r="Y101" i="69"/>
  <c r="Y100" i="69"/>
  <c r="Y99" i="69"/>
  <c r="Y98" i="69"/>
  <c r="Y97" i="69"/>
  <c r="Y96" i="69"/>
  <c r="Y95" i="69"/>
  <c r="Y94" i="69"/>
  <c r="Y93" i="69"/>
  <c r="Y92" i="69"/>
  <c r="Y91" i="69"/>
  <c r="Y90" i="69"/>
  <c r="Y89" i="69"/>
  <c r="Y88" i="69"/>
  <c r="Y87" i="69"/>
  <c r="Y86" i="69"/>
  <c r="Y85" i="69"/>
  <c r="Y84" i="69"/>
  <c r="Y83" i="69"/>
  <c r="Y82" i="69"/>
  <c r="Y81" i="69"/>
  <c r="Y80" i="69"/>
  <c r="Y79" i="69"/>
  <c r="Y78" i="69"/>
  <c r="Y77" i="69"/>
  <c r="Y76" i="69"/>
  <c r="Y75" i="69"/>
  <c r="Y74" i="69"/>
  <c r="Y73" i="69"/>
  <c r="Y72" i="69"/>
  <c r="Y71" i="69"/>
  <c r="Y70" i="69"/>
  <c r="Y69" i="69"/>
  <c r="Y68" i="69"/>
  <c r="Y67" i="69"/>
  <c r="Y66" i="69"/>
  <c r="Y65" i="69"/>
  <c r="Y64" i="69"/>
  <c r="Y63" i="69"/>
  <c r="Y62" i="69"/>
  <c r="Y61" i="69"/>
  <c r="Y60" i="69"/>
  <c r="Y59" i="69"/>
  <c r="Y58" i="69"/>
  <c r="Y57" i="69"/>
  <c r="Y56" i="69"/>
  <c r="Y55" i="69"/>
  <c r="Y54" i="69"/>
  <c r="Y53" i="69"/>
  <c r="Y52" i="69"/>
  <c r="Y51" i="69"/>
  <c r="Y50" i="69"/>
  <c r="Y49" i="69"/>
  <c r="Y48" i="69"/>
  <c r="Y47" i="69"/>
  <c r="Y46" i="69"/>
  <c r="Y45" i="69"/>
  <c r="Y44" i="69"/>
  <c r="Y43" i="69"/>
  <c r="Y42" i="69"/>
  <c r="Y41" i="69"/>
  <c r="Y40" i="69"/>
  <c r="Y39" i="69"/>
  <c r="Y38" i="69"/>
  <c r="Y37" i="69"/>
  <c r="Y36" i="69"/>
  <c r="Y35" i="69"/>
  <c r="Y34" i="69"/>
  <c r="Y33" i="69"/>
  <c r="Y32" i="69"/>
  <c r="Y31" i="69"/>
  <c r="Y30" i="69"/>
  <c r="Y29" i="69"/>
  <c r="Y28" i="69"/>
  <c r="Y27" i="69"/>
  <c r="Y26" i="69"/>
  <c r="Y25" i="69"/>
  <c r="Y24" i="69"/>
  <c r="Y23" i="69"/>
  <c r="Y22" i="69"/>
  <c r="Y21" i="69"/>
  <c r="Y20" i="69"/>
  <c r="Y19" i="69"/>
  <c r="Y18" i="69"/>
  <c r="Y17" i="69"/>
  <c r="Y16" i="69"/>
  <c r="Y15" i="69"/>
  <c r="Y14" i="69"/>
  <c r="V223" i="69"/>
  <c r="V222" i="69"/>
  <c r="V221" i="69"/>
  <c r="V220" i="69"/>
  <c r="V219" i="69"/>
  <c r="V218" i="69"/>
  <c r="V217" i="69"/>
  <c r="V216" i="69"/>
  <c r="V215" i="69"/>
  <c r="V214" i="69"/>
  <c r="V213" i="69"/>
  <c r="V212" i="69"/>
  <c r="V211" i="69"/>
  <c r="V210" i="69"/>
  <c r="V209" i="69"/>
  <c r="V208" i="69"/>
  <c r="V207" i="69"/>
  <c r="V206" i="69"/>
  <c r="V205" i="69"/>
  <c r="V204" i="69"/>
  <c r="V203" i="69"/>
  <c r="V202" i="69"/>
  <c r="V201" i="69"/>
  <c r="V200" i="69"/>
  <c r="V199" i="69"/>
  <c r="V198" i="69"/>
  <c r="V197" i="69"/>
  <c r="V196" i="69"/>
  <c r="V195" i="69"/>
  <c r="V194" i="69"/>
  <c r="V193" i="69"/>
  <c r="V192" i="69"/>
  <c r="V191" i="69"/>
  <c r="V190" i="69"/>
  <c r="V189" i="69"/>
  <c r="V188" i="69"/>
  <c r="V187" i="69"/>
  <c r="V186" i="69"/>
  <c r="V185" i="69"/>
  <c r="V184" i="69"/>
  <c r="V183" i="69"/>
  <c r="V182" i="69"/>
  <c r="V181" i="69"/>
  <c r="V180" i="69"/>
  <c r="V179" i="69"/>
  <c r="V178" i="69"/>
  <c r="V177" i="69"/>
  <c r="V176" i="69"/>
  <c r="V175" i="69"/>
  <c r="V174" i="69"/>
  <c r="V173" i="69"/>
  <c r="V172" i="69"/>
  <c r="V171" i="69"/>
  <c r="V170" i="69"/>
  <c r="V169" i="69"/>
  <c r="V168" i="69"/>
  <c r="V167" i="69"/>
  <c r="V166" i="69"/>
  <c r="V165" i="69"/>
  <c r="V164" i="69"/>
  <c r="V163" i="69"/>
  <c r="V162" i="69"/>
  <c r="V161" i="69"/>
  <c r="V160" i="69"/>
  <c r="V159" i="69"/>
  <c r="V158" i="69"/>
  <c r="V157" i="69"/>
  <c r="V156" i="69"/>
  <c r="V155" i="69"/>
  <c r="V154" i="69"/>
  <c r="V153" i="69"/>
  <c r="V152" i="69"/>
  <c r="V151" i="69"/>
  <c r="V150" i="69"/>
  <c r="V149" i="69"/>
  <c r="V148" i="69"/>
  <c r="V147" i="69"/>
  <c r="V146" i="69"/>
  <c r="V145" i="69"/>
  <c r="V144" i="69"/>
  <c r="V143" i="69"/>
  <c r="V142" i="69"/>
  <c r="V141" i="69"/>
  <c r="V140" i="69"/>
  <c r="V139" i="69"/>
  <c r="V138" i="69"/>
  <c r="V137" i="69"/>
  <c r="V136" i="69"/>
  <c r="V135" i="69"/>
  <c r="V134" i="69"/>
  <c r="V133" i="69"/>
  <c r="V132" i="69"/>
  <c r="V131" i="69"/>
  <c r="V130" i="69"/>
  <c r="V129" i="69"/>
  <c r="V128" i="69"/>
  <c r="V127" i="69"/>
  <c r="V126" i="69"/>
  <c r="V125" i="69"/>
  <c r="V124" i="69"/>
  <c r="V123" i="69"/>
  <c r="V122" i="69"/>
  <c r="V121" i="69"/>
  <c r="V120" i="69"/>
  <c r="V119" i="69"/>
  <c r="V118" i="69"/>
  <c r="V117" i="69"/>
  <c r="V116" i="69"/>
  <c r="V115" i="69"/>
  <c r="V114" i="69"/>
  <c r="V113" i="69"/>
  <c r="V112" i="69"/>
  <c r="V111" i="69"/>
  <c r="V110" i="69"/>
  <c r="V109" i="69"/>
  <c r="V108" i="69"/>
  <c r="V107" i="69"/>
  <c r="V106" i="69"/>
  <c r="V105" i="69"/>
  <c r="V104" i="69"/>
  <c r="V103" i="69"/>
  <c r="V102" i="69"/>
  <c r="V101" i="69"/>
  <c r="V100" i="69"/>
  <c r="V99" i="69"/>
  <c r="V98" i="69"/>
  <c r="V97" i="69"/>
  <c r="V96" i="69"/>
  <c r="V95" i="69"/>
  <c r="V94" i="69"/>
  <c r="V93" i="69"/>
  <c r="V92" i="69"/>
  <c r="V91" i="69"/>
  <c r="V90" i="69"/>
  <c r="V89" i="69"/>
  <c r="V88" i="69"/>
  <c r="V87" i="69"/>
  <c r="V86" i="69"/>
  <c r="V85" i="69"/>
  <c r="V84" i="69"/>
  <c r="V83" i="69"/>
  <c r="V82" i="69"/>
  <c r="V81" i="69"/>
  <c r="V80" i="69"/>
  <c r="V79" i="69"/>
  <c r="V78" i="69"/>
  <c r="V77" i="69"/>
  <c r="V76" i="69"/>
  <c r="V75" i="69"/>
  <c r="V74" i="69"/>
  <c r="V73" i="69"/>
  <c r="V72" i="69"/>
  <c r="V71" i="69"/>
  <c r="V70" i="69"/>
  <c r="V69" i="69"/>
  <c r="V68" i="69"/>
  <c r="V67" i="69"/>
  <c r="V66" i="69"/>
  <c r="V65" i="69"/>
  <c r="V64" i="69"/>
  <c r="V63" i="69"/>
  <c r="V62" i="69"/>
  <c r="V61" i="69"/>
  <c r="V60" i="69"/>
  <c r="V59" i="69"/>
  <c r="V58" i="69"/>
  <c r="V57" i="69"/>
  <c r="V56" i="69"/>
  <c r="V55" i="69"/>
  <c r="V54" i="69"/>
  <c r="V53" i="69"/>
  <c r="V52" i="69"/>
  <c r="V51" i="69"/>
  <c r="V50" i="69"/>
  <c r="V49" i="69"/>
  <c r="V48" i="69"/>
  <c r="V47" i="69"/>
  <c r="V46" i="69"/>
  <c r="V45" i="69"/>
  <c r="V44" i="69"/>
  <c r="V43" i="69"/>
  <c r="V42" i="69"/>
  <c r="V41" i="69"/>
  <c r="V40" i="69"/>
  <c r="V39" i="69"/>
  <c r="V38" i="69"/>
  <c r="V37" i="69"/>
  <c r="V36" i="69"/>
  <c r="V35" i="69"/>
  <c r="V34" i="69"/>
  <c r="V33" i="69"/>
  <c r="V32" i="69"/>
  <c r="V31" i="69"/>
  <c r="V30" i="69"/>
  <c r="V29" i="69"/>
  <c r="V28" i="69"/>
  <c r="V27" i="69"/>
  <c r="V26" i="69"/>
  <c r="V25" i="69"/>
  <c r="V24" i="69"/>
  <c r="V23" i="69"/>
  <c r="V22" i="69"/>
  <c r="V21" i="69"/>
  <c r="V20" i="69"/>
  <c r="V19" i="69"/>
  <c r="V18" i="69"/>
  <c r="V17" i="69"/>
  <c r="V16" i="69"/>
  <c r="V15" i="69"/>
  <c r="V14" i="69"/>
  <c r="U223" i="69"/>
  <c r="U222" i="69"/>
  <c r="U221" i="69"/>
  <c r="U220" i="69"/>
  <c r="U219" i="69"/>
  <c r="U218" i="69"/>
  <c r="U217" i="69"/>
  <c r="U216" i="69"/>
  <c r="U215" i="69"/>
  <c r="U214" i="69"/>
  <c r="U213" i="69"/>
  <c r="U212" i="69"/>
  <c r="U211" i="69"/>
  <c r="U210" i="69"/>
  <c r="U209" i="69"/>
  <c r="U208" i="69"/>
  <c r="U207" i="69"/>
  <c r="U206" i="69"/>
  <c r="U205" i="69"/>
  <c r="U204" i="69"/>
  <c r="U203" i="69"/>
  <c r="U202" i="69"/>
  <c r="U201" i="69"/>
  <c r="U200" i="69"/>
  <c r="U199" i="69"/>
  <c r="U198" i="69"/>
  <c r="U197" i="69"/>
  <c r="U196" i="69"/>
  <c r="U195" i="69"/>
  <c r="U194" i="69"/>
  <c r="U193" i="69"/>
  <c r="U192" i="69"/>
  <c r="U191" i="69"/>
  <c r="U190" i="69"/>
  <c r="U189" i="69"/>
  <c r="U188" i="69"/>
  <c r="U187" i="69"/>
  <c r="U186" i="69"/>
  <c r="U185" i="69"/>
  <c r="U184" i="69"/>
  <c r="U183" i="69"/>
  <c r="U182" i="69"/>
  <c r="U181" i="69"/>
  <c r="U180" i="69"/>
  <c r="U179" i="69"/>
  <c r="U178" i="69"/>
  <c r="U177" i="69"/>
  <c r="U176" i="69"/>
  <c r="U175" i="69"/>
  <c r="U174" i="69"/>
  <c r="U173" i="69"/>
  <c r="U172" i="69"/>
  <c r="U171" i="69"/>
  <c r="U170" i="69"/>
  <c r="U169" i="69"/>
  <c r="U168" i="69"/>
  <c r="U167" i="69"/>
  <c r="U166" i="69"/>
  <c r="U165" i="69"/>
  <c r="U164" i="69"/>
  <c r="U163" i="69"/>
  <c r="U162" i="69"/>
  <c r="U161" i="69"/>
  <c r="U160" i="69"/>
  <c r="U159" i="69"/>
  <c r="U158" i="69"/>
  <c r="U157" i="69"/>
  <c r="U156" i="69"/>
  <c r="U155" i="69"/>
  <c r="U154" i="69"/>
  <c r="U153" i="69"/>
  <c r="U152" i="69"/>
  <c r="U151" i="69"/>
  <c r="U150" i="69"/>
  <c r="U149" i="69"/>
  <c r="U148" i="69"/>
  <c r="U147" i="69"/>
  <c r="U146" i="69"/>
  <c r="U145" i="69"/>
  <c r="U144" i="69"/>
  <c r="U143" i="69"/>
  <c r="U142" i="69"/>
  <c r="U141" i="69"/>
  <c r="U140" i="69"/>
  <c r="U139" i="69"/>
  <c r="U138" i="69"/>
  <c r="U137" i="69"/>
  <c r="U136" i="69"/>
  <c r="U135" i="69"/>
  <c r="U134" i="69"/>
  <c r="U133" i="69"/>
  <c r="U132" i="69"/>
  <c r="U131" i="69"/>
  <c r="U130" i="69"/>
  <c r="U129" i="69"/>
  <c r="U128" i="69"/>
  <c r="U127" i="69"/>
  <c r="U126" i="69"/>
  <c r="U125" i="69"/>
  <c r="U124" i="69"/>
  <c r="U123" i="69"/>
  <c r="U122" i="69"/>
  <c r="U121" i="69"/>
  <c r="U120" i="69"/>
  <c r="U119" i="69"/>
  <c r="U118" i="69"/>
  <c r="U117" i="69"/>
  <c r="U116" i="69"/>
  <c r="U115" i="69"/>
  <c r="U114" i="69"/>
  <c r="U113" i="69"/>
  <c r="U112" i="69"/>
  <c r="U111" i="69"/>
  <c r="U110" i="69"/>
  <c r="U109" i="69"/>
  <c r="U108" i="69"/>
  <c r="U107" i="69"/>
  <c r="U106" i="69"/>
  <c r="U105" i="69"/>
  <c r="U104" i="69"/>
  <c r="U103" i="69"/>
  <c r="U102" i="69"/>
  <c r="U101" i="69"/>
  <c r="U100" i="69"/>
  <c r="U99" i="69"/>
  <c r="U98" i="69"/>
  <c r="U97" i="69"/>
  <c r="U96" i="69"/>
  <c r="U95" i="69"/>
  <c r="U94" i="69"/>
  <c r="U93" i="69"/>
  <c r="U92" i="69"/>
  <c r="U91" i="69"/>
  <c r="U90" i="69"/>
  <c r="U89" i="69"/>
  <c r="U88" i="69"/>
  <c r="U87" i="69"/>
  <c r="U86" i="69"/>
  <c r="U85" i="69"/>
  <c r="U84" i="69"/>
  <c r="U83" i="69"/>
  <c r="U82" i="69"/>
  <c r="U81" i="69"/>
  <c r="U80" i="69"/>
  <c r="U79" i="69"/>
  <c r="U78" i="69"/>
  <c r="U77" i="69"/>
  <c r="U76" i="69"/>
  <c r="U75" i="69"/>
  <c r="U74" i="69"/>
  <c r="U73" i="69"/>
  <c r="U72" i="69"/>
  <c r="U71" i="69"/>
  <c r="U70" i="69"/>
  <c r="U69" i="69"/>
  <c r="U68" i="69"/>
  <c r="U67" i="69"/>
  <c r="U66" i="69"/>
  <c r="U65" i="69"/>
  <c r="U64" i="69"/>
  <c r="U63" i="69"/>
  <c r="U62" i="69"/>
  <c r="U61" i="69"/>
  <c r="U60" i="69"/>
  <c r="U59" i="69"/>
  <c r="U58" i="69"/>
  <c r="U57" i="69"/>
  <c r="U56" i="69"/>
  <c r="U55" i="69"/>
  <c r="U54" i="69"/>
  <c r="U53" i="69"/>
  <c r="U52" i="69"/>
  <c r="U51" i="69"/>
  <c r="U50" i="69"/>
  <c r="U49" i="69"/>
  <c r="U48" i="69"/>
  <c r="U47" i="69"/>
  <c r="U46" i="69"/>
  <c r="U45" i="69"/>
  <c r="U44" i="69"/>
  <c r="U43" i="69"/>
  <c r="U42" i="69"/>
  <c r="U41" i="69"/>
  <c r="U40" i="69"/>
  <c r="U39" i="69"/>
  <c r="U38" i="69"/>
  <c r="U37" i="69"/>
  <c r="U36" i="69"/>
  <c r="U35" i="69"/>
  <c r="U34" i="69"/>
  <c r="U33" i="69"/>
  <c r="U32" i="69"/>
  <c r="U31" i="69"/>
  <c r="U30" i="69"/>
  <c r="U29" i="69"/>
  <c r="U28" i="69"/>
  <c r="U27" i="69"/>
  <c r="U26" i="69"/>
  <c r="U25" i="69"/>
  <c r="U24" i="69"/>
  <c r="U23" i="69"/>
  <c r="U22" i="69"/>
  <c r="U21" i="69"/>
  <c r="U20" i="69"/>
  <c r="U19" i="69"/>
  <c r="U18" i="69"/>
  <c r="U17" i="69"/>
  <c r="U16" i="69"/>
  <c r="U15" i="69"/>
  <c r="U14" i="69"/>
  <c r="R223" i="69"/>
  <c r="R222" i="69"/>
  <c r="R221" i="69"/>
  <c r="R220" i="69"/>
  <c r="R219" i="69"/>
  <c r="R218" i="69"/>
  <c r="R217" i="69"/>
  <c r="R216" i="69"/>
  <c r="R215" i="69"/>
  <c r="R214" i="69"/>
  <c r="R213" i="69"/>
  <c r="R212" i="69"/>
  <c r="R211" i="69"/>
  <c r="R210" i="69"/>
  <c r="R209" i="69"/>
  <c r="R208" i="69"/>
  <c r="R207" i="69"/>
  <c r="R206" i="69"/>
  <c r="R205" i="69"/>
  <c r="R204" i="69"/>
  <c r="R203" i="69"/>
  <c r="R202" i="69"/>
  <c r="R201" i="69"/>
  <c r="R200" i="69"/>
  <c r="R199" i="69"/>
  <c r="R198" i="69"/>
  <c r="R197" i="69"/>
  <c r="R196" i="69"/>
  <c r="R195" i="69"/>
  <c r="R194" i="69"/>
  <c r="R193" i="69"/>
  <c r="R192" i="69"/>
  <c r="R191" i="69"/>
  <c r="R190" i="69"/>
  <c r="R189" i="69"/>
  <c r="R188" i="69"/>
  <c r="R187" i="69"/>
  <c r="R186" i="69"/>
  <c r="R185" i="69"/>
  <c r="R184" i="69"/>
  <c r="R183" i="69"/>
  <c r="R182" i="69"/>
  <c r="R181" i="69"/>
  <c r="R180" i="69"/>
  <c r="R179" i="69"/>
  <c r="R178" i="69"/>
  <c r="R177" i="69"/>
  <c r="R176" i="69"/>
  <c r="R175" i="69"/>
  <c r="R174" i="69"/>
  <c r="R173" i="69"/>
  <c r="R172" i="69"/>
  <c r="R171" i="69"/>
  <c r="R170" i="69"/>
  <c r="R169" i="69"/>
  <c r="R168" i="69"/>
  <c r="R167" i="69"/>
  <c r="R166" i="69"/>
  <c r="R165" i="69"/>
  <c r="R164" i="69"/>
  <c r="R163" i="69"/>
  <c r="R162" i="69"/>
  <c r="R161" i="69"/>
  <c r="R160" i="69"/>
  <c r="R159" i="69"/>
  <c r="R158" i="69"/>
  <c r="R157" i="69"/>
  <c r="R156" i="69"/>
  <c r="R155" i="69"/>
  <c r="R154" i="69"/>
  <c r="R153" i="69"/>
  <c r="R152" i="69"/>
  <c r="R151" i="69"/>
  <c r="R150" i="69"/>
  <c r="R149" i="69"/>
  <c r="R148" i="69"/>
  <c r="R147" i="69"/>
  <c r="R146" i="69"/>
  <c r="R145" i="69"/>
  <c r="R144" i="69"/>
  <c r="R143" i="69"/>
  <c r="R142" i="69"/>
  <c r="R141" i="69"/>
  <c r="R140" i="69"/>
  <c r="R139" i="69"/>
  <c r="R138" i="69"/>
  <c r="R137" i="69"/>
  <c r="R136" i="69"/>
  <c r="R135" i="69"/>
  <c r="R134" i="69"/>
  <c r="R133" i="69"/>
  <c r="R132" i="69"/>
  <c r="R131" i="69"/>
  <c r="R130" i="69"/>
  <c r="R129" i="69"/>
  <c r="R128" i="69"/>
  <c r="R127" i="69"/>
  <c r="R126" i="69"/>
  <c r="R125" i="69"/>
  <c r="R124" i="69"/>
  <c r="R123" i="69"/>
  <c r="R122" i="69"/>
  <c r="R121" i="69"/>
  <c r="R120" i="69"/>
  <c r="R119" i="69"/>
  <c r="R118" i="69"/>
  <c r="R117" i="69"/>
  <c r="R116" i="69"/>
  <c r="R115" i="69"/>
  <c r="R114" i="69"/>
  <c r="R113" i="69"/>
  <c r="R112" i="69"/>
  <c r="R111" i="69"/>
  <c r="R110" i="69"/>
  <c r="R109" i="69"/>
  <c r="R108" i="69"/>
  <c r="R107" i="69"/>
  <c r="R106" i="69"/>
  <c r="R105" i="69"/>
  <c r="R104" i="69"/>
  <c r="R103" i="69"/>
  <c r="R102" i="69"/>
  <c r="R101" i="69"/>
  <c r="R100" i="69"/>
  <c r="R99" i="69"/>
  <c r="R98" i="69"/>
  <c r="R97" i="69"/>
  <c r="R96" i="69"/>
  <c r="R95" i="69"/>
  <c r="R94" i="69"/>
  <c r="R93" i="69"/>
  <c r="R92" i="69"/>
  <c r="R91" i="69"/>
  <c r="R90" i="69"/>
  <c r="R89" i="69"/>
  <c r="R88" i="69"/>
  <c r="R87" i="69"/>
  <c r="R86" i="69"/>
  <c r="R85" i="69"/>
  <c r="R84" i="69"/>
  <c r="R83" i="69"/>
  <c r="R82" i="69"/>
  <c r="R81" i="69"/>
  <c r="R80" i="69"/>
  <c r="R79" i="69"/>
  <c r="R78" i="69"/>
  <c r="R77" i="69"/>
  <c r="R76" i="69"/>
  <c r="R75" i="69"/>
  <c r="R74" i="69"/>
  <c r="R73" i="69"/>
  <c r="R72" i="69"/>
  <c r="R71" i="69"/>
  <c r="R70" i="69"/>
  <c r="R69" i="69"/>
  <c r="R68" i="69"/>
  <c r="R67" i="69"/>
  <c r="R66" i="69"/>
  <c r="R65" i="69"/>
  <c r="R64" i="69"/>
  <c r="R63" i="69"/>
  <c r="R62" i="69"/>
  <c r="R61" i="69"/>
  <c r="R60" i="69"/>
  <c r="R59" i="69"/>
  <c r="R58" i="69"/>
  <c r="R57" i="69"/>
  <c r="R56" i="69"/>
  <c r="R55" i="69"/>
  <c r="R54" i="69"/>
  <c r="R53" i="69"/>
  <c r="R52" i="69"/>
  <c r="R51" i="69"/>
  <c r="R50" i="69"/>
  <c r="R49" i="69"/>
  <c r="R48" i="69"/>
  <c r="R47" i="69"/>
  <c r="R46" i="69"/>
  <c r="R45" i="69"/>
  <c r="R44" i="69"/>
  <c r="R43" i="69"/>
  <c r="R42" i="69"/>
  <c r="R41" i="69"/>
  <c r="R40" i="69"/>
  <c r="R39" i="69"/>
  <c r="R38" i="69"/>
  <c r="R37" i="69"/>
  <c r="R36" i="69"/>
  <c r="R35" i="69"/>
  <c r="R34" i="69"/>
  <c r="R33" i="69"/>
  <c r="R32" i="69"/>
  <c r="R31" i="69"/>
  <c r="R30" i="69"/>
  <c r="R29" i="69"/>
  <c r="R28" i="69"/>
  <c r="R27" i="69"/>
  <c r="R26" i="69"/>
  <c r="R25" i="69"/>
  <c r="R24" i="69"/>
  <c r="R23" i="69"/>
  <c r="R22" i="69"/>
  <c r="R21" i="69"/>
  <c r="R20" i="69"/>
  <c r="R19" i="69"/>
  <c r="R18" i="69"/>
  <c r="R17" i="69"/>
  <c r="R16" i="69"/>
  <c r="R15" i="69"/>
  <c r="R14" i="69"/>
  <c r="Q223" i="69"/>
  <c r="Q222" i="69"/>
  <c r="Q221" i="69"/>
  <c r="Q220" i="69"/>
  <c r="Q219" i="69"/>
  <c r="Q218" i="69"/>
  <c r="Q217" i="69"/>
  <c r="Q216" i="69"/>
  <c r="Q215" i="69"/>
  <c r="Q214" i="69"/>
  <c r="Q213" i="69"/>
  <c r="Q212" i="69"/>
  <c r="Q211" i="69"/>
  <c r="Q210" i="69"/>
  <c r="Q209" i="69"/>
  <c r="Q208" i="69"/>
  <c r="Q207" i="69"/>
  <c r="Q206" i="69"/>
  <c r="Q205" i="69"/>
  <c r="Q204" i="69"/>
  <c r="Q203" i="69"/>
  <c r="Q202" i="69"/>
  <c r="Q201" i="69"/>
  <c r="Q200" i="69"/>
  <c r="Q199" i="69"/>
  <c r="Q198" i="69"/>
  <c r="Q197" i="69"/>
  <c r="Q196" i="69"/>
  <c r="Q195" i="69"/>
  <c r="Q194" i="69"/>
  <c r="Q193" i="69"/>
  <c r="Q192" i="69"/>
  <c r="Q191" i="69"/>
  <c r="Q190" i="69"/>
  <c r="Q189" i="69"/>
  <c r="Q188" i="69"/>
  <c r="Q187" i="69"/>
  <c r="Q186" i="69"/>
  <c r="Q185" i="69"/>
  <c r="Q184" i="69"/>
  <c r="Q183" i="69"/>
  <c r="Q182" i="69"/>
  <c r="Q181" i="69"/>
  <c r="Q180" i="69"/>
  <c r="Q179" i="69"/>
  <c r="Q178" i="69"/>
  <c r="Q177" i="69"/>
  <c r="Q176" i="69"/>
  <c r="Q175" i="69"/>
  <c r="Q174" i="69"/>
  <c r="Q173" i="69"/>
  <c r="Q172" i="69"/>
  <c r="Q171" i="69"/>
  <c r="Q170" i="69"/>
  <c r="Q169" i="69"/>
  <c r="Q168" i="69"/>
  <c r="Q167" i="69"/>
  <c r="Q166" i="69"/>
  <c r="Q165" i="69"/>
  <c r="Q164" i="69"/>
  <c r="Q163" i="69"/>
  <c r="Q162" i="69"/>
  <c r="Q161" i="69"/>
  <c r="Q160" i="69"/>
  <c r="Q159" i="69"/>
  <c r="Q158" i="69"/>
  <c r="Q157" i="69"/>
  <c r="Q156" i="69"/>
  <c r="Q155" i="69"/>
  <c r="Q154" i="69"/>
  <c r="Q153" i="69"/>
  <c r="Q152" i="69"/>
  <c r="Q151" i="69"/>
  <c r="Q150" i="69"/>
  <c r="Q149" i="69"/>
  <c r="Q148" i="69"/>
  <c r="Q147" i="69"/>
  <c r="Q146" i="69"/>
  <c r="Q145" i="69"/>
  <c r="Q144" i="69"/>
  <c r="Q143" i="69"/>
  <c r="Q142" i="69"/>
  <c r="Q141" i="69"/>
  <c r="Q140" i="69"/>
  <c r="Q139" i="69"/>
  <c r="Q138" i="69"/>
  <c r="Q137" i="69"/>
  <c r="Q136" i="69"/>
  <c r="Q135" i="69"/>
  <c r="Q134" i="69"/>
  <c r="Q133" i="69"/>
  <c r="Q132" i="69"/>
  <c r="Q131" i="69"/>
  <c r="Q130" i="69"/>
  <c r="Q129" i="69"/>
  <c r="Q128" i="69"/>
  <c r="Q127" i="69"/>
  <c r="Q126" i="69"/>
  <c r="Q125" i="69"/>
  <c r="Q124" i="69"/>
  <c r="Q123" i="69"/>
  <c r="Q122" i="69"/>
  <c r="Q121" i="69"/>
  <c r="Q120" i="69"/>
  <c r="Q119" i="69"/>
  <c r="Q118" i="69"/>
  <c r="Q117" i="69"/>
  <c r="Q116" i="69"/>
  <c r="Q115" i="69"/>
  <c r="Q114" i="69"/>
  <c r="Q113" i="69"/>
  <c r="Q112" i="69"/>
  <c r="Q111" i="69"/>
  <c r="Q110" i="69"/>
  <c r="Q109" i="69"/>
  <c r="Q108" i="69"/>
  <c r="Q107" i="69"/>
  <c r="Q106" i="69"/>
  <c r="Q105" i="69"/>
  <c r="Q104" i="69"/>
  <c r="Q103" i="69"/>
  <c r="Q102" i="69"/>
  <c r="Q101" i="69"/>
  <c r="Q100" i="69"/>
  <c r="Q99" i="69"/>
  <c r="Q98" i="69"/>
  <c r="Q97" i="69"/>
  <c r="Q96" i="69"/>
  <c r="Q95" i="69"/>
  <c r="Q94" i="69"/>
  <c r="Q93" i="69"/>
  <c r="Q92" i="69"/>
  <c r="Q91" i="69"/>
  <c r="Q90" i="69"/>
  <c r="Q89" i="69"/>
  <c r="Q88" i="69"/>
  <c r="Q87" i="69"/>
  <c r="Q86" i="69"/>
  <c r="Q85" i="69"/>
  <c r="Q84" i="69"/>
  <c r="Q83" i="69"/>
  <c r="Q82" i="69"/>
  <c r="Q81" i="69"/>
  <c r="Q80" i="69"/>
  <c r="Q79" i="69"/>
  <c r="Q78" i="69"/>
  <c r="Q77" i="69"/>
  <c r="Q76" i="69"/>
  <c r="Q75" i="69"/>
  <c r="Q74" i="69"/>
  <c r="Q73" i="69"/>
  <c r="Q72" i="69"/>
  <c r="Q71" i="69"/>
  <c r="Q70" i="69"/>
  <c r="Q69" i="69"/>
  <c r="Q68" i="69"/>
  <c r="Q67" i="69"/>
  <c r="Q66" i="69"/>
  <c r="Q65" i="69"/>
  <c r="Q64" i="69"/>
  <c r="Q63" i="69"/>
  <c r="Q62" i="69"/>
  <c r="Q61" i="69"/>
  <c r="Q60" i="69"/>
  <c r="Q59" i="69"/>
  <c r="Q58" i="69"/>
  <c r="Q57" i="69"/>
  <c r="Q56" i="69"/>
  <c r="Q55" i="69"/>
  <c r="Q54" i="69"/>
  <c r="Q53" i="69"/>
  <c r="Q52" i="69"/>
  <c r="Q51" i="69"/>
  <c r="Q50" i="69"/>
  <c r="Q49" i="69"/>
  <c r="Q48" i="69"/>
  <c r="Q47" i="69"/>
  <c r="Q46" i="69"/>
  <c r="Q45" i="69"/>
  <c r="Q44" i="69"/>
  <c r="Q43" i="69"/>
  <c r="Q42" i="69"/>
  <c r="Q41" i="69"/>
  <c r="Q40" i="69"/>
  <c r="Q39" i="69"/>
  <c r="Q38" i="69"/>
  <c r="Q37" i="69"/>
  <c r="Q36" i="69"/>
  <c r="Q35" i="69"/>
  <c r="Q34" i="69"/>
  <c r="Q33" i="69"/>
  <c r="Q32" i="69"/>
  <c r="Q31" i="69"/>
  <c r="Q30" i="69"/>
  <c r="Q29" i="69"/>
  <c r="Q28" i="69"/>
  <c r="Q27" i="69"/>
  <c r="Q26" i="69"/>
  <c r="Q25" i="69"/>
  <c r="Q24" i="69"/>
  <c r="Q23" i="69"/>
  <c r="Q22" i="69"/>
  <c r="Q21" i="69"/>
  <c r="Q20" i="69"/>
  <c r="Q19" i="69"/>
  <c r="Q18" i="69"/>
  <c r="Q17" i="69"/>
  <c r="Q16" i="69"/>
  <c r="Q15" i="69"/>
  <c r="Q14" i="69"/>
  <c r="AD13" i="69"/>
  <c r="AC13" i="69"/>
  <c r="Z13" i="69"/>
  <c r="Y13" i="69"/>
  <c r="V13" i="69"/>
  <c r="U13" i="69"/>
  <c r="R13" i="69"/>
  <c r="Q13" i="69"/>
  <c r="U77" i="68" l="1"/>
  <c r="U78" i="68"/>
  <c r="U59" i="68"/>
  <c r="Q224" i="69"/>
  <c r="Y224" i="69"/>
  <c r="AC224" i="69"/>
  <c r="R224" i="69"/>
  <c r="Z224" i="69"/>
  <c r="V224" i="69"/>
  <c r="AD224" i="69"/>
  <c r="U224" i="69"/>
  <c r="U58" i="68"/>
  <c r="S47" i="68"/>
  <c r="D12" i="18"/>
  <c r="AN31" i="69"/>
  <c r="AM42" i="69"/>
  <c r="L81" i="112"/>
  <c r="M81" i="112" s="1"/>
  <c r="L80" i="112"/>
  <c r="M80" i="112" s="1"/>
  <c r="L77" i="112"/>
  <c r="M77" i="112" s="1"/>
  <c r="L70" i="112"/>
  <c r="M70" i="112" s="1"/>
  <c r="L67" i="112"/>
  <c r="M67" i="112" s="1"/>
  <c r="L60" i="112"/>
  <c r="M60" i="112" s="1"/>
  <c r="L57" i="112"/>
  <c r="M57" i="112" s="1"/>
  <c r="L14" i="112"/>
  <c r="M14" i="112" s="1"/>
  <c r="G11" i="18"/>
  <c r="M228" i="69"/>
  <c r="M224" i="69"/>
  <c r="G9" i="18" s="1"/>
  <c r="J71" i="112"/>
  <c r="L71" i="112" s="1"/>
  <c r="M71" i="112" s="1"/>
  <c r="R50" i="68"/>
  <c r="R38" i="68"/>
  <c r="R11" i="82"/>
  <c r="R9" i="82"/>
  <c r="J13" i="111"/>
  <c r="AL48" i="111"/>
  <c r="AF48" i="111"/>
  <c r="AE48" i="111"/>
  <c r="N48" i="111"/>
  <c r="M48" i="111"/>
  <c r="L48" i="111"/>
  <c r="I48" i="111"/>
  <c r="H48" i="111"/>
  <c r="G48" i="111"/>
  <c r="F48" i="111"/>
  <c r="D48" i="111"/>
  <c r="C48" i="111"/>
  <c r="AN48" i="69"/>
  <c r="AM48" i="69"/>
  <c r="AK48" i="69"/>
  <c r="AK48" i="111" s="1"/>
  <c r="AJ48" i="69"/>
  <c r="AJ48" i="111" s="1"/>
  <c r="AI48" i="69"/>
  <c r="AI48" i="111" s="1"/>
  <c r="AH48" i="69"/>
  <c r="AH48" i="111" s="1"/>
  <c r="AB48" i="69"/>
  <c r="AA48" i="69"/>
  <c r="X48" i="69"/>
  <c r="W48" i="69"/>
  <c r="T48" i="69"/>
  <c r="S48" i="69"/>
  <c r="P48" i="69"/>
  <c r="O48" i="69"/>
  <c r="AL43" i="111"/>
  <c r="AF43" i="111"/>
  <c r="AE43" i="111"/>
  <c r="N43" i="111"/>
  <c r="M43" i="111"/>
  <c r="L43" i="111"/>
  <c r="I43" i="111"/>
  <c r="H43" i="111"/>
  <c r="G43" i="111"/>
  <c r="F43" i="111"/>
  <c r="D43" i="111"/>
  <c r="C43" i="111"/>
  <c r="AN43" i="69"/>
  <c r="AM43" i="69"/>
  <c r="AK43" i="69"/>
  <c r="AK43" i="111" s="1"/>
  <c r="AJ43" i="69"/>
  <c r="AJ43" i="111" s="1"/>
  <c r="AI43" i="69"/>
  <c r="AI43" i="111" s="1"/>
  <c r="AH43" i="69"/>
  <c r="AH43" i="111" s="1"/>
  <c r="AB43" i="69"/>
  <c r="AA43" i="69"/>
  <c r="X43" i="69"/>
  <c r="W43" i="69"/>
  <c r="T43" i="69"/>
  <c r="S43" i="69"/>
  <c r="P43" i="69"/>
  <c r="O43" i="69"/>
  <c r="AL62" i="111"/>
  <c r="AF62" i="111"/>
  <c r="AE62" i="111"/>
  <c r="N62" i="111"/>
  <c r="M62" i="111"/>
  <c r="L62" i="111"/>
  <c r="I62" i="111"/>
  <c r="H62" i="111"/>
  <c r="G62" i="111"/>
  <c r="F62" i="111"/>
  <c r="D62" i="111"/>
  <c r="C62" i="111"/>
  <c r="AN62" i="69"/>
  <c r="AM62" i="69"/>
  <c r="AK62" i="69"/>
  <c r="AK62" i="111" s="1"/>
  <c r="AJ62" i="69"/>
  <c r="AJ62" i="111" s="1"/>
  <c r="AI62" i="69"/>
  <c r="AI62" i="111" s="1"/>
  <c r="AH62" i="69"/>
  <c r="AH62" i="111" s="1"/>
  <c r="AB62" i="69"/>
  <c r="AA62" i="69"/>
  <c r="X62" i="69"/>
  <c r="W62" i="69"/>
  <c r="T62" i="69"/>
  <c r="S62" i="69"/>
  <c r="P62" i="69"/>
  <c r="O62" i="69"/>
  <c r="S23" i="112" l="1"/>
  <c r="S17" i="112"/>
  <c r="S25" i="112"/>
  <c r="S22" i="112"/>
  <c r="S26" i="112"/>
  <c r="S21" i="112"/>
  <c r="S16" i="112"/>
  <c r="S20" i="112"/>
  <c r="S24" i="112"/>
  <c r="S14" i="112"/>
  <c r="AD62" i="111"/>
  <c r="V62" i="111"/>
  <c r="AC62" i="111"/>
  <c r="U62" i="111"/>
  <c r="Y62" i="111"/>
  <c r="R62" i="111"/>
  <c r="Q62" i="111"/>
  <c r="Z62" i="111"/>
  <c r="Z43" i="111"/>
  <c r="R43" i="111"/>
  <c r="Y43" i="111"/>
  <c r="Q43" i="111"/>
  <c r="AC43" i="111"/>
  <c r="U43" i="111"/>
  <c r="AD43" i="111"/>
  <c r="V43" i="111"/>
  <c r="AC48" i="111"/>
  <c r="U48" i="111"/>
  <c r="Z48" i="111"/>
  <c r="R48" i="111"/>
  <c r="AD48" i="111"/>
  <c r="Y48" i="111"/>
  <c r="Q48" i="111"/>
  <c r="V48" i="111"/>
  <c r="S35" i="112"/>
  <c r="S18" i="112"/>
  <c r="S47" i="112"/>
  <c r="S50" i="112"/>
  <c r="U80" i="112"/>
  <c r="S28" i="112"/>
  <c r="S39" i="112"/>
  <c r="U57" i="112"/>
  <c r="S36" i="112"/>
  <c r="S46" i="112"/>
  <c r="S49" i="112"/>
  <c r="U70" i="112"/>
  <c r="S37" i="112"/>
  <c r="S15" i="112"/>
  <c r="S19" i="112"/>
  <c r="U67" i="112"/>
  <c r="U81" i="112"/>
  <c r="S38" i="112"/>
  <c r="U71" i="112"/>
  <c r="U60" i="112"/>
  <c r="U77" i="112"/>
  <c r="U80" i="68"/>
  <c r="U71" i="68"/>
  <c r="U79" i="68"/>
  <c r="U81" i="68"/>
  <c r="U70" i="68"/>
  <c r="U67" i="68"/>
  <c r="R35" i="68"/>
  <c r="S35" i="68" s="1"/>
  <c r="R48" i="68"/>
  <c r="S48" i="68" s="1"/>
  <c r="S50" i="68"/>
  <c r="R49" i="68"/>
  <c r="S49" i="68" s="1"/>
  <c r="R46" i="68"/>
  <c r="S46" i="68" s="1"/>
  <c r="R37" i="68"/>
  <c r="S37" i="68" s="1"/>
  <c r="S39" i="68"/>
  <c r="R36" i="68"/>
  <c r="S36" i="68" s="1"/>
  <c r="S38" i="68"/>
  <c r="W48" i="111"/>
  <c r="P48" i="111"/>
  <c r="X48" i="111"/>
  <c r="O48" i="111"/>
  <c r="T48" i="111"/>
  <c r="AB48" i="111"/>
  <c r="S48" i="111"/>
  <c r="AA48" i="111"/>
  <c r="AM48" i="111"/>
  <c r="AB43" i="111"/>
  <c r="T43" i="111"/>
  <c r="O43" i="111"/>
  <c r="W43" i="111"/>
  <c r="P43" i="111"/>
  <c r="X43" i="111"/>
  <c r="S43" i="111"/>
  <c r="AA43" i="111"/>
  <c r="AM43" i="111"/>
  <c r="P62" i="111"/>
  <c r="T62" i="111"/>
  <c r="X62" i="111"/>
  <c r="AB62" i="111"/>
  <c r="O62" i="111"/>
  <c r="W62" i="111"/>
  <c r="S62" i="111"/>
  <c r="AA62" i="111"/>
  <c r="AM62" i="111"/>
  <c r="U82" i="112" l="1"/>
  <c r="U72" i="112"/>
  <c r="U82" i="68"/>
  <c r="S51" i="68"/>
  <c r="S40" i="68"/>
  <c r="U72" i="68"/>
  <c r="S51" i="112"/>
  <c r="S29" i="112"/>
  <c r="S40" i="112"/>
  <c r="I9" i="112" l="1"/>
  <c r="E15" i="108" s="1"/>
  <c r="AL223" i="111"/>
  <c r="AL222" i="111"/>
  <c r="AL221" i="111"/>
  <c r="AL220" i="111"/>
  <c r="AL219" i="111"/>
  <c r="AL218" i="111"/>
  <c r="AL217" i="111"/>
  <c r="AL216" i="111"/>
  <c r="AL215" i="111"/>
  <c r="AL214" i="111"/>
  <c r="AL213" i="111"/>
  <c r="AL212" i="111"/>
  <c r="AL211" i="111"/>
  <c r="AM211" i="111" s="1"/>
  <c r="AL210" i="111"/>
  <c r="AL209" i="111"/>
  <c r="AL208" i="111"/>
  <c r="AL207" i="111"/>
  <c r="AL206" i="111"/>
  <c r="AL205" i="111"/>
  <c r="AL204" i="111"/>
  <c r="AL203" i="111"/>
  <c r="AL202" i="111"/>
  <c r="AM202" i="111" s="1"/>
  <c r="AL201" i="111"/>
  <c r="AL200" i="111"/>
  <c r="AL199" i="111"/>
  <c r="AM199" i="111" s="1"/>
  <c r="AL198" i="111"/>
  <c r="AL197" i="111"/>
  <c r="AL196" i="111"/>
  <c r="AL195" i="111"/>
  <c r="AL194" i="111"/>
  <c r="AL193" i="111"/>
  <c r="AL192" i="111"/>
  <c r="AL191" i="111"/>
  <c r="AM191" i="111" s="1"/>
  <c r="AL190" i="111"/>
  <c r="AL189" i="111"/>
  <c r="AL188" i="111"/>
  <c r="AL187" i="111"/>
  <c r="AL186" i="111"/>
  <c r="AM186" i="111" s="1"/>
  <c r="AL185" i="111"/>
  <c r="AM185" i="111" s="1"/>
  <c r="AL184" i="111"/>
  <c r="AM184" i="111" s="1"/>
  <c r="AL183" i="111"/>
  <c r="AM183" i="111" s="1"/>
  <c r="AL182" i="111"/>
  <c r="AL181" i="111"/>
  <c r="AL180" i="111"/>
  <c r="AL179" i="111"/>
  <c r="AL178" i="111"/>
  <c r="AL177" i="111"/>
  <c r="AM177" i="111" s="1"/>
  <c r="AL176" i="111"/>
  <c r="AL175" i="111"/>
  <c r="AL174" i="111"/>
  <c r="AL173" i="111"/>
  <c r="AL172" i="111"/>
  <c r="AL171" i="111"/>
  <c r="AL170" i="111"/>
  <c r="AL169" i="111"/>
  <c r="AL168" i="111"/>
  <c r="AL167" i="111"/>
  <c r="AL166" i="111"/>
  <c r="AL165" i="111"/>
  <c r="AL164" i="111"/>
  <c r="AL163" i="111"/>
  <c r="AL162" i="111"/>
  <c r="AL161" i="111"/>
  <c r="AM161" i="111" s="1"/>
  <c r="AL160" i="111"/>
  <c r="AM160" i="111" s="1"/>
  <c r="AL159" i="111"/>
  <c r="AL158" i="111"/>
  <c r="AM158" i="111" s="1"/>
  <c r="AL157" i="111"/>
  <c r="AL156" i="111"/>
  <c r="AL155" i="111"/>
  <c r="AL154" i="111"/>
  <c r="AL153" i="111"/>
  <c r="AM153" i="111" s="1"/>
  <c r="AL152" i="111"/>
  <c r="AL151" i="111"/>
  <c r="AL150" i="111"/>
  <c r="AL149" i="111"/>
  <c r="AL148" i="111"/>
  <c r="AL147" i="111"/>
  <c r="AL146" i="111"/>
  <c r="AM146" i="111" s="1"/>
  <c r="AL145" i="111"/>
  <c r="AL144" i="111"/>
  <c r="AM144" i="111" s="1"/>
  <c r="AL143" i="111"/>
  <c r="AL142" i="111"/>
  <c r="AL141" i="111"/>
  <c r="AL140" i="111"/>
  <c r="AM140" i="111" s="1"/>
  <c r="AL139" i="111"/>
  <c r="AM139" i="111" s="1"/>
  <c r="AL138" i="111"/>
  <c r="AL137" i="111"/>
  <c r="AL136" i="111"/>
  <c r="AL135" i="111"/>
  <c r="AL134" i="111"/>
  <c r="AM134" i="111" s="1"/>
  <c r="AL133" i="111"/>
  <c r="AL132" i="111"/>
  <c r="AL131" i="111"/>
  <c r="AL130" i="111"/>
  <c r="AM130" i="111" s="1"/>
  <c r="AL129" i="111"/>
  <c r="AM129" i="111" s="1"/>
  <c r="AL128" i="111"/>
  <c r="AL127" i="111"/>
  <c r="AL126" i="111"/>
  <c r="AM126" i="111" s="1"/>
  <c r="AL125" i="111"/>
  <c r="AL124" i="111"/>
  <c r="AL123" i="111"/>
  <c r="AL122" i="111"/>
  <c r="AL121" i="111"/>
  <c r="AL120" i="111"/>
  <c r="AL119" i="111"/>
  <c r="AL118" i="111"/>
  <c r="AM118" i="111" s="1"/>
  <c r="AL117" i="111"/>
  <c r="AL116" i="111"/>
  <c r="AL115" i="111"/>
  <c r="AM115" i="111" s="1"/>
  <c r="AL114" i="111"/>
  <c r="AL113" i="111"/>
  <c r="AL112" i="111"/>
  <c r="AM112" i="111" s="1"/>
  <c r="AL111" i="111"/>
  <c r="AM111" i="111" s="1"/>
  <c r="AL110" i="111"/>
  <c r="AL109" i="111"/>
  <c r="AM109" i="111" s="1"/>
  <c r="AL108" i="111"/>
  <c r="AL107" i="111"/>
  <c r="AL106" i="111"/>
  <c r="AM106" i="111" s="1"/>
  <c r="AL105" i="111"/>
  <c r="AL104" i="111"/>
  <c r="AL103" i="111"/>
  <c r="AL102" i="111"/>
  <c r="AL101" i="111"/>
  <c r="AL100" i="111"/>
  <c r="AL99" i="111"/>
  <c r="AM99" i="111" s="1"/>
  <c r="AL98" i="111"/>
  <c r="AL97" i="111"/>
  <c r="AM97" i="111" s="1"/>
  <c r="AL96" i="111"/>
  <c r="AL95" i="111"/>
  <c r="AL94" i="111"/>
  <c r="AL93" i="111"/>
  <c r="AL92" i="111"/>
  <c r="AL91" i="111"/>
  <c r="AM91" i="111" s="1"/>
  <c r="AL90" i="111"/>
  <c r="AL89" i="111"/>
  <c r="AL88" i="111"/>
  <c r="AM88" i="111" s="1"/>
  <c r="AL87" i="111"/>
  <c r="AL86" i="111"/>
  <c r="AL85" i="111"/>
  <c r="AL84" i="111"/>
  <c r="AL83" i="111"/>
  <c r="AL82" i="111"/>
  <c r="AL81" i="111"/>
  <c r="AL80" i="111"/>
  <c r="AL79" i="111"/>
  <c r="AL78" i="111"/>
  <c r="AL77" i="111"/>
  <c r="AL76" i="111"/>
  <c r="AM76" i="111" s="1"/>
  <c r="AL75" i="111"/>
  <c r="AL74" i="111"/>
  <c r="AL73" i="111"/>
  <c r="AL72" i="111"/>
  <c r="AL71" i="111"/>
  <c r="AL70" i="111"/>
  <c r="AL69" i="111"/>
  <c r="AL68" i="111"/>
  <c r="AL67" i="111"/>
  <c r="AL66" i="111"/>
  <c r="AL65" i="111"/>
  <c r="AL64" i="111"/>
  <c r="AM64" i="111" s="1"/>
  <c r="AL63" i="111"/>
  <c r="AL61" i="111"/>
  <c r="AM61" i="111" s="1"/>
  <c r="AL60" i="111"/>
  <c r="AL59" i="111"/>
  <c r="AL58" i="111"/>
  <c r="AL57" i="111"/>
  <c r="AL56" i="111"/>
  <c r="AL55" i="111"/>
  <c r="AM55" i="111" s="1"/>
  <c r="AL54" i="111"/>
  <c r="AL53" i="111"/>
  <c r="AL52" i="111"/>
  <c r="AL51" i="111"/>
  <c r="AM51" i="111" s="1"/>
  <c r="AL50" i="111"/>
  <c r="AL49" i="111"/>
  <c r="AL47" i="111"/>
  <c r="AL46" i="111"/>
  <c r="AM46" i="111" s="1"/>
  <c r="AL45" i="111"/>
  <c r="AL44" i="111"/>
  <c r="AL42" i="111"/>
  <c r="AL41" i="111"/>
  <c r="AL40" i="111"/>
  <c r="AM40" i="111" s="1"/>
  <c r="AL39" i="111"/>
  <c r="AL38" i="111"/>
  <c r="AL37" i="111"/>
  <c r="AL36" i="111"/>
  <c r="AL35" i="111"/>
  <c r="AL34" i="111"/>
  <c r="AM34" i="111" s="1"/>
  <c r="AL33" i="111"/>
  <c r="AL32" i="111"/>
  <c r="AM32" i="111" s="1"/>
  <c r="AL31" i="111"/>
  <c r="AL30" i="111"/>
  <c r="AL29" i="111"/>
  <c r="AM29" i="111" s="1"/>
  <c r="AL28" i="111"/>
  <c r="AL27" i="111"/>
  <c r="AM27" i="111" s="1"/>
  <c r="AL26" i="111"/>
  <c r="AL25" i="111"/>
  <c r="AL24" i="111"/>
  <c r="AL23" i="111"/>
  <c r="AL22" i="111"/>
  <c r="AL21" i="111"/>
  <c r="AL20" i="111"/>
  <c r="AL19" i="111"/>
  <c r="AL18" i="111"/>
  <c r="AL17" i="111"/>
  <c r="AL16" i="111"/>
  <c r="AL15" i="111"/>
  <c r="AL14" i="111"/>
  <c r="AL13" i="111"/>
  <c r="L223" i="111"/>
  <c r="L222" i="111"/>
  <c r="L221" i="111"/>
  <c r="L220" i="111"/>
  <c r="L219" i="111"/>
  <c r="L218" i="111"/>
  <c r="L217" i="111"/>
  <c r="L216" i="111"/>
  <c r="L215" i="111"/>
  <c r="L214" i="111"/>
  <c r="L213" i="111"/>
  <c r="L212" i="111"/>
  <c r="L211" i="111"/>
  <c r="L210" i="111"/>
  <c r="L209" i="111"/>
  <c r="L208" i="111"/>
  <c r="L207" i="111"/>
  <c r="L206" i="111"/>
  <c r="L205" i="111"/>
  <c r="L204" i="111"/>
  <c r="L203" i="111"/>
  <c r="L202" i="111"/>
  <c r="L201" i="111"/>
  <c r="L200" i="111"/>
  <c r="L199" i="111"/>
  <c r="L198" i="111"/>
  <c r="L197" i="111"/>
  <c r="L196" i="111"/>
  <c r="L195" i="111"/>
  <c r="L194" i="111"/>
  <c r="L193" i="111"/>
  <c r="L192" i="111"/>
  <c r="L191" i="111"/>
  <c r="L190" i="111"/>
  <c r="L189" i="111"/>
  <c r="L188" i="111"/>
  <c r="L187" i="111"/>
  <c r="L186" i="111"/>
  <c r="L185" i="111"/>
  <c r="L184" i="111"/>
  <c r="L183" i="111"/>
  <c r="L182" i="111"/>
  <c r="L181" i="111"/>
  <c r="L180" i="111"/>
  <c r="L179" i="111"/>
  <c r="L178" i="111"/>
  <c r="L177" i="111"/>
  <c r="L176" i="111"/>
  <c r="L175" i="111"/>
  <c r="L174" i="111"/>
  <c r="L173" i="111"/>
  <c r="L172" i="111"/>
  <c r="L171" i="111"/>
  <c r="L170" i="111"/>
  <c r="L169" i="111"/>
  <c r="L168" i="111"/>
  <c r="L167" i="111"/>
  <c r="L166" i="111"/>
  <c r="L165" i="111"/>
  <c r="L164" i="111"/>
  <c r="L163" i="111"/>
  <c r="L162" i="111"/>
  <c r="L161" i="111"/>
  <c r="L160" i="111"/>
  <c r="L159" i="111"/>
  <c r="L158" i="111"/>
  <c r="L157" i="111"/>
  <c r="L156" i="111"/>
  <c r="L155" i="111"/>
  <c r="L154" i="111"/>
  <c r="L153" i="111"/>
  <c r="L152" i="111"/>
  <c r="L151" i="111"/>
  <c r="L150" i="111"/>
  <c r="L149" i="111"/>
  <c r="L148" i="111"/>
  <c r="L147" i="111"/>
  <c r="L146" i="111"/>
  <c r="L145" i="111"/>
  <c r="L144" i="111"/>
  <c r="L143" i="111"/>
  <c r="L142" i="111"/>
  <c r="L141" i="111"/>
  <c r="L140" i="111"/>
  <c r="L139" i="111"/>
  <c r="L138" i="111"/>
  <c r="L137" i="111"/>
  <c r="L136" i="111"/>
  <c r="L135" i="111"/>
  <c r="L134" i="111"/>
  <c r="L133" i="111"/>
  <c r="L132" i="111"/>
  <c r="L131" i="111"/>
  <c r="L130" i="111"/>
  <c r="L129" i="111"/>
  <c r="L128" i="111"/>
  <c r="L127" i="111"/>
  <c r="L126" i="111"/>
  <c r="L125" i="111"/>
  <c r="L124" i="111"/>
  <c r="L123" i="111"/>
  <c r="L122" i="111"/>
  <c r="L121" i="111"/>
  <c r="L120" i="111"/>
  <c r="L119" i="111"/>
  <c r="L118" i="111"/>
  <c r="L117" i="111"/>
  <c r="L116" i="111"/>
  <c r="L115" i="111"/>
  <c r="L114" i="111"/>
  <c r="L113" i="111"/>
  <c r="L112" i="111"/>
  <c r="L111" i="111"/>
  <c r="L110" i="111"/>
  <c r="L109" i="111"/>
  <c r="L108" i="111"/>
  <c r="L107" i="111"/>
  <c r="L106" i="111"/>
  <c r="L105" i="111"/>
  <c r="L104" i="111"/>
  <c r="L103" i="111"/>
  <c r="L102" i="111"/>
  <c r="L101" i="111"/>
  <c r="L100" i="111"/>
  <c r="L99" i="111"/>
  <c r="L98" i="111"/>
  <c r="L97" i="111"/>
  <c r="L96" i="111"/>
  <c r="L95" i="111"/>
  <c r="L94" i="111"/>
  <c r="L93" i="111"/>
  <c r="L92" i="111"/>
  <c r="L91" i="111"/>
  <c r="L90" i="111"/>
  <c r="L89" i="111"/>
  <c r="L88" i="111"/>
  <c r="L87" i="111"/>
  <c r="L86" i="111"/>
  <c r="L85" i="111"/>
  <c r="L84" i="111"/>
  <c r="L83" i="111"/>
  <c r="L82" i="111"/>
  <c r="L81" i="111"/>
  <c r="L80" i="111"/>
  <c r="L79" i="111"/>
  <c r="L78" i="111"/>
  <c r="L77" i="111"/>
  <c r="L76" i="111"/>
  <c r="L75" i="111"/>
  <c r="L74" i="111"/>
  <c r="L73" i="111"/>
  <c r="L72" i="111"/>
  <c r="L71" i="111"/>
  <c r="L70" i="111"/>
  <c r="L69" i="111"/>
  <c r="L68" i="111"/>
  <c r="L67" i="111"/>
  <c r="L66" i="111"/>
  <c r="L65" i="111"/>
  <c r="L64" i="111"/>
  <c r="L63" i="111"/>
  <c r="L61" i="111"/>
  <c r="L60" i="111"/>
  <c r="L59" i="111"/>
  <c r="L58" i="111"/>
  <c r="L57" i="111"/>
  <c r="L56" i="111"/>
  <c r="L55" i="111"/>
  <c r="L54" i="111"/>
  <c r="L53" i="111"/>
  <c r="L52" i="111"/>
  <c r="L51" i="111"/>
  <c r="L50" i="111"/>
  <c r="L49" i="111"/>
  <c r="L47" i="111"/>
  <c r="L46" i="111"/>
  <c r="L45" i="111"/>
  <c r="L44" i="111"/>
  <c r="L42" i="111"/>
  <c r="L41" i="111"/>
  <c r="L40" i="111"/>
  <c r="L39" i="111"/>
  <c r="L38" i="111"/>
  <c r="L37" i="111"/>
  <c r="L36" i="111"/>
  <c r="L35" i="111"/>
  <c r="L34" i="111"/>
  <c r="L33" i="111"/>
  <c r="L32" i="111"/>
  <c r="L31" i="111"/>
  <c r="L30" i="111"/>
  <c r="L29" i="111"/>
  <c r="L28" i="111"/>
  <c r="L27" i="111"/>
  <c r="L26" i="111"/>
  <c r="L25" i="111"/>
  <c r="L24" i="111"/>
  <c r="L23" i="111"/>
  <c r="L22" i="111"/>
  <c r="L21" i="111"/>
  <c r="L20" i="111"/>
  <c r="L19" i="111"/>
  <c r="L18" i="111"/>
  <c r="L17" i="111"/>
  <c r="L16" i="111"/>
  <c r="L15" i="111"/>
  <c r="L14" i="111"/>
  <c r="L13" i="111"/>
  <c r="F223" i="111"/>
  <c r="F222" i="111"/>
  <c r="F221" i="111"/>
  <c r="F220" i="111"/>
  <c r="F219" i="111"/>
  <c r="F218" i="111"/>
  <c r="F217" i="111"/>
  <c r="F216" i="111"/>
  <c r="F215" i="111"/>
  <c r="F214" i="111"/>
  <c r="F213" i="111"/>
  <c r="F212" i="111"/>
  <c r="F211" i="111"/>
  <c r="F210" i="111"/>
  <c r="F209" i="111"/>
  <c r="F208" i="111"/>
  <c r="F207" i="111"/>
  <c r="F206" i="111"/>
  <c r="F205" i="111"/>
  <c r="F204" i="111"/>
  <c r="F203" i="111"/>
  <c r="F202" i="111"/>
  <c r="F201" i="111"/>
  <c r="F200" i="111"/>
  <c r="F199" i="111"/>
  <c r="F198" i="111"/>
  <c r="F197" i="111"/>
  <c r="F196" i="111"/>
  <c r="F195" i="111"/>
  <c r="F194" i="111"/>
  <c r="F193"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20" i="111"/>
  <c r="F119" i="111"/>
  <c r="F118" i="111"/>
  <c r="F117"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93" i="111"/>
  <c r="F92" i="111"/>
  <c r="F91" i="111"/>
  <c r="F90" i="111"/>
  <c r="F89" i="111"/>
  <c r="F88" i="111"/>
  <c r="F87" i="111"/>
  <c r="F86" i="111"/>
  <c r="F85" i="111"/>
  <c r="F84" i="111"/>
  <c r="F83" i="111"/>
  <c r="F82" i="111"/>
  <c r="F81" i="111"/>
  <c r="F80" i="111"/>
  <c r="F79" i="111"/>
  <c r="F78" i="111"/>
  <c r="F77" i="111"/>
  <c r="F76" i="111"/>
  <c r="F75" i="111"/>
  <c r="F74" i="111"/>
  <c r="F73" i="111"/>
  <c r="F72" i="111"/>
  <c r="F71" i="111"/>
  <c r="F70" i="111"/>
  <c r="F69" i="111"/>
  <c r="F68" i="111"/>
  <c r="F67" i="111"/>
  <c r="F66" i="111"/>
  <c r="F65" i="111"/>
  <c r="F64" i="111"/>
  <c r="F63" i="111"/>
  <c r="F61" i="111"/>
  <c r="F60" i="111"/>
  <c r="F59" i="111"/>
  <c r="F58" i="111"/>
  <c r="F57" i="111"/>
  <c r="F56" i="111"/>
  <c r="F55" i="111"/>
  <c r="F54" i="111"/>
  <c r="F53" i="111"/>
  <c r="F52" i="111"/>
  <c r="F51" i="111"/>
  <c r="F50" i="111"/>
  <c r="F49" i="111"/>
  <c r="F47" i="111"/>
  <c r="F46" i="111"/>
  <c r="F45" i="111"/>
  <c r="F44" i="111"/>
  <c r="F42" i="111"/>
  <c r="F41" i="111"/>
  <c r="F40" i="111"/>
  <c r="F39" i="111"/>
  <c r="F38" i="111"/>
  <c r="F37" i="111"/>
  <c r="F36" i="111"/>
  <c r="F35" i="111"/>
  <c r="F34" i="111"/>
  <c r="F33" i="111"/>
  <c r="F32" i="111"/>
  <c r="F31" i="111"/>
  <c r="F30" i="111"/>
  <c r="F29" i="111"/>
  <c r="F28" i="111"/>
  <c r="F27" i="111"/>
  <c r="F26" i="111"/>
  <c r="F25" i="111"/>
  <c r="F24" i="111"/>
  <c r="F23" i="111"/>
  <c r="F22" i="111"/>
  <c r="F21" i="111"/>
  <c r="F20" i="111"/>
  <c r="F19" i="111"/>
  <c r="F18" i="111"/>
  <c r="F17" i="111"/>
  <c r="F16" i="111"/>
  <c r="F15" i="111"/>
  <c r="F14" i="111"/>
  <c r="D223" i="111"/>
  <c r="D222" i="111"/>
  <c r="D221" i="111"/>
  <c r="D220" i="111"/>
  <c r="D219" i="111"/>
  <c r="D218" i="111"/>
  <c r="D217" i="111"/>
  <c r="D216" i="111"/>
  <c r="D215" i="111"/>
  <c r="D214" i="111"/>
  <c r="D213" i="111"/>
  <c r="D212" i="111"/>
  <c r="D211" i="111"/>
  <c r="D210" i="111"/>
  <c r="D209" i="111"/>
  <c r="D208" i="111"/>
  <c r="D207" i="111"/>
  <c r="D206" i="111"/>
  <c r="D205" i="111"/>
  <c r="D204" i="111"/>
  <c r="D203" i="111"/>
  <c r="D202" i="111"/>
  <c r="D201" i="111"/>
  <c r="D200" i="111"/>
  <c r="D199" i="111"/>
  <c r="D198" i="111"/>
  <c r="D197" i="111"/>
  <c r="D196" i="111"/>
  <c r="D195" i="111"/>
  <c r="D194" i="111"/>
  <c r="D193" i="111"/>
  <c r="D192" i="111"/>
  <c r="D191" i="111"/>
  <c r="D190" i="111"/>
  <c r="D189" i="111"/>
  <c r="D188" i="111"/>
  <c r="D187" i="111"/>
  <c r="D186" i="111"/>
  <c r="D185" i="111"/>
  <c r="D184" i="111"/>
  <c r="D183" i="111"/>
  <c r="D182" i="111"/>
  <c r="D181" i="111"/>
  <c r="D180" i="111"/>
  <c r="D179" i="111"/>
  <c r="D178" i="111"/>
  <c r="D177" i="111"/>
  <c r="D176" i="111"/>
  <c r="D175" i="111"/>
  <c r="D174" i="111"/>
  <c r="D173" i="111"/>
  <c r="D172" i="111"/>
  <c r="D171" i="111"/>
  <c r="D170" i="111"/>
  <c r="D169" i="111"/>
  <c r="D168" i="111"/>
  <c r="D167" i="111"/>
  <c r="D166" i="111"/>
  <c r="D165" i="111"/>
  <c r="D164" i="111"/>
  <c r="D163" i="111"/>
  <c r="D162" i="111"/>
  <c r="D161" i="111"/>
  <c r="D160" i="111"/>
  <c r="D159" i="111"/>
  <c r="D158" i="111"/>
  <c r="D157" i="111"/>
  <c r="D156" i="111"/>
  <c r="D155" i="111"/>
  <c r="D154" i="111"/>
  <c r="D153" i="111"/>
  <c r="D152" i="111"/>
  <c r="D151" i="111"/>
  <c r="D150" i="111"/>
  <c r="D149" i="111"/>
  <c r="D148" i="111"/>
  <c r="D147" i="111"/>
  <c r="D146" i="111"/>
  <c r="D145" i="111"/>
  <c r="D144" i="111"/>
  <c r="D143" i="111"/>
  <c r="D142" i="111"/>
  <c r="D141" i="111"/>
  <c r="D140" i="111"/>
  <c r="D139" i="111"/>
  <c r="D138" i="111"/>
  <c r="D137" i="111"/>
  <c r="D136" i="111"/>
  <c r="D135" i="111"/>
  <c r="D134" i="111"/>
  <c r="D133" i="111"/>
  <c r="D132" i="111"/>
  <c r="D131" i="111"/>
  <c r="D130" i="111"/>
  <c r="D129" i="111"/>
  <c r="D128" i="111"/>
  <c r="D127" i="111"/>
  <c r="D126" i="111"/>
  <c r="D125" i="111"/>
  <c r="D124" i="111"/>
  <c r="D123" i="111"/>
  <c r="D122" i="111"/>
  <c r="D121" i="111"/>
  <c r="D120" i="111"/>
  <c r="D119" i="111"/>
  <c r="D118" i="111"/>
  <c r="D117" i="111"/>
  <c r="D116" i="111"/>
  <c r="D115" i="111"/>
  <c r="D114" i="111"/>
  <c r="D113" i="111"/>
  <c r="D112" i="111"/>
  <c r="D111" i="111"/>
  <c r="D110" i="111"/>
  <c r="D109" i="111"/>
  <c r="D108" i="111"/>
  <c r="D107" i="111"/>
  <c r="D106" i="111"/>
  <c r="D105" i="111"/>
  <c r="D104" i="111"/>
  <c r="D103" i="111"/>
  <c r="D102" i="111"/>
  <c r="D101" i="111"/>
  <c r="D100" i="111"/>
  <c r="D99" i="111"/>
  <c r="D98" i="111"/>
  <c r="D97" i="111"/>
  <c r="D96" i="111"/>
  <c r="D95" i="111"/>
  <c r="D94" i="111"/>
  <c r="D93" i="111"/>
  <c r="D92" i="111"/>
  <c r="D91" i="111"/>
  <c r="D90" i="111"/>
  <c r="D89" i="111"/>
  <c r="D88" i="111"/>
  <c r="D87" i="111"/>
  <c r="D86" i="111"/>
  <c r="D85" i="111"/>
  <c r="D84" i="111"/>
  <c r="D83" i="111"/>
  <c r="D82" i="111"/>
  <c r="D81" i="111"/>
  <c r="D80" i="111"/>
  <c r="D79" i="111"/>
  <c r="D78" i="111"/>
  <c r="D77" i="111"/>
  <c r="D76" i="111"/>
  <c r="D75" i="111"/>
  <c r="D74" i="111"/>
  <c r="D73" i="111"/>
  <c r="D72" i="111"/>
  <c r="D71" i="111"/>
  <c r="D70" i="111"/>
  <c r="D69" i="111"/>
  <c r="D68" i="111"/>
  <c r="D67" i="111"/>
  <c r="D66" i="111"/>
  <c r="D65" i="111"/>
  <c r="D64" i="111"/>
  <c r="D63" i="111"/>
  <c r="D61" i="111"/>
  <c r="D60" i="111"/>
  <c r="D59" i="111"/>
  <c r="D58" i="111"/>
  <c r="D57" i="111"/>
  <c r="D56" i="111"/>
  <c r="D55" i="111"/>
  <c r="D54" i="111"/>
  <c r="D53" i="111"/>
  <c r="D52" i="111"/>
  <c r="D51" i="111"/>
  <c r="D50" i="111"/>
  <c r="D49" i="111"/>
  <c r="D47" i="111"/>
  <c r="D46" i="111"/>
  <c r="D45" i="111"/>
  <c r="D44" i="111"/>
  <c r="D42" i="111"/>
  <c r="D41" i="111"/>
  <c r="D40" i="111"/>
  <c r="D39" i="111"/>
  <c r="D38" i="111"/>
  <c r="D37" i="111"/>
  <c r="D36" i="111"/>
  <c r="D35" i="111"/>
  <c r="D34" i="111"/>
  <c r="D33" i="111"/>
  <c r="D32" i="111"/>
  <c r="D31" i="111"/>
  <c r="D30" i="111"/>
  <c r="D29" i="111"/>
  <c r="D28" i="111"/>
  <c r="D27" i="111"/>
  <c r="D26" i="111"/>
  <c r="D25" i="111"/>
  <c r="D24" i="111"/>
  <c r="D23" i="111"/>
  <c r="D22" i="111"/>
  <c r="D21" i="111"/>
  <c r="D20" i="111"/>
  <c r="D19" i="111"/>
  <c r="D18" i="111"/>
  <c r="D17" i="111"/>
  <c r="D16" i="111"/>
  <c r="D15" i="111"/>
  <c r="D14" i="111"/>
  <c r="F13" i="111"/>
  <c r="D13" i="111"/>
  <c r="O223" i="69"/>
  <c r="O222" i="69"/>
  <c r="O221" i="69"/>
  <c r="O220" i="69"/>
  <c r="O219" i="69"/>
  <c r="O218" i="69"/>
  <c r="O217" i="69"/>
  <c r="O216" i="69"/>
  <c r="O215" i="69"/>
  <c r="O214" i="69"/>
  <c r="O213" i="69"/>
  <c r="O212" i="69"/>
  <c r="O211" i="69"/>
  <c r="O210" i="69"/>
  <c r="O209" i="69"/>
  <c r="O208" i="69"/>
  <c r="O207" i="69"/>
  <c r="O206" i="69"/>
  <c r="O205" i="69"/>
  <c r="O204" i="69"/>
  <c r="O203" i="69"/>
  <c r="O202" i="69"/>
  <c r="O201" i="69"/>
  <c r="O200" i="69"/>
  <c r="O199" i="69"/>
  <c r="O198" i="69"/>
  <c r="O197" i="69"/>
  <c r="O196" i="69"/>
  <c r="O195" i="69"/>
  <c r="O194" i="69"/>
  <c r="O193" i="69"/>
  <c r="O192" i="69"/>
  <c r="O191" i="69"/>
  <c r="O190" i="69"/>
  <c r="O189" i="69"/>
  <c r="O188" i="69"/>
  <c r="O187" i="69"/>
  <c r="O186" i="69"/>
  <c r="O185" i="69"/>
  <c r="O184" i="69"/>
  <c r="O183" i="69"/>
  <c r="O182" i="69"/>
  <c r="O181" i="69"/>
  <c r="O180" i="69"/>
  <c r="O179" i="69"/>
  <c r="O178" i="69"/>
  <c r="O177" i="69"/>
  <c r="O176" i="69"/>
  <c r="O175" i="69"/>
  <c r="O174" i="69"/>
  <c r="O173" i="69"/>
  <c r="O172" i="69"/>
  <c r="O171" i="69"/>
  <c r="O170" i="69"/>
  <c r="O169" i="69"/>
  <c r="O168" i="69"/>
  <c r="O167" i="69"/>
  <c r="O166" i="69"/>
  <c r="O165" i="69"/>
  <c r="O164" i="69"/>
  <c r="O163" i="69"/>
  <c r="O162" i="69"/>
  <c r="O161" i="69"/>
  <c r="O160" i="69"/>
  <c r="O159" i="69"/>
  <c r="O158" i="69"/>
  <c r="O157" i="69"/>
  <c r="O156" i="69"/>
  <c r="O155" i="69"/>
  <c r="O154" i="69"/>
  <c r="O153" i="69"/>
  <c r="O152" i="69"/>
  <c r="O151" i="69"/>
  <c r="O150" i="69"/>
  <c r="O149" i="69"/>
  <c r="O148" i="69"/>
  <c r="O147" i="69"/>
  <c r="O146" i="69"/>
  <c r="O145" i="69"/>
  <c r="O144" i="69"/>
  <c r="O143" i="69"/>
  <c r="O142" i="69"/>
  <c r="O141" i="69"/>
  <c r="O140" i="69"/>
  <c r="O139" i="69"/>
  <c r="O138" i="69"/>
  <c r="O137" i="69"/>
  <c r="O136" i="69"/>
  <c r="O135" i="69"/>
  <c r="O134" i="69"/>
  <c r="O133" i="69"/>
  <c r="O132" i="69"/>
  <c r="O131" i="69"/>
  <c r="O130" i="69"/>
  <c r="O129" i="69"/>
  <c r="O128" i="69"/>
  <c r="O127" i="69"/>
  <c r="O126" i="69"/>
  <c r="O125" i="69"/>
  <c r="O124" i="69"/>
  <c r="O123" i="69"/>
  <c r="O122" i="69"/>
  <c r="O121" i="69"/>
  <c r="O120" i="69"/>
  <c r="O119" i="69"/>
  <c r="O118" i="69"/>
  <c r="O117" i="69"/>
  <c r="O116" i="69"/>
  <c r="O115" i="69"/>
  <c r="O114" i="69"/>
  <c r="O113" i="69"/>
  <c r="O112" i="69"/>
  <c r="O111" i="69"/>
  <c r="O110" i="69"/>
  <c r="O109" i="69"/>
  <c r="O108" i="69"/>
  <c r="O107" i="69"/>
  <c r="O106" i="69"/>
  <c r="O105" i="69"/>
  <c r="O104" i="69"/>
  <c r="O103" i="69"/>
  <c r="O102" i="69"/>
  <c r="O101" i="69"/>
  <c r="O100" i="69"/>
  <c r="O99" i="69"/>
  <c r="O98" i="69"/>
  <c r="O97" i="69"/>
  <c r="O96" i="69"/>
  <c r="O95" i="69"/>
  <c r="O94" i="69"/>
  <c r="O93" i="69"/>
  <c r="O92" i="69"/>
  <c r="O91" i="69"/>
  <c r="O90" i="69"/>
  <c r="O89" i="69"/>
  <c r="O88" i="69"/>
  <c r="O87" i="69"/>
  <c r="O86" i="69"/>
  <c r="O85" i="69"/>
  <c r="O84" i="69"/>
  <c r="O83" i="69"/>
  <c r="O82" i="69"/>
  <c r="O81" i="69"/>
  <c r="O80" i="69"/>
  <c r="O79" i="69"/>
  <c r="O78" i="69"/>
  <c r="O77" i="69"/>
  <c r="O76" i="69"/>
  <c r="O75" i="69"/>
  <c r="O74" i="69"/>
  <c r="O73" i="69"/>
  <c r="O72" i="69"/>
  <c r="O71" i="69"/>
  <c r="O70" i="69"/>
  <c r="O69" i="69"/>
  <c r="O68" i="69"/>
  <c r="O67" i="69"/>
  <c r="O66" i="69"/>
  <c r="O65" i="69"/>
  <c r="O64" i="69"/>
  <c r="O63" i="69"/>
  <c r="O61" i="69"/>
  <c r="O60" i="69"/>
  <c r="O59" i="69"/>
  <c r="O58" i="69"/>
  <c r="O57" i="69"/>
  <c r="O56" i="69"/>
  <c r="O55" i="69"/>
  <c r="O54" i="69"/>
  <c r="O53" i="69"/>
  <c r="O52" i="69"/>
  <c r="O51" i="69"/>
  <c r="O50" i="69"/>
  <c r="O49" i="69"/>
  <c r="O47" i="69"/>
  <c r="O46" i="69"/>
  <c r="O45" i="69"/>
  <c r="O44" i="69"/>
  <c r="O42" i="69"/>
  <c r="O41" i="69"/>
  <c r="O40" i="69"/>
  <c r="O39" i="69"/>
  <c r="O38" i="69"/>
  <c r="O37" i="69"/>
  <c r="O36" i="69"/>
  <c r="O35" i="69"/>
  <c r="O34" i="69"/>
  <c r="O33" i="69"/>
  <c r="O32" i="69"/>
  <c r="O31" i="69"/>
  <c r="O30" i="69"/>
  <c r="O29" i="69"/>
  <c r="O28" i="69"/>
  <c r="O27" i="69"/>
  <c r="O26" i="69"/>
  <c r="O25" i="69"/>
  <c r="O24" i="69"/>
  <c r="O23" i="69"/>
  <c r="O22" i="69"/>
  <c r="O21" i="69"/>
  <c r="O20" i="69"/>
  <c r="O19" i="69"/>
  <c r="O18" i="69"/>
  <c r="O17" i="69"/>
  <c r="O16" i="69"/>
  <c r="O15" i="69"/>
  <c r="O14" i="69"/>
  <c r="N223" i="111"/>
  <c r="N222" i="111"/>
  <c r="N221" i="111"/>
  <c r="N220" i="111"/>
  <c r="N219" i="111"/>
  <c r="N218" i="111"/>
  <c r="N217" i="111"/>
  <c r="N216" i="111"/>
  <c r="N215" i="111"/>
  <c r="N214" i="111"/>
  <c r="N213" i="111"/>
  <c r="N212" i="111"/>
  <c r="N211" i="111"/>
  <c r="N210" i="111"/>
  <c r="N209" i="111"/>
  <c r="N208" i="111"/>
  <c r="N207" i="111"/>
  <c r="N206" i="111"/>
  <c r="N205" i="111"/>
  <c r="N204" i="111"/>
  <c r="N203" i="111"/>
  <c r="N202" i="111"/>
  <c r="N201" i="111"/>
  <c r="N200" i="111"/>
  <c r="N199" i="111"/>
  <c r="N198" i="111"/>
  <c r="N197" i="111"/>
  <c r="N196" i="111"/>
  <c r="N195" i="111"/>
  <c r="N194" i="111"/>
  <c r="N193" i="111"/>
  <c r="N192" i="111"/>
  <c r="N191" i="111"/>
  <c r="N190" i="111"/>
  <c r="N189" i="111"/>
  <c r="N188" i="111"/>
  <c r="N187" i="111"/>
  <c r="N186" i="111"/>
  <c r="N185" i="111"/>
  <c r="N184" i="111"/>
  <c r="N183" i="111"/>
  <c r="N182" i="111"/>
  <c r="N181" i="111"/>
  <c r="N180" i="111"/>
  <c r="N179" i="111"/>
  <c r="N178" i="111"/>
  <c r="N177" i="111"/>
  <c r="N176" i="111"/>
  <c r="N175" i="111"/>
  <c r="N174" i="111"/>
  <c r="N173" i="111"/>
  <c r="N172" i="111"/>
  <c r="N171" i="111"/>
  <c r="N170" i="111"/>
  <c r="N169" i="111"/>
  <c r="N168" i="111"/>
  <c r="N167" i="111"/>
  <c r="N166" i="111"/>
  <c r="N165" i="111"/>
  <c r="N164" i="111"/>
  <c r="N163" i="111"/>
  <c r="N162" i="111"/>
  <c r="N161" i="111"/>
  <c r="N160" i="111"/>
  <c r="N159" i="111"/>
  <c r="N158" i="111"/>
  <c r="N157" i="111"/>
  <c r="N156" i="111"/>
  <c r="N155" i="111"/>
  <c r="N154" i="111"/>
  <c r="N153" i="111"/>
  <c r="N152" i="111"/>
  <c r="N151" i="111"/>
  <c r="N150" i="111"/>
  <c r="N149" i="111"/>
  <c r="N148" i="111"/>
  <c r="N147" i="111"/>
  <c r="N146" i="111"/>
  <c r="N145" i="111"/>
  <c r="N144" i="111"/>
  <c r="N143" i="111"/>
  <c r="N142" i="111"/>
  <c r="N141" i="111"/>
  <c r="N140" i="111"/>
  <c r="N139" i="111"/>
  <c r="N138" i="111"/>
  <c r="N137" i="111"/>
  <c r="N136" i="111"/>
  <c r="N135" i="111"/>
  <c r="N134" i="111"/>
  <c r="N133" i="111"/>
  <c r="N132" i="111"/>
  <c r="N131" i="111"/>
  <c r="N130" i="111"/>
  <c r="N129" i="111"/>
  <c r="N128" i="111"/>
  <c r="N127" i="111"/>
  <c r="N126" i="111"/>
  <c r="N125" i="111"/>
  <c r="N124" i="111"/>
  <c r="N123" i="111"/>
  <c r="N122" i="111"/>
  <c r="N121" i="111"/>
  <c r="N120" i="111"/>
  <c r="N119" i="111"/>
  <c r="N118" i="111"/>
  <c r="N117" i="111"/>
  <c r="N116" i="111"/>
  <c r="N115" i="111"/>
  <c r="N114" i="111"/>
  <c r="N113" i="111"/>
  <c r="N112" i="111"/>
  <c r="N111" i="111"/>
  <c r="N110" i="111"/>
  <c r="N109" i="111"/>
  <c r="N108" i="111"/>
  <c r="N107" i="111"/>
  <c r="N106" i="111"/>
  <c r="N105" i="111"/>
  <c r="N104" i="111"/>
  <c r="N103" i="111"/>
  <c r="N102" i="111"/>
  <c r="N101" i="111"/>
  <c r="N100" i="111"/>
  <c r="N99" i="111"/>
  <c r="N98" i="111"/>
  <c r="N97" i="111"/>
  <c r="N96" i="111"/>
  <c r="N95" i="111"/>
  <c r="N94" i="111"/>
  <c r="N93" i="111"/>
  <c r="N92" i="111"/>
  <c r="N91" i="111"/>
  <c r="N90" i="111"/>
  <c r="N89" i="111"/>
  <c r="N88" i="111"/>
  <c r="N87" i="111"/>
  <c r="N86" i="111"/>
  <c r="N85" i="111"/>
  <c r="N84" i="111"/>
  <c r="N83" i="111"/>
  <c r="N82" i="111"/>
  <c r="N81" i="111"/>
  <c r="N80" i="111"/>
  <c r="N79" i="111"/>
  <c r="N78" i="111"/>
  <c r="N77" i="111"/>
  <c r="N76" i="111"/>
  <c r="N75" i="111"/>
  <c r="N74" i="111"/>
  <c r="N73" i="111"/>
  <c r="N72" i="111"/>
  <c r="N71" i="111"/>
  <c r="N70" i="111"/>
  <c r="N69" i="111"/>
  <c r="N68" i="111"/>
  <c r="N67" i="111"/>
  <c r="N66" i="111"/>
  <c r="N65" i="111"/>
  <c r="N64" i="111"/>
  <c r="N63" i="111"/>
  <c r="N61" i="111"/>
  <c r="N60" i="111"/>
  <c r="N59" i="111"/>
  <c r="N58" i="111"/>
  <c r="N57" i="111"/>
  <c r="N56" i="111"/>
  <c r="N55" i="111"/>
  <c r="N54" i="111"/>
  <c r="N53" i="111"/>
  <c r="N52" i="111"/>
  <c r="N51" i="111"/>
  <c r="N50" i="111"/>
  <c r="N49" i="111"/>
  <c r="N47" i="111"/>
  <c r="N46" i="111"/>
  <c r="N45" i="111"/>
  <c r="N44" i="111"/>
  <c r="N42" i="111"/>
  <c r="N41" i="111"/>
  <c r="N40" i="111"/>
  <c r="N39" i="111"/>
  <c r="N38" i="111"/>
  <c r="N37" i="111"/>
  <c r="N36" i="111"/>
  <c r="N35" i="111"/>
  <c r="N34" i="111"/>
  <c r="N33" i="111"/>
  <c r="N32" i="111"/>
  <c r="N31" i="111"/>
  <c r="N30" i="111"/>
  <c r="N29" i="111"/>
  <c r="N28" i="111"/>
  <c r="N27" i="111"/>
  <c r="N26" i="111"/>
  <c r="N25" i="111"/>
  <c r="N24" i="111"/>
  <c r="N23" i="111"/>
  <c r="N22" i="111"/>
  <c r="N21" i="111"/>
  <c r="N20" i="111"/>
  <c r="N19" i="111"/>
  <c r="N18" i="111"/>
  <c r="N17" i="111"/>
  <c r="N16" i="111"/>
  <c r="N15" i="111"/>
  <c r="N14" i="111"/>
  <c r="M14" i="111"/>
  <c r="M223" i="111"/>
  <c r="M222" i="111"/>
  <c r="M221" i="111"/>
  <c r="M220" i="111"/>
  <c r="M219" i="111"/>
  <c r="M218" i="111"/>
  <c r="M217" i="111"/>
  <c r="M216" i="111"/>
  <c r="M215" i="111"/>
  <c r="M214" i="111"/>
  <c r="M213" i="111"/>
  <c r="M212" i="111"/>
  <c r="M211" i="111"/>
  <c r="M210" i="111"/>
  <c r="M209" i="111"/>
  <c r="M208" i="111"/>
  <c r="M207" i="111"/>
  <c r="M206" i="111"/>
  <c r="M205" i="111"/>
  <c r="M204" i="111"/>
  <c r="M203" i="111"/>
  <c r="M202" i="111"/>
  <c r="M201" i="111"/>
  <c r="M200" i="111"/>
  <c r="M199" i="111"/>
  <c r="M198" i="111"/>
  <c r="M197" i="111"/>
  <c r="M196" i="111"/>
  <c r="M195" i="111"/>
  <c r="M194" i="111"/>
  <c r="M193" i="111"/>
  <c r="M192" i="111"/>
  <c r="M191" i="111"/>
  <c r="M190" i="111"/>
  <c r="M189" i="111"/>
  <c r="M188" i="111"/>
  <c r="M187" i="111"/>
  <c r="M186" i="111"/>
  <c r="M185" i="111"/>
  <c r="M184" i="111"/>
  <c r="M183" i="111"/>
  <c r="M182" i="111"/>
  <c r="M181" i="111"/>
  <c r="M180" i="111"/>
  <c r="M179" i="111"/>
  <c r="M178" i="111"/>
  <c r="M177" i="111"/>
  <c r="M176" i="111"/>
  <c r="M175" i="111"/>
  <c r="M174" i="111"/>
  <c r="M173" i="111"/>
  <c r="M172" i="111"/>
  <c r="M171" i="111"/>
  <c r="M170" i="111"/>
  <c r="M169" i="111"/>
  <c r="M168" i="111"/>
  <c r="M167" i="111"/>
  <c r="M166" i="111"/>
  <c r="M165" i="111"/>
  <c r="M164" i="111"/>
  <c r="M163" i="111"/>
  <c r="M162" i="111"/>
  <c r="M161" i="111"/>
  <c r="M160" i="111"/>
  <c r="M159" i="111"/>
  <c r="M158" i="111"/>
  <c r="M157" i="111"/>
  <c r="M156" i="111"/>
  <c r="M155" i="111"/>
  <c r="M154" i="111"/>
  <c r="M153" i="111"/>
  <c r="M152" i="111"/>
  <c r="M151" i="111"/>
  <c r="M150" i="111"/>
  <c r="M149" i="111"/>
  <c r="M148" i="111"/>
  <c r="M147" i="111"/>
  <c r="M146" i="111"/>
  <c r="M145" i="111"/>
  <c r="M144" i="111"/>
  <c r="M143" i="111"/>
  <c r="M142" i="111"/>
  <c r="M141" i="111"/>
  <c r="M140" i="111"/>
  <c r="M139" i="111"/>
  <c r="M138" i="111"/>
  <c r="M137" i="111"/>
  <c r="M136" i="111"/>
  <c r="M135" i="111"/>
  <c r="M134" i="111"/>
  <c r="M133" i="111"/>
  <c r="M132" i="111"/>
  <c r="M131" i="111"/>
  <c r="M130" i="111"/>
  <c r="M129" i="111"/>
  <c r="M128" i="111"/>
  <c r="M127" i="111"/>
  <c r="M126" i="111"/>
  <c r="M125" i="111"/>
  <c r="M124" i="111"/>
  <c r="M123" i="111"/>
  <c r="M122" i="111"/>
  <c r="M121" i="111"/>
  <c r="M120" i="111"/>
  <c r="M119" i="111"/>
  <c r="M118" i="111"/>
  <c r="M117" i="111"/>
  <c r="M116" i="111"/>
  <c r="M115" i="111"/>
  <c r="M114" i="111"/>
  <c r="M113" i="111"/>
  <c r="M112" i="111"/>
  <c r="M111" i="111"/>
  <c r="M110" i="111"/>
  <c r="M109" i="111"/>
  <c r="M108" i="111"/>
  <c r="M107" i="111"/>
  <c r="M106" i="111"/>
  <c r="M105" i="111"/>
  <c r="M104" i="111"/>
  <c r="M103" i="111"/>
  <c r="M102" i="111"/>
  <c r="M101" i="111"/>
  <c r="M100" i="111"/>
  <c r="M99" i="111"/>
  <c r="M98" i="111"/>
  <c r="M97" i="111"/>
  <c r="M96" i="111"/>
  <c r="M95" i="111"/>
  <c r="M94" i="111"/>
  <c r="M93" i="111"/>
  <c r="M92" i="111"/>
  <c r="M91" i="111"/>
  <c r="M90" i="111"/>
  <c r="M89" i="111"/>
  <c r="M88" i="111"/>
  <c r="M87" i="111"/>
  <c r="M86" i="111"/>
  <c r="M85" i="111"/>
  <c r="M84" i="111"/>
  <c r="M83" i="111"/>
  <c r="M82" i="111"/>
  <c r="M81" i="111"/>
  <c r="M80" i="111"/>
  <c r="M79" i="111"/>
  <c r="M78" i="111"/>
  <c r="M77" i="111"/>
  <c r="M76" i="111"/>
  <c r="M75" i="111"/>
  <c r="M74" i="111"/>
  <c r="M73" i="111"/>
  <c r="M72" i="111"/>
  <c r="M71" i="111"/>
  <c r="M70" i="111"/>
  <c r="M69" i="111"/>
  <c r="M68" i="111"/>
  <c r="M67" i="111"/>
  <c r="M66" i="111"/>
  <c r="M65" i="111"/>
  <c r="M64" i="111"/>
  <c r="M63" i="111"/>
  <c r="M61" i="111"/>
  <c r="M60" i="111"/>
  <c r="M59" i="111"/>
  <c r="M58" i="111"/>
  <c r="M57" i="111"/>
  <c r="M56" i="111"/>
  <c r="M55" i="111"/>
  <c r="M54" i="111"/>
  <c r="M53" i="111"/>
  <c r="M52" i="111"/>
  <c r="M51" i="111"/>
  <c r="M50" i="111"/>
  <c r="M49" i="111"/>
  <c r="M47" i="111"/>
  <c r="M46" i="111"/>
  <c r="M45" i="111"/>
  <c r="M44" i="111"/>
  <c r="M42" i="111"/>
  <c r="M41" i="111"/>
  <c r="M40" i="111"/>
  <c r="M39" i="111"/>
  <c r="M38" i="111"/>
  <c r="M37" i="111"/>
  <c r="M36" i="111"/>
  <c r="M35" i="111"/>
  <c r="M34" i="111"/>
  <c r="M33" i="111"/>
  <c r="M32" i="111"/>
  <c r="M31" i="111"/>
  <c r="M30" i="111"/>
  <c r="M29" i="111"/>
  <c r="M28" i="111"/>
  <c r="M27" i="111"/>
  <c r="M26" i="111"/>
  <c r="M25" i="111"/>
  <c r="M24" i="111"/>
  <c r="M23" i="111"/>
  <c r="M22" i="111"/>
  <c r="M21" i="111"/>
  <c r="M20" i="111"/>
  <c r="M19" i="111"/>
  <c r="M18" i="111"/>
  <c r="M17" i="111"/>
  <c r="M16" i="111"/>
  <c r="M15" i="111"/>
  <c r="N13" i="111"/>
  <c r="M13" i="111"/>
  <c r="AF223" i="111"/>
  <c r="AF222" i="111"/>
  <c r="AF221" i="111"/>
  <c r="AF220" i="111"/>
  <c r="AF219" i="111"/>
  <c r="AF218" i="111"/>
  <c r="AF217" i="111"/>
  <c r="AF216" i="111"/>
  <c r="AF215" i="111"/>
  <c r="AF214" i="111"/>
  <c r="AF213" i="111"/>
  <c r="AF212" i="111"/>
  <c r="AF211" i="111"/>
  <c r="AF210" i="111"/>
  <c r="AF209" i="111"/>
  <c r="AF208" i="111"/>
  <c r="AF207" i="111"/>
  <c r="AF206" i="111"/>
  <c r="AF205" i="111"/>
  <c r="AF204" i="111"/>
  <c r="AF203" i="111"/>
  <c r="AF202" i="111"/>
  <c r="AF201" i="111"/>
  <c r="AF200" i="111"/>
  <c r="AF199" i="111"/>
  <c r="AF198" i="111"/>
  <c r="AF197" i="111"/>
  <c r="AF196" i="111"/>
  <c r="AF195" i="111"/>
  <c r="AF194" i="111"/>
  <c r="AF193" i="111"/>
  <c r="AF192" i="111"/>
  <c r="AF191" i="111"/>
  <c r="AF190" i="111"/>
  <c r="AF189" i="111"/>
  <c r="AF188" i="111"/>
  <c r="AF187" i="111"/>
  <c r="AF186" i="111"/>
  <c r="AF185" i="111"/>
  <c r="AF184" i="111"/>
  <c r="AF183" i="111"/>
  <c r="AF182" i="111"/>
  <c r="AF181" i="111"/>
  <c r="AF180" i="111"/>
  <c r="AF179" i="111"/>
  <c r="AF178" i="111"/>
  <c r="AF177" i="111"/>
  <c r="AF176" i="111"/>
  <c r="AF175" i="111"/>
  <c r="AF174" i="111"/>
  <c r="AF173" i="111"/>
  <c r="AF172" i="111"/>
  <c r="AF171" i="111"/>
  <c r="AF170" i="111"/>
  <c r="AF169" i="111"/>
  <c r="AF168" i="111"/>
  <c r="AF167" i="111"/>
  <c r="AF166" i="111"/>
  <c r="AF165" i="111"/>
  <c r="AF164" i="111"/>
  <c r="AF163" i="111"/>
  <c r="AF162" i="111"/>
  <c r="AF161" i="111"/>
  <c r="AF160" i="111"/>
  <c r="AF159" i="111"/>
  <c r="AF158" i="111"/>
  <c r="AF157" i="111"/>
  <c r="AF156" i="111"/>
  <c r="AF155" i="111"/>
  <c r="AF154" i="111"/>
  <c r="AF153" i="111"/>
  <c r="AF152" i="111"/>
  <c r="AF151" i="111"/>
  <c r="AF150" i="111"/>
  <c r="AF149" i="111"/>
  <c r="AF148" i="111"/>
  <c r="AF147" i="111"/>
  <c r="AF146" i="111"/>
  <c r="AF145" i="111"/>
  <c r="AF144" i="111"/>
  <c r="AF143" i="111"/>
  <c r="AF142" i="111"/>
  <c r="AF141" i="111"/>
  <c r="AF140" i="111"/>
  <c r="AF139" i="111"/>
  <c r="AF138" i="111"/>
  <c r="AF137" i="111"/>
  <c r="AF136" i="111"/>
  <c r="AF135" i="111"/>
  <c r="AF134" i="111"/>
  <c r="AF133" i="111"/>
  <c r="AF132" i="111"/>
  <c r="AF131" i="111"/>
  <c r="AF130" i="111"/>
  <c r="AF129" i="111"/>
  <c r="AF128" i="111"/>
  <c r="AF127" i="111"/>
  <c r="AF126" i="111"/>
  <c r="AF125" i="111"/>
  <c r="AF124" i="111"/>
  <c r="AF123" i="111"/>
  <c r="AF122" i="111"/>
  <c r="AF121" i="111"/>
  <c r="AF120" i="111"/>
  <c r="AF119" i="111"/>
  <c r="AF118" i="111"/>
  <c r="AF117" i="111"/>
  <c r="AF116" i="111"/>
  <c r="AF115" i="111"/>
  <c r="AF114" i="111"/>
  <c r="AF113" i="111"/>
  <c r="AF112" i="111"/>
  <c r="AF111" i="111"/>
  <c r="AF110" i="111"/>
  <c r="AF109" i="111"/>
  <c r="AF108" i="111"/>
  <c r="AF107" i="111"/>
  <c r="AF106" i="111"/>
  <c r="AF105" i="111"/>
  <c r="AF104" i="111"/>
  <c r="AF103" i="111"/>
  <c r="AF102" i="111"/>
  <c r="AF101" i="111"/>
  <c r="AF100" i="111"/>
  <c r="AF99" i="111"/>
  <c r="AF98" i="111"/>
  <c r="AF97" i="111"/>
  <c r="AF96" i="111"/>
  <c r="AF95" i="111"/>
  <c r="AF94" i="111"/>
  <c r="AF93" i="111"/>
  <c r="AF92" i="111"/>
  <c r="AF91" i="111"/>
  <c r="AF90" i="111"/>
  <c r="AF89" i="111"/>
  <c r="AF88" i="111"/>
  <c r="AF87" i="111"/>
  <c r="AF86" i="111"/>
  <c r="AF85" i="111"/>
  <c r="AF84" i="111"/>
  <c r="AF83" i="111"/>
  <c r="AF82" i="111"/>
  <c r="AF81" i="111"/>
  <c r="AF80" i="111"/>
  <c r="AF79" i="111"/>
  <c r="AF78" i="111"/>
  <c r="AF77" i="111"/>
  <c r="AF76" i="111"/>
  <c r="AF75" i="111"/>
  <c r="AF74" i="111"/>
  <c r="AF73" i="111"/>
  <c r="AF72" i="111"/>
  <c r="AF71" i="111"/>
  <c r="AF70" i="111"/>
  <c r="AF69" i="111"/>
  <c r="AF68" i="111"/>
  <c r="AF67" i="111"/>
  <c r="AF66" i="111"/>
  <c r="AF65" i="111"/>
  <c r="AF64" i="111"/>
  <c r="AF63" i="111"/>
  <c r="AF61" i="111"/>
  <c r="AF60" i="111"/>
  <c r="AF59" i="111"/>
  <c r="AF58" i="111"/>
  <c r="AF57" i="111"/>
  <c r="AF56" i="111"/>
  <c r="AF55" i="111"/>
  <c r="AF54" i="111"/>
  <c r="AF53" i="111"/>
  <c r="AF52" i="111"/>
  <c r="AF51" i="111"/>
  <c r="AF50" i="111"/>
  <c r="AF49" i="111"/>
  <c r="AF47" i="111"/>
  <c r="AF46" i="111"/>
  <c r="AF45" i="111"/>
  <c r="AF44" i="111"/>
  <c r="AF42" i="111"/>
  <c r="AF41" i="111"/>
  <c r="AF40" i="111"/>
  <c r="AF39" i="111"/>
  <c r="AF38" i="111"/>
  <c r="AF37" i="111"/>
  <c r="AF36" i="111"/>
  <c r="AF35" i="111"/>
  <c r="AF34" i="111"/>
  <c r="AF33" i="111"/>
  <c r="AF32" i="111"/>
  <c r="AF31" i="111"/>
  <c r="AF30" i="111"/>
  <c r="AF29" i="111"/>
  <c r="AF28" i="111"/>
  <c r="AF27" i="111"/>
  <c r="AF26" i="111"/>
  <c r="AF25" i="111"/>
  <c r="AF24" i="111"/>
  <c r="AF23" i="111"/>
  <c r="AF22" i="111"/>
  <c r="AF21" i="111"/>
  <c r="AF20" i="111"/>
  <c r="AF19" i="111"/>
  <c r="AF18" i="111"/>
  <c r="AF17" i="111"/>
  <c r="AF16" i="111"/>
  <c r="AF15" i="111"/>
  <c r="AF14" i="111"/>
  <c r="AE223" i="111"/>
  <c r="AE222" i="111"/>
  <c r="AE221" i="111"/>
  <c r="AE220" i="111"/>
  <c r="AE219" i="111"/>
  <c r="AE218" i="111"/>
  <c r="AE217" i="111"/>
  <c r="AE216" i="111"/>
  <c r="AE215" i="111"/>
  <c r="AE214" i="111"/>
  <c r="AE213" i="111"/>
  <c r="AE212" i="111"/>
  <c r="AE211" i="111"/>
  <c r="AE210" i="111"/>
  <c r="AE209" i="111"/>
  <c r="AE208" i="111"/>
  <c r="AE207" i="111"/>
  <c r="AE206" i="111"/>
  <c r="AE205" i="111"/>
  <c r="AE204" i="111"/>
  <c r="AE203" i="111"/>
  <c r="AE202" i="111"/>
  <c r="AE201" i="111"/>
  <c r="AE200" i="111"/>
  <c r="AE199" i="111"/>
  <c r="AE198" i="111"/>
  <c r="AE197" i="111"/>
  <c r="AE196" i="111"/>
  <c r="AE195" i="111"/>
  <c r="AE194" i="111"/>
  <c r="AE193" i="111"/>
  <c r="AE192" i="111"/>
  <c r="AE191" i="111"/>
  <c r="AE190" i="111"/>
  <c r="AE189" i="111"/>
  <c r="AE188" i="111"/>
  <c r="AE187" i="111"/>
  <c r="AE186" i="111"/>
  <c r="AE185" i="111"/>
  <c r="AE184" i="111"/>
  <c r="AE183" i="111"/>
  <c r="AE182" i="111"/>
  <c r="AE181" i="111"/>
  <c r="AE180" i="111"/>
  <c r="AE179" i="111"/>
  <c r="AE178" i="111"/>
  <c r="AE177" i="111"/>
  <c r="AE176" i="111"/>
  <c r="AE175" i="111"/>
  <c r="AE174" i="111"/>
  <c r="AE173" i="111"/>
  <c r="AE172" i="111"/>
  <c r="AE171" i="111"/>
  <c r="AE170" i="111"/>
  <c r="AE169" i="111"/>
  <c r="AE168" i="111"/>
  <c r="AE167" i="111"/>
  <c r="AE166" i="111"/>
  <c r="AE165" i="111"/>
  <c r="AE164" i="111"/>
  <c r="AE163" i="111"/>
  <c r="AE162" i="111"/>
  <c r="AE161" i="111"/>
  <c r="AE160" i="111"/>
  <c r="AE159" i="111"/>
  <c r="AE158" i="111"/>
  <c r="AE157" i="111"/>
  <c r="AE156" i="111"/>
  <c r="AE155" i="111"/>
  <c r="AE154" i="111"/>
  <c r="AE153" i="111"/>
  <c r="AE152" i="111"/>
  <c r="AE151" i="111"/>
  <c r="AE150" i="111"/>
  <c r="AE149" i="111"/>
  <c r="AE148" i="111"/>
  <c r="AE147" i="111"/>
  <c r="AE146" i="111"/>
  <c r="AE145" i="111"/>
  <c r="AE144" i="111"/>
  <c r="AE143" i="111"/>
  <c r="AE142" i="111"/>
  <c r="AE141" i="111"/>
  <c r="AE140" i="111"/>
  <c r="AE139" i="111"/>
  <c r="AE138" i="111"/>
  <c r="AE137" i="111"/>
  <c r="AE136" i="111"/>
  <c r="AE135" i="111"/>
  <c r="AE134" i="111"/>
  <c r="AE133" i="111"/>
  <c r="AE132" i="111"/>
  <c r="AE131" i="111"/>
  <c r="AE130" i="111"/>
  <c r="AE129" i="111"/>
  <c r="AE128" i="111"/>
  <c r="AE127" i="111"/>
  <c r="AE126" i="111"/>
  <c r="AE125" i="111"/>
  <c r="AE124" i="111"/>
  <c r="AE123" i="111"/>
  <c r="AE122" i="111"/>
  <c r="AE121" i="111"/>
  <c r="AE120" i="111"/>
  <c r="AE119" i="111"/>
  <c r="AE118" i="111"/>
  <c r="AE117" i="111"/>
  <c r="AE116" i="111"/>
  <c r="AE115" i="111"/>
  <c r="AE114" i="111"/>
  <c r="AE113" i="111"/>
  <c r="AE112" i="111"/>
  <c r="AE111" i="111"/>
  <c r="AE110" i="111"/>
  <c r="AE109" i="111"/>
  <c r="AE108" i="111"/>
  <c r="AE107" i="111"/>
  <c r="AE106" i="111"/>
  <c r="AE105" i="111"/>
  <c r="AE104" i="111"/>
  <c r="AE103" i="111"/>
  <c r="AE102" i="111"/>
  <c r="AE101" i="111"/>
  <c r="AE100" i="111"/>
  <c r="AE99" i="111"/>
  <c r="AE98" i="111"/>
  <c r="AE97" i="111"/>
  <c r="AE96" i="111"/>
  <c r="AE95" i="111"/>
  <c r="AE94" i="111"/>
  <c r="AE93" i="111"/>
  <c r="AE92" i="111"/>
  <c r="AE91" i="111"/>
  <c r="AE90" i="111"/>
  <c r="AE89" i="111"/>
  <c r="AE88" i="111"/>
  <c r="AE87" i="111"/>
  <c r="AE86" i="111"/>
  <c r="AE85" i="111"/>
  <c r="AE84" i="111"/>
  <c r="AE83" i="111"/>
  <c r="AE82" i="111"/>
  <c r="AE81" i="111"/>
  <c r="AE80" i="111"/>
  <c r="AE79" i="111"/>
  <c r="AE78" i="111"/>
  <c r="AE77" i="111"/>
  <c r="AE76" i="111"/>
  <c r="AE75" i="111"/>
  <c r="AE74" i="111"/>
  <c r="AE73" i="111"/>
  <c r="AE72" i="111"/>
  <c r="AE71" i="111"/>
  <c r="AE70" i="111"/>
  <c r="AE69" i="111"/>
  <c r="AE68" i="111"/>
  <c r="AE67" i="111"/>
  <c r="AE66" i="111"/>
  <c r="AE65" i="111"/>
  <c r="AE64" i="111"/>
  <c r="AE63" i="111"/>
  <c r="AE61" i="111"/>
  <c r="AE60" i="111"/>
  <c r="AE59" i="111"/>
  <c r="AE58" i="111"/>
  <c r="AE57" i="111"/>
  <c r="AE56" i="111"/>
  <c r="AE55" i="111"/>
  <c r="AE54" i="111"/>
  <c r="AE53" i="111"/>
  <c r="AE52" i="111"/>
  <c r="AE51" i="111"/>
  <c r="AE50" i="111"/>
  <c r="AE49" i="111"/>
  <c r="AE47" i="111"/>
  <c r="AE46" i="111"/>
  <c r="AE45" i="111"/>
  <c r="AE44" i="111"/>
  <c r="AE42" i="111"/>
  <c r="AE41" i="111"/>
  <c r="AE40" i="111"/>
  <c r="AE39" i="111"/>
  <c r="AE38" i="111"/>
  <c r="AE37" i="111"/>
  <c r="AE36" i="111"/>
  <c r="AE35" i="111"/>
  <c r="AE34" i="111"/>
  <c r="AE33" i="111"/>
  <c r="AE32" i="111"/>
  <c r="AE31" i="111"/>
  <c r="AE30" i="111"/>
  <c r="AE29" i="111"/>
  <c r="AE28" i="111"/>
  <c r="AE27" i="111"/>
  <c r="AE26" i="111"/>
  <c r="AE25" i="111"/>
  <c r="AE24" i="111"/>
  <c r="AE23" i="111"/>
  <c r="AE22" i="111"/>
  <c r="AE21" i="111"/>
  <c r="AE20" i="111"/>
  <c r="AE19" i="111"/>
  <c r="AE18" i="111"/>
  <c r="AE17" i="111"/>
  <c r="AE16" i="111"/>
  <c r="AE15" i="111"/>
  <c r="AE14" i="111"/>
  <c r="AE13" i="111"/>
  <c r="I223" i="111"/>
  <c r="I222" i="111"/>
  <c r="I221" i="111"/>
  <c r="I220" i="111"/>
  <c r="I219" i="111"/>
  <c r="I218" i="111"/>
  <c r="I217" i="111"/>
  <c r="I216" i="111"/>
  <c r="I215" i="111"/>
  <c r="I214" i="111"/>
  <c r="I213" i="111"/>
  <c r="I212" i="111"/>
  <c r="I211" i="111"/>
  <c r="I210" i="111"/>
  <c r="I209" i="111"/>
  <c r="I208" i="111"/>
  <c r="I207" i="111"/>
  <c r="I206" i="111"/>
  <c r="I205" i="111"/>
  <c r="I204" i="111"/>
  <c r="I203" i="111"/>
  <c r="I202" i="111"/>
  <c r="I201" i="111"/>
  <c r="I200" i="111"/>
  <c r="I199" i="111"/>
  <c r="I198" i="111"/>
  <c r="I197" i="111"/>
  <c r="I196" i="111"/>
  <c r="I195" i="111"/>
  <c r="I194" i="111"/>
  <c r="I193" i="111"/>
  <c r="I192" i="111"/>
  <c r="I191" i="111"/>
  <c r="I190" i="111"/>
  <c r="I189" i="111"/>
  <c r="I188" i="111"/>
  <c r="I187" i="111"/>
  <c r="I186" i="111"/>
  <c r="I185" i="111"/>
  <c r="I184" i="111"/>
  <c r="I183" i="111"/>
  <c r="I182" i="111"/>
  <c r="I181" i="111"/>
  <c r="I180" i="111"/>
  <c r="I179" i="111"/>
  <c r="I178" i="111"/>
  <c r="I177" i="111"/>
  <c r="I176" i="111"/>
  <c r="I175" i="111"/>
  <c r="I174" i="111"/>
  <c r="I173" i="111"/>
  <c r="I172" i="111"/>
  <c r="I171" i="111"/>
  <c r="I170" i="111"/>
  <c r="I169" i="111"/>
  <c r="I168" i="111"/>
  <c r="I167" i="111"/>
  <c r="I166" i="111"/>
  <c r="I165" i="111"/>
  <c r="I164" i="111"/>
  <c r="I163" i="111"/>
  <c r="I162" i="111"/>
  <c r="I161" i="111"/>
  <c r="I160" i="111"/>
  <c r="I159" i="111"/>
  <c r="I158" i="111"/>
  <c r="I157" i="111"/>
  <c r="I156" i="111"/>
  <c r="I155" i="111"/>
  <c r="I154" i="111"/>
  <c r="I153" i="111"/>
  <c r="I152" i="111"/>
  <c r="I151" i="111"/>
  <c r="I150" i="111"/>
  <c r="I149" i="111"/>
  <c r="I148" i="111"/>
  <c r="I147" i="111"/>
  <c r="I146" i="111"/>
  <c r="I145" i="111"/>
  <c r="I144" i="111"/>
  <c r="I143" i="111"/>
  <c r="I142" i="111"/>
  <c r="I141" i="111"/>
  <c r="I140" i="111"/>
  <c r="I139" i="111"/>
  <c r="I138" i="111"/>
  <c r="I137" i="111"/>
  <c r="I136" i="111"/>
  <c r="I135" i="111"/>
  <c r="I134" i="111"/>
  <c r="I133" i="111"/>
  <c r="I132" i="111"/>
  <c r="I131" i="111"/>
  <c r="I130" i="111"/>
  <c r="I129" i="111"/>
  <c r="I128" i="111"/>
  <c r="I127" i="111"/>
  <c r="I126" i="111"/>
  <c r="I125" i="111"/>
  <c r="I124" i="111"/>
  <c r="I123" i="111"/>
  <c r="I122" i="111"/>
  <c r="I121" i="111"/>
  <c r="I120" i="111"/>
  <c r="I119" i="111"/>
  <c r="I118" i="111"/>
  <c r="I117" i="111"/>
  <c r="I116" i="111"/>
  <c r="I115" i="111"/>
  <c r="I114" i="111"/>
  <c r="I113" i="111"/>
  <c r="I112" i="111"/>
  <c r="I111" i="111"/>
  <c r="I110" i="111"/>
  <c r="I109" i="111"/>
  <c r="I108" i="111"/>
  <c r="I107" i="111"/>
  <c r="I106" i="111"/>
  <c r="I105" i="111"/>
  <c r="I104" i="111"/>
  <c r="I103" i="111"/>
  <c r="I102" i="111"/>
  <c r="I101" i="111"/>
  <c r="I100" i="111"/>
  <c r="I99" i="111"/>
  <c r="I98" i="111"/>
  <c r="I97" i="111"/>
  <c r="I96" i="111"/>
  <c r="I95" i="111"/>
  <c r="I94" i="111"/>
  <c r="I93" i="111"/>
  <c r="I92" i="111"/>
  <c r="I91" i="111"/>
  <c r="I90" i="111"/>
  <c r="I89" i="111"/>
  <c r="I88" i="111"/>
  <c r="I87" i="111"/>
  <c r="I86" i="111"/>
  <c r="I85" i="111"/>
  <c r="I84" i="111"/>
  <c r="I83" i="111"/>
  <c r="I82" i="111"/>
  <c r="I81" i="111"/>
  <c r="I80" i="111"/>
  <c r="I79" i="111"/>
  <c r="I78" i="111"/>
  <c r="I77" i="111"/>
  <c r="I76" i="111"/>
  <c r="I75" i="111"/>
  <c r="I74" i="111"/>
  <c r="I73" i="111"/>
  <c r="I72" i="111"/>
  <c r="I71" i="111"/>
  <c r="I70" i="111"/>
  <c r="I69" i="111"/>
  <c r="I68" i="111"/>
  <c r="I67" i="111"/>
  <c r="I66" i="111"/>
  <c r="I65" i="111"/>
  <c r="I64" i="111"/>
  <c r="I63" i="111"/>
  <c r="I61" i="111"/>
  <c r="I60" i="111"/>
  <c r="I59" i="111"/>
  <c r="I58" i="111"/>
  <c r="I57" i="111"/>
  <c r="I56" i="111"/>
  <c r="I55" i="111"/>
  <c r="I54" i="111"/>
  <c r="I53" i="111"/>
  <c r="I52" i="111"/>
  <c r="I51" i="111"/>
  <c r="I50" i="111"/>
  <c r="I49" i="111"/>
  <c r="I47" i="111"/>
  <c r="I46" i="111"/>
  <c r="I45" i="111"/>
  <c r="I44" i="111"/>
  <c r="I42" i="111"/>
  <c r="I41" i="111"/>
  <c r="I40" i="111"/>
  <c r="I39" i="111"/>
  <c r="I38" i="111"/>
  <c r="I37" i="111"/>
  <c r="I36" i="111"/>
  <c r="I35" i="111"/>
  <c r="I34" i="111"/>
  <c r="I33" i="111"/>
  <c r="I32" i="111"/>
  <c r="I31" i="111"/>
  <c r="I30" i="111"/>
  <c r="I29" i="111"/>
  <c r="I28" i="111"/>
  <c r="I27" i="111"/>
  <c r="I26" i="111"/>
  <c r="I25" i="111"/>
  <c r="I24" i="111"/>
  <c r="I23" i="111"/>
  <c r="I22" i="111"/>
  <c r="I21" i="111"/>
  <c r="I20" i="111"/>
  <c r="I19" i="111"/>
  <c r="I18" i="111"/>
  <c r="I17" i="111"/>
  <c r="I16" i="111"/>
  <c r="I15" i="111"/>
  <c r="I14" i="111"/>
  <c r="H223" i="111"/>
  <c r="H222" i="111"/>
  <c r="H221" i="111"/>
  <c r="H220" i="111"/>
  <c r="H219" i="111"/>
  <c r="H218" i="111"/>
  <c r="H217" i="111"/>
  <c r="H216" i="111"/>
  <c r="H215" i="111"/>
  <c r="H214" i="111"/>
  <c r="H213" i="111"/>
  <c r="H212" i="111"/>
  <c r="H211" i="111"/>
  <c r="H210" i="111"/>
  <c r="H209" i="111"/>
  <c r="H208" i="111"/>
  <c r="H207" i="111"/>
  <c r="H206" i="111"/>
  <c r="H205" i="111"/>
  <c r="H204" i="111"/>
  <c r="H203" i="111"/>
  <c r="H202" i="111"/>
  <c r="H201" i="111"/>
  <c r="H200" i="111"/>
  <c r="H199" i="111"/>
  <c r="H198" i="111"/>
  <c r="H197" i="111"/>
  <c r="H196" i="111"/>
  <c r="H195" i="111"/>
  <c r="H194" i="111"/>
  <c r="H193" i="111"/>
  <c r="H192" i="111"/>
  <c r="H191" i="111"/>
  <c r="H190" i="111"/>
  <c r="H189" i="111"/>
  <c r="H188" i="111"/>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1" i="111"/>
  <c r="H60" i="111"/>
  <c r="H59" i="111"/>
  <c r="H58" i="111"/>
  <c r="H57" i="111"/>
  <c r="H56" i="111"/>
  <c r="H55" i="111"/>
  <c r="H54" i="111"/>
  <c r="H53" i="111"/>
  <c r="H52" i="111"/>
  <c r="H51" i="111"/>
  <c r="H50" i="111"/>
  <c r="H49" i="111"/>
  <c r="H47" i="111"/>
  <c r="H46" i="111"/>
  <c r="H45" i="111"/>
  <c r="H44"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G223" i="111"/>
  <c r="G222" i="111"/>
  <c r="G221" i="111"/>
  <c r="G220" i="111"/>
  <c r="G219" i="111"/>
  <c r="G218" i="111"/>
  <c r="G217" i="111"/>
  <c r="G216" i="111"/>
  <c r="G215" i="111"/>
  <c r="G214" i="111"/>
  <c r="G213" i="111"/>
  <c r="G212" i="111"/>
  <c r="G211" i="111"/>
  <c r="G210" i="111"/>
  <c r="G209" i="111"/>
  <c r="G208" i="111"/>
  <c r="G207" i="111"/>
  <c r="G206" i="111"/>
  <c r="G205" i="111"/>
  <c r="G204" i="111"/>
  <c r="G203" i="111"/>
  <c r="G202" i="111"/>
  <c r="G201" i="111"/>
  <c r="G200" i="111"/>
  <c r="G199" i="111"/>
  <c r="G198" i="111"/>
  <c r="G197" i="111"/>
  <c r="G196" i="111"/>
  <c r="G195" i="111"/>
  <c r="G194" i="111"/>
  <c r="G193" i="111"/>
  <c r="G192" i="111"/>
  <c r="G191" i="111"/>
  <c r="G190" i="111"/>
  <c r="G189" i="111"/>
  <c r="G188" i="111"/>
  <c r="G187" i="111"/>
  <c r="G186" i="111"/>
  <c r="G185" i="111"/>
  <c r="G184" i="111"/>
  <c r="G183" i="111"/>
  <c r="G182" i="111"/>
  <c r="G181" i="111"/>
  <c r="G180" i="111"/>
  <c r="G179" i="111"/>
  <c r="G178" i="111"/>
  <c r="G177" i="111"/>
  <c r="G176" i="111"/>
  <c r="G175" i="111"/>
  <c r="G174" i="111"/>
  <c r="G173" i="111"/>
  <c r="G172" i="111"/>
  <c r="G171" i="111"/>
  <c r="G170" i="111"/>
  <c r="G169" i="111"/>
  <c r="G168" i="111"/>
  <c r="G167" i="111"/>
  <c r="G166" i="111"/>
  <c r="G165" i="111"/>
  <c r="G164" i="111"/>
  <c r="G163" i="111"/>
  <c r="G162" i="111"/>
  <c r="G161" i="111"/>
  <c r="G160" i="111"/>
  <c r="G159" i="111"/>
  <c r="G158" i="111"/>
  <c r="G157" i="111"/>
  <c r="G156" i="111"/>
  <c r="G155" i="111"/>
  <c r="G154" i="111"/>
  <c r="G153" i="111"/>
  <c r="G152" i="111"/>
  <c r="G151" i="111"/>
  <c r="G150" i="111"/>
  <c r="G149" i="111"/>
  <c r="G148" i="111"/>
  <c r="G147" i="111"/>
  <c r="G146" i="111"/>
  <c r="G145" i="111"/>
  <c r="G144" i="111"/>
  <c r="G143" i="111"/>
  <c r="G142" i="111"/>
  <c r="G141" i="111"/>
  <c r="G140" i="111"/>
  <c r="G139" i="111"/>
  <c r="G138" i="111"/>
  <c r="G137" i="111"/>
  <c r="G136" i="111"/>
  <c r="G135" i="111"/>
  <c r="G134" i="111"/>
  <c r="G133" i="111"/>
  <c r="G132" i="111"/>
  <c r="G131" i="111"/>
  <c r="G130" i="111"/>
  <c r="G129" i="111"/>
  <c r="G128" i="111"/>
  <c r="G127" i="111"/>
  <c r="G126" i="111"/>
  <c r="G125" i="111"/>
  <c r="G124" i="111"/>
  <c r="G123" i="111"/>
  <c r="G122" i="111"/>
  <c r="G121" i="111"/>
  <c r="G120" i="111"/>
  <c r="G119" i="111"/>
  <c r="G118" i="111"/>
  <c r="G117" i="111"/>
  <c r="G116" i="111"/>
  <c r="G115" i="111"/>
  <c r="G114" i="111"/>
  <c r="G113" i="111"/>
  <c r="G112" i="111"/>
  <c r="G111" i="111"/>
  <c r="G110" i="111"/>
  <c r="G109" i="111"/>
  <c r="G108" i="111"/>
  <c r="G107" i="111"/>
  <c r="G106" i="111"/>
  <c r="G105" i="111"/>
  <c r="G104" i="111"/>
  <c r="G103" i="111"/>
  <c r="G102" i="111"/>
  <c r="G101" i="111"/>
  <c r="G100" i="111"/>
  <c r="G99" i="111"/>
  <c r="G98" i="111"/>
  <c r="G97" i="111"/>
  <c r="G96" i="111"/>
  <c r="G95" i="111"/>
  <c r="G94" i="111"/>
  <c r="G93" i="111"/>
  <c r="G92" i="111"/>
  <c r="G91" i="111"/>
  <c r="G90" i="111"/>
  <c r="G89" i="111"/>
  <c r="G88" i="111"/>
  <c r="G87" i="111"/>
  <c r="G86" i="111"/>
  <c r="G85" i="111"/>
  <c r="G84" i="111"/>
  <c r="G83" i="111"/>
  <c r="G82" i="111"/>
  <c r="G81" i="111"/>
  <c r="G80" i="111"/>
  <c r="G79" i="111"/>
  <c r="G78" i="111"/>
  <c r="G77" i="111"/>
  <c r="G76" i="111"/>
  <c r="G75" i="111"/>
  <c r="G74" i="111"/>
  <c r="G73" i="111"/>
  <c r="G72" i="111"/>
  <c r="G71" i="111"/>
  <c r="G70" i="111"/>
  <c r="G69" i="111"/>
  <c r="G68" i="111"/>
  <c r="G67" i="111"/>
  <c r="G66" i="111"/>
  <c r="G65" i="111"/>
  <c r="G64" i="111"/>
  <c r="G63" i="111"/>
  <c r="G61" i="111"/>
  <c r="G60" i="111"/>
  <c r="G59" i="111"/>
  <c r="G58" i="111"/>
  <c r="G57" i="111"/>
  <c r="G56" i="111"/>
  <c r="G55" i="111"/>
  <c r="G54" i="111"/>
  <c r="G53" i="111"/>
  <c r="G52" i="111"/>
  <c r="G51" i="111"/>
  <c r="G50" i="111"/>
  <c r="G49" i="111"/>
  <c r="G47" i="111"/>
  <c r="G46" i="111"/>
  <c r="G45" i="111"/>
  <c r="G44" i="111"/>
  <c r="G42" i="111"/>
  <c r="G41" i="111"/>
  <c r="G40" i="111"/>
  <c r="G39" i="111"/>
  <c r="G38" i="111"/>
  <c r="G37" i="111"/>
  <c r="G36" i="111"/>
  <c r="G35" i="111"/>
  <c r="G34" i="111"/>
  <c r="G33" i="111"/>
  <c r="G32" i="111"/>
  <c r="G31" i="111"/>
  <c r="G30" i="111"/>
  <c r="G29" i="111"/>
  <c r="G28" i="111"/>
  <c r="G27" i="111"/>
  <c r="G26" i="111"/>
  <c r="G25" i="111"/>
  <c r="G24" i="111"/>
  <c r="G23" i="111"/>
  <c r="G22" i="111"/>
  <c r="G21" i="111"/>
  <c r="G20" i="111"/>
  <c r="G19" i="111"/>
  <c r="G18" i="111"/>
  <c r="G17" i="111"/>
  <c r="G16" i="111"/>
  <c r="G15" i="111"/>
  <c r="G14" i="111"/>
  <c r="C223" i="111"/>
  <c r="C222" i="111"/>
  <c r="C221" i="111"/>
  <c r="C220" i="111"/>
  <c r="C219" i="111"/>
  <c r="C218" i="111"/>
  <c r="C217" i="111"/>
  <c r="C216" i="111"/>
  <c r="C215" i="111"/>
  <c r="C214" i="111"/>
  <c r="C213" i="111"/>
  <c r="C212" i="111"/>
  <c r="C211" i="111"/>
  <c r="C210" i="111"/>
  <c r="C209" i="111"/>
  <c r="C208" i="111"/>
  <c r="C207" i="111"/>
  <c r="C206" i="111"/>
  <c r="C205" i="111"/>
  <c r="C204" i="111"/>
  <c r="C203" i="111"/>
  <c r="C202" i="111"/>
  <c r="C201" i="111"/>
  <c r="C200" i="111"/>
  <c r="C199" i="111"/>
  <c r="C198" i="111"/>
  <c r="C197" i="111"/>
  <c r="C196" i="111"/>
  <c r="C195" i="111"/>
  <c r="C194" i="111"/>
  <c r="C193" i="111"/>
  <c r="C192" i="111"/>
  <c r="C191" i="111"/>
  <c r="C190" i="111"/>
  <c r="C189" i="111"/>
  <c r="C188" i="111"/>
  <c r="C187" i="111"/>
  <c r="C186" i="111"/>
  <c r="C185" i="111"/>
  <c r="C184" i="111"/>
  <c r="C183" i="111"/>
  <c r="C182" i="111"/>
  <c r="C181" i="111"/>
  <c r="C180" i="111"/>
  <c r="C179" i="111"/>
  <c r="C178" i="111"/>
  <c r="C177" i="111"/>
  <c r="C176" i="111"/>
  <c r="C175" i="111"/>
  <c r="C174" i="111"/>
  <c r="C173" i="111"/>
  <c r="C172" i="111"/>
  <c r="C171" i="111"/>
  <c r="C170" i="111"/>
  <c r="C169" i="111"/>
  <c r="C168" i="111"/>
  <c r="C167" i="111"/>
  <c r="C166" i="111"/>
  <c r="C165" i="111"/>
  <c r="C164" i="111"/>
  <c r="C163" i="111"/>
  <c r="C162" i="111"/>
  <c r="C161" i="111"/>
  <c r="C160" i="111"/>
  <c r="C159" i="111"/>
  <c r="C158" i="111"/>
  <c r="C157" i="111"/>
  <c r="C156" i="111"/>
  <c r="C155" i="111"/>
  <c r="C154" i="111"/>
  <c r="C153" i="111"/>
  <c r="C152" i="111"/>
  <c r="C151" i="111"/>
  <c r="C150" i="111"/>
  <c r="C149" i="111"/>
  <c r="C148" i="111"/>
  <c r="C147" i="111"/>
  <c r="C146" i="111"/>
  <c r="C145" i="111"/>
  <c r="C144" i="111"/>
  <c r="C143" i="111"/>
  <c r="C142" i="111"/>
  <c r="C141" i="111"/>
  <c r="C140" i="111"/>
  <c r="C139" i="111"/>
  <c r="C138" i="111"/>
  <c r="C137" i="111"/>
  <c r="C136" i="111"/>
  <c r="C135" i="111"/>
  <c r="C134" i="111"/>
  <c r="C133" i="111"/>
  <c r="C132" i="111"/>
  <c r="C131" i="111"/>
  <c r="C130" i="111"/>
  <c r="C129" i="111"/>
  <c r="C128" i="111"/>
  <c r="C127" i="111"/>
  <c r="C126" i="111"/>
  <c r="C125" i="111"/>
  <c r="C124" i="111"/>
  <c r="C123" i="111"/>
  <c r="C122" i="111"/>
  <c r="C121" i="111"/>
  <c r="C120" i="111"/>
  <c r="C119" i="111"/>
  <c r="C118" i="111"/>
  <c r="C117" i="111"/>
  <c r="C116" i="111"/>
  <c r="C115" i="111"/>
  <c r="C114" i="111"/>
  <c r="C113" i="111"/>
  <c r="C112" i="111"/>
  <c r="C111" i="111"/>
  <c r="C110" i="111"/>
  <c r="C109" i="111"/>
  <c r="C108" i="111"/>
  <c r="C107" i="111"/>
  <c r="C106" i="111"/>
  <c r="C105" i="111"/>
  <c r="C104" i="111"/>
  <c r="C103" i="111"/>
  <c r="C102" i="111"/>
  <c r="C101" i="111"/>
  <c r="C100" i="111"/>
  <c r="C99" i="111"/>
  <c r="C98" i="111"/>
  <c r="C97" i="111"/>
  <c r="C96" i="111"/>
  <c r="C95" i="111"/>
  <c r="C94" i="111"/>
  <c r="C93" i="111"/>
  <c r="C92" i="111"/>
  <c r="C91" i="111"/>
  <c r="C90" i="111"/>
  <c r="C89" i="111"/>
  <c r="C88" i="111"/>
  <c r="C87" i="111"/>
  <c r="C86" i="111"/>
  <c r="C85" i="111"/>
  <c r="C84" i="111"/>
  <c r="C83" i="111"/>
  <c r="C82" i="111"/>
  <c r="C81" i="111"/>
  <c r="C80" i="111"/>
  <c r="C79" i="111"/>
  <c r="C78" i="111"/>
  <c r="C77" i="111"/>
  <c r="C76" i="111"/>
  <c r="C75" i="111"/>
  <c r="C74" i="111"/>
  <c r="C73" i="111"/>
  <c r="C72" i="111"/>
  <c r="C71" i="111"/>
  <c r="C70" i="111"/>
  <c r="C69" i="111"/>
  <c r="C68" i="111"/>
  <c r="C67" i="111"/>
  <c r="C66" i="111"/>
  <c r="C65" i="111"/>
  <c r="C64" i="111"/>
  <c r="C63" i="111"/>
  <c r="C61" i="111"/>
  <c r="C60" i="111"/>
  <c r="C59" i="111"/>
  <c r="C58" i="111"/>
  <c r="C57" i="111"/>
  <c r="C56" i="111"/>
  <c r="C55" i="111"/>
  <c r="C54" i="111"/>
  <c r="C53" i="111"/>
  <c r="C52" i="111"/>
  <c r="C51" i="111"/>
  <c r="C50" i="111"/>
  <c r="C49" i="111"/>
  <c r="C47" i="111"/>
  <c r="C46" i="111"/>
  <c r="C45" i="111"/>
  <c r="C44" i="111"/>
  <c r="C42" i="111"/>
  <c r="C41" i="111"/>
  <c r="C40" i="111"/>
  <c r="C39" i="111"/>
  <c r="C38" i="111"/>
  <c r="C37" i="111"/>
  <c r="C36" i="111"/>
  <c r="C35" i="111"/>
  <c r="C34" i="111"/>
  <c r="C33" i="111"/>
  <c r="C32" i="111"/>
  <c r="C31" i="111"/>
  <c r="C30" i="111"/>
  <c r="C29" i="111"/>
  <c r="C28" i="111"/>
  <c r="C27" i="111"/>
  <c r="C26" i="111"/>
  <c r="C25" i="111"/>
  <c r="C24" i="111"/>
  <c r="C23" i="111"/>
  <c r="C22" i="111"/>
  <c r="C21" i="111"/>
  <c r="C20" i="111"/>
  <c r="C19" i="111"/>
  <c r="C18" i="111"/>
  <c r="C17" i="111"/>
  <c r="C16" i="111"/>
  <c r="C15" i="111"/>
  <c r="C14" i="111"/>
  <c r="I13" i="111"/>
  <c r="H13" i="111"/>
  <c r="G13" i="111"/>
  <c r="C13" i="111"/>
  <c r="AM223" i="111"/>
  <c r="P223" i="111"/>
  <c r="AM215" i="111"/>
  <c r="AB207" i="111"/>
  <c r="AA207" i="111"/>
  <c r="X207" i="111"/>
  <c r="W207" i="111"/>
  <c r="T207" i="111"/>
  <c r="S207" i="111"/>
  <c r="P207" i="111"/>
  <c r="O207" i="111"/>
  <c r="W206" i="111"/>
  <c r="AB199" i="111"/>
  <c r="AA199" i="111"/>
  <c r="X199" i="111"/>
  <c r="W199" i="111"/>
  <c r="T199" i="111"/>
  <c r="S199" i="111"/>
  <c r="P199" i="111"/>
  <c r="O199" i="111"/>
  <c r="AB191" i="111"/>
  <c r="AA191" i="111"/>
  <c r="X191" i="111"/>
  <c r="W191" i="111"/>
  <c r="T191" i="111"/>
  <c r="S191" i="111"/>
  <c r="P191" i="111"/>
  <c r="O191" i="111"/>
  <c r="AB183" i="111"/>
  <c r="AA183" i="111"/>
  <c r="X183" i="111"/>
  <c r="W183" i="111"/>
  <c r="T183" i="111"/>
  <c r="S183" i="111"/>
  <c r="P183" i="111"/>
  <c r="O183" i="111"/>
  <c r="AM182" i="111"/>
  <c r="AM175" i="111"/>
  <c r="AB175" i="111"/>
  <c r="AA175" i="111"/>
  <c r="X175" i="111"/>
  <c r="W175" i="111"/>
  <c r="T175" i="111"/>
  <c r="S175" i="111"/>
  <c r="P175" i="111"/>
  <c r="O175" i="111"/>
  <c r="T174" i="111"/>
  <c r="AM167" i="111"/>
  <c r="AB167" i="111"/>
  <c r="AA167" i="111"/>
  <c r="X167" i="111"/>
  <c r="W167" i="111"/>
  <c r="T167" i="111"/>
  <c r="S167" i="111"/>
  <c r="P167" i="111"/>
  <c r="O167" i="111"/>
  <c r="T166" i="111"/>
  <c r="S166" i="111"/>
  <c r="AB159" i="111"/>
  <c r="AA159" i="111"/>
  <c r="X159" i="111"/>
  <c r="W159" i="111"/>
  <c r="T159" i="111"/>
  <c r="S159" i="111"/>
  <c r="P159" i="111"/>
  <c r="O159" i="111"/>
  <c r="AM151" i="111"/>
  <c r="AB151" i="111"/>
  <c r="AA151" i="111"/>
  <c r="X151" i="111"/>
  <c r="W151" i="111"/>
  <c r="T151" i="111"/>
  <c r="S151" i="111"/>
  <c r="P151" i="111"/>
  <c r="O151" i="111"/>
  <c r="AB143" i="111"/>
  <c r="AA143" i="111"/>
  <c r="X143" i="111"/>
  <c r="W143" i="111"/>
  <c r="T143" i="111"/>
  <c r="S143" i="111"/>
  <c r="P143" i="111"/>
  <c r="O143" i="111"/>
  <c r="AB135" i="111"/>
  <c r="AA135" i="111"/>
  <c r="X135" i="111"/>
  <c r="W135" i="111"/>
  <c r="T135" i="111"/>
  <c r="S135" i="111"/>
  <c r="P135" i="111"/>
  <c r="O135" i="111"/>
  <c r="AB127" i="111"/>
  <c r="AA127" i="111"/>
  <c r="X127" i="111"/>
  <c r="W127" i="111"/>
  <c r="T127" i="111"/>
  <c r="S127" i="111"/>
  <c r="P127" i="111"/>
  <c r="O127" i="111"/>
  <c r="AM119" i="111"/>
  <c r="AB119" i="111"/>
  <c r="AA119" i="111"/>
  <c r="X119" i="111"/>
  <c r="W119" i="111"/>
  <c r="T119" i="111"/>
  <c r="S119" i="111"/>
  <c r="P119" i="111"/>
  <c r="O119" i="111"/>
  <c r="AB111" i="111"/>
  <c r="AA111" i="111"/>
  <c r="X111" i="111"/>
  <c r="W111" i="111"/>
  <c r="T111" i="111"/>
  <c r="S111" i="111"/>
  <c r="P111" i="111"/>
  <c r="O111" i="111"/>
  <c r="P110" i="111"/>
  <c r="AM103" i="111"/>
  <c r="AB103" i="111"/>
  <c r="AA103" i="111"/>
  <c r="X103" i="111"/>
  <c r="W103" i="111"/>
  <c r="T103" i="111"/>
  <c r="S103" i="111"/>
  <c r="P103" i="111"/>
  <c r="O103" i="111"/>
  <c r="AM102" i="111"/>
  <c r="AM95" i="111"/>
  <c r="AB95" i="111"/>
  <c r="AA95" i="111"/>
  <c r="X95" i="111"/>
  <c r="W95" i="111"/>
  <c r="T95" i="111"/>
  <c r="S95" i="111"/>
  <c r="P95" i="111"/>
  <c r="O95" i="111"/>
  <c r="AM94" i="111"/>
  <c r="T94" i="111"/>
  <c r="AM87" i="111"/>
  <c r="AB87" i="111"/>
  <c r="AA87" i="111"/>
  <c r="X87" i="111"/>
  <c r="W87" i="111"/>
  <c r="T87" i="111"/>
  <c r="S87" i="111"/>
  <c r="P87" i="111"/>
  <c r="O87" i="111"/>
  <c r="T86" i="111"/>
  <c r="AM79" i="111"/>
  <c r="AB79" i="111"/>
  <c r="AA79" i="111"/>
  <c r="X79" i="111"/>
  <c r="W79" i="111"/>
  <c r="T79" i="111"/>
  <c r="S79" i="111"/>
  <c r="P79" i="111"/>
  <c r="O79" i="111"/>
  <c r="O78" i="111"/>
  <c r="P77" i="111"/>
  <c r="AM71" i="111"/>
  <c r="AB71" i="111"/>
  <c r="AA71" i="111"/>
  <c r="X71" i="111"/>
  <c r="W71" i="111"/>
  <c r="T71" i="111"/>
  <c r="S71" i="111"/>
  <c r="P71" i="111"/>
  <c r="O71" i="111"/>
  <c r="AM70" i="111"/>
  <c r="AM63" i="111"/>
  <c r="AA63" i="111"/>
  <c r="O63" i="111"/>
  <c r="AA61" i="111"/>
  <c r="W61" i="111"/>
  <c r="AM54" i="111"/>
  <c r="AB54" i="111"/>
  <c r="T54" i="111"/>
  <c r="S54" i="111"/>
  <c r="S52" i="111"/>
  <c r="X44" i="111"/>
  <c r="AM36" i="111"/>
  <c r="W35" i="111"/>
  <c r="T35" i="111"/>
  <c r="S35" i="111"/>
  <c r="O35" i="111"/>
  <c r="AM28" i="111"/>
  <c r="AB28" i="111"/>
  <c r="T28" i="111"/>
  <c r="S28" i="111"/>
  <c r="AB27" i="111"/>
  <c r="W27" i="111"/>
  <c r="O27" i="111"/>
  <c r="AM20" i="111"/>
  <c r="AB19" i="111"/>
  <c r="X19" i="111"/>
  <c r="W19" i="111"/>
  <c r="S19" i="111"/>
  <c r="P19" i="111"/>
  <c r="O19" i="111"/>
  <c r="AN21" i="69"/>
  <c r="AM21" i="69"/>
  <c r="AK21" i="69"/>
  <c r="AJ21" i="69"/>
  <c r="AI21" i="69"/>
  <c r="AH21" i="69"/>
  <c r="AB21" i="69"/>
  <c r="AA21" i="69"/>
  <c r="X21" i="69"/>
  <c r="W21" i="69"/>
  <c r="T21" i="69"/>
  <c r="S21" i="69"/>
  <c r="P21" i="69"/>
  <c r="AN20" i="69"/>
  <c r="AM20" i="69"/>
  <c r="AK20" i="69"/>
  <c r="AJ20" i="69"/>
  <c r="AI20" i="69"/>
  <c r="AH20" i="69"/>
  <c r="AB20" i="69"/>
  <c r="AA20" i="69"/>
  <c r="X20" i="69"/>
  <c r="W20" i="69"/>
  <c r="T20" i="69"/>
  <c r="S20" i="69"/>
  <c r="P20" i="69"/>
  <c r="AN19" i="69"/>
  <c r="AM19" i="69"/>
  <c r="AK19" i="69"/>
  <c r="AJ19" i="69"/>
  <c r="AI19" i="69"/>
  <c r="AH19" i="69"/>
  <c r="AB19" i="69"/>
  <c r="AA19" i="69"/>
  <c r="X19" i="69"/>
  <c r="W19" i="69"/>
  <c r="T19" i="69"/>
  <c r="S19" i="69"/>
  <c r="P19" i="69"/>
  <c r="AN18" i="69"/>
  <c r="AM18" i="69"/>
  <c r="AK18" i="69"/>
  <c r="AJ18" i="69"/>
  <c r="AI18" i="69"/>
  <c r="AH18" i="69"/>
  <c r="AB18" i="69"/>
  <c r="AA18" i="69"/>
  <c r="X18" i="69"/>
  <c r="W18" i="69"/>
  <c r="T18" i="69"/>
  <c r="S18" i="69"/>
  <c r="P18" i="69"/>
  <c r="AN17" i="69"/>
  <c r="AM17" i="69"/>
  <c r="AK17" i="69"/>
  <c r="AJ17" i="69"/>
  <c r="AI17" i="69"/>
  <c r="AH17" i="69"/>
  <c r="AB17" i="69"/>
  <c r="AA17" i="69"/>
  <c r="X17" i="69"/>
  <c r="W17" i="69"/>
  <c r="T17" i="69"/>
  <c r="S17" i="69"/>
  <c r="P17" i="69"/>
  <c r="AN16" i="69"/>
  <c r="AM16" i="69"/>
  <c r="AK16" i="69"/>
  <c r="AJ16" i="69"/>
  <c r="AI16" i="69"/>
  <c r="AH16" i="69"/>
  <c r="AB16" i="69"/>
  <c r="AA16" i="69"/>
  <c r="X16" i="69"/>
  <c r="W16" i="69"/>
  <c r="T16" i="69"/>
  <c r="S16" i="69"/>
  <c r="P16" i="69"/>
  <c r="AN15" i="69"/>
  <c r="AM15" i="69"/>
  <c r="AK15" i="69"/>
  <c r="AJ15" i="69"/>
  <c r="AI15" i="69"/>
  <c r="AH15" i="69"/>
  <c r="AB15" i="69"/>
  <c r="AA15" i="69"/>
  <c r="X15" i="69"/>
  <c r="W15" i="69"/>
  <c r="T15" i="69"/>
  <c r="S15" i="69"/>
  <c r="P15" i="69"/>
  <c r="AN14" i="69"/>
  <c r="AM14" i="69"/>
  <c r="AK14" i="69"/>
  <c r="AJ14" i="69"/>
  <c r="AI14" i="69"/>
  <c r="AH14" i="69"/>
  <c r="AB14" i="69"/>
  <c r="AA14" i="69"/>
  <c r="X14" i="69"/>
  <c r="W14" i="69"/>
  <c r="T14" i="69"/>
  <c r="S14" i="69"/>
  <c r="P14" i="69"/>
  <c r="AN13" i="69"/>
  <c r="AM13" i="69"/>
  <c r="AK13" i="69"/>
  <c r="AK13" i="111" s="1"/>
  <c r="AJ13" i="69"/>
  <c r="AJ13" i="111" s="1"/>
  <c r="AI13" i="69"/>
  <c r="AI13" i="111" s="1"/>
  <c r="AH13" i="69"/>
  <c r="AH13" i="111" s="1"/>
  <c r="AB13" i="69"/>
  <c r="AA13" i="69"/>
  <c r="X13" i="69"/>
  <c r="W13" i="69"/>
  <c r="T13" i="69"/>
  <c r="S13" i="69"/>
  <c r="P13" i="69"/>
  <c r="O13" i="69"/>
  <c r="AN30" i="69"/>
  <c r="AM30" i="69"/>
  <c r="AK30" i="69"/>
  <c r="AK30" i="111" s="1"/>
  <c r="AJ30" i="69"/>
  <c r="AJ30" i="111" s="1"/>
  <c r="AI30" i="69"/>
  <c r="AI30" i="111" s="1"/>
  <c r="AH30" i="69"/>
  <c r="AH30" i="111" s="1"/>
  <c r="AB30" i="69"/>
  <c r="AA30" i="69"/>
  <c r="X30" i="69"/>
  <c r="W30" i="69"/>
  <c r="T30" i="69"/>
  <c r="S30" i="69"/>
  <c r="P30" i="69"/>
  <c r="AN29" i="69"/>
  <c r="AM29" i="69"/>
  <c r="AK29" i="69"/>
  <c r="AK29" i="111" s="1"/>
  <c r="AJ29" i="69"/>
  <c r="AJ29" i="111" s="1"/>
  <c r="AI29" i="69"/>
  <c r="AI29" i="111" s="1"/>
  <c r="AH29" i="69"/>
  <c r="AH29" i="111" s="1"/>
  <c r="AB29" i="69"/>
  <c r="AA29" i="69"/>
  <c r="X29" i="69"/>
  <c r="W29" i="69"/>
  <c r="T29" i="69"/>
  <c r="S29" i="69"/>
  <c r="P29" i="69"/>
  <c r="AN28" i="69"/>
  <c r="AM28" i="69"/>
  <c r="AK28" i="69"/>
  <c r="AK28" i="111" s="1"/>
  <c r="AJ28" i="69"/>
  <c r="AJ28" i="111" s="1"/>
  <c r="AI28" i="69"/>
  <c r="AI28" i="111" s="1"/>
  <c r="AH28" i="69"/>
  <c r="AH28" i="111" s="1"/>
  <c r="AB28" i="69"/>
  <c r="AA28" i="69"/>
  <c r="X28" i="69"/>
  <c r="W28" i="69"/>
  <c r="T28" i="69"/>
  <c r="S28" i="69"/>
  <c r="P28" i="69"/>
  <c r="AN27" i="69"/>
  <c r="AM27" i="69"/>
  <c r="AK27" i="69"/>
  <c r="AK27" i="111" s="1"/>
  <c r="AJ27" i="69"/>
  <c r="AJ27" i="111" s="1"/>
  <c r="AI27" i="69"/>
  <c r="AI27" i="111" s="1"/>
  <c r="AH27" i="69"/>
  <c r="AH27" i="111" s="1"/>
  <c r="AB27" i="69"/>
  <c r="AA27" i="69"/>
  <c r="X27" i="69"/>
  <c r="W27" i="69"/>
  <c r="T27" i="69"/>
  <c r="S27" i="69"/>
  <c r="P27" i="69"/>
  <c r="AN26" i="69"/>
  <c r="AM26" i="69"/>
  <c r="AK26" i="69"/>
  <c r="AK26" i="111" s="1"/>
  <c r="AJ26" i="69"/>
  <c r="AJ26" i="111" s="1"/>
  <c r="AI26" i="69"/>
  <c r="AI26" i="111" s="1"/>
  <c r="AH26" i="69"/>
  <c r="AH26" i="111" s="1"/>
  <c r="AB26" i="69"/>
  <c r="AA26" i="69"/>
  <c r="X26" i="69"/>
  <c r="W26" i="69"/>
  <c r="T26" i="69"/>
  <c r="S26" i="69"/>
  <c r="P26" i="69"/>
  <c r="AN25" i="69"/>
  <c r="AM25" i="69"/>
  <c r="AK25" i="69"/>
  <c r="AK25" i="111" s="1"/>
  <c r="AJ25" i="69"/>
  <c r="AJ25" i="111" s="1"/>
  <c r="AI25" i="69"/>
  <c r="AI25" i="111" s="1"/>
  <c r="AH25" i="69"/>
  <c r="AH25" i="111" s="1"/>
  <c r="AB25" i="69"/>
  <c r="AA25" i="69"/>
  <c r="X25" i="69"/>
  <c r="W25" i="69"/>
  <c r="T25" i="69"/>
  <c r="S25" i="69"/>
  <c r="P25" i="69"/>
  <c r="AN24" i="69"/>
  <c r="AM24" i="69"/>
  <c r="AK24" i="69"/>
  <c r="AK24" i="111" s="1"/>
  <c r="AJ24" i="69"/>
  <c r="AJ24" i="111" s="1"/>
  <c r="AI24" i="69"/>
  <c r="AI24" i="111" s="1"/>
  <c r="AH24" i="69"/>
  <c r="AH24" i="111" s="1"/>
  <c r="AB24" i="69"/>
  <c r="AA24" i="69"/>
  <c r="X24" i="69"/>
  <c r="W24" i="69"/>
  <c r="T24" i="69"/>
  <c r="S24" i="69"/>
  <c r="P24" i="69"/>
  <c r="AN23" i="69"/>
  <c r="AM23" i="69"/>
  <c r="AK23" i="69"/>
  <c r="AJ23" i="69"/>
  <c r="AI23" i="69"/>
  <c r="AH23" i="69"/>
  <c r="AB23" i="69"/>
  <c r="AA23" i="69"/>
  <c r="X23" i="69"/>
  <c r="W23" i="69"/>
  <c r="T23" i="69"/>
  <c r="S23" i="69"/>
  <c r="P23" i="69"/>
  <c r="AN22" i="69"/>
  <c r="AM22" i="69"/>
  <c r="AK22" i="69"/>
  <c r="AJ22" i="69"/>
  <c r="AI22" i="69"/>
  <c r="AH22" i="69"/>
  <c r="AB22" i="69"/>
  <c r="AA22" i="69"/>
  <c r="X22" i="69"/>
  <c r="W22" i="69"/>
  <c r="T22" i="69"/>
  <c r="S22" i="69"/>
  <c r="P22" i="69"/>
  <c r="O11" i="36"/>
  <c r="G27" i="36"/>
  <c r="E15" i="109" l="1"/>
  <c r="E15" i="110"/>
  <c r="X80" i="111"/>
  <c r="AD80" i="111"/>
  <c r="Y80" i="111"/>
  <c r="AC80" i="111"/>
  <c r="Z80" i="111"/>
  <c r="R80" i="111"/>
  <c r="V80" i="111"/>
  <c r="Q80" i="111"/>
  <c r="U80" i="111"/>
  <c r="AD120" i="111"/>
  <c r="Y120" i="111"/>
  <c r="AC120" i="111"/>
  <c r="Z120" i="111"/>
  <c r="R120" i="111"/>
  <c r="V120" i="111"/>
  <c r="Q120" i="111"/>
  <c r="U120" i="111"/>
  <c r="AD152" i="111"/>
  <c r="Y152" i="111"/>
  <c r="AC152" i="111"/>
  <c r="Z152" i="111"/>
  <c r="R152" i="111"/>
  <c r="V152" i="111"/>
  <c r="Q152" i="111"/>
  <c r="U152" i="111"/>
  <c r="AD184" i="111"/>
  <c r="Y184" i="111"/>
  <c r="AC184" i="111"/>
  <c r="V184" i="111"/>
  <c r="Z184" i="111"/>
  <c r="R184" i="111"/>
  <c r="Q184" i="111"/>
  <c r="U184" i="111"/>
  <c r="AD208" i="111"/>
  <c r="Y208" i="111"/>
  <c r="AC208" i="111"/>
  <c r="V208" i="111"/>
  <c r="Z208" i="111"/>
  <c r="R208" i="111"/>
  <c r="Q208" i="111"/>
  <c r="U208" i="111"/>
  <c r="X81" i="111"/>
  <c r="Y81" i="111"/>
  <c r="AC81" i="111"/>
  <c r="Z81" i="111"/>
  <c r="AD81" i="111"/>
  <c r="R81" i="111"/>
  <c r="V81" i="111"/>
  <c r="Q81" i="111"/>
  <c r="U81" i="111"/>
  <c r="AB97" i="111"/>
  <c r="Y97" i="111"/>
  <c r="AC97" i="111"/>
  <c r="Z97" i="111"/>
  <c r="AD97" i="111"/>
  <c r="R97" i="111"/>
  <c r="V97" i="111"/>
  <c r="Q97" i="111"/>
  <c r="U97" i="111"/>
  <c r="Y105" i="111"/>
  <c r="AC105" i="111"/>
  <c r="Z105" i="111"/>
  <c r="AD105" i="111"/>
  <c r="R105" i="111"/>
  <c r="V105" i="111"/>
  <c r="Q105" i="111"/>
  <c r="U105" i="111"/>
  <c r="Y121" i="111"/>
  <c r="AC121" i="111"/>
  <c r="Z121" i="111"/>
  <c r="AD121" i="111"/>
  <c r="R121" i="111"/>
  <c r="V121" i="111"/>
  <c r="Q121" i="111"/>
  <c r="U121" i="111"/>
  <c r="S137" i="111"/>
  <c r="Y137" i="111"/>
  <c r="AC137" i="111"/>
  <c r="Z137" i="111"/>
  <c r="AD137" i="111"/>
  <c r="R137" i="111"/>
  <c r="V137" i="111"/>
  <c r="Q137" i="111"/>
  <c r="U137" i="111"/>
  <c r="T153" i="111"/>
  <c r="Y153" i="111"/>
  <c r="AC153" i="111"/>
  <c r="Z153" i="111"/>
  <c r="AD153" i="111"/>
  <c r="R153" i="111"/>
  <c r="V153" i="111"/>
  <c r="Q153" i="111"/>
  <c r="U153" i="111"/>
  <c r="Y169" i="111"/>
  <c r="AC169" i="111"/>
  <c r="V169" i="111"/>
  <c r="Z169" i="111"/>
  <c r="AD169" i="111"/>
  <c r="R169" i="111"/>
  <c r="Q169" i="111"/>
  <c r="U169" i="111"/>
  <c r="Y177" i="111"/>
  <c r="AC177" i="111"/>
  <c r="V177" i="111"/>
  <c r="Z177" i="111"/>
  <c r="AD177" i="111"/>
  <c r="R177" i="111"/>
  <c r="Q177" i="111"/>
  <c r="U177" i="111"/>
  <c r="Y193" i="111"/>
  <c r="AC193" i="111"/>
  <c r="V193" i="111"/>
  <c r="Z193" i="111"/>
  <c r="AD193" i="111"/>
  <c r="R193" i="111"/>
  <c r="Q193" i="111"/>
  <c r="U193" i="111"/>
  <c r="Y209" i="111"/>
  <c r="AC209" i="111"/>
  <c r="V209" i="111"/>
  <c r="Z209" i="111"/>
  <c r="AD209" i="111"/>
  <c r="R209" i="111"/>
  <c r="Q209" i="111"/>
  <c r="U209" i="111"/>
  <c r="AA217" i="111"/>
  <c r="Y217" i="111"/>
  <c r="AC217" i="111"/>
  <c r="V217" i="111"/>
  <c r="Z217" i="111"/>
  <c r="AD217" i="111"/>
  <c r="R217" i="111"/>
  <c r="Q217" i="111"/>
  <c r="U217" i="111"/>
  <c r="AC74" i="111"/>
  <c r="Z74" i="111"/>
  <c r="AD74" i="111"/>
  <c r="Y74" i="111"/>
  <c r="R74" i="111"/>
  <c r="V74" i="111"/>
  <c r="Q74" i="111"/>
  <c r="U74" i="111"/>
  <c r="AB82" i="111"/>
  <c r="AC82" i="111"/>
  <c r="Z82" i="111"/>
  <c r="AD82" i="111"/>
  <c r="Y82" i="111"/>
  <c r="R82" i="111"/>
  <c r="V82" i="111"/>
  <c r="Q82" i="111"/>
  <c r="U82" i="111"/>
  <c r="AC90" i="111"/>
  <c r="Z90" i="111"/>
  <c r="AD90" i="111"/>
  <c r="Y90" i="111"/>
  <c r="R90" i="111"/>
  <c r="V90" i="111"/>
  <c r="Q90" i="111"/>
  <c r="U90" i="111"/>
  <c r="AC98" i="111"/>
  <c r="Z98" i="111"/>
  <c r="AD98" i="111"/>
  <c r="Y98" i="111"/>
  <c r="R98" i="111"/>
  <c r="V98" i="111"/>
  <c r="Q98" i="111"/>
  <c r="U98" i="111"/>
  <c r="AC106" i="111"/>
  <c r="Z106" i="111"/>
  <c r="AD106" i="111"/>
  <c r="Y106" i="111"/>
  <c r="R106" i="111"/>
  <c r="V106" i="111"/>
  <c r="Q106" i="111"/>
  <c r="U106" i="111"/>
  <c r="AA114" i="111"/>
  <c r="AC114" i="111"/>
  <c r="Z114" i="111"/>
  <c r="AD114" i="111"/>
  <c r="Y114" i="111"/>
  <c r="R114" i="111"/>
  <c r="V114" i="111"/>
  <c r="Q114" i="111"/>
  <c r="U114" i="111"/>
  <c r="AA122" i="111"/>
  <c r="AC122" i="111"/>
  <c r="Z122" i="111"/>
  <c r="AD122" i="111"/>
  <c r="Y122" i="111"/>
  <c r="R122" i="111"/>
  <c r="V122" i="111"/>
  <c r="Q122" i="111"/>
  <c r="U122" i="111"/>
  <c r="AC130" i="111"/>
  <c r="Z130" i="111"/>
  <c r="AD130" i="111"/>
  <c r="Y130" i="111"/>
  <c r="R130" i="111"/>
  <c r="V130" i="111"/>
  <c r="Q130" i="111"/>
  <c r="U130" i="111"/>
  <c r="AC138" i="111"/>
  <c r="Z138" i="111"/>
  <c r="AD138" i="111"/>
  <c r="Y138" i="111"/>
  <c r="R138" i="111"/>
  <c r="V138" i="111"/>
  <c r="Q138" i="111"/>
  <c r="U138" i="111"/>
  <c r="AC146" i="111"/>
  <c r="Z146" i="111"/>
  <c r="AD146" i="111"/>
  <c r="Y146" i="111"/>
  <c r="R146" i="111"/>
  <c r="V146" i="111"/>
  <c r="Q146" i="111"/>
  <c r="U146" i="111"/>
  <c r="AB154" i="111"/>
  <c r="AC154" i="111"/>
  <c r="Z154" i="111"/>
  <c r="AD154" i="111"/>
  <c r="Y154" i="111"/>
  <c r="R154" i="111"/>
  <c r="V154" i="111"/>
  <c r="Q154" i="111"/>
  <c r="U154" i="111"/>
  <c r="W162" i="111"/>
  <c r="AC162" i="111"/>
  <c r="Z162" i="111"/>
  <c r="AD162" i="111"/>
  <c r="Y162" i="111"/>
  <c r="R162" i="111"/>
  <c r="V162" i="111"/>
  <c r="Q162" i="111"/>
  <c r="U162" i="111"/>
  <c r="AC170" i="111"/>
  <c r="V170" i="111"/>
  <c r="Z170" i="111"/>
  <c r="AD170" i="111"/>
  <c r="Y170" i="111"/>
  <c r="R170" i="111"/>
  <c r="Q170" i="111"/>
  <c r="U170" i="111"/>
  <c r="T178" i="111"/>
  <c r="AC178" i="111"/>
  <c r="V178" i="111"/>
  <c r="Z178" i="111"/>
  <c r="AD178" i="111"/>
  <c r="Y178" i="111"/>
  <c r="R178" i="111"/>
  <c r="Q178" i="111"/>
  <c r="U178" i="111"/>
  <c r="W186" i="111"/>
  <c r="AC186" i="111"/>
  <c r="V186" i="111"/>
  <c r="Z186" i="111"/>
  <c r="AD186" i="111"/>
  <c r="Y186" i="111"/>
  <c r="R186" i="111"/>
  <c r="Q186" i="111"/>
  <c r="U186" i="111"/>
  <c r="AC194" i="111"/>
  <c r="V194" i="111"/>
  <c r="Z194" i="111"/>
  <c r="AD194" i="111"/>
  <c r="Y194" i="111"/>
  <c r="R194" i="111"/>
  <c r="Q194" i="111"/>
  <c r="U194" i="111"/>
  <c r="AC202" i="111"/>
  <c r="V202" i="111"/>
  <c r="Z202" i="111"/>
  <c r="AD202" i="111"/>
  <c r="Y202" i="111"/>
  <c r="R202" i="111"/>
  <c r="Q202" i="111"/>
  <c r="U202" i="111"/>
  <c r="AC210" i="111"/>
  <c r="V210" i="111"/>
  <c r="Z210" i="111"/>
  <c r="AD210" i="111"/>
  <c r="Y210" i="111"/>
  <c r="R210" i="111"/>
  <c r="Q210" i="111"/>
  <c r="U210" i="111"/>
  <c r="AC218" i="111"/>
  <c r="V218" i="111"/>
  <c r="Z218" i="111"/>
  <c r="AD218" i="111"/>
  <c r="Y218" i="111"/>
  <c r="R218" i="111"/>
  <c r="Q218" i="111"/>
  <c r="U218" i="111"/>
  <c r="AD96" i="111"/>
  <c r="Y96" i="111"/>
  <c r="AC96" i="111"/>
  <c r="Z96" i="111"/>
  <c r="R96" i="111"/>
  <c r="V96" i="111"/>
  <c r="Q96" i="111"/>
  <c r="U96" i="111"/>
  <c r="AD136" i="111"/>
  <c r="Y136" i="111"/>
  <c r="AC136" i="111"/>
  <c r="Z136" i="111"/>
  <c r="R136" i="111"/>
  <c r="V136" i="111"/>
  <c r="Q136" i="111"/>
  <c r="U136" i="111"/>
  <c r="AD176" i="111"/>
  <c r="Y176" i="111"/>
  <c r="AC176" i="111"/>
  <c r="V176" i="111"/>
  <c r="Z176" i="111"/>
  <c r="R176" i="111"/>
  <c r="Q176" i="111"/>
  <c r="U176" i="111"/>
  <c r="AA216" i="111"/>
  <c r="AD216" i="111"/>
  <c r="Y216" i="111"/>
  <c r="AC216" i="111"/>
  <c r="V216" i="111"/>
  <c r="Z216" i="111"/>
  <c r="R216" i="111"/>
  <c r="Q216" i="111"/>
  <c r="U216" i="111"/>
  <c r="Y73" i="111"/>
  <c r="AC73" i="111"/>
  <c r="Z73" i="111"/>
  <c r="AD73" i="111"/>
  <c r="R73" i="111"/>
  <c r="V73" i="111"/>
  <c r="Q73" i="111"/>
  <c r="U73" i="111"/>
  <c r="Y89" i="111"/>
  <c r="AC89" i="111"/>
  <c r="Z89" i="111"/>
  <c r="AD89" i="111"/>
  <c r="R89" i="111"/>
  <c r="V89" i="111"/>
  <c r="Q89" i="111"/>
  <c r="U89" i="111"/>
  <c r="Y113" i="111"/>
  <c r="AC113" i="111"/>
  <c r="Z113" i="111"/>
  <c r="AD113" i="111"/>
  <c r="R113" i="111"/>
  <c r="V113" i="111"/>
  <c r="Q113" i="111"/>
  <c r="U113" i="111"/>
  <c r="Y129" i="111"/>
  <c r="AC129" i="111"/>
  <c r="Z129" i="111"/>
  <c r="AD129" i="111"/>
  <c r="R129" i="111"/>
  <c r="V129" i="111"/>
  <c r="Q129" i="111"/>
  <c r="U129" i="111"/>
  <c r="AA145" i="111"/>
  <c r="Y145" i="111"/>
  <c r="AC145" i="111"/>
  <c r="Z145" i="111"/>
  <c r="AD145" i="111"/>
  <c r="R145" i="111"/>
  <c r="V145" i="111"/>
  <c r="Q145" i="111"/>
  <c r="U145" i="111"/>
  <c r="T161" i="111"/>
  <c r="Y161" i="111"/>
  <c r="AC161" i="111"/>
  <c r="Z161" i="111"/>
  <c r="AD161" i="111"/>
  <c r="R161" i="111"/>
  <c r="V161" i="111"/>
  <c r="Q161" i="111"/>
  <c r="U161" i="111"/>
  <c r="Y185" i="111"/>
  <c r="AC185" i="111"/>
  <c r="V185" i="111"/>
  <c r="Z185" i="111"/>
  <c r="AD185" i="111"/>
  <c r="R185" i="111"/>
  <c r="Q185" i="111"/>
  <c r="U185" i="111"/>
  <c r="Y201" i="111"/>
  <c r="AC201" i="111"/>
  <c r="V201" i="111"/>
  <c r="Z201" i="111"/>
  <c r="AD201" i="111"/>
  <c r="R201" i="111"/>
  <c r="Q201" i="111"/>
  <c r="U201" i="111"/>
  <c r="AM13" i="111"/>
  <c r="AC75" i="111"/>
  <c r="Z75" i="111"/>
  <c r="AD75" i="111"/>
  <c r="Y75" i="111"/>
  <c r="V75" i="111"/>
  <c r="Q75" i="111"/>
  <c r="U75" i="111"/>
  <c r="R75" i="111"/>
  <c r="O83" i="111"/>
  <c r="AC83" i="111"/>
  <c r="Z83" i="111"/>
  <c r="AD83" i="111"/>
  <c r="Y83" i="111"/>
  <c r="V83" i="111"/>
  <c r="Q83" i="111"/>
  <c r="U83" i="111"/>
  <c r="R83" i="111"/>
  <c r="AB91" i="111"/>
  <c r="AC91" i="111"/>
  <c r="Z91" i="111"/>
  <c r="AD91" i="111"/>
  <c r="Y91" i="111"/>
  <c r="V91" i="111"/>
  <c r="Q91" i="111"/>
  <c r="U91" i="111"/>
  <c r="R91" i="111"/>
  <c r="AC99" i="111"/>
  <c r="Z99" i="111"/>
  <c r="AD99" i="111"/>
  <c r="Y99" i="111"/>
  <c r="V99" i="111"/>
  <c r="Q99" i="111"/>
  <c r="U99" i="111"/>
  <c r="R99" i="111"/>
  <c r="AC107" i="111"/>
  <c r="Z107" i="111"/>
  <c r="AD107" i="111"/>
  <c r="Y107" i="111"/>
  <c r="V107" i="111"/>
  <c r="Q107" i="111"/>
  <c r="U107" i="111"/>
  <c r="R107" i="111"/>
  <c r="AC115" i="111"/>
  <c r="Z115" i="111"/>
  <c r="AD115" i="111"/>
  <c r="Y115" i="111"/>
  <c r="V115" i="111"/>
  <c r="Q115" i="111"/>
  <c r="U115" i="111"/>
  <c r="R115" i="111"/>
  <c r="AC123" i="111"/>
  <c r="Z123" i="111"/>
  <c r="AD123" i="111"/>
  <c r="Y123" i="111"/>
  <c r="V123" i="111"/>
  <c r="Q123" i="111"/>
  <c r="U123" i="111"/>
  <c r="R123" i="111"/>
  <c r="AC131" i="111"/>
  <c r="Z131" i="111"/>
  <c r="AD131" i="111"/>
  <c r="Y131" i="111"/>
  <c r="V131" i="111"/>
  <c r="Q131" i="111"/>
  <c r="U131" i="111"/>
  <c r="R131" i="111"/>
  <c r="P139" i="111"/>
  <c r="AC139" i="111"/>
  <c r="Z139" i="111"/>
  <c r="AD139" i="111"/>
  <c r="Y139" i="111"/>
  <c r="V139" i="111"/>
  <c r="Q139" i="111"/>
  <c r="U139" i="111"/>
  <c r="R139" i="111"/>
  <c r="AC147" i="111"/>
  <c r="Z147" i="111"/>
  <c r="AD147" i="111"/>
  <c r="Y147" i="111"/>
  <c r="V147" i="111"/>
  <c r="Q147" i="111"/>
  <c r="U147" i="111"/>
  <c r="R147" i="111"/>
  <c r="W155" i="111"/>
  <c r="AC155" i="111"/>
  <c r="Z155" i="111"/>
  <c r="AD155" i="111"/>
  <c r="Y155" i="111"/>
  <c r="V155" i="111"/>
  <c r="Q155" i="111"/>
  <c r="U155" i="111"/>
  <c r="R155" i="111"/>
  <c r="O163" i="111"/>
  <c r="AC163" i="111"/>
  <c r="Z163" i="111"/>
  <c r="AD163" i="111"/>
  <c r="Y163" i="111"/>
  <c r="V163" i="111"/>
  <c r="Q163" i="111"/>
  <c r="U163" i="111"/>
  <c r="R163" i="111"/>
  <c r="X171" i="111"/>
  <c r="AC171" i="111"/>
  <c r="V171" i="111"/>
  <c r="Z171" i="111"/>
  <c r="AD171" i="111"/>
  <c r="Y171" i="111"/>
  <c r="Q171" i="111"/>
  <c r="U171" i="111"/>
  <c r="R171" i="111"/>
  <c r="S179" i="111"/>
  <c r="AC179" i="111"/>
  <c r="V179" i="111"/>
  <c r="Z179" i="111"/>
  <c r="AD179" i="111"/>
  <c r="Y179" i="111"/>
  <c r="Q179" i="111"/>
  <c r="U179" i="111"/>
  <c r="R179" i="111"/>
  <c r="X187" i="111"/>
  <c r="AC187" i="111"/>
  <c r="V187" i="111"/>
  <c r="Z187" i="111"/>
  <c r="AD187" i="111"/>
  <c r="Y187" i="111"/>
  <c r="Q187" i="111"/>
  <c r="U187" i="111"/>
  <c r="R187" i="111"/>
  <c r="X195" i="111"/>
  <c r="AC195" i="111"/>
  <c r="V195" i="111"/>
  <c r="Z195" i="111"/>
  <c r="AD195" i="111"/>
  <c r="Y195" i="111"/>
  <c r="Q195" i="111"/>
  <c r="U195" i="111"/>
  <c r="R195" i="111"/>
  <c r="AC203" i="111"/>
  <c r="V203" i="111"/>
  <c r="Z203" i="111"/>
  <c r="AD203" i="111"/>
  <c r="Y203" i="111"/>
  <c r="Q203" i="111"/>
  <c r="U203" i="111"/>
  <c r="R203" i="111"/>
  <c r="AC211" i="111"/>
  <c r="V211" i="111"/>
  <c r="Z211" i="111"/>
  <c r="AD211" i="111"/>
  <c r="Y211" i="111"/>
  <c r="Q211" i="111"/>
  <c r="U211" i="111"/>
  <c r="R211" i="111"/>
  <c r="X219" i="111"/>
  <c r="AC219" i="111"/>
  <c r="V219" i="111"/>
  <c r="Z219" i="111"/>
  <c r="AD219" i="111"/>
  <c r="Y219" i="111"/>
  <c r="Q219" i="111"/>
  <c r="U219" i="111"/>
  <c r="R219" i="111"/>
  <c r="AD88" i="111"/>
  <c r="Y88" i="111"/>
  <c r="AC88" i="111"/>
  <c r="Z88" i="111"/>
  <c r="R88" i="111"/>
  <c r="V88" i="111"/>
  <c r="Q88" i="111"/>
  <c r="U88" i="111"/>
  <c r="X112" i="111"/>
  <c r="AD112" i="111"/>
  <c r="Y112" i="111"/>
  <c r="AC112" i="111"/>
  <c r="Z112" i="111"/>
  <c r="R112" i="111"/>
  <c r="V112" i="111"/>
  <c r="Q112" i="111"/>
  <c r="U112" i="111"/>
  <c r="AD144" i="111"/>
  <c r="Y144" i="111"/>
  <c r="AC144" i="111"/>
  <c r="Z144" i="111"/>
  <c r="R144" i="111"/>
  <c r="V144" i="111"/>
  <c r="Q144" i="111"/>
  <c r="U144" i="111"/>
  <c r="T168" i="111"/>
  <c r="AD168" i="111"/>
  <c r="Y168" i="111"/>
  <c r="AC168" i="111"/>
  <c r="Z168" i="111"/>
  <c r="R168" i="111"/>
  <c r="V168" i="111"/>
  <c r="Q168" i="111"/>
  <c r="U168" i="111"/>
  <c r="AD200" i="111"/>
  <c r="Y200" i="111"/>
  <c r="AC200" i="111"/>
  <c r="V200" i="111"/>
  <c r="Z200" i="111"/>
  <c r="R200" i="111"/>
  <c r="Q200" i="111"/>
  <c r="U200" i="111"/>
  <c r="W84" i="111"/>
  <c r="Z84" i="111"/>
  <c r="AD84" i="111"/>
  <c r="Y84" i="111"/>
  <c r="AC84" i="111"/>
  <c r="V84" i="111"/>
  <c r="Q84" i="111"/>
  <c r="U84" i="111"/>
  <c r="R84" i="111"/>
  <c r="Z100" i="111"/>
  <c r="AD100" i="111"/>
  <c r="Y100" i="111"/>
  <c r="AC100" i="111"/>
  <c r="V100" i="111"/>
  <c r="Q100" i="111"/>
  <c r="U100" i="111"/>
  <c r="R100" i="111"/>
  <c r="Z116" i="111"/>
  <c r="AD116" i="111"/>
  <c r="Y116" i="111"/>
  <c r="AC116" i="111"/>
  <c r="V116" i="111"/>
  <c r="Q116" i="111"/>
  <c r="U116" i="111"/>
  <c r="R116" i="111"/>
  <c r="Z132" i="111"/>
  <c r="AD132" i="111"/>
  <c r="Y132" i="111"/>
  <c r="AC132" i="111"/>
  <c r="V132" i="111"/>
  <c r="Q132" i="111"/>
  <c r="U132" i="111"/>
  <c r="R132" i="111"/>
  <c r="Z148" i="111"/>
  <c r="AD148" i="111"/>
  <c r="Y148" i="111"/>
  <c r="AC148" i="111"/>
  <c r="V148" i="111"/>
  <c r="Q148" i="111"/>
  <c r="U148" i="111"/>
  <c r="R148" i="111"/>
  <c r="Z164" i="111"/>
  <c r="AD164" i="111"/>
  <c r="Y164" i="111"/>
  <c r="AC164" i="111"/>
  <c r="V164" i="111"/>
  <c r="Q164" i="111"/>
  <c r="U164" i="111"/>
  <c r="R164" i="111"/>
  <c r="V180" i="111"/>
  <c r="Z180" i="111"/>
  <c r="AD180" i="111"/>
  <c r="Y180" i="111"/>
  <c r="AC180" i="111"/>
  <c r="Q180" i="111"/>
  <c r="U180" i="111"/>
  <c r="R180" i="111"/>
  <c r="X196" i="111"/>
  <c r="V196" i="111"/>
  <c r="Z196" i="111"/>
  <c r="AD196" i="111"/>
  <c r="Y196" i="111"/>
  <c r="AC196" i="111"/>
  <c r="Q196" i="111"/>
  <c r="U196" i="111"/>
  <c r="R196" i="111"/>
  <c r="V212" i="111"/>
  <c r="Z212" i="111"/>
  <c r="AD212" i="111"/>
  <c r="Y212" i="111"/>
  <c r="AC212" i="111"/>
  <c r="Q212" i="111"/>
  <c r="U212" i="111"/>
  <c r="R212" i="111"/>
  <c r="AB69" i="111"/>
  <c r="Z69" i="111"/>
  <c r="AD69" i="111"/>
  <c r="Y69" i="111"/>
  <c r="AC69" i="111"/>
  <c r="Q69" i="111"/>
  <c r="U69" i="111"/>
  <c r="R69" i="111"/>
  <c r="V69" i="111"/>
  <c r="AA77" i="111"/>
  <c r="Z77" i="111"/>
  <c r="AD77" i="111"/>
  <c r="Y77" i="111"/>
  <c r="AC77" i="111"/>
  <c r="Q77" i="111"/>
  <c r="U77" i="111"/>
  <c r="R77" i="111"/>
  <c r="V77" i="111"/>
  <c r="Z85" i="111"/>
  <c r="AD85" i="111"/>
  <c r="Y85" i="111"/>
  <c r="AC85" i="111"/>
  <c r="Q85" i="111"/>
  <c r="U85" i="111"/>
  <c r="R85" i="111"/>
  <c r="V85" i="111"/>
  <c r="Z93" i="111"/>
  <c r="AD93" i="111"/>
  <c r="Y93" i="111"/>
  <c r="AC93" i="111"/>
  <c r="Q93" i="111"/>
  <c r="U93" i="111"/>
  <c r="R93" i="111"/>
  <c r="V93" i="111"/>
  <c r="Z101" i="111"/>
  <c r="AD101" i="111"/>
  <c r="Y101" i="111"/>
  <c r="AC101" i="111"/>
  <c r="Q101" i="111"/>
  <c r="U101" i="111"/>
  <c r="R101" i="111"/>
  <c r="V101" i="111"/>
  <c r="S109" i="111"/>
  <c r="Z109" i="111"/>
  <c r="AD109" i="111"/>
  <c r="Y109" i="111"/>
  <c r="AC109" i="111"/>
  <c r="Q109" i="111"/>
  <c r="U109" i="111"/>
  <c r="R109" i="111"/>
  <c r="V109" i="111"/>
  <c r="Z117" i="111"/>
  <c r="AD117" i="111"/>
  <c r="Y117" i="111"/>
  <c r="AC117" i="111"/>
  <c r="Q117" i="111"/>
  <c r="U117" i="111"/>
  <c r="R117" i="111"/>
  <c r="V117" i="111"/>
  <c r="Z125" i="111"/>
  <c r="AD125" i="111"/>
  <c r="Y125" i="111"/>
  <c r="AC125" i="111"/>
  <c r="Q125" i="111"/>
  <c r="U125" i="111"/>
  <c r="R125" i="111"/>
  <c r="V125" i="111"/>
  <c r="T133" i="111"/>
  <c r="Z133" i="111"/>
  <c r="AD133" i="111"/>
  <c r="Y133" i="111"/>
  <c r="AC133" i="111"/>
  <c r="Q133" i="111"/>
  <c r="U133" i="111"/>
  <c r="R133" i="111"/>
  <c r="V133" i="111"/>
  <c r="Z141" i="111"/>
  <c r="AD141" i="111"/>
  <c r="Y141" i="111"/>
  <c r="AC141" i="111"/>
  <c r="Q141" i="111"/>
  <c r="U141" i="111"/>
  <c r="R141" i="111"/>
  <c r="V141" i="111"/>
  <c r="S149" i="111"/>
  <c r="Z149" i="111"/>
  <c r="AD149" i="111"/>
  <c r="Y149" i="111"/>
  <c r="AC149" i="111"/>
  <c r="Q149" i="111"/>
  <c r="U149" i="111"/>
  <c r="R149" i="111"/>
  <c r="V149" i="111"/>
  <c r="Z157" i="111"/>
  <c r="AD157" i="111"/>
  <c r="Y157" i="111"/>
  <c r="AC157" i="111"/>
  <c r="Q157" i="111"/>
  <c r="U157" i="111"/>
  <c r="R157" i="111"/>
  <c r="V157" i="111"/>
  <c r="O165" i="111"/>
  <c r="Z165" i="111"/>
  <c r="AD165" i="111"/>
  <c r="Y165" i="111"/>
  <c r="AC165" i="111"/>
  <c r="Q165" i="111"/>
  <c r="U165" i="111"/>
  <c r="R165" i="111"/>
  <c r="V165" i="111"/>
  <c r="P173" i="111"/>
  <c r="Z173" i="111"/>
  <c r="AD173" i="111"/>
  <c r="Y173" i="111"/>
  <c r="AC173" i="111"/>
  <c r="V173" i="111"/>
  <c r="Q173" i="111"/>
  <c r="U173" i="111"/>
  <c r="R173" i="111"/>
  <c r="Z181" i="111"/>
  <c r="AD181" i="111"/>
  <c r="Y181" i="111"/>
  <c r="AC181" i="111"/>
  <c r="V181" i="111"/>
  <c r="Q181" i="111"/>
  <c r="U181" i="111"/>
  <c r="R181" i="111"/>
  <c r="O189" i="111"/>
  <c r="Z189" i="111"/>
  <c r="AD189" i="111"/>
  <c r="Y189" i="111"/>
  <c r="AC189" i="111"/>
  <c r="V189" i="111"/>
  <c r="Q189" i="111"/>
  <c r="U189" i="111"/>
  <c r="R189" i="111"/>
  <c r="Z197" i="111"/>
  <c r="AD197" i="111"/>
  <c r="Y197" i="111"/>
  <c r="AC197" i="111"/>
  <c r="V197" i="111"/>
  <c r="Q197" i="111"/>
  <c r="U197" i="111"/>
  <c r="R197" i="111"/>
  <c r="AB205" i="111"/>
  <c r="Z205" i="111"/>
  <c r="AD205" i="111"/>
  <c r="Y205" i="111"/>
  <c r="AC205" i="111"/>
  <c r="V205" i="111"/>
  <c r="Q205" i="111"/>
  <c r="U205" i="111"/>
  <c r="R205" i="111"/>
  <c r="O213" i="111"/>
  <c r="Z213" i="111"/>
  <c r="AD213" i="111"/>
  <c r="Y213" i="111"/>
  <c r="AC213" i="111"/>
  <c r="V213" i="111"/>
  <c r="Q213" i="111"/>
  <c r="U213" i="111"/>
  <c r="R213" i="111"/>
  <c r="Z221" i="111"/>
  <c r="AD221" i="111"/>
  <c r="Y221" i="111"/>
  <c r="AC221" i="111"/>
  <c r="V221" i="111"/>
  <c r="Q221" i="111"/>
  <c r="U221" i="111"/>
  <c r="R221" i="111"/>
  <c r="AD72" i="111"/>
  <c r="Y72" i="111"/>
  <c r="AC72" i="111"/>
  <c r="Z72" i="111"/>
  <c r="R72" i="111"/>
  <c r="V72" i="111"/>
  <c r="Q72" i="111"/>
  <c r="U72" i="111"/>
  <c r="AD104" i="111"/>
  <c r="Y104" i="111"/>
  <c r="AC104" i="111"/>
  <c r="Z104" i="111"/>
  <c r="R104" i="111"/>
  <c r="V104" i="111"/>
  <c r="Q104" i="111"/>
  <c r="U104" i="111"/>
  <c r="AD128" i="111"/>
  <c r="Y128" i="111"/>
  <c r="AC128" i="111"/>
  <c r="Z128" i="111"/>
  <c r="R128" i="111"/>
  <c r="V128" i="111"/>
  <c r="Q128" i="111"/>
  <c r="U128" i="111"/>
  <c r="AD160" i="111"/>
  <c r="Y160" i="111"/>
  <c r="AC160" i="111"/>
  <c r="Z160" i="111"/>
  <c r="R160" i="111"/>
  <c r="V160" i="111"/>
  <c r="Q160" i="111"/>
  <c r="U160" i="111"/>
  <c r="AD192" i="111"/>
  <c r="Y192" i="111"/>
  <c r="AC192" i="111"/>
  <c r="V192" i="111"/>
  <c r="Z192" i="111"/>
  <c r="R192" i="111"/>
  <c r="Q192" i="111"/>
  <c r="U192" i="111"/>
  <c r="W76" i="111"/>
  <c r="Z76" i="111"/>
  <c r="AD76" i="111"/>
  <c r="Y76" i="111"/>
  <c r="AC76" i="111"/>
  <c r="V76" i="111"/>
  <c r="Q76" i="111"/>
  <c r="U76" i="111"/>
  <c r="R76" i="111"/>
  <c r="AB92" i="111"/>
  <c r="Z92" i="111"/>
  <c r="AD92" i="111"/>
  <c r="Y92" i="111"/>
  <c r="AC92" i="111"/>
  <c r="V92" i="111"/>
  <c r="Q92" i="111"/>
  <c r="U92" i="111"/>
  <c r="R92" i="111"/>
  <c r="Z108" i="111"/>
  <c r="AD108" i="111"/>
  <c r="Y108" i="111"/>
  <c r="AC108" i="111"/>
  <c r="V108" i="111"/>
  <c r="Q108" i="111"/>
  <c r="U108" i="111"/>
  <c r="R108" i="111"/>
  <c r="Z124" i="111"/>
  <c r="AD124" i="111"/>
  <c r="Y124" i="111"/>
  <c r="AC124" i="111"/>
  <c r="V124" i="111"/>
  <c r="Q124" i="111"/>
  <c r="U124" i="111"/>
  <c r="R124" i="111"/>
  <c r="Z140" i="111"/>
  <c r="AD140" i="111"/>
  <c r="Y140" i="111"/>
  <c r="AC140" i="111"/>
  <c r="V140" i="111"/>
  <c r="Q140" i="111"/>
  <c r="U140" i="111"/>
  <c r="R140" i="111"/>
  <c r="Z156" i="111"/>
  <c r="AD156" i="111"/>
  <c r="Y156" i="111"/>
  <c r="AC156" i="111"/>
  <c r="V156" i="111"/>
  <c r="Q156" i="111"/>
  <c r="U156" i="111"/>
  <c r="R156" i="111"/>
  <c r="V172" i="111"/>
  <c r="Z172" i="111"/>
  <c r="AD172" i="111"/>
  <c r="Y172" i="111"/>
  <c r="AC172" i="111"/>
  <c r="Q172" i="111"/>
  <c r="U172" i="111"/>
  <c r="R172" i="111"/>
  <c r="AA188" i="111"/>
  <c r="V188" i="111"/>
  <c r="Z188" i="111"/>
  <c r="AD188" i="111"/>
  <c r="Y188" i="111"/>
  <c r="AC188" i="111"/>
  <c r="Q188" i="111"/>
  <c r="U188" i="111"/>
  <c r="R188" i="111"/>
  <c r="V204" i="111"/>
  <c r="Z204" i="111"/>
  <c r="AD204" i="111"/>
  <c r="Y204" i="111"/>
  <c r="AC204" i="111"/>
  <c r="Q204" i="111"/>
  <c r="U204" i="111"/>
  <c r="R204" i="111"/>
  <c r="V220" i="111"/>
  <c r="Z220" i="111"/>
  <c r="AD220" i="111"/>
  <c r="Y220" i="111"/>
  <c r="AC220" i="111"/>
  <c r="Q220" i="111"/>
  <c r="U220" i="111"/>
  <c r="R220" i="111"/>
  <c r="Z70" i="111"/>
  <c r="AD70" i="111"/>
  <c r="Y70" i="111"/>
  <c r="AC70" i="111"/>
  <c r="U70" i="111"/>
  <c r="R70" i="111"/>
  <c r="V70" i="111"/>
  <c r="Q70" i="111"/>
  <c r="AA78" i="111"/>
  <c r="Z78" i="111"/>
  <c r="AD78" i="111"/>
  <c r="Y78" i="111"/>
  <c r="AC78" i="111"/>
  <c r="U78" i="111"/>
  <c r="R78" i="111"/>
  <c r="V78" i="111"/>
  <c r="Q78" i="111"/>
  <c r="Z86" i="111"/>
  <c r="AD86" i="111"/>
  <c r="Y86" i="111"/>
  <c r="AC86" i="111"/>
  <c r="U86" i="111"/>
  <c r="R86" i="111"/>
  <c r="V86" i="111"/>
  <c r="Q86" i="111"/>
  <c r="Z94" i="111"/>
  <c r="AD94" i="111"/>
  <c r="Y94" i="111"/>
  <c r="AC94" i="111"/>
  <c r="U94" i="111"/>
  <c r="R94" i="111"/>
  <c r="V94" i="111"/>
  <c r="Q94" i="111"/>
  <c r="Z102" i="111"/>
  <c r="AD102" i="111"/>
  <c r="Y102" i="111"/>
  <c r="AC102" i="111"/>
  <c r="U102" i="111"/>
  <c r="R102" i="111"/>
  <c r="V102" i="111"/>
  <c r="Q102" i="111"/>
  <c r="Z110" i="111"/>
  <c r="AD110" i="111"/>
  <c r="Y110" i="111"/>
  <c r="AC110" i="111"/>
  <c r="U110" i="111"/>
  <c r="R110" i="111"/>
  <c r="V110" i="111"/>
  <c r="Q110" i="111"/>
  <c r="Z118" i="111"/>
  <c r="AD118" i="111"/>
  <c r="Y118" i="111"/>
  <c r="AC118" i="111"/>
  <c r="U118" i="111"/>
  <c r="R118" i="111"/>
  <c r="V118" i="111"/>
  <c r="Q118" i="111"/>
  <c r="Z126" i="111"/>
  <c r="AD126" i="111"/>
  <c r="Y126" i="111"/>
  <c r="AC126" i="111"/>
  <c r="U126" i="111"/>
  <c r="R126" i="111"/>
  <c r="V126" i="111"/>
  <c r="Q126" i="111"/>
  <c r="Z134" i="111"/>
  <c r="AD134" i="111"/>
  <c r="Y134" i="111"/>
  <c r="AC134" i="111"/>
  <c r="U134" i="111"/>
  <c r="R134" i="111"/>
  <c r="V134" i="111"/>
  <c r="Q134" i="111"/>
  <c r="Z142" i="111"/>
  <c r="AD142" i="111"/>
  <c r="Y142" i="111"/>
  <c r="AC142" i="111"/>
  <c r="U142" i="111"/>
  <c r="R142" i="111"/>
  <c r="V142" i="111"/>
  <c r="Q142" i="111"/>
  <c r="Z150" i="111"/>
  <c r="AD150" i="111"/>
  <c r="Y150" i="111"/>
  <c r="AC150" i="111"/>
  <c r="U150" i="111"/>
  <c r="R150" i="111"/>
  <c r="V150" i="111"/>
  <c r="Q150" i="111"/>
  <c r="W158" i="111"/>
  <c r="Z158" i="111"/>
  <c r="AD158" i="111"/>
  <c r="Y158" i="111"/>
  <c r="AC158" i="111"/>
  <c r="U158" i="111"/>
  <c r="R158" i="111"/>
  <c r="V158" i="111"/>
  <c r="Q158" i="111"/>
  <c r="X166" i="111"/>
  <c r="Z166" i="111"/>
  <c r="AD166" i="111"/>
  <c r="Y166" i="111"/>
  <c r="AC166" i="111"/>
  <c r="V166" i="111"/>
  <c r="U166" i="111"/>
  <c r="R166" i="111"/>
  <c r="Q166" i="111"/>
  <c r="X174" i="111"/>
  <c r="Z174" i="111"/>
  <c r="AD174" i="111"/>
  <c r="Y174" i="111"/>
  <c r="AC174" i="111"/>
  <c r="V174" i="111"/>
  <c r="U174" i="111"/>
  <c r="R174" i="111"/>
  <c r="Q174" i="111"/>
  <c r="Z182" i="111"/>
  <c r="AD182" i="111"/>
  <c r="Y182" i="111"/>
  <c r="AC182" i="111"/>
  <c r="V182" i="111"/>
  <c r="U182" i="111"/>
  <c r="R182" i="111"/>
  <c r="Q182" i="111"/>
  <c r="Z190" i="111"/>
  <c r="AD190" i="111"/>
  <c r="Y190" i="111"/>
  <c r="AC190" i="111"/>
  <c r="V190" i="111"/>
  <c r="U190" i="111"/>
  <c r="R190" i="111"/>
  <c r="Q190" i="111"/>
  <c r="Z198" i="111"/>
  <c r="AD198" i="111"/>
  <c r="Y198" i="111"/>
  <c r="AC198" i="111"/>
  <c r="V198" i="111"/>
  <c r="U198" i="111"/>
  <c r="R198" i="111"/>
  <c r="Q198" i="111"/>
  <c r="Z206" i="111"/>
  <c r="AD206" i="111"/>
  <c r="Y206" i="111"/>
  <c r="AC206" i="111"/>
  <c r="V206" i="111"/>
  <c r="U206" i="111"/>
  <c r="R206" i="111"/>
  <c r="Q206" i="111"/>
  <c r="Z214" i="111"/>
  <c r="AD214" i="111"/>
  <c r="Y214" i="111"/>
  <c r="AC214" i="111"/>
  <c r="V214" i="111"/>
  <c r="U214" i="111"/>
  <c r="R214" i="111"/>
  <c r="Q214" i="111"/>
  <c r="Z222" i="111"/>
  <c r="AD222" i="111"/>
  <c r="Y222" i="111"/>
  <c r="AC222" i="111"/>
  <c r="V222" i="111"/>
  <c r="U222" i="111"/>
  <c r="R222" i="111"/>
  <c r="Q222" i="111"/>
  <c r="AD71" i="111"/>
  <c r="Y71" i="111"/>
  <c r="AC71" i="111"/>
  <c r="Z71" i="111"/>
  <c r="U71" i="111"/>
  <c r="R71" i="111"/>
  <c r="V71" i="111"/>
  <c r="Q71" i="111"/>
  <c r="AD79" i="111"/>
  <c r="Y79" i="111"/>
  <c r="AC79" i="111"/>
  <c r="Z79" i="111"/>
  <c r="U79" i="111"/>
  <c r="R79" i="111"/>
  <c r="V79" i="111"/>
  <c r="Q79" i="111"/>
  <c r="AD87" i="111"/>
  <c r="Y87" i="111"/>
  <c r="AC87" i="111"/>
  <c r="Z87" i="111"/>
  <c r="U87" i="111"/>
  <c r="R87" i="111"/>
  <c r="V87" i="111"/>
  <c r="Q87" i="111"/>
  <c r="AD95" i="111"/>
  <c r="Y95" i="111"/>
  <c r="AC95" i="111"/>
  <c r="Z95" i="111"/>
  <c r="U95" i="111"/>
  <c r="R95" i="111"/>
  <c r="V95" i="111"/>
  <c r="Q95" i="111"/>
  <c r="AD103" i="111"/>
  <c r="Y103" i="111"/>
  <c r="AC103" i="111"/>
  <c r="Z103" i="111"/>
  <c r="U103" i="111"/>
  <c r="R103" i="111"/>
  <c r="V103" i="111"/>
  <c r="Q103" i="111"/>
  <c r="AD111" i="111"/>
  <c r="Y111" i="111"/>
  <c r="AC111" i="111"/>
  <c r="Z111" i="111"/>
  <c r="U111" i="111"/>
  <c r="R111" i="111"/>
  <c r="V111" i="111"/>
  <c r="Q111" i="111"/>
  <c r="AD119" i="111"/>
  <c r="Y119" i="111"/>
  <c r="AC119" i="111"/>
  <c r="Z119" i="111"/>
  <c r="U119" i="111"/>
  <c r="R119" i="111"/>
  <c r="V119" i="111"/>
  <c r="Q119" i="111"/>
  <c r="AD127" i="111"/>
  <c r="Y127" i="111"/>
  <c r="AC127" i="111"/>
  <c r="Z127" i="111"/>
  <c r="U127" i="111"/>
  <c r="R127" i="111"/>
  <c r="V127" i="111"/>
  <c r="Q127" i="111"/>
  <c r="AD135" i="111"/>
  <c r="Y135" i="111"/>
  <c r="AC135" i="111"/>
  <c r="Z135" i="111"/>
  <c r="U135" i="111"/>
  <c r="R135" i="111"/>
  <c r="V135" i="111"/>
  <c r="Q135" i="111"/>
  <c r="AD143" i="111"/>
  <c r="Y143" i="111"/>
  <c r="AC143" i="111"/>
  <c r="Z143" i="111"/>
  <c r="U143" i="111"/>
  <c r="R143" i="111"/>
  <c r="V143" i="111"/>
  <c r="Q143" i="111"/>
  <c r="AD151" i="111"/>
  <c r="Y151" i="111"/>
  <c r="AC151" i="111"/>
  <c r="Z151" i="111"/>
  <c r="U151" i="111"/>
  <c r="R151" i="111"/>
  <c r="V151" i="111"/>
  <c r="Q151" i="111"/>
  <c r="AD159" i="111"/>
  <c r="Y159" i="111"/>
  <c r="AC159" i="111"/>
  <c r="Z159" i="111"/>
  <c r="U159" i="111"/>
  <c r="R159" i="111"/>
  <c r="V159" i="111"/>
  <c r="Q159" i="111"/>
  <c r="AD167" i="111"/>
  <c r="Y167" i="111"/>
  <c r="AC167" i="111"/>
  <c r="Z167" i="111"/>
  <c r="U167" i="111"/>
  <c r="R167" i="111"/>
  <c r="V167" i="111"/>
  <c r="Q167" i="111"/>
  <c r="AD175" i="111"/>
  <c r="Y175" i="111"/>
  <c r="AC175" i="111"/>
  <c r="V175" i="111"/>
  <c r="Z175" i="111"/>
  <c r="U175" i="111"/>
  <c r="R175" i="111"/>
  <c r="Q175" i="111"/>
  <c r="AD183" i="111"/>
  <c r="Y183" i="111"/>
  <c r="AC183" i="111"/>
  <c r="V183" i="111"/>
  <c r="Z183" i="111"/>
  <c r="U183" i="111"/>
  <c r="R183" i="111"/>
  <c r="Q183" i="111"/>
  <c r="AD191" i="111"/>
  <c r="Y191" i="111"/>
  <c r="AC191" i="111"/>
  <c r="V191" i="111"/>
  <c r="Z191" i="111"/>
  <c r="U191" i="111"/>
  <c r="R191" i="111"/>
  <c r="Q191" i="111"/>
  <c r="AD199" i="111"/>
  <c r="Y199" i="111"/>
  <c r="AC199" i="111"/>
  <c r="V199" i="111"/>
  <c r="Z199" i="111"/>
  <c r="U199" i="111"/>
  <c r="R199" i="111"/>
  <c r="Q199" i="111"/>
  <c r="AD207" i="111"/>
  <c r="Y207" i="111"/>
  <c r="AC207" i="111"/>
  <c r="V207" i="111"/>
  <c r="Z207" i="111"/>
  <c r="U207" i="111"/>
  <c r="R207" i="111"/>
  <c r="Q207" i="111"/>
  <c r="AB215" i="111"/>
  <c r="AD215" i="111"/>
  <c r="Y215" i="111"/>
  <c r="AC215" i="111"/>
  <c r="V215" i="111"/>
  <c r="Z215" i="111"/>
  <c r="U215" i="111"/>
  <c r="R215" i="111"/>
  <c r="Q215" i="111"/>
  <c r="AB223" i="111"/>
  <c r="AD223" i="111"/>
  <c r="Y223" i="111"/>
  <c r="AC223" i="111"/>
  <c r="V223" i="111"/>
  <c r="Z223" i="111"/>
  <c r="U223" i="111"/>
  <c r="R223" i="111"/>
  <c r="Q223" i="111"/>
  <c r="O224" i="69"/>
  <c r="AD13" i="111"/>
  <c r="AC13" i="111"/>
  <c r="Z13" i="111"/>
  <c r="Y13" i="111"/>
  <c r="R13" i="111"/>
  <c r="V13" i="111"/>
  <c r="U13" i="111"/>
  <c r="Q13" i="111"/>
  <c r="Y21" i="111"/>
  <c r="Q21" i="111"/>
  <c r="AD21" i="111"/>
  <c r="V21" i="111"/>
  <c r="Z21" i="111"/>
  <c r="R21" i="111"/>
  <c r="U21" i="111"/>
  <c r="AC21" i="111"/>
  <c r="Y29" i="111"/>
  <c r="Q29" i="111"/>
  <c r="AD29" i="111"/>
  <c r="V29" i="111"/>
  <c r="Z29" i="111"/>
  <c r="R29" i="111"/>
  <c r="AC29" i="111"/>
  <c r="U29" i="111"/>
  <c r="Y37" i="111"/>
  <c r="Q37" i="111"/>
  <c r="AD37" i="111"/>
  <c r="V37" i="111"/>
  <c r="Z37" i="111"/>
  <c r="R37" i="111"/>
  <c r="AC37" i="111"/>
  <c r="U37" i="111"/>
  <c r="AB46" i="111"/>
  <c r="AD46" i="111"/>
  <c r="V46" i="111"/>
  <c r="AC46" i="111"/>
  <c r="U46" i="111"/>
  <c r="Y46" i="111"/>
  <c r="Z46" i="111"/>
  <c r="R46" i="111"/>
  <c r="Q46" i="111"/>
  <c r="AB55" i="111"/>
  <c r="AD55" i="111"/>
  <c r="V55" i="111"/>
  <c r="AC55" i="111"/>
  <c r="U55" i="111"/>
  <c r="Y55" i="111"/>
  <c r="Q55" i="111"/>
  <c r="Z55" i="111"/>
  <c r="R55" i="111"/>
  <c r="AC64" i="111"/>
  <c r="U64" i="111"/>
  <c r="Z64" i="111"/>
  <c r="R64" i="111"/>
  <c r="AD64" i="111"/>
  <c r="V64" i="111"/>
  <c r="Q64" i="111"/>
  <c r="Y64" i="111"/>
  <c r="AB14" i="111"/>
  <c r="AD14" i="111"/>
  <c r="V14" i="111"/>
  <c r="AC14" i="111"/>
  <c r="U14" i="111"/>
  <c r="Y14" i="111"/>
  <c r="Z14" i="111"/>
  <c r="R14" i="111"/>
  <c r="Q14" i="111"/>
  <c r="AD22" i="111"/>
  <c r="V22" i="111"/>
  <c r="AC22" i="111"/>
  <c r="U22" i="111"/>
  <c r="Y22" i="111"/>
  <c r="R22" i="111"/>
  <c r="Q22" i="111"/>
  <c r="Z22" i="111"/>
  <c r="AD30" i="111"/>
  <c r="V30" i="111"/>
  <c r="AC30" i="111"/>
  <c r="U30" i="111"/>
  <c r="Y30" i="111"/>
  <c r="R30" i="111"/>
  <c r="Q30" i="111"/>
  <c r="Z30" i="111"/>
  <c r="O38" i="111"/>
  <c r="AD38" i="111"/>
  <c r="V38" i="111"/>
  <c r="AC38" i="111"/>
  <c r="U38" i="111"/>
  <c r="Y38" i="111"/>
  <c r="Z38" i="111"/>
  <c r="R38" i="111"/>
  <c r="Q38" i="111"/>
  <c r="AD47" i="111"/>
  <c r="V47" i="111"/>
  <c r="AC47" i="111"/>
  <c r="U47" i="111"/>
  <c r="Y47" i="111"/>
  <c r="Q47" i="111"/>
  <c r="Z47" i="111"/>
  <c r="R47" i="111"/>
  <c r="AC56" i="111"/>
  <c r="U56" i="111"/>
  <c r="Z56" i="111"/>
  <c r="R56" i="111"/>
  <c r="AD56" i="111"/>
  <c r="V56" i="111"/>
  <c r="Y56" i="111"/>
  <c r="Q56" i="111"/>
  <c r="AC65" i="111"/>
  <c r="U65" i="111"/>
  <c r="Z65" i="111"/>
  <c r="R65" i="111"/>
  <c r="AD65" i="111"/>
  <c r="V65" i="111"/>
  <c r="Y65" i="111"/>
  <c r="Q65" i="111"/>
  <c r="AC49" i="111"/>
  <c r="U49" i="111"/>
  <c r="Z49" i="111"/>
  <c r="R49" i="111"/>
  <c r="AD49" i="111"/>
  <c r="V49" i="111"/>
  <c r="Y49" i="111"/>
  <c r="Q49" i="111"/>
  <c r="Z50" i="111"/>
  <c r="R50" i="111"/>
  <c r="Y50" i="111"/>
  <c r="Q50" i="111"/>
  <c r="AC50" i="111"/>
  <c r="AD50" i="111"/>
  <c r="V50" i="111"/>
  <c r="U50" i="111"/>
  <c r="AC17" i="111"/>
  <c r="U17" i="111"/>
  <c r="Z17" i="111"/>
  <c r="R17" i="111"/>
  <c r="AD17" i="111"/>
  <c r="V17" i="111"/>
  <c r="Y17" i="111"/>
  <c r="Q17" i="111"/>
  <c r="AC25" i="111"/>
  <c r="U25" i="111"/>
  <c r="Z25" i="111"/>
  <c r="R25" i="111"/>
  <c r="AD25" i="111"/>
  <c r="V25" i="111"/>
  <c r="Q25" i="111"/>
  <c r="Y25" i="111"/>
  <c r="W33" i="111"/>
  <c r="AC33" i="111"/>
  <c r="U33" i="111"/>
  <c r="Z33" i="111"/>
  <c r="R33" i="111"/>
  <c r="AD33" i="111"/>
  <c r="V33" i="111"/>
  <c r="Y33" i="111"/>
  <c r="Q33" i="111"/>
  <c r="AC41" i="111"/>
  <c r="U41" i="111"/>
  <c r="Z41" i="111"/>
  <c r="R41" i="111"/>
  <c r="AD41" i="111"/>
  <c r="V41" i="111"/>
  <c r="Y41" i="111"/>
  <c r="Q41" i="111"/>
  <c r="P51" i="111"/>
  <c r="Z51" i="111"/>
  <c r="R51" i="111"/>
  <c r="Y51" i="111"/>
  <c r="Q51" i="111"/>
  <c r="AC51" i="111"/>
  <c r="U51" i="111"/>
  <c r="V51" i="111"/>
  <c r="AD51" i="111"/>
  <c r="Z59" i="111"/>
  <c r="R59" i="111"/>
  <c r="Y59" i="111"/>
  <c r="Q59" i="111"/>
  <c r="AC59" i="111"/>
  <c r="U59" i="111"/>
  <c r="V59" i="111"/>
  <c r="AD59" i="111"/>
  <c r="O68" i="111"/>
  <c r="Y68" i="111"/>
  <c r="Q68" i="111"/>
  <c r="AD68" i="111"/>
  <c r="V68" i="111"/>
  <c r="Z68" i="111"/>
  <c r="R68" i="111"/>
  <c r="AC68" i="111"/>
  <c r="U68" i="111"/>
  <c r="AA23" i="111"/>
  <c r="AD23" i="111"/>
  <c r="V23" i="111"/>
  <c r="AC23" i="111"/>
  <c r="U23" i="111"/>
  <c r="Y23" i="111"/>
  <c r="Q23" i="111"/>
  <c r="R23" i="111"/>
  <c r="Z23" i="111"/>
  <c r="W39" i="111"/>
  <c r="AD39" i="111"/>
  <c r="V39" i="111"/>
  <c r="AC39" i="111"/>
  <c r="U39" i="111"/>
  <c r="Y39" i="111"/>
  <c r="Q39" i="111"/>
  <c r="R39" i="111"/>
  <c r="Z39" i="111"/>
  <c r="AC57" i="111"/>
  <c r="U57" i="111"/>
  <c r="Z57" i="111"/>
  <c r="R57" i="111"/>
  <c r="AD57" i="111"/>
  <c r="V57" i="111"/>
  <c r="Q57" i="111"/>
  <c r="Y57" i="111"/>
  <c r="AC24" i="111"/>
  <c r="U24" i="111"/>
  <c r="Z24" i="111"/>
  <c r="R24" i="111"/>
  <c r="AD24" i="111"/>
  <c r="Y24" i="111"/>
  <c r="V24" i="111"/>
  <c r="Q24" i="111"/>
  <c r="AB40" i="111"/>
  <c r="AC40" i="111"/>
  <c r="U40" i="111"/>
  <c r="Z40" i="111"/>
  <c r="R40" i="111"/>
  <c r="AD40" i="111"/>
  <c r="Q40" i="111"/>
  <c r="Y40" i="111"/>
  <c r="V40" i="111"/>
  <c r="Z18" i="111"/>
  <c r="R18" i="111"/>
  <c r="Y18" i="111"/>
  <c r="Q18" i="111"/>
  <c r="AC18" i="111"/>
  <c r="AD18" i="111"/>
  <c r="V18" i="111"/>
  <c r="U18" i="111"/>
  <c r="AB26" i="111"/>
  <c r="Z26" i="111"/>
  <c r="R26" i="111"/>
  <c r="Y26" i="111"/>
  <c r="Q26" i="111"/>
  <c r="AC26" i="111"/>
  <c r="V26" i="111"/>
  <c r="U26" i="111"/>
  <c r="AD26" i="111"/>
  <c r="Z34" i="111"/>
  <c r="R34" i="111"/>
  <c r="Y34" i="111"/>
  <c r="Q34" i="111"/>
  <c r="AC34" i="111"/>
  <c r="V34" i="111"/>
  <c r="U34" i="111"/>
  <c r="AD34" i="111"/>
  <c r="Z42" i="111"/>
  <c r="R42" i="111"/>
  <c r="Y42" i="111"/>
  <c r="Q42" i="111"/>
  <c r="AC42" i="111"/>
  <c r="AD42" i="111"/>
  <c r="V42" i="111"/>
  <c r="U42" i="111"/>
  <c r="W52" i="111"/>
  <c r="Y52" i="111"/>
  <c r="Q52" i="111"/>
  <c r="AD52" i="111"/>
  <c r="V52" i="111"/>
  <c r="Z52" i="111"/>
  <c r="AC52" i="111"/>
  <c r="R52" i="111"/>
  <c r="U52" i="111"/>
  <c r="W60" i="111"/>
  <c r="Y60" i="111"/>
  <c r="Q60" i="111"/>
  <c r="AD60" i="111"/>
  <c r="V60" i="111"/>
  <c r="Z60" i="111"/>
  <c r="AC60" i="111"/>
  <c r="R60" i="111"/>
  <c r="U60" i="111"/>
  <c r="AD15" i="111"/>
  <c r="V15" i="111"/>
  <c r="AC15" i="111"/>
  <c r="U15" i="111"/>
  <c r="Y15" i="111"/>
  <c r="Q15" i="111"/>
  <c r="Z15" i="111"/>
  <c r="R15" i="111"/>
  <c r="X31" i="111"/>
  <c r="AD31" i="111"/>
  <c r="V31" i="111"/>
  <c r="AC31" i="111"/>
  <c r="U31" i="111"/>
  <c r="Y31" i="111"/>
  <c r="Q31" i="111"/>
  <c r="R31" i="111"/>
  <c r="Z31" i="111"/>
  <c r="Z66" i="111"/>
  <c r="R66" i="111"/>
  <c r="Y66" i="111"/>
  <c r="Q66" i="111"/>
  <c r="AC66" i="111"/>
  <c r="U66" i="111"/>
  <c r="AD66" i="111"/>
  <c r="V66" i="111"/>
  <c r="Z58" i="111"/>
  <c r="R58" i="111"/>
  <c r="Y58" i="111"/>
  <c r="Q58" i="111"/>
  <c r="AC58" i="111"/>
  <c r="U58" i="111"/>
  <c r="V58" i="111"/>
  <c r="AD58" i="111"/>
  <c r="Z19" i="111"/>
  <c r="R19" i="111"/>
  <c r="Y19" i="111"/>
  <c r="Q19" i="111"/>
  <c r="AC19" i="111"/>
  <c r="U19" i="111"/>
  <c r="V19" i="111"/>
  <c r="AD19" i="111"/>
  <c r="AA27" i="111"/>
  <c r="Z27" i="111"/>
  <c r="R27" i="111"/>
  <c r="Y27" i="111"/>
  <c r="Q27" i="111"/>
  <c r="AC27" i="111"/>
  <c r="U27" i="111"/>
  <c r="AD27" i="111"/>
  <c r="V27" i="111"/>
  <c r="Z35" i="111"/>
  <c r="R35" i="111"/>
  <c r="Y35" i="111"/>
  <c r="Q35" i="111"/>
  <c r="AC35" i="111"/>
  <c r="U35" i="111"/>
  <c r="V35" i="111"/>
  <c r="AD35" i="111"/>
  <c r="Y44" i="111"/>
  <c r="Q44" i="111"/>
  <c r="AD44" i="111"/>
  <c r="V44" i="111"/>
  <c r="Z44" i="111"/>
  <c r="U44" i="111"/>
  <c r="AC44" i="111"/>
  <c r="R44" i="111"/>
  <c r="Y53" i="111"/>
  <c r="Q53" i="111"/>
  <c r="AD53" i="111"/>
  <c r="V53" i="111"/>
  <c r="Z53" i="111"/>
  <c r="R53" i="111"/>
  <c r="U53" i="111"/>
  <c r="AC53" i="111"/>
  <c r="Y61" i="111"/>
  <c r="Q61" i="111"/>
  <c r="AD61" i="111"/>
  <c r="V61" i="111"/>
  <c r="Z61" i="111"/>
  <c r="R61" i="111"/>
  <c r="AC61" i="111"/>
  <c r="U61" i="111"/>
  <c r="AB16" i="111"/>
  <c r="AC16" i="111"/>
  <c r="U16" i="111"/>
  <c r="Z16" i="111"/>
  <c r="R16" i="111"/>
  <c r="AD16" i="111"/>
  <c r="V16" i="111"/>
  <c r="Y16" i="111"/>
  <c r="Q16" i="111"/>
  <c r="O32" i="111"/>
  <c r="AC32" i="111"/>
  <c r="U32" i="111"/>
  <c r="Z32" i="111"/>
  <c r="R32" i="111"/>
  <c r="AD32" i="111"/>
  <c r="Q32" i="111"/>
  <c r="V32" i="111"/>
  <c r="Y32" i="111"/>
  <c r="Z67" i="111"/>
  <c r="R67" i="111"/>
  <c r="Y67" i="111"/>
  <c r="Q67" i="111"/>
  <c r="AC67" i="111"/>
  <c r="U67" i="111"/>
  <c r="AD67" i="111"/>
  <c r="V67" i="111"/>
  <c r="Y20" i="111"/>
  <c r="Q20" i="111"/>
  <c r="AD20" i="111"/>
  <c r="V20" i="111"/>
  <c r="Z20" i="111"/>
  <c r="AC20" i="111"/>
  <c r="R20" i="111"/>
  <c r="U20" i="111"/>
  <c r="Y28" i="111"/>
  <c r="Q28" i="111"/>
  <c r="AD28" i="111"/>
  <c r="V28" i="111"/>
  <c r="Z28" i="111"/>
  <c r="R28" i="111"/>
  <c r="U28" i="111"/>
  <c r="AC28" i="111"/>
  <c r="S36" i="111"/>
  <c r="Y36" i="111"/>
  <c r="Q36" i="111"/>
  <c r="AD36" i="111"/>
  <c r="V36" i="111"/>
  <c r="Z36" i="111"/>
  <c r="U36" i="111"/>
  <c r="AC36" i="111"/>
  <c r="R36" i="111"/>
  <c r="Y45" i="111"/>
  <c r="Q45" i="111"/>
  <c r="AD45" i="111"/>
  <c r="V45" i="111"/>
  <c r="Z45" i="111"/>
  <c r="R45" i="111"/>
  <c r="AC45" i="111"/>
  <c r="U45" i="111"/>
  <c r="AD54" i="111"/>
  <c r="V54" i="111"/>
  <c r="AC54" i="111"/>
  <c r="U54" i="111"/>
  <c r="Y54" i="111"/>
  <c r="R54" i="111"/>
  <c r="Q54" i="111"/>
  <c r="Z54" i="111"/>
  <c r="AD63" i="111"/>
  <c r="V63" i="111"/>
  <c r="AC63" i="111"/>
  <c r="U63" i="111"/>
  <c r="Y63" i="111"/>
  <c r="Q63" i="111"/>
  <c r="Z63" i="111"/>
  <c r="R63" i="111"/>
  <c r="AB77" i="111"/>
  <c r="T173" i="111"/>
  <c r="O93" i="111"/>
  <c r="X77" i="111"/>
  <c r="S93" i="111"/>
  <c r="T77" i="111"/>
  <c r="AM19" i="111"/>
  <c r="X27" i="111"/>
  <c r="S44" i="111"/>
  <c r="S53" i="111"/>
  <c r="AB61" i="111"/>
  <c r="X94" i="111"/>
  <c r="AM110" i="111"/>
  <c r="AM150" i="111"/>
  <c r="O174" i="111"/>
  <c r="AM214" i="111"/>
  <c r="P27" i="111"/>
  <c r="AA53" i="111"/>
  <c r="AM86" i="111"/>
  <c r="AA24" i="111"/>
  <c r="AA35" i="111"/>
  <c r="P40" i="111"/>
  <c r="T44" i="111"/>
  <c r="T53" i="111"/>
  <c r="AB53" i="111"/>
  <c r="X61" i="111"/>
  <c r="X78" i="111"/>
  <c r="S174" i="111"/>
  <c r="T19" i="111"/>
  <c r="S27" i="111"/>
  <c r="P35" i="111"/>
  <c r="AB35" i="111"/>
  <c r="AA44" i="111"/>
  <c r="S61" i="111"/>
  <c r="AM190" i="111"/>
  <c r="AA19" i="111"/>
  <c r="T27" i="111"/>
  <c r="X35" i="111"/>
  <c r="AM35" i="111"/>
  <c r="O44" i="111"/>
  <c r="W44" i="111"/>
  <c r="O53" i="111"/>
  <c r="W53" i="111"/>
  <c r="T61" i="111"/>
  <c r="AM78" i="111"/>
  <c r="AB94" i="111"/>
  <c r="AB102" i="111"/>
  <c r="AM198" i="111"/>
  <c r="P44" i="111"/>
  <c r="AB44" i="111"/>
  <c r="P53" i="111"/>
  <c r="X53" i="111"/>
  <c r="P86" i="111"/>
  <c r="AB133" i="111"/>
  <c r="AA109" i="111"/>
  <c r="P133" i="111"/>
  <c r="X133" i="111"/>
  <c r="W149" i="111"/>
  <c r="T205" i="111"/>
  <c r="S189" i="111"/>
  <c r="X205" i="111"/>
  <c r="P69" i="111"/>
  <c r="O85" i="111"/>
  <c r="O109" i="111"/>
  <c r="W165" i="111"/>
  <c r="AA189" i="111"/>
  <c r="S213" i="111"/>
  <c r="W69" i="111"/>
  <c r="AA69" i="111"/>
  <c r="AM101" i="111"/>
  <c r="W109" i="111"/>
  <c r="AA149" i="111"/>
  <c r="S165" i="111"/>
  <c r="X173" i="111"/>
  <c r="W189" i="111"/>
  <c r="AA93" i="111"/>
  <c r="O60" i="111"/>
  <c r="O77" i="111"/>
  <c r="S77" i="111"/>
  <c r="W77" i="111"/>
  <c r="W93" i="111"/>
  <c r="P205" i="111"/>
  <c r="O69" i="111"/>
  <c r="S69" i="111"/>
  <c r="X69" i="111"/>
  <c r="AM69" i="111"/>
  <c r="O149" i="111"/>
  <c r="W213" i="111"/>
  <c r="S209" i="111"/>
  <c r="P81" i="111"/>
  <c r="O73" i="111"/>
  <c r="AM89" i="111"/>
  <c r="AM137" i="111"/>
  <c r="O145" i="111"/>
  <c r="AM17" i="111"/>
  <c r="W32" i="111"/>
  <c r="P153" i="111"/>
  <c r="AM121" i="111"/>
  <c r="X153" i="111"/>
  <c r="S68" i="111"/>
  <c r="AM81" i="111"/>
  <c r="AM145" i="111"/>
  <c r="X161" i="111"/>
  <c r="T81" i="111"/>
  <c r="S145" i="111"/>
  <c r="N228" i="111"/>
  <c r="G11" i="76" s="1"/>
  <c r="W73" i="111"/>
  <c r="AA81" i="111"/>
  <c r="AB81" i="111"/>
  <c r="S73" i="111"/>
  <c r="O81" i="111"/>
  <c r="S81" i="111"/>
  <c r="AA73" i="111"/>
  <c r="M228" i="111"/>
  <c r="G8" i="76" s="1"/>
  <c r="X37" i="111"/>
  <c r="T37" i="111"/>
  <c r="AB37" i="111"/>
  <c r="P37" i="111"/>
  <c r="W21" i="111"/>
  <c r="AM37" i="111"/>
  <c r="W13" i="111"/>
  <c r="AA13" i="111"/>
  <c r="P21" i="111"/>
  <c r="T21" i="111"/>
  <c r="X21" i="111"/>
  <c r="AB21" i="111"/>
  <c r="O29" i="111"/>
  <c r="S29" i="111"/>
  <c r="W29" i="111"/>
  <c r="AA29" i="111"/>
  <c r="O64" i="111"/>
  <c r="S64" i="111"/>
  <c r="W64" i="111"/>
  <c r="AA64" i="111"/>
  <c r="O21" i="111"/>
  <c r="AA21" i="111"/>
  <c r="S13" i="111"/>
  <c r="W46" i="111"/>
  <c r="S46" i="111"/>
  <c r="T13" i="111"/>
  <c r="X13" i="111"/>
  <c r="AB13" i="111"/>
  <c r="P29" i="111"/>
  <c r="T29" i="111"/>
  <c r="X29" i="111"/>
  <c r="AB29" i="111"/>
  <c r="O55" i="111"/>
  <c r="S55" i="111"/>
  <c r="W55" i="111"/>
  <c r="AA55" i="111"/>
  <c r="P64" i="111"/>
  <c r="T64" i="111"/>
  <c r="X64" i="111"/>
  <c r="AB64" i="111"/>
  <c r="S21" i="111"/>
  <c r="AA46" i="111"/>
  <c r="P13" i="111"/>
  <c r="AM21" i="111"/>
  <c r="O37" i="111"/>
  <c r="S37" i="111"/>
  <c r="W37" i="111"/>
  <c r="AA37" i="111"/>
  <c r="P46" i="111"/>
  <c r="T46" i="111"/>
  <c r="X46" i="111"/>
  <c r="O13" i="111"/>
  <c r="P55" i="111"/>
  <c r="T55" i="111"/>
  <c r="X55" i="111"/>
  <c r="AB153" i="111"/>
  <c r="AA165" i="111"/>
  <c r="AB173" i="111"/>
  <c r="AA213" i="111"/>
  <c r="W137" i="111"/>
  <c r="AA153" i="111"/>
  <c r="AA58" i="111"/>
  <c r="X50" i="111"/>
  <c r="AM107" i="111"/>
  <c r="O24" i="111"/>
  <c r="P58" i="111"/>
  <c r="T114" i="111"/>
  <c r="O57" i="111"/>
  <c r="O98" i="111"/>
  <c r="N224" i="111"/>
  <c r="G12" i="76" s="1"/>
  <c r="M224" i="111"/>
  <c r="G9" i="76" s="1"/>
  <c r="P122" i="111"/>
  <c r="AA90" i="111"/>
  <c r="AA106" i="111"/>
  <c r="T98" i="111"/>
  <c r="O49" i="111"/>
  <c r="P90" i="111"/>
  <c r="P106" i="111"/>
  <c r="S32" i="111"/>
  <c r="P98" i="111"/>
  <c r="P114" i="111"/>
  <c r="AB122" i="111"/>
  <c r="P31" i="111"/>
  <c r="T31" i="111"/>
  <c r="P39" i="111"/>
  <c r="T39" i="111"/>
  <c r="W154" i="111"/>
  <c r="AA162" i="111"/>
  <c r="S31" i="111"/>
  <c r="AB202" i="111"/>
  <c r="X23" i="111"/>
  <c r="X40" i="111"/>
  <c r="W49" i="111"/>
  <c r="AA49" i="111"/>
  <c r="W57" i="111"/>
  <c r="AA57" i="111"/>
  <c r="S58" i="111"/>
  <c r="X58" i="111"/>
  <c r="S90" i="111"/>
  <c r="X90" i="111"/>
  <c r="W98" i="111"/>
  <c r="AB98" i="111"/>
  <c r="S106" i="111"/>
  <c r="X106" i="111"/>
  <c r="X122" i="111"/>
  <c r="O162" i="111"/>
  <c r="AB23" i="111"/>
  <c r="O31" i="111"/>
  <c r="O39" i="111"/>
  <c r="P49" i="111"/>
  <c r="P57" i="111"/>
  <c r="W106" i="111"/>
  <c r="S162" i="111"/>
  <c r="P178" i="111"/>
  <c r="X154" i="111"/>
  <c r="S186" i="111"/>
  <c r="AB194" i="111"/>
  <c r="W58" i="111"/>
  <c r="AB90" i="111"/>
  <c r="AB106" i="111"/>
  <c r="W24" i="111"/>
  <c r="AA39" i="111"/>
  <c r="S24" i="111"/>
  <c r="AA32" i="111"/>
  <c r="T40" i="111"/>
  <c r="X49" i="111"/>
  <c r="AB49" i="111"/>
  <c r="X57" i="111"/>
  <c r="AB57" i="111"/>
  <c r="AM57" i="111"/>
  <c r="O58" i="111"/>
  <c r="T58" i="111"/>
  <c r="AM59" i="111"/>
  <c r="O84" i="111"/>
  <c r="O90" i="111"/>
  <c r="T90" i="111"/>
  <c r="S98" i="111"/>
  <c r="X98" i="111"/>
  <c r="O106" i="111"/>
  <c r="T106" i="111"/>
  <c r="X114" i="111"/>
  <c r="T122" i="111"/>
  <c r="AA178" i="111"/>
  <c r="P218" i="111"/>
  <c r="S39" i="111"/>
  <c r="AB58" i="111"/>
  <c r="W90" i="111"/>
  <c r="AA98" i="111"/>
  <c r="AM25" i="111"/>
  <c r="AA31" i="111"/>
  <c r="AB50" i="111"/>
  <c r="T23" i="111"/>
  <c r="AB31" i="111"/>
  <c r="AB39" i="111"/>
  <c r="AM131" i="111"/>
  <c r="T170" i="111"/>
  <c r="S115" i="111"/>
  <c r="AB131" i="111"/>
  <c r="S155" i="111"/>
  <c r="AA163" i="111"/>
  <c r="P211" i="111"/>
  <c r="X51" i="111"/>
  <c r="P219" i="111"/>
  <c r="AB25" i="111"/>
  <c r="X25" i="111"/>
  <c r="T25" i="111"/>
  <c r="P25" i="111"/>
  <c r="AB67" i="111"/>
  <c r="X67" i="111"/>
  <c r="T67" i="111"/>
  <c r="AA67" i="111"/>
  <c r="W67" i="111"/>
  <c r="P67" i="111"/>
  <c r="AA107" i="111"/>
  <c r="W107" i="111"/>
  <c r="S107" i="111"/>
  <c r="O107" i="111"/>
  <c r="AB147" i="111"/>
  <c r="X147" i="111"/>
  <c r="T147" i="111"/>
  <c r="P147" i="111"/>
  <c r="AA171" i="111"/>
  <c r="W171" i="111"/>
  <c r="S171" i="111"/>
  <c r="O171" i="111"/>
  <c r="AA203" i="111"/>
  <c r="W203" i="111"/>
  <c r="S203" i="111"/>
  <c r="O203" i="111"/>
  <c r="P17" i="111"/>
  <c r="T91" i="111"/>
  <c r="X99" i="111"/>
  <c r="T107" i="111"/>
  <c r="T139" i="111"/>
  <c r="W179" i="111"/>
  <c r="X203" i="111"/>
  <c r="P18" i="111"/>
  <c r="T26" i="111"/>
  <c r="X26" i="111"/>
  <c r="P26" i="111"/>
  <c r="AB42" i="111"/>
  <c r="O52" i="111"/>
  <c r="AA52" i="111"/>
  <c r="S60" i="111"/>
  <c r="AA60" i="111"/>
  <c r="AA68" i="111"/>
  <c r="W68" i="111"/>
  <c r="AA76" i="111"/>
  <c r="O76" i="111"/>
  <c r="S76" i="111"/>
  <c r="T92" i="111"/>
  <c r="AM33" i="111"/>
  <c r="AM41" i="111"/>
  <c r="AM67" i="111"/>
  <c r="AM75" i="111"/>
  <c r="AM83" i="111"/>
  <c r="AM123" i="111"/>
  <c r="AM147" i="111"/>
  <c r="AM155" i="111"/>
  <c r="AM163" i="111"/>
  <c r="AM179" i="111"/>
  <c r="AB115" i="111"/>
  <c r="X115" i="111"/>
  <c r="T115" i="111"/>
  <c r="P115" i="111"/>
  <c r="AB163" i="111"/>
  <c r="X163" i="111"/>
  <c r="T163" i="111"/>
  <c r="P163" i="111"/>
  <c r="AA195" i="111"/>
  <c r="W195" i="111"/>
  <c r="S195" i="111"/>
  <c r="O195" i="111"/>
  <c r="X17" i="111"/>
  <c r="S25" i="111"/>
  <c r="AB59" i="111"/>
  <c r="W83" i="111"/>
  <c r="T51" i="111"/>
  <c r="P59" i="111"/>
  <c r="O115" i="111"/>
  <c r="S147" i="111"/>
  <c r="AA155" i="111"/>
  <c r="T171" i="111"/>
  <c r="AB211" i="111"/>
  <c r="AB33" i="111"/>
  <c r="X33" i="111"/>
  <c r="T33" i="111"/>
  <c r="P33" i="111"/>
  <c r="AA59" i="111"/>
  <c r="W59" i="111"/>
  <c r="S59" i="111"/>
  <c r="O59" i="111"/>
  <c r="AA99" i="111"/>
  <c r="W99" i="111"/>
  <c r="S99" i="111"/>
  <c r="O99" i="111"/>
  <c r="AA131" i="111"/>
  <c r="W131" i="111"/>
  <c r="S131" i="111"/>
  <c r="O131" i="111"/>
  <c r="AA187" i="111"/>
  <c r="W187" i="111"/>
  <c r="S187" i="111"/>
  <c r="O187" i="111"/>
  <c r="O25" i="111"/>
  <c r="S33" i="111"/>
  <c r="S83" i="111"/>
  <c r="T99" i="111"/>
  <c r="AB107" i="111"/>
  <c r="X131" i="111"/>
  <c r="O155" i="111"/>
  <c r="W163" i="111"/>
  <c r="T195" i="111"/>
  <c r="T203" i="111"/>
  <c r="AB41" i="111"/>
  <c r="X41" i="111"/>
  <c r="T41" i="111"/>
  <c r="P41" i="111"/>
  <c r="W41" i="111"/>
  <c r="S41" i="111"/>
  <c r="O41" i="111"/>
  <c r="AA91" i="111"/>
  <c r="W91" i="111"/>
  <c r="S91" i="111"/>
  <c r="O91" i="111"/>
  <c r="AA139" i="111"/>
  <c r="W139" i="111"/>
  <c r="S139" i="111"/>
  <c r="O139" i="111"/>
  <c r="AB179" i="111"/>
  <c r="X179" i="111"/>
  <c r="T179" i="111"/>
  <c r="P179" i="111"/>
  <c r="AA219" i="111"/>
  <c r="W219" i="111"/>
  <c r="S219" i="111"/>
  <c r="O219" i="111"/>
  <c r="AM82" i="111"/>
  <c r="AB17" i="111"/>
  <c r="X59" i="111"/>
  <c r="P91" i="111"/>
  <c r="P107" i="111"/>
  <c r="AA115" i="111"/>
  <c r="AA147" i="111"/>
  <c r="P171" i="111"/>
  <c r="T187" i="111"/>
  <c r="AM187" i="111"/>
  <c r="X211" i="111"/>
  <c r="AA51" i="111"/>
  <c r="W51" i="111"/>
  <c r="S51" i="111"/>
  <c r="O51" i="111"/>
  <c r="AB123" i="111"/>
  <c r="X123" i="111"/>
  <c r="T123" i="111"/>
  <c r="P123" i="111"/>
  <c r="AA123" i="111"/>
  <c r="W123" i="111"/>
  <c r="S123" i="111"/>
  <c r="O123" i="111"/>
  <c r="T17" i="111"/>
  <c r="AA25" i="111"/>
  <c r="AA33" i="111"/>
  <c r="O67" i="111"/>
  <c r="P99" i="111"/>
  <c r="AB139" i="111"/>
  <c r="O147" i="111"/>
  <c r="AM171" i="111"/>
  <c r="O179" i="111"/>
  <c r="P195" i="111"/>
  <c r="P203" i="111"/>
  <c r="T219" i="111"/>
  <c r="AM219" i="111"/>
  <c r="AB83" i="111"/>
  <c r="X83" i="111"/>
  <c r="T83" i="111"/>
  <c r="P83" i="111"/>
  <c r="AB155" i="111"/>
  <c r="X155" i="111"/>
  <c r="T155" i="111"/>
  <c r="P155" i="111"/>
  <c r="AA211" i="111"/>
  <c r="W211" i="111"/>
  <c r="S211" i="111"/>
  <c r="O211" i="111"/>
  <c r="P131" i="111"/>
  <c r="O33" i="111"/>
  <c r="AB51" i="111"/>
  <c r="X91" i="111"/>
  <c r="X107" i="111"/>
  <c r="W115" i="111"/>
  <c r="T131" i="111"/>
  <c r="S163" i="111"/>
  <c r="AB171" i="111"/>
  <c r="AB187" i="111"/>
  <c r="AM195" i="111"/>
  <c r="AM203" i="111"/>
  <c r="T211" i="111"/>
  <c r="O17" i="111"/>
  <c r="S17" i="111"/>
  <c r="W17" i="111"/>
  <c r="AA17" i="111"/>
  <c r="W25" i="111"/>
  <c r="T59" i="111"/>
  <c r="AA83" i="111"/>
  <c r="AB99" i="111"/>
  <c r="X139" i="111"/>
  <c r="W147" i="111"/>
  <c r="AA179" i="111"/>
  <c r="P187" i="111"/>
  <c r="AB195" i="111"/>
  <c r="AB203" i="111"/>
  <c r="AB219" i="111"/>
  <c r="O75" i="111"/>
  <c r="S75" i="111"/>
  <c r="W75" i="111"/>
  <c r="AA75" i="111"/>
  <c r="P75" i="111"/>
  <c r="T75" i="111"/>
  <c r="X75" i="111"/>
  <c r="AB75" i="111"/>
  <c r="AA108" i="111"/>
  <c r="X20" i="111"/>
  <c r="O28" i="111"/>
  <c r="X28" i="111"/>
  <c r="O54" i="111"/>
  <c r="X54" i="111"/>
  <c r="P70" i="111"/>
  <c r="AB70" i="111"/>
  <c r="AB118" i="111"/>
  <c r="O126" i="111"/>
  <c r="W134" i="111"/>
  <c r="X142" i="111"/>
  <c r="P54" i="111"/>
  <c r="W63" i="111"/>
  <c r="S142" i="111"/>
  <c r="O166" i="111"/>
  <c r="AA174" i="111"/>
  <c r="P28" i="111"/>
  <c r="W78" i="111"/>
  <c r="P94" i="111"/>
  <c r="X102" i="111"/>
  <c r="T20" i="111"/>
  <c r="S63" i="111"/>
  <c r="X70" i="111"/>
  <c r="S78" i="111"/>
  <c r="AB78" i="111"/>
  <c r="AB86" i="111"/>
  <c r="T102" i="111"/>
  <c r="S134" i="111"/>
  <c r="O158" i="111"/>
  <c r="P174" i="111"/>
  <c r="AM194" i="111"/>
  <c r="S222" i="111"/>
  <c r="P102" i="111"/>
  <c r="AA158" i="111"/>
  <c r="AB166" i="111"/>
  <c r="S206" i="111"/>
  <c r="AB20" i="111"/>
  <c r="AA28" i="111"/>
  <c r="T36" i="111"/>
  <c r="AA54" i="111"/>
  <c r="T78" i="111"/>
  <c r="O134" i="111"/>
  <c r="W166" i="111"/>
  <c r="P20" i="111"/>
  <c r="W28" i="111"/>
  <c r="W54" i="111"/>
  <c r="AM58" i="111"/>
  <c r="P78" i="111"/>
  <c r="X86" i="111"/>
  <c r="T150" i="111"/>
  <c r="O222" i="111"/>
  <c r="AB84" i="111"/>
  <c r="X84" i="111"/>
  <c r="T84" i="111"/>
  <c r="P84" i="111"/>
  <c r="AA92" i="111"/>
  <c r="W92" i="111"/>
  <c r="S92" i="111"/>
  <c r="O92" i="111"/>
  <c r="AB100" i="111"/>
  <c r="X100" i="111"/>
  <c r="T100" i="111"/>
  <c r="P100" i="111"/>
  <c r="AA100" i="111"/>
  <c r="W100" i="111"/>
  <c r="S100" i="111"/>
  <c r="O100" i="111"/>
  <c r="AB108" i="111"/>
  <c r="X108" i="111"/>
  <c r="T108" i="111"/>
  <c r="P108" i="111"/>
  <c r="AB116" i="111"/>
  <c r="X116" i="111"/>
  <c r="T116" i="111"/>
  <c r="P116" i="111"/>
  <c r="AA116" i="111"/>
  <c r="W116" i="111"/>
  <c r="S116" i="111"/>
  <c r="O116" i="111"/>
  <c r="W124" i="111"/>
  <c r="AA124" i="111"/>
  <c r="X124" i="111"/>
  <c r="O124" i="111"/>
  <c r="AB124" i="111"/>
  <c r="S124" i="111"/>
  <c r="P132" i="111"/>
  <c r="T132" i="111"/>
  <c r="X132" i="111"/>
  <c r="O132" i="111"/>
  <c r="AB132" i="111"/>
  <c r="S132" i="111"/>
  <c r="O164" i="111"/>
  <c r="S164" i="111"/>
  <c r="W164" i="111"/>
  <c r="AA164" i="111"/>
  <c r="S188" i="111"/>
  <c r="W188" i="111"/>
  <c r="O188" i="111"/>
  <c r="P196" i="111"/>
  <c r="T196" i="111"/>
  <c r="AB196" i="111"/>
  <c r="AB220" i="111"/>
  <c r="P220" i="111"/>
  <c r="X220" i="111"/>
  <c r="X18" i="111"/>
  <c r="P42" i="111"/>
  <c r="X42" i="111"/>
  <c r="P60" i="111"/>
  <c r="T60" i="111"/>
  <c r="X60" i="111"/>
  <c r="AB60" i="111"/>
  <c r="P76" i="111"/>
  <c r="T76" i="111"/>
  <c r="X76" i="111"/>
  <c r="AB76" i="111"/>
  <c r="AA84" i="111"/>
  <c r="P92" i="111"/>
  <c r="T220" i="111"/>
  <c r="T18" i="111"/>
  <c r="AB18" i="111"/>
  <c r="O26" i="111"/>
  <c r="S26" i="111"/>
  <c r="W26" i="111"/>
  <c r="AA26" i="111"/>
  <c r="W108" i="111"/>
  <c r="AM85" i="111"/>
  <c r="AM93" i="111"/>
  <c r="AM125" i="111"/>
  <c r="AM133" i="111"/>
  <c r="AM141" i="111"/>
  <c r="AM149" i="111"/>
  <c r="AM157" i="111"/>
  <c r="AM165" i="111"/>
  <c r="AM181" i="111"/>
  <c r="AM189" i="111"/>
  <c r="AM197" i="111"/>
  <c r="AM213" i="111"/>
  <c r="AM221" i="111"/>
  <c r="AM44" i="111"/>
  <c r="AM77" i="111"/>
  <c r="S84" i="111"/>
  <c r="X92" i="111"/>
  <c r="S108" i="111"/>
  <c r="T124" i="111"/>
  <c r="AA132" i="111"/>
  <c r="O18" i="111"/>
  <c r="S18" i="111"/>
  <c r="W18" i="111"/>
  <c r="AA18" i="111"/>
  <c r="O42" i="111"/>
  <c r="S42" i="111"/>
  <c r="W42" i="111"/>
  <c r="AA42" i="111"/>
  <c r="P52" i="111"/>
  <c r="T52" i="111"/>
  <c r="X52" i="111"/>
  <c r="AB52" i="111"/>
  <c r="P68" i="111"/>
  <c r="T68" i="111"/>
  <c r="X68" i="111"/>
  <c r="AB68" i="111"/>
  <c r="AM117" i="111"/>
  <c r="AM173" i="111"/>
  <c r="T42" i="111"/>
  <c r="O108" i="111"/>
  <c r="P124" i="111"/>
  <c r="W132" i="111"/>
  <c r="AM205" i="111"/>
  <c r="AB85" i="111"/>
  <c r="X85" i="111"/>
  <c r="T85" i="111"/>
  <c r="P85" i="111"/>
  <c r="AA85" i="111"/>
  <c r="W85" i="111"/>
  <c r="S85" i="111"/>
  <c r="AB93" i="111"/>
  <c r="X93" i="111"/>
  <c r="T93" i="111"/>
  <c r="P93" i="111"/>
  <c r="AA101" i="111"/>
  <c r="W101" i="111"/>
  <c r="S101" i="111"/>
  <c r="O101" i="111"/>
  <c r="AB101" i="111"/>
  <c r="X101" i="111"/>
  <c r="T101" i="111"/>
  <c r="P101" i="111"/>
  <c r="AB109" i="111"/>
  <c r="X109" i="111"/>
  <c r="T109" i="111"/>
  <c r="P109" i="111"/>
  <c r="AA117" i="111"/>
  <c r="W117" i="111"/>
  <c r="S117" i="111"/>
  <c r="O117" i="111"/>
  <c r="AB117" i="111"/>
  <c r="X117" i="111"/>
  <c r="T117" i="111"/>
  <c r="P117" i="111"/>
  <c r="AB125" i="111"/>
  <c r="X125" i="111"/>
  <c r="T125" i="111"/>
  <c r="P125" i="111"/>
  <c r="AA125" i="111"/>
  <c r="W125" i="111"/>
  <c r="S125" i="111"/>
  <c r="O125" i="111"/>
  <c r="AA133" i="111"/>
  <c r="W133" i="111"/>
  <c r="S133" i="111"/>
  <c r="O133" i="111"/>
  <c r="AB141" i="111"/>
  <c r="X141" i="111"/>
  <c r="T141" i="111"/>
  <c r="P141" i="111"/>
  <c r="AA141" i="111"/>
  <c r="W141" i="111"/>
  <c r="S141" i="111"/>
  <c r="O141" i="111"/>
  <c r="AB149" i="111"/>
  <c r="X149" i="111"/>
  <c r="T149" i="111"/>
  <c r="P149" i="111"/>
  <c r="AA157" i="111"/>
  <c r="W157" i="111"/>
  <c r="S157" i="111"/>
  <c r="O157" i="111"/>
  <c r="AB157" i="111"/>
  <c r="X157" i="111"/>
  <c r="T157" i="111"/>
  <c r="P157" i="111"/>
  <c r="AB165" i="111"/>
  <c r="X165" i="111"/>
  <c r="T165" i="111"/>
  <c r="P165" i="111"/>
  <c r="AA173" i="111"/>
  <c r="W173" i="111"/>
  <c r="S173" i="111"/>
  <c r="O173" i="111"/>
  <c r="AA181" i="111"/>
  <c r="W181" i="111"/>
  <c r="S181" i="111"/>
  <c r="O181" i="111"/>
  <c r="AB181" i="111"/>
  <c r="X181" i="111"/>
  <c r="T181" i="111"/>
  <c r="P181" i="111"/>
  <c r="AB189" i="111"/>
  <c r="X189" i="111"/>
  <c r="T189" i="111"/>
  <c r="P189" i="111"/>
  <c r="AA197" i="111"/>
  <c r="W197" i="111"/>
  <c r="S197" i="111"/>
  <c r="O197" i="111"/>
  <c r="AB197" i="111"/>
  <c r="X197" i="111"/>
  <c r="T197" i="111"/>
  <c r="P197" i="111"/>
  <c r="AA205" i="111"/>
  <c r="W205" i="111"/>
  <c r="S205" i="111"/>
  <c r="O205" i="111"/>
  <c r="AB213" i="111"/>
  <c r="X213" i="111"/>
  <c r="T213" i="111"/>
  <c r="P213" i="111"/>
  <c r="AA221" i="111"/>
  <c r="W221" i="111"/>
  <c r="S221" i="111"/>
  <c r="O221" i="111"/>
  <c r="AB221" i="111"/>
  <c r="X221" i="111"/>
  <c r="T221" i="111"/>
  <c r="P221" i="111"/>
  <c r="AM92" i="111"/>
  <c r="W50" i="111"/>
  <c r="AA50" i="111"/>
  <c r="AB114" i="111"/>
  <c r="AM114" i="111"/>
  <c r="X170" i="111"/>
  <c r="O178" i="111"/>
  <c r="P194" i="111"/>
  <c r="P202" i="111"/>
  <c r="T218" i="111"/>
  <c r="AM164" i="111"/>
  <c r="AM172" i="111"/>
  <c r="AB130" i="111"/>
  <c r="X130" i="111"/>
  <c r="T130" i="111"/>
  <c r="P130" i="111"/>
  <c r="AA130" i="111"/>
  <c r="W130" i="111"/>
  <c r="S130" i="111"/>
  <c r="O130" i="111"/>
  <c r="AB138" i="111"/>
  <c r="X138" i="111"/>
  <c r="T138" i="111"/>
  <c r="P138" i="111"/>
  <c r="AA138" i="111"/>
  <c r="W138" i="111"/>
  <c r="S138" i="111"/>
  <c r="O138" i="111"/>
  <c r="AB146" i="111"/>
  <c r="X146" i="111"/>
  <c r="T146" i="111"/>
  <c r="P146" i="111"/>
  <c r="AA146" i="111"/>
  <c r="W146" i="111"/>
  <c r="S146" i="111"/>
  <c r="O146" i="111"/>
  <c r="T154" i="111"/>
  <c r="P154" i="111"/>
  <c r="S154" i="111"/>
  <c r="O154" i="111"/>
  <c r="AB162" i="111"/>
  <c r="X162" i="111"/>
  <c r="T162" i="111"/>
  <c r="P162" i="111"/>
  <c r="AA170" i="111"/>
  <c r="W170" i="111"/>
  <c r="S170" i="111"/>
  <c r="O170" i="111"/>
  <c r="AB186" i="111"/>
  <c r="X186" i="111"/>
  <c r="T186" i="111"/>
  <c r="P186" i="111"/>
  <c r="AA194" i="111"/>
  <c r="W194" i="111"/>
  <c r="S194" i="111"/>
  <c r="O194" i="111"/>
  <c r="AA202" i="111"/>
  <c r="W202" i="111"/>
  <c r="S202" i="111"/>
  <c r="O202" i="111"/>
  <c r="AB210" i="111"/>
  <c r="X210" i="111"/>
  <c r="T210" i="111"/>
  <c r="P210" i="111"/>
  <c r="AA210" i="111"/>
  <c r="W210" i="111"/>
  <c r="S210" i="111"/>
  <c r="O210" i="111"/>
  <c r="AA218" i="111"/>
  <c r="W218" i="111"/>
  <c r="S218" i="111"/>
  <c r="O218" i="111"/>
  <c r="T32" i="111"/>
  <c r="X32" i="111"/>
  <c r="AB32" i="111"/>
  <c r="O66" i="111"/>
  <c r="S66" i="111"/>
  <c r="W66" i="111"/>
  <c r="AA66" i="111"/>
  <c r="O74" i="111"/>
  <c r="S74" i="111"/>
  <c r="W74" i="111"/>
  <c r="AA74" i="111"/>
  <c r="AM218" i="111"/>
  <c r="S16" i="111"/>
  <c r="P24" i="111"/>
  <c r="T24" i="111"/>
  <c r="X24" i="111"/>
  <c r="AB24" i="111"/>
  <c r="AM24" i="111"/>
  <c r="O50" i="111"/>
  <c r="O82" i="111"/>
  <c r="S82" i="111"/>
  <c r="W82" i="111"/>
  <c r="AM84" i="111"/>
  <c r="P170" i="111"/>
  <c r="W178" i="111"/>
  <c r="AB178" i="111"/>
  <c r="O186" i="111"/>
  <c r="X194" i="111"/>
  <c r="X202" i="111"/>
  <c r="AB218" i="111"/>
  <c r="AB140" i="111"/>
  <c r="X140" i="111"/>
  <c r="T140" i="111"/>
  <c r="P140" i="111"/>
  <c r="AA140" i="111"/>
  <c r="W140" i="111"/>
  <c r="S140" i="111"/>
  <c r="O140" i="111"/>
  <c r="AB148" i="111"/>
  <c r="X148" i="111"/>
  <c r="T148" i="111"/>
  <c r="P148" i="111"/>
  <c r="AA148" i="111"/>
  <c r="W148" i="111"/>
  <c r="S148" i="111"/>
  <c r="O148" i="111"/>
  <c r="AB156" i="111"/>
  <c r="X156" i="111"/>
  <c r="T156" i="111"/>
  <c r="P156" i="111"/>
  <c r="AA156" i="111"/>
  <c r="W156" i="111"/>
  <c r="S156" i="111"/>
  <c r="O156" i="111"/>
  <c r="AB164" i="111"/>
  <c r="X164" i="111"/>
  <c r="T164" i="111"/>
  <c r="P164" i="111"/>
  <c r="AB172" i="111"/>
  <c r="X172" i="111"/>
  <c r="T172" i="111"/>
  <c r="P172" i="111"/>
  <c r="AA172" i="111"/>
  <c r="W172" i="111"/>
  <c r="S172" i="111"/>
  <c r="O172" i="111"/>
  <c r="AA180" i="111"/>
  <c r="W180" i="111"/>
  <c r="S180" i="111"/>
  <c r="O180" i="111"/>
  <c r="AB180" i="111"/>
  <c r="X180" i="111"/>
  <c r="T180" i="111"/>
  <c r="P180" i="111"/>
  <c r="AB188" i="111"/>
  <c r="X188" i="111"/>
  <c r="T188" i="111"/>
  <c r="P188" i="111"/>
  <c r="AA196" i="111"/>
  <c r="W196" i="111"/>
  <c r="S196" i="111"/>
  <c r="O196" i="111"/>
  <c r="AA204" i="111"/>
  <c r="W204" i="111"/>
  <c r="S204" i="111"/>
  <c r="O204" i="111"/>
  <c r="AB204" i="111"/>
  <c r="X204" i="111"/>
  <c r="T204" i="111"/>
  <c r="P204" i="111"/>
  <c r="AB212" i="111"/>
  <c r="X212" i="111"/>
  <c r="T212" i="111"/>
  <c r="P212" i="111"/>
  <c r="AA212" i="111"/>
  <c r="W212" i="111"/>
  <c r="S212" i="111"/>
  <c r="O212" i="111"/>
  <c r="AA220" i="111"/>
  <c r="W220" i="111"/>
  <c r="S220" i="111"/>
  <c r="O220" i="111"/>
  <c r="O16" i="111"/>
  <c r="AA16" i="111"/>
  <c r="O40" i="111"/>
  <c r="S40" i="111"/>
  <c r="W40" i="111"/>
  <c r="P66" i="111"/>
  <c r="T66" i="111"/>
  <c r="X66" i="111"/>
  <c r="AB66" i="111"/>
  <c r="P74" i="111"/>
  <c r="T74" i="111"/>
  <c r="X74" i="111"/>
  <c r="AB74" i="111"/>
  <c r="O114" i="111"/>
  <c r="S114" i="111"/>
  <c r="W114" i="111"/>
  <c r="O122" i="111"/>
  <c r="S122" i="111"/>
  <c r="W122" i="111"/>
  <c r="AM196" i="111"/>
  <c r="W16" i="111"/>
  <c r="P16" i="111"/>
  <c r="T16" i="111"/>
  <c r="X16" i="111"/>
  <c r="AM26" i="111"/>
  <c r="P50" i="111"/>
  <c r="P82" i="111"/>
  <c r="T82" i="111"/>
  <c r="X82" i="111"/>
  <c r="AA154" i="111"/>
  <c r="AB170" i="111"/>
  <c r="S178" i="111"/>
  <c r="X178" i="111"/>
  <c r="AA186" i="111"/>
  <c r="T194" i="111"/>
  <c r="T202" i="111"/>
  <c r="X218" i="111"/>
  <c r="AM132" i="111"/>
  <c r="O20" i="111"/>
  <c r="S20" i="111"/>
  <c r="W20" i="111"/>
  <c r="AA20" i="111"/>
  <c r="P36" i="111"/>
  <c r="AM42" i="111"/>
  <c r="AM52" i="111"/>
  <c r="W70" i="111"/>
  <c r="AA70" i="111"/>
  <c r="O86" i="111"/>
  <c r="S86" i="111"/>
  <c r="W86" i="111"/>
  <c r="AA86" i="111"/>
  <c r="O94" i="111"/>
  <c r="S94" i="111"/>
  <c r="W94" i="111"/>
  <c r="AA94" i="111"/>
  <c r="P118" i="111"/>
  <c r="AM124" i="111"/>
  <c r="S126" i="111"/>
  <c r="W142" i="111"/>
  <c r="AB142" i="111"/>
  <c r="X150" i="111"/>
  <c r="AM18" i="111"/>
  <c r="AB110" i="111"/>
  <c r="X110" i="111"/>
  <c r="T110" i="111"/>
  <c r="AA110" i="111"/>
  <c r="W110" i="111"/>
  <c r="S110" i="111"/>
  <c r="O110" i="111"/>
  <c r="AA118" i="111"/>
  <c r="W118" i="111"/>
  <c r="S118" i="111"/>
  <c r="O118" i="111"/>
  <c r="AB126" i="111"/>
  <c r="X126" i="111"/>
  <c r="T126" i="111"/>
  <c r="P126" i="111"/>
  <c r="AB134" i="111"/>
  <c r="X134" i="111"/>
  <c r="T134" i="111"/>
  <c r="P134" i="111"/>
  <c r="AA150" i="111"/>
  <c r="W150" i="111"/>
  <c r="S150" i="111"/>
  <c r="O150" i="111"/>
  <c r="AB158" i="111"/>
  <c r="X158" i="111"/>
  <c r="T158" i="111"/>
  <c r="P158" i="111"/>
  <c r="AB182" i="111"/>
  <c r="X182" i="111"/>
  <c r="T182" i="111"/>
  <c r="P182" i="111"/>
  <c r="AA182" i="111"/>
  <c r="W182" i="111"/>
  <c r="S182" i="111"/>
  <c r="O182" i="111"/>
  <c r="AB190" i="111"/>
  <c r="X190" i="111"/>
  <c r="T190" i="111"/>
  <c r="P190" i="111"/>
  <c r="AA190" i="111"/>
  <c r="W190" i="111"/>
  <c r="S190" i="111"/>
  <c r="O190" i="111"/>
  <c r="AB198" i="111"/>
  <c r="X198" i="111"/>
  <c r="T198" i="111"/>
  <c r="P198" i="111"/>
  <c r="AA198" i="111"/>
  <c r="W198" i="111"/>
  <c r="S198" i="111"/>
  <c r="O198" i="111"/>
  <c r="AB206" i="111"/>
  <c r="X206" i="111"/>
  <c r="T206" i="111"/>
  <c r="P206" i="111"/>
  <c r="AB214" i="111"/>
  <c r="X214" i="111"/>
  <c r="T214" i="111"/>
  <c r="P214" i="111"/>
  <c r="AA214" i="111"/>
  <c r="W214" i="111"/>
  <c r="S214" i="111"/>
  <c r="O214" i="111"/>
  <c r="AB222" i="111"/>
  <c r="X222" i="111"/>
  <c r="T222" i="111"/>
  <c r="P222" i="111"/>
  <c r="AM60" i="111"/>
  <c r="AM100" i="111"/>
  <c r="AM180" i="111"/>
  <c r="P63" i="111"/>
  <c r="T63" i="111"/>
  <c r="X63" i="111"/>
  <c r="AB63" i="111"/>
  <c r="O70" i="111"/>
  <c r="O102" i="111"/>
  <c r="S102" i="111"/>
  <c r="W102" i="111"/>
  <c r="AA102" i="111"/>
  <c r="AA134" i="111"/>
  <c r="S158" i="111"/>
  <c r="P166" i="111"/>
  <c r="AA166" i="111"/>
  <c r="W174" i="111"/>
  <c r="AB174" i="111"/>
  <c r="AM204" i="111"/>
  <c r="O206" i="111"/>
  <c r="AM220" i="111"/>
  <c r="AA222" i="111"/>
  <c r="AM142" i="111"/>
  <c r="AM166" i="111"/>
  <c r="AM174" i="111"/>
  <c r="AM206" i="111"/>
  <c r="AM222" i="111"/>
  <c r="AM116" i="111"/>
  <c r="AM212" i="111"/>
  <c r="W36" i="111"/>
  <c r="AA36" i="111"/>
  <c r="AM68" i="111"/>
  <c r="X118" i="111"/>
  <c r="AA126" i="111"/>
  <c r="O142" i="111"/>
  <c r="T142" i="111"/>
  <c r="P150" i="111"/>
  <c r="AM127" i="111"/>
  <c r="AM135" i="111"/>
  <c r="AM143" i="111"/>
  <c r="AM159" i="111"/>
  <c r="AM207" i="111"/>
  <c r="AM108" i="111"/>
  <c r="AM156" i="111"/>
  <c r="AA206" i="111"/>
  <c r="W222" i="111"/>
  <c r="AB113" i="111"/>
  <c r="AB121" i="111"/>
  <c r="O137" i="111"/>
  <c r="AA137" i="111"/>
  <c r="W145" i="111"/>
  <c r="P161" i="111"/>
  <c r="AB161" i="111"/>
  <c r="AB169" i="111"/>
  <c r="O209" i="111"/>
  <c r="AM148" i="111"/>
  <c r="O36" i="111"/>
  <c r="X36" i="111"/>
  <c r="AB36" i="111"/>
  <c r="T118" i="111"/>
  <c r="W126" i="111"/>
  <c r="P142" i="111"/>
  <c r="AA142" i="111"/>
  <c r="AB150" i="111"/>
  <c r="AM188" i="111"/>
  <c r="O215" i="111"/>
  <c r="S215" i="111"/>
  <c r="W215" i="111"/>
  <c r="AA215" i="111"/>
  <c r="S223" i="111"/>
  <c r="W223" i="111"/>
  <c r="AA223" i="111"/>
  <c r="P215" i="111"/>
  <c r="T215" i="111"/>
  <c r="X215" i="111"/>
  <c r="O223" i="111"/>
  <c r="T223" i="111"/>
  <c r="X223" i="111"/>
  <c r="AM23" i="111"/>
  <c r="AM49" i="111"/>
  <c r="AM193" i="111"/>
  <c r="AM15" i="111"/>
  <c r="AM47" i="111"/>
  <c r="AM113" i="111"/>
  <c r="AM201" i="111"/>
  <c r="AM209" i="111"/>
  <c r="AM73" i="111"/>
  <c r="AM105" i="111"/>
  <c r="AM31" i="111"/>
  <c r="AM169" i="111"/>
  <c r="AM217" i="111"/>
  <c r="AM39" i="111"/>
  <c r="AM72" i="111"/>
  <c r="AM16" i="111"/>
  <c r="AM38" i="111"/>
  <c r="AM50" i="111"/>
  <c r="AM80" i="111"/>
  <c r="AM162" i="111"/>
  <c r="AM208" i="111"/>
  <c r="AM14" i="111"/>
  <c r="AM65" i="111"/>
  <c r="AM74" i="111"/>
  <c r="AM96" i="111"/>
  <c r="AM120" i="111"/>
  <c r="AM122" i="111"/>
  <c r="AM136" i="111"/>
  <c r="AM168" i="111"/>
  <c r="AM176" i="111"/>
  <c r="AM22" i="111"/>
  <c r="AM30" i="111"/>
  <c r="AM56" i="111"/>
  <c r="AM98" i="111"/>
  <c r="AM152" i="111"/>
  <c r="AM170" i="111"/>
  <c r="AM210" i="111"/>
  <c r="AM66" i="111"/>
  <c r="AM104" i="111"/>
  <c r="AM154" i="111"/>
  <c r="AM178" i="111"/>
  <c r="AM192" i="111"/>
  <c r="AM200" i="111"/>
  <c r="AM90" i="111"/>
  <c r="AM128" i="111"/>
  <c r="AM138" i="111"/>
  <c r="AM216" i="111"/>
  <c r="S65" i="111"/>
  <c r="AA72" i="111"/>
  <c r="O61" i="111"/>
  <c r="S70" i="111"/>
  <c r="T69" i="111"/>
  <c r="P61" i="111"/>
  <c r="T70" i="111"/>
  <c r="T34" i="111"/>
  <c r="AB34" i="111"/>
  <c r="P34" i="111"/>
  <c r="X34" i="111"/>
  <c r="O34" i="111"/>
  <c r="S34" i="111"/>
  <c r="W34" i="111"/>
  <c r="AA34" i="111"/>
  <c r="AB217" i="111"/>
  <c r="P145" i="111"/>
  <c r="T145" i="111"/>
  <c r="X145" i="111"/>
  <c r="AB145" i="111"/>
  <c r="O177" i="111"/>
  <c r="S177" i="111"/>
  <c r="O185" i="111"/>
  <c r="S185" i="111"/>
  <c r="W185" i="111"/>
  <c r="AA185" i="111"/>
  <c r="O193" i="111"/>
  <c r="S193" i="111"/>
  <c r="W193" i="111"/>
  <c r="AA193" i="111"/>
  <c r="W209" i="111"/>
  <c r="AA209" i="111"/>
  <c r="O15" i="111"/>
  <c r="S15" i="111"/>
  <c r="W15" i="111"/>
  <c r="AA15" i="111"/>
  <c r="P73" i="111"/>
  <c r="T73" i="111"/>
  <c r="X73" i="111"/>
  <c r="AB73" i="111"/>
  <c r="O89" i="111"/>
  <c r="S89" i="111"/>
  <c r="W89" i="111"/>
  <c r="AA89" i="111"/>
  <c r="O105" i="111"/>
  <c r="S105" i="111"/>
  <c r="W105" i="111"/>
  <c r="AA105" i="111"/>
  <c r="O129" i="111"/>
  <c r="S129" i="111"/>
  <c r="W129" i="111"/>
  <c r="AA129" i="111"/>
  <c r="P137" i="111"/>
  <c r="T137" i="111"/>
  <c r="X137" i="111"/>
  <c r="AB137" i="111"/>
  <c r="O201" i="111"/>
  <c r="S201" i="111"/>
  <c r="W201" i="111"/>
  <c r="AA201" i="111"/>
  <c r="P209" i="111"/>
  <c r="P217" i="111"/>
  <c r="O23" i="111"/>
  <c r="AB80" i="111"/>
  <c r="O97" i="111"/>
  <c r="S97" i="111"/>
  <c r="W97" i="111"/>
  <c r="AA97" i="111"/>
  <c r="O113" i="111"/>
  <c r="S113" i="111"/>
  <c r="W113" i="111"/>
  <c r="AA113" i="111"/>
  <c r="P177" i="111"/>
  <c r="T177" i="111"/>
  <c r="W177" i="111"/>
  <c r="AA177" i="111"/>
  <c r="P185" i="111"/>
  <c r="T185" i="111"/>
  <c r="X185" i="111"/>
  <c r="AB185" i="111"/>
  <c r="P193" i="111"/>
  <c r="T193" i="111"/>
  <c r="X193" i="111"/>
  <c r="AB193" i="111"/>
  <c r="T209" i="111"/>
  <c r="X209" i="111"/>
  <c r="AB209" i="111"/>
  <c r="P15" i="111"/>
  <c r="T15" i="111"/>
  <c r="X15" i="111"/>
  <c r="AB15" i="111"/>
  <c r="P30" i="111"/>
  <c r="P89" i="111"/>
  <c r="T89" i="111"/>
  <c r="X89" i="111"/>
  <c r="AB89" i="111"/>
  <c r="P105" i="111"/>
  <c r="T105" i="111"/>
  <c r="X105" i="111"/>
  <c r="AB105" i="111"/>
  <c r="O121" i="111"/>
  <c r="S121" i="111"/>
  <c r="W121" i="111"/>
  <c r="AA121" i="111"/>
  <c r="P129" i="111"/>
  <c r="T129" i="111"/>
  <c r="X129" i="111"/>
  <c r="AB129" i="111"/>
  <c r="O169" i="111"/>
  <c r="S169" i="111"/>
  <c r="W169" i="111"/>
  <c r="AA169" i="111"/>
  <c r="P201" i="111"/>
  <c r="T201" i="111"/>
  <c r="X201" i="111"/>
  <c r="AB201" i="111"/>
  <c r="T217" i="111"/>
  <c r="P23" i="111"/>
  <c r="P97" i="111"/>
  <c r="T97" i="111"/>
  <c r="X97" i="111"/>
  <c r="P113" i="111"/>
  <c r="T113" i="111"/>
  <c r="X113" i="111"/>
  <c r="X177" i="111"/>
  <c r="AB177" i="111"/>
  <c r="X217" i="111"/>
  <c r="S23" i="111"/>
  <c r="W23" i="111"/>
  <c r="P121" i="111"/>
  <c r="T121" i="111"/>
  <c r="X121" i="111"/>
  <c r="O153" i="111"/>
  <c r="S153" i="111"/>
  <c r="W153" i="111"/>
  <c r="O161" i="111"/>
  <c r="S161" i="111"/>
  <c r="W161" i="111"/>
  <c r="AA161" i="111"/>
  <c r="P169" i="111"/>
  <c r="T169" i="111"/>
  <c r="X169" i="111"/>
  <c r="O217" i="111"/>
  <c r="S217" i="111"/>
  <c r="W217" i="111"/>
  <c r="AA30" i="111"/>
  <c r="W30" i="111"/>
  <c r="S30" i="111"/>
  <c r="O30" i="111"/>
  <c r="AB96" i="111"/>
  <c r="X96" i="111"/>
  <c r="T96" i="111"/>
  <c r="P96" i="111"/>
  <c r="AB160" i="111"/>
  <c r="X160" i="111"/>
  <c r="T160" i="111"/>
  <c r="P160" i="111"/>
  <c r="AA160" i="111"/>
  <c r="W160" i="111"/>
  <c r="S160" i="111"/>
  <c r="O160" i="111"/>
  <c r="AB88" i="111"/>
  <c r="X88" i="111"/>
  <c r="T88" i="111"/>
  <c r="P88" i="111"/>
  <c r="AB136" i="111"/>
  <c r="X136" i="111"/>
  <c r="T136" i="111"/>
  <c r="P136" i="111"/>
  <c r="AA136" i="111"/>
  <c r="W136" i="111"/>
  <c r="S136" i="111"/>
  <c r="O136" i="111"/>
  <c r="AB152" i="111"/>
  <c r="X152" i="111"/>
  <c r="T152" i="111"/>
  <c r="P152" i="111"/>
  <c r="AA152" i="111"/>
  <c r="W152" i="111"/>
  <c r="S152" i="111"/>
  <c r="O152" i="111"/>
  <c r="T38" i="111"/>
  <c r="P38" i="111"/>
  <c r="AA47" i="111"/>
  <c r="W72" i="111"/>
  <c r="S88" i="111"/>
  <c r="P56" i="111"/>
  <c r="AB56" i="111"/>
  <c r="X56" i="111"/>
  <c r="O56" i="111"/>
  <c r="AA56" i="111"/>
  <c r="W56" i="111"/>
  <c r="AA112" i="111"/>
  <c r="W112" i="111"/>
  <c r="S112" i="111"/>
  <c r="O112" i="111"/>
  <c r="AB184" i="111"/>
  <c r="X184" i="111"/>
  <c r="T184" i="111"/>
  <c r="P184" i="111"/>
  <c r="AA184" i="111"/>
  <c r="W184" i="111"/>
  <c r="S184" i="111"/>
  <c r="O184" i="111"/>
  <c r="W65" i="111"/>
  <c r="P80" i="111"/>
  <c r="S96" i="111"/>
  <c r="X168" i="111"/>
  <c r="AA38" i="111"/>
  <c r="W47" i="111"/>
  <c r="AA96" i="111"/>
  <c r="T112" i="111"/>
  <c r="AB65" i="111"/>
  <c r="X65" i="111"/>
  <c r="T65" i="111"/>
  <c r="P65" i="111"/>
  <c r="AB120" i="111"/>
  <c r="X120" i="111"/>
  <c r="T120" i="111"/>
  <c r="P120" i="111"/>
  <c r="AA120" i="111"/>
  <c r="W120" i="111"/>
  <c r="S120" i="111"/>
  <c r="O120" i="111"/>
  <c r="AB192" i="111"/>
  <c r="X192" i="111"/>
  <c r="T192" i="111"/>
  <c r="P192" i="111"/>
  <c r="AA192" i="111"/>
  <c r="W192" i="111"/>
  <c r="S192" i="111"/>
  <c r="O192" i="111"/>
  <c r="O96" i="111"/>
  <c r="AA80" i="111"/>
  <c r="W80" i="111"/>
  <c r="S80" i="111"/>
  <c r="O80" i="111"/>
  <c r="AA128" i="111"/>
  <c r="W128" i="111"/>
  <c r="S128" i="111"/>
  <c r="O128" i="111"/>
  <c r="AB128" i="111"/>
  <c r="X128" i="111"/>
  <c r="T128" i="111"/>
  <c r="P128" i="111"/>
  <c r="AA168" i="111"/>
  <c r="W168" i="111"/>
  <c r="S168" i="111"/>
  <c r="O168" i="111"/>
  <c r="S22" i="111"/>
  <c r="S47" i="111"/>
  <c r="S72" i="111"/>
  <c r="AA88" i="111"/>
  <c r="O14" i="111"/>
  <c r="S14" i="111"/>
  <c r="W14" i="111"/>
  <c r="AA14" i="111"/>
  <c r="O22" i="111"/>
  <c r="W22" i="111"/>
  <c r="AA22" i="111"/>
  <c r="AB30" i="111"/>
  <c r="W38" i="111"/>
  <c r="AB38" i="111"/>
  <c r="O65" i="111"/>
  <c r="O88" i="111"/>
  <c r="AB112" i="111"/>
  <c r="AB72" i="111"/>
  <c r="X72" i="111"/>
  <c r="T72" i="111"/>
  <c r="P72" i="111"/>
  <c r="AB144" i="111"/>
  <c r="X144" i="111"/>
  <c r="T144" i="111"/>
  <c r="P144" i="111"/>
  <c r="AA144" i="111"/>
  <c r="W144" i="111"/>
  <c r="S144" i="111"/>
  <c r="O144" i="111"/>
  <c r="AB200" i="111"/>
  <c r="X200" i="111"/>
  <c r="T200" i="111"/>
  <c r="P200" i="111"/>
  <c r="AA200" i="111"/>
  <c r="W200" i="111"/>
  <c r="S200" i="111"/>
  <c r="O200" i="111"/>
  <c r="T80" i="111"/>
  <c r="W96" i="111"/>
  <c r="P112" i="111"/>
  <c r="AB168" i="111"/>
  <c r="AB47" i="111"/>
  <c r="X47" i="111"/>
  <c r="T47" i="111"/>
  <c r="AB104" i="111"/>
  <c r="X104" i="111"/>
  <c r="T104" i="111"/>
  <c r="P104" i="111"/>
  <c r="AA104" i="111"/>
  <c r="W104" i="111"/>
  <c r="S104" i="111"/>
  <c r="O104" i="111"/>
  <c r="AA176" i="111"/>
  <c r="W176" i="111"/>
  <c r="S176" i="111"/>
  <c r="O176" i="111"/>
  <c r="AB176" i="111"/>
  <c r="X176" i="111"/>
  <c r="T176" i="111"/>
  <c r="P176" i="111"/>
  <c r="X30" i="111"/>
  <c r="O72" i="111"/>
  <c r="P14" i="111"/>
  <c r="T14" i="111"/>
  <c r="X14" i="111"/>
  <c r="P22" i="111"/>
  <c r="T22" i="111"/>
  <c r="X22" i="111"/>
  <c r="AB22" i="111"/>
  <c r="T30" i="111"/>
  <c r="S38" i="111"/>
  <c r="X38" i="111"/>
  <c r="AA65" i="111"/>
  <c r="W88" i="111"/>
  <c r="P168" i="111"/>
  <c r="P216" i="111"/>
  <c r="T216" i="111"/>
  <c r="X216" i="111"/>
  <c r="AB216" i="111"/>
  <c r="O208" i="111"/>
  <c r="S208" i="111"/>
  <c r="W208" i="111"/>
  <c r="AA208" i="111"/>
  <c r="P208" i="111"/>
  <c r="T208" i="111"/>
  <c r="X208" i="111"/>
  <c r="AB208" i="111"/>
  <c r="O216" i="111"/>
  <c r="S216" i="111"/>
  <c r="W216" i="111"/>
  <c r="T56" i="111"/>
  <c r="S67" i="111"/>
  <c r="X39" i="111"/>
  <c r="T57" i="111"/>
  <c r="S49" i="111"/>
  <c r="T49" i="111"/>
  <c r="W81" i="111"/>
  <c r="W31" i="111"/>
  <c r="S57" i="111"/>
  <c r="O47" i="111"/>
  <c r="AA41" i="111"/>
  <c r="P32" i="111"/>
  <c r="S50" i="111"/>
  <c r="AA82" i="111"/>
  <c r="AA40" i="111"/>
  <c r="T50" i="111"/>
  <c r="P47" i="111"/>
  <c r="O46" i="111"/>
  <c r="S56" i="111"/>
  <c r="G8" i="18"/>
  <c r="G10" i="18" s="1"/>
  <c r="G28" i="32"/>
  <c r="G23" i="84"/>
  <c r="G23" i="55"/>
  <c r="G23" i="34"/>
  <c r="G23" i="78"/>
  <c r="G23" i="27"/>
  <c r="AD224" i="111" l="1"/>
  <c r="O11" i="82" s="1"/>
  <c r="X224" i="111"/>
  <c r="L9" i="82" s="1"/>
  <c r="Q224" i="111"/>
  <c r="E10" i="82" s="1"/>
  <c r="AB224" i="111"/>
  <c r="O9" i="82" s="1"/>
  <c r="P224" i="111"/>
  <c r="E9" i="82" s="1"/>
  <c r="W224" i="111"/>
  <c r="L8" i="82" s="1"/>
  <c r="Z224" i="111"/>
  <c r="L11" i="82" s="1"/>
  <c r="T224" i="111"/>
  <c r="H9" i="82" s="1"/>
  <c r="S224" i="111"/>
  <c r="H8" i="82" s="1"/>
  <c r="Y224" i="111"/>
  <c r="L10" i="82" s="1"/>
  <c r="R224" i="111"/>
  <c r="E11" i="82" s="1"/>
  <c r="O224" i="111"/>
  <c r="E8" i="82" s="1"/>
  <c r="U224" i="111"/>
  <c r="H10" i="82" s="1"/>
  <c r="AA224" i="111"/>
  <c r="O8" i="82" s="1"/>
  <c r="AC224" i="111"/>
  <c r="O10" i="82" s="1"/>
  <c r="V224" i="111"/>
  <c r="H11" i="82" s="1"/>
  <c r="G13" i="76"/>
  <c r="I11" i="76" s="1"/>
  <c r="G10" i="76"/>
  <c r="AN224" i="111"/>
  <c r="V9" i="82" s="1"/>
  <c r="X9" i="82" s="1"/>
  <c r="AM224" i="111"/>
  <c r="W8" i="82" s="1"/>
  <c r="AD227" i="111" l="1"/>
  <c r="V227" i="111"/>
  <c r="R227" i="111"/>
  <c r="Z227" i="111"/>
  <c r="G22" i="25"/>
  <c r="R11" i="61"/>
  <c r="R9" i="61"/>
  <c r="AK88" i="111"/>
  <c r="AK87" i="111"/>
  <c r="AK86" i="111"/>
  <c r="AK85" i="111"/>
  <c r="AK84" i="111"/>
  <c r="AK83" i="111"/>
  <c r="AK82" i="111"/>
  <c r="AK81" i="111"/>
  <c r="AK80" i="111"/>
  <c r="AK79" i="111"/>
  <c r="AK78" i="111"/>
  <c r="AK77" i="111"/>
  <c r="AK76" i="111"/>
  <c r="AK75" i="111"/>
  <c r="AK74" i="111"/>
  <c r="AK73" i="111"/>
  <c r="AK72" i="111"/>
  <c r="AK71" i="111"/>
  <c r="AK70" i="111"/>
  <c r="AK69" i="69"/>
  <c r="AK69" i="111" s="1"/>
  <c r="AK68" i="69"/>
  <c r="AK68" i="111" s="1"/>
  <c r="AK67" i="69"/>
  <c r="AK67" i="111" s="1"/>
  <c r="AK66" i="69"/>
  <c r="AK66" i="111" s="1"/>
  <c r="AK65" i="69"/>
  <c r="AK65" i="111" s="1"/>
  <c r="AK64" i="69"/>
  <c r="AK64" i="111" s="1"/>
  <c r="AK63" i="69"/>
  <c r="AK63" i="111" s="1"/>
  <c r="AK61" i="69"/>
  <c r="AK61" i="111" s="1"/>
  <c r="AK60" i="69"/>
  <c r="AK60" i="111" s="1"/>
  <c r="AK59" i="69"/>
  <c r="AK59" i="111" s="1"/>
  <c r="AK58" i="69"/>
  <c r="AK58" i="111" s="1"/>
  <c r="AK57" i="69"/>
  <c r="AK57" i="111" s="1"/>
  <c r="AK56" i="69"/>
  <c r="AK56" i="111" s="1"/>
  <c r="AK55" i="69"/>
  <c r="AK55" i="111" s="1"/>
  <c r="AK54" i="69"/>
  <c r="AK54" i="111" s="1"/>
  <c r="AK53" i="69"/>
  <c r="AK53" i="111" s="1"/>
  <c r="AK52" i="69"/>
  <c r="AK52" i="111" s="1"/>
  <c r="AK51" i="69"/>
  <c r="AK51" i="111" s="1"/>
  <c r="AK50" i="69"/>
  <c r="AK50" i="111" s="1"/>
  <c r="AK49" i="69"/>
  <c r="AK49" i="111" s="1"/>
  <c r="AK47" i="69"/>
  <c r="AK47" i="111" s="1"/>
  <c r="AK46" i="69"/>
  <c r="AK46" i="111" s="1"/>
  <c r="AK45" i="69"/>
  <c r="AK45" i="111" s="1"/>
  <c r="AK44" i="69"/>
  <c r="AK44" i="111" s="1"/>
  <c r="AK42" i="69"/>
  <c r="AK42" i="111" s="1"/>
  <c r="AK41" i="69"/>
  <c r="AK41" i="111" s="1"/>
  <c r="AK40" i="69"/>
  <c r="AK40" i="111" s="1"/>
  <c r="AK39" i="69"/>
  <c r="AK39" i="111" s="1"/>
  <c r="AK38" i="69"/>
  <c r="AK38" i="111" s="1"/>
  <c r="AK37" i="69"/>
  <c r="AK37" i="111" s="1"/>
  <c r="AK36" i="69"/>
  <c r="AK36" i="111" s="1"/>
  <c r="AK35" i="69"/>
  <c r="AK35" i="111" s="1"/>
  <c r="AK34" i="69"/>
  <c r="AK34" i="111" s="1"/>
  <c r="AK33" i="69"/>
  <c r="AK33" i="111" s="1"/>
  <c r="AK32" i="69"/>
  <c r="AK32" i="111" s="1"/>
  <c r="AJ88" i="111"/>
  <c r="AJ87" i="111"/>
  <c r="AJ86" i="111"/>
  <c r="AJ85" i="111"/>
  <c r="AJ84" i="111"/>
  <c r="AJ83" i="111"/>
  <c r="AJ82" i="111"/>
  <c r="AJ81" i="111"/>
  <c r="AJ80" i="111"/>
  <c r="AJ79" i="111"/>
  <c r="AJ78" i="111"/>
  <c r="AJ77" i="111"/>
  <c r="AJ76" i="111"/>
  <c r="AJ75" i="111"/>
  <c r="AJ74" i="111"/>
  <c r="AJ73" i="111"/>
  <c r="AJ72" i="111"/>
  <c r="AJ71" i="111"/>
  <c r="AJ70" i="111"/>
  <c r="AJ69" i="69"/>
  <c r="AJ69" i="111" s="1"/>
  <c r="AJ68" i="69"/>
  <c r="AJ68" i="111" s="1"/>
  <c r="AJ67" i="69"/>
  <c r="AJ67" i="111" s="1"/>
  <c r="AJ66" i="69"/>
  <c r="AJ66" i="111" s="1"/>
  <c r="AJ65" i="69"/>
  <c r="AJ65" i="111" s="1"/>
  <c r="AJ64" i="69"/>
  <c r="AJ64" i="111" s="1"/>
  <c r="AJ63" i="69"/>
  <c r="AJ63" i="111" s="1"/>
  <c r="AJ61" i="69"/>
  <c r="AJ61" i="111" s="1"/>
  <c r="AJ60" i="69"/>
  <c r="AJ60" i="111" s="1"/>
  <c r="AJ59" i="69"/>
  <c r="AJ59" i="111" s="1"/>
  <c r="AJ58" i="69"/>
  <c r="AJ58" i="111" s="1"/>
  <c r="AJ57" i="69"/>
  <c r="AJ57" i="111" s="1"/>
  <c r="AJ56" i="69"/>
  <c r="AJ56" i="111" s="1"/>
  <c r="AJ55" i="69"/>
  <c r="AJ55" i="111" s="1"/>
  <c r="AJ54" i="69"/>
  <c r="AJ54" i="111" s="1"/>
  <c r="AJ53" i="69"/>
  <c r="AJ53" i="111" s="1"/>
  <c r="AJ52" i="69"/>
  <c r="AJ52" i="111" s="1"/>
  <c r="AJ51" i="69"/>
  <c r="AJ51" i="111" s="1"/>
  <c r="AJ50" i="69"/>
  <c r="AJ50" i="111" s="1"/>
  <c r="AJ49" i="69"/>
  <c r="AJ49" i="111" s="1"/>
  <c r="AJ47" i="69"/>
  <c r="AJ47" i="111" s="1"/>
  <c r="AJ46" i="69"/>
  <c r="AJ46" i="111" s="1"/>
  <c r="AJ45" i="69"/>
  <c r="AJ45" i="111" s="1"/>
  <c r="AJ44" i="69"/>
  <c r="AJ44" i="111" s="1"/>
  <c r="AJ42" i="69"/>
  <c r="AJ42" i="111" s="1"/>
  <c r="AJ41" i="69"/>
  <c r="AJ41" i="111" s="1"/>
  <c r="AJ40" i="69"/>
  <c r="AJ40" i="111" s="1"/>
  <c r="AJ39" i="69"/>
  <c r="AJ39" i="111" s="1"/>
  <c r="AJ38" i="69"/>
  <c r="AJ38" i="111" s="1"/>
  <c r="AJ37" i="69"/>
  <c r="AJ37" i="111" s="1"/>
  <c r="AJ36" i="69"/>
  <c r="AJ36" i="111" s="1"/>
  <c r="AJ35" i="69"/>
  <c r="AJ35" i="111" s="1"/>
  <c r="AJ34" i="69"/>
  <c r="AJ34" i="111" s="1"/>
  <c r="AJ33" i="69"/>
  <c r="AJ33" i="111" s="1"/>
  <c r="AJ32" i="69"/>
  <c r="AJ32" i="111" s="1"/>
  <c r="AI88" i="111"/>
  <c r="AI87" i="111"/>
  <c r="AI86" i="111"/>
  <c r="AI85" i="111"/>
  <c r="AI84" i="111"/>
  <c r="AI83" i="111"/>
  <c r="AI82" i="111"/>
  <c r="AI81" i="111"/>
  <c r="AI80" i="111"/>
  <c r="AI79" i="111"/>
  <c r="AI78" i="111"/>
  <c r="AI77" i="111"/>
  <c r="AI76" i="111"/>
  <c r="AI75" i="111"/>
  <c r="AI74" i="111"/>
  <c r="AI73" i="111"/>
  <c r="AI72" i="111"/>
  <c r="AI71" i="111"/>
  <c r="AI70" i="111"/>
  <c r="AI69" i="69"/>
  <c r="AI69" i="111" s="1"/>
  <c r="AI68" i="69"/>
  <c r="AI68" i="111" s="1"/>
  <c r="AI67" i="69"/>
  <c r="AI67" i="111" s="1"/>
  <c r="AI66" i="69"/>
  <c r="AI66" i="111" s="1"/>
  <c r="AI65" i="69"/>
  <c r="AI65" i="111" s="1"/>
  <c r="AI64" i="69"/>
  <c r="AI64" i="111" s="1"/>
  <c r="AI63" i="69"/>
  <c r="AI63" i="111" s="1"/>
  <c r="AI61" i="69"/>
  <c r="AI61" i="111" s="1"/>
  <c r="AI60" i="69"/>
  <c r="AI60" i="111" s="1"/>
  <c r="AI59" i="69"/>
  <c r="AI59" i="111" s="1"/>
  <c r="AI58" i="69"/>
  <c r="AI58" i="111" s="1"/>
  <c r="AI57" i="69"/>
  <c r="AI57" i="111" s="1"/>
  <c r="AI56" i="69"/>
  <c r="AI56" i="111" s="1"/>
  <c r="AI55" i="69"/>
  <c r="AI55" i="111" s="1"/>
  <c r="AI54" i="69"/>
  <c r="AI54" i="111" s="1"/>
  <c r="AI53" i="69"/>
  <c r="AI53" i="111" s="1"/>
  <c r="AI52" i="69"/>
  <c r="AI52" i="111" s="1"/>
  <c r="AI51" i="69"/>
  <c r="AI51" i="111" s="1"/>
  <c r="AI50" i="69"/>
  <c r="AI50" i="111" s="1"/>
  <c r="AI49" i="69"/>
  <c r="AI49" i="111" s="1"/>
  <c r="AI47" i="69"/>
  <c r="AI47" i="111" s="1"/>
  <c r="AI46" i="69"/>
  <c r="AI46" i="111" s="1"/>
  <c r="AI45" i="69"/>
  <c r="AI45" i="111" s="1"/>
  <c r="AI44" i="69"/>
  <c r="AI44" i="111" s="1"/>
  <c r="AI42" i="69"/>
  <c r="AI42" i="111" s="1"/>
  <c r="AI41" i="69"/>
  <c r="AI41" i="111" s="1"/>
  <c r="AI40" i="69"/>
  <c r="AI40" i="111" s="1"/>
  <c r="AI39" i="69"/>
  <c r="AI39" i="111" s="1"/>
  <c r="AI38" i="69"/>
  <c r="AI38" i="111" s="1"/>
  <c r="AI37" i="69"/>
  <c r="AI37" i="111" s="1"/>
  <c r="AI36" i="69"/>
  <c r="AI36" i="111" s="1"/>
  <c r="AI35" i="69"/>
  <c r="AI35" i="111" s="1"/>
  <c r="AI34" i="69"/>
  <c r="AI34" i="111" s="1"/>
  <c r="AI33" i="69"/>
  <c r="AI33" i="111" s="1"/>
  <c r="AI32" i="69"/>
  <c r="AI32" i="111" s="1"/>
  <c r="AH88" i="111"/>
  <c r="AH87" i="111"/>
  <c r="AH86" i="111"/>
  <c r="AH85" i="111"/>
  <c r="AH84" i="111"/>
  <c r="AH83" i="111"/>
  <c r="AH82" i="111"/>
  <c r="AH81" i="111"/>
  <c r="AH80" i="111"/>
  <c r="AH79" i="111"/>
  <c r="AH78" i="111"/>
  <c r="AH77" i="111"/>
  <c r="AH76" i="111"/>
  <c r="AH75" i="111"/>
  <c r="AH74" i="111"/>
  <c r="AH73" i="111"/>
  <c r="AH72" i="111"/>
  <c r="AH71" i="111"/>
  <c r="AH70" i="111"/>
  <c r="AH69" i="69"/>
  <c r="AH69" i="111" s="1"/>
  <c r="AH68" i="69"/>
  <c r="AH68" i="111" s="1"/>
  <c r="AH67" i="69"/>
  <c r="AH67" i="111" s="1"/>
  <c r="AH66" i="69"/>
  <c r="AH66" i="111" s="1"/>
  <c r="AH65" i="69"/>
  <c r="AH65" i="111" s="1"/>
  <c r="AH64" i="69"/>
  <c r="AH64" i="111" s="1"/>
  <c r="AH63" i="69"/>
  <c r="AH63" i="111" s="1"/>
  <c r="AH61" i="69"/>
  <c r="AH61" i="111" s="1"/>
  <c r="AH60" i="69"/>
  <c r="AH60" i="111" s="1"/>
  <c r="AH59" i="69"/>
  <c r="AH59" i="111" s="1"/>
  <c r="AH58" i="69"/>
  <c r="AH58" i="111" s="1"/>
  <c r="AH57" i="69"/>
  <c r="AH57" i="111" s="1"/>
  <c r="AH56" i="69"/>
  <c r="AH56" i="111" s="1"/>
  <c r="AH55" i="69"/>
  <c r="AH55" i="111" s="1"/>
  <c r="AH54" i="69"/>
  <c r="AH54" i="111" s="1"/>
  <c r="AH53" i="69"/>
  <c r="AH53" i="111" s="1"/>
  <c r="AH52" i="69"/>
  <c r="AH52" i="111" s="1"/>
  <c r="AH51" i="69"/>
  <c r="AH51" i="111" s="1"/>
  <c r="AH50" i="69"/>
  <c r="AH50" i="111" s="1"/>
  <c r="AH49" i="69"/>
  <c r="AH49" i="111" s="1"/>
  <c r="AH47" i="69"/>
  <c r="AH47" i="111" s="1"/>
  <c r="AH46" i="69"/>
  <c r="AH46" i="111" s="1"/>
  <c r="AH45" i="69"/>
  <c r="AH45" i="111" s="1"/>
  <c r="AH44" i="69"/>
  <c r="AH44" i="111" s="1"/>
  <c r="AH42" i="69"/>
  <c r="AH42" i="111" s="1"/>
  <c r="AH41" i="69"/>
  <c r="AH41" i="111" s="1"/>
  <c r="AH40" i="69"/>
  <c r="AH40" i="111" s="1"/>
  <c r="AH39" i="69"/>
  <c r="AH39" i="111" s="1"/>
  <c r="AH38" i="69"/>
  <c r="AH38" i="111" s="1"/>
  <c r="AH37" i="69"/>
  <c r="AH37" i="111" s="1"/>
  <c r="AH36" i="69"/>
  <c r="AH36" i="111" s="1"/>
  <c r="AH35" i="69"/>
  <c r="AH35" i="111" s="1"/>
  <c r="AH34" i="69"/>
  <c r="AH34" i="111" s="1"/>
  <c r="AH33" i="69"/>
  <c r="AH33" i="111" s="1"/>
  <c r="AH32" i="69"/>
  <c r="AH32" i="111" s="1"/>
  <c r="AK31" i="69"/>
  <c r="AK31" i="111" s="1"/>
  <c r="AJ31" i="69"/>
  <c r="AJ31" i="111" s="1"/>
  <c r="AI31" i="69"/>
  <c r="AI31" i="111" s="1"/>
  <c r="AH31" i="69"/>
  <c r="AH31" i="111" s="1"/>
  <c r="O10" i="27"/>
  <c r="AI224" i="111" l="1"/>
  <c r="S9" i="82" s="1"/>
  <c r="T9" i="82" s="1"/>
  <c r="AK224" i="111"/>
  <c r="S11" i="82" s="1"/>
  <c r="T11" i="82" s="1"/>
  <c r="AI224" i="69"/>
  <c r="S9" i="61" s="1"/>
  <c r="T9" i="61" s="1"/>
  <c r="AK224" i="69"/>
  <c r="S11" i="61" s="1"/>
  <c r="T11" i="61" s="1"/>
  <c r="D9" i="109"/>
  <c r="D14" i="109"/>
  <c r="D17" i="109"/>
  <c r="D8" i="109" l="1"/>
  <c r="D24" i="109"/>
  <c r="D25" i="109" l="1"/>
  <c r="D26" i="109" s="1"/>
  <c r="AJ223" i="111" l="1"/>
  <c r="AJ222" i="111"/>
  <c r="AJ221" i="111"/>
  <c r="AJ220" i="111"/>
  <c r="AJ219" i="111"/>
  <c r="AJ218" i="111"/>
  <c r="AJ217" i="111"/>
  <c r="AJ216" i="111"/>
  <c r="AJ215" i="111"/>
  <c r="AJ214" i="111"/>
  <c r="AJ213" i="111"/>
  <c r="AJ212" i="111"/>
  <c r="AJ211" i="111"/>
  <c r="AJ210" i="111"/>
  <c r="AJ209" i="111"/>
  <c r="AJ208" i="111"/>
  <c r="AJ207" i="111"/>
  <c r="AJ206" i="111"/>
  <c r="AJ205" i="111"/>
  <c r="AJ204" i="111"/>
  <c r="AJ203" i="111"/>
  <c r="AJ202" i="111"/>
  <c r="AJ201" i="111"/>
  <c r="AJ200" i="111"/>
  <c r="AJ199" i="111"/>
  <c r="AJ198" i="111"/>
  <c r="AJ197" i="111"/>
  <c r="AJ196" i="111"/>
  <c r="AJ195" i="111"/>
  <c r="AJ194" i="111"/>
  <c r="AJ193" i="111"/>
  <c r="AJ192" i="111"/>
  <c r="AJ191" i="111"/>
  <c r="AJ190" i="111"/>
  <c r="AJ189" i="111"/>
  <c r="AJ188" i="111"/>
  <c r="AJ187" i="111"/>
  <c r="AJ186" i="111"/>
  <c r="AJ185" i="111"/>
  <c r="AJ184" i="111"/>
  <c r="AJ183" i="111"/>
  <c r="AJ182" i="111"/>
  <c r="AJ181" i="111"/>
  <c r="AJ180" i="111"/>
  <c r="AJ179" i="111"/>
  <c r="AJ178" i="111"/>
  <c r="AJ177" i="111"/>
  <c r="AJ176" i="111"/>
  <c r="AJ175" i="111"/>
  <c r="AJ174" i="111"/>
  <c r="AJ173" i="111"/>
  <c r="AJ172" i="111"/>
  <c r="AJ171" i="111"/>
  <c r="AJ170" i="111"/>
  <c r="AJ169" i="111"/>
  <c r="AJ168" i="111"/>
  <c r="AJ167" i="111"/>
  <c r="AJ166" i="111"/>
  <c r="AJ165" i="111"/>
  <c r="AJ164" i="111"/>
  <c r="AJ163" i="111"/>
  <c r="AJ162" i="111"/>
  <c r="AJ161" i="111"/>
  <c r="AJ160" i="111"/>
  <c r="AJ159" i="111"/>
  <c r="AJ158" i="111"/>
  <c r="AJ157" i="111"/>
  <c r="AJ156" i="111"/>
  <c r="AJ155" i="111"/>
  <c r="AJ154" i="111"/>
  <c r="AJ153" i="111"/>
  <c r="AJ152" i="111"/>
  <c r="AJ151" i="111"/>
  <c r="AJ150" i="111"/>
  <c r="AJ149" i="111"/>
  <c r="AJ148" i="111"/>
  <c r="AJ147" i="111"/>
  <c r="AJ146" i="111"/>
  <c r="AJ145" i="111"/>
  <c r="AJ144" i="111"/>
  <c r="AJ143" i="111"/>
  <c r="AJ142" i="111"/>
  <c r="AJ141" i="111"/>
  <c r="AJ140" i="111"/>
  <c r="AJ139" i="111"/>
  <c r="AJ138" i="111"/>
  <c r="AJ137" i="111"/>
  <c r="AJ136" i="111"/>
  <c r="AJ135" i="111"/>
  <c r="AJ134" i="111"/>
  <c r="AJ133" i="111"/>
  <c r="AJ132" i="111"/>
  <c r="AJ131" i="111"/>
  <c r="AJ130" i="111"/>
  <c r="AJ129" i="111"/>
  <c r="AJ128" i="111"/>
  <c r="AJ127" i="111"/>
  <c r="AJ126" i="111"/>
  <c r="AJ125" i="111"/>
  <c r="AJ124" i="111"/>
  <c r="AJ123" i="111"/>
  <c r="AJ122" i="111"/>
  <c r="AJ121" i="111"/>
  <c r="AJ120" i="111"/>
  <c r="AJ119" i="111"/>
  <c r="AJ118" i="111"/>
  <c r="AJ117" i="111"/>
  <c r="AJ116" i="111"/>
  <c r="AJ115" i="111"/>
  <c r="AJ114" i="111"/>
  <c r="AJ113" i="111"/>
  <c r="AJ112" i="111"/>
  <c r="AJ111" i="111"/>
  <c r="AJ110" i="111"/>
  <c r="AJ109" i="111"/>
  <c r="AJ108" i="111"/>
  <c r="AJ107" i="111"/>
  <c r="AJ106" i="111"/>
  <c r="AJ105" i="111"/>
  <c r="AJ104" i="111"/>
  <c r="AJ103" i="111"/>
  <c r="AJ102" i="111"/>
  <c r="AJ101" i="111"/>
  <c r="AJ100" i="111"/>
  <c r="AJ99" i="111"/>
  <c r="AJ98" i="111"/>
  <c r="AJ97" i="111"/>
  <c r="AJ96" i="111"/>
  <c r="AJ95" i="111"/>
  <c r="AJ94" i="111"/>
  <c r="AJ93" i="111"/>
  <c r="AJ92" i="111"/>
  <c r="AJ91" i="111"/>
  <c r="AJ90" i="111"/>
  <c r="AJ89" i="111"/>
  <c r="AH223" i="111"/>
  <c r="AH222" i="111"/>
  <c r="AH221" i="111"/>
  <c r="AH220" i="111"/>
  <c r="AH219" i="111"/>
  <c r="AH218" i="111"/>
  <c r="AH217" i="111"/>
  <c r="AH216" i="111"/>
  <c r="AH215" i="111"/>
  <c r="AH214" i="111"/>
  <c r="AH213" i="111"/>
  <c r="AH212" i="111"/>
  <c r="AH211" i="111"/>
  <c r="AH210" i="111"/>
  <c r="AH209" i="111"/>
  <c r="AH208" i="111"/>
  <c r="AH207" i="111"/>
  <c r="AH206" i="111"/>
  <c r="AH205" i="111"/>
  <c r="AH204" i="111"/>
  <c r="AH203" i="111"/>
  <c r="AH202" i="111"/>
  <c r="AH201" i="111"/>
  <c r="AH200" i="111"/>
  <c r="AH199" i="111"/>
  <c r="AH198" i="111"/>
  <c r="AH197" i="111"/>
  <c r="AH196" i="111"/>
  <c r="AH195" i="111"/>
  <c r="AH194" i="111"/>
  <c r="AH193" i="111"/>
  <c r="AH192" i="111"/>
  <c r="AH191" i="111"/>
  <c r="AH190" i="111"/>
  <c r="AH189" i="111"/>
  <c r="AH188" i="111"/>
  <c r="AH187" i="111"/>
  <c r="AH186" i="111"/>
  <c r="AH185" i="111"/>
  <c r="AH184" i="111"/>
  <c r="AH183" i="111"/>
  <c r="AH182" i="111"/>
  <c r="AH181" i="111"/>
  <c r="AH180" i="111"/>
  <c r="AH179" i="111"/>
  <c r="AH178" i="111"/>
  <c r="AH177" i="111"/>
  <c r="AH176" i="111"/>
  <c r="AH175" i="111"/>
  <c r="AH174" i="111"/>
  <c r="AH173" i="111"/>
  <c r="AH172" i="111"/>
  <c r="AH171" i="111"/>
  <c r="AH170" i="111"/>
  <c r="AH169" i="111"/>
  <c r="AH168" i="111"/>
  <c r="AH167" i="111"/>
  <c r="AH166" i="111"/>
  <c r="AH165" i="111"/>
  <c r="AH164" i="111"/>
  <c r="AH163" i="111"/>
  <c r="AH162" i="111"/>
  <c r="AH161" i="111"/>
  <c r="AH160" i="111"/>
  <c r="AH159" i="111"/>
  <c r="AH158" i="111"/>
  <c r="AH157" i="111"/>
  <c r="AH156" i="111"/>
  <c r="AH155" i="111"/>
  <c r="AH154" i="111"/>
  <c r="AH153" i="111"/>
  <c r="AH152" i="111"/>
  <c r="AH151" i="111"/>
  <c r="AH150" i="111"/>
  <c r="AH149" i="111"/>
  <c r="AH148" i="111"/>
  <c r="AH147" i="111"/>
  <c r="AH146" i="111"/>
  <c r="AH145" i="111"/>
  <c r="AH144" i="111"/>
  <c r="AH143" i="111"/>
  <c r="AH142" i="111"/>
  <c r="AH141" i="111"/>
  <c r="AH140" i="111"/>
  <c r="AH139" i="111"/>
  <c r="AH138" i="111"/>
  <c r="AH137" i="111"/>
  <c r="AH136" i="111"/>
  <c r="AH135" i="111"/>
  <c r="AH134" i="111"/>
  <c r="AH133" i="111"/>
  <c r="AH132" i="111"/>
  <c r="AH131" i="111"/>
  <c r="AH130" i="111"/>
  <c r="AH129" i="111"/>
  <c r="AH128" i="111"/>
  <c r="AH127" i="111"/>
  <c r="AH126" i="111"/>
  <c r="AH125" i="111"/>
  <c r="AH124" i="111"/>
  <c r="AH123" i="111"/>
  <c r="AH122" i="111"/>
  <c r="AH121" i="111"/>
  <c r="AH120" i="111"/>
  <c r="AH119" i="111"/>
  <c r="AH118" i="111"/>
  <c r="AH117" i="111"/>
  <c r="AH116" i="111"/>
  <c r="AH115" i="111"/>
  <c r="AH114" i="111"/>
  <c r="AH113" i="111"/>
  <c r="AH112" i="111"/>
  <c r="AH111" i="111"/>
  <c r="AH110" i="111"/>
  <c r="AH109" i="111"/>
  <c r="AH108" i="111"/>
  <c r="AH107" i="111"/>
  <c r="AH106" i="111"/>
  <c r="AH105" i="111"/>
  <c r="AH104" i="111"/>
  <c r="AH103" i="111"/>
  <c r="AH102" i="111"/>
  <c r="AH101" i="111"/>
  <c r="AH100" i="111"/>
  <c r="AH99" i="111"/>
  <c r="AH98" i="111"/>
  <c r="AH97" i="111"/>
  <c r="AH96" i="111"/>
  <c r="AH95" i="111"/>
  <c r="AH94" i="111"/>
  <c r="AH93" i="111"/>
  <c r="AH92" i="111"/>
  <c r="AH91" i="111"/>
  <c r="AH90" i="111"/>
  <c r="AH89" i="111"/>
  <c r="AH224" i="111" l="1"/>
  <c r="S8" i="82" s="1"/>
  <c r="AJ224" i="111"/>
  <c r="S10" i="82" s="1"/>
  <c r="AH224" i="69"/>
  <c r="AJ224" i="69"/>
  <c r="G30" i="32"/>
  <c r="G29" i="36"/>
  <c r="K41" i="78"/>
  <c r="G25" i="84"/>
  <c r="G25" i="55"/>
  <c r="G25" i="34"/>
  <c r="G25" i="78"/>
  <c r="G25" i="27"/>
  <c r="G24" i="25"/>
  <c r="G69" i="11"/>
  <c r="G68" i="11"/>
  <c r="M9" i="84" l="1"/>
  <c r="M8" i="84"/>
  <c r="H2" i="11"/>
  <c r="W6" i="68"/>
  <c r="Y1" i="61"/>
  <c r="K1" i="18"/>
  <c r="B3" i="5"/>
  <c r="G27" i="84" l="1"/>
  <c r="L30" i="84"/>
  <c r="G30" i="84"/>
  <c r="L29" i="84"/>
  <c r="G29" i="84"/>
  <c r="B5" i="84"/>
  <c r="B3" i="84"/>
  <c r="P53" i="69"/>
  <c r="S53" i="69"/>
  <c r="T53" i="69"/>
  <c r="W53" i="69"/>
  <c r="X53" i="69"/>
  <c r="AA53" i="69"/>
  <c r="AB53" i="69"/>
  <c r="T10" i="82" l="1"/>
  <c r="Y12" i="82"/>
  <c r="Y11" i="82"/>
  <c r="N11" i="82"/>
  <c r="K11" i="82"/>
  <c r="G11" i="82"/>
  <c r="D11" i="82"/>
  <c r="Y10" i="82"/>
  <c r="Y9" i="82"/>
  <c r="N9" i="82"/>
  <c r="K9" i="82"/>
  <c r="G9" i="82"/>
  <c r="D9" i="82"/>
  <c r="Y8" i="82"/>
  <c r="T8" i="82"/>
  <c r="G94" i="81"/>
  <c r="G93" i="81"/>
  <c r="G92" i="81"/>
  <c r="G89" i="81"/>
  <c r="G88" i="81"/>
  <c r="G87" i="81"/>
  <c r="G86" i="81"/>
  <c r="G85" i="81"/>
  <c r="G84" i="81"/>
  <c r="G83" i="81"/>
  <c r="G82" i="81"/>
  <c r="G81" i="81"/>
  <c r="G80" i="81"/>
  <c r="G79" i="81"/>
  <c r="G78" i="81"/>
  <c r="G77" i="81"/>
  <c r="G72" i="81"/>
  <c r="G71" i="81"/>
  <c r="G68" i="81"/>
  <c r="G63" i="81"/>
  <c r="G62" i="81"/>
  <c r="G61" i="81"/>
  <c r="G60" i="81"/>
  <c r="G59" i="81"/>
  <c r="G58" i="81"/>
  <c r="G57" i="81"/>
  <c r="G56" i="81"/>
  <c r="G55" i="81"/>
  <c r="G54" i="81"/>
  <c r="G53" i="81"/>
  <c r="G52" i="81"/>
  <c r="G51" i="81"/>
  <c r="G50" i="81"/>
  <c r="G49" i="81"/>
  <c r="G44" i="81"/>
  <c r="G43" i="81"/>
  <c r="G42" i="81"/>
  <c r="G41" i="81"/>
  <c r="G40" i="81"/>
  <c r="G39" i="81"/>
  <c r="G38" i="81"/>
  <c r="G37" i="81"/>
  <c r="G36" i="81"/>
  <c r="G31" i="81"/>
  <c r="G30" i="81"/>
  <c r="G29" i="81"/>
  <c r="G28" i="81"/>
  <c r="G27" i="81"/>
  <c r="G22" i="81"/>
  <c r="G21" i="81"/>
  <c r="G20" i="81"/>
  <c r="G19" i="81"/>
  <c r="G18" i="81"/>
  <c r="G17" i="81"/>
  <c r="G16" i="81"/>
  <c r="G15" i="81"/>
  <c r="G14" i="81"/>
  <c r="G13" i="81"/>
  <c r="G12" i="81"/>
  <c r="G11" i="81"/>
  <c r="G10" i="81"/>
  <c r="G9" i="81"/>
  <c r="G8" i="81"/>
  <c r="G7" i="81"/>
  <c r="L30" i="78"/>
  <c r="G30" i="78"/>
  <c r="L29" i="78"/>
  <c r="G29" i="78"/>
  <c r="G27" i="78"/>
  <c r="M9" i="78"/>
  <c r="M8" i="78"/>
  <c r="M7" i="78"/>
  <c r="B5" i="78"/>
  <c r="B3" i="78"/>
  <c r="D9" i="76"/>
  <c r="I8" i="76" s="1"/>
  <c r="E5" i="76"/>
  <c r="C5" i="76"/>
  <c r="E4" i="76"/>
  <c r="C4" i="76"/>
  <c r="R19" i="68"/>
  <c r="R21" i="68"/>
  <c r="R17" i="68"/>
  <c r="Q12" i="82" l="1"/>
  <c r="S19" i="68"/>
  <c r="S21" i="68"/>
  <c r="S17" i="68"/>
  <c r="R18" i="68"/>
  <c r="S18" i="68" s="1"/>
  <c r="G32" i="81"/>
  <c r="G73" i="81"/>
  <c r="G95" i="81"/>
  <c r="G45" i="81"/>
  <c r="G64" i="81"/>
  <c r="G23" i="81"/>
  <c r="R20" i="68"/>
  <c r="S20" i="68" s="1"/>
  <c r="R16" i="68"/>
  <c r="R15" i="68"/>
  <c r="R14" i="68"/>
  <c r="R28" i="68"/>
  <c r="R26" i="68"/>
  <c r="R25" i="68"/>
  <c r="R24" i="68"/>
  <c r="R23" i="68"/>
  <c r="R22" i="68"/>
  <c r="E19" i="109" l="1"/>
  <c r="E19" i="108"/>
  <c r="E19" i="110"/>
  <c r="E23" i="110"/>
  <c r="E23" i="108"/>
  <c r="E23" i="109"/>
  <c r="E18" i="109"/>
  <c r="E18" i="108"/>
  <c r="E18" i="110"/>
  <c r="E21" i="108"/>
  <c r="E21" i="110"/>
  <c r="E21" i="109"/>
  <c r="E22" i="108"/>
  <c r="E22" i="110"/>
  <c r="E22" i="109"/>
  <c r="E20" i="109"/>
  <c r="E20" i="108"/>
  <c r="E20" i="110"/>
  <c r="E12" i="109"/>
  <c r="E12" i="110"/>
  <c r="E12" i="108"/>
  <c r="S24" i="68"/>
  <c r="S14" i="68"/>
  <c r="S16" i="68"/>
  <c r="S15" i="68"/>
  <c r="S25" i="68"/>
  <c r="S22" i="68"/>
  <c r="S28" i="68"/>
  <c r="S26" i="68"/>
  <c r="C3" i="81"/>
  <c r="M10" i="82"/>
  <c r="M11" i="82"/>
  <c r="M8" i="82"/>
  <c r="P10" i="82"/>
  <c r="M9" i="82"/>
  <c r="P8" i="82"/>
  <c r="P9" i="82"/>
  <c r="F10" i="82"/>
  <c r="I9" i="82"/>
  <c r="P11" i="82"/>
  <c r="F11" i="82"/>
  <c r="F9" i="82"/>
  <c r="I10" i="82"/>
  <c r="I8" i="82"/>
  <c r="I11" i="82"/>
  <c r="AA223" i="69"/>
  <c r="AA222" i="69"/>
  <c r="AA221" i="69"/>
  <c r="AA220" i="69"/>
  <c r="AA219" i="69"/>
  <c r="AA218" i="69"/>
  <c r="AA217" i="69"/>
  <c r="AA216" i="69"/>
  <c r="AA215" i="69"/>
  <c r="AA214" i="69"/>
  <c r="AA213" i="69"/>
  <c r="AA212" i="69"/>
  <c r="AA211" i="69"/>
  <c r="AA210" i="69"/>
  <c r="AA209" i="69"/>
  <c r="AA208" i="69"/>
  <c r="AA207" i="69"/>
  <c r="AA206" i="69"/>
  <c r="AA205" i="69"/>
  <c r="AA204" i="69"/>
  <c r="AA203" i="69"/>
  <c r="AA202" i="69"/>
  <c r="AA201" i="69"/>
  <c r="AA200" i="69"/>
  <c r="AA199" i="69"/>
  <c r="AA198" i="69"/>
  <c r="AA197" i="69"/>
  <c r="AA196" i="69"/>
  <c r="AA195" i="69"/>
  <c r="AA194" i="69"/>
  <c r="AA193" i="69"/>
  <c r="AA192" i="69"/>
  <c r="AA191" i="69"/>
  <c r="AA190" i="69"/>
  <c r="AA189" i="69"/>
  <c r="AA188" i="69"/>
  <c r="AA187" i="69"/>
  <c r="AA186" i="69"/>
  <c r="AA185" i="69"/>
  <c r="AA184" i="69"/>
  <c r="AA183" i="69"/>
  <c r="AA182" i="69"/>
  <c r="AA181" i="69"/>
  <c r="AA180" i="69"/>
  <c r="AA179" i="69"/>
  <c r="AA178" i="69"/>
  <c r="AA177" i="69"/>
  <c r="AA176" i="69"/>
  <c r="AA175" i="69"/>
  <c r="AA174" i="69"/>
  <c r="AA173" i="69"/>
  <c r="AA172" i="69"/>
  <c r="AA171" i="69"/>
  <c r="AA170" i="69"/>
  <c r="AA169" i="69"/>
  <c r="AA168" i="69"/>
  <c r="AA167" i="69"/>
  <c r="AA166" i="69"/>
  <c r="AA165" i="69"/>
  <c r="AA164" i="69"/>
  <c r="AA163" i="69"/>
  <c r="AA162" i="69"/>
  <c r="AA161" i="69"/>
  <c r="AA160" i="69"/>
  <c r="AA159" i="69"/>
  <c r="AA158" i="69"/>
  <c r="AA157" i="69"/>
  <c r="AA156" i="69"/>
  <c r="AA155" i="69"/>
  <c r="AA154" i="69"/>
  <c r="AA153" i="69"/>
  <c r="AA152" i="69"/>
  <c r="AA151" i="69"/>
  <c r="AA150" i="69"/>
  <c r="AA149" i="69"/>
  <c r="AA148" i="69"/>
  <c r="AA147" i="69"/>
  <c r="AA146" i="69"/>
  <c r="AA145" i="69"/>
  <c r="AA144" i="69"/>
  <c r="AA143" i="69"/>
  <c r="AA142" i="69"/>
  <c r="AA141" i="69"/>
  <c r="AA140" i="69"/>
  <c r="AA139" i="69"/>
  <c r="AA138" i="69"/>
  <c r="AA137" i="69"/>
  <c r="AA136" i="69"/>
  <c r="AA135" i="69"/>
  <c r="AA134" i="69"/>
  <c r="AA133" i="69"/>
  <c r="AA132" i="69"/>
  <c r="AA131" i="69"/>
  <c r="AA130" i="69"/>
  <c r="AA129" i="69"/>
  <c r="AA128" i="69"/>
  <c r="AA127" i="69"/>
  <c r="AA126" i="69"/>
  <c r="AA125" i="69"/>
  <c r="AA124" i="69"/>
  <c r="AA123" i="69"/>
  <c r="AA122" i="69"/>
  <c r="AA121" i="69"/>
  <c r="AA120" i="69"/>
  <c r="AA119" i="69"/>
  <c r="AA118" i="69"/>
  <c r="AA117" i="69"/>
  <c r="AA116" i="69"/>
  <c r="AA115" i="69"/>
  <c r="AA114" i="69"/>
  <c r="AA113" i="69"/>
  <c r="AA112" i="69"/>
  <c r="AA111" i="69"/>
  <c r="AA110" i="69"/>
  <c r="AA109" i="69"/>
  <c r="AA108" i="69"/>
  <c r="AA107" i="69"/>
  <c r="AA106" i="69"/>
  <c r="AA105" i="69"/>
  <c r="AA104" i="69"/>
  <c r="AA103" i="69"/>
  <c r="AA102" i="69"/>
  <c r="AA101" i="69"/>
  <c r="AA100" i="69"/>
  <c r="AA99" i="69"/>
  <c r="AA98" i="69"/>
  <c r="AA97" i="69"/>
  <c r="AA96" i="69"/>
  <c r="AA95" i="69"/>
  <c r="AA94" i="69"/>
  <c r="AA93" i="69"/>
  <c r="AA92" i="69"/>
  <c r="AA91" i="69"/>
  <c r="AA90" i="69"/>
  <c r="AA89" i="69"/>
  <c r="AA88" i="69"/>
  <c r="AA87" i="69"/>
  <c r="AA85" i="69"/>
  <c r="AA84" i="69"/>
  <c r="AA83" i="69"/>
  <c r="AA81" i="69"/>
  <c r="AA80" i="69"/>
  <c r="AA79" i="69"/>
  <c r="AA78" i="69"/>
  <c r="AA77" i="69"/>
  <c r="AA76" i="69"/>
  <c r="AA75" i="69"/>
  <c r="AA74" i="69"/>
  <c r="AA73" i="69"/>
  <c r="AA72" i="69"/>
  <c r="AA71" i="69"/>
  <c r="AA70" i="69"/>
  <c r="AA69" i="69"/>
  <c r="AA68" i="69"/>
  <c r="AA67" i="69"/>
  <c r="AA66" i="69"/>
  <c r="AA65" i="69"/>
  <c r="AA64" i="69"/>
  <c r="AA63" i="69"/>
  <c r="AA61" i="69"/>
  <c r="AA60" i="69"/>
  <c r="AA59" i="69"/>
  <c r="AA58" i="69"/>
  <c r="AA57" i="69"/>
  <c r="AA56" i="69"/>
  <c r="AA55" i="69"/>
  <c r="AA54" i="69"/>
  <c r="AA52" i="69"/>
  <c r="AA51" i="69"/>
  <c r="AA50" i="69"/>
  <c r="AA49" i="69"/>
  <c r="AA47" i="69"/>
  <c r="AA46" i="69"/>
  <c r="AA44" i="69"/>
  <c r="AA42" i="69"/>
  <c r="AA39" i="69"/>
  <c r="AA38" i="69"/>
  <c r="AA37" i="69"/>
  <c r="AA36" i="69"/>
  <c r="AA35" i="69"/>
  <c r="AA34" i="69"/>
  <c r="AA33" i="69"/>
  <c r="AA32" i="69"/>
  <c r="W223" i="69"/>
  <c r="W222" i="69"/>
  <c r="W221" i="69"/>
  <c r="W220" i="69"/>
  <c r="W219" i="69"/>
  <c r="W218" i="69"/>
  <c r="W217" i="69"/>
  <c r="W216" i="69"/>
  <c r="W215" i="69"/>
  <c r="W214" i="69"/>
  <c r="W213" i="69"/>
  <c r="W212" i="69"/>
  <c r="W211" i="69"/>
  <c r="W210" i="69"/>
  <c r="W209" i="69"/>
  <c r="W208" i="69"/>
  <c r="W207" i="69"/>
  <c r="W206" i="69"/>
  <c r="W205" i="69"/>
  <c r="W204" i="69"/>
  <c r="W203" i="69"/>
  <c r="W202" i="69"/>
  <c r="W201" i="69"/>
  <c r="W200" i="69"/>
  <c r="W199" i="69"/>
  <c r="W198" i="69"/>
  <c r="W197" i="69"/>
  <c r="W196" i="69"/>
  <c r="W195" i="69"/>
  <c r="W194" i="69"/>
  <c r="W193" i="69"/>
  <c r="W192" i="69"/>
  <c r="W191" i="69"/>
  <c r="W190" i="69"/>
  <c r="W189" i="69"/>
  <c r="W188" i="69"/>
  <c r="W187" i="69"/>
  <c r="W186" i="69"/>
  <c r="W185" i="69"/>
  <c r="W184" i="69"/>
  <c r="W183" i="69"/>
  <c r="W182" i="69"/>
  <c r="W181" i="69"/>
  <c r="W180" i="69"/>
  <c r="W179" i="69"/>
  <c r="W178" i="69"/>
  <c r="W177" i="69"/>
  <c r="W176" i="69"/>
  <c r="W175" i="69"/>
  <c r="W174" i="69"/>
  <c r="W173" i="69"/>
  <c r="W172" i="69"/>
  <c r="W171" i="69"/>
  <c r="W170" i="69"/>
  <c r="W169" i="69"/>
  <c r="W168" i="69"/>
  <c r="W167" i="69"/>
  <c r="W166" i="69"/>
  <c r="W165" i="69"/>
  <c r="W164" i="69"/>
  <c r="W163" i="69"/>
  <c r="W162" i="69"/>
  <c r="W161" i="69"/>
  <c r="W160" i="69"/>
  <c r="W159" i="69"/>
  <c r="W158" i="69"/>
  <c r="W157" i="69"/>
  <c r="W156" i="69"/>
  <c r="W155" i="69"/>
  <c r="W154" i="69"/>
  <c r="W153" i="69"/>
  <c r="W152" i="69"/>
  <c r="W151" i="69"/>
  <c r="W150" i="69"/>
  <c r="W149" i="69"/>
  <c r="W148" i="69"/>
  <c r="W147" i="69"/>
  <c r="W146" i="69"/>
  <c r="W145" i="69"/>
  <c r="W144" i="69"/>
  <c r="W143" i="69"/>
  <c r="W142" i="69"/>
  <c r="W141" i="69"/>
  <c r="W140" i="69"/>
  <c r="W139" i="69"/>
  <c r="W138" i="69"/>
  <c r="W137" i="69"/>
  <c r="W136" i="69"/>
  <c r="W135" i="69"/>
  <c r="W134" i="69"/>
  <c r="W133" i="69"/>
  <c r="W132" i="69"/>
  <c r="W131" i="69"/>
  <c r="W130" i="69"/>
  <c r="W129" i="69"/>
  <c r="W128" i="69"/>
  <c r="W127" i="69"/>
  <c r="W126" i="69"/>
  <c r="W125" i="69"/>
  <c r="W124" i="69"/>
  <c r="W123" i="69"/>
  <c r="W122" i="69"/>
  <c r="W121" i="69"/>
  <c r="W120" i="69"/>
  <c r="W119" i="69"/>
  <c r="W118" i="69"/>
  <c r="W117" i="69"/>
  <c r="W116" i="69"/>
  <c r="W115" i="69"/>
  <c r="W114" i="69"/>
  <c r="W113" i="69"/>
  <c r="W112" i="69"/>
  <c r="W111" i="69"/>
  <c r="W110" i="69"/>
  <c r="W109" i="69"/>
  <c r="W108" i="69"/>
  <c r="W107" i="69"/>
  <c r="W106" i="69"/>
  <c r="W105" i="69"/>
  <c r="W104" i="69"/>
  <c r="W103" i="69"/>
  <c r="W102" i="69"/>
  <c r="W101" i="69"/>
  <c r="W100" i="69"/>
  <c r="W99" i="69"/>
  <c r="W98" i="69"/>
  <c r="W97" i="69"/>
  <c r="W96" i="69"/>
  <c r="W95" i="69"/>
  <c r="W94" i="69"/>
  <c r="W93" i="69"/>
  <c r="W92" i="69"/>
  <c r="W91" i="69"/>
  <c r="W90" i="69"/>
  <c r="W89" i="69"/>
  <c r="W88" i="69"/>
  <c r="W87" i="69"/>
  <c r="W86" i="69"/>
  <c r="W85" i="69"/>
  <c r="W84" i="69"/>
  <c r="W83" i="69"/>
  <c r="W82" i="69"/>
  <c r="W80" i="69"/>
  <c r="W79" i="69"/>
  <c r="W78" i="69"/>
  <c r="W77" i="69"/>
  <c r="W76" i="69"/>
  <c r="W75" i="69"/>
  <c r="W74" i="69"/>
  <c r="W73" i="69"/>
  <c r="W72" i="69"/>
  <c r="W71" i="69"/>
  <c r="W70" i="69"/>
  <c r="W69" i="69"/>
  <c r="W68" i="69"/>
  <c r="W67" i="69"/>
  <c r="W66" i="69"/>
  <c r="W65" i="69"/>
  <c r="W64" i="69"/>
  <c r="W63" i="69"/>
  <c r="W61" i="69"/>
  <c r="W60" i="69"/>
  <c r="W59" i="69"/>
  <c r="W58" i="69"/>
  <c r="W57" i="69"/>
  <c r="W56" i="69"/>
  <c r="W55" i="69"/>
  <c r="W54" i="69"/>
  <c r="W52" i="69"/>
  <c r="W51" i="69"/>
  <c r="W50" i="69"/>
  <c r="W49" i="69"/>
  <c r="W47" i="69"/>
  <c r="W46" i="69"/>
  <c r="W44" i="69"/>
  <c r="W42" i="69"/>
  <c r="W41" i="69"/>
  <c r="W40" i="69"/>
  <c r="W38" i="69"/>
  <c r="W37" i="69"/>
  <c r="W36" i="69"/>
  <c r="W35" i="69"/>
  <c r="W34" i="69"/>
  <c r="W33" i="69"/>
  <c r="W32" i="69"/>
  <c r="S223" i="69"/>
  <c r="S222" i="69"/>
  <c r="S221" i="69"/>
  <c r="S220" i="69"/>
  <c r="S219" i="69"/>
  <c r="S218" i="69"/>
  <c r="S217" i="69"/>
  <c r="S216" i="69"/>
  <c r="S215" i="69"/>
  <c r="S214" i="69"/>
  <c r="S213" i="69"/>
  <c r="S212" i="69"/>
  <c r="S211" i="69"/>
  <c r="S210" i="69"/>
  <c r="S209" i="69"/>
  <c r="S208" i="69"/>
  <c r="S207" i="69"/>
  <c r="S206" i="69"/>
  <c r="S205" i="69"/>
  <c r="S204" i="69"/>
  <c r="S203" i="69"/>
  <c r="S202" i="69"/>
  <c r="S201" i="69"/>
  <c r="S200" i="69"/>
  <c r="S199" i="69"/>
  <c r="S198" i="69"/>
  <c r="S197" i="69"/>
  <c r="S196" i="69"/>
  <c r="S195" i="69"/>
  <c r="S194" i="69"/>
  <c r="S193" i="69"/>
  <c r="S192" i="69"/>
  <c r="S191" i="69"/>
  <c r="S190" i="69"/>
  <c r="S189" i="69"/>
  <c r="S188" i="69"/>
  <c r="S187" i="69"/>
  <c r="S186" i="69"/>
  <c r="S185" i="69"/>
  <c r="S184" i="69"/>
  <c r="S183" i="69"/>
  <c r="S182" i="69"/>
  <c r="S181" i="69"/>
  <c r="S180" i="69"/>
  <c r="S179" i="69"/>
  <c r="S178" i="69"/>
  <c r="S177" i="69"/>
  <c r="S176" i="69"/>
  <c r="S175" i="69"/>
  <c r="S174" i="69"/>
  <c r="S173" i="69"/>
  <c r="S172" i="69"/>
  <c r="S171" i="69"/>
  <c r="S170" i="69"/>
  <c r="S169" i="69"/>
  <c r="S168" i="69"/>
  <c r="S167" i="69"/>
  <c r="S166" i="69"/>
  <c r="S165" i="69"/>
  <c r="S164" i="69"/>
  <c r="S163" i="69"/>
  <c r="S162" i="69"/>
  <c r="S161" i="69"/>
  <c r="S160" i="69"/>
  <c r="S159" i="69"/>
  <c r="S158" i="69"/>
  <c r="S157" i="69"/>
  <c r="S156" i="69"/>
  <c r="S155" i="69"/>
  <c r="S154" i="69"/>
  <c r="S153" i="69"/>
  <c r="S152" i="69"/>
  <c r="S151" i="69"/>
  <c r="S150" i="69"/>
  <c r="S149" i="69"/>
  <c r="S148" i="69"/>
  <c r="S147" i="69"/>
  <c r="S146" i="69"/>
  <c r="S145" i="69"/>
  <c r="S144" i="69"/>
  <c r="S143" i="69"/>
  <c r="S142" i="69"/>
  <c r="S141" i="69"/>
  <c r="S140" i="69"/>
  <c r="S139" i="69"/>
  <c r="S138" i="69"/>
  <c r="S137" i="69"/>
  <c r="S136" i="69"/>
  <c r="S135" i="69"/>
  <c r="S134" i="69"/>
  <c r="S133" i="69"/>
  <c r="S132" i="69"/>
  <c r="S131" i="69"/>
  <c r="S130" i="69"/>
  <c r="S129" i="69"/>
  <c r="S128" i="69"/>
  <c r="S127" i="69"/>
  <c r="S126" i="69"/>
  <c r="S125" i="69"/>
  <c r="S124" i="69"/>
  <c r="S123" i="69"/>
  <c r="S122" i="69"/>
  <c r="S121" i="69"/>
  <c r="S120" i="69"/>
  <c r="S119" i="69"/>
  <c r="S118" i="69"/>
  <c r="S117" i="69"/>
  <c r="S116" i="69"/>
  <c r="S115" i="69"/>
  <c r="S114" i="69"/>
  <c r="S113" i="69"/>
  <c r="S112" i="69"/>
  <c r="S111" i="69"/>
  <c r="S110" i="69"/>
  <c r="S109" i="69"/>
  <c r="S108" i="69"/>
  <c r="S107" i="69"/>
  <c r="S106" i="69"/>
  <c r="S105" i="69"/>
  <c r="S104" i="69"/>
  <c r="S103" i="69"/>
  <c r="S102" i="69"/>
  <c r="S101" i="69"/>
  <c r="S100" i="69"/>
  <c r="S99" i="69"/>
  <c r="S98" i="69"/>
  <c r="S97" i="69"/>
  <c r="S96" i="69"/>
  <c r="S95" i="69"/>
  <c r="S94" i="69"/>
  <c r="S93" i="69"/>
  <c r="S92" i="69"/>
  <c r="S91" i="69"/>
  <c r="S90" i="69"/>
  <c r="S89" i="69"/>
  <c r="S88" i="69"/>
  <c r="S87" i="69"/>
  <c r="S86" i="69"/>
  <c r="S85" i="69"/>
  <c r="S84" i="69"/>
  <c r="S83" i="69"/>
  <c r="S82" i="69"/>
  <c r="S81" i="69"/>
  <c r="S80" i="69"/>
  <c r="S79" i="69"/>
  <c r="S78" i="69"/>
  <c r="S77" i="69"/>
  <c r="S76" i="69"/>
  <c r="S75" i="69"/>
  <c r="S74" i="69"/>
  <c r="S73" i="69"/>
  <c r="S72" i="69"/>
  <c r="S68" i="69"/>
  <c r="S66" i="69"/>
  <c r="S65" i="69"/>
  <c r="S64" i="69"/>
  <c r="S63" i="69"/>
  <c r="S61" i="69"/>
  <c r="S60" i="69"/>
  <c r="S59" i="69"/>
  <c r="S58" i="69"/>
  <c r="S55" i="69"/>
  <c r="S54" i="69"/>
  <c r="S52" i="69"/>
  <c r="S51" i="69"/>
  <c r="S47" i="69"/>
  <c r="S46" i="69"/>
  <c r="S44" i="69"/>
  <c r="S42" i="69"/>
  <c r="S41" i="69"/>
  <c r="S40" i="69"/>
  <c r="S39" i="69"/>
  <c r="S38" i="69"/>
  <c r="S37" i="69"/>
  <c r="S36" i="69"/>
  <c r="S35" i="69"/>
  <c r="S34" i="69"/>
  <c r="S33" i="69"/>
  <c r="S32" i="69"/>
  <c r="AA31" i="69"/>
  <c r="W31" i="69"/>
  <c r="S31" i="69"/>
  <c r="AB223" i="69"/>
  <c r="AB222" i="69"/>
  <c r="AB221" i="69"/>
  <c r="AB220" i="69"/>
  <c r="AB219" i="69"/>
  <c r="AB218" i="69"/>
  <c r="AB217" i="69"/>
  <c r="AB216" i="69"/>
  <c r="AB215" i="69"/>
  <c r="AB214" i="69"/>
  <c r="AB213" i="69"/>
  <c r="AB212" i="69"/>
  <c r="AB211" i="69"/>
  <c r="AB210" i="69"/>
  <c r="AB209" i="69"/>
  <c r="AB208" i="69"/>
  <c r="AB207" i="69"/>
  <c r="AB206" i="69"/>
  <c r="AB205" i="69"/>
  <c r="AB204" i="69"/>
  <c r="AB203" i="69"/>
  <c r="AB202" i="69"/>
  <c r="AB201" i="69"/>
  <c r="AB200" i="69"/>
  <c r="AB199" i="69"/>
  <c r="AB198" i="69"/>
  <c r="AB197" i="69"/>
  <c r="AB196" i="69"/>
  <c r="AB195" i="69"/>
  <c r="AB194" i="69"/>
  <c r="AB193" i="69"/>
  <c r="AB192" i="69"/>
  <c r="AB191" i="69"/>
  <c r="AB190" i="69"/>
  <c r="AB189" i="69"/>
  <c r="AB188" i="69"/>
  <c r="AB187" i="69"/>
  <c r="AB186" i="69"/>
  <c r="AB185" i="69"/>
  <c r="AB184" i="69"/>
  <c r="AB183" i="69"/>
  <c r="AB182" i="69"/>
  <c r="AB181" i="69"/>
  <c r="AB180" i="69"/>
  <c r="AB179" i="69"/>
  <c r="AB178" i="69"/>
  <c r="AB177" i="69"/>
  <c r="AB176" i="69"/>
  <c r="AB175" i="69"/>
  <c r="AB174" i="69"/>
  <c r="AB173" i="69"/>
  <c r="AB172" i="69"/>
  <c r="AB171" i="69"/>
  <c r="AB170" i="69"/>
  <c r="AB169" i="69"/>
  <c r="AB168" i="69"/>
  <c r="AB167" i="69"/>
  <c r="AB166" i="69"/>
  <c r="AB165" i="69"/>
  <c r="AB164" i="69"/>
  <c r="AB163" i="69"/>
  <c r="AB162" i="69"/>
  <c r="AB161" i="69"/>
  <c r="AB160" i="69"/>
  <c r="AB159" i="69"/>
  <c r="AB158" i="69"/>
  <c r="AB157" i="69"/>
  <c r="AB156" i="69"/>
  <c r="AB155" i="69"/>
  <c r="AB154" i="69"/>
  <c r="AB153" i="69"/>
  <c r="AB152" i="69"/>
  <c r="AB151" i="69"/>
  <c r="AB150" i="69"/>
  <c r="AB149" i="69"/>
  <c r="AB148" i="69"/>
  <c r="AB147" i="69"/>
  <c r="AB146" i="69"/>
  <c r="AB145" i="69"/>
  <c r="AB144" i="69"/>
  <c r="AB143" i="69"/>
  <c r="AB142" i="69"/>
  <c r="AB141" i="69"/>
  <c r="AB140" i="69"/>
  <c r="AB139" i="69"/>
  <c r="AB138" i="69"/>
  <c r="AB137" i="69"/>
  <c r="AB136" i="69"/>
  <c r="AB135" i="69"/>
  <c r="AB134" i="69"/>
  <c r="AB133" i="69"/>
  <c r="AB132" i="69"/>
  <c r="AB131" i="69"/>
  <c r="AB130" i="69"/>
  <c r="AB129" i="69"/>
  <c r="AB128" i="69"/>
  <c r="AB127" i="69"/>
  <c r="AB126" i="69"/>
  <c r="AB125" i="69"/>
  <c r="AB124" i="69"/>
  <c r="AB123" i="69"/>
  <c r="AB122" i="69"/>
  <c r="AB121" i="69"/>
  <c r="AB120" i="69"/>
  <c r="AB119" i="69"/>
  <c r="AB118" i="69"/>
  <c r="AB117" i="69"/>
  <c r="AB116" i="69"/>
  <c r="AB115" i="69"/>
  <c r="AB114" i="69"/>
  <c r="AB113" i="69"/>
  <c r="AB112" i="69"/>
  <c r="AB111" i="69"/>
  <c r="AB110" i="69"/>
  <c r="AB109" i="69"/>
  <c r="AB108" i="69"/>
  <c r="AB107" i="69"/>
  <c r="AB106" i="69"/>
  <c r="AB105" i="69"/>
  <c r="AB104" i="69"/>
  <c r="AB103" i="69"/>
  <c r="AB102" i="69"/>
  <c r="AB101" i="69"/>
  <c r="AB100" i="69"/>
  <c r="AB99" i="69"/>
  <c r="AB98" i="69"/>
  <c r="AB97" i="69"/>
  <c r="AB96" i="69"/>
  <c r="AB95" i="69"/>
  <c r="AB94" i="69"/>
  <c r="AB93" i="69"/>
  <c r="AB92" i="69"/>
  <c r="AB91" i="69"/>
  <c r="AB90" i="69"/>
  <c r="AB89" i="69"/>
  <c r="AB88" i="69"/>
  <c r="AB87" i="69"/>
  <c r="AB85" i="69"/>
  <c r="AB84" i="69"/>
  <c r="AB83" i="69"/>
  <c r="AB81" i="69"/>
  <c r="AB80" i="69"/>
  <c r="AB79" i="69"/>
  <c r="AB78" i="69"/>
  <c r="AB77" i="69"/>
  <c r="AB76" i="69"/>
  <c r="AB75" i="69"/>
  <c r="AB74" i="69"/>
  <c r="AB73" i="69"/>
  <c r="AB72" i="69"/>
  <c r="AB71" i="69"/>
  <c r="AB70" i="69"/>
  <c r="AB69" i="69"/>
  <c r="AB68" i="69"/>
  <c r="AB67" i="69"/>
  <c r="AB66" i="69"/>
  <c r="AB65" i="69"/>
  <c r="AB64" i="69"/>
  <c r="AB63" i="69"/>
  <c r="AB61" i="69"/>
  <c r="AB60" i="69"/>
  <c r="AB59" i="69"/>
  <c r="AB58" i="69"/>
  <c r="AB57" i="69"/>
  <c r="AB56" i="69"/>
  <c r="AB55" i="69"/>
  <c r="AB54" i="69"/>
  <c r="AB52" i="69"/>
  <c r="AB51" i="69"/>
  <c r="AB50" i="69"/>
  <c r="AB49" i="69"/>
  <c r="AB47" i="69"/>
  <c r="AB46" i="69"/>
  <c r="AB44" i="69"/>
  <c r="AB42" i="69"/>
  <c r="AB39" i="69"/>
  <c r="AB38" i="69"/>
  <c r="AB37" i="69"/>
  <c r="AB36" i="69"/>
  <c r="AB35" i="69"/>
  <c r="AB34" i="69"/>
  <c r="AB33" i="69"/>
  <c r="AB32" i="69"/>
  <c r="X223" i="69"/>
  <c r="X222" i="69"/>
  <c r="X221" i="69"/>
  <c r="X220" i="69"/>
  <c r="X219" i="69"/>
  <c r="X218" i="69"/>
  <c r="X217" i="69"/>
  <c r="X216" i="69"/>
  <c r="X215" i="69"/>
  <c r="X214" i="69"/>
  <c r="X213" i="69"/>
  <c r="X212" i="69"/>
  <c r="X211" i="69"/>
  <c r="X210" i="69"/>
  <c r="X209" i="69"/>
  <c r="X208" i="69"/>
  <c r="X207" i="69"/>
  <c r="X206" i="69"/>
  <c r="X205" i="69"/>
  <c r="X204" i="69"/>
  <c r="X203" i="69"/>
  <c r="X202" i="69"/>
  <c r="X201" i="69"/>
  <c r="X200" i="69"/>
  <c r="X199" i="69"/>
  <c r="X198" i="69"/>
  <c r="X197" i="69"/>
  <c r="X196" i="69"/>
  <c r="X195" i="69"/>
  <c r="X194" i="69"/>
  <c r="X193" i="69"/>
  <c r="X192" i="69"/>
  <c r="X191" i="69"/>
  <c r="X190" i="69"/>
  <c r="X189" i="69"/>
  <c r="X188" i="69"/>
  <c r="X187" i="69"/>
  <c r="X186" i="69"/>
  <c r="X185" i="69"/>
  <c r="X184" i="69"/>
  <c r="X183" i="69"/>
  <c r="X182" i="69"/>
  <c r="X181" i="69"/>
  <c r="X180" i="69"/>
  <c r="X179" i="69"/>
  <c r="X178" i="69"/>
  <c r="X177" i="69"/>
  <c r="X176" i="69"/>
  <c r="X175" i="69"/>
  <c r="X174" i="69"/>
  <c r="X173" i="69"/>
  <c r="X172" i="69"/>
  <c r="X171" i="69"/>
  <c r="X170" i="69"/>
  <c r="X169" i="69"/>
  <c r="X168" i="69"/>
  <c r="X167" i="69"/>
  <c r="X166" i="69"/>
  <c r="X165" i="69"/>
  <c r="X164" i="69"/>
  <c r="X163" i="69"/>
  <c r="X162" i="69"/>
  <c r="X161" i="69"/>
  <c r="X160" i="69"/>
  <c r="X159" i="69"/>
  <c r="X158" i="69"/>
  <c r="X157" i="69"/>
  <c r="X156" i="69"/>
  <c r="X155" i="69"/>
  <c r="X154" i="69"/>
  <c r="X153" i="69"/>
  <c r="X152" i="69"/>
  <c r="X151" i="69"/>
  <c r="X150" i="69"/>
  <c r="X149" i="69"/>
  <c r="X148" i="69"/>
  <c r="X147" i="69"/>
  <c r="X146" i="69"/>
  <c r="X145" i="69"/>
  <c r="X144" i="69"/>
  <c r="X143" i="69"/>
  <c r="X142" i="69"/>
  <c r="X141" i="69"/>
  <c r="X140" i="69"/>
  <c r="X139" i="69"/>
  <c r="X138" i="69"/>
  <c r="X137" i="69"/>
  <c r="X136" i="69"/>
  <c r="X135" i="69"/>
  <c r="X134" i="69"/>
  <c r="X133" i="69"/>
  <c r="X132" i="69"/>
  <c r="X131" i="69"/>
  <c r="X130" i="69"/>
  <c r="X129" i="69"/>
  <c r="X128" i="69"/>
  <c r="X127" i="69"/>
  <c r="X126" i="69"/>
  <c r="X125" i="69"/>
  <c r="X124" i="69"/>
  <c r="X123" i="69"/>
  <c r="X122" i="69"/>
  <c r="X121" i="69"/>
  <c r="X120" i="69"/>
  <c r="X119" i="69"/>
  <c r="X118" i="69"/>
  <c r="X117" i="69"/>
  <c r="X116" i="69"/>
  <c r="X115" i="69"/>
  <c r="X114" i="69"/>
  <c r="X113" i="69"/>
  <c r="X112" i="69"/>
  <c r="X111" i="69"/>
  <c r="X110" i="69"/>
  <c r="X109" i="69"/>
  <c r="X108" i="69"/>
  <c r="X107" i="69"/>
  <c r="X106" i="69"/>
  <c r="X105" i="69"/>
  <c r="X104" i="69"/>
  <c r="X103" i="69"/>
  <c r="X102" i="69"/>
  <c r="X101" i="69"/>
  <c r="X100" i="69"/>
  <c r="X99" i="69"/>
  <c r="X98" i="69"/>
  <c r="X97" i="69"/>
  <c r="X96" i="69"/>
  <c r="X95" i="69"/>
  <c r="X94" i="69"/>
  <c r="X93" i="69"/>
  <c r="X92" i="69"/>
  <c r="X91" i="69"/>
  <c r="X90" i="69"/>
  <c r="X89" i="69"/>
  <c r="X88" i="69"/>
  <c r="X87" i="69"/>
  <c r="X86" i="69"/>
  <c r="X85" i="69"/>
  <c r="X84" i="69"/>
  <c r="X83" i="69"/>
  <c r="X82" i="69"/>
  <c r="X80" i="69"/>
  <c r="X79" i="69"/>
  <c r="X78" i="69"/>
  <c r="X77" i="69"/>
  <c r="X76" i="69"/>
  <c r="X75" i="69"/>
  <c r="X74" i="69"/>
  <c r="X73" i="69"/>
  <c r="X72" i="69"/>
  <c r="X71" i="69"/>
  <c r="X70" i="69"/>
  <c r="X69" i="69"/>
  <c r="X68" i="69"/>
  <c r="X67" i="69"/>
  <c r="X66" i="69"/>
  <c r="X65" i="69"/>
  <c r="X64" i="69"/>
  <c r="X63" i="69"/>
  <c r="X61" i="69"/>
  <c r="X60" i="69"/>
  <c r="X59" i="69"/>
  <c r="X58" i="69"/>
  <c r="X57" i="69"/>
  <c r="X56" i="69"/>
  <c r="X55" i="69"/>
  <c r="X54" i="69"/>
  <c r="X52" i="69"/>
  <c r="X51" i="69"/>
  <c r="X50" i="69"/>
  <c r="X49" i="69"/>
  <c r="X47" i="69"/>
  <c r="X46" i="69"/>
  <c r="X44" i="69"/>
  <c r="X42" i="69"/>
  <c r="X41" i="69"/>
  <c r="X40" i="69"/>
  <c r="X38" i="69"/>
  <c r="X37" i="69"/>
  <c r="X36" i="69"/>
  <c r="X35" i="69"/>
  <c r="X34" i="69"/>
  <c r="X33" i="69"/>
  <c r="X32" i="69"/>
  <c r="T223" i="69"/>
  <c r="T222" i="69"/>
  <c r="T221" i="69"/>
  <c r="T220" i="69"/>
  <c r="T219" i="69"/>
  <c r="T218" i="69"/>
  <c r="T217" i="69"/>
  <c r="T216" i="69"/>
  <c r="T215" i="69"/>
  <c r="T214" i="69"/>
  <c r="T213" i="69"/>
  <c r="T212" i="69"/>
  <c r="T211" i="69"/>
  <c r="T210" i="69"/>
  <c r="T209" i="69"/>
  <c r="T208" i="69"/>
  <c r="T207" i="69"/>
  <c r="T206" i="69"/>
  <c r="T205" i="69"/>
  <c r="T204" i="69"/>
  <c r="T203" i="69"/>
  <c r="T202" i="69"/>
  <c r="T201" i="69"/>
  <c r="T200" i="69"/>
  <c r="T199" i="69"/>
  <c r="T198" i="69"/>
  <c r="T197" i="69"/>
  <c r="T196" i="69"/>
  <c r="T195" i="69"/>
  <c r="T194" i="69"/>
  <c r="T193" i="69"/>
  <c r="T192" i="69"/>
  <c r="T191" i="69"/>
  <c r="T190" i="69"/>
  <c r="T189" i="69"/>
  <c r="T188" i="69"/>
  <c r="T187" i="69"/>
  <c r="T186" i="69"/>
  <c r="T185" i="69"/>
  <c r="T184" i="69"/>
  <c r="T183" i="69"/>
  <c r="T182" i="69"/>
  <c r="T181" i="69"/>
  <c r="T180" i="69"/>
  <c r="T179" i="69"/>
  <c r="T178" i="69"/>
  <c r="T177" i="69"/>
  <c r="T176" i="69"/>
  <c r="T175" i="69"/>
  <c r="T174" i="69"/>
  <c r="T173" i="69"/>
  <c r="T172" i="69"/>
  <c r="T171" i="69"/>
  <c r="T170" i="69"/>
  <c r="T169" i="69"/>
  <c r="T168" i="69"/>
  <c r="T167" i="69"/>
  <c r="T166" i="69"/>
  <c r="T165" i="69"/>
  <c r="T164" i="69"/>
  <c r="T163" i="69"/>
  <c r="T162" i="69"/>
  <c r="T161" i="69"/>
  <c r="T160" i="69"/>
  <c r="T159" i="69"/>
  <c r="T158" i="69"/>
  <c r="T157" i="69"/>
  <c r="T156" i="69"/>
  <c r="T155" i="69"/>
  <c r="T154" i="69"/>
  <c r="T153" i="69"/>
  <c r="T152" i="69"/>
  <c r="T151" i="69"/>
  <c r="T150" i="69"/>
  <c r="T149" i="69"/>
  <c r="T148" i="69"/>
  <c r="T147" i="69"/>
  <c r="T146" i="69"/>
  <c r="T145" i="69"/>
  <c r="T144" i="69"/>
  <c r="T143" i="69"/>
  <c r="T142" i="69"/>
  <c r="T141" i="69"/>
  <c r="T140" i="69"/>
  <c r="T139" i="69"/>
  <c r="T138" i="69"/>
  <c r="T137" i="69"/>
  <c r="T136" i="69"/>
  <c r="T135" i="69"/>
  <c r="T134" i="69"/>
  <c r="T133" i="69"/>
  <c r="T132" i="69"/>
  <c r="T131" i="69"/>
  <c r="T130" i="69"/>
  <c r="T129" i="69"/>
  <c r="T128" i="69"/>
  <c r="T127" i="69"/>
  <c r="T126" i="69"/>
  <c r="T125" i="69"/>
  <c r="T124" i="69"/>
  <c r="T123" i="69"/>
  <c r="T122" i="69"/>
  <c r="T121" i="69"/>
  <c r="T120" i="69"/>
  <c r="T119" i="69"/>
  <c r="T118" i="69"/>
  <c r="T117" i="69"/>
  <c r="T116" i="69"/>
  <c r="T115" i="69"/>
  <c r="T114" i="69"/>
  <c r="T113" i="69"/>
  <c r="T112" i="69"/>
  <c r="T111" i="69"/>
  <c r="T110" i="69"/>
  <c r="T109" i="69"/>
  <c r="T108" i="69"/>
  <c r="T107" i="69"/>
  <c r="T106" i="69"/>
  <c r="T105" i="69"/>
  <c r="T104" i="69"/>
  <c r="T103" i="69"/>
  <c r="T102" i="69"/>
  <c r="T101" i="69"/>
  <c r="T100" i="69"/>
  <c r="T99" i="69"/>
  <c r="T98" i="69"/>
  <c r="T97" i="69"/>
  <c r="T96" i="69"/>
  <c r="T95" i="69"/>
  <c r="T94" i="69"/>
  <c r="T93" i="69"/>
  <c r="T92" i="69"/>
  <c r="T91" i="69"/>
  <c r="T90" i="69"/>
  <c r="T89" i="69"/>
  <c r="T88" i="69"/>
  <c r="T87" i="69"/>
  <c r="T86" i="69"/>
  <c r="T85" i="69"/>
  <c r="T84" i="69"/>
  <c r="T83" i="69"/>
  <c r="T82" i="69"/>
  <c r="T81" i="69"/>
  <c r="T80" i="69"/>
  <c r="T79" i="69"/>
  <c r="T78" i="69"/>
  <c r="T77" i="69"/>
  <c r="T76" i="69"/>
  <c r="T75" i="69"/>
  <c r="T74" i="69"/>
  <c r="T73" i="69"/>
  <c r="T72" i="69"/>
  <c r="T68" i="69"/>
  <c r="T66" i="69"/>
  <c r="T65" i="69"/>
  <c r="T64" i="69"/>
  <c r="T63" i="69"/>
  <c r="T61" i="69"/>
  <c r="T60" i="69"/>
  <c r="T59" i="69"/>
  <c r="T58" i="69"/>
  <c r="T55" i="69"/>
  <c r="T54" i="69"/>
  <c r="T52" i="69"/>
  <c r="T51" i="69"/>
  <c r="T47" i="69"/>
  <c r="T46" i="69"/>
  <c r="T44" i="69"/>
  <c r="T42" i="69"/>
  <c r="T41" i="69"/>
  <c r="T40" i="69"/>
  <c r="T39" i="69"/>
  <c r="T37" i="69"/>
  <c r="T36" i="69"/>
  <c r="T35" i="69"/>
  <c r="T34" i="69"/>
  <c r="T33" i="69"/>
  <c r="T32" i="69"/>
  <c r="P223" i="69"/>
  <c r="P222" i="69"/>
  <c r="P221" i="69"/>
  <c r="P220" i="69"/>
  <c r="P219" i="69"/>
  <c r="P218" i="69"/>
  <c r="P217" i="69"/>
  <c r="P216" i="69"/>
  <c r="P215" i="69"/>
  <c r="P214" i="69"/>
  <c r="P213" i="69"/>
  <c r="P212" i="69"/>
  <c r="P211" i="69"/>
  <c r="P210" i="69"/>
  <c r="P209" i="69"/>
  <c r="P208" i="69"/>
  <c r="P207" i="69"/>
  <c r="P206" i="69"/>
  <c r="P205" i="69"/>
  <c r="P204" i="69"/>
  <c r="P203" i="69"/>
  <c r="P202" i="69"/>
  <c r="P201" i="69"/>
  <c r="P200" i="69"/>
  <c r="P199" i="69"/>
  <c r="P198" i="69"/>
  <c r="P197" i="69"/>
  <c r="P196" i="69"/>
  <c r="P195" i="69"/>
  <c r="P194" i="69"/>
  <c r="P193" i="69"/>
  <c r="P192" i="69"/>
  <c r="P191" i="69"/>
  <c r="P190" i="69"/>
  <c r="P189" i="69"/>
  <c r="P188" i="69"/>
  <c r="P187" i="69"/>
  <c r="P186" i="69"/>
  <c r="P185" i="69"/>
  <c r="P184" i="69"/>
  <c r="P183" i="69"/>
  <c r="P182" i="69"/>
  <c r="P181" i="69"/>
  <c r="P180" i="69"/>
  <c r="P179" i="69"/>
  <c r="P178" i="69"/>
  <c r="P177" i="69"/>
  <c r="P176" i="69"/>
  <c r="P175" i="69"/>
  <c r="P174" i="69"/>
  <c r="P173" i="69"/>
  <c r="P172" i="69"/>
  <c r="P171" i="69"/>
  <c r="P170" i="69"/>
  <c r="P169" i="69"/>
  <c r="P168" i="69"/>
  <c r="P167" i="69"/>
  <c r="P166" i="69"/>
  <c r="P165" i="69"/>
  <c r="P164" i="69"/>
  <c r="P163" i="69"/>
  <c r="P162" i="69"/>
  <c r="P161" i="69"/>
  <c r="P160" i="69"/>
  <c r="P159" i="69"/>
  <c r="P158" i="69"/>
  <c r="P157" i="69"/>
  <c r="P156" i="69"/>
  <c r="P155" i="69"/>
  <c r="P154" i="69"/>
  <c r="P153" i="69"/>
  <c r="P152" i="69"/>
  <c r="P151" i="69"/>
  <c r="P150" i="69"/>
  <c r="P149" i="69"/>
  <c r="P148" i="69"/>
  <c r="P147" i="69"/>
  <c r="P146" i="69"/>
  <c r="P145" i="69"/>
  <c r="P144" i="69"/>
  <c r="P143" i="69"/>
  <c r="P142" i="69"/>
  <c r="P141" i="69"/>
  <c r="P140" i="69"/>
  <c r="P139" i="69"/>
  <c r="P138" i="69"/>
  <c r="P137" i="69"/>
  <c r="P136" i="69"/>
  <c r="P135" i="69"/>
  <c r="P134" i="69"/>
  <c r="P133" i="69"/>
  <c r="P132" i="69"/>
  <c r="P131" i="69"/>
  <c r="P130" i="69"/>
  <c r="P129" i="69"/>
  <c r="P128" i="69"/>
  <c r="P127" i="69"/>
  <c r="P126" i="69"/>
  <c r="P125" i="69"/>
  <c r="P124" i="69"/>
  <c r="P123" i="69"/>
  <c r="P122" i="69"/>
  <c r="P121" i="69"/>
  <c r="P120" i="69"/>
  <c r="P119" i="69"/>
  <c r="P118" i="69"/>
  <c r="P117" i="69"/>
  <c r="P116" i="69"/>
  <c r="P115" i="69"/>
  <c r="P114" i="69"/>
  <c r="P113" i="69"/>
  <c r="P112" i="69"/>
  <c r="P111" i="69"/>
  <c r="P110" i="69"/>
  <c r="P109" i="69"/>
  <c r="P108" i="69"/>
  <c r="P107" i="69"/>
  <c r="P106" i="69"/>
  <c r="P105" i="69"/>
  <c r="P104" i="69"/>
  <c r="P103" i="69"/>
  <c r="P102" i="69"/>
  <c r="P101" i="69"/>
  <c r="P100" i="69"/>
  <c r="P99" i="69"/>
  <c r="P98" i="69"/>
  <c r="P97" i="69"/>
  <c r="P96" i="69"/>
  <c r="P95" i="69"/>
  <c r="P94" i="69"/>
  <c r="P93" i="69"/>
  <c r="P92" i="69"/>
  <c r="P91" i="69"/>
  <c r="P90" i="69"/>
  <c r="P89" i="69"/>
  <c r="P88" i="69"/>
  <c r="P87" i="69"/>
  <c r="P86" i="69"/>
  <c r="P85" i="69"/>
  <c r="P84" i="69"/>
  <c r="P83" i="69"/>
  <c r="P82" i="69"/>
  <c r="P81" i="69"/>
  <c r="P80" i="69"/>
  <c r="P79" i="69"/>
  <c r="P78" i="69"/>
  <c r="P77" i="69"/>
  <c r="P76" i="69"/>
  <c r="P75" i="69"/>
  <c r="P74" i="69"/>
  <c r="P73" i="69"/>
  <c r="P72" i="69"/>
  <c r="P71" i="69"/>
  <c r="P70" i="69"/>
  <c r="P69" i="69"/>
  <c r="P68" i="69"/>
  <c r="P67" i="69"/>
  <c r="P66" i="69"/>
  <c r="P65" i="69"/>
  <c r="P64" i="69"/>
  <c r="P63" i="69"/>
  <c r="P60" i="69"/>
  <c r="P59" i="69"/>
  <c r="P58" i="69"/>
  <c r="P57" i="69"/>
  <c r="P56" i="69"/>
  <c r="P55" i="69"/>
  <c r="P54" i="69"/>
  <c r="P52" i="69"/>
  <c r="P51" i="69"/>
  <c r="P50" i="69"/>
  <c r="P49" i="69"/>
  <c r="P44" i="69"/>
  <c r="P42" i="69"/>
  <c r="P41" i="69"/>
  <c r="P40" i="69"/>
  <c r="P39" i="69"/>
  <c r="P38" i="69"/>
  <c r="P35" i="69"/>
  <c r="P33" i="69"/>
  <c r="AB31" i="69"/>
  <c r="X31" i="69"/>
  <c r="T31" i="69"/>
  <c r="P31" i="69"/>
  <c r="S10" i="61"/>
  <c r="T10" i="61" s="1"/>
  <c r="S8" i="61"/>
  <c r="T8" i="61" s="1"/>
  <c r="AN223" i="69"/>
  <c r="AM223" i="69"/>
  <c r="AN222" i="69"/>
  <c r="AM222" i="69"/>
  <c r="AN221" i="69"/>
  <c r="AM221" i="69"/>
  <c r="AN220" i="69"/>
  <c r="AM220" i="69"/>
  <c r="AN219" i="69"/>
  <c r="AM219" i="69"/>
  <c r="AN218" i="69"/>
  <c r="AM218" i="69"/>
  <c r="AN217" i="69"/>
  <c r="AM217" i="69"/>
  <c r="AN216" i="69"/>
  <c r="AM216" i="69"/>
  <c r="AN215" i="69"/>
  <c r="AM215" i="69"/>
  <c r="AN214" i="69"/>
  <c r="AM214" i="69"/>
  <c r="AN213" i="69"/>
  <c r="AM213" i="69"/>
  <c r="AN212" i="69"/>
  <c r="AM212" i="69"/>
  <c r="AN211" i="69"/>
  <c r="AM211" i="69"/>
  <c r="AN210" i="69"/>
  <c r="AM210" i="69"/>
  <c r="AN209" i="69"/>
  <c r="AM209" i="69"/>
  <c r="AN208" i="69"/>
  <c r="AM208" i="69"/>
  <c r="AN207" i="69"/>
  <c r="AM207" i="69"/>
  <c r="AN206" i="69"/>
  <c r="AM206" i="69"/>
  <c r="AN205" i="69"/>
  <c r="AM205" i="69"/>
  <c r="AN204" i="69"/>
  <c r="AM204" i="69"/>
  <c r="AN203" i="69"/>
  <c r="AM203" i="69"/>
  <c r="AN202" i="69"/>
  <c r="AM202" i="69"/>
  <c r="AN201" i="69"/>
  <c r="AM201" i="69"/>
  <c r="AN200" i="69"/>
  <c r="AM200" i="69"/>
  <c r="AN199" i="69"/>
  <c r="AM199" i="69"/>
  <c r="AN198" i="69"/>
  <c r="AM198" i="69"/>
  <c r="AN197" i="69"/>
  <c r="AM197" i="69"/>
  <c r="AN196" i="69"/>
  <c r="AM196" i="69"/>
  <c r="AN195" i="69"/>
  <c r="AM195" i="69"/>
  <c r="AN194" i="69"/>
  <c r="AM194" i="69"/>
  <c r="AN193" i="69"/>
  <c r="AM193" i="69"/>
  <c r="AN192" i="69"/>
  <c r="AM192" i="69"/>
  <c r="AN191" i="69"/>
  <c r="AM191" i="69"/>
  <c r="AN190" i="69"/>
  <c r="AM190" i="69"/>
  <c r="AN189" i="69"/>
  <c r="AM189" i="69"/>
  <c r="AN188" i="69"/>
  <c r="AM188" i="69"/>
  <c r="AN187" i="69"/>
  <c r="AM187" i="69"/>
  <c r="AN186" i="69"/>
  <c r="AM186" i="69"/>
  <c r="AN185" i="69"/>
  <c r="AM185" i="69"/>
  <c r="AN184" i="69"/>
  <c r="AM184" i="69"/>
  <c r="AN183" i="69"/>
  <c r="AM183" i="69"/>
  <c r="AN182" i="69"/>
  <c r="AM182" i="69"/>
  <c r="AN181" i="69"/>
  <c r="AM181" i="69"/>
  <c r="AN180" i="69"/>
  <c r="AM180" i="69"/>
  <c r="AN179" i="69"/>
  <c r="AM179" i="69"/>
  <c r="AN178" i="69"/>
  <c r="AM178" i="69"/>
  <c r="AN177" i="69"/>
  <c r="AM177" i="69"/>
  <c r="AN176" i="69"/>
  <c r="AM176" i="69"/>
  <c r="AN175" i="69"/>
  <c r="AM175" i="69"/>
  <c r="AN174" i="69"/>
  <c r="AM174" i="69"/>
  <c r="AN173" i="69"/>
  <c r="AM173" i="69"/>
  <c r="AN172" i="69"/>
  <c r="AM172" i="69"/>
  <c r="AN171" i="69"/>
  <c r="AM171" i="69"/>
  <c r="AN170" i="69"/>
  <c r="AM170" i="69"/>
  <c r="AN169" i="69"/>
  <c r="AM169" i="69"/>
  <c r="AN168" i="69"/>
  <c r="AM168" i="69"/>
  <c r="AN167" i="69"/>
  <c r="AM167" i="69"/>
  <c r="AN166" i="69"/>
  <c r="AM166" i="69"/>
  <c r="AN165" i="69"/>
  <c r="AM165" i="69"/>
  <c r="AN164" i="69"/>
  <c r="AM164" i="69"/>
  <c r="AN163" i="69"/>
  <c r="AM163" i="69"/>
  <c r="AN162" i="69"/>
  <c r="AM162" i="69"/>
  <c r="AN161" i="69"/>
  <c r="AM161" i="69"/>
  <c r="AN160" i="69"/>
  <c r="AM160" i="69"/>
  <c r="AN159" i="69"/>
  <c r="AM159" i="69"/>
  <c r="AN158" i="69"/>
  <c r="AM158" i="69"/>
  <c r="AN157" i="69"/>
  <c r="AM157" i="69"/>
  <c r="AN156" i="69"/>
  <c r="AM156" i="69"/>
  <c r="AN155" i="69"/>
  <c r="AM155" i="69"/>
  <c r="AN154" i="69"/>
  <c r="AM154" i="69"/>
  <c r="AN153" i="69"/>
  <c r="AM153" i="69"/>
  <c r="AN152" i="69"/>
  <c r="AM152" i="69"/>
  <c r="AN151" i="69"/>
  <c r="AM151" i="69"/>
  <c r="AN150" i="69"/>
  <c r="AM150" i="69"/>
  <c r="AN149" i="69"/>
  <c r="AM149" i="69"/>
  <c r="AN148" i="69"/>
  <c r="AM148" i="69"/>
  <c r="AN147" i="69"/>
  <c r="AM147" i="69"/>
  <c r="AN146" i="69"/>
  <c r="AM146" i="69"/>
  <c r="AN145" i="69"/>
  <c r="AM145" i="69"/>
  <c r="AN144" i="69"/>
  <c r="AM144" i="69"/>
  <c r="AN143" i="69"/>
  <c r="AM143" i="69"/>
  <c r="AN142" i="69"/>
  <c r="AM142" i="69"/>
  <c r="AN141" i="69"/>
  <c r="AM141" i="69"/>
  <c r="AN140" i="69"/>
  <c r="AM140" i="69"/>
  <c r="AN139" i="69"/>
  <c r="AM139" i="69"/>
  <c r="AN138" i="69"/>
  <c r="AM138" i="69"/>
  <c r="AN137" i="69"/>
  <c r="AM137" i="69"/>
  <c r="AN136" i="69"/>
  <c r="AM136" i="69"/>
  <c r="AN135" i="69"/>
  <c r="AM135" i="69"/>
  <c r="AN134" i="69"/>
  <c r="AM134" i="69"/>
  <c r="AN133" i="69"/>
  <c r="AM133" i="69"/>
  <c r="AN132" i="69"/>
  <c r="AM132" i="69"/>
  <c r="AN131" i="69"/>
  <c r="AM131" i="69"/>
  <c r="AN130" i="69"/>
  <c r="AM130" i="69"/>
  <c r="AN129" i="69"/>
  <c r="AM129" i="69"/>
  <c r="AN128" i="69"/>
  <c r="AM128" i="69"/>
  <c r="AN127" i="69"/>
  <c r="AM127" i="69"/>
  <c r="AN126" i="69"/>
  <c r="AM126" i="69"/>
  <c r="AN125" i="69"/>
  <c r="AM125" i="69"/>
  <c r="AN124" i="69"/>
  <c r="AM124" i="69"/>
  <c r="AN123" i="69"/>
  <c r="AM123" i="69"/>
  <c r="AN122" i="69"/>
  <c r="AM122" i="69"/>
  <c r="AN121" i="69"/>
  <c r="AM121" i="69"/>
  <c r="AN120" i="69"/>
  <c r="AM120" i="69"/>
  <c r="AN119" i="69"/>
  <c r="AM119" i="69"/>
  <c r="AN118" i="69"/>
  <c r="AM118" i="69"/>
  <c r="AN117" i="69"/>
  <c r="AM117" i="69"/>
  <c r="AN116" i="69"/>
  <c r="AM116" i="69"/>
  <c r="AN115" i="69"/>
  <c r="AM115" i="69"/>
  <c r="AN114" i="69"/>
  <c r="AM114" i="69"/>
  <c r="AN113" i="69"/>
  <c r="AM113" i="69"/>
  <c r="AN112" i="69"/>
  <c r="AM112" i="69"/>
  <c r="AN111" i="69"/>
  <c r="AM111" i="69"/>
  <c r="AN110" i="69"/>
  <c r="AM110" i="69"/>
  <c r="AN109" i="69"/>
  <c r="AM109" i="69"/>
  <c r="AN108" i="69"/>
  <c r="AM108" i="69"/>
  <c r="AN107" i="69"/>
  <c r="AM107" i="69"/>
  <c r="AN106" i="69"/>
  <c r="AM106" i="69"/>
  <c r="AN105" i="69"/>
  <c r="AM105" i="69"/>
  <c r="AN104" i="69"/>
  <c r="AM104" i="69"/>
  <c r="AN103" i="69"/>
  <c r="AM103" i="69"/>
  <c r="AN102" i="69"/>
  <c r="AM102" i="69"/>
  <c r="AN101" i="69"/>
  <c r="AM101" i="69"/>
  <c r="AN100" i="69"/>
  <c r="AM100" i="69"/>
  <c r="AN99" i="69"/>
  <c r="AM99" i="69"/>
  <c r="AN98" i="69"/>
  <c r="AM98" i="69"/>
  <c r="AN97" i="69"/>
  <c r="AM97" i="69"/>
  <c r="AN96" i="69"/>
  <c r="AM96" i="69"/>
  <c r="AN95" i="69"/>
  <c r="AM95" i="69"/>
  <c r="AN94" i="69"/>
  <c r="AM94" i="69"/>
  <c r="AN93" i="69"/>
  <c r="AM93" i="69"/>
  <c r="AN92" i="69"/>
  <c r="AM92" i="69"/>
  <c r="AN91" i="69"/>
  <c r="AM91" i="69"/>
  <c r="AN90" i="69"/>
  <c r="AM90" i="69"/>
  <c r="AN89" i="69"/>
  <c r="AM89" i="69"/>
  <c r="AN88" i="69"/>
  <c r="AM88" i="69"/>
  <c r="AN87" i="69"/>
  <c r="AM87" i="69"/>
  <c r="AN86" i="69"/>
  <c r="AM86" i="69"/>
  <c r="AA86" i="69"/>
  <c r="AN85" i="69"/>
  <c r="AM85" i="69"/>
  <c r="AN84" i="69"/>
  <c r="AM84" i="69"/>
  <c r="AN83" i="69"/>
  <c r="AM83" i="69"/>
  <c r="AN82" i="69"/>
  <c r="AM82" i="69"/>
  <c r="AN81" i="69"/>
  <c r="AM81" i="69"/>
  <c r="AN80" i="69"/>
  <c r="AM80" i="69"/>
  <c r="AN79" i="69"/>
  <c r="AM79" i="69"/>
  <c r="AN78" i="69"/>
  <c r="AM78" i="69"/>
  <c r="AN77" i="69"/>
  <c r="AM77" i="69"/>
  <c r="AN76" i="69"/>
  <c r="AM76" i="69"/>
  <c r="AN75" i="69"/>
  <c r="AM75" i="69"/>
  <c r="AN74" i="69"/>
  <c r="AM74" i="69"/>
  <c r="AN73" i="69"/>
  <c r="AM73" i="69"/>
  <c r="AN72" i="69"/>
  <c r="AM72" i="69"/>
  <c r="AN71" i="69"/>
  <c r="AM71" i="69"/>
  <c r="AN70" i="69"/>
  <c r="AM70" i="69"/>
  <c r="AN69" i="69"/>
  <c r="AM69" i="69"/>
  <c r="AN68" i="69"/>
  <c r="AM68" i="69"/>
  <c r="AN67" i="69"/>
  <c r="AM67" i="69"/>
  <c r="AN66" i="69"/>
  <c r="AM66" i="69"/>
  <c r="AN65" i="69"/>
  <c r="AM65" i="69"/>
  <c r="AN64" i="69"/>
  <c r="AM64" i="69"/>
  <c r="AN63" i="69"/>
  <c r="AM63" i="69"/>
  <c r="AN61" i="69"/>
  <c r="AM61" i="69"/>
  <c r="AN60" i="69"/>
  <c r="AM60" i="69"/>
  <c r="AN59" i="69"/>
  <c r="AM59" i="69"/>
  <c r="AN58" i="69"/>
  <c r="AM58" i="69"/>
  <c r="AN57" i="69"/>
  <c r="AM57" i="69"/>
  <c r="AN56" i="69"/>
  <c r="AM56" i="69"/>
  <c r="AN55" i="69"/>
  <c r="AM55" i="69"/>
  <c r="AN54" i="69"/>
  <c r="AM54" i="69"/>
  <c r="AN52" i="69"/>
  <c r="AM52" i="69"/>
  <c r="AN51" i="69"/>
  <c r="AM51" i="69"/>
  <c r="AN50" i="69"/>
  <c r="AM50" i="69"/>
  <c r="T50" i="69"/>
  <c r="AN49" i="69"/>
  <c r="AM49" i="69"/>
  <c r="T49" i="69"/>
  <c r="AN47" i="69"/>
  <c r="AM47" i="69"/>
  <c r="AN46" i="69"/>
  <c r="AM46" i="69"/>
  <c r="AN44" i="69"/>
  <c r="AM44" i="69"/>
  <c r="AN42" i="69"/>
  <c r="AN41" i="69"/>
  <c r="AM41" i="69"/>
  <c r="AB41" i="69"/>
  <c r="AN40" i="69"/>
  <c r="AM40" i="69"/>
  <c r="AB40" i="69"/>
  <c r="AN39" i="69"/>
  <c r="AM39" i="69"/>
  <c r="X39" i="69"/>
  <c r="AN38" i="69"/>
  <c r="AM38" i="69"/>
  <c r="AN37" i="69"/>
  <c r="AM37" i="69"/>
  <c r="P37" i="69"/>
  <c r="AN36" i="69"/>
  <c r="AM36" i="69"/>
  <c r="P36" i="69"/>
  <c r="AN35" i="69"/>
  <c r="AM35" i="69"/>
  <c r="AN34" i="69"/>
  <c r="AM34" i="69"/>
  <c r="P34" i="69"/>
  <c r="AN33" i="69"/>
  <c r="AM33" i="69"/>
  <c r="AN32" i="69"/>
  <c r="AM32" i="69"/>
  <c r="AM31" i="69"/>
  <c r="L61" i="112"/>
  <c r="M61" i="112" s="1"/>
  <c r="U61" i="112" s="1"/>
  <c r="U62" i="112" s="1"/>
  <c r="I53" i="112" s="1"/>
  <c r="S23" i="68"/>
  <c r="N11" i="61"/>
  <c r="K11" i="61"/>
  <c r="N9" i="61"/>
  <c r="K9" i="61"/>
  <c r="G9" i="61"/>
  <c r="D9" i="61"/>
  <c r="G11" i="61"/>
  <c r="D11" i="61"/>
  <c r="Q12" i="61" l="1"/>
  <c r="J12" i="82"/>
  <c r="E17" i="109"/>
  <c r="E17" i="110"/>
  <c r="E16" i="108"/>
  <c r="E14" i="108" s="1"/>
  <c r="E16" i="109"/>
  <c r="E14" i="109" s="1"/>
  <c r="E16" i="110"/>
  <c r="E14" i="110" s="1"/>
  <c r="I7" i="112"/>
  <c r="S29" i="68"/>
  <c r="I9" i="68" s="1"/>
  <c r="AM224" i="69"/>
  <c r="W8" i="61" s="1"/>
  <c r="X8" i="61" s="1"/>
  <c r="U12" i="61" s="1"/>
  <c r="AN224" i="69"/>
  <c r="W9" i="61" s="1"/>
  <c r="X9" i="61" s="1"/>
  <c r="G12" i="18"/>
  <c r="G13" i="18" s="1"/>
  <c r="I11" i="18" s="1"/>
  <c r="F23" i="109"/>
  <c r="F18" i="109"/>
  <c r="E17" i="108"/>
  <c r="F20" i="109"/>
  <c r="F19" i="109"/>
  <c r="F21" i="109"/>
  <c r="F22" i="109"/>
  <c r="U61" i="68"/>
  <c r="U60" i="68"/>
  <c r="F12" i="109"/>
  <c r="X8" i="82"/>
  <c r="U12" i="82" s="1"/>
  <c r="F8" i="82"/>
  <c r="C12" i="82" s="1"/>
  <c r="P47" i="69"/>
  <c r="T67" i="69"/>
  <c r="S49" i="69"/>
  <c r="S57" i="69"/>
  <c r="S50" i="69"/>
  <c r="S67" i="69"/>
  <c r="AB86" i="69"/>
  <c r="AA82" i="69"/>
  <c r="T69" i="69"/>
  <c r="AA40" i="69"/>
  <c r="P61" i="69"/>
  <c r="T70" i="69"/>
  <c r="X81" i="69"/>
  <c r="S69" i="69"/>
  <c r="W81" i="69"/>
  <c r="AA41" i="69"/>
  <c r="T71" i="69"/>
  <c r="AB82" i="69"/>
  <c r="S70" i="69"/>
  <c r="T56" i="69"/>
  <c r="S71" i="69"/>
  <c r="W39" i="69"/>
  <c r="T57" i="69"/>
  <c r="S56" i="69"/>
  <c r="P32" i="69"/>
  <c r="T38" i="69"/>
  <c r="P46" i="69"/>
  <c r="F16" i="109" l="1"/>
  <c r="U62" i="68"/>
  <c r="I53" i="68" s="1"/>
  <c r="I7" i="68" s="1"/>
  <c r="E13" i="109"/>
  <c r="E13" i="110"/>
  <c r="E13" i="108"/>
  <c r="P224" i="69"/>
  <c r="R227" i="69" s="1"/>
  <c r="T224" i="69"/>
  <c r="H9" i="61" s="1"/>
  <c r="I9" i="61" s="1"/>
  <c r="AB224" i="69"/>
  <c r="O9" i="61" s="1"/>
  <c r="P9" i="61" s="1"/>
  <c r="AA224" i="69"/>
  <c r="S224" i="69"/>
  <c r="X224" i="69"/>
  <c r="L9" i="61" s="1"/>
  <c r="M9" i="61" s="1"/>
  <c r="W224" i="69"/>
  <c r="F15" i="109"/>
  <c r="F17" i="109"/>
  <c r="L11" i="61"/>
  <c r="M11" i="61" s="1"/>
  <c r="C13" i="5"/>
  <c r="C12" i="5"/>
  <c r="H11" i="61"/>
  <c r="I11" i="61" s="1"/>
  <c r="L10" i="61"/>
  <c r="M10" i="61" s="1"/>
  <c r="O10" i="61"/>
  <c r="P10" i="61" s="1"/>
  <c r="O11" i="61"/>
  <c r="P11" i="61" s="1"/>
  <c r="E11" i="61"/>
  <c r="F11" i="61" s="1"/>
  <c r="E10" i="61"/>
  <c r="F10" i="61" s="1"/>
  <c r="H10" i="61"/>
  <c r="I10" i="61" s="1"/>
  <c r="AD227" i="69" l="1"/>
  <c r="C13" i="109"/>
  <c r="C13" i="110"/>
  <c r="C13" i="108"/>
  <c r="C12" i="109"/>
  <c r="C12" i="108"/>
  <c r="C12" i="110"/>
  <c r="E9" i="61"/>
  <c r="F9" i="61" s="1"/>
  <c r="E11" i="108"/>
  <c r="E11" i="109"/>
  <c r="E11" i="110"/>
  <c r="E10" i="108"/>
  <c r="E10" i="110"/>
  <c r="E10" i="109"/>
  <c r="V227" i="69"/>
  <c r="Z227" i="69"/>
  <c r="F14" i="109"/>
  <c r="V3" i="82"/>
  <c r="L8" i="61"/>
  <c r="M8" i="61" s="1"/>
  <c r="H8" i="61"/>
  <c r="I8" i="61" s="1"/>
  <c r="E8" i="61"/>
  <c r="F8" i="61" s="1"/>
  <c r="O8" i="61"/>
  <c r="P8" i="61" s="1"/>
  <c r="C12" i="61" l="1"/>
  <c r="C10" i="5" s="1"/>
  <c r="J12" i="61"/>
  <c r="C11" i="5" s="1"/>
  <c r="E9" i="110"/>
  <c r="E8" i="110" s="1"/>
  <c r="E9" i="109"/>
  <c r="E8" i="109" s="1"/>
  <c r="F13" i="109"/>
  <c r="F10" i="109"/>
  <c r="F11" i="109"/>
  <c r="E9" i="108"/>
  <c r="E8" i="108" s="1"/>
  <c r="C10" i="110" l="1"/>
  <c r="C10" i="108"/>
  <c r="C10" i="109"/>
  <c r="C11" i="109"/>
  <c r="C11" i="108"/>
  <c r="C11" i="110"/>
  <c r="V3" i="61"/>
  <c r="F9" i="109"/>
  <c r="C9" i="5"/>
  <c r="C8" i="44"/>
  <c r="G36" i="11"/>
  <c r="G37" i="11"/>
  <c r="G38" i="11"/>
  <c r="G39" i="11"/>
  <c r="G40" i="11"/>
  <c r="G41" i="11"/>
  <c r="G42" i="11"/>
  <c r="G43" i="11"/>
  <c r="G35" i="11"/>
  <c r="C9" i="110" l="1"/>
  <c r="C9" i="109"/>
  <c r="C9" i="108"/>
  <c r="I14" i="76"/>
  <c r="F8" i="109"/>
  <c r="E6" i="108" l="1"/>
  <c r="E6" i="109"/>
  <c r="E6" i="110"/>
  <c r="I18" i="76"/>
  <c r="D9" i="18"/>
  <c r="F6" i="109" l="1"/>
  <c r="E7" i="108"/>
  <c r="E24" i="108" s="1"/>
  <c r="E25" i="108" s="1"/>
  <c r="E26" i="108" s="1"/>
  <c r="F26" i="108" s="1"/>
  <c r="E7" i="110"/>
  <c r="E24" i="110" s="1"/>
  <c r="E25" i="110" s="1"/>
  <c r="E26" i="110" s="1"/>
  <c r="F26" i="110" s="1"/>
  <c r="E7" i="109"/>
  <c r="E24" i="109" s="1"/>
  <c r="E25" i="109" s="1"/>
  <c r="E26" i="109" s="1"/>
  <c r="L30" i="55"/>
  <c r="G30" i="55"/>
  <c r="L29" i="55"/>
  <c r="G29" i="55"/>
  <c r="G27" i="55"/>
  <c r="M9" i="55"/>
  <c r="M8" i="55"/>
  <c r="B5" i="55"/>
  <c r="B3" i="55"/>
  <c r="F7" i="109" l="1"/>
  <c r="F24" i="109"/>
  <c r="G28" i="25"/>
  <c r="C5" i="5"/>
  <c r="F25" i="109" l="1"/>
  <c r="G93" i="11"/>
  <c r="G92" i="11"/>
  <c r="G91" i="11"/>
  <c r="G90" i="11"/>
  <c r="G89" i="11"/>
  <c r="G88" i="11"/>
  <c r="G87" i="11"/>
  <c r="G86" i="11"/>
  <c r="G85" i="11"/>
  <c r="G84" i="11"/>
  <c r="G83" i="11"/>
  <c r="G82" i="11"/>
  <c r="G81" i="11"/>
  <c r="G80" i="11"/>
  <c r="G79" i="11"/>
  <c r="G78" i="11"/>
  <c r="G77" i="11"/>
  <c r="G76" i="11"/>
  <c r="F26" i="109" l="1"/>
  <c r="G94" i="11"/>
  <c r="C23" i="5" s="1"/>
  <c r="G70" i="11" l="1"/>
  <c r="G71" i="11"/>
  <c r="G67" i="11"/>
  <c r="G49" i="11"/>
  <c r="G50" i="11"/>
  <c r="G51" i="11"/>
  <c r="G52" i="11"/>
  <c r="G53" i="11"/>
  <c r="G54" i="11"/>
  <c r="G55" i="11"/>
  <c r="G56" i="11"/>
  <c r="G57" i="11"/>
  <c r="G58" i="11"/>
  <c r="G59" i="11"/>
  <c r="G60" i="11"/>
  <c r="G61" i="11"/>
  <c r="G62" i="11"/>
  <c r="G48" i="11"/>
  <c r="G27" i="11"/>
  <c r="G28" i="11"/>
  <c r="G29" i="11"/>
  <c r="G30" i="11"/>
  <c r="G26" i="11"/>
  <c r="G7" i="11"/>
  <c r="G8" i="11"/>
  <c r="G9" i="11"/>
  <c r="G10" i="11"/>
  <c r="G11" i="11"/>
  <c r="G12" i="11"/>
  <c r="G13" i="11"/>
  <c r="G14" i="11"/>
  <c r="G15" i="11"/>
  <c r="G16" i="11"/>
  <c r="G17" i="11"/>
  <c r="G18" i="11"/>
  <c r="G19" i="11"/>
  <c r="G20" i="11"/>
  <c r="G21" i="11"/>
  <c r="G6" i="11"/>
  <c r="G22" i="11" l="1"/>
  <c r="G72" i="11"/>
  <c r="C22" i="5" s="1"/>
  <c r="G63" i="11"/>
  <c r="G44" i="11"/>
  <c r="G31" i="11"/>
  <c r="D3" i="11" l="1"/>
  <c r="C21" i="5" l="1"/>
  <c r="C20" i="5"/>
  <c r="C19" i="5"/>
  <c r="C18" i="5"/>
  <c r="E5" i="18" l="1"/>
  <c r="C5" i="18"/>
  <c r="E4" i="18"/>
  <c r="C4" i="18"/>
  <c r="B4" i="27" l="1"/>
  <c r="L29" i="25" l="1"/>
  <c r="G29" i="25"/>
  <c r="M8" i="34" l="1"/>
  <c r="M8" i="27"/>
  <c r="M9" i="36"/>
  <c r="L8" i="32"/>
  <c r="M9" i="25"/>
  <c r="H48" i="34" l="1"/>
  <c r="H49" i="34"/>
  <c r="H50" i="34"/>
  <c r="H51" i="34"/>
  <c r="H47" i="34"/>
  <c r="L36" i="32"/>
  <c r="G36" i="32"/>
  <c r="L30" i="34"/>
  <c r="G30" i="34"/>
  <c r="L30" i="27"/>
  <c r="G30" i="27"/>
  <c r="M10" i="36" l="1"/>
  <c r="M8" i="36"/>
  <c r="B5" i="36"/>
  <c r="B3" i="36"/>
  <c r="L29" i="34"/>
  <c r="G29" i="34"/>
  <c r="G27" i="34"/>
  <c r="M9" i="34"/>
  <c r="B5" i="34"/>
  <c r="B3" i="34"/>
  <c r="L35" i="32"/>
  <c r="G35" i="32"/>
  <c r="G33" i="32"/>
  <c r="L9" i="32"/>
  <c r="L7" i="32"/>
  <c r="B5" i="32"/>
  <c r="B3" i="32"/>
  <c r="L29" i="27" l="1"/>
  <c r="G29" i="27"/>
  <c r="G27" i="27"/>
  <c r="M9" i="27"/>
  <c r="M7" i="27"/>
  <c r="B5" i="27"/>
  <c r="B3" i="27"/>
  <c r="L28" i="25" l="1"/>
  <c r="G26" i="25"/>
  <c r="M10" i="25"/>
  <c r="M8" i="25"/>
  <c r="B5" i="25"/>
  <c r="B3" i="25"/>
  <c r="C17" i="5" l="1"/>
  <c r="C14" i="5" l="1"/>
  <c r="C14" i="109" l="1"/>
  <c r="C14" i="110"/>
  <c r="C14" i="108"/>
  <c r="C8" i="5"/>
  <c r="F44" i="34"/>
  <c r="C8" i="110" l="1"/>
  <c r="C8" i="109"/>
  <c r="C8" i="108"/>
  <c r="I8" i="18"/>
  <c r="I14" i="18" l="1"/>
  <c r="I18" i="18" l="1"/>
  <c r="C6" i="5"/>
  <c r="C6" i="108" l="1"/>
  <c r="C6" i="110"/>
  <c r="C6" i="109"/>
  <c r="C7" i="5"/>
  <c r="C7" i="108" l="1"/>
  <c r="C7" i="110"/>
  <c r="C7" i="109"/>
  <c r="C24" i="5"/>
  <c r="C25" i="5" l="1"/>
  <c r="C26" i="5" s="1"/>
  <c r="C24" i="109"/>
  <c r="C24" i="108"/>
  <c r="C24" i="110"/>
  <c r="C26" i="109" l="1"/>
  <c r="C26" i="108"/>
  <c r="C26" i="110"/>
  <c r="C25" i="109"/>
  <c r="C25" i="110"/>
  <c r="C25" i="108"/>
  <c r="F38" i="25"/>
  <c r="O38" i="25" s="1"/>
  <c r="K40" i="27"/>
  <c r="K41"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6" authorId="0" shapeId="0" xr:uid="{3E2B10E4-0707-407E-BC2E-52ACA986702E}">
      <text>
        <r>
          <rPr>
            <sz val="11"/>
            <color indexed="81"/>
            <rFont val="BIZ UDPゴシック"/>
            <family val="3"/>
            <charset val="128"/>
          </rPr>
          <t xml:space="preserve">本部契約の場合は契約担当役・理事を選択できるようにしています。
</t>
        </r>
      </text>
    </comment>
    <comment ref="E11" authorId="0" shapeId="0" xr:uid="{2A6B8DC8-4ACE-49F7-B0E4-0E569100661B}">
      <text>
        <r>
          <rPr>
            <sz val="11"/>
            <color indexed="81"/>
            <rFont val="BIZ UDPゴシック"/>
            <family val="3"/>
            <charset val="128"/>
          </rPr>
          <t>共同企業体の場合
 受託機関名：</t>
        </r>
        <r>
          <rPr>
            <b/>
            <sz val="11"/>
            <color indexed="39"/>
            <rFont val="BIZ UDPゴシック"/>
            <family val="3"/>
            <charset val="128"/>
          </rPr>
          <t xml:space="preserve">　「20○○年度○○○研修「（コース名称）」共同企業体代表者
　　　　　　　　　  （法人格）団体名 </t>
        </r>
        <r>
          <rPr>
            <sz val="11"/>
            <color indexed="81"/>
            <rFont val="BIZ UDPゴシック"/>
            <family val="3"/>
            <charset val="128"/>
          </rPr>
          <t xml:space="preserve">
 役　職　名  ：　</t>
        </r>
        <r>
          <rPr>
            <b/>
            <sz val="11"/>
            <color indexed="39"/>
            <rFont val="BIZ UDPゴシック"/>
            <family val="3"/>
            <charset val="128"/>
          </rPr>
          <t>代表者役職</t>
        </r>
        <r>
          <rPr>
            <sz val="11"/>
            <color indexed="81"/>
            <rFont val="BIZ UDPゴシック"/>
            <family val="3"/>
            <charset val="128"/>
          </rPr>
          <t xml:space="preserve"> 
 代 表 者 名：　</t>
        </r>
        <r>
          <rPr>
            <b/>
            <sz val="11"/>
            <color indexed="39"/>
            <rFont val="BIZ UDPゴシック"/>
            <family val="3"/>
            <charset val="128"/>
          </rPr>
          <t>代表者氏名</t>
        </r>
      </text>
    </comment>
    <comment ref="E18" authorId="0" shapeId="0" xr:uid="{83016EFE-8401-4BE0-8429-B65BB648365E}">
      <text>
        <r>
          <rPr>
            <sz val="11"/>
            <color indexed="81"/>
            <rFont val="BIZ UDPゴシック"/>
            <family val="3"/>
            <charset val="128"/>
          </rPr>
          <t>調達管理番号は、下二桁（00）を除く12桁を入れてください。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753DA467-ADFB-4021-9F93-4104BF0AADFC}">
      <text>
        <r>
          <rPr>
            <sz val="11"/>
            <color indexed="81"/>
            <rFont val="BIZ UDゴシック"/>
            <family val="3"/>
            <charset val="128"/>
          </rPr>
          <t xml:space="preserve">本部契約の場合は契約担当役理事となります（基本情報シートで設定）。
</t>
        </r>
      </text>
    </comment>
    <comment ref="O10" authorId="0" shapeId="0" xr:uid="{34CA3607-408A-4313-9ADA-CACFB7CAC378}">
      <text>
        <r>
          <rPr>
            <sz val="11"/>
            <color indexed="81"/>
            <rFont val="BIZ UDPゴシック"/>
            <family val="3"/>
            <charset val="128"/>
          </rPr>
          <t>基本情報シートに入力した登録番号（T番号）が自動反映されます</t>
        </r>
      </text>
    </comment>
    <comment ref="F39" authorId="0" shapeId="0" xr:uid="{144981AA-727B-44B5-AD54-25DA40EEE0F3}">
      <text>
        <r>
          <rPr>
            <sz val="11"/>
            <color indexed="81"/>
            <rFont val="BIZ UDPゴシック"/>
            <family val="3"/>
            <charset val="128"/>
          </rPr>
          <t>前金払請求額を入してください。</t>
        </r>
      </text>
    </comment>
    <comment ref="O39" authorId="0" shapeId="0" xr:uid="{298871BE-712B-439B-A01D-54D17CA61566}">
      <text>
        <r>
          <rPr>
            <sz val="11"/>
            <color indexed="81"/>
            <rFont val="BIZ UDPゴシック"/>
            <family val="3"/>
            <charset val="128"/>
          </rPr>
          <t>計算式が入っています。</t>
        </r>
      </text>
    </comment>
    <comment ref="K41" authorId="0" shapeId="0" xr:uid="{0D3E9C3A-3E36-4FBE-B10F-965238ED78C6}">
      <text>
        <r>
          <rPr>
            <sz val="11"/>
            <color indexed="81"/>
            <rFont val="BIZ UDPゴシック"/>
            <family val="3"/>
            <charset val="128"/>
          </rPr>
          <t>計算式が入っています（一つ上のセル（K40に契約金額を入れると自動計算されます）。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8C05B2BA-BA59-4E5D-B1C0-A756578F18A1}">
      <text>
        <r>
          <rPr>
            <sz val="11"/>
            <color indexed="81"/>
            <rFont val="BIZ UDゴシック"/>
            <family val="3"/>
            <charset val="128"/>
          </rPr>
          <t xml:space="preserve">本部契約の場合は契約担当役理事となります（基本情報シートで設定）。
</t>
        </r>
      </text>
    </comment>
    <comment ref="O10" authorId="0" shapeId="0" xr:uid="{37CB72D0-C394-4204-8DB0-AE76F3F3C112}">
      <text>
        <r>
          <rPr>
            <sz val="11"/>
            <color indexed="81"/>
            <rFont val="BIZ UDPゴシック"/>
            <family val="3"/>
            <charset val="128"/>
          </rPr>
          <t>基本情報シートに入力した登録番号（T番号）が自動反映されます</t>
        </r>
      </text>
    </comment>
    <comment ref="C32" authorId="0" shapeId="0" xr:uid="{9FD7AF9E-99E3-4864-B084-65D71DCD9DA8}">
      <text>
        <r>
          <rPr>
            <sz val="11"/>
            <color indexed="81"/>
            <rFont val="BIZ UDPゴシック"/>
            <family val="3"/>
            <charset val="128"/>
          </rPr>
          <t>・差引請求額が0円の場合も、適格請求書を送付ください。
・業務完了日＝業務完了報告書提出日</t>
        </r>
      </text>
    </comment>
    <comment ref="O38" authorId="0" shapeId="0" xr:uid="{D19379B6-8982-471C-8B09-D7AE5C1A5CE9}">
      <text>
        <r>
          <rPr>
            <sz val="11"/>
            <color indexed="81"/>
            <rFont val="BIZ UDPゴシック"/>
            <family val="3"/>
            <charset val="128"/>
          </rPr>
          <t>数式が入っています。</t>
        </r>
      </text>
    </comment>
    <comment ref="F44" authorId="0" shapeId="0" xr:uid="{E77B4E4C-8A24-44ED-8C32-E3061D7A1F88}">
      <text>
        <r>
          <rPr>
            <sz val="11"/>
            <color indexed="81"/>
            <rFont val="BIZ UDPゴシック"/>
            <family val="3"/>
            <charset val="128"/>
          </rPr>
          <t>数式が入っています。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C004BB10-6A78-4B43-B404-52E6777490DF}">
      <text>
        <r>
          <rPr>
            <sz val="11"/>
            <color indexed="81"/>
            <rFont val="BIZ UDゴシック"/>
            <family val="3"/>
            <charset val="128"/>
          </rPr>
          <t xml:space="preserve">本部契約の場合は契約担当役理事となります（基本情報シートで設定）。
</t>
        </r>
      </text>
    </comment>
    <comment ref="O10" authorId="0" shapeId="0" xr:uid="{0E337EB7-BFAC-4B75-8E12-D08FB26AB915}">
      <text>
        <r>
          <rPr>
            <sz val="11"/>
            <color indexed="81"/>
            <rFont val="BIZ UDPゴシック"/>
            <family val="3"/>
            <charset val="128"/>
          </rPr>
          <t>基本情報シートに入力した登録番号（T番号）が自動反映されます</t>
        </r>
      </text>
    </comment>
    <comment ref="C32" authorId="0" shapeId="0" xr:uid="{F9825E63-B149-4DE8-961B-7991CF4AA76A}">
      <text>
        <r>
          <rPr>
            <sz val="11"/>
            <color indexed="81"/>
            <rFont val="BIZ UDPゴシック"/>
            <family val="3"/>
            <charset val="128"/>
          </rPr>
          <t xml:space="preserve">業務完了日＝業務完了報告書提出日
</t>
        </r>
      </text>
    </comment>
    <comment ref="O38" authorId="0" shapeId="0" xr:uid="{D5B23736-4215-4EB8-A917-8A24FB77A491}">
      <text>
        <r>
          <rPr>
            <sz val="11"/>
            <color indexed="81"/>
            <rFont val="BIZ UDPゴシック"/>
            <family val="3"/>
            <charset val="128"/>
          </rPr>
          <t>数式が入っています。</t>
        </r>
      </text>
    </comment>
    <comment ref="F44" authorId="0" shapeId="0" xr:uid="{B868ECD5-5A2E-4EF5-901B-A3C8DCE70BD3}">
      <text>
        <r>
          <rPr>
            <sz val="11"/>
            <color indexed="81"/>
            <rFont val="BIZ UDPゴシック"/>
            <family val="3"/>
            <charset val="128"/>
          </rPr>
          <t>数式が入っています。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6B1985C8-771C-4F59-8C5C-02A0BA59E9D5}">
      <text>
        <r>
          <rPr>
            <sz val="11"/>
            <color indexed="81"/>
            <rFont val="BIZ UDゴシック"/>
            <family val="3"/>
            <charset val="128"/>
          </rPr>
          <t xml:space="preserve">本部契約の場合は契約担当役理事となります（基本情報シートで設定）。
</t>
        </r>
      </text>
    </comment>
    <comment ref="O10" authorId="0" shapeId="0" xr:uid="{B904A245-FB35-441B-81A6-4E6227573505}">
      <text>
        <r>
          <rPr>
            <sz val="11"/>
            <color indexed="81"/>
            <rFont val="BIZ UDPゴシック"/>
            <family val="3"/>
            <charset val="128"/>
          </rPr>
          <t>基本情報シートに入力した登録番号（T番号）が自動反映されます</t>
        </r>
      </text>
    </comment>
    <comment ref="C32" authorId="0" shapeId="0" xr:uid="{570A8E84-4930-4A4D-B85E-4E79250E7618}">
      <text>
        <r>
          <rPr>
            <sz val="11"/>
            <color indexed="81"/>
            <rFont val="BIZ UDPゴシック"/>
            <family val="3"/>
            <charset val="128"/>
          </rPr>
          <t xml:space="preserve">・差引請求額が0円の場合も、適格請求書をご送付ください。
・業務完了日＝業務完了報告書提出日
</t>
        </r>
      </text>
    </comment>
    <comment ref="F38" authorId="0" shapeId="0" xr:uid="{07B43CFB-ED02-4533-8BC8-32072EEF22DB}">
      <text>
        <r>
          <rPr>
            <sz val="11"/>
            <color indexed="81"/>
            <rFont val="BIZ UDPゴシック"/>
            <family val="3"/>
            <charset val="128"/>
          </rPr>
          <t>数式が入っています。</t>
        </r>
      </text>
    </comment>
    <comment ref="O38" authorId="0" shapeId="0" xr:uid="{A5144016-D37A-44F2-B9CD-313E3AD396E4}">
      <text>
        <r>
          <rPr>
            <sz val="11"/>
            <color indexed="81"/>
            <rFont val="BIZ UDPゴシック"/>
            <family val="3"/>
            <charset val="128"/>
          </rPr>
          <t>数式が入っています。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6D8B7690-F121-4F09-8508-0DC006CE7E5B}">
      <text>
        <r>
          <rPr>
            <sz val="11"/>
            <color indexed="81"/>
            <rFont val="BIZ UDゴシック"/>
            <family val="3"/>
            <charset val="128"/>
          </rPr>
          <t xml:space="preserve">本部契約の場合は契約担当役理事となります（基本情報シートで設定）。
</t>
        </r>
      </text>
    </comment>
    <comment ref="G40" authorId="0" shapeId="0" xr:uid="{768EF48E-477A-4BB3-A934-CB7D36B212B2}">
      <text>
        <r>
          <rPr>
            <sz val="11"/>
            <color indexed="81"/>
            <rFont val="BIZ UDPゴシック"/>
            <family val="3"/>
            <charset val="128"/>
          </rPr>
          <t>経費内訳書：
概算払または前金払を行っている場合は、シート「【1】精_経費内訳書（概算払)」またはシート「【1】精_経費内訳書（前金払)」をお使いください。
精算確定払（前金払・概算払を行っていないもの）は、シート「【1】精_経費内訳書（確定払)」をお使いください。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2CFCA712-FC61-42B7-979F-90D815465475}">
      <text>
        <r>
          <rPr>
            <sz val="11"/>
            <color indexed="81"/>
            <rFont val="BIZ UDPゴシック"/>
            <family val="3"/>
            <charset val="128"/>
          </rPr>
          <t xml:space="preserve">ランプサムと実費精算を組み合わせている場合は、備考欄に「ランプサム」または「実費精算」いずれか分かるよう明記してください。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774CB2E1-9949-4FDA-92CC-C192E0767744}">
      <text>
        <r>
          <rPr>
            <sz val="11"/>
            <color indexed="81"/>
            <rFont val="BIZ UDPゴシック"/>
            <family val="3"/>
            <charset val="128"/>
          </rPr>
          <t xml:space="preserve">ランプサムと実費精算を組み合わせている場合は、備考欄に「ランプサム」または「実費精算」いずれか分かるよう明記してください。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A5065D40-5083-49B2-A3C3-FC7A098DF02C}">
      <text>
        <r>
          <rPr>
            <sz val="11"/>
            <color indexed="81"/>
            <rFont val="BIZ UDPゴシック"/>
            <family val="3"/>
            <charset val="128"/>
          </rPr>
          <t xml:space="preserve">ランプサムと実費精算を組み合わせている場合は、備考欄に「ランプサム」または「実費精算」いずれか分かるよう明記してください。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8" authorId="0" shapeId="0" xr:uid="{A8D75C9C-AEEE-46CB-A90B-8135F10BB08D}">
      <text>
        <r>
          <rPr>
            <sz val="11"/>
            <color indexed="81"/>
            <rFont val="BIZ UDPゴシック"/>
            <family val="3"/>
            <charset val="128"/>
          </rPr>
          <t>技術研修日に●を入れてください。
（事前事後は空欄のままとして、空欄の配置日数を集計する数式としています。数式を設定している都合で、こちらは見積・契約時作成の情報を自動反映することができないため精算時改めて実績を踏まえ入力してください。）。</t>
        </r>
      </text>
    </comment>
    <comment ref="L8" authorId="0" shapeId="0" xr:uid="{F54CD51D-1BDC-4E27-B14A-CCEF691D03AA}">
      <text>
        <r>
          <rPr>
            <sz val="11"/>
            <color indexed="81"/>
            <rFont val="BIZ UDPゴシック"/>
            <family val="3"/>
            <charset val="128"/>
          </rPr>
          <t>業務従事者が講師となる場合（業務人件費ではなく講師謝金を受け取る場合）は、区分（列M）で謝金種別：講師謝金（講師）または講師謝金（法人）を選択してください（時間数は右の白抜きの欄に自動計算されます）。</t>
        </r>
      </text>
    </comment>
    <comment ref="AP8" authorId="0" shapeId="0" xr:uid="{D2E3F6FC-66EA-4BBB-804B-EB8C553BD834}">
      <text>
        <r>
          <rPr>
            <sz val="11"/>
            <color indexed="81"/>
            <rFont val="BIZ UDPゴシック"/>
            <family val="3"/>
            <charset val="128"/>
          </rPr>
          <t>見積・契約締結時から配置内容が異なった場合等は説明を補記してください。</t>
        </r>
      </text>
    </comment>
    <comment ref="M9" authorId="0" shapeId="0" xr:uid="{AB25DBA2-4E79-40EF-9317-8F7D5EAEB4D5}">
      <text>
        <r>
          <rPr>
            <sz val="11"/>
            <color indexed="81"/>
            <rFont val="BIZ UDPゴシック"/>
            <family val="3"/>
            <charset val="128"/>
          </rPr>
          <t>業務総括者と事務管理者の配置人日は手入力（プルダウンで選択）してください。</t>
        </r>
      </text>
    </comment>
    <comment ref="AG9" authorId="0" shapeId="0" xr:uid="{F076054F-81CD-4C30-BC18-B71D6C891C24}">
      <text>
        <r>
          <rPr>
            <sz val="11"/>
            <color indexed="81"/>
            <rFont val="BIZ UDPゴシック"/>
            <family val="3"/>
            <charset val="128"/>
          </rPr>
          <t>原稿の改訂割合50%未満は、原稿謝金単価の50%となります。当欄に●（プルダウンで選択）を入れてください（●を入れることで自動集計します）。</t>
        </r>
      </text>
    </comment>
    <comment ref="AH9" authorId="0" shapeId="0" xr:uid="{CDC0DBCC-05C9-4B7E-882C-91BE3990960F}">
      <text>
        <r>
          <rPr>
            <sz val="11"/>
            <color indexed="81"/>
            <rFont val="BIZ UDPゴシック"/>
            <family val="3"/>
            <charset val="128"/>
          </rPr>
          <t>原稿謝金の時間数は、講師への当初研修依頼時に想定していた時間数となります。例えば研修依頼時に1時間で依頼した場合、講師は1時間分を想定して原稿を作成しますので、講義時間の実績が30分あるいは90分と増減しても、1時間分の原稿謝金を支払うこととなります。
＊当該時間数（列AHからAK）は、契約時の数字が自動転記されるようになっています。
＊特別な事情等により契約時から変更が生じた場合には適宜修正をしてください。</t>
        </r>
      </text>
    </comment>
    <comment ref="AN11" authorId="0" shapeId="0" xr:uid="{5CE57E81-F1E8-4D0C-9474-E1E7C10659FD}">
      <text>
        <r>
          <rPr>
            <sz val="11"/>
            <color indexed="81"/>
            <rFont val="BIZ UDPゴシック"/>
            <family val="3"/>
            <charset val="128"/>
          </rPr>
          <t xml:space="preserve">手土産の精算は証拠書類に基づく実費での精算となるので、精算時は当該欄に支出額（税抜）を計上する。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1" authorId="0" shapeId="0" xr:uid="{15C03863-3664-4482-8089-F278619D3600}">
      <text>
        <r>
          <rPr>
            <sz val="11"/>
            <color indexed="81"/>
            <rFont val="BIZ UDPゴシック"/>
            <family val="3"/>
            <charset val="128"/>
          </rPr>
          <t xml:space="preserve">職務区分は宿泊を伴う場合に入力してください（日帰りの場合は入力不要です）。
</t>
        </r>
      </text>
    </comment>
    <comment ref="I12" authorId="0" shapeId="0" xr:uid="{919F3A20-41C5-46BA-9585-62DEBD08B73F}">
      <text>
        <r>
          <rPr>
            <sz val="11"/>
            <color indexed="81"/>
            <rFont val="BIZ UDPゴシック"/>
            <family val="3"/>
            <charset val="128"/>
          </rPr>
          <t xml:space="preserve">乗車券・特急券を区別しない（経路検索の合計額が入る）
</t>
        </r>
      </text>
    </comment>
    <comment ref="K13" authorId="0" shapeId="0" xr:uid="{02A41D78-5769-416E-8732-8CB14CDD19E8}">
      <text>
        <r>
          <rPr>
            <sz val="11"/>
            <color indexed="81"/>
            <rFont val="BIZ UDPゴシック"/>
            <family val="3"/>
            <charset val="128"/>
          </rPr>
          <t>日帰り往復は「2」となります。</t>
        </r>
      </text>
    </comment>
    <comment ref="N13" authorId="0" shapeId="0" xr:uid="{63A2814B-8163-4354-831D-F69A515D3203}">
      <text>
        <r>
          <rPr>
            <sz val="11"/>
            <color indexed="81"/>
            <rFont val="BIZ UDPゴシック"/>
            <family val="3"/>
            <charset val="128"/>
          </rPr>
          <t>内国旅行については、職務区分（列G）を選ぶと単価がセットされます。</t>
        </r>
      </text>
    </comment>
    <comment ref="P13" authorId="0" shapeId="0" xr:uid="{D82C1E8D-E372-4875-A9F2-A460C3A776D0}">
      <text>
        <r>
          <rPr>
            <sz val="11"/>
            <color indexed="81"/>
            <rFont val="BIZ UDPゴシック"/>
            <family val="3"/>
            <charset val="128"/>
          </rPr>
          <t>内国旅行については、職務区分（列G）を選ぶと単価がセットされます。</t>
        </r>
      </text>
    </comment>
    <comment ref="F32" authorId="0" shapeId="0" xr:uid="{A1689547-FB0D-4F32-9716-02201280BE72}">
      <text>
        <r>
          <rPr>
            <sz val="11"/>
            <color indexed="81"/>
            <rFont val="BIZ UDPゴシック"/>
            <family val="3"/>
            <charset val="128"/>
          </rPr>
          <t xml:space="preserve">職務区分は宿泊を伴う場合に入力してください（日帰りの場合は入力不要です）。
</t>
        </r>
      </text>
    </comment>
    <comment ref="I33" authorId="0" shapeId="0" xr:uid="{C1B7D445-B501-4A7B-877D-F097F9446224}">
      <text>
        <r>
          <rPr>
            <sz val="11"/>
            <color indexed="81"/>
            <rFont val="BIZ UDPゴシック"/>
            <family val="3"/>
            <charset val="128"/>
          </rPr>
          <t xml:space="preserve">乗車券・特急券を区別しない（Yahoo路線検索の合計額が入る）
</t>
        </r>
      </text>
    </comment>
    <comment ref="K34" authorId="0" shapeId="0" xr:uid="{85A7B763-7C39-4BDA-AACC-AA82ADD823D1}">
      <text>
        <r>
          <rPr>
            <sz val="11"/>
            <color indexed="81"/>
            <rFont val="BIZ UDPゴシック"/>
            <family val="3"/>
            <charset val="128"/>
          </rPr>
          <t>日帰り往復は「2」となります。</t>
        </r>
      </text>
    </comment>
    <comment ref="N34" authorId="0" shapeId="0" xr:uid="{0010DB0C-80A1-4C9E-8CDD-699D3D3F2DCE}">
      <text>
        <r>
          <rPr>
            <sz val="11"/>
            <color indexed="81"/>
            <rFont val="BIZ UDPゴシック"/>
            <family val="3"/>
            <charset val="128"/>
          </rPr>
          <t>内国旅行については、職務区分（列G）を選ぶと単価がセットされます。</t>
        </r>
      </text>
    </comment>
    <comment ref="P34" authorId="0" shapeId="0" xr:uid="{D9263A01-03ED-4681-A3F5-08F79F16FEDD}">
      <text>
        <r>
          <rPr>
            <sz val="11"/>
            <color indexed="81"/>
            <rFont val="BIZ UDPゴシック"/>
            <family val="3"/>
            <charset val="128"/>
          </rPr>
          <t>内国旅行については、職務区分（列G）を選ぶと単価がセットされます。</t>
        </r>
      </text>
    </comment>
    <comment ref="F43" authorId="0" shapeId="0" xr:uid="{6D0E0AC1-6F58-4E93-A6F8-1519D0F9631F}">
      <text>
        <r>
          <rPr>
            <sz val="11"/>
            <color indexed="81"/>
            <rFont val="BIZ UDPゴシック"/>
            <family val="3"/>
            <charset val="128"/>
          </rPr>
          <t xml:space="preserve">職務区分は宿泊を伴う場合に入力してください（日帰りの場合は入力不要です）。
</t>
        </r>
      </text>
    </comment>
    <comment ref="I44" authorId="0" shapeId="0" xr:uid="{E1A64CB3-83BD-456F-B6BC-B6664549C104}">
      <text>
        <r>
          <rPr>
            <sz val="11"/>
            <color indexed="81"/>
            <rFont val="BIZ UDPゴシック"/>
            <family val="3"/>
            <charset val="128"/>
          </rPr>
          <t xml:space="preserve">乗車券・特急券を区別しない（Yahoo路線検索の合計額が入る）
</t>
        </r>
      </text>
    </comment>
    <comment ref="K45" authorId="0" shapeId="0" xr:uid="{5A27DEAA-0427-406E-9776-CDDD79F21D9E}">
      <text>
        <r>
          <rPr>
            <sz val="11"/>
            <color indexed="81"/>
            <rFont val="BIZ UDPゴシック"/>
            <family val="3"/>
            <charset val="128"/>
          </rPr>
          <t>日帰り往復は「2」となります。</t>
        </r>
      </text>
    </comment>
    <comment ref="N45" authorId="0" shapeId="0" xr:uid="{841D905A-4381-4C20-ABDF-73801D1F7A94}">
      <text>
        <r>
          <rPr>
            <sz val="11"/>
            <color indexed="81"/>
            <rFont val="BIZ UDPゴシック"/>
            <family val="3"/>
            <charset val="128"/>
          </rPr>
          <t>内国旅行については、職務区分（列G）を選ぶと単価がセットされます。</t>
        </r>
      </text>
    </comment>
    <comment ref="P45" authorId="0" shapeId="0" xr:uid="{146FAB67-8BA5-4E80-BE8D-12E7B8297E00}">
      <text>
        <r>
          <rPr>
            <sz val="11"/>
            <color indexed="81"/>
            <rFont val="BIZ UDPゴシック"/>
            <family val="3"/>
            <charset val="128"/>
          </rPr>
          <t>内国旅行については、職務区分（列G）を選ぶと単価がセットされます。</t>
        </r>
      </text>
    </comment>
    <comment ref="F55" authorId="0" shapeId="0" xr:uid="{907C9081-C803-4A69-83AA-4C66FE00205D}">
      <text>
        <r>
          <rPr>
            <sz val="11"/>
            <color indexed="81"/>
            <rFont val="BIZ UDPゴシック"/>
            <family val="3"/>
            <charset val="128"/>
          </rPr>
          <t xml:space="preserve">職務区分は宿泊を伴う場合に入力してください（日帰りの場合は入力不要です）。
</t>
        </r>
      </text>
    </comment>
    <comment ref="I55" authorId="0" shapeId="0" xr:uid="{5B1948B1-A8FA-4E8A-B4DB-DEDB79D1887D}">
      <text>
        <r>
          <rPr>
            <sz val="11"/>
            <color indexed="81"/>
            <rFont val="BIZ UDPゴシック"/>
            <family val="3"/>
            <charset val="128"/>
          </rPr>
          <t xml:space="preserve">乗車券・特急券を区別しない（Yahoo路線検索の合計額が入る）
</t>
        </r>
      </text>
    </comment>
    <comment ref="K56" authorId="0" shapeId="0" xr:uid="{AAA4C787-7865-41D1-A7E1-D32F69027207}">
      <text>
        <r>
          <rPr>
            <sz val="11"/>
            <color indexed="81"/>
            <rFont val="BIZ UDPゴシック"/>
            <family val="3"/>
            <charset val="128"/>
          </rPr>
          <t>日帰り往復は「2」となります。</t>
        </r>
      </text>
    </comment>
    <comment ref="N56" authorId="0" shapeId="0" xr:uid="{5DD20609-EF89-4C38-ADC6-7FD7E26A7D47}">
      <text>
        <r>
          <rPr>
            <sz val="11"/>
            <color indexed="81"/>
            <rFont val="BIZ UDPゴシック"/>
            <family val="3"/>
            <charset val="128"/>
          </rPr>
          <t>外国旅行にかかる単価の詳細はJICAにお問い合わせください。</t>
        </r>
      </text>
    </comment>
    <comment ref="P56" authorId="0" shapeId="0" xr:uid="{DB68F54C-59CF-4A5D-87E7-9EB779F2BD3E}">
      <text>
        <r>
          <rPr>
            <sz val="11"/>
            <color indexed="81"/>
            <rFont val="BIZ UDPゴシック"/>
            <family val="3"/>
            <charset val="128"/>
          </rPr>
          <t>外国旅行にかかる単価の詳細はJICAにお問い合わせください。</t>
        </r>
      </text>
    </comment>
    <comment ref="F65" authorId="0" shapeId="0" xr:uid="{AD1767D1-2F28-4391-85E0-24C40BCE74D6}">
      <text>
        <r>
          <rPr>
            <sz val="11"/>
            <color indexed="81"/>
            <rFont val="BIZ UDPゴシック"/>
            <family val="3"/>
            <charset val="128"/>
          </rPr>
          <t xml:space="preserve">職務区分は宿泊を伴う場合に入力してください（日帰りの場合は入力不要です）。
</t>
        </r>
      </text>
    </comment>
    <comment ref="I65" authorId="0" shapeId="0" xr:uid="{F6AF5D58-9F97-4626-BA6C-4B6B57A205E2}">
      <text>
        <r>
          <rPr>
            <sz val="11"/>
            <color indexed="81"/>
            <rFont val="BIZ UDPゴシック"/>
            <family val="3"/>
            <charset val="128"/>
          </rPr>
          <t xml:space="preserve">乗車券・特急券を区別しない（Yahoo路線検索の合計額が入る）
</t>
        </r>
      </text>
    </comment>
    <comment ref="S65" authorId="0" shapeId="0" xr:uid="{9A009767-E7C8-45FA-8FFB-9A1BE6F5DCB9}">
      <text>
        <r>
          <rPr>
            <b/>
            <sz val="12"/>
            <color indexed="10"/>
            <rFont val="BIZ UDPゴシック"/>
            <family val="3"/>
            <charset val="128"/>
          </rPr>
          <t>定額固まり次第、金額を表示します。</t>
        </r>
      </text>
    </comment>
    <comment ref="K66" authorId="0" shapeId="0" xr:uid="{90032A57-7222-4532-A7F7-61726B2342A6}">
      <text>
        <r>
          <rPr>
            <sz val="11"/>
            <color indexed="81"/>
            <rFont val="BIZ UDPゴシック"/>
            <family val="3"/>
            <charset val="128"/>
          </rPr>
          <t>日帰り往復は「2」となります。</t>
        </r>
      </text>
    </comment>
    <comment ref="N66" authorId="0" shapeId="0" xr:uid="{6F5BAA6B-0720-4992-8178-78F75BBC3949}">
      <text>
        <r>
          <rPr>
            <sz val="11"/>
            <color indexed="81"/>
            <rFont val="BIZ UDPゴシック"/>
            <family val="3"/>
            <charset val="128"/>
          </rPr>
          <t>外国旅行にかかる単価の詳細はJICAにお問い合わせください。</t>
        </r>
      </text>
    </comment>
    <comment ref="P66" authorId="0" shapeId="0" xr:uid="{4EC17B25-D72D-40AB-91C3-53C544303EDE}">
      <text>
        <r>
          <rPr>
            <sz val="11"/>
            <color indexed="81"/>
            <rFont val="BIZ UDPゴシック"/>
            <family val="3"/>
            <charset val="128"/>
          </rPr>
          <t>外国旅行にかかる単価の詳細はJICAにお問い合わせください。</t>
        </r>
      </text>
    </comment>
    <comment ref="F75" authorId="0" shapeId="0" xr:uid="{28DA20AD-4632-4041-AE68-33AC9037E9AA}">
      <text>
        <r>
          <rPr>
            <sz val="11"/>
            <color indexed="81"/>
            <rFont val="BIZ UDPゴシック"/>
            <family val="3"/>
            <charset val="128"/>
          </rPr>
          <t xml:space="preserve">職務区分は宿泊を伴う場合に入力してください（日帰りの場合は入力不要です）。
</t>
        </r>
      </text>
    </comment>
    <comment ref="I75" authorId="0" shapeId="0" xr:uid="{F3B3133C-654F-484C-8CF5-808D06F78CA6}">
      <text>
        <r>
          <rPr>
            <sz val="11"/>
            <color indexed="81"/>
            <rFont val="BIZ UDPゴシック"/>
            <family val="3"/>
            <charset val="128"/>
          </rPr>
          <t xml:space="preserve">乗車券・特急券を区別しない（Yahoo路線検索の合計額が入る）
</t>
        </r>
      </text>
    </comment>
    <comment ref="K76" authorId="0" shapeId="0" xr:uid="{942648C9-005D-41E3-831E-3956CEB3F32C}">
      <text>
        <r>
          <rPr>
            <sz val="11"/>
            <color indexed="81"/>
            <rFont val="BIZ UDPゴシック"/>
            <family val="3"/>
            <charset val="128"/>
          </rPr>
          <t>日帰り往復は「2」となります。</t>
        </r>
      </text>
    </comment>
    <comment ref="N76" authorId="0" shapeId="0" xr:uid="{AF958A37-582B-4F1B-9F76-718AFD458515}">
      <text>
        <r>
          <rPr>
            <sz val="11"/>
            <color indexed="81"/>
            <rFont val="BIZ UDPゴシック"/>
            <family val="3"/>
            <charset val="128"/>
          </rPr>
          <t>外国旅行にかかる単価の詳細はJICAにお問い合わせください。</t>
        </r>
      </text>
    </comment>
    <comment ref="P76" authorId="0" shapeId="0" xr:uid="{0180C0AB-8E04-4581-98B1-F890AB74AC69}">
      <text>
        <r>
          <rPr>
            <sz val="11"/>
            <color indexed="81"/>
            <rFont val="BIZ UDPゴシック"/>
            <family val="3"/>
            <charset val="128"/>
          </rPr>
          <t>外国旅行にかかる単価の詳細はJICAにお問い合わせください。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40127037-2B8F-402A-8E6D-07BA1EC4E2B1}">
      <text>
        <r>
          <rPr>
            <sz val="11"/>
            <color indexed="81"/>
            <rFont val="BIZ UDゴシック"/>
            <family val="3"/>
            <charset val="128"/>
          </rPr>
          <t xml:space="preserve">本部契約の場合は契約担当役理事となります（基本情報シートで設定）。
</t>
        </r>
      </text>
    </comment>
    <comment ref="B20" authorId="0" shapeId="0" xr:uid="{776C1A4E-0775-4843-B655-32C8AE0ED877}">
      <text>
        <r>
          <rPr>
            <sz val="12"/>
            <color indexed="81"/>
            <rFont val="BIZ UDPゴシック"/>
            <family val="3"/>
            <charset val="128"/>
          </rPr>
          <t xml:space="preserve">
提出時、最終版は</t>
        </r>
        <r>
          <rPr>
            <b/>
            <sz val="12"/>
            <color indexed="81"/>
            <rFont val="BIZ UDPゴシック"/>
            <family val="3"/>
            <charset val="128"/>
          </rPr>
          <t>「研修実施経費最終見積書」を選択</t>
        </r>
        <r>
          <rPr>
            <sz val="12"/>
            <color indexed="81"/>
            <rFont val="BIZ UDPゴシック"/>
            <family val="3"/>
            <charset val="128"/>
          </rPr>
          <t>してください。</t>
        </r>
      </text>
    </comment>
    <comment ref="O38" authorId="0" shapeId="0" xr:uid="{8A8B2AC9-1F66-4337-9863-23BC624FB17D}">
      <text>
        <r>
          <rPr>
            <sz val="11"/>
            <color indexed="81"/>
            <rFont val="BIZ UDPゴシック"/>
            <family val="3"/>
            <charset val="128"/>
          </rPr>
          <t>計算式が入っています。</t>
        </r>
      </text>
    </comment>
    <comment ref="N44" authorId="0" shapeId="0" xr:uid="{3CF6CF17-D23C-43BC-8AC0-E67B6CFBBCB5}">
      <text>
        <r>
          <rPr>
            <b/>
            <u/>
            <sz val="11"/>
            <color indexed="81"/>
            <rFont val="BIZ UDPゴシック"/>
            <family val="3"/>
            <charset val="128"/>
          </rPr>
          <t>第1年次見積書表紙にのみ記載</t>
        </r>
        <r>
          <rPr>
            <sz val="11"/>
            <color indexed="81"/>
            <rFont val="BIZ UDPゴシック"/>
            <family val="3"/>
            <charset val="128"/>
          </rPr>
          <t xml:space="preserve">
・課題別研修など3年間でJICAが同じ受託者との契約を想定している場合（2年目、3年目は継続契約の場合）は、当該例のように、</t>
        </r>
        <r>
          <rPr>
            <b/>
            <u/>
            <sz val="11"/>
            <color indexed="81"/>
            <rFont val="BIZ UDPゴシック"/>
            <family val="3"/>
            <charset val="128"/>
          </rPr>
          <t>初回契約時のみ</t>
        </r>
        <r>
          <rPr>
            <sz val="11"/>
            <color indexed="81"/>
            <rFont val="BIZ UDPゴシック"/>
            <family val="3"/>
            <charset val="128"/>
          </rPr>
          <t xml:space="preserve"> 3.を追記して全体期間の見積額をご記載ください。
・1，2年目は遠隔、3年目は来日想定の場合など、全体見積額が初年度×3とも限らない場合は、積み上げた概算額をご記載ください。
（2年目以降の金額は契約交渉未了の見積金額で構いません。）</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D5C8C8FA-4093-4032-84DB-273C0DF3CCAE}">
      <text>
        <r>
          <rPr>
            <sz val="11"/>
            <color indexed="81"/>
            <rFont val="BIZ UDゴシック"/>
            <family val="3"/>
            <charset val="128"/>
          </rPr>
          <t xml:space="preserve">本部契約の場合は契約担当役理事となります（基本情報シートで設定）。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D0FFD72A-0D9D-4B8D-9149-4D2F2947ABA7}">
      <text>
        <r>
          <rPr>
            <sz val="11"/>
            <color indexed="81"/>
            <rFont val="BIZ UDPゴシック"/>
            <family val="3"/>
            <charset val="128"/>
          </rPr>
          <t xml:space="preserve">「研修実施経費見積書」の添付書類として利用する場合は「経費内訳書」、「研修委託契約書」の附属書として利用する場合は「契約金額内訳書」です。「基本情報」シートのセルC36で、見積書または契約書を選択すると自動的に表示が切り替わります。
</t>
        </r>
      </text>
    </comment>
    <comment ref="E5" authorId="0" shapeId="0" xr:uid="{B3D897DB-5E09-4F62-9860-D0897E28173A}">
      <text>
        <r>
          <rPr>
            <sz val="11"/>
            <color indexed="8"/>
            <rFont val="BIZ UDPゴシック"/>
            <family val="3"/>
            <charset val="128"/>
          </rPr>
          <t>ランプサムと実費精算を組み合わせている場合は、備考欄に「ランプサム」又は「実費精算」と明記してください（左記表示はランプサムと実費精算を組み合わせている場合の表示例です）。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1292CE90-DFC6-4A8E-AE60-6B8701D57DB8}">
      <text>
        <r>
          <rPr>
            <sz val="11"/>
            <color indexed="81"/>
            <rFont val="BIZ UDPゴシック"/>
            <family val="3"/>
            <charset val="128"/>
          </rPr>
          <t>追加業務人日については、経理処理・契約管理ガイドラインのP.21からP.22をご参照ください。</t>
        </r>
      </text>
    </comment>
    <comment ref="D8" authorId="0" shapeId="0" xr:uid="{C6A4D6E6-EACD-4065-BDF5-21502BF24572}">
      <text>
        <r>
          <rPr>
            <sz val="11"/>
            <color indexed="81"/>
            <rFont val="BIZ UDPゴシック"/>
            <family val="3"/>
            <charset val="128"/>
          </rPr>
          <t>セルD8に技術研修日数を入力すると、白抜きのセルに自動で目安の数字が算出されます。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0" authorId="0" shapeId="0" xr:uid="{BDFE41D8-1CB5-4262-9BF8-9B95A7F29796}">
      <text>
        <r>
          <rPr>
            <sz val="11"/>
            <color indexed="81"/>
            <rFont val="BIZ UDPゴシック"/>
            <family val="3"/>
            <charset val="128"/>
          </rPr>
          <t>「（参考）業務従事者・講師等配置表」シートの集計の数字とリンク</t>
        </r>
      </text>
    </comment>
    <comment ref="C18" authorId="0" shapeId="0" xr:uid="{21611F1D-4150-4743-9279-406A33EF0D48}">
      <text>
        <r>
          <rPr>
            <sz val="11"/>
            <color indexed="81"/>
            <rFont val="BIZ UDPゴシック"/>
            <family val="3"/>
            <charset val="128"/>
          </rPr>
          <t>上限値を入れていますが、自由設定可能です（40%としない場合は手入力してください）。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8" authorId="0" shapeId="0" xr:uid="{67C76075-BF53-451F-ADA2-1113128E5CCA}">
      <text>
        <r>
          <rPr>
            <sz val="11"/>
            <color indexed="81"/>
            <rFont val="BIZ UDPゴシック"/>
            <family val="3"/>
            <charset val="128"/>
          </rPr>
          <t>技術研修日に●を入れてください。
（事前事後は空欄のままとして、空欄の配置日数を集計する数式としています）。</t>
        </r>
      </text>
    </comment>
    <comment ref="L8" authorId="0" shapeId="0" xr:uid="{8ED954BF-DF21-40D0-B033-24E0559FFFC5}">
      <text>
        <r>
          <rPr>
            <sz val="11"/>
            <color indexed="81"/>
            <rFont val="BIZ UDPゴシック"/>
            <family val="3"/>
            <charset val="128"/>
          </rPr>
          <t>業務従事者が講師となる場合（業務人件費ではなく講師謝金を受け取る場合）は、区分（列M）で謝金種別：講師謝金（講師）または講師謝金（法人）を選択してください（時間数は右の白抜きの欄に自動計算されます）。</t>
        </r>
      </text>
    </comment>
    <comment ref="AP8" authorId="0" shapeId="0" xr:uid="{396942A4-BD73-44A1-B234-9122021888B2}">
      <text>
        <r>
          <rPr>
            <sz val="11"/>
            <color indexed="81"/>
            <rFont val="BIZ UDPゴシック"/>
            <family val="3"/>
            <charset val="128"/>
          </rPr>
          <t>サブ講師配置など、複数の講師の配置が必要な場合は理由を記載してください。</t>
        </r>
      </text>
    </comment>
    <comment ref="M9" authorId="0" shapeId="0" xr:uid="{5414EDE3-E4E7-4DC8-AB4A-8DDDF2569BE9}">
      <text>
        <r>
          <rPr>
            <sz val="11"/>
            <color indexed="81"/>
            <rFont val="BIZ UDPゴシック"/>
            <family val="3"/>
            <charset val="128"/>
          </rPr>
          <t>業務総括者と事務管理者の配置人日は手入力（プルダウンで選択）してください。</t>
        </r>
      </text>
    </comment>
    <comment ref="AG9" authorId="0" shapeId="0" xr:uid="{D80C3EF1-6ED9-4528-8A75-5B2953A7B4F0}">
      <text>
        <r>
          <rPr>
            <sz val="11"/>
            <color indexed="81"/>
            <rFont val="BIZ UDPゴシック"/>
            <family val="3"/>
            <charset val="128"/>
          </rPr>
          <t>原稿の改訂割合50%未満は、原稿謝金単価の50%となります。当欄に●（プルダウンで選択）を入れてください（●を入れることで自動集計します）。</t>
        </r>
      </text>
    </comment>
    <comment ref="AH9" authorId="0" shapeId="0" xr:uid="{52552700-3FBD-4253-8353-5D850333A5FB}">
      <text>
        <r>
          <rPr>
            <sz val="11"/>
            <color indexed="81"/>
            <rFont val="BIZ UDPゴシック"/>
            <family val="3"/>
            <charset val="128"/>
          </rPr>
          <t>言語（列AF）を選択すると、入力が必要なセルの色が青色に転じます。時間数は自動計算されます。適切な数字が入っているかご確認ください。</t>
        </r>
      </text>
    </comment>
    <comment ref="AM9" authorId="0" shapeId="0" xr:uid="{C90F8E40-98DC-447F-9856-85ECFA2708ED}">
      <text>
        <r>
          <rPr>
            <sz val="11"/>
            <color theme="1"/>
            <rFont val="BIZ UDPゴシック"/>
            <family val="3"/>
            <charset val="128"/>
          </rPr>
          <t>内容（列AL）を選ぶと、入力セルが青色に転じます（色が転じたセルに数量を入れてください）。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1" authorId="0" shapeId="0" xr:uid="{158BFD19-D331-49B6-AFF5-2FCF6C8F0AAF}">
      <text>
        <r>
          <rPr>
            <sz val="11"/>
            <color indexed="81"/>
            <rFont val="BIZ UDPゴシック"/>
            <family val="3"/>
            <charset val="128"/>
          </rPr>
          <t xml:space="preserve">職務区分は宿泊を伴う場合に入力してください（日帰りの場合は入力不要です）。
</t>
        </r>
      </text>
    </comment>
    <comment ref="I12" authorId="0" shapeId="0" xr:uid="{CDC2AD7D-BB55-4E12-9119-A08336579E37}">
      <text>
        <r>
          <rPr>
            <sz val="11"/>
            <color indexed="81"/>
            <rFont val="BIZ UDPゴシック"/>
            <family val="3"/>
            <charset val="128"/>
          </rPr>
          <t xml:space="preserve">乗車券・特急券を区別しない（経路検索の合計額が入る）
</t>
        </r>
      </text>
    </comment>
    <comment ref="K13" authorId="0" shapeId="0" xr:uid="{8D747669-CFF7-41D7-A932-68F7A41EB103}">
      <text>
        <r>
          <rPr>
            <sz val="11"/>
            <color indexed="81"/>
            <rFont val="BIZ UDPゴシック"/>
            <family val="3"/>
            <charset val="128"/>
          </rPr>
          <t>日帰り往復は「2」となります。</t>
        </r>
      </text>
    </comment>
    <comment ref="N13" authorId="0" shapeId="0" xr:uid="{C1A6C4AD-E55A-435C-8ACC-CEB8A5FBF074}">
      <text>
        <r>
          <rPr>
            <sz val="11"/>
            <color indexed="81"/>
            <rFont val="BIZ UDPゴシック"/>
            <family val="3"/>
            <charset val="128"/>
          </rPr>
          <t>職務区分（列G）を選ぶと単価がセットされます。</t>
        </r>
      </text>
    </comment>
    <comment ref="P13" authorId="0" shapeId="0" xr:uid="{1381735A-161C-4C7D-9E14-D0BEA99D190D}">
      <text>
        <r>
          <rPr>
            <sz val="11"/>
            <color indexed="81"/>
            <rFont val="BIZ UDPゴシック"/>
            <family val="3"/>
            <charset val="128"/>
          </rPr>
          <t>職務区分（列G）を選ぶと単価がセットされます。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 authorId="0" shapeId="0" xr:uid="{00000000-0006-0000-0900-000001000000}">
      <text>
        <r>
          <rPr>
            <sz val="11"/>
            <color indexed="81"/>
            <rFont val="BIZ UDPゴシック"/>
            <family val="3"/>
            <charset val="128"/>
          </rPr>
          <t xml:space="preserve">研修期間中に使用する資材等については「研修期間」を記載してください。
例）2026/5/1-2026/5/18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B9E720D2-5FE6-4347-AEE0-85F045D6BB7F}">
      <text>
        <r>
          <rPr>
            <sz val="11"/>
            <color indexed="81"/>
            <rFont val="BIZ UDゴシック"/>
            <family val="3"/>
            <charset val="128"/>
          </rPr>
          <t xml:space="preserve">本部契約の場合は契約担当役理事となります（基本情報シートで設定）。
</t>
        </r>
      </text>
    </comment>
    <comment ref="O10" authorId="0" shapeId="0" xr:uid="{8F5C9924-EAA3-4FF7-BE5F-3D4D5322AB98}">
      <text>
        <r>
          <rPr>
            <sz val="11"/>
            <color indexed="81"/>
            <rFont val="BIZ UDPゴシック"/>
            <family val="3"/>
            <charset val="128"/>
          </rPr>
          <t>基本情報シートに入力した登録番号（T番号）が自動反映されます</t>
        </r>
      </text>
    </comment>
    <comment ref="F39" authorId="0" shapeId="0" xr:uid="{D910418C-DB37-408B-8FAA-D0863C1E0B07}">
      <text>
        <r>
          <rPr>
            <sz val="11"/>
            <color indexed="81"/>
            <rFont val="BIZ UDPゴシック"/>
            <family val="3"/>
            <charset val="128"/>
          </rPr>
          <t>概算払請求額を入してください。</t>
        </r>
      </text>
    </comment>
    <comment ref="O39" authorId="0" shapeId="0" xr:uid="{A91109DC-9FD4-4F7F-A387-022CA4CD75E7}">
      <text>
        <r>
          <rPr>
            <sz val="11"/>
            <color indexed="81"/>
            <rFont val="BIZ UDPゴシック"/>
            <family val="3"/>
            <charset val="128"/>
          </rPr>
          <t>計算式が入っています。</t>
        </r>
      </text>
    </comment>
    <comment ref="D40" authorId="0" shapeId="0" xr:uid="{AB1046AF-D369-4B2B-9A34-C5D7F2B38A2B}">
      <text>
        <r>
          <rPr>
            <sz val="11"/>
            <color indexed="81"/>
            <rFont val="BIZ UDPゴシック"/>
            <family val="3"/>
            <charset val="128"/>
          </rPr>
          <t>従来、概算払い請求書の別紙として添付していた経費内訳書は添付不要とし、当請求書様式1枚で支払いを行えるようにしています。その代わりとして、「（参考）」情報を本紙上に明記いただくこととしています。</t>
        </r>
      </text>
    </comment>
    <comment ref="K41" authorId="0" shapeId="0" xr:uid="{E70CA6A4-3D83-491F-8008-9C43599774F6}">
      <text>
        <r>
          <rPr>
            <sz val="11"/>
            <color indexed="81"/>
            <rFont val="BIZ UDPゴシック"/>
            <family val="3"/>
            <charset val="128"/>
          </rPr>
          <t>計算式が入っています（一つ上のセル（K40に契約金額を入れると自動計算されます）。</t>
        </r>
      </text>
    </comment>
  </commentList>
</comments>
</file>

<file path=xl/sharedStrings.xml><?xml version="1.0" encoding="utf-8"?>
<sst xmlns="http://schemas.openxmlformats.org/spreadsheetml/2006/main" count="2433" uniqueCount="543">
  <si>
    <r>
      <t>本Excelファイルには数式が設定されていますが、</t>
    </r>
    <r>
      <rPr>
        <u/>
        <sz val="14"/>
        <color rgb="FFFF0000"/>
        <rFont val="BIZ UDPゴシック"/>
        <family val="3"/>
        <charset val="128"/>
      </rPr>
      <t>提出前には必ず、検算及び内容のご確認をお願いします。</t>
    </r>
    <r>
      <rPr>
        <sz val="14"/>
        <color theme="1"/>
        <rFont val="BIZ UDPゴシック"/>
        <family val="3"/>
        <charset val="128"/>
      </rPr>
      <t xml:space="preserve">
また、シート内を編集された場合は、数式が削除または変更される場合がありますので、必ず、ご確認ください。</t>
    </r>
    <rPh sb="0" eb="1">
      <t>ホン</t>
    </rPh>
    <rPh sb="12" eb="14">
      <t>スウシキ</t>
    </rPh>
    <rPh sb="15" eb="17">
      <t>セッテイ</t>
    </rPh>
    <rPh sb="25" eb="27">
      <t>テイシュツ</t>
    </rPh>
    <rPh sb="27" eb="28">
      <t>マエ</t>
    </rPh>
    <rPh sb="30" eb="31">
      <t>カナラ</t>
    </rPh>
    <rPh sb="33" eb="35">
      <t>ケンザン</t>
    </rPh>
    <rPh sb="35" eb="36">
      <t>オヨ</t>
    </rPh>
    <rPh sb="37" eb="39">
      <t>ナイヨウ</t>
    </rPh>
    <rPh sb="41" eb="43">
      <t>カクニン</t>
    </rPh>
    <rPh sb="45" eb="46">
      <t>ネガ</t>
    </rPh>
    <rPh sb="58" eb="59">
      <t>ナイ</t>
    </rPh>
    <rPh sb="60" eb="62">
      <t>ヘンシュウ</t>
    </rPh>
    <rPh sb="65" eb="67">
      <t>バアイ</t>
    </rPh>
    <rPh sb="69" eb="71">
      <t>スウシキ</t>
    </rPh>
    <rPh sb="72" eb="74">
      <t>サクジョ</t>
    </rPh>
    <rPh sb="77" eb="79">
      <t>ヘンコウ</t>
    </rPh>
    <rPh sb="82" eb="84">
      <t>バアイ</t>
    </rPh>
    <rPh sb="92" eb="93">
      <t>カナラ</t>
    </rPh>
    <rPh sb="96" eb="98">
      <t>カクニン</t>
    </rPh>
    <phoneticPr fontId="6"/>
  </si>
  <si>
    <t>シート名
（各シートにジャンプします）</t>
    <rPh sb="3" eb="4">
      <t>メイ</t>
    </rPh>
    <rPh sb="6" eb="7">
      <t>カク</t>
    </rPh>
    <phoneticPr fontId="6"/>
  </si>
  <si>
    <t>シートの説明</t>
    <rPh sb="4" eb="6">
      <t>セツメイ</t>
    </rPh>
    <phoneticPr fontId="6"/>
  </si>
  <si>
    <t>提出時期</t>
    <rPh sb="0" eb="2">
      <t>テイシュツ</t>
    </rPh>
    <rPh sb="2" eb="4">
      <t>ジキ</t>
    </rPh>
    <phoneticPr fontId="6"/>
  </si>
  <si>
    <t>見積</t>
    <rPh sb="0" eb="2">
      <t>ミツモリ</t>
    </rPh>
    <phoneticPr fontId="6"/>
  </si>
  <si>
    <t>契約</t>
    <rPh sb="0" eb="2">
      <t>ケイヤク</t>
    </rPh>
    <phoneticPr fontId="6"/>
  </si>
  <si>
    <t>概算払
/前金払</t>
    <rPh sb="0" eb="2">
      <t>ガイサン</t>
    </rPh>
    <rPh sb="2" eb="3">
      <t>バラ</t>
    </rPh>
    <rPh sb="5" eb="7">
      <t>マエキン</t>
    </rPh>
    <rPh sb="7" eb="8">
      <t>バラ</t>
    </rPh>
    <phoneticPr fontId="6"/>
  </si>
  <si>
    <t>精算報告</t>
    <rPh sb="0" eb="2">
      <t>セイサン</t>
    </rPh>
    <rPh sb="2" eb="4">
      <t>ホウコク</t>
    </rPh>
    <phoneticPr fontId="6"/>
  </si>
  <si>
    <t>請求</t>
    <rPh sb="0" eb="2">
      <t>セイキュウ</t>
    </rPh>
    <phoneticPr fontId="6"/>
  </si>
  <si>
    <t>単価表</t>
    <rPh sb="0" eb="2">
      <t>タンカ</t>
    </rPh>
    <rPh sb="2" eb="3">
      <t>ヒョウ</t>
    </rPh>
    <phoneticPr fontId="6"/>
  </si>
  <si>
    <t>-</t>
    <phoneticPr fontId="6"/>
  </si>
  <si>
    <t>基本情報</t>
  </si>
  <si>
    <t>各コースの基本情報を入力してください。各様式に反映されます。</t>
    <rPh sb="0" eb="1">
      <t>カク</t>
    </rPh>
    <rPh sb="5" eb="7">
      <t>キホン</t>
    </rPh>
    <rPh sb="7" eb="9">
      <t>ジョウホウ</t>
    </rPh>
    <rPh sb="10" eb="12">
      <t>ニュウリョク</t>
    </rPh>
    <rPh sb="19" eb="22">
      <t>カクヨウシキ</t>
    </rPh>
    <rPh sb="23" eb="25">
      <t>ハンエイ</t>
    </rPh>
    <phoneticPr fontId="6"/>
  </si>
  <si>
    <t>表紙・見積書</t>
    <rPh sb="0" eb="2">
      <t>ヒョウシ</t>
    </rPh>
    <rPh sb="3" eb="6">
      <t>ミツモリショ</t>
    </rPh>
    <phoneticPr fontId="6"/>
  </si>
  <si>
    <t>見積書の表紙です。</t>
    <rPh sb="0" eb="3">
      <t>ミツモリショ</t>
    </rPh>
    <rPh sb="4" eb="6">
      <t>ヒョウシ</t>
    </rPh>
    <phoneticPr fontId="6"/>
  </si>
  <si>
    <t>○</t>
    <phoneticPr fontId="6"/>
  </si>
  <si>
    <t>【１】見・契_経費/契約金額内訳書</t>
    <phoneticPr fontId="6"/>
  </si>
  <si>
    <t>見積書の別紙です。契約書の附属書にもなります。</t>
    <rPh sb="0" eb="3">
      <t>ミツモリショ</t>
    </rPh>
    <rPh sb="4" eb="6">
      <t>ベッシ</t>
    </rPh>
    <rPh sb="9" eb="12">
      <t>ケイヤクショ</t>
    </rPh>
    <rPh sb="13" eb="16">
      <t>フゾクショ</t>
    </rPh>
    <phoneticPr fontId="6"/>
  </si>
  <si>
    <t>【２】見・契_業務人件費</t>
    <rPh sb="7" eb="9">
      <t>ギョウム</t>
    </rPh>
    <rPh sb="9" eb="12">
      <t>ジンケンヒ</t>
    </rPh>
    <phoneticPr fontId="6"/>
  </si>
  <si>
    <r>
      <t>◆入力について
・見積書の水色のセルを入力すると、精算報告書にも反映されます（証書番号欄除く）。
・</t>
    </r>
    <r>
      <rPr>
        <b/>
        <sz val="11"/>
        <color rgb="FF0000FF"/>
        <rFont val="BIZ UDPゴシック"/>
        <family val="3"/>
        <charset val="128"/>
      </rPr>
      <t>白色・黄色</t>
    </r>
    <r>
      <rPr>
        <sz val="11"/>
        <rFont val="BIZ UDPゴシック"/>
        <family val="3"/>
        <charset val="128"/>
      </rPr>
      <t>のセルは、数式が設定されています。
・</t>
    </r>
    <r>
      <rPr>
        <b/>
        <sz val="11"/>
        <color rgb="FF0000FF"/>
        <rFont val="BIZ UDPゴシック"/>
        <family val="3"/>
        <charset val="128"/>
      </rPr>
      <t>灰色</t>
    </r>
    <r>
      <rPr>
        <sz val="11"/>
        <rFont val="BIZ UDPゴシック"/>
        <family val="3"/>
        <charset val="128"/>
      </rPr>
      <t xml:space="preserve">のセルには、入力をしないでください。
・行が足りない場合は、適宜追加してください。
</t>
    </r>
    <r>
      <rPr>
        <b/>
        <sz val="12"/>
        <color rgb="FFFF0000"/>
        <rFont val="BIZ UDPゴシック"/>
        <family val="3"/>
        <charset val="128"/>
      </rPr>
      <t>※行追加の注意事項※</t>
    </r>
    <r>
      <rPr>
        <sz val="11"/>
        <rFont val="BIZ UDPゴシック"/>
        <family val="3"/>
        <charset val="128"/>
      </rPr>
      <t xml:space="preserve">
・行を追加する場合は、数式・値が正しいか必ず確認を行ってください。
・見積書に行を挿入する場合は、</t>
    </r>
    <r>
      <rPr>
        <u/>
        <sz val="11"/>
        <rFont val="BIZ UDPゴシック"/>
        <family val="3"/>
        <charset val="128"/>
      </rPr>
      <t xml:space="preserve">精算報告書にも行を挿入してください。
</t>
    </r>
    <r>
      <rPr>
        <b/>
        <sz val="12"/>
        <color rgb="FFFF0000"/>
        <rFont val="BIZ UDPゴシック"/>
        <family val="3"/>
        <charset val="128"/>
      </rPr>
      <t>※行削除の注意事項※</t>
    </r>
    <r>
      <rPr>
        <sz val="11"/>
        <rFont val="BIZ UDPゴシック"/>
        <family val="3"/>
        <charset val="128"/>
      </rPr>
      <t xml:space="preserve">
・精算報告書の数式が見積書と連動しているため、削除後に精算報告書の数式を確認し、正しい内容を入力してください。または</t>
    </r>
    <r>
      <rPr>
        <b/>
        <u/>
        <sz val="11"/>
        <rFont val="BIZ UDPゴシック"/>
        <family val="3"/>
        <charset val="128"/>
      </rPr>
      <t>行削除ではなく、行の非表示にしていただくと数式が崩れません。</t>
    </r>
    <r>
      <rPr>
        <sz val="11"/>
        <rFont val="BIZ UDPゴシック"/>
        <family val="3"/>
        <charset val="128"/>
      </rPr>
      <t xml:space="preserve">
</t>
    </r>
    <r>
      <rPr>
        <b/>
        <sz val="12"/>
        <color rgb="FFFF0000"/>
        <rFont val="BIZ UDPゴシック"/>
        <family val="3"/>
        <charset val="128"/>
      </rPr>
      <t>※列追加の注意事項※</t>
    </r>
    <r>
      <rPr>
        <sz val="11"/>
        <rFont val="BIZ UDPゴシック"/>
        <family val="3"/>
        <charset val="128"/>
      </rPr>
      <t xml:space="preserve">
・原則として列の追加はしないでください。
・ただし、業務従事者を3名以上配置する場合、シート「（参考）業従者・講師配置計画 兼 研修日程表」およびシート「【２・3】精_業従配置実績・一般謝金内訳」の該当箇所に適宜列を挿入してください。詳細はそれぞれのシートに記載する欄外の説明・注意事項をご確認ください。
◆印刷について
・各項目の幅（行、列）は、適宜調整してください。
・印刷の向き（縦・横）は、必要に応じ変更してください。
</t>
    </r>
    <rPh sb="39" eb="41">
      <t>ショウショ</t>
    </rPh>
    <rPh sb="41" eb="43">
      <t>バンゴウ</t>
    </rPh>
    <rPh sb="43" eb="44">
      <t>ラン</t>
    </rPh>
    <rPh sb="131" eb="132">
      <t>ギョウ</t>
    </rPh>
    <rPh sb="133" eb="135">
      <t>ツイカ</t>
    </rPh>
    <rPh sb="137" eb="139">
      <t>バアイ</t>
    </rPh>
    <rPh sb="141" eb="143">
      <t>スウシキ</t>
    </rPh>
    <rPh sb="144" eb="145">
      <t>アタイ</t>
    </rPh>
    <rPh sb="146" eb="147">
      <t>タダ</t>
    </rPh>
    <rPh sb="150" eb="151">
      <t>カナラ</t>
    </rPh>
    <rPh sb="152" eb="154">
      <t>カクニン</t>
    </rPh>
    <rPh sb="155" eb="156">
      <t>オコナ</t>
    </rPh>
    <rPh sb="165" eb="168">
      <t>ミツモリショ</t>
    </rPh>
    <rPh sb="169" eb="170">
      <t>ギョウ</t>
    </rPh>
    <rPh sb="171" eb="173">
      <t>ソウニュウ</t>
    </rPh>
    <rPh sb="175" eb="177">
      <t>バアイ</t>
    </rPh>
    <rPh sb="179" eb="181">
      <t>セイサン</t>
    </rPh>
    <rPh sb="181" eb="184">
      <t>ホウコクショ</t>
    </rPh>
    <rPh sb="186" eb="187">
      <t>ギョウ</t>
    </rPh>
    <rPh sb="188" eb="190">
      <t>ソウニュウ</t>
    </rPh>
    <rPh sb="199" eb="200">
      <t>ギョウ</t>
    </rPh>
    <rPh sb="200" eb="202">
      <t>サクジョ</t>
    </rPh>
    <rPh sb="203" eb="205">
      <t>チュウイ</t>
    </rPh>
    <rPh sb="205" eb="207">
      <t>ジコウ</t>
    </rPh>
    <rPh sb="210" eb="212">
      <t>セイサン</t>
    </rPh>
    <rPh sb="212" eb="215">
      <t>ホウコクショ</t>
    </rPh>
    <rPh sb="216" eb="218">
      <t>スウシキ</t>
    </rPh>
    <rPh sb="219" eb="222">
      <t>ミツモリショ</t>
    </rPh>
    <rPh sb="223" eb="225">
      <t>レンドウ</t>
    </rPh>
    <rPh sb="232" eb="234">
      <t>サクジョ</t>
    </rPh>
    <rPh sb="234" eb="235">
      <t>ゴ</t>
    </rPh>
    <rPh sb="236" eb="238">
      <t>セイサン</t>
    </rPh>
    <rPh sb="238" eb="241">
      <t>ホウコクショ</t>
    </rPh>
    <rPh sb="242" eb="244">
      <t>スウシキ</t>
    </rPh>
    <rPh sb="245" eb="247">
      <t>カクニン</t>
    </rPh>
    <rPh sb="249" eb="250">
      <t>タダ</t>
    </rPh>
    <rPh sb="252" eb="254">
      <t>ナイヨウ</t>
    </rPh>
    <rPh sb="255" eb="257">
      <t>ニュウリョク</t>
    </rPh>
    <rPh sb="267" eb="268">
      <t>ギョウ</t>
    </rPh>
    <rPh sb="268" eb="270">
      <t>サクジョ</t>
    </rPh>
    <rPh sb="275" eb="276">
      <t>ギョウ</t>
    </rPh>
    <rPh sb="277" eb="280">
      <t>ヒヒョウジ</t>
    </rPh>
    <rPh sb="288" eb="290">
      <t>スウシキ</t>
    </rPh>
    <rPh sb="291" eb="292">
      <t>クズ</t>
    </rPh>
    <rPh sb="299" eb="300">
      <t>レツ</t>
    </rPh>
    <rPh sb="310" eb="312">
      <t>ゲンソク</t>
    </rPh>
    <rPh sb="315" eb="316">
      <t>レツ</t>
    </rPh>
    <rPh sb="317" eb="319">
      <t>ツイカ</t>
    </rPh>
    <rPh sb="335" eb="337">
      <t>ギョウム</t>
    </rPh>
    <rPh sb="337" eb="340">
      <t>ジュウジシャ</t>
    </rPh>
    <rPh sb="342" eb="343">
      <t>メイ</t>
    </rPh>
    <rPh sb="343" eb="345">
      <t>イジョウ</t>
    </rPh>
    <rPh sb="345" eb="347">
      <t>ハイチ</t>
    </rPh>
    <rPh sb="349" eb="351">
      <t>バアイ</t>
    </rPh>
    <rPh sb="408" eb="410">
      <t>ガイトウ</t>
    </rPh>
    <rPh sb="410" eb="412">
      <t>カショ</t>
    </rPh>
    <rPh sb="413" eb="415">
      <t>テキギ</t>
    </rPh>
    <rPh sb="415" eb="416">
      <t>レツ</t>
    </rPh>
    <rPh sb="417" eb="419">
      <t>ソウニュウ</t>
    </rPh>
    <rPh sb="426" eb="428">
      <t>ショウサイ</t>
    </rPh>
    <rPh sb="438" eb="440">
      <t>キサイ</t>
    </rPh>
    <rPh sb="442" eb="444">
      <t>ランガイ</t>
    </rPh>
    <rPh sb="445" eb="447">
      <t>セツメイ</t>
    </rPh>
    <rPh sb="448" eb="452">
      <t>チュウイジコウ</t>
    </rPh>
    <rPh sb="454" eb="456">
      <t>カクニン</t>
    </rPh>
    <rPh sb="478" eb="479">
      <t>ギョウ</t>
    </rPh>
    <rPh sb="480" eb="481">
      <t>レツ</t>
    </rPh>
    <phoneticPr fontId="6"/>
  </si>
  <si>
    <t>【３】見・契_一般謝金</t>
    <rPh sb="7" eb="11">
      <t>イッパンシャキン</t>
    </rPh>
    <phoneticPr fontId="6"/>
  </si>
  <si>
    <t>【４】見・契_研修旅費</t>
    <rPh sb="7" eb="11">
      <t>ケンシュウリョヒ</t>
    </rPh>
    <phoneticPr fontId="6"/>
  </si>
  <si>
    <t>【５】見・契_研修諸経費</t>
    <rPh sb="7" eb="9">
      <t>ケンシュウ</t>
    </rPh>
    <rPh sb="9" eb="12">
      <t>ショケイヒ</t>
    </rPh>
    <phoneticPr fontId="6"/>
  </si>
  <si>
    <t>（参考）人日積算</t>
    <rPh sb="1" eb="3">
      <t>サンコウ</t>
    </rPh>
    <rPh sb="4" eb="6">
      <t>ニンニチ</t>
    </rPh>
    <rPh sb="6" eb="8">
      <t>セキサン</t>
    </rPh>
    <phoneticPr fontId="6"/>
  </si>
  <si>
    <t>積算する業務従事人日の目安が容易に分かるようになっています。</t>
    <phoneticPr fontId="6"/>
  </si>
  <si>
    <t>（参考）業従者・講師配置計画  兼 研修日程表</t>
  </si>
  <si>
    <t>業務総括者及び事務管理者の見積時における配置計画は受託者裁量とします（配置計画表の見積書への添付は原則不要）。ただし、業務従事日数について、標準目安と異なる場合など、日数の内訳・根拠についてJICAから確認や提出依頼があった場合は提出してください。</t>
    <rPh sb="41" eb="44">
      <t>ミツモリショ</t>
    </rPh>
    <rPh sb="49" eb="51">
      <t>ゲンソク</t>
    </rPh>
    <rPh sb="83" eb="85">
      <t>ニッスウ</t>
    </rPh>
    <rPh sb="86" eb="88">
      <t>ウチワケ</t>
    </rPh>
    <rPh sb="89" eb="91">
      <t>コンキョ</t>
    </rPh>
    <rPh sb="101" eb="103">
      <t>カクニン</t>
    </rPh>
    <rPh sb="104" eb="106">
      <t>テイシュツ</t>
    </rPh>
    <rPh sb="106" eb="108">
      <t>イライ</t>
    </rPh>
    <rPh sb="112" eb="114">
      <t>バアイ</t>
    </rPh>
    <rPh sb="115" eb="117">
      <t>テイシュツ</t>
    </rPh>
    <phoneticPr fontId="6"/>
  </si>
  <si>
    <t>（○）</t>
    <phoneticPr fontId="6"/>
  </si>
  <si>
    <t>請求書_概算払</t>
    <rPh sb="4" eb="6">
      <t>ガイサン</t>
    </rPh>
    <rPh sb="6" eb="7">
      <t>バラ</t>
    </rPh>
    <phoneticPr fontId="6"/>
  </si>
  <si>
    <r>
      <t>概算払請求を行う場合に使用してください。</t>
    </r>
    <r>
      <rPr>
        <sz val="11"/>
        <color rgb="FFFF0000"/>
        <rFont val="BIZ UDPゴシック"/>
        <family val="3"/>
        <charset val="128"/>
      </rPr>
      <t>（インボイス制度対応）</t>
    </r>
    <r>
      <rPr>
        <sz val="11"/>
        <color theme="1"/>
        <rFont val="BIZ UDPゴシック"/>
        <family val="3"/>
        <charset val="128"/>
      </rPr>
      <t xml:space="preserve">
</t>
    </r>
    <rPh sb="11" eb="13">
      <t>シヨウ</t>
    </rPh>
    <phoneticPr fontId="6"/>
  </si>
  <si>
    <t>請求書_前金払</t>
    <rPh sb="4" eb="6">
      <t>マエキン</t>
    </rPh>
    <rPh sb="6" eb="7">
      <t>バラ</t>
    </rPh>
    <phoneticPr fontId="6"/>
  </si>
  <si>
    <r>
      <t>前金払請求を行う場合に使用してください。</t>
    </r>
    <r>
      <rPr>
        <sz val="11"/>
        <color rgb="FFFF0000"/>
        <rFont val="BIZ UDPゴシック"/>
        <family val="3"/>
        <charset val="128"/>
      </rPr>
      <t>（インボイス制度対応）</t>
    </r>
    <r>
      <rPr>
        <sz val="11"/>
        <color theme="1"/>
        <rFont val="BIZ UDPゴシック"/>
        <family val="3"/>
        <charset val="128"/>
      </rPr>
      <t xml:space="preserve">
</t>
    </r>
    <rPh sb="0" eb="2">
      <t>マエキン</t>
    </rPh>
    <rPh sb="11" eb="13">
      <t>シヨウ</t>
    </rPh>
    <phoneticPr fontId="6"/>
  </si>
  <si>
    <t>支払計画書（概算払・前金払）</t>
    <rPh sb="0" eb="5">
      <t>シハライケイカクショ</t>
    </rPh>
    <rPh sb="6" eb="8">
      <t>ガイサン</t>
    </rPh>
    <rPh sb="8" eb="9">
      <t>バラ</t>
    </rPh>
    <rPh sb="10" eb="12">
      <t>マエキン</t>
    </rPh>
    <rPh sb="12" eb="13">
      <t>バラ</t>
    </rPh>
    <phoneticPr fontId="6"/>
  </si>
  <si>
    <t>概算払・前金払に関し、請求可能な期間中に2回以上に分けて請求をする場合に、請求書とともに提出いただきます。</t>
    <rPh sb="0" eb="2">
      <t>ガイサン</t>
    </rPh>
    <rPh sb="2" eb="3">
      <t>バライ</t>
    </rPh>
    <rPh sb="4" eb="6">
      <t>マエキン</t>
    </rPh>
    <rPh sb="6" eb="7">
      <t>バライ</t>
    </rPh>
    <rPh sb="8" eb="9">
      <t>カン</t>
    </rPh>
    <rPh sb="11" eb="13">
      <t>セイキュウ</t>
    </rPh>
    <rPh sb="13" eb="15">
      <t>カノウ</t>
    </rPh>
    <rPh sb="16" eb="19">
      <t>キカンチュウ</t>
    </rPh>
    <rPh sb="21" eb="24">
      <t>カイイジョウ</t>
    </rPh>
    <rPh sb="25" eb="26">
      <t>ワ</t>
    </rPh>
    <rPh sb="28" eb="30">
      <t>セイキュウ</t>
    </rPh>
    <rPh sb="33" eb="35">
      <t>バアイ</t>
    </rPh>
    <rPh sb="37" eb="40">
      <t>セイキュウショ</t>
    </rPh>
    <rPh sb="44" eb="46">
      <t>テイシュツ</t>
    </rPh>
    <phoneticPr fontId="6"/>
  </si>
  <si>
    <t>請求書_追給・ゼロ精算・確定払</t>
    <rPh sb="0" eb="3">
      <t>セイキュウショ</t>
    </rPh>
    <rPh sb="4" eb="6">
      <t>ツイキュウ</t>
    </rPh>
    <rPh sb="9" eb="11">
      <t>セイサン</t>
    </rPh>
    <rPh sb="12" eb="14">
      <t>カクテイ</t>
    </rPh>
    <rPh sb="14" eb="15">
      <t>バライ</t>
    </rPh>
    <phoneticPr fontId="6"/>
  </si>
  <si>
    <r>
      <t>追給・ゼロ精算・確定払の場合に使用してください。</t>
    </r>
    <r>
      <rPr>
        <sz val="11"/>
        <color rgb="FFFF0000"/>
        <rFont val="BIZ UDPゴシック"/>
        <family val="3"/>
        <charset val="128"/>
      </rPr>
      <t>（インボイス制度対応）</t>
    </r>
    <rPh sb="0" eb="2">
      <t>ツイキュウ</t>
    </rPh>
    <rPh sb="5" eb="7">
      <t>セイサン</t>
    </rPh>
    <rPh sb="8" eb="10">
      <t>カクテイ</t>
    </rPh>
    <rPh sb="10" eb="11">
      <t>バラ</t>
    </rPh>
    <rPh sb="12" eb="14">
      <t>バアイ</t>
    </rPh>
    <rPh sb="15" eb="17">
      <t>シヨウ</t>
    </rPh>
    <phoneticPr fontId="6"/>
  </si>
  <si>
    <t>請求書_戻入</t>
    <rPh sb="0" eb="2">
      <t>セイキュウ</t>
    </rPh>
    <rPh sb="4" eb="6">
      <t>レイニュウ</t>
    </rPh>
    <phoneticPr fontId="6"/>
  </si>
  <si>
    <r>
      <t>戻入がある場合に使用してください。</t>
    </r>
    <r>
      <rPr>
        <sz val="11"/>
        <color rgb="FFFF0000"/>
        <rFont val="BIZ UDPゴシック"/>
        <family val="3"/>
        <charset val="128"/>
      </rPr>
      <t>（インボイス制度対応）</t>
    </r>
    <r>
      <rPr>
        <sz val="11"/>
        <color theme="1"/>
        <rFont val="BIZ UDPゴシック"/>
        <family val="3"/>
        <charset val="128"/>
      </rPr>
      <t xml:space="preserve">
</t>
    </r>
    <rPh sb="0" eb="2">
      <t>レイニュウ</t>
    </rPh>
    <rPh sb="8" eb="10">
      <t>シヨウ</t>
    </rPh>
    <rPh sb="23" eb="25">
      <t>セイド</t>
    </rPh>
    <rPh sb="25" eb="27">
      <t>タイオウ</t>
    </rPh>
    <phoneticPr fontId="6"/>
  </si>
  <si>
    <t>請求書_ランプサム(確定払)</t>
    <phoneticPr fontId="6"/>
  </si>
  <si>
    <r>
      <t>ランプサム契約の場合に使用してください。</t>
    </r>
    <r>
      <rPr>
        <sz val="11"/>
        <color rgb="FFFF0000"/>
        <rFont val="BIZ UDPゴシック"/>
        <family val="3"/>
        <charset val="128"/>
      </rPr>
      <t>（インボイス制度対応）</t>
    </r>
    <rPh sb="5" eb="7">
      <t>ケイヤク</t>
    </rPh>
    <rPh sb="8" eb="10">
      <t>バアイ</t>
    </rPh>
    <rPh sb="11" eb="13">
      <t>シヨウ</t>
    </rPh>
    <phoneticPr fontId="6"/>
  </si>
  <si>
    <t>表紙・経費確定報告書</t>
    <rPh sb="0" eb="2">
      <t>ヒョウシ</t>
    </rPh>
    <rPh sb="5" eb="7">
      <t>カクテイ</t>
    </rPh>
    <phoneticPr fontId="6"/>
  </si>
  <si>
    <t>経費確定（精算）報告書の表紙です。</t>
    <rPh sb="0" eb="2">
      <t>ケイヒ</t>
    </rPh>
    <rPh sb="2" eb="4">
      <t>カクテイ</t>
    </rPh>
    <rPh sb="5" eb="7">
      <t>セイサン</t>
    </rPh>
    <rPh sb="8" eb="11">
      <t>ホウコクショ</t>
    </rPh>
    <rPh sb="12" eb="14">
      <t>ヒョウシ</t>
    </rPh>
    <phoneticPr fontId="6"/>
  </si>
  <si>
    <t>【1】精_経費内訳書（概算払)</t>
    <phoneticPr fontId="6"/>
  </si>
  <si>
    <t>経費精算報告書の別紙（経費内訳書）です。</t>
    <rPh sb="0" eb="2">
      <t>ケイヒ</t>
    </rPh>
    <rPh sb="2" eb="4">
      <t>セイサン</t>
    </rPh>
    <rPh sb="4" eb="7">
      <t>ホウコクショ</t>
    </rPh>
    <rPh sb="8" eb="10">
      <t>ベッシ</t>
    </rPh>
    <rPh sb="11" eb="13">
      <t>ケイヒ</t>
    </rPh>
    <rPh sb="13" eb="16">
      <t>ウチワケショ</t>
    </rPh>
    <phoneticPr fontId="6"/>
  </si>
  <si>
    <t>【1】精_経費内訳書（前金払)</t>
    <rPh sb="11" eb="13">
      <t>マエキン</t>
    </rPh>
    <phoneticPr fontId="6"/>
  </si>
  <si>
    <t>【1】精_経費内訳書（確定払)</t>
    <rPh sb="11" eb="13">
      <t>カクテイ</t>
    </rPh>
    <phoneticPr fontId="6"/>
  </si>
  <si>
    <t>【2】精_業務人件費</t>
    <phoneticPr fontId="6"/>
  </si>
  <si>
    <r>
      <t>◆入力について
・精算報告書は、見積書への入力内容が反映されます。</t>
    </r>
    <r>
      <rPr>
        <b/>
        <u/>
        <sz val="11"/>
        <rFont val="BIZ UDPゴシック"/>
        <family val="3"/>
        <charset val="128"/>
      </rPr>
      <t>見積時と内容が異なる場合は、直接入力してください。</t>
    </r>
    <r>
      <rPr>
        <sz val="11"/>
        <rFont val="BIZ UDPゴシック"/>
        <family val="3"/>
        <charset val="128"/>
      </rPr>
      <t>また、精算報告書のピンク色のセル及び備考欄には直接入力してください。
・</t>
    </r>
    <r>
      <rPr>
        <b/>
        <sz val="11"/>
        <color rgb="FF0000FF"/>
        <rFont val="BIZ UDPゴシック"/>
        <family val="3"/>
        <charset val="128"/>
      </rPr>
      <t>白色・黄色</t>
    </r>
    <r>
      <rPr>
        <sz val="11"/>
        <rFont val="BIZ UDPゴシック"/>
        <family val="3"/>
        <charset val="128"/>
      </rPr>
      <t>のセルは、数式が設定されています。
・</t>
    </r>
    <r>
      <rPr>
        <b/>
        <sz val="11"/>
        <color rgb="FF0000FF"/>
        <rFont val="BIZ UDPゴシック"/>
        <family val="3"/>
        <charset val="128"/>
      </rPr>
      <t>灰色</t>
    </r>
    <r>
      <rPr>
        <sz val="11"/>
        <rFont val="BIZ UDPゴシック"/>
        <family val="3"/>
        <charset val="128"/>
      </rPr>
      <t xml:space="preserve">のセルには、入力をしないでください。
・行が足りない場合は、適宜追加してください。
</t>
    </r>
    <r>
      <rPr>
        <b/>
        <sz val="12"/>
        <color rgb="FFFF0000"/>
        <rFont val="BIZ UDPゴシック"/>
        <family val="3"/>
        <charset val="128"/>
      </rPr>
      <t>※行追加の注意事項※</t>
    </r>
    <r>
      <rPr>
        <b/>
        <sz val="11"/>
        <rFont val="BIZ UDPゴシック"/>
        <family val="3"/>
        <charset val="128"/>
      </rPr>
      <t xml:space="preserve">
</t>
    </r>
    <r>
      <rPr>
        <sz val="11"/>
        <rFont val="BIZ UDPゴシック"/>
        <family val="3"/>
        <charset val="128"/>
      </rPr>
      <t>・見積書に行を挿入した場合は、</t>
    </r>
    <r>
      <rPr>
        <u/>
        <sz val="11"/>
        <rFont val="BIZ UDPゴシック"/>
        <family val="3"/>
        <charset val="128"/>
      </rPr>
      <t>精算報告書にも行を挿入してください。</t>
    </r>
    <r>
      <rPr>
        <sz val="11"/>
        <rFont val="BIZ UDPゴシック"/>
        <family val="3"/>
        <charset val="128"/>
      </rPr>
      <t xml:space="preserve">
・精算報告書のみ行を挿入する場合は、数式・値が正しいか必ず確認を行ってください。
</t>
    </r>
    <r>
      <rPr>
        <b/>
        <sz val="12"/>
        <color rgb="FFFF0000"/>
        <rFont val="BIZ UDPゴシック"/>
        <family val="3"/>
        <charset val="128"/>
      </rPr>
      <t>※行削除の注意事項※</t>
    </r>
    <r>
      <rPr>
        <sz val="11"/>
        <rFont val="BIZ UDPゴシック"/>
        <family val="3"/>
        <charset val="128"/>
      </rPr>
      <t xml:space="preserve">
・見積書の行を削除した場合は、精算報告書の数式が見積書と連動しているため、精算報告書の数式がエラーとなっている箇所がないか必ず確認し、正しい内容を入力してください。または</t>
    </r>
    <r>
      <rPr>
        <b/>
        <u/>
        <sz val="11"/>
        <rFont val="BIZ UDPゴシック"/>
        <family val="3"/>
        <charset val="128"/>
      </rPr>
      <t>行削除ではなく、行の非表示にしていただくと数式が崩れません。</t>
    </r>
    <r>
      <rPr>
        <sz val="11"/>
        <rFont val="BIZ UDPゴシック"/>
        <family val="3"/>
        <charset val="128"/>
      </rPr>
      <t xml:space="preserve">
</t>
    </r>
    <r>
      <rPr>
        <b/>
        <sz val="12"/>
        <color rgb="FFFF0000"/>
        <rFont val="BIZ UDPゴシック"/>
        <family val="3"/>
        <charset val="128"/>
      </rPr>
      <t>※列追加の注意事項※</t>
    </r>
    <r>
      <rPr>
        <sz val="11"/>
        <rFont val="BIZ UDPゴシック"/>
        <family val="3"/>
        <charset val="128"/>
      </rPr>
      <t xml:space="preserve">
・原則として列の追加はしないでください。
・ただし、業務従事者を3名以上配置する場合、シート「（参考）業従者・講師配置計画 兼 研修日程表」およびシート「【２・3】精_業従配置実績・一般謝金内訳」の該当箇所に適宜列を挿入してください。詳細はそれぞれのシートに記載する欄外の説明・注意事項をご確認ください。
◆印刷について
・各項目の幅（行、列）は、適宜調整してください。
・印刷の向き（縦・横）は、必要に応じ変更してください。</t>
    </r>
    <rPh sb="16" eb="19">
      <t>ミツモリショ</t>
    </rPh>
    <rPh sb="21" eb="23">
      <t>ニュウリョク</t>
    </rPh>
    <rPh sb="23" eb="25">
      <t>ナイヨウ</t>
    </rPh>
    <rPh sb="33" eb="35">
      <t>ミツ</t>
    </rPh>
    <rPh sb="35" eb="36">
      <t>ジ</t>
    </rPh>
    <rPh sb="47" eb="49">
      <t>チョクセツ</t>
    </rPh>
    <rPh sb="74" eb="75">
      <t>オヨ</t>
    </rPh>
    <rPh sb="76" eb="78">
      <t>ビコウ</t>
    </rPh>
    <rPh sb="78" eb="79">
      <t>ラン</t>
    </rPh>
    <rPh sb="81" eb="83">
      <t>チョクセツ</t>
    </rPh>
    <rPh sb="164" eb="165">
      <t>ギョウ</t>
    </rPh>
    <rPh sb="165" eb="167">
      <t>ツイカ</t>
    </rPh>
    <rPh sb="168" eb="170">
      <t>チュウイ</t>
    </rPh>
    <rPh sb="170" eb="172">
      <t>ジコウ</t>
    </rPh>
    <rPh sb="185" eb="187">
      <t>バアイ</t>
    </rPh>
    <rPh sb="209" eb="211">
      <t>セイサン</t>
    </rPh>
    <rPh sb="211" eb="214">
      <t>ホウコクショ</t>
    </rPh>
    <rPh sb="216" eb="217">
      <t>ギョウ</t>
    </rPh>
    <rPh sb="218" eb="220">
      <t>ソウニュウ</t>
    </rPh>
    <rPh sb="222" eb="224">
      <t>バアイ</t>
    </rPh>
    <rPh sb="229" eb="230">
      <t>アタイ</t>
    </rPh>
    <rPh sb="261" eb="264">
      <t>ミツモリショ</t>
    </rPh>
    <rPh sb="265" eb="266">
      <t>ギョウ</t>
    </rPh>
    <rPh sb="267" eb="269">
      <t>サクジョ</t>
    </rPh>
    <rPh sb="271" eb="273">
      <t>バアイ</t>
    </rPh>
    <rPh sb="297" eb="299">
      <t>セイサン</t>
    </rPh>
    <rPh sb="299" eb="302">
      <t>ホウコクショ</t>
    </rPh>
    <rPh sb="303" eb="305">
      <t>スウシキ</t>
    </rPh>
    <rPh sb="315" eb="317">
      <t>カショ</t>
    </rPh>
    <rPh sb="321" eb="322">
      <t>カナラ</t>
    </rPh>
    <rPh sb="323" eb="325">
      <t>カクニン</t>
    </rPh>
    <rPh sb="327" eb="328">
      <t>タダ</t>
    </rPh>
    <rPh sb="330" eb="332">
      <t>ナイヨウ</t>
    </rPh>
    <rPh sb="333" eb="335">
      <t>ニュウリョク</t>
    </rPh>
    <rPh sb="542" eb="544">
      <t>インサツ</t>
    </rPh>
    <rPh sb="556" eb="557">
      <t>ギョウ</t>
    </rPh>
    <rPh sb="558" eb="559">
      <t>レツ</t>
    </rPh>
    <phoneticPr fontId="6"/>
  </si>
  <si>
    <t>【3】精_一般謝金</t>
    <phoneticPr fontId="6"/>
  </si>
  <si>
    <t>【２・3】精_業従配置実績・一般謝金内訳</t>
    <phoneticPr fontId="6"/>
  </si>
  <si>
    <t>【4】精_研修旅費</t>
    <phoneticPr fontId="6"/>
  </si>
  <si>
    <t>【5】精 研修諸経費</t>
    <phoneticPr fontId="6"/>
  </si>
  <si>
    <t>損料請求書</t>
  </si>
  <si>
    <t xml:space="preserve">損料請求を行う場合、入力してください。
</t>
    <rPh sb="10" eb="12">
      <t>ニュウリョク</t>
    </rPh>
    <phoneticPr fontId="6"/>
  </si>
  <si>
    <t>証書貼付台紙</t>
    <rPh sb="0" eb="2">
      <t>ショウショ</t>
    </rPh>
    <rPh sb="2" eb="4">
      <t>テンプ</t>
    </rPh>
    <rPh sb="4" eb="6">
      <t>ダイシ</t>
    </rPh>
    <phoneticPr fontId="6"/>
  </si>
  <si>
    <r>
      <rPr>
        <b/>
        <sz val="12"/>
        <color theme="1"/>
        <rFont val="BIZ UDPゴシック"/>
        <family val="3"/>
        <charset val="128"/>
      </rPr>
      <t>※本シートの利用は任意です。</t>
    </r>
    <r>
      <rPr>
        <sz val="11"/>
        <color theme="1"/>
        <rFont val="BIZ UDPゴシック"/>
        <family val="3"/>
        <charset val="128"/>
      </rPr>
      <t xml:space="preserve">
・証拠書類を本台紙に糊付けしてください。
・証拠書類を補足する説明は、原則、証書貼付台紙の余白部分にペン（消えるボールペンなど後日消せる筆記用具は使用不可）で記入してください。また、Ａ４版の証拠書類に記入する場合は、証書貼付台紙を添付し、その台紙に記入するようにしてください。
</t>
    </r>
    <rPh sb="1" eb="2">
      <t>ホン</t>
    </rPh>
    <rPh sb="6" eb="8">
      <t>リヨウ</t>
    </rPh>
    <rPh sb="9" eb="11">
      <t>ニンイ</t>
    </rPh>
    <rPh sb="16" eb="18">
      <t>ショウコ</t>
    </rPh>
    <rPh sb="18" eb="20">
      <t>ショルイ</t>
    </rPh>
    <rPh sb="21" eb="22">
      <t>ホン</t>
    </rPh>
    <rPh sb="22" eb="24">
      <t>ダイシ</t>
    </rPh>
    <rPh sb="25" eb="27">
      <t>ノリヅ</t>
    </rPh>
    <rPh sb="37" eb="39">
      <t>ショウコ</t>
    </rPh>
    <rPh sb="39" eb="41">
      <t>ショルイ</t>
    </rPh>
    <rPh sb="42" eb="44">
      <t>ホソク</t>
    </rPh>
    <rPh sb="46" eb="48">
      <t>セツメイ</t>
    </rPh>
    <phoneticPr fontId="6"/>
  </si>
  <si>
    <r>
      <t>2026年4月1日以降に</t>
    </r>
    <r>
      <rPr>
        <sz val="12"/>
        <color rgb="FFFF0000"/>
        <rFont val="BIZ UDPゴシック"/>
        <family val="3"/>
        <charset val="128"/>
      </rPr>
      <t>公示・公告、または契約交渉を行う案件</t>
    </r>
    <r>
      <rPr>
        <sz val="12"/>
        <rFont val="BIZ UDPゴシック"/>
        <family val="3"/>
        <charset val="128"/>
      </rPr>
      <t>に適用する。</t>
    </r>
    <rPh sb="4" eb="5">
      <t>ネン</t>
    </rPh>
    <rPh sb="6" eb="7">
      <t>ガツ</t>
    </rPh>
    <rPh sb="8" eb="9">
      <t>ニチ</t>
    </rPh>
    <phoneticPr fontId="6"/>
  </si>
  <si>
    <t>■講師謝金単価表（上限）　（単位：円／時間）（税抜）</t>
    <rPh sb="9" eb="11">
      <t>ジョウゲン</t>
    </rPh>
    <rPh sb="14" eb="16">
      <t>タンイ</t>
    </rPh>
    <rPh sb="17" eb="18">
      <t>エン</t>
    </rPh>
    <rPh sb="19" eb="21">
      <t>ジカン</t>
    </rPh>
    <rPh sb="23" eb="24">
      <t>ゼイ</t>
    </rPh>
    <rPh sb="24" eb="25">
      <t>ヌ</t>
    </rPh>
    <phoneticPr fontId="9"/>
  </si>
  <si>
    <t>・30分以下の場合・・・時間単価の1/2（30分超1時間未満の場合1時間とみなす）</t>
    <rPh sb="3" eb="4">
      <t>プン</t>
    </rPh>
    <rPh sb="4" eb="6">
      <t>イカ</t>
    </rPh>
    <rPh sb="7" eb="9">
      <t>バアイ</t>
    </rPh>
    <rPh sb="12" eb="14">
      <t>ジカン</t>
    </rPh>
    <rPh sb="14" eb="16">
      <t>タンカ</t>
    </rPh>
    <phoneticPr fontId="6"/>
  </si>
  <si>
    <t>日</t>
    <rPh sb="0" eb="1">
      <t>ヒ</t>
    </rPh>
    <phoneticPr fontId="6"/>
  </si>
  <si>
    <t>外</t>
    <rPh sb="0" eb="1">
      <t>ソト</t>
    </rPh>
    <phoneticPr fontId="6"/>
  </si>
  <si>
    <t>個人</t>
    <rPh sb="0" eb="2">
      <t>コジン</t>
    </rPh>
    <phoneticPr fontId="6"/>
  </si>
  <si>
    <t>法人</t>
    <rPh sb="0" eb="2">
      <t>ホウジン</t>
    </rPh>
    <phoneticPr fontId="6"/>
  </si>
  <si>
    <t>■検討会等参加謝金（上限）　（単位：円／時間）（税抜）</t>
    <rPh sb="1" eb="4">
      <t>ケントウカイ</t>
    </rPh>
    <rPh sb="4" eb="5">
      <t>トウ</t>
    </rPh>
    <rPh sb="5" eb="7">
      <t>サンカ</t>
    </rPh>
    <rPh sb="7" eb="9">
      <t>シャキン</t>
    </rPh>
    <rPh sb="10" eb="12">
      <t>ジョウゲン</t>
    </rPh>
    <phoneticPr fontId="9"/>
  </si>
  <si>
    <t>・講師謝金の時間単価の1/2</t>
    <rPh sb="1" eb="3">
      <t>コウシ</t>
    </rPh>
    <rPh sb="3" eb="5">
      <t>シャキン</t>
    </rPh>
    <rPh sb="6" eb="8">
      <t>ジカン</t>
    </rPh>
    <rPh sb="8" eb="10">
      <t>タンカ</t>
    </rPh>
    <phoneticPr fontId="6"/>
  </si>
  <si>
    <t>日</t>
    <rPh sb="0" eb="1">
      <t>ヒ</t>
    </rPh>
    <phoneticPr fontId="37"/>
  </si>
  <si>
    <t>外</t>
    <rPh sb="0" eb="1">
      <t>ソト</t>
    </rPh>
    <phoneticPr fontId="37"/>
  </si>
  <si>
    <t>■原稿謝金（上限）　　（単位：円／時間）（税抜）</t>
    <rPh sb="1" eb="3">
      <t>ゲンコウ</t>
    </rPh>
    <rPh sb="3" eb="5">
      <t>シャキン</t>
    </rPh>
    <rPh sb="6" eb="8">
      <t>ジョウゲン</t>
    </rPh>
    <rPh sb="12" eb="14">
      <t>タンイ</t>
    </rPh>
    <rPh sb="15" eb="16">
      <t>エン</t>
    </rPh>
    <rPh sb="17" eb="19">
      <t>ジカン</t>
    </rPh>
    <rPh sb="22" eb="23">
      <t>ヌ</t>
    </rPh>
    <phoneticPr fontId="6"/>
  </si>
  <si>
    <t>・既存原稿の修正の場合には、修正箇所の割合が50％未満の場合は謝金単 価の50％、</t>
    <phoneticPr fontId="6"/>
  </si>
  <si>
    <t>修正箇所の割合が 50％以上の場合は原稿謝金単価の100％とする</t>
    <rPh sb="18" eb="20">
      <t>ゲンコウ</t>
    </rPh>
    <phoneticPr fontId="6"/>
  </si>
  <si>
    <t>使用言語</t>
    <rPh sb="0" eb="2">
      <t>シヨウ</t>
    </rPh>
    <rPh sb="2" eb="4">
      <t>ゲンゴ</t>
    </rPh>
    <phoneticPr fontId="6"/>
  </si>
  <si>
    <t>金額</t>
    <rPh sb="0" eb="2">
      <t>キンガク</t>
    </rPh>
    <phoneticPr fontId="37"/>
  </si>
  <si>
    <t>単位</t>
    <rPh sb="0" eb="2">
      <t>タンイ</t>
    </rPh>
    <phoneticPr fontId="6"/>
  </si>
  <si>
    <t>日本語</t>
    <rPh sb="0" eb="3">
      <t>ニホンゴ</t>
    </rPh>
    <phoneticPr fontId="6"/>
  </si>
  <si>
    <t>Word 6枚（PowerPointのスライド24枚）</t>
    <phoneticPr fontId="6"/>
  </si>
  <si>
    <t>外国語（研修実施言語）</t>
    <rPh sb="0" eb="3">
      <t>ガイコクゴ</t>
    </rPh>
    <rPh sb="4" eb="6">
      <t>ケンシュウ</t>
    </rPh>
    <rPh sb="6" eb="8">
      <t>ジッシ</t>
    </rPh>
    <rPh sb="8" eb="10">
      <t>ゲンゴ</t>
    </rPh>
    <phoneticPr fontId="6"/>
  </si>
  <si>
    <t>■見学謝金　　（単位：円／枚）（税抜）</t>
    <rPh sb="1" eb="3">
      <t>ケンガク</t>
    </rPh>
    <rPh sb="3" eb="5">
      <t>シャキン</t>
    </rPh>
    <rPh sb="8" eb="10">
      <t>タンイ</t>
    </rPh>
    <rPh sb="11" eb="12">
      <t>エン</t>
    </rPh>
    <rPh sb="13" eb="14">
      <t>マイ</t>
    </rPh>
    <phoneticPr fontId="6"/>
  </si>
  <si>
    <t>１見学先機関につき</t>
  </si>
  <si>
    <t>備考</t>
    <rPh sb="0" eb="2">
      <t>ビコウ</t>
    </rPh>
    <phoneticPr fontId="6"/>
  </si>
  <si>
    <t>見学、視察</t>
    <rPh sb="0" eb="2">
      <t>ケンガク</t>
    </rPh>
    <rPh sb="3" eb="5">
      <t>シサツ</t>
    </rPh>
    <phoneticPr fontId="7"/>
  </si>
  <si>
    <t>定額</t>
    <rPh sb="0" eb="2">
      <t>テイガク</t>
    </rPh>
    <phoneticPr fontId="6"/>
  </si>
  <si>
    <t>手土産</t>
    <rPh sb="0" eb="3">
      <t>テミヤゲ</t>
    </rPh>
    <phoneticPr fontId="7"/>
  </si>
  <si>
    <t>上限（精算は領収書に基づく実費）</t>
    <rPh sb="0" eb="2">
      <t>ジョウゲン</t>
    </rPh>
    <rPh sb="3" eb="5">
      <t>セイサン</t>
    </rPh>
    <rPh sb="6" eb="9">
      <t>リョウシュウショ</t>
    </rPh>
    <rPh sb="10" eb="11">
      <t>モト</t>
    </rPh>
    <rPh sb="13" eb="15">
      <t>ジッピ</t>
    </rPh>
    <phoneticPr fontId="6"/>
  </si>
  <si>
    <t>■宿泊費単価（定額）　（単位：円）（税抜）</t>
    <rPh sb="1" eb="4">
      <t>シュクハクヒ</t>
    </rPh>
    <rPh sb="4" eb="6">
      <t>タンカ</t>
    </rPh>
    <rPh sb="7" eb="9">
      <t>テイガク</t>
    </rPh>
    <rPh sb="12" eb="14">
      <t>タンイ</t>
    </rPh>
    <rPh sb="15" eb="16">
      <t>エン</t>
    </rPh>
    <rPh sb="18" eb="20">
      <t>ゼイヌキ</t>
    </rPh>
    <phoneticPr fontId="6"/>
  </si>
  <si>
    <t>・宿泊地によって同地における平均的な宿泊料金の水準が上記の定額を超える場合等、</t>
    <rPh sb="37" eb="38">
      <t>ナド</t>
    </rPh>
    <phoneticPr fontId="6"/>
  </si>
  <si>
    <r>
      <t>不足することが想定される場合は、実際の宿泊費と上記宿泊費単価の差額を実費で支給することが可能（</t>
    </r>
    <r>
      <rPr>
        <u/>
        <sz val="11"/>
        <rFont val="BIZ UDPゴシック"/>
        <family val="3"/>
        <charset val="128"/>
      </rPr>
      <t>JICA国内機関に要事前相談</t>
    </r>
    <r>
      <rPr>
        <sz val="11"/>
        <rFont val="BIZ UDPゴシック"/>
        <family val="3"/>
        <charset val="128"/>
      </rPr>
      <t>）</t>
    </r>
    <rPh sb="51" eb="53">
      <t>コクナイ</t>
    </rPh>
    <rPh sb="53" eb="55">
      <t>キカン</t>
    </rPh>
    <rPh sb="56" eb="59">
      <t>ヨウジゼン</t>
    </rPh>
    <rPh sb="59" eb="61">
      <t>ソウダン</t>
    </rPh>
    <phoneticPr fontId="6"/>
  </si>
  <si>
    <t>・競争入札で宿泊費を競争の対象とした場合（定額計上としていない場合）は、差額調整の対象外</t>
    <phoneticPr fontId="6"/>
  </si>
  <si>
    <t>職務区分</t>
    <rPh sb="0" eb="2">
      <t>ショクム</t>
    </rPh>
    <rPh sb="2" eb="4">
      <t>クブン</t>
    </rPh>
    <phoneticPr fontId="6"/>
  </si>
  <si>
    <t>対象者の職位</t>
    <rPh sb="0" eb="3">
      <t>タイショウシャ</t>
    </rPh>
    <rPh sb="4" eb="6">
      <t>ショクイ</t>
    </rPh>
    <phoneticPr fontId="37"/>
  </si>
  <si>
    <t>宿泊費単価
（1泊朝食付きを前提）</t>
    <rPh sb="0" eb="3">
      <t>シュクハクヒ</t>
    </rPh>
    <rPh sb="3" eb="5">
      <t>タンカ</t>
    </rPh>
    <rPh sb="8" eb="9">
      <t>ハク</t>
    </rPh>
    <rPh sb="9" eb="11">
      <t>チョウショク</t>
    </rPh>
    <rPh sb="11" eb="12">
      <t>ツ</t>
    </rPh>
    <rPh sb="14" eb="16">
      <t>ゼンテイ</t>
    </rPh>
    <phoneticPr fontId="6"/>
  </si>
  <si>
    <t>1号</t>
    <rPh sb="1" eb="2">
      <t>ゴウ</t>
    </rPh>
    <phoneticPr fontId="37"/>
  </si>
  <si>
    <t>役員レベル</t>
    <rPh sb="0" eb="2">
      <t>ヤクイン</t>
    </rPh>
    <phoneticPr fontId="6"/>
  </si>
  <si>
    <t>2号</t>
    <rPh sb="1" eb="2">
      <t>ゴウ</t>
    </rPh>
    <phoneticPr fontId="37"/>
  </si>
  <si>
    <t>上記以外</t>
    <rPh sb="0" eb="2">
      <t>ジョウキ</t>
    </rPh>
    <rPh sb="2" eb="4">
      <t>イガイ</t>
    </rPh>
    <phoneticPr fontId="6"/>
  </si>
  <si>
    <t>■宿泊手当単価（定額）　（単位：円）（税抜）</t>
    <rPh sb="1" eb="3">
      <t>シュクハク</t>
    </rPh>
    <rPh sb="3" eb="5">
      <t>テアテ</t>
    </rPh>
    <rPh sb="5" eb="7">
      <t>タンカ</t>
    </rPh>
    <rPh sb="8" eb="10">
      <t>テイガク</t>
    </rPh>
    <rPh sb="13" eb="15">
      <t>タンイ</t>
    </rPh>
    <rPh sb="16" eb="17">
      <t>エン</t>
    </rPh>
    <rPh sb="19" eb="21">
      <t>ゼイヌキ</t>
    </rPh>
    <phoneticPr fontId="6"/>
  </si>
  <si>
    <t>1泊当たり宿泊単価</t>
    <rPh sb="1" eb="3">
      <t>ハクア</t>
    </rPh>
    <rPh sb="5" eb="7">
      <t>シュクハク</t>
    </rPh>
    <rPh sb="7" eb="9">
      <t>タンカ</t>
    </rPh>
    <phoneticPr fontId="6"/>
  </si>
  <si>
    <t>■業務人件費（上限）　（単位：円／日）（税抜）</t>
    <rPh sb="1" eb="3">
      <t>ギョウム</t>
    </rPh>
    <rPh sb="3" eb="6">
      <t>ジンケンヒ</t>
    </rPh>
    <rPh sb="7" eb="9">
      <t>ジョウゲン</t>
    </rPh>
    <rPh sb="12" eb="14">
      <t>タンイ</t>
    </rPh>
    <rPh sb="15" eb="16">
      <t>エン</t>
    </rPh>
    <rPh sb="17" eb="18">
      <t>ニチ</t>
    </rPh>
    <rPh sb="20" eb="22">
      <t>ゼイヌキ</t>
    </rPh>
    <phoneticPr fontId="6"/>
  </si>
  <si>
    <t>担当業務</t>
    <rPh sb="0" eb="2">
      <t>タントウ</t>
    </rPh>
    <rPh sb="2" eb="4">
      <t>ギョウム</t>
    </rPh>
    <phoneticPr fontId="6"/>
  </si>
  <si>
    <t>業務総括者</t>
    <rPh sb="0" eb="5">
      <t>ギョウムソウカツシャ</t>
    </rPh>
    <phoneticPr fontId="37"/>
  </si>
  <si>
    <t>事務管理者</t>
    <rPh sb="0" eb="5">
      <t>ジムカンリシャ</t>
    </rPh>
    <phoneticPr fontId="6"/>
  </si>
  <si>
    <t>標準日額</t>
    <rPh sb="0" eb="2">
      <t>ヒョウジュン</t>
    </rPh>
    <rPh sb="2" eb="4">
      <t>ニチガク</t>
    </rPh>
    <phoneticPr fontId="37"/>
  </si>
  <si>
    <t>■業務管理費率（上限）</t>
    <rPh sb="1" eb="3">
      <t>ギョウム</t>
    </rPh>
    <rPh sb="3" eb="6">
      <t>カンリヒ</t>
    </rPh>
    <rPh sb="6" eb="7">
      <t>リツ</t>
    </rPh>
    <rPh sb="8" eb="10">
      <t>ジョウゲン</t>
    </rPh>
    <phoneticPr fontId="6"/>
  </si>
  <si>
    <t>区分</t>
    <rPh sb="0" eb="2">
      <t>クブン</t>
    </rPh>
    <phoneticPr fontId="6"/>
  </si>
  <si>
    <t>業務管理費率</t>
    <rPh sb="0" eb="2">
      <t>ギョウム</t>
    </rPh>
    <rPh sb="2" eb="5">
      <t>カンリヒ</t>
    </rPh>
    <rPh sb="5" eb="6">
      <t>リツ</t>
    </rPh>
    <phoneticPr fontId="37"/>
  </si>
  <si>
    <t>民間企業等、その他の法人・団体</t>
    <rPh sb="0" eb="2">
      <t>ミンカン</t>
    </rPh>
    <rPh sb="2" eb="4">
      <t>キギョウ</t>
    </rPh>
    <rPh sb="4" eb="5">
      <t>トウ</t>
    </rPh>
    <rPh sb="8" eb="9">
      <t>タ</t>
    </rPh>
    <rPh sb="10" eb="12">
      <t>ホウジン</t>
    </rPh>
    <rPh sb="13" eb="15">
      <t>ダンタイ</t>
    </rPh>
    <phoneticPr fontId="37"/>
  </si>
  <si>
    <t>以下、項目に入力すると見積書、精算報告書、請求書の様式に反映されます。
※ 以下に入力する情報は「研修委託契約書」と同じ内容です（書類提出時の印鑑も含む）。</t>
    <rPh sb="0" eb="2">
      <t>イカ</t>
    </rPh>
    <rPh sb="3" eb="5">
      <t>コウモク</t>
    </rPh>
    <rPh sb="6" eb="8">
      <t>ニュウリョク</t>
    </rPh>
    <rPh sb="11" eb="14">
      <t>ミツモリショ</t>
    </rPh>
    <rPh sb="15" eb="17">
      <t>セイサン</t>
    </rPh>
    <rPh sb="17" eb="20">
      <t>ホウコクショ</t>
    </rPh>
    <rPh sb="21" eb="24">
      <t>セイキュウショ</t>
    </rPh>
    <rPh sb="25" eb="27">
      <t>ヨウシキ</t>
    </rPh>
    <rPh sb="28" eb="30">
      <t>ハンエイ</t>
    </rPh>
    <rPh sb="38" eb="40">
      <t>イカ</t>
    </rPh>
    <rPh sb="41" eb="43">
      <t>ニュウリョク</t>
    </rPh>
    <rPh sb="45" eb="47">
      <t>ジョウホウ</t>
    </rPh>
    <rPh sb="49" eb="51">
      <t>ケンシュウ</t>
    </rPh>
    <rPh sb="51" eb="53">
      <t>イタク</t>
    </rPh>
    <rPh sb="53" eb="56">
      <t>ケイヤクショ</t>
    </rPh>
    <rPh sb="58" eb="59">
      <t>オナ</t>
    </rPh>
    <rPh sb="60" eb="62">
      <t>ナイヨウ</t>
    </rPh>
    <phoneticPr fontId="6"/>
  </si>
  <si>
    <t>委託者情報</t>
    <rPh sb="0" eb="3">
      <t>イタクシャ</t>
    </rPh>
    <rPh sb="3" eb="5">
      <t>ジョウホウ</t>
    </rPh>
    <phoneticPr fontId="6"/>
  </si>
  <si>
    <t>（JICA）</t>
    <phoneticPr fontId="6"/>
  </si>
  <si>
    <t>委託機関名：</t>
    <rPh sb="0" eb="2">
      <t>イタク</t>
    </rPh>
    <rPh sb="2" eb="4">
      <t>キカン</t>
    </rPh>
    <rPh sb="4" eb="5">
      <t>メイ</t>
    </rPh>
    <phoneticPr fontId="6"/>
  </si>
  <si>
    <t>独立行政法人国際協力機構</t>
  </si>
  <si>
    <t>○○センター　契約担当役</t>
  </si>
  <si>
    <t>役職名：</t>
    <rPh sb="0" eb="2">
      <t>ヤクショク</t>
    </rPh>
    <rPh sb="2" eb="3">
      <t>ナ</t>
    </rPh>
    <phoneticPr fontId="6"/>
  </si>
  <si>
    <t>所長</t>
  </si>
  <si>
    <t>代表者名：</t>
    <rPh sb="0" eb="3">
      <t>ダイヒョウシャ</t>
    </rPh>
    <rPh sb="3" eb="4">
      <t>ナ</t>
    </rPh>
    <phoneticPr fontId="6"/>
  </si>
  <si>
    <t>（苗字と氏名の間に１スペース空けてください。）</t>
    <rPh sb="1" eb="3">
      <t>ミョウジ</t>
    </rPh>
    <rPh sb="4" eb="6">
      <t>シメイ</t>
    </rPh>
    <rPh sb="7" eb="8">
      <t>アイダ</t>
    </rPh>
    <rPh sb="14" eb="15">
      <t>ア</t>
    </rPh>
    <phoneticPr fontId="6"/>
  </si>
  <si>
    <t>受託者情報</t>
    <rPh sb="0" eb="3">
      <t>ジュタクシャ</t>
    </rPh>
    <rPh sb="3" eb="5">
      <t>ジョウホウ</t>
    </rPh>
    <phoneticPr fontId="6"/>
  </si>
  <si>
    <t>受託機関名：</t>
    <rPh sb="0" eb="2">
      <t>ジュタク</t>
    </rPh>
    <rPh sb="2" eb="4">
      <t>キカン</t>
    </rPh>
    <rPh sb="4" eb="5">
      <t>メイ</t>
    </rPh>
    <phoneticPr fontId="6"/>
  </si>
  <si>
    <t>一般社団法人　XXXXXXXX</t>
    <rPh sb="0" eb="4">
      <t>イッパンシャダン</t>
    </rPh>
    <rPh sb="4" eb="6">
      <t>ホウジン</t>
    </rPh>
    <phoneticPr fontId="6"/>
  </si>
  <si>
    <t>理事長</t>
    <rPh sb="0" eb="3">
      <t>リジチョウ</t>
    </rPh>
    <phoneticPr fontId="6"/>
  </si>
  <si>
    <t>XXXXXXXX</t>
    <phoneticPr fontId="6"/>
  </si>
  <si>
    <t>インボイス制度登録番号（T番号）</t>
    <rPh sb="5" eb="7">
      <t>セイド</t>
    </rPh>
    <rPh sb="7" eb="9">
      <t>トウロク</t>
    </rPh>
    <rPh sb="9" eb="11">
      <t>バンゴウ</t>
    </rPh>
    <rPh sb="13" eb="15">
      <t>バンゴウ</t>
    </rPh>
    <phoneticPr fontId="6"/>
  </si>
  <si>
    <t>案件情報</t>
    <rPh sb="0" eb="2">
      <t>アンケン</t>
    </rPh>
    <rPh sb="2" eb="4">
      <t>ジョウホウ</t>
    </rPh>
    <phoneticPr fontId="6"/>
  </si>
  <si>
    <t>調達管理番号（12桁）</t>
    <rPh sb="0" eb="2">
      <t>チョウタツ</t>
    </rPh>
    <rPh sb="2" eb="6">
      <t>カンリバンゴウ</t>
    </rPh>
    <rPh sb="9" eb="10">
      <t>ケタ</t>
    </rPh>
    <phoneticPr fontId="6"/>
  </si>
  <si>
    <t>2XaXXXXXXXXX</t>
    <phoneticPr fontId="6"/>
  </si>
  <si>
    <t>※JICA担当者にご確認ください。</t>
    <rPh sb="5" eb="8">
      <t>タントウシャ</t>
    </rPh>
    <rPh sb="10" eb="12">
      <t>カクニン</t>
    </rPh>
    <phoneticPr fontId="6"/>
  </si>
  <si>
    <t>契約件名：</t>
    <rPh sb="0" eb="2">
      <t>ケイヤク</t>
    </rPh>
    <rPh sb="2" eb="4">
      <t>ケンメイ</t>
    </rPh>
    <phoneticPr fontId="6"/>
  </si>
  <si>
    <t>202X年度●●研修「●●●」研修業務委託契約</t>
    <rPh sb="4" eb="6">
      <t>ネンド</t>
    </rPh>
    <rPh sb="8" eb="10">
      <t>ケンシュウ</t>
    </rPh>
    <rPh sb="15" eb="17">
      <t>ケンシュウ</t>
    </rPh>
    <rPh sb="17" eb="19">
      <t>ギョウム</t>
    </rPh>
    <rPh sb="19" eb="21">
      <t>イタク</t>
    </rPh>
    <rPh sb="21" eb="23">
      <t>ケイヤク</t>
    </rPh>
    <phoneticPr fontId="6"/>
  </si>
  <si>
    <t>研修コース年度：</t>
    <rPh sb="0" eb="2">
      <t>ケンシュウ</t>
    </rPh>
    <rPh sb="5" eb="7">
      <t>ネンド</t>
    </rPh>
    <phoneticPr fontId="6"/>
  </si>
  <si>
    <t>20XX</t>
    <phoneticPr fontId="6"/>
  </si>
  <si>
    <t>年度</t>
    <rPh sb="0" eb="2">
      <t>ネンド</t>
    </rPh>
    <phoneticPr fontId="6"/>
  </si>
  <si>
    <t>研修名：</t>
    <rPh sb="0" eb="2">
      <t>ケンシュウ</t>
    </rPh>
    <rPh sb="2" eb="3">
      <t>メイ</t>
    </rPh>
    <phoneticPr fontId="6"/>
  </si>
  <si>
    <t>課題別</t>
  </si>
  <si>
    <t>研修</t>
    <rPh sb="0" eb="2">
      <t>ケンシュウ</t>
    </rPh>
    <phoneticPr fontId="6"/>
  </si>
  <si>
    <t>研修コース名：</t>
    <rPh sb="0" eb="2">
      <t>ケンシュウ</t>
    </rPh>
    <rPh sb="5" eb="6">
      <t>メイ</t>
    </rPh>
    <phoneticPr fontId="6"/>
  </si>
  <si>
    <t>●●●研修</t>
    <rPh sb="3" eb="5">
      <t>ケンシュウ</t>
    </rPh>
    <phoneticPr fontId="6"/>
  </si>
  <si>
    <r>
      <t>（コース名の後ろに</t>
    </r>
    <r>
      <rPr>
        <i/>
        <sz val="11"/>
        <rFont val="BIZ UDPゴシック"/>
        <family val="3"/>
        <charset val="128"/>
      </rPr>
      <t>”コース”</t>
    </r>
    <r>
      <rPr>
        <sz val="11"/>
        <rFont val="BIZ UDPゴシック"/>
        <family val="3"/>
        <charset val="128"/>
      </rPr>
      <t>の入力は不要です。）</t>
    </r>
    <rPh sb="4" eb="5">
      <t>メイ</t>
    </rPh>
    <rPh sb="6" eb="7">
      <t>ウシ</t>
    </rPh>
    <rPh sb="15" eb="17">
      <t>ニュウリョク</t>
    </rPh>
    <rPh sb="18" eb="20">
      <t>フヨウ</t>
    </rPh>
    <phoneticPr fontId="6"/>
  </si>
  <si>
    <t>研修員数：</t>
    <rPh sb="0" eb="3">
      <t>ケンシュウイン</t>
    </rPh>
    <rPh sb="3" eb="4">
      <t>スウ</t>
    </rPh>
    <phoneticPr fontId="6"/>
  </si>
  <si>
    <t>名</t>
    <rPh sb="0" eb="1">
      <t>メイ</t>
    </rPh>
    <phoneticPr fontId="6"/>
  </si>
  <si>
    <t>契約履行期間（開始日）：</t>
    <rPh sb="0" eb="2">
      <t>ケイヤク</t>
    </rPh>
    <rPh sb="2" eb="4">
      <t>リコウ</t>
    </rPh>
    <rPh sb="4" eb="6">
      <t>キカン</t>
    </rPh>
    <rPh sb="7" eb="10">
      <t>カイシビ</t>
    </rPh>
    <phoneticPr fontId="6"/>
  </si>
  <si>
    <t>20XX年XX月XX日</t>
    <rPh sb="4" eb="5">
      <t>ネン</t>
    </rPh>
    <rPh sb="7" eb="8">
      <t>ガツ</t>
    </rPh>
    <rPh sb="10" eb="11">
      <t>ニチ</t>
    </rPh>
    <phoneticPr fontId="6"/>
  </si>
  <si>
    <t>（契約を交わした両者が合意の上、契約に基づいて約束事を実行する期間です。技術研修期間に事前準備・事後整理期間として、それぞれ１か月以内の期間を加えた期間を目安とします。）</t>
    <phoneticPr fontId="6"/>
  </si>
  <si>
    <t>契約履行期間（終了日）：</t>
    <rPh sb="0" eb="2">
      <t>ケイヤク</t>
    </rPh>
    <rPh sb="2" eb="4">
      <t>リコウ</t>
    </rPh>
    <rPh sb="4" eb="6">
      <t>キカン</t>
    </rPh>
    <rPh sb="7" eb="9">
      <t>シュウリョウ</t>
    </rPh>
    <rPh sb="9" eb="10">
      <t>ビ</t>
    </rPh>
    <phoneticPr fontId="6"/>
  </si>
  <si>
    <t>（YYYY/MM/DDで入力してください。）</t>
    <phoneticPr fontId="6"/>
  </si>
  <si>
    <t>技術研修期間（開始日）：</t>
    <rPh sb="0" eb="2">
      <t>ギジュツ</t>
    </rPh>
    <rPh sb="2" eb="4">
      <t>ケンシュウ</t>
    </rPh>
    <rPh sb="4" eb="6">
      <t>キカン</t>
    </rPh>
    <rPh sb="7" eb="10">
      <t>カイシビ</t>
    </rPh>
    <phoneticPr fontId="6"/>
  </si>
  <si>
    <t>（研修員の来日日から離日日までの受入期間から、到着後のブリーフィングなどの期間及び閉講式以降の滞在期間を除いた期間です。）</t>
    <phoneticPr fontId="6"/>
  </si>
  <si>
    <t>技術研修期間（終了日）：</t>
    <rPh sb="0" eb="2">
      <t>ギジュツ</t>
    </rPh>
    <rPh sb="2" eb="4">
      <t>ケンシュウ</t>
    </rPh>
    <rPh sb="4" eb="6">
      <t>キカン</t>
    </rPh>
    <rPh sb="7" eb="10">
      <t>シュウリョウビ</t>
    </rPh>
    <phoneticPr fontId="6"/>
  </si>
  <si>
    <t>作成様式</t>
  </si>
  <si>
    <t>見積書</t>
  </si>
  <si>
    <r>
      <t>・「研修実施経費見積書」の添付書類として利用する場合は、「見積書」を選択⇒【1】見・契のセルD１が</t>
    </r>
    <r>
      <rPr>
        <b/>
        <sz val="11"/>
        <color rgb="FF0000FF"/>
        <rFont val="BIZ UDPゴシック"/>
        <family val="3"/>
        <charset val="128"/>
      </rPr>
      <t>「別紙１」</t>
    </r>
    <r>
      <rPr>
        <sz val="11"/>
        <color rgb="FF0000FF"/>
        <rFont val="BIZ UDPゴシック"/>
        <family val="3"/>
        <charset val="128"/>
      </rPr>
      <t>、B５のタイトルが</t>
    </r>
    <r>
      <rPr>
        <b/>
        <sz val="11"/>
        <color rgb="FF0000FF"/>
        <rFont val="BIZ UDPゴシック"/>
        <family val="3"/>
        <charset val="128"/>
      </rPr>
      <t>「見積金額」</t>
    </r>
    <r>
      <rPr>
        <sz val="11"/>
        <color rgb="FF0000FF"/>
        <rFont val="BIZ UDPゴシック"/>
        <family val="3"/>
        <charset val="128"/>
      </rPr>
      <t>と表示され、
　別紙２以降は、「見積書　別紙２」「見積書　別紙３」…と表示されます。</t>
    </r>
    <rPh sb="40" eb="41">
      <t>ミ</t>
    </rPh>
    <rPh sb="42" eb="43">
      <t>チギリ</t>
    </rPh>
    <rPh sb="70" eb="72">
      <t>ヒョウジ</t>
    </rPh>
    <rPh sb="77" eb="79">
      <t>ベッシ</t>
    </rPh>
    <rPh sb="80" eb="82">
      <t>イコウ</t>
    </rPh>
    <rPh sb="85" eb="88">
      <t>ミツモリショ</t>
    </rPh>
    <rPh sb="89" eb="91">
      <t>ベッシ</t>
    </rPh>
    <phoneticPr fontId="6"/>
  </si>
  <si>
    <r>
      <t>・「研修委託契約書」の附属書として利用する場合は、「契約書」を選択⇒【1】見・契のセルD１が</t>
    </r>
    <r>
      <rPr>
        <b/>
        <sz val="11"/>
        <color rgb="FF0000FF"/>
        <rFont val="BIZ UDPゴシック"/>
        <family val="3"/>
        <charset val="128"/>
      </rPr>
      <t>「附属書Ⅱ」</t>
    </r>
    <r>
      <rPr>
        <sz val="11"/>
        <color rgb="FF0000FF"/>
        <rFont val="BIZ UDPゴシック"/>
        <family val="3"/>
        <charset val="128"/>
      </rPr>
      <t>、B５のタイトルが</t>
    </r>
    <r>
      <rPr>
        <b/>
        <sz val="11"/>
        <color rgb="FF0000FF"/>
        <rFont val="BIZ UDPゴシック"/>
        <family val="3"/>
        <charset val="128"/>
      </rPr>
      <t>「契約金額」</t>
    </r>
    <r>
      <rPr>
        <sz val="11"/>
        <color rgb="FF0000FF"/>
        <rFont val="BIZ UDPゴシック"/>
        <family val="3"/>
        <charset val="128"/>
      </rPr>
      <t>と表示され、　
別紙２以降は、「別紙２」「別紙３」…と表示されます。</t>
    </r>
  </si>
  <si>
    <t>年　　　月　　　日</t>
    <rPh sb="0" eb="1">
      <t>ネン</t>
    </rPh>
    <rPh sb="4" eb="5">
      <t>ツキ</t>
    </rPh>
    <rPh sb="8" eb="9">
      <t>ヒ</t>
    </rPh>
    <phoneticPr fontId="6"/>
  </si>
  <si>
    <t>㊞</t>
  </si>
  <si>
    <t>本件責任者</t>
    <rPh sb="0" eb="2">
      <t>ホンケン</t>
    </rPh>
    <rPh sb="2" eb="5">
      <t>セキニンシャ</t>
    </rPh>
    <phoneticPr fontId="6"/>
  </si>
  <si>
    <t>（氏名）</t>
    <rPh sb="1" eb="3">
      <t>シメイ</t>
    </rPh>
    <phoneticPr fontId="6"/>
  </si>
  <si>
    <t>（役職）</t>
    <rPh sb="1" eb="3">
      <t>ヤクショク</t>
    </rPh>
    <phoneticPr fontId="6"/>
  </si>
  <si>
    <t>（所属先）</t>
    <rPh sb="1" eb="3">
      <t>ショゾク</t>
    </rPh>
    <rPh sb="3" eb="4">
      <t>サキ</t>
    </rPh>
    <phoneticPr fontId="6"/>
  </si>
  <si>
    <t>（連絡先）</t>
    <rPh sb="1" eb="4">
      <t>レンラクサキ</t>
    </rPh>
    <phoneticPr fontId="6"/>
  </si>
  <si>
    <t>電話番号及び電子メールアドレス</t>
    <rPh sb="0" eb="4">
      <t>デンワバンゴウ</t>
    </rPh>
    <rPh sb="4" eb="5">
      <t>オヨ</t>
    </rPh>
    <rPh sb="6" eb="8">
      <t>デンシ</t>
    </rPh>
    <phoneticPr fontId="6"/>
  </si>
  <si>
    <t>担当者</t>
    <rPh sb="0" eb="3">
      <t>タントウシャ</t>
    </rPh>
    <phoneticPr fontId="6"/>
  </si>
  <si>
    <t>研修実施経費見積書</t>
  </si>
  <si>
    <t>調達管理番号：</t>
    <rPh sb="0" eb="2">
      <t>チョウタツ</t>
    </rPh>
    <rPh sb="2" eb="4">
      <t>カンリ</t>
    </rPh>
    <rPh sb="4" eb="6">
      <t>バンゴウ</t>
    </rPh>
    <phoneticPr fontId="6"/>
  </si>
  <si>
    <t>（予定）</t>
    <rPh sb="1" eb="3">
      <t>ヨテイ</t>
    </rPh>
    <phoneticPr fontId="6"/>
  </si>
  <si>
    <t>契約履行期間：</t>
    <rPh sb="0" eb="2">
      <t>ケイヤク</t>
    </rPh>
    <rPh sb="2" eb="4">
      <t>リコウ</t>
    </rPh>
    <rPh sb="4" eb="6">
      <t>キカン</t>
    </rPh>
    <phoneticPr fontId="6"/>
  </si>
  <si>
    <t>～</t>
    <phoneticPr fontId="6"/>
  </si>
  <si>
    <t>（技術研修期間）</t>
    <rPh sb="1" eb="3">
      <t>ギジュツ</t>
    </rPh>
    <rPh sb="3" eb="5">
      <t>ケンシュウ</t>
    </rPh>
    <rPh sb="5" eb="7">
      <t>キカン</t>
    </rPh>
    <phoneticPr fontId="6"/>
  </si>
  <si>
    <t>上記契約にかかる見積書を下記のとおり提出します。</t>
    <rPh sb="0" eb="2">
      <t>ジョウキ</t>
    </rPh>
    <rPh sb="2" eb="4">
      <t>ケイヤク</t>
    </rPh>
    <rPh sb="8" eb="11">
      <t>ミツモリショ</t>
    </rPh>
    <rPh sb="12" eb="14">
      <t>カキ</t>
    </rPh>
    <rPh sb="18" eb="20">
      <t>テイシュツ</t>
    </rPh>
    <phoneticPr fontId="6"/>
  </si>
  <si>
    <t>記</t>
    <rPh sb="0" eb="1">
      <t>キ</t>
    </rPh>
    <phoneticPr fontId="6"/>
  </si>
  <si>
    <t>1．見積金額：</t>
    <rPh sb="2" eb="4">
      <t>ミツモリ</t>
    </rPh>
    <rPh sb="4" eb="6">
      <t>キンガク</t>
    </rPh>
    <phoneticPr fontId="6"/>
  </si>
  <si>
    <r>
      <t>円（</t>
    </r>
    <r>
      <rPr>
        <sz val="11"/>
        <rFont val="BIZ UDPゴシック"/>
        <family val="3"/>
        <charset val="128"/>
      </rPr>
      <t>内消費税及び地方消費税の合計額</t>
    </r>
    <r>
      <rPr>
        <sz val="12"/>
        <rFont val="BIZ UDPゴシック"/>
        <family val="3"/>
        <charset val="128"/>
      </rPr>
      <t>（10%）</t>
    </r>
    <rPh sb="14" eb="16">
      <t>ゴウケイ</t>
    </rPh>
    <phoneticPr fontId="6"/>
  </si>
  <si>
    <t>円）</t>
    <rPh sb="0" eb="1">
      <t>エン</t>
    </rPh>
    <phoneticPr fontId="6"/>
  </si>
  <si>
    <t>2．経費内訳：</t>
    <rPh sb="2" eb="4">
      <t>ケイヒ</t>
    </rPh>
    <rPh sb="4" eb="6">
      <t>ウチワケ</t>
    </rPh>
    <phoneticPr fontId="6"/>
  </si>
  <si>
    <t>別紙１のとおり</t>
    <rPh sb="0" eb="2">
      <t>ベッシ</t>
    </rPh>
    <phoneticPr fontId="6"/>
  </si>
  <si>
    <t>3．全体期間（３年間）の見積総額（概算／税込）：●●円（初年度見積金額×３）</t>
    <rPh sb="2" eb="6">
      <t>ゼンタイキカン</t>
    </rPh>
    <rPh sb="8" eb="10">
      <t>ネンカン</t>
    </rPh>
    <rPh sb="12" eb="14">
      <t>ミツモリ</t>
    </rPh>
    <rPh sb="14" eb="16">
      <t>ソウガク</t>
    </rPh>
    <rPh sb="17" eb="19">
      <t>ガイサン</t>
    </rPh>
    <rPh sb="20" eb="22">
      <t>ゼイコミ</t>
    </rPh>
    <rPh sb="21" eb="22">
      <t>コ</t>
    </rPh>
    <rPh sb="26" eb="27">
      <t>エン</t>
    </rPh>
    <rPh sb="28" eb="31">
      <t>ショネンド</t>
    </rPh>
    <rPh sb="31" eb="33">
      <t>ミツモリ</t>
    </rPh>
    <rPh sb="33" eb="35">
      <t>キンガク</t>
    </rPh>
    <phoneticPr fontId="6"/>
  </si>
  <si>
    <t>以　上</t>
    <rPh sb="0" eb="1">
      <t>イ</t>
    </rPh>
    <rPh sb="2" eb="3">
      <t>ウエ</t>
    </rPh>
    <phoneticPr fontId="6"/>
  </si>
  <si>
    <t>（単位：円）</t>
    <rPh sb="1" eb="3">
      <t>タンイ</t>
    </rPh>
    <rPh sb="4" eb="5">
      <t>エン</t>
    </rPh>
    <phoneticPr fontId="6"/>
  </si>
  <si>
    <t>項　　目</t>
    <phoneticPr fontId="7"/>
  </si>
  <si>
    <t>算出基礎</t>
    <rPh sb="0" eb="1">
      <t>ザン</t>
    </rPh>
    <rPh sb="1" eb="2">
      <t>デ</t>
    </rPh>
    <phoneticPr fontId="7"/>
  </si>
  <si>
    <t>備考</t>
    <rPh sb="0" eb="2">
      <t>ビコウ</t>
    </rPh>
    <phoneticPr fontId="7"/>
  </si>
  <si>
    <t>I．業務人件費</t>
    <rPh sb="2" eb="4">
      <t>ギョウム</t>
    </rPh>
    <rPh sb="4" eb="7">
      <t>ジンケンヒ</t>
    </rPh>
    <phoneticPr fontId="7"/>
  </si>
  <si>
    <t>別紙2</t>
    <rPh sb="0" eb="2">
      <t>ベッシ</t>
    </rPh>
    <phoneticPr fontId="6"/>
  </si>
  <si>
    <t>ランプサム</t>
    <phoneticPr fontId="6"/>
  </si>
  <si>
    <t>II．業務管理費</t>
    <rPh sb="3" eb="5">
      <t>ギョウム</t>
    </rPh>
    <rPh sb="5" eb="8">
      <t>カンリヒ</t>
    </rPh>
    <phoneticPr fontId="7"/>
  </si>
  <si>
    <t>III．直接経費</t>
    <rPh sb="4" eb="6">
      <t>チョクセツ</t>
    </rPh>
    <rPh sb="6" eb="8">
      <t>ケイヒ</t>
    </rPh>
    <phoneticPr fontId="7"/>
  </si>
  <si>
    <t>１．一般謝金</t>
    <rPh sb="2" eb="4">
      <t>イッパン</t>
    </rPh>
    <rPh sb="4" eb="6">
      <t>シャキン</t>
    </rPh>
    <phoneticPr fontId="7"/>
  </si>
  <si>
    <t>別紙3</t>
    <rPh sb="0" eb="2">
      <t>ベッシ</t>
    </rPh>
    <phoneticPr fontId="6"/>
  </si>
  <si>
    <t>(1)講師謝金</t>
    <rPh sb="3" eb="5">
      <t>コウシ</t>
    </rPh>
    <rPh sb="5" eb="7">
      <t>シャキン</t>
    </rPh>
    <phoneticPr fontId="7"/>
  </si>
  <si>
    <t>(2)検討会等参加謝金</t>
    <rPh sb="3" eb="5">
      <t>ケントウ</t>
    </rPh>
    <rPh sb="5" eb="7">
      <t>カイナド</t>
    </rPh>
    <rPh sb="7" eb="9">
      <t>サンカ</t>
    </rPh>
    <rPh sb="9" eb="11">
      <t>シャキン</t>
    </rPh>
    <phoneticPr fontId="7"/>
  </si>
  <si>
    <t>(3)原稿謝金</t>
    <rPh sb="3" eb="5">
      <t>ゲンコウ</t>
    </rPh>
    <rPh sb="5" eb="7">
      <t>シャキン</t>
    </rPh>
    <phoneticPr fontId="7"/>
  </si>
  <si>
    <t>(4)見学謝金</t>
    <rPh sb="5" eb="7">
      <t>シャキン</t>
    </rPh>
    <phoneticPr fontId="7"/>
  </si>
  <si>
    <t>２．研修旅費</t>
    <rPh sb="2" eb="4">
      <t>ケンシュウ</t>
    </rPh>
    <rPh sb="4" eb="6">
      <t>リョヒ</t>
    </rPh>
    <phoneticPr fontId="7"/>
  </si>
  <si>
    <t>別紙4</t>
    <rPh sb="0" eb="2">
      <t>ベッシ</t>
    </rPh>
    <phoneticPr fontId="6"/>
  </si>
  <si>
    <t>実費精算</t>
    <rPh sb="0" eb="4">
      <t>ジッピセイサン</t>
    </rPh>
    <phoneticPr fontId="6"/>
  </si>
  <si>
    <t>(1)内国旅行にかかる研修旅費</t>
    <rPh sb="3" eb="5">
      <t>ナイコク</t>
    </rPh>
    <rPh sb="5" eb="7">
      <t>リョコウ</t>
    </rPh>
    <rPh sb="11" eb="13">
      <t>ケンシュウ</t>
    </rPh>
    <rPh sb="13" eb="15">
      <t>リョヒ</t>
    </rPh>
    <phoneticPr fontId="7"/>
  </si>
  <si>
    <t>(2)外国旅行にかかる研修旅費</t>
    <rPh sb="3" eb="5">
      <t>ガイコク</t>
    </rPh>
    <rPh sb="5" eb="7">
      <t>リョコウ</t>
    </rPh>
    <rPh sb="11" eb="13">
      <t>ケンシュウ</t>
    </rPh>
    <rPh sb="13" eb="15">
      <t>リョヒ</t>
    </rPh>
    <phoneticPr fontId="7"/>
  </si>
  <si>
    <t>3．研修諸経費</t>
    <rPh sb="2" eb="4">
      <t>ケンシュウ</t>
    </rPh>
    <rPh sb="4" eb="7">
      <t>ショケイヒ</t>
    </rPh>
    <phoneticPr fontId="7"/>
  </si>
  <si>
    <t>別紙5</t>
    <rPh sb="0" eb="2">
      <t>ベッシ</t>
    </rPh>
    <phoneticPr fontId="6"/>
  </si>
  <si>
    <t>(1)資材・教材費</t>
    <rPh sb="3" eb="5">
      <t>シザイ</t>
    </rPh>
    <rPh sb="6" eb="8">
      <t>キョウザイ</t>
    </rPh>
    <rPh sb="8" eb="9">
      <t>ヒ</t>
    </rPh>
    <phoneticPr fontId="7"/>
  </si>
  <si>
    <t>(2)施設・機材借料損料</t>
    <rPh sb="3" eb="5">
      <t>シセツ</t>
    </rPh>
    <rPh sb="6" eb="8">
      <t>キザイ</t>
    </rPh>
    <rPh sb="8" eb="9">
      <t>カ</t>
    </rPh>
    <rPh sb="9" eb="10">
      <t>リョウ</t>
    </rPh>
    <rPh sb="10" eb="11">
      <t>ソン</t>
    </rPh>
    <rPh sb="11" eb="12">
      <t>リョウ</t>
    </rPh>
    <phoneticPr fontId="7"/>
  </si>
  <si>
    <t>(3)施設入場料</t>
    <rPh sb="3" eb="5">
      <t>シセツ</t>
    </rPh>
    <rPh sb="5" eb="8">
      <t>ニュウジョウリョウ</t>
    </rPh>
    <phoneticPr fontId="7"/>
  </si>
  <si>
    <t>(4)通訳傭上費</t>
    <rPh sb="3" eb="5">
      <t>ツウヤク</t>
    </rPh>
    <rPh sb="5" eb="7">
      <t>ヨウジョウ</t>
    </rPh>
    <rPh sb="7" eb="8">
      <t>ヒ</t>
    </rPh>
    <phoneticPr fontId="7"/>
  </si>
  <si>
    <t>(5)イベント開催費</t>
    <rPh sb="7" eb="9">
      <t>カイサイ</t>
    </rPh>
    <rPh sb="9" eb="10">
      <t>ヒ</t>
    </rPh>
    <phoneticPr fontId="7"/>
  </si>
  <si>
    <t>(6)その他</t>
    <rPh sb="5" eb="6">
      <t>タ</t>
    </rPh>
    <phoneticPr fontId="7"/>
  </si>
  <si>
    <t>Ⅳ．小計（Ⅰ.＋Ⅱ.＋Ⅲ.）</t>
    <rPh sb="2" eb="3">
      <t>ショウ</t>
    </rPh>
    <rPh sb="3" eb="4">
      <t>ケイ</t>
    </rPh>
    <phoneticPr fontId="7"/>
  </si>
  <si>
    <t>Ⅴ．消費税及び地方消費税の合計額</t>
    <rPh sb="13" eb="15">
      <t>ゴウケイ</t>
    </rPh>
    <rPh sb="15" eb="16">
      <t>ガク</t>
    </rPh>
    <phoneticPr fontId="7"/>
  </si>
  <si>
    <t>1円未満端数切捨て</t>
    <rPh sb="1" eb="2">
      <t>エン</t>
    </rPh>
    <rPh sb="2" eb="4">
      <t>ミマン</t>
    </rPh>
    <rPh sb="4" eb="6">
      <t>ハスウ</t>
    </rPh>
    <rPh sb="6" eb="8">
      <t>キリス</t>
    </rPh>
    <phoneticPr fontId="6"/>
  </si>
  <si>
    <t>合　　計（Ⅳ.＋Ⅴ.）</t>
    <rPh sb="0" eb="1">
      <t>ゴウ</t>
    </rPh>
    <rPh sb="3" eb="4">
      <t>ケイ</t>
    </rPh>
    <phoneticPr fontId="7"/>
  </si>
  <si>
    <t>※直接経費における税抜額算出にあたり1円未満端数は四捨五入</t>
    <phoneticPr fontId="6"/>
  </si>
  <si>
    <t>参考資料（提出不要）</t>
    <rPh sb="0" eb="2">
      <t>サンコウ</t>
    </rPh>
    <rPh sb="2" eb="4">
      <t>シリョウ</t>
    </rPh>
    <rPh sb="5" eb="7">
      <t>テイシュツ</t>
    </rPh>
    <rPh sb="7" eb="9">
      <t>フヨウ</t>
    </rPh>
    <phoneticPr fontId="6"/>
  </si>
  <si>
    <t>◆業務従事人日の積算について◆</t>
    <rPh sb="1" eb="3">
      <t>ギョウム</t>
    </rPh>
    <rPh sb="3" eb="5">
      <t>ジュウジ</t>
    </rPh>
    <rPh sb="5" eb="7">
      <t>ニンニチ</t>
    </rPh>
    <rPh sb="8" eb="10">
      <t>セキサン</t>
    </rPh>
    <phoneticPr fontId="6"/>
  </si>
  <si>
    <r>
      <t>業務従事人日は、事前準備・事後調整期間と技術研修期間から構成されます。
①標準的な研修委託契約を履行していただくために必要な業務従事人日の</t>
    </r>
    <r>
      <rPr>
        <b/>
        <sz val="12"/>
        <rFont val="BIZ UDPゴシック"/>
        <family val="3"/>
        <charset val="128"/>
      </rPr>
      <t>積算目安</t>
    </r>
    <r>
      <rPr>
        <sz val="12"/>
        <rFont val="BIZ UDPゴシック"/>
        <family val="3"/>
        <charset val="128"/>
      </rPr>
      <t>は、</t>
    </r>
    <r>
      <rPr>
        <u/>
        <sz val="12"/>
        <color rgb="FFC00000"/>
        <rFont val="BIZ UDPゴシック"/>
        <family val="3"/>
        <charset val="128"/>
      </rPr>
      <t>技術研修日数（セル</t>
    </r>
    <r>
      <rPr>
        <b/>
        <u/>
        <sz val="12"/>
        <color rgb="FFC00000"/>
        <rFont val="BIZ UDPゴシック"/>
        <family val="3"/>
        <charset val="128"/>
      </rPr>
      <t>D8</t>
    </r>
    <r>
      <rPr>
        <u/>
        <sz val="12"/>
        <color rgb="FFC00000"/>
        <rFont val="BIZ UDPゴシック"/>
        <family val="3"/>
        <charset val="128"/>
      </rPr>
      <t>：水色)に（日数を）入力すると自動的に計算される</t>
    </r>
    <r>
      <rPr>
        <sz val="12"/>
        <rFont val="BIZ UDPゴシック"/>
        <family val="3"/>
        <charset val="128"/>
      </rPr>
      <t xml:space="preserve">ようになっていますので、ご参考までにご利用ください。
②追加日数は必要に応じてセルE8に入れてください（水色）。
</t>
    </r>
    <rPh sb="0" eb="2">
      <t>ギョウム</t>
    </rPh>
    <rPh sb="2" eb="4">
      <t>ジュウジ</t>
    </rPh>
    <rPh sb="4" eb="6">
      <t>ニンニチ</t>
    </rPh>
    <rPh sb="8" eb="10">
      <t>ジゼン</t>
    </rPh>
    <rPh sb="10" eb="12">
      <t>ジュンビ</t>
    </rPh>
    <rPh sb="13" eb="15">
      <t>ジゴ</t>
    </rPh>
    <rPh sb="15" eb="17">
      <t>チョウセイ</t>
    </rPh>
    <rPh sb="17" eb="19">
      <t>キカン</t>
    </rPh>
    <rPh sb="20" eb="22">
      <t>ギジュツ</t>
    </rPh>
    <rPh sb="22" eb="24">
      <t>ケンシュウ</t>
    </rPh>
    <rPh sb="24" eb="26">
      <t>キカン</t>
    </rPh>
    <rPh sb="28" eb="30">
      <t>コウセイ</t>
    </rPh>
    <rPh sb="37" eb="40">
      <t>ヒョウジュンテキ</t>
    </rPh>
    <rPh sb="41" eb="43">
      <t>ケンシュウ</t>
    </rPh>
    <rPh sb="43" eb="45">
      <t>イタク</t>
    </rPh>
    <rPh sb="45" eb="47">
      <t>ケイヤク</t>
    </rPh>
    <rPh sb="48" eb="50">
      <t>リコウ</t>
    </rPh>
    <rPh sb="59" eb="61">
      <t>ヒツヨウ</t>
    </rPh>
    <rPh sb="62" eb="64">
      <t>ギョウム</t>
    </rPh>
    <rPh sb="64" eb="66">
      <t>ジュウジ</t>
    </rPh>
    <rPh sb="66" eb="67">
      <t>ニン</t>
    </rPh>
    <rPh sb="67" eb="68">
      <t>ニチ</t>
    </rPh>
    <rPh sb="69" eb="71">
      <t>セキサン</t>
    </rPh>
    <rPh sb="71" eb="73">
      <t>メヤス</t>
    </rPh>
    <rPh sb="75" eb="77">
      <t>ギジュツ</t>
    </rPh>
    <rPh sb="77" eb="79">
      <t>ケンシュウ</t>
    </rPh>
    <rPh sb="79" eb="81">
      <t>ニッスウ</t>
    </rPh>
    <rPh sb="92" eb="94">
      <t>ニッスウ</t>
    </rPh>
    <rPh sb="96" eb="98">
      <t>ニュウリョク</t>
    </rPh>
    <rPh sb="123" eb="125">
      <t>サンコウ</t>
    </rPh>
    <rPh sb="129" eb="131">
      <t>リヨウ</t>
    </rPh>
    <rPh sb="138" eb="140">
      <t>ツイカ</t>
    </rPh>
    <rPh sb="140" eb="142">
      <t>ニッスウ</t>
    </rPh>
    <rPh sb="143" eb="145">
      <t>ヒツヨウ</t>
    </rPh>
    <rPh sb="146" eb="147">
      <t>オウ</t>
    </rPh>
    <rPh sb="154" eb="155">
      <t>イ</t>
    </rPh>
    <rPh sb="162" eb="164">
      <t>ミズイロ</t>
    </rPh>
    <phoneticPr fontId="6"/>
  </si>
  <si>
    <t>【業務人日積算目安】</t>
    <rPh sb="1" eb="3">
      <t>ギョウム</t>
    </rPh>
    <rPh sb="3" eb="4">
      <t>ジン</t>
    </rPh>
    <rPh sb="4" eb="5">
      <t>ニチ</t>
    </rPh>
    <rPh sb="5" eb="7">
      <t>セキサン</t>
    </rPh>
    <rPh sb="7" eb="9">
      <t>メヤス</t>
    </rPh>
    <phoneticPr fontId="6"/>
  </si>
  <si>
    <t>（単位：日）</t>
    <rPh sb="1" eb="3">
      <t>タンイ</t>
    </rPh>
    <rPh sb="4" eb="5">
      <t>ヒ</t>
    </rPh>
    <phoneticPr fontId="6"/>
  </si>
  <si>
    <t>追加業務人日（経理処理・契約管理ガイドライン　P.21-22）</t>
    <rPh sb="0" eb="2">
      <t>ツイカ</t>
    </rPh>
    <rPh sb="2" eb="4">
      <t>ギョウム</t>
    </rPh>
    <rPh sb="4" eb="6">
      <t>ニンニチ</t>
    </rPh>
    <rPh sb="7" eb="11">
      <t>ケイリショリ</t>
    </rPh>
    <rPh sb="12" eb="14">
      <t>ケイヤク</t>
    </rPh>
    <rPh sb="14" eb="16">
      <t>カンリ</t>
    </rPh>
    <phoneticPr fontId="6"/>
  </si>
  <si>
    <t>事前・事後日数</t>
    <rPh sb="0" eb="2">
      <t>ジゼン</t>
    </rPh>
    <rPh sb="3" eb="5">
      <t>ジゴ</t>
    </rPh>
    <rPh sb="5" eb="7">
      <t>ニッスウ</t>
    </rPh>
    <phoneticPr fontId="6"/>
  </si>
  <si>
    <t>技術研修日数</t>
    <rPh sb="0" eb="2">
      <t>ギジュツ</t>
    </rPh>
    <rPh sb="2" eb="4">
      <t>ケンシュウ</t>
    </rPh>
    <rPh sb="4" eb="6">
      <t>ニッスウ</t>
    </rPh>
    <phoneticPr fontId="6"/>
  </si>
  <si>
    <t>追加業務人日</t>
    <rPh sb="0" eb="2">
      <t>ツイカ</t>
    </rPh>
    <rPh sb="2" eb="4">
      <t>ギョウム</t>
    </rPh>
    <rPh sb="4" eb="6">
      <t>ニンニチ</t>
    </rPh>
    <phoneticPr fontId="6"/>
  </si>
  <si>
    <t>計</t>
    <rPh sb="0" eb="1">
      <t>ケイ</t>
    </rPh>
    <phoneticPr fontId="6"/>
  </si>
  <si>
    <t>業務内容</t>
  </si>
  <si>
    <t>追加業務人日
（目安）</t>
    <phoneticPr fontId="6"/>
  </si>
  <si>
    <t>積算目安</t>
    <rPh sb="0" eb="2">
      <t>セキサン</t>
    </rPh>
    <rPh sb="2" eb="4">
      <t>メヤス</t>
    </rPh>
    <phoneticPr fontId="6"/>
  </si>
  <si>
    <t>通訳同行者（JICAの研修監理員に相当する要員）の手配・配置</t>
  </si>
  <si>
    <t>国内移動の手配</t>
  </si>
  <si>
    <t>宿泊の手配</t>
  </si>
  <si>
    <t>教材の翻訳・印刷手配に関わる業務（10講座当たり）</t>
    <phoneticPr fontId="6"/>
  </si>
  <si>
    <t>【青年研修】</t>
    <rPh sb="1" eb="5">
      <t>セイネンケンシュウ</t>
    </rPh>
    <phoneticPr fontId="6"/>
  </si>
  <si>
    <t>実施方法</t>
    <rPh sb="0" eb="4">
      <t>ジッシホウホウ</t>
    </rPh>
    <phoneticPr fontId="6"/>
  </si>
  <si>
    <t>業務内容</t>
    <rPh sb="0" eb="2">
      <t>ギョウム</t>
    </rPh>
    <rPh sb="2" eb="4">
      <t>ナイヨウ</t>
    </rPh>
    <phoneticPr fontId="6"/>
  </si>
  <si>
    <t>受託者自らが実施</t>
    <rPh sb="0" eb="3">
      <t>ジュタクシャ</t>
    </rPh>
    <rPh sb="3" eb="4">
      <t>ミズカ</t>
    </rPh>
    <rPh sb="6" eb="8">
      <t>ジッシ</t>
    </rPh>
    <phoneticPr fontId="6"/>
  </si>
  <si>
    <t>ホストファミリーの募集、ホストファミリーへの説明、研修員への事前説明、謝金支払い　等</t>
    <rPh sb="9" eb="11">
      <t>ボシュウ</t>
    </rPh>
    <rPh sb="22" eb="24">
      <t>セツメイ</t>
    </rPh>
    <rPh sb="25" eb="28">
      <t>ケンシュウイン</t>
    </rPh>
    <rPh sb="30" eb="32">
      <t>ジゼン</t>
    </rPh>
    <rPh sb="32" eb="34">
      <t>セツメイ</t>
    </rPh>
    <rPh sb="35" eb="37">
      <t>シャキン</t>
    </rPh>
    <rPh sb="37" eb="39">
      <t>シハラ</t>
    </rPh>
    <rPh sb="41" eb="42">
      <t>トウ</t>
    </rPh>
    <phoneticPr fontId="6"/>
  </si>
  <si>
    <t>国際交流協会等と連携した実施</t>
    <rPh sb="0" eb="4">
      <t>コクサイコウリュウ</t>
    </rPh>
    <rPh sb="4" eb="7">
      <t>キョウカイトウ</t>
    </rPh>
    <rPh sb="8" eb="10">
      <t>レンケイ</t>
    </rPh>
    <rPh sb="12" eb="14">
      <t>ジッシ</t>
    </rPh>
    <phoneticPr fontId="6"/>
  </si>
  <si>
    <t>協力機関の手配・協議、（ホストファミリーへの説明）、謝金の支払　等</t>
    <rPh sb="0" eb="2">
      <t>キョウリョク</t>
    </rPh>
    <rPh sb="2" eb="4">
      <t>キカン</t>
    </rPh>
    <rPh sb="5" eb="7">
      <t>テハイ</t>
    </rPh>
    <rPh sb="8" eb="10">
      <t>キョウギ</t>
    </rPh>
    <rPh sb="22" eb="24">
      <t>セツメイ</t>
    </rPh>
    <rPh sb="26" eb="28">
      <t>シャキン</t>
    </rPh>
    <rPh sb="29" eb="31">
      <t>シハラ</t>
    </rPh>
    <rPh sb="32" eb="33">
      <t>ナド</t>
    </rPh>
    <phoneticPr fontId="6"/>
  </si>
  <si>
    <t>経費を伴う再委託による実施</t>
    <phoneticPr fontId="6"/>
  </si>
  <si>
    <t>再委託先の手配、見積もり取得・選定・契約交渉、契約等</t>
    <phoneticPr fontId="6"/>
  </si>
  <si>
    <t>I．業務人件費</t>
    <rPh sb="2" eb="4">
      <t>ギョウム</t>
    </rPh>
    <rPh sb="4" eb="7">
      <t>ジンケンヒ</t>
    </rPh>
    <phoneticPr fontId="10"/>
  </si>
  <si>
    <t>【契約履行期間】</t>
    <rPh sb="1" eb="3">
      <t>ケイヤク</t>
    </rPh>
    <rPh sb="3" eb="5">
      <t>リコウ</t>
    </rPh>
    <rPh sb="5" eb="7">
      <t>キカン</t>
    </rPh>
    <phoneticPr fontId="10"/>
  </si>
  <si>
    <t>～</t>
    <phoneticPr fontId="10"/>
  </si>
  <si>
    <t>【技術研修期間】</t>
    <rPh sb="1" eb="3">
      <t>ギジュツ</t>
    </rPh>
    <rPh sb="3" eb="5">
      <t>ケンシュウ</t>
    </rPh>
    <rPh sb="5" eb="7">
      <t>キカン</t>
    </rPh>
    <phoneticPr fontId="10"/>
  </si>
  <si>
    <t>(技術研修日数</t>
    <rPh sb="1" eb="3">
      <t>ギジュツ</t>
    </rPh>
    <rPh sb="3" eb="5">
      <t>ケンシュウ</t>
    </rPh>
    <rPh sb="5" eb="7">
      <t>ニッスウ</t>
    </rPh>
    <phoneticPr fontId="10"/>
  </si>
  <si>
    <t>日間）</t>
    <rPh sb="0" eb="1">
      <t>ニチ</t>
    </rPh>
    <rPh sb="1" eb="2">
      <t>カン</t>
    </rPh>
    <phoneticPr fontId="10"/>
  </si>
  <si>
    <t>担当業務</t>
  </si>
  <si>
    <t>氏名</t>
  </si>
  <si>
    <t>日額単価（税抜）</t>
    <rPh sb="0" eb="2">
      <t>ニチガク</t>
    </rPh>
    <rPh sb="5" eb="7">
      <t>ゼイヌキ</t>
    </rPh>
    <phoneticPr fontId="10"/>
  </si>
  <si>
    <t>業務従事日数</t>
    <rPh sb="0" eb="2">
      <t>ギョウム</t>
    </rPh>
    <rPh sb="2" eb="4">
      <t>ジュウジ</t>
    </rPh>
    <rPh sb="4" eb="6">
      <t>ニッスウ</t>
    </rPh>
    <phoneticPr fontId="10"/>
  </si>
  <si>
    <t>金額（税抜）</t>
    <rPh sb="3" eb="4">
      <t>ゼイ</t>
    </rPh>
    <rPh sb="4" eb="5">
      <t>ヌキ</t>
    </rPh>
    <phoneticPr fontId="10"/>
  </si>
  <si>
    <t>業務総括者</t>
    <rPh sb="0" eb="2">
      <t>ギョウム</t>
    </rPh>
    <rPh sb="2" eb="4">
      <t>ソウカツ</t>
    </rPh>
    <rPh sb="4" eb="5">
      <t>シャ</t>
    </rPh>
    <phoneticPr fontId="10"/>
  </si>
  <si>
    <t xml:space="preserve">事前事後期間　 </t>
    <rPh sb="4" eb="6">
      <t>キカン</t>
    </rPh>
    <phoneticPr fontId="10"/>
  </si>
  <si>
    <t>日</t>
    <rPh sb="0" eb="1">
      <t>ニチ</t>
    </rPh>
    <phoneticPr fontId="10"/>
  </si>
  <si>
    <t>円</t>
    <phoneticPr fontId="10"/>
  </si>
  <si>
    <t>円/日</t>
    <phoneticPr fontId="10"/>
  </si>
  <si>
    <t>技術研修期間</t>
    <rPh sb="4" eb="6">
      <t>キカン</t>
    </rPh>
    <phoneticPr fontId="10"/>
  </si>
  <si>
    <t>円/日</t>
  </si>
  <si>
    <t>小計</t>
    <rPh sb="0" eb="1">
      <t>ショウ</t>
    </rPh>
    <phoneticPr fontId="10"/>
  </si>
  <si>
    <t>日</t>
    <phoneticPr fontId="10"/>
  </si>
  <si>
    <t>事務管理者</t>
    <rPh sb="0" eb="2">
      <t>ジム</t>
    </rPh>
    <rPh sb="2" eb="5">
      <t>カンリシャ</t>
    </rPh>
    <phoneticPr fontId="10"/>
  </si>
  <si>
    <t>事前事後期間（※）</t>
    <rPh sb="4" eb="6">
      <t>キカン</t>
    </rPh>
    <phoneticPr fontId="10"/>
  </si>
  <si>
    <t>※業務内包化による加算日数は全て事前事後期間に含める。</t>
    <rPh sb="1" eb="3">
      <t>ギョウム</t>
    </rPh>
    <rPh sb="3" eb="5">
      <t>ナイホウ</t>
    </rPh>
    <rPh sb="5" eb="6">
      <t>バ</t>
    </rPh>
    <rPh sb="9" eb="11">
      <t>カサン</t>
    </rPh>
    <rPh sb="11" eb="13">
      <t>ニッスウ</t>
    </rPh>
    <rPh sb="14" eb="15">
      <t>スベ</t>
    </rPh>
    <rPh sb="16" eb="18">
      <t>ジゼン</t>
    </rPh>
    <rPh sb="18" eb="20">
      <t>ジゴ</t>
    </rPh>
    <rPh sb="20" eb="22">
      <t>キカン</t>
    </rPh>
    <rPh sb="23" eb="24">
      <t>フク</t>
    </rPh>
    <phoneticPr fontId="6"/>
  </si>
  <si>
    <t>業務人件費 合計（税抜）</t>
    <rPh sb="0" eb="2">
      <t>ギョウム</t>
    </rPh>
    <rPh sb="2" eb="5">
      <t>ジンケンヒ</t>
    </rPh>
    <rPh sb="6" eb="8">
      <t>ゴウケイ</t>
    </rPh>
    <rPh sb="9" eb="11">
      <t>ゼイヌキ</t>
    </rPh>
    <phoneticPr fontId="10"/>
  </si>
  <si>
    <t>円</t>
    <rPh sb="0" eb="1">
      <t>エン</t>
    </rPh>
    <phoneticPr fontId="10"/>
  </si>
  <si>
    <t>II．業務管理費</t>
    <phoneticPr fontId="6"/>
  </si>
  <si>
    <t>管理費率</t>
    <rPh sb="0" eb="3">
      <t>カンリヒ</t>
    </rPh>
    <rPh sb="3" eb="4">
      <t>リツ</t>
    </rPh>
    <phoneticPr fontId="10"/>
  </si>
  <si>
    <t>業務管理費 合計（税抜）</t>
    <rPh sb="0" eb="2">
      <t>ギョウム</t>
    </rPh>
    <rPh sb="2" eb="5">
      <t>カンリヒ</t>
    </rPh>
    <rPh sb="6" eb="8">
      <t>ゴウケイ</t>
    </rPh>
    <rPh sb="9" eb="11">
      <t>ゼイヌキ</t>
    </rPh>
    <phoneticPr fontId="10"/>
  </si>
  <si>
    <t>Ⅰ．直接経費</t>
    <phoneticPr fontId="6"/>
  </si>
  <si>
    <t>１．一般謝金</t>
    <rPh sb="2" eb="4">
      <t>イッパン</t>
    </rPh>
    <rPh sb="4" eb="6">
      <t>シャキン</t>
    </rPh>
    <phoneticPr fontId="9"/>
  </si>
  <si>
    <t>（１）一般謝金（講師謝金、検討会等参加謝金、原稿謝金、見学謝金）</t>
    <rPh sb="27" eb="29">
      <t>ケンガク</t>
    </rPh>
    <rPh sb="29" eb="31">
      <t>シャキン</t>
    </rPh>
    <phoneticPr fontId="6"/>
  </si>
  <si>
    <t>円</t>
    <rPh sb="0" eb="1">
      <t>エン</t>
    </rPh>
    <phoneticPr fontId="63"/>
  </si>
  <si>
    <t>講師謝金</t>
    <phoneticPr fontId="6"/>
  </si>
  <si>
    <t>検討会等参加謝金</t>
    <rPh sb="0" eb="4">
      <t>ケントウカイトウ</t>
    </rPh>
    <rPh sb="4" eb="8">
      <t>サンカシャキン</t>
    </rPh>
    <phoneticPr fontId="6"/>
  </si>
  <si>
    <t>原稿謝金</t>
    <rPh sb="0" eb="2">
      <t>ゲンコウ</t>
    </rPh>
    <rPh sb="2" eb="4">
      <t>シャキン</t>
    </rPh>
    <phoneticPr fontId="42"/>
  </si>
  <si>
    <t>見学謝金</t>
    <rPh sb="0" eb="2">
      <t>ケンガク</t>
    </rPh>
    <rPh sb="2" eb="4">
      <t>シャキン</t>
    </rPh>
    <phoneticPr fontId="42"/>
  </si>
  <si>
    <t>備　考</t>
  </si>
  <si>
    <t>単価
（税抜）</t>
    <rPh sb="0" eb="2">
      <t>タンカ</t>
    </rPh>
    <rPh sb="4" eb="5">
      <t>ゼイ</t>
    </rPh>
    <rPh sb="5" eb="6">
      <t>ヌ</t>
    </rPh>
    <phoneticPr fontId="42"/>
  </si>
  <si>
    <t>数量
（時間）</t>
    <rPh sb="0" eb="2">
      <t>スウリョウ</t>
    </rPh>
    <rPh sb="4" eb="6">
      <t>ジカン</t>
    </rPh>
    <phoneticPr fontId="42"/>
  </si>
  <si>
    <t>小計
（税抜）</t>
    <rPh sb="0" eb="2">
      <t>ショウケイ</t>
    </rPh>
    <phoneticPr fontId="42"/>
  </si>
  <si>
    <t>単価
（税抜）</t>
    <rPh sb="0" eb="2">
      <t>タンカ</t>
    </rPh>
    <phoneticPr fontId="42"/>
  </si>
  <si>
    <t>数量</t>
    <rPh sb="0" eb="2">
      <t>スウリョウ</t>
    </rPh>
    <phoneticPr fontId="42"/>
  </si>
  <si>
    <t>見学謝金</t>
    <rPh sb="0" eb="2">
      <t>ケンガク</t>
    </rPh>
    <rPh sb="2" eb="4">
      <t>シャキン</t>
    </rPh>
    <phoneticPr fontId="6"/>
  </si>
  <si>
    <t>サブ</t>
    <phoneticPr fontId="6"/>
  </si>
  <si>
    <t>30分
未満</t>
    <rPh sb="2" eb="3">
      <t>フン</t>
    </rPh>
    <rPh sb="4" eb="6">
      <t>ミマン</t>
    </rPh>
    <phoneticPr fontId="6"/>
  </si>
  <si>
    <t>改訂割合
50%未満</t>
    <rPh sb="0" eb="2">
      <t>カイテイ</t>
    </rPh>
    <rPh sb="2" eb="4">
      <t>ワリアイ</t>
    </rPh>
    <rPh sb="8" eb="10">
      <t>ミマン</t>
    </rPh>
    <phoneticPr fontId="6"/>
  </si>
  <si>
    <t>手土産</t>
    <rPh sb="0" eb="3">
      <t>テミヤゲ</t>
    </rPh>
    <phoneticPr fontId="6"/>
  </si>
  <si>
    <t>外国語</t>
    <rPh sb="0" eb="3">
      <t>ガイコクゴ</t>
    </rPh>
    <phoneticPr fontId="6"/>
  </si>
  <si>
    <t>合計</t>
    <rPh sb="0" eb="2">
      <t>ゴウケイ</t>
    </rPh>
    <phoneticPr fontId="6"/>
  </si>
  <si>
    <t>研修日程表</t>
    <rPh sb="0" eb="2">
      <t>ケンシュウ</t>
    </rPh>
    <rPh sb="2" eb="5">
      <t>ニッテイヒョウ</t>
    </rPh>
    <phoneticPr fontId="42"/>
  </si>
  <si>
    <t>研修日程表にジャンプします（クリック）</t>
    <rPh sb="0" eb="2">
      <t>ケンシュウ</t>
    </rPh>
    <rPh sb="2" eb="5">
      <t>ニッテイヒョウ</t>
    </rPh>
    <phoneticPr fontId="6"/>
  </si>
  <si>
    <t>研修コース名</t>
    <rPh sb="0" eb="2">
      <t>ケンシュウ</t>
    </rPh>
    <rPh sb="5" eb="6">
      <t>メイ</t>
    </rPh>
    <phoneticPr fontId="37"/>
  </si>
  <si>
    <t>研修プログラム名</t>
    <rPh sb="0" eb="2">
      <t>ケンシュウ</t>
    </rPh>
    <rPh sb="7" eb="8">
      <t>メイ</t>
    </rPh>
    <phoneticPr fontId="37"/>
  </si>
  <si>
    <t>研修コース番号</t>
    <rPh sb="0" eb="2">
      <t>ケンシュウ</t>
    </rPh>
    <rPh sb="5" eb="7">
      <t>バンゴウ</t>
    </rPh>
    <phoneticPr fontId="37"/>
  </si>
  <si>
    <t>※必須(半角英数字)</t>
    <rPh sb="1" eb="3">
      <t>ヒッス</t>
    </rPh>
    <rPh sb="4" eb="6">
      <t>ハンカク</t>
    </rPh>
    <rPh sb="6" eb="9">
      <t>エイスウジ</t>
    </rPh>
    <phoneticPr fontId="37"/>
  </si>
  <si>
    <t>研修プログラム番号</t>
    <rPh sb="0" eb="2">
      <t>ケンシュウ</t>
    </rPh>
    <rPh sb="7" eb="9">
      <t>バンゴウ</t>
    </rPh>
    <phoneticPr fontId="37"/>
  </si>
  <si>
    <t>※必須(半角数字)</t>
    <phoneticPr fontId="42"/>
  </si>
  <si>
    <t>研修期間</t>
    <rPh sb="0" eb="2">
      <t>ケンシュウ</t>
    </rPh>
    <rPh sb="2" eb="4">
      <t>キカン</t>
    </rPh>
    <phoneticPr fontId="37"/>
  </si>
  <si>
    <t>～</t>
    <phoneticPr fontId="37"/>
  </si>
  <si>
    <t>受入形態</t>
    <rPh sb="0" eb="2">
      <t>ウケイレ</t>
    </rPh>
    <rPh sb="2" eb="4">
      <t>ケイタイ</t>
    </rPh>
    <phoneticPr fontId="37"/>
  </si>
  <si>
    <t>業務従事者・講師等配置計画表</t>
    <rPh sb="0" eb="5">
      <t>ギョウムジュウジシャ</t>
    </rPh>
    <rPh sb="11" eb="13">
      <t>ケイカク</t>
    </rPh>
    <phoneticPr fontId="6"/>
  </si>
  <si>
    <t>見積時　参考資料</t>
    <rPh sb="0" eb="3">
      <t>ミツモリジ</t>
    </rPh>
    <rPh sb="4" eb="6">
      <t>サンコウ</t>
    </rPh>
    <rPh sb="6" eb="8">
      <t>シリョウ</t>
    </rPh>
    <phoneticPr fontId="6"/>
  </si>
  <si>
    <t>研修員数</t>
    <rPh sb="0" eb="2">
      <t>ケンシュウ</t>
    </rPh>
    <rPh sb="2" eb="3">
      <t>イン</t>
    </rPh>
    <rPh sb="3" eb="4">
      <t>スウ</t>
    </rPh>
    <phoneticPr fontId="37"/>
  </si>
  <si>
    <t>人</t>
    <rPh sb="0" eb="1">
      <t>ニン</t>
    </rPh>
    <phoneticPr fontId="37"/>
  </si>
  <si>
    <t>（金額単位：円）</t>
    <phoneticPr fontId="6"/>
  </si>
  <si>
    <t>技術研修日
（●）</t>
    <rPh sb="0" eb="2">
      <t>ギジュツ</t>
    </rPh>
    <rPh sb="2" eb="4">
      <t>ケンシュウ</t>
    </rPh>
    <rPh sb="4" eb="5">
      <t>ビ</t>
    </rPh>
    <phoneticPr fontId="37"/>
  </si>
  <si>
    <t>日付
（年月日）</t>
    <rPh sb="0" eb="2">
      <t>ヒヅケ</t>
    </rPh>
    <rPh sb="4" eb="7">
      <t>ネンガッピ</t>
    </rPh>
    <phoneticPr fontId="37"/>
  </si>
  <si>
    <t>時間</t>
    <rPh sb="0" eb="2">
      <t>ジカン</t>
    </rPh>
    <phoneticPr fontId="37"/>
  </si>
  <si>
    <t>研修内容</t>
    <rPh sb="0" eb="2">
      <t>ケンシュウ</t>
    </rPh>
    <rPh sb="2" eb="4">
      <t>ナイヨウ</t>
    </rPh>
    <phoneticPr fontId="37"/>
  </si>
  <si>
    <t>講師又は見学先担当者等</t>
    <rPh sb="0" eb="2">
      <t>コウシ</t>
    </rPh>
    <rPh sb="2" eb="3">
      <t>マタ</t>
    </rPh>
    <rPh sb="4" eb="6">
      <t>ケンガク</t>
    </rPh>
    <rPh sb="6" eb="7">
      <t>サキ</t>
    </rPh>
    <rPh sb="7" eb="11">
      <t>タントウシャトウ</t>
    </rPh>
    <phoneticPr fontId="37"/>
  </si>
  <si>
    <t>講師使用言語</t>
    <rPh sb="0" eb="2">
      <t>コウシ</t>
    </rPh>
    <rPh sb="2" eb="4">
      <t>シヨウ</t>
    </rPh>
    <rPh sb="4" eb="6">
      <t>ゲンゴ</t>
    </rPh>
    <phoneticPr fontId="6"/>
  </si>
  <si>
    <t>区分:
業務総括・事務管理・謝金種別</t>
    <rPh sb="0" eb="2">
      <t>クブン</t>
    </rPh>
    <rPh sb="4" eb="6">
      <t>ギョウム</t>
    </rPh>
    <rPh sb="6" eb="8">
      <t>ソウカツ</t>
    </rPh>
    <rPh sb="9" eb="11">
      <t>ジム</t>
    </rPh>
    <rPh sb="11" eb="13">
      <t>カンリ</t>
    </rPh>
    <rPh sb="14" eb="16">
      <t>シャキン</t>
    </rPh>
    <rPh sb="16" eb="18">
      <t>シュベツ</t>
    </rPh>
    <phoneticPr fontId="6"/>
  </si>
  <si>
    <t>業務総括者</t>
    <rPh sb="0" eb="2">
      <t>ギョウム</t>
    </rPh>
    <rPh sb="2" eb="4">
      <t>ソウカツ</t>
    </rPh>
    <rPh sb="4" eb="5">
      <t>シャ</t>
    </rPh>
    <phoneticPr fontId="6"/>
  </si>
  <si>
    <t>講師謝金（個人）</t>
    <rPh sb="0" eb="2">
      <t>コウシ</t>
    </rPh>
    <rPh sb="2" eb="4">
      <t>シャキン</t>
    </rPh>
    <rPh sb="5" eb="7">
      <t>コジン</t>
    </rPh>
    <phoneticPr fontId="6"/>
  </si>
  <si>
    <t>講師謝金（法人）</t>
    <rPh sb="0" eb="2">
      <t>コウシ</t>
    </rPh>
    <rPh sb="2" eb="4">
      <t>シャキン</t>
    </rPh>
    <rPh sb="5" eb="7">
      <t>ホウジン</t>
    </rPh>
    <phoneticPr fontId="6"/>
  </si>
  <si>
    <t>検討会等参加謝金（個人）</t>
    <rPh sb="0" eb="3">
      <t>ケントウカイ</t>
    </rPh>
    <rPh sb="3" eb="4">
      <t>トウ</t>
    </rPh>
    <rPh sb="4" eb="6">
      <t>サンカ</t>
    </rPh>
    <rPh sb="6" eb="8">
      <t>シャキン</t>
    </rPh>
    <rPh sb="9" eb="11">
      <t>コジン</t>
    </rPh>
    <phoneticPr fontId="6"/>
  </si>
  <si>
    <t>検討会等参加謝金（法人）</t>
    <rPh sb="0" eb="3">
      <t>ケントウカイ</t>
    </rPh>
    <rPh sb="3" eb="4">
      <t>トウ</t>
    </rPh>
    <rPh sb="4" eb="6">
      <t>サンカ</t>
    </rPh>
    <rPh sb="6" eb="8">
      <t>シャキン</t>
    </rPh>
    <rPh sb="9" eb="11">
      <t>ホウジン</t>
    </rPh>
    <phoneticPr fontId="6"/>
  </si>
  <si>
    <t>原稿謝金</t>
    <rPh sb="0" eb="2">
      <t>ゲンコウ</t>
    </rPh>
    <rPh sb="2" eb="4">
      <t>シャキン</t>
    </rPh>
    <phoneticPr fontId="6"/>
  </si>
  <si>
    <t>証書
番号</t>
    <rPh sb="0" eb="2">
      <t>ショウショ</t>
    </rPh>
    <rPh sb="3" eb="5">
      <t>バンゴウ</t>
    </rPh>
    <phoneticPr fontId="6"/>
  </si>
  <si>
    <r>
      <t xml:space="preserve">日付
</t>
    </r>
    <r>
      <rPr>
        <sz val="12"/>
        <color rgb="FFFF0000"/>
        <rFont val="BIZ UDPゴシック"/>
        <family val="3"/>
        <charset val="128"/>
      </rPr>
      <t>※必須</t>
    </r>
    <rPh sb="0" eb="2">
      <t>ヒヅケ</t>
    </rPh>
    <rPh sb="4" eb="6">
      <t>ヒッス</t>
    </rPh>
    <phoneticPr fontId="37"/>
  </si>
  <si>
    <t>時刻</t>
    <rPh sb="0" eb="2">
      <t>ジコク</t>
    </rPh>
    <phoneticPr fontId="37"/>
  </si>
  <si>
    <t>形態</t>
    <rPh sb="0" eb="2">
      <t>ケイタイ</t>
    </rPh>
    <phoneticPr fontId="37"/>
  </si>
  <si>
    <r>
      <t xml:space="preserve">研修内容
</t>
    </r>
    <r>
      <rPr>
        <sz val="12"/>
        <color rgb="FFFF0000"/>
        <rFont val="BIZ UDPゴシック"/>
        <family val="3"/>
        <charset val="128"/>
      </rPr>
      <t>※必須</t>
    </r>
    <rPh sb="0" eb="2">
      <t>ケンシュウ</t>
    </rPh>
    <rPh sb="2" eb="4">
      <t>ナイヨウ</t>
    </rPh>
    <rPh sb="6" eb="8">
      <t>ヒッス</t>
    </rPh>
    <phoneticPr fontId="37"/>
  </si>
  <si>
    <t>講師又は見学先担当者等</t>
  </si>
  <si>
    <t>都道府県</t>
    <rPh sb="0" eb="4">
      <t>トドウフケン</t>
    </rPh>
    <phoneticPr fontId="6"/>
  </si>
  <si>
    <t>研修場所</t>
    <rPh sb="0" eb="2">
      <t>ケンシュウ</t>
    </rPh>
    <rPh sb="2" eb="4">
      <t>バショ</t>
    </rPh>
    <phoneticPr fontId="37"/>
  </si>
  <si>
    <t>備考</t>
    <rPh sb="0" eb="2">
      <t>ビコウ</t>
    </rPh>
    <phoneticPr fontId="37"/>
  </si>
  <si>
    <t>連絡事項</t>
    <rPh sb="0" eb="2">
      <t>レンラク</t>
    </rPh>
    <rPh sb="2" eb="4">
      <t>ジコウ</t>
    </rPh>
    <phoneticPr fontId="37"/>
  </si>
  <si>
    <t>対象グループ</t>
    <rPh sb="0" eb="2">
      <t>タイショウ</t>
    </rPh>
    <phoneticPr fontId="37"/>
  </si>
  <si>
    <t>強調</t>
    <phoneticPr fontId="37"/>
  </si>
  <si>
    <t>氏名</t>
    <rPh sb="0" eb="2">
      <t>シメイ</t>
    </rPh>
    <phoneticPr fontId="37"/>
  </si>
  <si>
    <t>所属先</t>
    <rPh sb="0" eb="2">
      <t>ショゾク</t>
    </rPh>
    <rPh sb="2" eb="3">
      <t>サキ</t>
    </rPh>
    <phoneticPr fontId="37"/>
  </si>
  <si>
    <t>配置人日</t>
    <rPh sb="0" eb="2">
      <t>ハイチ</t>
    </rPh>
    <rPh sb="2" eb="4">
      <t>ニンニチ</t>
    </rPh>
    <phoneticPr fontId="6"/>
  </si>
  <si>
    <t>時間数</t>
    <rPh sb="0" eb="3">
      <t>ジカンスウ</t>
    </rPh>
    <phoneticPr fontId="6"/>
  </si>
  <si>
    <t>教材名</t>
    <rPh sb="0" eb="3">
      <t>キョウザイメイ</t>
    </rPh>
    <phoneticPr fontId="6"/>
  </si>
  <si>
    <t>言語</t>
    <rPh sb="0" eb="2">
      <t>ゲンゴ</t>
    </rPh>
    <phoneticPr fontId="6"/>
  </si>
  <si>
    <t>内容</t>
    <rPh sb="0" eb="2">
      <t>ナイヨウ</t>
    </rPh>
    <phoneticPr fontId="6"/>
  </si>
  <si>
    <t>数量</t>
    <rPh sb="0" eb="2">
      <t>スウリョウ</t>
    </rPh>
    <phoneticPr fontId="6"/>
  </si>
  <si>
    <t>日</t>
    <rPh sb="0" eb="1">
      <t>ニチ</t>
    </rPh>
    <phoneticPr fontId="6"/>
  </si>
  <si>
    <t>日（サブ）</t>
    <rPh sb="0" eb="1">
      <t>ニチ</t>
    </rPh>
    <phoneticPr fontId="6"/>
  </si>
  <si>
    <t>外</t>
    <rPh sb="0" eb="1">
      <t>ガイ</t>
    </rPh>
    <phoneticPr fontId="6"/>
  </si>
  <si>
    <t>外（サブ）</t>
    <rPh sb="0" eb="1">
      <t>ガイ</t>
    </rPh>
    <phoneticPr fontId="6"/>
  </si>
  <si>
    <r>
      <rPr>
        <sz val="12"/>
        <rFont val="BIZ UDPゴシック"/>
        <family val="3"/>
        <charset val="128"/>
      </rPr>
      <t>日</t>
    </r>
    <r>
      <rPr>
        <sz val="10"/>
        <rFont val="BIZ UDPゴシック"/>
        <family val="3"/>
        <charset val="128"/>
      </rPr>
      <t xml:space="preserve">
(改訂50%未満)</t>
    </r>
    <rPh sb="0" eb="1">
      <t>ニチ</t>
    </rPh>
    <rPh sb="3" eb="5">
      <t>カイテイ</t>
    </rPh>
    <rPh sb="8" eb="10">
      <t>ミマン</t>
    </rPh>
    <phoneticPr fontId="6"/>
  </si>
  <si>
    <t>外</t>
    <phoneticPr fontId="6"/>
  </si>
  <si>
    <r>
      <rPr>
        <sz val="12"/>
        <rFont val="BIZ UDPゴシック"/>
        <family val="3"/>
        <charset val="128"/>
      </rPr>
      <t>外</t>
    </r>
    <r>
      <rPr>
        <sz val="10"/>
        <rFont val="BIZ UDPゴシック"/>
        <family val="3"/>
        <charset val="128"/>
      </rPr>
      <t xml:space="preserve">
(改訂50%未満)</t>
    </r>
    <rPh sb="0" eb="1">
      <t>ガイ</t>
    </rPh>
    <rPh sb="3" eb="5">
      <t>カイテイ</t>
    </rPh>
    <rPh sb="8" eb="10">
      <t>ミマン</t>
    </rPh>
    <phoneticPr fontId="6"/>
  </si>
  <si>
    <t>氏名
（敬称略）</t>
    <rPh sb="0" eb="2">
      <t>シメイ</t>
    </rPh>
    <rPh sb="4" eb="7">
      <t>ケイショウリャク</t>
    </rPh>
    <phoneticPr fontId="37"/>
  </si>
  <si>
    <t>所属先及び職位名</t>
    <rPh sb="0" eb="2">
      <t>ショゾク</t>
    </rPh>
    <rPh sb="2" eb="3">
      <t>サキ</t>
    </rPh>
    <rPh sb="3" eb="4">
      <t>オヨ</t>
    </rPh>
    <rPh sb="5" eb="7">
      <t>ショクイ</t>
    </rPh>
    <rPh sb="7" eb="8">
      <t>メイ</t>
    </rPh>
    <phoneticPr fontId="37"/>
  </si>
  <si>
    <t>連絡先</t>
    <rPh sb="0" eb="3">
      <t>レンラクサキ</t>
    </rPh>
    <phoneticPr fontId="37"/>
  </si>
  <si>
    <t>～</t>
  </si>
  <si>
    <t>合計数量
（技術研修期間）</t>
    <rPh sb="0" eb="2">
      <t>ゴウケイ</t>
    </rPh>
    <rPh sb="2" eb="4">
      <t>スウリョウ</t>
    </rPh>
    <rPh sb="6" eb="8">
      <t>ギジュツ</t>
    </rPh>
    <rPh sb="8" eb="10">
      <t>ケンシュウ</t>
    </rPh>
    <rPh sb="10" eb="12">
      <t>キカン</t>
    </rPh>
    <phoneticPr fontId="6"/>
  </si>
  <si>
    <t>枚数</t>
    <rPh sb="0" eb="2">
      <t>マイスウ</t>
    </rPh>
    <phoneticPr fontId="6"/>
  </si>
  <si>
    <t>業務総括者（A)</t>
    <rPh sb="0" eb="2">
      <t>ギョウム</t>
    </rPh>
    <rPh sb="2" eb="4">
      <t>ソウカツ</t>
    </rPh>
    <rPh sb="4" eb="5">
      <t>シャ</t>
    </rPh>
    <phoneticPr fontId="6"/>
  </si>
  <si>
    <t>事務管理者（B）</t>
    <rPh sb="0" eb="5">
      <t>ジムカンリシャ</t>
    </rPh>
    <phoneticPr fontId="6"/>
  </si>
  <si>
    <t>講師謝金（個人）　合計</t>
    <rPh sb="0" eb="2">
      <t>コウシ</t>
    </rPh>
    <rPh sb="2" eb="4">
      <t>シャキン</t>
    </rPh>
    <rPh sb="5" eb="7">
      <t>コジン</t>
    </rPh>
    <rPh sb="9" eb="11">
      <t>ゴウケイ</t>
    </rPh>
    <phoneticPr fontId="6"/>
  </si>
  <si>
    <t>原稿謝金</t>
    <rPh sb="0" eb="4">
      <t>ゲンコウシャキン</t>
    </rPh>
    <phoneticPr fontId="6"/>
  </si>
  <si>
    <t>見学謝金</t>
    <rPh sb="0" eb="4">
      <t>ケンガクシャキン</t>
    </rPh>
    <phoneticPr fontId="6"/>
  </si>
  <si>
    <t>事前・事後日数計</t>
    <rPh sb="0" eb="2">
      <t>ジゼン</t>
    </rPh>
    <rPh sb="3" eb="5">
      <t>ジゴ</t>
    </rPh>
    <rPh sb="5" eb="7">
      <t>ニッスウ</t>
    </rPh>
    <rPh sb="7" eb="8">
      <t>ケイ</t>
    </rPh>
    <phoneticPr fontId="6"/>
  </si>
  <si>
    <t>２．研修旅費</t>
    <rPh sb="2" eb="4">
      <t>ケンシュウ</t>
    </rPh>
    <rPh sb="4" eb="6">
      <t>リョヒ</t>
    </rPh>
    <phoneticPr fontId="9"/>
  </si>
  <si>
    <t>研修旅費合計（税抜）</t>
    <rPh sb="0" eb="2">
      <t>ケンシュウ</t>
    </rPh>
    <rPh sb="2" eb="4">
      <t>リョヒ</t>
    </rPh>
    <rPh sb="4" eb="6">
      <t>ゴウケイ</t>
    </rPh>
    <rPh sb="7" eb="8">
      <t>ゼイ</t>
    </rPh>
    <rPh sb="8" eb="9">
      <t>ヌ</t>
    </rPh>
    <phoneticPr fontId="9"/>
  </si>
  <si>
    <t>円</t>
    <rPh sb="0" eb="1">
      <t>エン</t>
    </rPh>
    <phoneticPr fontId="6"/>
  </si>
  <si>
    <t>（１）内国旅行にかかる研修旅費</t>
    <rPh sb="3" eb="5">
      <t>ナイコク</t>
    </rPh>
    <rPh sb="5" eb="7">
      <t>リョコウ</t>
    </rPh>
    <rPh sb="11" eb="13">
      <t>ケンシュウ</t>
    </rPh>
    <rPh sb="13" eb="15">
      <t>リョヒ</t>
    </rPh>
    <phoneticPr fontId="6"/>
  </si>
  <si>
    <t>内国旅行にかかる研修旅費計（税抜）</t>
    <rPh sb="0" eb="2">
      <t>ナイコク</t>
    </rPh>
    <rPh sb="2" eb="4">
      <t>リョコウ</t>
    </rPh>
    <rPh sb="8" eb="10">
      <t>ケンシュウ</t>
    </rPh>
    <rPh sb="10" eb="12">
      <t>リョヒ</t>
    </rPh>
    <rPh sb="12" eb="13">
      <t>ケイ</t>
    </rPh>
    <rPh sb="14" eb="15">
      <t>ゼイ</t>
    </rPh>
    <rPh sb="15" eb="16">
      <t>ヌ</t>
    </rPh>
    <phoneticPr fontId="9"/>
  </si>
  <si>
    <t>①内部・外部講師（国外講師を含む）</t>
    <rPh sb="1" eb="3">
      <t>ナイブ</t>
    </rPh>
    <rPh sb="4" eb="6">
      <t>ガイブ</t>
    </rPh>
    <rPh sb="6" eb="8">
      <t>コウシ</t>
    </rPh>
    <rPh sb="9" eb="11">
      <t>コクガイ</t>
    </rPh>
    <rPh sb="11" eb="13">
      <t>コウシ</t>
    </rPh>
    <rPh sb="14" eb="15">
      <t>フク</t>
    </rPh>
    <phoneticPr fontId="6"/>
  </si>
  <si>
    <t>移動日</t>
    <rPh sb="0" eb="2">
      <t>イドウ</t>
    </rPh>
    <rPh sb="2" eb="3">
      <t>ヒ</t>
    </rPh>
    <phoneticPr fontId="38"/>
  </si>
  <si>
    <t>所属</t>
    <phoneticPr fontId="9"/>
  </si>
  <si>
    <t>氏名</t>
    <rPh sb="0" eb="2">
      <t>シメイ</t>
    </rPh>
    <phoneticPr fontId="38"/>
  </si>
  <si>
    <t>職務区分</t>
    <rPh sb="0" eb="4">
      <t>ショクムクブン</t>
    </rPh>
    <phoneticPr fontId="38"/>
  </si>
  <si>
    <t>交通費</t>
    <rPh sb="0" eb="3">
      <t>コウツウヒ</t>
    </rPh>
    <phoneticPr fontId="6"/>
  </si>
  <si>
    <t>利用</t>
    <rPh sb="0" eb="2">
      <t>リヨウ</t>
    </rPh>
    <phoneticPr fontId="38"/>
  </si>
  <si>
    <t>小計(税込)</t>
    <rPh sb="0" eb="2">
      <t>ショウケイ</t>
    </rPh>
    <rPh sb="4" eb="5">
      <t>コミ</t>
    </rPh>
    <phoneticPr fontId="38"/>
  </si>
  <si>
    <t>小計(税抜)</t>
    <rPh sb="0" eb="2">
      <t>ショウケイ</t>
    </rPh>
    <rPh sb="3" eb="5">
      <t>ゼイヌ</t>
    </rPh>
    <phoneticPr fontId="38"/>
  </si>
  <si>
    <t>宿泊費</t>
    <rPh sb="0" eb="3">
      <t>シュクハクヒ</t>
    </rPh>
    <phoneticPr fontId="38"/>
  </si>
  <si>
    <t>宿泊手当</t>
    <rPh sb="0" eb="4">
      <t>シュクハクテアテ</t>
    </rPh>
    <phoneticPr fontId="38"/>
  </si>
  <si>
    <t>小計(税抜)</t>
    <rPh sb="3" eb="5">
      <t>ゼイヌ</t>
    </rPh>
    <phoneticPr fontId="6"/>
  </si>
  <si>
    <t>合計(税抜)</t>
    <rPh sb="0" eb="2">
      <t>ゴウケイ</t>
    </rPh>
    <rPh sb="3" eb="5">
      <t>ゼイヌ</t>
    </rPh>
    <phoneticPr fontId="38"/>
  </si>
  <si>
    <t>証書
番号</t>
    <phoneticPr fontId="9"/>
  </si>
  <si>
    <t>備考</t>
    <rPh sb="0" eb="2">
      <t>ビコウ</t>
    </rPh>
    <phoneticPr fontId="38"/>
  </si>
  <si>
    <t>移動区間</t>
    <rPh sb="0" eb="2">
      <t>イドウ</t>
    </rPh>
    <rPh sb="2" eb="4">
      <t>クカン</t>
    </rPh>
    <phoneticPr fontId="38"/>
  </si>
  <si>
    <t>運賃（片道）</t>
    <rPh sb="0" eb="2">
      <t>ウンチン</t>
    </rPh>
    <rPh sb="3" eb="5">
      <t>カタミチ</t>
    </rPh>
    <phoneticPr fontId="38"/>
  </si>
  <si>
    <t>出発地（発駅）</t>
    <rPh sb="0" eb="3">
      <t>シュッパツチ</t>
    </rPh>
    <rPh sb="4" eb="5">
      <t>ハツ</t>
    </rPh>
    <rPh sb="5" eb="6">
      <t>エキ</t>
    </rPh>
    <phoneticPr fontId="38"/>
  </si>
  <si>
    <t>目的地（着駅）</t>
    <rPh sb="0" eb="3">
      <t>モクテキチ</t>
    </rPh>
    <rPh sb="4" eb="5">
      <t>チャク</t>
    </rPh>
    <rPh sb="5" eb="6">
      <t>エキ</t>
    </rPh>
    <phoneticPr fontId="38"/>
  </si>
  <si>
    <t>手段</t>
    <rPh sb="0" eb="2">
      <t>シュダン</t>
    </rPh>
    <phoneticPr fontId="38"/>
  </si>
  <si>
    <t>計</t>
    <rPh sb="0" eb="1">
      <t>ケイ</t>
    </rPh>
    <phoneticPr fontId="38"/>
  </si>
  <si>
    <t>回数</t>
    <rPh sb="0" eb="2">
      <t>カイスウ</t>
    </rPh>
    <phoneticPr fontId="38"/>
  </si>
  <si>
    <t>(A）</t>
    <phoneticPr fontId="38"/>
  </si>
  <si>
    <t>単価(税抜)</t>
    <rPh sb="0" eb="2">
      <t>タンカ</t>
    </rPh>
    <rPh sb="3" eb="5">
      <t>ゼイヌ</t>
    </rPh>
    <phoneticPr fontId="6"/>
  </si>
  <si>
    <t>日数</t>
    <rPh sb="0" eb="2">
      <t>ニッスウ</t>
    </rPh>
    <phoneticPr fontId="38"/>
  </si>
  <si>
    <t>泊数</t>
    <rPh sb="0" eb="1">
      <t>ハク</t>
    </rPh>
    <rPh sb="1" eb="2">
      <t>スウ</t>
    </rPh>
    <phoneticPr fontId="38"/>
  </si>
  <si>
    <t>(B）</t>
    <phoneticPr fontId="38"/>
  </si>
  <si>
    <t>(A)＋(B)</t>
    <phoneticPr fontId="38"/>
  </si>
  <si>
    <t>小計（税抜）</t>
    <rPh sb="0" eb="2">
      <t>コバカリ</t>
    </rPh>
    <rPh sb="3" eb="4">
      <t>ゼイ</t>
    </rPh>
    <rPh sb="4" eb="5">
      <t>ヌキ</t>
    </rPh>
    <phoneticPr fontId="9"/>
  </si>
  <si>
    <t>②受託者　※1</t>
    <rPh sb="1" eb="4">
      <t>ジュタクシャ</t>
    </rPh>
    <phoneticPr fontId="6"/>
  </si>
  <si>
    <t>③研修員・研修監理員（受託者が手配する場合）　※2</t>
    <rPh sb="1" eb="4">
      <t>ケンシュウイン</t>
    </rPh>
    <rPh sb="5" eb="7">
      <t>ケンシュウ</t>
    </rPh>
    <rPh sb="7" eb="10">
      <t>カンリイン</t>
    </rPh>
    <rPh sb="11" eb="14">
      <t>ジュタクシャ</t>
    </rPh>
    <rPh sb="15" eb="17">
      <t>テハイ</t>
    </rPh>
    <rPh sb="19" eb="21">
      <t>バアイ</t>
    </rPh>
    <phoneticPr fontId="6"/>
  </si>
  <si>
    <t>（2）外国旅行にかかる研修旅費</t>
    <rPh sb="3" eb="5">
      <t>ガイコク</t>
    </rPh>
    <rPh sb="5" eb="7">
      <t>リョコウ</t>
    </rPh>
    <rPh sb="11" eb="13">
      <t>ケンシュウ</t>
    </rPh>
    <rPh sb="13" eb="15">
      <t>リョヒ</t>
    </rPh>
    <phoneticPr fontId="6"/>
  </si>
  <si>
    <t>外国旅行にかかる研修旅費計（税抜）</t>
    <rPh sb="0" eb="2">
      <t>ガイコク</t>
    </rPh>
    <rPh sb="2" eb="4">
      <t>リョコウ</t>
    </rPh>
    <rPh sb="8" eb="10">
      <t>ケンシュウ</t>
    </rPh>
    <rPh sb="10" eb="12">
      <t>リョヒ</t>
    </rPh>
    <rPh sb="12" eb="13">
      <t>ケイ</t>
    </rPh>
    <rPh sb="14" eb="15">
      <t>ゼイ</t>
    </rPh>
    <rPh sb="15" eb="16">
      <t>ヌ</t>
    </rPh>
    <phoneticPr fontId="9"/>
  </si>
  <si>
    <t>渡航雑費（C)</t>
    <rPh sb="0" eb="4">
      <t>トコウザッピ</t>
    </rPh>
    <phoneticPr fontId="38"/>
  </si>
  <si>
    <t>合計(税抜)</t>
    <rPh sb="0" eb="2">
      <t>ゴウケイ</t>
    </rPh>
    <phoneticPr fontId="38"/>
  </si>
  <si>
    <t>内容</t>
    <rPh sb="0" eb="2">
      <t>ナイヨウ</t>
    </rPh>
    <phoneticPr fontId="38"/>
  </si>
  <si>
    <t>金額（税抜）</t>
    <rPh sb="0" eb="2">
      <t>キンガク</t>
    </rPh>
    <rPh sb="3" eb="5">
      <t>ゼイヌキ</t>
    </rPh>
    <phoneticPr fontId="38"/>
  </si>
  <si>
    <t>(A)＋(B)＋（C)</t>
    <phoneticPr fontId="38"/>
  </si>
  <si>
    <t>③研修員・研修監理員（受託者が手配する場合）*</t>
    <rPh sb="1" eb="4">
      <t>ケンシュウイン</t>
    </rPh>
    <rPh sb="5" eb="7">
      <t>ケンシュウ</t>
    </rPh>
    <rPh sb="7" eb="10">
      <t>カンリイン</t>
    </rPh>
    <rPh sb="11" eb="14">
      <t>ジュタクシャ</t>
    </rPh>
    <rPh sb="15" eb="17">
      <t>テハイ</t>
    </rPh>
    <rPh sb="19" eb="21">
      <t>バアイ</t>
    </rPh>
    <phoneticPr fontId="6"/>
  </si>
  <si>
    <t>※1：受託者（、業務従事者（業務総括者・事務管理者）、業務責任者、その他の受託者内部人材を含む（内部講師である場合を除く））の少額交通費（往復 100km 未満の移動を目安）は業務管理費に含みます。</t>
    <phoneticPr fontId="6"/>
  </si>
  <si>
    <t xml:space="preserve">※2：受託者が「旅行業法」（昭和 27 年法律第 239 号）第 3 条に定める登録を有し国内移動手配業務行う場合
</t>
    <phoneticPr fontId="6"/>
  </si>
  <si>
    <t>４．研修諸経費</t>
    <rPh sb="2" eb="4">
      <t>ケンシュウ</t>
    </rPh>
    <rPh sb="4" eb="7">
      <t>ショケイヒ</t>
    </rPh>
    <phoneticPr fontId="38"/>
  </si>
  <si>
    <t>（１）資材・教材費</t>
    <rPh sb="3" eb="5">
      <t>シザイ</t>
    </rPh>
    <rPh sb="6" eb="8">
      <t>キョウザイ</t>
    </rPh>
    <rPh sb="8" eb="9">
      <t>ヒ</t>
    </rPh>
    <phoneticPr fontId="38"/>
  </si>
  <si>
    <t>年月日</t>
    <rPh sb="0" eb="3">
      <t>ネンガッピ</t>
    </rPh>
    <phoneticPr fontId="38"/>
  </si>
  <si>
    <t>項目
（資材名・教材（講義）名）</t>
    <rPh sb="0" eb="2">
      <t>コウモク</t>
    </rPh>
    <rPh sb="4" eb="6">
      <t>シザイ</t>
    </rPh>
    <rPh sb="6" eb="7">
      <t>メイ</t>
    </rPh>
    <rPh sb="8" eb="10">
      <t>キョウザイ</t>
    </rPh>
    <rPh sb="11" eb="13">
      <t>コウギ</t>
    </rPh>
    <rPh sb="14" eb="15">
      <t>メイ</t>
    </rPh>
    <phoneticPr fontId="38"/>
  </si>
  <si>
    <t>単価</t>
    <rPh sb="0" eb="2">
      <t>タンカ</t>
    </rPh>
    <phoneticPr fontId="38"/>
  </si>
  <si>
    <t>税区分</t>
    <rPh sb="0" eb="3">
      <t>ゼイクブン</t>
    </rPh>
    <phoneticPr fontId="38"/>
  </si>
  <si>
    <t>数量</t>
    <rPh sb="0" eb="2">
      <t>スウリョウ</t>
    </rPh>
    <phoneticPr fontId="38"/>
  </si>
  <si>
    <t>税抜金額</t>
    <rPh sb="0" eb="2">
      <t>ゼイヌキ</t>
    </rPh>
    <rPh sb="2" eb="4">
      <t>キンガク</t>
    </rPh>
    <phoneticPr fontId="38"/>
  </si>
  <si>
    <t>証書
番号</t>
    <phoneticPr fontId="38"/>
  </si>
  <si>
    <t>資材・教材費合計（税抜）</t>
    <rPh sb="0" eb="2">
      <t>シザイ</t>
    </rPh>
    <rPh sb="3" eb="5">
      <t>キョウザイ</t>
    </rPh>
    <rPh sb="5" eb="6">
      <t>ヒ</t>
    </rPh>
    <rPh sb="6" eb="8">
      <t>ゴウケイ</t>
    </rPh>
    <rPh sb="9" eb="11">
      <t>ゼイヌキ</t>
    </rPh>
    <phoneticPr fontId="38"/>
  </si>
  <si>
    <t>（2）施設・機材借料損料</t>
    <rPh sb="3" eb="5">
      <t>シセツ</t>
    </rPh>
    <rPh sb="6" eb="8">
      <t>キザイ</t>
    </rPh>
    <rPh sb="8" eb="10">
      <t>シャクリョウ</t>
    </rPh>
    <rPh sb="10" eb="12">
      <t>ソンリョウ</t>
    </rPh>
    <phoneticPr fontId="38"/>
  </si>
  <si>
    <t>利用日</t>
    <rPh sb="0" eb="3">
      <t>リヨウビ</t>
    </rPh>
    <phoneticPr fontId="38"/>
  </si>
  <si>
    <t>機材名</t>
    <rPh sb="0" eb="2">
      <t>キザイ</t>
    </rPh>
    <rPh sb="2" eb="3">
      <t>メイ</t>
    </rPh>
    <phoneticPr fontId="38"/>
  </si>
  <si>
    <t>施設・機材借料損料合計（税抜）</t>
    <rPh sb="0" eb="2">
      <t>シセツ</t>
    </rPh>
    <rPh sb="3" eb="5">
      <t>キザイ</t>
    </rPh>
    <rPh sb="5" eb="7">
      <t>シャクリョウ</t>
    </rPh>
    <rPh sb="7" eb="9">
      <t>ソンリョウ</t>
    </rPh>
    <rPh sb="9" eb="11">
      <t>ゴウケイ</t>
    </rPh>
    <phoneticPr fontId="38"/>
  </si>
  <si>
    <t>●</t>
    <phoneticPr fontId="6"/>
  </si>
  <si>
    <t>（3）施設入場料</t>
    <rPh sb="3" eb="5">
      <t>シセツ</t>
    </rPh>
    <rPh sb="5" eb="8">
      <t>ニュウジョウリョウ</t>
    </rPh>
    <phoneticPr fontId="38"/>
  </si>
  <si>
    <t>施設名</t>
    <rPh sb="0" eb="2">
      <t>シセツ</t>
    </rPh>
    <rPh sb="2" eb="3">
      <t>メイ</t>
    </rPh>
    <phoneticPr fontId="9"/>
  </si>
  <si>
    <t>人数</t>
    <rPh sb="0" eb="2">
      <t>ニンズウ</t>
    </rPh>
    <phoneticPr fontId="38"/>
  </si>
  <si>
    <t>施設入場料合計（税抜）</t>
    <rPh sb="0" eb="2">
      <t>シセツ</t>
    </rPh>
    <rPh sb="2" eb="5">
      <t>ニュウジョウリョウ</t>
    </rPh>
    <rPh sb="5" eb="7">
      <t>ゴウケイ</t>
    </rPh>
    <phoneticPr fontId="38"/>
  </si>
  <si>
    <t>（4）通訳傭上費</t>
    <rPh sb="3" eb="5">
      <t>ツウヤク</t>
    </rPh>
    <rPh sb="5" eb="7">
      <t>ヨウジョウ</t>
    </rPh>
    <rPh sb="7" eb="8">
      <t>ヒ</t>
    </rPh>
    <phoneticPr fontId="38"/>
  </si>
  <si>
    <t>氏名</t>
    <rPh sb="0" eb="2">
      <t>シメイ</t>
    </rPh>
    <phoneticPr fontId="9"/>
  </si>
  <si>
    <t>数量
（配置時間）</t>
    <rPh sb="0" eb="2">
      <t>スウリョウ</t>
    </rPh>
    <rPh sb="4" eb="6">
      <t>ハイチ</t>
    </rPh>
    <rPh sb="6" eb="8">
      <t>ジカン</t>
    </rPh>
    <phoneticPr fontId="38"/>
  </si>
  <si>
    <t>通訳傭上費合計（税抜）</t>
    <rPh sb="0" eb="2">
      <t>ツウヤク</t>
    </rPh>
    <rPh sb="2" eb="4">
      <t>ヨウジョウ</t>
    </rPh>
    <rPh sb="4" eb="5">
      <t>ヒ</t>
    </rPh>
    <rPh sb="5" eb="7">
      <t>ゴウケイ</t>
    </rPh>
    <phoneticPr fontId="38"/>
  </si>
  <si>
    <t>（5）イベント等開催費</t>
    <rPh sb="7" eb="8">
      <t>トウ</t>
    </rPh>
    <rPh sb="8" eb="10">
      <t>カイサイ</t>
    </rPh>
    <rPh sb="10" eb="11">
      <t>ヒ</t>
    </rPh>
    <phoneticPr fontId="38"/>
  </si>
  <si>
    <t>項目</t>
    <rPh sb="0" eb="2">
      <t>コウモク</t>
    </rPh>
    <phoneticPr fontId="9"/>
  </si>
  <si>
    <t>イベント等開催費合計（税抜）</t>
    <rPh sb="4" eb="5">
      <t>ナド</t>
    </rPh>
    <rPh sb="5" eb="7">
      <t>カイサイ</t>
    </rPh>
    <rPh sb="7" eb="8">
      <t>ヒ</t>
    </rPh>
    <rPh sb="8" eb="10">
      <t>ゴウケイ</t>
    </rPh>
    <phoneticPr fontId="38"/>
  </si>
  <si>
    <t>（6）その他</t>
    <rPh sb="5" eb="6">
      <t>タ</t>
    </rPh>
    <phoneticPr fontId="38"/>
  </si>
  <si>
    <t>その他合計（税抜）</t>
    <rPh sb="2" eb="3">
      <t>タ</t>
    </rPh>
    <rPh sb="3" eb="5">
      <t>ゴウケイ</t>
    </rPh>
    <phoneticPr fontId="38"/>
  </si>
  <si>
    <t>（登録番号：T</t>
    <rPh sb="1" eb="3">
      <t>トウロク</t>
    </rPh>
    <rPh sb="3" eb="5">
      <t>バンゴウ</t>
    </rPh>
    <phoneticPr fontId="6"/>
  </si>
  <si>
    <t>）</t>
    <phoneticPr fontId="6"/>
  </si>
  <si>
    <t>研修実施経費概算払請求書</t>
    <phoneticPr fontId="6"/>
  </si>
  <si>
    <t>契約件名：</t>
    <rPh sb="0" eb="2">
      <t>ケイヤク</t>
    </rPh>
    <rPh sb="2" eb="3">
      <t>ケン</t>
    </rPh>
    <rPh sb="3" eb="4">
      <t>メイ</t>
    </rPh>
    <phoneticPr fontId="6"/>
  </si>
  <si>
    <t>研修委託契約約款第20条に基づき、下記のとおり概算払の支払いを請求します。</t>
    <phoneticPr fontId="6"/>
  </si>
  <si>
    <r>
      <t>1．概算払金額</t>
    </r>
    <r>
      <rPr>
        <sz val="10"/>
        <rFont val="BIZ UDPゴシック"/>
        <family val="3"/>
        <charset val="128"/>
      </rPr>
      <t>※</t>
    </r>
    <r>
      <rPr>
        <sz val="12"/>
        <rFont val="BIZ UDPゴシック"/>
        <family val="3"/>
        <charset val="128"/>
      </rPr>
      <t>：</t>
    </r>
    <rPh sb="2" eb="4">
      <t>ガイサン</t>
    </rPh>
    <rPh sb="4" eb="5">
      <t>バラ</t>
    </rPh>
    <rPh sb="5" eb="7">
      <t>キンガク</t>
    </rPh>
    <phoneticPr fontId="6"/>
  </si>
  <si>
    <t>円（内消費税及び地方消費税の合計額（10%）</t>
    <rPh sb="14" eb="16">
      <t>ゴウケイ</t>
    </rPh>
    <phoneticPr fontId="6"/>
  </si>
  <si>
    <t>（参考）</t>
    <rPh sb="1" eb="3">
      <t>サンコウ</t>
    </rPh>
    <phoneticPr fontId="6"/>
  </si>
  <si>
    <t>契約金額（税込）</t>
    <rPh sb="0" eb="2">
      <t>ケイヤク</t>
    </rPh>
    <rPh sb="2" eb="4">
      <t>キンガク</t>
    </rPh>
    <rPh sb="5" eb="7">
      <t>ゼイコ</t>
    </rPh>
    <phoneticPr fontId="6"/>
  </si>
  <si>
    <t>当該年度に支出予定の金額の10分の7</t>
  </si>
  <si>
    <t>既払額</t>
    <rPh sb="0" eb="1">
      <t>キ</t>
    </rPh>
    <rPh sb="1" eb="2">
      <t>バライ</t>
    </rPh>
    <rPh sb="2" eb="3">
      <t>ガク</t>
    </rPh>
    <phoneticPr fontId="6"/>
  </si>
  <si>
    <t>2．口座情報：</t>
    <rPh sb="2" eb="4">
      <t>コウザ</t>
    </rPh>
    <rPh sb="4" eb="6">
      <t>ジョウホウ</t>
    </rPh>
    <phoneticPr fontId="6"/>
  </si>
  <si>
    <t>金融機関名</t>
    <phoneticPr fontId="6"/>
  </si>
  <si>
    <t>支店名（支店コード）</t>
    <phoneticPr fontId="6"/>
  </si>
  <si>
    <t>口座種別</t>
    <phoneticPr fontId="6"/>
  </si>
  <si>
    <t>口座番号</t>
    <phoneticPr fontId="6"/>
  </si>
  <si>
    <t>口座名義人（カナ）</t>
    <phoneticPr fontId="6"/>
  </si>
  <si>
    <t>※当該年度に支出予定の金額の10分の7を上限とします。</t>
    <phoneticPr fontId="6"/>
  </si>
  <si>
    <t>研修実施経費前金払請求書</t>
    <rPh sb="6" eb="8">
      <t>マエキン</t>
    </rPh>
    <phoneticPr fontId="6"/>
  </si>
  <si>
    <t>研修委託契約約款第21条に基づき、下記のとおり前金払の支払いを請求します。</t>
    <rPh sb="23" eb="25">
      <t>マエキン</t>
    </rPh>
    <phoneticPr fontId="6"/>
  </si>
  <si>
    <t>1．前金払金額(※1)：</t>
    <rPh sb="2" eb="4">
      <t>マエキン</t>
    </rPh>
    <rPh sb="4" eb="5">
      <t>バラ</t>
    </rPh>
    <rPh sb="5" eb="7">
      <t>キンガク</t>
    </rPh>
    <phoneticPr fontId="6"/>
  </si>
  <si>
    <t>契約金額（税込）の4/10の額</t>
    <rPh sb="0" eb="2">
      <t>ケイヤク</t>
    </rPh>
    <rPh sb="2" eb="4">
      <t>キンガク</t>
    </rPh>
    <rPh sb="5" eb="7">
      <t>ゼイコ</t>
    </rPh>
    <rPh sb="14" eb="15">
      <t>ガク</t>
    </rPh>
    <phoneticPr fontId="6"/>
  </si>
  <si>
    <r>
      <t>3．添付書類</t>
    </r>
    <r>
      <rPr>
        <sz val="10"/>
        <rFont val="BIZ UDPゴシック"/>
        <family val="3"/>
        <charset val="128"/>
      </rPr>
      <t>(※2)</t>
    </r>
    <r>
      <rPr>
        <sz val="12"/>
        <rFont val="BIZ UDPゴシック"/>
        <family val="3"/>
        <charset val="128"/>
      </rPr>
      <t>：</t>
    </r>
    <rPh sb="2" eb="6">
      <t>テンプショルイ</t>
    </rPh>
    <phoneticPr fontId="6"/>
  </si>
  <si>
    <t>保証書、印鑑証明書、代表者事項証明書</t>
    <rPh sb="0" eb="3">
      <t>ホショウショ</t>
    </rPh>
    <rPh sb="4" eb="9">
      <t>インカンショウメイショ</t>
    </rPh>
    <rPh sb="10" eb="13">
      <t>ダイヒョウシャ</t>
    </rPh>
    <rPh sb="13" eb="15">
      <t>ジコウ</t>
    </rPh>
    <rPh sb="15" eb="18">
      <t>ショウメイショ</t>
    </rPh>
    <phoneticPr fontId="6"/>
  </si>
  <si>
    <t>※1　契約金額の10分の4を上限とします。ただし、履行期間が12か月を超える場合は、履行開始日より12か月以内の期間に履行する契約金額の10分の4を限度とし、それ以降12か月ごとに同様の扱いとします。</t>
    <phoneticPr fontId="6"/>
  </si>
  <si>
    <t>※2　保証事業会社以外から前払金保証書を取付ける場合は、前払保証書を発行する機関の印鑑証明書及び代表者事項証明書を添付してください。</t>
    <phoneticPr fontId="6"/>
  </si>
  <si>
    <t>研修実施経費請求書</t>
    <phoneticPr fontId="6"/>
  </si>
  <si>
    <t>契約件名：</t>
    <rPh sb="0" eb="4">
      <t>ケイヤクケンメイ</t>
    </rPh>
    <phoneticPr fontId="6"/>
  </si>
  <si>
    <t>上記契約業務を20XX年〇月〇日に完了し、20○○年○月○日付 JICA**第**-*****号の精算確定通知を受領しました。研修委託契約約款第19条に基づき、下記のとおり精算確定金額の支払いを請求します。</t>
    <rPh sb="2" eb="4">
      <t>ケイヤク</t>
    </rPh>
    <phoneticPr fontId="6"/>
  </si>
  <si>
    <t>1．精算確定金額：</t>
    <rPh sb="2" eb="4">
      <t>セイサン</t>
    </rPh>
    <rPh sb="4" eb="6">
      <t>カクテイ</t>
    </rPh>
    <rPh sb="6" eb="8">
      <t>キンガク</t>
    </rPh>
    <phoneticPr fontId="6"/>
  </si>
  <si>
    <t>円（内消費税及び地方消費税額（10%）</t>
    <rPh sb="13" eb="14">
      <t>ガク</t>
    </rPh>
    <phoneticPr fontId="6"/>
  </si>
  <si>
    <t>3．既受領額：</t>
    <rPh sb="2" eb="3">
      <t>キ</t>
    </rPh>
    <rPh sb="3" eb="5">
      <t>ジュリョウ</t>
    </rPh>
    <rPh sb="5" eb="6">
      <t>ガク</t>
    </rPh>
    <phoneticPr fontId="6"/>
  </si>
  <si>
    <t>円</t>
    <phoneticPr fontId="6"/>
  </si>
  <si>
    <t>4．差引請求額：</t>
    <rPh sb="2" eb="4">
      <t>サシヒキ</t>
    </rPh>
    <rPh sb="4" eb="6">
      <t>セイキュウ</t>
    </rPh>
    <rPh sb="6" eb="7">
      <t>ガク</t>
    </rPh>
    <phoneticPr fontId="6"/>
  </si>
  <si>
    <t>5．口座情報：</t>
    <rPh sb="2" eb="4">
      <t>コウザ</t>
    </rPh>
    <rPh sb="4" eb="6">
      <t>ジョウホウ</t>
    </rPh>
    <phoneticPr fontId="6"/>
  </si>
  <si>
    <t>研修実施経費の戻入について（適格請求書）</t>
    <rPh sb="7" eb="9">
      <t>レイニュウ</t>
    </rPh>
    <rPh sb="14" eb="19">
      <t>テキカクセイキュウショ</t>
    </rPh>
    <phoneticPr fontId="6"/>
  </si>
  <si>
    <t>　上記研修業務を20XX年〇月〇日に完了し、20○○年○月○日付 JICA**第**号の精算確定通知を受領しました。研修委託契約約款第19条に基づき、精算確定通知に定める期間内に指定の振込先へ戻入金額を返納します。</t>
    <phoneticPr fontId="6"/>
  </si>
  <si>
    <t>１．精算確定金額：</t>
    <rPh sb="2" eb="4">
      <t>セイサン</t>
    </rPh>
    <rPh sb="4" eb="6">
      <t>カクテイ</t>
    </rPh>
    <rPh sb="6" eb="8">
      <t>キンガク</t>
    </rPh>
    <phoneticPr fontId="6"/>
  </si>
  <si>
    <t>円（内消費税及び地方消費税（10%）</t>
    <phoneticPr fontId="6"/>
  </si>
  <si>
    <t>２．経費内訳：</t>
    <rPh sb="2" eb="4">
      <t>ケイヒ</t>
    </rPh>
    <rPh sb="4" eb="6">
      <t>ウチワケ</t>
    </rPh>
    <phoneticPr fontId="6"/>
  </si>
  <si>
    <t>３．既受領額：</t>
    <rPh sb="2" eb="3">
      <t>キ</t>
    </rPh>
    <rPh sb="3" eb="5">
      <t>ジュリョウ</t>
    </rPh>
    <rPh sb="5" eb="6">
      <t>ガク</t>
    </rPh>
    <phoneticPr fontId="6"/>
  </si>
  <si>
    <t>４．差引支払額：</t>
    <rPh sb="2" eb="4">
      <t>サシヒキ</t>
    </rPh>
    <rPh sb="4" eb="6">
      <t>シハライ</t>
    </rPh>
    <rPh sb="6" eb="7">
      <t>ガク</t>
    </rPh>
    <phoneticPr fontId="6"/>
  </si>
  <si>
    <t>上記研修業務を●年●月●日に完了し、●年●月●日に業務完了報告書に対する検査合格の通知がありましたので、研修委託契約約款第19条に基づき、下記のとおり支払いを請求します。</t>
    <rPh sb="29" eb="32">
      <t>ホウコクショ</t>
    </rPh>
    <phoneticPr fontId="6"/>
  </si>
  <si>
    <t>1．請求金額：</t>
    <rPh sb="2" eb="6">
      <t>セイキュウキンガク</t>
    </rPh>
    <phoneticPr fontId="6"/>
  </si>
  <si>
    <t>4．契約金額：</t>
    <rPh sb="2" eb="4">
      <t>ケイヤク</t>
    </rPh>
    <rPh sb="4" eb="6">
      <t>キンガク</t>
    </rPh>
    <phoneticPr fontId="6"/>
  </si>
  <si>
    <t>経費報告書</t>
    <rPh sb="0" eb="2">
      <t>ケイヒ</t>
    </rPh>
    <rPh sb="2" eb="5">
      <t>ホウコクショ</t>
    </rPh>
    <phoneticPr fontId="6"/>
  </si>
  <si>
    <t>　下記契約の業務が完了したので、研修委託契約約款第18条に基づき、経費確定（精算）報告書を提出します。なお、精算内容は事実と相違なく、契約の目的に基づき適正に支出されたものであることを併せて報告します。</t>
    <rPh sb="1" eb="3">
      <t>カキ</t>
    </rPh>
    <rPh sb="54" eb="56">
      <t>セイサン</t>
    </rPh>
    <phoneticPr fontId="6"/>
  </si>
  <si>
    <t>添付書類：</t>
    <rPh sb="0" eb="2">
      <t>テンプ</t>
    </rPh>
    <rPh sb="2" eb="4">
      <t>ショルイ</t>
    </rPh>
    <phoneticPr fontId="6"/>
  </si>
  <si>
    <t>経費内訳書</t>
    <rPh sb="0" eb="2">
      <t>ケイヒ</t>
    </rPh>
    <rPh sb="2" eb="5">
      <t>ウチワケショ</t>
    </rPh>
    <phoneticPr fontId="6"/>
  </si>
  <si>
    <t>別紙１</t>
    <phoneticPr fontId="7"/>
  </si>
  <si>
    <t>経費内訳書</t>
    <phoneticPr fontId="7"/>
  </si>
  <si>
    <t>単位：円</t>
    <rPh sb="0" eb="2">
      <t>タンイ</t>
    </rPh>
    <rPh sb="3" eb="4">
      <t>エン</t>
    </rPh>
    <phoneticPr fontId="6"/>
  </si>
  <si>
    <t>契約金額</t>
    <rPh sb="0" eb="2">
      <t>ケイヤク</t>
    </rPh>
    <rPh sb="2" eb="4">
      <t>キンガク</t>
    </rPh>
    <phoneticPr fontId="6"/>
  </si>
  <si>
    <t>既払額
（概算払済　総額）</t>
    <rPh sb="0" eb="2">
      <t>キバラ</t>
    </rPh>
    <rPh sb="2" eb="3">
      <t>ガク</t>
    </rPh>
    <rPh sb="5" eb="7">
      <t>ガイサン</t>
    </rPh>
    <rPh sb="7" eb="8">
      <t>バライ</t>
    </rPh>
    <rPh sb="8" eb="9">
      <t>ズミ</t>
    </rPh>
    <rPh sb="10" eb="12">
      <t>ソウガク</t>
    </rPh>
    <phoneticPr fontId="6"/>
  </si>
  <si>
    <t>精算確定額</t>
    <rPh sb="0" eb="2">
      <t>セイサン</t>
    </rPh>
    <rPh sb="2" eb="4">
      <t>カクテイ</t>
    </rPh>
    <rPh sb="4" eb="5">
      <t>ガク</t>
    </rPh>
    <phoneticPr fontId="6"/>
  </si>
  <si>
    <t>請求金額</t>
    <rPh sb="0" eb="2">
      <t>セイキュウ</t>
    </rPh>
    <rPh sb="2" eb="4">
      <t>キンガク</t>
    </rPh>
    <phoneticPr fontId="7"/>
  </si>
  <si>
    <t>算出基礎</t>
    <rPh sb="0" eb="2">
      <t>サンシュツ</t>
    </rPh>
    <rPh sb="2" eb="4">
      <t>キソ</t>
    </rPh>
    <phoneticPr fontId="6"/>
  </si>
  <si>
    <t>（A）</t>
    <phoneticPr fontId="6"/>
  </si>
  <si>
    <t>（B)</t>
    <phoneticPr fontId="6"/>
  </si>
  <si>
    <t>（C）</t>
    <phoneticPr fontId="6"/>
  </si>
  <si>
    <t>（D）＝（C）－（B）</t>
    <phoneticPr fontId="6"/>
  </si>
  <si>
    <t>Ⅲ．直接経費</t>
    <rPh sb="2" eb="4">
      <t>チョクセツ</t>
    </rPh>
    <rPh sb="4" eb="6">
      <t>ケイヒ</t>
    </rPh>
    <phoneticPr fontId="7"/>
  </si>
  <si>
    <t>３．研修諸経費</t>
    <rPh sb="2" eb="4">
      <t>ケンシュウ</t>
    </rPh>
    <rPh sb="4" eb="7">
      <t>ショケイヒ</t>
    </rPh>
    <phoneticPr fontId="7"/>
  </si>
  <si>
    <t>(5)イベント等開催費</t>
    <rPh sb="7" eb="8">
      <t>ナド</t>
    </rPh>
    <rPh sb="8" eb="11">
      <t>カイサイヒ</t>
    </rPh>
    <phoneticPr fontId="7"/>
  </si>
  <si>
    <t>※直接経費における税抜額算出にあたり1円未満端数は四捨五入</t>
    <rPh sb="1" eb="3">
      <t>チョクセツ</t>
    </rPh>
    <rPh sb="3" eb="5">
      <t>ケイヒ</t>
    </rPh>
    <rPh sb="9" eb="11">
      <t>ゼイヌキ</t>
    </rPh>
    <rPh sb="11" eb="12">
      <t>ガク</t>
    </rPh>
    <rPh sb="12" eb="14">
      <t>サンシュツ</t>
    </rPh>
    <rPh sb="19" eb="20">
      <t>エン</t>
    </rPh>
    <rPh sb="20" eb="22">
      <t>ミマン</t>
    </rPh>
    <rPh sb="22" eb="24">
      <t>ハスウ</t>
    </rPh>
    <rPh sb="25" eb="29">
      <t>シシャゴニュウ</t>
    </rPh>
    <phoneticPr fontId="6"/>
  </si>
  <si>
    <t>既払額
（前金払済　総額）</t>
    <rPh sb="0" eb="2">
      <t>キバラ</t>
    </rPh>
    <rPh sb="2" eb="3">
      <t>ガク</t>
    </rPh>
    <rPh sb="5" eb="7">
      <t>マエキン</t>
    </rPh>
    <rPh sb="7" eb="8">
      <t>バライ</t>
    </rPh>
    <rPh sb="8" eb="9">
      <t>ズミ</t>
    </rPh>
    <rPh sb="10" eb="12">
      <t>ソウガク</t>
    </rPh>
    <phoneticPr fontId="6"/>
  </si>
  <si>
    <t>項目</t>
    <rPh sb="0" eb="2">
      <t>コウモク</t>
    </rPh>
    <phoneticPr fontId="6"/>
  </si>
  <si>
    <t>既払額
（確定払済　総額）</t>
  </si>
  <si>
    <t>精算確定額
（今期請求額）</t>
    <rPh sb="0" eb="2">
      <t>セイサン</t>
    </rPh>
    <rPh sb="2" eb="4">
      <t>カクテイ</t>
    </rPh>
    <rPh sb="4" eb="5">
      <t>ガク</t>
    </rPh>
    <rPh sb="7" eb="9">
      <t>コンキ</t>
    </rPh>
    <rPh sb="9" eb="12">
      <t>セイキュウガク</t>
    </rPh>
    <phoneticPr fontId="6"/>
  </si>
  <si>
    <t>累計額</t>
    <rPh sb="0" eb="2">
      <t>ルイケイ</t>
    </rPh>
    <rPh sb="2" eb="3">
      <t>ガク</t>
    </rPh>
    <phoneticPr fontId="6"/>
  </si>
  <si>
    <t>（D）＝（B）＋（C）</t>
    <phoneticPr fontId="6"/>
  </si>
  <si>
    <t>精算報告書　別紙２</t>
    <rPh sb="0" eb="2">
      <t>セイサン</t>
    </rPh>
    <rPh sb="2" eb="5">
      <t>ホウコクショ</t>
    </rPh>
    <phoneticPr fontId="6"/>
  </si>
  <si>
    <t>精算報告書　別紙３</t>
    <rPh sb="0" eb="2">
      <t>セイサン</t>
    </rPh>
    <rPh sb="2" eb="5">
      <t>ホウコクショ</t>
    </rPh>
    <phoneticPr fontId="6"/>
  </si>
  <si>
    <t>検討会等参加謝金</t>
    <rPh sb="0" eb="3">
      <t>ケントウカイ</t>
    </rPh>
    <rPh sb="3" eb="4">
      <t>トウ</t>
    </rPh>
    <rPh sb="4" eb="6">
      <t>サンカ</t>
    </rPh>
    <rPh sb="6" eb="8">
      <t>シャキン</t>
    </rPh>
    <phoneticPr fontId="6"/>
  </si>
  <si>
    <t>合計
（税抜）</t>
    <rPh sb="0" eb="2">
      <t>ゴウケイ</t>
    </rPh>
    <phoneticPr fontId="42"/>
  </si>
  <si>
    <t>数量
(時間）</t>
    <rPh sb="0" eb="2">
      <t>スウリョウ</t>
    </rPh>
    <rPh sb="4" eb="6">
      <t>ジカン</t>
    </rPh>
    <phoneticPr fontId="42"/>
  </si>
  <si>
    <t>※手土産は証拠書類に基づく実費精算（内訳別紙3-1）</t>
    <rPh sb="1" eb="4">
      <t>テミヤゲ</t>
    </rPh>
    <rPh sb="5" eb="9">
      <t>ショウコショルイ</t>
    </rPh>
    <rPh sb="10" eb="11">
      <t>モト</t>
    </rPh>
    <rPh sb="13" eb="15">
      <t>ジッピ</t>
    </rPh>
    <rPh sb="15" eb="17">
      <t>セイサン</t>
    </rPh>
    <rPh sb="18" eb="22">
      <t>ウチワケベッシ</t>
    </rPh>
    <phoneticPr fontId="6"/>
  </si>
  <si>
    <t>別紙2-1　業務従事者配置実績表</t>
  </si>
  <si>
    <t>金額（税抜）</t>
    <rPh sb="0" eb="2">
      <t>キンガク</t>
    </rPh>
    <rPh sb="3" eb="5">
      <t>ゼイヌキ</t>
    </rPh>
    <phoneticPr fontId="6"/>
  </si>
  <si>
    <t>合計（税抜）</t>
    <rPh sb="0" eb="2">
      <t>ゴウケイ</t>
    </rPh>
    <rPh sb="3" eb="5">
      <t>ゼイヌキ</t>
    </rPh>
    <phoneticPr fontId="6"/>
  </si>
  <si>
    <t>精算報告書　別紙4</t>
    <rPh sb="0" eb="2">
      <t>セイサン</t>
    </rPh>
    <rPh sb="2" eb="5">
      <t>ホウコクショ</t>
    </rPh>
    <rPh sb="6" eb="8">
      <t>ベッシ</t>
    </rPh>
    <phoneticPr fontId="6"/>
  </si>
  <si>
    <t>※1：受託者（、業務従事者（業務総括者・事務管理者）、業務責任者、その他の受託者内部人材を含む（内部講師である場合を除く））の少額交通費（往復 100km 未満21の移動を目安）は業務管理費に含みます。</t>
    <phoneticPr fontId="6"/>
  </si>
  <si>
    <t>精算報告書　別紙５</t>
    <rPh sb="0" eb="2">
      <t>セイサン</t>
    </rPh>
    <rPh sb="2" eb="5">
      <t>ホウコクショ</t>
    </rPh>
    <rPh sb="6" eb="8">
      <t>ベッシ</t>
    </rPh>
    <phoneticPr fontId="6"/>
  </si>
  <si>
    <t>損料請求書</t>
    <phoneticPr fontId="6"/>
  </si>
  <si>
    <t>　下記契約における研修コースの実施に際し、当機関が保有する機材の利用が必須となりますので、下記のとおり損料を請求します。</t>
    <rPh sb="1" eb="3">
      <t>カキ</t>
    </rPh>
    <rPh sb="3" eb="5">
      <t>ケイヤク</t>
    </rPh>
    <phoneticPr fontId="6"/>
  </si>
  <si>
    <t>機材名：</t>
    <rPh sb="0" eb="2">
      <t>キザイ</t>
    </rPh>
    <rPh sb="2" eb="3">
      <t>メイ</t>
    </rPh>
    <phoneticPr fontId="6"/>
  </si>
  <si>
    <t>使用日時：</t>
    <rPh sb="0" eb="2">
      <t>シヨウ</t>
    </rPh>
    <rPh sb="2" eb="4">
      <t>ニチジ</t>
    </rPh>
    <phoneticPr fontId="6"/>
  </si>
  <si>
    <t>（使用時間数：</t>
    <phoneticPr fontId="6"/>
  </si>
  <si>
    <t>時間）</t>
    <phoneticPr fontId="6"/>
  </si>
  <si>
    <t>損料計算：</t>
    <rPh sb="0" eb="2">
      <t>ソンリョウ</t>
    </rPh>
    <rPh sb="2" eb="4">
      <t>ケイサン</t>
    </rPh>
    <phoneticPr fontId="6"/>
  </si>
  <si>
    <t>別紙のとおり</t>
    <phoneticPr fontId="6"/>
  </si>
  <si>
    <t>請求金額：</t>
    <rPh sb="0" eb="2">
      <t>セイキュウ</t>
    </rPh>
    <rPh sb="2" eb="4">
      <t>キンガク</t>
    </rPh>
    <phoneticPr fontId="6"/>
  </si>
  <si>
    <r>
      <t>円（</t>
    </r>
    <r>
      <rPr>
        <sz val="11"/>
        <rFont val="BIZ UDPゴシック"/>
        <family val="3"/>
        <charset val="128"/>
      </rPr>
      <t>内消費税及び地方消費税額（10%）</t>
    </r>
    <phoneticPr fontId="6"/>
  </si>
  <si>
    <t>　</t>
    <phoneticPr fontId="6"/>
  </si>
  <si>
    <t>【証書貼付用台紙】</t>
    <rPh sb="1" eb="3">
      <t>ショウショ</t>
    </rPh>
    <rPh sb="3" eb="4">
      <t>ハ</t>
    </rPh>
    <rPh sb="4" eb="5">
      <t>ツ</t>
    </rPh>
    <rPh sb="5" eb="6">
      <t>ヨウ</t>
    </rPh>
    <rPh sb="6" eb="8">
      <t>ダイシ</t>
    </rPh>
    <phoneticPr fontId="10"/>
  </si>
  <si>
    <t>証書番号：</t>
    <rPh sb="0" eb="2">
      <t>ショウショ</t>
    </rPh>
    <rPh sb="2" eb="4">
      <t>バンゴウ</t>
    </rPh>
    <phoneticPr fontId="10"/>
  </si>
  <si>
    <t>（使い方の例）</t>
    <rPh sb="1" eb="2">
      <t>ツカ</t>
    </rPh>
    <rPh sb="3" eb="4">
      <t>カタ</t>
    </rPh>
    <rPh sb="5" eb="6">
      <t>レイ</t>
    </rPh>
    <phoneticPr fontId="6"/>
  </si>
  <si>
    <t>精算報告書　別紙5</t>
    <rPh sb="0" eb="2">
      <t>セイサン</t>
    </rPh>
    <rPh sb="2" eb="5">
      <t>ホウコクショ</t>
    </rPh>
    <rPh sb="6" eb="8">
      <t>ベッシ</t>
    </rPh>
    <phoneticPr fontId="6"/>
  </si>
  <si>
    <t>4.研修諸経費</t>
    <rPh sb="2" eb="4">
      <t>ケンシュウ</t>
    </rPh>
    <rPh sb="4" eb="7">
      <t>ショケイヒ</t>
    </rPh>
    <phoneticPr fontId="6"/>
  </si>
  <si>
    <t>×××××円</t>
    <rPh sb="5" eb="6">
      <t>エン</t>
    </rPh>
    <phoneticPr fontId="6"/>
  </si>
  <si>
    <t>（１）資材・教材費</t>
    <rPh sb="3" eb="5">
      <t>シザイ</t>
    </rPh>
    <rPh sb="6" eb="8">
      <t>キョウザイ</t>
    </rPh>
    <rPh sb="8" eb="9">
      <t>ヒ</t>
    </rPh>
    <phoneticPr fontId="6"/>
  </si>
  <si>
    <t>（金額単位：円）</t>
    <rPh sb="1" eb="3">
      <t>キンガク</t>
    </rPh>
    <rPh sb="3" eb="5">
      <t>タンイ</t>
    </rPh>
    <rPh sb="6" eb="7">
      <t>エン</t>
    </rPh>
    <phoneticPr fontId="6"/>
  </si>
  <si>
    <t>年月日</t>
    <rPh sb="0" eb="3">
      <t>ネンガッピ</t>
    </rPh>
    <phoneticPr fontId="6"/>
  </si>
  <si>
    <t>単価</t>
    <rPh sb="0" eb="2">
      <t>タンカ</t>
    </rPh>
    <phoneticPr fontId="6"/>
  </si>
  <si>
    <t>税区分</t>
    <rPh sb="0" eb="3">
      <t>ゼイクブン</t>
    </rPh>
    <phoneticPr fontId="6"/>
  </si>
  <si>
    <t>税抜金額</t>
    <rPh sb="0" eb="2">
      <t>ゼイヌキ</t>
    </rPh>
    <rPh sb="2" eb="4">
      <t>キンガク</t>
    </rPh>
    <phoneticPr fontId="6"/>
  </si>
  <si>
    <t>証書番号</t>
    <rPh sb="0" eb="2">
      <t>ショウショ</t>
    </rPh>
    <rPh sb="2" eb="4">
      <t>バンゴウ</t>
    </rPh>
    <phoneticPr fontId="6"/>
  </si>
  <si>
    <t>××演習用テキスト</t>
    <rPh sb="2" eb="5">
      <t>エンシュウヨウ</t>
    </rPh>
    <phoneticPr fontId="6"/>
  </si>
  <si>
    <t>10%税込</t>
    <rPh sb="3" eb="5">
      <t>ゼイコ</t>
    </rPh>
    <phoneticPr fontId="6"/>
  </si>
  <si>
    <t>4-1</t>
    <phoneticPr fontId="6"/>
  </si>
  <si>
    <t>●●●</t>
    <phoneticPr fontId="6"/>
  </si>
  <si>
    <t>XX,XXX</t>
    <phoneticPr fontId="6"/>
  </si>
  <si>
    <t>××、×××</t>
    <phoneticPr fontId="6"/>
  </si>
  <si>
    <t>4-2</t>
    <phoneticPr fontId="6"/>
  </si>
  <si>
    <t>資材・教材費合計（税抜）</t>
    <rPh sb="0" eb="2">
      <t>シザイ</t>
    </rPh>
    <rPh sb="3" eb="6">
      <t>キョウザイヒ</t>
    </rPh>
    <rPh sb="6" eb="8">
      <t>ゴウケイ</t>
    </rPh>
    <rPh sb="9" eb="11">
      <t>ゼイヌキ</t>
    </rPh>
    <phoneticPr fontId="6"/>
  </si>
  <si>
    <t>××.×××</t>
    <phoneticPr fontId="6"/>
  </si>
  <si>
    <t>【証書貼付用台紙】</t>
    <rPh sb="1" eb="5">
      <t>ショウショテンプ</t>
    </rPh>
    <rPh sb="5" eb="6">
      <t>ヨウ</t>
    </rPh>
    <rPh sb="6" eb="8">
      <t>ダイシ</t>
    </rPh>
    <phoneticPr fontId="6"/>
  </si>
  <si>
    <t>証書番号：4-1</t>
    <rPh sb="0" eb="2">
      <t>ショウショ</t>
    </rPh>
    <rPh sb="2" eb="4">
      <t>バンゴウ</t>
    </rPh>
    <phoneticPr fontId="6"/>
  </si>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</sst>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Red]&quot;¥&quot;\-#,##0"/>
    <numFmt numFmtId="176" formatCode="[$-F800]dddd\,\ mmmm\ dd\,\ yyyy"/>
    <numFmt numFmtId="177" formatCode="0.00_)"/>
    <numFmt numFmtId="178" formatCode="0.0_);[Red]\(0.0\)"/>
    <numFmt numFmtId="179" formatCode="h:mm;@"/>
    <numFmt numFmtId="180" formatCode="#,##0_ ;[Red]\-#,##0\ "/>
    <numFmt numFmtId="181" formatCode="m&quot;月&quot;d&quot;日&quot;;@"/>
    <numFmt numFmtId="182" formatCode="#,##0&quot;円&quot;"/>
    <numFmt numFmtId="183" formatCode="&quot;小計　&quot;#,##0&quot;円&quot;"/>
    <numFmt numFmtId="184" formatCode="#,##0_ "/>
    <numFmt numFmtId="185" formatCode="#,##0.0_ "/>
    <numFmt numFmtId="186" formatCode="#,##0&quot; 円）&quot;"/>
    <numFmt numFmtId="187" formatCode="yyyy&quot;年&quot;m&quot;月&quot;d&quot;日&quot;;@"/>
    <numFmt numFmtId="188" formatCode="#,##0_);[Red]\(#,##0\)"/>
    <numFmt numFmtId="189" formatCode="0&quot;名&quot;"/>
    <numFmt numFmtId="190" formatCode="0.0"/>
    <numFmt numFmtId="191" formatCode="#,##0.0"/>
    <numFmt numFmtId="192" formatCode="#,##0;&quot;▲ &quot;#,##0"/>
    <numFmt numFmtId="193" formatCode="#,##0&quot; 円）&quot;_ ;[Red]\-#,##0&quot; 円）&quot;"/>
    <numFmt numFmtId="194" formatCode="yy/m/d\(aaa\)"/>
    <numFmt numFmtId="195" formatCode="#"/>
    <numFmt numFmtId="196" formatCode="#,###"/>
    <numFmt numFmtId="197" formatCode="#,##0.0;[Red]\-#,##0.0"/>
    <numFmt numFmtId="198" formatCode="0_);[Red]\(0\)"/>
    <numFmt numFmtId="199" formatCode="##"/>
    <numFmt numFmtId="200" formatCode="0.0;\-0.0;;@"/>
    <numFmt numFmtId="201" formatCode="yyyy/m/d;@"/>
  </numFmts>
  <fonts count="87">
    <font>
      <sz val="11"/>
      <color theme="1"/>
      <name val="ＭＳ Ｐゴシック"/>
      <family val="2"/>
      <scheme val="minor"/>
    </font>
    <font>
      <sz val="12"/>
      <color theme="1"/>
      <name val="ＭＳ ゴシック"/>
      <family val="2"/>
      <charset val="128"/>
    </font>
    <font>
      <sz val="12"/>
      <color theme="1"/>
      <name val="ＭＳ ゴシック"/>
      <family val="2"/>
      <charset val="128"/>
    </font>
    <font>
      <sz val="9"/>
      <color theme="1"/>
      <name val="メイリオ"/>
      <family val="2"/>
      <charset val="128"/>
    </font>
    <font>
      <sz val="12"/>
      <color theme="1"/>
      <name val="ＭＳ ゴシック"/>
      <family val="2"/>
      <charset val="128"/>
    </font>
    <font>
      <sz val="11"/>
      <name val="明朝"/>
      <family val="1"/>
      <charset val="128"/>
    </font>
    <font>
      <sz val="6"/>
      <name val="ＭＳ Ｐゴシック"/>
      <family val="3"/>
      <charset val="128"/>
      <scheme val="minor"/>
    </font>
    <font>
      <sz val="6"/>
      <name val="ＭＳ Ｐ明朝"/>
      <family val="1"/>
      <charset val="128"/>
    </font>
    <font>
      <sz val="12"/>
      <name val="ＭＳ ゴシック"/>
      <family val="3"/>
      <charset val="128"/>
    </font>
    <font>
      <sz val="6"/>
      <name val="明朝"/>
      <family val="3"/>
      <charset val="128"/>
    </font>
    <font>
      <sz val="6"/>
      <name val="明朝"/>
      <family val="1"/>
      <charset val="128"/>
    </font>
    <font>
      <sz val="11"/>
      <color indexed="8"/>
      <name val="ＭＳ Ｐゴシック"/>
      <family val="3"/>
      <charset val="128"/>
    </font>
    <font>
      <sz val="11"/>
      <color indexed="9"/>
      <name val="ＭＳ Ｐゴシック"/>
      <family val="3"/>
      <charset val="128"/>
    </font>
    <font>
      <b/>
      <i/>
      <sz val="16"/>
      <name val="Helv"/>
      <family val="2"/>
    </font>
    <font>
      <sz val="10"/>
      <name val="Arial"/>
      <family val="2"/>
    </font>
    <font>
      <sz val="10"/>
      <name val="Times New Roman"/>
      <family val="1"/>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2"/>
      <name val="Osaka"/>
      <family val="3"/>
      <charset val="128"/>
    </font>
    <font>
      <sz val="11"/>
      <color indexed="13"/>
      <name val="ＭＳ Ｐゴシック"/>
      <family val="3"/>
      <charset val="128"/>
    </font>
    <font>
      <sz val="11"/>
      <color indexed="14"/>
      <name val="ＭＳ Ｐゴシック"/>
      <family val="3"/>
      <charset val="128"/>
    </font>
    <font>
      <b/>
      <sz val="11"/>
      <color indexed="13"/>
      <name val="ＭＳ Ｐゴシック"/>
      <family val="3"/>
      <charset val="128"/>
    </font>
    <font>
      <sz val="11"/>
      <color indexed="10"/>
      <name val="ＭＳ Ｐゴシック"/>
      <family val="3"/>
      <charset val="128"/>
    </font>
    <font>
      <sz val="12"/>
      <color theme="1"/>
      <name val="ＭＳ 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2"/>
      <name val="細明朝体"/>
      <family val="3"/>
      <charset val="128"/>
    </font>
    <font>
      <sz val="11"/>
      <name val="ＭＳ Ｐゴシック"/>
      <family val="3"/>
      <charset val="128"/>
    </font>
    <font>
      <sz val="11"/>
      <color theme="1"/>
      <name val="ＭＳ Ｐゴシック"/>
      <family val="3"/>
      <charset val="128"/>
      <scheme val="minor"/>
    </font>
    <font>
      <sz val="9"/>
      <name val="ＭＳ Ｐゴシック"/>
      <family val="3"/>
      <charset val="128"/>
    </font>
    <font>
      <sz val="11"/>
      <color indexed="17"/>
      <name val="ＭＳ Ｐゴシック"/>
      <family val="3"/>
      <charset val="128"/>
    </font>
    <font>
      <sz val="6"/>
      <name val="ＭＳ ゴシック"/>
      <family val="3"/>
      <charset val="128"/>
    </font>
    <font>
      <sz val="6"/>
      <name val="ＭＳ Ｐゴシック"/>
      <family val="3"/>
      <charset val="128"/>
    </font>
    <font>
      <sz val="11"/>
      <name val="Microsoft Sans Serif"/>
      <family val="2"/>
    </font>
    <font>
      <sz val="11"/>
      <color theme="1"/>
      <name val="ＭＳ Ｐゴシック"/>
      <family val="2"/>
      <scheme val="minor"/>
    </font>
    <font>
      <u/>
      <sz val="11"/>
      <color theme="10"/>
      <name val="ＭＳ Ｐゴシック"/>
      <family val="2"/>
      <scheme val="minor"/>
    </font>
    <font>
      <sz val="6"/>
      <name val="ＭＳ ゴシック"/>
      <family val="2"/>
      <charset val="128"/>
    </font>
    <font>
      <sz val="11"/>
      <color theme="1"/>
      <name val="BIZ UDPゴシック"/>
      <family val="3"/>
      <charset val="128"/>
    </font>
    <font>
      <sz val="14"/>
      <color theme="1"/>
      <name val="BIZ UDPゴシック"/>
      <family val="3"/>
      <charset val="128"/>
    </font>
    <font>
      <u/>
      <sz val="14"/>
      <color rgb="FFFF0000"/>
      <name val="BIZ UDPゴシック"/>
      <family val="3"/>
      <charset val="128"/>
    </font>
    <font>
      <u/>
      <sz val="11"/>
      <color theme="10"/>
      <name val="BIZ UDPゴシック"/>
      <family val="3"/>
      <charset val="128"/>
    </font>
    <font>
      <sz val="11"/>
      <name val="BIZ UDPゴシック"/>
      <family val="3"/>
      <charset val="128"/>
    </font>
    <font>
      <b/>
      <sz val="11"/>
      <color rgb="FF0000FF"/>
      <name val="BIZ UDPゴシック"/>
      <family val="3"/>
      <charset val="128"/>
    </font>
    <font>
      <b/>
      <sz val="12"/>
      <color rgb="FFFF0000"/>
      <name val="BIZ UDPゴシック"/>
      <family val="3"/>
      <charset val="128"/>
    </font>
    <font>
      <u/>
      <sz val="11"/>
      <name val="BIZ UDPゴシック"/>
      <family val="3"/>
      <charset val="128"/>
    </font>
    <font>
      <b/>
      <u/>
      <sz val="11"/>
      <name val="BIZ UDPゴシック"/>
      <family val="3"/>
      <charset val="128"/>
    </font>
    <font>
      <sz val="11"/>
      <color rgb="FFFF0000"/>
      <name val="BIZ UDPゴシック"/>
      <family val="3"/>
      <charset val="128"/>
    </font>
    <font>
      <b/>
      <sz val="11"/>
      <name val="BIZ UDPゴシック"/>
      <family val="3"/>
      <charset val="128"/>
    </font>
    <font>
      <sz val="12"/>
      <name val="BIZ UDPゴシック"/>
      <family val="3"/>
      <charset val="128"/>
    </font>
    <font>
      <sz val="14"/>
      <name val="BIZ UDPゴシック"/>
      <family val="3"/>
      <charset val="128"/>
    </font>
    <font>
      <sz val="11"/>
      <color rgb="FF0000FF"/>
      <name val="BIZ UDPゴシック"/>
      <family val="3"/>
      <charset val="128"/>
    </font>
    <font>
      <b/>
      <sz val="12"/>
      <color theme="0"/>
      <name val="BIZ UDPゴシック"/>
      <family val="3"/>
      <charset val="128"/>
    </font>
    <font>
      <b/>
      <sz val="16"/>
      <color theme="1"/>
      <name val="BIZ UDPゴシック"/>
      <family val="3"/>
      <charset val="128"/>
    </font>
    <font>
      <sz val="10"/>
      <name val="BIZ UDPゴシック"/>
      <family val="3"/>
      <charset val="128"/>
    </font>
    <font>
      <sz val="10"/>
      <color rgb="FFFF0000"/>
      <name val="BIZ UDPゴシック"/>
      <family val="3"/>
      <charset val="128"/>
    </font>
    <font>
      <sz val="12"/>
      <color theme="1"/>
      <name val="BIZ UDPゴシック"/>
      <family val="3"/>
      <charset val="128"/>
    </font>
    <font>
      <b/>
      <sz val="12"/>
      <name val="BIZ UDPゴシック"/>
      <family val="3"/>
      <charset val="128"/>
    </font>
    <font>
      <sz val="6"/>
      <name val="Osaka"/>
      <family val="3"/>
      <charset val="128"/>
    </font>
    <font>
      <sz val="12"/>
      <name val="Osaka"/>
      <charset val="128"/>
    </font>
    <font>
      <sz val="12"/>
      <color rgb="FFFF0000"/>
      <name val="BIZ UDPゴシック"/>
      <family val="3"/>
      <charset val="128"/>
    </font>
    <font>
      <sz val="10.5"/>
      <name val="BIZ UDPゴシック"/>
      <family val="3"/>
      <charset val="128"/>
    </font>
    <font>
      <sz val="11"/>
      <color indexed="81"/>
      <name val="BIZ UDPゴシック"/>
      <family val="3"/>
      <charset val="128"/>
    </font>
    <font>
      <b/>
      <sz val="12"/>
      <color indexed="81"/>
      <name val="BIZ UDPゴシック"/>
      <family val="3"/>
      <charset val="128"/>
    </font>
    <font>
      <sz val="12"/>
      <color indexed="81"/>
      <name val="BIZ UDPゴシック"/>
      <family val="3"/>
      <charset val="128"/>
    </font>
    <font>
      <b/>
      <sz val="12"/>
      <color indexed="10"/>
      <name val="BIZ UDPゴシック"/>
      <family val="3"/>
      <charset val="128"/>
    </font>
    <font>
      <sz val="9"/>
      <name val="BIZ UDPゴシック"/>
      <family val="3"/>
      <charset val="128"/>
    </font>
    <font>
      <b/>
      <sz val="14"/>
      <name val="BIZ UDPゴシック"/>
      <family val="3"/>
      <charset val="128"/>
    </font>
    <font>
      <i/>
      <sz val="12"/>
      <color theme="2" tint="-0.749992370372631"/>
      <name val="BIZ UDPゴシック"/>
      <family val="3"/>
      <charset val="128"/>
    </font>
    <font>
      <sz val="11"/>
      <color indexed="8"/>
      <name val="BIZ UDPゴシック"/>
      <family val="3"/>
      <charset val="128"/>
    </font>
    <font>
      <b/>
      <u/>
      <sz val="14"/>
      <color theme="10"/>
      <name val="BIZ UDPゴシック"/>
      <family val="3"/>
      <charset val="128"/>
    </font>
    <font>
      <sz val="11"/>
      <color indexed="81"/>
      <name val="BIZ UDゴシック"/>
      <family val="3"/>
      <charset val="128"/>
    </font>
    <font>
      <sz val="11"/>
      <name val="ＭＳ Ｐゴシック"/>
      <family val="2"/>
      <scheme val="minor"/>
    </font>
    <font>
      <b/>
      <u/>
      <sz val="11"/>
      <color indexed="81"/>
      <name val="BIZ UDPゴシック"/>
      <family val="3"/>
      <charset val="128"/>
    </font>
    <font>
      <u/>
      <sz val="12"/>
      <color theme="10"/>
      <name val="BIZ UDPゴシック"/>
      <family val="3"/>
      <charset val="128"/>
    </font>
    <font>
      <i/>
      <sz val="11"/>
      <name val="BIZ UDPゴシック"/>
      <family val="3"/>
      <charset val="128"/>
    </font>
    <font>
      <u/>
      <sz val="12"/>
      <color rgb="FFC00000"/>
      <name val="BIZ UDPゴシック"/>
      <family val="3"/>
      <charset val="128"/>
    </font>
    <font>
      <b/>
      <u/>
      <sz val="12"/>
      <color rgb="FFC00000"/>
      <name val="BIZ UDPゴシック"/>
      <family val="3"/>
      <charset val="128"/>
    </font>
    <font>
      <strike/>
      <sz val="12"/>
      <name val="BIZ UDPゴシック"/>
      <family val="3"/>
      <charset val="128"/>
    </font>
    <font>
      <b/>
      <sz val="16"/>
      <color theme="0"/>
      <name val="BIZ UDPゴシック"/>
      <family val="3"/>
      <charset val="128"/>
    </font>
    <font>
      <b/>
      <sz val="11"/>
      <color indexed="39"/>
      <name val="BIZ UDPゴシック"/>
      <family val="3"/>
      <charset val="128"/>
    </font>
    <font>
      <b/>
      <sz val="12"/>
      <color theme="1"/>
      <name val="BIZ UDPゴシック"/>
      <family val="3"/>
      <charset val="128"/>
    </font>
  </fonts>
  <fills count="34">
    <fill>
      <patternFill patternType="none"/>
    </fill>
    <fill>
      <patternFill patternType="gray125"/>
    </fill>
    <fill>
      <patternFill patternType="solid">
        <fgColor rgb="FFCCFFFF"/>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55"/>
      </patternFill>
    </fill>
    <fill>
      <patternFill patternType="solid">
        <fgColor indexed="46"/>
      </patternFill>
    </fill>
    <fill>
      <patternFill patternType="solid">
        <fgColor indexed="9"/>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E7FF"/>
        <bgColor indexed="64"/>
      </patternFill>
    </fill>
    <fill>
      <patternFill patternType="solid">
        <fgColor rgb="FFFFFF66"/>
        <bgColor indexed="64"/>
      </patternFill>
    </fill>
    <fill>
      <patternFill patternType="solid">
        <fgColor rgb="FFFFFF99"/>
        <bgColor indexed="64"/>
      </patternFill>
    </fill>
    <fill>
      <patternFill patternType="solid">
        <fgColor rgb="FFFFFFCC"/>
        <bgColor indexed="64"/>
      </patternFill>
    </fill>
    <fill>
      <patternFill patternType="solid">
        <fgColor rgb="FFFFE5FF"/>
        <bgColor indexed="64"/>
      </patternFill>
    </fill>
    <fill>
      <patternFill patternType="solid">
        <fgColor rgb="FFFFABAB"/>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s>
  <borders count="222">
    <border>
      <left/>
      <right/>
      <top/>
      <bottom/>
      <diagonal/>
    </border>
    <border>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3"/>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hair">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diagonal/>
    </border>
    <border>
      <left style="thin">
        <color indexed="64"/>
      </left>
      <right/>
      <top/>
      <bottom/>
      <diagonal/>
    </border>
    <border>
      <left/>
      <right/>
      <top/>
      <bottom style="medium">
        <color indexed="64"/>
      </bottom>
      <diagonal/>
    </border>
    <border>
      <left style="thin">
        <color indexed="64"/>
      </left>
      <right/>
      <top/>
      <bottom style="medium">
        <color indexed="64"/>
      </bottom>
      <diagonal/>
    </border>
    <border>
      <left style="thin">
        <color indexed="64"/>
      </left>
      <right/>
      <top/>
      <bottom style="hair">
        <color indexed="64"/>
      </bottom>
      <diagonal/>
    </border>
    <border>
      <left style="medium">
        <color indexed="64"/>
      </left>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diagonalUp="1">
      <left style="thin">
        <color indexed="64"/>
      </left>
      <right style="thin">
        <color indexed="64"/>
      </right>
      <top style="hair">
        <color indexed="64"/>
      </top>
      <bottom style="thin">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ck">
        <color theme="1" tint="0.499984740745262"/>
      </right>
      <top/>
      <bottom style="thin">
        <color indexed="64"/>
      </bottom>
      <diagonal/>
    </border>
    <border>
      <left style="thin">
        <color indexed="64"/>
      </left>
      <right style="thick">
        <color theme="1" tint="0.499984740745262"/>
      </right>
      <top style="thin">
        <color indexed="64"/>
      </top>
      <bottom/>
      <diagonal/>
    </border>
    <border>
      <left style="thin">
        <color indexed="64"/>
      </left>
      <right style="thick">
        <color theme="1" tint="0.499984740745262"/>
      </right>
      <top/>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theme="0" tint="-0.499984740745262"/>
      </left>
      <right/>
      <top/>
      <bottom/>
      <diagonal/>
    </border>
    <border>
      <left style="medium">
        <color theme="0" tint="-0.499984740745262"/>
      </left>
      <right style="thin">
        <color indexed="64"/>
      </right>
      <top style="medium">
        <color theme="0" tint="-0.499984740745262"/>
      </top>
      <bottom/>
      <diagonal/>
    </border>
    <border>
      <left style="thin">
        <color indexed="64"/>
      </left>
      <right style="thin">
        <color indexed="64"/>
      </right>
      <top style="medium">
        <color theme="0" tint="-0.499984740745262"/>
      </top>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style="thin">
        <color indexed="64"/>
      </bottom>
      <diagonal/>
    </border>
    <border diagonalUp="1">
      <left style="thin">
        <color indexed="64"/>
      </left>
      <right style="medium">
        <color theme="0" tint="-0.499984740745262"/>
      </right>
      <top style="thin">
        <color indexed="64"/>
      </top>
      <bottom style="thin">
        <color indexed="64"/>
      </bottom>
      <diagonal style="thin">
        <color indexed="64"/>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diagonalUp="1">
      <left style="thin">
        <color indexed="64"/>
      </left>
      <right style="medium">
        <color theme="0" tint="-0.499984740745262"/>
      </right>
      <top/>
      <bottom style="thin">
        <color indexed="64"/>
      </bottom>
      <diagonal style="thin">
        <color indexed="64"/>
      </diagonal>
    </border>
    <border>
      <left style="thin">
        <color indexed="64"/>
      </left>
      <right style="thin">
        <color indexed="64"/>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medium">
        <color theme="0" tint="-0.499984740745262"/>
      </right>
      <top style="thin">
        <color indexed="64"/>
      </top>
      <bottom style="thin">
        <color theme="0" tint="-0.499984740745262"/>
      </bottom>
      <diagonal/>
    </border>
    <border>
      <left style="medium">
        <color theme="0" tint="-0.499984740745262"/>
      </left>
      <right style="thin">
        <color indexed="64"/>
      </right>
      <top/>
      <bottom/>
      <diagonal/>
    </border>
    <border>
      <left style="thick">
        <color theme="1" tint="0.499984740745262"/>
      </left>
      <right style="thin">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theme="0" tint="-0.499984740745262"/>
      </right>
      <top/>
      <bottom style="thin">
        <color theme="0" tint="-0.499984740745262"/>
      </bottom>
      <diagonal/>
    </border>
    <border>
      <left style="medium">
        <color indexed="64"/>
      </left>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thin">
        <color indexed="64"/>
      </bottom>
      <diagonal/>
    </border>
    <border diagonalUp="1">
      <left style="double">
        <color indexed="64"/>
      </left>
      <right/>
      <top/>
      <bottom style="thin">
        <color indexed="64"/>
      </bottom>
      <diagonal style="thin">
        <color indexed="64"/>
      </diagonal>
    </border>
    <border diagonalUp="1">
      <left style="double">
        <color indexed="64"/>
      </left>
      <right/>
      <top style="thin">
        <color indexed="64"/>
      </top>
      <bottom style="thin">
        <color indexed="64"/>
      </bottom>
      <diagonal style="thin">
        <color indexed="64"/>
      </diagonal>
    </border>
    <border>
      <left style="double">
        <color indexed="64"/>
      </left>
      <right/>
      <top style="medium">
        <color indexed="64"/>
      </top>
      <bottom style="medium">
        <color indexed="64"/>
      </bottom>
      <diagonal/>
    </border>
    <border diagonalUp="1">
      <left style="thin">
        <color indexed="64"/>
      </left>
      <right style="thin">
        <color indexed="64"/>
      </right>
      <top style="medium">
        <color indexed="64"/>
      </top>
      <bottom style="double">
        <color indexed="64"/>
      </bottom>
      <diagonal style="thin">
        <color indexed="64"/>
      </diagonal>
    </border>
    <border diagonalUp="1">
      <left style="thin">
        <color indexed="64"/>
      </left>
      <right style="thin">
        <color indexed="64"/>
      </right>
      <top style="double">
        <color indexed="64"/>
      </top>
      <bottom style="medium">
        <color indexed="64"/>
      </bottom>
      <diagonal style="thin">
        <color indexed="64"/>
      </diagonal>
    </border>
    <border>
      <left/>
      <right/>
      <top style="hair">
        <color indexed="64"/>
      </top>
      <bottom/>
      <diagonal/>
    </border>
    <border>
      <left/>
      <right/>
      <top style="thin">
        <color theme="0" tint="-0.499984740745262"/>
      </top>
      <bottom style="thin">
        <color theme="0" tint="-0.499984740745262"/>
      </bottom>
      <diagonal/>
    </border>
    <border>
      <left style="thin">
        <color indexed="64"/>
      </left>
      <right style="medium">
        <color indexed="64"/>
      </right>
      <top style="medium">
        <color indexed="64"/>
      </top>
      <bottom/>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style="thin">
        <color indexed="64"/>
      </top>
      <bottom style="medium">
        <color theme="0" tint="-0.499984740745262"/>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ck">
        <color rgb="FFC00000"/>
      </left>
      <right style="thick">
        <color rgb="FFC00000"/>
      </right>
      <top style="thick">
        <color rgb="FFC00000"/>
      </top>
      <bottom style="thick">
        <color rgb="FFC00000"/>
      </bottom>
      <diagonal/>
    </border>
    <border>
      <left/>
      <right style="double">
        <color indexed="64"/>
      </right>
      <top style="medium">
        <color indexed="64"/>
      </top>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style="thin">
        <color indexed="64"/>
      </left>
      <right style="thin">
        <color theme="0" tint="-0.499984740745262"/>
      </right>
      <top style="thin">
        <color theme="0" tint="-0.499984740745262"/>
      </top>
      <bottom/>
      <diagonal/>
    </border>
    <border>
      <left style="thin">
        <color indexed="64"/>
      </left>
      <right style="medium">
        <color indexed="64"/>
      </right>
      <top style="thin">
        <color indexed="64"/>
      </top>
      <bottom/>
      <diagonal/>
    </border>
    <border diagonalUp="1">
      <left style="thin">
        <color indexed="64"/>
      </left>
      <right style="thin">
        <color indexed="64"/>
      </right>
      <top style="thin">
        <color indexed="64"/>
      </top>
      <bottom style="medium">
        <color theme="0" tint="-0.499984740745262"/>
      </bottom>
      <diagonal style="thin">
        <color indexed="64"/>
      </diagonal>
    </border>
    <border diagonalUp="1">
      <left style="medium">
        <color theme="0" tint="-0.499984740745262"/>
      </left>
      <right style="medium">
        <color theme="0" tint="-0.499984740745262"/>
      </right>
      <top style="thin">
        <color indexed="64"/>
      </top>
      <bottom style="medium">
        <color theme="0" tint="-0.499984740745262"/>
      </bottom>
      <diagonal style="thin">
        <color theme="1"/>
      </diagonal>
    </border>
    <border diagonalUp="1">
      <left style="medium">
        <color theme="0" tint="-0.499984740745262"/>
      </left>
      <right style="medium">
        <color theme="0" tint="-0.499984740745262"/>
      </right>
      <top style="thin">
        <color indexed="64"/>
      </top>
      <bottom style="thin">
        <color indexed="64"/>
      </bottom>
      <diagonal style="thin">
        <color theme="1"/>
      </diagonal>
    </border>
    <border>
      <left/>
      <right style="medium">
        <color theme="0" tint="-0.499984740745262"/>
      </right>
      <top style="thin">
        <color indexed="64"/>
      </top>
      <bottom style="medium">
        <color theme="0" tint="-0.499984740745262"/>
      </bottom>
      <diagonal/>
    </border>
    <border>
      <left style="thin">
        <color indexed="64"/>
      </left>
      <right style="medium">
        <color theme="0" tint="-0.499984740745262"/>
      </right>
      <top/>
      <bottom style="medium">
        <color theme="0" tint="-0.499984740745262"/>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medium">
        <color rgb="FF000000"/>
      </right>
      <top style="medium">
        <color rgb="FF000000"/>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s>
  <cellStyleXfs count="93">
    <xf numFmtId="0" fontId="0" fillId="0" borderId="0"/>
    <xf numFmtId="0" fontId="5" fillId="0" borderId="0"/>
    <xf numFmtId="38" fontId="5" fillId="0" borderId="0" applyFont="0" applyFill="0" applyBorder="0" applyAlignment="0" applyProtection="0"/>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7" borderId="0" applyNumberFormat="0" applyBorder="0" applyAlignment="0" applyProtection="0">
      <alignment vertical="center"/>
    </xf>
    <xf numFmtId="0" fontId="11" fillId="5" borderId="0" applyNumberFormat="0" applyBorder="0" applyAlignment="0" applyProtection="0">
      <alignment vertical="center"/>
    </xf>
    <xf numFmtId="0" fontId="12" fillId="7"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7" borderId="0" applyNumberFormat="0" applyBorder="0" applyAlignment="0" applyProtection="0">
      <alignment vertical="center"/>
    </xf>
    <xf numFmtId="0" fontId="12" fillId="4" borderId="0" applyNumberFormat="0" applyBorder="0" applyAlignment="0" applyProtection="0">
      <alignment vertical="center"/>
    </xf>
    <xf numFmtId="177" fontId="13" fillId="0" borderId="0"/>
    <xf numFmtId="0" fontId="14" fillId="0" borderId="0"/>
    <xf numFmtId="1" fontId="15" fillId="0" borderId="0" applyBorder="0">
      <alignment horizontal="left" vertical="top" wrapText="1"/>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6" fillId="0" borderId="0" applyNumberFormat="0" applyFill="0" applyBorder="0" applyAlignment="0" applyProtection="0">
      <alignment vertical="center"/>
    </xf>
    <xf numFmtId="0" fontId="17" fillId="16" borderId="2" applyNumberFormat="0" applyAlignment="0" applyProtection="0">
      <alignment vertical="center"/>
    </xf>
    <xf numFmtId="0" fontId="18" fillId="8" borderId="0" applyNumberFormat="0" applyBorder="0" applyAlignment="0" applyProtection="0">
      <alignment vertical="center"/>
    </xf>
    <xf numFmtId="0" fontId="19" fillId="5" borderId="3" applyNumberFormat="0" applyFont="0" applyAlignment="0" applyProtection="0">
      <alignment vertical="center"/>
    </xf>
    <xf numFmtId="0" fontId="20" fillId="0" borderId="4" applyNumberFormat="0" applyFill="0" applyAlignment="0" applyProtection="0">
      <alignment vertical="center"/>
    </xf>
    <xf numFmtId="0" fontId="21" fillId="17" borderId="0" applyNumberFormat="0" applyBorder="0" applyAlignment="0" applyProtection="0">
      <alignment vertical="center"/>
    </xf>
    <xf numFmtId="0" fontId="22" fillId="18" borderId="5" applyNumberFormat="0" applyAlignment="0" applyProtection="0">
      <alignment vertical="center"/>
    </xf>
    <xf numFmtId="0" fontId="23" fillId="0" borderId="0" applyNumberFormat="0" applyFill="0" applyBorder="0" applyAlignment="0" applyProtection="0">
      <alignment vertical="center"/>
    </xf>
    <xf numFmtId="38" fontId="24" fillId="0" borderId="0" applyFont="0" applyFill="0" applyBorder="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7" fillId="0" borderId="0" applyNumberFormat="0" applyFill="0" applyBorder="0" applyAlignment="0" applyProtection="0">
      <alignment vertical="center"/>
    </xf>
    <xf numFmtId="0" fontId="28" fillId="0" borderId="9" applyNumberFormat="0" applyFill="0" applyAlignment="0" applyProtection="0">
      <alignment vertical="center"/>
    </xf>
    <xf numFmtId="0" fontId="29" fillId="18" borderId="10" applyNumberFormat="0" applyAlignment="0" applyProtection="0">
      <alignment vertical="center"/>
    </xf>
    <xf numFmtId="0" fontId="30" fillId="0" borderId="0" applyNumberFormat="0" applyFill="0" applyBorder="0" applyAlignment="0" applyProtection="0">
      <alignment vertical="center"/>
    </xf>
    <xf numFmtId="0" fontId="31" fillId="8" borderId="5" applyNumberFormat="0" applyAlignment="0" applyProtection="0">
      <alignment vertical="center"/>
    </xf>
    <xf numFmtId="0" fontId="32" fillId="0" borderId="0"/>
    <xf numFmtId="0" fontId="8" fillId="0" borderId="0">
      <alignment vertical="center"/>
    </xf>
    <xf numFmtId="0" fontId="32" fillId="0" borderId="0"/>
    <xf numFmtId="0" fontId="33" fillId="0" borderId="0">
      <alignment vertical="center"/>
    </xf>
    <xf numFmtId="0" fontId="34" fillId="0" borderId="0">
      <alignment vertical="center"/>
    </xf>
    <xf numFmtId="0" fontId="5" fillId="0" borderId="0"/>
    <xf numFmtId="0" fontId="5" fillId="0" borderId="0"/>
    <xf numFmtId="0" fontId="24" fillId="0" borderId="0">
      <alignment vertical="center"/>
    </xf>
    <xf numFmtId="0" fontId="35" fillId="0" borderId="0"/>
    <xf numFmtId="0" fontId="36" fillId="7" borderId="0" applyNumberFormat="0" applyBorder="0" applyAlignment="0" applyProtection="0">
      <alignment vertical="center"/>
    </xf>
    <xf numFmtId="6" fontId="5" fillId="0" borderId="0" applyFont="0" applyFill="0" applyBorder="0" applyAlignment="0" applyProtection="0"/>
    <xf numFmtId="38" fontId="11" fillId="0" borderId="0" applyFont="0" applyFill="0" applyBorder="0" applyAlignment="0" applyProtection="0">
      <alignment vertical="center"/>
    </xf>
    <xf numFmtId="0" fontId="24" fillId="0" borderId="0">
      <alignment vertical="center"/>
    </xf>
    <xf numFmtId="0" fontId="39" fillId="0" borderId="0">
      <alignment vertical="center"/>
    </xf>
    <xf numFmtId="0" fontId="5" fillId="0" borderId="0"/>
    <xf numFmtId="0" fontId="4" fillId="0" borderId="0">
      <alignment vertical="center"/>
    </xf>
    <xf numFmtId="38" fontId="40" fillId="0" borderId="0" applyFont="0" applyFill="0" applyBorder="0" applyAlignment="0" applyProtection="0">
      <alignment vertical="center"/>
    </xf>
    <xf numFmtId="0" fontId="3" fillId="0" borderId="0">
      <alignment vertical="center"/>
    </xf>
    <xf numFmtId="0" fontId="40" fillId="0" borderId="0"/>
    <xf numFmtId="38" fontId="40" fillId="0" borderId="0" applyFont="0" applyFill="0" applyBorder="0" applyAlignment="0" applyProtection="0">
      <alignment vertical="center"/>
    </xf>
    <xf numFmtId="9" fontId="40" fillId="0" borderId="0" applyFont="0" applyFill="0" applyBorder="0" applyAlignment="0" applyProtection="0">
      <alignment vertical="center"/>
    </xf>
    <xf numFmtId="6" fontId="5" fillId="0" borderId="0" applyFont="0" applyFill="0" applyBorder="0" applyAlignment="0" applyProtection="0"/>
    <xf numFmtId="0" fontId="2" fillId="0" borderId="0">
      <alignment vertical="center"/>
    </xf>
    <xf numFmtId="6" fontId="5" fillId="0" borderId="0" applyFont="0" applyFill="0" applyBorder="0" applyAlignment="0" applyProtection="0"/>
    <xf numFmtId="0" fontId="2" fillId="0" borderId="0">
      <alignment vertical="center"/>
    </xf>
    <xf numFmtId="0" fontId="41" fillId="0" borderId="0" applyNumberFormat="0" applyFill="0" applyBorder="0" applyAlignment="0" applyProtection="0"/>
    <xf numFmtId="6" fontId="5" fillId="0" borderId="0" applyFont="0" applyFill="0" applyBorder="0" applyAlignment="0" applyProtection="0"/>
    <xf numFmtId="0" fontId="1" fillId="0" borderId="0">
      <alignment vertical="center"/>
    </xf>
    <xf numFmtId="6" fontId="5" fillId="0" borderId="0" applyFont="0" applyFill="0" applyBorder="0" applyAlignment="0" applyProtection="0"/>
    <xf numFmtId="0" fontId="1" fillId="0" borderId="0">
      <alignment vertical="center"/>
    </xf>
    <xf numFmtId="6" fontId="5" fillId="0" borderId="0" applyFont="0" applyFill="0" applyBorder="0" applyAlignment="0" applyProtection="0"/>
    <xf numFmtId="0" fontId="1" fillId="0" borderId="0">
      <alignment vertical="center"/>
    </xf>
    <xf numFmtId="6" fontId="5" fillId="0" borderId="0" applyFont="0" applyFill="0" applyBorder="0" applyAlignment="0" applyProtection="0"/>
    <xf numFmtId="0" fontId="1" fillId="0" borderId="0">
      <alignment vertical="center"/>
    </xf>
    <xf numFmtId="6" fontId="5" fillId="0" borderId="0" applyFont="0" applyFill="0" applyBorder="0" applyAlignment="0" applyProtection="0"/>
    <xf numFmtId="0" fontId="1" fillId="0" borderId="0">
      <alignment vertical="center"/>
    </xf>
    <xf numFmtId="6" fontId="5" fillId="0" borderId="0" applyFont="0" applyFill="0" applyBorder="0" applyAlignment="0" applyProtection="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64" fillId="0" borderId="0"/>
    <xf numFmtId="40" fontId="64" fillId="0" borderId="0" applyFont="0" applyFill="0" applyBorder="0" applyAlignment="0" applyProtection="0"/>
    <xf numFmtId="0" fontId="1"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cellStyleXfs>
  <cellXfs count="1220">
    <xf numFmtId="0" fontId="0" fillId="0" borderId="0" xfId="0"/>
    <xf numFmtId="0" fontId="43" fillId="0" borderId="0" xfId="0" applyFont="1"/>
    <xf numFmtId="0" fontId="43" fillId="21" borderId="110" xfId="0" applyFont="1" applyFill="1" applyBorder="1" applyAlignment="1">
      <alignment horizontal="center" vertical="center"/>
    </xf>
    <xf numFmtId="0" fontId="46" fillId="20" borderId="11" xfId="72" applyFont="1" applyFill="1" applyBorder="1" applyAlignment="1">
      <alignment vertical="center"/>
    </xf>
    <xf numFmtId="0" fontId="43" fillId="24" borderId="26" xfId="0" applyFont="1" applyFill="1" applyBorder="1" applyAlignment="1">
      <alignment vertical="top" wrapText="1"/>
    </xf>
    <xf numFmtId="0" fontId="43" fillId="24" borderId="53" xfId="0" applyFont="1" applyFill="1" applyBorder="1" applyAlignment="1">
      <alignment horizontal="center" vertical="center"/>
    </xf>
    <xf numFmtId="0" fontId="43" fillId="24" borderId="111" xfId="0" applyFont="1" applyFill="1" applyBorder="1" applyAlignment="1">
      <alignment horizontal="center" vertical="center"/>
    </xf>
    <xf numFmtId="0" fontId="46" fillId="28" borderId="106" xfId="72" applyFont="1" applyFill="1" applyBorder="1" applyAlignment="1">
      <alignment vertical="center"/>
    </xf>
    <xf numFmtId="0" fontId="43" fillId="28" borderId="11" xfId="0" applyFont="1" applyFill="1" applyBorder="1" applyAlignment="1">
      <alignment vertical="top" wrapText="1"/>
    </xf>
    <xf numFmtId="0" fontId="43" fillId="28" borderId="97" xfId="0" applyFont="1" applyFill="1" applyBorder="1" applyAlignment="1">
      <alignment horizontal="center" vertical="center"/>
    </xf>
    <xf numFmtId="0" fontId="43" fillId="28" borderId="107" xfId="0" applyFont="1" applyFill="1" applyBorder="1" applyAlignment="1">
      <alignment horizontal="center" vertical="center"/>
    </xf>
    <xf numFmtId="0" fontId="46" fillId="2" borderId="106" xfId="72" applyFont="1" applyFill="1" applyBorder="1" applyAlignment="1">
      <alignment vertical="center" wrapText="1"/>
    </xf>
    <xf numFmtId="0" fontId="43" fillId="2" borderId="11" xfId="0" applyFont="1" applyFill="1" applyBorder="1" applyAlignment="1">
      <alignment vertical="top" wrapText="1"/>
    </xf>
    <xf numFmtId="0" fontId="43" fillId="2" borderId="11" xfId="0" applyFont="1" applyFill="1" applyBorder="1" applyAlignment="1">
      <alignment horizontal="center" vertical="center"/>
    </xf>
    <xf numFmtId="0" fontId="43" fillId="2" borderId="11" xfId="0" applyFont="1" applyFill="1" applyBorder="1" applyAlignment="1">
      <alignment horizontal="center" vertical="center" wrapText="1"/>
    </xf>
    <xf numFmtId="0" fontId="46" fillId="2" borderId="106" xfId="72" applyFont="1" applyFill="1" applyBorder="1" applyAlignment="1">
      <alignment vertical="center"/>
    </xf>
    <xf numFmtId="0" fontId="47" fillId="2" borderId="11" xfId="0" applyFont="1" applyFill="1" applyBorder="1" applyAlignment="1">
      <alignment horizontal="left" vertical="top" wrapText="1"/>
    </xf>
    <xf numFmtId="0" fontId="43" fillId="2" borderId="97" xfId="0" applyFont="1" applyFill="1" applyBorder="1" applyAlignment="1">
      <alignment horizontal="center" vertical="center" wrapText="1"/>
    </xf>
    <xf numFmtId="0" fontId="43" fillId="2" borderId="97" xfId="0" applyFont="1" applyFill="1" applyBorder="1" applyAlignment="1">
      <alignment vertical="center"/>
    </xf>
    <xf numFmtId="0" fontId="43" fillId="2" borderId="107" xfId="0" applyFont="1" applyFill="1" applyBorder="1" applyAlignment="1">
      <alignment horizontal="center" vertical="center" wrapText="1"/>
    </xf>
    <xf numFmtId="0" fontId="46" fillId="25" borderId="115" xfId="72" applyFont="1" applyFill="1" applyBorder="1" applyAlignment="1">
      <alignment vertical="center"/>
    </xf>
    <xf numFmtId="0" fontId="43" fillId="25" borderId="116" xfId="0" applyFont="1" applyFill="1" applyBorder="1" applyAlignment="1">
      <alignment vertical="top" wrapText="1"/>
    </xf>
    <xf numFmtId="0" fontId="43" fillId="25" borderId="116" xfId="0" applyFont="1" applyFill="1" applyBorder="1" applyAlignment="1">
      <alignment vertical="center"/>
    </xf>
    <xf numFmtId="0" fontId="43" fillId="25" borderId="117" xfId="0" applyFont="1" applyFill="1" applyBorder="1" applyAlignment="1">
      <alignment horizontal="center" vertical="center" wrapText="1"/>
    </xf>
    <xf numFmtId="0" fontId="46" fillId="25" borderId="106" xfId="72" applyFont="1" applyFill="1" applyBorder="1" applyAlignment="1">
      <alignment vertical="center"/>
    </xf>
    <xf numFmtId="0" fontId="43" fillId="25" borderId="11" xfId="0" applyFont="1" applyFill="1" applyBorder="1" applyAlignment="1">
      <alignment vertical="top" wrapText="1"/>
    </xf>
    <xf numFmtId="0" fontId="43" fillId="25" borderId="11" xfId="0" applyFont="1" applyFill="1" applyBorder="1" applyAlignment="1">
      <alignment vertical="center"/>
    </xf>
    <xf numFmtId="0" fontId="43" fillId="25" borderId="105" xfId="0" applyFont="1" applyFill="1" applyBorder="1" applyAlignment="1">
      <alignment horizontal="center" vertical="center" wrapText="1"/>
    </xf>
    <xf numFmtId="0" fontId="46" fillId="27" borderId="104" xfId="72" applyFont="1" applyFill="1" applyBorder="1" applyAlignment="1">
      <alignment vertical="center"/>
    </xf>
    <xf numFmtId="0" fontId="43" fillId="27" borderId="26" xfId="0" applyFont="1" applyFill="1" applyBorder="1" applyAlignment="1">
      <alignment vertical="top" wrapText="1"/>
    </xf>
    <xf numFmtId="0" fontId="43" fillId="27" borderId="114" xfId="0" applyFont="1" applyFill="1" applyBorder="1" applyAlignment="1">
      <alignment horizontal="center" vertical="center" wrapText="1"/>
    </xf>
    <xf numFmtId="0" fontId="46" fillId="27" borderId="106" xfId="72" applyFont="1" applyFill="1" applyBorder="1" applyAlignment="1">
      <alignment vertical="center"/>
    </xf>
    <xf numFmtId="0" fontId="43" fillId="27" borderId="11" xfId="0" applyFont="1" applyFill="1" applyBorder="1" applyAlignment="1">
      <alignment vertical="top" wrapText="1"/>
    </xf>
    <xf numFmtId="0" fontId="43" fillId="27" borderId="105" xfId="0" applyFont="1" applyFill="1" applyBorder="1" applyAlignment="1">
      <alignment horizontal="center" vertical="center" wrapText="1"/>
    </xf>
    <xf numFmtId="0" fontId="46" fillId="27" borderId="108" xfId="72" applyFont="1" applyFill="1" applyBorder="1" applyAlignment="1">
      <alignment vertical="center"/>
    </xf>
    <xf numFmtId="0" fontId="43" fillId="27" borderId="109" xfId="0" applyFont="1" applyFill="1" applyBorder="1" applyAlignment="1">
      <alignment vertical="top" wrapText="1"/>
    </xf>
    <xf numFmtId="0" fontId="43" fillId="27" borderId="110" xfId="0" applyFont="1" applyFill="1" applyBorder="1" applyAlignment="1">
      <alignment horizontal="center" vertical="center" wrapText="1"/>
    </xf>
    <xf numFmtId="0" fontId="54" fillId="2" borderId="0" xfId="0" applyFont="1" applyFill="1" applyAlignment="1">
      <alignment vertical="center"/>
    </xf>
    <xf numFmtId="0" fontId="43" fillId="2" borderId="0" xfId="0" applyFont="1" applyFill="1"/>
    <xf numFmtId="0" fontId="47" fillId="0" borderId="0" xfId="1" applyFont="1" applyAlignment="1">
      <alignment vertical="center"/>
    </xf>
    <xf numFmtId="0" fontId="55" fillId="0" borderId="0" xfId="59" applyFont="1">
      <alignment vertical="center"/>
    </xf>
    <xf numFmtId="0" fontId="44" fillId="0" borderId="0" xfId="0" applyFont="1"/>
    <xf numFmtId="0" fontId="47" fillId="0" borderId="0" xfId="59" applyFont="1">
      <alignment vertical="center"/>
    </xf>
    <xf numFmtId="0" fontId="47" fillId="20" borderId="11" xfId="1" applyFont="1" applyFill="1" applyBorder="1" applyAlignment="1">
      <alignment horizontal="center" vertical="center"/>
    </xf>
    <xf numFmtId="0" fontId="47" fillId="20" borderId="11" xfId="58" applyNumberFormat="1" applyFont="1" applyFill="1" applyBorder="1" applyAlignment="1" applyProtection="1">
      <alignment horizontal="center" vertical="center"/>
    </xf>
    <xf numFmtId="179" fontId="47" fillId="0" borderId="0" xfId="1" applyNumberFormat="1" applyFont="1" applyAlignment="1">
      <alignment horizontal="center" vertical="center"/>
    </xf>
    <xf numFmtId="178" fontId="47" fillId="0" borderId="0" xfId="1" applyNumberFormat="1" applyFont="1" applyAlignment="1">
      <alignment horizontal="center" vertical="center"/>
    </xf>
    <xf numFmtId="0" fontId="47" fillId="0" borderId="0" xfId="1" applyFont="1" applyAlignment="1">
      <alignment horizontal="center" vertical="center"/>
    </xf>
    <xf numFmtId="188" fontId="47" fillId="0" borderId="11" xfId="58" applyNumberFormat="1" applyFont="1" applyFill="1" applyBorder="1" applyAlignment="1">
      <alignment horizontal="center" vertical="center"/>
    </xf>
    <xf numFmtId="0" fontId="47" fillId="0" borderId="0" xfId="0" applyFont="1"/>
    <xf numFmtId="0" fontId="43" fillId="20" borderId="11" xfId="0" applyFont="1" applyFill="1" applyBorder="1" applyAlignment="1">
      <alignment horizontal="center"/>
    </xf>
    <xf numFmtId="188" fontId="47" fillId="0" borderId="11" xfId="58" applyNumberFormat="1" applyFont="1" applyFill="1" applyBorder="1" applyAlignment="1">
      <alignment vertical="center"/>
    </xf>
    <xf numFmtId="0" fontId="47" fillId="0" borderId="0" xfId="1" applyFont="1" applyAlignment="1">
      <alignment horizontal="left" vertical="center"/>
    </xf>
    <xf numFmtId="0" fontId="47" fillId="0" borderId="0" xfId="1" applyFont="1" applyAlignment="1">
      <alignment horizontal="left" vertical="center" wrapText="1"/>
    </xf>
    <xf numFmtId="38" fontId="47" fillId="0" borderId="0" xfId="58" applyFont="1" applyFill="1" applyBorder="1" applyAlignment="1">
      <alignment vertical="center"/>
    </xf>
    <xf numFmtId="0" fontId="47" fillId="0" borderId="11" xfId="1" applyFont="1" applyBorder="1" applyAlignment="1">
      <alignment horizontal="left" vertical="center"/>
    </xf>
    <xf numFmtId="9" fontId="47" fillId="0" borderId="11" xfId="67" applyFont="1" applyFill="1" applyBorder="1" applyAlignment="1">
      <alignment horizontal="center" vertical="center"/>
    </xf>
    <xf numFmtId="0" fontId="43" fillId="0" borderId="0" xfId="0" applyFont="1" applyAlignment="1">
      <alignment vertical="center"/>
    </xf>
    <xf numFmtId="0" fontId="44" fillId="0" borderId="0" xfId="0" applyFont="1" applyAlignment="1">
      <alignment vertical="center"/>
    </xf>
    <xf numFmtId="9" fontId="58" fillId="0" borderId="0" xfId="67" applyFont="1" applyBorder="1" applyAlignment="1">
      <alignment vertical="center"/>
    </xf>
    <xf numFmtId="0" fontId="47" fillId="2" borderId="81" xfId="0" applyFont="1" applyFill="1" applyBorder="1" applyAlignment="1">
      <alignment vertical="center"/>
    </xf>
    <xf numFmtId="0" fontId="61" fillId="0" borderId="0" xfId="0" applyFont="1" applyAlignment="1">
      <alignment vertical="center"/>
    </xf>
    <xf numFmtId="0" fontId="54" fillId="0" borderId="0" xfId="1" applyFont="1" applyAlignment="1">
      <alignment vertical="center"/>
    </xf>
    <xf numFmtId="0" fontId="47" fillId="0" borderId="12" xfId="1" applyFont="1" applyBorder="1" applyAlignment="1">
      <alignmen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0" applyFont="1" applyAlignment="1">
      <alignment horizontal="right" vertical="center"/>
    </xf>
    <xf numFmtId="194" fontId="47" fillId="0" borderId="0" xfId="0" applyNumberFormat="1" applyFont="1" applyAlignment="1">
      <alignment vertical="center"/>
    </xf>
    <xf numFmtId="38" fontId="47" fillId="0" borderId="11" xfId="63" applyFont="1" applyFill="1" applyBorder="1" applyAlignment="1">
      <alignment horizontal="right" vertical="center"/>
    </xf>
    <xf numFmtId="38" fontId="47" fillId="0" borderId="0" xfId="2" applyFont="1" applyFill="1" applyBorder="1" applyAlignment="1">
      <alignment horizontal="right" vertical="center"/>
    </xf>
    <xf numFmtId="0" fontId="47" fillId="0" borderId="0" xfId="55" applyFont="1" applyAlignment="1">
      <alignment vertical="center"/>
    </xf>
    <xf numFmtId="0" fontId="54" fillId="0" borderId="0" xfId="1" applyFont="1" applyAlignment="1">
      <alignment horizontal="left" vertical="center"/>
    </xf>
    <xf numFmtId="0" fontId="54" fillId="0" borderId="0" xfId="1" applyFont="1" applyAlignment="1">
      <alignment horizontal="centerContinuous" vertical="center"/>
    </xf>
    <xf numFmtId="38" fontId="54" fillId="0" borderId="0" xfId="2" applyFont="1" applyFill="1" applyAlignment="1">
      <alignment vertical="center"/>
    </xf>
    <xf numFmtId="0" fontId="47" fillId="2" borderId="11" xfId="1" applyFont="1" applyFill="1" applyBorder="1" applyAlignment="1">
      <alignment horizontal="left" vertical="center" wrapText="1"/>
    </xf>
    <xf numFmtId="0" fontId="54" fillId="0" borderId="0" xfId="85" applyFont="1">
      <alignment vertical="center"/>
    </xf>
    <xf numFmtId="38" fontId="66" fillId="0" borderId="0" xfId="86" applyFont="1">
      <alignment vertical="center"/>
    </xf>
    <xf numFmtId="0" fontId="66" fillId="0" borderId="0" xfId="85" applyFont="1">
      <alignment vertical="center"/>
    </xf>
    <xf numFmtId="188" fontId="47" fillId="0" borderId="0" xfId="58" applyNumberFormat="1" applyFont="1" applyFill="1" applyBorder="1" applyAlignment="1">
      <alignment vertical="center"/>
    </xf>
    <xf numFmtId="0" fontId="43" fillId="20" borderId="11" xfId="0" applyFont="1" applyFill="1" applyBorder="1" applyAlignment="1">
      <alignment horizontal="center" vertical="center"/>
    </xf>
    <xf numFmtId="38" fontId="54" fillId="0" borderId="157" xfId="86" applyFont="1" applyFill="1" applyBorder="1" applyAlignment="1">
      <alignment horizontal="right" vertical="center" wrapText="1"/>
    </xf>
    <xf numFmtId="38" fontId="54" fillId="0" borderId="156" xfId="86" applyFont="1" applyFill="1" applyBorder="1" applyAlignment="1">
      <alignment horizontal="right" vertical="center" wrapText="1"/>
    </xf>
    <xf numFmtId="0" fontId="47" fillId="19" borderId="0" xfId="0" applyFont="1" applyFill="1" applyAlignment="1">
      <alignment vertical="center"/>
    </xf>
    <xf numFmtId="0" fontId="47" fillId="19" borderId="0" xfId="0" applyFont="1" applyFill="1" applyAlignment="1">
      <alignment horizontal="center" vertical="center"/>
    </xf>
    <xf numFmtId="0" fontId="47" fillId="0" borderId="12" xfId="1" applyFont="1" applyBorder="1" applyAlignment="1">
      <alignment vertical="center" wrapText="1"/>
    </xf>
    <xf numFmtId="0" fontId="47" fillId="20" borderId="12" xfId="1" applyFont="1" applyFill="1" applyBorder="1" applyAlignment="1">
      <alignment vertical="center" shrinkToFit="1"/>
    </xf>
    <xf numFmtId="0" fontId="54" fillId="0" borderId="12" xfId="1" applyFont="1" applyBorder="1" applyAlignment="1">
      <alignment horizontal="left" vertical="center"/>
    </xf>
    <xf numFmtId="0" fontId="47" fillId="0" borderId="0" xfId="1" applyFont="1"/>
    <xf numFmtId="0" fontId="54" fillId="29" borderId="0" xfId="0" applyFont="1" applyFill="1" applyAlignment="1">
      <alignment vertical="center"/>
    </xf>
    <xf numFmtId="0" fontId="54" fillId="29" borderId="1" xfId="0" applyFont="1" applyFill="1" applyBorder="1" applyAlignment="1">
      <alignment vertical="center"/>
    </xf>
    <xf numFmtId="0" fontId="54" fillId="29" borderId="12" xfId="1" applyFont="1" applyFill="1" applyBorder="1" applyAlignment="1">
      <alignment horizontal="left" vertical="center"/>
    </xf>
    <xf numFmtId="0" fontId="54" fillId="29" borderId="13" xfId="0" applyFont="1" applyFill="1" applyBorder="1" applyAlignment="1">
      <alignment vertical="center"/>
    </xf>
    <xf numFmtId="0" fontId="54" fillId="29" borderId="22" xfId="0" applyFont="1" applyFill="1" applyBorder="1" applyAlignment="1">
      <alignment vertical="center"/>
    </xf>
    <xf numFmtId="0" fontId="54" fillId="29" borderId="27" xfId="0" applyFont="1" applyFill="1" applyBorder="1" applyAlignment="1">
      <alignment horizontal="distributed" vertical="center"/>
    </xf>
    <xf numFmtId="0" fontId="54" fillId="29" borderId="27" xfId="0" applyFont="1" applyFill="1" applyBorder="1" applyAlignment="1">
      <alignment vertical="center"/>
    </xf>
    <xf numFmtId="186" fontId="54" fillId="29" borderId="27" xfId="0" applyNumberFormat="1" applyFont="1" applyFill="1" applyBorder="1" applyAlignment="1">
      <alignment horizontal="right" vertical="center"/>
    </xf>
    <xf numFmtId="38" fontId="54" fillId="29" borderId="27" xfId="0" applyNumberFormat="1" applyFont="1" applyFill="1" applyBorder="1" applyAlignment="1">
      <alignment vertical="center"/>
    </xf>
    <xf numFmtId="184" fontId="54" fillId="0" borderId="1" xfId="55" applyNumberFormat="1" applyFont="1" applyBorder="1" applyAlignment="1">
      <alignment vertical="center"/>
    </xf>
    <xf numFmtId="0" fontId="54" fillId="0" borderId="0" xfId="0" applyFont="1" applyAlignment="1">
      <alignment vertical="center"/>
    </xf>
    <xf numFmtId="0" fontId="59" fillId="0" borderId="27" xfId="0" applyFont="1" applyBorder="1" applyAlignment="1">
      <alignment horizontal="left" vertical="center"/>
    </xf>
    <xf numFmtId="0" fontId="54" fillId="0" borderId="27" xfId="0" applyFont="1" applyBorder="1" applyAlignment="1">
      <alignment vertical="center"/>
    </xf>
    <xf numFmtId="0" fontId="59" fillId="0" borderId="0" xfId="0" applyFont="1" applyAlignment="1">
      <alignment horizontal="left" vertical="center"/>
    </xf>
    <xf numFmtId="0" fontId="71" fillId="0" borderId="0" xfId="0" applyFont="1" applyAlignment="1">
      <alignment vertical="center"/>
    </xf>
    <xf numFmtId="0" fontId="59" fillId="0" borderId="55" xfId="0" applyFont="1" applyBorder="1" applyAlignment="1">
      <alignment vertical="center"/>
    </xf>
    <xf numFmtId="0" fontId="59" fillId="0" borderId="1" xfId="0" applyFont="1" applyBorder="1" applyAlignment="1">
      <alignment vertical="center"/>
    </xf>
    <xf numFmtId="0" fontId="59" fillId="0" borderId="1" xfId="0" applyFont="1" applyBorder="1" applyAlignment="1">
      <alignment horizontal="left" vertical="center"/>
    </xf>
    <xf numFmtId="0" fontId="71" fillId="0" borderId="1" xfId="0" applyFont="1" applyBorder="1" applyAlignment="1">
      <alignment vertical="center"/>
    </xf>
    <xf numFmtId="0" fontId="47" fillId="0" borderId="0" xfId="0" applyFont="1" applyAlignment="1">
      <alignment horizontal="distributed" vertical="center"/>
    </xf>
    <xf numFmtId="38" fontId="47" fillId="0" borderId="0" xfId="0" applyNumberFormat="1" applyFont="1" applyAlignment="1">
      <alignment horizontal="right" vertical="center"/>
    </xf>
    <xf numFmtId="186" fontId="47" fillId="0" borderId="0" xfId="0" applyNumberFormat="1" applyFont="1" applyAlignment="1">
      <alignment horizontal="right" vertical="center"/>
    </xf>
    <xf numFmtId="38" fontId="47" fillId="0" borderId="0" xfId="0" applyNumberFormat="1" applyFont="1" applyAlignment="1">
      <alignment horizontal="left" vertical="center"/>
    </xf>
    <xf numFmtId="0" fontId="54" fillId="0" borderId="13" xfId="0" applyFont="1" applyBorder="1" applyAlignment="1">
      <alignment vertical="center"/>
    </xf>
    <xf numFmtId="0" fontId="54" fillId="0" borderId="22" xfId="0" applyFont="1" applyBorder="1" applyAlignment="1">
      <alignment vertical="center"/>
    </xf>
    <xf numFmtId="0" fontId="47" fillId="0" borderId="0" xfId="1" applyFont="1" applyAlignment="1">
      <alignment horizontal="right" vertical="center"/>
    </xf>
    <xf numFmtId="0" fontId="47" fillId="2" borderId="169" xfId="0" applyFont="1" applyFill="1" applyBorder="1" applyAlignment="1">
      <alignment vertical="center"/>
    </xf>
    <xf numFmtId="38" fontId="47" fillId="0" borderId="0" xfId="0" applyNumberFormat="1" applyFont="1" applyAlignment="1">
      <alignment vertical="center"/>
    </xf>
    <xf numFmtId="0" fontId="54" fillId="0" borderId="0" xfId="1" applyFont="1" applyAlignment="1">
      <alignment horizontal="right" vertical="center"/>
    </xf>
    <xf numFmtId="186" fontId="54" fillId="0" borderId="1" xfId="0" applyNumberFormat="1" applyFont="1" applyBorder="1" applyAlignment="1">
      <alignment vertical="center"/>
    </xf>
    <xf numFmtId="38" fontId="54" fillId="0" borderId="1" xfId="63" applyFont="1" applyBorder="1" applyAlignment="1">
      <alignment vertical="center"/>
    </xf>
    <xf numFmtId="186" fontId="47" fillId="0" borderId="1" xfId="0" applyNumberFormat="1" applyFont="1" applyBorder="1" applyAlignment="1">
      <alignment vertical="center"/>
    </xf>
    <xf numFmtId="0" fontId="54" fillId="0" borderId="0" xfId="0" applyFont="1"/>
    <xf numFmtId="0" fontId="54" fillId="0" borderId="0" xfId="0" applyFont="1" applyAlignment="1">
      <alignment horizontal="left" vertical="distributed"/>
    </xf>
    <xf numFmtId="0" fontId="54" fillId="0" borderId="27" xfId="1" applyFont="1" applyBorder="1" applyAlignment="1">
      <alignment vertical="center"/>
    </xf>
    <xf numFmtId="0" fontId="54" fillId="0" borderId="1" xfId="1" applyFont="1" applyBorder="1" applyAlignment="1">
      <alignment vertical="center"/>
    </xf>
    <xf numFmtId="0" fontId="61" fillId="0" borderId="0" xfId="0" applyFont="1" applyAlignment="1">
      <alignment vertical="distributed"/>
    </xf>
    <xf numFmtId="0" fontId="47" fillId="0" borderId="0" xfId="0" applyFont="1" applyAlignment="1">
      <alignment vertical="center" wrapText="1"/>
    </xf>
    <xf numFmtId="0" fontId="54" fillId="0" borderId="71" xfId="1" applyFont="1" applyBorder="1" applyAlignment="1">
      <alignment horizontal="center" vertical="center"/>
    </xf>
    <xf numFmtId="0" fontId="54" fillId="19" borderId="55" xfId="1" applyFont="1" applyFill="1" applyBorder="1" applyAlignment="1">
      <alignment vertical="center"/>
    </xf>
    <xf numFmtId="0" fontId="54" fillId="0" borderId="21" xfId="72" applyFont="1" applyFill="1" applyBorder="1" applyAlignment="1">
      <alignment horizontal="left" vertical="center"/>
    </xf>
    <xf numFmtId="0" fontId="54" fillId="0" borderId="47" xfId="72" applyFont="1" applyFill="1" applyBorder="1" applyAlignment="1">
      <alignment horizontal="left" vertical="center"/>
    </xf>
    <xf numFmtId="0" fontId="54" fillId="0" borderId="19" xfId="1" applyFont="1" applyBorder="1" applyAlignment="1">
      <alignment vertical="center"/>
    </xf>
    <xf numFmtId="0" fontId="54" fillId="0" borderId="24" xfId="1" applyFont="1" applyBorder="1" applyAlignment="1">
      <alignment vertical="center"/>
    </xf>
    <xf numFmtId="0" fontId="54" fillId="0" borderId="163" xfId="1" applyFont="1" applyBorder="1" applyAlignment="1">
      <alignment vertical="center"/>
    </xf>
    <xf numFmtId="0" fontId="54" fillId="19" borderId="75" xfId="1" applyFont="1" applyFill="1" applyBorder="1" applyAlignment="1">
      <alignment horizontal="left" vertical="center"/>
    </xf>
    <xf numFmtId="0" fontId="54" fillId="19" borderId="64" xfId="1" applyFont="1" applyFill="1" applyBorder="1" applyAlignment="1">
      <alignment horizontal="left" vertical="center"/>
    </xf>
    <xf numFmtId="0" fontId="54" fillId="0" borderId="46" xfId="1" applyFont="1" applyBorder="1" applyAlignment="1">
      <alignment horizontal="right" vertical="center"/>
    </xf>
    <xf numFmtId="0" fontId="54" fillId="0" borderId="70" xfId="1" applyFont="1" applyBorder="1" applyAlignment="1">
      <alignment horizontal="center" vertical="center"/>
    </xf>
    <xf numFmtId="38" fontId="54" fillId="0" borderId="72" xfId="2" applyFont="1" applyFill="1" applyBorder="1" applyAlignment="1">
      <alignment horizontal="centerContinuous" vertical="center"/>
    </xf>
    <xf numFmtId="0" fontId="54" fillId="0" borderId="73" xfId="1" applyFont="1" applyBorder="1" applyAlignment="1">
      <alignment horizontal="center" vertical="center"/>
    </xf>
    <xf numFmtId="0" fontId="54" fillId="19" borderId="70" xfId="1" applyFont="1" applyFill="1" applyBorder="1" applyAlignment="1">
      <alignment horizontal="left" vertical="center"/>
    </xf>
    <xf numFmtId="180" fontId="54" fillId="19" borderId="72" xfId="63" applyNumberFormat="1" applyFont="1" applyFill="1" applyBorder="1" applyAlignment="1">
      <alignment vertical="center"/>
    </xf>
    <xf numFmtId="0" fontId="54" fillId="19" borderId="54" xfId="1" applyFont="1" applyFill="1" applyBorder="1" applyAlignment="1">
      <alignment vertical="center"/>
    </xf>
    <xf numFmtId="180" fontId="54" fillId="19" borderId="26" xfId="63" applyNumberFormat="1" applyFont="1" applyFill="1" applyBorder="1" applyAlignment="1">
      <alignment vertical="center"/>
    </xf>
    <xf numFmtId="0" fontId="54" fillId="0" borderId="54" xfId="1" applyFont="1" applyBorder="1" applyAlignment="1">
      <alignment horizontal="left" vertical="center" indent="1"/>
    </xf>
    <xf numFmtId="180" fontId="54" fillId="0" borderId="26" xfId="63" applyNumberFormat="1" applyFont="1" applyFill="1" applyBorder="1" applyAlignment="1">
      <alignment vertical="center"/>
    </xf>
    <xf numFmtId="0" fontId="54" fillId="0" borderId="40" xfId="1" applyFont="1" applyBorder="1" applyAlignment="1">
      <alignment horizontal="left" vertical="center" indent="2"/>
    </xf>
    <xf numFmtId="180" fontId="54" fillId="0" borderId="28" xfId="63" applyNumberFormat="1" applyFont="1" applyFill="1" applyBorder="1" applyAlignment="1">
      <alignment vertical="center"/>
    </xf>
    <xf numFmtId="0" fontId="54" fillId="0" borderId="34" xfId="1" applyFont="1" applyBorder="1" applyAlignment="1">
      <alignment horizontal="left" vertical="center" indent="2"/>
    </xf>
    <xf numFmtId="180" fontId="54" fillId="0" borderId="23" xfId="63" applyNumberFormat="1" applyFont="1" applyFill="1" applyBorder="1" applyAlignment="1">
      <alignment vertical="center"/>
    </xf>
    <xf numFmtId="0" fontId="54" fillId="0" borderId="63" xfId="1" applyFont="1" applyBorder="1" applyAlignment="1">
      <alignment horizontal="left" vertical="center" indent="1"/>
    </xf>
    <xf numFmtId="180" fontId="54" fillId="0" borderId="11" xfId="63" applyNumberFormat="1" applyFont="1" applyFill="1" applyBorder="1" applyAlignment="1">
      <alignment vertical="center"/>
    </xf>
    <xf numFmtId="180" fontId="54" fillId="0" borderId="18" xfId="63" applyNumberFormat="1" applyFont="1" applyFill="1" applyBorder="1" applyAlignment="1">
      <alignment horizontal="right" vertical="center"/>
    </xf>
    <xf numFmtId="0" fontId="54" fillId="0" borderId="68" xfId="1" applyFont="1" applyBorder="1" applyAlignment="1">
      <alignment horizontal="left" vertical="center" indent="2"/>
    </xf>
    <xf numFmtId="180" fontId="54" fillId="0" borderId="15" xfId="63" applyNumberFormat="1" applyFont="1" applyFill="1" applyBorder="1" applyAlignment="1">
      <alignment vertical="center"/>
    </xf>
    <xf numFmtId="0" fontId="54" fillId="0" borderId="48" xfId="1" applyFont="1" applyBorder="1" applyAlignment="1">
      <alignment horizontal="left" vertical="center" indent="2"/>
    </xf>
    <xf numFmtId="180" fontId="54" fillId="0" borderId="18" xfId="63" applyNumberFormat="1" applyFont="1" applyFill="1" applyBorder="1" applyAlignment="1">
      <alignment vertical="center"/>
    </xf>
    <xf numFmtId="0" fontId="54" fillId="0" borderId="33" xfId="1" applyFont="1" applyBorder="1" applyAlignment="1">
      <alignment horizontal="left" vertical="center" indent="2"/>
    </xf>
    <xf numFmtId="0" fontId="54" fillId="0" borderId="32" xfId="1" applyFont="1" applyBorder="1" applyAlignment="1">
      <alignment horizontal="left" vertical="center" indent="2"/>
    </xf>
    <xf numFmtId="180" fontId="54" fillId="0" borderId="43" xfId="63" applyNumberFormat="1" applyFont="1" applyFill="1" applyBorder="1" applyAlignment="1">
      <alignment vertical="center"/>
    </xf>
    <xf numFmtId="0" fontId="54" fillId="19" borderId="74" xfId="1" applyFont="1" applyFill="1" applyBorder="1" applyAlignment="1">
      <alignment horizontal="left" vertical="center"/>
    </xf>
    <xf numFmtId="180" fontId="54" fillId="19" borderId="76" xfId="63" applyNumberFormat="1" applyFont="1" applyFill="1" applyBorder="1" applyAlignment="1">
      <alignment vertical="center"/>
    </xf>
    <xf numFmtId="0" fontId="54" fillId="19" borderId="77" xfId="1" applyFont="1" applyFill="1" applyBorder="1" applyAlignment="1">
      <alignment vertical="center"/>
    </xf>
    <xf numFmtId="0" fontId="54" fillId="19" borderId="66" xfId="1" applyFont="1" applyFill="1" applyBorder="1" applyAlignment="1">
      <alignment horizontal="left" vertical="center" wrapText="1"/>
    </xf>
    <xf numFmtId="180" fontId="54" fillId="19" borderId="50" xfId="63" applyNumberFormat="1" applyFont="1" applyFill="1" applyBorder="1" applyAlignment="1">
      <alignment vertical="center"/>
    </xf>
    <xf numFmtId="38" fontId="54" fillId="19" borderId="59" xfId="2" applyFont="1" applyFill="1" applyBorder="1" applyAlignment="1">
      <alignment vertical="center"/>
    </xf>
    <xf numFmtId="0" fontId="62" fillId="0" borderId="38" xfId="1" applyFont="1" applyBorder="1" applyAlignment="1">
      <alignment horizontal="left" vertical="center"/>
    </xf>
    <xf numFmtId="180" fontId="54" fillId="0" borderId="31" xfId="63" applyNumberFormat="1" applyFont="1" applyFill="1" applyBorder="1" applyAlignment="1">
      <alignment vertical="center"/>
    </xf>
    <xf numFmtId="38" fontId="54" fillId="0" borderId="59" xfId="2" applyFont="1" applyFill="1" applyBorder="1" applyAlignment="1">
      <alignment vertical="center"/>
    </xf>
    <xf numFmtId="38" fontId="66" fillId="0" borderId="0" xfId="86" applyFont="1" applyFill="1">
      <alignment vertical="center"/>
    </xf>
    <xf numFmtId="38" fontId="66" fillId="0" borderId="0" xfId="86" applyFont="1" applyFill="1" applyBorder="1">
      <alignment vertical="center"/>
    </xf>
    <xf numFmtId="194" fontId="47" fillId="19" borderId="0" xfId="0" applyNumberFormat="1" applyFont="1" applyFill="1" applyAlignment="1">
      <alignment vertical="center"/>
    </xf>
    <xf numFmtId="0" fontId="47" fillId="19" borderId="0" xfId="0" applyFont="1" applyFill="1" applyAlignment="1">
      <alignment horizontal="right" vertical="center"/>
    </xf>
    <xf numFmtId="0" fontId="54" fillId="0" borderId="1" xfId="0" applyFont="1" applyBorder="1" applyAlignment="1">
      <alignment vertical="center"/>
    </xf>
    <xf numFmtId="0" fontId="43" fillId="0" borderId="11" xfId="0" applyFont="1" applyBorder="1"/>
    <xf numFmtId="0" fontId="43" fillId="0" borderId="11" xfId="0" applyFont="1" applyBorder="1" applyAlignment="1">
      <alignment vertical="center"/>
    </xf>
    <xf numFmtId="0" fontId="43" fillId="0" borderId="11" xfId="0" applyFont="1" applyBorder="1" applyAlignment="1">
      <alignment horizontal="center" vertical="center"/>
    </xf>
    <xf numFmtId="0" fontId="47" fillId="20" borderId="22" xfId="58" applyNumberFormat="1" applyFont="1" applyFill="1" applyBorder="1" applyAlignment="1" applyProtection="1">
      <alignment horizontal="center" vertical="center"/>
    </xf>
    <xf numFmtId="38" fontId="47" fillId="0" borderId="11" xfId="63" applyFont="1" applyBorder="1" applyAlignment="1">
      <alignment horizontal="right" vertical="center"/>
    </xf>
    <xf numFmtId="0" fontId="47" fillId="0" borderId="11" xfId="0" applyFont="1" applyBorder="1" applyAlignment="1">
      <alignment vertical="center" wrapText="1"/>
    </xf>
    <xf numFmtId="0" fontId="55" fillId="0" borderId="0" xfId="0" applyFont="1"/>
    <xf numFmtId="0" fontId="47" fillId="0" borderId="0" xfId="58" applyNumberFormat="1" applyFont="1" applyFill="1" applyBorder="1" applyAlignment="1" applyProtection="1">
      <alignment horizontal="center" vertical="center"/>
    </xf>
    <xf numFmtId="188" fontId="47" fillId="0" borderId="0" xfId="58" applyNumberFormat="1" applyFont="1" applyFill="1" applyBorder="1" applyAlignment="1">
      <alignment horizontal="right" vertical="center"/>
    </xf>
    <xf numFmtId="0" fontId="47" fillId="0" borderId="0" xfId="1" applyFont="1" applyAlignment="1">
      <alignment vertical="center" wrapText="1"/>
    </xf>
    <xf numFmtId="0" fontId="54" fillId="19" borderId="0" xfId="85" applyFont="1" applyFill="1">
      <alignment vertical="center"/>
    </xf>
    <xf numFmtId="0" fontId="66" fillId="19" borderId="0" xfId="85" applyFont="1" applyFill="1">
      <alignment vertical="center"/>
    </xf>
    <xf numFmtId="181" fontId="62" fillId="19" borderId="0" xfId="85" applyNumberFormat="1" applyFont="1" applyFill="1">
      <alignment vertical="center"/>
    </xf>
    <xf numFmtId="38" fontId="66" fillId="19" borderId="0" xfId="86" applyFont="1" applyFill="1">
      <alignment vertical="center"/>
    </xf>
    <xf numFmtId="0" fontId="61" fillId="19" borderId="0" xfId="0" applyFont="1" applyFill="1" applyAlignment="1">
      <alignment vertical="center"/>
    </xf>
    <xf numFmtId="0" fontId="54" fillId="19" borderId="0" xfId="1" applyFont="1" applyFill="1" applyAlignment="1">
      <alignment vertical="center"/>
    </xf>
    <xf numFmtId="0" fontId="54" fillId="19" borderId="0" xfId="1" applyFont="1" applyFill="1" applyAlignment="1">
      <alignment horizontal="left" vertical="center"/>
    </xf>
    <xf numFmtId="3" fontId="54" fillId="19" borderId="0" xfId="2" applyNumberFormat="1" applyFont="1" applyFill="1" applyBorder="1" applyAlignment="1">
      <alignment vertical="center"/>
    </xf>
    <xf numFmtId="38" fontId="54" fillId="19" borderId="0" xfId="57" applyNumberFormat="1" applyFont="1" applyFill="1" applyBorder="1" applyAlignment="1">
      <alignment horizontal="left" vertical="center"/>
    </xf>
    <xf numFmtId="38" fontId="54" fillId="19" borderId="0" xfId="57" applyNumberFormat="1" applyFont="1" applyFill="1" applyBorder="1" applyAlignment="1">
      <alignment vertical="center"/>
    </xf>
    <xf numFmtId="38" fontId="54" fillId="19" borderId="0" xfId="2" applyFont="1" applyFill="1" applyAlignment="1">
      <alignment vertical="center"/>
    </xf>
    <xf numFmtId="0" fontId="47" fillId="19" borderId="0" xfId="1" applyFont="1" applyFill="1" applyAlignment="1">
      <alignment vertical="center"/>
    </xf>
    <xf numFmtId="0" fontId="47" fillId="19" borderId="0" xfId="1" applyFont="1" applyFill="1" applyAlignment="1">
      <alignment horizontal="center" vertical="center"/>
    </xf>
    <xf numFmtId="0" fontId="47" fillId="19" borderId="0" xfId="55" applyFont="1" applyFill="1" applyAlignment="1">
      <alignment vertical="center"/>
    </xf>
    <xf numFmtId="3" fontId="47" fillId="19" borderId="0" xfId="55" applyNumberFormat="1" applyFont="1" applyFill="1" applyAlignment="1">
      <alignment vertical="center"/>
    </xf>
    <xf numFmtId="0" fontId="47" fillId="19" borderId="0" xfId="55" applyFont="1" applyFill="1" applyAlignment="1">
      <alignment horizontal="center" vertical="center"/>
    </xf>
    <xf numFmtId="0" fontId="47" fillId="19" borderId="0" xfId="55" applyFont="1" applyFill="1" applyAlignment="1">
      <alignment horizontal="left" vertical="center"/>
    </xf>
    <xf numFmtId="0" fontId="43" fillId="19" borderId="0" xfId="0" applyFont="1" applyFill="1" applyAlignment="1">
      <alignment vertical="center"/>
    </xf>
    <xf numFmtId="0" fontId="54" fillId="19" borderId="0" xfId="0" applyFont="1" applyFill="1" applyAlignment="1">
      <alignment vertical="center"/>
    </xf>
    <xf numFmtId="0" fontId="54" fillId="19" borderId="0" xfId="0" applyFont="1" applyFill="1"/>
    <xf numFmtId="0" fontId="54" fillId="19" borderId="0" xfId="0" applyFont="1" applyFill="1" applyAlignment="1">
      <alignment horizontal="left" vertical="distributed"/>
    </xf>
    <xf numFmtId="0" fontId="54" fillId="19" borderId="0" xfId="0" applyFont="1" applyFill="1" applyAlignment="1">
      <alignment horizontal="left" vertical="distributed" wrapText="1"/>
    </xf>
    <xf numFmtId="186" fontId="54" fillId="19" borderId="0" xfId="0" applyNumberFormat="1" applyFont="1" applyFill="1" applyAlignment="1">
      <alignment vertical="center"/>
    </xf>
    <xf numFmtId="0" fontId="61" fillId="19" borderId="0" xfId="0" applyFont="1" applyFill="1" applyAlignment="1">
      <alignment vertical="distributed"/>
    </xf>
    <xf numFmtId="0" fontId="47" fillId="33" borderId="0" xfId="0" applyFont="1" applyFill="1" applyAlignment="1">
      <alignment vertical="center"/>
    </xf>
    <xf numFmtId="0" fontId="43" fillId="25" borderId="11" xfId="0" applyFont="1" applyFill="1" applyBorder="1" applyAlignment="1">
      <alignment horizontal="center" vertical="center" wrapText="1"/>
    </xf>
    <xf numFmtId="0" fontId="43" fillId="25" borderId="105" xfId="0" applyFont="1" applyFill="1" applyBorder="1" applyAlignment="1">
      <alignment vertical="center"/>
    </xf>
    <xf numFmtId="0" fontId="43" fillId="2" borderId="97" xfId="0" applyFont="1" applyFill="1" applyBorder="1" applyAlignment="1">
      <alignment horizontal="center" vertical="center"/>
    </xf>
    <xf numFmtId="0" fontId="43" fillId="2" borderId="107" xfId="0" applyFont="1" applyFill="1" applyBorder="1" applyAlignment="1">
      <alignment horizontal="center" vertical="center"/>
    </xf>
    <xf numFmtId="0" fontId="43" fillId="27" borderId="97" xfId="0" applyFont="1" applyFill="1" applyBorder="1" applyAlignment="1">
      <alignment vertical="center"/>
    </xf>
    <xf numFmtId="0" fontId="43" fillId="27" borderId="97" xfId="0" applyFont="1" applyFill="1" applyBorder="1" applyAlignment="1">
      <alignment horizontal="center" vertical="center" wrapText="1"/>
    </xf>
    <xf numFmtId="0" fontId="43" fillId="27" borderId="196" xfId="0" applyFont="1" applyFill="1" applyBorder="1" applyAlignment="1">
      <alignment vertical="center"/>
    </xf>
    <xf numFmtId="0" fontId="43" fillId="27" borderId="198" xfId="0" applyFont="1" applyFill="1" applyBorder="1" applyAlignment="1">
      <alignment horizontal="center" vertical="center" wrapText="1"/>
    </xf>
    <xf numFmtId="0" fontId="43" fillId="27" borderId="197" xfId="0" applyFont="1" applyFill="1" applyBorder="1" applyAlignment="1">
      <alignment horizontal="center" vertical="center" wrapText="1"/>
    </xf>
    <xf numFmtId="0" fontId="43" fillId="21" borderId="200" xfId="0" applyFont="1" applyFill="1" applyBorder="1" applyAlignment="1">
      <alignment horizontal="center" vertical="center"/>
    </xf>
    <xf numFmtId="38" fontId="46" fillId="19" borderId="71" xfId="72" applyNumberFormat="1" applyFont="1" applyFill="1" applyBorder="1" applyAlignment="1">
      <alignment horizontal="left" vertical="center"/>
    </xf>
    <xf numFmtId="0" fontId="46" fillId="0" borderId="55" xfId="72" applyFont="1" applyBorder="1" applyAlignment="1">
      <alignment vertical="center"/>
    </xf>
    <xf numFmtId="0" fontId="46" fillId="0" borderId="12" xfId="72" applyFont="1" applyBorder="1" applyAlignment="1">
      <alignment vertical="center"/>
    </xf>
    <xf numFmtId="0" fontId="46" fillId="0" borderId="12" xfId="72" applyFont="1" applyBorder="1" applyAlignment="1">
      <alignment horizontal="left" vertical="center"/>
    </xf>
    <xf numFmtId="0" fontId="54" fillId="0" borderId="35" xfId="72" applyFont="1" applyFill="1" applyBorder="1" applyAlignment="1">
      <alignment horizontal="left" vertical="center"/>
    </xf>
    <xf numFmtId="0" fontId="54" fillId="0" borderId="23" xfId="72" applyFont="1" applyFill="1" applyBorder="1" applyAlignment="1">
      <alignment horizontal="left" vertical="center"/>
    </xf>
    <xf numFmtId="0" fontId="73" fillId="19" borderId="73" xfId="1" applyFont="1" applyFill="1" applyBorder="1" applyAlignment="1">
      <alignment vertical="center"/>
    </xf>
    <xf numFmtId="38" fontId="73" fillId="19" borderId="56" xfId="2" applyFont="1" applyFill="1" applyBorder="1" applyAlignment="1">
      <alignment vertical="center"/>
    </xf>
    <xf numFmtId="38" fontId="73" fillId="0" borderId="56" xfId="2" applyFont="1" applyFill="1" applyBorder="1" applyAlignment="1">
      <alignment vertical="center"/>
    </xf>
    <xf numFmtId="38" fontId="73" fillId="0" borderId="41" xfId="2" applyFont="1" applyFill="1" applyBorder="1" applyAlignment="1">
      <alignment vertical="center"/>
    </xf>
    <xf numFmtId="38" fontId="73" fillId="0" borderId="39" xfId="2" applyFont="1" applyFill="1" applyBorder="1" applyAlignment="1">
      <alignment vertical="center"/>
    </xf>
    <xf numFmtId="38" fontId="73" fillId="0" borderId="61" xfId="2" applyFont="1" applyFill="1" applyBorder="1" applyAlignment="1">
      <alignment vertical="center"/>
    </xf>
    <xf numFmtId="38" fontId="73" fillId="0" borderId="69" xfId="2" applyFont="1" applyFill="1" applyBorder="1" applyAlignment="1">
      <alignment vertical="center"/>
    </xf>
    <xf numFmtId="38" fontId="73" fillId="0" borderId="49" xfId="2" applyFont="1" applyFill="1" applyBorder="1" applyAlignment="1">
      <alignment vertical="center"/>
    </xf>
    <xf numFmtId="0" fontId="75" fillId="23" borderId="189" xfId="72" applyFont="1" applyFill="1" applyBorder="1" applyAlignment="1">
      <alignment horizontal="center" vertical="center"/>
    </xf>
    <xf numFmtId="0" fontId="77" fillId="19" borderId="0" xfId="0" applyFont="1" applyFill="1"/>
    <xf numFmtId="0" fontId="54" fillId="19" borderId="0" xfId="0" applyFont="1" applyFill="1" applyAlignment="1">
      <alignment horizontal="center" vertical="center"/>
    </xf>
    <xf numFmtId="0" fontId="54" fillId="0" borderId="0" xfId="1" applyFont="1" applyAlignment="1">
      <alignment horizontal="center" vertical="center"/>
    </xf>
    <xf numFmtId="38" fontId="54" fillId="0" borderId="1" xfId="0" applyNumberFormat="1" applyFont="1" applyBorder="1" applyAlignment="1">
      <alignment vertical="center"/>
    </xf>
    <xf numFmtId="0" fontId="54" fillId="0" borderId="148" xfId="1" applyFont="1" applyBorder="1" applyAlignment="1">
      <alignment horizontal="center" vertical="center"/>
    </xf>
    <xf numFmtId="0" fontId="54" fillId="0" borderId="130" xfId="1" applyFont="1" applyBorder="1" applyAlignment="1">
      <alignment horizontal="center" vertical="center" wrapText="1"/>
    </xf>
    <xf numFmtId="0" fontId="54" fillId="29" borderId="131" xfId="2" applyNumberFormat="1" applyFont="1" applyFill="1" applyBorder="1" applyAlignment="1">
      <alignment horizontal="center" vertical="center" wrapText="1"/>
    </xf>
    <xf numFmtId="0" fontId="54" fillId="0" borderId="165" xfId="1" applyFont="1" applyBorder="1" applyAlignment="1">
      <alignment horizontal="center" vertical="center"/>
    </xf>
    <xf numFmtId="0" fontId="54" fillId="0" borderId="38" xfId="1" applyFont="1" applyBorder="1" applyAlignment="1">
      <alignment horizontal="center" vertical="center"/>
    </xf>
    <xf numFmtId="0" fontId="54" fillId="0" borderId="31" xfId="1" applyFont="1" applyBorder="1" applyAlignment="1">
      <alignment horizontal="center" vertical="center" wrapText="1"/>
    </xf>
    <xf numFmtId="0" fontId="54" fillId="29" borderId="31" xfId="2" applyNumberFormat="1" applyFont="1" applyFill="1" applyBorder="1" applyAlignment="1">
      <alignment horizontal="center" vertical="center" wrapText="1"/>
    </xf>
    <xf numFmtId="0" fontId="54" fillId="29" borderId="58" xfId="2" applyNumberFormat="1" applyFont="1" applyFill="1" applyBorder="1" applyAlignment="1">
      <alignment horizontal="center" vertical="center" wrapText="1"/>
    </xf>
    <xf numFmtId="0" fontId="54" fillId="0" borderId="59" xfId="1" applyFont="1" applyBorder="1" applyAlignment="1">
      <alignment horizontal="center" vertical="center"/>
    </xf>
    <xf numFmtId="188" fontId="54" fillId="19" borderId="71" xfId="63" applyNumberFormat="1" applyFont="1" applyFill="1" applyBorder="1" applyAlignment="1">
      <alignment vertical="center"/>
    </xf>
    <xf numFmtId="192" fontId="54" fillId="19" borderId="132" xfId="63" applyNumberFormat="1" applyFont="1" applyFill="1" applyBorder="1" applyAlignment="1">
      <alignment horizontal="right" vertical="center"/>
    </xf>
    <xf numFmtId="192" fontId="54" fillId="19" borderId="72" xfId="63" applyNumberFormat="1" applyFont="1" applyFill="1" applyBorder="1" applyAlignment="1">
      <alignment horizontal="right" vertical="center"/>
    </xf>
    <xf numFmtId="192" fontId="79" fillId="19" borderId="72" xfId="72" applyNumberFormat="1" applyFont="1" applyFill="1" applyBorder="1" applyAlignment="1">
      <alignment horizontal="center" vertical="center"/>
    </xf>
    <xf numFmtId="0" fontId="54" fillId="19" borderId="73" xfId="1" applyFont="1" applyFill="1" applyBorder="1" applyAlignment="1">
      <alignment vertical="center"/>
    </xf>
    <xf numFmtId="188" fontId="54" fillId="19" borderId="30" xfId="2" applyNumberFormat="1" applyFont="1" applyFill="1" applyBorder="1" applyAlignment="1">
      <alignment horizontal="right" vertical="center"/>
    </xf>
    <xf numFmtId="192" fontId="54" fillId="19" borderId="168" xfId="2" applyNumberFormat="1" applyFont="1" applyFill="1" applyBorder="1" applyAlignment="1">
      <alignment horizontal="right" vertical="center"/>
    </xf>
    <xf numFmtId="192" fontId="54" fillId="19" borderId="30" xfId="2" applyNumberFormat="1" applyFont="1" applyFill="1" applyBorder="1" applyAlignment="1">
      <alignment horizontal="right" vertical="center"/>
    </xf>
    <xf numFmtId="192" fontId="54" fillId="19" borderId="30" xfId="2" applyNumberFormat="1" applyFont="1" applyFill="1" applyBorder="1" applyAlignment="1">
      <alignment horizontal="center" vertical="center"/>
    </xf>
    <xf numFmtId="0" fontId="54" fillId="19" borderId="42" xfId="1" applyFont="1" applyFill="1" applyBorder="1" applyAlignment="1">
      <alignment horizontal="center" vertical="center"/>
    </xf>
    <xf numFmtId="0" fontId="54" fillId="22" borderId="54" xfId="1" applyFont="1" applyFill="1" applyBorder="1" applyAlignment="1">
      <alignment horizontal="left" vertical="center" indent="1"/>
    </xf>
    <xf numFmtId="188" fontId="54" fillId="22" borderId="26" xfId="63" applyNumberFormat="1" applyFont="1" applyFill="1" applyBorder="1" applyAlignment="1">
      <alignment vertical="center"/>
    </xf>
    <xf numFmtId="192" fontId="54" fillId="22" borderId="53" xfId="63" applyNumberFormat="1" applyFont="1" applyFill="1" applyBorder="1" applyAlignment="1">
      <alignment vertical="center"/>
    </xf>
    <xf numFmtId="192" fontId="54" fillId="22" borderId="26" xfId="63" applyNumberFormat="1" applyFont="1" applyFill="1" applyBorder="1" applyAlignment="1">
      <alignment vertical="center"/>
    </xf>
    <xf numFmtId="192" fontId="79" fillId="22" borderId="26" xfId="72" applyNumberFormat="1" applyFont="1" applyFill="1" applyBorder="1" applyAlignment="1">
      <alignment horizontal="center" vertical="center"/>
    </xf>
    <xf numFmtId="38" fontId="54" fillId="22" borderId="56" xfId="2" applyFont="1" applyFill="1" applyBorder="1" applyAlignment="1">
      <alignment vertical="center"/>
    </xf>
    <xf numFmtId="188" fontId="54" fillId="0" borderId="20" xfId="63" applyNumberFormat="1" applyFont="1" applyFill="1" applyBorder="1" applyAlignment="1">
      <alignment horizontal="right" vertical="center"/>
    </xf>
    <xf numFmtId="192" fontId="54" fillId="0" borderId="52" xfId="63" applyNumberFormat="1" applyFont="1" applyFill="1" applyBorder="1" applyAlignment="1">
      <alignment horizontal="right" vertical="center"/>
    </xf>
    <xf numFmtId="192" fontId="54" fillId="0" borderId="20" xfId="63" applyNumberFormat="1" applyFont="1" applyFill="1" applyBorder="1" applyAlignment="1">
      <alignment horizontal="right" vertical="center"/>
    </xf>
    <xf numFmtId="192" fontId="54" fillId="0" borderId="20" xfId="63" applyNumberFormat="1" applyFont="1" applyFill="1" applyBorder="1" applyAlignment="1">
      <alignment horizontal="center" vertical="center"/>
    </xf>
    <xf numFmtId="38" fontId="54" fillId="0" borderId="41" xfId="2" applyFont="1" applyFill="1" applyBorder="1" applyAlignment="1">
      <alignment vertical="center"/>
    </xf>
    <xf numFmtId="188" fontId="54" fillId="0" borderId="23" xfId="63" applyNumberFormat="1" applyFont="1" applyFill="1" applyBorder="1" applyAlignment="1">
      <alignment horizontal="right" vertical="center"/>
    </xf>
    <xf numFmtId="192" fontId="54" fillId="0" borderId="166" xfId="63" applyNumberFormat="1" applyFont="1" applyFill="1" applyBorder="1" applyAlignment="1">
      <alignment horizontal="right" vertical="center"/>
    </xf>
    <xf numFmtId="192" fontId="54" fillId="0" borderId="23" xfId="63" applyNumberFormat="1" applyFont="1" applyFill="1" applyBorder="1" applyAlignment="1">
      <alignment horizontal="right" vertical="center"/>
    </xf>
    <xf numFmtId="192" fontId="54" fillId="0" borderId="23" xfId="63" applyNumberFormat="1" applyFont="1" applyFill="1" applyBorder="1" applyAlignment="1">
      <alignment horizontal="center" vertical="center"/>
    </xf>
    <xf numFmtId="38" fontId="54" fillId="0" borderId="39" xfId="2" applyFont="1" applyFill="1" applyBorder="1" applyAlignment="1">
      <alignment vertical="center"/>
    </xf>
    <xf numFmtId="0" fontId="54" fillId="22" borderId="63" xfId="1" applyFont="1" applyFill="1" applyBorder="1" applyAlignment="1">
      <alignment horizontal="left" vertical="center" indent="1"/>
    </xf>
    <xf numFmtId="188" fontId="54" fillId="22" borderId="12" xfId="63" applyNumberFormat="1" applyFont="1" applyFill="1" applyBorder="1" applyAlignment="1">
      <alignment vertical="center"/>
    </xf>
    <xf numFmtId="192" fontId="54" fillId="22" borderId="97" xfId="63" applyNumberFormat="1" applyFont="1" applyFill="1" applyBorder="1" applyAlignment="1">
      <alignment vertical="center"/>
    </xf>
    <xf numFmtId="192" fontId="54" fillId="22" borderId="11" xfId="63" applyNumberFormat="1" applyFont="1" applyFill="1" applyBorder="1" applyAlignment="1">
      <alignment vertical="center"/>
    </xf>
    <xf numFmtId="192" fontId="79" fillId="22" borderId="11" xfId="72" applyNumberFormat="1" applyFont="1" applyFill="1" applyBorder="1" applyAlignment="1">
      <alignment horizontal="center" vertical="center"/>
    </xf>
    <xf numFmtId="38" fontId="54" fillId="22" borderId="61" xfId="2" applyFont="1" applyFill="1" applyBorder="1" applyAlignment="1">
      <alignment vertical="center"/>
    </xf>
    <xf numFmtId="188" fontId="54" fillId="0" borderId="21" xfId="63" applyNumberFormat="1" applyFont="1" applyFill="1" applyBorder="1" applyAlignment="1">
      <alignment vertical="center"/>
    </xf>
    <xf numFmtId="192" fontId="54" fillId="0" borderId="167" xfId="63" applyNumberFormat="1" applyFont="1" applyFill="1" applyBorder="1" applyAlignment="1">
      <alignment horizontal="right" vertical="center"/>
    </xf>
    <xf numFmtId="192" fontId="54" fillId="0" borderId="18" xfId="63" applyNumberFormat="1" applyFont="1" applyFill="1" applyBorder="1" applyAlignment="1">
      <alignment horizontal="right" vertical="center"/>
    </xf>
    <xf numFmtId="192" fontId="54" fillId="0" borderId="18" xfId="63" applyNumberFormat="1" applyFont="1" applyFill="1" applyBorder="1" applyAlignment="1">
      <alignment horizontal="center" vertical="center"/>
    </xf>
    <xf numFmtId="188" fontId="54" fillId="0" borderId="17" xfId="63" applyNumberFormat="1" applyFont="1" applyFill="1" applyBorder="1" applyAlignment="1">
      <alignment vertical="center"/>
    </xf>
    <xf numFmtId="192" fontId="54" fillId="0" borderId="67" xfId="63" applyNumberFormat="1" applyFont="1" applyFill="1" applyBorder="1" applyAlignment="1">
      <alignment horizontal="right" vertical="center"/>
    </xf>
    <xf numFmtId="192" fontId="54" fillId="0" borderId="15" xfId="63" applyNumberFormat="1" applyFont="1" applyFill="1" applyBorder="1" applyAlignment="1">
      <alignment horizontal="right" vertical="center"/>
    </xf>
    <xf numFmtId="192" fontId="54" fillId="0" borderId="15" xfId="63" applyNumberFormat="1" applyFont="1" applyFill="1" applyBorder="1" applyAlignment="1">
      <alignment horizontal="center" vertical="center"/>
    </xf>
    <xf numFmtId="38" fontId="54" fillId="0" borderId="69" xfId="2" applyFont="1" applyFill="1" applyBorder="1" applyAlignment="1">
      <alignment vertical="center"/>
    </xf>
    <xf numFmtId="188" fontId="54" fillId="22" borderId="12" xfId="63" applyNumberFormat="1" applyFont="1" applyFill="1" applyBorder="1" applyAlignment="1">
      <alignment horizontal="right" vertical="center"/>
    </xf>
    <xf numFmtId="188" fontId="54" fillId="0" borderId="25" xfId="63" applyNumberFormat="1" applyFont="1" applyFill="1" applyBorder="1" applyAlignment="1">
      <alignment vertical="center"/>
    </xf>
    <xf numFmtId="188" fontId="54" fillId="19" borderId="75" xfId="63" applyNumberFormat="1" applyFont="1" applyFill="1" applyBorder="1" applyAlignment="1">
      <alignment horizontal="right" vertical="center"/>
    </xf>
    <xf numFmtId="192" fontId="54" fillId="19" borderId="161" xfId="63" applyNumberFormat="1" applyFont="1" applyFill="1" applyBorder="1" applyAlignment="1">
      <alignment horizontal="right" vertical="center"/>
    </xf>
    <xf numFmtId="192" fontId="54" fillId="19" borderId="76" xfId="63" applyNumberFormat="1" applyFont="1" applyFill="1" applyBorder="1" applyAlignment="1">
      <alignment horizontal="right" vertical="center"/>
    </xf>
    <xf numFmtId="192" fontId="54" fillId="19" borderId="76" xfId="63" applyNumberFormat="1" applyFont="1" applyFill="1" applyBorder="1" applyAlignment="1">
      <alignment horizontal="center" vertical="center"/>
    </xf>
    <xf numFmtId="188" fontId="54" fillId="19" borderId="78" xfId="63" applyNumberFormat="1" applyFont="1" applyFill="1" applyBorder="1" applyAlignment="1">
      <alignment horizontal="right" vertical="center"/>
    </xf>
    <xf numFmtId="192" fontId="54" fillId="19" borderId="162" xfId="63" applyNumberFormat="1" applyFont="1" applyFill="1" applyBorder="1" applyAlignment="1">
      <alignment horizontal="right" vertical="center"/>
    </xf>
    <xf numFmtId="192" fontId="54" fillId="19" borderId="79" xfId="63" applyNumberFormat="1" applyFont="1" applyFill="1" applyBorder="1" applyAlignment="1">
      <alignment horizontal="right" vertical="center"/>
    </xf>
    <xf numFmtId="192" fontId="54" fillId="19" borderId="79" xfId="63" applyNumberFormat="1" applyFont="1" applyFill="1" applyBorder="1" applyAlignment="1">
      <alignment horizontal="center" vertical="center"/>
    </xf>
    <xf numFmtId="38" fontId="54" fillId="19" borderId="80" xfId="2" applyFont="1" applyFill="1" applyBorder="1" applyAlignment="1">
      <alignment vertical="center"/>
    </xf>
    <xf numFmtId="188" fontId="54" fillId="0" borderId="46" xfId="63" applyNumberFormat="1" applyFont="1" applyFill="1" applyBorder="1" applyAlignment="1">
      <alignment horizontal="right" vertical="center"/>
    </xf>
    <xf numFmtId="192" fontId="54" fillId="0" borderId="31" xfId="63" applyNumberFormat="1" applyFont="1" applyFill="1" applyBorder="1" applyAlignment="1">
      <alignment horizontal="right" vertical="center"/>
    </xf>
    <xf numFmtId="192" fontId="54" fillId="0" borderId="132" xfId="63" applyNumberFormat="1" applyFont="1" applyFill="1" applyBorder="1" applyAlignment="1">
      <alignment horizontal="center" vertical="center"/>
    </xf>
    <xf numFmtId="3" fontId="54" fillId="19" borderId="72" xfId="63" applyNumberFormat="1" applyFont="1" applyFill="1" applyBorder="1" applyAlignment="1">
      <alignment horizontal="right" vertical="center"/>
    </xf>
    <xf numFmtId="3" fontId="54" fillId="19" borderId="30" xfId="2" applyNumberFormat="1" applyFont="1" applyFill="1" applyBorder="1" applyAlignment="1">
      <alignment horizontal="right" vertical="center"/>
    </xf>
    <xf numFmtId="3" fontId="54" fillId="22" borderId="26" xfId="63" applyNumberFormat="1" applyFont="1" applyFill="1" applyBorder="1" applyAlignment="1">
      <alignment vertical="center"/>
    </xf>
    <xf numFmtId="3" fontId="54" fillId="0" borderId="20" xfId="63" applyNumberFormat="1" applyFont="1" applyFill="1" applyBorder="1" applyAlignment="1">
      <alignment horizontal="right" vertical="center"/>
    </xf>
    <xf numFmtId="38" fontId="65" fillId="0" borderId="41" xfId="2" applyFont="1" applyFill="1" applyBorder="1" applyAlignment="1">
      <alignment vertical="center"/>
    </xf>
    <xf numFmtId="3" fontId="54" fillId="0" borderId="23" xfId="63" applyNumberFormat="1" applyFont="1" applyFill="1" applyBorder="1" applyAlignment="1">
      <alignment horizontal="right" vertical="center"/>
    </xf>
    <xf numFmtId="3" fontId="54" fillId="22" borderId="11" xfId="63" applyNumberFormat="1" applyFont="1" applyFill="1" applyBorder="1" applyAlignment="1">
      <alignment vertical="center"/>
    </xf>
    <xf numFmtId="3" fontId="54" fillId="0" borderId="18" xfId="63" applyNumberFormat="1" applyFont="1" applyFill="1" applyBorder="1" applyAlignment="1">
      <alignment horizontal="right" vertical="center"/>
    </xf>
    <xf numFmtId="3" fontId="54" fillId="0" borderId="15" xfId="63" applyNumberFormat="1" applyFont="1" applyFill="1" applyBorder="1" applyAlignment="1">
      <alignment horizontal="right" vertical="center"/>
    </xf>
    <xf numFmtId="3" fontId="54" fillId="19" borderId="76" xfId="63" applyNumberFormat="1" applyFont="1" applyFill="1" applyBorder="1" applyAlignment="1">
      <alignment horizontal="right" vertical="center"/>
    </xf>
    <xf numFmtId="3" fontId="54" fillId="19" borderId="79" xfId="63" applyNumberFormat="1" applyFont="1" applyFill="1" applyBorder="1" applyAlignment="1">
      <alignment horizontal="right" vertical="center"/>
    </xf>
    <xf numFmtId="192" fontId="54" fillId="2" borderId="31" xfId="63" applyNumberFormat="1" applyFont="1" applyFill="1" applyBorder="1" applyAlignment="1">
      <alignment horizontal="right" vertical="center"/>
    </xf>
    <xf numFmtId="3" fontId="54" fillId="0" borderId="31" xfId="63" applyNumberFormat="1" applyFont="1" applyFill="1" applyBorder="1" applyAlignment="1">
      <alignment horizontal="right" vertical="center"/>
    </xf>
    <xf numFmtId="0" fontId="54" fillId="19" borderId="38" xfId="1" applyFont="1" applyFill="1" applyBorder="1" applyAlignment="1">
      <alignment horizontal="left" vertical="center"/>
    </xf>
    <xf numFmtId="188" fontId="54" fillId="19" borderId="46" xfId="63" applyNumberFormat="1" applyFont="1" applyFill="1" applyBorder="1" applyAlignment="1">
      <alignment vertical="center"/>
    </xf>
    <xf numFmtId="3" fontId="54" fillId="19" borderId="31" xfId="63" applyNumberFormat="1" applyFont="1" applyFill="1" applyBorder="1" applyAlignment="1">
      <alignment horizontal="right" vertical="center"/>
    </xf>
    <xf numFmtId="192" fontId="54" fillId="19" borderId="31" xfId="63" applyNumberFormat="1" applyFont="1" applyFill="1" applyBorder="1" applyAlignment="1">
      <alignment horizontal="right" vertical="center"/>
    </xf>
    <xf numFmtId="0" fontId="54" fillId="19" borderId="59" xfId="1" applyFont="1" applyFill="1" applyBorder="1" applyAlignment="1">
      <alignment vertical="center"/>
    </xf>
    <xf numFmtId="192" fontId="54" fillId="2" borderId="72" xfId="63" applyNumberFormat="1" applyFont="1" applyFill="1" applyBorder="1" applyAlignment="1">
      <alignment horizontal="right" vertical="center"/>
    </xf>
    <xf numFmtId="192" fontId="54" fillId="2" borderId="20" xfId="63" applyNumberFormat="1" applyFont="1" applyFill="1" applyBorder="1" applyAlignment="1">
      <alignment horizontal="right" vertical="center"/>
    </xf>
    <xf numFmtId="192" fontId="54" fillId="2" borderId="23" xfId="63" applyNumberFormat="1" applyFont="1" applyFill="1" applyBorder="1" applyAlignment="1">
      <alignment horizontal="right" vertical="center"/>
    </xf>
    <xf numFmtId="192" fontId="54" fillId="2" borderId="18" xfId="63" applyNumberFormat="1" applyFont="1" applyFill="1" applyBorder="1" applyAlignment="1">
      <alignment horizontal="right" vertical="center"/>
    </xf>
    <xf numFmtId="192" fontId="54" fillId="2" borderId="15" xfId="63" applyNumberFormat="1" applyFont="1" applyFill="1" applyBorder="1" applyAlignment="1">
      <alignment horizontal="right" vertical="center"/>
    </xf>
    <xf numFmtId="38" fontId="62" fillId="0" borderId="129" xfId="86" applyFont="1" applyFill="1" applyBorder="1" applyAlignment="1">
      <alignment vertical="center" wrapText="1"/>
    </xf>
    <xf numFmtId="38" fontId="62" fillId="0" borderId="51" xfId="86" applyFont="1" applyFill="1" applyBorder="1" applyAlignment="1">
      <alignment horizontal="center" vertical="center" wrapText="1"/>
    </xf>
    <xf numFmtId="38" fontId="62" fillId="0" borderId="129" xfId="86" applyFont="1" applyFill="1" applyBorder="1" applyAlignment="1">
      <alignment horizontal="center" vertical="center" wrapText="1"/>
    </xf>
    <xf numFmtId="38" fontId="62" fillId="0" borderId="1" xfId="86" applyFont="1" applyFill="1" applyBorder="1" applyAlignment="1">
      <alignment horizontal="center" vertical="center" wrapText="1"/>
    </xf>
    <xf numFmtId="38" fontId="62" fillId="0" borderId="193" xfId="86" applyFont="1" applyFill="1" applyBorder="1" applyAlignment="1">
      <alignment horizontal="center" vertical="center" wrapText="1"/>
    </xf>
    <xf numFmtId="38" fontId="62" fillId="0" borderId="155" xfId="86" applyFont="1" applyFill="1" applyBorder="1" applyAlignment="1">
      <alignment horizontal="center" vertical="center" wrapText="1"/>
    </xf>
    <xf numFmtId="38" fontId="62" fillId="0" borderId="135" xfId="86" applyFont="1" applyFill="1" applyBorder="1" applyAlignment="1">
      <alignment horizontal="center" vertical="center" wrapText="1"/>
    </xf>
    <xf numFmtId="38" fontId="62" fillId="0" borderId="38" xfId="86" applyFont="1" applyFill="1" applyBorder="1" applyAlignment="1">
      <alignment horizontal="center" vertical="center" wrapText="1"/>
    </xf>
    <xf numFmtId="38" fontId="62" fillId="0" borderId="50" xfId="86" applyFont="1" applyFill="1" applyBorder="1" applyAlignment="1">
      <alignment horizontal="center" vertical="center" wrapText="1"/>
    </xf>
    <xf numFmtId="38" fontId="62" fillId="0" borderId="64" xfId="86" applyFont="1" applyFill="1" applyBorder="1" applyAlignment="1">
      <alignment horizontal="center" vertical="center" wrapText="1"/>
    </xf>
    <xf numFmtId="38" fontId="62" fillId="0" borderId="138" xfId="86" applyFont="1" applyFill="1" applyBorder="1" applyAlignment="1">
      <alignment horizontal="center" vertical="center" wrapText="1"/>
    </xf>
    <xf numFmtId="38" fontId="62" fillId="0" borderId="45" xfId="86" applyFont="1" applyFill="1" applyBorder="1" applyAlignment="1">
      <alignment horizontal="center" vertical="center" wrapText="1"/>
    </xf>
    <xf numFmtId="38" fontId="62" fillId="0" borderId="171" xfId="86" applyFont="1" applyFill="1" applyBorder="1" applyAlignment="1">
      <alignment horizontal="center" vertical="center" wrapText="1"/>
    </xf>
    <xf numFmtId="190" fontId="54" fillId="0" borderId="146" xfId="0" applyNumberFormat="1" applyFont="1" applyBorder="1" applyAlignment="1">
      <alignment vertical="center" shrinkToFit="1"/>
    </xf>
    <xf numFmtId="38" fontId="54" fillId="0" borderId="30" xfId="86" applyFont="1" applyFill="1" applyBorder="1" applyAlignment="1">
      <alignment horizontal="right" vertical="center" wrapText="1"/>
    </xf>
    <xf numFmtId="197" fontId="54" fillId="0" borderId="30" xfId="86" applyNumberFormat="1" applyFont="1" applyFill="1" applyBorder="1" applyAlignment="1">
      <alignment horizontal="right" vertical="center" wrapText="1"/>
    </xf>
    <xf numFmtId="38" fontId="54" fillId="0" borderId="36" xfId="86" applyFont="1" applyFill="1" applyBorder="1" applyAlignment="1">
      <alignment horizontal="right" vertical="center" wrapText="1"/>
    </xf>
    <xf numFmtId="38" fontId="54" fillId="0" borderId="42" xfId="86" applyFont="1" applyFill="1" applyBorder="1" applyAlignment="1">
      <alignment horizontal="right" vertical="center" wrapText="1"/>
    </xf>
    <xf numFmtId="38" fontId="54" fillId="0" borderId="37" xfId="86" applyFont="1" applyFill="1" applyBorder="1" applyAlignment="1">
      <alignment horizontal="right" vertical="center" wrapText="1"/>
    </xf>
    <xf numFmtId="38" fontId="54" fillId="0" borderId="191" xfId="86" applyFont="1" applyFill="1" applyBorder="1" applyAlignment="1">
      <alignment horizontal="right" vertical="center" wrapText="1"/>
    </xf>
    <xf numFmtId="38" fontId="62" fillId="0" borderId="137" xfId="85" applyNumberFormat="1" applyFont="1" applyBorder="1" applyAlignment="1">
      <alignment horizontal="right" vertical="center" wrapText="1"/>
    </xf>
    <xf numFmtId="0" fontId="54" fillId="0" borderId="137" xfId="85" applyFont="1" applyBorder="1" applyAlignment="1">
      <alignment horizontal="justify" vertical="center" wrapText="1"/>
    </xf>
    <xf numFmtId="38" fontId="54" fillId="0" borderId="66" xfId="86" applyFont="1" applyFill="1" applyBorder="1" applyAlignment="1">
      <alignment horizontal="right" vertical="center" wrapText="1"/>
    </xf>
    <xf numFmtId="38" fontId="54" fillId="0" borderId="50" xfId="86" applyFont="1" applyFill="1" applyBorder="1" applyAlignment="1">
      <alignment horizontal="right" vertical="center" wrapText="1"/>
    </xf>
    <xf numFmtId="197" fontId="54" fillId="0" borderId="50" xfId="86" applyNumberFormat="1" applyFont="1" applyFill="1" applyBorder="1" applyAlignment="1">
      <alignment horizontal="right" vertical="center" wrapText="1"/>
    </xf>
    <xf numFmtId="38" fontId="54" fillId="0" borderId="64" xfId="86" applyFont="1" applyFill="1" applyBorder="1" applyAlignment="1">
      <alignment horizontal="right" vertical="center" wrapText="1"/>
    </xf>
    <xf numFmtId="38" fontId="54" fillId="0" borderId="138" xfId="86" applyFont="1" applyFill="1" applyBorder="1" applyAlignment="1">
      <alignment horizontal="right" vertical="center" wrapText="1"/>
    </xf>
    <xf numFmtId="38" fontId="54" fillId="0" borderId="171" xfId="86" applyFont="1" applyFill="1" applyBorder="1" applyAlignment="1">
      <alignment horizontal="right" vertical="center" wrapText="1"/>
    </xf>
    <xf numFmtId="38" fontId="54" fillId="0" borderId="152" xfId="86" applyFont="1" applyFill="1" applyBorder="1" applyAlignment="1">
      <alignment horizontal="right" vertical="center" wrapText="1"/>
    </xf>
    <xf numFmtId="38" fontId="62" fillId="0" borderId="125" xfId="85" applyNumberFormat="1" applyFont="1" applyBorder="1" applyAlignment="1">
      <alignment horizontal="right" vertical="center" wrapText="1"/>
    </xf>
    <xf numFmtId="0" fontId="54" fillId="0" borderId="136" xfId="85" applyFont="1" applyBorder="1" applyAlignment="1">
      <alignment horizontal="justify" vertical="center" wrapText="1"/>
    </xf>
    <xf numFmtId="38" fontId="54" fillId="0" borderId="143" xfId="86" applyFont="1" applyFill="1" applyBorder="1" applyAlignment="1">
      <alignment horizontal="right" vertical="center" wrapText="1"/>
    </xf>
    <xf numFmtId="38" fontId="54" fillId="0" borderId="26" xfId="86" applyFont="1" applyFill="1" applyBorder="1" applyAlignment="1">
      <alignment horizontal="right" vertical="center" wrapText="1"/>
    </xf>
    <xf numFmtId="197" fontId="54" fillId="0" borderId="26" xfId="86" applyNumberFormat="1" applyFont="1" applyFill="1" applyBorder="1" applyAlignment="1">
      <alignment horizontal="right" vertical="center" wrapText="1"/>
    </xf>
    <xf numFmtId="38" fontId="54" fillId="0" borderId="55" xfId="86" applyFont="1" applyFill="1" applyBorder="1" applyAlignment="1">
      <alignment horizontal="right" vertical="center" wrapText="1"/>
    </xf>
    <xf numFmtId="38" fontId="54" fillId="0" borderId="56" xfId="86" applyFont="1" applyFill="1" applyBorder="1" applyAlignment="1">
      <alignment horizontal="right" vertical="center" wrapText="1"/>
    </xf>
    <xf numFmtId="38" fontId="54" fillId="0" borderId="1" xfId="86" applyFont="1" applyFill="1" applyBorder="1" applyAlignment="1">
      <alignment horizontal="right" vertical="center" wrapText="1"/>
    </xf>
    <xf numFmtId="38" fontId="54" fillId="0" borderId="175" xfId="86" applyFont="1" applyFill="1" applyBorder="1" applyAlignment="1">
      <alignment horizontal="right" vertical="center" wrapText="1"/>
    </xf>
    <xf numFmtId="38" fontId="54" fillId="0" borderId="158" xfId="86" applyFont="1" applyFill="1" applyBorder="1" applyAlignment="1">
      <alignment horizontal="right" vertical="center" wrapText="1"/>
    </xf>
    <xf numFmtId="38" fontId="54" fillId="0" borderId="53" xfId="86" applyFont="1" applyFill="1" applyBorder="1" applyAlignment="1">
      <alignment horizontal="right" vertical="center" wrapText="1"/>
    </xf>
    <xf numFmtId="38" fontId="54" fillId="30" borderId="153" xfId="86" applyFont="1" applyFill="1" applyBorder="1" applyAlignment="1">
      <alignment horizontal="right" vertical="center" wrapText="1"/>
    </xf>
    <xf numFmtId="38" fontId="62" fillId="0" borderId="135" xfId="85" applyNumberFormat="1" applyFont="1" applyBorder="1" applyAlignment="1">
      <alignment horizontal="right" vertical="center" wrapText="1"/>
    </xf>
    <xf numFmtId="0" fontId="54" fillId="0" borderId="135" xfId="85" applyFont="1" applyBorder="1" applyAlignment="1">
      <alignment horizontal="justify" vertical="center" wrapText="1"/>
    </xf>
    <xf numFmtId="38" fontId="54" fillId="0" borderId="150" xfId="86" applyFont="1" applyFill="1" applyBorder="1" applyAlignment="1">
      <alignment horizontal="right" vertical="center" wrapText="1"/>
    </xf>
    <xf numFmtId="38" fontId="54" fillId="0" borderId="11" xfId="86" applyFont="1" applyFill="1" applyBorder="1" applyAlignment="1">
      <alignment horizontal="right" vertical="center" wrapText="1"/>
    </xf>
    <xf numFmtId="197" fontId="54" fillId="0" borderId="11" xfId="86" applyNumberFormat="1" applyFont="1" applyFill="1" applyBorder="1" applyAlignment="1">
      <alignment horizontal="right" vertical="center" wrapText="1"/>
    </xf>
    <xf numFmtId="38" fontId="54" fillId="0" borderId="12" xfId="86" applyFont="1" applyFill="1" applyBorder="1" applyAlignment="1">
      <alignment horizontal="right" vertical="center" wrapText="1"/>
    </xf>
    <xf numFmtId="38" fontId="54" fillId="0" borderId="61" xfId="86" applyFont="1" applyFill="1" applyBorder="1" applyAlignment="1">
      <alignment horizontal="right" vertical="center" wrapText="1"/>
    </xf>
    <xf numFmtId="38" fontId="54" fillId="0" borderId="159" xfId="86" applyFont="1" applyFill="1" applyBorder="1" applyAlignment="1">
      <alignment horizontal="right" vertical="center" wrapText="1"/>
    </xf>
    <xf numFmtId="38" fontId="54" fillId="0" borderId="97" xfId="86" applyFont="1" applyFill="1" applyBorder="1" applyAlignment="1">
      <alignment horizontal="right" vertical="center" wrapText="1"/>
    </xf>
    <xf numFmtId="38" fontId="54" fillId="30" borderId="151" xfId="86" applyFont="1" applyFill="1" applyBorder="1" applyAlignment="1">
      <alignment horizontal="right" vertical="center" wrapText="1"/>
    </xf>
    <xf numFmtId="0" fontId="54" fillId="0" borderId="134" xfId="85" applyFont="1" applyBorder="1" applyAlignment="1">
      <alignment horizontal="justify" vertical="center" wrapText="1"/>
    </xf>
    <xf numFmtId="0" fontId="62" fillId="0" borderId="124" xfId="85" applyFont="1" applyBorder="1">
      <alignment vertical="center"/>
    </xf>
    <xf numFmtId="0" fontId="62" fillId="0" borderId="70" xfId="85" applyFont="1" applyBorder="1" applyAlignment="1">
      <alignment horizontal="center" vertical="center"/>
    </xf>
    <xf numFmtId="0" fontId="47" fillId="2" borderId="20" xfId="1" applyFont="1" applyFill="1" applyBorder="1" applyAlignment="1">
      <alignment horizontal="left" vertical="center" wrapText="1"/>
    </xf>
    <xf numFmtId="0" fontId="54" fillId="0" borderId="129" xfId="0" applyFont="1" applyBorder="1" applyAlignment="1">
      <alignment vertical="center"/>
    </xf>
    <xf numFmtId="0" fontId="54" fillId="0" borderId="45" xfId="1" applyFont="1" applyBorder="1" applyAlignment="1">
      <alignment horizontal="left" vertical="center"/>
    </xf>
    <xf numFmtId="0" fontId="47" fillId="0" borderId="0" xfId="55" applyFont="1" applyAlignment="1">
      <alignment horizontal="right" vertical="center"/>
    </xf>
    <xf numFmtId="0" fontId="47" fillId="0" borderId="0" xfId="1" applyFont="1" applyAlignment="1">
      <alignment horizontal="center" vertical="center" wrapText="1"/>
    </xf>
    <xf numFmtId="0" fontId="47" fillId="0" borderId="0" xfId="1" applyFont="1" applyAlignment="1">
      <alignment horizontal="right" vertical="center" wrapText="1"/>
    </xf>
    <xf numFmtId="184" fontId="47" fillId="0" borderId="0" xfId="1" applyNumberFormat="1" applyFont="1" applyAlignment="1">
      <alignment horizontal="right" vertical="center" wrapText="1"/>
    </xf>
    <xf numFmtId="181" fontId="62" fillId="0" borderId="0" xfId="85" applyNumberFormat="1" applyFont="1">
      <alignment vertical="center"/>
    </xf>
    <xf numFmtId="181" fontId="62" fillId="0" borderId="0" xfId="85" applyNumberFormat="1" applyFont="1" applyAlignment="1">
      <alignment horizontal="center" vertical="center"/>
    </xf>
    <xf numFmtId="38" fontId="54" fillId="0" borderId="0" xfId="86" applyFont="1" applyFill="1" applyBorder="1">
      <alignment vertical="center"/>
    </xf>
    <xf numFmtId="0" fontId="60" fillId="0" borderId="13" xfId="48" applyFont="1" applyBorder="1">
      <alignment vertical="center"/>
    </xf>
    <xf numFmtId="0" fontId="60" fillId="0" borderId="1" xfId="48" applyFont="1" applyBorder="1">
      <alignment vertical="center"/>
    </xf>
    <xf numFmtId="194" fontId="54" fillId="0" borderId="0" xfId="1" applyNumberFormat="1" applyFont="1" applyAlignment="1">
      <alignment vertical="center"/>
    </xf>
    <xf numFmtId="0" fontId="55" fillId="0" borderId="0" xfId="0" applyFont="1" applyAlignment="1">
      <alignment vertical="center"/>
    </xf>
    <xf numFmtId="0" fontId="47" fillId="0" borderId="0" xfId="48" applyFont="1">
      <alignment vertical="center"/>
    </xf>
    <xf numFmtId="0" fontId="59" fillId="0" borderId="0" xfId="48" applyFont="1" applyAlignment="1">
      <alignment horizontal="left" vertical="center"/>
    </xf>
    <xf numFmtId="0" fontId="59" fillId="0" borderId="0" xfId="48" applyFont="1" applyAlignment="1">
      <alignment horizontal="center" vertical="center"/>
    </xf>
    <xf numFmtId="38" fontId="47" fillId="0" borderId="0" xfId="1" applyNumberFormat="1" applyFont="1" applyAlignment="1">
      <alignment horizontal="right" vertical="center" shrinkToFit="1"/>
    </xf>
    <xf numFmtId="0" fontId="54" fillId="0" borderId="0" xfId="55" applyFont="1" applyAlignment="1">
      <alignment vertical="center"/>
    </xf>
    <xf numFmtId="0" fontId="47" fillId="0" borderId="0" xfId="55" applyFont="1" applyAlignment="1">
      <alignment horizontal="center" vertical="center"/>
    </xf>
    <xf numFmtId="0" fontId="47" fillId="0" borderId="0" xfId="55" applyFont="1" applyAlignment="1">
      <alignment horizontal="left" vertical="center"/>
    </xf>
    <xf numFmtId="3" fontId="47" fillId="0" borderId="0" xfId="55" applyNumberFormat="1" applyFont="1" applyAlignment="1">
      <alignment vertical="center"/>
    </xf>
    <xf numFmtId="0" fontId="54" fillId="0" borderId="0" xfId="0" applyFont="1" applyAlignment="1">
      <alignment horizontal="right" vertical="center"/>
    </xf>
    <xf numFmtId="49" fontId="54" fillId="0" borderId="0" xfId="0" applyNumberFormat="1" applyFont="1" applyAlignment="1">
      <alignment horizontal="left" vertical="center"/>
    </xf>
    <xf numFmtId="0" fontId="54" fillId="29" borderId="0" xfId="1" applyFont="1" applyFill="1" applyAlignment="1">
      <alignment horizontal="left" vertical="center"/>
    </xf>
    <xf numFmtId="49" fontId="54" fillId="29" borderId="0" xfId="0" applyNumberFormat="1" applyFont="1" applyFill="1" applyAlignment="1">
      <alignment horizontal="left" vertical="center"/>
    </xf>
    <xf numFmtId="38" fontId="54" fillId="0" borderId="0" xfId="86" applyFont="1" applyBorder="1">
      <alignment vertical="center"/>
    </xf>
    <xf numFmtId="38" fontId="54" fillId="0" borderId="0" xfId="0" applyNumberFormat="1" applyFont="1" applyAlignment="1">
      <alignment vertical="center"/>
    </xf>
    <xf numFmtId="186" fontId="54" fillId="0" borderId="0" xfId="0" applyNumberFormat="1" applyFont="1" applyAlignment="1">
      <alignment vertical="center"/>
    </xf>
    <xf numFmtId="0" fontId="55" fillId="19" borderId="0" xfId="0" applyFont="1" applyFill="1" applyAlignment="1">
      <alignment vertical="center"/>
    </xf>
    <xf numFmtId="0" fontId="54" fillId="19" borderId="0" xfId="0" applyFont="1" applyFill="1" applyAlignment="1">
      <alignment vertical="distributed" wrapText="1"/>
    </xf>
    <xf numFmtId="0" fontId="54" fillId="19" borderId="0" xfId="0" applyFont="1" applyFill="1" applyAlignment="1">
      <alignment vertical="top" wrapText="1"/>
    </xf>
    <xf numFmtId="0" fontId="62" fillId="0" borderId="0" xfId="1" applyFont="1"/>
    <xf numFmtId="0" fontId="54" fillId="0" borderId="0" xfId="0" applyFont="1" applyAlignment="1">
      <alignment horizontal="center" vertical="center"/>
    </xf>
    <xf numFmtId="0" fontId="59" fillId="0" borderId="26" xfId="0" applyFont="1" applyBorder="1" applyAlignment="1">
      <alignment horizontal="center" vertical="center" wrapText="1"/>
    </xf>
    <xf numFmtId="0" fontId="47" fillId="0" borderId="11" xfId="1" applyFont="1" applyBorder="1" applyAlignment="1">
      <alignment horizontal="center" vertical="center"/>
    </xf>
    <xf numFmtId="0" fontId="47" fillId="20" borderId="20" xfId="0" applyFont="1" applyFill="1" applyBorder="1" applyAlignment="1">
      <alignment horizontal="center" vertical="center" wrapText="1"/>
    </xf>
    <xf numFmtId="188" fontId="47" fillId="0" borderId="11" xfId="63" applyNumberFormat="1" applyFont="1" applyBorder="1" applyAlignment="1"/>
    <xf numFmtId="0" fontId="47" fillId="2" borderId="88" xfId="0" applyFont="1" applyFill="1" applyBorder="1" applyAlignment="1">
      <alignment vertical="center"/>
    </xf>
    <xf numFmtId="198" fontId="47" fillId="2" borderId="170" xfId="0" applyNumberFormat="1" applyFont="1" applyFill="1" applyBorder="1" applyAlignment="1">
      <alignment horizontal="left" vertical="center"/>
    </xf>
    <xf numFmtId="0" fontId="62" fillId="0" borderId="0" xfId="0" applyFont="1" applyAlignment="1">
      <alignment horizontal="distributed" vertical="center"/>
    </xf>
    <xf numFmtId="0" fontId="47" fillId="2" borderId="81" xfId="0" applyFont="1" applyFill="1" applyBorder="1" applyAlignment="1">
      <alignment horizontal="left" vertical="center"/>
    </xf>
    <xf numFmtId="187" fontId="47" fillId="2" borderId="81" xfId="0" applyNumberFormat="1" applyFont="1" applyFill="1" applyBorder="1" applyAlignment="1">
      <alignment horizontal="center" vertical="center"/>
    </xf>
    <xf numFmtId="0" fontId="62" fillId="31" borderId="89" xfId="0" applyFont="1" applyFill="1" applyBorder="1" applyAlignment="1">
      <alignment horizontal="distributed" vertical="center"/>
    </xf>
    <xf numFmtId="38" fontId="62" fillId="0" borderId="0" xfId="86" applyFont="1" applyFill="1" applyBorder="1" applyAlignment="1">
      <alignment horizontal="center" vertical="center" wrapText="1"/>
    </xf>
    <xf numFmtId="38" fontId="62" fillId="0" borderId="122" xfId="86" applyFont="1" applyFill="1" applyBorder="1" applyAlignment="1">
      <alignment horizontal="center" vertical="center" wrapText="1"/>
    </xf>
    <xf numFmtId="38" fontId="54" fillId="0" borderId="153" xfId="86" applyFont="1" applyFill="1" applyBorder="1" applyAlignment="1">
      <alignment horizontal="right" vertical="center" wrapText="1"/>
    </xf>
    <xf numFmtId="38" fontId="54" fillId="0" borderId="151" xfId="86" applyFont="1" applyFill="1" applyBorder="1" applyAlignment="1">
      <alignment horizontal="right" vertical="center" wrapText="1"/>
    </xf>
    <xf numFmtId="0" fontId="62" fillId="0" borderId="0" xfId="85" applyFont="1">
      <alignment vertical="center"/>
    </xf>
    <xf numFmtId="0" fontId="62" fillId="19" borderId="0" xfId="85" applyFont="1" applyFill="1">
      <alignment vertical="center"/>
    </xf>
    <xf numFmtId="0" fontId="54" fillId="33" borderId="0" xfId="0" applyFont="1" applyFill="1" applyAlignment="1">
      <alignment vertical="center"/>
    </xf>
    <xf numFmtId="0" fontId="54" fillId="0" borderId="0" xfId="48" applyFont="1">
      <alignment vertical="center"/>
    </xf>
    <xf numFmtId="201" fontId="54" fillId="0" borderId="0" xfId="48" applyNumberFormat="1" applyFont="1" applyAlignment="1">
      <alignment horizontal="center" vertical="center"/>
    </xf>
    <xf numFmtId="0" fontId="54" fillId="0" borderId="0" xfId="48" applyFont="1" applyAlignment="1">
      <alignment horizontal="center" vertical="center"/>
    </xf>
    <xf numFmtId="201" fontId="54" fillId="0" borderId="0" xfId="48" applyNumberFormat="1" applyFont="1" applyAlignment="1">
      <alignment horizontal="left" vertical="center"/>
    </xf>
    <xf numFmtId="14" fontId="54" fillId="0" borderId="0" xfId="48" applyNumberFormat="1" applyFont="1" applyAlignment="1">
      <alignment horizontal="center" vertical="center"/>
    </xf>
    <xf numFmtId="0" fontId="54" fillId="0" borderId="13" xfId="48" applyFont="1" applyBorder="1">
      <alignment vertical="center"/>
    </xf>
    <xf numFmtId="198" fontId="54" fillId="0" borderId="13" xfId="48" applyNumberFormat="1" applyFont="1" applyBorder="1" applyAlignment="1" applyProtection="1">
      <alignment horizontal="center" vertical="center"/>
      <protection locked="0"/>
    </xf>
    <xf numFmtId="14" fontId="54" fillId="0" borderId="13" xfId="48" applyNumberFormat="1" applyFont="1" applyBorder="1" applyAlignment="1">
      <alignment horizontal="left" vertical="center"/>
    </xf>
    <xf numFmtId="198" fontId="54" fillId="0" borderId="0" xfId="48" applyNumberFormat="1" applyFont="1" applyAlignment="1" applyProtection="1">
      <alignment horizontal="center" vertical="center"/>
      <protection locked="0"/>
    </xf>
    <xf numFmtId="14" fontId="54" fillId="0" borderId="0" xfId="48" applyNumberFormat="1" applyFont="1" applyAlignment="1">
      <alignment horizontal="left" vertical="center"/>
    </xf>
    <xf numFmtId="194" fontId="54" fillId="0" borderId="0" xfId="0" applyNumberFormat="1" applyFont="1" applyAlignment="1">
      <alignment vertical="center"/>
    </xf>
    <xf numFmtId="0" fontId="54" fillId="0" borderId="12" xfId="0" applyFont="1" applyBorder="1" applyAlignment="1">
      <alignment horizontal="center" vertical="center"/>
    </xf>
    <xf numFmtId="0" fontId="54" fillId="0" borderId="11" xfId="0" applyFont="1" applyBorder="1" applyAlignment="1">
      <alignment horizontal="center" vertical="center"/>
    </xf>
    <xf numFmtId="0" fontId="54" fillId="33" borderId="0" xfId="48" applyFont="1" applyFill="1" applyAlignment="1">
      <alignment horizontal="center" vertical="center" wrapText="1"/>
    </xf>
    <xf numFmtId="0" fontId="54" fillId="0" borderId="26" xfId="0" applyFont="1" applyBorder="1" applyAlignment="1">
      <alignment horizontal="center" vertical="center" wrapText="1"/>
    </xf>
    <xf numFmtId="0" fontId="54" fillId="0" borderId="26" xfId="0" applyFont="1" applyBorder="1" applyAlignment="1">
      <alignment horizontal="center" vertical="center"/>
    </xf>
    <xf numFmtId="0" fontId="54" fillId="0" borderId="26" xfId="0" applyFont="1" applyBorder="1" applyAlignment="1">
      <alignment horizontal="center" vertical="center" shrinkToFit="1"/>
    </xf>
    <xf numFmtId="0" fontId="54" fillId="0" borderId="0" xfId="48" applyFont="1" applyAlignment="1">
      <alignment vertical="center" wrapText="1"/>
    </xf>
    <xf numFmtId="0" fontId="54" fillId="0" borderId="1" xfId="48" applyFont="1" applyBorder="1" applyAlignment="1">
      <alignment horizontal="left" vertical="center"/>
    </xf>
    <xf numFmtId="0" fontId="54" fillId="0" borderId="1" xfId="48" applyFont="1" applyBorder="1" applyAlignment="1" applyProtection="1">
      <alignment horizontal="center" vertical="center"/>
      <protection locked="0"/>
    </xf>
    <xf numFmtId="0" fontId="54" fillId="0" borderId="13" xfId="48" applyFont="1" applyBorder="1" applyAlignment="1">
      <alignment horizontal="center" vertical="center"/>
    </xf>
    <xf numFmtId="201" fontId="54" fillId="0" borderId="13" xfId="48" applyNumberFormat="1" applyFont="1" applyBorder="1" applyAlignment="1" applyProtection="1">
      <alignment horizontal="left" vertical="center"/>
      <protection locked="0"/>
    </xf>
    <xf numFmtId="0" fontId="54" fillId="0" borderId="13" xfId="48" applyFont="1" applyBorder="1" applyAlignment="1" applyProtection="1">
      <alignment horizontal="left" vertical="center"/>
      <protection locked="0"/>
    </xf>
    <xf numFmtId="179" fontId="54" fillId="0" borderId="12" xfId="0" applyNumberFormat="1" applyFont="1" applyBorder="1" applyAlignment="1">
      <alignment horizontal="right" vertical="center"/>
    </xf>
    <xf numFmtId="179" fontId="54" fillId="0" borderId="22" xfId="0" applyNumberFormat="1" applyFont="1" applyBorder="1" applyAlignment="1">
      <alignment horizontal="right" vertical="center"/>
    </xf>
    <xf numFmtId="0" fontId="54" fillId="2" borderId="11" xfId="0" applyFont="1" applyFill="1" applyBorder="1" applyAlignment="1">
      <alignment horizontal="center" vertical="center"/>
    </xf>
    <xf numFmtId="195" fontId="54" fillId="0" borderId="11" xfId="0" applyNumberFormat="1" applyFont="1" applyBorder="1" applyAlignment="1">
      <alignment horizontal="left" vertical="center" wrapText="1"/>
    </xf>
    <xf numFmtId="195" fontId="54" fillId="0" borderId="12" xfId="0" applyNumberFormat="1" applyFont="1" applyBorder="1" applyAlignment="1">
      <alignment horizontal="left" vertical="center" wrapText="1"/>
    </xf>
    <xf numFmtId="195" fontId="54" fillId="0" borderId="187" xfId="0" applyNumberFormat="1" applyFont="1" applyBorder="1" applyAlignment="1">
      <alignment horizontal="left" vertical="center" wrapText="1"/>
    </xf>
    <xf numFmtId="195" fontId="54" fillId="2" borderId="22" xfId="0" applyNumberFormat="1" applyFont="1" applyFill="1" applyBorder="1" applyAlignment="1">
      <alignment horizontal="left" vertical="center" wrapText="1"/>
    </xf>
    <xf numFmtId="195" fontId="54" fillId="2" borderId="11" xfId="0" applyNumberFormat="1" applyFont="1" applyFill="1" applyBorder="1" applyAlignment="1">
      <alignment horizontal="left" vertical="center" wrapText="1"/>
    </xf>
    <xf numFmtId="0" fontId="54" fillId="2" borderId="11" xfId="0" applyFont="1" applyFill="1" applyBorder="1" applyAlignment="1">
      <alignment vertical="center"/>
    </xf>
    <xf numFmtId="179" fontId="54" fillId="0" borderId="55" xfId="0" applyNumberFormat="1" applyFont="1" applyBorder="1" applyAlignment="1">
      <alignment horizontal="right" vertical="center"/>
    </xf>
    <xf numFmtId="179" fontId="54" fillId="0" borderId="57" xfId="0" applyNumberFormat="1" applyFont="1" applyBorder="1" applyAlignment="1">
      <alignment horizontal="right" vertical="center"/>
    </xf>
    <xf numFmtId="0" fontId="54" fillId="2" borderId="26" xfId="0" applyFont="1" applyFill="1" applyBorder="1" applyAlignment="1">
      <alignment horizontal="center" vertical="center"/>
    </xf>
    <xf numFmtId="195" fontId="54" fillId="0" borderId="26" xfId="0" applyNumberFormat="1" applyFont="1" applyBorder="1" applyAlignment="1">
      <alignment horizontal="left" vertical="center" wrapText="1"/>
    </xf>
    <xf numFmtId="0" fontId="54" fillId="0" borderId="0" xfId="0" applyFont="1" applyAlignment="1">
      <alignment wrapText="1"/>
    </xf>
    <xf numFmtId="0" fontId="54" fillId="26" borderId="0" xfId="0" applyFont="1" applyFill="1" applyAlignment="1">
      <alignment vertical="center"/>
    </xf>
    <xf numFmtId="0" fontId="54" fillId="26" borderId="0" xfId="0" applyFont="1" applyFill="1"/>
    <xf numFmtId="0" fontId="54" fillId="0" borderId="0" xfId="0" applyFont="1" applyAlignment="1">
      <alignment horizontal="left" vertical="top" wrapText="1"/>
    </xf>
    <xf numFmtId="0" fontId="61" fillId="0" borderId="0" xfId="0" applyFont="1"/>
    <xf numFmtId="0" fontId="54" fillId="0" borderId="0" xfId="0" applyFont="1" applyAlignment="1">
      <alignment horizontal="right"/>
    </xf>
    <xf numFmtId="0" fontId="61" fillId="0" borderId="176" xfId="0" applyFont="1" applyBorder="1"/>
    <xf numFmtId="0" fontId="61" fillId="0" borderId="177" xfId="0" applyFont="1" applyBorder="1" applyAlignment="1">
      <alignment vertical="center"/>
    </xf>
    <xf numFmtId="0" fontId="54" fillId="0" borderId="177" xfId="0" applyFont="1" applyBorder="1" applyAlignment="1">
      <alignment wrapText="1"/>
    </xf>
    <xf numFmtId="0" fontId="61" fillId="0" borderId="177" xfId="0" applyFont="1" applyBorder="1"/>
    <xf numFmtId="0" fontId="54" fillId="0" borderId="178" xfId="0" applyFont="1" applyBorder="1"/>
    <xf numFmtId="0" fontId="54" fillId="0" borderId="11" xfId="1" applyFont="1" applyBorder="1" applyAlignment="1">
      <alignment horizontal="center" vertical="center" wrapText="1"/>
    </xf>
    <xf numFmtId="0" fontId="54" fillId="0" borderId="164" xfId="1" applyFont="1" applyBorder="1" applyAlignment="1">
      <alignment horizontal="center" vertical="center" wrapText="1"/>
    </xf>
    <xf numFmtId="0" fontId="54" fillId="0" borderId="116" xfId="1" applyFont="1" applyBorder="1" applyAlignment="1">
      <alignment horizontal="center" vertical="center" wrapText="1"/>
    </xf>
    <xf numFmtId="0" fontId="54" fillId="0" borderId="194" xfId="0" applyFont="1" applyBorder="1" applyAlignment="1">
      <alignment horizontal="center" vertical="center"/>
    </xf>
    <xf numFmtId="0" fontId="61" fillId="0" borderId="179" xfId="0" applyFont="1" applyBorder="1"/>
    <xf numFmtId="0" fontId="54" fillId="0" borderId="11" xfId="0" applyFont="1" applyBorder="1" applyAlignment="1">
      <alignment horizontal="center" wrapText="1"/>
    </xf>
    <xf numFmtId="0" fontId="54" fillId="0" borderId="180" xfId="0" applyFont="1" applyBorder="1"/>
    <xf numFmtId="0" fontId="54" fillId="0" borderId="123" xfId="0" applyFont="1" applyBorder="1" applyAlignment="1">
      <alignment horizontal="right" vertical="center" wrapText="1"/>
    </xf>
    <xf numFmtId="190" fontId="54" fillId="0" borderId="126" xfId="0" applyNumberFormat="1" applyFont="1" applyBorder="1" applyAlignment="1">
      <alignment vertical="center"/>
    </xf>
    <xf numFmtId="190" fontId="54" fillId="2" borderId="127" xfId="0" applyNumberFormat="1" applyFont="1" applyFill="1" applyBorder="1" applyAlignment="1">
      <alignment vertical="center"/>
    </xf>
    <xf numFmtId="190" fontId="54" fillId="2" borderId="128" xfId="0" applyNumberFormat="1" applyFont="1" applyFill="1" applyBorder="1" applyAlignment="1">
      <alignment vertical="center"/>
    </xf>
    <xf numFmtId="0" fontId="54" fillId="0" borderId="11" xfId="0" applyFont="1" applyBorder="1"/>
    <xf numFmtId="190" fontId="54" fillId="0" borderId="11" xfId="0" applyNumberFormat="1" applyFont="1" applyBorder="1" applyAlignment="1">
      <alignment horizontal="center" vertical="center" wrapText="1"/>
    </xf>
    <xf numFmtId="0" fontId="83" fillId="0" borderId="0" xfId="0" applyFont="1"/>
    <xf numFmtId="0" fontId="54" fillId="0" borderId="179" xfId="0" applyFont="1" applyBorder="1"/>
    <xf numFmtId="0" fontId="61" fillId="0" borderId="11" xfId="0" applyFont="1" applyBorder="1" applyAlignment="1">
      <alignment horizontal="center" vertical="center" wrapText="1"/>
    </xf>
    <xf numFmtId="0" fontId="61" fillId="0" borderId="26" xfId="0" applyFont="1" applyBorder="1" applyAlignment="1">
      <alignment vertical="center" wrapText="1"/>
    </xf>
    <xf numFmtId="197" fontId="61" fillId="0" borderId="11" xfId="63" applyNumberFormat="1" applyFont="1" applyBorder="1" applyAlignment="1">
      <alignment horizontal="center" vertical="center" wrapText="1"/>
    </xf>
    <xf numFmtId="197" fontId="61" fillId="0" borderId="26" xfId="63" applyNumberFormat="1" applyFont="1" applyBorder="1" applyAlignment="1">
      <alignment horizontal="center" vertical="center" wrapText="1"/>
    </xf>
    <xf numFmtId="0" fontId="61" fillId="0" borderId="11" xfId="0" applyFont="1" applyBorder="1" applyAlignment="1">
      <alignment vertical="center" wrapText="1"/>
    </xf>
    <xf numFmtId="0" fontId="54" fillId="0" borderId="181" xfId="0" applyFont="1" applyBorder="1"/>
    <xf numFmtId="0" fontId="54" fillId="0" borderId="182" xfId="0" applyFont="1" applyBorder="1" applyAlignment="1">
      <alignment wrapText="1"/>
    </xf>
    <xf numFmtId="0" fontId="54" fillId="0" borderId="182" xfId="0" applyFont="1" applyBorder="1"/>
    <xf numFmtId="0" fontId="54" fillId="0" borderId="183" xfId="0" applyFont="1" applyBorder="1"/>
    <xf numFmtId="0" fontId="54" fillId="0" borderId="121" xfId="1" applyFont="1" applyBorder="1" applyAlignment="1">
      <alignment vertical="center"/>
    </xf>
    <xf numFmtId="176" fontId="54" fillId="0" borderId="0" xfId="1" applyNumberFormat="1" applyFont="1" applyAlignment="1">
      <alignment horizontal="center" vertical="center"/>
    </xf>
    <xf numFmtId="0" fontId="54" fillId="2" borderId="0" xfId="1" applyFont="1" applyFill="1" applyAlignment="1">
      <alignment horizontal="center" vertical="center"/>
    </xf>
    <xf numFmtId="38" fontId="54" fillId="0" borderId="44" xfId="2" applyFont="1" applyFill="1" applyBorder="1" applyAlignment="1">
      <alignment vertical="center" wrapText="1"/>
    </xf>
    <xf numFmtId="0" fontId="54" fillId="0" borderId="29" xfId="1" applyFont="1" applyBorder="1" applyAlignment="1">
      <alignment vertical="center"/>
    </xf>
    <xf numFmtId="0" fontId="54" fillId="0" borderId="14" xfId="1" applyFont="1" applyBorder="1" applyAlignment="1">
      <alignment horizontal="left" vertical="center" wrapText="1"/>
    </xf>
    <xf numFmtId="185" fontId="54" fillId="29" borderId="0" xfId="1" applyNumberFormat="1" applyFont="1" applyFill="1" applyAlignment="1">
      <alignment vertical="center" wrapText="1"/>
    </xf>
    <xf numFmtId="0" fontId="54" fillId="0" borderId="29" xfId="1" applyFont="1" applyBorder="1" applyAlignment="1">
      <alignment horizontal="center" vertical="center" wrapText="1"/>
    </xf>
    <xf numFmtId="0" fontId="54" fillId="0" borderId="29" xfId="1" applyFont="1" applyBorder="1" applyAlignment="1">
      <alignment horizontal="center" vertical="center"/>
    </xf>
    <xf numFmtId="0" fontId="54" fillId="0" borderId="15" xfId="1" applyFont="1" applyBorder="1" applyAlignment="1">
      <alignment horizontal="left" vertical="center" wrapText="1"/>
    </xf>
    <xf numFmtId="185" fontId="54" fillId="29" borderId="16" xfId="1" applyNumberFormat="1" applyFont="1" applyFill="1" applyBorder="1" applyAlignment="1">
      <alignment vertical="center" wrapText="1"/>
    </xf>
    <xf numFmtId="0" fontId="54" fillId="0" borderId="62" xfId="1" applyFont="1" applyBorder="1" applyAlignment="1">
      <alignment horizontal="center" vertical="center" wrapText="1"/>
    </xf>
    <xf numFmtId="38" fontId="54" fillId="0" borderId="55" xfId="63" applyFont="1" applyBorder="1" applyAlignment="1">
      <alignment vertical="center"/>
    </xf>
    <xf numFmtId="0" fontId="54" fillId="0" borderId="57" xfId="1" applyFont="1" applyBorder="1" applyAlignment="1">
      <alignment horizontal="center" vertical="center"/>
    </xf>
    <xf numFmtId="0" fontId="54" fillId="0" borderId="26" xfId="1" applyFont="1" applyBorder="1" applyAlignment="1">
      <alignment horizontal="center" vertical="center" wrapText="1"/>
    </xf>
    <xf numFmtId="185" fontId="54" fillId="0" borderId="1" xfId="1" applyNumberFormat="1" applyFont="1" applyBorder="1" applyAlignment="1">
      <alignment vertical="center" wrapText="1"/>
    </xf>
    <xf numFmtId="0" fontId="54" fillId="0" borderId="57" xfId="1" applyFont="1" applyBorder="1" applyAlignment="1">
      <alignment horizontal="center" vertical="center" wrapText="1"/>
    </xf>
    <xf numFmtId="38" fontId="54" fillId="0" borderId="35" xfId="63" applyFont="1" applyBorder="1" applyAlignment="1">
      <alignment vertical="center"/>
    </xf>
    <xf numFmtId="0" fontId="54" fillId="0" borderId="60" xfId="1" applyFont="1" applyBorder="1" applyAlignment="1">
      <alignment horizontal="center" vertical="center"/>
    </xf>
    <xf numFmtId="0" fontId="54" fillId="0" borderId="18" xfId="1" applyFont="1" applyBorder="1" applyAlignment="1">
      <alignment horizontal="left" vertical="center" wrapText="1"/>
    </xf>
    <xf numFmtId="185" fontId="54" fillId="0" borderId="19" xfId="1" applyNumberFormat="1" applyFont="1" applyBorder="1" applyAlignment="1">
      <alignment vertical="center" wrapText="1"/>
    </xf>
    <xf numFmtId="0" fontId="54" fillId="0" borderId="28" xfId="1" applyFont="1" applyBorder="1" applyAlignment="1">
      <alignment horizontal="center" vertical="center" wrapText="1"/>
    </xf>
    <xf numFmtId="38" fontId="54" fillId="0" borderId="44" xfId="63" applyFont="1" applyBorder="1" applyAlignment="1">
      <alignment horizontal="right" vertical="center" wrapText="1"/>
    </xf>
    <xf numFmtId="0" fontId="54" fillId="0" borderId="26" xfId="1" applyFont="1" applyBorder="1" applyAlignment="1">
      <alignment horizontal="left" vertical="center" wrapText="1"/>
    </xf>
    <xf numFmtId="184" fontId="54" fillId="0" borderId="0" xfId="1" applyNumberFormat="1" applyFont="1" applyAlignment="1">
      <alignment vertical="center"/>
    </xf>
    <xf numFmtId="9" fontId="54" fillId="0" borderId="11" xfId="1" applyNumberFormat="1" applyFont="1" applyBorder="1" applyAlignment="1">
      <alignment horizontal="center" vertical="center" wrapText="1"/>
    </xf>
    <xf numFmtId="0" fontId="54" fillId="0" borderId="0" xfId="1" applyFont="1" applyAlignment="1">
      <alignment vertical="center" wrapText="1"/>
    </xf>
    <xf numFmtId="184" fontId="54" fillId="20" borderId="12" xfId="1" applyNumberFormat="1" applyFont="1" applyFill="1" applyBorder="1" applyAlignment="1">
      <alignment vertical="center"/>
    </xf>
    <xf numFmtId="0" fontId="54" fillId="20" borderId="22" xfId="1" applyFont="1" applyFill="1" applyBorder="1" applyAlignment="1">
      <alignment horizontal="left" vertical="center"/>
    </xf>
    <xf numFmtId="0" fontId="54" fillId="0" borderId="0" xfId="1" applyFont="1" applyAlignment="1">
      <alignment horizontal="left" vertical="center" wrapText="1"/>
    </xf>
    <xf numFmtId="0" fontId="54" fillId="0" borderId="0" xfId="1" applyFont="1" applyAlignment="1">
      <alignment horizontal="right" vertical="center" wrapText="1"/>
    </xf>
    <xf numFmtId="184" fontId="54" fillId="0" borderId="0" xfId="1" applyNumberFormat="1" applyFont="1" applyAlignment="1">
      <alignment horizontal="right" vertical="center" wrapText="1"/>
    </xf>
    <xf numFmtId="0" fontId="54" fillId="19" borderId="0" xfId="1" applyFont="1" applyFill="1" applyAlignment="1">
      <alignment horizontal="center" vertical="center"/>
    </xf>
    <xf numFmtId="194" fontId="54" fillId="31" borderId="26" xfId="0" applyNumberFormat="1" applyFont="1" applyFill="1" applyBorder="1" applyAlignment="1">
      <alignment horizontal="center" vertical="center" wrapText="1"/>
    </xf>
    <xf numFmtId="0" fontId="54" fillId="31" borderId="55" xfId="0" applyFont="1" applyFill="1" applyBorder="1" applyAlignment="1">
      <alignment horizontal="center" vertical="center"/>
    </xf>
    <xf numFmtId="0" fontId="54" fillId="31" borderId="1" xfId="0" applyFont="1" applyFill="1" applyBorder="1" applyAlignment="1">
      <alignment horizontal="center" vertical="center"/>
    </xf>
    <xf numFmtId="0" fontId="54" fillId="31" borderId="57" xfId="0" applyFont="1" applyFill="1" applyBorder="1" applyAlignment="1">
      <alignment horizontal="center" vertical="center"/>
    </xf>
    <xf numFmtId="0" fontId="54" fillId="31" borderId="55" xfId="0" applyFont="1" applyFill="1" applyBorder="1" applyAlignment="1">
      <alignment horizontal="center" vertical="center" wrapText="1"/>
    </xf>
    <xf numFmtId="0" fontId="54" fillId="31" borderId="26" xfId="0" applyFont="1" applyFill="1" applyBorder="1" applyAlignment="1">
      <alignment horizontal="center" vertical="center"/>
    </xf>
    <xf numFmtId="0" fontId="54" fillId="31" borderId="26" xfId="0" applyFont="1" applyFill="1" applyBorder="1" applyAlignment="1">
      <alignment horizontal="center" vertical="center" wrapText="1"/>
    </xf>
    <xf numFmtId="0" fontId="54" fillId="31" borderId="0" xfId="0" applyFont="1" applyFill="1" applyAlignment="1">
      <alignment horizontal="center" vertical="center"/>
    </xf>
    <xf numFmtId="0" fontId="54" fillId="31" borderId="26" xfId="0" applyFont="1" applyFill="1" applyBorder="1" applyAlignment="1">
      <alignment horizontal="center" vertical="center" shrinkToFit="1"/>
    </xf>
    <xf numFmtId="194" fontId="54" fillId="2" borderId="11" xfId="0" applyNumberFormat="1" applyFont="1" applyFill="1" applyBorder="1" applyAlignment="1">
      <alignment vertical="center"/>
    </xf>
    <xf numFmtId="179" fontId="54" fillId="2" borderId="12" xfId="0" applyNumberFormat="1" applyFont="1" applyFill="1" applyBorder="1" applyAlignment="1">
      <alignment horizontal="right" vertical="center"/>
    </xf>
    <xf numFmtId="0" fontId="54" fillId="2" borderId="13" xfId="0" applyFont="1" applyFill="1" applyBorder="1" applyAlignment="1">
      <alignment horizontal="center" vertical="center"/>
    </xf>
    <xf numFmtId="179" fontId="54" fillId="2" borderId="22" xfId="0" applyNumberFormat="1" applyFont="1" applyFill="1" applyBorder="1" applyAlignment="1">
      <alignment horizontal="right" vertical="center"/>
    </xf>
    <xf numFmtId="190" fontId="54" fillId="2" borderId="11" xfId="0" applyNumberFormat="1" applyFont="1" applyFill="1" applyBorder="1" applyAlignment="1">
      <alignment vertical="center" shrinkToFit="1"/>
    </xf>
    <xf numFmtId="190" fontId="54" fillId="2" borderId="11" xfId="0" applyNumberFormat="1" applyFont="1" applyFill="1" applyBorder="1" applyAlignment="1">
      <alignment horizontal="right" vertical="center"/>
    </xf>
    <xf numFmtId="190" fontId="54" fillId="0" borderId="11" xfId="0" applyNumberFormat="1" applyFont="1" applyBorder="1" applyAlignment="1">
      <alignment horizontal="right" vertical="center"/>
    </xf>
    <xf numFmtId="0" fontId="54" fillId="2" borderId="11" xfId="0" applyFont="1" applyFill="1" applyBorder="1" applyAlignment="1">
      <alignment vertical="center" wrapText="1"/>
    </xf>
    <xf numFmtId="38" fontId="54" fillId="2" borderId="11" xfId="2" applyFont="1" applyFill="1" applyBorder="1" applyAlignment="1">
      <alignment horizontal="center" vertical="center" shrinkToFit="1"/>
    </xf>
    <xf numFmtId="190" fontId="54" fillId="0" borderId="11" xfId="0" applyNumberFormat="1" applyFont="1" applyBorder="1" applyAlignment="1">
      <alignment horizontal="center" vertical="center"/>
    </xf>
    <xf numFmtId="0" fontId="54" fillId="2" borderId="11" xfId="0" applyFont="1" applyFill="1" applyBorder="1" applyAlignment="1">
      <alignment horizontal="left" vertical="center" wrapText="1"/>
    </xf>
    <xf numFmtId="190" fontId="54" fillId="0" borderId="11" xfId="63" applyNumberFormat="1" applyFont="1" applyFill="1" applyBorder="1" applyAlignment="1">
      <alignment horizontal="right" vertical="center"/>
    </xf>
    <xf numFmtId="38" fontId="54" fillId="0" borderId="11" xfId="63" applyFont="1" applyFill="1" applyBorder="1" applyAlignment="1">
      <alignment horizontal="right" vertical="center"/>
    </xf>
    <xf numFmtId="190" fontId="54" fillId="2" borderId="20" xfId="0" applyNumberFormat="1" applyFont="1" applyFill="1" applyBorder="1" applyAlignment="1">
      <alignment vertical="center" shrinkToFit="1"/>
    </xf>
    <xf numFmtId="190" fontId="54" fillId="2" borderId="20" xfId="0" applyNumberFormat="1" applyFont="1" applyFill="1" applyBorder="1" applyAlignment="1">
      <alignment horizontal="right" vertical="center"/>
    </xf>
    <xf numFmtId="190" fontId="54" fillId="0" borderId="20" xfId="0" applyNumberFormat="1" applyFont="1" applyBorder="1" applyAlignment="1">
      <alignment horizontal="right" vertical="center"/>
    </xf>
    <xf numFmtId="0" fontId="54" fillId="0" borderId="20" xfId="0" applyFont="1" applyBorder="1" applyAlignment="1">
      <alignment horizontal="center" vertical="center"/>
    </xf>
    <xf numFmtId="0" fontId="54" fillId="0" borderId="184" xfId="0" applyFont="1" applyBorder="1" applyAlignment="1">
      <alignment horizontal="center" vertical="center" wrapText="1"/>
    </xf>
    <xf numFmtId="190" fontId="62" fillId="0" borderId="140" xfId="0" applyNumberFormat="1" applyFont="1" applyBorder="1" applyAlignment="1">
      <alignment horizontal="right" vertical="center"/>
    </xf>
    <xf numFmtId="191" fontId="62" fillId="0" borderId="30" xfId="0" applyNumberFormat="1" applyFont="1" applyBorder="1" applyAlignment="1">
      <alignment horizontal="right" vertical="center"/>
    </xf>
    <xf numFmtId="190" fontId="62" fillId="0" borderId="30" xfId="0" applyNumberFormat="1" applyFont="1" applyBorder="1" applyAlignment="1">
      <alignment horizontal="right" vertical="center"/>
    </xf>
    <xf numFmtId="190" fontId="62" fillId="0" borderId="140" xfId="0" applyNumberFormat="1" applyFont="1" applyBorder="1" applyAlignment="1">
      <alignment vertical="center" wrapText="1"/>
    </xf>
    <xf numFmtId="190" fontId="62" fillId="0" borderId="30" xfId="0" applyNumberFormat="1" applyFont="1" applyBorder="1" applyAlignment="1">
      <alignment vertical="center" wrapText="1"/>
    </xf>
    <xf numFmtId="190" fontId="62" fillId="0" borderId="140" xfId="0" applyNumberFormat="1" applyFont="1" applyBorder="1" applyAlignment="1">
      <alignment horizontal="center" vertical="center"/>
    </xf>
    <xf numFmtId="190" fontId="62" fillId="0" borderId="30" xfId="0" applyNumberFormat="1" applyFont="1" applyBorder="1" applyAlignment="1">
      <alignment horizontal="center" vertical="center"/>
    </xf>
    <xf numFmtId="197" fontId="62" fillId="0" borderId="42" xfId="0" applyNumberFormat="1" applyFont="1" applyBorder="1" applyAlignment="1">
      <alignment horizontal="right" vertical="center"/>
    </xf>
    <xf numFmtId="0" fontId="62" fillId="0" borderId="140" xfId="0" applyFont="1" applyBorder="1" applyAlignment="1">
      <alignment vertical="center"/>
    </xf>
    <xf numFmtId="0" fontId="62" fillId="0" borderId="42" xfId="0" applyFont="1" applyBorder="1" applyAlignment="1">
      <alignment vertical="center"/>
    </xf>
    <xf numFmtId="38" fontId="54" fillId="0" borderId="0" xfId="63" applyFont="1" applyBorder="1" applyAlignment="1">
      <alignment vertical="center"/>
    </xf>
    <xf numFmtId="0" fontId="54" fillId="0" borderId="54" xfId="0" applyFont="1" applyBorder="1" applyAlignment="1">
      <alignment horizontal="center" vertical="center" wrapText="1"/>
    </xf>
    <xf numFmtId="0" fontId="54" fillId="29" borderId="54" xfId="0" applyFont="1" applyFill="1" applyBorder="1" applyAlignment="1">
      <alignment horizontal="center" vertical="center" wrapText="1"/>
    </xf>
    <xf numFmtId="0" fontId="54" fillId="29" borderId="26" xfId="0" applyFont="1" applyFill="1" applyBorder="1" applyAlignment="1">
      <alignment horizontal="center" vertical="center" wrapText="1"/>
    </xf>
    <xf numFmtId="0" fontId="54" fillId="29" borderId="63" xfId="0" applyFont="1" applyFill="1" applyBorder="1" applyAlignment="1">
      <alignment horizontal="center" vertical="center"/>
    </xf>
    <xf numFmtId="0" fontId="54" fillId="29" borderId="11" xfId="0" applyFont="1" applyFill="1" applyBorder="1" applyAlignment="1">
      <alignment horizontal="center" vertical="center"/>
    </xf>
    <xf numFmtId="0" fontId="54" fillId="29" borderId="54" xfId="0" applyFont="1" applyFill="1" applyBorder="1" applyAlignment="1">
      <alignment horizontal="center" vertical="center" shrinkToFit="1"/>
    </xf>
    <xf numFmtId="0" fontId="54" fillId="29" borderId="56" xfId="0" applyFont="1" applyFill="1" applyBorder="1" applyAlignment="1">
      <alignment horizontal="center" vertical="center"/>
    </xf>
    <xf numFmtId="0" fontId="54" fillId="19" borderId="0" xfId="0" applyFont="1" applyFill="1" applyAlignment="1">
      <alignment horizontal="right" vertical="center"/>
    </xf>
    <xf numFmtId="0" fontId="54" fillId="0" borderId="150" xfId="0" applyFont="1" applyBorder="1" applyAlignment="1">
      <alignment horizontal="center" vertical="center"/>
    </xf>
    <xf numFmtId="0" fontId="54" fillId="0" borderId="35" xfId="0" applyFont="1" applyBorder="1" applyAlignment="1">
      <alignment horizontal="center" vertical="center"/>
    </xf>
    <xf numFmtId="190" fontId="62" fillId="0" borderId="64" xfId="0" applyNumberFormat="1" applyFont="1" applyBorder="1" applyAlignment="1">
      <alignment vertical="center"/>
    </xf>
    <xf numFmtId="190" fontId="62" fillId="0" borderId="50" xfId="0" applyNumberFormat="1" applyFont="1" applyBorder="1" applyAlignment="1">
      <alignment vertical="center"/>
    </xf>
    <xf numFmtId="0" fontId="54" fillId="0" borderId="129" xfId="0" applyFont="1" applyBorder="1" applyAlignment="1">
      <alignment horizontal="right" vertical="center"/>
    </xf>
    <xf numFmtId="0" fontId="54" fillId="0" borderId="70" xfId="0" applyFont="1" applyBorder="1" applyAlignment="1">
      <alignment vertical="center"/>
    </xf>
    <xf numFmtId="185" fontId="62" fillId="0" borderId="73" xfId="0" applyNumberFormat="1" applyFont="1" applyBorder="1" applyAlignment="1">
      <alignment vertical="center" wrapText="1"/>
    </xf>
    <xf numFmtId="0" fontId="59" fillId="0" borderId="56" xfId="0" applyFont="1" applyBorder="1" applyAlignment="1">
      <alignment horizontal="center" vertical="center" wrapText="1"/>
    </xf>
    <xf numFmtId="183" fontId="54" fillId="0" borderId="0" xfId="1" applyNumberFormat="1" applyFont="1" applyAlignment="1">
      <alignment vertical="center"/>
    </xf>
    <xf numFmtId="183" fontId="54" fillId="0" borderId="0" xfId="1" applyNumberFormat="1" applyFont="1" applyAlignment="1">
      <alignment horizontal="right" vertical="center"/>
    </xf>
    <xf numFmtId="184" fontId="54" fillId="0" borderId="0" xfId="1" applyNumberFormat="1" applyFont="1" applyAlignment="1">
      <alignment horizontal="right" vertical="center"/>
    </xf>
    <xf numFmtId="0" fontId="54" fillId="0" borderId="35" xfId="1" applyFont="1" applyBorder="1" applyAlignment="1">
      <alignment horizontal="center" vertical="center" shrinkToFit="1"/>
    </xf>
    <xf numFmtId="0" fontId="54" fillId="0" borderId="94" xfId="1" applyFont="1" applyBorder="1" applyAlignment="1">
      <alignment horizontal="center" vertical="center" shrinkToFit="1"/>
    </xf>
    <xf numFmtId="0" fontId="54" fillId="0" borderId="60" xfId="1" applyFont="1" applyBorder="1" applyAlignment="1">
      <alignment horizontal="center" vertical="center" shrinkToFit="1"/>
    </xf>
    <xf numFmtId="0" fontId="54" fillId="0" borderId="173" xfId="1" applyFont="1" applyBorder="1" applyAlignment="1">
      <alignment horizontal="center" vertical="center" shrinkToFit="1"/>
    </xf>
    <xf numFmtId="0" fontId="54" fillId="0" borderId="44" xfId="1" applyFont="1" applyBorder="1" applyAlignment="1">
      <alignment horizontal="center" vertical="center" shrinkToFit="1"/>
    </xf>
    <xf numFmtId="0" fontId="54" fillId="0" borderId="95" xfId="1" applyFont="1" applyBorder="1" applyAlignment="1">
      <alignment horizontal="center" vertical="center" shrinkToFit="1"/>
    </xf>
    <xf numFmtId="0" fontId="54" fillId="0" borderId="0" xfId="1" applyFont="1" applyAlignment="1">
      <alignment horizontal="center" vertical="center" shrinkToFit="1"/>
    </xf>
    <xf numFmtId="0" fontId="54" fillId="0" borderId="174" xfId="1" applyFont="1" applyBorder="1" applyAlignment="1">
      <alignment horizontal="center" vertical="center" shrinkToFit="1"/>
    </xf>
    <xf numFmtId="0" fontId="54" fillId="0" borderId="29" xfId="1" applyFont="1" applyBorder="1" applyAlignment="1">
      <alignment horizontal="center" vertical="center" shrinkToFit="1"/>
    </xf>
    <xf numFmtId="0" fontId="54" fillId="0" borderId="93" xfId="1" applyFont="1" applyBorder="1" applyAlignment="1">
      <alignment horizontal="center" vertical="center" shrinkToFit="1"/>
    </xf>
    <xf numFmtId="0" fontId="54" fillId="0" borderId="1" xfId="1" applyFont="1" applyBorder="1" applyAlignment="1">
      <alignment horizontal="center" vertical="center" shrinkToFit="1"/>
    </xf>
    <xf numFmtId="0" fontId="54" fillId="0" borderId="175" xfId="1" applyFont="1" applyBorder="1" applyAlignment="1">
      <alignment horizontal="center" vertical="center" shrinkToFit="1"/>
    </xf>
    <xf numFmtId="0" fontId="54" fillId="2" borderId="20" xfId="1" applyFont="1" applyFill="1" applyBorder="1" applyAlignment="1">
      <alignment horizontal="center" vertical="center"/>
    </xf>
    <xf numFmtId="0" fontId="54" fillId="2" borderId="35" xfId="1" applyFont="1" applyFill="1" applyBorder="1" applyAlignment="1">
      <alignment horizontal="left" vertical="center" wrapText="1" shrinkToFit="1"/>
    </xf>
    <xf numFmtId="0" fontId="54" fillId="2" borderId="20" xfId="1" applyFont="1" applyFill="1" applyBorder="1" applyAlignment="1">
      <alignment horizontal="left" vertical="center" wrapText="1" shrinkToFit="1"/>
    </xf>
    <xf numFmtId="38" fontId="54" fillId="2" borderId="35" xfId="2" applyFont="1" applyFill="1" applyBorder="1" applyAlignment="1">
      <alignment horizontal="center" vertical="center" shrinkToFit="1"/>
    </xf>
    <xf numFmtId="38" fontId="54" fillId="2" borderId="20" xfId="2" applyFont="1" applyFill="1" applyBorder="1" applyAlignment="1">
      <alignment horizontal="right" vertical="center" shrinkToFit="1"/>
    </xf>
    <xf numFmtId="38" fontId="54" fillId="2" borderId="20" xfId="2" applyFont="1" applyFill="1" applyBorder="1" applyAlignment="1">
      <alignment horizontal="center" vertical="center" shrinkToFit="1"/>
    </xf>
    <xf numFmtId="38" fontId="54" fillId="0" borderId="35" xfId="2" applyFont="1" applyFill="1" applyBorder="1" applyAlignment="1">
      <alignment horizontal="right" vertical="center" shrinkToFit="1"/>
    </xf>
    <xf numFmtId="38" fontId="54" fillId="0" borderId="94" xfId="2" applyFont="1" applyFill="1" applyBorder="1" applyAlignment="1">
      <alignment horizontal="right" vertical="center" shrinkToFit="1"/>
    </xf>
    <xf numFmtId="38" fontId="54" fillId="0" borderId="119" xfId="2" applyFont="1" applyFill="1" applyBorder="1" applyAlignment="1">
      <alignment vertical="center" shrinkToFit="1"/>
    </xf>
    <xf numFmtId="38" fontId="54" fillId="0" borderId="20" xfId="2" applyFont="1" applyFill="1" applyBorder="1" applyAlignment="1">
      <alignment vertical="center" shrinkToFit="1"/>
    </xf>
    <xf numFmtId="0" fontId="54" fillId="2" borderId="20" xfId="1" applyFont="1" applyFill="1" applyBorder="1" applyAlignment="1">
      <alignment horizontal="center" vertical="center" shrinkToFit="1"/>
    </xf>
    <xf numFmtId="196" fontId="54" fillId="0" borderId="173" xfId="63" applyNumberFormat="1" applyFont="1" applyFill="1" applyBorder="1" applyAlignment="1">
      <alignment vertical="center" shrinkToFit="1"/>
    </xf>
    <xf numFmtId="38" fontId="54" fillId="0" borderId="60" xfId="63" applyFont="1" applyFill="1" applyBorder="1" applyAlignment="1">
      <alignment vertical="center" shrinkToFit="1"/>
    </xf>
    <xf numFmtId="0" fontId="54" fillId="2" borderId="60" xfId="1" applyFont="1" applyFill="1" applyBorder="1" applyAlignment="1">
      <alignment horizontal="left" vertical="center" wrapText="1"/>
    </xf>
    <xf numFmtId="0" fontId="54" fillId="2" borderId="11" xfId="1" applyFont="1" applyFill="1" applyBorder="1" applyAlignment="1">
      <alignment horizontal="left" vertical="center" wrapText="1"/>
    </xf>
    <xf numFmtId="0" fontId="54" fillId="2" borderId="12" xfId="1" applyFont="1" applyFill="1" applyBorder="1" applyAlignment="1">
      <alignment horizontal="left" vertical="center" wrapText="1" shrinkToFit="1"/>
    </xf>
    <xf numFmtId="0" fontId="54" fillId="2" borderId="11" xfId="1" applyFont="1" applyFill="1" applyBorder="1" applyAlignment="1">
      <alignment horizontal="left" vertical="center" wrapText="1" shrinkToFit="1"/>
    </xf>
    <xf numFmtId="38" fontId="54" fillId="2" borderId="11" xfId="2" applyFont="1" applyFill="1" applyBorder="1" applyAlignment="1">
      <alignment horizontal="right" vertical="center" shrinkToFit="1"/>
    </xf>
    <xf numFmtId="38" fontId="54" fillId="0" borderId="12" xfId="2" applyFont="1" applyFill="1" applyBorder="1" applyAlignment="1">
      <alignment horizontal="right" vertical="center" shrinkToFit="1"/>
    </xf>
    <xf numFmtId="38" fontId="54" fillId="0" borderId="141" xfId="2" applyFont="1" applyFill="1" applyBorder="1" applyAlignment="1">
      <alignment horizontal="right" vertical="center" shrinkToFit="1"/>
    </xf>
    <xf numFmtId="38" fontId="54" fillId="0" borderId="142" xfId="2" applyFont="1" applyFill="1" applyBorder="1" applyAlignment="1">
      <alignment vertical="center" shrinkToFit="1"/>
    </xf>
    <xf numFmtId="38" fontId="54" fillId="0" borderId="11" xfId="2" applyFont="1" applyFill="1" applyBorder="1" applyAlignment="1">
      <alignment vertical="center" shrinkToFit="1"/>
    </xf>
    <xf numFmtId="0" fontId="54" fillId="2" borderId="11" xfId="1" applyFont="1" applyFill="1" applyBorder="1" applyAlignment="1">
      <alignment horizontal="center" vertical="center" shrinkToFit="1"/>
    </xf>
    <xf numFmtId="196" fontId="54" fillId="0" borderId="172" xfId="63" applyNumberFormat="1" applyFont="1" applyFill="1" applyBorder="1" applyAlignment="1">
      <alignment vertical="center" shrinkToFit="1"/>
    </xf>
    <xf numFmtId="38" fontId="54" fillId="0" borderId="22" xfId="63" applyFont="1" applyFill="1" applyBorder="1" applyAlignment="1">
      <alignment vertical="center" shrinkToFit="1"/>
    </xf>
    <xf numFmtId="0" fontId="54" fillId="2" borderId="11" xfId="1" applyFont="1" applyFill="1" applyBorder="1" applyAlignment="1">
      <alignment horizontal="center" vertical="center"/>
    </xf>
    <xf numFmtId="0" fontId="54" fillId="20" borderId="55" xfId="1" applyFont="1" applyFill="1" applyBorder="1" applyAlignment="1">
      <alignment vertical="center"/>
    </xf>
    <xf numFmtId="196" fontId="54" fillId="20" borderId="26" xfId="1" applyNumberFormat="1" applyFont="1" applyFill="1" applyBorder="1" applyAlignment="1">
      <alignment horizontal="right" vertical="center" shrinkToFit="1"/>
    </xf>
    <xf numFmtId="38" fontId="54" fillId="0" borderId="0" xfId="1" applyNumberFormat="1" applyFont="1" applyAlignment="1">
      <alignment horizontal="right" vertical="center" shrinkToFit="1"/>
    </xf>
    <xf numFmtId="38" fontId="54" fillId="0" borderId="0" xfId="1" applyNumberFormat="1" applyFont="1" applyAlignment="1">
      <alignment horizontal="right" vertical="center"/>
    </xf>
    <xf numFmtId="38" fontId="54" fillId="0" borderId="173" xfId="63" applyFont="1" applyFill="1" applyBorder="1" applyAlignment="1">
      <alignment vertical="center" shrinkToFit="1"/>
    </xf>
    <xf numFmtId="38" fontId="54" fillId="0" borderId="172" xfId="63" applyFont="1" applyFill="1" applyBorder="1" applyAlignment="1">
      <alignment vertical="center" shrinkToFit="1"/>
    </xf>
    <xf numFmtId="196" fontId="54" fillId="0" borderId="0" xfId="1" applyNumberFormat="1" applyFont="1" applyAlignment="1">
      <alignment horizontal="right" vertical="center" shrinkToFit="1"/>
    </xf>
    <xf numFmtId="38" fontId="54" fillId="2" borderId="12" xfId="2" applyFont="1" applyFill="1" applyBorder="1" applyAlignment="1">
      <alignment horizontal="center" vertical="center" shrinkToFit="1"/>
    </xf>
    <xf numFmtId="183" fontId="54" fillId="0" borderId="1" xfId="1" applyNumberFormat="1" applyFont="1" applyBorder="1" applyAlignment="1">
      <alignment horizontal="right" vertical="center"/>
    </xf>
    <xf numFmtId="184" fontId="54" fillId="0" borderId="1" xfId="1" applyNumberFormat="1" applyFont="1" applyBorder="1" applyAlignment="1">
      <alignment horizontal="right" vertical="center"/>
    </xf>
    <xf numFmtId="38" fontId="54" fillId="0" borderId="119" xfId="2" applyFont="1" applyFill="1" applyBorder="1" applyAlignment="1">
      <alignment horizontal="center" vertical="center" shrinkToFit="1"/>
    </xf>
    <xf numFmtId="38" fontId="54" fillId="0" borderId="20" xfId="2" applyFont="1" applyFill="1" applyBorder="1" applyAlignment="1">
      <alignment horizontal="center" vertical="center" shrinkToFit="1"/>
    </xf>
    <xf numFmtId="196" fontId="54" fillId="0" borderId="20" xfId="63" applyNumberFormat="1" applyFont="1" applyFill="1" applyBorder="1" applyAlignment="1">
      <alignment vertical="center" shrinkToFit="1"/>
    </xf>
    <xf numFmtId="38" fontId="54" fillId="0" borderId="142" xfId="2" applyFont="1" applyFill="1" applyBorder="1" applyAlignment="1">
      <alignment horizontal="center" vertical="center" shrinkToFit="1"/>
    </xf>
    <xf numFmtId="38" fontId="54" fillId="0" borderId="11" xfId="2" applyFont="1" applyFill="1" applyBorder="1" applyAlignment="1">
      <alignment horizontal="center" vertical="center" shrinkToFit="1"/>
    </xf>
    <xf numFmtId="196" fontId="54" fillId="0" borderId="11" xfId="63" applyNumberFormat="1" applyFont="1" applyFill="1" applyBorder="1" applyAlignment="1">
      <alignment vertical="center" shrinkToFit="1"/>
    </xf>
    <xf numFmtId="0" fontId="54" fillId="20" borderId="26" xfId="1" applyFont="1" applyFill="1" applyBorder="1" applyAlignment="1">
      <alignment vertical="center"/>
    </xf>
    <xf numFmtId="38" fontId="54" fillId="20" borderId="26" xfId="1" applyNumberFormat="1" applyFont="1" applyFill="1" applyBorder="1" applyAlignment="1">
      <alignment horizontal="right" vertical="center" shrinkToFit="1"/>
    </xf>
    <xf numFmtId="0" fontId="54" fillId="20" borderId="11" xfId="1" applyFont="1" applyFill="1" applyBorder="1" applyAlignment="1">
      <alignment vertical="center"/>
    </xf>
    <xf numFmtId="38" fontId="54" fillId="20" borderId="11" xfId="1" applyNumberFormat="1" applyFont="1" applyFill="1" applyBorder="1" applyAlignment="1">
      <alignment horizontal="right" vertical="center" shrinkToFit="1"/>
    </xf>
    <xf numFmtId="38" fontId="54" fillId="0" borderId="20" xfId="2" applyFont="1" applyFill="1" applyBorder="1" applyAlignment="1">
      <alignment horizontal="right" vertical="center" shrinkToFit="1"/>
    </xf>
    <xf numFmtId="38" fontId="54" fillId="0" borderId="11" xfId="2" applyFont="1" applyFill="1" applyBorder="1" applyAlignment="1">
      <alignment horizontal="right" vertical="center" shrinkToFit="1"/>
    </xf>
    <xf numFmtId="38" fontId="54" fillId="0" borderId="0" xfId="2" applyFont="1" applyFill="1" applyBorder="1" applyAlignment="1">
      <alignment horizontal="right" vertical="center"/>
    </xf>
    <xf numFmtId="194" fontId="54" fillId="0" borderId="0" xfId="55" applyNumberFormat="1" applyFont="1" applyAlignment="1">
      <alignment vertical="center"/>
    </xf>
    <xf numFmtId="0" fontId="54" fillId="0" borderId="0" xfId="55" applyFont="1" applyAlignment="1">
      <alignment horizontal="center" vertical="center"/>
    </xf>
    <xf numFmtId="0" fontId="54" fillId="0" borderId="0" xfId="55" applyFont="1" applyAlignment="1">
      <alignment horizontal="left" vertical="center"/>
    </xf>
    <xf numFmtId="0" fontId="54" fillId="0" borderId="13" xfId="55" applyFont="1" applyBorder="1" applyAlignment="1">
      <alignment horizontal="center" vertical="center" wrapText="1" shrinkToFit="1"/>
    </xf>
    <xf numFmtId="38" fontId="54" fillId="0" borderId="22" xfId="2" applyFont="1" applyFill="1" applyBorder="1" applyAlignment="1">
      <alignment horizontal="center" vertical="center" wrapText="1" shrinkToFit="1"/>
    </xf>
    <xf numFmtId="0" fontId="54" fillId="0" borderId="11" xfId="55" applyFont="1" applyBorder="1" applyAlignment="1">
      <alignment horizontal="center" vertical="center" shrinkToFit="1"/>
    </xf>
    <xf numFmtId="0" fontId="54" fillId="0" borderId="12" xfId="55" applyFont="1" applyBorder="1" applyAlignment="1">
      <alignment horizontal="center" vertical="center" shrinkToFit="1"/>
    </xf>
    <xf numFmtId="0" fontId="54" fillId="0" borderId="11" xfId="55" applyFont="1" applyBorder="1" applyAlignment="1">
      <alignment horizontal="center" vertical="center" wrapText="1" shrinkToFit="1"/>
    </xf>
    <xf numFmtId="0" fontId="54" fillId="2" borderId="11" xfId="55" applyFont="1" applyFill="1" applyBorder="1" applyAlignment="1">
      <alignment horizontal="left" vertical="center" wrapText="1"/>
    </xf>
    <xf numFmtId="38" fontId="54" fillId="2" borderId="11" xfId="63" applyFont="1" applyFill="1" applyBorder="1" applyAlignment="1">
      <alignment horizontal="right" vertical="center"/>
    </xf>
    <xf numFmtId="38" fontId="54" fillId="2" borderId="11" xfId="2" applyFont="1" applyFill="1" applyBorder="1" applyAlignment="1">
      <alignment horizontal="center" vertical="center"/>
    </xf>
    <xf numFmtId="38" fontId="54" fillId="2" borderId="11" xfId="63" applyFont="1" applyFill="1" applyBorder="1" applyAlignment="1">
      <alignment horizontal="center" vertical="center"/>
    </xf>
    <xf numFmtId="38" fontId="54" fillId="0" borderId="11" xfId="55" applyNumberFormat="1" applyFont="1" applyBorder="1" applyAlignment="1">
      <alignment horizontal="right" vertical="center"/>
    </xf>
    <xf numFmtId="38" fontId="54" fillId="2" borderId="11" xfId="55" applyNumberFormat="1" applyFont="1" applyFill="1" applyBorder="1" applyAlignment="1">
      <alignment horizontal="left" vertical="center" wrapText="1"/>
    </xf>
    <xf numFmtId="38" fontId="54" fillId="0" borderId="0" xfId="2" applyFont="1" applyFill="1" applyBorder="1" applyAlignment="1">
      <alignment horizontal="center" vertical="center"/>
    </xf>
    <xf numFmtId="184" fontId="54" fillId="20" borderId="11" xfId="55" applyNumberFormat="1" applyFont="1" applyFill="1" applyBorder="1" applyAlignment="1">
      <alignment vertical="center"/>
    </xf>
    <xf numFmtId="182" fontId="54" fillId="0" borderId="0" xfId="55" applyNumberFormat="1" applyFont="1" applyAlignment="1">
      <alignment horizontal="left" vertical="center"/>
    </xf>
    <xf numFmtId="38" fontId="54" fillId="0" borderId="12" xfId="2" applyFont="1" applyFill="1" applyBorder="1" applyAlignment="1">
      <alignment horizontal="center" vertical="center" shrinkToFit="1"/>
    </xf>
    <xf numFmtId="0" fontId="54" fillId="2" borderId="11" xfId="55" applyFont="1" applyFill="1" applyBorder="1" applyAlignment="1">
      <alignment horizontal="left" vertical="center"/>
    </xf>
    <xf numFmtId="38" fontId="54" fillId="0" borderId="0" xfId="55" applyNumberFormat="1" applyFont="1" applyAlignment="1">
      <alignment horizontal="right" vertical="center"/>
    </xf>
    <xf numFmtId="38" fontId="54" fillId="0" borderId="0" xfId="55" applyNumberFormat="1" applyFont="1" applyAlignment="1">
      <alignment horizontal="left" vertical="center"/>
    </xf>
    <xf numFmtId="181" fontId="54" fillId="2" borderId="11" xfId="55" applyNumberFormat="1" applyFont="1" applyFill="1" applyBorder="1" applyAlignment="1">
      <alignment horizontal="left" vertical="center"/>
    </xf>
    <xf numFmtId="38" fontId="54" fillId="2" borderId="11" xfId="55" applyNumberFormat="1" applyFont="1" applyFill="1" applyBorder="1" applyAlignment="1">
      <alignment horizontal="left" vertical="center"/>
    </xf>
    <xf numFmtId="38" fontId="54" fillId="0" borderId="13" xfId="2" applyFont="1" applyFill="1" applyBorder="1" applyAlignment="1">
      <alignment horizontal="center" vertical="center" shrinkToFit="1"/>
    </xf>
    <xf numFmtId="0" fontId="54" fillId="0" borderId="11" xfId="55" applyFont="1" applyBorder="1" applyAlignment="1">
      <alignment horizontal="center" vertical="center" wrapText="1"/>
    </xf>
    <xf numFmtId="178" fontId="54" fillId="2" borderId="11" xfId="2" applyNumberFormat="1" applyFont="1" applyFill="1" applyBorder="1" applyAlignment="1">
      <alignment horizontal="center" vertical="center"/>
    </xf>
    <xf numFmtId="38" fontId="54" fillId="0" borderId="0" xfId="2" applyFont="1" applyFill="1" applyBorder="1" applyAlignment="1">
      <alignment horizontal="left" vertical="center"/>
    </xf>
    <xf numFmtId="194" fontId="54" fillId="19" borderId="0" xfId="55" applyNumberFormat="1" applyFont="1" applyFill="1" applyAlignment="1">
      <alignment vertical="center"/>
    </xf>
    <xf numFmtId="0" fontId="54" fillId="19" borderId="0" xfId="55" applyFont="1" applyFill="1" applyAlignment="1">
      <alignment horizontal="center" vertical="center"/>
    </xf>
    <xf numFmtId="0" fontId="54" fillId="19" borderId="0" xfId="55" applyFont="1" applyFill="1" applyAlignment="1">
      <alignment vertical="center"/>
    </xf>
    <xf numFmtId="0" fontId="54" fillId="19" borderId="0" xfId="55" applyFont="1" applyFill="1" applyAlignment="1">
      <alignment horizontal="left" vertical="center"/>
    </xf>
    <xf numFmtId="0" fontId="54" fillId="0" borderId="0" xfId="55" applyFont="1" applyAlignment="1">
      <alignment horizontal="right" vertical="center" shrinkToFit="1"/>
    </xf>
    <xf numFmtId="184" fontId="54" fillId="0" borderId="0" xfId="55" applyNumberFormat="1" applyFont="1" applyAlignment="1">
      <alignment vertical="center"/>
    </xf>
    <xf numFmtId="0" fontId="44" fillId="19" borderId="0" xfId="0" applyFont="1" applyFill="1" applyAlignment="1">
      <alignment vertical="center"/>
    </xf>
    <xf numFmtId="0" fontId="65" fillId="0" borderId="0" xfId="1" applyFont="1" applyAlignment="1">
      <alignment horizontal="right" vertical="center"/>
    </xf>
    <xf numFmtId="0" fontId="65" fillId="0" borderId="0" xfId="55" applyFont="1" applyAlignment="1">
      <alignment horizontal="right" vertical="center"/>
    </xf>
    <xf numFmtId="0" fontId="54" fillId="0" borderId="0" xfId="55" applyFont="1" applyAlignment="1">
      <alignment horizontal="right" vertical="center"/>
    </xf>
    <xf numFmtId="0" fontId="65" fillId="0" borderId="0" xfId="1" applyFont="1" applyAlignment="1">
      <alignment vertical="center"/>
    </xf>
    <xf numFmtId="0" fontId="54" fillId="0" borderId="0" xfId="1" applyFont="1" applyAlignment="1">
      <alignment horizontal="center" vertical="center" wrapText="1"/>
    </xf>
    <xf numFmtId="0" fontId="54" fillId="29" borderId="11" xfId="0" applyFont="1" applyFill="1" applyBorder="1" applyAlignment="1">
      <alignment horizontal="center" vertical="center" shrinkToFit="1"/>
    </xf>
    <xf numFmtId="0" fontId="54" fillId="0" borderId="56" xfId="0" applyFont="1" applyBorder="1" applyAlignment="1">
      <alignment horizontal="center" vertical="center" wrapText="1"/>
    </xf>
    <xf numFmtId="0" fontId="54" fillId="0" borderId="57" xfId="0" applyFont="1" applyBorder="1" applyAlignment="1">
      <alignment horizontal="center" vertical="center" wrapText="1"/>
    </xf>
    <xf numFmtId="0" fontId="54" fillId="29" borderId="55" xfId="0" applyFont="1" applyFill="1" applyBorder="1" applyAlignment="1">
      <alignment horizontal="center" vertical="center"/>
    </xf>
    <xf numFmtId="194" fontId="54" fillId="25" borderId="11" xfId="0" applyNumberFormat="1" applyFont="1" applyFill="1" applyBorder="1" applyAlignment="1">
      <alignment vertical="center"/>
    </xf>
    <xf numFmtId="179" fontId="54" fillId="25" borderId="12" xfId="0" applyNumberFormat="1" applyFont="1" applyFill="1" applyBorder="1" applyAlignment="1">
      <alignment horizontal="right" vertical="center"/>
    </xf>
    <xf numFmtId="0" fontId="54" fillId="25" borderId="13" xfId="0" applyFont="1" applyFill="1" applyBorder="1" applyAlignment="1">
      <alignment horizontal="center" vertical="center"/>
    </xf>
    <xf numFmtId="179" fontId="54" fillId="25" borderId="22" xfId="0" applyNumberFormat="1" applyFont="1" applyFill="1" applyBorder="1" applyAlignment="1">
      <alignment horizontal="right" vertical="center"/>
    </xf>
    <xf numFmtId="195" fontId="54" fillId="25" borderId="11" xfId="0" applyNumberFormat="1" applyFont="1" applyFill="1" applyBorder="1" applyAlignment="1">
      <alignment horizontal="left" vertical="center" wrapText="1"/>
    </xf>
    <xf numFmtId="199" fontId="54" fillId="25" borderId="11" xfId="0" applyNumberFormat="1" applyFont="1" applyFill="1" applyBorder="1" applyAlignment="1">
      <alignment vertical="center" shrinkToFit="1"/>
    </xf>
    <xf numFmtId="200" fontId="54" fillId="25" borderId="11" xfId="0" applyNumberFormat="1" applyFont="1" applyFill="1" applyBorder="1" applyAlignment="1">
      <alignment horizontal="right" vertical="center"/>
    </xf>
    <xf numFmtId="195" fontId="54" fillId="25" borderId="11" xfId="0" applyNumberFormat="1" applyFont="1" applyFill="1" applyBorder="1" applyAlignment="1">
      <alignment vertical="center" wrapText="1"/>
    </xf>
    <xf numFmtId="195" fontId="54" fillId="25" borderId="11" xfId="2" applyNumberFormat="1" applyFont="1" applyFill="1" applyBorder="1" applyAlignment="1">
      <alignment horizontal="center" vertical="center" shrinkToFit="1"/>
    </xf>
    <xf numFmtId="195" fontId="54" fillId="2" borderId="11" xfId="2" applyNumberFormat="1" applyFont="1" applyFill="1" applyBorder="1" applyAlignment="1">
      <alignment horizontal="center" vertical="center" shrinkToFit="1"/>
    </xf>
    <xf numFmtId="195" fontId="54" fillId="25" borderId="11" xfId="0" applyNumberFormat="1" applyFont="1" applyFill="1" applyBorder="1" applyAlignment="1">
      <alignment vertical="center"/>
    </xf>
    <xf numFmtId="38" fontId="54" fillId="0" borderId="11" xfId="63" applyFont="1" applyFill="1" applyBorder="1" applyAlignment="1">
      <alignment horizontal="center" vertical="center"/>
    </xf>
    <xf numFmtId="200" fontId="54" fillId="25" borderId="20" xfId="0" applyNumberFormat="1" applyFont="1" applyFill="1" applyBorder="1" applyAlignment="1">
      <alignment horizontal="right" vertical="center"/>
    </xf>
    <xf numFmtId="38" fontId="54" fillId="0" borderId="20" xfId="63" applyFont="1" applyFill="1" applyBorder="1" applyAlignment="1">
      <alignment horizontal="center" vertical="center"/>
    </xf>
    <xf numFmtId="191" fontId="62" fillId="0" borderId="42" xfId="0" applyNumberFormat="1" applyFont="1" applyBorder="1" applyAlignment="1">
      <alignment horizontal="right" vertical="center"/>
    </xf>
    <xf numFmtId="190" fontId="62" fillId="0" borderId="202" xfId="0" applyNumberFormat="1" applyFont="1" applyBorder="1" applyAlignment="1">
      <alignment horizontal="right" vertical="center"/>
    </xf>
    <xf numFmtId="197" fontId="54" fillId="0" borderId="42" xfId="0" applyNumberFormat="1" applyFont="1" applyBorder="1" applyAlignment="1">
      <alignment horizontal="right" vertical="center"/>
    </xf>
    <xf numFmtId="38" fontId="62" fillId="0" borderId="42" xfId="63" applyFont="1" applyBorder="1" applyAlignment="1">
      <alignment vertical="center"/>
    </xf>
    <xf numFmtId="0" fontId="54" fillId="29" borderId="150" xfId="0" applyFont="1" applyFill="1" applyBorder="1" applyAlignment="1">
      <alignment horizontal="center" vertical="center"/>
    </xf>
    <xf numFmtId="0" fontId="54" fillId="29" borderId="61" xfId="0" applyFont="1" applyFill="1" applyBorder="1" applyAlignment="1">
      <alignment horizontal="center" vertical="center"/>
    </xf>
    <xf numFmtId="0" fontId="54" fillId="0" borderId="195" xfId="0" applyFont="1" applyBorder="1" applyAlignment="1">
      <alignment horizontal="center" vertical="center"/>
    </xf>
    <xf numFmtId="185" fontId="62" fillId="0" borderId="71" xfId="0" applyNumberFormat="1" applyFont="1" applyBorder="1" applyAlignment="1">
      <alignment vertical="center" wrapText="1"/>
    </xf>
    <xf numFmtId="194" fontId="54" fillId="19" borderId="0" xfId="0" applyNumberFormat="1" applyFont="1" applyFill="1" applyAlignment="1">
      <alignment vertical="center"/>
    </xf>
    <xf numFmtId="190" fontId="62" fillId="0" borderId="42" xfId="0" applyNumberFormat="1" applyFont="1" applyBorder="1" applyAlignment="1">
      <alignment vertical="center" wrapText="1"/>
    </xf>
    <xf numFmtId="190" fontId="62" fillId="0" borderId="138" xfId="0" applyNumberFormat="1" applyFont="1" applyBorder="1" applyAlignment="1">
      <alignment vertical="center"/>
    </xf>
    <xf numFmtId="0" fontId="54" fillId="25" borderId="20" xfId="1" applyFont="1" applyFill="1" applyBorder="1" applyAlignment="1">
      <alignment horizontal="left" vertical="center" wrapText="1"/>
    </xf>
    <xf numFmtId="0" fontId="54" fillId="25" borderId="20" xfId="1" applyFont="1" applyFill="1" applyBorder="1" applyAlignment="1">
      <alignment horizontal="center" vertical="center"/>
    </xf>
    <xf numFmtId="0" fontId="54" fillId="25" borderId="35" xfId="1" applyFont="1" applyFill="1" applyBorder="1" applyAlignment="1">
      <alignment horizontal="left" vertical="center" wrapText="1" shrinkToFit="1"/>
    </xf>
    <xf numFmtId="0" fontId="54" fillId="25" borderId="20" xfId="1" applyFont="1" applyFill="1" applyBorder="1" applyAlignment="1">
      <alignment horizontal="left" vertical="center" wrapText="1" shrinkToFit="1"/>
    </xf>
    <xf numFmtId="38" fontId="54" fillId="25" borderId="35" xfId="2" applyFont="1" applyFill="1" applyBorder="1" applyAlignment="1">
      <alignment horizontal="center" vertical="center" shrinkToFit="1"/>
    </xf>
    <xf numFmtId="38" fontId="54" fillId="25" borderId="20" xfId="2" applyFont="1" applyFill="1" applyBorder="1" applyAlignment="1">
      <alignment horizontal="right" vertical="center" shrinkToFit="1"/>
    </xf>
    <xf numFmtId="38" fontId="54" fillId="25" borderId="20" xfId="2" applyFont="1" applyFill="1" applyBorder="1" applyAlignment="1">
      <alignment horizontal="center" vertical="center" shrinkToFit="1"/>
    </xf>
    <xf numFmtId="0" fontId="54" fillId="25" borderId="20" xfId="1" applyFont="1" applyFill="1" applyBorder="1" applyAlignment="1">
      <alignment horizontal="center" vertical="center" shrinkToFit="1"/>
    </xf>
    <xf numFmtId="3" fontId="54" fillId="0" borderId="173" xfId="63" applyNumberFormat="1" applyFont="1" applyFill="1" applyBorder="1" applyAlignment="1">
      <alignment vertical="center" shrinkToFit="1"/>
    </xf>
    <xf numFmtId="0" fontId="54" fillId="25" borderId="11" xfId="1" applyFont="1" applyFill="1" applyBorder="1" applyAlignment="1">
      <alignment horizontal="left" vertical="center" wrapText="1"/>
    </xf>
    <xf numFmtId="0" fontId="54" fillId="25" borderId="12" xfId="1" applyFont="1" applyFill="1" applyBorder="1" applyAlignment="1">
      <alignment horizontal="left" vertical="center" wrapText="1" shrinkToFit="1"/>
    </xf>
    <xf numFmtId="0" fontId="54" fillId="25" borderId="11" xfId="1" applyFont="1" applyFill="1" applyBorder="1" applyAlignment="1">
      <alignment horizontal="left" vertical="center" wrapText="1" shrinkToFit="1"/>
    </xf>
    <xf numFmtId="38" fontId="54" fillId="25" borderId="11" xfId="2" applyFont="1" applyFill="1" applyBorder="1" applyAlignment="1">
      <alignment horizontal="right" vertical="center" shrinkToFit="1"/>
    </xf>
    <xf numFmtId="38" fontId="54" fillId="25" borderId="11" xfId="2" applyFont="1" applyFill="1" applyBorder="1" applyAlignment="1">
      <alignment horizontal="center" vertical="center" shrinkToFit="1"/>
    </xf>
    <xf numFmtId="0" fontId="54" fillId="25" borderId="11" xfId="1" applyFont="1" applyFill="1" applyBorder="1" applyAlignment="1">
      <alignment horizontal="center" vertical="center" shrinkToFit="1"/>
    </xf>
    <xf numFmtId="0" fontId="54" fillId="25" borderId="11" xfId="1" applyFont="1" applyFill="1" applyBorder="1" applyAlignment="1">
      <alignment horizontal="center" vertical="center"/>
    </xf>
    <xf numFmtId="38" fontId="54" fillId="25" borderId="12" xfId="2" applyFont="1" applyFill="1" applyBorder="1" applyAlignment="1">
      <alignment horizontal="center" vertical="center" shrinkToFit="1"/>
    </xf>
    <xf numFmtId="0" fontId="54" fillId="2" borderId="22" xfId="1" applyFont="1" applyFill="1" applyBorder="1" applyAlignment="1">
      <alignment horizontal="left" vertical="center" wrapText="1"/>
    </xf>
    <xf numFmtId="38" fontId="54" fillId="25" borderId="119" xfId="2" applyFont="1" applyFill="1" applyBorder="1" applyAlignment="1">
      <alignment vertical="center" shrinkToFit="1"/>
    </xf>
    <xf numFmtId="38" fontId="54" fillId="25" borderId="20" xfId="2" applyFont="1" applyFill="1" applyBorder="1" applyAlignment="1">
      <alignment vertical="center" shrinkToFit="1"/>
    </xf>
    <xf numFmtId="38" fontId="54" fillId="25" borderId="142" xfId="2" applyFont="1" applyFill="1" applyBorder="1" applyAlignment="1">
      <alignment vertical="center" shrinkToFit="1"/>
    </xf>
    <xf numFmtId="38" fontId="54" fillId="25" borderId="11" xfId="2" applyFont="1" applyFill="1" applyBorder="1" applyAlignment="1">
      <alignment vertical="center" shrinkToFit="1"/>
    </xf>
    <xf numFmtId="0" fontId="54" fillId="25" borderId="11" xfId="55" applyFont="1" applyFill="1" applyBorder="1" applyAlignment="1">
      <alignment horizontal="left" vertical="center" wrapText="1"/>
    </xf>
    <xf numFmtId="38" fontId="54" fillId="25" borderId="11" xfId="63" applyFont="1" applyFill="1" applyBorder="1" applyAlignment="1">
      <alignment horizontal="right" vertical="center"/>
    </xf>
    <xf numFmtId="38" fontId="54" fillId="25" borderId="11" xfId="2" applyFont="1" applyFill="1" applyBorder="1" applyAlignment="1">
      <alignment horizontal="center" vertical="center"/>
    </xf>
    <xf numFmtId="38" fontId="54" fillId="25" borderId="11" xfId="63" applyFont="1" applyFill="1" applyBorder="1" applyAlignment="1">
      <alignment horizontal="center" vertical="center"/>
    </xf>
    <xf numFmtId="0" fontId="54" fillId="25" borderId="11" xfId="55" applyFont="1" applyFill="1" applyBorder="1" applyAlignment="1">
      <alignment horizontal="left" vertical="center"/>
    </xf>
    <xf numFmtId="178" fontId="54" fillId="25" borderId="11" xfId="2" applyNumberFormat="1" applyFont="1" applyFill="1" applyBorder="1" applyAlignment="1">
      <alignment horizontal="center" vertical="center"/>
    </xf>
    <xf numFmtId="0" fontId="54" fillId="0" borderId="45" xfId="1" applyFont="1" applyBorder="1"/>
    <xf numFmtId="0" fontId="54" fillId="0" borderId="0" xfId="0" applyFont="1" applyAlignment="1">
      <alignment horizontal="distributed" vertical="center"/>
    </xf>
    <xf numFmtId="0" fontId="54" fillId="0" borderId="0" xfId="0" applyFont="1" applyAlignment="1">
      <alignment vertical="top" wrapText="1"/>
    </xf>
    <xf numFmtId="176" fontId="54" fillId="0" borderId="0" xfId="1" applyNumberFormat="1" applyFont="1" applyAlignment="1">
      <alignment horizontal="left" vertical="center"/>
    </xf>
    <xf numFmtId="184" fontId="54" fillId="0" borderId="44" xfId="1" applyNumberFormat="1" applyFont="1" applyBorder="1" applyAlignment="1">
      <alignment horizontal="right" vertical="center" wrapText="1"/>
    </xf>
    <xf numFmtId="0" fontId="54" fillId="2" borderId="20" xfId="1" applyFont="1" applyFill="1" applyBorder="1" applyAlignment="1">
      <alignment horizontal="left" vertical="center" wrapText="1"/>
    </xf>
    <xf numFmtId="0" fontId="54" fillId="0" borderId="1" xfId="0" applyFont="1" applyBorder="1" applyAlignment="1">
      <alignment horizontal="center" vertical="center"/>
    </xf>
    <xf numFmtId="0" fontId="54" fillId="0" borderId="13" xfId="0" applyFont="1" applyBorder="1" applyAlignment="1">
      <alignment horizontal="center" vertical="center"/>
    </xf>
    <xf numFmtId="0" fontId="54" fillId="29" borderId="11" xfId="0" applyFont="1" applyFill="1" applyBorder="1" applyAlignment="1">
      <alignment horizontal="center" vertical="center" wrapText="1"/>
    </xf>
    <xf numFmtId="0" fontId="54" fillId="0" borderId="1" xfId="48" applyFont="1" applyBorder="1">
      <alignment vertical="center"/>
    </xf>
    <xf numFmtId="0" fontId="54" fillId="0" borderId="55" xfId="1" applyFont="1" applyBorder="1" applyAlignment="1">
      <alignment horizontal="center" vertical="center" shrinkToFit="1"/>
    </xf>
    <xf numFmtId="0" fontId="54" fillId="0" borderId="57" xfId="1" applyFont="1" applyBorder="1" applyAlignment="1">
      <alignment horizontal="center" vertical="center" shrinkToFit="1"/>
    </xf>
    <xf numFmtId="0" fontId="54" fillId="0" borderId="20" xfId="1" applyFont="1" applyBorder="1" applyAlignment="1">
      <alignment horizontal="center" vertical="center" shrinkToFit="1"/>
    </xf>
    <xf numFmtId="0" fontId="54" fillId="0" borderId="26" xfId="1" applyFont="1" applyBorder="1" applyAlignment="1">
      <alignment horizontal="center" vertical="center" shrinkToFit="1"/>
    </xf>
    <xf numFmtId="0" fontId="54" fillId="0" borderId="1" xfId="55" applyFont="1" applyBorder="1" applyAlignment="1">
      <alignment horizontal="right" vertical="center"/>
    </xf>
    <xf numFmtId="0" fontId="55" fillId="0" borderId="0" xfId="0" applyFont="1" applyAlignment="1">
      <alignment horizontal="center" vertical="center"/>
    </xf>
    <xf numFmtId="0" fontId="59" fillId="0" borderId="35" xfId="0" applyFont="1" applyBorder="1" applyAlignment="1">
      <alignment vertical="center"/>
    </xf>
    <xf numFmtId="0" fontId="59" fillId="0" borderId="27" xfId="0" applyFont="1" applyBorder="1" applyAlignment="1">
      <alignment vertical="center"/>
    </xf>
    <xf numFmtId="0" fontId="59" fillId="0" borderId="44" xfId="0" applyFont="1" applyBorder="1" applyAlignment="1">
      <alignment vertical="center"/>
    </xf>
    <xf numFmtId="0" fontId="59" fillId="0" borderId="0" xfId="0" applyFont="1" applyAlignment="1">
      <alignment vertical="center"/>
    </xf>
    <xf numFmtId="0" fontId="54" fillId="0" borderId="0" xfId="0" applyFont="1" applyAlignment="1">
      <alignment horizontal="left" vertical="distributed" wrapText="1"/>
    </xf>
    <xf numFmtId="0" fontId="54" fillId="29" borderId="0" xfId="0" applyFont="1" applyFill="1" applyAlignment="1">
      <alignment horizontal="left" vertical="distributed" wrapText="1"/>
    </xf>
    <xf numFmtId="0" fontId="54" fillId="29" borderId="0" xfId="0" applyFont="1" applyFill="1" applyAlignment="1">
      <alignment horizontal="center" vertical="center"/>
    </xf>
    <xf numFmtId="0" fontId="54" fillId="29" borderId="26" xfId="0" applyFont="1" applyFill="1" applyBorder="1" applyAlignment="1">
      <alignment horizontal="center" vertical="center"/>
    </xf>
    <xf numFmtId="0" fontId="54" fillId="29" borderId="35" xfId="0" applyFont="1" applyFill="1" applyBorder="1" applyAlignment="1">
      <alignment horizontal="center" vertical="center"/>
    </xf>
    <xf numFmtId="0" fontId="54" fillId="0" borderId="55" xfId="0" applyFont="1" applyBorder="1" applyAlignment="1">
      <alignment horizontal="center" vertical="center" wrapText="1"/>
    </xf>
    <xf numFmtId="0" fontId="54" fillId="0" borderId="27" xfId="0" applyFont="1" applyBorder="1" applyAlignment="1">
      <alignment horizontal="center" vertical="center"/>
    </xf>
    <xf numFmtId="0" fontId="43" fillId="0" borderId="0" xfId="0" applyFont="1" applyAlignment="1">
      <alignment wrapText="1"/>
    </xf>
    <xf numFmtId="38" fontId="54" fillId="0" borderId="121" xfId="2" applyFont="1" applyFill="1" applyBorder="1" applyAlignment="1">
      <alignment vertical="center"/>
    </xf>
    <xf numFmtId="0" fontId="54" fillId="0" borderId="121" xfId="1" applyFont="1" applyBorder="1" applyAlignment="1">
      <alignment horizontal="left" vertical="center"/>
    </xf>
    <xf numFmtId="0" fontId="54" fillId="0" borderId="45" xfId="1" applyFont="1" applyBorder="1" applyAlignment="1">
      <alignment horizontal="centerContinuous" vertical="center"/>
    </xf>
    <xf numFmtId="0" fontId="54" fillId="0" borderId="45" xfId="1" applyFont="1" applyBorder="1" applyAlignment="1">
      <alignment horizontal="right" vertical="center"/>
    </xf>
    <xf numFmtId="0" fontId="54" fillId="0" borderId="27" xfId="1" applyFont="1" applyBorder="1" applyAlignment="1">
      <alignment horizontal="center" vertical="center"/>
    </xf>
    <xf numFmtId="0" fontId="54" fillId="0" borderId="27" xfId="1" applyFont="1" applyBorder="1" applyAlignment="1">
      <alignment horizontal="left" vertical="center"/>
    </xf>
    <xf numFmtId="0" fontId="62" fillId="0" borderId="0" xfId="1" applyFont="1" applyAlignment="1">
      <alignment vertical="center"/>
    </xf>
    <xf numFmtId="0" fontId="54" fillId="0" borderId="1" xfId="1" applyFont="1" applyBorder="1" applyAlignment="1">
      <alignment horizontal="center" vertical="center"/>
    </xf>
    <xf numFmtId="194" fontId="62" fillId="0" borderId="0" xfId="0" applyNumberFormat="1" applyFont="1" applyAlignment="1">
      <alignment vertical="center"/>
    </xf>
    <xf numFmtId="181" fontId="62" fillId="0" borderId="0" xfId="85" applyNumberFormat="1" applyFont="1" applyAlignment="1">
      <alignment horizontal="right" vertical="center"/>
    </xf>
    <xf numFmtId="38" fontId="54" fillId="0" borderId="144" xfId="86" applyFont="1" applyFill="1" applyBorder="1">
      <alignment vertical="center"/>
    </xf>
    <xf numFmtId="38" fontId="62" fillId="0" borderId="125" xfId="86" applyFont="1" applyFill="1" applyBorder="1" applyAlignment="1">
      <alignment horizontal="center" vertical="center" wrapText="1"/>
    </xf>
    <xf numFmtId="0" fontId="54" fillId="2" borderId="42" xfId="85" applyFont="1" applyFill="1" applyBorder="1" applyAlignment="1">
      <alignment horizontal="justify" vertical="center" wrapText="1"/>
    </xf>
    <xf numFmtId="0" fontId="54" fillId="2" borderId="138" xfId="85" applyFont="1" applyFill="1" applyBorder="1" applyAlignment="1">
      <alignment horizontal="justify" vertical="center" wrapText="1"/>
    </xf>
    <xf numFmtId="0" fontId="54" fillId="2" borderId="56" xfId="85" applyFont="1" applyFill="1" applyBorder="1" applyAlignment="1">
      <alignment horizontal="justify" vertical="center" wrapText="1"/>
    </xf>
    <xf numFmtId="0" fontId="54" fillId="2" borderId="61" xfId="85" applyFont="1" applyFill="1" applyBorder="1" applyAlignment="1">
      <alignment horizontal="justify" vertical="center" wrapText="1"/>
    </xf>
    <xf numFmtId="0" fontId="54" fillId="2" borderId="73" xfId="85" applyFont="1" applyFill="1" applyBorder="1">
      <alignment vertical="center"/>
    </xf>
    <xf numFmtId="38" fontId="47" fillId="0" borderId="145" xfId="86" applyFont="1" applyFill="1" applyBorder="1" applyAlignment="1">
      <alignment horizontal="center" vertical="center" wrapText="1"/>
    </xf>
    <xf numFmtId="38" fontId="47" fillId="0" borderId="13" xfId="86" applyFont="1" applyFill="1" applyBorder="1" applyAlignment="1">
      <alignment horizontal="center" vertical="center" wrapText="1"/>
    </xf>
    <xf numFmtId="38" fontId="66" fillId="19" borderId="0" xfId="86" applyFont="1" applyFill="1" applyBorder="1">
      <alignment vertical="center"/>
    </xf>
    <xf numFmtId="0" fontId="47" fillId="19" borderId="0" xfId="0" applyFont="1" applyFill="1" applyAlignment="1">
      <alignment vertical="center" wrapText="1"/>
    </xf>
    <xf numFmtId="194" fontId="54" fillId="19" borderId="129" xfId="0" applyNumberFormat="1" applyFont="1" applyFill="1" applyBorder="1" applyAlignment="1">
      <alignment vertical="center"/>
    </xf>
    <xf numFmtId="0" fontId="54" fillId="19" borderId="144" xfId="0" applyFont="1" applyFill="1" applyBorder="1" applyAlignment="1">
      <alignment vertical="center"/>
    </xf>
    <xf numFmtId="0" fontId="47" fillId="29" borderId="0" xfId="0" applyFont="1" applyFill="1" applyAlignment="1">
      <alignment vertical="center"/>
    </xf>
    <xf numFmtId="38" fontId="54" fillId="0" borderId="27" xfId="63" applyFont="1" applyBorder="1" applyAlignment="1">
      <alignment vertical="center"/>
    </xf>
    <xf numFmtId="0" fontId="54" fillId="31" borderId="11" xfId="0" applyFont="1" applyFill="1" applyBorder="1" applyAlignment="1">
      <alignment horizontal="center" vertical="center" wrapText="1"/>
    </xf>
    <xf numFmtId="0" fontId="57" fillId="32" borderId="0" xfId="0" applyFont="1" applyFill="1" applyAlignment="1">
      <alignment horizontal="center" vertical="center"/>
    </xf>
    <xf numFmtId="194" fontId="54" fillId="0" borderId="1" xfId="0" applyNumberFormat="1" applyFont="1" applyBorder="1" applyAlignment="1">
      <alignment vertical="center"/>
    </xf>
    <xf numFmtId="0" fontId="54" fillId="0" borderId="1" xfId="0" applyFont="1" applyBorder="1" applyAlignment="1">
      <alignment horizontal="right" vertical="center"/>
    </xf>
    <xf numFmtId="0" fontId="54" fillId="0" borderId="1" xfId="48" applyFont="1" applyBorder="1" applyAlignment="1">
      <alignment horizontal="center" vertical="center"/>
    </xf>
    <xf numFmtId="194" fontId="54" fillId="0" borderId="11" xfId="0" applyNumberFormat="1" applyFont="1" applyBorder="1" applyAlignment="1">
      <alignment vertical="center"/>
    </xf>
    <xf numFmtId="194" fontId="54" fillId="0" borderId="26" xfId="0" applyNumberFormat="1" applyFont="1" applyBorder="1" applyAlignment="1">
      <alignment vertical="center"/>
    </xf>
    <xf numFmtId="0" fontId="55" fillId="19" borderId="0" xfId="1" applyFont="1" applyFill="1" applyAlignment="1">
      <alignment vertical="center"/>
    </xf>
    <xf numFmtId="38" fontId="47" fillId="19" borderId="0" xfId="2" applyFont="1" applyFill="1" applyBorder="1" applyAlignment="1">
      <alignment horizontal="right" vertical="center"/>
    </xf>
    <xf numFmtId="0" fontId="59" fillId="0" borderId="0" xfId="1" applyFont="1" applyAlignment="1">
      <alignment vertical="center"/>
    </xf>
    <xf numFmtId="194" fontId="54" fillId="2" borderId="20" xfId="1" applyNumberFormat="1" applyFont="1" applyFill="1" applyBorder="1" applyAlignment="1">
      <alignment horizontal="center" vertical="center" wrapText="1"/>
    </xf>
    <xf numFmtId="194" fontId="54" fillId="2" borderId="11" xfId="1" applyNumberFormat="1" applyFont="1" applyFill="1" applyBorder="1" applyAlignment="1">
      <alignment horizontal="center" vertical="center" wrapText="1"/>
    </xf>
    <xf numFmtId="38" fontId="54" fillId="0" borderId="27" xfId="1" applyNumberFormat="1" applyFont="1" applyBorder="1" applyAlignment="1">
      <alignment horizontal="right" vertical="center"/>
    </xf>
    <xf numFmtId="0" fontId="47" fillId="19" borderId="0" xfId="55" applyFont="1" applyFill="1" applyAlignment="1">
      <alignment horizontal="right" vertical="center"/>
    </xf>
    <xf numFmtId="38" fontId="47" fillId="19" borderId="0" xfId="55" applyNumberFormat="1" applyFont="1" applyFill="1" applyAlignment="1">
      <alignment horizontal="right" vertical="center"/>
    </xf>
    <xf numFmtId="182" fontId="47" fillId="19" borderId="0" xfId="55" applyNumberFormat="1" applyFont="1" applyFill="1" applyAlignment="1">
      <alignment horizontal="right" vertical="center"/>
    </xf>
    <xf numFmtId="38" fontId="47" fillId="19" borderId="0" xfId="2" applyFont="1" applyFill="1" applyBorder="1" applyAlignment="1">
      <alignment horizontal="center" vertical="center"/>
    </xf>
    <xf numFmtId="194" fontId="54" fillId="0" borderId="0" xfId="55" applyNumberFormat="1" applyFont="1" applyAlignment="1">
      <alignment horizontal="left" vertical="center"/>
    </xf>
    <xf numFmtId="194" fontId="54" fillId="0" borderId="1" xfId="55" applyNumberFormat="1" applyFont="1" applyBorder="1" applyAlignment="1">
      <alignment horizontal="left" vertical="center"/>
    </xf>
    <xf numFmtId="184" fontId="54" fillId="20" borderId="26" xfId="55" applyNumberFormat="1" applyFont="1" applyFill="1" applyBorder="1" applyAlignment="1">
      <alignment vertical="center"/>
    </xf>
    <xf numFmtId="194" fontId="54" fillId="0" borderId="11" xfId="2" applyNumberFormat="1" applyFont="1" applyFill="1" applyBorder="1" applyAlignment="1">
      <alignment horizontal="center" vertical="center" shrinkToFit="1"/>
    </xf>
    <xf numFmtId="194" fontId="54" fillId="2" borderId="11" xfId="63" applyNumberFormat="1" applyFont="1" applyFill="1" applyBorder="1" applyAlignment="1">
      <alignment horizontal="center" vertical="center"/>
    </xf>
    <xf numFmtId="194" fontId="54" fillId="0" borderId="11" xfId="55" applyNumberFormat="1" applyFont="1" applyBorder="1" applyAlignment="1">
      <alignment horizontal="center" vertical="center" shrinkToFit="1"/>
    </xf>
    <xf numFmtId="194" fontId="54" fillId="2" borderId="11" xfId="55" applyNumberFormat="1" applyFont="1" applyFill="1" applyBorder="1" applyAlignment="1">
      <alignment horizontal="center" vertical="center"/>
    </xf>
    <xf numFmtId="194" fontId="54" fillId="29" borderId="11" xfId="2" applyNumberFormat="1" applyFont="1" applyFill="1" applyBorder="1" applyAlignment="1">
      <alignment horizontal="center" vertical="center" shrinkToFit="1"/>
    </xf>
    <xf numFmtId="186" fontId="47" fillId="0" borderId="0" xfId="0" applyNumberFormat="1" applyFont="1" applyAlignment="1">
      <alignment vertical="center"/>
    </xf>
    <xf numFmtId="0" fontId="54" fillId="0" borderId="0" xfId="0" applyFont="1" applyAlignment="1">
      <alignment horizontal="left" vertical="center"/>
    </xf>
    <xf numFmtId="0" fontId="54" fillId="0" borderId="60" xfId="1" applyFont="1" applyBorder="1" applyAlignment="1">
      <alignment vertical="center"/>
    </xf>
    <xf numFmtId="0" fontId="54" fillId="0" borderId="29" xfId="0" applyFont="1" applyBorder="1" applyAlignment="1">
      <alignment vertical="center"/>
    </xf>
    <xf numFmtId="0" fontId="54" fillId="0" borderId="57" xfId="1" applyFont="1" applyBorder="1" applyAlignment="1">
      <alignment vertical="center"/>
    </xf>
    <xf numFmtId="0" fontId="54" fillId="29" borderId="0" xfId="1" applyFont="1" applyFill="1" applyAlignment="1">
      <alignment vertical="center"/>
    </xf>
    <xf numFmtId="0" fontId="54" fillId="29" borderId="0" xfId="0" applyFont="1" applyFill="1" applyAlignment="1">
      <alignment horizontal="right" vertical="center"/>
    </xf>
    <xf numFmtId="0" fontId="47" fillId="0" borderId="45" xfId="1" applyFont="1" applyBorder="1" applyAlignment="1">
      <alignment horizontal="right" vertical="center"/>
    </xf>
    <xf numFmtId="9" fontId="54" fillId="0" borderId="22" xfId="1" applyNumberFormat="1" applyFont="1" applyBorder="1" applyAlignment="1">
      <alignment horizontal="center" vertical="center" wrapText="1"/>
    </xf>
    <xf numFmtId="38" fontId="54" fillId="19" borderId="0" xfId="86" applyFont="1" applyFill="1" applyBorder="1">
      <alignment vertical="center"/>
    </xf>
    <xf numFmtId="38" fontId="62" fillId="0" borderId="203" xfId="85" applyNumberFormat="1" applyFont="1" applyBorder="1" applyAlignment="1">
      <alignment horizontal="right" vertical="center" wrapText="1"/>
    </xf>
    <xf numFmtId="0" fontId="54" fillId="0" borderId="0" xfId="0" applyFont="1" applyAlignment="1">
      <alignment vertical="center" wrapText="1"/>
    </xf>
    <xf numFmtId="0" fontId="54" fillId="19" borderId="0" xfId="0" applyFont="1" applyFill="1" applyAlignment="1">
      <alignment vertical="center" wrapText="1"/>
    </xf>
    <xf numFmtId="194" fontId="54" fillId="0" borderId="27" xfId="0" applyNumberFormat="1" applyFont="1" applyBorder="1" applyAlignment="1">
      <alignment vertical="center"/>
    </xf>
    <xf numFmtId="0" fontId="62" fillId="0" borderId="0" xfId="0" applyFont="1" applyAlignment="1">
      <alignment horizontal="center" vertical="center"/>
    </xf>
    <xf numFmtId="200" fontId="54" fillId="25" borderId="12" xfId="0" applyNumberFormat="1" applyFont="1" applyFill="1" applyBorder="1" applyAlignment="1">
      <alignment horizontal="right" vertical="center"/>
    </xf>
    <xf numFmtId="190" fontId="54" fillId="25" borderId="12" xfId="0" applyNumberFormat="1" applyFont="1" applyFill="1" applyBorder="1" applyAlignment="1">
      <alignment horizontal="right" vertical="center"/>
    </xf>
    <xf numFmtId="190" fontId="54" fillId="25" borderId="35" xfId="0" applyNumberFormat="1" applyFont="1" applyFill="1" applyBorder="1" applyAlignment="1">
      <alignment horizontal="right" vertical="center"/>
    </xf>
    <xf numFmtId="190" fontId="54" fillId="0" borderId="50" xfId="0" applyNumberFormat="1" applyFont="1" applyBorder="1" applyAlignment="1">
      <alignment horizontal="right" vertical="center"/>
    </xf>
    <xf numFmtId="38" fontId="47" fillId="0" borderId="0" xfId="1" applyNumberFormat="1" applyFont="1" applyAlignment="1">
      <alignment horizontal="right" vertical="center"/>
    </xf>
    <xf numFmtId="194" fontId="54" fillId="25" borderId="20" xfId="1" applyNumberFormat="1" applyFont="1" applyFill="1" applyBorder="1" applyAlignment="1">
      <alignment horizontal="center" vertical="center" wrapText="1"/>
    </xf>
    <xf numFmtId="0" fontId="47" fillId="2" borderId="60" xfId="1" applyFont="1" applyFill="1" applyBorder="1" applyAlignment="1">
      <alignment horizontal="left" vertical="center" wrapText="1"/>
    </xf>
    <xf numFmtId="194" fontId="54" fillId="25" borderId="11" xfId="1" applyNumberFormat="1" applyFont="1" applyFill="1" applyBorder="1" applyAlignment="1">
      <alignment horizontal="center" vertical="center" wrapText="1"/>
    </xf>
    <xf numFmtId="0" fontId="47" fillId="2" borderId="22" xfId="1" applyFont="1" applyFill="1" applyBorder="1" applyAlignment="1">
      <alignment horizontal="left" vertical="center" wrapText="1"/>
    </xf>
    <xf numFmtId="0" fontId="54" fillId="19" borderId="0" xfId="0" applyFont="1" applyFill="1" applyAlignment="1">
      <alignment horizontal="distributed" vertical="center"/>
    </xf>
    <xf numFmtId="38" fontId="54" fillId="19" borderId="0" xfId="0" applyNumberFormat="1" applyFont="1" applyFill="1" applyAlignment="1">
      <alignment vertical="center"/>
    </xf>
    <xf numFmtId="38" fontId="61" fillId="19" borderId="0" xfId="0" applyNumberFormat="1" applyFont="1" applyFill="1" applyAlignment="1">
      <alignment vertical="center"/>
    </xf>
    <xf numFmtId="0" fontId="61" fillId="19" borderId="0" xfId="0" applyFont="1" applyFill="1" applyAlignment="1">
      <alignment horizontal="center" vertical="center"/>
    </xf>
    <xf numFmtId="0" fontId="61" fillId="19" borderId="0" xfId="0" applyFont="1" applyFill="1" applyAlignment="1">
      <alignment horizontal="left" vertical="center"/>
    </xf>
    <xf numFmtId="0" fontId="54" fillId="19" borderId="0" xfId="0" applyFont="1" applyFill="1" applyAlignment="1">
      <alignment horizontal="left" vertical="center"/>
    </xf>
    <xf numFmtId="0" fontId="55" fillId="0" borderId="0" xfId="0" applyFont="1" applyAlignment="1">
      <alignment horizontal="centerContinuous" vertical="center"/>
    </xf>
    <xf numFmtId="0" fontId="54" fillId="0" borderId="0" xfId="0" applyFont="1" applyAlignment="1">
      <alignment vertical="distributed"/>
    </xf>
    <xf numFmtId="0" fontId="47" fillId="19" borderId="0" xfId="1" applyFont="1" applyFill="1"/>
    <xf numFmtId="0" fontId="47" fillId="0" borderId="214" xfId="1" applyFont="1" applyBorder="1"/>
    <xf numFmtId="0" fontId="47" fillId="0" borderId="215" xfId="1" applyFont="1" applyBorder="1"/>
    <xf numFmtId="0" fontId="47" fillId="0" borderId="216" xfId="1" applyFont="1" applyBorder="1"/>
    <xf numFmtId="0" fontId="47" fillId="0" borderId="217" xfId="1" applyFont="1" applyBorder="1"/>
    <xf numFmtId="0" fontId="47" fillId="0" borderId="218" xfId="1" applyFont="1" applyBorder="1"/>
    <xf numFmtId="0" fontId="47" fillId="0" borderId="219" xfId="1" applyFont="1" applyBorder="1"/>
    <xf numFmtId="0" fontId="47" fillId="0" borderId="220" xfId="1" applyFont="1" applyBorder="1"/>
    <xf numFmtId="0" fontId="47" fillId="0" borderId="221" xfId="1" applyFont="1" applyBorder="1"/>
    <xf numFmtId="0" fontId="47" fillId="19" borderId="148" xfId="1" applyFont="1" applyFill="1" applyBorder="1"/>
    <xf numFmtId="0" fontId="47" fillId="19" borderId="121" xfId="1" applyFont="1" applyFill="1" applyBorder="1"/>
    <xf numFmtId="0" fontId="47" fillId="19" borderId="149" xfId="1" applyFont="1" applyFill="1" applyBorder="1"/>
    <xf numFmtId="0" fontId="47" fillId="19" borderId="129" xfId="1" applyFont="1" applyFill="1" applyBorder="1"/>
    <xf numFmtId="0" fontId="53" fillId="19" borderId="0" xfId="1" applyFont="1" applyFill="1"/>
    <xf numFmtId="0" fontId="47" fillId="19" borderId="144" xfId="1" applyFont="1" applyFill="1" applyBorder="1"/>
    <xf numFmtId="0" fontId="47" fillId="19" borderId="207" xfId="1" applyFont="1" applyFill="1" applyBorder="1"/>
    <xf numFmtId="0" fontId="47" fillId="19" borderId="208" xfId="1" applyFont="1" applyFill="1" applyBorder="1"/>
    <xf numFmtId="0" fontId="71" fillId="19" borderId="208" xfId="1" applyFont="1" applyFill="1" applyBorder="1" applyAlignment="1">
      <alignment horizontal="right"/>
    </xf>
    <xf numFmtId="0" fontId="47" fillId="19" borderId="209" xfId="1" applyFont="1" applyFill="1" applyBorder="1"/>
    <xf numFmtId="0" fontId="47" fillId="19" borderId="210" xfId="1" applyFont="1" applyFill="1" applyBorder="1"/>
    <xf numFmtId="0" fontId="47" fillId="19" borderId="1" xfId="1" applyFont="1" applyFill="1" applyBorder="1" applyAlignment="1">
      <alignment horizontal="right"/>
    </xf>
    <xf numFmtId="0" fontId="47" fillId="19" borderId="1" xfId="1" applyFont="1" applyFill="1" applyBorder="1"/>
    <xf numFmtId="0" fontId="47" fillId="19" borderId="211" xfId="1" applyFont="1" applyFill="1" applyBorder="1"/>
    <xf numFmtId="0" fontId="59" fillId="19" borderId="0" xfId="1" applyFont="1" applyFill="1"/>
    <xf numFmtId="0" fontId="71" fillId="19" borderId="0" xfId="1" applyFont="1" applyFill="1" applyAlignment="1">
      <alignment horizontal="right"/>
    </xf>
    <xf numFmtId="0" fontId="59" fillId="19" borderId="11" xfId="1" applyFont="1" applyFill="1" applyBorder="1" applyAlignment="1">
      <alignment horizontal="center" vertical="center"/>
    </xf>
    <xf numFmtId="14" fontId="59" fillId="19" borderId="11" xfId="1" applyNumberFormat="1" applyFont="1" applyFill="1" applyBorder="1"/>
    <xf numFmtId="3" fontId="59" fillId="19" borderId="11" xfId="1" applyNumberFormat="1" applyFont="1" applyFill="1" applyBorder="1"/>
    <xf numFmtId="0" fontId="59" fillId="19" borderId="11" xfId="1" applyFont="1" applyFill="1" applyBorder="1"/>
    <xf numFmtId="0" fontId="59" fillId="19" borderId="11" xfId="1" applyFont="1" applyFill="1" applyBorder="1" applyAlignment="1">
      <alignment horizontal="right"/>
    </xf>
    <xf numFmtId="0" fontId="59" fillId="19" borderId="0" xfId="1" applyFont="1" applyFill="1" applyAlignment="1">
      <alignment horizontal="center"/>
    </xf>
    <xf numFmtId="0" fontId="47" fillId="19" borderId="127" xfId="1" applyFont="1" applyFill="1" applyBorder="1"/>
    <xf numFmtId="0" fontId="47" fillId="19" borderId="212" xfId="1" applyFont="1" applyFill="1" applyBorder="1"/>
    <xf numFmtId="0" fontId="47" fillId="19" borderId="213" xfId="1" applyFont="1" applyFill="1" applyBorder="1"/>
    <xf numFmtId="0" fontId="47" fillId="19" borderId="35" xfId="1" applyFont="1" applyFill="1" applyBorder="1"/>
    <xf numFmtId="0" fontId="47" fillId="19" borderId="27" xfId="1" applyFont="1" applyFill="1" applyBorder="1"/>
    <xf numFmtId="0" fontId="47" fillId="19" borderId="60" xfId="1" applyFont="1" applyFill="1" applyBorder="1"/>
    <xf numFmtId="0" fontId="43" fillId="19" borderId="0" xfId="1" applyFont="1" applyFill="1"/>
    <xf numFmtId="0" fontId="47" fillId="19" borderId="44" xfId="1" applyFont="1" applyFill="1" applyBorder="1"/>
    <xf numFmtId="0" fontId="71" fillId="19" borderId="0" xfId="1" applyFont="1" applyFill="1"/>
    <xf numFmtId="0" fontId="71" fillId="19" borderId="1" xfId="1" applyFont="1" applyFill="1" applyBorder="1"/>
    <xf numFmtId="0" fontId="47" fillId="19" borderId="29" xfId="1" applyFont="1" applyFill="1" applyBorder="1"/>
    <xf numFmtId="0" fontId="47" fillId="19" borderId="214" xfId="1" applyFont="1" applyFill="1" applyBorder="1"/>
    <xf numFmtId="0" fontId="47" fillId="19" borderId="215" xfId="1" applyFont="1" applyFill="1" applyBorder="1"/>
    <xf numFmtId="0" fontId="47" fillId="19" borderId="216" xfId="1" applyFont="1" applyFill="1" applyBorder="1"/>
    <xf numFmtId="0" fontId="47" fillId="19" borderId="217" xfId="1" applyFont="1" applyFill="1" applyBorder="1"/>
    <xf numFmtId="0" fontId="47" fillId="19" borderId="218" xfId="1" applyFont="1" applyFill="1" applyBorder="1"/>
    <xf numFmtId="0" fontId="47" fillId="19" borderId="219" xfId="1" applyFont="1" applyFill="1" applyBorder="1"/>
    <xf numFmtId="0" fontId="47" fillId="19" borderId="220" xfId="1" applyFont="1" applyFill="1" applyBorder="1"/>
    <xf numFmtId="0" fontId="47" fillId="19" borderId="221" xfId="1" applyFont="1" applyFill="1" applyBorder="1"/>
    <xf numFmtId="0" fontId="47" fillId="19" borderId="55" xfId="1" applyFont="1" applyFill="1" applyBorder="1"/>
    <xf numFmtId="0" fontId="47" fillId="19" borderId="57" xfId="1" applyFont="1" applyFill="1" applyBorder="1"/>
    <xf numFmtId="0" fontId="47" fillId="19" borderId="38" xfId="1" applyFont="1" applyFill="1" applyBorder="1"/>
    <xf numFmtId="0" fontId="47" fillId="19" borderId="45" xfId="1" applyFont="1" applyFill="1" applyBorder="1"/>
    <xf numFmtId="0" fontId="47" fillId="19" borderId="125" xfId="1" applyFont="1" applyFill="1" applyBorder="1"/>
    <xf numFmtId="190" fontId="54" fillId="25" borderId="11" xfId="0" applyNumberFormat="1" applyFont="1" applyFill="1" applyBorder="1" applyAlignment="1">
      <alignment horizontal="center" vertical="center"/>
    </xf>
    <xf numFmtId="195" fontId="54" fillId="25" borderId="11" xfId="0" applyNumberFormat="1" applyFont="1" applyFill="1" applyBorder="1" applyAlignment="1">
      <alignment horizontal="center" vertical="center"/>
    </xf>
    <xf numFmtId="197" fontId="54" fillId="0" borderId="20" xfId="0" applyNumberFormat="1" applyFont="1" applyBorder="1" applyAlignment="1">
      <alignment horizontal="center" vertical="center"/>
    </xf>
    <xf numFmtId="197" fontId="54" fillId="0" borderId="20" xfId="63" applyNumberFormat="1" applyFont="1" applyFill="1" applyBorder="1" applyAlignment="1">
      <alignment horizontal="right" vertical="center"/>
    </xf>
    <xf numFmtId="0" fontId="47" fillId="2" borderId="20" xfId="0" applyFont="1" applyFill="1" applyBorder="1" applyAlignment="1">
      <alignment horizontal="left" vertical="top" wrapText="1"/>
    </xf>
    <xf numFmtId="0" fontId="47" fillId="2" borderId="14" xfId="0" applyFont="1" applyFill="1" applyBorder="1" applyAlignment="1">
      <alignment horizontal="left" vertical="top" wrapText="1"/>
    </xf>
    <xf numFmtId="0" fontId="47" fillId="27" borderId="20" xfId="0" applyFont="1" applyFill="1" applyBorder="1" applyAlignment="1">
      <alignment horizontal="left" vertical="top" wrapText="1"/>
    </xf>
    <xf numFmtId="0" fontId="47" fillId="27" borderId="14" xfId="0" applyFont="1" applyFill="1" applyBorder="1" applyAlignment="1">
      <alignment horizontal="left" vertical="top" wrapText="1"/>
    </xf>
    <xf numFmtId="0" fontId="47" fillId="27" borderId="26" xfId="0" applyFont="1" applyFill="1" applyBorder="1" applyAlignment="1">
      <alignment horizontal="left" vertical="top" wrapText="1"/>
    </xf>
    <xf numFmtId="0" fontId="44" fillId="20" borderId="113" xfId="0" applyFont="1" applyFill="1" applyBorder="1" applyAlignment="1">
      <alignment horizontal="center" vertical="center" wrapText="1"/>
    </xf>
    <xf numFmtId="0" fontId="44" fillId="20" borderId="82" xfId="0" applyFont="1" applyFill="1" applyBorder="1" applyAlignment="1">
      <alignment horizontal="center" vertical="center" wrapText="1"/>
    </xf>
    <xf numFmtId="0" fontId="44" fillId="20" borderId="83" xfId="0" applyFont="1" applyFill="1" applyBorder="1" applyAlignment="1">
      <alignment horizontal="center" vertical="center" wrapText="1"/>
    </xf>
    <xf numFmtId="0" fontId="43" fillId="21" borderId="99" xfId="0" applyFont="1" applyFill="1" applyBorder="1" applyAlignment="1">
      <alignment horizontal="center" vertical="center" wrapText="1"/>
    </xf>
    <xf numFmtId="0" fontId="43" fillId="21" borderId="118" xfId="0" applyFont="1" applyFill="1" applyBorder="1" applyAlignment="1">
      <alignment horizontal="center" vertical="center" wrapText="1"/>
    </xf>
    <xf numFmtId="0" fontId="43" fillId="21" borderId="118" xfId="0" applyFont="1" applyFill="1" applyBorder="1" applyAlignment="1">
      <alignment horizontal="center" vertical="center"/>
    </xf>
    <xf numFmtId="0" fontId="43" fillId="21" borderId="100" xfId="0" applyFont="1" applyFill="1" applyBorder="1" applyAlignment="1">
      <alignment horizontal="center" vertical="center"/>
    </xf>
    <xf numFmtId="0" fontId="43" fillId="21" borderId="14" xfId="0" applyFont="1" applyFill="1" applyBorder="1" applyAlignment="1">
      <alignment horizontal="center" vertical="center"/>
    </xf>
    <xf numFmtId="0" fontId="43" fillId="21" borderId="112" xfId="0" applyFont="1" applyFill="1" applyBorder="1" applyAlignment="1">
      <alignment horizontal="center" vertical="center"/>
    </xf>
    <xf numFmtId="0" fontId="43" fillId="21" borderId="101" xfId="0" applyFont="1" applyFill="1" applyBorder="1" applyAlignment="1">
      <alignment horizontal="center" vertical="center"/>
    </xf>
    <xf numFmtId="0" fontId="43" fillId="21" borderId="102" xfId="0" applyFont="1" applyFill="1" applyBorder="1" applyAlignment="1">
      <alignment horizontal="center" vertical="center"/>
    </xf>
    <xf numFmtId="0" fontId="43" fillId="21" borderId="103" xfId="0" applyFont="1" applyFill="1" applyBorder="1" applyAlignment="1">
      <alignment horizontal="center" vertical="center"/>
    </xf>
    <xf numFmtId="0" fontId="43" fillId="21" borderId="20" xfId="0" applyFont="1" applyFill="1" applyBorder="1" applyAlignment="1">
      <alignment horizontal="center" vertical="center" wrapText="1"/>
    </xf>
    <xf numFmtId="0" fontId="43" fillId="21" borderId="112" xfId="0" applyFont="1" applyFill="1" applyBorder="1" applyAlignment="1">
      <alignment horizontal="center" vertical="center" wrapText="1"/>
    </xf>
    <xf numFmtId="0" fontId="43" fillId="21" borderId="20" xfId="0" applyFont="1" applyFill="1" applyBorder="1" applyAlignment="1">
      <alignment horizontal="center" vertical="center"/>
    </xf>
    <xf numFmtId="0" fontId="43" fillId="21" borderId="35" xfId="0" applyFont="1" applyFill="1" applyBorder="1" applyAlignment="1">
      <alignment horizontal="center" vertical="center"/>
    </xf>
    <xf numFmtId="0" fontId="43" fillId="21" borderId="199" xfId="0" applyFont="1" applyFill="1" applyBorder="1" applyAlignment="1">
      <alignment horizontal="center" vertical="center"/>
    </xf>
    <xf numFmtId="0" fontId="43" fillId="0" borderId="11" xfId="0" applyFont="1" applyBorder="1" applyAlignment="1"/>
    <xf numFmtId="0" fontId="43" fillId="20" borderId="11" xfId="0" applyFont="1" applyFill="1" applyBorder="1" applyAlignment="1">
      <alignment horizontal="center"/>
    </xf>
    <xf numFmtId="0" fontId="47" fillId="20" borderId="12" xfId="1" applyFont="1" applyFill="1" applyBorder="1" applyAlignment="1">
      <alignment horizontal="center" vertical="center"/>
    </xf>
    <xf numFmtId="0" fontId="47" fillId="20" borderId="22" xfId="1" applyFont="1" applyFill="1" applyBorder="1" applyAlignment="1">
      <alignment horizontal="center" vertical="center"/>
    </xf>
    <xf numFmtId="0" fontId="47" fillId="0" borderId="12" xfId="1" applyFont="1" applyBorder="1" applyAlignment="1">
      <alignment horizontal="left" vertical="center"/>
    </xf>
    <xf numFmtId="0" fontId="47" fillId="0" borderId="22" xfId="1" applyFont="1" applyBorder="1" applyAlignment="1">
      <alignment horizontal="left" vertical="center"/>
    </xf>
    <xf numFmtId="0" fontId="47" fillId="0" borderId="12" xfId="1" applyFont="1" applyBorder="1" applyAlignment="1">
      <alignment horizontal="left" vertical="center" wrapText="1"/>
    </xf>
    <xf numFmtId="0" fontId="47" fillId="0" borderId="22" xfId="1" applyFont="1" applyBorder="1" applyAlignment="1">
      <alignment horizontal="left" vertical="center" wrapText="1"/>
    </xf>
    <xf numFmtId="0" fontId="47" fillId="20" borderId="11" xfId="1" applyFont="1" applyFill="1" applyBorder="1" applyAlignment="1">
      <alignment horizontal="center" vertical="center"/>
    </xf>
    <xf numFmtId="0" fontId="47" fillId="0" borderId="11" xfId="1" applyFont="1" applyBorder="1" applyAlignment="1">
      <alignment horizontal="left" vertical="center"/>
    </xf>
    <xf numFmtId="0" fontId="47" fillId="20" borderId="12" xfId="58" applyNumberFormat="1" applyFont="1" applyFill="1" applyBorder="1" applyAlignment="1" applyProtection="1">
      <alignment horizontal="center" vertical="center"/>
    </xf>
    <xf numFmtId="0" fontId="47" fillId="20" borderId="22" xfId="58" applyNumberFormat="1" applyFont="1" applyFill="1" applyBorder="1" applyAlignment="1" applyProtection="1">
      <alignment horizontal="center" vertical="center"/>
    </xf>
    <xf numFmtId="188" fontId="47" fillId="0" borderId="12" xfId="58" applyNumberFormat="1" applyFont="1" applyFill="1" applyBorder="1" applyAlignment="1">
      <alignment horizontal="center" vertical="center"/>
    </xf>
    <xf numFmtId="188" fontId="47" fillId="0" borderId="22" xfId="58" applyNumberFormat="1" applyFont="1" applyFill="1" applyBorder="1" applyAlignment="1">
      <alignment horizontal="center" vertical="center"/>
    </xf>
    <xf numFmtId="0" fontId="56" fillId="0" borderId="0" xfId="0" applyFont="1" applyAlignment="1">
      <alignment horizontal="left" vertical="center" wrapText="1"/>
    </xf>
    <xf numFmtId="0" fontId="47" fillId="0" borderId="98" xfId="0" applyFont="1" applyBorder="1" applyAlignment="1">
      <alignment horizontal="left" vertical="center" wrapText="1"/>
    </xf>
    <xf numFmtId="0" fontId="47" fillId="0" borderId="0" xfId="0" applyFont="1" applyAlignment="1">
      <alignment horizontal="left" vertical="center" wrapText="1"/>
    </xf>
    <xf numFmtId="0" fontId="55" fillId="20" borderId="90" xfId="0" applyFont="1" applyFill="1" applyBorder="1" applyAlignment="1">
      <alignment horizontal="center" vertical="center" wrapText="1"/>
    </xf>
    <xf numFmtId="0" fontId="55" fillId="20" borderId="91" xfId="0" applyFont="1" applyFill="1" applyBorder="1" applyAlignment="1">
      <alignment horizontal="center" vertical="center"/>
    </xf>
    <xf numFmtId="0" fontId="55" fillId="20" borderId="92" xfId="0" applyFont="1" applyFill="1" applyBorder="1" applyAlignment="1">
      <alignment horizontal="center" vertical="center"/>
    </xf>
    <xf numFmtId="0" fontId="47" fillId="2" borderId="86" xfId="0" applyFont="1" applyFill="1" applyBorder="1" applyAlignment="1">
      <alignment horizontal="left" vertical="center" wrapText="1"/>
    </xf>
    <xf numFmtId="0" fontId="47" fillId="2" borderId="82" xfId="0" applyFont="1" applyFill="1" applyBorder="1" applyAlignment="1">
      <alignment horizontal="left" vertical="center" wrapText="1"/>
    </xf>
    <xf numFmtId="0" fontId="47" fillId="2" borderId="83" xfId="0" applyFont="1" applyFill="1" applyBorder="1" applyAlignment="1">
      <alignment horizontal="left" vertical="center" wrapText="1"/>
    </xf>
    <xf numFmtId="0" fontId="47" fillId="2" borderId="84" xfId="0" applyFont="1" applyFill="1" applyBorder="1" applyAlignment="1">
      <alignment horizontal="left" vertical="center"/>
    </xf>
    <xf numFmtId="0" fontId="47" fillId="2" borderId="85" xfId="0" applyFont="1" applyFill="1" applyBorder="1" applyAlignment="1">
      <alignment horizontal="left" vertical="center"/>
    </xf>
    <xf numFmtId="0" fontId="47" fillId="2" borderId="86" xfId="0" applyFont="1" applyFill="1" applyBorder="1" applyAlignment="1">
      <alignment horizontal="left" vertical="center"/>
    </xf>
    <xf numFmtId="0" fontId="47" fillId="2" borderId="87" xfId="0" applyFont="1" applyFill="1" applyBorder="1" applyAlignment="1">
      <alignment horizontal="left" vertical="center"/>
    </xf>
    <xf numFmtId="0" fontId="47" fillId="2" borderId="86" xfId="0" applyFont="1" applyFill="1" applyBorder="1" applyAlignment="1">
      <alignment vertical="center"/>
    </xf>
    <xf numFmtId="0" fontId="47" fillId="2" borderId="87" xfId="0" applyFont="1" applyFill="1" applyBorder="1" applyAlignment="1">
      <alignment vertical="center"/>
    </xf>
    <xf numFmtId="0" fontId="47" fillId="2" borderId="113" xfId="0" applyFont="1" applyFill="1" applyBorder="1" applyAlignment="1">
      <alignment horizontal="left" vertical="center" wrapText="1"/>
    </xf>
    <xf numFmtId="188" fontId="54" fillId="2" borderId="1" xfId="0" applyNumberFormat="1" applyFont="1" applyFill="1" applyBorder="1" applyAlignment="1">
      <alignment vertical="center"/>
    </xf>
    <xf numFmtId="187" fontId="54" fillId="0" borderId="0" xfId="0" applyNumberFormat="1" applyFont="1" applyAlignment="1">
      <alignment horizontal="right" vertical="center"/>
    </xf>
    <xf numFmtId="187" fontId="54" fillId="0" borderId="0" xfId="0" applyNumberFormat="1" applyFont="1" applyAlignment="1">
      <alignment horizontal="center" vertical="center"/>
    </xf>
    <xf numFmtId="0" fontId="55" fillId="25" borderId="0" xfId="0" applyFont="1" applyFill="1" applyAlignment="1">
      <alignment horizontal="center" vertical="center"/>
    </xf>
    <xf numFmtId="0" fontId="54" fillId="0" borderId="0" xfId="0" applyFont="1" applyAlignment="1">
      <alignment horizontal="distributed" vertical="center"/>
    </xf>
    <xf numFmtId="189" fontId="54" fillId="0" borderId="0" xfId="1" applyNumberFormat="1" applyFont="1" applyAlignment="1">
      <alignment horizontal="center" vertical="center"/>
    </xf>
    <xf numFmtId="0" fontId="59" fillId="0" borderId="35" xfId="0" applyFont="1" applyBorder="1" applyAlignment="1">
      <alignment horizontal="center" vertical="center"/>
    </xf>
    <xf numFmtId="0" fontId="59" fillId="0" borderId="27" xfId="0" applyFont="1" applyBorder="1" applyAlignment="1">
      <alignment horizontal="center" vertical="center"/>
    </xf>
    <xf numFmtId="0" fontId="59" fillId="0" borderId="44" xfId="0" applyFont="1" applyBorder="1" applyAlignment="1">
      <alignment horizontal="center" vertical="center"/>
    </xf>
    <xf numFmtId="0" fontId="59" fillId="0" borderId="0" xfId="0" applyFont="1" applyAlignment="1">
      <alignment horizontal="center" vertical="center"/>
    </xf>
    <xf numFmtId="0" fontId="54" fillId="0" borderId="0" xfId="0" applyFont="1" applyAlignment="1">
      <alignment vertical="top" wrapText="1"/>
    </xf>
    <xf numFmtId="0" fontId="54" fillId="0" borderId="0" xfId="0" applyFont="1" applyAlignment="1">
      <alignment vertical="center"/>
    </xf>
    <xf numFmtId="0" fontId="54" fillId="0" borderId="0" xfId="0" applyFont="1" applyAlignment="1">
      <alignment horizontal="center" vertical="center"/>
    </xf>
    <xf numFmtId="0" fontId="54" fillId="0" borderId="1" xfId="0" applyFont="1" applyBorder="1" applyAlignment="1">
      <alignment horizontal="distributed" vertical="center"/>
    </xf>
    <xf numFmtId="38" fontId="54" fillId="2" borderId="1" xfId="0" applyNumberFormat="1" applyFont="1" applyFill="1" applyBorder="1" applyAlignment="1">
      <alignment vertical="center"/>
    </xf>
    <xf numFmtId="0" fontId="46" fillId="0" borderId="1" xfId="72" applyFont="1" applyBorder="1" applyAlignment="1">
      <alignment vertical="center"/>
    </xf>
    <xf numFmtId="38" fontId="54" fillId="0" borderId="1" xfId="63" applyFont="1" applyFill="1" applyBorder="1" applyAlignment="1">
      <alignment horizontal="right" vertical="center"/>
    </xf>
    <xf numFmtId="0" fontId="54" fillId="0" borderId="0" xfId="1" applyFont="1" applyAlignment="1">
      <alignment horizontal="right" vertical="center"/>
    </xf>
    <xf numFmtId="0" fontId="54" fillId="0" borderId="0" xfId="1" applyFont="1" applyAlignment="1">
      <alignment horizontal="center" vertical="center"/>
    </xf>
    <xf numFmtId="0" fontId="84" fillId="32" borderId="0" xfId="0" applyFont="1" applyFill="1" applyAlignment="1">
      <alignment horizontal="center" vertical="center"/>
    </xf>
    <xf numFmtId="0" fontId="54" fillId="26" borderId="0" xfId="0" applyFont="1" applyFill="1" applyAlignment="1">
      <alignment horizontal="left" vertical="top" wrapText="1"/>
    </xf>
    <xf numFmtId="0" fontId="54" fillId="0" borderId="11" xfId="0" applyFont="1" applyBorder="1" applyAlignment="1">
      <alignment horizontal="center" vertical="center" wrapText="1"/>
    </xf>
    <xf numFmtId="0" fontId="61" fillId="0" borderId="11" xfId="0" applyFont="1" applyBorder="1" applyAlignment="1">
      <alignment vertical="center" wrapText="1"/>
    </xf>
    <xf numFmtId="0" fontId="54" fillId="0" borderId="12" xfId="0" applyFont="1" applyBorder="1" applyAlignment="1">
      <alignment vertical="center" wrapText="1"/>
    </xf>
    <xf numFmtId="0" fontId="54" fillId="0" borderId="13" xfId="0" applyFont="1" applyBorder="1" applyAlignment="1">
      <alignment vertical="center" wrapText="1"/>
    </xf>
    <xf numFmtId="0" fontId="54" fillId="0" borderId="22" xfId="0" applyFont="1" applyBorder="1" applyAlignment="1">
      <alignment vertical="center" wrapText="1"/>
    </xf>
    <xf numFmtId="0" fontId="61" fillId="0" borderId="11" xfId="0" applyFont="1" applyBorder="1" applyAlignment="1">
      <alignment horizontal="center" vertical="center" wrapText="1"/>
    </xf>
    <xf numFmtId="0" fontId="54" fillId="2" borderId="20" xfId="1" applyFont="1" applyFill="1" applyBorder="1" applyAlignment="1">
      <alignment horizontal="left" vertical="center" wrapText="1"/>
    </xf>
    <xf numFmtId="0" fontId="54" fillId="2" borderId="14" xfId="1" applyFont="1" applyFill="1" applyBorder="1" applyAlignment="1">
      <alignment horizontal="left" vertical="center" wrapText="1"/>
    </xf>
    <xf numFmtId="0" fontId="54" fillId="2" borderId="26" xfId="1" applyFont="1" applyFill="1" applyBorder="1" applyAlignment="1">
      <alignment horizontal="left" vertical="center" wrapText="1"/>
    </xf>
    <xf numFmtId="0" fontId="54" fillId="0" borderId="0" xfId="55" applyFont="1" applyAlignment="1">
      <alignment horizontal="right" vertical="center"/>
    </xf>
    <xf numFmtId="176" fontId="54" fillId="0" borderId="0" xfId="1" applyNumberFormat="1" applyFont="1" applyAlignment="1">
      <alignment horizontal="left" vertical="center"/>
    </xf>
    <xf numFmtId="0" fontId="54" fillId="0" borderId="12" xfId="1" applyFont="1" applyBorder="1" applyAlignment="1">
      <alignment horizontal="center" vertical="center" wrapText="1"/>
    </xf>
    <xf numFmtId="0" fontId="54" fillId="0" borderId="22" xfId="1" applyFont="1" applyBorder="1" applyAlignment="1">
      <alignment horizontal="center" vertical="center" wrapText="1"/>
    </xf>
    <xf numFmtId="0" fontId="54" fillId="0" borderId="11" xfId="1" applyFont="1" applyBorder="1" applyAlignment="1">
      <alignment horizontal="center" vertical="center" wrapText="1"/>
    </xf>
    <xf numFmtId="0" fontId="54" fillId="0" borderId="13" xfId="1" applyFont="1" applyBorder="1" applyAlignment="1">
      <alignment horizontal="center" vertical="center" wrapText="1"/>
    </xf>
    <xf numFmtId="0" fontId="54" fillId="20" borderId="11" xfId="1" applyFont="1" applyFill="1" applyBorder="1" applyAlignment="1">
      <alignment horizontal="right" vertical="center"/>
    </xf>
    <xf numFmtId="0" fontId="54" fillId="20" borderId="12" xfId="1" applyFont="1" applyFill="1" applyBorder="1" applyAlignment="1">
      <alignment horizontal="right" vertical="center"/>
    </xf>
    <xf numFmtId="0" fontId="54" fillId="20" borderId="13" xfId="1" applyFont="1" applyFill="1" applyBorder="1" applyAlignment="1">
      <alignment horizontal="right" vertical="center"/>
    </xf>
    <xf numFmtId="0" fontId="54" fillId="20" borderId="22" xfId="1" applyFont="1" applyFill="1" applyBorder="1" applyAlignment="1">
      <alignment horizontal="right" vertical="center"/>
    </xf>
    <xf numFmtId="0" fontId="54" fillId="0" borderId="14" xfId="1" applyFont="1" applyBorder="1" applyAlignment="1">
      <alignment horizontal="center" vertical="center" wrapText="1"/>
    </xf>
    <xf numFmtId="0" fontId="54" fillId="0" borderId="26" xfId="1" applyFont="1" applyBorder="1" applyAlignment="1">
      <alignment horizontal="center" vertical="center" wrapText="1"/>
    </xf>
    <xf numFmtId="184" fontId="54" fillId="0" borderId="44" xfId="1" applyNumberFormat="1" applyFont="1" applyBorder="1" applyAlignment="1">
      <alignment horizontal="right" vertical="center" wrapText="1"/>
    </xf>
    <xf numFmtId="184" fontId="54" fillId="0" borderId="55" xfId="1" applyNumberFormat="1" applyFont="1" applyBorder="1" applyAlignment="1">
      <alignment horizontal="right" vertical="center" wrapText="1"/>
    </xf>
    <xf numFmtId="0" fontId="54" fillId="0" borderId="0" xfId="1" applyFont="1" applyAlignment="1">
      <alignment horizontal="left" vertical="center" wrapText="1"/>
    </xf>
    <xf numFmtId="0" fontId="54" fillId="0" borderId="1" xfId="1" applyFont="1" applyBorder="1" applyAlignment="1">
      <alignment horizontal="left" vertical="center" wrapText="1"/>
    </xf>
    <xf numFmtId="184" fontId="54" fillId="0" borderId="35" xfId="1" applyNumberFormat="1" applyFont="1" applyBorder="1" applyAlignment="1">
      <alignment horizontal="right" vertical="center" wrapText="1"/>
    </xf>
    <xf numFmtId="0" fontId="54" fillId="0" borderId="27" xfId="1" applyFont="1" applyBorder="1" applyAlignment="1">
      <alignment horizontal="left" vertical="center" wrapText="1"/>
    </xf>
    <xf numFmtId="38" fontId="62" fillId="0" borderId="70" xfId="86" applyFont="1" applyFill="1" applyBorder="1" applyAlignment="1">
      <alignment vertical="center" wrapText="1"/>
    </xf>
    <xf numFmtId="38" fontId="62" fillId="0" borderId="96" xfId="86" applyFont="1" applyFill="1" applyBorder="1" applyAlignment="1">
      <alignment vertical="center" wrapText="1"/>
    </xf>
    <xf numFmtId="38" fontId="62" fillId="0" borderId="192" xfId="86" applyFont="1" applyFill="1" applyBorder="1" applyAlignment="1">
      <alignment vertical="center" wrapText="1"/>
    </xf>
    <xf numFmtId="38" fontId="54" fillId="0" borderId="129" xfId="86" applyFont="1" applyFill="1" applyBorder="1" applyAlignment="1">
      <alignment horizontal="center" vertical="center" textRotation="255" wrapText="1"/>
    </xf>
    <xf numFmtId="38" fontId="62" fillId="0" borderId="160" xfId="86" applyFont="1" applyFill="1" applyBorder="1" applyAlignment="1">
      <alignment vertical="center" wrapText="1"/>
    </xf>
    <xf numFmtId="38" fontId="62" fillId="0" borderId="124" xfId="86" applyFont="1" applyFill="1" applyBorder="1" applyAlignment="1">
      <alignment vertical="center" wrapText="1"/>
    </xf>
    <xf numFmtId="0" fontId="62" fillId="0" borderId="42" xfId="85" applyFont="1" applyBorder="1" applyAlignment="1">
      <alignment horizontal="center" vertical="center" wrapText="1"/>
    </xf>
    <xf numFmtId="0" fontId="62" fillId="0" borderId="201" xfId="85" applyFont="1" applyBorder="1" applyAlignment="1">
      <alignment horizontal="center" vertical="center" wrapText="1"/>
    </xf>
    <xf numFmtId="0" fontId="62" fillId="0" borderId="138" xfId="85" applyFont="1" applyBorder="1" applyAlignment="1">
      <alignment horizontal="center" vertical="center" wrapText="1"/>
    </xf>
    <xf numFmtId="38" fontId="54" fillId="20" borderId="1" xfId="85" applyNumberFormat="1" applyFont="1" applyFill="1" applyBorder="1" applyAlignment="1">
      <alignment vertical="center"/>
    </xf>
    <xf numFmtId="38" fontId="62" fillId="0" borderId="12" xfId="86" applyFont="1" applyFill="1" applyBorder="1" applyAlignment="1">
      <alignment horizontal="center" vertical="center" wrapText="1"/>
    </xf>
    <xf numFmtId="38" fontId="62" fillId="0" borderId="13" xfId="86" applyFont="1" applyFill="1" applyBorder="1" applyAlignment="1">
      <alignment horizontal="center" vertical="center" wrapText="1"/>
    </xf>
    <xf numFmtId="38" fontId="62" fillId="0" borderId="134" xfId="86" applyFont="1" applyFill="1" applyBorder="1" applyAlignment="1">
      <alignment horizontal="center" vertical="center" wrapText="1"/>
    </xf>
    <xf numFmtId="190" fontId="54" fillId="0" borderId="148" xfId="0" applyNumberFormat="1" applyFont="1" applyBorder="1" applyAlignment="1">
      <alignment horizontal="center" vertical="center" textRotation="255" shrinkToFit="1"/>
    </xf>
    <xf numFmtId="190" fontId="54" fillId="0" borderId="38" xfId="0" applyNumberFormat="1" applyFont="1" applyBorder="1" applyAlignment="1">
      <alignment horizontal="center" vertical="center" textRotation="255" shrinkToFit="1"/>
    </xf>
    <xf numFmtId="38" fontId="62" fillId="0" borderId="0" xfId="85" applyNumberFormat="1" applyFont="1" applyAlignment="1">
      <alignment vertical="center"/>
    </xf>
    <xf numFmtId="38" fontId="62" fillId="0" borderId="154" xfId="86" applyFont="1" applyFill="1" applyBorder="1" applyAlignment="1">
      <alignment horizontal="center" vertical="center" wrapText="1"/>
    </xf>
    <xf numFmtId="38" fontId="62" fillId="0" borderId="121" xfId="86" applyFont="1" applyFill="1" applyBorder="1" applyAlignment="1">
      <alignment horizontal="center" vertical="center" wrapText="1"/>
    </xf>
    <xf numFmtId="38" fontId="62" fillId="0" borderId="149" xfId="86" applyFont="1" applyFill="1" applyBorder="1" applyAlignment="1">
      <alignment horizontal="center" vertical="center" wrapText="1"/>
    </xf>
    <xf numFmtId="38" fontId="62" fillId="0" borderId="156" xfId="86" applyFont="1" applyFill="1" applyBorder="1" applyAlignment="1">
      <alignment horizontal="center" vertical="center" wrapText="1"/>
    </xf>
    <xf numFmtId="38" fontId="62" fillId="0" borderId="65" xfId="86" applyFont="1" applyFill="1" applyBorder="1" applyAlignment="1">
      <alignment horizontal="center" vertical="center" wrapText="1"/>
    </xf>
    <xf numFmtId="38" fontId="62" fillId="0" borderId="22" xfId="86" applyFont="1" applyFill="1" applyBorder="1" applyAlignment="1">
      <alignment horizontal="center" vertical="center" wrapText="1"/>
    </xf>
    <xf numFmtId="38" fontId="62" fillId="0" borderId="148" xfId="86" applyFont="1" applyFill="1" applyBorder="1" applyAlignment="1">
      <alignment horizontal="center" vertical="center" wrapText="1"/>
    </xf>
    <xf numFmtId="38" fontId="62" fillId="0" borderId="37" xfId="86" applyFont="1" applyFill="1" applyBorder="1" applyAlignment="1">
      <alignment horizontal="center" vertical="center" wrapText="1"/>
    </xf>
    <xf numFmtId="38" fontId="62" fillId="0" borderId="137" xfId="86" applyFont="1" applyFill="1" applyBorder="1" applyAlignment="1">
      <alignment horizontal="center" vertical="center" wrapText="1"/>
    </xf>
    <xf numFmtId="38" fontId="62" fillId="0" borderId="190" xfId="86" applyFont="1" applyFill="1" applyBorder="1" applyAlignment="1">
      <alignment horizontal="center" vertical="center" wrapText="1"/>
    </xf>
    <xf numFmtId="0" fontId="54" fillId="0" borderId="20" xfId="55" applyFont="1" applyBorder="1" applyAlignment="1">
      <alignment horizontal="center" vertical="center" wrapText="1" shrinkToFit="1"/>
    </xf>
    <xf numFmtId="0" fontId="54" fillId="0" borderId="26" xfId="55" applyFont="1" applyBorder="1" applyAlignment="1">
      <alignment horizontal="center" vertical="center" wrapText="1" shrinkToFit="1"/>
    </xf>
    <xf numFmtId="180" fontId="54" fillId="0" borderId="22" xfId="57" applyNumberFormat="1" applyFont="1" applyFill="1" applyBorder="1" applyAlignment="1">
      <alignment horizontal="center" vertical="center" shrinkToFit="1"/>
    </xf>
    <xf numFmtId="0" fontId="54" fillId="0" borderId="20" xfId="1" applyFont="1" applyBorder="1" applyAlignment="1">
      <alignment horizontal="center" vertical="center" wrapText="1" shrinkToFit="1"/>
    </xf>
    <xf numFmtId="0" fontId="54" fillId="0" borderId="26" xfId="1" applyFont="1" applyBorder="1" applyAlignment="1">
      <alignment horizontal="center" vertical="center" wrapText="1" shrinkToFit="1"/>
    </xf>
    <xf numFmtId="0" fontId="54" fillId="0" borderId="14" xfId="55" applyFont="1" applyBorder="1" applyAlignment="1">
      <alignment horizontal="center" vertical="center" wrapText="1" shrinkToFit="1"/>
    </xf>
    <xf numFmtId="0" fontId="54" fillId="0" borderId="12" xfId="1" applyFont="1" applyBorder="1" applyAlignment="1">
      <alignment horizontal="center" vertical="center" shrinkToFit="1"/>
    </xf>
    <xf numFmtId="0" fontId="54" fillId="0" borderId="22" xfId="1" applyFont="1" applyBorder="1" applyAlignment="1">
      <alignment horizontal="center" vertical="center" shrinkToFit="1"/>
    </xf>
    <xf numFmtId="0" fontId="54" fillId="0" borderId="11" xfId="1" applyFont="1" applyBorder="1" applyAlignment="1">
      <alignment horizontal="center" vertical="center" shrinkToFit="1"/>
    </xf>
    <xf numFmtId="183" fontId="54" fillId="0" borderId="11" xfId="1" applyNumberFormat="1" applyFont="1" applyBorder="1" applyAlignment="1">
      <alignment horizontal="center" vertical="center"/>
    </xf>
    <xf numFmtId="0" fontId="54" fillId="0" borderId="11" xfId="1" applyFont="1" applyBorder="1" applyAlignment="1">
      <alignment horizontal="center" vertical="center"/>
    </xf>
    <xf numFmtId="3" fontId="54" fillId="0" borderId="12" xfId="1" applyNumberFormat="1" applyFont="1" applyBorder="1" applyAlignment="1">
      <alignment vertical="center"/>
    </xf>
    <xf numFmtId="3" fontId="54" fillId="0" borderId="22" xfId="1" applyNumberFormat="1" applyFont="1" applyBorder="1" applyAlignment="1">
      <alignment vertical="center"/>
    </xf>
    <xf numFmtId="0" fontId="54" fillId="0" borderId="20" xfId="1" applyFont="1" applyBorder="1" applyAlignment="1">
      <alignment horizontal="center" vertical="center" shrinkToFit="1"/>
    </xf>
    <xf numFmtId="0" fontId="54" fillId="0" borderId="14" xfId="1" applyFont="1" applyBorder="1" applyAlignment="1">
      <alignment horizontal="center" vertical="center" shrinkToFit="1"/>
    </xf>
    <xf numFmtId="0" fontId="54" fillId="0" borderId="26" xfId="1" applyFont="1" applyBorder="1" applyAlignment="1">
      <alignment horizontal="center" vertical="center" shrinkToFit="1"/>
    </xf>
    <xf numFmtId="0" fontId="54" fillId="0" borderId="14" xfId="1" applyFont="1" applyBorder="1" applyAlignment="1">
      <alignment horizontal="center" vertical="center" wrapText="1" shrinkToFit="1"/>
    </xf>
    <xf numFmtId="183" fontId="54" fillId="20" borderId="185" xfId="1" applyNumberFormat="1" applyFont="1" applyFill="1" applyBorder="1" applyAlignment="1">
      <alignment horizontal="right" vertical="center"/>
    </xf>
    <xf numFmtId="183" fontId="54" fillId="20" borderId="72" xfId="1" applyNumberFormat="1" applyFont="1" applyFill="1" applyBorder="1" applyAlignment="1">
      <alignment horizontal="right" vertical="center"/>
    </xf>
    <xf numFmtId="3" fontId="54" fillId="20" borderId="71" xfId="1" applyNumberFormat="1" applyFont="1" applyFill="1" applyBorder="1" applyAlignment="1">
      <alignment vertical="center"/>
    </xf>
    <xf numFmtId="3" fontId="54" fillId="20" borderId="124" xfId="1" applyNumberFormat="1" applyFont="1" applyFill="1" applyBorder="1" applyAlignment="1">
      <alignment vertical="center"/>
    </xf>
    <xf numFmtId="0" fontId="54" fillId="0" borderId="1" xfId="55" applyFont="1" applyBorder="1" applyAlignment="1">
      <alignment horizontal="right" vertical="center"/>
    </xf>
    <xf numFmtId="0" fontId="54" fillId="20" borderId="12" xfId="55" applyFont="1" applyFill="1" applyBorder="1" applyAlignment="1">
      <alignment horizontal="right" vertical="center"/>
    </xf>
    <xf numFmtId="0" fontId="54" fillId="20" borderId="22" xfId="55" applyFont="1" applyFill="1" applyBorder="1" applyAlignment="1">
      <alignment horizontal="right" vertical="center"/>
    </xf>
    <xf numFmtId="0" fontId="54" fillId="20" borderId="55" xfId="55" applyFont="1" applyFill="1" applyBorder="1" applyAlignment="1">
      <alignment horizontal="right" vertical="center" shrinkToFit="1"/>
    </xf>
    <xf numFmtId="0" fontId="54" fillId="20" borderId="57" xfId="55" applyFont="1" applyFill="1" applyBorder="1" applyAlignment="1">
      <alignment horizontal="right" vertical="center" shrinkToFit="1"/>
    </xf>
    <xf numFmtId="0" fontId="54" fillId="20" borderId="55" xfId="55" applyFont="1" applyFill="1" applyBorder="1" applyAlignment="1">
      <alignment horizontal="right" vertical="center"/>
    </xf>
    <xf numFmtId="0" fontId="54" fillId="20" borderId="57" xfId="55" applyFont="1" applyFill="1" applyBorder="1" applyAlignment="1">
      <alignment horizontal="right" vertical="center"/>
    </xf>
    <xf numFmtId="3" fontId="54" fillId="0" borderId="1" xfId="55" applyNumberFormat="1" applyFont="1" applyBorder="1" applyAlignment="1">
      <alignment vertical="center"/>
    </xf>
    <xf numFmtId="0" fontId="54" fillId="2" borderId="11" xfId="0" applyFont="1" applyFill="1" applyBorder="1" applyAlignment="1">
      <alignment horizontal="left" vertical="center"/>
    </xf>
    <xf numFmtId="0" fontId="55" fillId="0" borderId="0" xfId="0" applyFont="1" applyAlignment="1">
      <alignment horizontal="distributed" vertical="center"/>
    </xf>
    <xf numFmtId="49" fontId="54" fillId="2" borderId="11" xfId="0" applyNumberFormat="1" applyFont="1" applyFill="1" applyBorder="1" applyAlignment="1">
      <alignment horizontal="left" vertical="center"/>
    </xf>
    <xf numFmtId="38" fontId="54" fillId="2" borderId="0" xfId="0" applyNumberFormat="1" applyFont="1" applyFill="1" applyAlignment="1">
      <alignment horizontal="right" vertical="center"/>
    </xf>
    <xf numFmtId="0" fontId="47" fillId="0" borderId="0" xfId="0" applyFont="1" applyAlignment="1">
      <alignment horizontal="center" vertical="center"/>
    </xf>
    <xf numFmtId="3" fontId="54" fillId="2" borderId="0" xfId="0" applyNumberFormat="1" applyFont="1" applyFill="1" applyAlignment="1">
      <alignment vertical="center"/>
    </xf>
    <xf numFmtId="0" fontId="54" fillId="2" borderId="0" xfId="0" applyFont="1" applyFill="1" applyAlignment="1">
      <alignment vertical="center"/>
    </xf>
    <xf numFmtId="38" fontId="54" fillId="0" borderId="0" xfId="63" applyFont="1" applyBorder="1" applyAlignment="1">
      <alignment vertical="center"/>
    </xf>
    <xf numFmtId="38" fontId="54" fillId="0" borderId="0" xfId="63" applyFont="1" applyFill="1" applyBorder="1" applyAlignment="1">
      <alignment horizontal="right" vertical="center"/>
    </xf>
    <xf numFmtId="189" fontId="54" fillId="0" borderId="0" xfId="1" applyNumberFormat="1" applyFont="1" applyAlignment="1">
      <alignment vertical="center"/>
    </xf>
    <xf numFmtId="198" fontId="54" fillId="0" borderId="0" xfId="0" applyNumberFormat="1" applyFont="1" applyAlignment="1">
      <alignment horizontal="center" vertical="center"/>
    </xf>
    <xf numFmtId="0" fontId="54" fillId="0" borderId="0" xfId="0" applyFont="1" applyAlignment="1">
      <alignment horizontal="left" vertical="top" wrapText="1"/>
    </xf>
    <xf numFmtId="0" fontId="55" fillId="0" borderId="0" xfId="0" applyFont="1" applyAlignment="1">
      <alignment horizontal="center" vertical="center"/>
    </xf>
    <xf numFmtId="0" fontId="59" fillId="0" borderId="0" xfId="0" applyFont="1" applyAlignment="1">
      <alignment horizontal="left" vertical="center" wrapText="1"/>
    </xf>
    <xf numFmtId="0" fontId="59" fillId="0" borderId="0" xfId="0" applyFont="1" applyAlignment="1">
      <alignment wrapText="1"/>
    </xf>
    <xf numFmtId="3" fontId="47" fillId="2" borderId="0" xfId="0" applyNumberFormat="1" applyFont="1" applyFill="1" applyAlignment="1">
      <alignment vertical="center"/>
    </xf>
    <xf numFmtId="0" fontId="47" fillId="2" borderId="0" xfId="0" applyFont="1" applyFill="1" applyAlignment="1">
      <alignment vertical="center"/>
    </xf>
    <xf numFmtId="38" fontId="47" fillId="0" borderId="0" xfId="63" applyFont="1" applyBorder="1" applyAlignment="1">
      <alignment vertical="center"/>
    </xf>
    <xf numFmtId="0" fontId="59" fillId="0" borderId="35" xfId="0" applyFont="1" applyBorder="1" applyAlignment="1">
      <alignment vertical="center"/>
    </xf>
    <xf numFmtId="0" fontId="59" fillId="0" borderId="27" xfId="0" applyFont="1" applyBorder="1" applyAlignment="1">
      <alignment vertical="center"/>
    </xf>
    <xf numFmtId="0" fontId="59" fillId="0" borderId="44" xfId="0" applyFont="1" applyBorder="1" applyAlignment="1">
      <alignment vertical="center"/>
    </xf>
    <xf numFmtId="0" fontId="59" fillId="0" borderId="0" xfId="0" applyFont="1" applyAlignment="1">
      <alignment vertical="center"/>
    </xf>
    <xf numFmtId="180" fontId="54" fillId="0" borderId="1" xfId="0" applyNumberFormat="1" applyFont="1" applyBorder="1" applyAlignment="1">
      <alignment horizontal="right" vertical="center"/>
    </xf>
    <xf numFmtId="38" fontId="54" fillId="2" borderId="1" xfId="0" applyNumberFormat="1" applyFont="1" applyFill="1" applyBorder="1" applyAlignment="1">
      <alignment horizontal="right" vertical="center"/>
    </xf>
    <xf numFmtId="186" fontId="54" fillId="0" borderId="1" xfId="0" applyNumberFormat="1" applyFont="1" applyBorder="1" applyAlignment="1">
      <alignment horizontal="right" vertical="center"/>
    </xf>
    <xf numFmtId="193" fontId="54" fillId="0" borderId="1" xfId="0" applyNumberFormat="1" applyFont="1" applyBorder="1" applyAlignment="1">
      <alignment horizontal="right" vertical="center"/>
    </xf>
    <xf numFmtId="0" fontId="61" fillId="0" borderId="1" xfId="0" applyFont="1" applyBorder="1" applyAlignment="1">
      <alignment vertical="center"/>
    </xf>
    <xf numFmtId="0" fontId="54" fillId="0" borderId="0" xfId="0" applyFont="1" applyAlignment="1">
      <alignment horizontal="left" vertical="distributed" wrapText="1"/>
    </xf>
    <xf numFmtId="187" fontId="54" fillId="29" borderId="0" xfId="0" applyNumberFormat="1" applyFont="1" applyFill="1" applyAlignment="1">
      <alignment horizontal="right" vertical="center"/>
    </xf>
    <xf numFmtId="0" fontId="55" fillId="29" borderId="0" xfId="0" applyFont="1" applyFill="1" applyAlignment="1">
      <alignment horizontal="center" vertical="center"/>
    </xf>
    <xf numFmtId="0" fontId="54" fillId="29" borderId="0" xfId="0" applyFont="1" applyFill="1" applyAlignment="1">
      <alignment horizontal="left" vertical="distributed" wrapText="1"/>
    </xf>
    <xf numFmtId="0" fontId="54" fillId="29" borderId="0" xfId="0" applyFont="1" applyFill="1" applyAlignment="1">
      <alignment horizontal="distributed" vertical="center"/>
    </xf>
    <xf numFmtId="0" fontId="54" fillId="29" borderId="0" xfId="0" applyFont="1" applyFill="1" applyAlignment="1">
      <alignment horizontal="center" vertical="center"/>
    </xf>
    <xf numFmtId="0" fontId="54" fillId="29" borderId="1" xfId="0" applyFont="1" applyFill="1" applyBorder="1" applyAlignment="1">
      <alignment horizontal="distributed" vertical="center"/>
    </xf>
    <xf numFmtId="180" fontId="54" fillId="2" borderId="1" xfId="0" applyNumberFormat="1" applyFont="1" applyFill="1" applyBorder="1" applyAlignment="1">
      <alignment vertical="center"/>
    </xf>
    <xf numFmtId="0" fontId="54" fillId="29" borderId="1" xfId="0" applyFont="1" applyFill="1" applyBorder="1" applyAlignment="1">
      <alignment horizontal="left" vertical="center"/>
    </xf>
    <xf numFmtId="0" fontId="54" fillId="19" borderId="0" xfId="0" applyFont="1" applyFill="1" applyAlignment="1">
      <alignment horizontal="distributed" vertical="center"/>
    </xf>
    <xf numFmtId="189" fontId="54" fillId="19" borderId="0" xfId="1" applyNumberFormat="1" applyFont="1" applyFill="1" applyAlignment="1">
      <alignment horizontal="center" vertical="center"/>
    </xf>
    <xf numFmtId="187" fontId="54" fillId="19" borderId="0" xfId="0" applyNumberFormat="1" applyFont="1" applyFill="1" applyAlignment="1">
      <alignment horizontal="center" vertical="center"/>
    </xf>
    <xf numFmtId="187" fontId="61" fillId="19" borderId="0" xfId="0" applyNumberFormat="1" applyFont="1" applyFill="1" applyAlignment="1">
      <alignment horizontal="right" vertical="center"/>
    </xf>
    <xf numFmtId="0" fontId="55" fillId="0" borderId="0" xfId="1" applyFont="1" applyAlignment="1">
      <alignment horizontal="center" vertical="center"/>
    </xf>
    <xf numFmtId="0" fontId="54" fillId="0" borderId="120" xfId="1" applyFont="1" applyBorder="1" applyAlignment="1">
      <alignment horizontal="center" vertical="center"/>
    </xf>
    <xf numFmtId="0" fontId="54" fillId="0" borderId="122" xfId="1" applyFont="1" applyBorder="1" applyAlignment="1">
      <alignment horizontal="center" vertical="center"/>
    </xf>
    <xf numFmtId="0" fontId="65" fillId="0" borderId="0" xfId="55" applyFont="1" applyAlignment="1">
      <alignment horizontal="right" vertical="center"/>
    </xf>
    <xf numFmtId="0" fontId="54" fillId="0" borderId="20" xfId="1" applyFont="1" applyBorder="1" applyAlignment="1">
      <alignment horizontal="left" vertical="center" wrapText="1"/>
    </xf>
    <xf numFmtId="0" fontId="54" fillId="0" borderId="14" xfId="1" applyFont="1" applyBorder="1" applyAlignment="1">
      <alignment horizontal="left" vertical="center" wrapText="1"/>
    </xf>
    <xf numFmtId="0" fontId="54" fillId="0" borderId="26" xfId="1" applyFont="1" applyBorder="1" applyAlignment="1">
      <alignment horizontal="left" vertical="center" wrapText="1"/>
    </xf>
    <xf numFmtId="38" fontId="62" fillId="0" borderId="1" xfId="85" applyNumberFormat="1" applyFont="1" applyBorder="1" applyAlignment="1">
      <alignment vertical="center"/>
    </xf>
    <xf numFmtId="0" fontId="62" fillId="0" borderId="37" xfId="85" applyFont="1" applyBorder="1" applyAlignment="1">
      <alignment horizontal="center" vertical="center" wrapText="1"/>
    </xf>
    <xf numFmtId="0" fontId="62" fillId="0" borderId="0" xfId="85" applyFont="1" applyAlignment="1">
      <alignment horizontal="center" vertical="center" wrapText="1"/>
    </xf>
    <xf numFmtId="0" fontId="62" fillId="0" borderId="145" xfId="85" applyFont="1" applyBorder="1" applyAlignment="1">
      <alignment horizontal="center" vertical="center" wrapText="1"/>
    </xf>
    <xf numFmtId="0" fontId="62" fillId="0" borderId="204" xfId="85" applyFont="1" applyBorder="1" applyAlignment="1">
      <alignment horizontal="center" vertical="center" wrapText="1"/>
    </xf>
    <xf numFmtId="0" fontId="62" fillId="0" borderId="205" xfId="85" applyFont="1" applyBorder="1" applyAlignment="1">
      <alignment horizontal="center" vertical="center" wrapText="1"/>
    </xf>
    <xf numFmtId="0" fontId="62" fillId="0" borderId="206" xfId="85" applyFont="1" applyBorder="1" applyAlignment="1">
      <alignment horizontal="center" vertical="center" wrapText="1"/>
    </xf>
    <xf numFmtId="0" fontId="54" fillId="0" borderId="20"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26" xfId="0" applyFont="1" applyBorder="1" applyAlignment="1">
      <alignment horizontal="center" vertical="center" wrapText="1"/>
    </xf>
    <xf numFmtId="0" fontId="54" fillId="0" borderId="63" xfId="0" applyFont="1" applyBorder="1" applyAlignment="1">
      <alignment horizontal="center" vertical="center"/>
    </xf>
    <xf numFmtId="194" fontId="54" fillId="0" borderId="20" xfId="0" applyNumberFormat="1" applyFont="1" applyBorder="1" applyAlignment="1">
      <alignment horizontal="center" vertical="center" wrapText="1"/>
    </xf>
    <xf numFmtId="194" fontId="54" fillId="0" borderId="14" xfId="0" applyNumberFormat="1" applyFont="1" applyBorder="1" applyAlignment="1">
      <alignment horizontal="center" vertical="center" wrapText="1"/>
    </xf>
    <xf numFmtId="194" fontId="54" fillId="0" borderId="26" xfId="0" applyNumberFormat="1" applyFont="1" applyBorder="1" applyAlignment="1">
      <alignment horizontal="center" vertical="center" wrapText="1"/>
    </xf>
    <xf numFmtId="0" fontId="54" fillId="0" borderId="35" xfId="0" applyFont="1" applyBorder="1" applyAlignment="1">
      <alignment horizontal="center" vertical="center"/>
    </xf>
    <xf numFmtId="0" fontId="54" fillId="0" borderId="27" xfId="0" applyFont="1" applyBorder="1" applyAlignment="1">
      <alignment horizontal="center" vertical="center"/>
    </xf>
    <xf numFmtId="0" fontId="54" fillId="0" borderId="60" xfId="0" applyFont="1" applyBorder="1" applyAlignment="1">
      <alignment horizontal="center" vertical="center"/>
    </xf>
    <xf numFmtId="0" fontId="54" fillId="0" borderId="44" xfId="0" applyFont="1" applyBorder="1" applyAlignment="1">
      <alignment horizontal="center" vertical="center"/>
    </xf>
    <xf numFmtId="0" fontId="54" fillId="0" borderId="29" xfId="0" applyFont="1" applyBorder="1" applyAlignment="1">
      <alignment horizontal="center" vertical="center"/>
    </xf>
    <xf numFmtId="0" fontId="54" fillId="0" borderId="55" xfId="0" applyFont="1" applyBorder="1" applyAlignment="1">
      <alignment horizontal="center" vertical="center"/>
    </xf>
    <xf numFmtId="0" fontId="54" fillId="0" borderId="1" xfId="0" applyFont="1" applyBorder="1" applyAlignment="1">
      <alignment horizontal="center" vertical="center"/>
    </xf>
    <xf numFmtId="0" fontId="54" fillId="0" borderId="57" xfId="0" applyFont="1" applyBorder="1" applyAlignment="1">
      <alignment horizontal="center" vertical="center"/>
    </xf>
    <xf numFmtId="0" fontId="54" fillId="0" borderId="35" xfId="0" applyFont="1" applyBorder="1" applyAlignment="1">
      <alignment horizontal="center" vertical="center" wrapText="1"/>
    </xf>
    <xf numFmtId="0" fontId="54" fillId="0" borderId="44" xfId="0" applyFont="1" applyBorder="1" applyAlignment="1">
      <alignment horizontal="center" vertical="center" wrapText="1"/>
    </xf>
    <xf numFmtId="0" fontId="54" fillId="0" borderId="55" xfId="0" applyFont="1" applyBorder="1" applyAlignment="1">
      <alignment horizontal="center" vertical="center" wrapText="1"/>
    </xf>
    <xf numFmtId="0" fontId="54" fillId="0" borderId="195" xfId="0" applyFont="1" applyBorder="1" applyAlignment="1">
      <alignment horizontal="center" vertical="center"/>
    </xf>
    <xf numFmtId="0" fontId="54" fillId="0" borderId="56" xfId="0" applyFont="1" applyBorder="1" applyAlignment="1">
      <alignment horizontal="center" vertical="center"/>
    </xf>
    <xf numFmtId="0" fontId="54" fillId="0" borderId="150" xfId="0" applyFont="1" applyBorder="1" applyAlignment="1">
      <alignment horizontal="center" vertical="center" wrapText="1"/>
    </xf>
    <xf numFmtId="0" fontId="54" fillId="0" borderId="27" xfId="0" applyFont="1" applyBorder="1" applyAlignment="1">
      <alignment horizontal="center" vertical="center" wrapText="1"/>
    </xf>
    <xf numFmtId="0" fontId="54" fillId="0" borderId="66" xfId="0" applyFont="1" applyBorder="1" applyAlignment="1">
      <alignment horizontal="center" vertical="center"/>
    </xf>
    <xf numFmtId="0" fontId="54" fillId="0" borderId="145" xfId="0" applyFont="1" applyBorder="1" applyAlignment="1">
      <alignment horizontal="center" vertical="center"/>
    </xf>
    <xf numFmtId="0" fontId="54" fillId="0" borderId="12" xfId="0" applyFont="1" applyBorder="1" applyAlignment="1">
      <alignment horizontal="center" vertical="center"/>
    </xf>
    <xf numFmtId="0" fontId="54" fillId="0" borderId="13" xfId="0" applyFont="1" applyBorder="1" applyAlignment="1">
      <alignment horizontal="center" vertical="center"/>
    </xf>
    <xf numFmtId="0" fontId="54" fillId="29" borderId="150" xfId="0" applyFont="1" applyFill="1" applyBorder="1" applyAlignment="1">
      <alignment horizontal="center" vertical="center"/>
    </xf>
    <xf numFmtId="0" fontId="54" fillId="29" borderId="133" xfId="0" applyFont="1" applyFill="1" applyBorder="1" applyAlignment="1">
      <alignment horizontal="center" vertical="center"/>
    </xf>
    <xf numFmtId="0" fontId="47" fillId="0" borderId="20" xfId="0" applyFont="1" applyBorder="1" applyAlignment="1">
      <alignment horizontal="center" vertical="center" wrapText="1"/>
    </xf>
    <xf numFmtId="0" fontId="47" fillId="0" borderId="26" xfId="0" applyFont="1" applyBorder="1" applyAlignment="1">
      <alignment horizontal="center" vertical="center" wrapText="1"/>
    </xf>
    <xf numFmtId="0" fontId="54" fillId="0" borderId="186" xfId="0" applyFont="1" applyBorder="1" applyAlignment="1">
      <alignment horizontal="center" vertical="center"/>
    </xf>
    <xf numFmtId="0" fontId="54" fillId="0" borderId="22" xfId="0" applyFont="1" applyBorder="1" applyAlignment="1">
      <alignment horizontal="center" vertical="center"/>
    </xf>
    <xf numFmtId="0" fontId="54" fillId="0" borderId="20" xfId="0" applyFont="1" applyBorder="1" applyAlignment="1">
      <alignment horizontal="center" vertical="center"/>
    </xf>
    <xf numFmtId="0" fontId="54" fillId="0" borderId="26" xfId="0" applyFont="1" applyBorder="1" applyAlignment="1">
      <alignment horizontal="center" vertical="center"/>
    </xf>
    <xf numFmtId="0" fontId="54" fillId="29" borderId="139" xfId="0" applyFont="1" applyFill="1" applyBorder="1" applyAlignment="1">
      <alignment horizontal="center" vertical="center"/>
    </xf>
    <xf numFmtId="0" fontId="54" fillId="29" borderId="138" xfId="0" applyFont="1" applyFill="1" applyBorder="1" applyAlignment="1">
      <alignment horizontal="center" vertical="center"/>
    </xf>
    <xf numFmtId="0" fontId="54" fillId="29" borderId="150" xfId="0" applyFont="1" applyFill="1" applyBorder="1" applyAlignment="1">
      <alignment horizontal="center" vertical="center" wrapText="1"/>
    </xf>
    <xf numFmtId="0" fontId="54" fillId="29" borderId="27" xfId="0" applyFont="1" applyFill="1" applyBorder="1" applyAlignment="1">
      <alignment horizontal="center" vertical="center" wrapText="1"/>
    </xf>
    <xf numFmtId="0" fontId="54" fillId="29" borderId="63" xfId="0" applyFont="1" applyFill="1" applyBorder="1" applyAlignment="1">
      <alignment horizontal="center" vertical="center" wrapText="1"/>
    </xf>
    <xf numFmtId="0" fontId="54" fillId="29" borderId="11" xfId="0" applyFont="1" applyFill="1" applyBorder="1" applyAlignment="1">
      <alignment horizontal="center" vertical="center" wrapText="1"/>
    </xf>
    <xf numFmtId="0" fontId="54" fillId="0" borderId="65" xfId="0" applyFont="1" applyBorder="1" applyAlignment="1">
      <alignment horizontal="center" vertical="center"/>
    </xf>
    <xf numFmtId="0" fontId="54" fillId="0" borderId="136" xfId="0" applyFont="1" applyBorder="1" applyAlignment="1">
      <alignment horizontal="center" vertical="center"/>
    </xf>
    <xf numFmtId="0" fontId="54" fillId="0" borderId="147" xfId="0" applyFont="1" applyBorder="1" applyAlignment="1">
      <alignment horizontal="center" vertical="center"/>
    </xf>
    <xf numFmtId="0" fontId="54" fillId="0" borderId="134" xfId="0" applyFont="1" applyBorder="1" applyAlignment="1">
      <alignment horizontal="center" vertical="center"/>
    </xf>
    <xf numFmtId="0" fontId="54" fillId="29" borderId="11" xfId="48" applyFont="1" applyFill="1" applyBorder="1" applyAlignment="1">
      <alignment horizontal="center" vertical="center" wrapText="1"/>
    </xf>
    <xf numFmtId="0" fontId="54" fillId="0" borderId="14" xfId="0" applyFont="1" applyBorder="1" applyAlignment="1">
      <alignment horizontal="center" vertical="center"/>
    </xf>
    <xf numFmtId="0" fontId="54" fillId="0" borderId="1" xfId="0" applyFont="1" applyBorder="1" applyAlignment="1">
      <alignment horizontal="center" vertical="center" wrapText="1"/>
    </xf>
    <xf numFmtId="201" fontId="54" fillId="0" borderId="13" xfId="48" applyNumberFormat="1" applyFont="1" applyBorder="1" applyAlignment="1" applyProtection="1">
      <alignment horizontal="center" vertical="center"/>
      <protection locked="0"/>
    </xf>
    <xf numFmtId="0" fontId="72" fillId="0" borderId="0" xfId="48" applyFont="1" applyAlignment="1">
      <alignment horizontal="center" vertical="center"/>
    </xf>
    <xf numFmtId="0" fontId="54" fillId="0" borderId="1" xfId="48" applyFont="1" applyBorder="1" applyAlignment="1">
      <alignment vertical="center"/>
    </xf>
    <xf numFmtId="0" fontId="54" fillId="0" borderId="1" xfId="48" applyFont="1" applyBorder="1" applyAlignment="1" applyProtection="1">
      <alignment horizontal="left" vertical="center" wrapText="1"/>
      <protection locked="0"/>
    </xf>
    <xf numFmtId="0" fontId="54" fillId="0" borderId="1" xfId="48" applyFont="1" applyBorder="1" applyAlignment="1" applyProtection="1">
      <alignment horizontal="left" vertical="center"/>
      <protection locked="0"/>
    </xf>
    <xf numFmtId="0" fontId="54" fillId="0" borderId="13" xfId="48" applyFont="1" applyBorder="1" applyAlignment="1">
      <alignment vertical="center"/>
    </xf>
    <xf numFmtId="0" fontId="54" fillId="0" borderId="13" xfId="48" applyFont="1" applyBorder="1" applyAlignment="1" applyProtection="1">
      <alignment vertical="center"/>
      <protection locked="0"/>
    </xf>
    <xf numFmtId="0" fontId="54" fillId="29" borderId="11" xfId="48" applyFont="1" applyFill="1" applyBorder="1" applyAlignment="1">
      <alignment horizontal="center" vertical="center" textRotation="255" wrapText="1"/>
    </xf>
    <xf numFmtId="0" fontId="54" fillId="0" borderId="188" xfId="48" applyFont="1" applyBorder="1" applyAlignment="1">
      <alignment horizontal="center" vertical="center"/>
    </xf>
    <xf numFmtId="0" fontId="61" fillId="0" borderId="187" xfId="89" applyFont="1" applyBorder="1" applyAlignment="1">
      <alignment horizontal="center" vertical="center"/>
    </xf>
    <xf numFmtId="194" fontId="54" fillId="0" borderId="11" xfId="0" applyNumberFormat="1" applyFont="1" applyBorder="1" applyAlignment="1">
      <alignment horizontal="center" vertical="center" wrapText="1"/>
    </xf>
    <xf numFmtId="0" fontId="54" fillId="0" borderId="11" xfId="0" applyFont="1" applyBorder="1" applyAlignment="1">
      <alignment horizontal="center" vertical="center"/>
    </xf>
    <xf numFmtId="0" fontId="54" fillId="0" borderId="11" xfId="48" applyFont="1" applyBorder="1" applyAlignment="1">
      <alignment horizontal="center" vertical="center" wrapText="1"/>
    </xf>
    <xf numFmtId="0" fontId="54" fillId="0" borderId="18" xfId="48" applyFont="1" applyBorder="1" applyAlignment="1">
      <alignment horizontal="center" vertical="center" wrapText="1"/>
    </xf>
    <xf numFmtId="0" fontId="54" fillId="0" borderId="55" xfId="48" applyFont="1" applyBorder="1" applyAlignment="1">
      <alignment horizontal="center" vertical="center" wrapText="1"/>
    </xf>
    <xf numFmtId="0" fontId="54" fillId="0" borderId="12" xfId="48" applyFont="1" applyBorder="1" applyAlignment="1">
      <alignment horizontal="center" vertical="center" wrapText="1"/>
    </xf>
    <xf numFmtId="0" fontId="54" fillId="0" borderId="57" xfId="48" applyFont="1" applyBorder="1" applyAlignment="1">
      <alignment horizontal="center" vertical="center"/>
    </xf>
    <xf numFmtId="0" fontId="54" fillId="0" borderId="22" xfId="48" applyFont="1" applyBorder="1" applyAlignment="1">
      <alignment horizontal="center" vertical="center"/>
    </xf>
    <xf numFmtId="0" fontId="54" fillId="29" borderId="22" xfId="0" applyFont="1" applyFill="1" applyBorder="1" applyAlignment="1">
      <alignment horizontal="center" vertical="center"/>
    </xf>
    <xf numFmtId="0" fontId="54" fillId="29" borderId="11" xfId="0" applyFont="1" applyFill="1" applyBorder="1" applyAlignment="1">
      <alignment horizontal="center" vertical="center"/>
    </xf>
    <xf numFmtId="0" fontId="54" fillId="29" borderId="20" xfId="0" applyFont="1" applyFill="1" applyBorder="1" applyAlignment="1">
      <alignment horizontal="center" vertical="center"/>
    </xf>
    <xf numFmtId="0" fontId="54" fillId="29" borderId="26" xfId="0" applyFont="1" applyFill="1" applyBorder="1" applyAlignment="1">
      <alignment horizontal="center" vertical="center"/>
    </xf>
    <xf numFmtId="0" fontId="54" fillId="0" borderId="61" xfId="0" applyFont="1" applyBorder="1" applyAlignment="1">
      <alignment horizontal="center" vertical="center"/>
    </xf>
    <xf numFmtId="0" fontId="54" fillId="29" borderId="61" xfId="0" applyFont="1" applyFill="1" applyBorder="1" applyAlignment="1">
      <alignment horizontal="center" vertical="center" wrapText="1"/>
    </xf>
    <xf numFmtId="0" fontId="54" fillId="29" borderId="35" xfId="0" applyFont="1" applyFill="1" applyBorder="1" applyAlignment="1">
      <alignment horizontal="center" vertical="center"/>
    </xf>
    <xf numFmtId="0" fontId="54" fillId="29" borderId="44" xfId="0" applyFont="1" applyFill="1" applyBorder="1" applyAlignment="1">
      <alignment horizontal="center" vertical="center"/>
    </xf>
    <xf numFmtId="0" fontId="54" fillId="29" borderId="35" xfId="0" applyFont="1" applyFill="1" applyBorder="1" applyAlignment="1">
      <alignment horizontal="center" vertical="center" wrapText="1"/>
    </xf>
    <xf numFmtId="0" fontId="54" fillId="29" borderId="55" xfId="0" applyFont="1" applyFill="1" applyBorder="1" applyAlignment="1">
      <alignment horizontal="center" vertical="center" wrapText="1"/>
    </xf>
    <xf numFmtId="0" fontId="54" fillId="29" borderId="1" xfId="0" applyFont="1" applyFill="1" applyBorder="1" applyAlignment="1">
      <alignment horizontal="center" vertical="center" wrapText="1"/>
    </xf>
    <xf numFmtId="3" fontId="54" fillId="20" borderId="185" xfId="1" applyNumberFormat="1" applyFont="1" applyFill="1" applyBorder="1" applyAlignment="1">
      <alignment vertical="center"/>
    </xf>
    <xf numFmtId="3" fontId="54" fillId="20" borderId="72" xfId="1" applyNumberFormat="1" applyFont="1" applyFill="1" applyBorder="1" applyAlignment="1">
      <alignment vertical="center"/>
    </xf>
    <xf numFmtId="180" fontId="47" fillId="0" borderId="22" xfId="57" applyNumberFormat="1" applyFont="1" applyFill="1" applyBorder="1" applyAlignment="1">
      <alignment horizontal="center" vertical="center" shrinkToFit="1"/>
    </xf>
    <xf numFmtId="0" fontId="47" fillId="0" borderId="20" xfId="55" applyFont="1" applyBorder="1" applyAlignment="1">
      <alignment horizontal="center" vertical="center" wrapText="1" shrinkToFit="1"/>
    </xf>
    <xf numFmtId="0" fontId="47" fillId="0" borderId="26" xfId="55" applyFont="1" applyBorder="1" applyAlignment="1">
      <alignment horizontal="center" vertical="center" wrapText="1" shrinkToFit="1"/>
    </xf>
    <xf numFmtId="0" fontId="54" fillId="0" borderId="1" xfId="0" applyFont="1" applyBorder="1" applyAlignment="1">
      <alignment horizontal="left" vertical="center"/>
    </xf>
    <xf numFmtId="38" fontId="54" fillId="0" borderId="1" xfId="0" applyNumberFormat="1" applyFont="1" applyBorder="1" applyAlignment="1">
      <alignment horizontal="right" vertical="center"/>
    </xf>
    <xf numFmtId="187" fontId="54" fillId="0" borderId="1" xfId="0" applyNumberFormat="1" applyFont="1" applyBorder="1" applyAlignment="1">
      <alignment horizontal="center" vertical="center"/>
    </xf>
    <xf numFmtId="190" fontId="54" fillId="0" borderId="1" xfId="0" applyNumberFormat="1" applyFont="1" applyBorder="1" applyAlignment="1">
      <alignment horizontal="right" vertical="center"/>
    </xf>
    <xf numFmtId="198" fontId="54" fillId="0" borderId="1" xfId="0" applyNumberFormat="1" applyFont="1" applyBorder="1" applyAlignment="1">
      <alignment horizontal="center" vertical="center"/>
    </xf>
    <xf numFmtId="0" fontId="59" fillId="19" borderId="12" xfId="1" applyFont="1" applyFill="1" applyBorder="1" applyAlignment="1">
      <alignment horizontal="center"/>
    </xf>
    <xf numFmtId="0" fontId="59" fillId="19" borderId="22" xfId="1" applyFont="1" applyFill="1" applyBorder="1" applyAlignment="1">
      <alignment horizontal="center"/>
    </xf>
    <xf numFmtId="0" fontId="59" fillId="19" borderId="12" xfId="1" quotePrefix="1" applyFont="1" applyFill="1" applyBorder="1" applyAlignment="1">
      <alignment horizontal="center"/>
    </xf>
    <xf numFmtId="0" fontId="47" fillId="0" borderId="45" xfId="1" applyFont="1" applyBorder="1" applyAlignment="1">
      <alignment horizontal="center"/>
    </xf>
    <xf numFmtId="0" fontId="59" fillId="19" borderId="12" xfId="1" applyFont="1" applyFill="1" applyBorder="1" applyAlignment="1">
      <alignment horizontal="center" vertical="center"/>
    </xf>
    <xf numFmtId="0" fontId="59" fillId="19" borderId="22" xfId="1" applyFont="1" applyFill="1" applyBorder="1" applyAlignment="1">
      <alignment horizontal="center" vertical="center"/>
    </xf>
    <xf numFmtId="56" fontId="59" fillId="19" borderId="12" xfId="1" quotePrefix="1" applyNumberFormat="1" applyFont="1" applyFill="1" applyBorder="1" applyAlignment="1">
      <alignment horizontal="center"/>
    </xf>
    <xf numFmtId="0" fontId="71" fillId="19" borderId="12" xfId="1" applyFont="1" applyFill="1" applyBorder="1" applyAlignment="1">
      <alignment horizontal="center" vertical="center" shrinkToFit="1"/>
    </xf>
    <xf numFmtId="0" fontId="71" fillId="19" borderId="22" xfId="1" applyFont="1" applyFill="1" applyBorder="1" applyAlignment="1">
      <alignment horizontal="center" vertical="center" shrinkToFit="1"/>
    </xf>
  </cellXfs>
  <cellStyles count="93">
    <cellStyle name="20% - アクセント 1 2" xfId="3" xr:uid="{00000000-0005-0000-0000-000000000000}"/>
    <cellStyle name="20% - アクセント 2 2" xfId="4" xr:uid="{00000000-0005-0000-0000-000001000000}"/>
    <cellStyle name="20% - アクセント 3 2" xfId="5" xr:uid="{00000000-0005-0000-0000-000002000000}"/>
    <cellStyle name="20% - アクセント 4 2" xfId="6" xr:uid="{00000000-0005-0000-0000-000003000000}"/>
    <cellStyle name="20% - アクセント 5 2" xfId="7" xr:uid="{00000000-0005-0000-0000-000004000000}"/>
    <cellStyle name="20% - アクセント 6 2" xfId="8" xr:uid="{00000000-0005-0000-0000-000005000000}"/>
    <cellStyle name="40% - アクセント 1 2" xfId="9" xr:uid="{00000000-0005-0000-0000-000006000000}"/>
    <cellStyle name="40% - アクセント 2 2" xfId="10" xr:uid="{00000000-0005-0000-0000-000007000000}"/>
    <cellStyle name="40% - アクセント 3 2" xfId="11" xr:uid="{00000000-0005-0000-0000-000008000000}"/>
    <cellStyle name="40% - アクセント 4 2" xfId="12" xr:uid="{00000000-0005-0000-0000-000009000000}"/>
    <cellStyle name="40% - アクセント 5 2" xfId="13" xr:uid="{00000000-0005-0000-0000-00000A000000}"/>
    <cellStyle name="40% - アクセント 6 2" xfId="14" xr:uid="{00000000-0005-0000-0000-00000B000000}"/>
    <cellStyle name="60% - アクセント 1 2" xfId="15" xr:uid="{00000000-0005-0000-0000-00000C000000}"/>
    <cellStyle name="60% - アクセント 2 2" xfId="16" xr:uid="{00000000-0005-0000-0000-00000D000000}"/>
    <cellStyle name="60% - アクセント 3 2" xfId="17" xr:uid="{00000000-0005-0000-0000-00000E000000}"/>
    <cellStyle name="60% - アクセント 4 2" xfId="18" xr:uid="{00000000-0005-0000-0000-00000F000000}"/>
    <cellStyle name="60% - アクセント 5 2" xfId="19" xr:uid="{00000000-0005-0000-0000-000010000000}"/>
    <cellStyle name="60% - アクセント 6 2" xfId="20" xr:uid="{00000000-0005-0000-0000-000011000000}"/>
    <cellStyle name="Normal - Style1" xfId="21" xr:uid="{00000000-0005-0000-0000-000012000000}"/>
    <cellStyle name="Normal_Co-wide Monthly" xfId="22" xr:uid="{00000000-0005-0000-0000-000013000000}"/>
    <cellStyle name="SPOl" xfId="23" xr:uid="{00000000-0005-0000-0000-000014000000}"/>
    <cellStyle name="アクセント 1 2" xfId="24" xr:uid="{00000000-0005-0000-0000-000015000000}"/>
    <cellStyle name="アクセント 2 2" xfId="25" xr:uid="{00000000-0005-0000-0000-000016000000}"/>
    <cellStyle name="アクセント 3 2" xfId="26" xr:uid="{00000000-0005-0000-0000-000017000000}"/>
    <cellStyle name="アクセント 4 2" xfId="27" xr:uid="{00000000-0005-0000-0000-000018000000}"/>
    <cellStyle name="アクセント 5 2" xfId="28" xr:uid="{00000000-0005-0000-0000-000019000000}"/>
    <cellStyle name="アクセント 6 2" xfId="29" xr:uid="{00000000-0005-0000-0000-00001A000000}"/>
    <cellStyle name="タイトル 2" xfId="30" xr:uid="{00000000-0005-0000-0000-00001B000000}"/>
    <cellStyle name="チェック セル 2" xfId="31" xr:uid="{00000000-0005-0000-0000-00001C000000}"/>
    <cellStyle name="どちらでもない 2" xfId="32" xr:uid="{00000000-0005-0000-0000-00001D000000}"/>
    <cellStyle name="パーセント" xfId="67" builtinId="5"/>
    <cellStyle name="ハイパーリンク" xfId="72" builtinId="8"/>
    <cellStyle name="メモ 2" xfId="33" xr:uid="{00000000-0005-0000-0000-000020000000}"/>
    <cellStyle name="リンク セル 2" xfId="34" xr:uid="{00000000-0005-0000-0000-000021000000}"/>
    <cellStyle name="悪い 2" xfId="35" xr:uid="{00000000-0005-0000-0000-000022000000}"/>
    <cellStyle name="計算 2" xfId="36" xr:uid="{00000000-0005-0000-0000-000023000000}"/>
    <cellStyle name="警告文 2" xfId="37" xr:uid="{00000000-0005-0000-0000-000024000000}"/>
    <cellStyle name="桁区切り" xfId="63" builtinId="6"/>
    <cellStyle name="桁区切り 2" xfId="2" xr:uid="{00000000-0005-0000-0000-000026000000}"/>
    <cellStyle name="桁区切り 2 2" xfId="58" xr:uid="{00000000-0005-0000-0000-000027000000}"/>
    <cellStyle name="桁区切り 2 3" xfId="91" xr:uid="{1C0B9A03-FF89-495B-823C-D3C3B7820588}"/>
    <cellStyle name="桁区切り 3" xfId="38" xr:uid="{00000000-0005-0000-0000-000028000000}"/>
    <cellStyle name="桁区切り 3 2" xfId="86" xr:uid="{BCBEC36E-A980-4F92-888E-A8F2874B3756}"/>
    <cellStyle name="桁区切り 4" xfId="66" xr:uid="{00000000-0005-0000-0000-000029000000}"/>
    <cellStyle name="桁区切り 5" xfId="88" xr:uid="{D694E3AA-2ECE-4EE9-9ABB-6D22BE731B3E}"/>
    <cellStyle name="見出し 1 2" xfId="39" xr:uid="{00000000-0005-0000-0000-00002A000000}"/>
    <cellStyle name="見出し 2 2" xfId="40" xr:uid="{00000000-0005-0000-0000-00002B000000}"/>
    <cellStyle name="見出し 3 2" xfId="41" xr:uid="{00000000-0005-0000-0000-00002C000000}"/>
    <cellStyle name="見出し 4 2" xfId="42" xr:uid="{00000000-0005-0000-0000-00002D000000}"/>
    <cellStyle name="集計 2" xfId="43" xr:uid="{00000000-0005-0000-0000-00002E000000}"/>
    <cellStyle name="出力 2" xfId="44" xr:uid="{00000000-0005-0000-0000-00002F000000}"/>
    <cellStyle name="説明文 2" xfId="45" xr:uid="{00000000-0005-0000-0000-000030000000}"/>
    <cellStyle name="通貨 2" xfId="57" xr:uid="{00000000-0005-0000-0000-000031000000}"/>
    <cellStyle name="通貨 2 2" xfId="70" xr:uid="{00000000-0005-0000-0000-000032000000}"/>
    <cellStyle name="通貨 2 2 2" xfId="77" xr:uid="{00000000-0005-0000-0000-000033000000}"/>
    <cellStyle name="通貨 2 2 3" xfId="83" xr:uid="{00000000-0005-0000-0000-000034000000}"/>
    <cellStyle name="通貨 2 3" xfId="68" xr:uid="{00000000-0005-0000-0000-000035000000}"/>
    <cellStyle name="通貨 2 3 2" xfId="75" xr:uid="{00000000-0005-0000-0000-000036000000}"/>
    <cellStyle name="通貨 2 3 3" xfId="81" xr:uid="{00000000-0005-0000-0000-000037000000}"/>
    <cellStyle name="通貨 2 4" xfId="73" xr:uid="{00000000-0005-0000-0000-000038000000}"/>
    <cellStyle name="通貨 2 5" xfId="79" xr:uid="{00000000-0005-0000-0000-000039000000}"/>
    <cellStyle name="入力 2" xfId="46" xr:uid="{00000000-0005-0000-0000-00003A000000}"/>
    <cellStyle name="標準" xfId="0" builtinId="0"/>
    <cellStyle name="標準 10" xfId="64" xr:uid="{00000000-0005-0000-0000-00003C000000}"/>
    <cellStyle name="標準 11" xfId="89" xr:uid="{1248E02B-74E1-4D17-A887-E1181B75654E}"/>
    <cellStyle name="標準 2" xfId="1" xr:uid="{00000000-0005-0000-0000-00003D000000}"/>
    <cellStyle name="標準 2 2" xfId="47" xr:uid="{00000000-0005-0000-0000-00003E000000}"/>
    <cellStyle name="標準 2 3" xfId="48" xr:uid="{00000000-0005-0000-0000-00003F000000}"/>
    <cellStyle name="標準 2 4" xfId="59" xr:uid="{00000000-0005-0000-0000-000040000000}"/>
    <cellStyle name="標準 2 5" xfId="87" xr:uid="{69F7B536-D1F8-4AB4-95B5-AB61D472823F}"/>
    <cellStyle name="標準 2 5 2" xfId="90" xr:uid="{88900A5C-B42E-4E21-B101-0B4AA6C41F48}"/>
    <cellStyle name="標準 2_updated-2011MDG5研修実施日程101130" xfId="49" xr:uid="{00000000-0005-0000-0000-000041000000}"/>
    <cellStyle name="標準 3" xfId="50" xr:uid="{00000000-0005-0000-0000-000042000000}"/>
    <cellStyle name="標準 3 2" xfId="60" xr:uid="{00000000-0005-0000-0000-000043000000}"/>
    <cellStyle name="標準 3 4" xfId="92" xr:uid="{201FB63E-4297-47AB-9DB1-EFE792F3CC42}"/>
    <cellStyle name="標準 4" xfId="51" xr:uid="{00000000-0005-0000-0000-000044000000}"/>
    <cellStyle name="標準 5" xfId="52" xr:uid="{00000000-0005-0000-0000-000045000000}"/>
    <cellStyle name="標準 5 2" xfId="53" xr:uid="{00000000-0005-0000-0000-000046000000}"/>
    <cellStyle name="標準 5 2 2" xfId="85" xr:uid="{0E55EA00-2A48-42E7-8107-5D003BA9D72C}"/>
    <cellStyle name="標準 6" xfId="54" xr:uid="{00000000-0005-0000-0000-000047000000}"/>
    <cellStyle name="標準 7" xfId="61" xr:uid="{00000000-0005-0000-0000-000048000000}"/>
    <cellStyle name="標準 8" xfId="62" xr:uid="{00000000-0005-0000-0000-000049000000}"/>
    <cellStyle name="標準 8 2" xfId="71" xr:uid="{00000000-0005-0000-0000-00004A000000}"/>
    <cellStyle name="標準 8 2 2" xfId="78" xr:uid="{00000000-0005-0000-0000-00004B000000}"/>
    <cellStyle name="標準 8 2 3" xfId="84" xr:uid="{00000000-0005-0000-0000-00004C000000}"/>
    <cellStyle name="標準 8 3" xfId="69" xr:uid="{00000000-0005-0000-0000-00004D000000}"/>
    <cellStyle name="標準 8 3 2" xfId="76" xr:uid="{00000000-0005-0000-0000-00004E000000}"/>
    <cellStyle name="標準 8 3 3" xfId="82" xr:uid="{00000000-0005-0000-0000-00004F000000}"/>
    <cellStyle name="標準 8 4" xfId="74" xr:uid="{00000000-0005-0000-0000-000050000000}"/>
    <cellStyle name="標準 8 5" xfId="80" xr:uid="{00000000-0005-0000-0000-000051000000}"/>
    <cellStyle name="標準 9" xfId="65" xr:uid="{00000000-0005-0000-0000-000052000000}"/>
    <cellStyle name="標準_見積 研修諸経費" xfId="55" xr:uid="{00000000-0005-0000-0000-000054000000}"/>
    <cellStyle name="良い 2" xfId="56" xr:uid="{00000000-0005-0000-0000-000055000000}"/>
  </cellStyles>
  <dxfs count="11">
    <dxf>
      <fill>
        <patternFill>
          <bgColor rgb="FFFFFF99"/>
        </patternFill>
      </fill>
    </dxf>
    <dxf>
      <fill>
        <patternFill>
          <bgColor rgb="FFFFFF99"/>
        </patternFill>
      </fill>
    </dxf>
    <dxf>
      <fill>
        <patternFill>
          <bgColor rgb="FFFFFF99"/>
        </patternFill>
      </fill>
    </dxf>
    <dxf>
      <fill>
        <patternFill>
          <bgColor rgb="FFFF6699"/>
        </patternFill>
      </fill>
    </dxf>
    <dxf>
      <fill>
        <patternFill>
          <bgColor rgb="FFFF6699"/>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Medium9"/>
  <colors>
    <mruColors>
      <color rgb="FFFFFF99"/>
      <color rgb="FFFFE7FF"/>
      <color rgb="FFCCFFFF"/>
      <color rgb="FFEEF3F8"/>
      <color rgb="FF0000FF"/>
      <color rgb="FFFF99FF"/>
      <color rgb="FFA8FAF8"/>
      <color rgb="FFFF66CC"/>
      <color rgb="FF64E4EA"/>
      <color rgb="FFA5E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1.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2.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3.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4.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5.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6.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7.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8.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19.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2.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20.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21.xml.rels><?xml version="1.0" encoding="UTF-8" standalone="yes"?>
<Relationships xmlns="http://schemas.openxmlformats.org/package/2006/relationships"><Relationship Id="rId1" Type="http://schemas.openxmlformats.org/officeDocument/2006/relationships/hyperlink" Target="#&#12304;&#21029;&#32025;&#65298;&#12305;&#19968;&#33324;&#35613;&#37329;_&#35211;&#31309;&#12539;&#22865;&#32004;"/></Relationships>
</file>

<file path=xl/drawings/_rels/drawing22.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23.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3.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4.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5.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6.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7.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8.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_rels/drawing9.xml.rels><?xml version="1.0" encoding="UTF-8" standalone="yes"?>
<Relationships xmlns="http://schemas.openxmlformats.org/package/2006/relationships"><Relationship Id="rId1" Type="http://schemas.openxmlformats.org/officeDocument/2006/relationships/hyperlink" Target="#'&#9670;&#20837;&#21147;&#12395;&#12388;&#12356;&#12390;&#9670; '!A1"/></Relationships>
</file>

<file path=xl/drawings/drawing1.xml><?xml version="1.0" encoding="utf-8"?>
<xdr:wsDr xmlns:xdr="http://schemas.openxmlformats.org/drawingml/2006/spreadsheetDrawing" xmlns:a="http://schemas.openxmlformats.org/drawingml/2006/main">
  <xdr:twoCellAnchor>
    <xdr:from>
      <xdr:col>8</xdr:col>
      <xdr:colOff>127000</xdr:colOff>
      <xdr:row>1</xdr:row>
      <xdr:rowOff>1</xdr:rowOff>
    </xdr:from>
    <xdr:to>
      <xdr:col>11</xdr:col>
      <xdr:colOff>645583</xdr:colOff>
      <xdr:row>2</xdr:row>
      <xdr:rowOff>52917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3779500" y="179918"/>
          <a:ext cx="2582333" cy="814916"/>
        </a:xfrm>
        <a:prstGeom prst="rect">
          <a:avLst/>
        </a:prstGeom>
        <a:solidFill>
          <a:srgbClr val="FFFF66"/>
        </a:solidFill>
        <a:ln cmpd="sng"/>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kumimoji="1" lang="ja-JP" altLang="en-US" sz="1800" b="0">
              <a:solidFill>
                <a:sysClr val="windowText" lastClr="000000"/>
              </a:solidFill>
            </a:rPr>
            <a:t>本様式は、</a:t>
          </a:r>
          <a:r>
            <a:rPr kumimoji="1" lang="ja-JP" altLang="en-US" sz="1800" b="1" u="sng">
              <a:solidFill>
                <a:srgbClr val="FF0000"/>
              </a:solidFill>
            </a:rPr>
            <a:t>税率</a:t>
          </a:r>
          <a:r>
            <a:rPr kumimoji="1" lang="en-US" altLang="ja-JP" sz="1800" b="1" u="sng">
              <a:solidFill>
                <a:srgbClr val="FF0000"/>
              </a:solidFill>
            </a:rPr>
            <a:t>10</a:t>
          </a:r>
          <a:r>
            <a:rPr kumimoji="1" lang="ja-JP" altLang="en-US" sz="1800" b="1" u="sng">
              <a:solidFill>
                <a:srgbClr val="FF0000"/>
              </a:solidFill>
            </a:rPr>
            <a:t>％</a:t>
          </a:r>
          <a:endParaRPr kumimoji="1" lang="en-US" altLang="ja-JP" sz="1800" b="1" u="sng">
            <a:solidFill>
              <a:srgbClr val="FF0000"/>
            </a:solidFill>
          </a:endParaRPr>
        </a:p>
        <a:p>
          <a:pPr algn="l"/>
          <a:r>
            <a:rPr kumimoji="1" lang="ja-JP" altLang="en-US" sz="1800">
              <a:solidFill>
                <a:sysClr val="windowText" lastClr="000000"/>
              </a:solidFill>
            </a:rPr>
            <a:t>計算で設定しています。</a:t>
          </a:r>
          <a:endParaRPr kumimoji="1" lang="ja-JP" altLang="en-US" sz="1800" b="0">
            <a:solidFill>
              <a:sysClr val="windowText" lastClr="000000"/>
            </a:solidFill>
          </a:endParaRPr>
        </a:p>
      </xdr:txBody>
    </xdr:sp>
    <xdr:clientData/>
  </xdr:twoCellAnchor>
  <xdr:twoCellAnchor>
    <xdr:from>
      <xdr:col>1</xdr:col>
      <xdr:colOff>18142</xdr:colOff>
      <xdr:row>0</xdr:row>
      <xdr:rowOff>71061</xdr:rowOff>
    </xdr:from>
    <xdr:to>
      <xdr:col>11</xdr:col>
      <xdr:colOff>616856</xdr:colOff>
      <xdr:row>0</xdr:row>
      <xdr:rowOff>825500</xdr:rowOff>
    </xdr:to>
    <xdr:sp macro="" textlink="">
      <xdr:nvSpPr>
        <xdr:cNvPr id="3" name="正方形/長方形 2">
          <a:extLst>
            <a:ext uri="{FF2B5EF4-FFF2-40B4-BE49-F238E27FC236}">
              <a16:creationId xmlns:a16="http://schemas.microsoft.com/office/drawing/2014/main" id="{60191CAE-474C-4A28-8F3E-1D22B7CD22F8}"/>
            </a:ext>
          </a:extLst>
        </xdr:cNvPr>
        <xdr:cNvSpPr/>
      </xdr:nvSpPr>
      <xdr:spPr>
        <a:xfrm>
          <a:off x="181428" y="71061"/>
          <a:ext cx="14995071" cy="754439"/>
        </a:xfrm>
        <a:prstGeom prst="rect">
          <a:avLst/>
        </a:prstGeom>
        <a:solidFill>
          <a:srgbClr val="FF0000"/>
        </a:solidFill>
        <a:ln cmpd="sng">
          <a:solidFill>
            <a:srgbClr val="C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kumimoji="1" lang="ja-JP" altLang="en-US" sz="2400" b="1" u="none">
              <a:solidFill>
                <a:schemeClr val="bg1"/>
              </a:solidFill>
            </a:rPr>
            <a:t>当計算シートは、</a:t>
          </a:r>
          <a:r>
            <a:rPr kumimoji="1" lang="en-US" altLang="ja-JP" sz="2400" b="1" u="sng">
              <a:solidFill>
                <a:schemeClr val="bg1"/>
              </a:solidFill>
            </a:rPr>
            <a:t>2026</a:t>
          </a:r>
          <a:r>
            <a:rPr kumimoji="1" lang="ja-JP" altLang="en-US" sz="2400" b="1" u="sng">
              <a:solidFill>
                <a:schemeClr val="bg1"/>
              </a:solidFill>
            </a:rPr>
            <a:t>年</a:t>
          </a:r>
          <a:r>
            <a:rPr kumimoji="1" lang="en-US" altLang="ja-JP" sz="2400" b="1" u="sng">
              <a:solidFill>
                <a:schemeClr val="bg1"/>
              </a:solidFill>
            </a:rPr>
            <a:t>4</a:t>
          </a:r>
          <a:r>
            <a:rPr kumimoji="1" lang="ja-JP" altLang="en-US" sz="2400" b="1" u="sng">
              <a:solidFill>
                <a:schemeClr val="bg1"/>
              </a:solidFill>
            </a:rPr>
            <a:t>月</a:t>
          </a:r>
          <a:r>
            <a:rPr kumimoji="1" lang="en-US" altLang="ja-JP" sz="2400" b="1" u="sng">
              <a:solidFill>
                <a:schemeClr val="bg1"/>
              </a:solidFill>
            </a:rPr>
            <a:t>1</a:t>
          </a:r>
          <a:r>
            <a:rPr kumimoji="1" lang="ja-JP" altLang="en-US" sz="2400" b="1" u="sng">
              <a:solidFill>
                <a:schemeClr val="bg1"/>
              </a:solidFill>
            </a:rPr>
            <a:t>日以降に公示・公告、または契約交渉を行う案件に適用</a:t>
          </a:r>
          <a:r>
            <a:rPr kumimoji="1" lang="ja-JP" altLang="en-US" sz="2400" b="1" u="none">
              <a:solidFill>
                <a:schemeClr val="bg1"/>
              </a:solidFill>
            </a:rPr>
            <a:t>します。</a:t>
          </a:r>
          <a:endParaRPr kumimoji="1" lang="en-US" altLang="ja-JP" sz="2400" b="1" u="none">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95250</xdr:colOff>
      <xdr:row>10</xdr:row>
      <xdr:rowOff>10583</xdr:rowOff>
    </xdr:from>
    <xdr:to>
      <xdr:col>19</xdr:col>
      <xdr:colOff>187832</xdr:colOff>
      <xdr:row>18</xdr:row>
      <xdr:rowOff>0</xdr:rowOff>
    </xdr:to>
    <xdr:sp macro="" textlink="">
      <xdr:nvSpPr>
        <xdr:cNvPr id="6" name="右中かっこ 5">
          <a:extLst>
            <a:ext uri="{FF2B5EF4-FFF2-40B4-BE49-F238E27FC236}">
              <a16:creationId xmlns:a16="http://schemas.microsoft.com/office/drawing/2014/main" id="{159EA928-0E36-4703-AC4F-AB71FADAB88E}"/>
            </a:ext>
          </a:extLst>
        </xdr:cNvPr>
        <xdr:cNvSpPr/>
      </xdr:nvSpPr>
      <xdr:spPr>
        <a:xfrm>
          <a:off x="7503583" y="2571750"/>
          <a:ext cx="92582" cy="1513417"/>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20</xdr:col>
      <xdr:colOff>258234</xdr:colOff>
      <xdr:row>14</xdr:row>
      <xdr:rowOff>206111</xdr:rowOff>
    </xdr:from>
    <xdr:to>
      <xdr:col>29</xdr:col>
      <xdr:colOff>6351</xdr:colOff>
      <xdr:row>16</xdr:row>
      <xdr:rowOff>103716</xdr:rowOff>
    </xdr:to>
    <xdr:sp macro="" textlink="">
      <xdr:nvSpPr>
        <xdr:cNvPr id="7" name="吹き出し: 四角形 6">
          <a:extLst>
            <a:ext uri="{FF2B5EF4-FFF2-40B4-BE49-F238E27FC236}">
              <a16:creationId xmlns:a16="http://schemas.microsoft.com/office/drawing/2014/main" id="{779D740A-A089-4ABD-8B1D-1316DC721E4C}"/>
            </a:ext>
          </a:extLst>
        </xdr:cNvPr>
        <xdr:cNvSpPr/>
      </xdr:nvSpPr>
      <xdr:spPr>
        <a:xfrm>
          <a:off x="13364634" y="3939911"/>
          <a:ext cx="3062817" cy="431005"/>
        </a:xfrm>
        <a:prstGeom prst="wedgeRectCallout">
          <a:avLst>
            <a:gd name="adj1" fmla="val -63522"/>
            <a:gd name="adj2" fmla="val -3274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20</xdr:col>
      <xdr:colOff>155984</xdr:colOff>
      <xdr:row>10</xdr:row>
      <xdr:rowOff>31218</xdr:rowOff>
    </xdr:from>
    <xdr:to>
      <xdr:col>29</xdr:col>
      <xdr:colOff>304800</xdr:colOff>
      <xdr:row>14</xdr:row>
      <xdr:rowOff>63500</xdr:rowOff>
    </xdr:to>
    <xdr:sp macro="" textlink="">
      <xdr:nvSpPr>
        <xdr:cNvPr id="8" name="吹き出し: 四角形 7">
          <a:extLst>
            <a:ext uri="{FF2B5EF4-FFF2-40B4-BE49-F238E27FC236}">
              <a16:creationId xmlns:a16="http://schemas.microsoft.com/office/drawing/2014/main" id="{3188403A-3E41-4C49-A1DF-EA0BA3E32357}"/>
            </a:ext>
          </a:extLst>
        </xdr:cNvPr>
        <xdr:cNvSpPr/>
      </xdr:nvSpPr>
      <xdr:spPr>
        <a:xfrm>
          <a:off x="13262384" y="2698218"/>
          <a:ext cx="3463516" cy="1099082"/>
        </a:xfrm>
        <a:prstGeom prst="wedgeRectCallout">
          <a:avLst>
            <a:gd name="adj1" fmla="val -62199"/>
            <a:gd name="adj2" fmla="val 18635"/>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7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rPr>
            <a:t>（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20</xdr:col>
      <xdr:colOff>38100</xdr:colOff>
      <xdr:row>7</xdr:row>
      <xdr:rowOff>237067</xdr:rowOff>
    </xdr:from>
    <xdr:to>
      <xdr:col>30</xdr:col>
      <xdr:colOff>76200</xdr:colOff>
      <xdr:row>9</xdr:row>
      <xdr:rowOff>38100</xdr:rowOff>
    </xdr:to>
    <xdr:sp macro="" textlink="">
      <xdr:nvSpPr>
        <xdr:cNvPr id="9" name="吹き出し: 四角形 8">
          <a:extLst>
            <a:ext uri="{FF2B5EF4-FFF2-40B4-BE49-F238E27FC236}">
              <a16:creationId xmlns:a16="http://schemas.microsoft.com/office/drawing/2014/main" id="{D221E18B-A472-446D-90F5-CB358BB54633}"/>
            </a:ext>
          </a:extLst>
        </xdr:cNvPr>
        <xdr:cNvSpPr/>
      </xdr:nvSpPr>
      <xdr:spPr>
        <a:xfrm>
          <a:off x="12306300" y="2103967"/>
          <a:ext cx="3721100" cy="334433"/>
        </a:xfrm>
        <a:prstGeom prst="wedgeRectCallout">
          <a:avLst>
            <a:gd name="adj1" fmla="val -58303"/>
            <a:gd name="adj2" fmla="val 4197"/>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押印省略する場合は、「印」を「押印省略」と変えてください。</a:t>
          </a:r>
        </a:p>
      </xdr:txBody>
    </xdr:sp>
    <xdr:clientData/>
  </xdr:twoCellAnchor>
  <xdr:twoCellAnchor>
    <xdr:from>
      <xdr:col>0</xdr:col>
      <xdr:colOff>38101</xdr:colOff>
      <xdr:row>0</xdr:row>
      <xdr:rowOff>50800</xdr:rowOff>
    </xdr:from>
    <xdr:to>
      <xdr:col>0</xdr:col>
      <xdr:colOff>3403601</xdr:colOff>
      <xdr:row>20</xdr:row>
      <xdr:rowOff>157596</xdr:rowOff>
    </xdr:to>
    <xdr:sp macro="" textlink="">
      <xdr:nvSpPr>
        <xdr:cNvPr id="10" name="正方形/長方形 9">
          <a:extLst>
            <a:ext uri="{FF2B5EF4-FFF2-40B4-BE49-F238E27FC236}">
              <a16:creationId xmlns:a16="http://schemas.microsoft.com/office/drawing/2014/main" id="{046D21C0-82CD-48BC-9923-3A48EA37B2AA}"/>
            </a:ext>
          </a:extLst>
        </xdr:cNvPr>
        <xdr:cNvSpPr/>
      </xdr:nvSpPr>
      <xdr:spPr>
        <a:xfrm>
          <a:off x="38101" y="50800"/>
          <a:ext cx="3365500" cy="5440796"/>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提出日は西暦で入れてください。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水色のセルに必要情報を入力してください。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登録番号（</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・研修員人数</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・契約履行期間・技術研修期間 </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・押印省略の場合は、欄外の吹き出しの説明もご参照ください。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48685</xdr:colOff>
      <xdr:row>20</xdr:row>
      <xdr:rowOff>250201</xdr:rowOff>
    </xdr:from>
    <xdr:to>
      <xdr:col>0</xdr:col>
      <xdr:colOff>3402524</xdr:colOff>
      <xdr:row>29</xdr:row>
      <xdr:rowOff>17318</xdr:rowOff>
    </xdr:to>
    <xdr:sp macro="" textlink="">
      <xdr:nvSpPr>
        <xdr:cNvPr id="11" name="正方形/長方形 10">
          <a:hlinkClick xmlns:r="http://schemas.openxmlformats.org/officeDocument/2006/relationships" r:id="rId1"/>
          <a:extLst>
            <a:ext uri="{FF2B5EF4-FFF2-40B4-BE49-F238E27FC236}">
              <a16:creationId xmlns:a16="http://schemas.microsoft.com/office/drawing/2014/main" id="{F2F9E6F5-9DB1-4113-ADF7-4548C4C9AE54}"/>
            </a:ext>
          </a:extLst>
        </xdr:cNvPr>
        <xdr:cNvSpPr/>
      </xdr:nvSpPr>
      <xdr:spPr>
        <a:xfrm>
          <a:off x="48685" y="5584201"/>
          <a:ext cx="3353839" cy="216741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43649</xdr:colOff>
      <xdr:row>15</xdr:row>
      <xdr:rowOff>212680</xdr:rowOff>
    </xdr:from>
    <xdr:to>
      <xdr:col>24</xdr:col>
      <xdr:colOff>457201</xdr:colOff>
      <xdr:row>17</xdr:row>
      <xdr:rowOff>38100</xdr:rowOff>
    </xdr:to>
    <xdr:sp macro="" textlink="">
      <xdr:nvSpPr>
        <xdr:cNvPr id="7" name="吹き出し: 四角形 6">
          <a:extLst>
            <a:ext uri="{FF2B5EF4-FFF2-40B4-BE49-F238E27FC236}">
              <a16:creationId xmlns:a16="http://schemas.microsoft.com/office/drawing/2014/main" id="{C5E1307E-F0E4-4726-8AB4-547744C9EF98}"/>
            </a:ext>
          </a:extLst>
        </xdr:cNvPr>
        <xdr:cNvSpPr/>
      </xdr:nvSpPr>
      <xdr:spPr>
        <a:xfrm>
          <a:off x="12616649" y="4213180"/>
          <a:ext cx="2953552" cy="358820"/>
        </a:xfrm>
        <a:prstGeom prst="wedgeRectCallout">
          <a:avLst>
            <a:gd name="adj1" fmla="val -60942"/>
            <a:gd name="adj2" fmla="val -3274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20</xdr:col>
      <xdr:colOff>17161</xdr:colOff>
      <xdr:row>10</xdr:row>
      <xdr:rowOff>84210</xdr:rowOff>
    </xdr:from>
    <xdr:to>
      <xdr:col>24</xdr:col>
      <xdr:colOff>546101</xdr:colOff>
      <xdr:row>14</xdr:row>
      <xdr:rowOff>241300</xdr:rowOff>
    </xdr:to>
    <xdr:sp macro="" textlink="">
      <xdr:nvSpPr>
        <xdr:cNvPr id="8" name="吹き出し: 四角形 7">
          <a:extLst>
            <a:ext uri="{FF2B5EF4-FFF2-40B4-BE49-F238E27FC236}">
              <a16:creationId xmlns:a16="http://schemas.microsoft.com/office/drawing/2014/main" id="{0AD19890-D317-4862-BA76-EB5AA4EFD0D4}"/>
            </a:ext>
          </a:extLst>
        </xdr:cNvPr>
        <xdr:cNvSpPr/>
      </xdr:nvSpPr>
      <xdr:spPr>
        <a:xfrm>
          <a:off x="12310761" y="2751210"/>
          <a:ext cx="3068940" cy="1223890"/>
        </a:xfrm>
        <a:prstGeom prst="wedgeRectCallout">
          <a:avLst>
            <a:gd name="adj1" fmla="val -60961"/>
            <a:gd name="adj2" fmla="val -447"/>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rPr>
            <a:t>（押印する場合は四角の囲みの情報（本件責任者・担当者の詳細）の記載は不要です。グループ化を設定していますので、本シート左部分のマイナス記号（－）をクリックし非表示とするか、当該行を削除してください。）</a:t>
          </a: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20</xdr:col>
      <xdr:colOff>81517</xdr:colOff>
      <xdr:row>8</xdr:row>
      <xdr:rowOff>39314</xdr:rowOff>
    </xdr:from>
    <xdr:to>
      <xdr:col>24</xdr:col>
      <xdr:colOff>584200</xdr:colOff>
      <xdr:row>9</xdr:row>
      <xdr:rowOff>215899</xdr:rowOff>
    </xdr:to>
    <xdr:sp macro="" textlink="">
      <xdr:nvSpPr>
        <xdr:cNvPr id="9" name="吹き出し: 四角形 8">
          <a:extLst>
            <a:ext uri="{FF2B5EF4-FFF2-40B4-BE49-F238E27FC236}">
              <a16:creationId xmlns:a16="http://schemas.microsoft.com/office/drawing/2014/main" id="{E95CC4C1-2BDD-45AE-85F1-8D22FEE066F0}"/>
            </a:ext>
          </a:extLst>
        </xdr:cNvPr>
        <xdr:cNvSpPr/>
      </xdr:nvSpPr>
      <xdr:spPr>
        <a:xfrm>
          <a:off x="12654517" y="2172914"/>
          <a:ext cx="3042683" cy="443285"/>
        </a:xfrm>
        <a:prstGeom prst="wedgeRectCallout">
          <a:avLst>
            <a:gd name="adj1" fmla="val -59599"/>
            <a:gd name="adj2" fmla="val -11815"/>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押印省略する場合は、「印」を「押印省略」と変えてください。</a:t>
          </a:r>
        </a:p>
      </xdr:txBody>
    </xdr:sp>
    <xdr:clientData/>
  </xdr:twoCellAnchor>
  <xdr:twoCellAnchor>
    <xdr:from>
      <xdr:col>0</xdr:col>
      <xdr:colOff>38100</xdr:colOff>
      <xdr:row>0</xdr:row>
      <xdr:rowOff>76200</xdr:rowOff>
    </xdr:from>
    <xdr:to>
      <xdr:col>0</xdr:col>
      <xdr:colOff>3403600</xdr:colOff>
      <xdr:row>25</xdr:row>
      <xdr:rowOff>12700</xdr:rowOff>
    </xdr:to>
    <xdr:sp macro="" textlink="">
      <xdr:nvSpPr>
        <xdr:cNvPr id="4" name="正方形/長方形 3">
          <a:extLst>
            <a:ext uri="{FF2B5EF4-FFF2-40B4-BE49-F238E27FC236}">
              <a16:creationId xmlns:a16="http://schemas.microsoft.com/office/drawing/2014/main" id="{1D937E3F-BD66-4AA3-B6C8-89C6356D5E06}"/>
            </a:ext>
          </a:extLst>
        </xdr:cNvPr>
        <xdr:cNvSpPr/>
      </xdr:nvSpPr>
      <xdr:spPr>
        <a:xfrm>
          <a:off x="38100" y="76200"/>
          <a:ext cx="3365500" cy="6604000"/>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提出日は西暦で入れてください。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水色のセルに必要情報を入力してください。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登録番号（</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・研修員人数（</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見積時から変更になった場合は直接数字を入力してください）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・契約履行期間・技術研修期間 </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業務完了日は業務完了報告書提出日です。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1" u="none">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精算確定通知日、番号は精算確定通知書を参照</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して入力して下さい。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経費内訳書は、概算払・前金払を受けている場合はそれぞれ「経費内訳書（概算払）」または「経費内訳書（前金払）」を使用してください。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・押印省略の場合は、欄外の吹き出しの説明もご参照ください。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48684</xdr:colOff>
      <xdr:row>25</xdr:row>
      <xdr:rowOff>59701</xdr:rowOff>
    </xdr:from>
    <xdr:to>
      <xdr:col>0</xdr:col>
      <xdr:colOff>3402523</xdr:colOff>
      <xdr:row>32</xdr:row>
      <xdr:rowOff>182418</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42DA7AC7-19AE-4CC9-B8BC-2E0AF31D30CD}"/>
            </a:ext>
          </a:extLst>
        </xdr:cNvPr>
        <xdr:cNvSpPr/>
      </xdr:nvSpPr>
      <xdr:spPr>
        <a:xfrm>
          <a:off x="48684" y="6727201"/>
          <a:ext cx="3353839" cy="216741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5549</xdr:colOff>
      <xdr:row>15</xdr:row>
      <xdr:rowOff>136480</xdr:rowOff>
    </xdr:from>
    <xdr:to>
      <xdr:col>24</xdr:col>
      <xdr:colOff>571501</xdr:colOff>
      <xdr:row>16</xdr:row>
      <xdr:rowOff>241300</xdr:rowOff>
    </xdr:to>
    <xdr:sp macro="" textlink="">
      <xdr:nvSpPr>
        <xdr:cNvPr id="7" name="吹き出し: 四角形 6">
          <a:extLst>
            <a:ext uri="{FF2B5EF4-FFF2-40B4-BE49-F238E27FC236}">
              <a16:creationId xmlns:a16="http://schemas.microsoft.com/office/drawing/2014/main" id="{08954F9E-FD86-408E-BF01-A2BD0BC58E3B}"/>
            </a:ext>
          </a:extLst>
        </xdr:cNvPr>
        <xdr:cNvSpPr/>
      </xdr:nvSpPr>
      <xdr:spPr>
        <a:xfrm>
          <a:off x="12299149" y="4136980"/>
          <a:ext cx="3105952" cy="371520"/>
        </a:xfrm>
        <a:prstGeom prst="wedgeRectCallout">
          <a:avLst>
            <a:gd name="adj1" fmla="val -61886"/>
            <a:gd name="adj2" fmla="val -38257"/>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348505</xdr:colOff>
      <xdr:row>7</xdr:row>
      <xdr:rowOff>259976</xdr:rowOff>
    </xdr:from>
    <xdr:to>
      <xdr:col>24</xdr:col>
      <xdr:colOff>546100</xdr:colOff>
      <xdr:row>9</xdr:row>
      <xdr:rowOff>190499</xdr:rowOff>
    </xdr:to>
    <xdr:sp macro="" textlink="">
      <xdr:nvSpPr>
        <xdr:cNvPr id="9" name="吹き出し: 四角形 8">
          <a:extLst>
            <a:ext uri="{FF2B5EF4-FFF2-40B4-BE49-F238E27FC236}">
              <a16:creationId xmlns:a16="http://schemas.microsoft.com/office/drawing/2014/main" id="{F43B99DA-EE86-43A0-9221-C12EB9D5EE0E}"/>
            </a:ext>
          </a:extLst>
        </xdr:cNvPr>
        <xdr:cNvSpPr/>
      </xdr:nvSpPr>
      <xdr:spPr>
        <a:xfrm>
          <a:off x="12248405" y="2126876"/>
          <a:ext cx="3131295" cy="463923"/>
        </a:xfrm>
        <a:prstGeom prst="wedgeRectCallout">
          <a:avLst>
            <a:gd name="adj1" fmla="val -58629"/>
            <a:gd name="adj2" fmla="val -6436"/>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押印省略する場合は、「印」を「押印省略」と変えてください。</a:t>
          </a:r>
        </a:p>
      </xdr:txBody>
    </xdr:sp>
    <xdr:clientData/>
  </xdr:twoCellAnchor>
  <xdr:twoCellAnchor>
    <xdr:from>
      <xdr:col>0</xdr:col>
      <xdr:colOff>25400</xdr:colOff>
      <xdr:row>0</xdr:row>
      <xdr:rowOff>88900</xdr:rowOff>
    </xdr:from>
    <xdr:to>
      <xdr:col>0</xdr:col>
      <xdr:colOff>3390900</xdr:colOff>
      <xdr:row>25</xdr:row>
      <xdr:rowOff>25400</xdr:rowOff>
    </xdr:to>
    <xdr:sp macro="" textlink="">
      <xdr:nvSpPr>
        <xdr:cNvPr id="5" name="正方形/長方形 4">
          <a:extLst>
            <a:ext uri="{FF2B5EF4-FFF2-40B4-BE49-F238E27FC236}">
              <a16:creationId xmlns:a16="http://schemas.microsoft.com/office/drawing/2014/main" id="{D14FC852-407A-4B1B-B345-CF612133460C}"/>
            </a:ext>
          </a:extLst>
        </xdr:cNvPr>
        <xdr:cNvSpPr/>
      </xdr:nvSpPr>
      <xdr:spPr>
        <a:xfrm>
          <a:off x="25400" y="88900"/>
          <a:ext cx="3365500" cy="6604000"/>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提出日は西暦で入れてください。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水色のセルに必要情報を入力してください。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登録番号（</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・研修員人数（</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見積時から変更になった場合は直接数字を入力してください）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・契約履行期間・技術研修期間 </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業務完了日は業務完了報告書提出日です。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1" u="none">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精算確定通知日、番号は精算確定通知書を参照</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して入力して下さい。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経費内訳書は、概算払・前金払を受けている場合はそれぞれ「経費内訳書（概算払）」または「経費内訳書（前金払）」を使用してください。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・押印省略の場合は、欄外の吹き出しの説明もご参照ください。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35984</xdr:colOff>
      <xdr:row>25</xdr:row>
      <xdr:rowOff>72401</xdr:rowOff>
    </xdr:from>
    <xdr:to>
      <xdr:col>0</xdr:col>
      <xdr:colOff>3389823</xdr:colOff>
      <xdr:row>32</xdr:row>
      <xdr:rowOff>114300</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4E82170C-9686-4F09-A6DB-41A10A59B9C0}"/>
            </a:ext>
          </a:extLst>
        </xdr:cNvPr>
        <xdr:cNvSpPr/>
      </xdr:nvSpPr>
      <xdr:spPr>
        <a:xfrm>
          <a:off x="35984" y="6739901"/>
          <a:ext cx="3353839" cy="2226299"/>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20</xdr:col>
      <xdr:colOff>0</xdr:colOff>
      <xdr:row>10</xdr:row>
      <xdr:rowOff>38100</xdr:rowOff>
    </xdr:from>
    <xdr:to>
      <xdr:col>24</xdr:col>
      <xdr:colOff>528940</xdr:colOff>
      <xdr:row>14</xdr:row>
      <xdr:rowOff>195190</xdr:rowOff>
    </xdr:to>
    <xdr:sp macro="" textlink="">
      <xdr:nvSpPr>
        <xdr:cNvPr id="11" name="吹き出し: 四角形 10">
          <a:extLst>
            <a:ext uri="{FF2B5EF4-FFF2-40B4-BE49-F238E27FC236}">
              <a16:creationId xmlns:a16="http://schemas.microsoft.com/office/drawing/2014/main" id="{225C9742-7B89-487A-B6D7-26BA30047FB5}"/>
            </a:ext>
          </a:extLst>
        </xdr:cNvPr>
        <xdr:cNvSpPr/>
      </xdr:nvSpPr>
      <xdr:spPr>
        <a:xfrm>
          <a:off x="12293600" y="2705100"/>
          <a:ext cx="3068940" cy="1223890"/>
        </a:xfrm>
        <a:prstGeom prst="wedgeRectCallout">
          <a:avLst>
            <a:gd name="adj1" fmla="val -60961"/>
            <a:gd name="adj2" fmla="val -447"/>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rPr>
            <a:t>（押印する場合は四角の囲みの情報（本件責任者・担当者の詳細）の記載は不要です。グループ化を設定していますので、本シート左部分のマイナス記号（－）をクリックし非表示とするか、当該行を削除してください。）</a:t>
          </a: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373849</xdr:colOff>
      <xdr:row>15</xdr:row>
      <xdr:rowOff>174580</xdr:rowOff>
    </xdr:from>
    <xdr:to>
      <xdr:col>24</xdr:col>
      <xdr:colOff>533401</xdr:colOff>
      <xdr:row>16</xdr:row>
      <xdr:rowOff>241300</xdr:rowOff>
    </xdr:to>
    <xdr:sp macro="" textlink="">
      <xdr:nvSpPr>
        <xdr:cNvPr id="7" name="吹き出し: 四角形 6">
          <a:extLst>
            <a:ext uri="{FF2B5EF4-FFF2-40B4-BE49-F238E27FC236}">
              <a16:creationId xmlns:a16="http://schemas.microsoft.com/office/drawing/2014/main" id="{D02D39E8-4469-4D1E-BBC5-085542CC5B43}"/>
            </a:ext>
          </a:extLst>
        </xdr:cNvPr>
        <xdr:cNvSpPr/>
      </xdr:nvSpPr>
      <xdr:spPr>
        <a:xfrm>
          <a:off x="12273749" y="4175080"/>
          <a:ext cx="3093252" cy="333420"/>
        </a:xfrm>
        <a:prstGeom prst="wedgeRectCallout">
          <a:avLst>
            <a:gd name="adj1" fmla="val -59416"/>
            <a:gd name="adj2" fmla="val -2512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370415</xdr:colOff>
      <xdr:row>7</xdr:row>
      <xdr:rowOff>102910</xdr:rowOff>
    </xdr:from>
    <xdr:to>
      <xdr:col>24</xdr:col>
      <xdr:colOff>508000</xdr:colOff>
      <xdr:row>9</xdr:row>
      <xdr:rowOff>101600</xdr:rowOff>
    </xdr:to>
    <xdr:sp macro="" textlink="">
      <xdr:nvSpPr>
        <xdr:cNvPr id="9" name="吹き出し: 四角形 8">
          <a:extLst>
            <a:ext uri="{FF2B5EF4-FFF2-40B4-BE49-F238E27FC236}">
              <a16:creationId xmlns:a16="http://schemas.microsoft.com/office/drawing/2014/main" id="{E1293E66-A395-4269-836E-B532B0D9FAE7}"/>
            </a:ext>
          </a:extLst>
        </xdr:cNvPr>
        <xdr:cNvSpPr/>
      </xdr:nvSpPr>
      <xdr:spPr>
        <a:xfrm>
          <a:off x="12270315" y="1969810"/>
          <a:ext cx="3071285" cy="532090"/>
        </a:xfrm>
        <a:prstGeom prst="wedgeRectCallout">
          <a:avLst>
            <a:gd name="adj1" fmla="val -60659"/>
            <a:gd name="adj2" fmla="val -30988"/>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押印省略する場合は、「印」を「押印省略」と変えてください。</a:t>
          </a:r>
        </a:p>
      </xdr:txBody>
    </xdr:sp>
    <xdr:clientData/>
  </xdr:twoCellAnchor>
  <xdr:twoCellAnchor>
    <xdr:from>
      <xdr:col>0</xdr:col>
      <xdr:colOff>38100</xdr:colOff>
      <xdr:row>0</xdr:row>
      <xdr:rowOff>25400</xdr:rowOff>
    </xdr:from>
    <xdr:to>
      <xdr:col>0</xdr:col>
      <xdr:colOff>3403600</xdr:colOff>
      <xdr:row>22</xdr:row>
      <xdr:rowOff>177800</xdr:rowOff>
    </xdr:to>
    <xdr:sp macro="" textlink="">
      <xdr:nvSpPr>
        <xdr:cNvPr id="6" name="正方形/長方形 5">
          <a:extLst>
            <a:ext uri="{FF2B5EF4-FFF2-40B4-BE49-F238E27FC236}">
              <a16:creationId xmlns:a16="http://schemas.microsoft.com/office/drawing/2014/main" id="{116DBC15-AEBD-416D-8690-B489BD863D52}"/>
            </a:ext>
          </a:extLst>
        </xdr:cNvPr>
        <xdr:cNvSpPr/>
      </xdr:nvSpPr>
      <xdr:spPr>
        <a:xfrm>
          <a:off x="38100" y="25400"/>
          <a:ext cx="3365500" cy="6019800"/>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提出日は西暦で入れてください。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水色のセルに必要情報を入力してください。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登録番号（</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・研修員人数（</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見積時から変更になった場合は直接数字を入力してください）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・契約履行期間・技術研修期間 </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業務完了日は業務完了報告書提出日です。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1" u="none">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精算確定通知日、番号は精算確定通知書を参照</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して入力して下さい。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・押印省略の場合は、欄外の吹き出しの説明もご参照ください。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48684</xdr:colOff>
      <xdr:row>22</xdr:row>
      <xdr:rowOff>237501</xdr:rowOff>
    </xdr:from>
    <xdr:to>
      <xdr:col>0</xdr:col>
      <xdr:colOff>3402523</xdr:colOff>
      <xdr:row>31</xdr:row>
      <xdr:rowOff>330200</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D616FFF6-7E6E-4654-8E90-8D8CF5D3618B}"/>
            </a:ext>
          </a:extLst>
        </xdr:cNvPr>
        <xdr:cNvSpPr/>
      </xdr:nvSpPr>
      <xdr:spPr>
        <a:xfrm>
          <a:off x="48684" y="6104901"/>
          <a:ext cx="3353839" cy="2492999"/>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19</xdr:col>
      <xdr:colOff>391810</xdr:colOff>
      <xdr:row>10</xdr:row>
      <xdr:rowOff>58810</xdr:rowOff>
    </xdr:from>
    <xdr:to>
      <xdr:col>24</xdr:col>
      <xdr:colOff>527050</xdr:colOff>
      <xdr:row>14</xdr:row>
      <xdr:rowOff>215900</xdr:rowOff>
    </xdr:to>
    <xdr:sp macro="" textlink="">
      <xdr:nvSpPr>
        <xdr:cNvPr id="11" name="吹き出し: 四角形 10">
          <a:extLst>
            <a:ext uri="{FF2B5EF4-FFF2-40B4-BE49-F238E27FC236}">
              <a16:creationId xmlns:a16="http://schemas.microsoft.com/office/drawing/2014/main" id="{04B67951-FA3A-4FA4-96FC-987E94041A64}"/>
            </a:ext>
          </a:extLst>
        </xdr:cNvPr>
        <xdr:cNvSpPr/>
      </xdr:nvSpPr>
      <xdr:spPr>
        <a:xfrm>
          <a:off x="12291710" y="2725810"/>
          <a:ext cx="3068940" cy="1223890"/>
        </a:xfrm>
        <a:prstGeom prst="wedgeRectCallout">
          <a:avLst>
            <a:gd name="adj1" fmla="val -60961"/>
            <a:gd name="adj2" fmla="val -447"/>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rPr>
            <a:t>（押印する場合は四角の囲みの情報（本件責任者・担当者の詳細）の記載は不要です。グループ化を設定していますので、本シート左部分のマイナス記号（－）をクリックし非表示とするか、当該行を削除してください。）</a:t>
          </a: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20625</xdr:colOff>
      <xdr:row>9</xdr:row>
      <xdr:rowOff>2583</xdr:rowOff>
    </xdr:from>
    <xdr:to>
      <xdr:col>19</xdr:col>
      <xdr:colOff>179375</xdr:colOff>
      <xdr:row>17</xdr:row>
      <xdr:rowOff>0</xdr:rowOff>
    </xdr:to>
    <xdr:sp macro="" textlink="">
      <xdr:nvSpPr>
        <xdr:cNvPr id="4" name="右中かっこ 3">
          <a:extLst>
            <a:ext uri="{FF2B5EF4-FFF2-40B4-BE49-F238E27FC236}">
              <a16:creationId xmlns:a16="http://schemas.microsoft.com/office/drawing/2014/main" id="{83B95D57-8EC5-4933-A8A8-3201F1361ADD}"/>
            </a:ext>
          </a:extLst>
        </xdr:cNvPr>
        <xdr:cNvSpPr/>
      </xdr:nvSpPr>
      <xdr:spPr>
        <a:xfrm>
          <a:off x="6919523" y="2488769"/>
          <a:ext cx="158750" cy="1547248"/>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20</xdr:col>
      <xdr:colOff>16134</xdr:colOff>
      <xdr:row>15</xdr:row>
      <xdr:rowOff>147870</xdr:rowOff>
    </xdr:from>
    <xdr:to>
      <xdr:col>29</xdr:col>
      <xdr:colOff>137586</xdr:colOff>
      <xdr:row>16</xdr:row>
      <xdr:rowOff>214590</xdr:rowOff>
    </xdr:to>
    <xdr:sp macro="" textlink="">
      <xdr:nvSpPr>
        <xdr:cNvPr id="2" name="吹き出し: 四角形 1">
          <a:extLst>
            <a:ext uri="{FF2B5EF4-FFF2-40B4-BE49-F238E27FC236}">
              <a16:creationId xmlns:a16="http://schemas.microsoft.com/office/drawing/2014/main" id="{A4ABADDC-BD31-4A89-AB02-901E8C16123E}"/>
            </a:ext>
          </a:extLst>
        </xdr:cNvPr>
        <xdr:cNvSpPr/>
      </xdr:nvSpPr>
      <xdr:spPr>
        <a:xfrm>
          <a:off x="11662034" y="4148370"/>
          <a:ext cx="3093252" cy="333420"/>
        </a:xfrm>
        <a:prstGeom prst="wedgeRectCallout">
          <a:avLst>
            <a:gd name="adj1" fmla="val -59416"/>
            <a:gd name="adj2" fmla="val -2512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20</xdr:col>
      <xdr:colOff>12700</xdr:colOff>
      <xdr:row>7</xdr:row>
      <xdr:rowOff>76200</xdr:rowOff>
    </xdr:from>
    <xdr:to>
      <xdr:col>29</xdr:col>
      <xdr:colOff>112185</xdr:colOff>
      <xdr:row>9</xdr:row>
      <xdr:rowOff>74890</xdr:rowOff>
    </xdr:to>
    <xdr:sp macro="" textlink="">
      <xdr:nvSpPr>
        <xdr:cNvPr id="8" name="吹き出し: 四角形 7">
          <a:extLst>
            <a:ext uri="{FF2B5EF4-FFF2-40B4-BE49-F238E27FC236}">
              <a16:creationId xmlns:a16="http://schemas.microsoft.com/office/drawing/2014/main" id="{CB37361F-62B9-4819-B288-D42FCB7BF627}"/>
            </a:ext>
          </a:extLst>
        </xdr:cNvPr>
        <xdr:cNvSpPr/>
      </xdr:nvSpPr>
      <xdr:spPr>
        <a:xfrm>
          <a:off x="11658600" y="1943100"/>
          <a:ext cx="3071285" cy="532090"/>
        </a:xfrm>
        <a:prstGeom prst="wedgeRectCallout">
          <a:avLst>
            <a:gd name="adj1" fmla="val -61486"/>
            <a:gd name="adj2" fmla="val -473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押印省略する場合は、「印」を「押印省略」と変えてください。</a:t>
          </a:r>
        </a:p>
      </xdr:txBody>
    </xdr:sp>
    <xdr:clientData/>
  </xdr:twoCellAnchor>
  <xdr:twoCellAnchor>
    <xdr:from>
      <xdr:col>20</xdr:col>
      <xdr:colOff>27745</xdr:colOff>
      <xdr:row>10</xdr:row>
      <xdr:rowOff>32100</xdr:rowOff>
    </xdr:from>
    <xdr:to>
      <xdr:col>29</xdr:col>
      <xdr:colOff>131235</xdr:colOff>
      <xdr:row>14</xdr:row>
      <xdr:rowOff>189190</xdr:rowOff>
    </xdr:to>
    <xdr:sp macro="" textlink="">
      <xdr:nvSpPr>
        <xdr:cNvPr id="9" name="吹き出し: 四角形 8">
          <a:extLst>
            <a:ext uri="{FF2B5EF4-FFF2-40B4-BE49-F238E27FC236}">
              <a16:creationId xmlns:a16="http://schemas.microsoft.com/office/drawing/2014/main" id="{266745B0-53CD-409C-A7A7-778596BA7666}"/>
            </a:ext>
          </a:extLst>
        </xdr:cNvPr>
        <xdr:cNvSpPr/>
      </xdr:nvSpPr>
      <xdr:spPr>
        <a:xfrm>
          <a:off x="11673645" y="2699100"/>
          <a:ext cx="3075290" cy="1223890"/>
        </a:xfrm>
        <a:prstGeom prst="wedgeRectCallout">
          <a:avLst>
            <a:gd name="adj1" fmla="val -60961"/>
            <a:gd name="adj2" fmla="val -447"/>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rPr>
            <a:t>（押印する場合は四角の囲みの情報（本件責任者・担当者の詳細）の記載は不要です。グループ化を設定していますので、本シート左部分のマイナス記号（－）をクリックし非表示とするか、当該行を削除してください。）</a:t>
          </a: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38100</xdr:colOff>
      <xdr:row>0</xdr:row>
      <xdr:rowOff>88900</xdr:rowOff>
    </xdr:from>
    <xdr:to>
      <xdr:col>0</xdr:col>
      <xdr:colOff>3403600</xdr:colOff>
      <xdr:row>22</xdr:row>
      <xdr:rowOff>25400</xdr:rowOff>
    </xdr:to>
    <xdr:sp macro="" textlink="">
      <xdr:nvSpPr>
        <xdr:cNvPr id="10" name="正方形/長方形 9">
          <a:extLst>
            <a:ext uri="{FF2B5EF4-FFF2-40B4-BE49-F238E27FC236}">
              <a16:creationId xmlns:a16="http://schemas.microsoft.com/office/drawing/2014/main" id="{CEF39E9F-54AB-4516-8AB7-A706ABE29617}"/>
            </a:ext>
          </a:extLst>
        </xdr:cNvPr>
        <xdr:cNvSpPr/>
      </xdr:nvSpPr>
      <xdr:spPr>
        <a:xfrm>
          <a:off x="38100" y="88900"/>
          <a:ext cx="3365500" cy="6210300"/>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提出日は西暦で入れてください（日付以外は基本情報シートの情報が自動転記されます。押印省略の場合は囲み内を記載してください）。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登録番号（</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・研修員人数（</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見積時から変更になった場合は直接数字を入力してください）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・契約履行期間・技術研修期間 </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経費内訳書は、概算払・前金払を受けている場合はそれぞれ「経費内訳書（概算払）」または「経費内訳書（前金払）」を使用してください。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・押印省略の場合は、欄外の吹き出しの説明もご参照ください。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48684</xdr:colOff>
      <xdr:row>22</xdr:row>
      <xdr:rowOff>97801</xdr:rowOff>
    </xdr:from>
    <xdr:to>
      <xdr:col>0</xdr:col>
      <xdr:colOff>3402523</xdr:colOff>
      <xdr:row>30</xdr:row>
      <xdr:rowOff>131618</xdr:rowOff>
    </xdr:to>
    <xdr:sp macro="" textlink="">
      <xdr:nvSpPr>
        <xdr:cNvPr id="11" name="正方形/長方形 10">
          <a:hlinkClick xmlns:r="http://schemas.openxmlformats.org/officeDocument/2006/relationships" r:id="rId1"/>
          <a:extLst>
            <a:ext uri="{FF2B5EF4-FFF2-40B4-BE49-F238E27FC236}">
              <a16:creationId xmlns:a16="http://schemas.microsoft.com/office/drawing/2014/main" id="{1DB3C276-4642-4268-88C4-3D14146EB06A}"/>
            </a:ext>
          </a:extLst>
        </xdr:cNvPr>
        <xdr:cNvSpPr/>
      </xdr:nvSpPr>
      <xdr:spPr>
        <a:xfrm>
          <a:off x="48684" y="6371601"/>
          <a:ext cx="3353839" cy="216741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46906</xdr:colOff>
      <xdr:row>3</xdr:row>
      <xdr:rowOff>127731</xdr:rowOff>
    </xdr:from>
    <xdr:to>
      <xdr:col>0</xdr:col>
      <xdr:colOff>3405910</xdr:colOff>
      <xdr:row>18</xdr:row>
      <xdr:rowOff>265545</xdr:rowOff>
    </xdr:to>
    <xdr:sp macro="" textlink="">
      <xdr:nvSpPr>
        <xdr:cNvPr id="2" name="正方形/長方形 1">
          <a:extLst>
            <a:ext uri="{FF2B5EF4-FFF2-40B4-BE49-F238E27FC236}">
              <a16:creationId xmlns:a16="http://schemas.microsoft.com/office/drawing/2014/main" id="{04D7D680-EF33-4E4A-B00F-3B24CC760C19}"/>
            </a:ext>
          </a:extLst>
        </xdr:cNvPr>
        <xdr:cNvSpPr/>
      </xdr:nvSpPr>
      <xdr:spPr>
        <a:xfrm>
          <a:off x="46906" y="785822"/>
          <a:ext cx="3359004" cy="4675178"/>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・契約金額（</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【1】</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見・契</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経費</a:t>
          </a:r>
          <a:r>
            <a:rPr kumimoji="1" lang="en-US" altLang="ja-JP" sz="1100" baseline="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契約金額内訳書」より自動的に反映されます。</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ja-JP" sz="1100">
              <a:solidFill>
                <a:srgbClr val="C00000"/>
              </a:solidFill>
              <a:effectLst/>
              <a:latin typeface="BIZ UDPゴシック" panose="020B0400000000000000" pitchFamily="50" charset="-128"/>
              <a:ea typeface="BIZ UDPゴシック" panose="020B0400000000000000" pitchFamily="50" charset="-128"/>
              <a:cs typeface="+mn-cs"/>
            </a:rPr>
            <a:t>ランプサムと実費精算を組み合わせている場合は備考欄に「ランプサム」「実費」のいずれかを明記してください。</a:t>
          </a:r>
          <a:endParaRPr lang="ja-JP" altLang="ja-JP">
            <a:solidFill>
              <a:srgbClr val="C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r>
            <a:rPr kumimoji="1" lang="ja-JP" altLang="ja-JP" sz="1100" b="0">
              <a:solidFill>
                <a:srgbClr val="0000FF"/>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rgbClr val="0000FF"/>
              </a:solidFill>
              <a:effectLst/>
              <a:latin typeface="BIZ UDPゴシック" panose="020B0400000000000000" pitchFamily="50" charset="-128"/>
              <a:ea typeface="BIZ UDPゴシック" panose="020B0400000000000000" pitchFamily="50" charset="-128"/>
              <a:cs typeface="+mn-cs"/>
            </a:rPr>
            <a:t>既払額（概算払済　総額）（</a:t>
          </a:r>
          <a:r>
            <a:rPr kumimoji="1" lang="en-US" altLang="ja-JP" sz="1100" b="0">
              <a:solidFill>
                <a:srgbClr val="0000FF"/>
              </a:solidFill>
              <a:effectLst/>
              <a:latin typeface="BIZ UDPゴシック" panose="020B0400000000000000" pitchFamily="50" charset="-128"/>
              <a:ea typeface="BIZ UDPゴシック" panose="020B0400000000000000" pitchFamily="50" charset="-128"/>
              <a:cs typeface="+mn-cs"/>
            </a:rPr>
            <a:t>B)</a:t>
          </a:r>
          <a:endParaRPr lang="ja-JP" altLang="ja-JP" b="0">
            <a:solidFill>
              <a:srgbClr val="0000FF"/>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概算払を行っている場合に、概算払済の金額を入れます。シート「請求書</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概算払」の概算払金額（</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F39</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）が自動的に反映されます。</a:t>
          </a:r>
          <a:endParaRPr lang="ja-JP" altLang="ja-JP">
            <a:solidFill>
              <a:srgbClr val="FF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・精算確定額</a:t>
          </a:r>
          <a:r>
            <a:rPr kumimoji="1" lang="ja-JP" altLang="en-US" sz="1100" b="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b="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C</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シート「</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【2】</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精</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業務人件費」から「</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【5】</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精 研修諸経費」の各小計金額が自動的に反映されます。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・請求金額（</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D</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C</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B</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計算式が入っています。</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★注意事項</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 当シートには数式が入っており、各根拠資料から数字が自動反映されるようになっていますが、提出前に必ず数字の確認をお願いします。</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 列・行の追加はしないでください。</a:t>
          </a:r>
          <a:endParaRPr lang="ja-JP" altLang="ja-JP" sz="1100">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57729</xdr:colOff>
      <xdr:row>0</xdr:row>
      <xdr:rowOff>69280</xdr:rowOff>
    </xdr:from>
    <xdr:to>
      <xdr:col>0</xdr:col>
      <xdr:colOff>3394365</xdr:colOff>
      <xdr:row>3</xdr:row>
      <xdr:rowOff>46188</xdr:rowOff>
    </xdr:to>
    <xdr:sp macro="" textlink="">
      <xdr:nvSpPr>
        <xdr:cNvPr id="4" name="正方形/長方形 3">
          <a:extLst>
            <a:ext uri="{FF2B5EF4-FFF2-40B4-BE49-F238E27FC236}">
              <a16:creationId xmlns:a16="http://schemas.microsoft.com/office/drawing/2014/main" id="{CAFD71FF-B038-6F4D-A4DA-1B62A77DB894}"/>
            </a:ext>
          </a:extLst>
        </xdr:cNvPr>
        <xdr:cNvSpPr/>
      </xdr:nvSpPr>
      <xdr:spPr>
        <a:xfrm>
          <a:off x="57729" y="946735"/>
          <a:ext cx="3336636" cy="634998"/>
        </a:xfrm>
        <a:prstGeom prst="rect">
          <a:avLst/>
        </a:prstGeom>
        <a:solidFill>
          <a:schemeClr val="accent6">
            <a:lumMod val="20000"/>
            <a:lumOff val="80000"/>
          </a:schemeClr>
        </a:solidFill>
        <a:ln>
          <a:solidFill>
            <a:schemeClr val="accent6">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kern="1200">
              <a:solidFill>
                <a:srgbClr val="FF0000"/>
              </a:solidFill>
              <a:latin typeface="BIZ UDPゴシック" panose="020B0400000000000000" pitchFamily="50" charset="-128"/>
              <a:ea typeface="BIZ UDPゴシック" panose="020B0400000000000000" pitchFamily="50" charset="-128"/>
            </a:rPr>
            <a:t>概算払を行っている場合は</a:t>
          </a:r>
          <a:endParaRPr kumimoji="1" lang="en-US" altLang="ja-JP" sz="1400" b="1" kern="12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400" b="1" kern="1200">
              <a:solidFill>
                <a:srgbClr val="FF0000"/>
              </a:solidFill>
              <a:latin typeface="BIZ UDPゴシック" panose="020B0400000000000000" pitchFamily="50" charset="-128"/>
              <a:ea typeface="BIZ UDPゴシック" panose="020B0400000000000000" pitchFamily="50" charset="-128"/>
            </a:rPr>
            <a:t>当シートをお使いください。</a:t>
          </a:r>
        </a:p>
      </xdr:txBody>
    </xdr:sp>
    <xdr:clientData/>
  </xdr:twoCellAnchor>
  <xdr:twoCellAnchor>
    <xdr:from>
      <xdr:col>0</xdr:col>
      <xdr:colOff>49423</xdr:colOff>
      <xdr:row>19</xdr:row>
      <xdr:rowOff>19371</xdr:rowOff>
    </xdr:from>
    <xdr:to>
      <xdr:col>0</xdr:col>
      <xdr:colOff>3405909</xdr:colOff>
      <xdr:row>25</xdr:row>
      <xdr:rowOff>328455</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82F61D84-F1E5-4003-8A35-44DA207D15D2}"/>
            </a:ext>
          </a:extLst>
        </xdr:cNvPr>
        <xdr:cNvSpPr/>
      </xdr:nvSpPr>
      <xdr:spPr>
        <a:xfrm>
          <a:off x="49423" y="5491916"/>
          <a:ext cx="3356486" cy="2110175"/>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34635</xdr:colOff>
      <xdr:row>3</xdr:row>
      <xdr:rowOff>93100</xdr:rowOff>
    </xdr:from>
    <xdr:to>
      <xdr:col>0</xdr:col>
      <xdr:colOff>3393639</xdr:colOff>
      <xdr:row>19</xdr:row>
      <xdr:rowOff>184728</xdr:rowOff>
    </xdr:to>
    <xdr:sp macro="" textlink="">
      <xdr:nvSpPr>
        <xdr:cNvPr id="5" name="正方形/長方形 4">
          <a:extLst>
            <a:ext uri="{FF2B5EF4-FFF2-40B4-BE49-F238E27FC236}">
              <a16:creationId xmlns:a16="http://schemas.microsoft.com/office/drawing/2014/main" id="{D75D6792-C3AE-451D-896B-3C241BBAA59B}"/>
            </a:ext>
          </a:extLst>
        </xdr:cNvPr>
        <xdr:cNvSpPr/>
      </xdr:nvSpPr>
      <xdr:spPr>
        <a:xfrm>
          <a:off x="34635" y="751191"/>
          <a:ext cx="3359004" cy="4906082"/>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・契約金額（</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【1】</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見・契</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経費</a:t>
          </a:r>
          <a:r>
            <a:rPr kumimoji="1" lang="en-US" altLang="ja-JP" sz="1100" baseline="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契約金額内訳書」より自動的に反映されます。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ランプサムと実費精算を組み合わせている場合は備考欄に「ランプサム」「実費」のいずれかを明記してください。</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r>
            <a:rPr kumimoji="1" lang="ja-JP" altLang="ja-JP" sz="1100" b="0">
              <a:solidFill>
                <a:srgbClr val="0000FF"/>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rgbClr val="0000FF"/>
              </a:solidFill>
              <a:effectLst/>
              <a:latin typeface="BIZ UDPゴシック" panose="020B0400000000000000" pitchFamily="50" charset="-128"/>
              <a:ea typeface="BIZ UDPゴシック" panose="020B0400000000000000" pitchFamily="50" charset="-128"/>
              <a:cs typeface="+mn-cs"/>
            </a:rPr>
            <a:t>既払額（概算払済　総額）（</a:t>
          </a:r>
          <a:r>
            <a:rPr kumimoji="1" lang="en-US" altLang="ja-JP" sz="1100" b="0">
              <a:solidFill>
                <a:srgbClr val="0000FF"/>
              </a:solidFill>
              <a:effectLst/>
              <a:latin typeface="BIZ UDPゴシック" panose="020B0400000000000000" pitchFamily="50" charset="-128"/>
              <a:ea typeface="BIZ UDPゴシック" panose="020B0400000000000000" pitchFamily="50" charset="-128"/>
              <a:cs typeface="+mn-cs"/>
            </a:rPr>
            <a:t>B)</a:t>
          </a:r>
          <a:endParaRPr lang="ja-JP" altLang="ja-JP" b="0">
            <a:solidFill>
              <a:srgbClr val="0000FF"/>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前金払を行っている場合に、概算払済の金額を入れます。シート「請求書</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前金払」の前金払金額（</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F39</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）が自動的に反映されます。</a:t>
          </a:r>
          <a:endParaRPr lang="ja-JP" altLang="ja-JP">
            <a:solidFill>
              <a:srgbClr val="FF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・精算確定額</a:t>
          </a:r>
          <a:r>
            <a:rPr kumimoji="1" lang="ja-JP" altLang="en-US" sz="1100" b="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b="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C</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シート「</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【2】</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精</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業務人件費」から「</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【5】</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精 研修諸経費」の各小計金額が自動的に反映されます。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・請求金額（</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D</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C</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B</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計算式が入っています。</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★注意事項</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 当シートには数式が入っており、各根拠資料から数字が自動反映されるようになっていますが、提出前に必ず数字の確認をお願いします。</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 列・行の追加はしないでください。</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45458</xdr:colOff>
      <xdr:row>0</xdr:row>
      <xdr:rowOff>34648</xdr:rowOff>
    </xdr:from>
    <xdr:to>
      <xdr:col>0</xdr:col>
      <xdr:colOff>3382094</xdr:colOff>
      <xdr:row>3</xdr:row>
      <xdr:rowOff>11557</xdr:rowOff>
    </xdr:to>
    <xdr:sp macro="" textlink="">
      <xdr:nvSpPr>
        <xdr:cNvPr id="6" name="正方形/長方形 5">
          <a:extLst>
            <a:ext uri="{FF2B5EF4-FFF2-40B4-BE49-F238E27FC236}">
              <a16:creationId xmlns:a16="http://schemas.microsoft.com/office/drawing/2014/main" id="{0DD21691-C65F-421B-8241-51C2C1216408}"/>
            </a:ext>
          </a:extLst>
        </xdr:cNvPr>
        <xdr:cNvSpPr/>
      </xdr:nvSpPr>
      <xdr:spPr>
        <a:xfrm>
          <a:off x="45458" y="912103"/>
          <a:ext cx="3336636" cy="634999"/>
        </a:xfrm>
        <a:prstGeom prst="rect">
          <a:avLst/>
        </a:prstGeom>
        <a:solidFill>
          <a:schemeClr val="accent6">
            <a:lumMod val="20000"/>
            <a:lumOff val="80000"/>
          </a:schemeClr>
        </a:solidFill>
        <a:ln>
          <a:solidFill>
            <a:schemeClr val="accent6">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kern="1200">
              <a:solidFill>
                <a:srgbClr val="FF0000"/>
              </a:solidFill>
              <a:latin typeface="BIZ UDPゴシック" panose="020B0400000000000000" pitchFamily="50" charset="-128"/>
              <a:ea typeface="BIZ UDPゴシック" panose="020B0400000000000000" pitchFamily="50" charset="-128"/>
            </a:rPr>
            <a:t>前金払を行っている場合は</a:t>
          </a:r>
          <a:endParaRPr kumimoji="1" lang="en-US" altLang="ja-JP" sz="1400" b="1" kern="12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400" b="1" kern="1200">
              <a:solidFill>
                <a:srgbClr val="FF0000"/>
              </a:solidFill>
              <a:latin typeface="BIZ UDPゴシック" panose="020B0400000000000000" pitchFamily="50" charset="-128"/>
              <a:ea typeface="BIZ UDPゴシック" panose="020B0400000000000000" pitchFamily="50" charset="-128"/>
            </a:rPr>
            <a:t>当シートをお使いください。</a:t>
          </a:r>
        </a:p>
      </xdr:txBody>
    </xdr:sp>
    <xdr:clientData/>
  </xdr:twoCellAnchor>
  <xdr:twoCellAnchor>
    <xdr:from>
      <xdr:col>0</xdr:col>
      <xdr:colOff>37152</xdr:colOff>
      <xdr:row>19</xdr:row>
      <xdr:rowOff>227186</xdr:rowOff>
    </xdr:from>
    <xdr:to>
      <xdr:col>0</xdr:col>
      <xdr:colOff>3393638</xdr:colOff>
      <xdr:row>26</xdr:row>
      <xdr:rowOff>189901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C1C6B74-5350-454B-899C-9C52E0D2015A}"/>
            </a:ext>
          </a:extLst>
        </xdr:cNvPr>
        <xdr:cNvSpPr/>
      </xdr:nvSpPr>
      <xdr:spPr>
        <a:xfrm>
          <a:off x="37152" y="5699731"/>
          <a:ext cx="3356486" cy="2133261"/>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46180</xdr:colOff>
      <xdr:row>3</xdr:row>
      <xdr:rowOff>150813</xdr:rowOff>
    </xdr:from>
    <xdr:to>
      <xdr:col>0</xdr:col>
      <xdr:colOff>3405184</xdr:colOff>
      <xdr:row>23</xdr:row>
      <xdr:rowOff>196273</xdr:rowOff>
    </xdr:to>
    <xdr:sp macro="" textlink="">
      <xdr:nvSpPr>
        <xdr:cNvPr id="5" name="正方形/長方形 4">
          <a:extLst>
            <a:ext uri="{FF2B5EF4-FFF2-40B4-BE49-F238E27FC236}">
              <a16:creationId xmlns:a16="http://schemas.microsoft.com/office/drawing/2014/main" id="{87E0D1AE-32FE-4714-8063-4C445702F613}"/>
            </a:ext>
          </a:extLst>
        </xdr:cNvPr>
        <xdr:cNvSpPr/>
      </xdr:nvSpPr>
      <xdr:spPr>
        <a:xfrm>
          <a:off x="46180" y="808904"/>
          <a:ext cx="3359004" cy="5875914"/>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水色のセルに必要情報を入力してください。白色のセルは数式が入っています。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・契約金額（</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【1】</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見・契</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経費</a:t>
          </a:r>
          <a:r>
            <a:rPr kumimoji="1" lang="en-US" altLang="ja-JP" sz="1100" baseline="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契約金額内訳書」より自動的に反映されます。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ランプサムと実費精算を組み合わせている場合は備考欄に「ランプサム」「実費」のいずれかを明記してください。</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r>
            <a:rPr kumimoji="1" lang="ja-JP" altLang="ja-JP" sz="1100" b="0">
              <a:solidFill>
                <a:srgbClr val="0000FF"/>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rgbClr val="0000FF"/>
              </a:solidFill>
              <a:effectLst/>
              <a:latin typeface="BIZ UDPゴシック" panose="020B0400000000000000" pitchFamily="50" charset="-128"/>
              <a:ea typeface="BIZ UDPゴシック" panose="020B0400000000000000" pitchFamily="50" charset="-128"/>
              <a:cs typeface="+mn-cs"/>
            </a:rPr>
            <a:t>既払額（概算払済　総額）（</a:t>
          </a:r>
          <a:r>
            <a:rPr kumimoji="1" lang="en-US" altLang="ja-JP" sz="1100" b="0">
              <a:solidFill>
                <a:srgbClr val="0000FF"/>
              </a:solidFill>
              <a:effectLst/>
              <a:latin typeface="BIZ UDPゴシック" panose="020B0400000000000000" pitchFamily="50" charset="-128"/>
              <a:ea typeface="BIZ UDPゴシック" panose="020B0400000000000000" pitchFamily="50" charset="-128"/>
              <a:cs typeface="+mn-cs"/>
            </a:rPr>
            <a:t>B)</a:t>
          </a:r>
          <a:endParaRPr lang="ja-JP" altLang="ja-JP" b="0">
            <a:solidFill>
              <a:srgbClr val="0000FF"/>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部分確定払を行っている場合に、確定済の金額を入れてください。</a:t>
          </a:r>
        </a:p>
        <a:p>
          <a:pPr algn="l"/>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・精算確定額</a:t>
          </a:r>
          <a:r>
            <a:rPr kumimoji="1" lang="ja-JP" altLang="en-US" sz="1100" b="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b="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C</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シート「</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【2】</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精</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業務人件費」から「</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【5】</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精 研修諸経費」の各小計金額が自動的に反映されます。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・累計額（</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D</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B</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C</a:t>
          </a:r>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en-US" altLang="ja-JP"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0000FF"/>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計算式が入っています。これまでの確定金額の合計金額が契約金額を超えていないか、超えている場合に費目間流用が行われていることを確認する目的で示しています。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★注意事項</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 当シートには数式が入っており、各根拠資料から数字が自動反映されるようになっていますが、提出前に必ず数字の確認をお願いします。</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a:p>
          <a:r>
            <a:rPr lang="ja-JP" altLang="en-US" sz="1100">
              <a:solidFill>
                <a:srgbClr val="C00000"/>
              </a:solidFill>
              <a:effectLst/>
              <a:latin typeface="BIZ UDPゴシック" panose="020B0400000000000000" pitchFamily="50" charset="-128"/>
              <a:ea typeface="BIZ UDPゴシック" panose="020B0400000000000000" pitchFamily="50" charset="-128"/>
            </a:rPr>
            <a:t>・ 列・行の追加はしないでください。</a:t>
          </a:r>
          <a:endParaRPr lang="en-US" altLang="ja-JP" sz="1100">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57003</xdr:colOff>
      <xdr:row>0</xdr:row>
      <xdr:rowOff>92361</xdr:rowOff>
    </xdr:from>
    <xdr:to>
      <xdr:col>0</xdr:col>
      <xdr:colOff>3393639</xdr:colOff>
      <xdr:row>3</xdr:row>
      <xdr:rowOff>69270</xdr:rowOff>
    </xdr:to>
    <xdr:sp macro="" textlink="">
      <xdr:nvSpPr>
        <xdr:cNvPr id="6" name="正方形/長方形 5">
          <a:extLst>
            <a:ext uri="{FF2B5EF4-FFF2-40B4-BE49-F238E27FC236}">
              <a16:creationId xmlns:a16="http://schemas.microsoft.com/office/drawing/2014/main" id="{4395F7EF-B9B8-431E-BE46-67006FD3F27E}"/>
            </a:ext>
          </a:extLst>
        </xdr:cNvPr>
        <xdr:cNvSpPr/>
      </xdr:nvSpPr>
      <xdr:spPr>
        <a:xfrm>
          <a:off x="57003" y="92361"/>
          <a:ext cx="3336636" cy="635000"/>
        </a:xfrm>
        <a:prstGeom prst="rect">
          <a:avLst/>
        </a:prstGeom>
        <a:solidFill>
          <a:schemeClr val="accent6">
            <a:lumMod val="20000"/>
            <a:lumOff val="80000"/>
          </a:schemeClr>
        </a:solidFill>
        <a:ln>
          <a:solidFill>
            <a:schemeClr val="accent6">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kern="1200">
              <a:solidFill>
                <a:srgbClr val="FF0000"/>
              </a:solidFill>
              <a:latin typeface="BIZ UDPゴシック" panose="020B0400000000000000" pitchFamily="50" charset="-128"/>
              <a:ea typeface="BIZ UDPゴシック" panose="020B0400000000000000" pitchFamily="50" charset="-128"/>
            </a:rPr>
            <a:t>概算払・前金払を行っていない場合は</a:t>
          </a:r>
          <a:endParaRPr kumimoji="1" lang="en-US" altLang="ja-JP" sz="1400" b="1" kern="12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400" b="1" kern="1200">
              <a:solidFill>
                <a:srgbClr val="FF0000"/>
              </a:solidFill>
              <a:latin typeface="BIZ UDPゴシック" panose="020B0400000000000000" pitchFamily="50" charset="-128"/>
              <a:ea typeface="BIZ UDPゴシック" panose="020B0400000000000000" pitchFamily="50" charset="-128"/>
            </a:rPr>
            <a:t>当シートをお使いください。</a:t>
          </a:r>
        </a:p>
      </xdr:txBody>
    </xdr:sp>
    <xdr:clientData/>
  </xdr:twoCellAnchor>
  <xdr:twoCellAnchor>
    <xdr:from>
      <xdr:col>0</xdr:col>
      <xdr:colOff>48697</xdr:colOff>
      <xdr:row>22</xdr:row>
      <xdr:rowOff>238722</xdr:rowOff>
    </xdr:from>
    <xdr:to>
      <xdr:col>0</xdr:col>
      <xdr:colOff>3405183</xdr:colOff>
      <xdr:row>31</xdr:row>
      <xdr:rowOff>5165</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6D21456E-BCF5-4208-AC7D-F8F18F26B300}"/>
            </a:ext>
          </a:extLst>
        </xdr:cNvPr>
        <xdr:cNvSpPr/>
      </xdr:nvSpPr>
      <xdr:spPr>
        <a:xfrm>
          <a:off x="48697" y="6450177"/>
          <a:ext cx="3356486" cy="2133261"/>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29307</xdr:colOff>
      <xdr:row>0</xdr:row>
      <xdr:rowOff>29306</xdr:rowOff>
    </xdr:from>
    <xdr:to>
      <xdr:col>0</xdr:col>
      <xdr:colOff>2952424</xdr:colOff>
      <xdr:row>9</xdr:row>
      <xdr:rowOff>196272</xdr:rowOff>
    </xdr:to>
    <xdr:sp macro="" textlink="">
      <xdr:nvSpPr>
        <xdr:cNvPr id="4" name="正方形/長方形 3">
          <a:extLst>
            <a:ext uri="{FF2B5EF4-FFF2-40B4-BE49-F238E27FC236}">
              <a16:creationId xmlns:a16="http://schemas.microsoft.com/office/drawing/2014/main" id="{1E83A01B-EFB9-4E3B-8F4F-3C922E4ECC42}"/>
            </a:ext>
          </a:extLst>
        </xdr:cNvPr>
        <xdr:cNvSpPr/>
      </xdr:nvSpPr>
      <xdr:spPr>
        <a:xfrm>
          <a:off x="29307" y="29306"/>
          <a:ext cx="2923117" cy="3284239"/>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水色のセルを入力してください（白抜きのセルは数式が入っています）。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氏名欄はシート「</a:t>
          </a:r>
          <a:r>
            <a:rPr kumimoji="1" lang="en-US" altLang="ja-JP" sz="11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【2】</a:t>
          </a:r>
          <a:r>
            <a:rPr kumimoji="1" lang="ja-JP" altLang="en-US" sz="11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業務人件費」の情報が自動反映されます。変更があった場合は手入力してください。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0000FF"/>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ja-JP"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ja-JP" sz="1100" b="1" u="sng">
              <a:solidFill>
                <a:srgbClr val="C00000"/>
              </a:solidFill>
              <a:effectLst/>
              <a:latin typeface="BIZ UDPゴシック" panose="020B0400000000000000" pitchFamily="50" charset="-128"/>
              <a:ea typeface="BIZ UDPゴシック" panose="020B0400000000000000" pitchFamily="50" charset="-128"/>
              <a:cs typeface="+mn-cs"/>
            </a:rPr>
            <a:t>列の追加はしないでください。</a:t>
          </a:r>
          <a:endParaRPr lang="ja-JP" altLang="ja-JP" b="1" u="sng">
            <a:solidFill>
              <a:srgbClr val="C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rgbClr val="C00000"/>
              </a:solidFill>
              <a:effectLst/>
              <a:latin typeface="BIZ UDPゴシック" panose="020B0400000000000000" pitchFamily="50" charset="-128"/>
              <a:ea typeface="BIZ UDPゴシック" panose="020B0400000000000000" pitchFamily="50" charset="-128"/>
              <a:cs typeface="+mn-cs"/>
            </a:rPr>
            <a:t>・行を追加する際は、前後の行をコピーして挿入いただくと数式がコピーされます。</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業務従事日数（</a:t>
          </a:r>
          <a:r>
            <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rPr>
            <a:t>G</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列）は</a:t>
          </a:r>
          <a:r>
            <a:rPr kumimoji="1" lang="en-US" altLang="ja-JP" sz="1100" u="sng">
              <a:solidFill>
                <a:srgbClr val="C00000"/>
              </a:solidFill>
              <a:effectLst/>
              <a:latin typeface="BIZ UDPゴシック" panose="020B0400000000000000" pitchFamily="50" charset="-128"/>
              <a:ea typeface="BIZ UDPゴシック" panose="020B0400000000000000" pitchFamily="50" charset="-128"/>
              <a:cs typeface="+mn-cs"/>
            </a:rPr>
            <a:t>0.5</a:t>
          </a:r>
          <a:r>
            <a:rPr kumimoji="1" lang="ja-JP" altLang="en-US" sz="1100" u="sng">
              <a:solidFill>
                <a:srgbClr val="C00000"/>
              </a:solidFill>
              <a:effectLst/>
              <a:latin typeface="BIZ UDPゴシック" panose="020B0400000000000000" pitchFamily="50" charset="-128"/>
              <a:ea typeface="BIZ UDPゴシック" panose="020B0400000000000000" pitchFamily="50" charset="-128"/>
              <a:cs typeface="+mn-cs"/>
            </a:rPr>
            <a:t>単位で</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計上します。</a:t>
          </a:r>
          <a:r>
            <a:rPr kumimoji="1" lang="ja-JP" altLang="ja-JP" sz="1100" u="sng">
              <a:solidFill>
                <a:srgbClr val="C00000"/>
              </a:solidFill>
              <a:effectLst/>
              <a:latin typeface="BIZ UDPゴシック" panose="020B0400000000000000" pitchFamily="50" charset="-128"/>
              <a:ea typeface="BIZ UDPゴシック" panose="020B0400000000000000" pitchFamily="50" charset="-128"/>
              <a:cs typeface="+mn-cs"/>
            </a:rPr>
            <a:t>業務人件費に内包化作業を追加計上する場合は、直接業務従事日数をセルＧ</a:t>
          </a:r>
          <a:r>
            <a:rPr kumimoji="1" lang="en-US" altLang="ja-JP" sz="1100" u="sng">
              <a:solidFill>
                <a:srgbClr val="C00000"/>
              </a:solidFill>
              <a:effectLst/>
              <a:latin typeface="BIZ UDPゴシック" panose="020B0400000000000000" pitchFamily="50" charset="-128"/>
              <a:ea typeface="BIZ UDPゴシック" panose="020B0400000000000000" pitchFamily="50" charset="-128"/>
              <a:cs typeface="+mn-cs"/>
            </a:rPr>
            <a:t>11</a:t>
          </a:r>
          <a:r>
            <a:rPr kumimoji="1" lang="ja-JP" altLang="ja-JP" sz="1100" u="sng">
              <a:solidFill>
                <a:srgbClr val="C00000"/>
              </a:solidFill>
              <a:effectLst/>
              <a:latin typeface="BIZ UDPゴシック" panose="020B0400000000000000" pitchFamily="50" charset="-128"/>
              <a:ea typeface="BIZ UDPゴシック" panose="020B0400000000000000" pitchFamily="50" charset="-128"/>
              <a:cs typeface="+mn-cs"/>
            </a:rPr>
            <a:t>に入力してください。</a:t>
          </a:r>
          <a:endParaRPr kumimoji="1" lang="en-US" altLang="ja-JP" sz="1100" u="sng">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62360</xdr:colOff>
      <xdr:row>9</xdr:row>
      <xdr:rowOff>250076</xdr:rowOff>
    </xdr:from>
    <xdr:to>
      <xdr:col>0</xdr:col>
      <xdr:colOff>2951610</xdr:colOff>
      <xdr:row>16</xdr:row>
      <xdr:rowOff>11547</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81919723-F902-48C1-95F9-8C2BDA97E575}"/>
            </a:ext>
          </a:extLst>
        </xdr:cNvPr>
        <xdr:cNvSpPr/>
      </xdr:nvSpPr>
      <xdr:spPr>
        <a:xfrm>
          <a:off x="62360" y="3367349"/>
          <a:ext cx="2889250" cy="2186016"/>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81064</xdr:colOff>
      <xdr:row>0</xdr:row>
      <xdr:rowOff>54041</xdr:rowOff>
    </xdr:from>
    <xdr:to>
      <xdr:col>0</xdr:col>
      <xdr:colOff>3391170</xdr:colOff>
      <xdr:row>8</xdr:row>
      <xdr:rowOff>364787</xdr:rowOff>
    </xdr:to>
    <xdr:sp macro="" textlink="">
      <xdr:nvSpPr>
        <xdr:cNvPr id="3" name="正方形/長方形 2">
          <a:extLst>
            <a:ext uri="{FF2B5EF4-FFF2-40B4-BE49-F238E27FC236}">
              <a16:creationId xmlns:a16="http://schemas.microsoft.com/office/drawing/2014/main" id="{AB7EE7F8-F9CD-40F9-AB31-F02F2EFD2D5A}"/>
            </a:ext>
          </a:extLst>
        </xdr:cNvPr>
        <xdr:cNvSpPr/>
      </xdr:nvSpPr>
      <xdr:spPr>
        <a:xfrm>
          <a:off x="81064" y="54041"/>
          <a:ext cx="3310106" cy="3796491"/>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当シートには数式が設定されているので、直接入力箇所はありませんが、数字が正しいかの確認は行うようにしてください。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単価</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2026</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単価シートの単価をリンクしています。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数量（時間）</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数量</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シート「</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２・</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3】</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精</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業従配置実績・一般謝金内訳」で集計される各数字がリンクしています。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小計・合計</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計算式が入っています。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備考</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必要に応じて記載ください。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lang="ja-JP" altLang="ja-JP">
            <a:solidFill>
              <a:srgbClr val="C00000"/>
            </a:solidFill>
            <a:effectLst/>
            <a:latin typeface="BIZ UDPゴシック" panose="020B0400000000000000" pitchFamily="50" charset="-128"/>
            <a:ea typeface="BIZ UDPゴシック" panose="020B0400000000000000" pitchFamily="50" charset="-128"/>
          </a:endParaRPr>
        </a:p>
        <a:p>
          <a:r>
            <a:rPr kumimoji="1" lang="ja-JP" altLang="ja-JP" sz="1100" b="1" u="sng">
              <a:solidFill>
                <a:srgbClr val="C00000"/>
              </a:solidFill>
              <a:effectLst/>
              <a:latin typeface="BIZ UDPゴシック" panose="020B0400000000000000" pitchFamily="50" charset="-128"/>
              <a:ea typeface="BIZ UDPゴシック" panose="020B0400000000000000" pitchFamily="50" charset="-128"/>
              <a:cs typeface="+mn-cs"/>
            </a:rPr>
            <a:t>・列の追加はしないでください。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81065</xdr:colOff>
      <xdr:row>8</xdr:row>
      <xdr:rowOff>435727</xdr:rowOff>
    </xdr:from>
    <xdr:to>
      <xdr:col>0</xdr:col>
      <xdr:colOff>3388485</xdr:colOff>
      <xdr:row>14</xdr:row>
      <xdr:rowOff>162126</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19A293D0-D729-42B1-B24B-50706BB9A27A}"/>
            </a:ext>
          </a:extLst>
        </xdr:cNvPr>
        <xdr:cNvSpPr/>
      </xdr:nvSpPr>
      <xdr:spPr>
        <a:xfrm>
          <a:off x="81065" y="3921472"/>
          <a:ext cx="3307420" cy="2117782"/>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A4</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横</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52917</xdr:colOff>
      <xdr:row>9</xdr:row>
      <xdr:rowOff>254000</xdr:rowOff>
    </xdr:from>
    <xdr:to>
      <xdr:col>19</xdr:col>
      <xdr:colOff>211667</xdr:colOff>
      <xdr:row>18</xdr:row>
      <xdr:rowOff>0</xdr:rowOff>
    </xdr:to>
    <xdr:sp macro="" textlink="">
      <xdr:nvSpPr>
        <xdr:cNvPr id="2" name="右中かっこ 1">
          <a:extLst>
            <a:ext uri="{FF2B5EF4-FFF2-40B4-BE49-F238E27FC236}">
              <a16:creationId xmlns:a16="http://schemas.microsoft.com/office/drawing/2014/main" id="{9B7C7DDD-FD40-440A-B7DF-9F49D4758C8F}"/>
            </a:ext>
          </a:extLst>
        </xdr:cNvPr>
        <xdr:cNvSpPr/>
      </xdr:nvSpPr>
      <xdr:spPr>
        <a:xfrm>
          <a:off x="7249584" y="2645833"/>
          <a:ext cx="158750" cy="1534584"/>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20</xdr:col>
      <xdr:colOff>169335</xdr:colOff>
      <xdr:row>13</xdr:row>
      <xdr:rowOff>261144</xdr:rowOff>
    </xdr:from>
    <xdr:to>
      <xdr:col>29</xdr:col>
      <xdr:colOff>201083</xdr:colOff>
      <xdr:row>15</xdr:row>
      <xdr:rowOff>74083</xdr:rowOff>
    </xdr:to>
    <xdr:sp macro="" textlink="">
      <xdr:nvSpPr>
        <xdr:cNvPr id="4" name="吹き出し: 四角形 3">
          <a:extLst>
            <a:ext uri="{FF2B5EF4-FFF2-40B4-BE49-F238E27FC236}">
              <a16:creationId xmlns:a16="http://schemas.microsoft.com/office/drawing/2014/main" id="{146BF0C4-24AA-4495-A932-CFBEAE10401A}"/>
            </a:ext>
          </a:extLst>
        </xdr:cNvPr>
        <xdr:cNvSpPr/>
      </xdr:nvSpPr>
      <xdr:spPr>
        <a:xfrm>
          <a:off x="11874502" y="3700727"/>
          <a:ext cx="3270248" cy="342106"/>
        </a:xfrm>
        <a:prstGeom prst="wedgeRectCallout">
          <a:avLst>
            <a:gd name="adj1" fmla="val -63522"/>
            <a:gd name="adj2" fmla="val -3274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20</xdr:col>
      <xdr:colOff>155984</xdr:colOff>
      <xdr:row>9</xdr:row>
      <xdr:rowOff>31750</xdr:rowOff>
    </xdr:from>
    <xdr:to>
      <xdr:col>31</xdr:col>
      <xdr:colOff>74084</xdr:colOff>
      <xdr:row>13</xdr:row>
      <xdr:rowOff>116417</xdr:rowOff>
    </xdr:to>
    <xdr:sp macro="" textlink="">
      <xdr:nvSpPr>
        <xdr:cNvPr id="5" name="吹き出し: 四角形 4">
          <a:extLst>
            <a:ext uri="{FF2B5EF4-FFF2-40B4-BE49-F238E27FC236}">
              <a16:creationId xmlns:a16="http://schemas.microsoft.com/office/drawing/2014/main" id="{B0C8D6AA-07E5-4881-8642-A6AA240C1D20}"/>
            </a:ext>
          </a:extLst>
        </xdr:cNvPr>
        <xdr:cNvSpPr/>
      </xdr:nvSpPr>
      <xdr:spPr>
        <a:xfrm>
          <a:off x="11861151" y="2413000"/>
          <a:ext cx="3876266" cy="1143000"/>
        </a:xfrm>
        <a:prstGeom prst="wedgeRectCallout">
          <a:avLst>
            <a:gd name="adj1" fmla="val -61739"/>
            <a:gd name="adj2" fmla="val 31331"/>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（グループ化を設定しています。シート上の左の（－）マイナス記号をクリックすると非表示になりますので、非表示にして印刷いただくことも可能です。）</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050">
            <a:effectLst/>
          </a:endParaRP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19</xdr:col>
      <xdr:colOff>306917</xdr:colOff>
      <xdr:row>6</xdr:row>
      <xdr:rowOff>63500</xdr:rowOff>
    </xdr:from>
    <xdr:to>
      <xdr:col>25</xdr:col>
      <xdr:colOff>169334</xdr:colOff>
      <xdr:row>8</xdr:row>
      <xdr:rowOff>21166</xdr:rowOff>
    </xdr:to>
    <xdr:sp macro="" textlink="">
      <xdr:nvSpPr>
        <xdr:cNvPr id="6" name="吹き出し: 四角形 5">
          <a:extLst>
            <a:ext uri="{FF2B5EF4-FFF2-40B4-BE49-F238E27FC236}">
              <a16:creationId xmlns:a16="http://schemas.microsoft.com/office/drawing/2014/main" id="{8A9B63B3-5B65-4798-8F26-833EC78BD710}"/>
            </a:ext>
          </a:extLst>
        </xdr:cNvPr>
        <xdr:cNvSpPr/>
      </xdr:nvSpPr>
      <xdr:spPr>
        <a:xfrm>
          <a:off x="12160250" y="1651000"/>
          <a:ext cx="2021417" cy="486833"/>
        </a:xfrm>
        <a:prstGeom prst="wedgeRectCallout">
          <a:avLst>
            <a:gd name="adj1" fmla="val -60819"/>
            <a:gd name="adj2" fmla="val 130631"/>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a:t>
          </a:r>
          <a:r>
            <a:rPr lang="ja-JP" altLang="en-US" sz="1100">
              <a:solidFill>
                <a:schemeClr val="dk1"/>
              </a:solidFill>
              <a:effectLst/>
              <a:latin typeface="BIZ UDPゴシック" panose="020B0400000000000000" pitchFamily="50" charset="-128"/>
              <a:ea typeface="BIZ UDPゴシック" panose="020B0400000000000000" pitchFamily="50" charset="-128"/>
              <a:cs typeface="+mn-cs"/>
            </a:rPr>
            <a:t>に</a:t>
          </a:r>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変えてください。</a:t>
          </a:r>
        </a:p>
      </xdr:txBody>
    </xdr:sp>
    <xdr:clientData/>
  </xdr:twoCellAnchor>
  <xdr:twoCellAnchor>
    <xdr:from>
      <xdr:col>0</xdr:col>
      <xdr:colOff>95250</xdr:colOff>
      <xdr:row>0</xdr:row>
      <xdr:rowOff>158750</xdr:rowOff>
    </xdr:from>
    <xdr:to>
      <xdr:col>0</xdr:col>
      <xdr:colOff>3376083</xdr:colOff>
      <xdr:row>21</xdr:row>
      <xdr:rowOff>127000</xdr:rowOff>
    </xdr:to>
    <xdr:sp macro="" textlink="">
      <xdr:nvSpPr>
        <xdr:cNvPr id="3" name="正方形/長方形 2">
          <a:extLst>
            <a:ext uri="{FF2B5EF4-FFF2-40B4-BE49-F238E27FC236}">
              <a16:creationId xmlns:a16="http://schemas.microsoft.com/office/drawing/2014/main" id="{1FB2D1BC-31C3-4821-990A-97655A216478}"/>
            </a:ext>
          </a:extLst>
        </xdr:cNvPr>
        <xdr:cNvSpPr/>
      </xdr:nvSpPr>
      <xdr:spPr>
        <a:xfrm>
          <a:off x="95250" y="158750"/>
          <a:ext cx="3280833" cy="5524500"/>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提出日は西暦で入れてください。</a:t>
          </a: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水色のセルに必要情報を入力してください。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・研修員人数</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・契約履行期間・技術研修期間</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・見積金額・消費税額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・押印省略の場合は、欄外の吹き出しの説明もご参照ください。</a:t>
          </a: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p>
      </xdr:txBody>
    </xdr:sp>
    <xdr:clientData/>
  </xdr:twoCellAnchor>
  <xdr:twoCellAnchor>
    <xdr:from>
      <xdr:col>0</xdr:col>
      <xdr:colOff>105835</xdr:colOff>
      <xdr:row>21</xdr:row>
      <xdr:rowOff>177279</xdr:rowOff>
    </xdr:from>
    <xdr:to>
      <xdr:col>0</xdr:col>
      <xdr:colOff>3376285</xdr:colOff>
      <xdr:row>30</xdr:row>
      <xdr:rowOff>105841</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24CCC14-D617-4994-8953-B978B0159085}"/>
            </a:ext>
          </a:extLst>
        </xdr:cNvPr>
        <xdr:cNvSpPr/>
      </xdr:nvSpPr>
      <xdr:spPr>
        <a:xfrm>
          <a:off x="105835" y="5733529"/>
          <a:ext cx="3270450" cy="2309812"/>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64589</xdr:colOff>
      <xdr:row>4</xdr:row>
      <xdr:rowOff>53551</xdr:rowOff>
    </xdr:from>
    <xdr:to>
      <xdr:col>0</xdr:col>
      <xdr:colOff>3840010</xdr:colOff>
      <xdr:row>38</xdr:row>
      <xdr:rowOff>273922</xdr:rowOff>
    </xdr:to>
    <xdr:sp macro="" textlink="">
      <xdr:nvSpPr>
        <xdr:cNvPr id="6" name="正方形/長方形 5">
          <a:extLst>
            <a:ext uri="{FF2B5EF4-FFF2-40B4-BE49-F238E27FC236}">
              <a16:creationId xmlns:a16="http://schemas.microsoft.com/office/drawing/2014/main" id="{45167BC4-A1F1-4F39-A73C-5EB7A5C60D7D}"/>
            </a:ext>
          </a:extLst>
        </xdr:cNvPr>
        <xdr:cNvSpPr/>
      </xdr:nvSpPr>
      <xdr:spPr>
        <a:xfrm>
          <a:off x="64589" y="1149237"/>
          <a:ext cx="3775421" cy="8612332"/>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前提</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初期設定</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本シートは業務従事者配置実績表と一般謝金の支出明細を兼ねています。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 </a:t>
          </a:r>
          <a:r>
            <a:rPr lang="ja-JP" altLang="en-US" sz="1100" b="1" u="sng">
              <a:solidFill>
                <a:srgbClr val="00B0F0"/>
              </a:solidFill>
              <a:effectLst/>
              <a:latin typeface="BIZ UDPゴシック" panose="020B0400000000000000" pitchFamily="50" charset="-128"/>
              <a:ea typeface="BIZ UDPゴシック" panose="020B0400000000000000" pitchFamily="50" charset="-128"/>
            </a:rPr>
            <a:t>黄色のセルには見積・契約時作成の「（参考）業従者・講師配置計画 兼 研修日程表」の情報が自動反映されていま</a:t>
          </a:r>
          <a:r>
            <a:rPr lang="ja-JP" altLang="en-US" sz="1100" b="0" u="sng">
              <a:solidFill>
                <a:srgbClr val="00B0F0"/>
              </a:solidFill>
              <a:effectLst/>
              <a:latin typeface="BIZ UDPゴシック" panose="020B0400000000000000" pitchFamily="50" charset="-128"/>
              <a:ea typeface="BIZ UDPゴシック" panose="020B0400000000000000" pitchFamily="50" charset="-128"/>
            </a:rPr>
            <a:t>す（見積・契約時から実績に変更がある場合は適宜修正）</a:t>
          </a:r>
          <a:r>
            <a:rPr lang="ja-JP" altLang="en-US" sz="1100" b="0" u="none">
              <a:solidFill>
                <a:srgbClr val="00B0F0"/>
              </a:solidFill>
              <a:effectLst/>
              <a:latin typeface="BIZ UDPゴシック" panose="020B0400000000000000" pitchFamily="50" charset="-128"/>
              <a:ea typeface="BIZ UDPゴシック" panose="020B0400000000000000" pitchFamily="50" charset="-128"/>
            </a:rPr>
            <a:t>。</a:t>
          </a:r>
          <a:endParaRPr lang="en-US" altLang="ja-JP" sz="1100" b="0" u="none">
            <a:solidFill>
              <a:srgbClr val="00B0F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 </a:t>
          </a:r>
          <a:r>
            <a:rPr lang="ja-JP" altLang="en-US" sz="1100" b="1" u="sng">
              <a:solidFill>
                <a:srgbClr val="00B0F0"/>
              </a:solidFill>
              <a:effectLst/>
              <a:latin typeface="BIZ UDPゴシック" panose="020B0400000000000000" pitchFamily="50" charset="-128"/>
              <a:ea typeface="BIZ UDPゴシック" panose="020B0400000000000000" pitchFamily="50" charset="-128"/>
            </a:rPr>
            <a:t>水色は実績を踏まえ入力してください</a:t>
          </a: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（白抜きのセルに設定している数式の都合で水色のセルの情報は見積・契約時作成の情報を自動反映できませんので入力が必要です）。</a:t>
          </a:r>
          <a:endPar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 白抜きのセルは数式が入っています。</a:t>
          </a:r>
          <a:endPar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1.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入力方法・手順</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b="1" u="sng">
              <a:solidFill>
                <a:srgbClr val="00B0F0"/>
              </a:solidFill>
              <a:latin typeface="BIZ UDPゴシック" panose="020B0400000000000000" pitchFamily="50" charset="-128"/>
              <a:ea typeface="BIZ UDPゴシック" panose="020B0400000000000000" pitchFamily="50" charset="-128"/>
              <a:cs typeface="Meiryo UI" panose="020B0604030504040204" pitchFamily="50" charset="-128"/>
            </a:rPr>
            <a:t>自動転記されている部分（黄色セル）および手入力が必要な部分（水色セル）は、実績を踏まえて適宜修正してください。</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白抜きセルには数式が入っているので、実績に置き換えた情報を基に自動計算がされます。</a:t>
          </a: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２． 印刷（</a:t>
          </a:r>
          <a:r>
            <a:rPr lang="en-US" altLang="ja-JP" b="0">
              <a:solidFill>
                <a:sysClr val="windowText" lastClr="000000"/>
              </a:solidFill>
              <a:effectLst/>
              <a:latin typeface="BIZ UDPゴシック" panose="020B0400000000000000" pitchFamily="50" charset="-128"/>
              <a:ea typeface="BIZ UDPゴシック" panose="020B0400000000000000" pitchFamily="50" charset="-128"/>
            </a:rPr>
            <a:t>PDF</a:t>
          </a:r>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出力含む）の手順</a:t>
          </a:r>
          <a:endParaRPr lang="en-US" altLang="ja-JP" b="0">
            <a:solidFill>
              <a:sysClr val="windowText" lastClr="000000"/>
            </a:solidFill>
            <a:effectLst/>
            <a:latin typeface="BIZ UDPゴシック" panose="020B0400000000000000" pitchFamily="50" charset="-128"/>
            <a:ea typeface="BIZ UDPゴシック" panose="020B0400000000000000" pitchFamily="50" charset="-128"/>
          </a:endParaRPr>
        </a:p>
        <a:p>
          <a:pPr algn="l"/>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① 業務従事者配置実績表</a:t>
          </a:r>
          <a:endParaRPr lang="en-US" altLang="ja-JP" b="0">
            <a:solidFill>
              <a:sysClr val="windowText" lastClr="000000"/>
            </a:solidFill>
            <a:effectLst/>
            <a:latin typeface="BIZ UDPゴシック" panose="020B0400000000000000" pitchFamily="50" charset="-128"/>
            <a:ea typeface="BIZ UDPゴシック" panose="020B0400000000000000" pitchFamily="50" charset="-128"/>
          </a:endParaRPr>
        </a:p>
        <a:p>
          <a:pPr algn="l"/>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 セル</a:t>
          </a:r>
          <a:r>
            <a:rPr lang="en-US" altLang="ja-JP" b="0">
              <a:solidFill>
                <a:sysClr val="windowText" lastClr="000000"/>
              </a:solidFill>
              <a:effectLst/>
              <a:latin typeface="BIZ UDPゴシック" panose="020B0400000000000000" pitchFamily="50" charset="-128"/>
              <a:ea typeface="BIZ UDPゴシック" panose="020B0400000000000000" pitchFamily="50" charset="-128"/>
            </a:rPr>
            <a:t>C5</a:t>
          </a:r>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で「別紙</a:t>
          </a:r>
          <a:r>
            <a:rPr lang="en-US" altLang="ja-JP" b="0">
              <a:solidFill>
                <a:sysClr val="windowText" lastClr="000000"/>
              </a:solidFill>
              <a:effectLst/>
              <a:latin typeface="BIZ UDPゴシック" panose="020B0400000000000000" pitchFamily="50" charset="-128"/>
              <a:ea typeface="BIZ UDPゴシック" panose="020B0400000000000000" pitchFamily="50" charset="-128"/>
            </a:rPr>
            <a:t>2-1 </a:t>
          </a:r>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業務従事者配置実績表」を選択・表示してください。</a:t>
          </a:r>
          <a:endParaRPr lang="en-US" altLang="ja-JP" b="0">
            <a:solidFill>
              <a:sysClr val="windowText" lastClr="000000"/>
            </a:solidFill>
            <a:effectLst/>
            <a:latin typeface="BIZ UDPゴシック" panose="020B0400000000000000" pitchFamily="50" charset="-128"/>
            <a:ea typeface="BIZ UDPゴシック" panose="020B0400000000000000" pitchFamily="50" charset="-128"/>
          </a:endParaRPr>
        </a:p>
        <a:p>
          <a:pPr algn="l"/>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 グループ化を設定していますので、本シートの上部</a:t>
          </a:r>
          <a:r>
            <a:rPr lang="en-US" altLang="ja-JP" b="0">
              <a:solidFill>
                <a:sysClr val="windowText" lastClr="000000"/>
              </a:solidFill>
              <a:effectLst/>
              <a:latin typeface="BIZ UDPゴシック" panose="020B0400000000000000" pitchFamily="50" charset="-128"/>
              <a:ea typeface="BIZ UDPゴシック" panose="020B0400000000000000" pitchFamily="50" charset="-128"/>
            </a:rPr>
            <a:t>2</a:t>
          </a:r>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か所（列</a:t>
          </a:r>
          <a:r>
            <a:rPr lang="en-US" altLang="ja-JP" b="0">
              <a:solidFill>
                <a:sysClr val="windowText" lastClr="000000"/>
              </a:solidFill>
              <a:effectLst/>
              <a:latin typeface="BIZ UDPゴシック" panose="020B0400000000000000" pitchFamily="50" charset="-128"/>
              <a:ea typeface="BIZ UDPゴシック" panose="020B0400000000000000" pitchFamily="50" charset="-128"/>
            </a:rPr>
            <a:t>B</a:t>
          </a:r>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及び列</a:t>
          </a:r>
          <a:r>
            <a:rPr lang="en-US" altLang="ja-JP" b="0">
              <a:solidFill>
                <a:sysClr val="windowText" lastClr="000000"/>
              </a:solidFill>
              <a:effectLst/>
              <a:latin typeface="BIZ UDPゴシック" panose="020B0400000000000000" pitchFamily="50" charset="-128"/>
              <a:ea typeface="BIZ UDPゴシック" panose="020B0400000000000000" pitchFamily="50" charset="-128"/>
            </a:rPr>
            <a:t>AS</a:t>
          </a:r>
          <a:r>
            <a:rPr lang="ja-JP" altLang="en-US" b="0">
              <a:solidFill>
                <a:sysClr val="windowText" lastClr="000000"/>
              </a:solidFill>
              <a:effectLst/>
              <a:latin typeface="BIZ UDPゴシック" panose="020B0400000000000000" pitchFamily="50" charset="-128"/>
              <a:ea typeface="BIZ UDPゴシック" panose="020B0400000000000000" pitchFamily="50" charset="-128"/>
            </a:rPr>
            <a:t>の直上）に表示されているマイナス（－）をそれぞれクリックいただくと業務従事者配置実績表の部分のみが表示されます。</a:t>
          </a:r>
          <a:endParaRPr lang="en-US" altLang="ja-JP" b="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lang="en-US" altLang="ja-JP" b="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②　一般謝金の支出明細</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セル</a:t>
          </a:r>
          <a:r>
            <a:rPr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C5</a:t>
          </a:r>
          <a:r>
            <a:rPr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で「</a:t>
          </a:r>
          <a:r>
            <a:rPr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別紙</a:t>
          </a:r>
          <a:r>
            <a:rPr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3-1</a:t>
          </a:r>
          <a:r>
            <a:rPr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　一般謝金（内訳）</a:t>
          </a:r>
          <a:r>
            <a:rPr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」を選択・表示してください。</a:t>
          </a:r>
          <a:endParaRPr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 一般謝金明細として出力の際は列</a:t>
          </a:r>
          <a:r>
            <a:rPr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B</a:t>
          </a:r>
          <a:r>
            <a:rPr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から列</a:t>
          </a:r>
          <a:r>
            <a:rPr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AR</a:t>
          </a:r>
          <a:r>
            <a:rPr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まですべて表示としてください。</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◆注意事項</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b="0"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・業務従事者を</a:t>
          </a:r>
          <a:r>
            <a:rPr kumimoji="1" lang="en-US" altLang="ja-JP" sz="1100" b="0"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3</a:t>
          </a:r>
          <a:r>
            <a:rPr kumimoji="1" lang="ja-JP" altLang="en-US" sz="1100" b="0"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名以上配置している場合は、業務総括者・事務管理者の列を適宜追加してください（シート「（参考）業従者・講師配置計画 兼 研修日程表」の注意事項欄も適宜ご参照）</a:t>
          </a:r>
          <a:endParaRPr kumimoji="1" lang="en-US" altLang="ja-JP" sz="1100" b="0"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b="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・行を追加する際は、前後の行をコピーして挿入いただくと数式がコピーされます。</a:t>
          </a:r>
          <a:endParaRPr kumimoji="1" lang="en-US" altLang="ja-JP" sz="1100" b="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b="1">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b="1">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b="1">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印刷について</a:t>
          </a:r>
          <a:r>
            <a:rPr kumimoji="1" lang="en-US" altLang="ja-JP" sz="1100" b="1">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a:t>
          </a:r>
          <a:endParaRPr kumimoji="1" lang="ja-JP" altLang="en-US" sz="1100" b="1">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 印刷範囲の初期設定は、一般謝金内訳を含めた全体をカバーしています（</a:t>
          </a:r>
          <a:r>
            <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A3</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横設定）。</a:t>
          </a:r>
          <a:r>
            <a:rPr kumimoji="1" lang="ja-JP" altLang="en-US" sz="1100" b="1"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「別紙</a:t>
          </a:r>
          <a:r>
            <a:rPr kumimoji="1" lang="en-US" altLang="ja-JP" sz="1100" b="1"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2-1 </a:t>
          </a:r>
          <a:r>
            <a:rPr kumimoji="1" lang="ja-JP" altLang="en-US" sz="1100" b="1"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業務従事者配置実績表」を印刷する場合は個々に設定してください。</a:t>
          </a:r>
          <a:endParaRPr kumimoji="1" lang="en-US" altLang="ja-JP" sz="1100" b="1"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0</xdr:col>
      <xdr:colOff>78322</xdr:colOff>
      <xdr:row>38</xdr:row>
      <xdr:rowOff>325911</xdr:rowOff>
    </xdr:from>
    <xdr:to>
      <xdr:col>0</xdr:col>
      <xdr:colOff>3851361</xdr:colOff>
      <xdr:row>42</xdr:row>
      <xdr:rowOff>303569</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B7E204C1-8415-4FCE-9701-6F0B22E796F7}"/>
            </a:ext>
          </a:extLst>
        </xdr:cNvPr>
        <xdr:cNvSpPr/>
      </xdr:nvSpPr>
      <xdr:spPr>
        <a:xfrm>
          <a:off x="78322" y="9813558"/>
          <a:ext cx="3773039" cy="1372168"/>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その他、明細書に共通する入力については、シート「◆入力について◆」をご参照ください。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92604</xdr:colOff>
      <xdr:row>5</xdr:row>
      <xdr:rowOff>26458</xdr:rowOff>
    </xdr:from>
    <xdr:to>
      <xdr:col>1</xdr:col>
      <xdr:colOff>84483</xdr:colOff>
      <xdr:row>32</xdr:row>
      <xdr:rowOff>198437</xdr:rowOff>
    </xdr:to>
    <xdr:sp macro="" textlink="">
      <xdr:nvSpPr>
        <xdr:cNvPr id="3" name="正方形/長方形 2">
          <a:extLst>
            <a:ext uri="{FF2B5EF4-FFF2-40B4-BE49-F238E27FC236}">
              <a16:creationId xmlns:a16="http://schemas.microsoft.com/office/drawing/2014/main" id="{72D967F6-EEA2-4BFC-B115-7C685B39365C}"/>
            </a:ext>
          </a:extLst>
        </xdr:cNvPr>
        <xdr:cNvSpPr/>
      </xdr:nvSpPr>
      <xdr:spPr>
        <a:xfrm>
          <a:off x="92604" y="833437"/>
          <a:ext cx="3775421" cy="5384271"/>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rPr>
            <a:t>【</a:t>
          </a: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前提</a:t>
          </a:r>
          <a:r>
            <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rPr>
            <a:t>/</a:t>
          </a: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初期設定</a:t>
          </a:r>
          <a:r>
            <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 </a:t>
          </a:r>
          <a:r>
            <a:rPr lang="ja-JP" altLang="en-US" sz="1100" b="1" u="sng">
              <a:solidFill>
                <a:srgbClr val="00B0F0"/>
              </a:solidFill>
              <a:effectLst/>
              <a:latin typeface="BIZ UDPゴシック" panose="020B0400000000000000" pitchFamily="50" charset="-128"/>
              <a:ea typeface="BIZ UDPゴシック" panose="020B0400000000000000" pitchFamily="50" charset="-128"/>
            </a:rPr>
            <a:t>黄色のセルには見積・契約時作成のシート「</a:t>
          </a:r>
          <a:r>
            <a:rPr lang="en-US" altLang="ja-JP" sz="1100" b="1" u="sng">
              <a:solidFill>
                <a:srgbClr val="00B0F0"/>
              </a:solidFill>
              <a:effectLst/>
              <a:latin typeface="BIZ UDPゴシック" panose="020B0400000000000000" pitchFamily="50" charset="-128"/>
              <a:ea typeface="BIZ UDPゴシック" panose="020B0400000000000000" pitchFamily="50" charset="-128"/>
            </a:rPr>
            <a:t>【4】</a:t>
          </a:r>
          <a:r>
            <a:rPr lang="ja-JP" altLang="en-US" sz="1100" b="1" u="sng">
              <a:solidFill>
                <a:srgbClr val="00B0F0"/>
              </a:solidFill>
              <a:effectLst/>
              <a:latin typeface="BIZ UDPゴシック" panose="020B0400000000000000" pitchFamily="50" charset="-128"/>
              <a:ea typeface="BIZ UDPゴシック" panose="020B0400000000000000" pitchFamily="50" charset="-128"/>
            </a:rPr>
            <a:t>見・契</a:t>
          </a:r>
          <a:r>
            <a:rPr lang="en-US" altLang="ja-JP" sz="1100" b="1" u="sng">
              <a:solidFill>
                <a:srgbClr val="00B0F0"/>
              </a:solidFill>
              <a:effectLst/>
              <a:latin typeface="BIZ UDPゴシック" panose="020B0400000000000000" pitchFamily="50" charset="-128"/>
              <a:ea typeface="BIZ UDPゴシック" panose="020B0400000000000000" pitchFamily="50" charset="-128"/>
            </a:rPr>
            <a:t>_</a:t>
          </a:r>
          <a:r>
            <a:rPr lang="ja-JP" altLang="en-US" sz="1100" b="1" u="sng">
              <a:solidFill>
                <a:srgbClr val="00B0F0"/>
              </a:solidFill>
              <a:effectLst/>
              <a:latin typeface="BIZ UDPゴシック" panose="020B0400000000000000" pitchFamily="50" charset="-128"/>
              <a:ea typeface="BIZ UDPゴシック" panose="020B0400000000000000" pitchFamily="50" charset="-128"/>
            </a:rPr>
            <a:t>研修旅費」の情報が自動反映されていま</a:t>
          </a:r>
          <a:r>
            <a:rPr lang="ja-JP" altLang="en-US" sz="1100" b="0" u="sng">
              <a:solidFill>
                <a:srgbClr val="00B0F0"/>
              </a:solidFill>
              <a:effectLst/>
              <a:latin typeface="BIZ UDPゴシック" panose="020B0400000000000000" pitchFamily="50" charset="-128"/>
              <a:ea typeface="BIZ UDPゴシック" panose="020B0400000000000000" pitchFamily="50" charset="-128"/>
            </a:rPr>
            <a:t>す（見積・契約時から実績に変更がある場合は適宜修正）</a:t>
          </a:r>
          <a:r>
            <a:rPr lang="ja-JP" altLang="en-US" sz="1100" b="0" u="none">
              <a:solidFill>
                <a:srgbClr val="00B0F0"/>
              </a:solidFill>
              <a:effectLst/>
              <a:latin typeface="BIZ UDPゴシック" panose="020B0400000000000000" pitchFamily="50" charset="-128"/>
              <a:ea typeface="BIZ UDPゴシック" panose="020B0400000000000000" pitchFamily="50" charset="-128"/>
            </a:rPr>
            <a:t>。</a:t>
          </a:r>
          <a:endParaRPr lang="en-US" altLang="ja-JP" sz="1100" b="0" u="none">
            <a:solidFill>
              <a:srgbClr val="00B0F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 </a:t>
          </a:r>
          <a:r>
            <a:rPr lang="ja-JP" altLang="en-US" sz="1100" b="1" u="sng">
              <a:solidFill>
                <a:srgbClr val="00B0F0"/>
              </a:solidFill>
              <a:effectLst/>
              <a:latin typeface="BIZ UDPゴシック" panose="020B0400000000000000" pitchFamily="50" charset="-128"/>
              <a:ea typeface="BIZ UDPゴシック" panose="020B0400000000000000" pitchFamily="50" charset="-128"/>
            </a:rPr>
            <a:t>水色は実績を踏まえ入力してください</a:t>
          </a: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（白抜きのセルに設定している数式の都合で水色のセルの情報は見積・契約時作成の情報を自動反映できませんので入力が必要です）。</a:t>
          </a:r>
          <a:endPar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 白抜きのセルは数式が入っています。</a:t>
          </a:r>
          <a:endPar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入力方法・手順</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b="1" u="sng">
              <a:solidFill>
                <a:srgbClr val="00B0F0"/>
              </a:solidFill>
              <a:latin typeface="BIZ UDPゴシック" panose="020B0400000000000000" pitchFamily="50" charset="-128"/>
              <a:ea typeface="BIZ UDPゴシック" panose="020B0400000000000000" pitchFamily="50" charset="-128"/>
              <a:cs typeface="Meiryo UI" panose="020B0604030504040204" pitchFamily="50" charset="-128"/>
            </a:rPr>
            <a:t>自動転記されている部分（黄色セル）および手入力が必要な部分（水色セル）は、実績を踏まえて適宜修正してください。</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白抜きセルには数式が入っているので、実績に置き換えた情報を基に自動計算がされます。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往復航空券については、運賃（片道）（Ｌ列、Ｍ列）に往復（割引）運賃を、利用回数（Ｏ列）を「１」回と入力し、備考欄（Ｗ列）に「往復航空券利用」と注記し説明を加えるなどしてください。</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◆注意事項</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b="1"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・列の追加はしないでください。</a:t>
          </a:r>
        </a:p>
        <a:p>
          <a:pPr algn="l"/>
          <a:r>
            <a:rPr kumimoji="1" lang="ja-JP" altLang="en-US" sz="1100" b="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・行を追加する際は、前後の行をコピーして挿入いただくと数式がコピーされます。</a:t>
          </a: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 当シートの印刷範囲は列の範囲のみされています。研修コースにより日程は異なりますので、最終的な印刷範囲の設定は印刷前にご確認ください。</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0</xdr:col>
      <xdr:colOff>92603</xdr:colOff>
      <xdr:row>33</xdr:row>
      <xdr:rowOff>79377</xdr:rowOff>
    </xdr:from>
    <xdr:to>
      <xdr:col>1</xdr:col>
      <xdr:colOff>82100</xdr:colOff>
      <xdr:row>39</xdr:row>
      <xdr:rowOff>224895</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63309117-6294-45C1-9068-8141A24A4401}"/>
            </a:ext>
          </a:extLst>
        </xdr:cNvPr>
        <xdr:cNvSpPr/>
      </xdr:nvSpPr>
      <xdr:spPr>
        <a:xfrm>
          <a:off x="92603" y="6350002"/>
          <a:ext cx="3773039" cy="2315101"/>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その他、明細書に共通する入力については、シート「◆入力について◆」をご参照ください。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◆印刷について</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A4</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横向き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42332</xdr:colOff>
      <xdr:row>1</xdr:row>
      <xdr:rowOff>42338</xdr:rowOff>
    </xdr:from>
    <xdr:to>
      <xdr:col>0</xdr:col>
      <xdr:colOff>3427544</xdr:colOff>
      <xdr:row>21</xdr:row>
      <xdr:rowOff>42334</xdr:rowOff>
    </xdr:to>
    <xdr:sp macro="" textlink="">
      <xdr:nvSpPr>
        <xdr:cNvPr id="5" name="正方形/長方形 4">
          <a:extLst>
            <a:ext uri="{FF2B5EF4-FFF2-40B4-BE49-F238E27FC236}">
              <a16:creationId xmlns:a16="http://schemas.microsoft.com/office/drawing/2014/main" id="{02F51893-FCF6-4B40-92BC-E9CBDC35449F}"/>
            </a:ext>
          </a:extLst>
        </xdr:cNvPr>
        <xdr:cNvSpPr/>
      </xdr:nvSpPr>
      <xdr:spPr>
        <a:xfrm>
          <a:off x="42332" y="254005"/>
          <a:ext cx="3385212" cy="4688412"/>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p>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前提</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初期設定</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rgbClr val="00B0F0"/>
              </a:solidFill>
              <a:effectLst/>
              <a:latin typeface="BIZ UDPゴシック" panose="020B0400000000000000" pitchFamily="50" charset="-128"/>
              <a:ea typeface="BIZ UDPゴシック" panose="020B0400000000000000" pitchFamily="50" charset="-128"/>
              <a:cs typeface="+mn-cs"/>
            </a:rPr>
            <a:t>黄色のセルには見積・契約時作成のシート「</a:t>
          </a:r>
          <a:r>
            <a:rPr kumimoji="1" lang="en-US" altLang="ja-JP" sz="1100" b="1" u="sng">
              <a:solidFill>
                <a:srgbClr val="00B0F0"/>
              </a:solidFill>
              <a:effectLst/>
              <a:latin typeface="BIZ UDPゴシック" panose="020B0400000000000000" pitchFamily="50" charset="-128"/>
              <a:ea typeface="BIZ UDPゴシック" panose="020B0400000000000000" pitchFamily="50" charset="-128"/>
              <a:cs typeface="+mn-cs"/>
            </a:rPr>
            <a:t>【4】</a:t>
          </a:r>
          <a:r>
            <a:rPr kumimoji="1" lang="ja-JP" altLang="en-US" sz="1100" b="1" u="sng">
              <a:solidFill>
                <a:srgbClr val="00B0F0"/>
              </a:solidFill>
              <a:effectLst/>
              <a:latin typeface="BIZ UDPゴシック" panose="020B0400000000000000" pitchFamily="50" charset="-128"/>
              <a:ea typeface="BIZ UDPゴシック" panose="020B0400000000000000" pitchFamily="50" charset="-128"/>
              <a:cs typeface="+mn-cs"/>
            </a:rPr>
            <a:t>見・契</a:t>
          </a:r>
          <a:r>
            <a:rPr kumimoji="1" lang="en-US" altLang="ja-JP" sz="1100" b="1" u="sng">
              <a:solidFill>
                <a:srgbClr val="00B0F0"/>
              </a:solidFill>
              <a:effectLst/>
              <a:latin typeface="BIZ UDPゴシック" panose="020B0400000000000000" pitchFamily="50" charset="-128"/>
              <a:ea typeface="BIZ UDPゴシック" panose="020B0400000000000000" pitchFamily="50" charset="-128"/>
              <a:cs typeface="+mn-cs"/>
            </a:rPr>
            <a:t>_</a:t>
          </a:r>
          <a:r>
            <a:rPr kumimoji="1" lang="ja-JP" altLang="en-US" sz="1100" b="1" u="sng">
              <a:solidFill>
                <a:srgbClr val="00B0F0"/>
              </a:solidFill>
              <a:effectLst/>
              <a:latin typeface="BIZ UDPゴシック" panose="020B0400000000000000" pitchFamily="50" charset="-128"/>
              <a:ea typeface="BIZ UDPゴシック" panose="020B0400000000000000" pitchFamily="50" charset="-128"/>
              <a:cs typeface="+mn-cs"/>
            </a:rPr>
            <a:t>研修旅費」の情報が自動反映されています（見積・契約時から実績に変更がある場合は適宜修正）。</a:t>
          </a: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1">
              <a:solidFill>
                <a:srgbClr val="00B0F0"/>
              </a:solidFill>
              <a:effectLst/>
              <a:latin typeface="BIZ UDPゴシック" panose="020B0400000000000000" pitchFamily="50" charset="-128"/>
              <a:ea typeface="BIZ UDPゴシック" panose="020B0400000000000000" pitchFamily="50" charset="-128"/>
              <a:cs typeface="+mn-cs"/>
            </a:rPr>
            <a:t>水色は実績を踏まえ入力してください</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（白抜きのセルに設定している数式の都合で水色のセルの情報は見積・契約時作成の情報を自動反映できませんので入力が必要です）。</a:t>
          </a: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白抜きのセルは数式が入っています。</a:t>
          </a: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入力方法</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年月日（列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B</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）は、証拠書類も踏まえ実績を入力してください。</a:t>
          </a:r>
          <a:endPar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単価（列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）には、税抜・税込に関わらず金額を入力したうえで、税区分（列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E</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）で税の区分を選択してください。</a:t>
          </a:r>
          <a:r>
            <a:rPr kumimoji="1" lang="ja-JP" altLang="en-US" sz="1100" u="sng" baseline="0">
              <a:solidFill>
                <a:srgbClr val="0070C0"/>
              </a:solidFill>
              <a:effectLst/>
              <a:latin typeface="BIZ UDPゴシック" panose="020B0400000000000000" pitchFamily="50" charset="-128"/>
              <a:ea typeface="BIZ UDPゴシック" panose="020B0400000000000000" pitchFamily="50" charset="-128"/>
              <a:cs typeface="+mn-cs"/>
            </a:rPr>
            <a:t>不課税・非課税の場合は「税抜」を選択</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してください。税区分に基づき、税抜金額（列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G</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）が自動計算されます。</a:t>
          </a:r>
          <a:endParaRPr kumimoji="1" lang="en-US" altLang="ja-JP" sz="1100" baseline="0">
            <a:solidFill>
              <a:srgbClr val="C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2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◆注意事項</a:t>
          </a:r>
        </a:p>
        <a:p>
          <a:pPr algn="l"/>
          <a:r>
            <a:rPr kumimoji="1" lang="ja-JP" altLang="en-US" sz="12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・列の追加はしないでください。</a:t>
          </a:r>
        </a:p>
        <a:p>
          <a:pPr algn="l"/>
          <a:r>
            <a:rPr kumimoji="1" lang="ja-JP" altLang="en-US" sz="12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・行を追加する際は、前後の行をコピーして挿入いただくと数式がコピーされます。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0</xdr:col>
      <xdr:colOff>48438</xdr:colOff>
      <xdr:row>21</xdr:row>
      <xdr:rowOff>77004</xdr:rowOff>
    </xdr:from>
    <xdr:to>
      <xdr:col>0</xdr:col>
      <xdr:colOff>3438881</xdr:colOff>
      <xdr:row>29</xdr:row>
      <xdr:rowOff>99040</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7A124B4A-47C5-4511-8B02-41046D499766}"/>
            </a:ext>
          </a:extLst>
        </xdr:cNvPr>
        <xdr:cNvSpPr/>
      </xdr:nvSpPr>
      <xdr:spPr>
        <a:xfrm>
          <a:off x="48438" y="4977087"/>
          <a:ext cx="3390443" cy="222337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35943</xdr:colOff>
      <xdr:row>0</xdr:row>
      <xdr:rowOff>59908</xdr:rowOff>
    </xdr:from>
    <xdr:to>
      <xdr:col>0</xdr:col>
      <xdr:colOff>3401443</xdr:colOff>
      <xdr:row>20</xdr:row>
      <xdr:rowOff>119811</xdr:rowOff>
    </xdr:to>
    <xdr:sp macro="" textlink="">
      <xdr:nvSpPr>
        <xdr:cNvPr id="6" name="正方形/長方形 5">
          <a:extLst>
            <a:ext uri="{FF2B5EF4-FFF2-40B4-BE49-F238E27FC236}">
              <a16:creationId xmlns:a16="http://schemas.microsoft.com/office/drawing/2014/main" id="{5378AC4E-299F-4939-B524-3E2963D37C96}"/>
            </a:ext>
          </a:extLst>
        </xdr:cNvPr>
        <xdr:cNvSpPr/>
      </xdr:nvSpPr>
      <xdr:spPr>
        <a:xfrm>
          <a:off x="35943" y="59908"/>
          <a:ext cx="3365500" cy="5331601"/>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入力が必要な項目</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・提出日（西暦）</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・機材名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・使用日時、使用時間数</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・請求金額（消費税等含む）</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・押印省略の場合は囲み内を記載してください（以下注意事項参照）。</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登録番号（</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・押印省略の場合は、欄外の吹き出しの説明をご参照ください。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46527</xdr:colOff>
      <xdr:row>20</xdr:row>
      <xdr:rowOff>184304</xdr:rowOff>
    </xdr:from>
    <xdr:to>
      <xdr:col>0</xdr:col>
      <xdr:colOff>3400366</xdr:colOff>
      <xdr:row>28</xdr:row>
      <xdr:rowOff>63325</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403AED32-A19C-4AD8-A526-CCE120A104B3}"/>
            </a:ext>
          </a:extLst>
        </xdr:cNvPr>
        <xdr:cNvSpPr/>
      </xdr:nvSpPr>
      <xdr:spPr>
        <a:xfrm>
          <a:off x="46527" y="5456002"/>
          <a:ext cx="3353839" cy="216741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20</xdr:col>
      <xdr:colOff>27397</xdr:colOff>
      <xdr:row>16</xdr:row>
      <xdr:rowOff>252346</xdr:rowOff>
    </xdr:from>
    <xdr:to>
      <xdr:col>25</xdr:col>
      <xdr:colOff>5555</xdr:colOff>
      <xdr:row>18</xdr:row>
      <xdr:rowOff>58596</xdr:rowOff>
    </xdr:to>
    <xdr:sp macro="" textlink="">
      <xdr:nvSpPr>
        <xdr:cNvPr id="8" name="吹き出し: 四角形 7">
          <a:extLst>
            <a:ext uri="{FF2B5EF4-FFF2-40B4-BE49-F238E27FC236}">
              <a16:creationId xmlns:a16="http://schemas.microsoft.com/office/drawing/2014/main" id="{B1B42D7D-EF6C-492D-A874-0FA177C2F856}"/>
            </a:ext>
          </a:extLst>
        </xdr:cNvPr>
        <xdr:cNvSpPr/>
      </xdr:nvSpPr>
      <xdr:spPr>
        <a:xfrm>
          <a:off x="12272114" y="4469704"/>
          <a:ext cx="3093252" cy="333420"/>
        </a:xfrm>
        <a:prstGeom prst="wedgeRectCallout">
          <a:avLst>
            <a:gd name="adj1" fmla="val -59416"/>
            <a:gd name="adj2" fmla="val -2512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20</xdr:col>
      <xdr:colOff>23963</xdr:colOff>
      <xdr:row>8</xdr:row>
      <xdr:rowOff>155755</xdr:rowOff>
    </xdr:from>
    <xdr:to>
      <xdr:col>24</xdr:col>
      <xdr:colOff>603173</xdr:colOff>
      <xdr:row>10</xdr:row>
      <xdr:rowOff>160675</xdr:rowOff>
    </xdr:to>
    <xdr:sp macro="" textlink="">
      <xdr:nvSpPr>
        <xdr:cNvPr id="9" name="吹き出し: 四角形 8">
          <a:extLst>
            <a:ext uri="{FF2B5EF4-FFF2-40B4-BE49-F238E27FC236}">
              <a16:creationId xmlns:a16="http://schemas.microsoft.com/office/drawing/2014/main" id="{2255254C-FFF0-4C30-9F7D-DADFF45DCA8C}"/>
            </a:ext>
          </a:extLst>
        </xdr:cNvPr>
        <xdr:cNvSpPr/>
      </xdr:nvSpPr>
      <xdr:spPr>
        <a:xfrm>
          <a:off x="12268680" y="2264434"/>
          <a:ext cx="3071285" cy="532090"/>
        </a:xfrm>
        <a:prstGeom prst="wedgeRectCallout">
          <a:avLst>
            <a:gd name="adj1" fmla="val -61486"/>
            <a:gd name="adj2" fmla="val -473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押印省略する場合は、「印」を「押印省略」と変えてください。</a:t>
          </a:r>
        </a:p>
      </xdr:txBody>
    </xdr:sp>
    <xdr:clientData/>
  </xdr:twoCellAnchor>
  <xdr:twoCellAnchor>
    <xdr:from>
      <xdr:col>20</xdr:col>
      <xdr:colOff>39008</xdr:colOff>
      <xdr:row>11</xdr:row>
      <xdr:rowOff>121000</xdr:rowOff>
    </xdr:from>
    <xdr:to>
      <xdr:col>24</xdr:col>
      <xdr:colOff>622223</xdr:colOff>
      <xdr:row>16</xdr:row>
      <xdr:rowOff>26966</xdr:rowOff>
    </xdr:to>
    <xdr:sp macro="" textlink="">
      <xdr:nvSpPr>
        <xdr:cNvPr id="10" name="吹き出し: 四角形 9">
          <a:extLst>
            <a:ext uri="{FF2B5EF4-FFF2-40B4-BE49-F238E27FC236}">
              <a16:creationId xmlns:a16="http://schemas.microsoft.com/office/drawing/2014/main" id="{35371083-7F46-4985-BA85-95EA72E03242}"/>
            </a:ext>
          </a:extLst>
        </xdr:cNvPr>
        <xdr:cNvSpPr/>
      </xdr:nvSpPr>
      <xdr:spPr>
        <a:xfrm>
          <a:off x="12283725" y="3020434"/>
          <a:ext cx="3075290" cy="1223890"/>
        </a:xfrm>
        <a:prstGeom prst="wedgeRectCallout">
          <a:avLst>
            <a:gd name="adj1" fmla="val -60961"/>
            <a:gd name="adj2" fmla="val -447"/>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rPr>
            <a:t>（押印する場合は四角の囲みの情報（本件責任者・担当者の詳細）の記載は不要です。グループ化を設定していますので、本シート左部分のマイナス記号（－）をクリックし非表示とするか、当該行を削除してください。）</a:t>
          </a:r>
        </a:p>
        <a:p>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19</xdr:col>
      <xdr:colOff>59906</xdr:colOff>
      <xdr:row>11</xdr:row>
      <xdr:rowOff>11981</xdr:rowOff>
    </xdr:from>
    <xdr:to>
      <xdr:col>19</xdr:col>
      <xdr:colOff>218656</xdr:colOff>
      <xdr:row>19</xdr:row>
      <xdr:rowOff>34319</xdr:rowOff>
    </xdr:to>
    <xdr:sp macro="" textlink="">
      <xdr:nvSpPr>
        <xdr:cNvPr id="11" name="右中かっこ 10">
          <a:extLst>
            <a:ext uri="{FF2B5EF4-FFF2-40B4-BE49-F238E27FC236}">
              <a16:creationId xmlns:a16="http://schemas.microsoft.com/office/drawing/2014/main" id="{30344F4F-468C-4920-B76A-272BFE196655}"/>
            </a:ext>
          </a:extLst>
        </xdr:cNvPr>
        <xdr:cNvSpPr/>
      </xdr:nvSpPr>
      <xdr:spPr>
        <a:xfrm>
          <a:off x="11909246" y="2911415"/>
          <a:ext cx="158750" cy="2131017"/>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359835</xdr:colOff>
      <xdr:row>21</xdr:row>
      <xdr:rowOff>126999</xdr:rowOff>
    </xdr:from>
    <xdr:to>
      <xdr:col>19</xdr:col>
      <xdr:colOff>603252</xdr:colOff>
      <xdr:row>40</xdr:row>
      <xdr:rowOff>95249</xdr:rowOff>
    </xdr:to>
    <xdr:sp macro="" textlink="">
      <xdr:nvSpPr>
        <xdr:cNvPr id="2" name="テキスト ボックス 1">
          <a:extLst>
            <a:ext uri="{FF2B5EF4-FFF2-40B4-BE49-F238E27FC236}">
              <a16:creationId xmlns:a16="http://schemas.microsoft.com/office/drawing/2014/main" id="{D15744FF-8AFD-4C04-8532-8A237A3DBBF9}"/>
            </a:ext>
          </a:extLst>
        </xdr:cNvPr>
        <xdr:cNvSpPr txBox="1"/>
      </xdr:nvSpPr>
      <xdr:spPr>
        <a:xfrm>
          <a:off x="12615335" y="3613149"/>
          <a:ext cx="2199217" cy="30099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kern="1200">
              <a:latin typeface="UD デジタル 教科書体 NP" panose="02020400000000000000" pitchFamily="18" charset="-128"/>
              <a:ea typeface="UD デジタル 教科書体 NP" panose="02020400000000000000" pitchFamily="18" charset="-128"/>
            </a:rPr>
            <a:t>領収書</a:t>
          </a:r>
          <a:endParaRPr kumimoji="1" lang="en-US" altLang="ja-JP" sz="1100" b="1" u="sng" kern="1200">
            <a:latin typeface="UD デジタル 教科書体 NP" panose="02020400000000000000" pitchFamily="18" charset="-128"/>
            <a:ea typeface="UD デジタル 教科書体 NP" panose="02020400000000000000" pitchFamily="18" charset="-128"/>
          </a:endParaRPr>
        </a:p>
        <a:p>
          <a:endParaRPr kumimoji="1" lang="en-US" altLang="ja-JP" sz="1100" b="1" u="sng" kern="1200">
            <a:latin typeface="UD デジタル 教科書体 NP" panose="02020400000000000000" pitchFamily="18" charset="-128"/>
            <a:ea typeface="UD デジタル 教科書体 NP" panose="02020400000000000000" pitchFamily="18" charset="-128"/>
          </a:endParaRPr>
        </a:p>
        <a:p>
          <a:r>
            <a:rPr kumimoji="1" lang="ja-JP" altLang="en-US" sz="1100" b="0" u="sng" kern="1200">
              <a:latin typeface="UD デジタル 教科書体 NP" panose="02020400000000000000" pitchFamily="18" charset="-128"/>
              <a:ea typeface="UD デジタル 教科書体 NP" panose="02020400000000000000" pitchFamily="18" charset="-128"/>
            </a:rPr>
            <a:t>宛名</a:t>
          </a:r>
          <a:r>
            <a:rPr kumimoji="1" lang="en-US" altLang="ja-JP" sz="1100" b="0" u="sng" kern="1200">
              <a:latin typeface="UD デジタル 教科書体 NP" panose="02020400000000000000" pitchFamily="18" charset="-128"/>
              <a:ea typeface="UD デジタル 教科書体 NP" panose="02020400000000000000" pitchFamily="18" charset="-128"/>
            </a:rPr>
            <a:t>: ×××</a:t>
          </a:r>
          <a:r>
            <a:rPr kumimoji="1" lang="ja-JP" altLang="en-US" sz="1100" b="0" u="sng" kern="1200">
              <a:latin typeface="UD デジタル 教科書体 NP" panose="02020400000000000000" pitchFamily="18" charset="-128"/>
              <a:ea typeface="UD デジタル 教科書体 NP" panose="02020400000000000000" pitchFamily="18" charset="-128"/>
            </a:rPr>
            <a:t>社（受託者）</a:t>
          </a:r>
          <a:endParaRPr kumimoji="1" lang="en-US" altLang="ja-JP" sz="1100" b="0" u="sng" kern="1200">
            <a:latin typeface="UD デジタル 教科書体 NP" panose="02020400000000000000" pitchFamily="18" charset="-128"/>
            <a:ea typeface="UD デジタル 教科書体 NP" panose="02020400000000000000" pitchFamily="18" charset="-128"/>
          </a:endParaRPr>
        </a:p>
        <a:p>
          <a:r>
            <a:rPr kumimoji="1" lang="ja-JP" altLang="en-US" sz="1100" b="0" u="sng" kern="1200">
              <a:latin typeface="UD デジタル 教科書体 NP" panose="02020400000000000000" pitchFamily="18" charset="-128"/>
              <a:ea typeface="UD デジタル 教科書体 NP" panose="02020400000000000000" pitchFamily="18" charset="-128"/>
            </a:rPr>
            <a:t>領収日：</a:t>
          </a:r>
          <a:r>
            <a:rPr kumimoji="1" lang="en-US" altLang="ja-JP" sz="1100" b="0" u="sng" kern="1200">
              <a:latin typeface="UD デジタル 教科書体 NP" panose="02020400000000000000" pitchFamily="18" charset="-128"/>
              <a:ea typeface="UD デジタル 教科書体 NP" panose="02020400000000000000" pitchFamily="18" charset="-128"/>
            </a:rPr>
            <a:t>2026</a:t>
          </a:r>
          <a:r>
            <a:rPr kumimoji="1" lang="ja-JP" altLang="en-US" sz="1100" b="0" u="sng" kern="1200">
              <a:latin typeface="UD デジタル 教科書体 NP" panose="02020400000000000000" pitchFamily="18" charset="-128"/>
              <a:ea typeface="UD デジタル 教科書体 NP" panose="02020400000000000000" pitchFamily="18" charset="-128"/>
            </a:rPr>
            <a:t>年</a:t>
          </a:r>
          <a:r>
            <a:rPr kumimoji="1" lang="en-US" altLang="ja-JP" sz="1100" b="0" u="sng" kern="1200">
              <a:latin typeface="UD デジタル 教科書体 NP" panose="02020400000000000000" pitchFamily="18" charset="-128"/>
              <a:ea typeface="UD デジタル 教科書体 NP" panose="02020400000000000000" pitchFamily="18" charset="-128"/>
            </a:rPr>
            <a:t>6</a:t>
          </a:r>
          <a:r>
            <a:rPr kumimoji="1" lang="ja-JP" altLang="en-US" sz="1100" b="0" u="sng" kern="1200">
              <a:latin typeface="UD デジタル 教科書体 NP" panose="02020400000000000000" pitchFamily="18" charset="-128"/>
              <a:ea typeface="UD デジタル 教科書体 NP" panose="02020400000000000000" pitchFamily="18" charset="-128"/>
            </a:rPr>
            <a:t>月</a:t>
          </a:r>
          <a:r>
            <a:rPr kumimoji="1" lang="en-US" altLang="ja-JP" sz="1100" b="0" u="sng" kern="1200">
              <a:latin typeface="UD デジタル 教科書体 NP" panose="02020400000000000000" pitchFamily="18" charset="-128"/>
              <a:ea typeface="UD デジタル 教科書体 NP" panose="02020400000000000000" pitchFamily="18" charset="-128"/>
            </a:rPr>
            <a:t>12</a:t>
          </a:r>
          <a:r>
            <a:rPr kumimoji="1" lang="ja-JP" altLang="en-US" sz="1100" b="0" u="sng" kern="1200">
              <a:latin typeface="UD デジタル 教科書体 NP" panose="02020400000000000000" pitchFamily="18" charset="-128"/>
              <a:ea typeface="UD デジタル 教科書体 NP" panose="02020400000000000000" pitchFamily="18" charset="-128"/>
            </a:rPr>
            <a:t>日</a:t>
          </a:r>
          <a:endParaRPr kumimoji="1" lang="en-US" altLang="ja-JP" sz="1100" b="0" u="sng" kern="1200">
            <a:latin typeface="UD デジタル 教科書体 NP" panose="02020400000000000000" pitchFamily="18" charset="-128"/>
            <a:ea typeface="UD デジタル 教科書体 NP" panose="02020400000000000000" pitchFamily="18" charset="-128"/>
          </a:endParaRPr>
        </a:p>
        <a:p>
          <a:r>
            <a:rPr kumimoji="1" lang="ja-JP" altLang="en-US" sz="1100" b="0" u="sng" kern="1200">
              <a:latin typeface="UD デジタル 教科書体 NP" panose="02020400000000000000" pitchFamily="18" charset="-128"/>
              <a:ea typeface="UD デジタル 教科書体 NP" panose="02020400000000000000" pitchFamily="18" charset="-128"/>
            </a:rPr>
            <a:t>金額：</a:t>
          </a:r>
          <a:r>
            <a:rPr kumimoji="1" lang="en-US" altLang="ja-JP" sz="1100" b="0" u="sng" kern="1200">
              <a:latin typeface="UD デジタル 教科書体 NP" panose="02020400000000000000" pitchFamily="18" charset="-128"/>
              <a:ea typeface="UD デジタル 教科書体 NP" panose="02020400000000000000" pitchFamily="18" charset="-128"/>
            </a:rPr>
            <a:t>13,200</a:t>
          </a:r>
          <a:r>
            <a:rPr kumimoji="1" lang="ja-JP" altLang="en-US" sz="1100" b="0" u="sng" kern="1200">
              <a:latin typeface="UD デジタル 教科書体 NP" panose="02020400000000000000" pitchFamily="18" charset="-128"/>
              <a:ea typeface="UD デジタル 教科書体 NP" panose="02020400000000000000" pitchFamily="18" charset="-128"/>
            </a:rPr>
            <a:t>円</a:t>
          </a:r>
          <a:r>
            <a:rPr kumimoji="1" lang="en-US" altLang="ja-JP" sz="1000" b="0" u="sng" kern="1200">
              <a:latin typeface="UD デジタル 教科書体 NP" panose="02020400000000000000" pitchFamily="18" charset="-128"/>
              <a:ea typeface="UD デジタル 教科書体 NP" panose="02020400000000000000" pitchFamily="18" charset="-128"/>
            </a:rPr>
            <a:t>(10%</a:t>
          </a:r>
          <a:r>
            <a:rPr kumimoji="1" lang="ja-JP" altLang="en-US" sz="1000" b="0" u="sng" kern="1200">
              <a:latin typeface="UD デジタル 教科書体 NP" panose="02020400000000000000" pitchFamily="18" charset="-128"/>
              <a:ea typeface="UD デジタル 教科書体 NP" panose="02020400000000000000" pitchFamily="18" charset="-128"/>
            </a:rPr>
            <a:t>税込</a:t>
          </a:r>
          <a:r>
            <a:rPr kumimoji="1" lang="en-US" altLang="ja-JP" sz="1000" b="0" u="sng" kern="1200">
              <a:latin typeface="UD デジタル 教科書体 NP" panose="02020400000000000000" pitchFamily="18" charset="-128"/>
              <a:ea typeface="UD デジタル 教科書体 NP" panose="02020400000000000000" pitchFamily="18" charset="-128"/>
            </a:rPr>
            <a:t>)</a:t>
          </a:r>
          <a:endParaRPr kumimoji="1" lang="en-US" altLang="ja-JP" sz="1100" b="0" u="sng" kern="1200">
            <a:latin typeface="UD デジタル 教科書体 NP" panose="02020400000000000000" pitchFamily="18" charset="-128"/>
            <a:ea typeface="UD デジタル 教科書体 NP" panose="02020400000000000000" pitchFamily="18" charset="-128"/>
          </a:endParaRPr>
        </a:p>
        <a:p>
          <a:r>
            <a:rPr kumimoji="1" lang="ja-JP" altLang="en-US" sz="1100" b="0" u="sng" kern="1200">
              <a:latin typeface="UD デジタル 教科書体 NP" panose="02020400000000000000" pitchFamily="18" charset="-128"/>
              <a:ea typeface="UD デジタル 教科書体 NP" panose="02020400000000000000" pitchFamily="18" charset="-128"/>
            </a:rPr>
            <a:t>品名：</a:t>
          </a:r>
          <a:r>
            <a:rPr kumimoji="1" lang="en-US" altLang="ja-JP" sz="1100" b="0" u="sng" kern="1200">
              <a:latin typeface="UD デジタル 教科書体 NP" panose="02020400000000000000" pitchFamily="18" charset="-128"/>
              <a:ea typeface="UD デジタル 教科書体 NP" panose="02020400000000000000" pitchFamily="18" charset="-128"/>
            </a:rPr>
            <a:t>××</a:t>
          </a:r>
          <a:r>
            <a:rPr kumimoji="1" lang="ja-JP" altLang="en-US" sz="1100" b="0" u="sng" kern="1200">
              <a:latin typeface="UD デジタル 教科書体 NP" panose="02020400000000000000" pitchFamily="18" charset="-128"/>
              <a:ea typeface="UD デジタル 教科書体 NP" panose="02020400000000000000" pitchFamily="18" charset="-128"/>
            </a:rPr>
            <a:t>演習本（</a:t>
          </a:r>
          <a:r>
            <a:rPr kumimoji="1" lang="en-US" altLang="ja-JP" sz="1100" b="0" u="sng" kern="1200">
              <a:latin typeface="UD デジタル 教科書体 NP" panose="02020400000000000000" pitchFamily="18" charset="-128"/>
              <a:ea typeface="UD デジタル 教科書体 NP" panose="02020400000000000000" pitchFamily="18" charset="-128"/>
            </a:rPr>
            <a:t>12</a:t>
          </a:r>
          <a:r>
            <a:rPr kumimoji="1" lang="ja-JP" altLang="en-US" sz="1100" b="0" u="sng" kern="1200">
              <a:latin typeface="UD デジタル 教科書体 NP" panose="02020400000000000000" pitchFamily="18" charset="-128"/>
              <a:ea typeface="UD デジタル 教科書体 NP" panose="02020400000000000000" pitchFamily="18" charset="-128"/>
            </a:rPr>
            <a:t>冊）</a:t>
          </a:r>
          <a:endParaRPr kumimoji="1" lang="en-US" altLang="ja-JP" sz="1100" b="0" u="none" kern="1200">
            <a:latin typeface="UD デジタル 教科書体 NP" panose="02020400000000000000" pitchFamily="18" charset="-128"/>
            <a:ea typeface="UD デジタル 教科書体 NP" panose="02020400000000000000" pitchFamily="18" charset="-128"/>
          </a:endParaRPr>
        </a:p>
        <a:p>
          <a:r>
            <a:rPr kumimoji="1" lang="ja-JP" altLang="en-US" sz="1100" b="0" u="none" kern="1200">
              <a:latin typeface="UD デジタル 教科書体 NP" panose="02020400000000000000" pitchFamily="18" charset="-128"/>
              <a:ea typeface="UD デジタル 教科書体 NP" panose="02020400000000000000" pitchFamily="18" charset="-128"/>
            </a:rPr>
            <a:t>　　</a:t>
          </a:r>
          <a:endParaRPr kumimoji="1" lang="en-US" altLang="ja-JP" sz="1100" b="0" u="none" kern="1200">
            <a:latin typeface="UD デジタル 教科書体 NP" panose="02020400000000000000" pitchFamily="18" charset="-128"/>
            <a:ea typeface="UD デジタル 教科書体 NP" panose="02020400000000000000" pitchFamily="18" charset="-128"/>
          </a:endParaRPr>
        </a:p>
        <a:p>
          <a:endParaRPr kumimoji="1" lang="en-US" altLang="ja-JP" sz="1100" b="0" u="sng" kern="1200">
            <a:latin typeface="UD デジタル 教科書体 NP" panose="02020400000000000000" pitchFamily="18" charset="-128"/>
            <a:ea typeface="UD デジタル 教科書体 NP" panose="02020400000000000000" pitchFamily="18" charset="-128"/>
          </a:endParaRPr>
        </a:p>
        <a:p>
          <a:endParaRPr kumimoji="1" lang="en-US" altLang="ja-JP" sz="1100" b="0" u="sng" kern="1200">
            <a:latin typeface="UD デジタル 教科書体 NP" panose="02020400000000000000" pitchFamily="18" charset="-128"/>
            <a:ea typeface="UD デジタル 教科書体 NP" panose="02020400000000000000" pitchFamily="18" charset="-128"/>
          </a:endParaRPr>
        </a:p>
        <a:p>
          <a:pPr algn="r"/>
          <a:r>
            <a:rPr kumimoji="1" lang="ja-JP" altLang="en-US" sz="1100" b="0" u="sng" kern="1200">
              <a:latin typeface="UD デジタル 教科書体 NP" panose="02020400000000000000" pitchFamily="18" charset="-128"/>
              <a:ea typeface="UD デジタル 教科書体 NP" panose="02020400000000000000" pitchFamily="18" charset="-128"/>
            </a:rPr>
            <a:t>◆◆堂書店</a:t>
          </a:r>
          <a:endParaRPr kumimoji="1" lang="en-US" altLang="ja-JP" sz="1100" b="0" u="sng" kern="1200">
            <a:latin typeface="UD デジタル 教科書体 NP" panose="02020400000000000000" pitchFamily="18" charset="-128"/>
            <a:ea typeface="UD デジタル 教科書体 NP" panose="02020400000000000000" pitchFamily="18" charset="-128"/>
          </a:endParaRPr>
        </a:p>
      </xdr:txBody>
    </xdr:sp>
    <xdr:clientData/>
  </xdr:twoCellAnchor>
  <xdr:twoCellAnchor>
    <xdr:from>
      <xdr:col>0</xdr:col>
      <xdr:colOff>42333</xdr:colOff>
      <xdr:row>0</xdr:row>
      <xdr:rowOff>52916</xdr:rowOff>
    </xdr:from>
    <xdr:to>
      <xdr:col>0</xdr:col>
      <xdr:colOff>3407833</xdr:colOff>
      <xdr:row>20</xdr:row>
      <xdr:rowOff>169332</xdr:rowOff>
    </xdr:to>
    <xdr:sp macro="" textlink="">
      <xdr:nvSpPr>
        <xdr:cNvPr id="3" name="正方形/長方形 2">
          <a:extLst>
            <a:ext uri="{FF2B5EF4-FFF2-40B4-BE49-F238E27FC236}">
              <a16:creationId xmlns:a16="http://schemas.microsoft.com/office/drawing/2014/main" id="{FCD0C004-D70A-41DB-9BB7-F3D372775CD1}"/>
            </a:ext>
          </a:extLst>
        </xdr:cNvPr>
        <xdr:cNvSpPr/>
      </xdr:nvSpPr>
      <xdr:spPr>
        <a:xfrm>
          <a:off x="42333" y="52916"/>
          <a:ext cx="3365500" cy="3431116"/>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証拠書類の</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JICA</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への提出は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PDF</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形式としています（詳細は経理処理・契約管理ガイドライン「</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2.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精算」（</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P.46</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）をご参照ください）ので、本シートの利用は任意です。受託者にて</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領収書を紙保管する際の貼付台紙として必要に応じてご活用ください。</a:t>
          </a:r>
          <a:endPar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使い方</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a:t>
          </a:r>
        </a:p>
        <a:p>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証拠書類を本台紙に糊付けしてください。</a:t>
          </a: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証拠書類を補足する説明は、原則、証書貼付台紙の余白部分にペン（消えるボールペンなど後日消せる筆記用具は使用不可）で記入してください。また、Ａ４版の証拠書類に記入する場合は、証書貼付台紙を添付し、その台紙に記入するように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右上の証書番号が経費報告書の各支出と紐づくようにしてください。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603250</xdr:colOff>
      <xdr:row>4</xdr:row>
      <xdr:rowOff>148168</xdr:rowOff>
    </xdr:from>
    <xdr:to>
      <xdr:col>24</xdr:col>
      <xdr:colOff>63500</xdr:colOff>
      <xdr:row>7</xdr:row>
      <xdr:rowOff>31751</xdr:rowOff>
    </xdr:to>
    <xdr:sp macro="" textlink="">
      <xdr:nvSpPr>
        <xdr:cNvPr id="4" name="四角形: 角を丸くする 3">
          <a:extLst>
            <a:ext uri="{FF2B5EF4-FFF2-40B4-BE49-F238E27FC236}">
              <a16:creationId xmlns:a16="http://schemas.microsoft.com/office/drawing/2014/main" id="{C132CD5A-2D23-4DD9-AFAA-94C8E7568B03}"/>
            </a:ext>
          </a:extLst>
        </xdr:cNvPr>
        <xdr:cNvSpPr/>
      </xdr:nvSpPr>
      <xdr:spPr>
        <a:xfrm>
          <a:off x="16071850" y="827618"/>
          <a:ext cx="901700" cy="378883"/>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23</xdr:col>
      <xdr:colOff>4053</xdr:colOff>
      <xdr:row>6</xdr:row>
      <xdr:rowOff>163063</xdr:rowOff>
    </xdr:from>
    <xdr:to>
      <xdr:col>23</xdr:col>
      <xdr:colOff>145993</xdr:colOff>
      <xdr:row>17</xdr:row>
      <xdr:rowOff>94779</xdr:rowOff>
    </xdr:to>
    <xdr:sp macro="" textlink="">
      <xdr:nvSpPr>
        <xdr:cNvPr id="5" name="矢印: 下 4">
          <a:extLst>
            <a:ext uri="{FF2B5EF4-FFF2-40B4-BE49-F238E27FC236}">
              <a16:creationId xmlns:a16="http://schemas.microsoft.com/office/drawing/2014/main" id="{F80DDE06-0FED-4D46-9865-554550469060}"/>
            </a:ext>
          </a:extLst>
        </xdr:cNvPr>
        <xdr:cNvSpPr/>
      </xdr:nvSpPr>
      <xdr:spPr>
        <a:xfrm rot="1581189">
          <a:off x="16285453" y="1172713"/>
          <a:ext cx="141940" cy="1747816"/>
        </a:xfrm>
        <a:prstGeom prst="downArrow">
          <a:avLst>
            <a:gd name="adj1" fmla="val 36207"/>
            <a:gd name="adj2" fmla="val 50000"/>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19</xdr:col>
      <xdr:colOff>565151</xdr:colOff>
      <xdr:row>16</xdr:row>
      <xdr:rowOff>57152</xdr:rowOff>
    </xdr:from>
    <xdr:to>
      <xdr:col>21</xdr:col>
      <xdr:colOff>518584</xdr:colOff>
      <xdr:row>18</xdr:row>
      <xdr:rowOff>137583</xdr:rowOff>
    </xdr:to>
    <xdr:sp macro="" textlink="">
      <xdr:nvSpPr>
        <xdr:cNvPr id="6" name="四角形: 角を丸くする 5">
          <a:extLst>
            <a:ext uri="{FF2B5EF4-FFF2-40B4-BE49-F238E27FC236}">
              <a16:creationId xmlns:a16="http://schemas.microsoft.com/office/drawing/2014/main" id="{2F26C3A3-504B-44E0-9F01-C7661487174C}"/>
            </a:ext>
          </a:extLst>
        </xdr:cNvPr>
        <xdr:cNvSpPr/>
      </xdr:nvSpPr>
      <xdr:spPr>
        <a:xfrm>
          <a:off x="14776451" y="2717802"/>
          <a:ext cx="1210733" cy="410631"/>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17</xdr:col>
      <xdr:colOff>312208</xdr:colOff>
      <xdr:row>20</xdr:row>
      <xdr:rowOff>132285</xdr:rowOff>
    </xdr:from>
    <xdr:to>
      <xdr:col>20</xdr:col>
      <xdr:colOff>169334</xdr:colOff>
      <xdr:row>40</xdr:row>
      <xdr:rowOff>79369</xdr:rowOff>
    </xdr:to>
    <xdr:sp macro="" textlink="">
      <xdr:nvSpPr>
        <xdr:cNvPr id="7" name="フローチャート: せん孔テープ 6">
          <a:extLst>
            <a:ext uri="{FF2B5EF4-FFF2-40B4-BE49-F238E27FC236}">
              <a16:creationId xmlns:a16="http://schemas.microsoft.com/office/drawing/2014/main" id="{E43B3705-A246-48FA-8782-1B6EA6E35A34}"/>
            </a:ext>
          </a:extLst>
        </xdr:cNvPr>
        <xdr:cNvSpPr/>
      </xdr:nvSpPr>
      <xdr:spPr>
        <a:xfrm rot="16200000">
          <a:off x="12211579" y="3809464"/>
          <a:ext cx="3153834" cy="2441576"/>
        </a:xfrm>
        <a:prstGeom prst="flowChartPunchedTape">
          <a:avLst/>
        </a:prstGeom>
        <a:noFill/>
        <a:ln>
          <a:solidFill>
            <a:schemeClr val="tx1">
              <a:lumMod val="65000"/>
              <a:lumOff val="3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71317</xdr:colOff>
      <xdr:row>0</xdr:row>
      <xdr:rowOff>87665</xdr:rowOff>
    </xdr:from>
    <xdr:to>
      <xdr:col>0</xdr:col>
      <xdr:colOff>2909455</xdr:colOff>
      <xdr:row>16</xdr:row>
      <xdr:rowOff>182967</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71317" y="87665"/>
          <a:ext cx="2838138" cy="4841658"/>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金額欄</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各費目の見積・契約書用明細書（「</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【2】</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見・契</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業務人件費」から「</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【5】</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見・契</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研修諸経費」まで）を入力することにより合計金額が</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自動的に</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反映されます。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備考欄</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ランプサムと実費精算を組み合わせている場合は、備考欄に「ランプサム」または「実費精算」と明記してください。</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添付書類とする場合について</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・「研修実施経費見積書」の添付書類として利用する場合は、基本情報シートセル</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C36</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で</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「見積書」</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を選択⇒セル</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１が</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「別紙１」</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B</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５のタイトルが</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「見積金額」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と表示</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されます。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・「研修委託契約書」の附属書として利用する場合は、基本情報シートセル</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C36</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で</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「契約書」</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を選択⇒セル</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１が</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「附属書</a:t>
          </a:r>
          <a:r>
            <a:rPr kumimoji="1" lang="en-US" altLang="ja-JP" sz="1100">
              <a:solidFill>
                <a:srgbClr val="0000FF"/>
              </a:solidFill>
              <a:effectLst/>
              <a:latin typeface="BIZ UDPゴシック" panose="020B0400000000000000" pitchFamily="50" charset="-128"/>
              <a:ea typeface="BIZ UDPゴシック" panose="020B0400000000000000" pitchFamily="50" charset="-128"/>
              <a:cs typeface="+mn-cs"/>
            </a:rPr>
            <a:t>Ⅱ</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B</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５のタイトルが</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「契約金額</a:t>
          </a:r>
          <a:r>
            <a:rPr kumimoji="1" lang="ja-JP" altLang="en-US" sz="1100">
              <a:solidFill>
                <a:srgbClr val="0000FF"/>
              </a:solidFill>
              <a:effectLst/>
              <a:latin typeface="BIZ UDPゴシック" panose="020B0400000000000000" pitchFamily="50" charset="-128"/>
              <a:ea typeface="BIZ UDPゴシック" panose="020B0400000000000000" pitchFamily="50" charset="-128"/>
              <a:cs typeface="+mn-cs"/>
            </a:rPr>
            <a:t>内訳書</a:t>
          </a:r>
          <a:r>
            <a:rPr kumimoji="1" lang="ja-JP" altLang="ja-JP" sz="1100">
              <a:solidFill>
                <a:srgbClr val="0000FF"/>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と表示され</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ます。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・列・行の追加はしないでください。</a:t>
          </a:r>
        </a:p>
      </xdr:txBody>
    </xdr:sp>
    <xdr:clientData/>
  </xdr:twoCellAnchor>
  <xdr:twoCellAnchor>
    <xdr:from>
      <xdr:col>0</xdr:col>
      <xdr:colOff>75342</xdr:colOff>
      <xdr:row>16</xdr:row>
      <xdr:rowOff>215245</xdr:rowOff>
    </xdr:from>
    <xdr:to>
      <xdr:col>0</xdr:col>
      <xdr:colOff>2895173</xdr:colOff>
      <xdr:row>23</xdr:row>
      <xdr:rowOff>139906</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94D67F2-0B23-4AB2-8F5F-C062E61A37C3}"/>
            </a:ext>
          </a:extLst>
        </xdr:cNvPr>
        <xdr:cNvSpPr/>
      </xdr:nvSpPr>
      <xdr:spPr>
        <a:xfrm>
          <a:off x="75342" y="4961601"/>
          <a:ext cx="2819831" cy="2109491"/>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50800</xdr:colOff>
      <xdr:row>0</xdr:row>
      <xdr:rowOff>42332</xdr:rowOff>
    </xdr:from>
    <xdr:to>
      <xdr:col>0</xdr:col>
      <xdr:colOff>2973917</xdr:colOff>
      <xdr:row>13</xdr:row>
      <xdr:rowOff>22222</xdr:rowOff>
    </xdr:to>
    <xdr:sp macro="" textlink="">
      <xdr:nvSpPr>
        <xdr:cNvPr id="5" name="正方形/長方形 4">
          <a:extLst>
            <a:ext uri="{FF2B5EF4-FFF2-40B4-BE49-F238E27FC236}">
              <a16:creationId xmlns:a16="http://schemas.microsoft.com/office/drawing/2014/main" id="{00000000-0008-0000-0A00-000005000000}"/>
            </a:ext>
          </a:extLst>
        </xdr:cNvPr>
        <xdr:cNvSpPr/>
      </xdr:nvSpPr>
      <xdr:spPr>
        <a:xfrm>
          <a:off x="50800" y="42332"/>
          <a:ext cx="2923117" cy="3387723"/>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水色のセルを入力してください（白抜きのセルは数式が入っています）。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 業務総括者、事務管理者を複数名配置する際には行を追加してください。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3</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名以上の業務従事者を配置する場合には、配置理由や役割分担を備考欄に補記してください。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0000FF"/>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・列の追加はしないでください。</a:t>
          </a: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・行を追加する際は、前後の行をコピーして挿入いただくと数式がコピーされます。</a:t>
          </a:r>
          <a:endParaRPr kumimoji="1" lang="en-US" altLang="ja-JP" sz="1100">
            <a:solidFill>
              <a:srgbClr val="0000FF"/>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rgbClr val="C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業務従事日数（</a:t>
          </a:r>
          <a:r>
            <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rPr>
            <a:t>G</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列）は</a:t>
          </a:r>
          <a:r>
            <a:rPr kumimoji="1" lang="en-US" altLang="ja-JP" sz="1100" u="sng">
              <a:solidFill>
                <a:srgbClr val="C00000"/>
              </a:solidFill>
              <a:effectLst/>
              <a:latin typeface="BIZ UDPゴシック" panose="020B0400000000000000" pitchFamily="50" charset="-128"/>
              <a:ea typeface="BIZ UDPゴシック" panose="020B0400000000000000" pitchFamily="50" charset="-128"/>
              <a:cs typeface="+mn-cs"/>
            </a:rPr>
            <a:t>0.5</a:t>
          </a:r>
          <a:r>
            <a:rPr kumimoji="1" lang="ja-JP" altLang="en-US" sz="1100" u="sng">
              <a:solidFill>
                <a:srgbClr val="C00000"/>
              </a:solidFill>
              <a:effectLst/>
              <a:latin typeface="BIZ UDPゴシック" panose="020B0400000000000000" pitchFamily="50" charset="-128"/>
              <a:ea typeface="BIZ UDPゴシック" panose="020B0400000000000000" pitchFamily="50" charset="-128"/>
              <a:cs typeface="+mn-cs"/>
            </a:rPr>
            <a:t>単位で</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計上します。</a:t>
          </a:r>
          <a:r>
            <a:rPr kumimoji="1" lang="ja-JP" altLang="ja-JP" sz="1100" u="sng">
              <a:solidFill>
                <a:srgbClr val="C00000"/>
              </a:solidFill>
              <a:effectLst/>
              <a:latin typeface="BIZ UDPゴシック" panose="020B0400000000000000" pitchFamily="50" charset="-128"/>
              <a:ea typeface="BIZ UDPゴシック" panose="020B0400000000000000" pitchFamily="50" charset="-128"/>
              <a:cs typeface="+mn-cs"/>
            </a:rPr>
            <a:t>業務人件費に内包化作業を追加計上する場合は、直接業務従事日数をセルＧ</a:t>
          </a:r>
          <a:r>
            <a:rPr kumimoji="1" lang="en-US" altLang="ja-JP" sz="1100" u="sng">
              <a:solidFill>
                <a:srgbClr val="C00000"/>
              </a:solidFill>
              <a:effectLst/>
              <a:latin typeface="BIZ UDPゴシック" panose="020B0400000000000000" pitchFamily="50" charset="-128"/>
              <a:ea typeface="BIZ UDPゴシック" panose="020B0400000000000000" pitchFamily="50" charset="-128"/>
              <a:cs typeface="+mn-cs"/>
            </a:rPr>
            <a:t>11</a:t>
          </a:r>
          <a:r>
            <a:rPr kumimoji="1" lang="ja-JP" altLang="ja-JP" sz="1100" u="sng">
              <a:solidFill>
                <a:srgbClr val="C00000"/>
              </a:solidFill>
              <a:effectLst/>
              <a:latin typeface="BIZ UDPゴシック" panose="020B0400000000000000" pitchFamily="50" charset="-128"/>
              <a:ea typeface="BIZ UDPゴシック" panose="020B0400000000000000" pitchFamily="50" charset="-128"/>
              <a:cs typeface="+mn-cs"/>
            </a:rPr>
            <a:t>に入力してください。</a:t>
          </a:r>
          <a:endParaRPr kumimoji="1" lang="en-US" altLang="ja-JP" sz="1100" u="sng">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74083</xdr:colOff>
      <xdr:row>13</xdr:row>
      <xdr:rowOff>52912</xdr:rowOff>
    </xdr:from>
    <xdr:to>
      <xdr:col>0</xdr:col>
      <xdr:colOff>2963333</xdr:colOff>
      <xdr:row>20</xdr:row>
      <xdr:rowOff>193903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0E0246B-8478-4310-B9B5-60D82959C84C}"/>
            </a:ext>
          </a:extLst>
        </xdr:cNvPr>
        <xdr:cNvSpPr/>
      </xdr:nvSpPr>
      <xdr:spPr>
        <a:xfrm>
          <a:off x="74083" y="3460745"/>
          <a:ext cx="2889250" cy="2109491"/>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92365</xdr:colOff>
      <xdr:row>0</xdr:row>
      <xdr:rowOff>69273</xdr:rowOff>
    </xdr:from>
    <xdr:to>
      <xdr:col>0</xdr:col>
      <xdr:colOff>3639697</xdr:colOff>
      <xdr:row>8</xdr:row>
      <xdr:rowOff>346364</xdr:rowOff>
    </xdr:to>
    <xdr:sp macro="" textlink="">
      <xdr:nvSpPr>
        <xdr:cNvPr id="2" name="正方形/長方形 1">
          <a:extLst>
            <a:ext uri="{FF2B5EF4-FFF2-40B4-BE49-F238E27FC236}">
              <a16:creationId xmlns:a16="http://schemas.microsoft.com/office/drawing/2014/main" id="{B88A2B1D-69BA-468F-BD4F-C0CD3112660A}"/>
            </a:ext>
          </a:extLst>
        </xdr:cNvPr>
        <xdr:cNvSpPr/>
      </xdr:nvSpPr>
      <xdr:spPr>
        <a:xfrm>
          <a:off x="92365" y="69273"/>
          <a:ext cx="3547332" cy="3463636"/>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1">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当シートには数式が設定されているので、直接入力箇所はありませんが、数字が正しいかの確認は行うようにしてください。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単価</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2026</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単価シートの単価をリンクしています。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数量（時間）</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数量</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（参考）業従者・講師配置計画表で集計される各数字がリンクしています。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小計・合計</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計算式が入っています。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備考</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必要に応じて記載ください。</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0000FF"/>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u="none">
              <a:solidFill>
                <a:srgbClr val="C00000"/>
              </a:solidFill>
              <a:effectLst/>
              <a:latin typeface="BIZ UDPゴシック" panose="020B0400000000000000" pitchFamily="50" charset="-128"/>
              <a:ea typeface="BIZ UDPゴシック" panose="020B0400000000000000" pitchFamily="50" charset="-128"/>
              <a:cs typeface="+mn-cs"/>
            </a:rPr>
            <a:t>・　列・行の追加はしないでください。</a:t>
          </a:r>
          <a:endParaRPr kumimoji="1" lang="en-US" altLang="ja-JP" sz="1100" u="none">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92365</xdr:colOff>
      <xdr:row>9</xdr:row>
      <xdr:rowOff>23110</xdr:rowOff>
    </xdr:from>
    <xdr:to>
      <xdr:col>0</xdr:col>
      <xdr:colOff>3636818</xdr:colOff>
      <xdr:row>17</xdr:row>
      <xdr:rowOff>11568</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23C37E7C-0066-4FE9-868B-24AA073F5A39}"/>
            </a:ext>
          </a:extLst>
        </xdr:cNvPr>
        <xdr:cNvSpPr/>
      </xdr:nvSpPr>
      <xdr:spPr>
        <a:xfrm>
          <a:off x="92365" y="3590655"/>
          <a:ext cx="3544453" cy="2262913"/>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32156</xdr:colOff>
      <xdr:row>3</xdr:row>
      <xdr:rowOff>289648</xdr:rowOff>
    </xdr:from>
    <xdr:to>
      <xdr:col>0</xdr:col>
      <xdr:colOff>3807577</xdr:colOff>
      <xdr:row>50</xdr:row>
      <xdr:rowOff>311930</xdr:rowOff>
    </xdr:to>
    <xdr:sp macro="" textlink="">
      <xdr:nvSpPr>
        <xdr:cNvPr id="2" name="正方形/長方形 1">
          <a:extLst>
            <a:ext uri="{FF2B5EF4-FFF2-40B4-BE49-F238E27FC236}">
              <a16:creationId xmlns:a16="http://schemas.microsoft.com/office/drawing/2014/main" id="{99C0E23F-0E9F-45A3-AFAC-3C9C8D0F4103}"/>
            </a:ext>
          </a:extLst>
        </xdr:cNvPr>
        <xdr:cNvSpPr/>
      </xdr:nvSpPr>
      <xdr:spPr>
        <a:xfrm>
          <a:off x="32156" y="1192016"/>
          <a:ext cx="3775421" cy="15529651"/>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前提</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当シートは、業務従事者配置人日及び一般謝金の計上と研修日程表を連動して作成する構成になっています。</a:t>
          </a:r>
          <a:endParaRPr kumimoji="1" lang="en-US"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ysClr val="windowText" lastClr="000000"/>
              </a:solidFill>
              <a:effectLst/>
              <a:latin typeface="BIZ UDPゴシック" panose="020B0400000000000000" pitchFamily="50" charset="-128"/>
              <a:ea typeface="BIZ UDPゴシック" panose="020B0400000000000000" pitchFamily="50" charset="-128"/>
            </a:rPr>
            <a:t>・ 水色のセルに入力してください（白抜きのセルは数式が入っています）</a:t>
          </a:r>
          <a:endParaRPr lang="en-US" altLang="ja-JP" sz="1100" b="0" u="none">
            <a:solidFill>
              <a:sysClr val="windowText" lastClr="0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rgbClr val="C00000"/>
              </a:solidFill>
              <a:effectLst/>
              <a:latin typeface="BIZ UDPゴシック" panose="020B0400000000000000" pitchFamily="50" charset="-128"/>
              <a:ea typeface="BIZ UDPゴシック" panose="020B0400000000000000" pitchFamily="50" charset="-128"/>
            </a:rPr>
            <a:t>・ 業務従事者を</a:t>
          </a:r>
          <a:r>
            <a:rPr lang="en-US" altLang="ja-JP" sz="1100" b="0" u="none">
              <a:solidFill>
                <a:srgbClr val="C00000"/>
              </a:solidFill>
              <a:effectLst/>
              <a:latin typeface="BIZ UDPゴシック" panose="020B0400000000000000" pitchFamily="50" charset="-128"/>
              <a:ea typeface="BIZ UDPゴシック" panose="020B0400000000000000" pitchFamily="50" charset="-128"/>
            </a:rPr>
            <a:t>3</a:t>
          </a:r>
          <a:r>
            <a:rPr lang="ja-JP" altLang="en-US" sz="1100" b="0" u="none">
              <a:solidFill>
                <a:srgbClr val="C00000"/>
              </a:solidFill>
              <a:effectLst/>
              <a:latin typeface="BIZ UDPゴシック" panose="020B0400000000000000" pitchFamily="50" charset="-128"/>
              <a:ea typeface="BIZ UDPゴシック" panose="020B0400000000000000" pitchFamily="50" charset="-128"/>
            </a:rPr>
            <a:t>名以上配置する場合には、業務管理者・事務管理者の列を適宜追加してください。業務総括者の場合は列</a:t>
          </a:r>
          <a:r>
            <a:rPr lang="en-US" altLang="ja-JP" sz="1100" b="0" u="none">
              <a:solidFill>
                <a:srgbClr val="C00000"/>
              </a:solidFill>
              <a:effectLst/>
              <a:latin typeface="BIZ UDPゴシック" panose="020B0400000000000000" pitchFamily="50" charset="-128"/>
              <a:ea typeface="BIZ UDPゴシック" panose="020B0400000000000000" pitchFamily="50" charset="-128"/>
            </a:rPr>
            <a:t>M</a:t>
          </a:r>
          <a:r>
            <a:rPr lang="ja-JP" altLang="en-US" sz="1100" b="0" u="none">
              <a:solidFill>
                <a:srgbClr val="C00000"/>
              </a:solidFill>
              <a:effectLst/>
              <a:latin typeface="BIZ UDPゴシック" panose="020B0400000000000000" pitchFamily="50" charset="-128"/>
              <a:ea typeface="BIZ UDPゴシック" panose="020B0400000000000000" pitchFamily="50" charset="-128"/>
            </a:rPr>
            <a:t>、事務管理者の場合には列</a:t>
          </a:r>
          <a:r>
            <a:rPr lang="en-US" altLang="ja-JP" sz="1100" b="0" u="none">
              <a:solidFill>
                <a:srgbClr val="C00000"/>
              </a:solidFill>
              <a:effectLst/>
              <a:latin typeface="BIZ UDPゴシック" panose="020B0400000000000000" pitchFamily="50" charset="-128"/>
              <a:ea typeface="BIZ UDPゴシック" panose="020B0400000000000000" pitchFamily="50" charset="-128"/>
            </a:rPr>
            <a:t>N</a:t>
          </a:r>
          <a:r>
            <a:rPr lang="ja-JP" altLang="en-US" sz="1100" b="0" u="none">
              <a:solidFill>
                <a:srgbClr val="C00000"/>
              </a:solidFill>
              <a:effectLst/>
              <a:latin typeface="BIZ UDPゴシック" panose="020B0400000000000000" pitchFamily="50" charset="-128"/>
              <a:ea typeface="BIZ UDPゴシック" panose="020B0400000000000000" pitchFamily="50" charset="-128"/>
            </a:rPr>
            <a:t>の列全体をコピーし挿入すると、数式類がコピーされます。</a:t>
          </a:r>
          <a:endParaRPr lang="en-US" altLang="ja-JP" sz="1100" b="0" u="none">
            <a:solidFill>
              <a:srgbClr val="C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rgbClr val="C00000"/>
              </a:solidFill>
              <a:effectLst/>
              <a:latin typeface="BIZ UDPゴシック" panose="020B0400000000000000" pitchFamily="50" charset="-128"/>
              <a:ea typeface="BIZ UDPゴシック" panose="020B0400000000000000" pitchFamily="50" charset="-128"/>
            </a:rPr>
            <a:t>・ なお、業務総括者を追加する場合は、</a:t>
          </a:r>
          <a:r>
            <a:rPr lang="ja-JP" altLang="en-US" sz="1100" b="0" u="sng">
              <a:solidFill>
                <a:srgbClr val="C00000"/>
              </a:solidFill>
              <a:effectLst/>
              <a:latin typeface="BIZ UDPゴシック" panose="020B0400000000000000" pitchFamily="50" charset="-128"/>
              <a:ea typeface="BIZ UDPゴシック" panose="020B0400000000000000" pitchFamily="50" charset="-128"/>
            </a:rPr>
            <a:t>シート「</a:t>
          </a:r>
          <a:r>
            <a:rPr lang="en-US" altLang="ja-JP" sz="1100" b="0" u="sng">
              <a:solidFill>
                <a:srgbClr val="C00000"/>
              </a:solidFill>
              <a:effectLst/>
              <a:latin typeface="BIZ UDPゴシック" panose="020B0400000000000000" pitchFamily="50" charset="-128"/>
              <a:ea typeface="BIZ UDPゴシック" panose="020B0400000000000000" pitchFamily="50" charset="-128"/>
            </a:rPr>
            <a:t>【2】</a:t>
          </a:r>
          <a:r>
            <a:rPr lang="ja-JP" altLang="en-US" sz="1100" b="0" u="sng">
              <a:solidFill>
                <a:srgbClr val="C00000"/>
              </a:solidFill>
              <a:effectLst/>
              <a:latin typeface="BIZ UDPゴシック" panose="020B0400000000000000" pitchFamily="50" charset="-128"/>
              <a:ea typeface="BIZ UDPゴシック" panose="020B0400000000000000" pitchFamily="50" charset="-128"/>
            </a:rPr>
            <a:t>見・契</a:t>
          </a:r>
          <a:r>
            <a:rPr lang="en-US" altLang="ja-JP" sz="1100" b="0" u="sng">
              <a:solidFill>
                <a:srgbClr val="C00000"/>
              </a:solidFill>
              <a:effectLst/>
              <a:latin typeface="BIZ UDPゴシック" panose="020B0400000000000000" pitchFamily="50" charset="-128"/>
              <a:ea typeface="BIZ UDPゴシック" panose="020B0400000000000000" pitchFamily="50" charset="-128"/>
            </a:rPr>
            <a:t>_</a:t>
          </a:r>
          <a:r>
            <a:rPr lang="ja-JP" altLang="en-US" sz="1100" b="0" u="sng">
              <a:solidFill>
                <a:srgbClr val="C00000"/>
              </a:solidFill>
              <a:effectLst/>
              <a:latin typeface="BIZ UDPゴシック" panose="020B0400000000000000" pitchFamily="50" charset="-128"/>
              <a:ea typeface="BIZ UDPゴシック" panose="020B0400000000000000" pitchFamily="50" charset="-128"/>
            </a:rPr>
            <a:t>業務人件費」にも</a:t>
          </a:r>
          <a:r>
            <a:rPr lang="en-US" altLang="ja-JP" sz="1100" b="0" u="sng">
              <a:solidFill>
                <a:srgbClr val="C00000"/>
              </a:solidFill>
              <a:effectLst/>
              <a:latin typeface="BIZ UDPゴシック" panose="020B0400000000000000" pitchFamily="50" charset="-128"/>
              <a:ea typeface="BIZ UDPゴシック" panose="020B0400000000000000" pitchFamily="50" charset="-128"/>
            </a:rPr>
            <a:t>3</a:t>
          </a:r>
          <a:r>
            <a:rPr lang="ja-JP" altLang="en-US" sz="1100" b="0" u="sng">
              <a:solidFill>
                <a:srgbClr val="C00000"/>
              </a:solidFill>
              <a:effectLst/>
              <a:latin typeface="BIZ UDPゴシック" panose="020B0400000000000000" pitchFamily="50" charset="-128"/>
              <a:ea typeface="BIZ UDPゴシック" panose="020B0400000000000000" pitchFamily="50" charset="-128"/>
            </a:rPr>
            <a:t>人目以降の業務従事者の行を挿入し、適宜数字を反映するようにしてください（自動表は修正されません）。</a:t>
          </a:r>
          <a:endParaRPr lang="en-US" altLang="ja-JP" sz="1100" b="0" u="sng">
            <a:solidFill>
              <a:srgbClr val="C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sng">
              <a:solidFill>
                <a:srgbClr val="C00000"/>
              </a:solidFill>
              <a:effectLst/>
              <a:latin typeface="BIZ UDPゴシック" panose="020B0400000000000000" pitchFamily="50" charset="-128"/>
              <a:ea typeface="BIZ UDPゴシック" panose="020B0400000000000000" pitchFamily="50" charset="-128"/>
            </a:rPr>
            <a:t>・</a:t>
          </a:r>
          <a:r>
            <a:rPr lang="ja-JP" altLang="en-US" sz="1100" b="0" u="sng" baseline="0">
              <a:solidFill>
                <a:srgbClr val="C00000"/>
              </a:solidFill>
              <a:effectLst/>
              <a:latin typeface="BIZ UDPゴシック" panose="020B0400000000000000" pitchFamily="50" charset="-128"/>
              <a:ea typeface="BIZ UDPゴシック" panose="020B0400000000000000" pitchFamily="50" charset="-128"/>
            </a:rPr>
            <a:t> また、シート「</a:t>
          </a:r>
          <a:endParaRPr lang="en-US" altLang="ja-JP" sz="1100" b="0" u="sng">
            <a:solidFill>
              <a:srgbClr val="C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u="sng">
            <a:solidFill>
              <a:srgbClr val="C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u="none">
              <a:solidFill>
                <a:srgbClr val="C00000"/>
              </a:solidFill>
              <a:effectLst/>
              <a:latin typeface="BIZ UDPゴシック" panose="020B0400000000000000" pitchFamily="50" charset="-128"/>
              <a:ea typeface="BIZ UDPゴシック" panose="020B0400000000000000" pitchFamily="50" charset="-128"/>
            </a:rPr>
            <a:t>・</a:t>
          </a:r>
          <a:r>
            <a:rPr lang="ja-JP" altLang="en-US" sz="1100" b="0" i="0" u="none" strike="noStrike" baseline="0">
              <a:solidFill>
                <a:schemeClr val="lt1"/>
              </a:solidFill>
              <a:effectLst/>
              <a:latin typeface="+mn-lt"/>
              <a:ea typeface="+mn-ea"/>
              <a:cs typeface="+mn-cs"/>
            </a:rPr>
            <a:t> </a:t>
          </a:r>
          <a:r>
            <a:rPr lang="ja-JP" altLang="en-US" sz="1100" b="0" u="none">
              <a:solidFill>
                <a:srgbClr val="C00000"/>
              </a:solidFill>
              <a:effectLst/>
              <a:latin typeface="BIZ UDPゴシック" panose="020B0400000000000000" pitchFamily="50" charset="-128"/>
              <a:ea typeface="BIZ UDPゴシック" panose="020B0400000000000000" pitchFamily="50" charset="-128"/>
            </a:rPr>
            <a:t>行を追加する際は、前後の行をコピーして挿入いただくと数式がコピーされます。</a:t>
          </a:r>
          <a:endParaRPr lang="ja-JP" altLang="ja-JP" sz="1100" b="0" u="none">
            <a:solidFill>
              <a:srgbClr val="C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1.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入力方法・手順</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①　業務従事者・講師等配置計画の作成</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列</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B</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から列</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AQ</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までが配置計画表です。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baseline="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水色のセルに日程情報を入れてください。</a:t>
          </a:r>
          <a:r>
            <a:rPr kumimoji="1" lang="ja-JP" altLang="en-US" sz="1100">
              <a:solidFill>
                <a:srgbClr val="0070C0"/>
              </a:solidFill>
              <a:latin typeface="BIZ UDPゴシック" panose="020B0400000000000000" pitchFamily="50" charset="-128"/>
              <a:ea typeface="BIZ UDPゴシック" panose="020B0400000000000000" pitchFamily="50" charset="-128"/>
              <a:cs typeface="Meiryo UI" panose="020B0604030504040204" pitchFamily="50" charset="-128"/>
            </a:rPr>
            <a:t>列</a:t>
          </a:r>
          <a:r>
            <a:rPr kumimoji="1" lang="en-US" altLang="ja-JP" sz="1100">
              <a:solidFill>
                <a:srgbClr val="0070C0"/>
              </a:solidFill>
              <a:latin typeface="BIZ UDPゴシック" panose="020B0400000000000000" pitchFamily="50" charset="-128"/>
              <a:ea typeface="BIZ UDPゴシック" panose="020B0400000000000000" pitchFamily="50" charset="-128"/>
              <a:cs typeface="Meiryo UI" panose="020B0604030504040204" pitchFamily="50" charset="-128"/>
            </a:rPr>
            <a:t>C</a:t>
          </a:r>
          <a:r>
            <a:rPr kumimoji="1" lang="ja-JP" altLang="en-US" sz="1100">
              <a:solidFill>
                <a:srgbClr val="0070C0"/>
              </a:solidFill>
              <a:latin typeface="BIZ UDPゴシック" panose="020B0400000000000000" pitchFamily="50" charset="-128"/>
              <a:ea typeface="BIZ UDPゴシック" panose="020B0400000000000000" pitchFamily="50" charset="-128"/>
              <a:cs typeface="Meiryo UI" panose="020B0604030504040204" pitchFamily="50" charset="-128"/>
            </a:rPr>
            <a:t>から列</a:t>
          </a:r>
          <a:r>
            <a:rPr kumimoji="1" lang="en-US" altLang="ja-JP" sz="1100">
              <a:solidFill>
                <a:srgbClr val="0070C0"/>
              </a:solidFill>
              <a:latin typeface="BIZ UDPゴシック" panose="020B0400000000000000" pitchFamily="50" charset="-128"/>
              <a:ea typeface="BIZ UDPゴシック" panose="020B0400000000000000" pitchFamily="50" charset="-128"/>
              <a:cs typeface="Meiryo UI" panose="020B0604030504040204" pitchFamily="50" charset="-128"/>
            </a:rPr>
            <a:t>K</a:t>
          </a:r>
          <a:r>
            <a:rPr kumimoji="1" lang="ja-JP" altLang="en-US" sz="1100">
              <a:solidFill>
                <a:srgbClr val="0070C0"/>
              </a:solidFill>
              <a:latin typeface="BIZ UDPゴシック" panose="020B0400000000000000" pitchFamily="50" charset="-128"/>
              <a:ea typeface="BIZ UDPゴシック" panose="020B0400000000000000" pitchFamily="50" charset="-128"/>
              <a:cs typeface="Meiryo UI" panose="020B0604030504040204" pitchFamily="50" charset="-128"/>
            </a:rPr>
            <a:t>の項目（日付、時間、研修内容、講師又は見学先担当者等、講師使用言語）の入力情報は、</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当シート右部（列</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以降）の</a:t>
          </a:r>
          <a:r>
            <a:rPr kumimoji="1" lang="ja-JP" altLang="en-US" sz="1100">
              <a:solidFill>
                <a:srgbClr val="0070C0"/>
              </a:solidFill>
              <a:latin typeface="BIZ UDPゴシック" panose="020B0400000000000000" pitchFamily="50" charset="-128"/>
              <a:ea typeface="BIZ UDPゴシック" panose="020B0400000000000000" pitchFamily="50" charset="-128"/>
              <a:cs typeface="Meiryo UI" panose="020B0604030504040204" pitchFamily="50" charset="-128"/>
            </a:rPr>
            <a:t>「研修日程表」に自動転記</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されますので、水色のセルには</a:t>
          </a:r>
          <a:r>
            <a:rPr kumimoji="1" lang="ja-JP" altLang="en-US" sz="1100" u="sng">
              <a:solidFill>
                <a:srgbClr val="0070C0"/>
              </a:solidFill>
              <a:latin typeface="BIZ UDPゴシック" panose="020B0400000000000000" pitchFamily="50" charset="-128"/>
              <a:ea typeface="BIZ UDPゴシック" panose="020B0400000000000000" pitchFamily="50" charset="-128"/>
              <a:cs typeface="Meiryo UI" panose="020B0604030504040204" pitchFamily="50" charset="-128"/>
            </a:rPr>
            <a:t>移動情報を含めて</a:t>
          </a:r>
          <a:r>
            <a:rPr kumimoji="1" lang="ja-JP" altLang="en-US" sz="1100" u="none">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入力してください。</a:t>
          </a:r>
          <a:endParaRPr kumimoji="1" lang="en-US" altLang="ja-JP" sz="1100" b="0" u="none">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列</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L</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（サブ）</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は、サブ</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講師の場合</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のみプルダウンで選択し</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手入力してください。</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メイン</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講師</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の場合は空欄</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です</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b="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列</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M</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区分</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は、業務総括者、事務管理者、講師謝金（個人）、講師謝金（法人）、検討会等参加謝金（個人）、検討会</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等参加</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謝金（法人）の支払いが発生する際にプルダウンより選択してください</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各謝金欄に自動計算されます。</a:t>
          </a:r>
          <a:endPar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 業務従事者の配置は、列</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M</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（区分）で業務総括又は事務管理者を選択し、それぞれの配置人日を</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0.5</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または</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1.0</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としてください（人日は</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0.5</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単位です）。</a:t>
          </a:r>
          <a:endParaRPr lang="ja-JP" altLang="ja-JP" b="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なお、謝金の計上</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時間数は自動計算されます</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が</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、昼食等休憩時間を含んた時刻を入力した場合は、</a:t>
          </a:r>
          <a:r>
            <a:rPr kumimoji="1" lang="ja-JP" altLang="en-US" sz="1100" b="0">
              <a:solidFill>
                <a:sysClr val="windowText" lastClr="000000"/>
              </a:solidFill>
              <a:effectLst/>
              <a:latin typeface="BIZ UDPゴシック" panose="020B0400000000000000" pitchFamily="50" charset="-128"/>
              <a:ea typeface="BIZ UDPゴシック" panose="020B0400000000000000" pitchFamily="50" charset="-128"/>
              <a:cs typeface="+mn-cs"/>
            </a:rPr>
            <a:t>実際の講義実施時間数</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を直接入力し直してください。</a:t>
          </a:r>
          <a:endParaRPr lang="ja-JP" altLang="ja-JP" b="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・１名に対し、１行使用してください。</a:t>
          </a:r>
          <a:endParaRPr lang="ja-JP" altLang="ja-JP" b="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②　研修日程表の作成</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列</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から列</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BI</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までが研修日程表になっています</a:t>
          </a:r>
          <a:r>
            <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当シート左上の「研修日程表にジャンプします（クリック）」をクリックすると研修日程表欄に飛びます）。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日程表中、白抜きのセル（日付、時刻、研修内容、講師又は見学先担当者（氏名・所属先）、講師使用言語）は、配置計画表で入力した情報が自動転記されいます。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水色のセルは、研修日程表に必要な場合は直接入力してください。</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◆注意事項</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①本シートの提出について</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 業務従事者・講師等配置計画表の見積書への添付は原則不要です。業務従事者（業務総括者・事務管理者）及び講師の見積時における配置計画は受託者裁量とします。ただし、業務従事日数について</a:t>
          </a:r>
          <a:r>
            <a:rPr kumimoji="1" lang="ja-JP" altLang="en-US" sz="1100"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標準目安と異なる場合や一般謝金の計上内訳など、日数の内訳・根拠について</a:t>
          </a:r>
          <a:r>
            <a:rPr kumimoji="1" lang="en-US" altLang="ja-JP" sz="1100"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JICA</a:t>
          </a:r>
          <a:r>
            <a:rPr kumimoji="1" lang="ja-JP" altLang="en-US" sz="1100" u="sng">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から確認や提出依頼があった場合は提出</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してください。</a:t>
          </a: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　実費精算方式の精算時には、研修委託契約約款第</a:t>
          </a:r>
          <a:r>
            <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18</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条のとおり、本業務の対価ととなる業務人件費の確定には実績の確認が必要です。また一般謝金についても支出根拠書類とともに実績の確認が必要となりますので、それぞれ配置実績の提出を求めます（様式はシート「</a:t>
          </a:r>
          <a:r>
            <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２・</a:t>
          </a:r>
          <a:r>
            <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3】</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精</a:t>
          </a:r>
          <a:r>
            <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_</a:t>
          </a: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業従配置実績・一般謝金内訳」）。</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②業務人件費と講師謝金・検討会等参加謝金の計上</a:t>
          </a: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・同一時間帯に講師謝金又は講習料と、業務人件費を重複して支払うことはできません。</a:t>
          </a: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・同一の受託者が複数のコースを同時期に受託する場合は、業務人件費の二重払いはできません。</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③その他</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 当シートの印刷範囲は研修日程表に設定されていますが、研修コースにより日程は異なりますので、最終的な印刷範囲の設定は印刷前にご確認ください。</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 グループ化設定しています。</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一般謝金見積明細書を入力する際、画面が見づらい場合は、シート上部の（－）マイナス記号をクリックすると非表示になります。また、再表示する場合は、（＋）プラス記号をクリックしてください。</a:t>
          </a:r>
          <a:endParaRPr kumimoji="1" lang="en-US" altLang="ja-JP"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・列の追加はしないでください。</a:t>
          </a:r>
        </a:p>
        <a:p>
          <a:pPr algn="l"/>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・行を追加する際は、前後の行をコピーして挿入いただくと数式がコピーされます。</a:t>
          </a:r>
        </a:p>
        <a:p>
          <a:pPr algn="l"/>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33438</xdr:colOff>
      <xdr:row>51</xdr:row>
      <xdr:rowOff>27900</xdr:rowOff>
    </xdr:from>
    <xdr:to>
      <xdr:col>0</xdr:col>
      <xdr:colOff>3806477</xdr:colOff>
      <xdr:row>55</xdr:row>
      <xdr:rowOff>11127</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FC74D697-6C4F-3B9C-18A1-A060229CFC80}"/>
            </a:ext>
          </a:extLst>
        </xdr:cNvPr>
        <xdr:cNvSpPr/>
      </xdr:nvSpPr>
      <xdr:spPr>
        <a:xfrm>
          <a:off x="33438" y="16782988"/>
          <a:ext cx="3773039" cy="136463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その他、明細書に共通する入力については、シート「◆入力について◆」をご参照ください。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52916</xdr:colOff>
      <xdr:row>5</xdr:row>
      <xdr:rowOff>0</xdr:rowOff>
    </xdr:from>
    <xdr:to>
      <xdr:col>0</xdr:col>
      <xdr:colOff>4008438</xdr:colOff>
      <xdr:row>28</xdr:row>
      <xdr:rowOff>52916</xdr:rowOff>
    </xdr:to>
    <xdr:sp macro="" textlink="">
      <xdr:nvSpPr>
        <xdr:cNvPr id="2" name="正方形/長方形 1">
          <a:extLst>
            <a:ext uri="{FF2B5EF4-FFF2-40B4-BE49-F238E27FC236}">
              <a16:creationId xmlns:a16="http://schemas.microsoft.com/office/drawing/2014/main" id="{E439A2D8-3A00-473B-8FBC-4839DF06E308}"/>
            </a:ext>
          </a:extLst>
        </xdr:cNvPr>
        <xdr:cNvSpPr/>
      </xdr:nvSpPr>
      <xdr:spPr>
        <a:xfrm>
          <a:off x="52916" y="806979"/>
          <a:ext cx="3955522" cy="3823229"/>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★シートの説明</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rPr>
            <a:t>・ 水色のセルに入力してください。白抜きのセルには数式が入っています。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・支出金額（税込）を入力していただくと、小計にて自動的に税抜金額が算出されます。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職務区分は、宿泊を伴う場合に入力してください。日帰りの場合は入力不要です。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運賃（片道）（Ｌ列、Ｍ列）に往復（割引）運賃を、利用回数（Ｏ列）を「１」回と入力し、備考欄（Ｗ列）に「往復航空券利用」と注記し説明を加えるなどしてください。</a:t>
          </a:r>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 グループ化設定しています。見積明細書を入力する際、画面が見づらい場合は、シート上部の（－）マイナス記号をクリックすると非表示になります。また、再表示する場合は、（＋）プラス記号をクリック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◆注意事項</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・列の追加はしないでください。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latin typeface="BIZ UDPゴシック" panose="020B0400000000000000" pitchFamily="50" charset="-128"/>
              <a:ea typeface="BIZ UDPゴシック" panose="020B0400000000000000" pitchFamily="50" charset="-128"/>
              <a:cs typeface="Meiryo UI" panose="020B0604030504040204" pitchFamily="50" charset="-128"/>
            </a:rPr>
            <a:t>・行を追加する際は、前後の行をコピーして挿入いただくと数式がコピーされます。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0</xdr:col>
      <xdr:colOff>66146</xdr:colOff>
      <xdr:row>17</xdr:row>
      <xdr:rowOff>357185</xdr:rowOff>
    </xdr:from>
    <xdr:to>
      <xdr:col>1</xdr:col>
      <xdr:colOff>66146</xdr:colOff>
      <xdr:row>23</xdr:row>
      <xdr:rowOff>304268</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D6C13F87-A2CD-471E-BDBE-1155461BBBF2}"/>
            </a:ext>
          </a:extLst>
        </xdr:cNvPr>
        <xdr:cNvSpPr/>
      </xdr:nvSpPr>
      <xdr:spPr>
        <a:xfrm>
          <a:off x="66146" y="4921248"/>
          <a:ext cx="3783542" cy="2248958"/>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横</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61932</xdr:colOff>
      <xdr:row>1</xdr:row>
      <xdr:rowOff>-1</xdr:rowOff>
    </xdr:from>
    <xdr:to>
      <xdr:col>0</xdr:col>
      <xdr:colOff>3447144</xdr:colOff>
      <xdr:row>25</xdr:row>
      <xdr:rowOff>56696</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61932" y="623660"/>
          <a:ext cx="3385212" cy="3628572"/>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p>
        <a:p>
          <a:endPar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水色のセルに入力してください。白抜きのセルには数式が入っています。</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年月日（列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B</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は、研修期間中に使用する場合は期間をいれてください（見積作成時においては、履行期間内の日付で計上されていればよいため）。日にちが確定している（特定できる）場合には当該日にちを記載ください。</a:t>
          </a:r>
          <a:endPar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単価（列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）には、税抜・税込に関わらず金額を入力したうえで、税区分（列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E</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）で税の区分を選択してください。</a:t>
          </a:r>
          <a:r>
            <a:rPr kumimoji="1" lang="ja-JP" altLang="en-US" sz="1100" u="sng" baseline="0">
              <a:solidFill>
                <a:srgbClr val="0070C0"/>
              </a:solidFill>
              <a:effectLst/>
              <a:latin typeface="BIZ UDPゴシック" panose="020B0400000000000000" pitchFamily="50" charset="-128"/>
              <a:ea typeface="BIZ UDPゴシック" panose="020B0400000000000000" pitchFamily="50" charset="-128"/>
              <a:cs typeface="+mn-cs"/>
            </a:rPr>
            <a:t>不課税・非課税の場合は「税抜」を選択</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してください。税区分に基づき、税抜金額（列</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G</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）が自動計算されます。</a:t>
          </a:r>
          <a:endPar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aseline="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aseline="0">
              <a:solidFill>
                <a:srgbClr val="C00000"/>
              </a:solidFill>
              <a:effectLst/>
              <a:latin typeface="BIZ UDPゴシック" panose="020B0400000000000000" pitchFamily="50" charset="-128"/>
              <a:ea typeface="BIZ UDPゴシック" panose="020B0400000000000000" pitchFamily="50" charset="-128"/>
              <a:cs typeface="+mn-cs"/>
            </a:rPr>
            <a:t>◆注意事項</a:t>
          </a:r>
        </a:p>
        <a:p>
          <a:r>
            <a:rPr kumimoji="1" lang="ja-JP" altLang="en-US" sz="1100" baseline="0">
              <a:solidFill>
                <a:srgbClr val="C00000"/>
              </a:solidFill>
              <a:effectLst/>
              <a:latin typeface="BIZ UDPゴシック" panose="020B0400000000000000" pitchFamily="50" charset="-128"/>
              <a:ea typeface="BIZ UDPゴシック" panose="020B0400000000000000" pitchFamily="50" charset="-128"/>
              <a:cs typeface="+mn-cs"/>
            </a:rPr>
            <a:t>・列の追加はしないでください。</a:t>
          </a:r>
        </a:p>
        <a:p>
          <a:r>
            <a:rPr kumimoji="1" lang="ja-JP" altLang="en-US" sz="1100" baseline="0">
              <a:solidFill>
                <a:srgbClr val="C00000"/>
              </a:solidFill>
              <a:effectLst/>
              <a:latin typeface="BIZ UDPゴシック" panose="020B0400000000000000" pitchFamily="50" charset="-128"/>
              <a:ea typeface="BIZ UDPゴシック" panose="020B0400000000000000" pitchFamily="50" charset="-128"/>
              <a:cs typeface="+mn-cs"/>
            </a:rPr>
            <a:t>・行を追加する際は、前後の行をコピーして挿入いただくと数式がコピーされます。</a:t>
          </a:r>
        </a:p>
        <a:p>
          <a:endPar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0</xdr:col>
      <xdr:colOff>68038</xdr:colOff>
      <xdr:row>25</xdr:row>
      <xdr:rowOff>124731</xdr:rowOff>
    </xdr:from>
    <xdr:to>
      <xdr:col>0</xdr:col>
      <xdr:colOff>3458481</xdr:colOff>
      <xdr:row>34</xdr:row>
      <xdr:rowOff>68035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11789B2-078D-4938-89CA-DE81E5CB1D0A}"/>
            </a:ext>
          </a:extLst>
        </xdr:cNvPr>
        <xdr:cNvSpPr/>
      </xdr:nvSpPr>
      <xdr:spPr>
        <a:xfrm>
          <a:off x="68038" y="4320267"/>
          <a:ext cx="3390443" cy="2256518"/>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52912</xdr:colOff>
      <xdr:row>9</xdr:row>
      <xdr:rowOff>228600</xdr:rowOff>
    </xdr:from>
    <xdr:to>
      <xdr:col>19</xdr:col>
      <xdr:colOff>211662</xdr:colOff>
      <xdr:row>18</xdr:row>
      <xdr:rowOff>0</xdr:rowOff>
    </xdr:to>
    <xdr:sp macro="" textlink="">
      <xdr:nvSpPr>
        <xdr:cNvPr id="6" name="右中かっこ 5">
          <a:extLst>
            <a:ext uri="{FF2B5EF4-FFF2-40B4-BE49-F238E27FC236}">
              <a16:creationId xmlns:a16="http://schemas.microsoft.com/office/drawing/2014/main" id="{6ED3C935-FAFA-4912-A4EA-82FBA23003CE}"/>
            </a:ext>
          </a:extLst>
        </xdr:cNvPr>
        <xdr:cNvSpPr/>
      </xdr:nvSpPr>
      <xdr:spPr>
        <a:xfrm>
          <a:off x="7348657" y="2525409"/>
          <a:ext cx="158750" cy="1514272"/>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0</xdr:col>
      <xdr:colOff>46181</xdr:colOff>
      <xdr:row>0</xdr:row>
      <xdr:rowOff>80818</xdr:rowOff>
    </xdr:from>
    <xdr:to>
      <xdr:col>0</xdr:col>
      <xdr:colOff>3359726</xdr:colOff>
      <xdr:row>21</xdr:row>
      <xdr:rowOff>37523</xdr:rowOff>
    </xdr:to>
    <xdr:sp macro="" textlink="">
      <xdr:nvSpPr>
        <xdr:cNvPr id="10" name="正方形/長方形 9">
          <a:extLst>
            <a:ext uri="{FF2B5EF4-FFF2-40B4-BE49-F238E27FC236}">
              <a16:creationId xmlns:a16="http://schemas.microsoft.com/office/drawing/2014/main" id="{50BD5D37-F363-4017-9CE9-FFF0DD4647B9}"/>
            </a:ext>
          </a:extLst>
        </xdr:cNvPr>
        <xdr:cNvSpPr/>
      </xdr:nvSpPr>
      <xdr:spPr>
        <a:xfrm>
          <a:off x="46181" y="80818"/>
          <a:ext cx="3313545" cy="5440796"/>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★シートの説明</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提出日は西暦で入れてください。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 水色のセルに必要情報を入力してください。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以下の項目は「基本情報シート」に入力された情報（見積金額・消費税額については「</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見・契</a:t>
          </a:r>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経費・契約金額内訳書」シートの金額）が自動反映されます。修正が必要な場合は、大元の各シートの情報を修正してください。</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・提出先の宛名（委託者名）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・受託者名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登録番号（</a:t>
          </a:r>
          <a:r>
            <a:rPr kumimoji="1" lang="en-US" altLang="ja-JP"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T</a:t>
          </a:r>
          <a:r>
            <a:rPr kumimoji="1" lang="ja-JP" altLang="en-US" sz="1100" baseline="0">
              <a:solidFill>
                <a:sysClr val="windowText" lastClr="000000"/>
              </a:solidFill>
              <a:effectLst/>
              <a:latin typeface="BIZ UDPゴシック" panose="020B0400000000000000" pitchFamily="50" charset="-128"/>
              <a:ea typeface="BIZ UDPゴシック" panose="020B0400000000000000" pitchFamily="50" charset="-128"/>
              <a:cs typeface="+mn-cs"/>
            </a:rPr>
            <a:t>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・調達管理番号</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・契約件名</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・研修員人数</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・契約履行期間・技術研修期間 </a:t>
          </a:r>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◆注意事項</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r>
            <a:rPr kumimoji="1" lang="ja-JP" altLang="en-US" sz="1100" b="0">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押印の場合の印鑑は、研修委託契約書に押印された印鑑としてください。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・押印省略の場合は、欄外の吹き出しの説明もご参照ください。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C00000"/>
              </a:solidFill>
              <a:effectLst/>
              <a:latin typeface="BIZ UDPゴシック" panose="020B0400000000000000" pitchFamily="50" charset="-128"/>
              <a:ea typeface="BIZ UDPゴシック" panose="020B0400000000000000" pitchFamily="50" charset="-128"/>
              <a:cs typeface="+mn-cs"/>
            </a:rPr>
            <a:t>・ 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kumimoji="1" lang="en-US" altLang="ja-JP" sz="1100">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56766</xdr:colOff>
      <xdr:row>21</xdr:row>
      <xdr:rowOff>130128</xdr:rowOff>
    </xdr:from>
    <xdr:to>
      <xdr:col>0</xdr:col>
      <xdr:colOff>3348182</xdr:colOff>
      <xdr:row>29</xdr:row>
      <xdr:rowOff>173181</xdr:rowOff>
    </xdr:to>
    <xdr:sp macro="" textlink="">
      <xdr:nvSpPr>
        <xdr:cNvPr id="11" name="正方形/長方形 10">
          <a:hlinkClick xmlns:r="http://schemas.openxmlformats.org/officeDocument/2006/relationships" r:id="rId1"/>
          <a:extLst>
            <a:ext uri="{FF2B5EF4-FFF2-40B4-BE49-F238E27FC236}">
              <a16:creationId xmlns:a16="http://schemas.microsoft.com/office/drawing/2014/main" id="{1AF11A81-3D8D-4E6F-A212-86EDE6E99334}"/>
            </a:ext>
          </a:extLst>
        </xdr:cNvPr>
        <xdr:cNvSpPr/>
      </xdr:nvSpPr>
      <xdr:spPr>
        <a:xfrm>
          <a:off x="56766" y="5614219"/>
          <a:ext cx="3291416" cy="216741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この図形内をクリックすると、シート「◆入力について</a:t>
          </a:r>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」にジャンプします。</a:t>
          </a:r>
          <a:endParaRPr lang="ja-JP" altLang="ja-JP">
            <a:solidFill>
              <a:sysClr val="windowText" lastClr="000000"/>
            </a:solidFill>
            <a:effectLst/>
            <a:latin typeface="BIZ UDPゴシック" panose="020B0400000000000000" pitchFamily="50" charset="-128"/>
            <a:ea typeface="BIZ UDPゴシック" panose="020B0400000000000000" pitchFamily="50" charset="-128"/>
          </a:endParaRPr>
        </a:p>
        <a:p>
          <a:endParaRPr kumimoji="1" lang="en-US" altLang="ja-JP" sz="1100">
            <a:solidFill>
              <a:sysClr val="windowText" lastClr="000000"/>
            </a:solidFill>
            <a:effectLst/>
            <a:latin typeface="BIZ UDPゴシック" panose="020B0400000000000000" pitchFamily="50" charset="-128"/>
            <a:ea typeface="BIZ UDPゴシック" panose="020B0400000000000000" pitchFamily="50" charset="-128"/>
            <a:cs typeface="+mn-cs"/>
          </a:endParaRPr>
        </a:p>
        <a:p>
          <a:r>
            <a:rPr kumimoji="1" lang="ja-JP" altLang="ja-JP" sz="1100" b="1" u="sng">
              <a:solidFill>
                <a:sysClr val="windowText" lastClr="000000"/>
              </a:solidFill>
              <a:effectLst/>
              <a:latin typeface="BIZ UDPゴシック" panose="020B0400000000000000" pitchFamily="50" charset="-128"/>
              <a:ea typeface="BIZ UDPゴシック" panose="020B0400000000000000" pitchFamily="50" charset="-128"/>
              <a:cs typeface="+mn-cs"/>
            </a:rPr>
            <a:t>入力について：共通</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pPr eaLnBrk="1" fontAlgn="auto" latinLnBrk="0" hangingPunct="1"/>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明細書に共通する入力については、シート「◆入力について◆」をご参照ください。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endParaRPr lang="en-US"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100" b="1" u="sng">
              <a:solidFill>
                <a:sysClr val="windowText" lastClr="000000"/>
              </a:solidFill>
              <a:effectLst/>
              <a:latin typeface="BIZ UDPゴシック" panose="020B0400000000000000" pitchFamily="50" charset="-128"/>
              <a:ea typeface="BIZ UDPゴシック" panose="020B0400000000000000" pitchFamily="50" charset="-128"/>
            </a:rPr>
            <a:t>印刷について</a:t>
          </a:r>
          <a:endParaRPr lang="ja-JP" altLang="ja-JP" sz="1100" b="1" u="sng">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各項目の幅は、適宜調整してください。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r>
            <a:rPr kumimoji="1" lang="ja-JP" altLang="en-US" sz="11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印刷の向き（縦・横）は、</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４</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縦</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向き</a:t>
          </a:r>
          <a:r>
            <a:rPr kumimoji="1" lang="ja-JP" altLang="ja-JP" sz="1100">
              <a:solidFill>
                <a:sysClr val="windowText" lastClr="000000"/>
              </a:solidFill>
              <a:effectLst/>
              <a:latin typeface="BIZ UDPゴシック" panose="020B0400000000000000" pitchFamily="50" charset="-128"/>
              <a:ea typeface="BIZ UDPゴシック" panose="020B0400000000000000" pitchFamily="50" charset="-128"/>
              <a:cs typeface="+mn-cs"/>
            </a:rPr>
            <a:t>に設定していますが、必要に応じ変更してください。</a:t>
          </a:r>
          <a:endParaRPr lang="ja-JP" altLang="ja-JP" sz="1100">
            <a:solidFill>
              <a:sysClr val="windowText" lastClr="000000"/>
            </a:solidFill>
            <a:effectLst/>
            <a:latin typeface="BIZ UDPゴシック" panose="020B0400000000000000" pitchFamily="50" charset="-128"/>
            <a:ea typeface="BIZ UDPゴシック" panose="020B0400000000000000" pitchFamily="50" charset="-128"/>
          </a:endParaRPr>
        </a:p>
        <a:p>
          <a:pPr algn="l"/>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cs typeface="Meiryo UI" panose="020B0604030504040204" pitchFamily="50" charset="-128"/>
          </a:endParaRPr>
        </a:p>
      </xdr:txBody>
    </xdr:sp>
    <xdr:clientData/>
  </xdr:twoCellAnchor>
  <xdr:twoCellAnchor>
    <xdr:from>
      <xdr:col>20</xdr:col>
      <xdr:colOff>312499</xdr:colOff>
      <xdr:row>16</xdr:row>
      <xdr:rowOff>217</xdr:rowOff>
    </xdr:from>
    <xdr:to>
      <xdr:col>28</xdr:col>
      <xdr:colOff>27205</xdr:colOff>
      <xdr:row>18</xdr:row>
      <xdr:rowOff>34636</xdr:rowOff>
    </xdr:to>
    <xdr:sp macro="" textlink="">
      <xdr:nvSpPr>
        <xdr:cNvPr id="2" name="吹き出し: 四角形 1">
          <a:extLst>
            <a:ext uri="{FF2B5EF4-FFF2-40B4-BE49-F238E27FC236}">
              <a16:creationId xmlns:a16="http://schemas.microsoft.com/office/drawing/2014/main" id="{D66A41D8-4F01-40AD-ABB8-71BAE5B22B3A}"/>
            </a:ext>
          </a:extLst>
        </xdr:cNvPr>
        <xdr:cNvSpPr/>
      </xdr:nvSpPr>
      <xdr:spPr>
        <a:xfrm>
          <a:off x="13474317" y="4248944"/>
          <a:ext cx="2670343" cy="473147"/>
        </a:xfrm>
        <a:prstGeom prst="wedgeRectCallout">
          <a:avLst>
            <a:gd name="adj1" fmla="val -63522"/>
            <a:gd name="adj2" fmla="val -3274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押印省略</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の</a:t>
          </a:r>
          <a:r>
            <a:rPr lang="ja-JP" altLang="ja-JP" sz="1050">
              <a:solidFill>
                <a:sysClr val="windowText" lastClr="000000"/>
              </a:solidFill>
              <a:effectLst/>
              <a:latin typeface="BIZ UDPゴシック" panose="020B0400000000000000" pitchFamily="50" charset="-128"/>
              <a:ea typeface="BIZ UDPゴシック" panose="020B0400000000000000" pitchFamily="50" charset="-128"/>
              <a:cs typeface="+mn-cs"/>
            </a:rPr>
            <a:t>場合</a:t>
          </a:r>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こちらを必ず記載してください。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20</xdr:col>
      <xdr:colOff>175612</xdr:colOff>
      <xdr:row>10</xdr:row>
      <xdr:rowOff>86251</xdr:rowOff>
    </xdr:from>
    <xdr:to>
      <xdr:col>28</xdr:col>
      <xdr:colOff>161636</xdr:colOff>
      <xdr:row>15</xdr:row>
      <xdr:rowOff>92364</xdr:rowOff>
    </xdr:to>
    <xdr:sp macro="" textlink="">
      <xdr:nvSpPr>
        <xdr:cNvPr id="3" name="吹き出し: 四角形 2">
          <a:extLst>
            <a:ext uri="{FF2B5EF4-FFF2-40B4-BE49-F238E27FC236}">
              <a16:creationId xmlns:a16="http://schemas.microsoft.com/office/drawing/2014/main" id="{A1BDBCE2-FF14-45DB-A617-98ECAE32E844}"/>
            </a:ext>
          </a:extLst>
        </xdr:cNvPr>
        <xdr:cNvSpPr/>
      </xdr:nvSpPr>
      <xdr:spPr>
        <a:xfrm>
          <a:off x="13337430" y="2741706"/>
          <a:ext cx="2941661" cy="1333840"/>
        </a:xfrm>
        <a:prstGeom prst="wedgeRectCallout">
          <a:avLst>
            <a:gd name="adj1" fmla="val -62199"/>
            <a:gd name="adj2" fmla="val 18635"/>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cs typeface="+mn-cs"/>
            </a:rPr>
            <a:t>押印した場合、この欄を削除してください。</a:t>
          </a:r>
          <a:endParaRPr lang="en-US" altLang="ja-JP" sz="1050">
            <a:solidFill>
              <a:sysClr val="windowText" lastClr="000000"/>
            </a:solidFill>
            <a:effectLst/>
            <a:latin typeface="BIZ UDPゴシック" panose="020B0400000000000000" pitchFamily="50" charset="-128"/>
            <a:ea typeface="BIZ UDPゴシック" panose="020B0400000000000000" pitchFamily="50" charset="-128"/>
            <a:cs typeface="+mn-cs"/>
          </a:endParaRPr>
        </a:p>
        <a:p>
          <a:endParaRPr lang="en-US" altLang="ja-JP" sz="700">
            <a:solidFill>
              <a:sysClr val="windowText" lastClr="000000"/>
            </a:solidFill>
            <a:effectLst/>
            <a:latin typeface="BIZ UDPゴシック" panose="020B0400000000000000" pitchFamily="50" charset="-128"/>
            <a:ea typeface="BIZ UDPゴシック" panose="020B0400000000000000" pitchFamily="50" charset="-128"/>
          </a:endParaRPr>
        </a:p>
        <a:p>
          <a:r>
            <a:rPr lang="ja-JP" altLang="en-US" sz="1050">
              <a:solidFill>
                <a:sysClr val="windowText" lastClr="000000"/>
              </a:solidFill>
              <a:effectLst/>
              <a:latin typeface="BIZ UDPゴシック" panose="020B0400000000000000" pitchFamily="50" charset="-128"/>
              <a:ea typeface="BIZ UDPゴシック" panose="020B0400000000000000" pitchFamily="50" charset="-128"/>
            </a:rPr>
            <a:t>（押印する場合は四角の囲みの情報（本件責任者・担当者の詳細）の記載は不要です。グループ化を設定していますので、本シート左部分のマイナス記号（－）をクリックし非表示とするか、当該行を削除してください。）</a:t>
          </a:r>
          <a:endParaRPr lang="ja-JP" altLang="ja-JP" sz="105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20</xdr:col>
      <xdr:colOff>57728</xdr:colOff>
      <xdr:row>8</xdr:row>
      <xdr:rowOff>23091</xdr:rowOff>
    </xdr:from>
    <xdr:to>
      <xdr:col>28</xdr:col>
      <xdr:colOff>161636</xdr:colOff>
      <xdr:row>9</xdr:row>
      <xdr:rowOff>242455</xdr:rowOff>
    </xdr:to>
    <xdr:sp macro="" textlink="">
      <xdr:nvSpPr>
        <xdr:cNvPr id="4" name="吹き出し: 四角形 3">
          <a:extLst>
            <a:ext uri="{FF2B5EF4-FFF2-40B4-BE49-F238E27FC236}">
              <a16:creationId xmlns:a16="http://schemas.microsoft.com/office/drawing/2014/main" id="{EF78A376-8E9A-4714-B68F-5117A7D7D8AE}"/>
            </a:ext>
          </a:extLst>
        </xdr:cNvPr>
        <xdr:cNvSpPr/>
      </xdr:nvSpPr>
      <xdr:spPr>
        <a:xfrm>
          <a:off x="13219546" y="2147455"/>
          <a:ext cx="3059545" cy="484909"/>
        </a:xfrm>
        <a:prstGeom prst="wedgeRectCallout">
          <a:avLst>
            <a:gd name="adj1" fmla="val -58303"/>
            <a:gd name="adj2" fmla="val 4197"/>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ja-JP" altLang="ja-JP" sz="1100">
              <a:solidFill>
                <a:schemeClr val="dk1"/>
              </a:solidFill>
              <a:effectLst/>
              <a:latin typeface="BIZ UDPゴシック" panose="020B0400000000000000" pitchFamily="50" charset="-128"/>
              <a:ea typeface="BIZ UDPゴシック" panose="020B0400000000000000" pitchFamily="50" charset="-128"/>
              <a:cs typeface="+mn-cs"/>
            </a:rPr>
            <a:t>押印省略する場合は、「印」を「押印省略」と変えてください。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sashizawa_kayo_jica_go_jp\Documents\&#12487;&#12473;&#12463;&#12488;&#12483;&#12503;\HP2024\&#27096;&#24335;\&#31532;&#65299;&#24382;\&#65288;&#12469;&#12471;&#12470;&#12527;&#65289;&#24403;&#21021;&#22865;&#32004;&#29992;&#20869;&#35379;&#26360;_2023&#24180;&#24230;&#20197;&#38477;&#25505;&#25246;&#26696;&#202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ersonal\onedrive-opesupportdept_jica_go_jp\Documents\330_&#35519;&#36948;&#12539;&#27966;&#36963;&#26989;&#21209;&#37096;\2_&#37096;&#20869;&#20840;&#21729;\300_&#22865;&#32004;&#31532;&#19968;&#35506;\03_&#26696;&#20214;&#20849;&#36890;&#20107;&#38917;\02_&#21046;&#24230;&#35373;&#35336;\11_&#32076;&#29702;&#20966;&#29702;&#12460;&#12452;&#12489;&#12521;&#12452;&#12531;&#25913;&#35330;\&#12304;&#25913;&#35330;&#20316;&#26989;&#20013;&#12305;&#32076;&#29702;&#20966;&#29702;&#12460;&#12452;&#12489;&#12521;&#12452;&#12531;\&#35211;&#31309;&#26360;\seisan_04-20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www.jica.go.jp\announce\manual\guideline\consultant\ku57pq00001mkfv1-att\&#31934;&#31639;&#31119;&#23665;&#21830;&#20107;\&#31119;&#23665;&#21830;&#20107;&#31934;&#31639;&#12501;&#12449;&#12452;&#12523;20140325&#24335;&#12459;&#12483;&#12488;&#2925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aeka\OneDrive\&#12487;&#12473;&#12463;&#12488;&#12483;&#12503;\&#20181;&#20107;\&#31934;&#31639;&#22577;&#21578;&#26360;&#27096;&#24335;\&#31934;&#31639;&#22577;&#21578;&#26360;&#27096;&#24335;&#65288;QCBS&#26041;&#24335;&#65289;.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jica365-my.sharepoint.com/personal/onedrive-opesupportdept_jica_go_jp/Documents/330_&#22269;&#38555;&#21332;&#21147;&#35519;&#36948;&#37096;/1_&#20844;&#38283;/40_&#22865;&#32004;&#12539;&#27966;&#36963;&#20840;&#33324;/&#9733;&#30740;&#20462;&#21512;&#29702;&#21270;&#12479;&#12473;&#12463;/05_&#22865;&#32004;&#19968;&#20803;&#21270;/16_&#12460;&#12452;&#12489;&#12521;&#12452;&#12531;&#12539;&#12510;&#12491;&#12517;&#12450;&#12523;&#25972;&#20633;/&#27096;&#24335;/1.%20&#25913;&#35330;&#26696;&#65288;&#36861;&#21152;&#27096;&#24335;&#21547;&#12416;&#65289;/&#9733;&#27770;&#35009;&#28155;&#20184;&#29992;/2_&#32076;&#36027;&#12395;&#20418;&#12427;&#27096;&#24335;/&#8251;&#27770;&#35009;&#28155;&#20184;&#29992;&#21360;&#21047;&#31684;&#22258;&#35519;&#25972;&#29256;/adj09_&#30740;&#20462;&#23455;&#26045;&#32076;&#36027;&#35211;&#31309;&#12539;&#31934;&#31639;&#27096;&#24335;&#65288;&#31309;&#19978;&#26041;&#24335;&#65289;.xlsx" TargetMode="External"/><Relationship Id="rId2" Type="http://schemas.microsoft.com/office/2019/04/relationships/externalLinkLongPath" Target="/personal/onedrive-opesupportdept_jica_go_jp/Documents/330_&#22269;&#38555;&#21332;&#21147;&#35519;&#36948;&#37096;/1_&#20844;&#38283;/40_&#22865;&#32004;&#12539;&#27966;&#36963;&#20840;&#33324;/&#9733;&#30740;&#20462;&#21512;&#29702;&#21270;&#12479;&#12473;&#12463;/05_&#22865;&#32004;&#19968;&#20803;&#21270;/16_&#12460;&#12452;&#12489;&#12521;&#12452;&#12531;&#12539;&#12510;&#12491;&#12517;&#12450;&#12523;&#25972;&#20633;/&#27096;&#24335;/1.%20&#25913;&#35330;&#26696;&#65288;&#36861;&#21152;&#27096;&#24335;&#21547;&#12416;&#65289;/&#9733;&#27770;&#35009;&#28155;&#20184;&#29992;/2_&#32076;&#36027;&#12395;&#20418;&#12427;&#27096;&#24335;/&#8251;&#27770;&#35009;&#28155;&#20184;&#29992;&#21360;&#21047;&#31684;&#22258;&#35519;&#25972;&#29256;/adj09_&#30740;&#20462;&#23455;&#26045;&#32076;&#36027;&#35211;&#31309;&#12539;&#31934;&#31639;&#27096;&#24335;&#65288;&#31309;&#19978;&#26041;&#24335;&#65289;.xlsx?905D3485" TargetMode="External"/><Relationship Id="rId1" Type="http://schemas.openxmlformats.org/officeDocument/2006/relationships/externalLinkPath" Target="file:///\\905D3485\adj09_&#30740;&#20462;&#23455;&#26045;&#32076;&#36027;&#35211;&#31309;&#12539;&#31934;&#31639;&#27096;&#24335;&#65288;&#31309;&#19978;&#26041;&#24335;&#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jica365-my.sharepoint.com/personal/marukawa_sakurako_jica_go_jp/Documents/&#12487;&#12473;&#12463;&#12488;&#12483;&#12503;/ko%20&#26368;&#32066;&#26696;_&#31309;&#31639;&#27096;&#24335;&#65288;&#35531;&#27714;&#26360;&#39006;&#21547;&#12416;&#65289;_&#30740;&#20462;&#22996;&#35351;&#22865;&#32004;&#65288;&#31309;&#19978;&#26041;&#24335;&#65289;.xlsx" TargetMode="External"/><Relationship Id="rId1" Type="http://schemas.openxmlformats.org/officeDocument/2006/relationships/externalLinkPath" Target="file:///C:\Users\30670\Downloads\ko%20&#26368;&#32066;&#26696;_&#31309;&#31639;&#27096;&#24335;&#65288;&#35531;&#27714;&#26360;&#39006;&#21547;&#12416;&#65289;_&#30740;&#20462;&#22996;&#35351;&#22865;&#32004;&#65288;&#31309;&#19978;&#26041;&#24335;&#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jica365-my.sharepoint.com/personal/onedrive-opesupportdept_jica_go_jp/Documents/330_&#22269;&#38555;&#21332;&#21147;&#35519;&#36948;&#37096;/1_&#20844;&#38283;/40_&#22865;&#32004;&#12539;&#27966;&#36963;&#20840;&#33324;/&#9733;&#30740;&#20462;&#21512;&#29702;&#21270;&#12479;&#12473;&#12463;/05_&#22865;&#32004;&#19968;&#20803;&#21270;/16_&#12460;&#12452;&#12489;&#12521;&#12452;&#12531;&#12539;&#12510;&#12491;&#12517;&#12450;&#12523;&#25972;&#20633;/&#27096;&#24335;/2.%20&#26908;&#35342;&#20013;&#65295;&#20316;&#26989;&#20013;/&#35211;&#31309;&#12539;&#31934;&#31639;&#27096;&#24335;/&#65288;&#12383;&#12383;&#12365;&#21488;&#65289;&#35211;&#31309;&#12539;&#31934;&#31639;&#22577;&#21578;&#26360;.xlsx" TargetMode="External"/><Relationship Id="rId1" Type="http://schemas.openxmlformats.org/officeDocument/2006/relationships/externalLinkPath" Target="file:///C:\personal\onedrive-opesupportdept_jica_go_jp\Documents\330_&#22269;&#38555;&#21332;&#21147;&#35519;&#36948;&#37096;\1_&#20844;&#38283;\40_&#22865;&#32004;&#12539;&#27966;&#36963;&#20840;&#33324;\&#9733;&#30740;&#20462;&#21512;&#29702;&#21270;&#12479;&#12473;&#12463;\05_&#22865;&#32004;&#19968;&#20803;&#21270;\16_&#12460;&#12452;&#12489;&#12521;&#12452;&#12531;&#12539;&#12510;&#12491;&#12517;&#12450;&#12523;&#25972;&#20633;\&#27096;&#24335;\2.%20&#26908;&#35342;&#20013;&#65295;&#20316;&#26989;&#20013;\&#35211;&#31309;&#12539;&#31934;&#31639;&#27096;&#24335;\&#65288;&#12383;&#12383;&#12365;&#21488;&#65289;&#35211;&#31309;&#12539;&#31934;&#31639;&#22577;&#21578;&#263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1\a05127\LOCALS~1\Temp\notesFFF692\2008&#26989;&#21209;&#23455;&#26045;&#65288;&#25216;&#12503;&#12525;&#65289;&#35211;&#31309;&#20869;&#35379;&#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26526\Documents\13%20&#12496;&#12531;&#12464;&#12521;&#27700;&#36039;&#28304;&#65288;&#32068;&#32340;&#32946;&#25104;&#65289;\2012&#26989;&#21209;&#23455;&#26045;&#65288;&#25216;&#12503;&#12525;&#65289;&#35211;&#31309;&#12481;&#12455;&#12483;&#12463;&#12471;&#12540;&#1248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ttps:\www.jica.go.jp\announce\manual\guideline\consultant\ku57pq00001mkfv1-att\2_&#26032;&#26360;&#24335;&#12377;&#12409;&#12390;&#12398;&#12473;&#12461;&#12540;&#12512;\2_&#20013;&#23567;&#25903;&#25588;&#65288;&#23455;&#35388;&#12539;&#26696;&#20214;&#21270;&#65289;\2_&#26989;&#21209;&#23455;&#26045;\&#26368;&#26032;&#29256;\20141113_&#20013;&#23567;&#26989;&#21209;&#23455;&#26045;&#12456;&#12463;&#12475;&#12523;&#27096;&#24335;&#12469;&#12531;&#12503;&#12523;&#21069;&#25173;&#2637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s:\www.jica.go.jp\announce\manual\guideline\consultant\ku57pq00001mkfv1-att\2_&#26032;&#26360;&#24335;&#12377;&#12409;&#12390;&#12398;&#12473;&#12461;&#12540;&#12512;\1_&#20419;&#36914;\1_&#35211;&#31309;\&#31532;&#65299;&#22238;&#12304;2014&#31532;&#65297;&#22238;&#12305;&#20197;&#38477;\&#20419;&#36914;&#35352;&#36617;&#20363;_&#9679;&#27096;&#24335;1.2._&#35211;&#31309;&#37329;&#38989;&#20869;&#35379;&#26360;&#12539;&#20869;&#35379;&#26126;&#32048;&#26360;11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ok-igyoum-ns01\share\&#21942;&#26989;\B&#65294;JICA&#31934;&#31639;&#26360;FILE\12_&#20181;&#20999;&#32025;&#12539;&#21488;&#32025;&#12539;&#20986;&#32013;&#31807;\&#65299;&#65294;&#20986;&#32013;&#31807;\H21&#24180;&#24230;\&#12514;&#12523;&#12487;&#12451;&#12502;&#22269;&#19979;&#27700;&#20966;&#29702;&#25216;&#12503;&#12525;&#9313;\&#20986;&#32013;&#31807;&#12514;&#12523;&#12487;&#12451;&#12502;&#22269;&#19979;&#27700;&#20966;&#29702;&#25216;&#12503;&#12525;&#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各種内訳書"/>
      <sheetName val="最終見積書"/>
      <sheetName val="（本体）Ⅰ直接人件費"/>
      <sheetName val="Ⅱ直接経費　旅費（航空賃、日当宿泊料）"/>
      <sheetName val="Ⅱ直接経費　海外活動費"/>
      <sheetName val="Ⅱ直接経費　物品・機材費"/>
      <sheetName val="Ⅱ直接経費　再委託費"/>
      <sheetName val="（本邦研修）直接人件費 "/>
      <sheetName val="（本邦研修）直接経費　本邦研修費"/>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事者基礎情報"/>
      <sheetName val="様式４ 内訳書"/>
      <sheetName val="様式５ 流用明細"/>
      <sheetName val="様式６ 報酬額確認 "/>
      <sheetName val="様式７ 業務従事者名簿 "/>
      <sheetName val="様式８ 旅費（航空賃、その他）"/>
      <sheetName val="様式８ 旅費（航空賃、その他） (特例）"/>
      <sheetName val="【欠番】様式９ 旅費(その他）"/>
      <sheetName val="様式10 証拠書類（航空賃） "/>
      <sheetName val="様式11　戦争特約保険料"/>
      <sheetName val="様式12 一般業務費"/>
      <sheetName val="様式13一般業務費出納簿 "/>
      <sheetName val="様式14 通訳傭上費・報告書作成費"/>
      <sheetName val="様式15 機材費"/>
      <sheetName val="様式16 再委託費"/>
      <sheetName val="様式17 国内業務費"/>
      <sheetName val="様式18　現地一時隔離関連費"/>
      <sheetName val="様式19　本邦一時隔離関連費 "/>
      <sheetName val="【参考】様式20 証書添付台紙 "/>
      <sheetName val="変更の内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ニュアル"/>
      <sheetName val="総括表"/>
      <sheetName val="25年度実績"/>
      <sheetName val="26年度上"/>
      <sheetName val="支出明細1"/>
      <sheetName val="支出明細2"/>
      <sheetName val="支出明細3"/>
      <sheetName val="支出明細4"/>
      <sheetName val="支出明細5"/>
      <sheetName val="支出明細6"/>
      <sheetName val="4半期分総表"/>
      <sheetName val="半期毎内訳"/>
      <sheetName val="6旅費"/>
      <sheetName val="旅費精算データ"/>
      <sheetName val="参照"/>
      <sheetName val="様式2_2"/>
      <sheetName val="実施明細"/>
      <sheetName val="単価"/>
      <sheetName val="人件費データ"/>
      <sheetName val="7直接人件費明細"/>
      <sheetName val="8間接原価、一般管理費等"/>
      <sheetName val="様式2_4"/>
      <sheetName val="様式2_5"/>
      <sheetName val="従事者名簿"/>
      <sheetName val="月報データ"/>
      <sheetName val="月報2"/>
      <sheetName val="月報1"/>
      <sheetName val="参考"/>
      <sheetName val="単価・従事者明細"/>
      <sheetName val="入力方法 "/>
      <sheetName val="①入力シート"/>
      <sheetName val="②従事者明細"/>
      <sheetName val="③契約金額"/>
      <sheetName val="⑤前払請求書（様式う）"/>
      <sheetName val="⑥保証書（様式え）"/>
      <sheetName val="⑦各種書類受領書（様式お）"/>
      <sheetName val="⑯部分完了届（様式き）"/>
      <sheetName val="⑧契約金相当額計算書（外部人材）"/>
      <sheetName val="⑩契約金相当額計算書（その他原価、一般管理費等）"/>
      <sheetName val="⑪契約金相当額計算書(機材費）"/>
      <sheetName val="⑫機材等納入結果検査調書（様式さ）"/>
      <sheetName val="⑬契約金相当額計算書（旅費）"/>
      <sheetName val="⑭契約金相当額計算書（再委託・本邦受入・管理費）"/>
      <sheetName val="⒁-部分払金額計算書"/>
      <sheetName val="⑱部分払請求書（様式か）"/>
      <sheetName val="⑳概算払請求書（様式け）"/>
      <sheetName val="⑰従事計画・実績表 (解説無し)入力用"/>
      <sheetName val="第1回部分払い"/>
      <sheetName val="第2回部分払い"/>
      <sheetName val="第3回部分払い"/>
      <sheetName val="⑰従事計画・実績表 (解説入り) "/>
      <sheetName val="従事計画・実績表の記入方法"/>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事者基礎情報"/>
      <sheetName val="様式４ 内訳書"/>
      <sheetName val="様式５ 流用明細"/>
      <sheetName val="様式６ 報酬額確認 "/>
      <sheetName val="様式７ 業務従事者名簿 "/>
      <sheetName val="様式８ 航空賃"/>
      <sheetName val="様式９ 旅費(その他）"/>
      <sheetName val="様式10 合意単価適用分"/>
      <sheetName val="様式11 一般業務費"/>
      <sheetName val="様式12 一般業務費出納簿"/>
      <sheetName val="様式13 機材費"/>
      <sheetName val="様式14 再委託費"/>
      <sheetName val="様式15 国内業務費"/>
      <sheetName val="様式16 その他の直接経費"/>
      <sheetName val="【参考様式】証拠書類（航空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入力について◆ "/>
      <sheetName val="2026単価表"/>
      <sheetName val="基本情報"/>
      <sheetName val="表紙・見積書"/>
      <sheetName val="【1】見・契_経費 契約金額内訳書"/>
      <sheetName val="(参考)人日積算"/>
      <sheetName val="【2】見・契_業務人件費"/>
      <sheetName val="【3】見・契_一般謝金"/>
      <sheetName val="（参考）業従者・講師配置計画 兼 研修日程表"/>
      <sheetName val="（参考）研修日程表"/>
      <sheetName val="【4】見・契_研修旅費"/>
      <sheetName val="【5】見・契_研修諸経費"/>
      <sheetName val="請求書_概算払"/>
      <sheetName val="請求書_前金払"/>
      <sheetName val="支払計画書（概算払・前金払）"/>
      <sheetName val="請求書_追給・ゼロ精算・確定払"/>
      <sheetName val="請求書_戻入"/>
      <sheetName val="請求書_ランプサム(確定払)"/>
      <sheetName val="【1】精_経費内訳書（概算払)"/>
      <sheetName val="【1】精_経費内訳書 (前金払)"/>
      <sheetName val="【1】精_経費内訳書 (確定払)"/>
      <sheetName val="【2】精_業務人件費"/>
      <sheetName val="【3】精_一般謝金"/>
      <sheetName val="【２】精_業従配置実績"/>
      <sheetName val="【3】精_一般謝金内訳"/>
      <sheetName val="【4】精_研修旅費"/>
      <sheetName val="【5】精 研修諸経費"/>
      <sheetName val="表紙・経費確定報告書"/>
      <sheetName val="損料請求書"/>
      <sheetName val="証書貼付台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相談←（精算班改訂）案【1】精 (確定払い) (2)"/>
      <sheetName val="◆入力について◆ "/>
      <sheetName val="2025単価表"/>
      <sheetName val="基本情報"/>
      <sheetName val="表紙・見積書"/>
      <sheetName val="案【2】見・契"/>
      <sheetName val="案(参考)人日積算"/>
      <sheetName val="案【3】見・契"/>
      <sheetName val="案（参考）業従者・講師配置計画"/>
      <sheetName val="案【4】見・契"/>
      <sheetName val="案【5】見・契"/>
      <sheetName val="（案）請求書(概算)"/>
      <sheetName val="（案）請求書(前金払）"/>
      <sheetName val="（案）支払計画書（概算・前金払）"/>
      <sheetName val="(案)請求書(追給・ゼロ精算・確定払)"/>
      <sheetName val="(案)請求書（戻入）"/>
      <sheetName val="(案)請求書_ランプサム(確定払)"/>
      <sheetName val="案【1】見・契"/>
      <sheetName val="(案)表紙・経費精算報告書"/>
      <sheetName val="没案 【1】精"/>
      <sheetName val="案【1】精 (前払い)"/>
      <sheetName val="案【1】精 (確定払い)"/>
      <sheetName val="案【1】精 (概算払い)"/>
      <sheetName val="案【1】精_経費内訳書 (概算払用) (2)"/>
      <sheetName val="案【1】精 (ランプサム)"/>
      <sheetName val="案【2】精"/>
      <sheetName val="案【3】精"/>
      <sheetName val="案【２・3】精_配置実績"/>
      <sheetName val="案【4】精"/>
      <sheetName val="案【5】精"/>
      <sheetName val="廃止【4】精"/>
      <sheetName val="廃止【5】精"/>
      <sheetName val="損料請求書"/>
      <sheetName val="証書貼付台紙"/>
      <sheetName val="（案）日程表（予定）"/>
      <sheetName val="（案）日程表（実績）"/>
      <sheetName val="没(案)請・内訳_共通"/>
      <sheetName val="没案【1】精"/>
      <sheetName val="没案【3】精_補"/>
      <sheetName val="(案)請・内訳_共通＿"/>
      <sheetName val="案1【5】見・契"/>
      <sheetName val="廃止_流用計算表(打合簿なし) (2)"/>
      <sheetName val="廃止_流用計算表(打合簿なし)"/>
      <sheetName val="案1【5】精"/>
      <sheetName val="廃止【4】見・契 (2)"/>
      <sheetName val="廃止【5】見・契 (2)"/>
      <sheetName val="廃止（参考）配置計画表 (2)"/>
      <sheetName val="例）草の根支払計画書（概算払） (2)"/>
      <sheetName val="廃止【4】見・契"/>
      <sheetName val="廃止【5】見・契"/>
      <sheetName val="廃止（参考）配置計画表"/>
      <sheetName val="例）草の根支払計画書（概算払）"/>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について◆  (改訂用)"/>
      <sheetName val="2025単価表 (改訂用)"/>
      <sheetName val="基本情報  (改訂用)"/>
      <sheetName val="日程表（案）"/>
      <sheetName val="表紙・見積書 (案)"/>
      <sheetName val=" 契約金額内訳書（案） "/>
      <sheetName val="業務人件費（案）"/>
      <sheetName val="内訳書 (２.研修諸経費)（案）"/>
      <sheetName val="内訳書（３.研修旅費）"/>
      <sheetName val="業務管理費（案）"/>
      <sheetName val="(仮称)講師謝金・人件費確認表"/>
      <sheetName val="表紙・経費精算報告書 (案)"/>
      <sheetName val="【1】精 (案)"/>
      <sheetName val="流用計算表(打合簿なし) (案)"/>
      <sheetName val="【2】精 (案)"/>
      <sheetName val="【3】精 (案)"/>
      <sheetName val="【4】精 (案)"/>
      <sheetName val="【5】精 (案)"/>
      <sheetName val="【6】精 (案)"/>
      <sheetName val="【7】精 (案)"/>
      <sheetName val="【7-1】精 (案)"/>
      <sheetName val="（参考）筑波センター人件費配置表"/>
      <sheetName val="◆入力について◆ "/>
      <sheetName val="2025単価表"/>
      <sheetName val="基本情報"/>
      <sheetName val="表紙・見積書"/>
      <sheetName val="【1】見・契"/>
      <sheetName val="【2】見・契"/>
      <sheetName val="【3】見・契"/>
      <sheetName val="【4】見・契"/>
      <sheetName val="【6】見・契"/>
      <sheetName val="【7】見・契"/>
      <sheetName val="(参考)人日積算"/>
      <sheetName val="（参考）配置計画表"/>
      <sheetName val="請求書(概算)"/>
      <sheetName val="【1】概算"/>
      <sheetName val="請求書（戻入）"/>
      <sheetName val="請求書(追給・ゼロ精算・確定払)"/>
      <sheetName val="表紙・経費精算報告書"/>
      <sheetName val="【1】精"/>
      <sheetName val="流用計算表(打合簿なし)"/>
      <sheetName val="【2】精"/>
      <sheetName val="【3】精"/>
      <sheetName val="【4】精"/>
      <sheetName val="【5】精"/>
      <sheetName val="【6】精"/>
      <sheetName val="【7】精"/>
      <sheetName val="【7-1】精"/>
      <sheetName val="損料請求書"/>
      <sheetName val="証書貼付台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契約金額"/>
      <sheetName val="調査旅費 "/>
      <sheetName val="一般業務費（１）"/>
      <sheetName val="一般業務費（２）"/>
      <sheetName val="供与機材"/>
      <sheetName val="携行機材"/>
      <sheetName val="その他の機材"/>
      <sheetName val="報告書"/>
      <sheetName val="ローカル委託"/>
      <sheetName val="工事費・国別研修"/>
      <sheetName val="保険料・会議費"/>
      <sheetName val="直接人件費"/>
      <sheetName val="間接費"/>
      <sheetName val="機材購入費別紙明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契約金額"/>
      <sheetName val="調査旅費 "/>
      <sheetName val="一般業務費（１）"/>
      <sheetName val="一般業務費（２）"/>
      <sheetName val="供与機材"/>
      <sheetName val="携行機材"/>
      <sheetName val="その他の機材"/>
      <sheetName val="報告書"/>
      <sheetName val="ローカル委託"/>
      <sheetName val="工事費・国別研修"/>
      <sheetName val="保険料・会議費"/>
      <sheetName val="直接人件費"/>
      <sheetName val="間接費"/>
      <sheetName val="機材購入費別紙明細"/>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実証‐④別添"/>
      <sheetName val="実証‐⑨別添１"/>
      <sheetName val="別添２"/>
      <sheetName val="入力シート"/>
      <sheetName val="データ履歴"/>
      <sheetName val="単価・従事者明細"/>
      <sheetName val="コメント"/>
      <sheetName val="月報1"/>
      <sheetName val="月報2"/>
      <sheetName val="月報3"/>
      <sheetName val="様式7（従事計画表）"/>
      <sheetName val="様式う前払請求書"/>
      <sheetName val="別紙前払請求内訳 "/>
      <sheetName val="様式え保証書"/>
      <sheetName val="様式お受領書"/>
      <sheetName val="様式か部分払請求書"/>
      <sheetName val="様式-か 部分払請求内訳"/>
      <sheetName val="様式き部分完了届"/>
      <sheetName val="添付書類１ （外部人材）"/>
      <sheetName val="添付書類１（その他原価、一般管理費等）"/>
      <sheetName val="添付書類１(機材費）"/>
      <sheetName val="添付書類１ （旅費）"/>
      <sheetName val=" 添付書類１（再委託・本邦受入）"/>
      <sheetName val="様式く外部人材関連"/>
      <sheetName val="様式概算払請求書"/>
      <sheetName val="様式-け 概算払請求内訳"/>
      <sheetName val="様式こ精算払請求書"/>
      <sheetName val="様式さ機材等納入結果"/>
      <sheetName val="総括表"/>
      <sheetName val="Sheet1"/>
      <sheetName val="国別研修費（様式21）"/>
      <sheetName val="入力方法 "/>
      <sheetName val="①入力シート"/>
      <sheetName val="②従事者明細"/>
      <sheetName val="③契約金額"/>
      <sheetName val="⑤前払請求書（様式う）"/>
      <sheetName val="⑥保証書（様式え）"/>
      <sheetName val="⑦各種書類受領書（様式お）"/>
      <sheetName val="⑯部分完了届（様式き）"/>
      <sheetName val="⑧契約金相当額計算書（外部人材）"/>
      <sheetName val="⑩契約金相当額計算書（その他原価、一般管理費等）"/>
      <sheetName val="⑪契約金相当額計算書(機材費）"/>
      <sheetName val="⑫機材等納入結果検査調書（様式さ）"/>
      <sheetName val="⑬契約金相当額計算書（旅費）"/>
      <sheetName val="⑭契約金相当額計算書（再委託・本邦受入・管理費）"/>
      <sheetName val="⒁-部分払金額計算書"/>
      <sheetName val="⑱部分払請求書（様式か）"/>
      <sheetName val="⑳概算払請求書（様式け）"/>
      <sheetName val="⑰従事計画・実績表 (解説無し)入力用"/>
      <sheetName val="第1回部分払い"/>
      <sheetName val="第2回部分払い"/>
      <sheetName val="第3回部分払い"/>
      <sheetName val="⑰従事計画・実績表 (解説入り) "/>
      <sheetName val="従事計画・実績表の記入方法"/>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従事者明細"/>
      <sheetName val=" 表紙"/>
      <sheetName val="様式1"/>
      <sheetName val="様式2_1人件費"/>
      <sheetName val="様式2_2その他原価・一般管理費"/>
      <sheetName val="様式2_3機材"/>
      <sheetName val="様式2_4旅費"/>
      <sheetName val="様式2_5現地活動費"/>
      <sheetName val="様式2_6本邦受入活動費"/>
      <sheetName val="機材様式（別紙明細）"/>
      <sheetName val="業務従事者名簿"/>
      <sheetName val="年度毎内訳"/>
      <sheetName val="Sheet2"/>
      <sheetName val="入力方法 "/>
      <sheetName val="①入力シート"/>
      <sheetName val="②従事者明細"/>
      <sheetName val="③契約金額"/>
      <sheetName val="⑤前払請求書（様式う）"/>
      <sheetName val="⑥保証書（様式え）"/>
      <sheetName val="⑦各種書類受領書（様式お）"/>
      <sheetName val="⑯部分完了届（様式き）"/>
      <sheetName val="⑧契約金相当額計算書（外部人材）"/>
      <sheetName val="⑩契約金相当額計算書（その他原価、一般管理費等）"/>
      <sheetName val="⑪契約金相当額計算書(機材費）"/>
      <sheetName val="⑫機材等納入結果検査調書（様式さ）"/>
      <sheetName val="⑬契約金相当額計算書（旅費）"/>
      <sheetName val="⑭契約金相当額計算書（再委託・本邦受入・管理費）"/>
      <sheetName val="⒁-部分払金額計算書"/>
      <sheetName val="⑱部分払請求書（様式か）"/>
      <sheetName val="⑳概算払請求書（様式け）"/>
      <sheetName val="⑰従事計画・実績表 (解説無し)入力用"/>
      <sheetName val="第1回部分払い"/>
      <sheetName val="第2回部分払い"/>
      <sheetName val="第3回部分払い"/>
      <sheetName val="⑰従事計画・実績表 (解説入り) "/>
      <sheetName val="従事計画・実績表の記入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基本"/>
      <sheetName val="傭人費"/>
      <sheetName val="機材保守・管理費"/>
      <sheetName val="消耗品費"/>
      <sheetName val="旅費・交通費"/>
      <sheetName val="通信運搬費"/>
      <sheetName val="資料等作成費"/>
      <sheetName val="借料損料"/>
      <sheetName val="雑費"/>
      <sheetName val="供与機材購入費"/>
      <sheetName val="供与機材輸送費"/>
      <sheetName val="その他の機材輸送費"/>
      <sheetName val="報告書"/>
      <sheetName val="報告書 (他)"/>
      <sheetName val="ローカルコンサルタント契約"/>
      <sheetName val="諸謝金"/>
      <sheetName val="研修実施諸費"/>
      <sheetName val="研修同行者旅費"/>
      <sheetName val="受入先業務諸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B1:S38"/>
  <sheetViews>
    <sheetView showGridLines="0" tabSelected="1" zoomScale="47" zoomScaleNormal="70" workbookViewId="0">
      <pane xSplit="1" ySplit="6" topLeftCell="B7" activePane="bottomRight" state="frozen"/>
      <selection pane="topRight" activeCell="K29" sqref="K29"/>
      <selection pane="bottomLeft" activeCell="K29" sqref="K29"/>
      <selection pane="bottomRight" activeCell="O4" sqref="O4"/>
    </sheetView>
  </sheetViews>
  <sheetFormatPr defaultColWidth="9" defaultRowHeight="13"/>
  <cols>
    <col min="1" max="1" width="2.453125" style="1" customWidth="1"/>
    <col min="2" max="2" width="40.1796875" style="1" customWidth="1"/>
    <col min="3" max="3" width="88.7265625" style="1" customWidth="1"/>
    <col min="4" max="12" width="9" style="1"/>
    <col min="13" max="13" width="3.1796875" style="1" customWidth="1"/>
    <col min="14" max="16384" width="9" style="1"/>
  </cols>
  <sheetData>
    <row r="1" spans="2:8" ht="73" customHeight="1" thickBot="1"/>
    <row r="2" spans="2:8" ht="60" customHeight="1" thickBot="1">
      <c r="B2" s="921" t="s">
        <v>0</v>
      </c>
      <c r="C2" s="922"/>
      <c r="D2" s="922"/>
      <c r="E2" s="922"/>
      <c r="F2" s="922"/>
      <c r="G2" s="922"/>
      <c r="H2" s="923"/>
    </row>
    <row r="3" spans="2:8" ht="13.5" thickBot="1"/>
    <row r="4" spans="2:8" ht="17.149999999999999" customHeight="1">
      <c r="B4" s="924" t="s">
        <v>1</v>
      </c>
      <c r="C4" s="927" t="s">
        <v>2</v>
      </c>
      <c r="D4" s="930" t="s">
        <v>3</v>
      </c>
      <c r="E4" s="931"/>
      <c r="F4" s="931"/>
      <c r="G4" s="931"/>
      <c r="H4" s="932"/>
    </row>
    <row r="5" spans="2:8" ht="27" customHeight="1" thickBot="1">
      <c r="B5" s="925"/>
      <c r="C5" s="928"/>
      <c r="D5" s="935" t="s">
        <v>4</v>
      </c>
      <c r="E5" s="935" t="s">
        <v>5</v>
      </c>
      <c r="F5" s="933" t="s">
        <v>6</v>
      </c>
      <c r="G5" s="936" t="s">
        <v>7</v>
      </c>
      <c r="H5" s="937"/>
    </row>
    <row r="6" spans="2:8" ht="27" customHeight="1" thickBot="1">
      <c r="B6" s="926"/>
      <c r="C6" s="929"/>
      <c r="D6" s="929"/>
      <c r="E6" s="929"/>
      <c r="F6" s="934"/>
      <c r="G6" s="217"/>
      <c r="H6" s="2" t="s">
        <v>8</v>
      </c>
    </row>
    <row r="7" spans="2:8" ht="48" customHeight="1">
      <c r="B7" s="3" t="s">
        <v>9</v>
      </c>
      <c r="C7" s="4" t="s">
        <v>10</v>
      </c>
      <c r="D7" s="5"/>
      <c r="E7" s="5"/>
      <c r="F7" s="5"/>
      <c r="G7" s="6"/>
      <c r="H7" s="6"/>
    </row>
    <row r="8" spans="2:8" ht="48" customHeight="1">
      <c r="B8" s="7" t="s">
        <v>11</v>
      </c>
      <c r="C8" s="8" t="s">
        <v>12</v>
      </c>
      <c r="D8" s="9"/>
      <c r="E8" s="9"/>
      <c r="F8" s="9"/>
      <c r="G8" s="10"/>
      <c r="H8" s="10"/>
    </row>
    <row r="9" spans="2:8" ht="48" customHeight="1">
      <c r="B9" s="11" t="s">
        <v>13</v>
      </c>
      <c r="C9" s="12" t="s">
        <v>14</v>
      </c>
      <c r="D9" s="14" t="s">
        <v>15</v>
      </c>
      <c r="E9" s="13"/>
      <c r="F9" s="210"/>
      <c r="G9" s="211"/>
      <c r="H9" s="211"/>
    </row>
    <row r="10" spans="2:8" ht="48" customHeight="1">
      <c r="B10" s="15" t="s">
        <v>16</v>
      </c>
      <c r="C10" s="12" t="s">
        <v>17</v>
      </c>
      <c r="D10" s="14" t="s">
        <v>15</v>
      </c>
      <c r="E10" s="14" t="s">
        <v>15</v>
      </c>
      <c r="F10" s="17"/>
      <c r="G10" s="211"/>
      <c r="H10" s="211"/>
    </row>
    <row r="11" spans="2:8" ht="71.5" customHeight="1">
      <c r="B11" s="15" t="s">
        <v>18</v>
      </c>
      <c r="C11" s="916" t="s">
        <v>19</v>
      </c>
      <c r="D11" s="14" t="s">
        <v>15</v>
      </c>
      <c r="E11" s="14" t="s">
        <v>15</v>
      </c>
      <c r="F11" s="18"/>
      <c r="G11" s="19"/>
      <c r="H11" s="19"/>
    </row>
    <row r="12" spans="2:8" ht="71.5" customHeight="1">
      <c r="B12" s="15" t="s">
        <v>20</v>
      </c>
      <c r="C12" s="917"/>
      <c r="D12" s="14" t="s">
        <v>15</v>
      </c>
      <c r="E12" s="14" t="s">
        <v>15</v>
      </c>
      <c r="F12" s="18"/>
      <c r="G12" s="19"/>
      <c r="H12" s="19"/>
    </row>
    <row r="13" spans="2:8" ht="71.5" customHeight="1">
      <c r="B13" s="15" t="s">
        <v>21</v>
      </c>
      <c r="C13" s="917"/>
      <c r="D13" s="14" t="s">
        <v>15</v>
      </c>
      <c r="E13" s="14" t="s">
        <v>15</v>
      </c>
      <c r="F13" s="18"/>
      <c r="G13" s="19"/>
      <c r="H13" s="19"/>
    </row>
    <row r="14" spans="2:8" ht="71.5" customHeight="1">
      <c r="B14" s="15" t="s">
        <v>22</v>
      </c>
      <c r="C14" s="917"/>
      <c r="D14" s="14" t="s">
        <v>15</v>
      </c>
      <c r="E14" s="14" t="s">
        <v>15</v>
      </c>
      <c r="F14" s="18"/>
      <c r="G14" s="19"/>
      <c r="H14" s="19"/>
    </row>
    <row r="15" spans="2:8" ht="48" customHeight="1">
      <c r="B15" s="15" t="s">
        <v>23</v>
      </c>
      <c r="C15" s="16" t="s">
        <v>24</v>
      </c>
      <c r="D15" s="17"/>
      <c r="E15" s="17"/>
      <c r="F15" s="18"/>
      <c r="G15" s="19"/>
      <c r="H15" s="19"/>
    </row>
    <row r="16" spans="2:8" ht="48" customHeight="1">
      <c r="B16" s="15" t="s">
        <v>25</v>
      </c>
      <c r="C16" s="16" t="s">
        <v>26</v>
      </c>
      <c r="D16" s="14" t="s">
        <v>27</v>
      </c>
      <c r="E16" s="17"/>
      <c r="F16" s="17"/>
      <c r="G16" s="17"/>
      <c r="H16" s="17"/>
    </row>
    <row r="17" spans="2:8" ht="48" customHeight="1">
      <c r="B17" s="24" t="s">
        <v>28</v>
      </c>
      <c r="C17" s="25" t="s">
        <v>29</v>
      </c>
      <c r="D17" s="26"/>
      <c r="E17" s="26"/>
      <c r="F17" s="208" t="s">
        <v>15</v>
      </c>
      <c r="G17" s="209"/>
      <c r="H17" s="209"/>
    </row>
    <row r="18" spans="2:8" ht="48" customHeight="1">
      <c r="B18" s="24" t="s">
        <v>30</v>
      </c>
      <c r="C18" s="25" t="s">
        <v>31</v>
      </c>
      <c r="D18" s="26"/>
      <c r="E18" s="26"/>
      <c r="F18" s="208" t="s">
        <v>15</v>
      </c>
      <c r="G18" s="209"/>
      <c r="H18" s="209"/>
    </row>
    <row r="19" spans="2:8" ht="48" customHeight="1">
      <c r="B19" s="24" t="s">
        <v>32</v>
      </c>
      <c r="C19" s="25" t="s">
        <v>33</v>
      </c>
      <c r="D19" s="26"/>
      <c r="E19" s="26"/>
      <c r="F19" s="208" t="s">
        <v>15</v>
      </c>
      <c r="G19" s="209"/>
      <c r="H19" s="209"/>
    </row>
    <row r="20" spans="2:8" ht="48" customHeight="1">
      <c r="B20" s="20" t="s">
        <v>34</v>
      </c>
      <c r="C20" s="25" t="s">
        <v>35</v>
      </c>
      <c r="D20" s="22"/>
      <c r="E20" s="22"/>
      <c r="F20" s="22"/>
      <c r="G20" s="23"/>
      <c r="H20" s="23" t="s">
        <v>15</v>
      </c>
    </row>
    <row r="21" spans="2:8" ht="48" customHeight="1">
      <c r="B21" s="20" t="s">
        <v>36</v>
      </c>
      <c r="C21" s="21" t="s">
        <v>37</v>
      </c>
      <c r="D21" s="22"/>
      <c r="E21" s="22"/>
      <c r="F21" s="22"/>
      <c r="G21" s="23"/>
      <c r="H21" s="23" t="s">
        <v>15</v>
      </c>
    </row>
    <row r="22" spans="2:8" ht="48" customHeight="1">
      <c r="B22" s="24" t="s">
        <v>38</v>
      </c>
      <c r="C22" s="25" t="s">
        <v>39</v>
      </c>
      <c r="D22" s="26"/>
      <c r="E22" s="26"/>
      <c r="F22" s="26"/>
      <c r="G22" s="27"/>
      <c r="H22" s="27" t="s">
        <v>15</v>
      </c>
    </row>
    <row r="23" spans="2:8" ht="48" customHeight="1">
      <c r="B23" s="28" t="s">
        <v>40</v>
      </c>
      <c r="C23" s="29" t="s">
        <v>41</v>
      </c>
      <c r="D23" s="212"/>
      <c r="E23" s="212"/>
      <c r="F23" s="212"/>
      <c r="G23" s="30" t="s">
        <v>15</v>
      </c>
      <c r="H23" s="215"/>
    </row>
    <row r="24" spans="2:8" ht="48" customHeight="1">
      <c r="B24" s="31" t="s">
        <v>42</v>
      </c>
      <c r="C24" s="32" t="s">
        <v>43</v>
      </c>
      <c r="D24" s="212"/>
      <c r="E24" s="212"/>
      <c r="F24" s="213"/>
      <c r="G24" s="33" t="s">
        <v>15</v>
      </c>
      <c r="H24" s="215"/>
    </row>
    <row r="25" spans="2:8" ht="48" customHeight="1">
      <c r="B25" s="31" t="s">
        <v>44</v>
      </c>
      <c r="C25" s="32" t="s">
        <v>43</v>
      </c>
      <c r="D25" s="212"/>
      <c r="E25" s="212"/>
      <c r="F25" s="213"/>
      <c r="G25" s="33" t="s">
        <v>15</v>
      </c>
      <c r="H25" s="215"/>
    </row>
    <row r="26" spans="2:8" ht="48" customHeight="1">
      <c r="B26" s="31" t="s">
        <v>45</v>
      </c>
      <c r="C26" s="32" t="s">
        <v>43</v>
      </c>
      <c r="D26" s="212"/>
      <c r="E26" s="212"/>
      <c r="F26" s="213"/>
      <c r="G26" s="33" t="s">
        <v>15</v>
      </c>
      <c r="H26" s="215"/>
    </row>
    <row r="27" spans="2:8" ht="65.150000000000006" customHeight="1">
      <c r="B27" s="31" t="s">
        <v>46</v>
      </c>
      <c r="C27" s="918" t="s">
        <v>47</v>
      </c>
      <c r="D27" s="213"/>
      <c r="E27" s="213"/>
      <c r="F27" s="212"/>
      <c r="G27" s="33" t="s">
        <v>15</v>
      </c>
      <c r="H27" s="215"/>
    </row>
    <row r="28" spans="2:8" ht="65.150000000000006" customHeight="1">
      <c r="B28" s="31" t="s">
        <v>48</v>
      </c>
      <c r="C28" s="919"/>
      <c r="D28" s="213"/>
      <c r="E28" s="213"/>
      <c r="F28" s="212"/>
      <c r="G28" s="33" t="s">
        <v>15</v>
      </c>
      <c r="H28" s="215"/>
    </row>
    <row r="29" spans="2:8" ht="65.150000000000006" customHeight="1">
      <c r="B29" s="31" t="s">
        <v>49</v>
      </c>
      <c r="C29" s="919"/>
      <c r="D29" s="213"/>
      <c r="E29" s="213"/>
      <c r="F29" s="212"/>
      <c r="G29" s="33" t="s">
        <v>15</v>
      </c>
      <c r="H29" s="215"/>
    </row>
    <row r="30" spans="2:8" ht="65.150000000000006" customHeight="1">
      <c r="B30" s="31" t="s">
        <v>50</v>
      </c>
      <c r="C30" s="919"/>
      <c r="D30" s="213"/>
      <c r="E30" s="213"/>
      <c r="F30" s="212"/>
      <c r="G30" s="33" t="s">
        <v>15</v>
      </c>
      <c r="H30" s="215"/>
    </row>
    <row r="31" spans="2:8" ht="65.150000000000006" customHeight="1">
      <c r="B31" s="31" t="s">
        <v>51</v>
      </c>
      <c r="C31" s="920"/>
      <c r="D31" s="213"/>
      <c r="E31" s="213"/>
      <c r="F31" s="212"/>
      <c r="G31" s="33" t="s">
        <v>15</v>
      </c>
      <c r="H31" s="215"/>
    </row>
    <row r="32" spans="2:8" ht="48" customHeight="1">
      <c r="B32" s="31" t="s">
        <v>52</v>
      </c>
      <c r="C32" s="32" t="s">
        <v>53</v>
      </c>
      <c r="D32" s="212"/>
      <c r="E32" s="212"/>
      <c r="F32" s="212"/>
      <c r="G32" s="33" t="s">
        <v>15</v>
      </c>
      <c r="H32" s="215"/>
    </row>
    <row r="33" spans="2:19" ht="72" customHeight="1" thickBot="1">
      <c r="B33" s="34" t="s">
        <v>54</v>
      </c>
      <c r="C33" s="35" t="s">
        <v>55</v>
      </c>
      <c r="D33" s="214"/>
      <c r="E33" s="214"/>
      <c r="F33" s="214"/>
      <c r="G33" s="36" t="s">
        <v>15</v>
      </c>
      <c r="H33" s="216"/>
      <c r="I33" s="774"/>
      <c r="J33" s="774"/>
      <c r="K33" s="774"/>
      <c r="L33" s="774"/>
      <c r="M33" s="774"/>
      <c r="N33" s="774"/>
      <c r="O33" s="774"/>
      <c r="P33" s="774"/>
      <c r="Q33" s="774"/>
      <c r="R33" s="774"/>
      <c r="S33" s="774"/>
    </row>
    <row r="34" spans="2:19">
      <c r="I34" s="774"/>
      <c r="J34" s="774"/>
      <c r="K34" s="774"/>
      <c r="L34" s="774"/>
      <c r="M34" s="774"/>
      <c r="N34" s="774"/>
      <c r="O34" s="774"/>
      <c r="P34" s="774"/>
      <c r="Q34" s="774"/>
      <c r="R34" s="774"/>
      <c r="S34" s="774"/>
    </row>
    <row r="35" spans="2:19">
      <c r="I35" s="774"/>
      <c r="J35" s="774"/>
      <c r="K35" s="774"/>
      <c r="L35" s="774"/>
      <c r="M35" s="774"/>
      <c r="N35" s="774"/>
      <c r="O35" s="774"/>
      <c r="P35" s="774"/>
      <c r="Q35" s="774"/>
      <c r="R35" s="774"/>
      <c r="S35" s="774"/>
    </row>
    <row r="36" spans="2:19">
      <c r="I36" s="774"/>
      <c r="J36" s="774"/>
      <c r="K36" s="774"/>
      <c r="L36" s="774"/>
      <c r="M36" s="774"/>
      <c r="N36" s="774"/>
      <c r="O36" s="774"/>
      <c r="P36" s="774"/>
      <c r="Q36" s="774"/>
      <c r="R36" s="774"/>
      <c r="S36" s="774"/>
    </row>
    <row r="37" spans="2:19">
      <c r="I37" s="774"/>
      <c r="J37" s="774"/>
      <c r="K37" s="774"/>
      <c r="L37" s="774"/>
      <c r="M37" s="774"/>
      <c r="N37" s="774"/>
      <c r="O37" s="774"/>
      <c r="P37" s="774"/>
      <c r="Q37" s="774"/>
      <c r="R37" s="774"/>
      <c r="S37" s="774"/>
    </row>
    <row r="38" spans="2:19">
      <c r="I38" s="774"/>
      <c r="J38" s="774"/>
      <c r="K38" s="774"/>
      <c r="L38" s="774"/>
      <c r="M38" s="774"/>
      <c r="N38" s="774"/>
      <c r="O38" s="774"/>
      <c r="P38" s="774"/>
      <c r="Q38" s="774"/>
      <c r="R38" s="774"/>
      <c r="S38" s="774"/>
    </row>
  </sheetData>
  <mergeCells count="10">
    <mergeCell ref="C11:C14"/>
    <mergeCell ref="C27:C31"/>
    <mergeCell ref="B2:H2"/>
    <mergeCell ref="B4:B6"/>
    <mergeCell ref="C4:C6"/>
    <mergeCell ref="D4:H4"/>
    <mergeCell ref="F5:F6"/>
    <mergeCell ref="E5:E6"/>
    <mergeCell ref="D5:D6"/>
    <mergeCell ref="G5:H5"/>
  </mergeCells>
  <phoneticPr fontId="6"/>
  <hyperlinks>
    <hyperlink ref="B11" location="【2】見・契_一般謝金" display="【２】見・契" xr:uid="{00000000-0004-0000-0000-000000000000}"/>
    <hyperlink ref="B12" location="【3】見・契_研修旅費" display="【３】見・契" xr:uid="{00000000-0004-0000-0000-000001000000}"/>
    <hyperlink ref="B13" location="【4】見・契_交通費" display="【４】見・契" xr:uid="{00000000-0004-0000-0000-000002000000}"/>
    <hyperlink ref="B14" location="【5】見・契_国外講師招聘費" display="【５】見・契" xr:uid="{00000000-0004-0000-0000-000003000000}"/>
    <hyperlink ref="B15" location="人日積算" display="（参考）人日積算" xr:uid="{00000000-0004-0000-0000-000007000000}"/>
    <hyperlink ref="B17" location="概算払い請求書" display="請求書（概算）" xr:uid="{00000000-0004-0000-0000-000008000000}"/>
    <hyperlink ref="B19" location="概算払い経費内訳書" display="【１】概算" xr:uid="{00000000-0004-0000-0000-000009000000}"/>
    <hyperlink ref="B22" location="請求書_追給" display="請求書（追給・ゼロ精算・確定払）" xr:uid="{00000000-0004-0000-0000-00000B000000}"/>
    <hyperlink ref="B23" location="表紙・経費精算報告書" display="表紙・経費精算報告書" xr:uid="{00000000-0004-0000-0000-00000C000000}"/>
    <hyperlink ref="B24" location="精算_経費内訳書" display="【１】精" xr:uid="{00000000-0004-0000-0000-00000D000000}"/>
    <hyperlink ref="B28" location="【2】精算_一般謝金" display="【２】精" xr:uid="{00000000-0004-0000-0000-00000F000000}"/>
    <hyperlink ref="B30" location="【3】精算_研修旅費" display="【３】精" xr:uid="{00000000-0004-0000-0000-000010000000}"/>
    <hyperlink ref="B31" location="【6】精算_研修諸経費" display="【６】精" xr:uid="{00000000-0004-0000-0000-000013000000}"/>
    <hyperlink ref="B32" location="損料請求書" display="損料請求書" xr:uid="{00000000-0004-0000-0000-000016000000}"/>
    <hyperlink ref="B33" location="証書貼付用台紙" display="証書貼付台紙" xr:uid="{00000000-0004-0000-0000-000017000000}"/>
    <hyperlink ref="B8" location="基本情報" display="基本情報" xr:uid="{00000000-0004-0000-0000-000018000000}"/>
    <hyperlink ref="B9" location="表紙・見積書" display="表紙・見積書" xr:uid="{00000000-0004-0000-0000-000019000000}"/>
    <hyperlink ref="B10" location="見・契_経費内訳書" display="【１】見・契" xr:uid="{00000000-0004-0000-0000-00001A000000}"/>
    <hyperlink ref="B7" location="単価表!A1" display="単価表" xr:uid="{00000000-0004-0000-0000-00001B000000}"/>
    <hyperlink ref="B21" location="'請求書（戻入）'!請求書_追給" display="請求書（戻入）" xr:uid="{00000000-0004-0000-0000-00000A000000}"/>
    <hyperlink ref="B16" location="'（参考）業従者・講師配置計画 兼 研修日程表'!A1" display="（参考）業従者・講師配置計画  兼 研修日程表" xr:uid="{1F7B2C90-B75E-41FE-8B57-AC6EAC984762}"/>
    <hyperlink ref="B18" location="概算払い請求書" display="請求書（概算）" xr:uid="{AD27773B-C708-44F9-B492-D53FF3418E36}"/>
    <hyperlink ref="B20" location="'請求書（戻入）'!請求書_追給" display="請求書（戻入）" xr:uid="{4A5FA76B-FA7D-4B7A-BABA-42AD878017A4}"/>
    <hyperlink ref="B25" location="精算_経費内訳書" display="【１】精" xr:uid="{29AE0C6B-1804-4FE8-AA3F-ECC627A77938}"/>
    <hyperlink ref="B26" location="精算_経費内訳書" display="【１】精" xr:uid="{228AD66B-2B4A-4D1D-8293-E76DE424141B}"/>
    <hyperlink ref="B27" location="【7】精算_業務人件費・業務管理費" display="【７】精" xr:uid="{591A96E2-B587-4786-9B12-7732A925DB4E}"/>
  </hyperlinks>
  <printOptions horizontalCentered="1"/>
  <pageMargins left="0.70866141732283472" right="0.70866141732283472" top="0.94488188976377963" bottom="0.55118110236220474" header="0.31496062992125984" footer="0.31496062992125984"/>
  <pageSetup paperSize="9" scale="41" orientation="portrait" cellComments="asDisplayed"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EC95-7DD9-4691-83B5-638C7A3BF479}">
  <sheetPr codeName="Sheet9">
    <tabColor rgb="FF0000FF"/>
    <pageSetUpPr fitToPage="1"/>
  </sheetPr>
  <dimension ref="A1:ZZ1082"/>
  <sheetViews>
    <sheetView showGridLines="0" view="pageBreakPreview" zoomScale="48" zoomScaleNormal="90" zoomScaleSheetLayoutView="40" workbookViewId="0">
      <pane ySplit="13" topLeftCell="A14" activePane="bottomLeft" state="frozen"/>
      <selection activeCell="K29" sqref="K29"/>
      <selection pane="bottomLeft" activeCell="I53" sqref="I53:J53"/>
    </sheetView>
  </sheetViews>
  <sheetFormatPr defaultColWidth="9" defaultRowHeight="14" outlineLevelCol="1"/>
  <cols>
    <col min="1" max="1" width="58.54296875" style="194" customWidth="1" outlineLevel="1"/>
    <col min="2" max="2" width="2.1796875" style="194" customWidth="1"/>
    <col min="3" max="3" width="16.54296875" style="62" customWidth="1"/>
    <col min="4" max="4" width="20.54296875" style="62" customWidth="1"/>
    <col min="5" max="5" width="18.54296875" style="62" customWidth="1"/>
    <col min="6" max="6" width="10.54296875" style="62" customWidth="1"/>
    <col min="7" max="10" width="12.54296875" style="62" customWidth="1"/>
    <col min="11" max="11" width="8.1796875" style="62" customWidth="1"/>
    <col min="12" max="14" width="12.54296875" style="62" customWidth="1"/>
    <col min="15" max="15" width="8.1796875" style="62" customWidth="1"/>
    <col min="16" max="16" width="12.54296875" style="62" customWidth="1"/>
    <col min="17" max="17" width="8.1796875" style="62" customWidth="1"/>
    <col min="18" max="19" width="12.54296875" style="62" customWidth="1"/>
    <col min="20" max="23" width="15.54296875" style="62" customWidth="1"/>
    <col min="24" max="24" width="7.7265625" style="194" customWidth="1"/>
    <col min="25" max="25" width="11.453125" style="194" customWidth="1"/>
    <col min="26" max="26" width="4.26953125" style="194" customWidth="1"/>
    <col min="27" max="27" width="20.54296875" style="194" customWidth="1"/>
    <col min="28" max="29" width="19.7265625" style="194" customWidth="1"/>
    <col min="30" max="30" width="9.1796875" style="194" customWidth="1"/>
    <col min="31" max="33" width="10.453125" style="194" customWidth="1"/>
    <col min="34" max="34" width="5.453125" style="194" customWidth="1"/>
    <col min="35" max="35" width="10.453125" style="194" customWidth="1"/>
    <col min="36" max="36" width="10.1796875" style="194" customWidth="1"/>
    <col min="37" max="37" width="5.81640625" style="194" customWidth="1"/>
    <col min="38" max="38" width="10.1796875" style="194" customWidth="1"/>
    <col min="39" max="39" width="6.1796875" style="194" customWidth="1"/>
    <col min="40" max="41" width="10.1796875" style="194" customWidth="1"/>
    <col min="42" max="42" width="9" style="195" customWidth="1"/>
    <col min="43" max="43" width="14.1796875" style="194" customWidth="1"/>
    <col min="44" max="702" width="9" style="194"/>
    <col min="703" max="16384" width="9" style="39"/>
  </cols>
  <sheetData>
    <row r="1" spans="2:43" s="194" customFormat="1">
      <c r="C1" s="188"/>
      <c r="D1" s="188"/>
      <c r="E1" s="188"/>
      <c r="F1" s="188"/>
      <c r="G1" s="188"/>
      <c r="H1" s="188"/>
      <c r="I1" s="188"/>
      <c r="J1" s="188"/>
      <c r="K1" s="188"/>
      <c r="L1" s="188"/>
      <c r="M1" s="188"/>
      <c r="N1" s="188"/>
      <c r="O1" s="188"/>
      <c r="P1" s="188"/>
      <c r="Q1" s="188"/>
      <c r="R1" s="188"/>
      <c r="S1" s="188"/>
      <c r="T1" s="188"/>
      <c r="U1" s="188"/>
      <c r="V1" s="188"/>
      <c r="W1" s="188"/>
      <c r="AP1" s="195"/>
    </row>
    <row r="2" spans="2:43" s="194" customFormat="1">
      <c r="C2" s="188"/>
      <c r="D2" s="188"/>
      <c r="E2" s="188"/>
      <c r="F2" s="188"/>
      <c r="G2" s="188"/>
      <c r="H2" s="188"/>
      <c r="I2" s="188"/>
      <c r="J2" s="188"/>
      <c r="K2" s="188"/>
      <c r="L2" s="188"/>
      <c r="M2" s="188"/>
      <c r="N2" s="188"/>
      <c r="O2" s="188"/>
      <c r="P2" s="188"/>
      <c r="Q2" s="188"/>
      <c r="R2" s="188"/>
      <c r="S2" s="188"/>
      <c r="T2" s="188"/>
      <c r="U2" s="188"/>
      <c r="V2" s="188"/>
      <c r="W2" s="188"/>
      <c r="AP2" s="195"/>
    </row>
    <row r="3" spans="2:43" s="194" customFormat="1">
      <c r="C3" s="188"/>
      <c r="D3" s="188"/>
      <c r="E3" s="188"/>
      <c r="F3" s="188"/>
      <c r="G3" s="188"/>
      <c r="H3" s="188"/>
      <c r="I3" s="188"/>
      <c r="J3" s="188"/>
      <c r="K3" s="188"/>
      <c r="L3" s="188"/>
      <c r="M3" s="188"/>
      <c r="N3" s="188"/>
      <c r="O3" s="188"/>
      <c r="P3" s="188"/>
      <c r="Q3" s="188"/>
      <c r="R3" s="188"/>
      <c r="S3" s="188"/>
      <c r="T3" s="188"/>
      <c r="U3" s="188"/>
      <c r="V3" s="188"/>
      <c r="W3" s="188"/>
      <c r="AP3" s="195"/>
    </row>
    <row r="4" spans="2:43" s="194" customFormat="1">
      <c r="C4" s="188"/>
      <c r="D4" s="188"/>
      <c r="E4" s="188"/>
      <c r="F4" s="188"/>
      <c r="G4" s="188"/>
      <c r="H4" s="188"/>
      <c r="I4" s="188"/>
      <c r="J4" s="188"/>
      <c r="K4" s="188"/>
      <c r="L4" s="188"/>
      <c r="M4" s="188"/>
      <c r="N4" s="188"/>
      <c r="O4" s="188"/>
      <c r="P4" s="188"/>
      <c r="Q4" s="188"/>
      <c r="R4" s="188"/>
      <c r="S4" s="188"/>
      <c r="T4" s="188"/>
      <c r="U4" s="188"/>
      <c r="V4" s="188"/>
      <c r="W4" s="188"/>
      <c r="AP4" s="195"/>
    </row>
    <row r="5" spans="2:43" s="194" customFormat="1">
      <c r="C5" s="188"/>
      <c r="D5" s="188"/>
      <c r="E5" s="188"/>
      <c r="F5" s="188"/>
      <c r="G5" s="188"/>
      <c r="H5" s="188"/>
      <c r="I5" s="188"/>
      <c r="J5" s="188"/>
      <c r="K5" s="188"/>
      <c r="L5" s="188"/>
      <c r="M5" s="188"/>
      <c r="N5" s="188"/>
      <c r="O5" s="188"/>
      <c r="P5" s="188"/>
      <c r="Q5" s="188"/>
      <c r="R5" s="188"/>
      <c r="S5" s="188"/>
      <c r="T5" s="188"/>
      <c r="U5" s="188"/>
      <c r="V5" s="188"/>
      <c r="W5" s="188"/>
      <c r="AP5" s="195"/>
    </row>
    <row r="6" spans="2:43" ht="28" customHeight="1" thickBot="1">
      <c r="C6" s="62" t="s">
        <v>350</v>
      </c>
      <c r="S6" s="116"/>
      <c r="W6" s="116" t="str">
        <f>IF(基本情報!E36="見積書","見積書　別紙４",IF(基本情報!E36="契約書","別紙４"))</f>
        <v>見積書　別紙４</v>
      </c>
    </row>
    <row r="7" spans="2:43" ht="21.75" customHeight="1" thickBot="1">
      <c r="B7" s="807"/>
      <c r="F7" s="587"/>
      <c r="G7" s="1059" t="s">
        <v>351</v>
      </c>
      <c r="H7" s="1060"/>
      <c r="I7" s="1061">
        <f>SUM(I9,I53)</f>
        <v>0</v>
      </c>
      <c r="J7" s="1062"/>
      <c r="K7" s="62" t="s">
        <v>352</v>
      </c>
    </row>
    <row r="8" spans="2:43" ht="21.75" customHeight="1">
      <c r="B8" s="807"/>
      <c r="F8" s="587"/>
      <c r="G8" s="588"/>
      <c r="H8" s="588"/>
      <c r="I8" s="589"/>
    </row>
    <row r="9" spans="2:43" ht="24.75" customHeight="1">
      <c r="C9" s="62" t="s">
        <v>353</v>
      </c>
      <c r="F9" s="1051" t="s">
        <v>354</v>
      </c>
      <c r="G9" s="1051"/>
      <c r="H9" s="1051"/>
      <c r="I9" s="1053">
        <f>SUM(S29,S40,S51)</f>
        <v>0</v>
      </c>
      <c r="J9" s="1054"/>
      <c r="K9" s="62" t="s">
        <v>352</v>
      </c>
    </row>
    <row r="10" spans="2:43" ht="20.25" customHeight="1">
      <c r="C10" s="62" t="s">
        <v>355</v>
      </c>
      <c r="S10" s="687"/>
      <c r="U10" s="687" t="s">
        <v>297</v>
      </c>
    </row>
    <row r="11" spans="2:43" ht="20.25" customHeight="1">
      <c r="C11" s="1055" t="s">
        <v>356</v>
      </c>
      <c r="D11" s="1055" t="s">
        <v>357</v>
      </c>
      <c r="E11" s="1055" t="s">
        <v>358</v>
      </c>
      <c r="F11" s="1045" t="s">
        <v>359</v>
      </c>
      <c r="G11" s="1052" t="s">
        <v>360</v>
      </c>
      <c r="H11" s="1052"/>
      <c r="I11" s="1052"/>
      <c r="J11" s="1052"/>
      <c r="K11" s="590" t="s">
        <v>361</v>
      </c>
      <c r="L11" s="590" t="s">
        <v>362</v>
      </c>
      <c r="M11" s="591" t="s">
        <v>363</v>
      </c>
      <c r="N11" s="592" t="s">
        <v>364</v>
      </c>
      <c r="O11" s="590"/>
      <c r="P11" s="590" t="s">
        <v>365</v>
      </c>
      <c r="Q11" s="759"/>
      <c r="R11" s="593" t="s">
        <v>366</v>
      </c>
      <c r="S11" s="592" t="s">
        <v>367</v>
      </c>
      <c r="T11" s="1042" t="s">
        <v>368</v>
      </c>
      <c r="U11" s="1044" t="s">
        <v>369</v>
      </c>
      <c r="V11" s="235"/>
      <c r="AP11" s="194"/>
      <c r="AQ11" s="195"/>
    </row>
    <row r="12" spans="2:43" ht="20.25" customHeight="1">
      <c r="C12" s="1056"/>
      <c r="D12" s="1056"/>
      <c r="E12" s="1056"/>
      <c r="F12" s="1058"/>
      <c r="G12" s="1048" t="s">
        <v>370</v>
      </c>
      <c r="H12" s="1049"/>
      <c r="I12" s="1048" t="s">
        <v>371</v>
      </c>
      <c r="J12" s="1049"/>
      <c r="K12" s="594"/>
      <c r="L12" s="594"/>
      <c r="M12" s="595"/>
      <c r="N12" s="596"/>
      <c r="O12" s="594"/>
      <c r="P12" s="594"/>
      <c r="Q12" s="594"/>
      <c r="R12" s="597"/>
      <c r="S12" s="598"/>
      <c r="T12" s="1047"/>
      <c r="U12" s="1044"/>
      <c r="V12" s="235"/>
      <c r="AP12" s="194"/>
      <c r="AQ12" s="195"/>
    </row>
    <row r="13" spans="2:43" ht="20.25" customHeight="1">
      <c r="C13" s="1057"/>
      <c r="D13" s="1057"/>
      <c r="E13" s="1057"/>
      <c r="F13" s="1046"/>
      <c r="G13" s="757" t="s">
        <v>372</v>
      </c>
      <c r="H13" s="760" t="s">
        <v>373</v>
      </c>
      <c r="I13" s="757" t="s">
        <v>374</v>
      </c>
      <c r="J13" s="757" t="s">
        <v>375</v>
      </c>
      <c r="K13" s="757" t="s">
        <v>376</v>
      </c>
      <c r="L13" s="757"/>
      <c r="M13" s="599" t="s">
        <v>377</v>
      </c>
      <c r="N13" s="600" t="s">
        <v>378</v>
      </c>
      <c r="O13" s="757" t="s">
        <v>379</v>
      </c>
      <c r="P13" s="760" t="s">
        <v>378</v>
      </c>
      <c r="Q13" s="757" t="s">
        <v>380</v>
      </c>
      <c r="R13" s="601" t="s">
        <v>381</v>
      </c>
      <c r="S13" s="758" t="s">
        <v>382</v>
      </c>
      <c r="T13" s="1043"/>
      <c r="U13" s="1044"/>
      <c r="V13" s="235"/>
      <c r="AP13" s="194"/>
      <c r="AQ13" s="195"/>
    </row>
    <row r="14" spans="2:43" ht="30" customHeight="1">
      <c r="C14" s="810"/>
      <c r="D14" s="752"/>
      <c r="E14" s="752"/>
      <c r="F14" s="602"/>
      <c r="G14" s="603"/>
      <c r="H14" s="604"/>
      <c r="I14" s="605"/>
      <c r="J14" s="606"/>
      <c r="K14" s="607"/>
      <c r="L14" s="608" t="str">
        <f>IF(K14="","",(J14*K14))</f>
        <v/>
      </c>
      <c r="M14" s="609" t="str">
        <f>IFERROR(ROUND(L14/1.1,0),"")</f>
        <v/>
      </c>
      <c r="N14" s="610" t="str">
        <f>IF($F14="1号",'2026単価表'!$D$33,IF(F14="2号",'2026単価表'!$D$34, ""))</f>
        <v/>
      </c>
      <c r="O14" s="607"/>
      <c r="P14" s="611" t="str">
        <f>IF($F14="1号",'2026単価表'!$D$38,IF(F14="2号",'2026単価表'!$D$39, ""))</f>
        <v/>
      </c>
      <c r="Q14" s="612"/>
      <c r="R14" s="613">
        <f t="shared" ref="R14:R21" si="0">IF(AND(O14="",Q14=""),0,(SUM(N14*O14+P14*Q14)))</f>
        <v>0</v>
      </c>
      <c r="S14" s="614" t="str">
        <f>IFERROR(M14+R14,"")</f>
        <v/>
      </c>
      <c r="T14" s="752"/>
      <c r="U14" s="615"/>
      <c r="V14" s="650"/>
      <c r="AP14" s="194"/>
      <c r="AQ14" s="195"/>
    </row>
    <row r="15" spans="2:43" ht="30" customHeight="1">
      <c r="C15" s="810"/>
      <c r="D15" s="752"/>
      <c r="E15" s="752"/>
      <c r="F15" s="602"/>
      <c r="G15" s="603"/>
      <c r="H15" s="604"/>
      <c r="I15" s="605"/>
      <c r="J15" s="606"/>
      <c r="K15" s="607"/>
      <c r="L15" s="608" t="str">
        <f t="shared" ref="L15:L28" si="1">IF(K15="","",(J15*K15))</f>
        <v/>
      </c>
      <c r="M15" s="609" t="str">
        <f t="shared" ref="M15:M28" si="2">IFERROR(ROUND(L15/1.1,0),"")</f>
        <v/>
      </c>
      <c r="N15" s="610" t="str">
        <f>IF($F15="1号",'2026単価表'!$D$33,IF(F15="2号",'2026単価表'!$D$34, ""))</f>
        <v/>
      </c>
      <c r="O15" s="607"/>
      <c r="P15" s="611" t="str">
        <f>IF($F15="1号",'2026単価表'!$D$38,IF(F15="2号",'2026単価表'!$D$39, ""))</f>
        <v/>
      </c>
      <c r="Q15" s="612"/>
      <c r="R15" s="613">
        <f t="shared" si="0"/>
        <v>0</v>
      </c>
      <c r="S15" s="614" t="str">
        <f t="shared" ref="S15:S28" si="3">IFERROR(M15+R15,"")</f>
        <v/>
      </c>
      <c r="T15" s="752"/>
      <c r="U15" s="615"/>
      <c r="V15" s="650"/>
      <c r="AP15" s="194"/>
      <c r="AQ15" s="195"/>
    </row>
    <row r="16" spans="2:43" ht="30" customHeight="1">
      <c r="C16" s="810"/>
      <c r="D16" s="752"/>
      <c r="E16" s="752"/>
      <c r="F16" s="602"/>
      <c r="G16" s="603"/>
      <c r="H16" s="604"/>
      <c r="I16" s="605"/>
      <c r="J16" s="606"/>
      <c r="K16" s="607"/>
      <c r="L16" s="608" t="str">
        <f t="shared" si="1"/>
        <v/>
      </c>
      <c r="M16" s="609" t="str">
        <f t="shared" si="2"/>
        <v/>
      </c>
      <c r="N16" s="610" t="str">
        <f>IF($F16="1号",'2026単価表'!$D$33,IF(F16="2号",'2026単価表'!$D$34, ""))</f>
        <v/>
      </c>
      <c r="O16" s="607"/>
      <c r="P16" s="611" t="str">
        <f>IF($F16="1号",'2026単価表'!$D$38,IF(F16="2号",'2026単価表'!$D$39, ""))</f>
        <v/>
      </c>
      <c r="Q16" s="612"/>
      <c r="R16" s="613">
        <f t="shared" si="0"/>
        <v>0</v>
      </c>
      <c r="S16" s="614" t="str">
        <f t="shared" si="3"/>
        <v/>
      </c>
      <c r="T16" s="752"/>
      <c r="U16" s="615"/>
      <c r="V16" s="650"/>
      <c r="AP16" s="194"/>
      <c r="AQ16" s="195"/>
    </row>
    <row r="17" spans="3:43" ht="30" hidden="1" customHeight="1">
      <c r="C17" s="810"/>
      <c r="D17" s="752"/>
      <c r="E17" s="752"/>
      <c r="F17" s="602"/>
      <c r="G17" s="603"/>
      <c r="H17" s="604"/>
      <c r="I17" s="605"/>
      <c r="J17" s="606"/>
      <c r="K17" s="607"/>
      <c r="L17" s="608" t="str">
        <f t="shared" si="1"/>
        <v/>
      </c>
      <c r="M17" s="609" t="str">
        <f t="shared" si="2"/>
        <v/>
      </c>
      <c r="N17" s="610" t="str">
        <f>IF($F17="1号",'2026単価表'!$D$33,IF(F17="2号",'2026単価表'!$D$34, ""))</f>
        <v/>
      </c>
      <c r="O17" s="607"/>
      <c r="P17" s="611" t="str">
        <f>IF($F17="1号",'2026単価表'!$D$38,IF(F17="2号",'2026単価表'!$D$39, ""))</f>
        <v/>
      </c>
      <c r="Q17" s="612"/>
      <c r="R17" s="613">
        <f t="shared" si="0"/>
        <v>0</v>
      </c>
      <c r="S17" s="614" t="str">
        <f t="shared" si="3"/>
        <v/>
      </c>
      <c r="T17" s="752"/>
      <c r="U17" s="615"/>
      <c r="V17" s="650"/>
      <c r="AP17" s="194"/>
      <c r="AQ17" s="195"/>
    </row>
    <row r="18" spans="3:43" ht="30" hidden="1" customHeight="1">
      <c r="C18" s="810"/>
      <c r="D18" s="752"/>
      <c r="E18" s="752"/>
      <c r="F18" s="602"/>
      <c r="G18" s="603"/>
      <c r="H18" s="604"/>
      <c r="I18" s="605"/>
      <c r="J18" s="606"/>
      <c r="K18" s="607"/>
      <c r="L18" s="608" t="str">
        <f t="shared" si="1"/>
        <v/>
      </c>
      <c r="M18" s="609" t="str">
        <f t="shared" si="2"/>
        <v/>
      </c>
      <c r="N18" s="610" t="str">
        <f>IF($F18="1号",'2026単価表'!$D$33,IF(F18="2号",'2026単価表'!$D$34, ""))</f>
        <v/>
      </c>
      <c r="O18" s="607"/>
      <c r="P18" s="611" t="str">
        <f>IF($F18="1号",'2026単価表'!$D$38,IF(F18="2号",'2026単価表'!$D$39, ""))</f>
        <v/>
      </c>
      <c r="Q18" s="612"/>
      <c r="R18" s="613">
        <f t="shared" ref="R18:R19" si="4">IF(AND(O18="",Q18=""),0,(SUM(N18*O18+P18*Q18)))</f>
        <v>0</v>
      </c>
      <c r="S18" s="614" t="str">
        <f t="shared" si="3"/>
        <v/>
      </c>
      <c r="T18" s="752"/>
      <c r="U18" s="615"/>
      <c r="V18" s="650"/>
      <c r="AP18" s="194"/>
      <c r="AQ18" s="195"/>
    </row>
    <row r="19" spans="3:43" ht="30" hidden="1" customHeight="1">
      <c r="C19" s="810"/>
      <c r="D19" s="752"/>
      <c r="E19" s="752"/>
      <c r="F19" s="602"/>
      <c r="G19" s="603"/>
      <c r="H19" s="604"/>
      <c r="I19" s="605"/>
      <c r="J19" s="606"/>
      <c r="K19" s="607"/>
      <c r="L19" s="608" t="str">
        <f t="shared" si="1"/>
        <v/>
      </c>
      <c r="M19" s="609" t="str">
        <f t="shared" si="2"/>
        <v/>
      </c>
      <c r="N19" s="610" t="str">
        <f>IF($F19="1号",'2026単価表'!$D$33,IF(F19="2号",'2026単価表'!$D$34, ""))</f>
        <v/>
      </c>
      <c r="O19" s="607"/>
      <c r="P19" s="611" t="str">
        <f>IF($F19="1号",'2026単価表'!$D$38,IF(F19="2号",'2026単価表'!$D$39, ""))</f>
        <v/>
      </c>
      <c r="Q19" s="612"/>
      <c r="R19" s="613">
        <f t="shared" si="4"/>
        <v>0</v>
      </c>
      <c r="S19" s="614" t="str">
        <f t="shared" si="3"/>
        <v/>
      </c>
      <c r="T19" s="752"/>
      <c r="U19" s="615"/>
      <c r="V19" s="650"/>
      <c r="AP19" s="194"/>
      <c r="AQ19" s="195"/>
    </row>
    <row r="20" spans="3:43" ht="30" hidden="1" customHeight="1">
      <c r="C20" s="810"/>
      <c r="D20" s="752"/>
      <c r="E20" s="752"/>
      <c r="F20" s="602"/>
      <c r="G20" s="603"/>
      <c r="H20" s="604"/>
      <c r="I20" s="605"/>
      <c r="J20" s="606"/>
      <c r="K20" s="607"/>
      <c r="L20" s="608" t="str">
        <f t="shared" si="1"/>
        <v/>
      </c>
      <c r="M20" s="609" t="str">
        <f t="shared" si="2"/>
        <v/>
      </c>
      <c r="N20" s="610" t="str">
        <f>IF($F20="1号",'2026単価表'!$D$33,IF(F20="2号",'2026単価表'!$D$34, ""))</f>
        <v/>
      </c>
      <c r="O20" s="607"/>
      <c r="P20" s="611" t="str">
        <f>IF($F20="1号",'2026単価表'!$D$38,IF(F20="2号",'2026単価表'!$D$39, ""))</f>
        <v/>
      </c>
      <c r="Q20" s="612"/>
      <c r="R20" s="613">
        <f t="shared" si="0"/>
        <v>0</v>
      </c>
      <c r="S20" s="614" t="str">
        <f t="shared" si="3"/>
        <v/>
      </c>
      <c r="T20" s="752"/>
      <c r="U20" s="615"/>
      <c r="V20" s="650"/>
      <c r="AP20" s="194"/>
      <c r="AQ20" s="195"/>
    </row>
    <row r="21" spans="3:43" ht="30" hidden="1" customHeight="1">
      <c r="C21" s="810"/>
      <c r="D21" s="752"/>
      <c r="E21" s="752"/>
      <c r="F21" s="602"/>
      <c r="G21" s="603"/>
      <c r="H21" s="604"/>
      <c r="I21" s="605"/>
      <c r="J21" s="606"/>
      <c r="K21" s="607"/>
      <c r="L21" s="608" t="str">
        <f t="shared" si="1"/>
        <v/>
      </c>
      <c r="M21" s="609" t="str">
        <f t="shared" si="2"/>
        <v/>
      </c>
      <c r="N21" s="610" t="str">
        <f>IF($F21="1号",'2026単価表'!$D$33,IF(F21="2号",'2026単価表'!$D$34, ""))</f>
        <v/>
      </c>
      <c r="O21" s="607"/>
      <c r="P21" s="611" t="str">
        <f>IF($F21="1号",'2026単価表'!$D$38,IF(F21="2号",'2026単価表'!$D$39, ""))</f>
        <v/>
      </c>
      <c r="Q21" s="612"/>
      <c r="R21" s="613">
        <f t="shared" si="0"/>
        <v>0</v>
      </c>
      <c r="S21" s="614" t="str">
        <f t="shared" si="3"/>
        <v/>
      </c>
      <c r="T21" s="752"/>
      <c r="U21" s="615"/>
      <c r="V21" s="650"/>
      <c r="AP21" s="194"/>
      <c r="AQ21" s="195"/>
    </row>
    <row r="22" spans="3:43" ht="30" hidden="1" customHeight="1">
      <c r="C22" s="810"/>
      <c r="D22" s="752"/>
      <c r="E22" s="752"/>
      <c r="F22" s="602"/>
      <c r="G22" s="603"/>
      <c r="H22" s="604"/>
      <c r="I22" s="605"/>
      <c r="J22" s="606"/>
      <c r="K22" s="607"/>
      <c r="L22" s="608" t="str">
        <f t="shared" si="1"/>
        <v/>
      </c>
      <c r="M22" s="609" t="str">
        <f t="shared" si="2"/>
        <v/>
      </c>
      <c r="N22" s="610" t="str">
        <f>IF($F22="1号",'2026単価表'!$D$33,IF(F22="2号",'2026単価表'!$D$34, ""))</f>
        <v/>
      </c>
      <c r="O22" s="607"/>
      <c r="P22" s="611" t="str">
        <f>IF($F22="1号",'2026単価表'!$D$38,IF(F22="2号",'2026単価表'!$D$39, ""))</f>
        <v/>
      </c>
      <c r="Q22" s="612"/>
      <c r="R22" s="613">
        <f t="shared" ref="R22:R28" si="5">IF(AND(O22="",Q22=""),0,(SUM(N22*O22+P22*Q22)))</f>
        <v>0</v>
      </c>
      <c r="S22" s="614" t="str">
        <f t="shared" si="3"/>
        <v/>
      </c>
      <c r="T22" s="752"/>
      <c r="U22" s="615"/>
      <c r="V22" s="650"/>
      <c r="AP22" s="194"/>
      <c r="AQ22" s="195"/>
    </row>
    <row r="23" spans="3:43" ht="30" hidden="1" customHeight="1">
      <c r="C23" s="810"/>
      <c r="D23" s="752"/>
      <c r="E23" s="752"/>
      <c r="F23" s="602"/>
      <c r="G23" s="603"/>
      <c r="H23" s="604"/>
      <c r="I23" s="605"/>
      <c r="J23" s="606"/>
      <c r="K23" s="607"/>
      <c r="L23" s="608" t="str">
        <f t="shared" si="1"/>
        <v/>
      </c>
      <c r="M23" s="609" t="str">
        <f t="shared" si="2"/>
        <v/>
      </c>
      <c r="N23" s="610" t="str">
        <f>IF($F23="1号",'2026単価表'!$D$33,IF(F23="2号",'2026単価表'!$D$34, ""))</f>
        <v/>
      </c>
      <c r="O23" s="607"/>
      <c r="P23" s="611" t="str">
        <f>IF($F23="1号",'2026単価表'!$D$38,IF(F23="2号",'2026単価表'!$D$39, ""))</f>
        <v/>
      </c>
      <c r="Q23" s="612"/>
      <c r="R23" s="613">
        <f t="shared" si="5"/>
        <v>0</v>
      </c>
      <c r="S23" s="614" t="str">
        <f t="shared" si="3"/>
        <v/>
      </c>
      <c r="T23" s="752"/>
      <c r="U23" s="615"/>
      <c r="V23" s="650"/>
      <c r="AP23" s="194"/>
      <c r="AQ23" s="195"/>
    </row>
    <row r="24" spans="3:43" ht="30" hidden="1" customHeight="1">
      <c r="C24" s="810"/>
      <c r="D24" s="752"/>
      <c r="E24" s="752"/>
      <c r="F24" s="602"/>
      <c r="G24" s="603"/>
      <c r="H24" s="604"/>
      <c r="I24" s="605"/>
      <c r="J24" s="606"/>
      <c r="K24" s="607"/>
      <c r="L24" s="608" t="str">
        <f t="shared" si="1"/>
        <v/>
      </c>
      <c r="M24" s="609" t="str">
        <f t="shared" si="2"/>
        <v/>
      </c>
      <c r="N24" s="610" t="str">
        <f>IF($F24="1号",'2026単価表'!$D$33,IF(F24="2号",'2026単価表'!$D$34, ""))</f>
        <v/>
      </c>
      <c r="O24" s="607"/>
      <c r="P24" s="611" t="str">
        <f>IF($F24="1号",'2026単価表'!$D$38,IF(F24="2号",'2026単価表'!$D$39, ""))</f>
        <v/>
      </c>
      <c r="Q24" s="612"/>
      <c r="R24" s="613">
        <f t="shared" si="5"/>
        <v>0</v>
      </c>
      <c r="S24" s="614" t="str">
        <f t="shared" si="3"/>
        <v/>
      </c>
      <c r="T24" s="752"/>
      <c r="U24" s="615"/>
      <c r="V24" s="650"/>
      <c r="AP24" s="194"/>
      <c r="AQ24" s="195"/>
    </row>
    <row r="25" spans="3:43" ht="30" hidden="1" customHeight="1">
      <c r="C25" s="810"/>
      <c r="D25" s="752"/>
      <c r="E25" s="752"/>
      <c r="F25" s="602"/>
      <c r="G25" s="603"/>
      <c r="H25" s="604"/>
      <c r="I25" s="605"/>
      <c r="J25" s="606"/>
      <c r="K25" s="607"/>
      <c r="L25" s="608" t="str">
        <f t="shared" si="1"/>
        <v/>
      </c>
      <c r="M25" s="609" t="str">
        <f t="shared" si="2"/>
        <v/>
      </c>
      <c r="N25" s="610" t="str">
        <f>IF($F25="1号",'2026単価表'!$D$33,IF(F25="2号",'2026単価表'!$D$34, ""))</f>
        <v/>
      </c>
      <c r="O25" s="607"/>
      <c r="P25" s="611" t="str">
        <f>IF($F25="1号",'2026単価表'!$D$38,IF(F25="2号",'2026単価表'!$D$39, ""))</f>
        <v/>
      </c>
      <c r="Q25" s="612"/>
      <c r="R25" s="613">
        <f t="shared" si="5"/>
        <v>0</v>
      </c>
      <c r="S25" s="614" t="str">
        <f t="shared" si="3"/>
        <v/>
      </c>
      <c r="T25" s="752"/>
      <c r="U25" s="615"/>
      <c r="V25" s="650"/>
      <c r="AP25" s="194"/>
      <c r="AQ25" s="195"/>
    </row>
    <row r="26" spans="3:43" ht="30" hidden="1" customHeight="1">
      <c r="C26" s="810"/>
      <c r="D26" s="752"/>
      <c r="E26" s="752"/>
      <c r="F26" s="602"/>
      <c r="G26" s="603"/>
      <c r="H26" s="604"/>
      <c r="I26" s="605"/>
      <c r="J26" s="606"/>
      <c r="K26" s="607"/>
      <c r="L26" s="608" t="str">
        <f t="shared" si="1"/>
        <v/>
      </c>
      <c r="M26" s="609" t="str">
        <f t="shared" si="2"/>
        <v/>
      </c>
      <c r="N26" s="610" t="str">
        <f>IF($F26="1号",'2026単価表'!$D$33,IF(F26="2号",'2026単価表'!$D$34, ""))</f>
        <v/>
      </c>
      <c r="O26" s="607"/>
      <c r="P26" s="611" t="str">
        <f>IF($F26="1号",'2026単価表'!$D$38,IF(F26="2号",'2026単価表'!$D$39, ""))</f>
        <v/>
      </c>
      <c r="Q26" s="612"/>
      <c r="R26" s="613">
        <f t="shared" si="5"/>
        <v>0</v>
      </c>
      <c r="S26" s="614" t="str">
        <f t="shared" si="3"/>
        <v/>
      </c>
      <c r="T26" s="752"/>
      <c r="U26" s="615"/>
      <c r="V26" s="650"/>
      <c r="AP26" s="194"/>
      <c r="AQ26" s="195"/>
    </row>
    <row r="27" spans="3:43" ht="30" hidden="1" customHeight="1">
      <c r="C27" s="811"/>
      <c r="D27" s="616"/>
      <c r="E27" s="616"/>
      <c r="F27" s="602"/>
      <c r="G27" s="617"/>
      <c r="H27" s="618"/>
      <c r="I27" s="605"/>
      <c r="J27" s="619"/>
      <c r="K27" s="550"/>
      <c r="L27" s="620" t="str">
        <f t="shared" si="1"/>
        <v/>
      </c>
      <c r="M27" s="621" t="str">
        <f t="shared" si="2"/>
        <v/>
      </c>
      <c r="N27" s="622" t="str">
        <f>IF($F27="1号",'2026単価表'!$D$33,IF(F27="2号",'2026単価表'!$D$34, ""))</f>
        <v/>
      </c>
      <c r="O27" s="550"/>
      <c r="P27" s="623" t="str">
        <f>IF($F27="1号",'2026単価表'!$D$38,IF(F27="2号",'2026単価表'!$D$39, ""))</f>
        <v/>
      </c>
      <c r="Q27" s="624"/>
      <c r="R27" s="625">
        <f t="shared" ref="R27" si="6">IF(AND(O27="",Q27=""),0,(SUM(N27*O27+P27*Q27)))</f>
        <v>0</v>
      </c>
      <c r="S27" s="626" t="str">
        <f t="shared" ref="S27" si="7">IFERROR(M27+R27,"")</f>
        <v/>
      </c>
      <c r="T27" s="616"/>
      <c r="U27" s="616"/>
      <c r="V27" s="650"/>
      <c r="AP27" s="194"/>
      <c r="AQ27" s="195"/>
    </row>
    <row r="28" spans="3:43" ht="30" customHeight="1">
      <c r="C28" s="811"/>
      <c r="D28" s="616"/>
      <c r="E28" s="616"/>
      <c r="F28" s="627"/>
      <c r="G28" s="617"/>
      <c r="H28" s="618"/>
      <c r="I28" s="550"/>
      <c r="J28" s="619"/>
      <c r="K28" s="550"/>
      <c r="L28" s="620" t="str">
        <f t="shared" si="1"/>
        <v/>
      </c>
      <c r="M28" s="621" t="str">
        <f t="shared" si="2"/>
        <v/>
      </c>
      <c r="N28" s="622" t="str">
        <f>IF($F28="1号",'2026単価表'!$D$33,IF(F28="2号",'2026単価表'!$D$34, ""))</f>
        <v/>
      </c>
      <c r="O28" s="550"/>
      <c r="P28" s="623" t="str">
        <f>IF($F28="1号",'2026単価表'!$D$38,IF(F28="2号",'2026単価表'!$D$39, ""))</f>
        <v/>
      </c>
      <c r="Q28" s="624"/>
      <c r="R28" s="625">
        <f t="shared" si="5"/>
        <v>0</v>
      </c>
      <c r="S28" s="626" t="str">
        <f t="shared" si="3"/>
        <v/>
      </c>
      <c r="T28" s="616"/>
      <c r="U28" s="616"/>
      <c r="V28" s="650"/>
      <c r="AP28" s="194"/>
      <c r="AQ28" s="195"/>
    </row>
    <row r="29" spans="3:43" ht="23.15" customHeight="1">
      <c r="C29" s="122"/>
      <c r="G29" s="71"/>
      <c r="H29" s="71"/>
      <c r="R29" s="628" t="s">
        <v>383</v>
      </c>
      <c r="S29" s="629">
        <f>SUM(S14:S28)</f>
        <v>0</v>
      </c>
      <c r="T29" s="630"/>
      <c r="U29" s="812"/>
    </row>
    <row r="31" spans="3:43" ht="20.25" customHeight="1">
      <c r="C31" s="123" t="s">
        <v>384</v>
      </c>
      <c r="S31" s="687"/>
      <c r="T31" s="687" t="s">
        <v>297</v>
      </c>
      <c r="U31" s="123"/>
    </row>
    <row r="32" spans="3:43" ht="20.25" customHeight="1">
      <c r="C32" s="1055" t="s">
        <v>356</v>
      </c>
      <c r="D32" s="1055" t="s">
        <v>357</v>
      </c>
      <c r="E32" s="1055" t="s">
        <v>358</v>
      </c>
      <c r="F32" s="1045" t="s">
        <v>359</v>
      </c>
      <c r="G32" s="1052" t="s">
        <v>360</v>
      </c>
      <c r="H32" s="1052"/>
      <c r="I32" s="1052"/>
      <c r="J32" s="1052"/>
      <c r="K32" s="590" t="s">
        <v>361</v>
      </c>
      <c r="L32" s="590" t="s">
        <v>362</v>
      </c>
      <c r="M32" s="591" t="s">
        <v>363</v>
      </c>
      <c r="N32" s="592" t="s">
        <v>364</v>
      </c>
      <c r="O32" s="590"/>
      <c r="P32" s="590" t="s">
        <v>365</v>
      </c>
      <c r="Q32" s="759"/>
      <c r="R32" s="593" t="s">
        <v>366</v>
      </c>
      <c r="S32" s="592" t="s">
        <v>367</v>
      </c>
      <c r="T32" s="1042" t="s">
        <v>368</v>
      </c>
      <c r="U32" s="1044" t="s">
        <v>369</v>
      </c>
      <c r="V32" s="235"/>
      <c r="AP32" s="194"/>
      <c r="AQ32" s="195"/>
    </row>
    <row r="33" spans="3:43" ht="20.25" customHeight="1">
      <c r="C33" s="1056"/>
      <c r="D33" s="1056"/>
      <c r="E33" s="1056"/>
      <c r="F33" s="1058"/>
      <c r="G33" s="1048" t="s">
        <v>370</v>
      </c>
      <c r="H33" s="1049"/>
      <c r="I33" s="1048" t="s">
        <v>371</v>
      </c>
      <c r="J33" s="1049"/>
      <c r="K33" s="594"/>
      <c r="L33" s="594"/>
      <c r="M33" s="595"/>
      <c r="N33" s="596"/>
      <c r="O33" s="594"/>
      <c r="P33" s="594"/>
      <c r="Q33" s="594"/>
      <c r="R33" s="597"/>
      <c r="S33" s="598"/>
      <c r="T33" s="1047"/>
      <c r="U33" s="1044"/>
      <c r="V33" s="235"/>
      <c r="AP33" s="194"/>
      <c r="AQ33" s="195"/>
    </row>
    <row r="34" spans="3:43" ht="20.25" customHeight="1">
      <c r="C34" s="1057"/>
      <c r="D34" s="1057"/>
      <c r="E34" s="1057"/>
      <c r="F34" s="1046"/>
      <c r="G34" s="757" t="s">
        <v>372</v>
      </c>
      <c r="H34" s="760" t="s">
        <v>373</v>
      </c>
      <c r="I34" s="757" t="s">
        <v>374</v>
      </c>
      <c r="J34" s="757" t="s">
        <v>375</v>
      </c>
      <c r="K34" s="757" t="s">
        <v>376</v>
      </c>
      <c r="L34" s="757"/>
      <c r="M34" s="599" t="s">
        <v>377</v>
      </c>
      <c r="N34" s="600" t="s">
        <v>378</v>
      </c>
      <c r="O34" s="757" t="s">
        <v>379</v>
      </c>
      <c r="P34" s="760" t="s">
        <v>378</v>
      </c>
      <c r="Q34" s="757" t="s">
        <v>380</v>
      </c>
      <c r="R34" s="601" t="s">
        <v>381</v>
      </c>
      <c r="S34" s="758" t="s">
        <v>382</v>
      </c>
      <c r="T34" s="1043"/>
      <c r="U34" s="1044"/>
      <c r="V34" s="235"/>
      <c r="AP34" s="194"/>
      <c r="AQ34" s="195"/>
    </row>
    <row r="35" spans="3:43" ht="30" customHeight="1">
      <c r="C35" s="810"/>
      <c r="D35" s="752"/>
      <c r="E35" s="752"/>
      <c r="F35" s="602"/>
      <c r="G35" s="603"/>
      <c r="H35" s="604"/>
      <c r="I35" s="605"/>
      <c r="J35" s="606"/>
      <c r="K35" s="607"/>
      <c r="L35" s="608" t="str">
        <f t="shared" ref="L35:L39" si="8">IF(K35="","",(J35*K35))</f>
        <v/>
      </c>
      <c r="M35" s="609" t="str">
        <f t="shared" ref="M35:M39" si="9">IFERROR(ROUND(L35/1.1,0),"")</f>
        <v/>
      </c>
      <c r="N35" s="610" t="str">
        <f>IF($F35="1号",'2026単価表'!$D$33,IF(F35="2号",'2026単価表'!$D$34, ""))</f>
        <v/>
      </c>
      <c r="O35" s="607"/>
      <c r="P35" s="611" t="str">
        <f>IF($F35="1号",'2026単価表'!$D$38,IF(F35="2号",'2026単価表'!$D$39, ""))</f>
        <v/>
      </c>
      <c r="Q35" s="612"/>
      <c r="R35" s="632">
        <f>IF(AND(O35="",Q35=""),0,(SUM(N35*O35+P35*Q35)))</f>
        <v>0</v>
      </c>
      <c r="S35" s="614" t="str">
        <f t="shared" ref="S35:S37" si="10">IFERROR(M35+R35,"")</f>
        <v/>
      </c>
      <c r="T35" s="752"/>
      <c r="U35" s="615"/>
      <c r="V35" s="650"/>
      <c r="AP35" s="194"/>
      <c r="AQ35" s="195"/>
    </row>
    <row r="36" spans="3:43" ht="30" customHeight="1">
      <c r="C36" s="810"/>
      <c r="D36" s="752"/>
      <c r="E36" s="752"/>
      <c r="F36" s="602"/>
      <c r="G36" s="603"/>
      <c r="H36" s="604"/>
      <c r="I36" s="605"/>
      <c r="J36" s="606"/>
      <c r="K36" s="607"/>
      <c r="L36" s="608" t="str">
        <f t="shared" si="8"/>
        <v/>
      </c>
      <c r="M36" s="609" t="str">
        <f t="shared" si="9"/>
        <v/>
      </c>
      <c r="N36" s="610" t="str">
        <f>IF($F36="1号",'2026単価表'!$D$33,IF(F36="2号",'2026単価表'!$D$34, ""))</f>
        <v/>
      </c>
      <c r="O36" s="607"/>
      <c r="P36" s="611" t="str">
        <f>IF($F36="1号",'2026単価表'!$D$38,IF(F36="2号",'2026単価表'!$D$39, ""))</f>
        <v/>
      </c>
      <c r="Q36" s="612"/>
      <c r="R36" s="632">
        <f t="shared" ref="R36:R37" si="11">IF(AND(O36="",Q36=""),0,(SUM(N36*O36+P36*Q36)))</f>
        <v>0</v>
      </c>
      <c r="S36" s="614" t="str">
        <f t="shared" si="10"/>
        <v/>
      </c>
      <c r="T36" s="752"/>
      <c r="U36" s="615"/>
      <c r="V36" s="650"/>
      <c r="AP36" s="194"/>
      <c r="AQ36" s="195"/>
    </row>
    <row r="37" spans="3:43" ht="30" customHeight="1">
      <c r="C37" s="810"/>
      <c r="D37" s="752"/>
      <c r="E37" s="752"/>
      <c r="F37" s="602"/>
      <c r="G37" s="603"/>
      <c r="H37" s="604"/>
      <c r="I37" s="605"/>
      <c r="J37" s="606"/>
      <c r="K37" s="607"/>
      <c r="L37" s="608" t="str">
        <f t="shared" si="8"/>
        <v/>
      </c>
      <c r="M37" s="609" t="str">
        <f t="shared" si="9"/>
        <v/>
      </c>
      <c r="N37" s="610" t="str">
        <f>IF($F37="1号",'2026単価表'!$D$33,IF(F37="2号",'2026単価表'!$D$34, ""))</f>
        <v/>
      </c>
      <c r="O37" s="607"/>
      <c r="P37" s="611" t="str">
        <f>IF($F37="1号",'2026単価表'!$D$38,IF(F37="2号",'2026単価表'!$D$39, ""))</f>
        <v/>
      </c>
      <c r="Q37" s="612"/>
      <c r="R37" s="632">
        <f t="shared" si="11"/>
        <v>0</v>
      </c>
      <c r="S37" s="614" t="str">
        <f t="shared" si="10"/>
        <v/>
      </c>
      <c r="T37" s="752"/>
      <c r="U37" s="615"/>
      <c r="V37" s="650"/>
      <c r="AP37" s="194"/>
      <c r="AQ37" s="195"/>
    </row>
    <row r="38" spans="3:43" ht="30" hidden="1" customHeight="1">
      <c r="C38" s="810"/>
      <c r="D38" s="752"/>
      <c r="E38" s="752"/>
      <c r="F38" s="602"/>
      <c r="G38" s="603"/>
      <c r="H38" s="604"/>
      <c r="I38" s="605"/>
      <c r="J38" s="606"/>
      <c r="K38" s="607"/>
      <c r="L38" s="608" t="str">
        <f t="shared" si="8"/>
        <v/>
      </c>
      <c r="M38" s="609" t="str">
        <f t="shared" si="9"/>
        <v/>
      </c>
      <c r="N38" s="610" t="str">
        <f>IF($F38="1号",'2026単価表'!$D$33,IF(F38="2号",'2026単価表'!$D$34, ""))</f>
        <v/>
      </c>
      <c r="O38" s="607"/>
      <c r="P38" s="611" t="str">
        <f>IF($F38="1号",'2026単価表'!$D$38,IF(F38="2号",'2026単価表'!$D$39, ""))</f>
        <v/>
      </c>
      <c r="Q38" s="612"/>
      <c r="R38" s="613">
        <f>IF(AND(O38="",Q38=""),0,(SUM(N38*O38+P38*Q38)))</f>
        <v>0</v>
      </c>
      <c r="S38" s="614" t="str">
        <f>IFERROR(M38+R38,"")</f>
        <v/>
      </c>
      <c r="T38" s="752"/>
      <c r="U38" s="615"/>
      <c r="V38" s="650"/>
      <c r="AP38" s="194"/>
      <c r="AQ38" s="195"/>
    </row>
    <row r="39" spans="3:43" ht="30" customHeight="1">
      <c r="C39" s="811"/>
      <c r="D39" s="616"/>
      <c r="E39" s="616"/>
      <c r="F39" s="627"/>
      <c r="G39" s="617"/>
      <c r="H39" s="618"/>
      <c r="I39" s="550"/>
      <c r="J39" s="619"/>
      <c r="K39" s="550"/>
      <c r="L39" s="620" t="str">
        <f t="shared" si="8"/>
        <v/>
      </c>
      <c r="M39" s="621" t="str">
        <f t="shared" si="9"/>
        <v/>
      </c>
      <c r="N39" s="622" t="str">
        <f>IF($F39="1号",'2026単価表'!$D$33,IF(F39="2号",'2026単価表'!$D$34, ""))</f>
        <v/>
      </c>
      <c r="O39" s="550"/>
      <c r="P39" s="623" t="str">
        <f>IF($F39="1号",'2026単価表'!$D$38,IF(F39="2号",'2026単価表'!$D$39, ""))</f>
        <v/>
      </c>
      <c r="Q39" s="624"/>
      <c r="R39" s="633">
        <f>IF(AND(O39="",Q39=""),0,(SUM(N39*O39+P39*Q39)))</f>
        <v>0</v>
      </c>
      <c r="S39" s="626" t="str">
        <f>IFERROR(M39+R39,"")</f>
        <v/>
      </c>
      <c r="T39" s="616"/>
      <c r="U39" s="616"/>
      <c r="V39" s="650"/>
      <c r="AP39" s="194"/>
      <c r="AQ39" s="195"/>
    </row>
    <row r="40" spans="3:43" ht="23.25" customHeight="1">
      <c r="C40" s="122"/>
      <c r="G40" s="71"/>
      <c r="H40" s="71"/>
      <c r="R40" s="628" t="s">
        <v>383</v>
      </c>
      <c r="S40" s="629">
        <f>SUM(S35:S39)</f>
        <v>0</v>
      </c>
      <c r="T40" s="630"/>
      <c r="U40" s="812"/>
    </row>
    <row r="41" spans="3:43" ht="23.25" customHeight="1">
      <c r="G41" s="71"/>
      <c r="H41" s="71"/>
      <c r="S41" s="634"/>
      <c r="T41" s="630"/>
      <c r="U41" s="631"/>
    </row>
    <row r="42" spans="3:43" ht="20.25" customHeight="1">
      <c r="C42" s="123" t="s">
        <v>385</v>
      </c>
      <c r="S42" s="687"/>
      <c r="T42" s="687" t="s">
        <v>297</v>
      </c>
      <c r="U42" s="123"/>
    </row>
    <row r="43" spans="3:43" ht="20.25" customHeight="1">
      <c r="C43" s="1055" t="s">
        <v>356</v>
      </c>
      <c r="D43" s="1055" t="s">
        <v>357</v>
      </c>
      <c r="E43" s="1055" t="s">
        <v>358</v>
      </c>
      <c r="F43" s="1045" t="s">
        <v>359</v>
      </c>
      <c r="G43" s="1052" t="s">
        <v>360</v>
      </c>
      <c r="H43" s="1052"/>
      <c r="I43" s="1052"/>
      <c r="J43" s="1052"/>
      <c r="K43" s="590" t="s">
        <v>361</v>
      </c>
      <c r="L43" s="590" t="s">
        <v>362</v>
      </c>
      <c r="M43" s="591" t="s">
        <v>363</v>
      </c>
      <c r="N43" s="592" t="s">
        <v>364</v>
      </c>
      <c r="O43" s="590"/>
      <c r="P43" s="590" t="s">
        <v>365</v>
      </c>
      <c r="Q43" s="759"/>
      <c r="R43" s="593" t="s">
        <v>366</v>
      </c>
      <c r="S43" s="592" t="s">
        <v>367</v>
      </c>
      <c r="T43" s="1042" t="s">
        <v>368</v>
      </c>
      <c r="U43" s="1044" t="s">
        <v>369</v>
      </c>
      <c r="V43" s="235"/>
      <c r="AP43" s="194"/>
      <c r="AQ43" s="195"/>
    </row>
    <row r="44" spans="3:43" ht="20.25" customHeight="1">
      <c r="C44" s="1056"/>
      <c r="D44" s="1056"/>
      <c r="E44" s="1056"/>
      <c r="F44" s="1058"/>
      <c r="G44" s="1048" t="s">
        <v>370</v>
      </c>
      <c r="H44" s="1049"/>
      <c r="I44" s="1048" t="s">
        <v>371</v>
      </c>
      <c r="J44" s="1049"/>
      <c r="K44" s="594"/>
      <c r="L44" s="594"/>
      <c r="M44" s="595"/>
      <c r="N44" s="596"/>
      <c r="O44" s="594"/>
      <c r="P44" s="594"/>
      <c r="Q44" s="594"/>
      <c r="R44" s="597"/>
      <c r="S44" s="598"/>
      <c r="T44" s="1047"/>
      <c r="U44" s="1044"/>
      <c r="V44" s="235"/>
      <c r="AP44" s="194"/>
      <c r="AQ44" s="195"/>
    </row>
    <row r="45" spans="3:43" ht="20.25" customHeight="1">
      <c r="C45" s="1057"/>
      <c r="D45" s="1057"/>
      <c r="E45" s="1057"/>
      <c r="F45" s="1046"/>
      <c r="G45" s="757" t="s">
        <v>372</v>
      </c>
      <c r="H45" s="760" t="s">
        <v>373</v>
      </c>
      <c r="I45" s="757" t="s">
        <v>374</v>
      </c>
      <c r="J45" s="757" t="s">
        <v>375</v>
      </c>
      <c r="K45" s="757" t="s">
        <v>376</v>
      </c>
      <c r="L45" s="757"/>
      <c r="M45" s="599" t="s">
        <v>377</v>
      </c>
      <c r="N45" s="600" t="s">
        <v>378</v>
      </c>
      <c r="O45" s="757" t="s">
        <v>379</v>
      </c>
      <c r="P45" s="760" t="s">
        <v>378</v>
      </c>
      <c r="Q45" s="757" t="s">
        <v>380</v>
      </c>
      <c r="R45" s="601" t="s">
        <v>381</v>
      </c>
      <c r="S45" s="758" t="s">
        <v>382</v>
      </c>
      <c r="T45" s="1043"/>
      <c r="U45" s="1044"/>
      <c r="V45" s="235"/>
      <c r="AP45" s="194"/>
      <c r="AQ45" s="195"/>
    </row>
    <row r="46" spans="3:43" ht="30" customHeight="1">
      <c r="C46" s="810"/>
      <c r="D46" s="752"/>
      <c r="E46" s="752"/>
      <c r="F46" s="602"/>
      <c r="G46" s="603"/>
      <c r="H46" s="604"/>
      <c r="I46" s="605"/>
      <c r="J46" s="606"/>
      <c r="K46" s="607"/>
      <c r="L46" s="608" t="str">
        <f t="shared" ref="L46:L50" si="12">IF(K46="","",(J46*K46))</f>
        <v/>
      </c>
      <c r="M46" s="609" t="str">
        <f t="shared" ref="M46:M50" si="13">IFERROR(ROUND(L46/1.1,0),"")</f>
        <v/>
      </c>
      <c r="N46" s="610" t="str">
        <f>IF($F46="1号",'2026単価表'!$D$33,IF(F46="2号",'2026単価表'!$D$34, ""))</f>
        <v/>
      </c>
      <c r="O46" s="607"/>
      <c r="P46" s="611" t="str">
        <f>IF($F46="1号",'2026単価表'!$D$38,IF(F46="2号",'2026単価表'!$D$39, ""))</f>
        <v/>
      </c>
      <c r="Q46" s="612"/>
      <c r="R46" s="632">
        <f>IF(AND(O46="",Q46=""),0,(SUM(N46*O46+P46*Q46)))</f>
        <v>0</v>
      </c>
      <c r="S46" s="614" t="str">
        <f t="shared" ref="S46:S49" si="14">IFERROR(M46+R46,"")</f>
        <v/>
      </c>
      <c r="T46" s="752"/>
      <c r="U46" s="615"/>
      <c r="V46" s="650"/>
      <c r="AP46" s="194"/>
      <c r="AQ46" s="195"/>
    </row>
    <row r="47" spans="3:43" ht="30" customHeight="1">
      <c r="C47" s="810"/>
      <c r="D47" s="752"/>
      <c r="E47" s="752"/>
      <c r="F47" s="602"/>
      <c r="G47" s="603"/>
      <c r="H47" s="604"/>
      <c r="I47" s="605"/>
      <c r="J47" s="606"/>
      <c r="K47" s="607"/>
      <c r="L47" s="608" t="str">
        <f t="shared" si="12"/>
        <v/>
      </c>
      <c r="M47" s="609" t="str">
        <f t="shared" si="13"/>
        <v/>
      </c>
      <c r="N47" s="610" t="str">
        <f>IF($F47="1号",'2026単価表'!$D$33,IF(F47="2号",'2026単価表'!$D$34, ""))</f>
        <v/>
      </c>
      <c r="O47" s="607"/>
      <c r="P47" s="611" t="str">
        <f>IF($F47="1号",'2026単価表'!$D$38,IF(F47="2号",'2026単価表'!$D$39, ""))</f>
        <v/>
      </c>
      <c r="Q47" s="612"/>
      <c r="R47" s="632">
        <f t="shared" ref="R47" si="15">IF(AND(O47="",Q47=""),0,(SUM(N47*O47+P47*Q47)))</f>
        <v>0</v>
      </c>
      <c r="S47" s="614" t="str">
        <f t="shared" ref="S47" si="16">IFERROR(M47+R47,"")</f>
        <v/>
      </c>
      <c r="T47" s="752"/>
      <c r="U47" s="615"/>
      <c r="V47" s="650"/>
      <c r="AP47" s="194"/>
      <c r="AQ47" s="195"/>
    </row>
    <row r="48" spans="3:43" ht="30" customHeight="1">
      <c r="C48" s="810"/>
      <c r="D48" s="752"/>
      <c r="E48" s="752"/>
      <c r="F48" s="602"/>
      <c r="G48" s="603"/>
      <c r="H48" s="604"/>
      <c r="I48" s="605"/>
      <c r="J48" s="606"/>
      <c r="K48" s="607"/>
      <c r="L48" s="608" t="str">
        <f t="shared" si="12"/>
        <v/>
      </c>
      <c r="M48" s="609" t="str">
        <f t="shared" si="13"/>
        <v/>
      </c>
      <c r="N48" s="610" t="str">
        <f>IF($F48="1号",'2026単価表'!$D$33,IF(F48="2号",'2026単価表'!$D$34, ""))</f>
        <v/>
      </c>
      <c r="O48" s="607"/>
      <c r="P48" s="611" t="str">
        <f>IF($F48="1号",'2026単価表'!$D$38,IF(F48="2号",'2026単価表'!$D$39, ""))</f>
        <v/>
      </c>
      <c r="Q48" s="612"/>
      <c r="R48" s="632">
        <f t="shared" ref="R48:R49" si="17">IF(AND(O48="",Q48=""),0,(SUM(N48*O48+P48*Q48)))</f>
        <v>0</v>
      </c>
      <c r="S48" s="614" t="str">
        <f t="shared" si="14"/>
        <v/>
      </c>
      <c r="T48" s="752"/>
      <c r="U48" s="615"/>
      <c r="V48" s="650"/>
      <c r="AP48" s="194"/>
      <c r="AQ48" s="195"/>
    </row>
    <row r="49" spans="3:45" ht="30" hidden="1" customHeight="1">
      <c r="C49" s="810"/>
      <c r="D49" s="752"/>
      <c r="E49" s="752"/>
      <c r="F49" s="602"/>
      <c r="G49" s="603"/>
      <c r="H49" s="604"/>
      <c r="I49" s="605"/>
      <c r="J49" s="606"/>
      <c r="K49" s="607"/>
      <c r="L49" s="608" t="str">
        <f t="shared" si="12"/>
        <v/>
      </c>
      <c r="M49" s="609" t="str">
        <f t="shared" si="13"/>
        <v/>
      </c>
      <c r="N49" s="610" t="str">
        <f>IF($F49="1号",'2026単価表'!$D$33,IF(F49="2号",'2026単価表'!$D$34, ""))</f>
        <v/>
      </c>
      <c r="O49" s="607"/>
      <c r="P49" s="611" t="str">
        <f>IF($F49="1号",'2026単価表'!$D$38,IF(F49="2号",'2026単価表'!$D$39, ""))</f>
        <v/>
      </c>
      <c r="Q49" s="612"/>
      <c r="R49" s="632">
        <f t="shared" si="17"/>
        <v>0</v>
      </c>
      <c r="S49" s="614" t="str">
        <f t="shared" si="14"/>
        <v/>
      </c>
      <c r="T49" s="752"/>
      <c r="U49" s="615"/>
      <c r="V49" s="650"/>
      <c r="AP49" s="194"/>
      <c r="AQ49" s="195"/>
    </row>
    <row r="50" spans="3:45" ht="30" customHeight="1">
      <c r="C50" s="811"/>
      <c r="D50" s="616"/>
      <c r="E50" s="616"/>
      <c r="F50" s="627"/>
      <c r="G50" s="617"/>
      <c r="H50" s="618"/>
      <c r="I50" s="635"/>
      <c r="J50" s="619"/>
      <c r="K50" s="550"/>
      <c r="L50" s="620" t="str">
        <f t="shared" si="12"/>
        <v/>
      </c>
      <c r="M50" s="621" t="str">
        <f t="shared" si="13"/>
        <v/>
      </c>
      <c r="N50" s="622" t="str">
        <f>IF($F50="1号",'2026単価表'!$D$33,IF(F50="2号",'2026単価表'!$D$34, ""))</f>
        <v/>
      </c>
      <c r="O50" s="550"/>
      <c r="P50" s="623" t="str">
        <f>IF($F50="1号",'2026単価表'!$D$38,IF(F50="2号",'2026単価表'!$D$39, ""))</f>
        <v/>
      </c>
      <c r="Q50" s="624"/>
      <c r="R50" s="633">
        <f t="shared" ref="R50" si="18">IF(AND(O50="",Q50=""),0,(SUM(N50*O50+P50*Q50)))</f>
        <v>0</v>
      </c>
      <c r="S50" s="626" t="str">
        <f t="shared" ref="S50" si="19">IFERROR(M50+R50,"")</f>
        <v/>
      </c>
      <c r="T50" s="616"/>
      <c r="U50" s="616"/>
      <c r="V50" s="650"/>
      <c r="AP50" s="194"/>
      <c r="AQ50" s="195"/>
    </row>
    <row r="51" spans="3:45" ht="23.25" customHeight="1">
      <c r="G51" s="71"/>
      <c r="H51" s="71"/>
      <c r="R51" s="628" t="s">
        <v>383</v>
      </c>
      <c r="S51" s="629">
        <f>SUM(S46:S50)</f>
        <v>0</v>
      </c>
      <c r="T51" s="630"/>
      <c r="U51" s="631"/>
    </row>
    <row r="52" spans="3:45" ht="23.25" customHeight="1">
      <c r="G52" s="71"/>
      <c r="H52" s="71"/>
      <c r="S52" s="634"/>
      <c r="T52" s="630"/>
      <c r="U52" s="631"/>
    </row>
    <row r="53" spans="3:45" ht="24.65" customHeight="1">
      <c r="C53" s="62" t="s">
        <v>386</v>
      </c>
      <c r="F53" s="1051" t="s">
        <v>387</v>
      </c>
      <c r="G53" s="1051"/>
      <c r="H53" s="1051"/>
      <c r="I53" s="1053">
        <f>SUM(U62,U72,U82)</f>
        <v>0</v>
      </c>
      <c r="J53" s="1054"/>
      <c r="K53" s="62" t="s">
        <v>352</v>
      </c>
    </row>
    <row r="54" spans="3:45" ht="24.65" customHeight="1">
      <c r="C54" s="62" t="s">
        <v>355</v>
      </c>
      <c r="G54" s="636"/>
      <c r="H54" s="636"/>
      <c r="I54" s="637"/>
      <c r="W54" s="687" t="s">
        <v>297</v>
      </c>
    </row>
    <row r="55" spans="3:45" ht="20.25" customHeight="1">
      <c r="C55" s="1055" t="s">
        <v>356</v>
      </c>
      <c r="D55" s="1055" t="s">
        <v>357</v>
      </c>
      <c r="E55" s="1055" t="s">
        <v>358</v>
      </c>
      <c r="F55" s="1045" t="s">
        <v>359</v>
      </c>
      <c r="G55" s="1048" t="s">
        <v>370</v>
      </c>
      <c r="H55" s="1049"/>
      <c r="I55" s="1048" t="s">
        <v>371</v>
      </c>
      <c r="J55" s="1049"/>
      <c r="K55" s="590" t="s">
        <v>361</v>
      </c>
      <c r="L55" s="590" t="s">
        <v>362</v>
      </c>
      <c r="M55" s="591" t="s">
        <v>363</v>
      </c>
      <c r="N55" s="592" t="s">
        <v>364</v>
      </c>
      <c r="O55" s="590"/>
      <c r="P55" s="590" t="s">
        <v>365</v>
      </c>
      <c r="Q55" s="759"/>
      <c r="R55" s="593" t="s">
        <v>366</v>
      </c>
      <c r="S55" s="1050" t="s">
        <v>388</v>
      </c>
      <c r="T55" s="1050"/>
      <c r="U55" s="759" t="s">
        <v>389</v>
      </c>
      <c r="V55" s="1042" t="s">
        <v>368</v>
      </c>
      <c r="W55" s="1044" t="s">
        <v>369</v>
      </c>
      <c r="X55" s="195"/>
      <c r="AP55" s="194"/>
      <c r="AS55" s="195"/>
    </row>
    <row r="56" spans="3:45" ht="20.25" customHeight="1">
      <c r="C56" s="1057"/>
      <c r="D56" s="1057"/>
      <c r="E56" s="1057"/>
      <c r="F56" s="1046"/>
      <c r="G56" s="757" t="s">
        <v>372</v>
      </c>
      <c r="H56" s="760" t="s">
        <v>373</v>
      </c>
      <c r="I56" s="757" t="s">
        <v>374</v>
      </c>
      <c r="J56" s="757" t="s">
        <v>375</v>
      </c>
      <c r="K56" s="757" t="s">
        <v>376</v>
      </c>
      <c r="L56" s="757"/>
      <c r="M56" s="599" t="s">
        <v>377</v>
      </c>
      <c r="N56" s="600" t="s">
        <v>378</v>
      </c>
      <c r="O56" s="757" t="s">
        <v>379</v>
      </c>
      <c r="P56" s="760" t="s">
        <v>378</v>
      </c>
      <c r="Q56" s="757" t="s">
        <v>380</v>
      </c>
      <c r="R56" s="757" t="s">
        <v>381</v>
      </c>
      <c r="S56" s="757" t="s">
        <v>390</v>
      </c>
      <c r="T56" s="757" t="s">
        <v>391</v>
      </c>
      <c r="U56" s="760" t="s">
        <v>392</v>
      </c>
      <c r="V56" s="1043"/>
      <c r="W56" s="1044"/>
      <c r="X56" s="195"/>
      <c r="AP56" s="194"/>
      <c r="AS56" s="195"/>
    </row>
    <row r="57" spans="3:45" ht="30" customHeight="1">
      <c r="C57" s="810"/>
      <c r="D57" s="752"/>
      <c r="E57" s="752"/>
      <c r="F57" s="602"/>
      <c r="G57" s="603"/>
      <c r="H57" s="604"/>
      <c r="I57" s="605"/>
      <c r="J57" s="606"/>
      <c r="K57" s="607"/>
      <c r="L57" s="608" t="str">
        <f t="shared" ref="L57:L61" si="20">IF(K57="","",(J57*K57))</f>
        <v/>
      </c>
      <c r="M57" s="609" t="str">
        <f t="shared" ref="M57:M61" si="21">IFERROR(ROUND(L57/1.1,0),"")</f>
        <v/>
      </c>
      <c r="N57" s="638"/>
      <c r="O57" s="607"/>
      <c r="P57" s="639"/>
      <c r="Q57" s="612"/>
      <c r="R57" s="640">
        <f t="shared" ref="R57:R61" si="22">N57*O57+P57*Q57</f>
        <v>0</v>
      </c>
      <c r="S57" s="607"/>
      <c r="T57" s="607"/>
      <c r="U57" s="611">
        <f>SUM(M57,R57,T57)</f>
        <v>0</v>
      </c>
      <c r="V57" s="752"/>
      <c r="W57" s="615"/>
      <c r="X57" s="808"/>
      <c r="AP57" s="194"/>
      <c r="AS57" s="195"/>
    </row>
    <row r="58" spans="3:45" ht="30" customHeight="1">
      <c r="C58" s="811"/>
      <c r="D58" s="616"/>
      <c r="E58" s="616"/>
      <c r="F58" s="602"/>
      <c r="G58" s="617"/>
      <c r="H58" s="618"/>
      <c r="I58" s="605"/>
      <c r="J58" s="619"/>
      <c r="K58" s="550"/>
      <c r="L58" s="620" t="str">
        <f t="shared" si="20"/>
        <v/>
      </c>
      <c r="M58" s="621" t="str">
        <f t="shared" si="21"/>
        <v/>
      </c>
      <c r="N58" s="641"/>
      <c r="O58" s="550"/>
      <c r="P58" s="642"/>
      <c r="Q58" s="624"/>
      <c r="R58" s="643">
        <f t="shared" si="22"/>
        <v>0</v>
      </c>
      <c r="S58" s="550"/>
      <c r="T58" s="550"/>
      <c r="U58" s="623">
        <f t="shared" ref="U58:U59" si="23">SUM(M58,R58,T58)</f>
        <v>0</v>
      </c>
      <c r="V58" s="616"/>
      <c r="W58" s="736"/>
      <c r="X58" s="808"/>
      <c r="AP58" s="194"/>
      <c r="AS58" s="195"/>
    </row>
    <row r="59" spans="3:45" ht="30" customHeight="1">
      <c r="C59" s="811"/>
      <c r="D59" s="616"/>
      <c r="E59" s="616"/>
      <c r="F59" s="602"/>
      <c r="G59" s="617"/>
      <c r="H59" s="618"/>
      <c r="I59" s="607"/>
      <c r="J59" s="619"/>
      <c r="K59" s="550"/>
      <c r="L59" s="620" t="str">
        <f t="shared" si="20"/>
        <v/>
      </c>
      <c r="M59" s="621" t="str">
        <f t="shared" si="21"/>
        <v/>
      </c>
      <c r="N59" s="641"/>
      <c r="O59" s="550"/>
      <c r="P59" s="642"/>
      <c r="Q59" s="624"/>
      <c r="R59" s="643">
        <f t="shared" si="22"/>
        <v>0</v>
      </c>
      <c r="S59" s="550"/>
      <c r="T59" s="550"/>
      <c r="U59" s="623">
        <f t="shared" si="23"/>
        <v>0</v>
      </c>
      <c r="V59" s="616"/>
      <c r="W59" s="736"/>
      <c r="X59" s="808"/>
      <c r="AP59" s="194"/>
      <c r="AS59" s="195"/>
    </row>
    <row r="60" spans="3:45" ht="30" hidden="1" customHeight="1">
      <c r="C60" s="811"/>
      <c r="D60" s="616"/>
      <c r="E60" s="616"/>
      <c r="F60" s="602"/>
      <c r="G60" s="617"/>
      <c r="H60" s="618"/>
      <c r="I60" s="607"/>
      <c r="J60" s="619"/>
      <c r="K60" s="550"/>
      <c r="L60" s="620" t="str">
        <f t="shared" si="20"/>
        <v/>
      </c>
      <c r="M60" s="621" t="str">
        <f t="shared" si="21"/>
        <v/>
      </c>
      <c r="N60" s="641"/>
      <c r="O60" s="550"/>
      <c r="P60" s="642"/>
      <c r="Q60" s="624"/>
      <c r="R60" s="643">
        <f t="shared" si="22"/>
        <v>0</v>
      </c>
      <c r="S60" s="550"/>
      <c r="T60" s="550"/>
      <c r="U60" s="623">
        <f t="shared" ref="U60:U61" si="24">SUM(M60,R60,T60)</f>
        <v>0</v>
      </c>
      <c r="V60" s="616"/>
      <c r="W60" s="736"/>
      <c r="X60" s="808"/>
      <c r="AP60" s="194"/>
      <c r="AS60" s="195"/>
    </row>
    <row r="61" spans="3:45" ht="30" customHeight="1">
      <c r="C61" s="811"/>
      <c r="D61" s="616"/>
      <c r="E61" s="616"/>
      <c r="F61" s="627"/>
      <c r="G61" s="617"/>
      <c r="H61" s="618"/>
      <c r="I61" s="550"/>
      <c r="J61" s="619"/>
      <c r="K61" s="550"/>
      <c r="L61" s="620" t="str">
        <f t="shared" si="20"/>
        <v/>
      </c>
      <c r="M61" s="621" t="str">
        <f t="shared" si="21"/>
        <v/>
      </c>
      <c r="N61" s="641"/>
      <c r="O61" s="550"/>
      <c r="P61" s="642"/>
      <c r="Q61" s="624"/>
      <c r="R61" s="643">
        <f t="shared" si="22"/>
        <v>0</v>
      </c>
      <c r="S61" s="550"/>
      <c r="T61" s="550"/>
      <c r="U61" s="623">
        <f t="shared" si="24"/>
        <v>0</v>
      </c>
      <c r="V61" s="616"/>
      <c r="W61" s="736"/>
      <c r="X61" s="808"/>
      <c r="AP61" s="194"/>
      <c r="AS61" s="195"/>
    </row>
    <row r="62" spans="3:45" ht="23.25" customHeight="1">
      <c r="G62" s="71"/>
      <c r="H62" s="71"/>
      <c r="T62" s="644" t="s">
        <v>383</v>
      </c>
      <c r="U62" s="645">
        <f>SUM(U57:U61)</f>
        <v>0</v>
      </c>
      <c r="V62" s="630"/>
      <c r="W62" s="631"/>
      <c r="AP62" s="194"/>
      <c r="AR62" s="195"/>
    </row>
    <row r="63" spans="3:45" ht="23.25" customHeight="1">
      <c r="G63" s="71"/>
      <c r="H63" s="71"/>
      <c r="U63" s="630"/>
      <c r="V63" s="630"/>
      <c r="W63" s="631"/>
      <c r="AP63" s="194"/>
      <c r="AR63" s="195"/>
    </row>
    <row r="64" spans="3:45" ht="22.5" customHeight="1">
      <c r="C64" s="62" t="s">
        <v>384</v>
      </c>
    </row>
    <row r="65" spans="3:45" ht="20.25" customHeight="1">
      <c r="C65" s="1055" t="s">
        <v>356</v>
      </c>
      <c r="D65" s="1055" t="s">
        <v>357</v>
      </c>
      <c r="E65" s="1055" t="s">
        <v>358</v>
      </c>
      <c r="F65" s="1045" t="s">
        <v>359</v>
      </c>
      <c r="G65" s="1048" t="s">
        <v>370</v>
      </c>
      <c r="H65" s="1049"/>
      <c r="I65" s="1048" t="s">
        <v>371</v>
      </c>
      <c r="J65" s="1049"/>
      <c r="K65" s="590" t="s">
        <v>361</v>
      </c>
      <c r="L65" s="590" t="s">
        <v>362</v>
      </c>
      <c r="M65" s="591" t="s">
        <v>363</v>
      </c>
      <c r="N65" s="592" t="s">
        <v>364</v>
      </c>
      <c r="O65" s="590"/>
      <c r="P65" s="590" t="s">
        <v>365</v>
      </c>
      <c r="Q65" s="759"/>
      <c r="R65" s="593" t="s">
        <v>366</v>
      </c>
      <c r="S65" s="1050" t="s">
        <v>388</v>
      </c>
      <c r="T65" s="1050"/>
      <c r="U65" s="759" t="s">
        <v>389</v>
      </c>
      <c r="V65" s="1042" t="s">
        <v>368</v>
      </c>
      <c r="W65" s="1044" t="s">
        <v>369</v>
      </c>
      <c r="X65" s="195"/>
      <c r="AP65" s="194"/>
      <c r="AS65" s="195"/>
    </row>
    <row r="66" spans="3:45" ht="20.25" customHeight="1">
      <c r="C66" s="1057"/>
      <c r="D66" s="1057"/>
      <c r="E66" s="1057"/>
      <c r="F66" s="1046"/>
      <c r="G66" s="757" t="s">
        <v>372</v>
      </c>
      <c r="H66" s="760" t="s">
        <v>373</v>
      </c>
      <c r="I66" s="757" t="s">
        <v>374</v>
      </c>
      <c r="J66" s="757" t="s">
        <v>375</v>
      </c>
      <c r="K66" s="757" t="s">
        <v>376</v>
      </c>
      <c r="L66" s="757"/>
      <c r="M66" s="599" t="s">
        <v>377</v>
      </c>
      <c r="N66" s="600" t="s">
        <v>378</v>
      </c>
      <c r="O66" s="757" t="s">
        <v>379</v>
      </c>
      <c r="P66" s="760" t="s">
        <v>378</v>
      </c>
      <c r="Q66" s="757" t="s">
        <v>380</v>
      </c>
      <c r="R66" s="757" t="s">
        <v>381</v>
      </c>
      <c r="S66" s="757" t="s">
        <v>390</v>
      </c>
      <c r="T66" s="757" t="s">
        <v>391</v>
      </c>
      <c r="U66" s="760" t="s">
        <v>392</v>
      </c>
      <c r="V66" s="1043"/>
      <c r="W66" s="1044"/>
      <c r="X66" s="195"/>
      <c r="AP66" s="194"/>
      <c r="AS66" s="195"/>
    </row>
    <row r="67" spans="3:45" ht="30" customHeight="1">
      <c r="C67" s="810"/>
      <c r="D67" s="752"/>
      <c r="E67" s="752"/>
      <c r="F67" s="602"/>
      <c r="G67" s="603"/>
      <c r="H67" s="604"/>
      <c r="I67" s="605"/>
      <c r="J67" s="606"/>
      <c r="K67" s="607"/>
      <c r="L67" s="608" t="str">
        <f t="shared" ref="L67:L71" si="25">IF(K67="","",(J67*K67))</f>
        <v/>
      </c>
      <c r="M67" s="609" t="str">
        <f t="shared" ref="M67:M71" si="26">IFERROR(ROUND(L67/1.1,0),"")</f>
        <v/>
      </c>
      <c r="N67" s="638"/>
      <c r="O67" s="607"/>
      <c r="P67" s="639"/>
      <c r="Q67" s="612"/>
      <c r="R67" s="640">
        <f>N67*O67+P67*Q67</f>
        <v>0</v>
      </c>
      <c r="S67" s="607"/>
      <c r="T67" s="607"/>
      <c r="U67" s="611">
        <f>SUM(M67,R67,T67)</f>
        <v>0</v>
      </c>
      <c r="V67" s="752"/>
      <c r="W67" s="615"/>
      <c r="X67" s="808"/>
      <c r="AP67" s="194"/>
      <c r="AS67" s="195"/>
    </row>
    <row r="68" spans="3:45" ht="30" customHeight="1">
      <c r="C68" s="811"/>
      <c r="D68" s="616"/>
      <c r="E68" s="616"/>
      <c r="F68" s="602"/>
      <c r="G68" s="617"/>
      <c r="H68" s="618"/>
      <c r="I68" s="605"/>
      <c r="J68" s="619"/>
      <c r="K68" s="550"/>
      <c r="L68" s="620" t="str">
        <f t="shared" si="25"/>
        <v/>
      </c>
      <c r="M68" s="621" t="str">
        <f t="shared" si="26"/>
        <v/>
      </c>
      <c r="N68" s="641"/>
      <c r="O68" s="550"/>
      <c r="P68" s="642"/>
      <c r="Q68" s="624"/>
      <c r="R68" s="643">
        <f t="shared" ref="R68:R71" si="27">N68*O68+P68*Q68</f>
        <v>0</v>
      </c>
      <c r="S68" s="550"/>
      <c r="T68" s="550"/>
      <c r="U68" s="623">
        <f t="shared" ref="U68" si="28">SUM(M68,R68,T68)</f>
        <v>0</v>
      </c>
      <c r="V68" s="616"/>
      <c r="W68" s="736"/>
      <c r="X68" s="808"/>
      <c r="AP68" s="194"/>
      <c r="AS68" s="195"/>
    </row>
    <row r="69" spans="3:45" ht="30" customHeight="1">
      <c r="C69" s="811"/>
      <c r="D69" s="616"/>
      <c r="E69" s="616"/>
      <c r="F69" s="602"/>
      <c r="G69" s="617"/>
      <c r="H69" s="618"/>
      <c r="I69" s="605"/>
      <c r="J69" s="619"/>
      <c r="K69" s="550"/>
      <c r="L69" s="620" t="str">
        <f t="shared" si="25"/>
        <v/>
      </c>
      <c r="M69" s="621" t="str">
        <f t="shared" si="26"/>
        <v/>
      </c>
      <c r="N69" s="641"/>
      <c r="O69" s="550"/>
      <c r="P69" s="642"/>
      <c r="Q69" s="624"/>
      <c r="R69" s="643">
        <f t="shared" si="27"/>
        <v>0</v>
      </c>
      <c r="S69" s="550"/>
      <c r="T69" s="550"/>
      <c r="U69" s="623">
        <f t="shared" ref="U69" si="29">SUM(M69,R69,T69)</f>
        <v>0</v>
      </c>
      <c r="V69" s="616"/>
      <c r="W69" s="736"/>
      <c r="X69" s="808"/>
      <c r="AP69" s="194"/>
      <c r="AS69" s="195"/>
    </row>
    <row r="70" spans="3:45" ht="30" hidden="1" customHeight="1">
      <c r="C70" s="811"/>
      <c r="D70" s="616"/>
      <c r="E70" s="616"/>
      <c r="F70" s="602"/>
      <c r="G70" s="617"/>
      <c r="H70" s="618"/>
      <c r="I70" s="605"/>
      <c r="J70" s="619"/>
      <c r="K70" s="550"/>
      <c r="L70" s="620" t="str">
        <f t="shared" si="25"/>
        <v/>
      </c>
      <c r="M70" s="621" t="str">
        <f t="shared" si="26"/>
        <v/>
      </c>
      <c r="N70" s="641"/>
      <c r="O70" s="550"/>
      <c r="P70" s="642"/>
      <c r="Q70" s="624"/>
      <c r="R70" s="643">
        <f t="shared" si="27"/>
        <v>0</v>
      </c>
      <c r="S70" s="550"/>
      <c r="T70" s="550"/>
      <c r="U70" s="623">
        <f t="shared" ref="U70:U71" si="30">SUM(M70,R70,T70)</f>
        <v>0</v>
      </c>
      <c r="V70" s="616"/>
      <c r="W70" s="736"/>
      <c r="X70" s="808"/>
      <c r="AP70" s="194"/>
      <c r="AS70" s="195"/>
    </row>
    <row r="71" spans="3:45" ht="30" customHeight="1">
      <c r="C71" s="811"/>
      <c r="D71" s="616"/>
      <c r="E71" s="616"/>
      <c r="F71" s="627"/>
      <c r="G71" s="617"/>
      <c r="H71" s="618"/>
      <c r="I71" s="635"/>
      <c r="J71" s="619"/>
      <c r="K71" s="550"/>
      <c r="L71" s="620" t="str">
        <f t="shared" si="25"/>
        <v/>
      </c>
      <c r="M71" s="621" t="str">
        <f t="shared" si="26"/>
        <v/>
      </c>
      <c r="N71" s="641"/>
      <c r="O71" s="550"/>
      <c r="P71" s="642"/>
      <c r="Q71" s="624"/>
      <c r="R71" s="643">
        <f t="shared" si="27"/>
        <v>0</v>
      </c>
      <c r="S71" s="550"/>
      <c r="T71" s="550"/>
      <c r="U71" s="623">
        <f t="shared" si="30"/>
        <v>0</v>
      </c>
      <c r="V71" s="616"/>
      <c r="W71" s="736"/>
      <c r="X71" s="808"/>
      <c r="AP71" s="194"/>
      <c r="AS71" s="195"/>
    </row>
    <row r="72" spans="3:45" ht="23.25" customHeight="1">
      <c r="G72" s="71"/>
      <c r="H72" s="71"/>
      <c r="T72" s="646" t="s">
        <v>383</v>
      </c>
      <c r="U72" s="647">
        <f>SUM(U67:U71)</f>
        <v>0</v>
      </c>
      <c r="V72" s="630"/>
      <c r="W72" s="631"/>
      <c r="AP72" s="194"/>
      <c r="AR72" s="195"/>
    </row>
    <row r="73" spans="3:45" ht="23.25" customHeight="1">
      <c r="G73" s="71"/>
      <c r="H73" s="71"/>
      <c r="U73" s="630"/>
      <c r="V73" s="630"/>
      <c r="W73" s="631"/>
      <c r="AP73" s="194"/>
      <c r="AR73" s="195"/>
    </row>
    <row r="74" spans="3:45" ht="22.5" customHeight="1">
      <c r="C74" s="62" t="s">
        <v>393</v>
      </c>
    </row>
    <row r="75" spans="3:45" ht="20.25" customHeight="1">
      <c r="C75" s="1055" t="s">
        <v>356</v>
      </c>
      <c r="D75" s="1055" t="s">
        <v>357</v>
      </c>
      <c r="E75" s="1055" t="s">
        <v>358</v>
      </c>
      <c r="F75" s="1045" t="s">
        <v>359</v>
      </c>
      <c r="G75" s="1048" t="s">
        <v>370</v>
      </c>
      <c r="H75" s="1049"/>
      <c r="I75" s="1048" t="s">
        <v>371</v>
      </c>
      <c r="J75" s="1049"/>
      <c r="K75" s="590" t="s">
        <v>361</v>
      </c>
      <c r="L75" s="590" t="s">
        <v>362</v>
      </c>
      <c r="M75" s="591" t="s">
        <v>363</v>
      </c>
      <c r="N75" s="592" t="s">
        <v>364</v>
      </c>
      <c r="O75" s="590"/>
      <c r="P75" s="590" t="s">
        <v>365</v>
      </c>
      <c r="Q75" s="759"/>
      <c r="R75" s="593" t="s">
        <v>366</v>
      </c>
      <c r="S75" s="1050" t="s">
        <v>388</v>
      </c>
      <c r="T75" s="1050"/>
      <c r="U75" s="759" t="s">
        <v>389</v>
      </c>
      <c r="V75" s="1042" t="s">
        <v>368</v>
      </c>
      <c r="W75" s="1044" t="s">
        <v>369</v>
      </c>
      <c r="X75" s="195"/>
      <c r="AP75" s="194"/>
      <c r="AS75" s="195"/>
    </row>
    <row r="76" spans="3:45" ht="20.25" customHeight="1">
      <c r="C76" s="1057"/>
      <c r="D76" s="1057"/>
      <c r="E76" s="1057"/>
      <c r="F76" s="1046"/>
      <c r="G76" s="757" t="s">
        <v>372</v>
      </c>
      <c r="H76" s="760" t="s">
        <v>373</v>
      </c>
      <c r="I76" s="757" t="s">
        <v>374</v>
      </c>
      <c r="J76" s="757" t="s">
        <v>375</v>
      </c>
      <c r="K76" s="757" t="s">
        <v>376</v>
      </c>
      <c r="L76" s="757"/>
      <c r="M76" s="599" t="s">
        <v>377</v>
      </c>
      <c r="N76" s="600" t="s">
        <v>378</v>
      </c>
      <c r="O76" s="757" t="s">
        <v>379</v>
      </c>
      <c r="P76" s="760" t="s">
        <v>378</v>
      </c>
      <c r="Q76" s="757" t="s">
        <v>380</v>
      </c>
      <c r="R76" s="757" t="s">
        <v>381</v>
      </c>
      <c r="S76" s="757" t="s">
        <v>390</v>
      </c>
      <c r="T76" s="757" t="s">
        <v>391</v>
      </c>
      <c r="U76" s="760" t="s">
        <v>392</v>
      </c>
      <c r="V76" s="1043"/>
      <c r="W76" s="1044"/>
      <c r="X76" s="195"/>
      <c r="AP76" s="194"/>
      <c r="AS76" s="195"/>
    </row>
    <row r="77" spans="3:45" ht="30" customHeight="1">
      <c r="C77" s="810"/>
      <c r="D77" s="752"/>
      <c r="E77" s="752"/>
      <c r="F77" s="602"/>
      <c r="G77" s="603"/>
      <c r="H77" s="604"/>
      <c r="I77" s="605"/>
      <c r="J77" s="606"/>
      <c r="K77" s="607"/>
      <c r="L77" s="608" t="str">
        <f t="shared" ref="L77:L81" si="31">IF(K77="","",(J77*K77))</f>
        <v/>
      </c>
      <c r="M77" s="609" t="str">
        <f t="shared" ref="M77:M81" si="32">IFERROR(ROUND(L77/1.1,0),"")</f>
        <v/>
      </c>
      <c r="N77" s="638"/>
      <c r="O77" s="607"/>
      <c r="P77" s="639"/>
      <c r="Q77" s="612"/>
      <c r="R77" s="640">
        <f t="shared" ref="R77:R81" si="33">N77*O77+P77*Q77</f>
        <v>0</v>
      </c>
      <c r="S77" s="607"/>
      <c r="T77" s="607"/>
      <c r="U77" s="611">
        <f>SUM(M77,R77,T77)</f>
        <v>0</v>
      </c>
      <c r="V77" s="752"/>
      <c r="W77" s="615"/>
      <c r="X77" s="808"/>
      <c r="AP77" s="194"/>
      <c r="AS77" s="195"/>
    </row>
    <row r="78" spans="3:45" ht="30" customHeight="1">
      <c r="C78" s="810"/>
      <c r="D78" s="752"/>
      <c r="E78" s="752"/>
      <c r="F78" s="602"/>
      <c r="G78" s="603"/>
      <c r="H78" s="604"/>
      <c r="I78" s="605"/>
      <c r="J78" s="606"/>
      <c r="K78" s="607"/>
      <c r="L78" s="608" t="str">
        <f t="shared" si="31"/>
        <v/>
      </c>
      <c r="M78" s="609" t="str">
        <f t="shared" si="32"/>
        <v/>
      </c>
      <c r="N78" s="638"/>
      <c r="O78" s="607"/>
      <c r="P78" s="639"/>
      <c r="Q78" s="612"/>
      <c r="R78" s="640">
        <f t="shared" si="33"/>
        <v>0</v>
      </c>
      <c r="S78" s="607"/>
      <c r="T78" s="607"/>
      <c r="U78" s="611">
        <f t="shared" ref="U78" si="34">SUM(M78,R78,T78)</f>
        <v>0</v>
      </c>
      <c r="V78" s="752"/>
      <c r="W78" s="615"/>
      <c r="X78" s="808"/>
      <c r="AP78" s="194"/>
      <c r="AS78" s="195"/>
    </row>
    <row r="79" spans="3:45" ht="30" customHeight="1">
      <c r="C79" s="810"/>
      <c r="D79" s="752"/>
      <c r="E79" s="752"/>
      <c r="F79" s="602"/>
      <c r="G79" s="603"/>
      <c r="H79" s="604"/>
      <c r="I79" s="605"/>
      <c r="J79" s="606"/>
      <c r="K79" s="607"/>
      <c r="L79" s="608" t="str">
        <f t="shared" si="31"/>
        <v/>
      </c>
      <c r="M79" s="609" t="str">
        <f t="shared" si="32"/>
        <v/>
      </c>
      <c r="N79" s="638"/>
      <c r="O79" s="607"/>
      <c r="P79" s="639"/>
      <c r="Q79" s="612"/>
      <c r="R79" s="640">
        <f t="shared" si="33"/>
        <v>0</v>
      </c>
      <c r="S79" s="607"/>
      <c r="T79" s="607"/>
      <c r="U79" s="611">
        <f>SUM(M79,R79,T79)</f>
        <v>0</v>
      </c>
      <c r="V79" s="752"/>
      <c r="W79" s="615"/>
      <c r="X79" s="808"/>
      <c r="AP79" s="194"/>
      <c r="AS79" s="195"/>
    </row>
    <row r="80" spans="3:45" ht="30" hidden="1" customHeight="1">
      <c r="C80" s="810"/>
      <c r="D80" s="752"/>
      <c r="E80" s="752"/>
      <c r="F80" s="602"/>
      <c r="G80" s="603"/>
      <c r="H80" s="604"/>
      <c r="I80" s="605"/>
      <c r="J80" s="606"/>
      <c r="K80" s="607"/>
      <c r="L80" s="648" t="str">
        <f t="shared" si="31"/>
        <v/>
      </c>
      <c r="M80" s="609" t="str">
        <f t="shared" si="32"/>
        <v/>
      </c>
      <c r="N80" s="638"/>
      <c r="O80" s="607"/>
      <c r="P80" s="639"/>
      <c r="Q80" s="612"/>
      <c r="R80" s="640">
        <f t="shared" si="33"/>
        <v>0</v>
      </c>
      <c r="S80" s="607"/>
      <c r="T80" s="607"/>
      <c r="U80" s="611">
        <f t="shared" ref="U80:U81" si="35">SUM(M80,R80,T80)</f>
        <v>0</v>
      </c>
      <c r="V80" s="752"/>
      <c r="W80" s="615"/>
      <c r="X80" s="808"/>
      <c r="AP80" s="194"/>
      <c r="AS80" s="195"/>
    </row>
    <row r="81" spans="3:45" ht="30" customHeight="1">
      <c r="C81" s="811"/>
      <c r="D81" s="616"/>
      <c r="E81" s="616"/>
      <c r="F81" s="627"/>
      <c r="G81" s="617"/>
      <c r="H81" s="618"/>
      <c r="I81" s="635"/>
      <c r="J81" s="619"/>
      <c r="K81" s="550"/>
      <c r="L81" s="649" t="str">
        <f t="shared" si="31"/>
        <v/>
      </c>
      <c r="M81" s="621" t="str">
        <f t="shared" si="32"/>
        <v/>
      </c>
      <c r="N81" s="641"/>
      <c r="O81" s="550"/>
      <c r="P81" s="642"/>
      <c r="Q81" s="624"/>
      <c r="R81" s="643">
        <f t="shared" si="33"/>
        <v>0</v>
      </c>
      <c r="S81" s="550"/>
      <c r="T81" s="550"/>
      <c r="U81" s="623">
        <f t="shared" si="35"/>
        <v>0</v>
      </c>
      <c r="V81" s="616"/>
      <c r="W81" s="736"/>
      <c r="X81" s="808"/>
      <c r="AP81" s="194"/>
      <c r="AS81" s="195"/>
    </row>
    <row r="82" spans="3:45" ht="23.25" customHeight="1">
      <c r="G82" s="71"/>
      <c r="H82" s="71"/>
      <c r="T82" s="646" t="s">
        <v>383</v>
      </c>
      <c r="U82" s="647">
        <f>SUM(U77:U81)</f>
        <v>0</v>
      </c>
      <c r="V82" s="630"/>
      <c r="W82" s="631"/>
      <c r="AP82" s="194"/>
      <c r="AR82" s="195"/>
    </row>
    <row r="84" spans="3:45">
      <c r="C84" s="809" t="s">
        <v>394</v>
      </c>
    </row>
    <row r="85" spans="3:45">
      <c r="C85" s="809" t="s">
        <v>395</v>
      </c>
    </row>
    <row r="86" spans="3:45" s="194" customFormat="1">
      <c r="C86" s="188"/>
      <c r="D86" s="188"/>
      <c r="E86" s="188"/>
      <c r="F86" s="188"/>
      <c r="G86" s="188"/>
      <c r="H86" s="188"/>
      <c r="I86" s="188"/>
      <c r="J86" s="188"/>
      <c r="K86" s="188"/>
      <c r="L86" s="188"/>
      <c r="M86" s="188"/>
      <c r="N86" s="188"/>
      <c r="O86" s="188"/>
      <c r="P86" s="188"/>
      <c r="Q86" s="188"/>
      <c r="R86" s="188"/>
      <c r="S86" s="188"/>
      <c r="T86" s="188"/>
      <c r="U86" s="188"/>
      <c r="V86" s="188"/>
      <c r="W86" s="188"/>
      <c r="AP86" s="195"/>
    </row>
    <row r="87" spans="3:45" s="194" customFormat="1">
      <c r="C87" s="188"/>
      <c r="D87" s="188"/>
      <c r="E87" s="188"/>
      <c r="F87" s="188"/>
      <c r="G87" s="188"/>
      <c r="H87" s="188"/>
      <c r="I87" s="188"/>
      <c r="J87" s="188"/>
      <c r="K87" s="188"/>
      <c r="L87" s="188"/>
      <c r="M87" s="188"/>
      <c r="N87" s="188"/>
      <c r="O87" s="188"/>
      <c r="P87" s="188"/>
      <c r="Q87" s="188"/>
      <c r="R87" s="188"/>
      <c r="S87" s="188"/>
      <c r="T87" s="188"/>
      <c r="U87" s="188"/>
      <c r="V87" s="188"/>
      <c r="W87" s="188"/>
      <c r="AP87" s="195"/>
    </row>
    <row r="88" spans="3:45" s="194" customFormat="1">
      <c r="C88" s="188"/>
      <c r="D88" s="188"/>
      <c r="E88" s="188"/>
      <c r="F88" s="188"/>
      <c r="G88" s="188"/>
      <c r="H88" s="188"/>
      <c r="I88" s="188"/>
      <c r="J88" s="188"/>
      <c r="K88" s="188"/>
      <c r="L88" s="188"/>
      <c r="M88" s="188"/>
      <c r="N88" s="188"/>
      <c r="O88" s="188"/>
      <c r="P88" s="188"/>
      <c r="Q88" s="188"/>
      <c r="R88" s="188"/>
      <c r="S88" s="188"/>
      <c r="T88" s="188"/>
      <c r="U88" s="188"/>
      <c r="V88" s="188"/>
      <c r="W88" s="188"/>
      <c r="AP88" s="195"/>
    </row>
    <row r="89" spans="3:45" s="194" customFormat="1">
      <c r="C89" s="188"/>
      <c r="D89" s="188"/>
      <c r="E89" s="188"/>
      <c r="F89" s="188"/>
      <c r="G89" s="188"/>
      <c r="H89" s="188"/>
      <c r="I89" s="188"/>
      <c r="J89" s="188"/>
      <c r="K89" s="188"/>
      <c r="L89" s="188"/>
      <c r="M89" s="188"/>
      <c r="N89" s="188"/>
      <c r="O89" s="188"/>
      <c r="P89" s="188"/>
      <c r="Q89" s="188"/>
      <c r="R89" s="188"/>
      <c r="S89" s="188"/>
      <c r="T89" s="188"/>
      <c r="U89" s="188"/>
      <c r="V89" s="188"/>
      <c r="W89" s="188"/>
      <c r="AP89" s="195"/>
    </row>
    <row r="90" spans="3:45" s="194" customFormat="1">
      <c r="C90" s="188"/>
      <c r="D90" s="188"/>
      <c r="E90" s="188"/>
      <c r="F90" s="188"/>
      <c r="G90" s="188"/>
      <c r="H90" s="188"/>
      <c r="I90" s="188"/>
      <c r="J90" s="188"/>
      <c r="K90" s="188"/>
      <c r="L90" s="188"/>
      <c r="M90" s="188"/>
      <c r="N90" s="188"/>
      <c r="O90" s="188"/>
      <c r="P90" s="188"/>
      <c r="Q90" s="188"/>
      <c r="R90" s="188"/>
      <c r="S90" s="188"/>
      <c r="T90" s="188"/>
      <c r="U90" s="188"/>
      <c r="V90" s="188"/>
      <c r="W90" s="188"/>
      <c r="AP90" s="195"/>
    </row>
    <row r="91" spans="3:45" s="194" customFormat="1">
      <c r="C91" s="188"/>
      <c r="D91" s="188"/>
      <c r="E91" s="188"/>
      <c r="F91" s="188"/>
      <c r="G91" s="188"/>
      <c r="H91" s="188"/>
      <c r="I91" s="188"/>
      <c r="J91" s="188"/>
      <c r="K91" s="188"/>
      <c r="L91" s="188"/>
      <c r="M91" s="188"/>
      <c r="N91" s="188"/>
      <c r="O91" s="188"/>
      <c r="P91" s="188"/>
      <c r="Q91" s="188"/>
      <c r="R91" s="188"/>
      <c r="S91" s="188"/>
      <c r="T91" s="188"/>
      <c r="U91" s="188"/>
      <c r="V91" s="188"/>
      <c r="W91" s="188"/>
      <c r="AP91" s="195"/>
    </row>
    <row r="92" spans="3:45" s="194" customFormat="1">
      <c r="C92" s="188"/>
      <c r="D92" s="188"/>
      <c r="E92" s="188"/>
      <c r="F92" s="188"/>
      <c r="G92" s="188"/>
      <c r="H92" s="188"/>
      <c r="I92" s="188"/>
      <c r="J92" s="188"/>
      <c r="K92" s="188"/>
      <c r="L92" s="188"/>
      <c r="M92" s="188"/>
      <c r="N92" s="188"/>
      <c r="O92" s="188"/>
      <c r="P92" s="188"/>
      <c r="Q92" s="188"/>
      <c r="R92" s="188"/>
      <c r="S92" s="188"/>
      <c r="T92" s="188"/>
      <c r="U92" s="188"/>
      <c r="V92" s="188"/>
      <c r="W92" s="188"/>
      <c r="AP92" s="195"/>
    </row>
    <row r="93" spans="3:45" s="194" customFormat="1">
      <c r="C93" s="188"/>
      <c r="D93" s="188"/>
      <c r="E93" s="188"/>
      <c r="F93" s="188"/>
      <c r="G93" s="188"/>
      <c r="H93" s="188"/>
      <c r="I93" s="188"/>
      <c r="J93" s="188"/>
      <c r="K93" s="188"/>
      <c r="L93" s="188"/>
      <c r="M93" s="188"/>
      <c r="N93" s="188"/>
      <c r="O93" s="188"/>
      <c r="P93" s="188"/>
      <c r="Q93" s="188"/>
      <c r="R93" s="188"/>
      <c r="S93" s="188"/>
      <c r="T93" s="188"/>
      <c r="U93" s="188"/>
      <c r="V93" s="188"/>
      <c r="W93" s="188"/>
      <c r="AP93" s="195"/>
    </row>
    <row r="94" spans="3:45" s="194" customFormat="1">
      <c r="C94" s="188"/>
      <c r="D94" s="188"/>
      <c r="E94" s="188"/>
      <c r="F94" s="188"/>
      <c r="G94" s="188"/>
      <c r="H94" s="188"/>
      <c r="I94" s="188"/>
      <c r="J94" s="188"/>
      <c r="K94" s="188"/>
      <c r="L94" s="188"/>
      <c r="M94" s="188"/>
      <c r="N94" s="188"/>
      <c r="O94" s="188"/>
      <c r="P94" s="188"/>
      <c r="Q94" s="188"/>
      <c r="R94" s="188"/>
      <c r="S94" s="188"/>
      <c r="T94" s="188"/>
      <c r="U94" s="188"/>
      <c r="V94" s="188"/>
      <c r="W94" s="188"/>
      <c r="AP94" s="195"/>
    </row>
    <row r="95" spans="3:45" s="194" customFormat="1">
      <c r="C95" s="188"/>
      <c r="D95" s="188"/>
      <c r="E95" s="188"/>
      <c r="F95" s="188"/>
      <c r="G95" s="188"/>
      <c r="H95" s="188"/>
      <c r="I95" s="188"/>
      <c r="J95" s="188"/>
      <c r="K95" s="188"/>
      <c r="L95" s="188"/>
      <c r="M95" s="188"/>
      <c r="N95" s="188"/>
      <c r="O95" s="188"/>
      <c r="P95" s="188"/>
      <c r="Q95" s="188"/>
      <c r="R95" s="188"/>
      <c r="S95" s="188"/>
      <c r="T95" s="188"/>
      <c r="U95" s="188"/>
      <c r="V95" s="188"/>
      <c r="W95" s="188"/>
      <c r="AP95" s="195"/>
    </row>
    <row r="96" spans="3:45" s="194" customFormat="1">
      <c r="C96" s="188"/>
      <c r="D96" s="188"/>
      <c r="E96" s="188"/>
      <c r="F96" s="188"/>
      <c r="G96" s="188"/>
      <c r="H96" s="188"/>
      <c r="I96" s="188"/>
      <c r="J96" s="188"/>
      <c r="K96" s="188"/>
      <c r="L96" s="188"/>
      <c r="M96" s="188"/>
      <c r="N96" s="188"/>
      <c r="O96" s="188"/>
      <c r="P96" s="188"/>
      <c r="Q96" s="188"/>
      <c r="R96" s="188"/>
      <c r="S96" s="188"/>
      <c r="T96" s="188"/>
      <c r="U96" s="188"/>
      <c r="V96" s="188"/>
      <c r="W96" s="188"/>
      <c r="AP96" s="195"/>
    </row>
    <row r="97" spans="3:42" s="194" customFormat="1">
      <c r="C97" s="188"/>
      <c r="D97" s="188"/>
      <c r="E97" s="188"/>
      <c r="F97" s="188"/>
      <c r="G97" s="188"/>
      <c r="H97" s="188"/>
      <c r="I97" s="188"/>
      <c r="J97" s="188"/>
      <c r="K97" s="188"/>
      <c r="L97" s="188"/>
      <c r="M97" s="188"/>
      <c r="N97" s="188"/>
      <c r="O97" s="188"/>
      <c r="P97" s="188"/>
      <c r="Q97" s="188"/>
      <c r="R97" s="188"/>
      <c r="S97" s="188"/>
      <c r="T97" s="188"/>
      <c r="U97" s="188"/>
      <c r="V97" s="188"/>
      <c r="W97" s="188"/>
      <c r="AP97" s="195"/>
    </row>
    <row r="98" spans="3:42" s="194" customFormat="1">
      <c r="C98" s="188"/>
      <c r="D98" s="188"/>
      <c r="E98" s="188"/>
      <c r="F98" s="188"/>
      <c r="G98" s="188"/>
      <c r="H98" s="188"/>
      <c r="I98" s="188"/>
      <c r="J98" s="188"/>
      <c r="K98" s="188"/>
      <c r="L98" s="188"/>
      <c r="M98" s="188"/>
      <c r="N98" s="188"/>
      <c r="O98" s="188"/>
      <c r="P98" s="188"/>
      <c r="Q98" s="188"/>
      <c r="R98" s="188"/>
      <c r="S98" s="188"/>
      <c r="T98" s="188"/>
      <c r="U98" s="188"/>
      <c r="V98" s="188"/>
      <c r="W98" s="188"/>
      <c r="AP98" s="195"/>
    </row>
    <row r="99" spans="3:42" s="194" customFormat="1">
      <c r="C99" s="188"/>
      <c r="D99" s="188"/>
      <c r="E99" s="188"/>
      <c r="F99" s="188"/>
      <c r="G99" s="188"/>
      <c r="H99" s="188"/>
      <c r="I99" s="188"/>
      <c r="J99" s="188"/>
      <c r="K99" s="188"/>
      <c r="L99" s="188"/>
      <c r="M99" s="188"/>
      <c r="N99" s="188"/>
      <c r="O99" s="188"/>
      <c r="P99" s="188"/>
      <c r="Q99" s="188"/>
      <c r="R99" s="188"/>
      <c r="S99" s="188"/>
      <c r="T99" s="188"/>
      <c r="U99" s="188"/>
      <c r="V99" s="188"/>
      <c r="W99" s="188"/>
      <c r="AP99" s="195"/>
    </row>
    <row r="100" spans="3:42" s="194" customFormat="1">
      <c r="C100" s="188"/>
      <c r="D100" s="188"/>
      <c r="E100" s="188"/>
      <c r="F100" s="188"/>
      <c r="G100" s="188"/>
      <c r="H100" s="188"/>
      <c r="I100" s="188"/>
      <c r="J100" s="188"/>
      <c r="K100" s="188"/>
      <c r="L100" s="188"/>
      <c r="M100" s="188"/>
      <c r="N100" s="188"/>
      <c r="O100" s="188"/>
      <c r="P100" s="188"/>
      <c r="Q100" s="188"/>
      <c r="R100" s="188"/>
      <c r="S100" s="188"/>
      <c r="T100" s="188"/>
      <c r="U100" s="188"/>
      <c r="V100" s="188"/>
      <c r="W100" s="188"/>
      <c r="AP100" s="195"/>
    </row>
    <row r="101" spans="3:42" s="194" customFormat="1">
      <c r="C101" s="188"/>
      <c r="D101" s="188"/>
      <c r="E101" s="188"/>
      <c r="F101" s="188"/>
      <c r="G101" s="188"/>
      <c r="H101" s="188"/>
      <c r="I101" s="188"/>
      <c r="J101" s="188"/>
      <c r="K101" s="188"/>
      <c r="L101" s="188"/>
      <c r="M101" s="188"/>
      <c r="N101" s="188"/>
      <c r="O101" s="188"/>
      <c r="P101" s="188"/>
      <c r="Q101" s="188"/>
      <c r="R101" s="188"/>
      <c r="S101" s="188"/>
      <c r="T101" s="188"/>
      <c r="U101" s="188"/>
      <c r="V101" s="188"/>
      <c r="W101" s="188"/>
      <c r="AP101" s="195"/>
    </row>
    <row r="102" spans="3:42" s="194" customFormat="1">
      <c r="C102" s="188"/>
      <c r="D102" s="188"/>
      <c r="E102" s="188"/>
      <c r="F102" s="188"/>
      <c r="G102" s="188"/>
      <c r="H102" s="188"/>
      <c r="I102" s="188"/>
      <c r="J102" s="188"/>
      <c r="K102" s="188"/>
      <c r="L102" s="188"/>
      <c r="M102" s="188"/>
      <c r="N102" s="188"/>
      <c r="O102" s="188"/>
      <c r="P102" s="188"/>
      <c r="Q102" s="188"/>
      <c r="R102" s="188"/>
      <c r="S102" s="188"/>
      <c r="T102" s="188"/>
      <c r="U102" s="188"/>
      <c r="V102" s="188"/>
      <c r="W102" s="188"/>
      <c r="AP102" s="195"/>
    </row>
    <row r="103" spans="3:42" s="194" customFormat="1">
      <c r="C103" s="188"/>
      <c r="D103" s="188"/>
      <c r="E103" s="188"/>
      <c r="F103" s="188"/>
      <c r="G103" s="188"/>
      <c r="H103" s="188"/>
      <c r="I103" s="188"/>
      <c r="J103" s="188"/>
      <c r="K103" s="188"/>
      <c r="L103" s="188"/>
      <c r="M103" s="188"/>
      <c r="N103" s="188"/>
      <c r="O103" s="188"/>
      <c r="P103" s="188"/>
      <c r="Q103" s="188"/>
      <c r="R103" s="188"/>
      <c r="S103" s="188"/>
      <c r="T103" s="188"/>
      <c r="U103" s="188"/>
      <c r="V103" s="188"/>
      <c r="W103" s="188"/>
      <c r="AP103" s="195"/>
    </row>
    <row r="104" spans="3:42" s="194" customFormat="1">
      <c r="C104" s="188"/>
      <c r="D104" s="188"/>
      <c r="E104" s="188"/>
      <c r="F104" s="188"/>
      <c r="G104" s="188"/>
      <c r="H104" s="188"/>
      <c r="I104" s="188"/>
      <c r="J104" s="188"/>
      <c r="K104" s="188"/>
      <c r="L104" s="188"/>
      <c r="M104" s="188"/>
      <c r="N104" s="188"/>
      <c r="O104" s="188"/>
      <c r="P104" s="188"/>
      <c r="Q104" s="188"/>
      <c r="R104" s="188"/>
      <c r="S104" s="188"/>
      <c r="T104" s="188"/>
      <c r="U104" s="188"/>
      <c r="V104" s="188"/>
      <c r="W104" s="188"/>
      <c r="AP104" s="195"/>
    </row>
    <row r="105" spans="3:42" s="194" customFormat="1">
      <c r="C105" s="188"/>
      <c r="D105" s="188"/>
      <c r="E105" s="188"/>
      <c r="F105" s="188"/>
      <c r="G105" s="188"/>
      <c r="H105" s="188"/>
      <c r="I105" s="188"/>
      <c r="J105" s="188"/>
      <c r="K105" s="188"/>
      <c r="L105" s="188"/>
      <c r="M105" s="188"/>
      <c r="N105" s="188"/>
      <c r="O105" s="188"/>
      <c r="P105" s="188"/>
      <c r="Q105" s="188"/>
      <c r="R105" s="188"/>
      <c r="S105" s="188"/>
      <c r="T105" s="188"/>
      <c r="U105" s="188"/>
      <c r="V105" s="188"/>
      <c r="W105" s="188"/>
      <c r="AP105" s="195"/>
    </row>
    <row r="106" spans="3:42" s="194" customFormat="1">
      <c r="C106" s="188"/>
      <c r="D106" s="188"/>
      <c r="E106" s="188"/>
      <c r="F106" s="188"/>
      <c r="G106" s="188"/>
      <c r="H106" s="188"/>
      <c r="I106" s="188"/>
      <c r="J106" s="188"/>
      <c r="K106" s="188"/>
      <c r="L106" s="188"/>
      <c r="M106" s="188"/>
      <c r="N106" s="188"/>
      <c r="O106" s="188"/>
      <c r="P106" s="188"/>
      <c r="Q106" s="188"/>
      <c r="R106" s="188"/>
      <c r="S106" s="188"/>
      <c r="T106" s="188"/>
      <c r="U106" s="188"/>
      <c r="V106" s="188"/>
      <c r="W106" s="188"/>
      <c r="AP106" s="195"/>
    </row>
    <row r="107" spans="3:42" s="194" customFormat="1">
      <c r="C107" s="188"/>
      <c r="D107" s="188"/>
      <c r="E107" s="188"/>
      <c r="F107" s="188"/>
      <c r="G107" s="188"/>
      <c r="H107" s="188"/>
      <c r="I107" s="188"/>
      <c r="J107" s="188"/>
      <c r="K107" s="188"/>
      <c r="L107" s="188"/>
      <c r="M107" s="188"/>
      <c r="N107" s="188"/>
      <c r="O107" s="188"/>
      <c r="P107" s="188"/>
      <c r="Q107" s="188"/>
      <c r="R107" s="188"/>
      <c r="S107" s="188"/>
      <c r="T107" s="188"/>
      <c r="U107" s="188"/>
      <c r="V107" s="188"/>
      <c r="W107" s="188"/>
      <c r="AP107" s="195"/>
    </row>
    <row r="108" spans="3:42" s="194" customFormat="1">
      <c r="C108" s="188"/>
      <c r="D108" s="188"/>
      <c r="E108" s="188"/>
      <c r="F108" s="188"/>
      <c r="G108" s="188"/>
      <c r="H108" s="188"/>
      <c r="I108" s="188"/>
      <c r="J108" s="188"/>
      <c r="K108" s="188"/>
      <c r="L108" s="188"/>
      <c r="M108" s="188"/>
      <c r="N108" s="188"/>
      <c r="O108" s="188"/>
      <c r="P108" s="188"/>
      <c r="Q108" s="188"/>
      <c r="R108" s="188"/>
      <c r="S108" s="188"/>
      <c r="T108" s="188"/>
      <c r="U108" s="188"/>
      <c r="V108" s="188"/>
      <c r="W108" s="188"/>
      <c r="AP108" s="195"/>
    </row>
    <row r="109" spans="3:42" s="194" customFormat="1">
      <c r="C109" s="188"/>
      <c r="D109" s="188"/>
      <c r="E109" s="188"/>
      <c r="F109" s="188"/>
      <c r="G109" s="188"/>
      <c r="H109" s="188"/>
      <c r="I109" s="188"/>
      <c r="J109" s="188"/>
      <c r="K109" s="188"/>
      <c r="L109" s="188"/>
      <c r="M109" s="188"/>
      <c r="N109" s="188"/>
      <c r="O109" s="188"/>
      <c r="P109" s="188"/>
      <c r="Q109" s="188"/>
      <c r="R109" s="188"/>
      <c r="S109" s="188"/>
      <c r="T109" s="188"/>
      <c r="U109" s="188"/>
      <c r="V109" s="188"/>
      <c r="W109" s="188"/>
      <c r="AP109" s="195"/>
    </row>
    <row r="110" spans="3:42" s="194" customFormat="1">
      <c r="C110" s="188"/>
      <c r="D110" s="188"/>
      <c r="E110" s="188"/>
      <c r="F110" s="188"/>
      <c r="G110" s="188"/>
      <c r="H110" s="188"/>
      <c r="I110" s="188"/>
      <c r="J110" s="188"/>
      <c r="K110" s="188"/>
      <c r="L110" s="188"/>
      <c r="M110" s="188"/>
      <c r="N110" s="188"/>
      <c r="O110" s="188"/>
      <c r="P110" s="188"/>
      <c r="Q110" s="188"/>
      <c r="R110" s="188"/>
      <c r="S110" s="188"/>
      <c r="T110" s="188"/>
      <c r="U110" s="188"/>
      <c r="V110" s="188"/>
      <c r="W110" s="188"/>
      <c r="AP110" s="195"/>
    </row>
    <row r="111" spans="3:42" s="194" customFormat="1">
      <c r="C111" s="188"/>
      <c r="D111" s="188"/>
      <c r="E111" s="188"/>
      <c r="F111" s="188"/>
      <c r="G111" s="188"/>
      <c r="H111" s="188"/>
      <c r="I111" s="188"/>
      <c r="J111" s="188"/>
      <c r="K111" s="188"/>
      <c r="L111" s="188"/>
      <c r="M111" s="188"/>
      <c r="N111" s="188"/>
      <c r="O111" s="188"/>
      <c r="P111" s="188"/>
      <c r="Q111" s="188"/>
      <c r="R111" s="188"/>
      <c r="S111" s="188"/>
      <c r="T111" s="188"/>
      <c r="U111" s="188"/>
      <c r="V111" s="188"/>
      <c r="W111" s="188"/>
      <c r="AP111" s="195"/>
    </row>
    <row r="112" spans="3:42" s="194" customFormat="1">
      <c r="C112" s="188"/>
      <c r="D112" s="188"/>
      <c r="E112" s="188"/>
      <c r="F112" s="188"/>
      <c r="G112" s="188"/>
      <c r="H112" s="188"/>
      <c r="I112" s="188"/>
      <c r="J112" s="188"/>
      <c r="K112" s="188"/>
      <c r="L112" s="188"/>
      <c r="M112" s="188"/>
      <c r="N112" s="188"/>
      <c r="O112" s="188"/>
      <c r="P112" s="188"/>
      <c r="Q112" s="188"/>
      <c r="R112" s="188"/>
      <c r="S112" s="188"/>
      <c r="T112" s="188"/>
      <c r="U112" s="188"/>
      <c r="V112" s="188"/>
      <c r="W112" s="188"/>
      <c r="AP112" s="195"/>
    </row>
    <row r="113" spans="3:42" s="194" customFormat="1">
      <c r="C113" s="188"/>
      <c r="D113" s="188"/>
      <c r="E113" s="188"/>
      <c r="F113" s="188"/>
      <c r="G113" s="188"/>
      <c r="H113" s="188"/>
      <c r="I113" s="188"/>
      <c r="J113" s="188"/>
      <c r="K113" s="188"/>
      <c r="L113" s="188"/>
      <c r="M113" s="188"/>
      <c r="N113" s="188"/>
      <c r="O113" s="188"/>
      <c r="P113" s="188"/>
      <c r="Q113" s="188"/>
      <c r="R113" s="188"/>
      <c r="S113" s="188"/>
      <c r="T113" s="188"/>
      <c r="U113" s="188"/>
      <c r="V113" s="188"/>
      <c r="W113" s="188"/>
      <c r="AP113" s="195"/>
    </row>
    <row r="114" spans="3:42" s="194" customFormat="1">
      <c r="C114" s="188"/>
      <c r="D114" s="188"/>
      <c r="E114" s="188"/>
      <c r="F114" s="188"/>
      <c r="G114" s="188"/>
      <c r="H114" s="188"/>
      <c r="I114" s="188"/>
      <c r="J114" s="188"/>
      <c r="K114" s="188"/>
      <c r="L114" s="188"/>
      <c r="M114" s="188"/>
      <c r="N114" s="188"/>
      <c r="O114" s="188"/>
      <c r="P114" s="188"/>
      <c r="Q114" s="188"/>
      <c r="R114" s="188"/>
      <c r="S114" s="188"/>
      <c r="T114" s="188"/>
      <c r="U114" s="188"/>
      <c r="V114" s="188"/>
      <c r="W114" s="188"/>
      <c r="AP114" s="195"/>
    </row>
    <row r="115" spans="3:42" s="194" customFormat="1">
      <c r="C115" s="188"/>
      <c r="D115" s="188"/>
      <c r="E115" s="188"/>
      <c r="F115" s="188"/>
      <c r="G115" s="188"/>
      <c r="H115" s="188"/>
      <c r="I115" s="188"/>
      <c r="J115" s="188"/>
      <c r="K115" s="188"/>
      <c r="L115" s="188"/>
      <c r="M115" s="188"/>
      <c r="N115" s="188"/>
      <c r="O115" s="188"/>
      <c r="P115" s="188"/>
      <c r="Q115" s="188"/>
      <c r="R115" s="188"/>
      <c r="S115" s="188"/>
      <c r="T115" s="188"/>
      <c r="U115" s="188"/>
      <c r="V115" s="188"/>
      <c r="W115" s="188"/>
      <c r="AP115" s="195"/>
    </row>
    <row r="116" spans="3:42" s="194" customFormat="1">
      <c r="C116" s="188"/>
      <c r="D116" s="188"/>
      <c r="E116" s="188"/>
      <c r="F116" s="188"/>
      <c r="G116" s="188"/>
      <c r="H116" s="188"/>
      <c r="I116" s="188"/>
      <c r="J116" s="188"/>
      <c r="K116" s="188"/>
      <c r="L116" s="188"/>
      <c r="M116" s="188"/>
      <c r="N116" s="188"/>
      <c r="O116" s="188"/>
      <c r="P116" s="188"/>
      <c r="Q116" s="188"/>
      <c r="R116" s="188"/>
      <c r="S116" s="188"/>
      <c r="T116" s="188"/>
      <c r="U116" s="188"/>
      <c r="V116" s="188"/>
      <c r="W116" s="188"/>
      <c r="AP116" s="195"/>
    </row>
    <row r="117" spans="3:42" s="194" customFormat="1">
      <c r="C117" s="188"/>
      <c r="D117" s="188"/>
      <c r="E117" s="188"/>
      <c r="F117" s="188"/>
      <c r="G117" s="188"/>
      <c r="H117" s="188"/>
      <c r="I117" s="188"/>
      <c r="J117" s="188"/>
      <c r="K117" s="188"/>
      <c r="L117" s="188"/>
      <c r="M117" s="188"/>
      <c r="N117" s="188"/>
      <c r="O117" s="188"/>
      <c r="P117" s="188"/>
      <c r="Q117" s="188"/>
      <c r="R117" s="188"/>
      <c r="S117" s="188"/>
      <c r="T117" s="188"/>
      <c r="U117" s="188"/>
      <c r="V117" s="188"/>
      <c r="W117" s="188"/>
      <c r="AP117" s="195"/>
    </row>
    <row r="118" spans="3:42" s="194" customFormat="1">
      <c r="C118" s="188"/>
      <c r="D118" s="188"/>
      <c r="E118" s="188"/>
      <c r="F118" s="188"/>
      <c r="G118" s="188"/>
      <c r="H118" s="188"/>
      <c r="I118" s="188"/>
      <c r="J118" s="188"/>
      <c r="K118" s="188"/>
      <c r="L118" s="188"/>
      <c r="M118" s="188"/>
      <c r="N118" s="188"/>
      <c r="O118" s="188"/>
      <c r="P118" s="188"/>
      <c r="Q118" s="188"/>
      <c r="R118" s="188"/>
      <c r="S118" s="188"/>
      <c r="T118" s="188"/>
      <c r="U118" s="188"/>
      <c r="V118" s="188"/>
      <c r="W118" s="188"/>
      <c r="AP118" s="195"/>
    </row>
    <row r="119" spans="3:42" s="194" customFormat="1">
      <c r="C119" s="188"/>
      <c r="D119" s="188"/>
      <c r="E119" s="188"/>
      <c r="F119" s="188"/>
      <c r="G119" s="188"/>
      <c r="H119" s="188"/>
      <c r="I119" s="188"/>
      <c r="J119" s="188"/>
      <c r="K119" s="188"/>
      <c r="L119" s="188"/>
      <c r="M119" s="188"/>
      <c r="N119" s="188"/>
      <c r="O119" s="188"/>
      <c r="P119" s="188"/>
      <c r="Q119" s="188"/>
      <c r="R119" s="188"/>
      <c r="S119" s="188"/>
      <c r="T119" s="188"/>
      <c r="U119" s="188"/>
      <c r="V119" s="188"/>
      <c r="W119" s="188"/>
      <c r="AP119" s="195"/>
    </row>
    <row r="120" spans="3:42" s="194" customFormat="1">
      <c r="C120" s="188"/>
      <c r="D120" s="188"/>
      <c r="E120" s="188"/>
      <c r="F120" s="188"/>
      <c r="G120" s="188"/>
      <c r="H120" s="188"/>
      <c r="I120" s="188"/>
      <c r="J120" s="188"/>
      <c r="K120" s="188"/>
      <c r="L120" s="188"/>
      <c r="M120" s="188"/>
      <c r="N120" s="188"/>
      <c r="O120" s="188"/>
      <c r="P120" s="188"/>
      <c r="Q120" s="188"/>
      <c r="R120" s="188"/>
      <c r="S120" s="188"/>
      <c r="T120" s="188"/>
      <c r="U120" s="188"/>
      <c r="V120" s="188"/>
      <c r="W120" s="188"/>
      <c r="AP120" s="195"/>
    </row>
    <row r="121" spans="3:42" s="194" customFormat="1">
      <c r="C121" s="188"/>
      <c r="D121" s="188"/>
      <c r="E121" s="188"/>
      <c r="F121" s="188"/>
      <c r="G121" s="188"/>
      <c r="H121" s="188"/>
      <c r="I121" s="188"/>
      <c r="J121" s="188"/>
      <c r="K121" s="188"/>
      <c r="L121" s="188"/>
      <c r="M121" s="188"/>
      <c r="N121" s="188"/>
      <c r="O121" s="188"/>
      <c r="P121" s="188"/>
      <c r="Q121" s="188"/>
      <c r="R121" s="188"/>
      <c r="S121" s="188"/>
      <c r="T121" s="188"/>
      <c r="U121" s="188"/>
      <c r="V121" s="188"/>
      <c r="W121" s="188"/>
      <c r="AP121" s="195"/>
    </row>
    <row r="122" spans="3:42" s="194" customFormat="1">
      <c r="C122" s="188"/>
      <c r="D122" s="188"/>
      <c r="E122" s="188"/>
      <c r="F122" s="188"/>
      <c r="G122" s="188"/>
      <c r="H122" s="188"/>
      <c r="I122" s="188"/>
      <c r="J122" s="188"/>
      <c r="K122" s="188"/>
      <c r="L122" s="188"/>
      <c r="M122" s="188"/>
      <c r="N122" s="188"/>
      <c r="O122" s="188"/>
      <c r="P122" s="188"/>
      <c r="Q122" s="188"/>
      <c r="R122" s="188"/>
      <c r="S122" s="188"/>
      <c r="T122" s="188"/>
      <c r="U122" s="188"/>
      <c r="V122" s="188"/>
      <c r="W122" s="188"/>
      <c r="AP122" s="195"/>
    </row>
    <row r="123" spans="3:42" s="194" customFormat="1">
      <c r="C123" s="188"/>
      <c r="D123" s="188"/>
      <c r="E123" s="188"/>
      <c r="F123" s="188"/>
      <c r="G123" s="188"/>
      <c r="H123" s="188"/>
      <c r="I123" s="188"/>
      <c r="J123" s="188"/>
      <c r="K123" s="188"/>
      <c r="L123" s="188"/>
      <c r="M123" s="188"/>
      <c r="N123" s="188"/>
      <c r="O123" s="188"/>
      <c r="P123" s="188"/>
      <c r="Q123" s="188"/>
      <c r="R123" s="188"/>
      <c r="S123" s="188"/>
      <c r="T123" s="188"/>
      <c r="U123" s="188"/>
      <c r="V123" s="188"/>
      <c r="W123" s="188"/>
      <c r="AP123" s="195"/>
    </row>
    <row r="124" spans="3:42" s="194" customFormat="1">
      <c r="C124" s="188"/>
      <c r="D124" s="188"/>
      <c r="E124" s="188"/>
      <c r="F124" s="188"/>
      <c r="G124" s="188"/>
      <c r="H124" s="188"/>
      <c r="I124" s="188"/>
      <c r="J124" s="188"/>
      <c r="K124" s="188"/>
      <c r="L124" s="188"/>
      <c r="M124" s="188"/>
      <c r="N124" s="188"/>
      <c r="O124" s="188"/>
      <c r="P124" s="188"/>
      <c r="Q124" s="188"/>
      <c r="R124" s="188"/>
      <c r="S124" s="188"/>
      <c r="T124" s="188"/>
      <c r="U124" s="188"/>
      <c r="V124" s="188"/>
      <c r="W124" s="188"/>
      <c r="AP124" s="195"/>
    </row>
    <row r="125" spans="3:42" s="194" customFormat="1">
      <c r="C125" s="188"/>
      <c r="D125" s="188"/>
      <c r="E125" s="188"/>
      <c r="F125" s="188"/>
      <c r="G125" s="188"/>
      <c r="H125" s="188"/>
      <c r="I125" s="188"/>
      <c r="J125" s="188"/>
      <c r="K125" s="188"/>
      <c r="L125" s="188"/>
      <c r="M125" s="188"/>
      <c r="N125" s="188"/>
      <c r="O125" s="188"/>
      <c r="P125" s="188"/>
      <c r="Q125" s="188"/>
      <c r="R125" s="188"/>
      <c r="S125" s="188"/>
      <c r="T125" s="188"/>
      <c r="U125" s="188"/>
      <c r="V125" s="188"/>
      <c r="W125" s="188"/>
      <c r="AP125" s="195"/>
    </row>
    <row r="126" spans="3:42" s="194" customFormat="1">
      <c r="C126" s="188"/>
      <c r="D126" s="188"/>
      <c r="E126" s="188"/>
      <c r="F126" s="188"/>
      <c r="G126" s="188"/>
      <c r="H126" s="188"/>
      <c r="I126" s="188"/>
      <c r="J126" s="188"/>
      <c r="K126" s="188"/>
      <c r="L126" s="188"/>
      <c r="M126" s="188"/>
      <c r="N126" s="188"/>
      <c r="O126" s="188"/>
      <c r="P126" s="188"/>
      <c r="Q126" s="188"/>
      <c r="R126" s="188"/>
      <c r="S126" s="188"/>
      <c r="T126" s="188"/>
      <c r="U126" s="188"/>
      <c r="V126" s="188"/>
      <c r="W126" s="188"/>
      <c r="AP126" s="195"/>
    </row>
    <row r="127" spans="3:42" s="194" customFormat="1">
      <c r="C127" s="188"/>
      <c r="D127" s="188"/>
      <c r="E127" s="188"/>
      <c r="F127" s="188"/>
      <c r="G127" s="188"/>
      <c r="H127" s="188"/>
      <c r="I127" s="188"/>
      <c r="J127" s="188"/>
      <c r="K127" s="188"/>
      <c r="L127" s="188"/>
      <c r="M127" s="188"/>
      <c r="N127" s="188"/>
      <c r="O127" s="188"/>
      <c r="P127" s="188"/>
      <c r="Q127" s="188"/>
      <c r="R127" s="188"/>
      <c r="S127" s="188"/>
      <c r="T127" s="188"/>
      <c r="U127" s="188"/>
      <c r="V127" s="188"/>
      <c r="W127" s="188"/>
      <c r="AP127" s="195"/>
    </row>
    <row r="128" spans="3:42" s="194" customFormat="1">
      <c r="C128" s="188"/>
      <c r="D128" s="188"/>
      <c r="E128" s="188"/>
      <c r="F128" s="188"/>
      <c r="G128" s="188"/>
      <c r="H128" s="188"/>
      <c r="I128" s="188"/>
      <c r="J128" s="188"/>
      <c r="K128" s="188"/>
      <c r="L128" s="188"/>
      <c r="M128" s="188"/>
      <c r="N128" s="188"/>
      <c r="O128" s="188"/>
      <c r="P128" s="188"/>
      <c r="Q128" s="188"/>
      <c r="R128" s="188"/>
      <c r="S128" s="188"/>
      <c r="T128" s="188"/>
      <c r="U128" s="188"/>
      <c r="V128" s="188"/>
      <c r="W128" s="188"/>
      <c r="AP128" s="195"/>
    </row>
    <row r="129" spans="3:42" s="194" customFormat="1">
      <c r="C129" s="188"/>
      <c r="D129" s="188"/>
      <c r="E129" s="188"/>
      <c r="F129" s="188"/>
      <c r="G129" s="188"/>
      <c r="H129" s="188"/>
      <c r="I129" s="188"/>
      <c r="J129" s="188"/>
      <c r="K129" s="188"/>
      <c r="L129" s="188"/>
      <c r="M129" s="188"/>
      <c r="N129" s="188"/>
      <c r="O129" s="188"/>
      <c r="P129" s="188"/>
      <c r="Q129" s="188"/>
      <c r="R129" s="188"/>
      <c r="S129" s="188"/>
      <c r="T129" s="188"/>
      <c r="U129" s="188"/>
      <c r="V129" s="188"/>
      <c r="W129" s="188"/>
      <c r="AP129" s="195"/>
    </row>
    <row r="130" spans="3:42" s="194" customFormat="1">
      <c r="C130" s="188"/>
      <c r="D130" s="188"/>
      <c r="E130" s="188"/>
      <c r="F130" s="188"/>
      <c r="G130" s="188"/>
      <c r="H130" s="188"/>
      <c r="I130" s="188"/>
      <c r="J130" s="188"/>
      <c r="K130" s="188"/>
      <c r="L130" s="188"/>
      <c r="M130" s="188"/>
      <c r="N130" s="188"/>
      <c r="O130" s="188"/>
      <c r="P130" s="188"/>
      <c r="Q130" s="188"/>
      <c r="R130" s="188"/>
      <c r="S130" s="188"/>
      <c r="T130" s="188"/>
      <c r="U130" s="188"/>
      <c r="V130" s="188"/>
      <c r="W130" s="188"/>
      <c r="AP130" s="195"/>
    </row>
    <row r="131" spans="3:42" s="194" customFormat="1">
      <c r="C131" s="188"/>
      <c r="D131" s="188"/>
      <c r="E131" s="188"/>
      <c r="F131" s="188"/>
      <c r="G131" s="188"/>
      <c r="H131" s="188"/>
      <c r="I131" s="188"/>
      <c r="J131" s="188"/>
      <c r="K131" s="188"/>
      <c r="L131" s="188"/>
      <c r="M131" s="188"/>
      <c r="N131" s="188"/>
      <c r="O131" s="188"/>
      <c r="P131" s="188"/>
      <c r="Q131" s="188"/>
      <c r="R131" s="188"/>
      <c r="S131" s="188"/>
      <c r="T131" s="188"/>
      <c r="U131" s="188"/>
      <c r="V131" s="188"/>
      <c r="W131" s="188"/>
      <c r="AP131" s="195"/>
    </row>
    <row r="132" spans="3:42" s="194" customFormat="1">
      <c r="C132" s="188"/>
      <c r="D132" s="188"/>
      <c r="E132" s="188"/>
      <c r="F132" s="188"/>
      <c r="G132" s="188"/>
      <c r="H132" s="188"/>
      <c r="I132" s="188"/>
      <c r="J132" s="188"/>
      <c r="K132" s="188"/>
      <c r="L132" s="188"/>
      <c r="M132" s="188"/>
      <c r="N132" s="188"/>
      <c r="O132" s="188"/>
      <c r="P132" s="188"/>
      <c r="Q132" s="188"/>
      <c r="R132" s="188"/>
      <c r="S132" s="188"/>
      <c r="T132" s="188"/>
      <c r="U132" s="188"/>
      <c r="V132" s="188"/>
      <c r="W132" s="188"/>
      <c r="AP132" s="195"/>
    </row>
    <row r="133" spans="3:42" s="194" customFormat="1">
      <c r="C133" s="188"/>
      <c r="D133" s="188"/>
      <c r="E133" s="188"/>
      <c r="F133" s="188"/>
      <c r="G133" s="188"/>
      <c r="H133" s="188"/>
      <c r="I133" s="188"/>
      <c r="J133" s="188"/>
      <c r="K133" s="188"/>
      <c r="L133" s="188"/>
      <c r="M133" s="188"/>
      <c r="N133" s="188"/>
      <c r="O133" s="188"/>
      <c r="P133" s="188"/>
      <c r="Q133" s="188"/>
      <c r="R133" s="188"/>
      <c r="S133" s="188"/>
      <c r="T133" s="188"/>
      <c r="U133" s="188"/>
      <c r="V133" s="188"/>
      <c r="W133" s="188"/>
      <c r="AP133" s="195"/>
    </row>
    <row r="134" spans="3:42" s="194" customFormat="1">
      <c r="C134" s="188"/>
      <c r="D134" s="188"/>
      <c r="E134" s="188"/>
      <c r="F134" s="188"/>
      <c r="G134" s="188"/>
      <c r="H134" s="188"/>
      <c r="I134" s="188"/>
      <c r="J134" s="188"/>
      <c r="K134" s="188"/>
      <c r="L134" s="188"/>
      <c r="M134" s="188"/>
      <c r="N134" s="188"/>
      <c r="O134" s="188"/>
      <c r="P134" s="188"/>
      <c r="Q134" s="188"/>
      <c r="R134" s="188"/>
      <c r="S134" s="188"/>
      <c r="T134" s="188"/>
      <c r="U134" s="188"/>
      <c r="V134" s="188"/>
      <c r="W134" s="188"/>
      <c r="AP134" s="195"/>
    </row>
    <row r="135" spans="3:42" s="194" customFormat="1">
      <c r="C135" s="188"/>
      <c r="D135" s="188"/>
      <c r="E135" s="188"/>
      <c r="F135" s="188"/>
      <c r="G135" s="188"/>
      <c r="H135" s="188"/>
      <c r="I135" s="188"/>
      <c r="J135" s="188"/>
      <c r="K135" s="188"/>
      <c r="L135" s="188"/>
      <c r="M135" s="188"/>
      <c r="N135" s="188"/>
      <c r="O135" s="188"/>
      <c r="P135" s="188"/>
      <c r="Q135" s="188"/>
      <c r="R135" s="188"/>
      <c r="S135" s="188"/>
      <c r="T135" s="188"/>
      <c r="U135" s="188"/>
      <c r="V135" s="188"/>
      <c r="W135" s="188"/>
      <c r="AP135" s="195"/>
    </row>
    <row r="136" spans="3:42" s="194" customFormat="1">
      <c r="C136" s="188"/>
      <c r="D136" s="188"/>
      <c r="E136" s="188"/>
      <c r="F136" s="188"/>
      <c r="G136" s="188"/>
      <c r="H136" s="188"/>
      <c r="I136" s="188"/>
      <c r="J136" s="188"/>
      <c r="K136" s="188"/>
      <c r="L136" s="188"/>
      <c r="M136" s="188"/>
      <c r="N136" s="188"/>
      <c r="O136" s="188"/>
      <c r="P136" s="188"/>
      <c r="Q136" s="188"/>
      <c r="R136" s="188"/>
      <c r="S136" s="188"/>
      <c r="T136" s="188"/>
      <c r="U136" s="188"/>
      <c r="V136" s="188"/>
      <c r="W136" s="188"/>
      <c r="AP136" s="195"/>
    </row>
    <row r="137" spans="3:42" s="194" customFormat="1">
      <c r="C137" s="188"/>
      <c r="D137" s="188"/>
      <c r="E137" s="188"/>
      <c r="F137" s="188"/>
      <c r="G137" s="188"/>
      <c r="H137" s="188"/>
      <c r="I137" s="188"/>
      <c r="J137" s="188"/>
      <c r="K137" s="188"/>
      <c r="L137" s="188"/>
      <c r="M137" s="188"/>
      <c r="N137" s="188"/>
      <c r="O137" s="188"/>
      <c r="P137" s="188"/>
      <c r="Q137" s="188"/>
      <c r="R137" s="188"/>
      <c r="S137" s="188"/>
      <c r="T137" s="188"/>
      <c r="U137" s="188"/>
      <c r="V137" s="188"/>
      <c r="W137" s="188"/>
      <c r="AP137" s="195"/>
    </row>
    <row r="138" spans="3:42" s="194" customFormat="1">
      <c r="C138" s="188"/>
      <c r="D138" s="188"/>
      <c r="E138" s="188"/>
      <c r="F138" s="188"/>
      <c r="G138" s="188"/>
      <c r="H138" s="188"/>
      <c r="I138" s="188"/>
      <c r="J138" s="188"/>
      <c r="K138" s="188"/>
      <c r="L138" s="188"/>
      <c r="M138" s="188"/>
      <c r="N138" s="188"/>
      <c r="O138" s="188"/>
      <c r="P138" s="188"/>
      <c r="Q138" s="188"/>
      <c r="R138" s="188"/>
      <c r="S138" s="188"/>
      <c r="T138" s="188"/>
      <c r="U138" s="188"/>
      <c r="V138" s="188"/>
      <c r="W138" s="188"/>
      <c r="AP138" s="195"/>
    </row>
    <row r="139" spans="3:42" s="194" customFormat="1">
      <c r="C139" s="188"/>
      <c r="D139" s="188"/>
      <c r="E139" s="188"/>
      <c r="F139" s="188"/>
      <c r="G139" s="188"/>
      <c r="H139" s="188"/>
      <c r="I139" s="188"/>
      <c r="J139" s="188"/>
      <c r="K139" s="188"/>
      <c r="L139" s="188"/>
      <c r="M139" s="188"/>
      <c r="N139" s="188"/>
      <c r="O139" s="188"/>
      <c r="P139" s="188"/>
      <c r="Q139" s="188"/>
      <c r="R139" s="188"/>
      <c r="S139" s="188"/>
      <c r="T139" s="188"/>
      <c r="U139" s="188"/>
      <c r="V139" s="188"/>
      <c r="W139" s="188"/>
      <c r="AP139" s="195"/>
    </row>
    <row r="140" spans="3:42" s="194" customFormat="1">
      <c r="C140" s="188"/>
      <c r="D140" s="188"/>
      <c r="E140" s="188"/>
      <c r="F140" s="188"/>
      <c r="G140" s="188"/>
      <c r="H140" s="188"/>
      <c r="I140" s="188"/>
      <c r="J140" s="188"/>
      <c r="K140" s="188"/>
      <c r="L140" s="188"/>
      <c r="M140" s="188"/>
      <c r="N140" s="188"/>
      <c r="O140" s="188"/>
      <c r="P140" s="188"/>
      <c r="Q140" s="188"/>
      <c r="R140" s="188"/>
      <c r="S140" s="188"/>
      <c r="T140" s="188"/>
      <c r="U140" s="188"/>
      <c r="V140" s="188"/>
      <c r="W140" s="188"/>
      <c r="AP140" s="195"/>
    </row>
    <row r="141" spans="3:42" s="194" customFormat="1">
      <c r="C141" s="188"/>
      <c r="D141" s="188"/>
      <c r="E141" s="188"/>
      <c r="F141" s="188"/>
      <c r="G141" s="188"/>
      <c r="H141" s="188"/>
      <c r="I141" s="188"/>
      <c r="J141" s="188"/>
      <c r="K141" s="188"/>
      <c r="L141" s="188"/>
      <c r="M141" s="188"/>
      <c r="N141" s="188"/>
      <c r="O141" s="188"/>
      <c r="P141" s="188"/>
      <c r="Q141" s="188"/>
      <c r="R141" s="188"/>
      <c r="S141" s="188"/>
      <c r="T141" s="188"/>
      <c r="U141" s="188"/>
      <c r="V141" s="188"/>
      <c r="W141" s="188"/>
      <c r="AP141" s="195"/>
    </row>
    <row r="142" spans="3:42" s="194" customFormat="1">
      <c r="C142" s="188"/>
      <c r="D142" s="188"/>
      <c r="E142" s="188"/>
      <c r="F142" s="188"/>
      <c r="G142" s="188"/>
      <c r="H142" s="188"/>
      <c r="I142" s="188"/>
      <c r="J142" s="188"/>
      <c r="K142" s="188"/>
      <c r="L142" s="188"/>
      <c r="M142" s="188"/>
      <c r="N142" s="188"/>
      <c r="O142" s="188"/>
      <c r="P142" s="188"/>
      <c r="Q142" s="188"/>
      <c r="R142" s="188"/>
      <c r="S142" s="188"/>
      <c r="T142" s="188"/>
      <c r="U142" s="188"/>
      <c r="V142" s="188"/>
      <c r="W142" s="188"/>
      <c r="AP142" s="195"/>
    </row>
    <row r="143" spans="3:42" s="194" customFormat="1">
      <c r="C143" s="188"/>
      <c r="D143" s="188"/>
      <c r="E143" s="188"/>
      <c r="F143" s="188"/>
      <c r="G143" s="188"/>
      <c r="H143" s="188"/>
      <c r="I143" s="188"/>
      <c r="J143" s="188"/>
      <c r="K143" s="188"/>
      <c r="L143" s="188"/>
      <c r="M143" s="188"/>
      <c r="N143" s="188"/>
      <c r="O143" s="188"/>
      <c r="P143" s="188"/>
      <c r="Q143" s="188"/>
      <c r="R143" s="188"/>
      <c r="S143" s="188"/>
      <c r="T143" s="188"/>
      <c r="U143" s="188"/>
      <c r="V143" s="188"/>
      <c r="W143" s="188"/>
      <c r="AP143" s="195"/>
    </row>
    <row r="144" spans="3:42" s="194" customFormat="1">
      <c r="C144" s="188"/>
      <c r="D144" s="188"/>
      <c r="E144" s="188"/>
      <c r="F144" s="188"/>
      <c r="G144" s="188"/>
      <c r="H144" s="188"/>
      <c r="I144" s="188"/>
      <c r="J144" s="188"/>
      <c r="K144" s="188"/>
      <c r="L144" s="188"/>
      <c r="M144" s="188"/>
      <c r="N144" s="188"/>
      <c r="O144" s="188"/>
      <c r="P144" s="188"/>
      <c r="Q144" s="188"/>
      <c r="R144" s="188"/>
      <c r="S144" s="188"/>
      <c r="T144" s="188"/>
      <c r="U144" s="188"/>
      <c r="V144" s="188"/>
      <c r="W144" s="188"/>
      <c r="AP144" s="195"/>
    </row>
    <row r="145" spans="3:42" s="194" customFormat="1">
      <c r="C145" s="188"/>
      <c r="D145" s="188"/>
      <c r="E145" s="188"/>
      <c r="F145" s="188"/>
      <c r="G145" s="188"/>
      <c r="H145" s="188"/>
      <c r="I145" s="188"/>
      <c r="J145" s="188"/>
      <c r="K145" s="188"/>
      <c r="L145" s="188"/>
      <c r="M145" s="188"/>
      <c r="N145" s="188"/>
      <c r="O145" s="188"/>
      <c r="P145" s="188"/>
      <c r="Q145" s="188"/>
      <c r="R145" s="188"/>
      <c r="S145" s="188"/>
      <c r="T145" s="188"/>
      <c r="U145" s="188"/>
      <c r="V145" s="188"/>
      <c r="W145" s="188"/>
      <c r="AP145" s="195"/>
    </row>
    <row r="146" spans="3:42" s="194" customFormat="1">
      <c r="C146" s="188"/>
      <c r="D146" s="188"/>
      <c r="E146" s="188"/>
      <c r="F146" s="188"/>
      <c r="G146" s="188"/>
      <c r="H146" s="188"/>
      <c r="I146" s="188"/>
      <c r="J146" s="188"/>
      <c r="K146" s="188"/>
      <c r="L146" s="188"/>
      <c r="M146" s="188"/>
      <c r="N146" s="188"/>
      <c r="O146" s="188"/>
      <c r="P146" s="188"/>
      <c r="Q146" s="188"/>
      <c r="R146" s="188"/>
      <c r="S146" s="188"/>
      <c r="T146" s="188"/>
      <c r="U146" s="188"/>
      <c r="V146" s="188"/>
      <c r="W146" s="188"/>
      <c r="AP146" s="195"/>
    </row>
    <row r="147" spans="3:42" s="194" customFormat="1">
      <c r="C147" s="188"/>
      <c r="D147" s="188"/>
      <c r="E147" s="188"/>
      <c r="F147" s="188"/>
      <c r="G147" s="188"/>
      <c r="H147" s="188"/>
      <c r="I147" s="188"/>
      <c r="J147" s="188"/>
      <c r="K147" s="188"/>
      <c r="L147" s="188"/>
      <c r="M147" s="188"/>
      <c r="N147" s="188"/>
      <c r="O147" s="188"/>
      <c r="P147" s="188"/>
      <c r="Q147" s="188"/>
      <c r="R147" s="188"/>
      <c r="S147" s="188"/>
      <c r="T147" s="188"/>
      <c r="U147" s="188"/>
      <c r="V147" s="188"/>
      <c r="W147" s="188"/>
      <c r="AP147" s="195"/>
    </row>
    <row r="148" spans="3:42" s="194" customFormat="1">
      <c r="C148" s="188"/>
      <c r="D148" s="188"/>
      <c r="E148" s="188"/>
      <c r="F148" s="188"/>
      <c r="G148" s="188"/>
      <c r="H148" s="188"/>
      <c r="I148" s="188"/>
      <c r="J148" s="188"/>
      <c r="K148" s="188"/>
      <c r="L148" s="188"/>
      <c r="M148" s="188"/>
      <c r="N148" s="188"/>
      <c r="O148" s="188"/>
      <c r="P148" s="188"/>
      <c r="Q148" s="188"/>
      <c r="R148" s="188"/>
      <c r="S148" s="188"/>
      <c r="T148" s="188"/>
      <c r="U148" s="188"/>
      <c r="V148" s="188"/>
      <c r="W148" s="188"/>
      <c r="AP148" s="195"/>
    </row>
    <row r="149" spans="3:42" s="194" customFormat="1">
      <c r="C149" s="188"/>
      <c r="D149" s="188"/>
      <c r="E149" s="188"/>
      <c r="F149" s="188"/>
      <c r="G149" s="188"/>
      <c r="H149" s="188"/>
      <c r="I149" s="188"/>
      <c r="J149" s="188"/>
      <c r="K149" s="188"/>
      <c r="L149" s="188"/>
      <c r="M149" s="188"/>
      <c r="N149" s="188"/>
      <c r="O149" s="188"/>
      <c r="P149" s="188"/>
      <c r="Q149" s="188"/>
      <c r="R149" s="188"/>
      <c r="S149" s="188"/>
      <c r="T149" s="188"/>
      <c r="U149" s="188"/>
      <c r="V149" s="188"/>
      <c r="W149" s="188"/>
      <c r="AP149" s="195"/>
    </row>
    <row r="150" spans="3:42" s="194" customFormat="1">
      <c r="C150" s="188"/>
      <c r="D150" s="188"/>
      <c r="E150" s="188"/>
      <c r="F150" s="188"/>
      <c r="G150" s="188"/>
      <c r="H150" s="188"/>
      <c r="I150" s="188"/>
      <c r="J150" s="188"/>
      <c r="K150" s="188"/>
      <c r="L150" s="188"/>
      <c r="M150" s="188"/>
      <c r="N150" s="188"/>
      <c r="O150" s="188"/>
      <c r="P150" s="188"/>
      <c r="Q150" s="188"/>
      <c r="R150" s="188"/>
      <c r="S150" s="188"/>
      <c r="T150" s="188"/>
      <c r="U150" s="188"/>
      <c r="V150" s="188"/>
      <c r="W150" s="188"/>
      <c r="AP150" s="195"/>
    </row>
    <row r="151" spans="3:42" s="194" customFormat="1">
      <c r="C151" s="188"/>
      <c r="D151" s="188"/>
      <c r="E151" s="188"/>
      <c r="F151" s="188"/>
      <c r="G151" s="188"/>
      <c r="H151" s="188"/>
      <c r="I151" s="188"/>
      <c r="J151" s="188"/>
      <c r="K151" s="188"/>
      <c r="L151" s="188"/>
      <c r="M151" s="188"/>
      <c r="N151" s="188"/>
      <c r="O151" s="188"/>
      <c r="P151" s="188"/>
      <c r="Q151" s="188"/>
      <c r="R151" s="188"/>
      <c r="S151" s="188"/>
      <c r="T151" s="188"/>
      <c r="U151" s="188"/>
      <c r="V151" s="188"/>
      <c r="W151" s="188"/>
      <c r="AP151" s="195"/>
    </row>
    <row r="152" spans="3:42" s="194" customFormat="1">
      <c r="C152" s="188"/>
      <c r="D152" s="188"/>
      <c r="E152" s="188"/>
      <c r="F152" s="188"/>
      <c r="G152" s="188"/>
      <c r="H152" s="188"/>
      <c r="I152" s="188"/>
      <c r="J152" s="188"/>
      <c r="K152" s="188"/>
      <c r="L152" s="188"/>
      <c r="M152" s="188"/>
      <c r="N152" s="188"/>
      <c r="O152" s="188"/>
      <c r="P152" s="188"/>
      <c r="Q152" s="188"/>
      <c r="R152" s="188"/>
      <c r="S152" s="188"/>
      <c r="T152" s="188"/>
      <c r="U152" s="188"/>
      <c r="V152" s="188"/>
      <c r="W152" s="188"/>
      <c r="AP152" s="195"/>
    </row>
    <row r="153" spans="3:42" s="194" customFormat="1">
      <c r="C153" s="188"/>
      <c r="D153" s="188"/>
      <c r="E153" s="188"/>
      <c r="F153" s="188"/>
      <c r="G153" s="188"/>
      <c r="H153" s="188"/>
      <c r="I153" s="188"/>
      <c r="J153" s="188"/>
      <c r="K153" s="188"/>
      <c r="L153" s="188"/>
      <c r="M153" s="188"/>
      <c r="N153" s="188"/>
      <c r="O153" s="188"/>
      <c r="P153" s="188"/>
      <c r="Q153" s="188"/>
      <c r="R153" s="188"/>
      <c r="S153" s="188"/>
      <c r="T153" s="188"/>
      <c r="U153" s="188"/>
      <c r="V153" s="188"/>
      <c r="W153" s="188"/>
      <c r="AP153" s="195"/>
    </row>
    <row r="154" spans="3:42" s="194" customFormat="1">
      <c r="C154" s="188"/>
      <c r="D154" s="188"/>
      <c r="E154" s="188"/>
      <c r="F154" s="188"/>
      <c r="G154" s="188"/>
      <c r="H154" s="188"/>
      <c r="I154" s="188"/>
      <c r="J154" s="188"/>
      <c r="K154" s="188"/>
      <c r="L154" s="188"/>
      <c r="M154" s="188"/>
      <c r="N154" s="188"/>
      <c r="O154" s="188"/>
      <c r="P154" s="188"/>
      <c r="Q154" s="188"/>
      <c r="R154" s="188"/>
      <c r="S154" s="188"/>
      <c r="T154" s="188"/>
      <c r="U154" s="188"/>
      <c r="V154" s="188"/>
      <c r="W154" s="188"/>
      <c r="AP154" s="195"/>
    </row>
    <row r="155" spans="3:42" s="194" customFormat="1">
      <c r="C155" s="188"/>
      <c r="D155" s="188"/>
      <c r="E155" s="188"/>
      <c r="F155" s="188"/>
      <c r="G155" s="188"/>
      <c r="H155" s="188"/>
      <c r="I155" s="188"/>
      <c r="J155" s="188"/>
      <c r="K155" s="188"/>
      <c r="L155" s="188"/>
      <c r="M155" s="188"/>
      <c r="N155" s="188"/>
      <c r="O155" s="188"/>
      <c r="P155" s="188"/>
      <c r="Q155" s="188"/>
      <c r="R155" s="188"/>
      <c r="S155" s="188"/>
      <c r="T155" s="188"/>
      <c r="U155" s="188"/>
      <c r="V155" s="188"/>
      <c r="W155" s="188"/>
      <c r="AP155" s="195"/>
    </row>
    <row r="156" spans="3:42" s="194" customFormat="1">
      <c r="C156" s="188"/>
      <c r="D156" s="188"/>
      <c r="E156" s="188"/>
      <c r="F156" s="188"/>
      <c r="G156" s="188"/>
      <c r="H156" s="188"/>
      <c r="I156" s="188"/>
      <c r="J156" s="188"/>
      <c r="K156" s="188"/>
      <c r="L156" s="188"/>
      <c r="M156" s="188"/>
      <c r="N156" s="188"/>
      <c r="O156" s="188"/>
      <c r="P156" s="188"/>
      <c r="Q156" s="188"/>
      <c r="R156" s="188"/>
      <c r="S156" s="188"/>
      <c r="T156" s="188"/>
      <c r="U156" s="188"/>
      <c r="V156" s="188"/>
      <c r="W156" s="188"/>
      <c r="AP156" s="195"/>
    </row>
    <row r="157" spans="3:42" s="194" customFormat="1">
      <c r="C157" s="188"/>
      <c r="D157" s="188"/>
      <c r="E157" s="188"/>
      <c r="F157" s="188"/>
      <c r="G157" s="188"/>
      <c r="H157" s="188"/>
      <c r="I157" s="188"/>
      <c r="J157" s="188"/>
      <c r="K157" s="188"/>
      <c r="L157" s="188"/>
      <c r="M157" s="188"/>
      <c r="N157" s="188"/>
      <c r="O157" s="188"/>
      <c r="P157" s="188"/>
      <c r="Q157" s="188"/>
      <c r="R157" s="188"/>
      <c r="S157" s="188"/>
      <c r="T157" s="188"/>
      <c r="U157" s="188"/>
      <c r="V157" s="188"/>
      <c r="W157" s="188"/>
      <c r="AP157" s="195"/>
    </row>
    <row r="158" spans="3:42" s="194" customFormat="1">
      <c r="C158" s="188"/>
      <c r="D158" s="188"/>
      <c r="E158" s="188"/>
      <c r="F158" s="188"/>
      <c r="G158" s="188"/>
      <c r="H158" s="188"/>
      <c r="I158" s="188"/>
      <c r="J158" s="188"/>
      <c r="K158" s="188"/>
      <c r="L158" s="188"/>
      <c r="M158" s="188"/>
      <c r="N158" s="188"/>
      <c r="O158" s="188"/>
      <c r="P158" s="188"/>
      <c r="Q158" s="188"/>
      <c r="R158" s="188"/>
      <c r="S158" s="188"/>
      <c r="T158" s="188"/>
      <c r="U158" s="188"/>
      <c r="V158" s="188"/>
      <c r="W158" s="188"/>
      <c r="AP158" s="195"/>
    </row>
    <row r="159" spans="3:42" s="194" customFormat="1">
      <c r="C159" s="188"/>
      <c r="D159" s="188"/>
      <c r="E159" s="188"/>
      <c r="F159" s="188"/>
      <c r="G159" s="188"/>
      <c r="H159" s="188"/>
      <c r="I159" s="188"/>
      <c r="J159" s="188"/>
      <c r="K159" s="188"/>
      <c r="L159" s="188"/>
      <c r="M159" s="188"/>
      <c r="N159" s="188"/>
      <c r="O159" s="188"/>
      <c r="P159" s="188"/>
      <c r="Q159" s="188"/>
      <c r="R159" s="188"/>
      <c r="S159" s="188"/>
      <c r="T159" s="188"/>
      <c r="U159" s="188"/>
      <c r="V159" s="188"/>
      <c r="W159" s="188"/>
      <c r="AP159" s="195"/>
    </row>
    <row r="160" spans="3:42" s="194" customFormat="1">
      <c r="C160" s="188"/>
      <c r="D160" s="188"/>
      <c r="E160" s="188"/>
      <c r="F160" s="188"/>
      <c r="G160" s="188"/>
      <c r="H160" s="188"/>
      <c r="I160" s="188"/>
      <c r="J160" s="188"/>
      <c r="K160" s="188"/>
      <c r="L160" s="188"/>
      <c r="M160" s="188"/>
      <c r="N160" s="188"/>
      <c r="O160" s="188"/>
      <c r="P160" s="188"/>
      <c r="Q160" s="188"/>
      <c r="R160" s="188"/>
      <c r="S160" s="188"/>
      <c r="T160" s="188"/>
      <c r="U160" s="188"/>
      <c r="V160" s="188"/>
      <c r="W160" s="188"/>
      <c r="AP160" s="195"/>
    </row>
    <row r="161" spans="3:42" s="194" customFormat="1">
      <c r="C161" s="188"/>
      <c r="D161" s="188"/>
      <c r="E161" s="188"/>
      <c r="F161" s="188"/>
      <c r="G161" s="188"/>
      <c r="H161" s="188"/>
      <c r="I161" s="188"/>
      <c r="J161" s="188"/>
      <c r="K161" s="188"/>
      <c r="L161" s="188"/>
      <c r="M161" s="188"/>
      <c r="N161" s="188"/>
      <c r="O161" s="188"/>
      <c r="P161" s="188"/>
      <c r="Q161" s="188"/>
      <c r="R161" s="188"/>
      <c r="S161" s="188"/>
      <c r="T161" s="188"/>
      <c r="U161" s="188"/>
      <c r="V161" s="188"/>
      <c r="W161" s="188"/>
      <c r="AP161" s="195"/>
    </row>
    <row r="162" spans="3:42" s="194" customFormat="1">
      <c r="C162" s="188"/>
      <c r="D162" s="188"/>
      <c r="E162" s="188"/>
      <c r="F162" s="188"/>
      <c r="G162" s="188"/>
      <c r="H162" s="188"/>
      <c r="I162" s="188"/>
      <c r="J162" s="188"/>
      <c r="K162" s="188"/>
      <c r="L162" s="188"/>
      <c r="M162" s="188"/>
      <c r="N162" s="188"/>
      <c r="O162" s="188"/>
      <c r="P162" s="188"/>
      <c r="Q162" s="188"/>
      <c r="R162" s="188"/>
      <c r="S162" s="188"/>
      <c r="T162" s="188"/>
      <c r="U162" s="188"/>
      <c r="V162" s="188"/>
      <c r="W162" s="188"/>
      <c r="AP162" s="195"/>
    </row>
    <row r="163" spans="3:42" s="194" customFormat="1">
      <c r="C163" s="188"/>
      <c r="D163" s="188"/>
      <c r="E163" s="188"/>
      <c r="F163" s="188"/>
      <c r="G163" s="188"/>
      <c r="H163" s="188"/>
      <c r="I163" s="188"/>
      <c r="J163" s="188"/>
      <c r="K163" s="188"/>
      <c r="L163" s="188"/>
      <c r="M163" s="188"/>
      <c r="N163" s="188"/>
      <c r="O163" s="188"/>
      <c r="P163" s="188"/>
      <c r="Q163" s="188"/>
      <c r="R163" s="188"/>
      <c r="S163" s="188"/>
      <c r="T163" s="188"/>
      <c r="U163" s="188"/>
      <c r="V163" s="188"/>
      <c r="W163" s="188"/>
      <c r="AP163" s="195"/>
    </row>
    <row r="164" spans="3:42" s="194" customFormat="1">
      <c r="C164" s="188"/>
      <c r="D164" s="188"/>
      <c r="E164" s="188"/>
      <c r="F164" s="188"/>
      <c r="G164" s="188"/>
      <c r="H164" s="188"/>
      <c r="I164" s="188"/>
      <c r="J164" s="188"/>
      <c r="K164" s="188"/>
      <c r="L164" s="188"/>
      <c r="M164" s="188"/>
      <c r="N164" s="188"/>
      <c r="O164" s="188"/>
      <c r="P164" s="188"/>
      <c r="Q164" s="188"/>
      <c r="R164" s="188"/>
      <c r="S164" s="188"/>
      <c r="T164" s="188"/>
      <c r="U164" s="188"/>
      <c r="V164" s="188"/>
      <c r="W164" s="188"/>
      <c r="AP164" s="195"/>
    </row>
    <row r="165" spans="3:42" s="194" customFormat="1">
      <c r="C165" s="188"/>
      <c r="D165" s="188"/>
      <c r="E165" s="188"/>
      <c r="F165" s="188"/>
      <c r="G165" s="188"/>
      <c r="H165" s="188"/>
      <c r="I165" s="188"/>
      <c r="J165" s="188"/>
      <c r="K165" s="188"/>
      <c r="L165" s="188"/>
      <c r="M165" s="188"/>
      <c r="N165" s="188"/>
      <c r="O165" s="188"/>
      <c r="P165" s="188"/>
      <c r="Q165" s="188"/>
      <c r="R165" s="188"/>
      <c r="S165" s="188"/>
      <c r="T165" s="188"/>
      <c r="U165" s="188"/>
      <c r="V165" s="188"/>
      <c r="W165" s="188"/>
      <c r="AP165" s="195"/>
    </row>
    <row r="166" spans="3:42" s="194" customFormat="1">
      <c r="C166" s="188"/>
      <c r="D166" s="188"/>
      <c r="E166" s="188"/>
      <c r="F166" s="188"/>
      <c r="G166" s="188"/>
      <c r="H166" s="188"/>
      <c r="I166" s="188"/>
      <c r="J166" s="188"/>
      <c r="K166" s="188"/>
      <c r="L166" s="188"/>
      <c r="M166" s="188"/>
      <c r="N166" s="188"/>
      <c r="O166" s="188"/>
      <c r="P166" s="188"/>
      <c r="Q166" s="188"/>
      <c r="R166" s="188"/>
      <c r="S166" s="188"/>
      <c r="T166" s="188"/>
      <c r="U166" s="188"/>
      <c r="V166" s="188"/>
      <c r="W166" s="188"/>
      <c r="AP166" s="195"/>
    </row>
    <row r="167" spans="3:42" s="194" customFormat="1">
      <c r="C167" s="188"/>
      <c r="D167" s="188"/>
      <c r="E167" s="188"/>
      <c r="F167" s="188"/>
      <c r="G167" s="188"/>
      <c r="H167" s="188"/>
      <c r="I167" s="188"/>
      <c r="J167" s="188"/>
      <c r="K167" s="188"/>
      <c r="L167" s="188"/>
      <c r="M167" s="188"/>
      <c r="N167" s="188"/>
      <c r="O167" s="188"/>
      <c r="P167" s="188"/>
      <c r="Q167" s="188"/>
      <c r="R167" s="188"/>
      <c r="S167" s="188"/>
      <c r="T167" s="188"/>
      <c r="U167" s="188"/>
      <c r="V167" s="188"/>
      <c r="W167" s="188"/>
      <c r="AP167" s="195"/>
    </row>
    <row r="168" spans="3:42" s="194" customFormat="1">
      <c r="C168" s="188"/>
      <c r="D168" s="188"/>
      <c r="E168" s="188"/>
      <c r="F168" s="188"/>
      <c r="G168" s="188"/>
      <c r="H168" s="188"/>
      <c r="I168" s="188"/>
      <c r="J168" s="188"/>
      <c r="K168" s="188"/>
      <c r="L168" s="188"/>
      <c r="M168" s="188"/>
      <c r="N168" s="188"/>
      <c r="O168" s="188"/>
      <c r="P168" s="188"/>
      <c r="Q168" s="188"/>
      <c r="R168" s="188"/>
      <c r="S168" s="188"/>
      <c r="T168" s="188"/>
      <c r="U168" s="188"/>
      <c r="V168" s="188"/>
      <c r="W168" s="188"/>
      <c r="AP168" s="195"/>
    </row>
    <row r="169" spans="3:42" s="194" customFormat="1">
      <c r="C169" s="188"/>
      <c r="D169" s="188"/>
      <c r="E169" s="188"/>
      <c r="F169" s="188"/>
      <c r="G169" s="188"/>
      <c r="H169" s="188"/>
      <c r="I169" s="188"/>
      <c r="J169" s="188"/>
      <c r="K169" s="188"/>
      <c r="L169" s="188"/>
      <c r="M169" s="188"/>
      <c r="N169" s="188"/>
      <c r="O169" s="188"/>
      <c r="P169" s="188"/>
      <c r="Q169" s="188"/>
      <c r="R169" s="188"/>
      <c r="S169" s="188"/>
      <c r="T169" s="188"/>
      <c r="U169" s="188"/>
      <c r="V169" s="188"/>
      <c r="W169" s="188"/>
      <c r="AP169" s="195"/>
    </row>
    <row r="170" spans="3:42" s="194" customFormat="1">
      <c r="C170" s="188"/>
      <c r="D170" s="188"/>
      <c r="E170" s="188"/>
      <c r="F170" s="188"/>
      <c r="G170" s="188"/>
      <c r="H170" s="188"/>
      <c r="I170" s="188"/>
      <c r="J170" s="188"/>
      <c r="K170" s="188"/>
      <c r="L170" s="188"/>
      <c r="M170" s="188"/>
      <c r="N170" s="188"/>
      <c r="O170" s="188"/>
      <c r="P170" s="188"/>
      <c r="Q170" s="188"/>
      <c r="R170" s="188"/>
      <c r="S170" s="188"/>
      <c r="T170" s="188"/>
      <c r="U170" s="188"/>
      <c r="V170" s="188"/>
      <c r="W170" s="188"/>
      <c r="AP170" s="195"/>
    </row>
    <row r="171" spans="3:42" s="194" customFormat="1">
      <c r="C171" s="188"/>
      <c r="D171" s="188"/>
      <c r="E171" s="188"/>
      <c r="F171" s="188"/>
      <c r="G171" s="188"/>
      <c r="H171" s="188"/>
      <c r="I171" s="188"/>
      <c r="J171" s="188"/>
      <c r="K171" s="188"/>
      <c r="L171" s="188"/>
      <c r="M171" s="188"/>
      <c r="N171" s="188"/>
      <c r="O171" s="188"/>
      <c r="P171" s="188"/>
      <c r="Q171" s="188"/>
      <c r="R171" s="188"/>
      <c r="S171" s="188"/>
      <c r="T171" s="188"/>
      <c r="U171" s="188"/>
      <c r="V171" s="188"/>
      <c r="W171" s="188"/>
      <c r="AP171" s="195"/>
    </row>
    <row r="172" spans="3:42" s="194" customFormat="1">
      <c r="C172" s="188"/>
      <c r="D172" s="188"/>
      <c r="E172" s="188"/>
      <c r="F172" s="188"/>
      <c r="G172" s="188"/>
      <c r="H172" s="188"/>
      <c r="I172" s="188"/>
      <c r="J172" s="188"/>
      <c r="K172" s="188"/>
      <c r="L172" s="188"/>
      <c r="M172" s="188"/>
      <c r="N172" s="188"/>
      <c r="O172" s="188"/>
      <c r="P172" s="188"/>
      <c r="Q172" s="188"/>
      <c r="R172" s="188"/>
      <c r="S172" s="188"/>
      <c r="T172" s="188"/>
      <c r="U172" s="188"/>
      <c r="V172" s="188"/>
      <c r="W172" s="188"/>
      <c r="AP172" s="195"/>
    </row>
    <row r="173" spans="3:42" s="194" customFormat="1">
      <c r="C173" s="188"/>
      <c r="D173" s="188"/>
      <c r="E173" s="188"/>
      <c r="F173" s="188"/>
      <c r="G173" s="188"/>
      <c r="H173" s="188"/>
      <c r="I173" s="188"/>
      <c r="J173" s="188"/>
      <c r="K173" s="188"/>
      <c r="L173" s="188"/>
      <c r="M173" s="188"/>
      <c r="N173" s="188"/>
      <c r="O173" s="188"/>
      <c r="P173" s="188"/>
      <c r="Q173" s="188"/>
      <c r="R173" s="188"/>
      <c r="S173" s="188"/>
      <c r="T173" s="188"/>
      <c r="U173" s="188"/>
      <c r="V173" s="188"/>
      <c r="W173" s="188"/>
      <c r="AP173" s="195"/>
    </row>
    <row r="174" spans="3:42" s="194" customFormat="1">
      <c r="C174" s="188"/>
      <c r="D174" s="188"/>
      <c r="E174" s="188"/>
      <c r="F174" s="188"/>
      <c r="G174" s="188"/>
      <c r="H174" s="188"/>
      <c r="I174" s="188"/>
      <c r="J174" s="188"/>
      <c r="K174" s="188"/>
      <c r="L174" s="188"/>
      <c r="M174" s="188"/>
      <c r="N174" s="188"/>
      <c r="O174" s="188"/>
      <c r="P174" s="188"/>
      <c r="Q174" s="188"/>
      <c r="R174" s="188"/>
      <c r="S174" s="188"/>
      <c r="T174" s="188"/>
      <c r="U174" s="188"/>
      <c r="V174" s="188"/>
      <c r="W174" s="188"/>
      <c r="AP174" s="195"/>
    </row>
    <row r="175" spans="3:42" s="194" customFormat="1">
      <c r="C175" s="188"/>
      <c r="D175" s="188"/>
      <c r="E175" s="188"/>
      <c r="F175" s="188"/>
      <c r="G175" s="188"/>
      <c r="H175" s="188"/>
      <c r="I175" s="188"/>
      <c r="J175" s="188"/>
      <c r="K175" s="188"/>
      <c r="L175" s="188"/>
      <c r="M175" s="188"/>
      <c r="N175" s="188"/>
      <c r="O175" s="188"/>
      <c r="P175" s="188"/>
      <c r="Q175" s="188"/>
      <c r="R175" s="188"/>
      <c r="S175" s="188"/>
      <c r="T175" s="188"/>
      <c r="U175" s="188"/>
      <c r="V175" s="188"/>
      <c r="W175" s="188"/>
      <c r="AP175" s="195"/>
    </row>
    <row r="176" spans="3:42" s="194" customFormat="1">
      <c r="C176" s="188"/>
      <c r="D176" s="188"/>
      <c r="E176" s="188"/>
      <c r="F176" s="188"/>
      <c r="G176" s="188"/>
      <c r="H176" s="188"/>
      <c r="I176" s="188"/>
      <c r="J176" s="188"/>
      <c r="K176" s="188"/>
      <c r="L176" s="188"/>
      <c r="M176" s="188"/>
      <c r="N176" s="188"/>
      <c r="O176" s="188"/>
      <c r="P176" s="188"/>
      <c r="Q176" s="188"/>
      <c r="R176" s="188"/>
      <c r="S176" s="188"/>
      <c r="T176" s="188"/>
      <c r="U176" s="188"/>
      <c r="V176" s="188"/>
      <c r="W176" s="188"/>
      <c r="AP176" s="195"/>
    </row>
    <row r="177" spans="3:42" s="194" customFormat="1">
      <c r="C177" s="188"/>
      <c r="D177" s="188"/>
      <c r="E177" s="188"/>
      <c r="F177" s="188"/>
      <c r="G177" s="188"/>
      <c r="H177" s="188"/>
      <c r="I177" s="188"/>
      <c r="J177" s="188"/>
      <c r="K177" s="188"/>
      <c r="L177" s="188"/>
      <c r="M177" s="188"/>
      <c r="N177" s="188"/>
      <c r="O177" s="188"/>
      <c r="P177" s="188"/>
      <c r="Q177" s="188"/>
      <c r="R177" s="188"/>
      <c r="S177" s="188"/>
      <c r="T177" s="188"/>
      <c r="U177" s="188"/>
      <c r="V177" s="188"/>
      <c r="W177" s="188"/>
      <c r="AP177" s="195"/>
    </row>
    <row r="178" spans="3:42" s="194" customFormat="1">
      <c r="C178" s="188"/>
      <c r="D178" s="188"/>
      <c r="E178" s="188"/>
      <c r="F178" s="188"/>
      <c r="G178" s="188"/>
      <c r="H178" s="188"/>
      <c r="I178" s="188"/>
      <c r="J178" s="188"/>
      <c r="K178" s="188"/>
      <c r="L178" s="188"/>
      <c r="M178" s="188"/>
      <c r="N178" s="188"/>
      <c r="O178" s="188"/>
      <c r="P178" s="188"/>
      <c r="Q178" s="188"/>
      <c r="R178" s="188"/>
      <c r="S178" s="188"/>
      <c r="T178" s="188"/>
      <c r="U178" s="188"/>
      <c r="V178" s="188"/>
      <c r="W178" s="188"/>
      <c r="AP178" s="195"/>
    </row>
    <row r="179" spans="3:42" s="194" customFormat="1">
      <c r="C179" s="188"/>
      <c r="D179" s="188"/>
      <c r="E179" s="188"/>
      <c r="F179" s="188"/>
      <c r="G179" s="188"/>
      <c r="H179" s="188"/>
      <c r="I179" s="188"/>
      <c r="J179" s="188"/>
      <c r="K179" s="188"/>
      <c r="L179" s="188"/>
      <c r="M179" s="188"/>
      <c r="N179" s="188"/>
      <c r="O179" s="188"/>
      <c r="P179" s="188"/>
      <c r="Q179" s="188"/>
      <c r="R179" s="188"/>
      <c r="S179" s="188"/>
      <c r="T179" s="188"/>
      <c r="U179" s="188"/>
      <c r="V179" s="188"/>
      <c r="W179" s="188"/>
      <c r="AP179" s="195"/>
    </row>
    <row r="180" spans="3:42" s="194" customFormat="1">
      <c r="C180" s="188"/>
      <c r="D180" s="188"/>
      <c r="E180" s="188"/>
      <c r="F180" s="188"/>
      <c r="G180" s="188"/>
      <c r="H180" s="188"/>
      <c r="I180" s="188"/>
      <c r="J180" s="188"/>
      <c r="K180" s="188"/>
      <c r="L180" s="188"/>
      <c r="M180" s="188"/>
      <c r="N180" s="188"/>
      <c r="O180" s="188"/>
      <c r="P180" s="188"/>
      <c r="Q180" s="188"/>
      <c r="R180" s="188"/>
      <c r="S180" s="188"/>
      <c r="T180" s="188"/>
      <c r="U180" s="188"/>
      <c r="V180" s="188"/>
      <c r="W180" s="188"/>
      <c r="AP180" s="195"/>
    </row>
    <row r="181" spans="3:42" s="194" customFormat="1">
      <c r="C181" s="188"/>
      <c r="D181" s="188"/>
      <c r="E181" s="188"/>
      <c r="F181" s="188"/>
      <c r="G181" s="188"/>
      <c r="H181" s="188"/>
      <c r="I181" s="188"/>
      <c r="J181" s="188"/>
      <c r="K181" s="188"/>
      <c r="L181" s="188"/>
      <c r="M181" s="188"/>
      <c r="N181" s="188"/>
      <c r="O181" s="188"/>
      <c r="P181" s="188"/>
      <c r="Q181" s="188"/>
      <c r="R181" s="188"/>
      <c r="S181" s="188"/>
      <c r="T181" s="188"/>
      <c r="U181" s="188"/>
      <c r="V181" s="188"/>
      <c r="W181" s="188"/>
      <c r="AP181" s="195"/>
    </row>
    <row r="182" spans="3:42" s="194" customFormat="1">
      <c r="C182" s="188"/>
      <c r="D182" s="188"/>
      <c r="E182" s="188"/>
      <c r="F182" s="188"/>
      <c r="G182" s="188"/>
      <c r="H182" s="188"/>
      <c r="I182" s="188"/>
      <c r="J182" s="188"/>
      <c r="K182" s="188"/>
      <c r="L182" s="188"/>
      <c r="M182" s="188"/>
      <c r="N182" s="188"/>
      <c r="O182" s="188"/>
      <c r="P182" s="188"/>
      <c r="Q182" s="188"/>
      <c r="R182" s="188"/>
      <c r="S182" s="188"/>
      <c r="T182" s="188"/>
      <c r="U182" s="188"/>
      <c r="V182" s="188"/>
      <c r="W182" s="188"/>
      <c r="AP182" s="195"/>
    </row>
    <row r="183" spans="3:42" s="194" customFormat="1">
      <c r="C183" s="188"/>
      <c r="D183" s="188"/>
      <c r="E183" s="188"/>
      <c r="F183" s="188"/>
      <c r="G183" s="188"/>
      <c r="H183" s="188"/>
      <c r="I183" s="188"/>
      <c r="J183" s="188"/>
      <c r="K183" s="188"/>
      <c r="L183" s="188"/>
      <c r="M183" s="188"/>
      <c r="N183" s="188"/>
      <c r="O183" s="188"/>
      <c r="P183" s="188"/>
      <c r="Q183" s="188"/>
      <c r="R183" s="188"/>
      <c r="S183" s="188"/>
      <c r="T183" s="188"/>
      <c r="U183" s="188"/>
      <c r="V183" s="188"/>
      <c r="W183" s="188"/>
      <c r="AP183" s="195"/>
    </row>
    <row r="184" spans="3:42" s="194" customFormat="1">
      <c r="C184" s="188"/>
      <c r="D184" s="188"/>
      <c r="E184" s="188"/>
      <c r="F184" s="188"/>
      <c r="G184" s="188"/>
      <c r="H184" s="188"/>
      <c r="I184" s="188"/>
      <c r="J184" s="188"/>
      <c r="K184" s="188"/>
      <c r="L184" s="188"/>
      <c r="M184" s="188"/>
      <c r="N184" s="188"/>
      <c r="O184" s="188"/>
      <c r="P184" s="188"/>
      <c r="Q184" s="188"/>
      <c r="R184" s="188"/>
      <c r="S184" s="188"/>
      <c r="T184" s="188"/>
      <c r="U184" s="188"/>
      <c r="V184" s="188"/>
      <c r="W184" s="188"/>
      <c r="AP184" s="195"/>
    </row>
    <row r="185" spans="3:42" s="194" customFormat="1">
      <c r="C185" s="188"/>
      <c r="D185" s="188"/>
      <c r="E185" s="188"/>
      <c r="F185" s="188"/>
      <c r="G185" s="188"/>
      <c r="H185" s="188"/>
      <c r="I185" s="188"/>
      <c r="J185" s="188"/>
      <c r="K185" s="188"/>
      <c r="L185" s="188"/>
      <c r="M185" s="188"/>
      <c r="N185" s="188"/>
      <c r="O185" s="188"/>
      <c r="P185" s="188"/>
      <c r="Q185" s="188"/>
      <c r="R185" s="188"/>
      <c r="S185" s="188"/>
      <c r="T185" s="188"/>
      <c r="U185" s="188"/>
      <c r="V185" s="188"/>
      <c r="W185" s="188"/>
      <c r="AP185" s="195"/>
    </row>
    <row r="186" spans="3:42" s="194" customFormat="1">
      <c r="C186" s="188"/>
      <c r="D186" s="188"/>
      <c r="E186" s="188"/>
      <c r="F186" s="188"/>
      <c r="G186" s="188"/>
      <c r="H186" s="188"/>
      <c r="I186" s="188"/>
      <c r="J186" s="188"/>
      <c r="K186" s="188"/>
      <c r="L186" s="188"/>
      <c r="M186" s="188"/>
      <c r="N186" s="188"/>
      <c r="O186" s="188"/>
      <c r="P186" s="188"/>
      <c r="Q186" s="188"/>
      <c r="R186" s="188"/>
      <c r="S186" s="188"/>
      <c r="T186" s="188"/>
      <c r="U186" s="188"/>
      <c r="V186" s="188"/>
      <c r="W186" s="188"/>
      <c r="AP186" s="195"/>
    </row>
    <row r="187" spans="3:42" s="194" customFormat="1">
      <c r="C187" s="188"/>
      <c r="D187" s="188"/>
      <c r="E187" s="188"/>
      <c r="F187" s="188"/>
      <c r="G187" s="188"/>
      <c r="H187" s="188"/>
      <c r="I187" s="188"/>
      <c r="J187" s="188"/>
      <c r="K187" s="188"/>
      <c r="L187" s="188"/>
      <c r="M187" s="188"/>
      <c r="N187" s="188"/>
      <c r="O187" s="188"/>
      <c r="P187" s="188"/>
      <c r="Q187" s="188"/>
      <c r="R187" s="188"/>
      <c r="S187" s="188"/>
      <c r="T187" s="188"/>
      <c r="U187" s="188"/>
      <c r="V187" s="188"/>
      <c r="W187" s="188"/>
      <c r="AP187" s="195"/>
    </row>
    <row r="188" spans="3:42" s="194" customFormat="1">
      <c r="C188" s="188"/>
      <c r="D188" s="188"/>
      <c r="E188" s="188"/>
      <c r="F188" s="188"/>
      <c r="G188" s="188"/>
      <c r="H188" s="188"/>
      <c r="I188" s="188"/>
      <c r="J188" s="188"/>
      <c r="K188" s="188"/>
      <c r="L188" s="188"/>
      <c r="M188" s="188"/>
      <c r="N188" s="188"/>
      <c r="O188" s="188"/>
      <c r="P188" s="188"/>
      <c r="Q188" s="188"/>
      <c r="R188" s="188"/>
      <c r="S188" s="188"/>
      <c r="T188" s="188"/>
      <c r="U188" s="188"/>
      <c r="V188" s="188"/>
      <c r="W188" s="188"/>
      <c r="AP188" s="195"/>
    </row>
    <row r="189" spans="3:42" s="194" customFormat="1">
      <c r="C189" s="188"/>
      <c r="D189" s="188"/>
      <c r="E189" s="188"/>
      <c r="F189" s="188"/>
      <c r="G189" s="188"/>
      <c r="H189" s="188"/>
      <c r="I189" s="188"/>
      <c r="J189" s="188"/>
      <c r="K189" s="188"/>
      <c r="L189" s="188"/>
      <c r="M189" s="188"/>
      <c r="N189" s="188"/>
      <c r="O189" s="188"/>
      <c r="P189" s="188"/>
      <c r="Q189" s="188"/>
      <c r="R189" s="188"/>
      <c r="S189" s="188"/>
      <c r="T189" s="188"/>
      <c r="U189" s="188"/>
      <c r="V189" s="188"/>
      <c r="W189" s="188"/>
      <c r="AP189" s="195"/>
    </row>
    <row r="190" spans="3:42" s="194" customFormat="1">
      <c r="C190" s="188"/>
      <c r="D190" s="188"/>
      <c r="E190" s="188"/>
      <c r="F190" s="188"/>
      <c r="G190" s="188"/>
      <c r="H190" s="188"/>
      <c r="I190" s="188"/>
      <c r="J190" s="188"/>
      <c r="K190" s="188"/>
      <c r="L190" s="188"/>
      <c r="M190" s="188"/>
      <c r="N190" s="188"/>
      <c r="O190" s="188"/>
      <c r="P190" s="188"/>
      <c r="Q190" s="188"/>
      <c r="R190" s="188"/>
      <c r="S190" s="188"/>
      <c r="T190" s="188"/>
      <c r="U190" s="188"/>
      <c r="V190" s="188"/>
      <c r="W190" s="188"/>
      <c r="AP190" s="195"/>
    </row>
    <row r="191" spans="3:42" s="194" customFormat="1">
      <c r="C191" s="188"/>
      <c r="D191" s="188"/>
      <c r="E191" s="188"/>
      <c r="F191" s="188"/>
      <c r="G191" s="188"/>
      <c r="H191" s="188"/>
      <c r="I191" s="188"/>
      <c r="J191" s="188"/>
      <c r="K191" s="188"/>
      <c r="L191" s="188"/>
      <c r="M191" s="188"/>
      <c r="N191" s="188"/>
      <c r="O191" s="188"/>
      <c r="P191" s="188"/>
      <c r="Q191" s="188"/>
      <c r="R191" s="188"/>
      <c r="S191" s="188"/>
      <c r="T191" s="188"/>
      <c r="U191" s="188"/>
      <c r="V191" s="188"/>
      <c r="W191" s="188"/>
      <c r="AP191" s="195"/>
    </row>
    <row r="192" spans="3:42" s="194" customFormat="1">
      <c r="C192" s="188"/>
      <c r="D192" s="188"/>
      <c r="E192" s="188"/>
      <c r="F192" s="188"/>
      <c r="G192" s="188"/>
      <c r="H192" s="188"/>
      <c r="I192" s="188"/>
      <c r="J192" s="188"/>
      <c r="K192" s="188"/>
      <c r="L192" s="188"/>
      <c r="M192" s="188"/>
      <c r="N192" s="188"/>
      <c r="O192" s="188"/>
      <c r="P192" s="188"/>
      <c r="Q192" s="188"/>
      <c r="R192" s="188"/>
      <c r="S192" s="188"/>
      <c r="T192" s="188"/>
      <c r="U192" s="188"/>
      <c r="V192" s="188"/>
      <c r="W192" s="188"/>
      <c r="AP192" s="195"/>
    </row>
    <row r="193" spans="3:42" s="194" customFormat="1">
      <c r="C193" s="188"/>
      <c r="D193" s="188"/>
      <c r="E193" s="188"/>
      <c r="F193" s="188"/>
      <c r="G193" s="188"/>
      <c r="H193" s="188"/>
      <c r="I193" s="188"/>
      <c r="J193" s="188"/>
      <c r="K193" s="188"/>
      <c r="L193" s="188"/>
      <c r="M193" s="188"/>
      <c r="N193" s="188"/>
      <c r="O193" s="188"/>
      <c r="P193" s="188"/>
      <c r="Q193" s="188"/>
      <c r="R193" s="188"/>
      <c r="S193" s="188"/>
      <c r="T193" s="188"/>
      <c r="U193" s="188"/>
      <c r="V193" s="188"/>
      <c r="W193" s="188"/>
      <c r="AP193" s="195"/>
    </row>
    <row r="194" spans="3:42" s="194" customFormat="1">
      <c r="C194" s="188"/>
      <c r="D194" s="188"/>
      <c r="E194" s="188"/>
      <c r="F194" s="188"/>
      <c r="G194" s="188"/>
      <c r="H194" s="188"/>
      <c r="I194" s="188"/>
      <c r="J194" s="188"/>
      <c r="K194" s="188"/>
      <c r="L194" s="188"/>
      <c r="M194" s="188"/>
      <c r="N194" s="188"/>
      <c r="O194" s="188"/>
      <c r="P194" s="188"/>
      <c r="Q194" s="188"/>
      <c r="R194" s="188"/>
      <c r="S194" s="188"/>
      <c r="T194" s="188"/>
      <c r="U194" s="188"/>
      <c r="V194" s="188"/>
      <c r="W194" s="188"/>
      <c r="AP194" s="195"/>
    </row>
    <row r="195" spans="3:42" s="194" customFormat="1">
      <c r="C195" s="188"/>
      <c r="D195" s="188"/>
      <c r="E195" s="188"/>
      <c r="F195" s="188"/>
      <c r="G195" s="188"/>
      <c r="H195" s="188"/>
      <c r="I195" s="188"/>
      <c r="J195" s="188"/>
      <c r="K195" s="188"/>
      <c r="L195" s="188"/>
      <c r="M195" s="188"/>
      <c r="N195" s="188"/>
      <c r="O195" s="188"/>
      <c r="P195" s="188"/>
      <c r="Q195" s="188"/>
      <c r="R195" s="188"/>
      <c r="S195" s="188"/>
      <c r="T195" s="188"/>
      <c r="U195" s="188"/>
      <c r="V195" s="188"/>
      <c r="W195" s="188"/>
      <c r="AP195" s="195"/>
    </row>
    <row r="196" spans="3:42" s="194" customFormat="1">
      <c r="C196" s="188"/>
      <c r="D196" s="188"/>
      <c r="E196" s="188"/>
      <c r="F196" s="188"/>
      <c r="G196" s="188"/>
      <c r="H196" s="188"/>
      <c r="I196" s="188"/>
      <c r="J196" s="188"/>
      <c r="K196" s="188"/>
      <c r="L196" s="188"/>
      <c r="M196" s="188"/>
      <c r="N196" s="188"/>
      <c r="O196" s="188"/>
      <c r="P196" s="188"/>
      <c r="Q196" s="188"/>
      <c r="R196" s="188"/>
      <c r="S196" s="188"/>
      <c r="T196" s="188"/>
      <c r="U196" s="188"/>
      <c r="V196" s="188"/>
      <c r="W196" s="188"/>
      <c r="AP196" s="195"/>
    </row>
    <row r="197" spans="3:42" s="194" customFormat="1">
      <c r="C197" s="188"/>
      <c r="D197" s="188"/>
      <c r="E197" s="188"/>
      <c r="F197" s="188"/>
      <c r="G197" s="188"/>
      <c r="H197" s="188"/>
      <c r="I197" s="188"/>
      <c r="J197" s="188"/>
      <c r="K197" s="188"/>
      <c r="L197" s="188"/>
      <c r="M197" s="188"/>
      <c r="N197" s="188"/>
      <c r="O197" s="188"/>
      <c r="P197" s="188"/>
      <c r="Q197" s="188"/>
      <c r="R197" s="188"/>
      <c r="S197" s="188"/>
      <c r="T197" s="188"/>
      <c r="U197" s="188"/>
      <c r="V197" s="188"/>
      <c r="W197" s="188"/>
      <c r="AP197" s="195"/>
    </row>
    <row r="198" spans="3:42" s="194" customFormat="1">
      <c r="C198" s="188"/>
      <c r="D198" s="188"/>
      <c r="E198" s="188"/>
      <c r="F198" s="188"/>
      <c r="G198" s="188"/>
      <c r="H198" s="188"/>
      <c r="I198" s="188"/>
      <c r="J198" s="188"/>
      <c r="K198" s="188"/>
      <c r="L198" s="188"/>
      <c r="M198" s="188"/>
      <c r="N198" s="188"/>
      <c r="O198" s="188"/>
      <c r="P198" s="188"/>
      <c r="Q198" s="188"/>
      <c r="R198" s="188"/>
      <c r="S198" s="188"/>
      <c r="T198" s="188"/>
      <c r="U198" s="188"/>
      <c r="V198" s="188"/>
      <c r="W198" s="188"/>
      <c r="AP198" s="195"/>
    </row>
    <row r="199" spans="3:42" s="194" customFormat="1">
      <c r="C199" s="188"/>
      <c r="D199" s="188"/>
      <c r="E199" s="188"/>
      <c r="F199" s="188"/>
      <c r="G199" s="188"/>
      <c r="H199" s="188"/>
      <c r="I199" s="188"/>
      <c r="J199" s="188"/>
      <c r="K199" s="188"/>
      <c r="L199" s="188"/>
      <c r="M199" s="188"/>
      <c r="N199" s="188"/>
      <c r="O199" s="188"/>
      <c r="P199" s="188"/>
      <c r="Q199" s="188"/>
      <c r="R199" s="188"/>
      <c r="S199" s="188"/>
      <c r="T199" s="188"/>
      <c r="U199" s="188"/>
      <c r="V199" s="188"/>
      <c r="W199" s="188"/>
      <c r="AP199" s="195"/>
    </row>
    <row r="200" spans="3:42" s="194" customFormat="1">
      <c r="C200" s="188"/>
      <c r="D200" s="188"/>
      <c r="E200" s="188"/>
      <c r="F200" s="188"/>
      <c r="G200" s="188"/>
      <c r="H200" s="188"/>
      <c r="I200" s="188"/>
      <c r="J200" s="188"/>
      <c r="K200" s="188"/>
      <c r="L200" s="188"/>
      <c r="M200" s="188"/>
      <c r="N200" s="188"/>
      <c r="O200" s="188"/>
      <c r="P200" s="188"/>
      <c r="Q200" s="188"/>
      <c r="R200" s="188"/>
      <c r="S200" s="188"/>
      <c r="T200" s="188"/>
      <c r="U200" s="188"/>
      <c r="V200" s="188"/>
      <c r="W200" s="188"/>
      <c r="AP200" s="195"/>
    </row>
    <row r="201" spans="3:42" s="194" customFormat="1">
      <c r="C201" s="188"/>
      <c r="D201" s="188"/>
      <c r="E201" s="188"/>
      <c r="F201" s="188"/>
      <c r="G201" s="188"/>
      <c r="H201" s="188"/>
      <c r="I201" s="188"/>
      <c r="J201" s="188"/>
      <c r="K201" s="188"/>
      <c r="L201" s="188"/>
      <c r="M201" s="188"/>
      <c r="N201" s="188"/>
      <c r="O201" s="188"/>
      <c r="P201" s="188"/>
      <c r="Q201" s="188"/>
      <c r="R201" s="188"/>
      <c r="S201" s="188"/>
      <c r="T201" s="188"/>
      <c r="U201" s="188"/>
      <c r="V201" s="188"/>
      <c r="W201" s="188"/>
      <c r="AP201" s="195"/>
    </row>
    <row r="202" spans="3:42" s="194" customFormat="1">
      <c r="C202" s="188"/>
      <c r="D202" s="188"/>
      <c r="E202" s="188"/>
      <c r="F202" s="188"/>
      <c r="G202" s="188"/>
      <c r="H202" s="188"/>
      <c r="I202" s="188"/>
      <c r="J202" s="188"/>
      <c r="K202" s="188"/>
      <c r="L202" s="188"/>
      <c r="M202" s="188"/>
      <c r="N202" s="188"/>
      <c r="O202" s="188"/>
      <c r="P202" s="188"/>
      <c r="Q202" s="188"/>
      <c r="R202" s="188"/>
      <c r="S202" s="188"/>
      <c r="T202" s="188"/>
      <c r="U202" s="188"/>
      <c r="V202" s="188"/>
      <c r="W202" s="188"/>
      <c r="AP202" s="195"/>
    </row>
    <row r="203" spans="3:42" s="194" customFormat="1">
      <c r="C203" s="188"/>
      <c r="D203" s="188"/>
      <c r="E203" s="188"/>
      <c r="F203" s="188"/>
      <c r="G203" s="188"/>
      <c r="H203" s="188"/>
      <c r="I203" s="188"/>
      <c r="J203" s="188"/>
      <c r="K203" s="188"/>
      <c r="L203" s="188"/>
      <c r="M203" s="188"/>
      <c r="N203" s="188"/>
      <c r="O203" s="188"/>
      <c r="P203" s="188"/>
      <c r="Q203" s="188"/>
      <c r="R203" s="188"/>
      <c r="S203" s="188"/>
      <c r="T203" s="188"/>
      <c r="U203" s="188"/>
      <c r="V203" s="188"/>
      <c r="W203" s="188"/>
      <c r="AP203" s="195"/>
    </row>
    <row r="204" spans="3:42" s="194" customFormat="1">
      <c r="C204" s="188"/>
      <c r="D204" s="188"/>
      <c r="E204" s="188"/>
      <c r="F204" s="188"/>
      <c r="G204" s="188"/>
      <c r="H204" s="188"/>
      <c r="I204" s="188"/>
      <c r="J204" s="188"/>
      <c r="K204" s="188"/>
      <c r="L204" s="188"/>
      <c r="M204" s="188"/>
      <c r="N204" s="188"/>
      <c r="O204" s="188"/>
      <c r="P204" s="188"/>
      <c r="Q204" s="188"/>
      <c r="R204" s="188"/>
      <c r="S204" s="188"/>
      <c r="T204" s="188"/>
      <c r="U204" s="188"/>
      <c r="V204" s="188"/>
      <c r="W204" s="188"/>
      <c r="AP204" s="195"/>
    </row>
    <row r="205" spans="3:42" s="194" customFormat="1">
      <c r="C205" s="188"/>
      <c r="D205" s="188"/>
      <c r="E205" s="188"/>
      <c r="F205" s="188"/>
      <c r="G205" s="188"/>
      <c r="H205" s="188"/>
      <c r="I205" s="188"/>
      <c r="J205" s="188"/>
      <c r="K205" s="188"/>
      <c r="L205" s="188"/>
      <c r="M205" s="188"/>
      <c r="N205" s="188"/>
      <c r="O205" s="188"/>
      <c r="P205" s="188"/>
      <c r="Q205" s="188"/>
      <c r="R205" s="188"/>
      <c r="S205" s="188"/>
      <c r="T205" s="188"/>
      <c r="U205" s="188"/>
      <c r="V205" s="188"/>
      <c r="W205" s="188"/>
      <c r="AP205" s="195"/>
    </row>
    <row r="206" spans="3:42" s="194" customFormat="1">
      <c r="C206" s="188"/>
      <c r="D206" s="188"/>
      <c r="E206" s="188"/>
      <c r="F206" s="188"/>
      <c r="G206" s="188"/>
      <c r="H206" s="188"/>
      <c r="I206" s="188"/>
      <c r="J206" s="188"/>
      <c r="K206" s="188"/>
      <c r="L206" s="188"/>
      <c r="M206" s="188"/>
      <c r="N206" s="188"/>
      <c r="O206" s="188"/>
      <c r="P206" s="188"/>
      <c r="Q206" s="188"/>
      <c r="R206" s="188"/>
      <c r="S206" s="188"/>
      <c r="T206" s="188"/>
      <c r="U206" s="188"/>
      <c r="V206" s="188"/>
      <c r="W206" s="188"/>
      <c r="AP206" s="195"/>
    </row>
    <row r="207" spans="3:42" s="194" customFormat="1">
      <c r="C207" s="188"/>
      <c r="D207" s="188"/>
      <c r="E207" s="188"/>
      <c r="F207" s="188"/>
      <c r="G207" s="188"/>
      <c r="H207" s="188"/>
      <c r="I207" s="188"/>
      <c r="J207" s="188"/>
      <c r="K207" s="188"/>
      <c r="L207" s="188"/>
      <c r="M207" s="188"/>
      <c r="N207" s="188"/>
      <c r="O207" s="188"/>
      <c r="P207" s="188"/>
      <c r="Q207" s="188"/>
      <c r="R207" s="188"/>
      <c r="S207" s="188"/>
      <c r="T207" s="188"/>
      <c r="U207" s="188"/>
      <c r="V207" s="188"/>
      <c r="W207" s="188"/>
      <c r="AP207" s="195"/>
    </row>
    <row r="208" spans="3:42" s="194" customFormat="1">
      <c r="C208" s="188"/>
      <c r="D208" s="188"/>
      <c r="E208" s="188"/>
      <c r="F208" s="188"/>
      <c r="G208" s="188"/>
      <c r="H208" s="188"/>
      <c r="I208" s="188"/>
      <c r="J208" s="188"/>
      <c r="K208" s="188"/>
      <c r="L208" s="188"/>
      <c r="M208" s="188"/>
      <c r="N208" s="188"/>
      <c r="O208" s="188"/>
      <c r="P208" s="188"/>
      <c r="Q208" s="188"/>
      <c r="R208" s="188"/>
      <c r="S208" s="188"/>
      <c r="T208" s="188"/>
      <c r="U208" s="188"/>
      <c r="V208" s="188"/>
      <c r="W208" s="188"/>
      <c r="AP208" s="195"/>
    </row>
    <row r="209" spans="3:42" s="194" customFormat="1">
      <c r="C209" s="188"/>
      <c r="D209" s="188"/>
      <c r="E209" s="188"/>
      <c r="F209" s="188"/>
      <c r="G209" s="188"/>
      <c r="H209" s="188"/>
      <c r="I209" s="188"/>
      <c r="J209" s="188"/>
      <c r="K209" s="188"/>
      <c r="L209" s="188"/>
      <c r="M209" s="188"/>
      <c r="N209" s="188"/>
      <c r="O209" s="188"/>
      <c r="P209" s="188"/>
      <c r="Q209" s="188"/>
      <c r="R209" s="188"/>
      <c r="S209" s="188"/>
      <c r="T209" s="188"/>
      <c r="U209" s="188"/>
      <c r="V209" s="188"/>
      <c r="W209" s="188"/>
      <c r="AP209" s="195"/>
    </row>
    <row r="210" spans="3:42" s="194" customFormat="1">
      <c r="C210" s="188"/>
      <c r="D210" s="188"/>
      <c r="E210" s="188"/>
      <c r="F210" s="188"/>
      <c r="G210" s="188"/>
      <c r="H210" s="188"/>
      <c r="I210" s="188"/>
      <c r="J210" s="188"/>
      <c r="K210" s="188"/>
      <c r="L210" s="188"/>
      <c r="M210" s="188"/>
      <c r="N210" s="188"/>
      <c r="O210" s="188"/>
      <c r="P210" s="188"/>
      <c r="Q210" s="188"/>
      <c r="R210" s="188"/>
      <c r="S210" s="188"/>
      <c r="T210" s="188"/>
      <c r="U210" s="188"/>
      <c r="V210" s="188"/>
      <c r="W210" s="188"/>
      <c r="AP210" s="195"/>
    </row>
    <row r="211" spans="3:42" s="194" customFormat="1">
      <c r="C211" s="188"/>
      <c r="D211" s="188"/>
      <c r="E211" s="188"/>
      <c r="F211" s="188"/>
      <c r="G211" s="188"/>
      <c r="H211" s="188"/>
      <c r="I211" s="188"/>
      <c r="J211" s="188"/>
      <c r="K211" s="188"/>
      <c r="L211" s="188"/>
      <c r="M211" s="188"/>
      <c r="N211" s="188"/>
      <c r="O211" s="188"/>
      <c r="P211" s="188"/>
      <c r="Q211" s="188"/>
      <c r="R211" s="188"/>
      <c r="S211" s="188"/>
      <c r="T211" s="188"/>
      <c r="U211" s="188"/>
      <c r="V211" s="188"/>
      <c r="W211" s="188"/>
      <c r="AP211" s="195"/>
    </row>
    <row r="212" spans="3:42" s="194" customFormat="1">
      <c r="C212" s="188"/>
      <c r="D212" s="188"/>
      <c r="E212" s="188"/>
      <c r="F212" s="188"/>
      <c r="G212" s="188"/>
      <c r="H212" s="188"/>
      <c r="I212" s="188"/>
      <c r="J212" s="188"/>
      <c r="K212" s="188"/>
      <c r="L212" s="188"/>
      <c r="M212" s="188"/>
      <c r="N212" s="188"/>
      <c r="O212" s="188"/>
      <c r="P212" s="188"/>
      <c r="Q212" s="188"/>
      <c r="R212" s="188"/>
      <c r="S212" s="188"/>
      <c r="T212" s="188"/>
      <c r="U212" s="188"/>
      <c r="V212" s="188"/>
      <c r="W212" s="188"/>
      <c r="AP212" s="195"/>
    </row>
    <row r="213" spans="3:42" s="194" customFormat="1">
      <c r="C213" s="188"/>
      <c r="D213" s="188"/>
      <c r="E213" s="188"/>
      <c r="F213" s="188"/>
      <c r="G213" s="188"/>
      <c r="H213" s="188"/>
      <c r="I213" s="188"/>
      <c r="J213" s="188"/>
      <c r="K213" s="188"/>
      <c r="L213" s="188"/>
      <c r="M213" s="188"/>
      <c r="N213" s="188"/>
      <c r="O213" s="188"/>
      <c r="P213" s="188"/>
      <c r="Q213" s="188"/>
      <c r="R213" s="188"/>
      <c r="S213" s="188"/>
      <c r="T213" s="188"/>
      <c r="U213" s="188"/>
      <c r="V213" s="188"/>
      <c r="W213" s="188"/>
      <c r="AP213" s="195"/>
    </row>
    <row r="214" spans="3:42" s="194" customFormat="1">
      <c r="C214" s="188"/>
      <c r="D214" s="188"/>
      <c r="E214" s="188"/>
      <c r="F214" s="188"/>
      <c r="G214" s="188"/>
      <c r="H214" s="188"/>
      <c r="I214" s="188"/>
      <c r="J214" s="188"/>
      <c r="K214" s="188"/>
      <c r="L214" s="188"/>
      <c r="M214" s="188"/>
      <c r="N214" s="188"/>
      <c r="O214" s="188"/>
      <c r="P214" s="188"/>
      <c r="Q214" s="188"/>
      <c r="R214" s="188"/>
      <c r="S214" s="188"/>
      <c r="T214" s="188"/>
      <c r="U214" s="188"/>
      <c r="V214" s="188"/>
      <c r="W214" s="188"/>
      <c r="AP214" s="195"/>
    </row>
    <row r="215" spans="3:42" s="194" customFormat="1">
      <c r="C215" s="188"/>
      <c r="D215" s="188"/>
      <c r="E215" s="188"/>
      <c r="F215" s="188"/>
      <c r="G215" s="188"/>
      <c r="H215" s="188"/>
      <c r="I215" s="188"/>
      <c r="J215" s="188"/>
      <c r="K215" s="188"/>
      <c r="L215" s="188"/>
      <c r="M215" s="188"/>
      <c r="N215" s="188"/>
      <c r="O215" s="188"/>
      <c r="P215" s="188"/>
      <c r="Q215" s="188"/>
      <c r="R215" s="188"/>
      <c r="S215" s="188"/>
      <c r="T215" s="188"/>
      <c r="U215" s="188"/>
      <c r="V215" s="188"/>
      <c r="W215" s="188"/>
      <c r="AP215" s="195"/>
    </row>
    <row r="216" spans="3:42" s="194" customFormat="1">
      <c r="C216" s="188"/>
      <c r="D216" s="188"/>
      <c r="E216" s="188"/>
      <c r="F216" s="188"/>
      <c r="G216" s="188"/>
      <c r="H216" s="188"/>
      <c r="I216" s="188"/>
      <c r="J216" s="188"/>
      <c r="K216" s="188"/>
      <c r="L216" s="188"/>
      <c r="M216" s="188"/>
      <c r="N216" s="188"/>
      <c r="O216" s="188"/>
      <c r="P216" s="188"/>
      <c r="Q216" s="188"/>
      <c r="R216" s="188"/>
      <c r="S216" s="188"/>
      <c r="T216" s="188"/>
      <c r="U216" s="188"/>
      <c r="V216" s="188"/>
      <c r="W216" s="188"/>
      <c r="AP216" s="195"/>
    </row>
    <row r="217" spans="3:42" s="194" customFormat="1">
      <c r="C217" s="188"/>
      <c r="D217" s="188"/>
      <c r="E217" s="188"/>
      <c r="F217" s="188"/>
      <c r="G217" s="188"/>
      <c r="H217" s="188"/>
      <c r="I217" s="188"/>
      <c r="J217" s="188"/>
      <c r="K217" s="188"/>
      <c r="L217" s="188"/>
      <c r="M217" s="188"/>
      <c r="N217" s="188"/>
      <c r="O217" s="188"/>
      <c r="P217" s="188"/>
      <c r="Q217" s="188"/>
      <c r="R217" s="188"/>
      <c r="S217" s="188"/>
      <c r="T217" s="188"/>
      <c r="U217" s="188"/>
      <c r="V217" s="188"/>
      <c r="W217" s="188"/>
      <c r="AP217" s="195"/>
    </row>
    <row r="218" spans="3:42" s="194" customFormat="1">
      <c r="C218" s="188"/>
      <c r="D218" s="188"/>
      <c r="E218" s="188"/>
      <c r="F218" s="188"/>
      <c r="G218" s="188"/>
      <c r="H218" s="188"/>
      <c r="I218" s="188"/>
      <c r="J218" s="188"/>
      <c r="K218" s="188"/>
      <c r="L218" s="188"/>
      <c r="M218" s="188"/>
      <c r="N218" s="188"/>
      <c r="O218" s="188"/>
      <c r="P218" s="188"/>
      <c r="Q218" s="188"/>
      <c r="R218" s="188"/>
      <c r="S218" s="188"/>
      <c r="T218" s="188"/>
      <c r="U218" s="188"/>
      <c r="V218" s="188"/>
      <c r="W218" s="188"/>
      <c r="AP218" s="195"/>
    </row>
    <row r="219" spans="3:42" s="194" customFormat="1">
      <c r="C219" s="188"/>
      <c r="D219" s="188"/>
      <c r="E219" s="188"/>
      <c r="F219" s="188"/>
      <c r="G219" s="188"/>
      <c r="H219" s="188"/>
      <c r="I219" s="188"/>
      <c r="J219" s="188"/>
      <c r="K219" s="188"/>
      <c r="L219" s="188"/>
      <c r="M219" s="188"/>
      <c r="N219" s="188"/>
      <c r="O219" s="188"/>
      <c r="P219" s="188"/>
      <c r="Q219" s="188"/>
      <c r="R219" s="188"/>
      <c r="S219" s="188"/>
      <c r="T219" s="188"/>
      <c r="U219" s="188"/>
      <c r="V219" s="188"/>
      <c r="W219" s="188"/>
      <c r="AP219" s="195"/>
    </row>
    <row r="220" spans="3:42" s="194" customFormat="1">
      <c r="C220" s="188"/>
      <c r="D220" s="188"/>
      <c r="E220" s="188"/>
      <c r="F220" s="188"/>
      <c r="G220" s="188"/>
      <c r="H220" s="188"/>
      <c r="I220" s="188"/>
      <c r="J220" s="188"/>
      <c r="K220" s="188"/>
      <c r="L220" s="188"/>
      <c r="M220" s="188"/>
      <c r="N220" s="188"/>
      <c r="O220" s="188"/>
      <c r="P220" s="188"/>
      <c r="Q220" s="188"/>
      <c r="R220" s="188"/>
      <c r="S220" s="188"/>
      <c r="T220" s="188"/>
      <c r="U220" s="188"/>
      <c r="V220" s="188"/>
      <c r="W220" s="188"/>
      <c r="AP220" s="195"/>
    </row>
    <row r="221" spans="3:42" s="194" customFormat="1">
      <c r="C221" s="188"/>
      <c r="D221" s="188"/>
      <c r="E221" s="188"/>
      <c r="F221" s="188"/>
      <c r="G221" s="188"/>
      <c r="H221" s="188"/>
      <c r="I221" s="188"/>
      <c r="J221" s="188"/>
      <c r="K221" s="188"/>
      <c r="L221" s="188"/>
      <c r="M221" s="188"/>
      <c r="N221" s="188"/>
      <c r="O221" s="188"/>
      <c r="P221" s="188"/>
      <c r="Q221" s="188"/>
      <c r="R221" s="188"/>
      <c r="S221" s="188"/>
      <c r="T221" s="188"/>
      <c r="U221" s="188"/>
      <c r="V221" s="188"/>
      <c r="W221" s="188"/>
      <c r="AP221" s="195"/>
    </row>
    <row r="222" spans="3:42" s="194" customFormat="1">
      <c r="C222" s="188"/>
      <c r="D222" s="188"/>
      <c r="E222" s="188"/>
      <c r="F222" s="188"/>
      <c r="G222" s="188"/>
      <c r="H222" s="188"/>
      <c r="I222" s="188"/>
      <c r="J222" s="188"/>
      <c r="K222" s="188"/>
      <c r="L222" s="188"/>
      <c r="M222" s="188"/>
      <c r="N222" s="188"/>
      <c r="O222" s="188"/>
      <c r="P222" s="188"/>
      <c r="Q222" s="188"/>
      <c r="R222" s="188"/>
      <c r="S222" s="188"/>
      <c r="T222" s="188"/>
      <c r="U222" s="188"/>
      <c r="V222" s="188"/>
      <c r="W222" s="188"/>
      <c r="AP222" s="195"/>
    </row>
    <row r="223" spans="3:42" s="194" customFormat="1">
      <c r="C223" s="188"/>
      <c r="D223" s="188"/>
      <c r="E223" s="188"/>
      <c r="F223" s="188"/>
      <c r="G223" s="188"/>
      <c r="H223" s="188"/>
      <c r="I223" s="188"/>
      <c r="J223" s="188"/>
      <c r="K223" s="188"/>
      <c r="L223" s="188"/>
      <c r="M223" s="188"/>
      <c r="N223" s="188"/>
      <c r="O223" s="188"/>
      <c r="P223" s="188"/>
      <c r="Q223" s="188"/>
      <c r="R223" s="188"/>
      <c r="S223" s="188"/>
      <c r="T223" s="188"/>
      <c r="U223" s="188"/>
      <c r="V223" s="188"/>
      <c r="W223" s="188"/>
      <c r="AP223" s="195"/>
    </row>
    <row r="224" spans="3:42" s="194" customFormat="1">
      <c r="C224" s="188"/>
      <c r="D224" s="188"/>
      <c r="E224" s="188"/>
      <c r="F224" s="188"/>
      <c r="G224" s="188"/>
      <c r="H224" s="188"/>
      <c r="I224" s="188"/>
      <c r="J224" s="188"/>
      <c r="K224" s="188"/>
      <c r="L224" s="188"/>
      <c r="M224" s="188"/>
      <c r="N224" s="188"/>
      <c r="O224" s="188"/>
      <c r="P224" s="188"/>
      <c r="Q224" s="188"/>
      <c r="R224" s="188"/>
      <c r="S224" s="188"/>
      <c r="T224" s="188"/>
      <c r="U224" s="188"/>
      <c r="V224" s="188"/>
      <c r="W224" s="188"/>
      <c r="AP224" s="195"/>
    </row>
    <row r="225" spans="3:42" s="194" customFormat="1">
      <c r="C225" s="188"/>
      <c r="D225" s="188"/>
      <c r="E225" s="188"/>
      <c r="F225" s="188"/>
      <c r="G225" s="188"/>
      <c r="H225" s="188"/>
      <c r="I225" s="188"/>
      <c r="J225" s="188"/>
      <c r="K225" s="188"/>
      <c r="L225" s="188"/>
      <c r="M225" s="188"/>
      <c r="N225" s="188"/>
      <c r="O225" s="188"/>
      <c r="P225" s="188"/>
      <c r="Q225" s="188"/>
      <c r="R225" s="188"/>
      <c r="S225" s="188"/>
      <c r="T225" s="188"/>
      <c r="U225" s="188"/>
      <c r="V225" s="188"/>
      <c r="W225" s="188"/>
      <c r="AP225" s="195"/>
    </row>
    <row r="226" spans="3:42" s="194" customFormat="1">
      <c r="C226" s="188"/>
      <c r="D226" s="188"/>
      <c r="E226" s="188"/>
      <c r="F226" s="188"/>
      <c r="G226" s="188"/>
      <c r="H226" s="188"/>
      <c r="I226" s="188"/>
      <c r="J226" s="188"/>
      <c r="K226" s="188"/>
      <c r="L226" s="188"/>
      <c r="M226" s="188"/>
      <c r="N226" s="188"/>
      <c r="O226" s="188"/>
      <c r="P226" s="188"/>
      <c r="Q226" s="188"/>
      <c r="R226" s="188"/>
      <c r="S226" s="188"/>
      <c r="T226" s="188"/>
      <c r="U226" s="188"/>
      <c r="V226" s="188"/>
      <c r="W226" s="188"/>
      <c r="AP226" s="195"/>
    </row>
    <row r="227" spans="3:42" s="194" customFormat="1">
      <c r="C227" s="188"/>
      <c r="D227" s="188"/>
      <c r="E227" s="188"/>
      <c r="F227" s="188"/>
      <c r="G227" s="188"/>
      <c r="H227" s="188"/>
      <c r="I227" s="188"/>
      <c r="J227" s="188"/>
      <c r="K227" s="188"/>
      <c r="L227" s="188"/>
      <c r="M227" s="188"/>
      <c r="N227" s="188"/>
      <c r="O227" s="188"/>
      <c r="P227" s="188"/>
      <c r="Q227" s="188"/>
      <c r="R227" s="188"/>
      <c r="S227" s="188"/>
      <c r="T227" s="188"/>
      <c r="U227" s="188"/>
      <c r="V227" s="188"/>
      <c r="W227" s="188"/>
      <c r="AP227" s="195"/>
    </row>
    <row r="228" spans="3:42" s="194" customFormat="1">
      <c r="C228" s="188"/>
      <c r="D228" s="188"/>
      <c r="E228" s="188"/>
      <c r="F228" s="188"/>
      <c r="G228" s="188"/>
      <c r="H228" s="188"/>
      <c r="I228" s="188"/>
      <c r="J228" s="188"/>
      <c r="K228" s="188"/>
      <c r="L228" s="188"/>
      <c r="M228" s="188"/>
      <c r="N228" s="188"/>
      <c r="O228" s="188"/>
      <c r="P228" s="188"/>
      <c r="Q228" s="188"/>
      <c r="R228" s="188"/>
      <c r="S228" s="188"/>
      <c r="T228" s="188"/>
      <c r="U228" s="188"/>
      <c r="V228" s="188"/>
      <c r="W228" s="188"/>
      <c r="AP228" s="195"/>
    </row>
    <row r="229" spans="3:42" s="194" customFormat="1">
      <c r="C229" s="188"/>
      <c r="D229" s="188"/>
      <c r="E229" s="188"/>
      <c r="F229" s="188"/>
      <c r="G229" s="188"/>
      <c r="H229" s="188"/>
      <c r="I229" s="188"/>
      <c r="J229" s="188"/>
      <c r="K229" s="188"/>
      <c r="L229" s="188"/>
      <c r="M229" s="188"/>
      <c r="N229" s="188"/>
      <c r="O229" s="188"/>
      <c r="P229" s="188"/>
      <c r="Q229" s="188"/>
      <c r="R229" s="188"/>
      <c r="S229" s="188"/>
      <c r="T229" s="188"/>
      <c r="U229" s="188"/>
      <c r="V229" s="188"/>
      <c r="W229" s="188"/>
      <c r="AP229" s="195"/>
    </row>
    <row r="230" spans="3:42" s="194" customFormat="1">
      <c r="C230" s="188"/>
      <c r="D230" s="188"/>
      <c r="E230" s="188"/>
      <c r="F230" s="188"/>
      <c r="G230" s="188"/>
      <c r="H230" s="188"/>
      <c r="I230" s="188"/>
      <c r="J230" s="188"/>
      <c r="K230" s="188"/>
      <c r="L230" s="188"/>
      <c r="M230" s="188"/>
      <c r="N230" s="188"/>
      <c r="O230" s="188"/>
      <c r="P230" s="188"/>
      <c r="Q230" s="188"/>
      <c r="R230" s="188"/>
      <c r="S230" s="188"/>
      <c r="T230" s="188"/>
      <c r="U230" s="188"/>
      <c r="V230" s="188"/>
      <c r="W230" s="188"/>
      <c r="AP230" s="195"/>
    </row>
    <row r="231" spans="3:42" s="194" customFormat="1">
      <c r="C231" s="188"/>
      <c r="D231" s="188"/>
      <c r="E231" s="188"/>
      <c r="F231" s="188"/>
      <c r="G231" s="188"/>
      <c r="H231" s="188"/>
      <c r="I231" s="188"/>
      <c r="J231" s="188"/>
      <c r="K231" s="188"/>
      <c r="L231" s="188"/>
      <c r="M231" s="188"/>
      <c r="N231" s="188"/>
      <c r="O231" s="188"/>
      <c r="P231" s="188"/>
      <c r="Q231" s="188"/>
      <c r="R231" s="188"/>
      <c r="S231" s="188"/>
      <c r="T231" s="188"/>
      <c r="U231" s="188"/>
      <c r="V231" s="188"/>
      <c r="W231" s="188"/>
      <c r="AP231" s="195"/>
    </row>
    <row r="232" spans="3:42" s="194" customFormat="1">
      <c r="C232" s="188"/>
      <c r="D232" s="188"/>
      <c r="E232" s="188"/>
      <c r="F232" s="188"/>
      <c r="G232" s="188"/>
      <c r="H232" s="188"/>
      <c r="I232" s="188"/>
      <c r="J232" s="188"/>
      <c r="K232" s="188"/>
      <c r="L232" s="188"/>
      <c r="M232" s="188"/>
      <c r="N232" s="188"/>
      <c r="O232" s="188"/>
      <c r="P232" s="188"/>
      <c r="Q232" s="188"/>
      <c r="R232" s="188"/>
      <c r="S232" s="188"/>
      <c r="T232" s="188"/>
      <c r="U232" s="188"/>
      <c r="V232" s="188"/>
      <c r="W232" s="188"/>
      <c r="AP232" s="195"/>
    </row>
    <row r="233" spans="3:42" s="194" customFormat="1">
      <c r="C233" s="188"/>
      <c r="D233" s="188"/>
      <c r="E233" s="188"/>
      <c r="F233" s="188"/>
      <c r="G233" s="188"/>
      <c r="H233" s="188"/>
      <c r="I233" s="188"/>
      <c r="J233" s="188"/>
      <c r="K233" s="188"/>
      <c r="L233" s="188"/>
      <c r="M233" s="188"/>
      <c r="N233" s="188"/>
      <c r="O233" s="188"/>
      <c r="P233" s="188"/>
      <c r="Q233" s="188"/>
      <c r="R233" s="188"/>
      <c r="S233" s="188"/>
      <c r="T233" s="188"/>
      <c r="U233" s="188"/>
      <c r="V233" s="188"/>
      <c r="W233" s="188"/>
      <c r="AP233" s="195"/>
    </row>
    <row r="234" spans="3:42" s="194" customFormat="1">
      <c r="C234" s="188"/>
      <c r="D234" s="188"/>
      <c r="E234" s="188"/>
      <c r="F234" s="188"/>
      <c r="G234" s="188"/>
      <c r="H234" s="188"/>
      <c r="I234" s="188"/>
      <c r="J234" s="188"/>
      <c r="K234" s="188"/>
      <c r="L234" s="188"/>
      <c r="M234" s="188"/>
      <c r="N234" s="188"/>
      <c r="O234" s="188"/>
      <c r="P234" s="188"/>
      <c r="Q234" s="188"/>
      <c r="R234" s="188"/>
      <c r="S234" s="188"/>
      <c r="T234" s="188"/>
      <c r="U234" s="188"/>
      <c r="V234" s="188"/>
      <c r="W234" s="188"/>
      <c r="AP234" s="195"/>
    </row>
    <row r="235" spans="3:42" s="194" customFormat="1">
      <c r="C235" s="188"/>
      <c r="D235" s="188"/>
      <c r="E235" s="188"/>
      <c r="F235" s="188"/>
      <c r="G235" s="188"/>
      <c r="H235" s="188"/>
      <c r="I235" s="188"/>
      <c r="J235" s="188"/>
      <c r="K235" s="188"/>
      <c r="L235" s="188"/>
      <c r="M235" s="188"/>
      <c r="N235" s="188"/>
      <c r="O235" s="188"/>
      <c r="P235" s="188"/>
      <c r="Q235" s="188"/>
      <c r="R235" s="188"/>
      <c r="S235" s="188"/>
      <c r="T235" s="188"/>
      <c r="U235" s="188"/>
      <c r="V235" s="188"/>
      <c r="W235" s="188"/>
      <c r="AP235" s="195"/>
    </row>
    <row r="236" spans="3:42" s="194" customFormat="1">
      <c r="C236" s="188"/>
      <c r="D236" s="188"/>
      <c r="E236" s="188"/>
      <c r="F236" s="188"/>
      <c r="G236" s="188"/>
      <c r="H236" s="188"/>
      <c r="I236" s="188"/>
      <c r="J236" s="188"/>
      <c r="K236" s="188"/>
      <c r="L236" s="188"/>
      <c r="M236" s="188"/>
      <c r="N236" s="188"/>
      <c r="O236" s="188"/>
      <c r="P236" s="188"/>
      <c r="Q236" s="188"/>
      <c r="R236" s="188"/>
      <c r="S236" s="188"/>
      <c r="T236" s="188"/>
      <c r="U236" s="188"/>
      <c r="V236" s="188"/>
      <c r="W236" s="188"/>
      <c r="AP236" s="195"/>
    </row>
    <row r="237" spans="3:42" s="194" customFormat="1">
      <c r="C237" s="188"/>
      <c r="D237" s="188"/>
      <c r="E237" s="188"/>
      <c r="F237" s="188"/>
      <c r="G237" s="188"/>
      <c r="H237" s="188"/>
      <c r="I237" s="188"/>
      <c r="J237" s="188"/>
      <c r="K237" s="188"/>
      <c r="L237" s="188"/>
      <c r="M237" s="188"/>
      <c r="N237" s="188"/>
      <c r="O237" s="188"/>
      <c r="P237" s="188"/>
      <c r="Q237" s="188"/>
      <c r="R237" s="188"/>
      <c r="S237" s="188"/>
      <c r="T237" s="188"/>
      <c r="U237" s="188"/>
      <c r="V237" s="188"/>
      <c r="W237" s="188"/>
      <c r="AP237" s="195"/>
    </row>
    <row r="238" spans="3:42" s="194" customFormat="1">
      <c r="C238" s="188"/>
      <c r="D238" s="188"/>
      <c r="E238" s="188"/>
      <c r="F238" s="188"/>
      <c r="G238" s="188"/>
      <c r="H238" s="188"/>
      <c r="I238" s="188"/>
      <c r="J238" s="188"/>
      <c r="K238" s="188"/>
      <c r="L238" s="188"/>
      <c r="M238" s="188"/>
      <c r="N238" s="188"/>
      <c r="O238" s="188"/>
      <c r="P238" s="188"/>
      <c r="Q238" s="188"/>
      <c r="R238" s="188"/>
      <c r="S238" s="188"/>
      <c r="T238" s="188"/>
      <c r="U238" s="188"/>
      <c r="V238" s="188"/>
      <c r="W238" s="188"/>
      <c r="AP238" s="195"/>
    </row>
    <row r="239" spans="3:42" s="194" customFormat="1">
      <c r="C239" s="188"/>
      <c r="D239" s="188"/>
      <c r="E239" s="188"/>
      <c r="F239" s="188"/>
      <c r="G239" s="188"/>
      <c r="H239" s="188"/>
      <c r="I239" s="188"/>
      <c r="J239" s="188"/>
      <c r="K239" s="188"/>
      <c r="L239" s="188"/>
      <c r="M239" s="188"/>
      <c r="N239" s="188"/>
      <c r="O239" s="188"/>
      <c r="P239" s="188"/>
      <c r="Q239" s="188"/>
      <c r="R239" s="188"/>
      <c r="S239" s="188"/>
      <c r="T239" s="188"/>
      <c r="U239" s="188"/>
      <c r="V239" s="188"/>
      <c r="W239" s="188"/>
      <c r="AP239" s="195"/>
    </row>
    <row r="240" spans="3:42" s="194" customFormat="1">
      <c r="C240" s="188"/>
      <c r="D240" s="188"/>
      <c r="E240" s="188"/>
      <c r="F240" s="188"/>
      <c r="G240" s="188"/>
      <c r="H240" s="188"/>
      <c r="I240" s="188"/>
      <c r="J240" s="188"/>
      <c r="K240" s="188"/>
      <c r="L240" s="188"/>
      <c r="M240" s="188"/>
      <c r="N240" s="188"/>
      <c r="O240" s="188"/>
      <c r="P240" s="188"/>
      <c r="Q240" s="188"/>
      <c r="R240" s="188"/>
      <c r="S240" s="188"/>
      <c r="T240" s="188"/>
      <c r="U240" s="188"/>
      <c r="V240" s="188"/>
      <c r="W240" s="188"/>
      <c r="AP240" s="195"/>
    </row>
    <row r="241" spans="3:42" s="194" customFormat="1">
      <c r="C241" s="188"/>
      <c r="D241" s="188"/>
      <c r="E241" s="188"/>
      <c r="F241" s="188"/>
      <c r="G241" s="188"/>
      <c r="H241" s="188"/>
      <c r="I241" s="188"/>
      <c r="J241" s="188"/>
      <c r="K241" s="188"/>
      <c r="L241" s="188"/>
      <c r="M241" s="188"/>
      <c r="N241" s="188"/>
      <c r="O241" s="188"/>
      <c r="P241" s="188"/>
      <c r="Q241" s="188"/>
      <c r="R241" s="188"/>
      <c r="S241" s="188"/>
      <c r="T241" s="188"/>
      <c r="U241" s="188"/>
      <c r="V241" s="188"/>
      <c r="W241" s="188"/>
      <c r="AP241" s="195"/>
    </row>
    <row r="242" spans="3:42" s="194" customFormat="1">
      <c r="C242" s="188"/>
      <c r="D242" s="188"/>
      <c r="E242" s="188"/>
      <c r="F242" s="188"/>
      <c r="G242" s="188"/>
      <c r="H242" s="188"/>
      <c r="I242" s="188"/>
      <c r="J242" s="188"/>
      <c r="K242" s="188"/>
      <c r="L242" s="188"/>
      <c r="M242" s="188"/>
      <c r="N242" s="188"/>
      <c r="O242" s="188"/>
      <c r="P242" s="188"/>
      <c r="Q242" s="188"/>
      <c r="R242" s="188"/>
      <c r="S242" s="188"/>
      <c r="T242" s="188"/>
      <c r="U242" s="188"/>
      <c r="V242" s="188"/>
      <c r="W242" s="188"/>
      <c r="AP242" s="195"/>
    </row>
    <row r="243" spans="3:42" s="194" customFormat="1">
      <c r="C243" s="188"/>
      <c r="D243" s="188"/>
      <c r="E243" s="188"/>
      <c r="F243" s="188"/>
      <c r="G243" s="188"/>
      <c r="H243" s="188"/>
      <c r="I243" s="188"/>
      <c r="J243" s="188"/>
      <c r="K243" s="188"/>
      <c r="L243" s="188"/>
      <c r="M243" s="188"/>
      <c r="N243" s="188"/>
      <c r="O243" s="188"/>
      <c r="P243" s="188"/>
      <c r="Q243" s="188"/>
      <c r="R243" s="188"/>
      <c r="S243" s="188"/>
      <c r="T243" s="188"/>
      <c r="U243" s="188"/>
      <c r="V243" s="188"/>
      <c r="W243" s="188"/>
      <c r="AP243" s="195"/>
    </row>
    <row r="244" spans="3:42" s="194" customFormat="1">
      <c r="C244" s="188"/>
      <c r="D244" s="188"/>
      <c r="E244" s="188"/>
      <c r="F244" s="188"/>
      <c r="G244" s="188"/>
      <c r="H244" s="188"/>
      <c r="I244" s="188"/>
      <c r="J244" s="188"/>
      <c r="K244" s="188"/>
      <c r="L244" s="188"/>
      <c r="M244" s="188"/>
      <c r="N244" s="188"/>
      <c r="O244" s="188"/>
      <c r="P244" s="188"/>
      <c r="Q244" s="188"/>
      <c r="R244" s="188"/>
      <c r="S244" s="188"/>
      <c r="T244" s="188"/>
      <c r="U244" s="188"/>
      <c r="V244" s="188"/>
      <c r="W244" s="188"/>
      <c r="AP244" s="195"/>
    </row>
    <row r="245" spans="3:42" s="194" customFormat="1">
      <c r="C245" s="188"/>
      <c r="D245" s="188"/>
      <c r="E245" s="188"/>
      <c r="F245" s="188"/>
      <c r="G245" s="188"/>
      <c r="H245" s="188"/>
      <c r="I245" s="188"/>
      <c r="J245" s="188"/>
      <c r="K245" s="188"/>
      <c r="L245" s="188"/>
      <c r="M245" s="188"/>
      <c r="N245" s="188"/>
      <c r="O245" s="188"/>
      <c r="P245" s="188"/>
      <c r="Q245" s="188"/>
      <c r="R245" s="188"/>
      <c r="S245" s="188"/>
      <c r="T245" s="188"/>
      <c r="U245" s="188"/>
      <c r="V245" s="188"/>
      <c r="W245" s="188"/>
      <c r="AP245" s="195"/>
    </row>
    <row r="246" spans="3:42" s="194" customFormat="1">
      <c r="C246" s="188"/>
      <c r="D246" s="188"/>
      <c r="E246" s="188"/>
      <c r="F246" s="188"/>
      <c r="G246" s="188"/>
      <c r="H246" s="188"/>
      <c r="I246" s="188"/>
      <c r="J246" s="188"/>
      <c r="K246" s="188"/>
      <c r="L246" s="188"/>
      <c r="M246" s="188"/>
      <c r="N246" s="188"/>
      <c r="O246" s="188"/>
      <c r="P246" s="188"/>
      <c r="Q246" s="188"/>
      <c r="R246" s="188"/>
      <c r="S246" s="188"/>
      <c r="T246" s="188"/>
      <c r="U246" s="188"/>
      <c r="V246" s="188"/>
      <c r="W246" s="188"/>
      <c r="AP246" s="195"/>
    </row>
    <row r="247" spans="3:42" s="194" customFormat="1">
      <c r="C247" s="188"/>
      <c r="D247" s="188"/>
      <c r="E247" s="188"/>
      <c r="F247" s="188"/>
      <c r="G247" s="188"/>
      <c r="H247" s="188"/>
      <c r="I247" s="188"/>
      <c r="J247" s="188"/>
      <c r="K247" s="188"/>
      <c r="L247" s="188"/>
      <c r="M247" s="188"/>
      <c r="N247" s="188"/>
      <c r="O247" s="188"/>
      <c r="P247" s="188"/>
      <c r="Q247" s="188"/>
      <c r="R247" s="188"/>
      <c r="S247" s="188"/>
      <c r="T247" s="188"/>
      <c r="U247" s="188"/>
      <c r="V247" s="188"/>
      <c r="W247" s="188"/>
      <c r="AP247" s="195"/>
    </row>
    <row r="248" spans="3:42" s="194" customFormat="1">
      <c r="C248" s="188"/>
      <c r="D248" s="188"/>
      <c r="E248" s="188"/>
      <c r="F248" s="188"/>
      <c r="G248" s="188"/>
      <c r="H248" s="188"/>
      <c r="I248" s="188"/>
      <c r="J248" s="188"/>
      <c r="K248" s="188"/>
      <c r="L248" s="188"/>
      <c r="M248" s="188"/>
      <c r="N248" s="188"/>
      <c r="O248" s="188"/>
      <c r="P248" s="188"/>
      <c r="Q248" s="188"/>
      <c r="R248" s="188"/>
      <c r="S248" s="188"/>
      <c r="T248" s="188"/>
      <c r="U248" s="188"/>
      <c r="V248" s="188"/>
      <c r="W248" s="188"/>
      <c r="AP248" s="195"/>
    </row>
    <row r="249" spans="3:42" s="194" customFormat="1">
      <c r="C249" s="188"/>
      <c r="D249" s="188"/>
      <c r="E249" s="188"/>
      <c r="F249" s="188"/>
      <c r="G249" s="188"/>
      <c r="H249" s="188"/>
      <c r="I249" s="188"/>
      <c r="J249" s="188"/>
      <c r="K249" s="188"/>
      <c r="L249" s="188"/>
      <c r="M249" s="188"/>
      <c r="N249" s="188"/>
      <c r="O249" s="188"/>
      <c r="P249" s="188"/>
      <c r="Q249" s="188"/>
      <c r="R249" s="188"/>
      <c r="S249" s="188"/>
      <c r="T249" s="188"/>
      <c r="U249" s="188"/>
      <c r="V249" s="188"/>
      <c r="W249" s="188"/>
      <c r="AP249" s="195"/>
    </row>
    <row r="250" spans="3:42" s="194" customFormat="1">
      <c r="C250" s="188"/>
      <c r="D250" s="188"/>
      <c r="E250" s="188"/>
      <c r="F250" s="188"/>
      <c r="G250" s="188"/>
      <c r="H250" s="188"/>
      <c r="I250" s="188"/>
      <c r="J250" s="188"/>
      <c r="K250" s="188"/>
      <c r="L250" s="188"/>
      <c r="M250" s="188"/>
      <c r="N250" s="188"/>
      <c r="O250" s="188"/>
      <c r="P250" s="188"/>
      <c r="Q250" s="188"/>
      <c r="R250" s="188"/>
      <c r="S250" s="188"/>
      <c r="T250" s="188"/>
      <c r="U250" s="188"/>
      <c r="V250" s="188"/>
      <c r="W250" s="188"/>
      <c r="AP250" s="195"/>
    </row>
    <row r="251" spans="3:42" s="194" customFormat="1">
      <c r="C251" s="188"/>
      <c r="D251" s="188"/>
      <c r="E251" s="188"/>
      <c r="F251" s="188"/>
      <c r="G251" s="188"/>
      <c r="H251" s="188"/>
      <c r="I251" s="188"/>
      <c r="J251" s="188"/>
      <c r="K251" s="188"/>
      <c r="L251" s="188"/>
      <c r="M251" s="188"/>
      <c r="N251" s="188"/>
      <c r="O251" s="188"/>
      <c r="P251" s="188"/>
      <c r="Q251" s="188"/>
      <c r="R251" s="188"/>
      <c r="S251" s="188"/>
      <c r="T251" s="188"/>
      <c r="U251" s="188"/>
      <c r="V251" s="188"/>
      <c r="W251" s="188"/>
      <c r="AP251" s="195"/>
    </row>
    <row r="252" spans="3:42" s="194" customFormat="1">
      <c r="C252" s="188"/>
      <c r="D252" s="188"/>
      <c r="E252" s="188"/>
      <c r="F252" s="188"/>
      <c r="G252" s="188"/>
      <c r="H252" s="188"/>
      <c r="I252" s="188"/>
      <c r="J252" s="188"/>
      <c r="K252" s="188"/>
      <c r="L252" s="188"/>
      <c r="M252" s="188"/>
      <c r="N252" s="188"/>
      <c r="O252" s="188"/>
      <c r="P252" s="188"/>
      <c r="Q252" s="188"/>
      <c r="R252" s="188"/>
      <c r="S252" s="188"/>
      <c r="T252" s="188"/>
      <c r="U252" s="188"/>
      <c r="V252" s="188"/>
      <c r="W252" s="188"/>
      <c r="AP252" s="195"/>
    </row>
    <row r="253" spans="3:42" s="194" customFormat="1">
      <c r="C253" s="188"/>
      <c r="D253" s="188"/>
      <c r="E253" s="188"/>
      <c r="F253" s="188"/>
      <c r="G253" s="188"/>
      <c r="H253" s="188"/>
      <c r="I253" s="188"/>
      <c r="J253" s="188"/>
      <c r="K253" s="188"/>
      <c r="L253" s="188"/>
      <c r="M253" s="188"/>
      <c r="N253" s="188"/>
      <c r="O253" s="188"/>
      <c r="P253" s="188"/>
      <c r="Q253" s="188"/>
      <c r="R253" s="188"/>
      <c r="S253" s="188"/>
      <c r="T253" s="188"/>
      <c r="U253" s="188"/>
      <c r="V253" s="188"/>
      <c r="W253" s="188"/>
      <c r="AP253" s="195"/>
    </row>
    <row r="254" spans="3:42" s="194" customFormat="1">
      <c r="C254" s="188"/>
      <c r="D254" s="188"/>
      <c r="E254" s="188"/>
      <c r="F254" s="188"/>
      <c r="G254" s="188"/>
      <c r="H254" s="188"/>
      <c r="I254" s="188"/>
      <c r="J254" s="188"/>
      <c r="K254" s="188"/>
      <c r="L254" s="188"/>
      <c r="M254" s="188"/>
      <c r="N254" s="188"/>
      <c r="O254" s="188"/>
      <c r="P254" s="188"/>
      <c r="Q254" s="188"/>
      <c r="R254" s="188"/>
      <c r="S254" s="188"/>
      <c r="T254" s="188"/>
      <c r="U254" s="188"/>
      <c r="V254" s="188"/>
      <c r="W254" s="188"/>
      <c r="AP254" s="195"/>
    </row>
    <row r="255" spans="3:42" s="194" customFormat="1">
      <c r="C255" s="188"/>
      <c r="D255" s="188"/>
      <c r="E255" s="188"/>
      <c r="F255" s="188"/>
      <c r="G255" s="188"/>
      <c r="H255" s="188"/>
      <c r="I255" s="188"/>
      <c r="J255" s="188"/>
      <c r="K255" s="188"/>
      <c r="L255" s="188"/>
      <c r="M255" s="188"/>
      <c r="N255" s="188"/>
      <c r="O255" s="188"/>
      <c r="P255" s="188"/>
      <c r="Q255" s="188"/>
      <c r="R255" s="188"/>
      <c r="S255" s="188"/>
      <c r="T255" s="188"/>
      <c r="U255" s="188"/>
      <c r="V255" s="188"/>
      <c r="W255" s="188"/>
      <c r="AP255" s="195"/>
    </row>
    <row r="256" spans="3:42" s="194" customFormat="1">
      <c r="C256" s="188"/>
      <c r="D256" s="188"/>
      <c r="E256" s="188"/>
      <c r="F256" s="188"/>
      <c r="G256" s="188"/>
      <c r="H256" s="188"/>
      <c r="I256" s="188"/>
      <c r="J256" s="188"/>
      <c r="K256" s="188"/>
      <c r="L256" s="188"/>
      <c r="M256" s="188"/>
      <c r="N256" s="188"/>
      <c r="O256" s="188"/>
      <c r="P256" s="188"/>
      <c r="Q256" s="188"/>
      <c r="R256" s="188"/>
      <c r="S256" s="188"/>
      <c r="T256" s="188"/>
      <c r="U256" s="188"/>
      <c r="V256" s="188"/>
      <c r="W256" s="188"/>
      <c r="AP256" s="195"/>
    </row>
    <row r="257" spans="3:42" s="194" customFormat="1">
      <c r="C257" s="188"/>
      <c r="D257" s="188"/>
      <c r="E257" s="188"/>
      <c r="F257" s="188"/>
      <c r="G257" s="188"/>
      <c r="H257" s="188"/>
      <c r="I257" s="188"/>
      <c r="J257" s="188"/>
      <c r="K257" s="188"/>
      <c r="L257" s="188"/>
      <c r="M257" s="188"/>
      <c r="N257" s="188"/>
      <c r="O257" s="188"/>
      <c r="P257" s="188"/>
      <c r="Q257" s="188"/>
      <c r="R257" s="188"/>
      <c r="S257" s="188"/>
      <c r="T257" s="188"/>
      <c r="U257" s="188"/>
      <c r="V257" s="188"/>
      <c r="W257" s="188"/>
      <c r="AP257" s="195"/>
    </row>
    <row r="258" spans="3:42" s="194" customFormat="1">
      <c r="C258" s="188"/>
      <c r="D258" s="188"/>
      <c r="E258" s="188"/>
      <c r="F258" s="188"/>
      <c r="G258" s="188"/>
      <c r="H258" s="188"/>
      <c r="I258" s="188"/>
      <c r="J258" s="188"/>
      <c r="K258" s="188"/>
      <c r="L258" s="188"/>
      <c r="M258" s="188"/>
      <c r="N258" s="188"/>
      <c r="O258" s="188"/>
      <c r="P258" s="188"/>
      <c r="Q258" s="188"/>
      <c r="R258" s="188"/>
      <c r="S258" s="188"/>
      <c r="T258" s="188"/>
      <c r="U258" s="188"/>
      <c r="V258" s="188"/>
      <c r="W258" s="188"/>
      <c r="AP258" s="195"/>
    </row>
    <row r="259" spans="3:42" s="194" customFormat="1">
      <c r="C259" s="188"/>
      <c r="D259" s="188"/>
      <c r="E259" s="188"/>
      <c r="F259" s="188"/>
      <c r="G259" s="188"/>
      <c r="H259" s="188"/>
      <c r="I259" s="188"/>
      <c r="J259" s="188"/>
      <c r="K259" s="188"/>
      <c r="L259" s="188"/>
      <c r="M259" s="188"/>
      <c r="N259" s="188"/>
      <c r="O259" s="188"/>
      <c r="P259" s="188"/>
      <c r="Q259" s="188"/>
      <c r="R259" s="188"/>
      <c r="S259" s="188"/>
      <c r="T259" s="188"/>
      <c r="U259" s="188"/>
      <c r="V259" s="188"/>
      <c r="W259" s="188"/>
      <c r="AP259" s="195"/>
    </row>
    <row r="260" spans="3:42" s="194" customFormat="1">
      <c r="C260" s="188"/>
      <c r="D260" s="188"/>
      <c r="E260" s="188"/>
      <c r="F260" s="188"/>
      <c r="G260" s="188"/>
      <c r="H260" s="188"/>
      <c r="I260" s="188"/>
      <c r="J260" s="188"/>
      <c r="K260" s="188"/>
      <c r="L260" s="188"/>
      <c r="M260" s="188"/>
      <c r="N260" s="188"/>
      <c r="O260" s="188"/>
      <c r="P260" s="188"/>
      <c r="Q260" s="188"/>
      <c r="R260" s="188"/>
      <c r="S260" s="188"/>
      <c r="T260" s="188"/>
      <c r="U260" s="188"/>
      <c r="V260" s="188"/>
      <c r="W260" s="188"/>
      <c r="AP260" s="195"/>
    </row>
    <row r="261" spans="3:42" s="194" customFormat="1">
      <c r="C261" s="188"/>
      <c r="D261" s="188"/>
      <c r="E261" s="188"/>
      <c r="F261" s="188"/>
      <c r="G261" s="188"/>
      <c r="H261" s="188"/>
      <c r="I261" s="188"/>
      <c r="J261" s="188"/>
      <c r="K261" s="188"/>
      <c r="L261" s="188"/>
      <c r="M261" s="188"/>
      <c r="N261" s="188"/>
      <c r="O261" s="188"/>
      <c r="P261" s="188"/>
      <c r="Q261" s="188"/>
      <c r="R261" s="188"/>
      <c r="S261" s="188"/>
      <c r="T261" s="188"/>
      <c r="U261" s="188"/>
      <c r="V261" s="188"/>
      <c r="W261" s="188"/>
      <c r="AP261" s="195"/>
    </row>
    <row r="262" spans="3:42" s="194" customFormat="1">
      <c r="C262" s="188"/>
      <c r="D262" s="188"/>
      <c r="E262" s="188"/>
      <c r="F262" s="188"/>
      <c r="G262" s="188"/>
      <c r="H262" s="188"/>
      <c r="I262" s="188"/>
      <c r="J262" s="188"/>
      <c r="K262" s="188"/>
      <c r="L262" s="188"/>
      <c r="M262" s="188"/>
      <c r="N262" s="188"/>
      <c r="O262" s="188"/>
      <c r="P262" s="188"/>
      <c r="Q262" s="188"/>
      <c r="R262" s="188"/>
      <c r="S262" s="188"/>
      <c r="T262" s="188"/>
      <c r="U262" s="188"/>
      <c r="V262" s="188"/>
      <c r="W262" s="188"/>
      <c r="AP262" s="195"/>
    </row>
    <row r="263" spans="3:42" s="194" customFormat="1">
      <c r="C263" s="188"/>
      <c r="D263" s="188"/>
      <c r="E263" s="188"/>
      <c r="F263" s="188"/>
      <c r="G263" s="188"/>
      <c r="H263" s="188"/>
      <c r="I263" s="188"/>
      <c r="J263" s="188"/>
      <c r="K263" s="188"/>
      <c r="L263" s="188"/>
      <c r="M263" s="188"/>
      <c r="N263" s="188"/>
      <c r="O263" s="188"/>
      <c r="P263" s="188"/>
      <c r="Q263" s="188"/>
      <c r="R263" s="188"/>
      <c r="S263" s="188"/>
      <c r="T263" s="188"/>
      <c r="U263" s="188"/>
      <c r="V263" s="188"/>
      <c r="W263" s="188"/>
      <c r="AP263" s="195"/>
    </row>
    <row r="264" spans="3:42" s="194" customFormat="1">
      <c r="C264" s="188"/>
      <c r="D264" s="188"/>
      <c r="E264" s="188"/>
      <c r="F264" s="188"/>
      <c r="G264" s="188"/>
      <c r="H264" s="188"/>
      <c r="I264" s="188"/>
      <c r="J264" s="188"/>
      <c r="K264" s="188"/>
      <c r="L264" s="188"/>
      <c r="M264" s="188"/>
      <c r="N264" s="188"/>
      <c r="O264" s="188"/>
      <c r="P264" s="188"/>
      <c r="Q264" s="188"/>
      <c r="R264" s="188"/>
      <c r="S264" s="188"/>
      <c r="T264" s="188"/>
      <c r="U264" s="188"/>
      <c r="V264" s="188"/>
      <c r="W264" s="188"/>
      <c r="AP264" s="195"/>
    </row>
    <row r="265" spans="3:42" s="194" customFormat="1">
      <c r="C265" s="188"/>
      <c r="D265" s="188"/>
      <c r="E265" s="188"/>
      <c r="F265" s="188"/>
      <c r="G265" s="188"/>
      <c r="H265" s="188"/>
      <c r="I265" s="188"/>
      <c r="J265" s="188"/>
      <c r="K265" s="188"/>
      <c r="L265" s="188"/>
      <c r="M265" s="188"/>
      <c r="N265" s="188"/>
      <c r="O265" s="188"/>
      <c r="P265" s="188"/>
      <c r="Q265" s="188"/>
      <c r="R265" s="188"/>
      <c r="S265" s="188"/>
      <c r="T265" s="188"/>
      <c r="U265" s="188"/>
      <c r="V265" s="188"/>
      <c r="W265" s="188"/>
      <c r="AP265" s="195"/>
    </row>
    <row r="266" spans="3:42" s="194" customFormat="1">
      <c r="C266" s="188"/>
      <c r="D266" s="188"/>
      <c r="E266" s="188"/>
      <c r="F266" s="188"/>
      <c r="G266" s="188"/>
      <c r="H266" s="188"/>
      <c r="I266" s="188"/>
      <c r="J266" s="188"/>
      <c r="K266" s="188"/>
      <c r="L266" s="188"/>
      <c r="M266" s="188"/>
      <c r="N266" s="188"/>
      <c r="O266" s="188"/>
      <c r="P266" s="188"/>
      <c r="Q266" s="188"/>
      <c r="R266" s="188"/>
      <c r="S266" s="188"/>
      <c r="T266" s="188"/>
      <c r="U266" s="188"/>
      <c r="V266" s="188"/>
      <c r="W266" s="188"/>
      <c r="AP266" s="195"/>
    </row>
    <row r="267" spans="3:42" s="194" customFormat="1">
      <c r="C267" s="188"/>
      <c r="D267" s="188"/>
      <c r="E267" s="188"/>
      <c r="F267" s="188"/>
      <c r="G267" s="188"/>
      <c r="H267" s="188"/>
      <c r="I267" s="188"/>
      <c r="J267" s="188"/>
      <c r="K267" s="188"/>
      <c r="L267" s="188"/>
      <c r="M267" s="188"/>
      <c r="N267" s="188"/>
      <c r="O267" s="188"/>
      <c r="P267" s="188"/>
      <c r="Q267" s="188"/>
      <c r="R267" s="188"/>
      <c r="S267" s="188"/>
      <c r="T267" s="188"/>
      <c r="U267" s="188"/>
      <c r="V267" s="188"/>
      <c r="W267" s="188"/>
      <c r="AP267" s="195"/>
    </row>
    <row r="268" spans="3:42" s="194" customFormat="1">
      <c r="C268" s="188"/>
      <c r="D268" s="188"/>
      <c r="E268" s="188"/>
      <c r="F268" s="188"/>
      <c r="G268" s="188"/>
      <c r="H268" s="188"/>
      <c r="I268" s="188"/>
      <c r="J268" s="188"/>
      <c r="K268" s="188"/>
      <c r="L268" s="188"/>
      <c r="M268" s="188"/>
      <c r="N268" s="188"/>
      <c r="O268" s="188"/>
      <c r="P268" s="188"/>
      <c r="Q268" s="188"/>
      <c r="R268" s="188"/>
      <c r="S268" s="188"/>
      <c r="T268" s="188"/>
      <c r="U268" s="188"/>
      <c r="V268" s="188"/>
      <c r="W268" s="188"/>
      <c r="AP268" s="195"/>
    </row>
    <row r="269" spans="3:42" s="194" customFormat="1">
      <c r="C269" s="188"/>
      <c r="D269" s="188"/>
      <c r="E269" s="188"/>
      <c r="F269" s="188"/>
      <c r="G269" s="188"/>
      <c r="H269" s="188"/>
      <c r="I269" s="188"/>
      <c r="J269" s="188"/>
      <c r="K269" s="188"/>
      <c r="L269" s="188"/>
      <c r="M269" s="188"/>
      <c r="N269" s="188"/>
      <c r="O269" s="188"/>
      <c r="P269" s="188"/>
      <c r="Q269" s="188"/>
      <c r="R269" s="188"/>
      <c r="S269" s="188"/>
      <c r="T269" s="188"/>
      <c r="U269" s="188"/>
      <c r="V269" s="188"/>
      <c r="W269" s="188"/>
      <c r="AP269" s="195"/>
    </row>
    <row r="270" spans="3:42" s="194" customFormat="1">
      <c r="C270" s="188"/>
      <c r="D270" s="188"/>
      <c r="E270" s="188"/>
      <c r="F270" s="188"/>
      <c r="G270" s="188"/>
      <c r="H270" s="188"/>
      <c r="I270" s="188"/>
      <c r="J270" s="188"/>
      <c r="K270" s="188"/>
      <c r="L270" s="188"/>
      <c r="M270" s="188"/>
      <c r="N270" s="188"/>
      <c r="O270" s="188"/>
      <c r="P270" s="188"/>
      <c r="Q270" s="188"/>
      <c r="R270" s="188"/>
      <c r="S270" s="188"/>
      <c r="T270" s="188"/>
      <c r="U270" s="188"/>
      <c r="V270" s="188"/>
      <c r="W270" s="188"/>
      <c r="AP270" s="195"/>
    </row>
    <row r="271" spans="3:42" s="194" customFormat="1">
      <c r="C271" s="188"/>
      <c r="D271" s="188"/>
      <c r="E271" s="188"/>
      <c r="F271" s="188"/>
      <c r="G271" s="188"/>
      <c r="H271" s="188"/>
      <c r="I271" s="188"/>
      <c r="J271" s="188"/>
      <c r="K271" s="188"/>
      <c r="L271" s="188"/>
      <c r="M271" s="188"/>
      <c r="N271" s="188"/>
      <c r="O271" s="188"/>
      <c r="P271" s="188"/>
      <c r="Q271" s="188"/>
      <c r="R271" s="188"/>
      <c r="S271" s="188"/>
      <c r="T271" s="188"/>
      <c r="U271" s="188"/>
      <c r="V271" s="188"/>
      <c r="W271" s="188"/>
      <c r="AP271" s="195"/>
    </row>
    <row r="272" spans="3:42" s="194" customFormat="1">
      <c r="C272" s="188"/>
      <c r="D272" s="188"/>
      <c r="E272" s="188"/>
      <c r="F272" s="188"/>
      <c r="G272" s="188"/>
      <c r="H272" s="188"/>
      <c r="I272" s="188"/>
      <c r="J272" s="188"/>
      <c r="K272" s="188"/>
      <c r="L272" s="188"/>
      <c r="M272" s="188"/>
      <c r="N272" s="188"/>
      <c r="O272" s="188"/>
      <c r="P272" s="188"/>
      <c r="Q272" s="188"/>
      <c r="R272" s="188"/>
      <c r="S272" s="188"/>
      <c r="T272" s="188"/>
      <c r="U272" s="188"/>
      <c r="V272" s="188"/>
      <c r="W272" s="188"/>
      <c r="AP272" s="195"/>
    </row>
    <row r="273" spans="3:42" s="194" customFormat="1">
      <c r="C273" s="188"/>
      <c r="D273" s="188"/>
      <c r="E273" s="188"/>
      <c r="F273" s="188"/>
      <c r="G273" s="188"/>
      <c r="H273" s="188"/>
      <c r="I273" s="188"/>
      <c r="J273" s="188"/>
      <c r="K273" s="188"/>
      <c r="L273" s="188"/>
      <c r="M273" s="188"/>
      <c r="N273" s="188"/>
      <c r="O273" s="188"/>
      <c r="P273" s="188"/>
      <c r="Q273" s="188"/>
      <c r="R273" s="188"/>
      <c r="S273" s="188"/>
      <c r="T273" s="188"/>
      <c r="U273" s="188"/>
      <c r="V273" s="188"/>
      <c r="W273" s="188"/>
      <c r="AP273" s="195"/>
    </row>
    <row r="274" spans="3:42" s="194" customFormat="1">
      <c r="C274" s="188"/>
      <c r="D274" s="188"/>
      <c r="E274" s="188"/>
      <c r="F274" s="188"/>
      <c r="G274" s="188"/>
      <c r="H274" s="188"/>
      <c r="I274" s="188"/>
      <c r="J274" s="188"/>
      <c r="K274" s="188"/>
      <c r="L274" s="188"/>
      <c r="M274" s="188"/>
      <c r="N274" s="188"/>
      <c r="O274" s="188"/>
      <c r="P274" s="188"/>
      <c r="Q274" s="188"/>
      <c r="R274" s="188"/>
      <c r="S274" s="188"/>
      <c r="T274" s="188"/>
      <c r="U274" s="188"/>
      <c r="V274" s="188"/>
      <c r="W274" s="188"/>
      <c r="AP274" s="195"/>
    </row>
    <row r="275" spans="3:42" s="194" customFormat="1">
      <c r="C275" s="188"/>
      <c r="D275" s="188"/>
      <c r="E275" s="188"/>
      <c r="F275" s="188"/>
      <c r="G275" s="188"/>
      <c r="H275" s="188"/>
      <c r="I275" s="188"/>
      <c r="J275" s="188"/>
      <c r="K275" s="188"/>
      <c r="L275" s="188"/>
      <c r="M275" s="188"/>
      <c r="N275" s="188"/>
      <c r="O275" s="188"/>
      <c r="P275" s="188"/>
      <c r="Q275" s="188"/>
      <c r="R275" s="188"/>
      <c r="S275" s="188"/>
      <c r="T275" s="188"/>
      <c r="U275" s="188"/>
      <c r="V275" s="188"/>
      <c r="W275" s="188"/>
      <c r="AP275" s="195"/>
    </row>
    <row r="276" spans="3:42" s="194" customFormat="1">
      <c r="C276" s="188"/>
      <c r="D276" s="188"/>
      <c r="E276" s="188"/>
      <c r="F276" s="188"/>
      <c r="G276" s="188"/>
      <c r="H276" s="188"/>
      <c r="I276" s="188"/>
      <c r="J276" s="188"/>
      <c r="K276" s="188"/>
      <c r="L276" s="188"/>
      <c r="M276" s="188"/>
      <c r="N276" s="188"/>
      <c r="O276" s="188"/>
      <c r="P276" s="188"/>
      <c r="Q276" s="188"/>
      <c r="R276" s="188"/>
      <c r="S276" s="188"/>
      <c r="T276" s="188"/>
      <c r="U276" s="188"/>
      <c r="V276" s="188"/>
      <c r="W276" s="188"/>
      <c r="AP276" s="195"/>
    </row>
    <row r="277" spans="3:42" s="194" customFormat="1">
      <c r="C277" s="188"/>
      <c r="D277" s="188"/>
      <c r="E277" s="188"/>
      <c r="F277" s="188"/>
      <c r="G277" s="188"/>
      <c r="H277" s="188"/>
      <c r="I277" s="188"/>
      <c r="J277" s="188"/>
      <c r="K277" s="188"/>
      <c r="L277" s="188"/>
      <c r="M277" s="188"/>
      <c r="N277" s="188"/>
      <c r="O277" s="188"/>
      <c r="P277" s="188"/>
      <c r="Q277" s="188"/>
      <c r="R277" s="188"/>
      <c r="S277" s="188"/>
      <c r="T277" s="188"/>
      <c r="U277" s="188"/>
      <c r="V277" s="188"/>
      <c r="W277" s="188"/>
      <c r="AP277" s="195"/>
    </row>
    <row r="278" spans="3:42" s="194" customFormat="1">
      <c r="C278" s="188"/>
      <c r="D278" s="188"/>
      <c r="E278" s="188"/>
      <c r="F278" s="188"/>
      <c r="G278" s="188"/>
      <c r="H278" s="188"/>
      <c r="I278" s="188"/>
      <c r="J278" s="188"/>
      <c r="K278" s="188"/>
      <c r="L278" s="188"/>
      <c r="M278" s="188"/>
      <c r="N278" s="188"/>
      <c r="O278" s="188"/>
      <c r="P278" s="188"/>
      <c r="Q278" s="188"/>
      <c r="R278" s="188"/>
      <c r="S278" s="188"/>
      <c r="T278" s="188"/>
      <c r="U278" s="188"/>
      <c r="V278" s="188"/>
      <c r="W278" s="188"/>
      <c r="AP278" s="195"/>
    </row>
    <row r="279" spans="3:42" s="194" customFormat="1">
      <c r="C279" s="188"/>
      <c r="D279" s="188"/>
      <c r="E279" s="188"/>
      <c r="F279" s="188"/>
      <c r="G279" s="188"/>
      <c r="H279" s="188"/>
      <c r="I279" s="188"/>
      <c r="J279" s="188"/>
      <c r="K279" s="188"/>
      <c r="L279" s="188"/>
      <c r="M279" s="188"/>
      <c r="N279" s="188"/>
      <c r="O279" s="188"/>
      <c r="P279" s="188"/>
      <c r="Q279" s="188"/>
      <c r="R279" s="188"/>
      <c r="S279" s="188"/>
      <c r="T279" s="188"/>
      <c r="U279" s="188"/>
      <c r="V279" s="188"/>
      <c r="W279" s="188"/>
      <c r="AP279" s="195"/>
    </row>
    <row r="280" spans="3:42" s="194" customFormat="1">
      <c r="C280" s="188"/>
      <c r="D280" s="188"/>
      <c r="E280" s="188"/>
      <c r="F280" s="188"/>
      <c r="G280" s="188"/>
      <c r="H280" s="188"/>
      <c r="I280" s="188"/>
      <c r="J280" s="188"/>
      <c r="K280" s="188"/>
      <c r="L280" s="188"/>
      <c r="M280" s="188"/>
      <c r="N280" s="188"/>
      <c r="O280" s="188"/>
      <c r="P280" s="188"/>
      <c r="Q280" s="188"/>
      <c r="R280" s="188"/>
      <c r="S280" s="188"/>
      <c r="T280" s="188"/>
      <c r="U280" s="188"/>
      <c r="V280" s="188"/>
      <c r="W280" s="188"/>
      <c r="AP280" s="195"/>
    </row>
    <row r="281" spans="3:42" s="194" customFormat="1">
      <c r="C281" s="188"/>
      <c r="D281" s="188"/>
      <c r="E281" s="188"/>
      <c r="F281" s="188"/>
      <c r="G281" s="188"/>
      <c r="H281" s="188"/>
      <c r="I281" s="188"/>
      <c r="J281" s="188"/>
      <c r="K281" s="188"/>
      <c r="L281" s="188"/>
      <c r="M281" s="188"/>
      <c r="N281" s="188"/>
      <c r="O281" s="188"/>
      <c r="P281" s="188"/>
      <c r="Q281" s="188"/>
      <c r="R281" s="188"/>
      <c r="S281" s="188"/>
      <c r="T281" s="188"/>
      <c r="U281" s="188"/>
      <c r="V281" s="188"/>
      <c r="W281" s="188"/>
      <c r="AP281" s="195"/>
    </row>
    <row r="282" spans="3:42" s="194" customFormat="1">
      <c r="C282" s="188"/>
      <c r="D282" s="188"/>
      <c r="E282" s="188"/>
      <c r="F282" s="188"/>
      <c r="G282" s="188"/>
      <c r="H282" s="188"/>
      <c r="I282" s="188"/>
      <c r="J282" s="188"/>
      <c r="K282" s="188"/>
      <c r="L282" s="188"/>
      <c r="M282" s="188"/>
      <c r="N282" s="188"/>
      <c r="O282" s="188"/>
      <c r="P282" s="188"/>
      <c r="Q282" s="188"/>
      <c r="R282" s="188"/>
      <c r="S282" s="188"/>
      <c r="T282" s="188"/>
      <c r="U282" s="188"/>
      <c r="V282" s="188"/>
      <c r="W282" s="188"/>
      <c r="AP282" s="195"/>
    </row>
    <row r="283" spans="3:42" s="194" customFormat="1">
      <c r="C283" s="188"/>
      <c r="D283" s="188"/>
      <c r="E283" s="188"/>
      <c r="F283" s="188"/>
      <c r="G283" s="188"/>
      <c r="H283" s="188"/>
      <c r="I283" s="188"/>
      <c r="J283" s="188"/>
      <c r="K283" s="188"/>
      <c r="L283" s="188"/>
      <c r="M283" s="188"/>
      <c r="N283" s="188"/>
      <c r="O283" s="188"/>
      <c r="P283" s="188"/>
      <c r="Q283" s="188"/>
      <c r="R283" s="188"/>
      <c r="S283" s="188"/>
      <c r="T283" s="188"/>
      <c r="U283" s="188"/>
      <c r="V283" s="188"/>
      <c r="W283" s="188"/>
      <c r="AP283" s="195"/>
    </row>
    <row r="284" spans="3:42" s="194" customFormat="1">
      <c r="C284" s="188"/>
      <c r="D284" s="188"/>
      <c r="E284" s="188"/>
      <c r="F284" s="188"/>
      <c r="G284" s="188"/>
      <c r="H284" s="188"/>
      <c r="I284" s="188"/>
      <c r="J284" s="188"/>
      <c r="K284" s="188"/>
      <c r="L284" s="188"/>
      <c r="M284" s="188"/>
      <c r="N284" s="188"/>
      <c r="O284" s="188"/>
      <c r="P284" s="188"/>
      <c r="Q284" s="188"/>
      <c r="R284" s="188"/>
      <c r="S284" s="188"/>
      <c r="T284" s="188"/>
      <c r="U284" s="188"/>
      <c r="V284" s="188"/>
      <c r="W284" s="188"/>
      <c r="AP284" s="195"/>
    </row>
    <row r="285" spans="3:42" s="194" customFormat="1">
      <c r="C285" s="188"/>
      <c r="D285" s="188"/>
      <c r="E285" s="188"/>
      <c r="F285" s="188"/>
      <c r="G285" s="188"/>
      <c r="H285" s="188"/>
      <c r="I285" s="188"/>
      <c r="J285" s="188"/>
      <c r="K285" s="188"/>
      <c r="L285" s="188"/>
      <c r="M285" s="188"/>
      <c r="N285" s="188"/>
      <c r="O285" s="188"/>
      <c r="P285" s="188"/>
      <c r="Q285" s="188"/>
      <c r="R285" s="188"/>
      <c r="S285" s="188"/>
      <c r="T285" s="188"/>
      <c r="U285" s="188"/>
      <c r="V285" s="188"/>
      <c r="W285" s="188"/>
      <c r="AP285" s="195"/>
    </row>
    <row r="286" spans="3:42" s="194" customFormat="1">
      <c r="C286" s="188"/>
      <c r="D286" s="188"/>
      <c r="E286" s="188"/>
      <c r="F286" s="188"/>
      <c r="G286" s="188"/>
      <c r="H286" s="188"/>
      <c r="I286" s="188"/>
      <c r="J286" s="188"/>
      <c r="K286" s="188"/>
      <c r="L286" s="188"/>
      <c r="M286" s="188"/>
      <c r="N286" s="188"/>
      <c r="O286" s="188"/>
      <c r="P286" s="188"/>
      <c r="Q286" s="188"/>
      <c r="R286" s="188"/>
      <c r="S286" s="188"/>
      <c r="T286" s="188"/>
      <c r="U286" s="188"/>
      <c r="V286" s="188"/>
      <c r="W286" s="188"/>
      <c r="AP286" s="195"/>
    </row>
    <row r="287" spans="3:42" s="194" customFormat="1">
      <c r="C287" s="188"/>
      <c r="D287" s="188"/>
      <c r="E287" s="188"/>
      <c r="F287" s="188"/>
      <c r="G287" s="188"/>
      <c r="H287" s="188"/>
      <c r="I287" s="188"/>
      <c r="J287" s="188"/>
      <c r="K287" s="188"/>
      <c r="L287" s="188"/>
      <c r="M287" s="188"/>
      <c r="N287" s="188"/>
      <c r="O287" s="188"/>
      <c r="P287" s="188"/>
      <c r="Q287" s="188"/>
      <c r="R287" s="188"/>
      <c r="S287" s="188"/>
      <c r="T287" s="188"/>
      <c r="U287" s="188"/>
      <c r="V287" s="188"/>
      <c r="W287" s="188"/>
      <c r="AP287" s="195"/>
    </row>
    <row r="288" spans="3:42" s="194" customFormat="1">
      <c r="C288" s="188"/>
      <c r="D288" s="188"/>
      <c r="E288" s="188"/>
      <c r="F288" s="188"/>
      <c r="G288" s="188"/>
      <c r="H288" s="188"/>
      <c r="I288" s="188"/>
      <c r="J288" s="188"/>
      <c r="K288" s="188"/>
      <c r="L288" s="188"/>
      <c r="M288" s="188"/>
      <c r="N288" s="188"/>
      <c r="O288" s="188"/>
      <c r="P288" s="188"/>
      <c r="Q288" s="188"/>
      <c r="R288" s="188"/>
      <c r="S288" s="188"/>
      <c r="T288" s="188"/>
      <c r="U288" s="188"/>
      <c r="V288" s="188"/>
      <c r="W288" s="188"/>
      <c r="AP288" s="195"/>
    </row>
    <row r="289" spans="3:42" s="194" customFormat="1">
      <c r="C289" s="188"/>
      <c r="D289" s="188"/>
      <c r="E289" s="188"/>
      <c r="F289" s="188"/>
      <c r="G289" s="188"/>
      <c r="H289" s="188"/>
      <c r="I289" s="188"/>
      <c r="J289" s="188"/>
      <c r="K289" s="188"/>
      <c r="L289" s="188"/>
      <c r="M289" s="188"/>
      <c r="N289" s="188"/>
      <c r="O289" s="188"/>
      <c r="P289" s="188"/>
      <c r="Q289" s="188"/>
      <c r="R289" s="188"/>
      <c r="S289" s="188"/>
      <c r="T289" s="188"/>
      <c r="U289" s="188"/>
      <c r="V289" s="188"/>
      <c r="W289" s="188"/>
      <c r="AP289" s="195"/>
    </row>
    <row r="290" spans="3:42" s="194" customFormat="1">
      <c r="C290" s="188"/>
      <c r="D290" s="188"/>
      <c r="E290" s="188"/>
      <c r="F290" s="188"/>
      <c r="G290" s="188"/>
      <c r="H290" s="188"/>
      <c r="I290" s="188"/>
      <c r="J290" s="188"/>
      <c r="K290" s="188"/>
      <c r="L290" s="188"/>
      <c r="M290" s="188"/>
      <c r="N290" s="188"/>
      <c r="O290" s="188"/>
      <c r="P290" s="188"/>
      <c r="Q290" s="188"/>
      <c r="R290" s="188"/>
      <c r="S290" s="188"/>
      <c r="T290" s="188"/>
      <c r="U290" s="188"/>
      <c r="V290" s="188"/>
      <c r="W290" s="188"/>
      <c r="AP290" s="195"/>
    </row>
    <row r="291" spans="3:42" s="194" customFormat="1">
      <c r="C291" s="188"/>
      <c r="D291" s="188"/>
      <c r="E291" s="188"/>
      <c r="F291" s="188"/>
      <c r="G291" s="188"/>
      <c r="H291" s="188"/>
      <c r="I291" s="188"/>
      <c r="J291" s="188"/>
      <c r="K291" s="188"/>
      <c r="L291" s="188"/>
      <c r="M291" s="188"/>
      <c r="N291" s="188"/>
      <c r="O291" s="188"/>
      <c r="P291" s="188"/>
      <c r="Q291" s="188"/>
      <c r="R291" s="188"/>
      <c r="S291" s="188"/>
      <c r="T291" s="188"/>
      <c r="U291" s="188"/>
      <c r="V291" s="188"/>
      <c r="W291" s="188"/>
      <c r="AP291" s="195"/>
    </row>
    <row r="292" spans="3:42" s="194" customFormat="1">
      <c r="C292" s="188"/>
      <c r="D292" s="188"/>
      <c r="E292" s="188"/>
      <c r="F292" s="188"/>
      <c r="G292" s="188"/>
      <c r="H292" s="188"/>
      <c r="I292" s="188"/>
      <c r="J292" s="188"/>
      <c r="K292" s="188"/>
      <c r="L292" s="188"/>
      <c r="M292" s="188"/>
      <c r="N292" s="188"/>
      <c r="O292" s="188"/>
      <c r="P292" s="188"/>
      <c r="Q292" s="188"/>
      <c r="R292" s="188"/>
      <c r="S292" s="188"/>
      <c r="T292" s="188"/>
      <c r="U292" s="188"/>
      <c r="V292" s="188"/>
      <c r="W292" s="188"/>
      <c r="AP292" s="195"/>
    </row>
    <row r="293" spans="3:42" s="194" customFormat="1">
      <c r="C293" s="188"/>
      <c r="D293" s="188"/>
      <c r="E293" s="188"/>
      <c r="F293" s="188"/>
      <c r="G293" s="188"/>
      <c r="H293" s="188"/>
      <c r="I293" s="188"/>
      <c r="J293" s="188"/>
      <c r="K293" s="188"/>
      <c r="L293" s="188"/>
      <c r="M293" s="188"/>
      <c r="N293" s="188"/>
      <c r="O293" s="188"/>
      <c r="P293" s="188"/>
      <c r="Q293" s="188"/>
      <c r="R293" s="188"/>
      <c r="S293" s="188"/>
      <c r="T293" s="188"/>
      <c r="U293" s="188"/>
      <c r="V293" s="188"/>
      <c r="W293" s="188"/>
      <c r="AP293" s="195"/>
    </row>
    <row r="294" spans="3:42" s="194" customFormat="1">
      <c r="C294" s="188"/>
      <c r="D294" s="188"/>
      <c r="E294" s="188"/>
      <c r="F294" s="188"/>
      <c r="G294" s="188"/>
      <c r="H294" s="188"/>
      <c r="I294" s="188"/>
      <c r="J294" s="188"/>
      <c r="K294" s="188"/>
      <c r="L294" s="188"/>
      <c r="M294" s="188"/>
      <c r="N294" s="188"/>
      <c r="O294" s="188"/>
      <c r="P294" s="188"/>
      <c r="Q294" s="188"/>
      <c r="R294" s="188"/>
      <c r="S294" s="188"/>
      <c r="T294" s="188"/>
      <c r="U294" s="188"/>
      <c r="V294" s="188"/>
      <c r="W294" s="188"/>
      <c r="AP294" s="195"/>
    </row>
    <row r="295" spans="3:42" s="194" customFormat="1">
      <c r="C295" s="188"/>
      <c r="D295" s="188"/>
      <c r="E295" s="188"/>
      <c r="F295" s="188"/>
      <c r="G295" s="188"/>
      <c r="H295" s="188"/>
      <c r="I295" s="188"/>
      <c r="J295" s="188"/>
      <c r="K295" s="188"/>
      <c r="L295" s="188"/>
      <c r="M295" s="188"/>
      <c r="N295" s="188"/>
      <c r="O295" s="188"/>
      <c r="P295" s="188"/>
      <c r="Q295" s="188"/>
      <c r="R295" s="188"/>
      <c r="S295" s="188"/>
      <c r="T295" s="188"/>
      <c r="U295" s="188"/>
      <c r="V295" s="188"/>
      <c r="W295" s="188"/>
      <c r="AP295" s="195"/>
    </row>
    <row r="296" spans="3:42" s="194" customFormat="1">
      <c r="C296" s="188"/>
      <c r="D296" s="188"/>
      <c r="E296" s="188"/>
      <c r="F296" s="188"/>
      <c r="G296" s="188"/>
      <c r="H296" s="188"/>
      <c r="I296" s="188"/>
      <c r="J296" s="188"/>
      <c r="K296" s="188"/>
      <c r="L296" s="188"/>
      <c r="M296" s="188"/>
      <c r="N296" s="188"/>
      <c r="O296" s="188"/>
      <c r="P296" s="188"/>
      <c r="Q296" s="188"/>
      <c r="R296" s="188"/>
      <c r="S296" s="188"/>
      <c r="T296" s="188"/>
      <c r="U296" s="188"/>
      <c r="V296" s="188"/>
      <c r="W296" s="188"/>
      <c r="AP296" s="195"/>
    </row>
    <row r="297" spans="3:42" s="194" customFormat="1">
      <c r="C297" s="188"/>
      <c r="D297" s="188"/>
      <c r="E297" s="188"/>
      <c r="F297" s="188"/>
      <c r="G297" s="188"/>
      <c r="H297" s="188"/>
      <c r="I297" s="188"/>
      <c r="J297" s="188"/>
      <c r="K297" s="188"/>
      <c r="L297" s="188"/>
      <c r="M297" s="188"/>
      <c r="N297" s="188"/>
      <c r="O297" s="188"/>
      <c r="P297" s="188"/>
      <c r="Q297" s="188"/>
      <c r="R297" s="188"/>
      <c r="S297" s="188"/>
      <c r="T297" s="188"/>
      <c r="U297" s="188"/>
      <c r="V297" s="188"/>
      <c r="W297" s="188"/>
      <c r="AP297" s="195"/>
    </row>
    <row r="298" spans="3:42" s="194" customFormat="1">
      <c r="C298" s="188"/>
      <c r="D298" s="188"/>
      <c r="E298" s="188"/>
      <c r="F298" s="188"/>
      <c r="G298" s="188"/>
      <c r="H298" s="188"/>
      <c r="I298" s="188"/>
      <c r="J298" s="188"/>
      <c r="K298" s="188"/>
      <c r="L298" s="188"/>
      <c r="M298" s="188"/>
      <c r="N298" s="188"/>
      <c r="O298" s="188"/>
      <c r="P298" s="188"/>
      <c r="Q298" s="188"/>
      <c r="R298" s="188"/>
      <c r="S298" s="188"/>
      <c r="T298" s="188"/>
      <c r="U298" s="188"/>
      <c r="V298" s="188"/>
      <c r="W298" s="188"/>
      <c r="AP298" s="195"/>
    </row>
    <row r="299" spans="3:42" s="194" customFormat="1">
      <c r="C299" s="188"/>
      <c r="D299" s="188"/>
      <c r="E299" s="188"/>
      <c r="F299" s="188"/>
      <c r="G299" s="188"/>
      <c r="H299" s="188"/>
      <c r="I299" s="188"/>
      <c r="J299" s="188"/>
      <c r="K299" s="188"/>
      <c r="L299" s="188"/>
      <c r="M299" s="188"/>
      <c r="N299" s="188"/>
      <c r="O299" s="188"/>
      <c r="P299" s="188"/>
      <c r="Q299" s="188"/>
      <c r="R299" s="188"/>
      <c r="S299" s="188"/>
      <c r="T299" s="188"/>
      <c r="U299" s="188"/>
      <c r="V299" s="188"/>
      <c r="W299" s="188"/>
      <c r="AP299" s="195"/>
    </row>
    <row r="300" spans="3:42" s="194" customFormat="1">
      <c r="C300" s="188"/>
      <c r="D300" s="188"/>
      <c r="E300" s="188"/>
      <c r="F300" s="188"/>
      <c r="G300" s="188"/>
      <c r="H300" s="188"/>
      <c r="I300" s="188"/>
      <c r="J300" s="188"/>
      <c r="K300" s="188"/>
      <c r="L300" s="188"/>
      <c r="M300" s="188"/>
      <c r="N300" s="188"/>
      <c r="O300" s="188"/>
      <c r="P300" s="188"/>
      <c r="Q300" s="188"/>
      <c r="R300" s="188"/>
      <c r="S300" s="188"/>
      <c r="T300" s="188"/>
      <c r="U300" s="188"/>
      <c r="V300" s="188"/>
      <c r="W300" s="188"/>
      <c r="AP300" s="195"/>
    </row>
    <row r="301" spans="3:42" s="194" customFormat="1">
      <c r="C301" s="188"/>
      <c r="D301" s="188"/>
      <c r="E301" s="188"/>
      <c r="F301" s="188"/>
      <c r="G301" s="188"/>
      <c r="H301" s="188"/>
      <c r="I301" s="188"/>
      <c r="J301" s="188"/>
      <c r="K301" s="188"/>
      <c r="L301" s="188"/>
      <c r="M301" s="188"/>
      <c r="N301" s="188"/>
      <c r="O301" s="188"/>
      <c r="P301" s="188"/>
      <c r="Q301" s="188"/>
      <c r="R301" s="188"/>
      <c r="S301" s="188"/>
      <c r="T301" s="188"/>
      <c r="U301" s="188"/>
      <c r="V301" s="188"/>
      <c r="W301" s="188"/>
      <c r="AP301" s="195"/>
    </row>
    <row r="302" spans="3:42" s="194" customFormat="1">
      <c r="C302" s="188"/>
      <c r="D302" s="188"/>
      <c r="E302" s="188"/>
      <c r="F302" s="188"/>
      <c r="G302" s="188"/>
      <c r="H302" s="188"/>
      <c r="I302" s="188"/>
      <c r="J302" s="188"/>
      <c r="K302" s="188"/>
      <c r="L302" s="188"/>
      <c r="M302" s="188"/>
      <c r="N302" s="188"/>
      <c r="O302" s="188"/>
      <c r="P302" s="188"/>
      <c r="Q302" s="188"/>
      <c r="R302" s="188"/>
      <c r="S302" s="188"/>
      <c r="T302" s="188"/>
      <c r="U302" s="188"/>
      <c r="V302" s="188"/>
      <c r="W302" s="188"/>
      <c r="AP302" s="195"/>
    </row>
    <row r="303" spans="3:42" s="194" customFormat="1">
      <c r="C303" s="188"/>
      <c r="D303" s="188"/>
      <c r="E303" s="188"/>
      <c r="F303" s="188"/>
      <c r="G303" s="188"/>
      <c r="H303" s="188"/>
      <c r="I303" s="188"/>
      <c r="J303" s="188"/>
      <c r="K303" s="188"/>
      <c r="L303" s="188"/>
      <c r="M303" s="188"/>
      <c r="N303" s="188"/>
      <c r="O303" s="188"/>
      <c r="P303" s="188"/>
      <c r="Q303" s="188"/>
      <c r="R303" s="188"/>
      <c r="S303" s="188"/>
      <c r="T303" s="188"/>
      <c r="U303" s="188"/>
      <c r="V303" s="188"/>
      <c r="W303" s="188"/>
      <c r="AP303" s="195"/>
    </row>
    <row r="304" spans="3:42" s="194" customFormat="1">
      <c r="C304" s="188"/>
      <c r="D304" s="188"/>
      <c r="E304" s="188"/>
      <c r="F304" s="188"/>
      <c r="G304" s="188"/>
      <c r="H304" s="188"/>
      <c r="I304" s="188"/>
      <c r="J304" s="188"/>
      <c r="K304" s="188"/>
      <c r="L304" s="188"/>
      <c r="M304" s="188"/>
      <c r="N304" s="188"/>
      <c r="O304" s="188"/>
      <c r="P304" s="188"/>
      <c r="Q304" s="188"/>
      <c r="R304" s="188"/>
      <c r="S304" s="188"/>
      <c r="T304" s="188"/>
      <c r="U304" s="188"/>
      <c r="V304" s="188"/>
      <c r="W304" s="188"/>
      <c r="AP304" s="195"/>
    </row>
    <row r="305" spans="3:42" s="194" customFormat="1">
      <c r="C305" s="188"/>
      <c r="D305" s="188"/>
      <c r="E305" s="188"/>
      <c r="F305" s="188"/>
      <c r="G305" s="188"/>
      <c r="H305" s="188"/>
      <c r="I305" s="188"/>
      <c r="J305" s="188"/>
      <c r="K305" s="188"/>
      <c r="L305" s="188"/>
      <c r="M305" s="188"/>
      <c r="N305" s="188"/>
      <c r="O305" s="188"/>
      <c r="P305" s="188"/>
      <c r="Q305" s="188"/>
      <c r="R305" s="188"/>
      <c r="S305" s="188"/>
      <c r="T305" s="188"/>
      <c r="U305" s="188"/>
      <c r="V305" s="188"/>
      <c r="W305" s="188"/>
      <c r="AP305" s="195"/>
    </row>
    <row r="306" spans="3:42" s="194" customFormat="1">
      <c r="C306" s="188"/>
      <c r="D306" s="188"/>
      <c r="E306" s="188"/>
      <c r="F306" s="188"/>
      <c r="G306" s="188"/>
      <c r="H306" s="188"/>
      <c r="I306" s="188"/>
      <c r="J306" s="188"/>
      <c r="K306" s="188"/>
      <c r="L306" s="188"/>
      <c r="M306" s="188"/>
      <c r="N306" s="188"/>
      <c r="O306" s="188"/>
      <c r="P306" s="188"/>
      <c r="Q306" s="188"/>
      <c r="R306" s="188"/>
      <c r="S306" s="188"/>
      <c r="T306" s="188"/>
      <c r="U306" s="188"/>
      <c r="V306" s="188"/>
      <c r="W306" s="188"/>
      <c r="AP306" s="195"/>
    </row>
    <row r="307" spans="3:42" s="194" customFormat="1">
      <c r="C307" s="188"/>
      <c r="D307" s="188"/>
      <c r="E307" s="188"/>
      <c r="F307" s="188"/>
      <c r="G307" s="188"/>
      <c r="H307" s="188"/>
      <c r="I307" s="188"/>
      <c r="J307" s="188"/>
      <c r="K307" s="188"/>
      <c r="L307" s="188"/>
      <c r="M307" s="188"/>
      <c r="N307" s="188"/>
      <c r="O307" s="188"/>
      <c r="P307" s="188"/>
      <c r="Q307" s="188"/>
      <c r="R307" s="188"/>
      <c r="S307" s="188"/>
      <c r="T307" s="188"/>
      <c r="U307" s="188"/>
      <c r="V307" s="188"/>
      <c r="W307" s="188"/>
      <c r="AP307" s="195"/>
    </row>
    <row r="308" spans="3:42" s="194" customFormat="1">
      <c r="C308" s="188"/>
      <c r="D308" s="188"/>
      <c r="E308" s="188"/>
      <c r="F308" s="188"/>
      <c r="G308" s="188"/>
      <c r="H308" s="188"/>
      <c r="I308" s="188"/>
      <c r="J308" s="188"/>
      <c r="K308" s="188"/>
      <c r="L308" s="188"/>
      <c r="M308" s="188"/>
      <c r="N308" s="188"/>
      <c r="O308" s="188"/>
      <c r="P308" s="188"/>
      <c r="Q308" s="188"/>
      <c r="R308" s="188"/>
      <c r="S308" s="188"/>
      <c r="T308" s="188"/>
      <c r="U308" s="188"/>
      <c r="V308" s="188"/>
      <c r="W308" s="188"/>
      <c r="AP308" s="195"/>
    </row>
    <row r="309" spans="3:42" s="194" customFormat="1">
      <c r="C309" s="188"/>
      <c r="D309" s="188"/>
      <c r="E309" s="188"/>
      <c r="F309" s="188"/>
      <c r="G309" s="188"/>
      <c r="H309" s="188"/>
      <c r="I309" s="188"/>
      <c r="J309" s="188"/>
      <c r="K309" s="188"/>
      <c r="L309" s="188"/>
      <c r="M309" s="188"/>
      <c r="N309" s="188"/>
      <c r="O309" s="188"/>
      <c r="P309" s="188"/>
      <c r="Q309" s="188"/>
      <c r="R309" s="188"/>
      <c r="S309" s="188"/>
      <c r="T309" s="188"/>
      <c r="U309" s="188"/>
      <c r="V309" s="188"/>
      <c r="W309" s="188"/>
      <c r="AP309" s="195"/>
    </row>
    <row r="310" spans="3:42" s="194" customFormat="1">
      <c r="C310" s="188"/>
      <c r="D310" s="188"/>
      <c r="E310" s="188"/>
      <c r="F310" s="188"/>
      <c r="G310" s="188"/>
      <c r="H310" s="188"/>
      <c r="I310" s="188"/>
      <c r="J310" s="188"/>
      <c r="K310" s="188"/>
      <c r="L310" s="188"/>
      <c r="M310" s="188"/>
      <c r="N310" s="188"/>
      <c r="O310" s="188"/>
      <c r="P310" s="188"/>
      <c r="Q310" s="188"/>
      <c r="R310" s="188"/>
      <c r="S310" s="188"/>
      <c r="T310" s="188"/>
      <c r="U310" s="188"/>
      <c r="V310" s="188"/>
      <c r="W310" s="188"/>
      <c r="AP310" s="195"/>
    </row>
    <row r="311" spans="3:42" s="194" customFormat="1">
      <c r="C311" s="188"/>
      <c r="D311" s="188"/>
      <c r="E311" s="188"/>
      <c r="F311" s="188"/>
      <c r="G311" s="188"/>
      <c r="H311" s="188"/>
      <c r="I311" s="188"/>
      <c r="J311" s="188"/>
      <c r="K311" s="188"/>
      <c r="L311" s="188"/>
      <c r="M311" s="188"/>
      <c r="N311" s="188"/>
      <c r="O311" s="188"/>
      <c r="P311" s="188"/>
      <c r="Q311" s="188"/>
      <c r="R311" s="188"/>
      <c r="S311" s="188"/>
      <c r="T311" s="188"/>
      <c r="U311" s="188"/>
      <c r="V311" s="188"/>
      <c r="W311" s="188"/>
      <c r="AP311" s="195"/>
    </row>
    <row r="312" spans="3:42" s="194" customFormat="1">
      <c r="C312" s="188"/>
      <c r="D312" s="188"/>
      <c r="E312" s="188"/>
      <c r="F312" s="188"/>
      <c r="G312" s="188"/>
      <c r="H312" s="188"/>
      <c r="I312" s="188"/>
      <c r="J312" s="188"/>
      <c r="K312" s="188"/>
      <c r="L312" s="188"/>
      <c r="M312" s="188"/>
      <c r="N312" s="188"/>
      <c r="O312" s="188"/>
      <c r="P312" s="188"/>
      <c r="Q312" s="188"/>
      <c r="R312" s="188"/>
      <c r="S312" s="188"/>
      <c r="T312" s="188"/>
      <c r="U312" s="188"/>
      <c r="V312" s="188"/>
      <c r="W312" s="188"/>
      <c r="AP312" s="195"/>
    </row>
    <row r="313" spans="3:42" s="194" customFormat="1">
      <c r="C313" s="188"/>
      <c r="D313" s="188"/>
      <c r="E313" s="188"/>
      <c r="F313" s="188"/>
      <c r="G313" s="188"/>
      <c r="H313" s="188"/>
      <c r="I313" s="188"/>
      <c r="J313" s="188"/>
      <c r="K313" s="188"/>
      <c r="L313" s="188"/>
      <c r="M313" s="188"/>
      <c r="N313" s="188"/>
      <c r="O313" s="188"/>
      <c r="P313" s="188"/>
      <c r="Q313" s="188"/>
      <c r="R313" s="188"/>
      <c r="S313" s="188"/>
      <c r="T313" s="188"/>
      <c r="U313" s="188"/>
      <c r="V313" s="188"/>
      <c r="W313" s="188"/>
      <c r="AP313" s="195"/>
    </row>
    <row r="314" spans="3:42" s="194" customFormat="1">
      <c r="C314" s="188"/>
      <c r="D314" s="188"/>
      <c r="E314" s="188"/>
      <c r="F314" s="188"/>
      <c r="G314" s="188"/>
      <c r="H314" s="188"/>
      <c r="I314" s="188"/>
      <c r="J314" s="188"/>
      <c r="K314" s="188"/>
      <c r="L314" s="188"/>
      <c r="M314" s="188"/>
      <c r="N314" s="188"/>
      <c r="O314" s="188"/>
      <c r="P314" s="188"/>
      <c r="Q314" s="188"/>
      <c r="R314" s="188"/>
      <c r="S314" s="188"/>
      <c r="T314" s="188"/>
      <c r="U314" s="188"/>
      <c r="V314" s="188"/>
      <c r="W314" s="188"/>
      <c r="AP314" s="195"/>
    </row>
    <row r="315" spans="3:42" s="194" customFormat="1">
      <c r="C315" s="188"/>
      <c r="D315" s="188"/>
      <c r="E315" s="188"/>
      <c r="F315" s="188"/>
      <c r="G315" s="188"/>
      <c r="H315" s="188"/>
      <c r="I315" s="188"/>
      <c r="J315" s="188"/>
      <c r="K315" s="188"/>
      <c r="L315" s="188"/>
      <c r="M315" s="188"/>
      <c r="N315" s="188"/>
      <c r="O315" s="188"/>
      <c r="P315" s="188"/>
      <c r="Q315" s="188"/>
      <c r="R315" s="188"/>
      <c r="S315" s="188"/>
      <c r="T315" s="188"/>
      <c r="U315" s="188"/>
      <c r="V315" s="188"/>
      <c r="W315" s="188"/>
      <c r="AP315" s="195"/>
    </row>
    <row r="316" spans="3:42" s="194" customFormat="1">
      <c r="C316" s="188"/>
      <c r="D316" s="188"/>
      <c r="E316" s="188"/>
      <c r="F316" s="188"/>
      <c r="G316" s="188"/>
      <c r="H316" s="188"/>
      <c r="I316" s="188"/>
      <c r="J316" s="188"/>
      <c r="K316" s="188"/>
      <c r="L316" s="188"/>
      <c r="M316" s="188"/>
      <c r="N316" s="188"/>
      <c r="O316" s="188"/>
      <c r="P316" s="188"/>
      <c r="Q316" s="188"/>
      <c r="R316" s="188"/>
      <c r="S316" s="188"/>
      <c r="T316" s="188"/>
      <c r="U316" s="188"/>
      <c r="V316" s="188"/>
      <c r="W316" s="188"/>
      <c r="AP316" s="195"/>
    </row>
    <row r="317" spans="3:42" s="194" customFormat="1">
      <c r="C317" s="188"/>
      <c r="D317" s="188"/>
      <c r="E317" s="188"/>
      <c r="F317" s="188"/>
      <c r="G317" s="188"/>
      <c r="H317" s="188"/>
      <c r="I317" s="188"/>
      <c r="J317" s="188"/>
      <c r="K317" s="188"/>
      <c r="L317" s="188"/>
      <c r="M317" s="188"/>
      <c r="N317" s="188"/>
      <c r="O317" s="188"/>
      <c r="P317" s="188"/>
      <c r="Q317" s="188"/>
      <c r="R317" s="188"/>
      <c r="S317" s="188"/>
      <c r="T317" s="188"/>
      <c r="U317" s="188"/>
      <c r="V317" s="188"/>
      <c r="W317" s="188"/>
      <c r="AP317" s="195"/>
    </row>
    <row r="318" spans="3:42" s="194" customFormat="1">
      <c r="C318" s="188"/>
      <c r="D318" s="188"/>
      <c r="E318" s="188"/>
      <c r="F318" s="188"/>
      <c r="G318" s="188"/>
      <c r="H318" s="188"/>
      <c r="I318" s="188"/>
      <c r="J318" s="188"/>
      <c r="K318" s="188"/>
      <c r="L318" s="188"/>
      <c r="M318" s="188"/>
      <c r="N318" s="188"/>
      <c r="O318" s="188"/>
      <c r="P318" s="188"/>
      <c r="Q318" s="188"/>
      <c r="R318" s="188"/>
      <c r="S318" s="188"/>
      <c r="T318" s="188"/>
      <c r="U318" s="188"/>
      <c r="V318" s="188"/>
      <c r="W318" s="188"/>
      <c r="AP318" s="195"/>
    </row>
    <row r="319" spans="3:42" s="194" customFormat="1">
      <c r="C319" s="188"/>
      <c r="D319" s="188"/>
      <c r="E319" s="188"/>
      <c r="F319" s="188"/>
      <c r="G319" s="188"/>
      <c r="H319" s="188"/>
      <c r="I319" s="188"/>
      <c r="J319" s="188"/>
      <c r="K319" s="188"/>
      <c r="L319" s="188"/>
      <c r="M319" s="188"/>
      <c r="N319" s="188"/>
      <c r="O319" s="188"/>
      <c r="P319" s="188"/>
      <c r="Q319" s="188"/>
      <c r="R319" s="188"/>
      <c r="S319" s="188"/>
      <c r="T319" s="188"/>
      <c r="U319" s="188"/>
      <c r="V319" s="188"/>
      <c r="W319" s="188"/>
      <c r="AP319" s="195"/>
    </row>
    <row r="320" spans="3:42" s="194" customFormat="1">
      <c r="C320" s="188"/>
      <c r="D320" s="188"/>
      <c r="E320" s="188"/>
      <c r="F320" s="188"/>
      <c r="G320" s="188"/>
      <c r="H320" s="188"/>
      <c r="I320" s="188"/>
      <c r="J320" s="188"/>
      <c r="K320" s="188"/>
      <c r="L320" s="188"/>
      <c r="M320" s="188"/>
      <c r="N320" s="188"/>
      <c r="O320" s="188"/>
      <c r="P320" s="188"/>
      <c r="Q320" s="188"/>
      <c r="R320" s="188"/>
      <c r="S320" s="188"/>
      <c r="T320" s="188"/>
      <c r="U320" s="188"/>
      <c r="V320" s="188"/>
      <c r="W320" s="188"/>
      <c r="AP320" s="195"/>
    </row>
    <row r="321" spans="3:42" s="194" customFormat="1">
      <c r="C321" s="188"/>
      <c r="D321" s="188"/>
      <c r="E321" s="188"/>
      <c r="F321" s="188"/>
      <c r="G321" s="188"/>
      <c r="H321" s="188"/>
      <c r="I321" s="188"/>
      <c r="J321" s="188"/>
      <c r="K321" s="188"/>
      <c r="L321" s="188"/>
      <c r="M321" s="188"/>
      <c r="N321" s="188"/>
      <c r="O321" s="188"/>
      <c r="P321" s="188"/>
      <c r="Q321" s="188"/>
      <c r="R321" s="188"/>
      <c r="S321" s="188"/>
      <c r="T321" s="188"/>
      <c r="U321" s="188"/>
      <c r="V321" s="188"/>
      <c r="W321" s="188"/>
      <c r="AP321" s="195"/>
    </row>
    <row r="322" spans="3:42" s="194" customFormat="1">
      <c r="C322" s="188"/>
      <c r="D322" s="188"/>
      <c r="E322" s="188"/>
      <c r="F322" s="188"/>
      <c r="G322" s="188"/>
      <c r="H322" s="188"/>
      <c r="I322" s="188"/>
      <c r="J322" s="188"/>
      <c r="K322" s="188"/>
      <c r="L322" s="188"/>
      <c r="M322" s="188"/>
      <c r="N322" s="188"/>
      <c r="O322" s="188"/>
      <c r="P322" s="188"/>
      <c r="Q322" s="188"/>
      <c r="R322" s="188"/>
      <c r="S322" s="188"/>
      <c r="T322" s="188"/>
      <c r="U322" s="188"/>
      <c r="V322" s="188"/>
      <c r="W322" s="188"/>
      <c r="AP322" s="195"/>
    </row>
    <row r="323" spans="3:42" s="194" customFormat="1">
      <c r="C323" s="188"/>
      <c r="D323" s="188"/>
      <c r="E323" s="188"/>
      <c r="F323" s="188"/>
      <c r="G323" s="188"/>
      <c r="H323" s="188"/>
      <c r="I323" s="188"/>
      <c r="J323" s="188"/>
      <c r="K323" s="188"/>
      <c r="L323" s="188"/>
      <c r="M323" s="188"/>
      <c r="N323" s="188"/>
      <c r="O323" s="188"/>
      <c r="P323" s="188"/>
      <c r="Q323" s="188"/>
      <c r="R323" s="188"/>
      <c r="S323" s="188"/>
      <c r="T323" s="188"/>
      <c r="U323" s="188"/>
      <c r="V323" s="188"/>
      <c r="W323" s="188"/>
      <c r="AP323" s="195"/>
    </row>
    <row r="324" spans="3:42" s="194" customFormat="1">
      <c r="C324" s="188"/>
      <c r="D324" s="188"/>
      <c r="E324" s="188"/>
      <c r="F324" s="188"/>
      <c r="G324" s="188"/>
      <c r="H324" s="188"/>
      <c r="I324" s="188"/>
      <c r="J324" s="188"/>
      <c r="K324" s="188"/>
      <c r="L324" s="188"/>
      <c r="M324" s="188"/>
      <c r="N324" s="188"/>
      <c r="O324" s="188"/>
      <c r="P324" s="188"/>
      <c r="Q324" s="188"/>
      <c r="R324" s="188"/>
      <c r="S324" s="188"/>
      <c r="T324" s="188"/>
      <c r="U324" s="188"/>
      <c r="V324" s="188"/>
      <c r="W324" s="188"/>
      <c r="AP324" s="195"/>
    </row>
    <row r="325" spans="3:42" s="194" customFormat="1">
      <c r="C325" s="188"/>
      <c r="D325" s="188"/>
      <c r="E325" s="188"/>
      <c r="F325" s="188"/>
      <c r="G325" s="188"/>
      <c r="H325" s="188"/>
      <c r="I325" s="188"/>
      <c r="J325" s="188"/>
      <c r="K325" s="188"/>
      <c r="L325" s="188"/>
      <c r="M325" s="188"/>
      <c r="N325" s="188"/>
      <c r="O325" s="188"/>
      <c r="P325" s="188"/>
      <c r="Q325" s="188"/>
      <c r="R325" s="188"/>
      <c r="S325" s="188"/>
      <c r="T325" s="188"/>
      <c r="U325" s="188"/>
      <c r="V325" s="188"/>
      <c r="W325" s="188"/>
      <c r="AP325" s="195"/>
    </row>
    <row r="326" spans="3:42" s="194" customFormat="1">
      <c r="C326" s="188"/>
      <c r="D326" s="188"/>
      <c r="E326" s="188"/>
      <c r="F326" s="188"/>
      <c r="G326" s="188"/>
      <c r="H326" s="188"/>
      <c r="I326" s="188"/>
      <c r="J326" s="188"/>
      <c r="K326" s="188"/>
      <c r="L326" s="188"/>
      <c r="M326" s="188"/>
      <c r="N326" s="188"/>
      <c r="O326" s="188"/>
      <c r="P326" s="188"/>
      <c r="Q326" s="188"/>
      <c r="R326" s="188"/>
      <c r="S326" s="188"/>
      <c r="T326" s="188"/>
      <c r="U326" s="188"/>
      <c r="V326" s="188"/>
      <c r="W326" s="188"/>
      <c r="AP326" s="195"/>
    </row>
    <row r="327" spans="3:42" s="194" customFormat="1">
      <c r="C327" s="188"/>
      <c r="D327" s="188"/>
      <c r="E327" s="188"/>
      <c r="F327" s="188"/>
      <c r="G327" s="188"/>
      <c r="H327" s="188"/>
      <c r="I327" s="188"/>
      <c r="J327" s="188"/>
      <c r="K327" s="188"/>
      <c r="L327" s="188"/>
      <c r="M327" s="188"/>
      <c r="N327" s="188"/>
      <c r="O327" s="188"/>
      <c r="P327" s="188"/>
      <c r="Q327" s="188"/>
      <c r="R327" s="188"/>
      <c r="S327" s="188"/>
      <c r="T327" s="188"/>
      <c r="U327" s="188"/>
      <c r="V327" s="188"/>
      <c r="W327" s="188"/>
      <c r="AP327" s="195"/>
    </row>
    <row r="328" spans="3:42" s="194" customFormat="1">
      <c r="C328" s="188"/>
      <c r="D328" s="188"/>
      <c r="E328" s="188"/>
      <c r="F328" s="188"/>
      <c r="G328" s="188"/>
      <c r="H328" s="188"/>
      <c r="I328" s="188"/>
      <c r="J328" s="188"/>
      <c r="K328" s="188"/>
      <c r="L328" s="188"/>
      <c r="M328" s="188"/>
      <c r="N328" s="188"/>
      <c r="O328" s="188"/>
      <c r="P328" s="188"/>
      <c r="Q328" s="188"/>
      <c r="R328" s="188"/>
      <c r="S328" s="188"/>
      <c r="T328" s="188"/>
      <c r="U328" s="188"/>
      <c r="V328" s="188"/>
      <c r="W328" s="188"/>
      <c r="AP328" s="195"/>
    </row>
    <row r="329" spans="3:42" s="194" customFormat="1">
      <c r="C329" s="188"/>
      <c r="D329" s="188"/>
      <c r="E329" s="188"/>
      <c r="F329" s="188"/>
      <c r="G329" s="188"/>
      <c r="H329" s="188"/>
      <c r="I329" s="188"/>
      <c r="J329" s="188"/>
      <c r="K329" s="188"/>
      <c r="L329" s="188"/>
      <c r="M329" s="188"/>
      <c r="N329" s="188"/>
      <c r="O329" s="188"/>
      <c r="P329" s="188"/>
      <c r="Q329" s="188"/>
      <c r="R329" s="188"/>
      <c r="S329" s="188"/>
      <c r="T329" s="188"/>
      <c r="U329" s="188"/>
      <c r="V329" s="188"/>
      <c r="W329" s="188"/>
      <c r="AP329" s="195"/>
    </row>
    <row r="330" spans="3:42" s="194" customFormat="1">
      <c r="C330" s="188"/>
      <c r="D330" s="188"/>
      <c r="E330" s="188"/>
      <c r="F330" s="188"/>
      <c r="G330" s="188"/>
      <c r="H330" s="188"/>
      <c r="I330" s="188"/>
      <c r="J330" s="188"/>
      <c r="K330" s="188"/>
      <c r="L330" s="188"/>
      <c r="M330" s="188"/>
      <c r="N330" s="188"/>
      <c r="O330" s="188"/>
      <c r="P330" s="188"/>
      <c r="Q330" s="188"/>
      <c r="R330" s="188"/>
      <c r="S330" s="188"/>
      <c r="T330" s="188"/>
      <c r="U330" s="188"/>
      <c r="V330" s="188"/>
      <c r="W330" s="188"/>
      <c r="AP330" s="195"/>
    </row>
    <row r="331" spans="3:42" s="194" customFormat="1">
      <c r="C331" s="188"/>
      <c r="D331" s="188"/>
      <c r="E331" s="188"/>
      <c r="F331" s="188"/>
      <c r="G331" s="188"/>
      <c r="H331" s="188"/>
      <c r="I331" s="188"/>
      <c r="J331" s="188"/>
      <c r="K331" s="188"/>
      <c r="L331" s="188"/>
      <c r="M331" s="188"/>
      <c r="N331" s="188"/>
      <c r="O331" s="188"/>
      <c r="P331" s="188"/>
      <c r="Q331" s="188"/>
      <c r="R331" s="188"/>
      <c r="S331" s="188"/>
      <c r="T331" s="188"/>
      <c r="U331" s="188"/>
      <c r="V331" s="188"/>
      <c r="W331" s="188"/>
      <c r="AP331" s="195"/>
    </row>
    <row r="332" spans="3:42" s="194" customFormat="1">
      <c r="C332" s="188"/>
      <c r="D332" s="188"/>
      <c r="E332" s="188"/>
      <c r="F332" s="188"/>
      <c r="G332" s="188"/>
      <c r="H332" s="188"/>
      <c r="I332" s="188"/>
      <c r="J332" s="188"/>
      <c r="K332" s="188"/>
      <c r="L332" s="188"/>
      <c r="M332" s="188"/>
      <c r="N332" s="188"/>
      <c r="O332" s="188"/>
      <c r="P332" s="188"/>
      <c r="Q332" s="188"/>
      <c r="R332" s="188"/>
      <c r="S332" s="188"/>
      <c r="T332" s="188"/>
      <c r="U332" s="188"/>
      <c r="V332" s="188"/>
      <c r="W332" s="188"/>
      <c r="AP332" s="195"/>
    </row>
    <row r="333" spans="3:42" s="194" customFormat="1">
      <c r="C333" s="188"/>
      <c r="D333" s="188"/>
      <c r="E333" s="188"/>
      <c r="F333" s="188"/>
      <c r="G333" s="188"/>
      <c r="H333" s="188"/>
      <c r="I333" s="188"/>
      <c r="J333" s="188"/>
      <c r="K333" s="188"/>
      <c r="L333" s="188"/>
      <c r="M333" s="188"/>
      <c r="N333" s="188"/>
      <c r="O333" s="188"/>
      <c r="P333" s="188"/>
      <c r="Q333" s="188"/>
      <c r="R333" s="188"/>
      <c r="S333" s="188"/>
      <c r="T333" s="188"/>
      <c r="U333" s="188"/>
      <c r="V333" s="188"/>
      <c r="W333" s="188"/>
      <c r="AP333" s="195"/>
    </row>
    <row r="334" spans="3:42" s="194" customFormat="1">
      <c r="C334" s="188"/>
      <c r="D334" s="188"/>
      <c r="E334" s="188"/>
      <c r="F334" s="188"/>
      <c r="G334" s="188"/>
      <c r="H334" s="188"/>
      <c r="I334" s="188"/>
      <c r="J334" s="188"/>
      <c r="K334" s="188"/>
      <c r="L334" s="188"/>
      <c r="M334" s="188"/>
      <c r="N334" s="188"/>
      <c r="O334" s="188"/>
      <c r="P334" s="188"/>
      <c r="Q334" s="188"/>
      <c r="R334" s="188"/>
      <c r="S334" s="188"/>
      <c r="T334" s="188"/>
      <c r="U334" s="188"/>
      <c r="V334" s="188"/>
      <c r="W334" s="188"/>
      <c r="AP334" s="195"/>
    </row>
    <row r="335" spans="3:42" s="194" customFormat="1">
      <c r="C335" s="188"/>
      <c r="D335" s="188"/>
      <c r="E335" s="188"/>
      <c r="F335" s="188"/>
      <c r="G335" s="188"/>
      <c r="H335" s="188"/>
      <c r="I335" s="188"/>
      <c r="J335" s="188"/>
      <c r="K335" s="188"/>
      <c r="L335" s="188"/>
      <c r="M335" s="188"/>
      <c r="N335" s="188"/>
      <c r="O335" s="188"/>
      <c r="P335" s="188"/>
      <c r="Q335" s="188"/>
      <c r="R335" s="188"/>
      <c r="S335" s="188"/>
      <c r="T335" s="188"/>
      <c r="U335" s="188"/>
      <c r="V335" s="188"/>
      <c r="W335" s="188"/>
      <c r="AP335" s="195"/>
    </row>
    <row r="336" spans="3:42" s="194" customFormat="1">
      <c r="C336" s="188"/>
      <c r="D336" s="188"/>
      <c r="E336" s="188"/>
      <c r="F336" s="188"/>
      <c r="G336" s="188"/>
      <c r="H336" s="188"/>
      <c r="I336" s="188"/>
      <c r="J336" s="188"/>
      <c r="K336" s="188"/>
      <c r="L336" s="188"/>
      <c r="M336" s="188"/>
      <c r="N336" s="188"/>
      <c r="O336" s="188"/>
      <c r="P336" s="188"/>
      <c r="Q336" s="188"/>
      <c r="R336" s="188"/>
      <c r="S336" s="188"/>
      <c r="T336" s="188"/>
      <c r="U336" s="188"/>
      <c r="V336" s="188"/>
      <c r="W336" s="188"/>
      <c r="AP336" s="195"/>
    </row>
    <row r="337" spans="3:42" s="194" customFormat="1">
      <c r="C337" s="188"/>
      <c r="D337" s="188"/>
      <c r="E337" s="188"/>
      <c r="F337" s="188"/>
      <c r="G337" s="188"/>
      <c r="H337" s="188"/>
      <c r="I337" s="188"/>
      <c r="J337" s="188"/>
      <c r="K337" s="188"/>
      <c r="L337" s="188"/>
      <c r="M337" s="188"/>
      <c r="N337" s="188"/>
      <c r="O337" s="188"/>
      <c r="P337" s="188"/>
      <c r="Q337" s="188"/>
      <c r="R337" s="188"/>
      <c r="S337" s="188"/>
      <c r="T337" s="188"/>
      <c r="U337" s="188"/>
      <c r="V337" s="188"/>
      <c r="W337" s="188"/>
      <c r="AP337" s="195"/>
    </row>
    <row r="338" spans="3:42" s="194" customFormat="1">
      <c r="C338" s="188"/>
      <c r="D338" s="188"/>
      <c r="E338" s="188"/>
      <c r="F338" s="188"/>
      <c r="G338" s="188"/>
      <c r="H338" s="188"/>
      <c r="I338" s="188"/>
      <c r="J338" s="188"/>
      <c r="K338" s="188"/>
      <c r="L338" s="188"/>
      <c r="M338" s="188"/>
      <c r="N338" s="188"/>
      <c r="O338" s="188"/>
      <c r="P338" s="188"/>
      <c r="Q338" s="188"/>
      <c r="R338" s="188"/>
      <c r="S338" s="188"/>
      <c r="T338" s="188"/>
      <c r="U338" s="188"/>
      <c r="V338" s="188"/>
      <c r="W338" s="188"/>
      <c r="AP338" s="195"/>
    </row>
    <row r="339" spans="3:42" s="194" customFormat="1">
      <c r="C339" s="188"/>
      <c r="D339" s="188"/>
      <c r="E339" s="188"/>
      <c r="F339" s="188"/>
      <c r="G339" s="188"/>
      <c r="H339" s="188"/>
      <c r="I339" s="188"/>
      <c r="J339" s="188"/>
      <c r="K339" s="188"/>
      <c r="L339" s="188"/>
      <c r="M339" s="188"/>
      <c r="N339" s="188"/>
      <c r="O339" s="188"/>
      <c r="P339" s="188"/>
      <c r="Q339" s="188"/>
      <c r="R339" s="188"/>
      <c r="S339" s="188"/>
      <c r="T339" s="188"/>
      <c r="U339" s="188"/>
      <c r="V339" s="188"/>
      <c r="W339" s="188"/>
      <c r="AP339" s="195"/>
    </row>
    <row r="340" spans="3:42" s="194" customFormat="1">
      <c r="C340" s="188"/>
      <c r="D340" s="188"/>
      <c r="E340" s="188"/>
      <c r="F340" s="188"/>
      <c r="G340" s="188"/>
      <c r="H340" s="188"/>
      <c r="I340" s="188"/>
      <c r="J340" s="188"/>
      <c r="K340" s="188"/>
      <c r="L340" s="188"/>
      <c r="M340" s="188"/>
      <c r="N340" s="188"/>
      <c r="O340" s="188"/>
      <c r="P340" s="188"/>
      <c r="Q340" s="188"/>
      <c r="R340" s="188"/>
      <c r="S340" s="188"/>
      <c r="T340" s="188"/>
      <c r="U340" s="188"/>
      <c r="V340" s="188"/>
      <c r="W340" s="188"/>
      <c r="AP340" s="195"/>
    </row>
    <row r="341" spans="3:42" s="194" customFormat="1">
      <c r="C341" s="188"/>
      <c r="D341" s="188"/>
      <c r="E341" s="188"/>
      <c r="F341" s="188"/>
      <c r="G341" s="188"/>
      <c r="H341" s="188"/>
      <c r="I341" s="188"/>
      <c r="J341" s="188"/>
      <c r="K341" s="188"/>
      <c r="L341" s="188"/>
      <c r="M341" s="188"/>
      <c r="N341" s="188"/>
      <c r="O341" s="188"/>
      <c r="P341" s="188"/>
      <c r="Q341" s="188"/>
      <c r="R341" s="188"/>
      <c r="S341" s="188"/>
      <c r="T341" s="188"/>
      <c r="U341" s="188"/>
      <c r="V341" s="188"/>
      <c r="W341" s="188"/>
      <c r="AP341" s="195"/>
    </row>
    <row r="342" spans="3:42" s="194" customFormat="1">
      <c r="C342" s="188"/>
      <c r="D342" s="188"/>
      <c r="E342" s="188"/>
      <c r="F342" s="188"/>
      <c r="G342" s="188"/>
      <c r="H342" s="188"/>
      <c r="I342" s="188"/>
      <c r="J342" s="188"/>
      <c r="K342" s="188"/>
      <c r="L342" s="188"/>
      <c r="M342" s="188"/>
      <c r="N342" s="188"/>
      <c r="O342" s="188"/>
      <c r="P342" s="188"/>
      <c r="Q342" s="188"/>
      <c r="R342" s="188"/>
      <c r="S342" s="188"/>
      <c r="T342" s="188"/>
      <c r="U342" s="188"/>
      <c r="V342" s="188"/>
      <c r="W342" s="188"/>
      <c r="AP342" s="195"/>
    </row>
    <row r="343" spans="3:42" s="194" customFormat="1">
      <c r="C343" s="188"/>
      <c r="D343" s="188"/>
      <c r="E343" s="188"/>
      <c r="F343" s="188"/>
      <c r="G343" s="188"/>
      <c r="H343" s="188"/>
      <c r="I343" s="188"/>
      <c r="J343" s="188"/>
      <c r="K343" s="188"/>
      <c r="L343" s="188"/>
      <c r="M343" s="188"/>
      <c r="N343" s="188"/>
      <c r="O343" s="188"/>
      <c r="P343" s="188"/>
      <c r="Q343" s="188"/>
      <c r="R343" s="188"/>
      <c r="S343" s="188"/>
      <c r="T343" s="188"/>
      <c r="U343" s="188"/>
      <c r="V343" s="188"/>
      <c r="W343" s="188"/>
      <c r="AP343" s="195"/>
    </row>
    <row r="344" spans="3:42" s="194" customFormat="1">
      <c r="C344" s="188"/>
      <c r="D344" s="188"/>
      <c r="E344" s="188"/>
      <c r="F344" s="188"/>
      <c r="G344" s="188"/>
      <c r="H344" s="188"/>
      <c r="I344" s="188"/>
      <c r="J344" s="188"/>
      <c r="K344" s="188"/>
      <c r="L344" s="188"/>
      <c r="M344" s="188"/>
      <c r="N344" s="188"/>
      <c r="O344" s="188"/>
      <c r="P344" s="188"/>
      <c r="Q344" s="188"/>
      <c r="R344" s="188"/>
      <c r="S344" s="188"/>
      <c r="T344" s="188"/>
      <c r="U344" s="188"/>
      <c r="V344" s="188"/>
      <c r="W344" s="188"/>
      <c r="AP344" s="195"/>
    </row>
    <row r="345" spans="3:42" s="194" customFormat="1">
      <c r="C345" s="188"/>
      <c r="D345" s="188"/>
      <c r="E345" s="188"/>
      <c r="F345" s="188"/>
      <c r="G345" s="188"/>
      <c r="H345" s="188"/>
      <c r="I345" s="188"/>
      <c r="J345" s="188"/>
      <c r="K345" s="188"/>
      <c r="L345" s="188"/>
      <c r="M345" s="188"/>
      <c r="N345" s="188"/>
      <c r="O345" s="188"/>
      <c r="P345" s="188"/>
      <c r="Q345" s="188"/>
      <c r="R345" s="188"/>
      <c r="S345" s="188"/>
      <c r="T345" s="188"/>
      <c r="U345" s="188"/>
      <c r="V345" s="188"/>
      <c r="W345" s="188"/>
      <c r="AP345" s="195"/>
    </row>
    <row r="346" spans="3:42" s="194" customFormat="1">
      <c r="C346" s="188"/>
      <c r="D346" s="188"/>
      <c r="E346" s="188"/>
      <c r="F346" s="188"/>
      <c r="G346" s="188"/>
      <c r="H346" s="188"/>
      <c r="I346" s="188"/>
      <c r="J346" s="188"/>
      <c r="K346" s="188"/>
      <c r="L346" s="188"/>
      <c r="M346" s="188"/>
      <c r="N346" s="188"/>
      <c r="O346" s="188"/>
      <c r="P346" s="188"/>
      <c r="Q346" s="188"/>
      <c r="R346" s="188"/>
      <c r="S346" s="188"/>
      <c r="T346" s="188"/>
      <c r="U346" s="188"/>
      <c r="V346" s="188"/>
      <c r="W346" s="188"/>
      <c r="AP346" s="195"/>
    </row>
    <row r="347" spans="3:42" s="194" customFormat="1">
      <c r="C347" s="188"/>
      <c r="D347" s="188"/>
      <c r="E347" s="188"/>
      <c r="F347" s="188"/>
      <c r="G347" s="188"/>
      <c r="H347" s="188"/>
      <c r="I347" s="188"/>
      <c r="J347" s="188"/>
      <c r="K347" s="188"/>
      <c r="L347" s="188"/>
      <c r="M347" s="188"/>
      <c r="N347" s="188"/>
      <c r="O347" s="188"/>
      <c r="P347" s="188"/>
      <c r="Q347" s="188"/>
      <c r="R347" s="188"/>
      <c r="S347" s="188"/>
      <c r="T347" s="188"/>
      <c r="U347" s="188"/>
      <c r="V347" s="188"/>
      <c r="W347" s="188"/>
      <c r="AP347" s="195"/>
    </row>
    <row r="348" spans="3:42" s="194" customFormat="1">
      <c r="C348" s="188"/>
      <c r="D348" s="188"/>
      <c r="E348" s="188"/>
      <c r="F348" s="188"/>
      <c r="G348" s="188"/>
      <c r="H348" s="188"/>
      <c r="I348" s="188"/>
      <c r="J348" s="188"/>
      <c r="K348" s="188"/>
      <c r="L348" s="188"/>
      <c r="M348" s="188"/>
      <c r="N348" s="188"/>
      <c r="O348" s="188"/>
      <c r="P348" s="188"/>
      <c r="Q348" s="188"/>
      <c r="R348" s="188"/>
      <c r="S348" s="188"/>
      <c r="T348" s="188"/>
      <c r="U348" s="188"/>
      <c r="V348" s="188"/>
      <c r="W348" s="188"/>
      <c r="AP348" s="195"/>
    </row>
    <row r="349" spans="3:42" s="194" customFormat="1">
      <c r="C349" s="188"/>
      <c r="D349" s="188"/>
      <c r="E349" s="188"/>
      <c r="F349" s="188"/>
      <c r="G349" s="188"/>
      <c r="H349" s="188"/>
      <c r="I349" s="188"/>
      <c r="J349" s="188"/>
      <c r="K349" s="188"/>
      <c r="L349" s="188"/>
      <c r="M349" s="188"/>
      <c r="N349" s="188"/>
      <c r="O349" s="188"/>
      <c r="P349" s="188"/>
      <c r="Q349" s="188"/>
      <c r="R349" s="188"/>
      <c r="S349" s="188"/>
      <c r="T349" s="188"/>
      <c r="U349" s="188"/>
      <c r="V349" s="188"/>
      <c r="W349" s="188"/>
      <c r="AP349" s="195"/>
    </row>
    <row r="350" spans="3:42" s="194" customFormat="1">
      <c r="C350" s="188"/>
      <c r="D350" s="188"/>
      <c r="E350" s="188"/>
      <c r="F350" s="188"/>
      <c r="G350" s="188"/>
      <c r="H350" s="188"/>
      <c r="I350" s="188"/>
      <c r="J350" s="188"/>
      <c r="K350" s="188"/>
      <c r="L350" s="188"/>
      <c r="M350" s="188"/>
      <c r="N350" s="188"/>
      <c r="O350" s="188"/>
      <c r="P350" s="188"/>
      <c r="Q350" s="188"/>
      <c r="R350" s="188"/>
      <c r="S350" s="188"/>
      <c r="T350" s="188"/>
      <c r="U350" s="188"/>
      <c r="V350" s="188"/>
      <c r="W350" s="188"/>
      <c r="AP350" s="195"/>
    </row>
    <row r="351" spans="3:42" s="194" customFormat="1">
      <c r="C351" s="188"/>
      <c r="D351" s="188"/>
      <c r="E351" s="188"/>
      <c r="F351" s="188"/>
      <c r="G351" s="188"/>
      <c r="H351" s="188"/>
      <c r="I351" s="188"/>
      <c r="J351" s="188"/>
      <c r="K351" s="188"/>
      <c r="L351" s="188"/>
      <c r="M351" s="188"/>
      <c r="N351" s="188"/>
      <c r="O351" s="188"/>
      <c r="P351" s="188"/>
      <c r="Q351" s="188"/>
      <c r="R351" s="188"/>
      <c r="S351" s="188"/>
      <c r="T351" s="188"/>
      <c r="U351" s="188"/>
      <c r="V351" s="188"/>
      <c r="W351" s="188"/>
      <c r="AP351" s="195"/>
    </row>
    <row r="352" spans="3:42" s="194" customFormat="1">
      <c r="C352" s="188"/>
      <c r="D352" s="188"/>
      <c r="E352" s="188"/>
      <c r="F352" s="188"/>
      <c r="G352" s="188"/>
      <c r="H352" s="188"/>
      <c r="I352" s="188"/>
      <c r="J352" s="188"/>
      <c r="K352" s="188"/>
      <c r="L352" s="188"/>
      <c r="M352" s="188"/>
      <c r="N352" s="188"/>
      <c r="O352" s="188"/>
      <c r="P352" s="188"/>
      <c r="Q352" s="188"/>
      <c r="R352" s="188"/>
      <c r="S352" s="188"/>
      <c r="T352" s="188"/>
      <c r="U352" s="188"/>
      <c r="V352" s="188"/>
      <c r="W352" s="188"/>
      <c r="AP352" s="195"/>
    </row>
    <row r="353" spans="3:42" s="194" customFormat="1">
      <c r="C353" s="188"/>
      <c r="D353" s="188"/>
      <c r="E353" s="188"/>
      <c r="F353" s="188"/>
      <c r="G353" s="188"/>
      <c r="H353" s="188"/>
      <c r="I353" s="188"/>
      <c r="J353" s="188"/>
      <c r="K353" s="188"/>
      <c r="L353" s="188"/>
      <c r="M353" s="188"/>
      <c r="N353" s="188"/>
      <c r="O353" s="188"/>
      <c r="P353" s="188"/>
      <c r="Q353" s="188"/>
      <c r="R353" s="188"/>
      <c r="S353" s="188"/>
      <c r="T353" s="188"/>
      <c r="U353" s="188"/>
      <c r="V353" s="188"/>
      <c r="W353" s="188"/>
      <c r="AP353" s="195"/>
    </row>
    <row r="354" spans="3:42" s="194" customFormat="1">
      <c r="C354" s="188"/>
      <c r="D354" s="188"/>
      <c r="E354" s="188"/>
      <c r="F354" s="188"/>
      <c r="G354" s="188"/>
      <c r="H354" s="188"/>
      <c r="I354" s="188"/>
      <c r="J354" s="188"/>
      <c r="K354" s="188"/>
      <c r="L354" s="188"/>
      <c r="M354" s="188"/>
      <c r="N354" s="188"/>
      <c r="O354" s="188"/>
      <c r="P354" s="188"/>
      <c r="Q354" s="188"/>
      <c r="R354" s="188"/>
      <c r="S354" s="188"/>
      <c r="T354" s="188"/>
      <c r="U354" s="188"/>
      <c r="V354" s="188"/>
      <c r="W354" s="188"/>
      <c r="AP354" s="195"/>
    </row>
    <row r="355" spans="3:42" s="194" customFormat="1">
      <c r="C355" s="188"/>
      <c r="D355" s="188"/>
      <c r="E355" s="188"/>
      <c r="F355" s="188"/>
      <c r="G355" s="188"/>
      <c r="H355" s="188"/>
      <c r="I355" s="188"/>
      <c r="J355" s="188"/>
      <c r="K355" s="188"/>
      <c r="L355" s="188"/>
      <c r="M355" s="188"/>
      <c r="N355" s="188"/>
      <c r="O355" s="188"/>
      <c r="P355" s="188"/>
      <c r="Q355" s="188"/>
      <c r="R355" s="188"/>
      <c r="S355" s="188"/>
      <c r="T355" s="188"/>
      <c r="U355" s="188"/>
      <c r="V355" s="188"/>
      <c r="W355" s="188"/>
      <c r="AP355" s="195"/>
    </row>
    <row r="356" spans="3:42" s="194" customFormat="1">
      <c r="C356" s="188"/>
      <c r="D356" s="188"/>
      <c r="E356" s="188"/>
      <c r="F356" s="188"/>
      <c r="G356" s="188"/>
      <c r="H356" s="188"/>
      <c r="I356" s="188"/>
      <c r="J356" s="188"/>
      <c r="K356" s="188"/>
      <c r="L356" s="188"/>
      <c r="M356" s="188"/>
      <c r="N356" s="188"/>
      <c r="O356" s="188"/>
      <c r="P356" s="188"/>
      <c r="Q356" s="188"/>
      <c r="R356" s="188"/>
      <c r="S356" s="188"/>
      <c r="T356" s="188"/>
      <c r="U356" s="188"/>
      <c r="V356" s="188"/>
      <c r="W356" s="188"/>
      <c r="AP356" s="195"/>
    </row>
    <row r="357" spans="3:42" s="194" customFormat="1">
      <c r="C357" s="188"/>
      <c r="D357" s="188"/>
      <c r="E357" s="188"/>
      <c r="F357" s="188"/>
      <c r="G357" s="188"/>
      <c r="H357" s="188"/>
      <c r="I357" s="188"/>
      <c r="J357" s="188"/>
      <c r="K357" s="188"/>
      <c r="L357" s="188"/>
      <c r="M357" s="188"/>
      <c r="N357" s="188"/>
      <c r="O357" s="188"/>
      <c r="P357" s="188"/>
      <c r="Q357" s="188"/>
      <c r="R357" s="188"/>
      <c r="S357" s="188"/>
      <c r="T357" s="188"/>
      <c r="U357" s="188"/>
      <c r="V357" s="188"/>
      <c r="W357" s="188"/>
      <c r="AP357" s="195"/>
    </row>
    <row r="358" spans="3:42" s="194" customFormat="1">
      <c r="C358" s="188"/>
      <c r="D358" s="188"/>
      <c r="E358" s="188"/>
      <c r="F358" s="188"/>
      <c r="G358" s="188"/>
      <c r="H358" s="188"/>
      <c r="I358" s="188"/>
      <c r="J358" s="188"/>
      <c r="K358" s="188"/>
      <c r="L358" s="188"/>
      <c r="M358" s="188"/>
      <c r="N358" s="188"/>
      <c r="O358" s="188"/>
      <c r="P358" s="188"/>
      <c r="Q358" s="188"/>
      <c r="R358" s="188"/>
      <c r="S358" s="188"/>
      <c r="T358" s="188"/>
      <c r="U358" s="188"/>
      <c r="V358" s="188"/>
      <c r="W358" s="188"/>
      <c r="AP358" s="195"/>
    </row>
    <row r="359" spans="3:42" s="194" customFormat="1">
      <c r="C359" s="188"/>
      <c r="D359" s="188"/>
      <c r="E359" s="188"/>
      <c r="F359" s="188"/>
      <c r="G359" s="188"/>
      <c r="H359" s="188"/>
      <c r="I359" s="188"/>
      <c r="J359" s="188"/>
      <c r="K359" s="188"/>
      <c r="L359" s="188"/>
      <c r="M359" s="188"/>
      <c r="N359" s="188"/>
      <c r="O359" s="188"/>
      <c r="P359" s="188"/>
      <c r="Q359" s="188"/>
      <c r="R359" s="188"/>
      <c r="S359" s="188"/>
      <c r="T359" s="188"/>
      <c r="U359" s="188"/>
      <c r="V359" s="188"/>
      <c r="W359" s="188"/>
      <c r="AP359" s="195"/>
    </row>
    <row r="360" spans="3:42" s="194" customFormat="1">
      <c r="C360" s="188"/>
      <c r="D360" s="188"/>
      <c r="E360" s="188"/>
      <c r="F360" s="188"/>
      <c r="G360" s="188"/>
      <c r="H360" s="188"/>
      <c r="I360" s="188"/>
      <c r="J360" s="188"/>
      <c r="K360" s="188"/>
      <c r="L360" s="188"/>
      <c r="M360" s="188"/>
      <c r="N360" s="188"/>
      <c r="O360" s="188"/>
      <c r="P360" s="188"/>
      <c r="Q360" s="188"/>
      <c r="R360" s="188"/>
      <c r="S360" s="188"/>
      <c r="T360" s="188"/>
      <c r="U360" s="188"/>
      <c r="V360" s="188"/>
      <c r="W360" s="188"/>
      <c r="AP360" s="195"/>
    </row>
    <row r="361" spans="3:42" s="194" customFormat="1">
      <c r="C361" s="188"/>
      <c r="D361" s="188"/>
      <c r="E361" s="188"/>
      <c r="F361" s="188"/>
      <c r="G361" s="188"/>
      <c r="H361" s="188"/>
      <c r="I361" s="188"/>
      <c r="J361" s="188"/>
      <c r="K361" s="188"/>
      <c r="L361" s="188"/>
      <c r="M361" s="188"/>
      <c r="N361" s="188"/>
      <c r="O361" s="188"/>
      <c r="P361" s="188"/>
      <c r="Q361" s="188"/>
      <c r="R361" s="188"/>
      <c r="S361" s="188"/>
      <c r="T361" s="188"/>
      <c r="U361" s="188"/>
      <c r="V361" s="188"/>
      <c r="W361" s="188"/>
      <c r="AP361" s="195"/>
    </row>
    <row r="362" spans="3:42" s="194" customFormat="1">
      <c r="C362" s="188"/>
      <c r="D362" s="188"/>
      <c r="E362" s="188"/>
      <c r="F362" s="188"/>
      <c r="G362" s="188"/>
      <c r="H362" s="188"/>
      <c r="I362" s="188"/>
      <c r="J362" s="188"/>
      <c r="K362" s="188"/>
      <c r="L362" s="188"/>
      <c r="M362" s="188"/>
      <c r="N362" s="188"/>
      <c r="O362" s="188"/>
      <c r="P362" s="188"/>
      <c r="Q362" s="188"/>
      <c r="R362" s="188"/>
      <c r="S362" s="188"/>
      <c r="T362" s="188"/>
      <c r="U362" s="188"/>
      <c r="V362" s="188"/>
      <c r="W362" s="188"/>
      <c r="AP362" s="195"/>
    </row>
    <row r="363" spans="3:42" s="194" customFormat="1">
      <c r="C363" s="188"/>
      <c r="D363" s="188"/>
      <c r="E363" s="188"/>
      <c r="F363" s="188"/>
      <c r="G363" s="188"/>
      <c r="H363" s="188"/>
      <c r="I363" s="188"/>
      <c r="J363" s="188"/>
      <c r="K363" s="188"/>
      <c r="L363" s="188"/>
      <c r="M363" s="188"/>
      <c r="N363" s="188"/>
      <c r="O363" s="188"/>
      <c r="P363" s="188"/>
      <c r="Q363" s="188"/>
      <c r="R363" s="188"/>
      <c r="S363" s="188"/>
      <c r="T363" s="188"/>
      <c r="U363" s="188"/>
      <c r="V363" s="188"/>
      <c r="W363" s="188"/>
      <c r="AP363" s="195"/>
    </row>
    <row r="364" spans="3:42" s="194" customFormat="1">
      <c r="C364" s="188"/>
      <c r="D364" s="188"/>
      <c r="E364" s="188"/>
      <c r="F364" s="188"/>
      <c r="G364" s="188"/>
      <c r="H364" s="188"/>
      <c r="I364" s="188"/>
      <c r="J364" s="188"/>
      <c r="K364" s="188"/>
      <c r="L364" s="188"/>
      <c r="M364" s="188"/>
      <c r="N364" s="188"/>
      <c r="O364" s="188"/>
      <c r="P364" s="188"/>
      <c r="Q364" s="188"/>
      <c r="R364" s="188"/>
      <c r="S364" s="188"/>
      <c r="T364" s="188"/>
      <c r="U364" s="188"/>
      <c r="V364" s="188"/>
      <c r="W364" s="188"/>
      <c r="AP364" s="195"/>
    </row>
    <row r="365" spans="3:42" s="194" customFormat="1">
      <c r="C365" s="188"/>
      <c r="D365" s="188"/>
      <c r="E365" s="188"/>
      <c r="F365" s="188"/>
      <c r="G365" s="188"/>
      <c r="H365" s="188"/>
      <c r="I365" s="188"/>
      <c r="J365" s="188"/>
      <c r="K365" s="188"/>
      <c r="L365" s="188"/>
      <c r="M365" s="188"/>
      <c r="N365" s="188"/>
      <c r="O365" s="188"/>
      <c r="P365" s="188"/>
      <c r="Q365" s="188"/>
      <c r="R365" s="188"/>
      <c r="S365" s="188"/>
      <c r="T365" s="188"/>
      <c r="U365" s="188"/>
      <c r="V365" s="188"/>
      <c r="W365" s="188"/>
      <c r="AP365" s="195"/>
    </row>
    <row r="366" spans="3:42" s="194" customFormat="1">
      <c r="C366" s="188"/>
      <c r="D366" s="188"/>
      <c r="E366" s="188"/>
      <c r="F366" s="188"/>
      <c r="G366" s="188"/>
      <c r="H366" s="188"/>
      <c r="I366" s="188"/>
      <c r="J366" s="188"/>
      <c r="K366" s="188"/>
      <c r="L366" s="188"/>
      <c r="M366" s="188"/>
      <c r="N366" s="188"/>
      <c r="O366" s="188"/>
      <c r="P366" s="188"/>
      <c r="Q366" s="188"/>
      <c r="R366" s="188"/>
      <c r="S366" s="188"/>
      <c r="T366" s="188"/>
      <c r="U366" s="188"/>
      <c r="V366" s="188"/>
      <c r="W366" s="188"/>
      <c r="AP366" s="195"/>
    </row>
    <row r="367" spans="3:42" s="194" customFormat="1">
      <c r="C367" s="188"/>
      <c r="D367" s="188"/>
      <c r="E367" s="188"/>
      <c r="F367" s="188"/>
      <c r="G367" s="188"/>
      <c r="H367" s="188"/>
      <c r="I367" s="188"/>
      <c r="J367" s="188"/>
      <c r="K367" s="188"/>
      <c r="L367" s="188"/>
      <c r="M367" s="188"/>
      <c r="N367" s="188"/>
      <c r="O367" s="188"/>
      <c r="P367" s="188"/>
      <c r="Q367" s="188"/>
      <c r="R367" s="188"/>
      <c r="S367" s="188"/>
      <c r="T367" s="188"/>
      <c r="U367" s="188"/>
      <c r="V367" s="188"/>
      <c r="W367" s="188"/>
      <c r="AP367" s="195"/>
    </row>
    <row r="368" spans="3:42" s="194" customFormat="1">
      <c r="C368" s="188"/>
      <c r="D368" s="188"/>
      <c r="E368" s="188"/>
      <c r="F368" s="188"/>
      <c r="G368" s="188"/>
      <c r="H368" s="188"/>
      <c r="I368" s="188"/>
      <c r="J368" s="188"/>
      <c r="K368" s="188"/>
      <c r="L368" s="188"/>
      <c r="M368" s="188"/>
      <c r="N368" s="188"/>
      <c r="O368" s="188"/>
      <c r="P368" s="188"/>
      <c r="Q368" s="188"/>
      <c r="R368" s="188"/>
      <c r="S368" s="188"/>
      <c r="T368" s="188"/>
      <c r="U368" s="188"/>
      <c r="V368" s="188"/>
      <c r="W368" s="188"/>
      <c r="AP368" s="195"/>
    </row>
    <row r="369" spans="3:42" s="194" customFormat="1">
      <c r="C369" s="188"/>
      <c r="D369" s="188"/>
      <c r="E369" s="188"/>
      <c r="F369" s="188"/>
      <c r="G369" s="188"/>
      <c r="H369" s="188"/>
      <c r="I369" s="188"/>
      <c r="J369" s="188"/>
      <c r="K369" s="188"/>
      <c r="L369" s="188"/>
      <c r="M369" s="188"/>
      <c r="N369" s="188"/>
      <c r="O369" s="188"/>
      <c r="P369" s="188"/>
      <c r="Q369" s="188"/>
      <c r="R369" s="188"/>
      <c r="S369" s="188"/>
      <c r="T369" s="188"/>
      <c r="U369" s="188"/>
      <c r="V369" s="188"/>
      <c r="W369" s="188"/>
      <c r="AP369" s="195"/>
    </row>
    <row r="370" spans="3:42" s="194" customFormat="1">
      <c r="C370" s="188"/>
      <c r="D370" s="188"/>
      <c r="E370" s="188"/>
      <c r="F370" s="188"/>
      <c r="G370" s="188"/>
      <c r="H370" s="188"/>
      <c r="I370" s="188"/>
      <c r="J370" s="188"/>
      <c r="K370" s="188"/>
      <c r="L370" s="188"/>
      <c r="M370" s="188"/>
      <c r="N370" s="188"/>
      <c r="O370" s="188"/>
      <c r="P370" s="188"/>
      <c r="Q370" s="188"/>
      <c r="R370" s="188"/>
      <c r="S370" s="188"/>
      <c r="T370" s="188"/>
      <c r="U370" s="188"/>
      <c r="V370" s="188"/>
      <c r="W370" s="188"/>
      <c r="AP370" s="195"/>
    </row>
    <row r="371" spans="3:42" s="194" customFormat="1">
      <c r="C371" s="188"/>
      <c r="D371" s="188"/>
      <c r="E371" s="188"/>
      <c r="F371" s="188"/>
      <c r="G371" s="188"/>
      <c r="H371" s="188"/>
      <c r="I371" s="188"/>
      <c r="J371" s="188"/>
      <c r="K371" s="188"/>
      <c r="L371" s="188"/>
      <c r="M371" s="188"/>
      <c r="N371" s="188"/>
      <c r="O371" s="188"/>
      <c r="P371" s="188"/>
      <c r="Q371" s="188"/>
      <c r="R371" s="188"/>
      <c r="S371" s="188"/>
      <c r="T371" s="188"/>
      <c r="U371" s="188"/>
      <c r="V371" s="188"/>
      <c r="W371" s="188"/>
      <c r="AP371" s="195"/>
    </row>
    <row r="372" spans="3:42" s="194" customFormat="1">
      <c r="C372" s="188"/>
      <c r="D372" s="188"/>
      <c r="E372" s="188"/>
      <c r="F372" s="188"/>
      <c r="G372" s="188"/>
      <c r="H372" s="188"/>
      <c r="I372" s="188"/>
      <c r="J372" s="188"/>
      <c r="K372" s="188"/>
      <c r="L372" s="188"/>
      <c r="M372" s="188"/>
      <c r="N372" s="188"/>
      <c r="O372" s="188"/>
      <c r="P372" s="188"/>
      <c r="Q372" s="188"/>
      <c r="R372" s="188"/>
      <c r="S372" s="188"/>
      <c r="T372" s="188"/>
      <c r="U372" s="188"/>
      <c r="V372" s="188"/>
      <c r="W372" s="188"/>
      <c r="AP372" s="195"/>
    </row>
    <row r="373" spans="3:42" s="194" customFormat="1">
      <c r="C373" s="188"/>
      <c r="D373" s="188"/>
      <c r="E373" s="188"/>
      <c r="F373" s="188"/>
      <c r="G373" s="188"/>
      <c r="H373" s="188"/>
      <c r="I373" s="188"/>
      <c r="J373" s="188"/>
      <c r="K373" s="188"/>
      <c r="L373" s="188"/>
      <c r="M373" s="188"/>
      <c r="N373" s="188"/>
      <c r="O373" s="188"/>
      <c r="P373" s="188"/>
      <c r="Q373" s="188"/>
      <c r="R373" s="188"/>
      <c r="S373" s="188"/>
      <c r="T373" s="188"/>
      <c r="U373" s="188"/>
      <c r="V373" s="188"/>
      <c r="W373" s="188"/>
      <c r="AP373" s="195"/>
    </row>
    <row r="374" spans="3:42" s="194" customFormat="1">
      <c r="C374" s="188"/>
      <c r="D374" s="188"/>
      <c r="E374" s="188"/>
      <c r="F374" s="188"/>
      <c r="G374" s="188"/>
      <c r="H374" s="188"/>
      <c r="I374" s="188"/>
      <c r="J374" s="188"/>
      <c r="K374" s="188"/>
      <c r="L374" s="188"/>
      <c r="M374" s="188"/>
      <c r="N374" s="188"/>
      <c r="O374" s="188"/>
      <c r="P374" s="188"/>
      <c r="Q374" s="188"/>
      <c r="R374" s="188"/>
      <c r="S374" s="188"/>
      <c r="T374" s="188"/>
      <c r="U374" s="188"/>
      <c r="V374" s="188"/>
      <c r="W374" s="188"/>
      <c r="AP374" s="195"/>
    </row>
    <row r="375" spans="3:42" s="194" customFormat="1">
      <c r="C375" s="188"/>
      <c r="D375" s="188"/>
      <c r="E375" s="188"/>
      <c r="F375" s="188"/>
      <c r="G375" s="188"/>
      <c r="H375" s="188"/>
      <c r="I375" s="188"/>
      <c r="J375" s="188"/>
      <c r="K375" s="188"/>
      <c r="L375" s="188"/>
      <c r="M375" s="188"/>
      <c r="N375" s="188"/>
      <c r="O375" s="188"/>
      <c r="P375" s="188"/>
      <c r="Q375" s="188"/>
      <c r="R375" s="188"/>
      <c r="S375" s="188"/>
      <c r="T375" s="188"/>
      <c r="U375" s="188"/>
      <c r="V375" s="188"/>
      <c r="W375" s="188"/>
      <c r="AP375" s="195"/>
    </row>
    <row r="376" spans="3:42" s="194" customFormat="1">
      <c r="C376" s="188"/>
      <c r="D376" s="188"/>
      <c r="E376" s="188"/>
      <c r="F376" s="188"/>
      <c r="G376" s="188"/>
      <c r="H376" s="188"/>
      <c r="I376" s="188"/>
      <c r="J376" s="188"/>
      <c r="K376" s="188"/>
      <c r="L376" s="188"/>
      <c r="M376" s="188"/>
      <c r="N376" s="188"/>
      <c r="O376" s="188"/>
      <c r="P376" s="188"/>
      <c r="Q376" s="188"/>
      <c r="R376" s="188"/>
      <c r="S376" s="188"/>
      <c r="T376" s="188"/>
      <c r="U376" s="188"/>
      <c r="V376" s="188"/>
      <c r="W376" s="188"/>
      <c r="AP376" s="195"/>
    </row>
    <row r="377" spans="3:42" s="194" customFormat="1">
      <c r="C377" s="188"/>
      <c r="D377" s="188"/>
      <c r="E377" s="188"/>
      <c r="F377" s="188"/>
      <c r="G377" s="188"/>
      <c r="H377" s="188"/>
      <c r="I377" s="188"/>
      <c r="J377" s="188"/>
      <c r="K377" s="188"/>
      <c r="L377" s="188"/>
      <c r="M377" s="188"/>
      <c r="N377" s="188"/>
      <c r="O377" s="188"/>
      <c r="P377" s="188"/>
      <c r="Q377" s="188"/>
      <c r="R377" s="188"/>
      <c r="S377" s="188"/>
      <c r="T377" s="188"/>
      <c r="U377" s="188"/>
      <c r="V377" s="188"/>
      <c r="W377" s="188"/>
      <c r="AP377" s="195"/>
    </row>
    <row r="378" spans="3:42" s="194" customFormat="1">
      <c r="C378" s="188"/>
      <c r="D378" s="188"/>
      <c r="E378" s="188"/>
      <c r="F378" s="188"/>
      <c r="G378" s="188"/>
      <c r="H378" s="188"/>
      <c r="I378" s="188"/>
      <c r="J378" s="188"/>
      <c r="K378" s="188"/>
      <c r="L378" s="188"/>
      <c r="M378" s="188"/>
      <c r="N378" s="188"/>
      <c r="O378" s="188"/>
      <c r="P378" s="188"/>
      <c r="Q378" s="188"/>
      <c r="R378" s="188"/>
      <c r="S378" s="188"/>
      <c r="T378" s="188"/>
      <c r="U378" s="188"/>
      <c r="V378" s="188"/>
      <c r="W378" s="188"/>
      <c r="AP378" s="195"/>
    </row>
    <row r="379" spans="3:42" s="194" customFormat="1">
      <c r="C379" s="188"/>
      <c r="D379" s="188"/>
      <c r="E379" s="188"/>
      <c r="F379" s="188"/>
      <c r="G379" s="188"/>
      <c r="H379" s="188"/>
      <c r="I379" s="188"/>
      <c r="J379" s="188"/>
      <c r="K379" s="188"/>
      <c r="L379" s="188"/>
      <c r="M379" s="188"/>
      <c r="N379" s="188"/>
      <c r="O379" s="188"/>
      <c r="P379" s="188"/>
      <c r="Q379" s="188"/>
      <c r="R379" s="188"/>
      <c r="S379" s="188"/>
      <c r="T379" s="188"/>
      <c r="U379" s="188"/>
      <c r="V379" s="188"/>
      <c r="W379" s="188"/>
      <c r="AP379" s="195"/>
    </row>
    <row r="380" spans="3:42" s="194" customFormat="1">
      <c r="C380" s="188"/>
      <c r="D380" s="188"/>
      <c r="E380" s="188"/>
      <c r="F380" s="188"/>
      <c r="G380" s="188"/>
      <c r="H380" s="188"/>
      <c r="I380" s="188"/>
      <c r="J380" s="188"/>
      <c r="K380" s="188"/>
      <c r="L380" s="188"/>
      <c r="M380" s="188"/>
      <c r="N380" s="188"/>
      <c r="O380" s="188"/>
      <c r="P380" s="188"/>
      <c r="Q380" s="188"/>
      <c r="R380" s="188"/>
      <c r="S380" s="188"/>
      <c r="T380" s="188"/>
      <c r="U380" s="188"/>
      <c r="V380" s="188"/>
      <c r="W380" s="188"/>
      <c r="AP380" s="195"/>
    </row>
    <row r="381" spans="3:42" s="194" customFormat="1">
      <c r="C381" s="188"/>
      <c r="D381" s="188"/>
      <c r="E381" s="188"/>
      <c r="F381" s="188"/>
      <c r="G381" s="188"/>
      <c r="H381" s="188"/>
      <c r="I381" s="188"/>
      <c r="J381" s="188"/>
      <c r="K381" s="188"/>
      <c r="L381" s="188"/>
      <c r="M381" s="188"/>
      <c r="N381" s="188"/>
      <c r="O381" s="188"/>
      <c r="P381" s="188"/>
      <c r="Q381" s="188"/>
      <c r="R381" s="188"/>
      <c r="S381" s="188"/>
      <c r="T381" s="188"/>
      <c r="U381" s="188"/>
      <c r="V381" s="188"/>
      <c r="W381" s="188"/>
      <c r="AP381" s="195"/>
    </row>
    <row r="382" spans="3:42" s="194" customFormat="1">
      <c r="C382" s="188"/>
      <c r="D382" s="188"/>
      <c r="E382" s="188"/>
      <c r="F382" s="188"/>
      <c r="G382" s="188"/>
      <c r="H382" s="188"/>
      <c r="I382" s="188"/>
      <c r="J382" s="188"/>
      <c r="K382" s="188"/>
      <c r="L382" s="188"/>
      <c r="M382" s="188"/>
      <c r="N382" s="188"/>
      <c r="O382" s="188"/>
      <c r="P382" s="188"/>
      <c r="Q382" s="188"/>
      <c r="R382" s="188"/>
      <c r="S382" s="188"/>
      <c r="T382" s="188"/>
      <c r="U382" s="188"/>
      <c r="V382" s="188"/>
      <c r="W382" s="188"/>
      <c r="AP382" s="195"/>
    </row>
    <row r="383" spans="3:42" s="194" customFormat="1">
      <c r="C383" s="188"/>
      <c r="D383" s="188"/>
      <c r="E383" s="188"/>
      <c r="F383" s="188"/>
      <c r="G383" s="188"/>
      <c r="H383" s="188"/>
      <c r="I383" s="188"/>
      <c r="J383" s="188"/>
      <c r="K383" s="188"/>
      <c r="L383" s="188"/>
      <c r="M383" s="188"/>
      <c r="N383" s="188"/>
      <c r="O383" s="188"/>
      <c r="P383" s="188"/>
      <c r="Q383" s="188"/>
      <c r="R383" s="188"/>
      <c r="S383" s="188"/>
      <c r="T383" s="188"/>
      <c r="U383" s="188"/>
      <c r="V383" s="188"/>
      <c r="W383" s="188"/>
      <c r="AP383" s="195"/>
    </row>
    <row r="384" spans="3:42" s="194" customFormat="1">
      <c r="C384" s="188"/>
      <c r="D384" s="188"/>
      <c r="E384" s="188"/>
      <c r="F384" s="188"/>
      <c r="G384" s="188"/>
      <c r="H384" s="188"/>
      <c r="I384" s="188"/>
      <c r="J384" s="188"/>
      <c r="K384" s="188"/>
      <c r="L384" s="188"/>
      <c r="M384" s="188"/>
      <c r="N384" s="188"/>
      <c r="O384" s="188"/>
      <c r="P384" s="188"/>
      <c r="Q384" s="188"/>
      <c r="R384" s="188"/>
      <c r="S384" s="188"/>
      <c r="T384" s="188"/>
      <c r="U384" s="188"/>
      <c r="V384" s="188"/>
      <c r="W384" s="188"/>
      <c r="AP384" s="195"/>
    </row>
    <row r="385" spans="3:42" s="194" customFormat="1">
      <c r="C385" s="188"/>
      <c r="D385" s="188"/>
      <c r="E385" s="188"/>
      <c r="F385" s="188"/>
      <c r="G385" s="188"/>
      <c r="H385" s="188"/>
      <c r="I385" s="188"/>
      <c r="J385" s="188"/>
      <c r="K385" s="188"/>
      <c r="L385" s="188"/>
      <c r="M385" s="188"/>
      <c r="N385" s="188"/>
      <c r="O385" s="188"/>
      <c r="P385" s="188"/>
      <c r="Q385" s="188"/>
      <c r="R385" s="188"/>
      <c r="S385" s="188"/>
      <c r="T385" s="188"/>
      <c r="U385" s="188"/>
      <c r="V385" s="188"/>
      <c r="W385" s="188"/>
      <c r="AP385" s="195"/>
    </row>
    <row r="386" spans="3:42" s="194" customFormat="1">
      <c r="C386" s="188"/>
      <c r="D386" s="188"/>
      <c r="E386" s="188"/>
      <c r="F386" s="188"/>
      <c r="G386" s="188"/>
      <c r="H386" s="188"/>
      <c r="I386" s="188"/>
      <c r="J386" s="188"/>
      <c r="K386" s="188"/>
      <c r="L386" s="188"/>
      <c r="M386" s="188"/>
      <c r="N386" s="188"/>
      <c r="O386" s="188"/>
      <c r="P386" s="188"/>
      <c r="Q386" s="188"/>
      <c r="R386" s="188"/>
      <c r="S386" s="188"/>
      <c r="T386" s="188"/>
      <c r="U386" s="188"/>
      <c r="V386" s="188"/>
      <c r="W386" s="188"/>
      <c r="AP386" s="195"/>
    </row>
    <row r="387" spans="3:42" s="194" customFormat="1">
      <c r="C387" s="188"/>
      <c r="D387" s="188"/>
      <c r="E387" s="188"/>
      <c r="F387" s="188"/>
      <c r="G387" s="188"/>
      <c r="H387" s="188"/>
      <c r="I387" s="188"/>
      <c r="J387" s="188"/>
      <c r="K387" s="188"/>
      <c r="L387" s="188"/>
      <c r="M387" s="188"/>
      <c r="N387" s="188"/>
      <c r="O387" s="188"/>
      <c r="P387" s="188"/>
      <c r="Q387" s="188"/>
      <c r="R387" s="188"/>
      <c r="S387" s="188"/>
      <c r="T387" s="188"/>
      <c r="U387" s="188"/>
      <c r="V387" s="188"/>
      <c r="W387" s="188"/>
      <c r="AP387" s="195"/>
    </row>
    <row r="388" spans="3:42" s="194" customFormat="1">
      <c r="C388" s="188"/>
      <c r="D388" s="188"/>
      <c r="E388" s="188"/>
      <c r="F388" s="188"/>
      <c r="G388" s="188"/>
      <c r="H388" s="188"/>
      <c r="I388" s="188"/>
      <c r="J388" s="188"/>
      <c r="K388" s="188"/>
      <c r="L388" s="188"/>
      <c r="M388" s="188"/>
      <c r="N388" s="188"/>
      <c r="O388" s="188"/>
      <c r="P388" s="188"/>
      <c r="Q388" s="188"/>
      <c r="R388" s="188"/>
      <c r="S388" s="188"/>
      <c r="T388" s="188"/>
      <c r="U388" s="188"/>
      <c r="V388" s="188"/>
      <c r="W388" s="188"/>
      <c r="AP388" s="195"/>
    </row>
    <row r="389" spans="3:42" s="194" customFormat="1">
      <c r="C389" s="188"/>
      <c r="D389" s="188"/>
      <c r="E389" s="188"/>
      <c r="F389" s="188"/>
      <c r="G389" s="188"/>
      <c r="H389" s="188"/>
      <c r="I389" s="188"/>
      <c r="J389" s="188"/>
      <c r="K389" s="188"/>
      <c r="L389" s="188"/>
      <c r="M389" s="188"/>
      <c r="N389" s="188"/>
      <c r="O389" s="188"/>
      <c r="P389" s="188"/>
      <c r="Q389" s="188"/>
      <c r="R389" s="188"/>
      <c r="S389" s="188"/>
      <c r="T389" s="188"/>
      <c r="U389" s="188"/>
      <c r="V389" s="188"/>
      <c r="W389" s="188"/>
      <c r="AP389" s="195"/>
    </row>
    <row r="390" spans="3:42" s="194" customFormat="1">
      <c r="C390" s="188"/>
      <c r="D390" s="188"/>
      <c r="E390" s="188"/>
      <c r="F390" s="188"/>
      <c r="G390" s="188"/>
      <c r="H390" s="188"/>
      <c r="I390" s="188"/>
      <c r="J390" s="188"/>
      <c r="K390" s="188"/>
      <c r="L390" s="188"/>
      <c r="M390" s="188"/>
      <c r="N390" s="188"/>
      <c r="O390" s="188"/>
      <c r="P390" s="188"/>
      <c r="Q390" s="188"/>
      <c r="R390" s="188"/>
      <c r="S390" s="188"/>
      <c r="T390" s="188"/>
      <c r="U390" s="188"/>
      <c r="V390" s="188"/>
      <c r="W390" s="188"/>
      <c r="AP390" s="195"/>
    </row>
    <row r="391" spans="3:42" s="194" customFormat="1">
      <c r="C391" s="188"/>
      <c r="D391" s="188"/>
      <c r="E391" s="188"/>
      <c r="F391" s="188"/>
      <c r="G391" s="188"/>
      <c r="H391" s="188"/>
      <c r="I391" s="188"/>
      <c r="J391" s="188"/>
      <c r="K391" s="188"/>
      <c r="L391" s="188"/>
      <c r="M391" s="188"/>
      <c r="N391" s="188"/>
      <c r="O391" s="188"/>
      <c r="P391" s="188"/>
      <c r="Q391" s="188"/>
      <c r="R391" s="188"/>
      <c r="S391" s="188"/>
      <c r="T391" s="188"/>
      <c r="U391" s="188"/>
      <c r="V391" s="188"/>
      <c r="W391" s="188"/>
      <c r="AP391" s="195"/>
    </row>
    <row r="392" spans="3:42" s="194" customFormat="1">
      <c r="C392" s="188"/>
      <c r="D392" s="188"/>
      <c r="E392" s="188"/>
      <c r="F392" s="188"/>
      <c r="G392" s="188"/>
      <c r="H392" s="188"/>
      <c r="I392" s="188"/>
      <c r="J392" s="188"/>
      <c r="K392" s="188"/>
      <c r="L392" s="188"/>
      <c r="M392" s="188"/>
      <c r="N392" s="188"/>
      <c r="O392" s="188"/>
      <c r="P392" s="188"/>
      <c r="Q392" s="188"/>
      <c r="R392" s="188"/>
      <c r="S392" s="188"/>
      <c r="T392" s="188"/>
      <c r="U392" s="188"/>
      <c r="V392" s="188"/>
      <c r="W392" s="188"/>
      <c r="AP392" s="195"/>
    </row>
    <row r="393" spans="3:42" s="194" customFormat="1">
      <c r="C393" s="188"/>
      <c r="D393" s="188"/>
      <c r="E393" s="188"/>
      <c r="F393" s="188"/>
      <c r="G393" s="188"/>
      <c r="H393" s="188"/>
      <c r="I393" s="188"/>
      <c r="J393" s="188"/>
      <c r="K393" s="188"/>
      <c r="L393" s="188"/>
      <c r="M393" s="188"/>
      <c r="N393" s="188"/>
      <c r="O393" s="188"/>
      <c r="P393" s="188"/>
      <c r="Q393" s="188"/>
      <c r="R393" s="188"/>
      <c r="S393" s="188"/>
      <c r="T393" s="188"/>
      <c r="U393" s="188"/>
      <c r="V393" s="188"/>
      <c r="W393" s="188"/>
      <c r="AP393" s="195"/>
    </row>
    <row r="394" spans="3:42" s="194" customFormat="1">
      <c r="C394" s="188"/>
      <c r="D394" s="188"/>
      <c r="E394" s="188"/>
      <c r="F394" s="188"/>
      <c r="G394" s="188"/>
      <c r="H394" s="188"/>
      <c r="I394" s="188"/>
      <c r="J394" s="188"/>
      <c r="K394" s="188"/>
      <c r="L394" s="188"/>
      <c r="M394" s="188"/>
      <c r="N394" s="188"/>
      <c r="O394" s="188"/>
      <c r="P394" s="188"/>
      <c r="Q394" s="188"/>
      <c r="R394" s="188"/>
      <c r="S394" s="188"/>
      <c r="T394" s="188"/>
      <c r="U394" s="188"/>
      <c r="V394" s="188"/>
      <c r="W394" s="188"/>
      <c r="AP394" s="195"/>
    </row>
    <row r="395" spans="3:42" s="194" customFormat="1">
      <c r="C395" s="188"/>
      <c r="D395" s="188"/>
      <c r="E395" s="188"/>
      <c r="F395" s="188"/>
      <c r="G395" s="188"/>
      <c r="H395" s="188"/>
      <c r="I395" s="188"/>
      <c r="J395" s="188"/>
      <c r="K395" s="188"/>
      <c r="L395" s="188"/>
      <c r="M395" s="188"/>
      <c r="N395" s="188"/>
      <c r="O395" s="188"/>
      <c r="P395" s="188"/>
      <c r="Q395" s="188"/>
      <c r="R395" s="188"/>
      <c r="S395" s="188"/>
      <c r="T395" s="188"/>
      <c r="U395" s="188"/>
      <c r="V395" s="188"/>
      <c r="W395" s="188"/>
      <c r="AP395" s="195"/>
    </row>
    <row r="396" spans="3:42" s="194" customFormat="1">
      <c r="C396" s="188"/>
      <c r="D396" s="188"/>
      <c r="E396" s="188"/>
      <c r="F396" s="188"/>
      <c r="G396" s="188"/>
      <c r="H396" s="188"/>
      <c r="I396" s="188"/>
      <c r="J396" s="188"/>
      <c r="K396" s="188"/>
      <c r="L396" s="188"/>
      <c r="M396" s="188"/>
      <c r="N396" s="188"/>
      <c r="O396" s="188"/>
      <c r="P396" s="188"/>
      <c r="Q396" s="188"/>
      <c r="R396" s="188"/>
      <c r="S396" s="188"/>
      <c r="T396" s="188"/>
      <c r="U396" s="188"/>
      <c r="V396" s="188"/>
      <c r="W396" s="188"/>
      <c r="AP396" s="195"/>
    </row>
    <row r="397" spans="3:42" s="194" customFormat="1">
      <c r="C397" s="188"/>
      <c r="D397" s="188"/>
      <c r="E397" s="188"/>
      <c r="F397" s="188"/>
      <c r="G397" s="188"/>
      <c r="H397" s="188"/>
      <c r="I397" s="188"/>
      <c r="J397" s="188"/>
      <c r="K397" s="188"/>
      <c r="L397" s="188"/>
      <c r="M397" s="188"/>
      <c r="N397" s="188"/>
      <c r="O397" s="188"/>
      <c r="P397" s="188"/>
      <c r="Q397" s="188"/>
      <c r="R397" s="188"/>
      <c r="S397" s="188"/>
      <c r="T397" s="188"/>
      <c r="U397" s="188"/>
      <c r="V397" s="188"/>
      <c r="W397" s="188"/>
      <c r="AP397" s="195"/>
    </row>
    <row r="398" spans="3:42" s="194" customFormat="1">
      <c r="C398" s="188"/>
      <c r="D398" s="188"/>
      <c r="E398" s="188"/>
      <c r="F398" s="188"/>
      <c r="G398" s="188"/>
      <c r="H398" s="188"/>
      <c r="I398" s="188"/>
      <c r="J398" s="188"/>
      <c r="K398" s="188"/>
      <c r="L398" s="188"/>
      <c r="M398" s="188"/>
      <c r="N398" s="188"/>
      <c r="O398" s="188"/>
      <c r="P398" s="188"/>
      <c r="Q398" s="188"/>
      <c r="R398" s="188"/>
      <c r="S398" s="188"/>
      <c r="T398" s="188"/>
      <c r="U398" s="188"/>
      <c r="V398" s="188"/>
      <c r="W398" s="188"/>
      <c r="AP398" s="195"/>
    </row>
    <row r="399" spans="3:42" s="194" customFormat="1">
      <c r="C399" s="188"/>
      <c r="D399" s="188"/>
      <c r="E399" s="188"/>
      <c r="F399" s="188"/>
      <c r="G399" s="188"/>
      <c r="H399" s="188"/>
      <c r="I399" s="188"/>
      <c r="J399" s="188"/>
      <c r="K399" s="188"/>
      <c r="L399" s="188"/>
      <c r="M399" s="188"/>
      <c r="N399" s="188"/>
      <c r="O399" s="188"/>
      <c r="P399" s="188"/>
      <c r="Q399" s="188"/>
      <c r="R399" s="188"/>
      <c r="S399" s="188"/>
      <c r="T399" s="188"/>
      <c r="U399" s="188"/>
      <c r="V399" s="188"/>
      <c r="W399" s="188"/>
      <c r="AP399" s="195"/>
    </row>
    <row r="400" spans="3:42" s="194" customFormat="1">
      <c r="C400" s="188"/>
      <c r="D400" s="188"/>
      <c r="E400" s="188"/>
      <c r="F400" s="188"/>
      <c r="G400" s="188"/>
      <c r="H400" s="188"/>
      <c r="I400" s="188"/>
      <c r="J400" s="188"/>
      <c r="K400" s="188"/>
      <c r="L400" s="188"/>
      <c r="M400" s="188"/>
      <c r="N400" s="188"/>
      <c r="O400" s="188"/>
      <c r="P400" s="188"/>
      <c r="Q400" s="188"/>
      <c r="R400" s="188"/>
      <c r="S400" s="188"/>
      <c r="T400" s="188"/>
      <c r="U400" s="188"/>
      <c r="V400" s="188"/>
      <c r="W400" s="188"/>
      <c r="AP400" s="195"/>
    </row>
    <row r="401" spans="3:42" s="194" customFormat="1">
      <c r="C401" s="188"/>
      <c r="D401" s="188"/>
      <c r="E401" s="188"/>
      <c r="F401" s="188"/>
      <c r="G401" s="188"/>
      <c r="H401" s="188"/>
      <c r="I401" s="188"/>
      <c r="J401" s="188"/>
      <c r="K401" s="188"/>
      <c r="L401" s="188"/>
      <c r="M401" s="188"/>
      <c r="N401" s="188"/>
      <c r="O401" s="188"/>
      <c r="P401" s="188"/>
      <c r="Q401" s="188"/>
      <c r="R401" s="188"/>
      <c r="S401" s="188"/>
      <c r="T401" s="188"/>
      <c r="U401" s="188"/>
      <c r="V401" s="188"/>
      <c r="W401" s="188"/>
      <c r="AP401" s="195"/>
    </row>
    <row r="402" spans="3:42" s="194" customFormat="1">
      <c r="C402" s="188"/>
      <c r="D402" s="188"/>
      <c r="E402" s="188"/>
      <c r="F402" s="188"/>
      <c r="G402" s="188"/>
      <c r="H402" s="188"/>
      <c r="I402" s="188"/>
      <c r="J402" s="188"/>
      <c r="K402" s="188"/>
      <c r="L402" s="188"/>
      <c r="M402" s="188"/>
      <c r="N402" s="188"/>
      <c r="O402" s="188"/>
      <c r="P402" s="188"/>
      <c r="Q402" s="188"/>
      <c r="R402" s="188"/>
      <c r="S402" s="188"/>
      <c r="T402" s="188"/>
      <c r="U402" s="188"/>
      <c r="V402" s="188"/>
      <c r="W402" s="188"/>
      <c r="AP402" s="195"/>
    </row>
    <row r="403" spans="3:42" s="194" customFormat="1">
      <c r="C403" s="188"/>
      <c r="D403" s="188"/>
      <c r="E403" s="188"/>
      <c r="F403" s="188"/>
      <c r="G403" s="188"/>
      <c r="H403" s="188"/>
      <c r="I403" s="188"/>
      <c r="J403" s="188"/>
      <c r="K403" s="188"/>
      <c r="L403" s="188"/>
      <c r="M403" s="188"/>
      <c r="N403" s="188"/>
      <c r="O403" s="188"/>
      <c r="P403" s="188"/>
      <c r="Q403" s="188"/>
      <c r="R403" s="188"/>
      <c r="S403" s="188"/>
      <c r="T403" s="188"/>
      <c r="U403" s="188"/>
      <c r="V403" s="188"/>
      <c r="W403" s="188"/>
      <c r="AP403" s="195"/>
    </row>
    <row r="404" spans="3:42" s="194" customFormat="1">
      <c r="C404" s="188"/>
      <c r="D404" s="188"/>
      <c r="E404" s="188"/>
      <c r="F404" s="188"/>
      <c r="G404" s="188"/>
      <c r="H404" s="188"/>
      <c r="I404" s="188"/>
      <c r="J404" s="188"/>
      <c r="K404" s="188"/>
      <c r="L404" s="188"/>
      <c r="M404" s="188"/>
      <c r="N404" s="188"/>
      <c r="O404" s="188"/>
      <c r="P404" s="188"/>
      <c r="Q404" s="188"/>
      <c r="R404" s="188"/>
      <c r="S404" s="188"/>
      <c r="T404" s="188"/>
      <c r="U404" s="188"/>
      <c r="V404" s="188"/>
      <c r="W404" s="188"/>
      <c r="AP404" s="195"/>
    </row>
    <row r="405" spans="3:42" s="194" customFormat="1">
      <c r="C405" s="188"/>
      <c r="D405" s="188"/>
      <c r="E405" s="188"/>
      <c r="F405" s="188"/>
      <c r="G405" s="188"/>
      <c r="H405" s="188"/>
      <c r="I405" s="188"/>
      <c r="J405" s="188"/>
      <c r="K405" s="188"/>
      <c r="L405" s="188"/>
      <c r="M405" s="188"/>
      <c r="N405" s="188"/>
      <c r="O405" s="188"/>
      <c r="P405" s="188"/>
      <c r="Q405" s="188"/>
      <c r="R405" s="188"/>
      <c r="S405" s="188"/>
      <c r="T405" s="188"/>
      <c r="U405" s="188"/>
      <c r="V405" s="188"/>
      <c r="W405" s="188"/>
      <c r="AP405" s="195"/>
    </row>
    <row r="406" spans="3:42" s="194" customFormat="1">
      <c r="C406" s="188"/>
      <c r="D406" s="188"/>
      <c r="E406" s="188"/>
      <c r="F406" s="188"/>
      <c r="G406" s="188"/>
      <c r="H406" s="188"/>
      <c r="I406" s="188"/>
      <c r="J406" s="188"/>
      <c r="K406" s="188"/>
      <c r="L406" s="188"/>
      <c r="M406" s="188"/>
      <c r="N406" s="188"/>
      <c r="O406" s="188"/>
      <c r="P406" s="188"/>
      <c r="Q406" s="188"/>
      <c r="R406" s="188"/>
      <c r="S406" s="188"/>
      <c r="T406" s="188"/>
      <c r="U406" s="188"/>
      <c r="V406" s="188"/>
      <c r="W406" s="188"/>
      <c r="AP406" s="195"/>
    </row>
    <row r="407" spans="3:42" s="194" customFormat="1">
      <c r="C407" s="188"/>
      <c r="D407" s="188"/>
      <c r="E407" s="188"/>
      <c r="F407" s="188"/>
      <c r="G407" s="188"/>
      <c r="H407" s="188"/>
      <c r="I407" s="188"/>
      <c r="J407" s="188"/>
      <c r="K407" s="188"/>
      <c r="L407" s="188"/>
      <c r="M407" s="188"/>
      <c r="N407" s="188"/>
      <c r="O407" s="188"/>
      <c r="P407" s="188"/>
      <c r="Q407" s="188"/>
      <c r="R407" s="188"/>
      <c r="S407" s="188"/>
      <c r="T407" s="188"/>
      <c r="U407" s="188"/>
      <c r="V407" s="188"/>
      <c r="W407" s="188"/>
      <c r="AP407" s="195"/>
    </row>
    <row r="408" spans="3:42" s="194" customFormat="1">
      <c r="C408" s="188"/>
      <c r="D408" s="188"/>
      <c r="E408" s="188"/>
      <c r="F408" s="188"/>
      <c r="G408" s="188"/>
      <c r="H408" s="188"/>
      <c r="I408" s="188"/>
      <c r="J408" s="188"/>
      <c r="K408" s="188"/>
      <c r="L408" s="188"/>
      <c r="M408" s="188"/>
      <c r="N408" s="188"/>
      <c r="O408" s="188"/>
      <c r="P408" s="188"/>
      <c r="Q408" s="188"/>
      <c r="R408" s="188"/>
      <c r="S408" s="188"/>
      <c r="T408" s="188"/>
      <c r="U408" s="188"/>
      <c r="V408" s="188"/>
      <c r="W408" s="188"/>
      <c r="AP408" s="195"/>
    </row>
    <row r="409" spans="3:42" s="194" customFormat="1">
      <c r="C409" s="188"/>
      <c r="D409" s="188"/>
      <c r="E409" s="188"/>
      <c r="F409" s="188"/>
      <c r="G409" s="188"/>
      <c r="H409" s="188"/>
      <c r="I409" s="188"/>
      <c r="J409" s="188"/>
      <c r="K409" s="188"/>
      <c r="L409" s="188"/>
      <c r="M409" s="188"/>
      <c r="N409" s="188"/>
      <c r="O409" s="188"/>
      <c r="P409" s="188"/>
      <c r="Q409" s="188"/>
      <c r="R409" s="188"/>
      <c r="S409" s="188"/>
      <c r="T409" s="188"/>
      <c r="U409" s="188"/>
      <c r="V409" s="188"/>
      <c r="W409" s="188"/>
      <c r="AP409" s="195"/>
    </row>
    <row r="410" spans="3:42" s="194" customFormat="1">
      <c r="C410" s="188"/>
      <c r="D410" s="188"/>
      <c r="E410" s="188"/>
      <c r="F410" s="188"/>
      <c r="G410" s="188"/>
      <c r="H410" s="188"/>
      <c r="I410" s="188"/>
      <c r="J410" s="188"/>
      <c r="K410" s="188"/>
      <c r="L410" s="188"/>
      <c r="M410" s="188"/>
      <c r="N410" s="188"/>
      <c r="O410" s="188"/>
      <c r="P410" s="188"/>
      <c r="Q410" s="188"/>
      <c r="R410" s="188"/>
      <c r="S410" s="188"/>
      <c r="T410" s="188"/>
      <c r="U410" s="188"/>
      <c r="V410" s="188"/>
      <c r="W410" s="188"/>
      <c r="AP410" s="195"/>
    </row>
    <row r="411" spans="3:42" s="194" customFormat="1">
      <c r="C411" s="188"/>
      <c r="D411" s="188"/>
      <c r="E411" s="188"/>
      <c r="F411" s="188"/>
      <c r="G411" s="188"/>
      <c r="H411" s="188"/>
      <c r="I411" s="188"/>
      <c r="J411" s="188"/>
      <c r="K411" s="188"/>
      <c r="L411" s="188"/>
      <c r="M411" s="188"/>
      <c r="N411" s="188"/>
      <c r="O411" s="188"/>
      <c r="P411" s="188"/>
      <c r="Q411" s="188"/>
      <c r="R411" s="188"/>
      <c r="S411" s="188"/>
      <c r="T411" s="188"/>
      <c r="U411" s="188"/>
      <c r="V411" s="188"/>
      <c r="W411" s="188"/>
      <c r="AP411" s="195"/>
    </row>
    <row r="412" spans="3:42" s="194" customFormat="1">
      <c r="C412" s="188"/>
      <c r="D412" s="188"/>
      <c r="E412" s="188"/>
      <c r="F412" s="188"/>
      <c r="G412" s="188"/>
      <c r="H412" s="188"/>
      <c r="I412" s="188"/>
      <c r="J412" s="188"/>
      <c r="K412" s="188"/>
      <c r="L412" s="188"/>
      <c r="M412" s="188"/>
      <c r="N412" s="188"/>
      <c r="O412" s="188"/>
      <c r="P412" s="188"/>
      <c r="Q412" s="188"/>
      <c r="R412" s="188"/>
      <c r="S412" s="188"/>
      <c r="T412" s="188"/>
      <c r="U412" s="188"/>
      <c r="V412" s="188"/>
      <c r="W412" s="188"/>
      <c r="AP412" s="195"/>
    </row>
    <row r="413" spans="3:42" s="194" customFormat="1">
      <c r="C413" s="188"/>
      <c r="D413" s="188"/>
      <c r="E413" s="188"/>
      <c r="F413" s="188"/>
      <c r="G413" s="188"/>
      <c r="H413" s="188"/>
      <c r="I413" s="188"/>
      <c r="J413" s="188"/>
      <c r="K413" s="188"/>
      <c r="L413" s="188"/>
      <c r="M413" s="188"/>
      <c r="N413" s="188"/>
      <c r="O413" s="188"/>
      <c r="P413" s="188"/>
      <c r="Q413" s="188"/>
      <c r="R413" s="188"/>
      <c r="S413" s="188"/>
      <c r="T413" s="188"/>
      <c r="U413" s="188"/>
      <c r="V413" s="188"/>
      <c r="W413" s="188"/>
      <c r="AP413" s="195"/>
    </row>
    <row r="414" spans="3:42" s="194" customFormat="1">
      <c r="C414" s="188"/>
      <c r="D414" s="188"/>
      <c r="E414" s="188"/>
      <c r="F414" s="188"/>
      <c r="G414" s="188"/>
      <c r="H414" s="188"/>
      <c r="I414" s="188"/>
      <c r="J414" s="188"/>
      <c r="K414" s="188"/>
      <c r="L414" s="188"/>
      <c r="M414" s="188"/>
      <c r="N414" s="188"/>
      <c r="O414" s="188"/>
      <c r="P414" s="188"/>
      <c r="Q414" s="188"/>
      <c r="R414" s="188"/>
      <c r="S414" s="188"/>
      <c r="T414" s="188"/>
      <c r="U414" s="188"/>
      <c r="V414" s="188"/>
      <c r="W414" s="188"/>
      <c r="AP414" s="195"/>
    </row>
    <row r="415" spans="3:42" s="194" customFormat="1">
      <c r="C415" s="188"/>
      <c r="D415" s="188"/>
      <c r="E415" s="188"/>
      <c r="F415" s="188"/>
      <c r="G415" s="188"/>
      <c r="H415" s="188"/>
      <c r="I415" s="188"/>
      <c r="J415" s="188"/>
      <c r="K415" s="188"/>
      <c r="L415" s="188"/>
      <c r="M415" s="188"/>
      <c r="N415" s="188"/>
      <c r="O415" s="188"/>
      <c r="P415" s="188"/>
      <c r="Q415" s="188"/>
      <c r="R415" s="188"/>
      <c r="S415" s="188"/>
      <c r="T415" s="188"/>
      <c r="U415" s="188"/>
      <c r="V415" s="188"/>
      <c r="W415" s="188"/>
      <c r="AP415" s="195"/>
    </row>
    <row r="416" spans="3:42" s="194" customFormat="1">
      <c r="C416" s="188"/>
      <c r="D416" s="188"/>
      <c r="E416" s="188"/>
      <c r="F416" s="188"/>
      <c r="G416" s="188"/>
      <c r="H416" s="188"/>
      <c r="I416" s="188"/>
      <c r="J416" s="188"/>
      <c r="K416" s="188"/>
      <c r="L416" s="188"/>
      <c r="M416" s="188"/>
      <c r="N416" s="188"/>
      <c r="O416" s="188"/>
      <c r="P416" s="188"/>
      <c r="Q416" s="188"/>
      <c r="R416" s="188"/>
      <c r="S416" s="188"/>
      <c r="T416" s="188"/>
      <c r="U416" s="188"/>
      <c r="V416" s="188"/>
      <c r="W416" s="188"/>
      <c r="AP416" s="195"/>
    </row>
    <row r="417" spans="3:42" s="194" customFormat="1">
      <c r="C417" s="188"/>
      <c r="D417" s="188"/>
      <c r="E417" s="188"/>
      <c r="F417" s="188"/>
      <c r="G417" s="188"/>
      <c r="H417" s="188"/>
      <c r="I417" s="188"/>
      <c r="J417" s="188"/>
      <c r="K417" s="188"/>
      <c r="L417" s="188"/>
      <c r="M417" s="188"/>
      <c r="N417" s="188"/>
      <c r="O417" s="188"/>
      <c r="P417" s="188"/>
      <c r="Q417" s="188"/>
      <c r="R417" s="188"/>
      <c r="S417" s="188"/>
      <c r="T417" s="188"/>
      <c r="U417" s="188"/>
      <c r="V417" s="188"/>
      <c r="W417" s="188"/>
      <c r="AP417" s="195"/>
    </row>
    <row r="418" spans="3:42" s="194" customFormat="1">
      <c r="C418" s="188"/>
      <c r="D418" s="188"/>
      <c r="E418" s="188"/>
      <c r="F418" s="188"/>
      <c r="G418" s="188"/>
      <c r="H418" s="188"/>
      <c r="I418" s="188"/>
      <c r="J418" s="188"/>
      <c r="K418" s="188"/>
      <c r="L418" s="188"/>
      <c r="M418" s="188"/>
      <c r="N418" s="188"/>
      <c r="O418" s="188"/>
      <c r="P418" s="188"/>
      <c r="Q418" s="188"/>
      <c r="R418" s="188"/>
      <c r="S418" s="188"/>
      <c r="T418" s="188"/>
      <c r="U418" s="188"/>
      <c r="V418" s="188"/>
      <c r="W418" s="188"/>
      <c r="AP418" s="195"/>
    </row>
    <row r="419" spans="3:42" s="194" customFormat="1">
      <c r="C419" s="188"/>
      <c r="D419" s="188"/>
      <c r="E419" s="188"/>
      <c r="F419" s="188"/>
      <c r="G419" s="188"/>
      <c r="H419" s="188"/>
      <c r="I419" s="188"/>
      <c r="J419" s="188"/>
      <c r="K419" s="188"/>
      <c r="L419" s="188"/>
      <c r="M419" s="188"/>
      <c r="N419" s="188"/>
      <c r="O419" s="188"/>
      <c r="P419" s="188"/>
      <c r="Q419" s="188"/>
      <c r="R419" s="188"/>
      <c r="S419" s="188"/>
      <c r="T419" s="188"/>
      <c r="U419" s="188"/>
      <c r="V419" s="188"/>
      <c r="W419" s="188"/>
      <c r="AP419" s="195"/>
    </row>
    <row r="420" spans="3:42" s="194" customFormat="1">
      <c r="C420" s="188"/>
      <c r="D420" s="188"/>
      <c r="E420" s="188"/>
      <c r="F420" s="188"/>
      <c r="G420" s="188"/>
      <c r="H420" s="188"/>
      <c r="I420" s="188"/>
      <c r="J420" s="188"/>
      <c r="K420" s="188"/>
      <c r="L420" s="188"/>
      <c r="M420" s="188"/>
      <c r="N420" s="188"/>
      <c r="O420" s="188"/>
      <c r="P420" s="188"/>
      <c r="Q420" s="188"/>
      <c r="R420" s="188"/>
      <c r="S420" s="188"/>
      <c r="T420" s="188"/>
      <c r="U420" s="188"/>
      <c r="V420" s="188"/>
      <c r="W420" s="188"/>
      <c r="AP420" s="195"/>
    </row>
    <row r="421" spans="3:42" s="194" customFormat="1">
      <c r="C421" s="188"/>
      <c r="D421" s="188"/>
      <c r="E421" s="188"/>
      <c r="F421" s="188"/>
      <c r="G421" s="188"/>
      <c r="H421" s="188"/>
      <c r="I421" s="188"/>
      <c r="J421" s="188"/>
      <c r="K421" s="188"/>
      <c r="L421" s="188"/>
      <c r="M421" s="188"/>
      <c r="N421" s="188"/>
      <c r="O421" s="188"/>
      <c r="P421" s="188"/>
      <c r="Q421" s="188"/>
      <c r="R421" s="188"/>
      <c r="S421" s="188"/>
      <c r="T421" s="188"/>
      <c r="U421" s="188"/>
      <c r="V421" s="188"/>
      <c r="W421" s="188"/>
      <c r="AP421" s="195"/>
    </row>
    <row r="422" spans="3:42" s="194" customFormat="1">
      <c r="C422" s="188"/>
      <c r="D422" s="188"/>
      <c r="E422" s="188"/>
      <c r="F422" s="188"/>
      <c r="G422" s="188"/>
      <c r="H422" s="188"/>
      <c r="I422" s="188"/>
      <c r="J422" s="188"/>
      <c r="K422" s="188"/>
      <c r="L422" s="188"/>
      <c r="M422" s="188"/>
      <c r="N422" s="188"/>
      <c r="O422" s="188"/>
      <c r="P422" s="188"/>
      <c r="Q422" s="188"/>
      <c r="R422" s="188"/>
      <c r="S422" s="188"/>
      <c r="T422" s="188"/>
      <c r="U422" s="188"/>
      <c r="V422" s="188"/>
      <c r="W422" s="188"/>
      <c r="AP422" s="195"/>
    </row>
    <row r="423" spans="3:42" s="194" customFormat="1">
      <c r="C423" s="188"/>
      <c r="D423" s="188"/>
      <c r="E423" s="188"/>
      <c r="F423" s="188"/>
      <c r="G423" s="188"/>
      <c r="H423" s="188"/>
      <c r="I423" s="188"/>
      <c r="J423" s="188"/>
      <c r="K423" s="188"/>
      <c r="L423" s="188"/>
      <c r="M423" s="188"/>
      <c r="N423" s="188"/>
      <c r="O423" s="188"/>
      <c r="P423" s="188"/>
      <c r="Q423" s="188"/>
      <c r="R423" s="188"/>
      <c r="S423" s="188"/>
      <c r="T423" s="188"/>
      <c r="U423" s="188"/>
      <c r="V423" s="188"/>
      <c r="W423" s="188"/>
      <c r="AP423" s="195"/>
    </row>
    <row r="424" spans="3:42" s="194" customFormat="1">
      <c r="C424" s="188"/>
      <c r="D424" s="188"/>
      <c r="E424" s="188"/>
      <c r="F424" s="188"/>
      <c r="G424" s="188"/>
      <c r="H424" s="188"/>
      <c r="I424" s="188"/>
      <c r="J424" s="188"/>
      <c r="K424" s="188"/>
      <c r="L424" s="188"/>
      <c r="M424" s="188"/>
      <c r="N424" s="188"/>
      <c r="O424" s="188"/>
      <c r="P424" s="188"/>
      <c r="Q424" s="188"/>
      <c r="R424" s="188"/>
      <c r="S424" s="188"/>
      <c r="T424" s="188"/>
      <c r="U424" s="188"/>
      <c r="V424" s="188"/>
      <c r="W424" s="188"/>
      <c r="AP424" s="195"/>
    </row>
    <row r="425" spans="3:42" s="194" customFormat="1">
      <c r="C425" s="188"/>
      <c r="D425" s="188"/>
      <c r="E425" s="188"/>
      <c r="F425" s="188"/>
      <c r="G425" s="188"/>
      <c r="H425" s="188"/>
      <c r="I425" s="188"/>
      <c r="J425" s="188"/>
      <c r="K425" s="188"/>
      <c r="L425" s="188"/>
      <c r="M425" s="188"/>
      <c r="N425" s="188"/>
      <c r="O425" s="188"/>
      <c r="P425" s="188"/>
      <c r="Q425" s="188"/>
      <c r="R425" s="188"/>
      <c r="S425" s="188"/>
      <c r="T425" s="188"/>
      <c r="U425" s="188"/>
      <c r="V425" s="188"/>
      <c r="W425" s="188"/>
      <c r="AP425" s="195"/>
    </row>
    <row r="426" spans="3:42" s="194" customFormat="1">
      <c r="C426" s="188"/>
      <c r="D426" s="188"/>
      <c r="E426" s="188"/>
      <c r="F426" s="188"/>
      <c r="G426" s="188"/>
      <c r="H426" s="188"/>
      <c r="I426" s="188"/>
      <c r="J426" s="188"/>
      <c r="K426" s="188"/>
      <c r="L426" s="188"/>
      <c r="M426" s="188"/>
      <c r="N426" s="188"/>
      <c r="O426" s="188"/>
      <c r="P426" s="188"/>
      <c r="Q426" s="188"/>
      <c r="R426" s="188"/>
      <c r="S426" s="188"/>
      <c r="T426" s="188"/>
      <c r="U426" s="188"/>
      <c r="V426" s="188"/>
      <c r="W426" s="188"/>
      <c r="AP426" s="195"/>
    </row>
    <row r="427" spans="3:42" s="194" customFormat="1">
      <c r="C427" s="188"/>
      <c r="D427" s="188"/>
      <c r="E427" s="188"/>
      <c r="F427" s="188"/>
      <c r="G427" s="188"/>
      <c r="H427" s="188"/>
      <c r="I427" s="188"/>
      <c r="J427" s="188"/>
      <c r="K427" s="188"/>
      <c r="L427" s="188"/>
      <c r="M427" s="188"/>
      <c r="N427" s="188"/>
      <c r="O427" s="188"/>
      <c r="P427" s="188"/>
      <c r="Q427" s="188"/>
      <c r="R427" s="188"/>
      <c r="S427" s="188"/>
      <c r="T427" s="188"/>
      <c r="U427" s="188"/>
      <c r="V427" s="188"/>
      <c r="W427" s="188"/>
      <c r="AP427" s="195"/>
    </row>
    <row r="428" spans="3:42" s="194" customFormat="1">
      <c r="C428" s="188"/>
      <c r="D428" s="188"/>
      <c r="E428" s="188"/>
      <c r="F428" s="188"/>
      <c r="G428" s="188"/>
      <c r="H428" s="188"/>
      <c r="I428" s="188"/>
      <c r="J428" s="188"/>
      <c r="K428" s="188"/>
      <c r="L428" s="188"/>
      <c r="M428" s="188"/>
      <c r="N428" s="188"/>
      <c r="O428" s="188"/>
      <c r="P428" s="188"/>
      <c r="Q428" s="188"/>
      <c r="R428" s="188"/>
      <c r="S428" s="188"/>
      <c r="T428" s="188"/>
      <c r="U428" s="188"/>
      <c r="V428" s="188"/>
      <c r="W428" s="188"/>
      <c r="AP428" s="195"/>
    </row>
    <row r="429" spans="3:42" s="194" customFormat="1">
      <c r="C429" s="188"/>
      <c r="D429" s="188"/>
      <c r="E429" s="188"/>
      <c r="F429" s="188"/>
      <c r="G429" s="188"/>
      <c r="H429" s="188"/>
      <c r="I429" s="188"/>
      <c r="J429" s="188"/>
      <c r="K429" s="188"/>
      <c r="L429" s="188"/>
      <c r="M429" s="188"/>
      <c r="N429" s="188"/>
      <c r="O429" s="188"/>
      <c r="P429" s="188"/>
      <c r="Q429" s="188"/>
      <c r="R429" s="188"/>
      <c r="S429" s="188"/>
      <c r="T429" s="188"/>
      <c r="U429" s="188"/>
      <c r="V429" s="188"/>
      <c r="W429" s="188"/>
      <c r="AP429" s="195"/>
    </row>
    <row r="430" spans="3:42" s="194" customFormat="1">
      <c r="C430" s="188"/>
      <c r="D430" s="188"/>
      <c r="E430" s="188"/>
      <c r="F430" s="188"/>
      <c r="G430" s="188"/>
      <c r="H430" s="188"/>
      <c r="I430" s="188"/>
      <c r="J430" s="188"/>
      <c r="K430" s="188"/>
      <c r="L430" s="188"/>
      <c r="M430" s="188"/>
      <c r="N430" s="188"/>
      <c r="O430" s="188"/>
      <c r="P430" s="188"/>
      <c r="Q430" s="188"/>
      <c r="R430" s="188"/>
      <c r="S430" s="188"/>
      <c r="T430" s="188"/>
      <c r="U430" s="188"/>
      <c r="V430" s="188"/>
      <c r="W430" s="188"/>
      <c r="AP430" s="195"/>
    </row>
    <row r="431" spans="3:42" s="194" customFormat="1">
      <c r="C431" s="188"/>
      <c r="D431" s="188"/>
      <c r="E431" s="188"/>
      <c r="F431" s="188"/>
      <c r="G431" s="188"/>
      <c r="H431" s="188"/>
      <c r="I431" s="188"/>
      <c r="J431" s="188"/>
      <c r="K431" s="188"/>
      <c r="L431" s="188"/>
      <c r="M431" s="188"/>
      <c r="N431" s="188"/>
      <c r="O431" s="188"/>
      <c r="P431" s="188"/>
      <c r="Q431" s="188"/>
      <c r="R431" s="188"/>
      <c r="S431" s="188"/>
      <c r="T431" s="188"/>
      <c r="U431" s="188"/>
      <c r="V431" s="188"/>
      <c r="W431" s="188"/>
      <c r="AP431" s="195"/>
    </row>
    <row r="432" spans="3:42" s="194" customFormat="1">
      <c r="C432" s="188"/>
      <c r="D432" s="188"/>
      <c r="E432" s="188"/>
      <c r="F432" s="188"/>
      <c r="G432" s="188"/>
      <c r="H432" s="188"/>
      <c r="I432" s="188"/>
      <c r="J432" s="188"/>
      <c r="K432" s="188"/>
      <c r="L432" s="188"/>
      <c r="M432" s="188"/>
      <c r="N432" s="188"/>
      <c r="O432" s="188"/>
      <c r="P432" s="188"/>
      <c r="Q432" s="188"/>
      <c r="R432" s="188"/>
      <c r="S432" s="188"/>
      <c r="T432" s="188"/>
      <c r="U432" s="188"/>
      <c r="V432" s="188"/>
      <c r="W432" s="188"/>
      <c r="AP432" s="195"/>
    </row>
    <row r="433" spans="3:42" s="194" customFormat="1">
      <c r="C433" s="188"/>
      <c r="D433" s="188"/>
      <c r="E433" s="188"/>
      <c r="F433" s="188"/>
      <c r="G433" s="188"/>
      <c r="H433" s="188"/>
      <c r="I433" s="188"/>
      <c r="J433" s="188"/>
      <c r="K433" s="188"/>
      <c r="L433" s="188"/>
      <c r="M433" s="188"/>
      <c r="N433" s="188"/>
      <c r="O433" s="188"/>
      <c r="P433" s="188"/>
      <c r="Q433" s="188"/>
      <c r="R433" s="188"/>
      <c r="S433" s="188"/>
      <c r="T433" s="188"/>
      <c r="U433" s="188"/>
      <c r="V433" s="188"/>
      <c r="W433" s="188"/>
      <c r="AP433" s="195"/>
    </row>
    <row r="434" spans="3:42" s="194" customFormat="1">
      <c r="C434" s="188"/>
      <c r="D434" s="188"/>
      <c r="E434" s="188"/>
      <c r="F434" s="188"/>
      <c r="G434" s="188"/>
      <c r="H434" s="188"/>
      <c r="I434" s="188"/>
      <c r="J434" s="188"/>
      <c r="K434" s="188"/>
      <c r="L434" s="188"/>
      <c r="M434" s="188"/>
      <c r="N434" s="188"/>
      <c r="O434" s="188"/>
      <c r="P434" s="188"/>
      <c r="Q434" s="188"/>
      <c r="R434" s="188"/>
      <c r="S434" s="188"/>
      <c r="T434" s="188"/>
      <c r="U434" s="188"/>
      <c r="V434" s="188"/>
      <c r="W434" s="188"/>
      <c r="AP434" s="195"/>
    </row>
    <row r="435" spans="3:42" s="194" customFormat="1">
      <c r="C435" s="188"/>
      <c r="D435" s="188"/>
      <c r="E435" s="188"/>
      <c r="F435" s="188"/>
      <c r="G435" s="188"/>
      <c r="H435" s="188"/>
      <c r="I435" s="188"/>
      <c r="J435" s="188"/>
      <c r="K435" s="188"/>
      <c r="L435" s="188"/>
      <c r="M435" s="188"/>
      <c r="N435" s="188"/>
      <c r="O435" s="188"/>
      <c r="P435" s="188"/>
      <c r="Q435" s="188"/>
      <c r="R435" s="188"/>
      <c r="S435" s="188"/>
      <c r="T435" s="188"/>
      <c r="U435" s="188"/>
      <c r="V435" s="188"/>
      <c r="W435" s="188"/>
      <c r="AP435" s="195"/>
    </row>
    <row r="436" spans="3:42" s="194" customFormat="1">
      <c r="C436" s="188"/>
      <c r="D436" s="188"/>
      <c r="E436" s="188"/>
      <c r="F436" s="188"/>
      <c r="G436" s="188"/>
      <c r="H436" s="188"/>
      <c r="I436" s="188"/>
      <c r="J436" s="188"/>
      <c r="K436" s="188"/>
      <c r="L436" s="188"/>
      <c r="M436" s="188"/>
      <c r="N436" s="188"/>
      <c r="O436" s="188"/>
      <c r="P436" s="188"/>
      <c r="Q436" s="188"/>
      <c r="R436" s="188"/>
      <c r="S436" s="188"/>
      <c r="T436" s="188"/>
      <c r="U436" s="188"/>
      <c r="V436" s="188"/>
      <c r="W436" s="188"/>
      <c r="AP436" s="195"/>
    </row>
    <row r="437" spans="3:42" s="194" customFormat="1">
      <c r="C437" s="188"/>
      <c r="D437" s="188"/>
      <c r="E437" s="188"/>
      <c r="F437" s="188"/>
      <c r="G437" s="188"/>
      <c r="H437" s="188"/>
      <c r="I437" s="188"/>
      <c r="J437" s="188"/>
      <c r="K437" s="188"/>
      <c r="L437" s="188"/>
      <c r="M437" s="188"/>
      <c r="N437" s="188"/>
      <c r="O437" s="188"/>
      <c r="P437" s="188"/>
      <c r="Q437" s="188"/>
      <c r="R437" s="188"/>
      <c r="S437" s="188"/>
      <c r="T437" s="188"/>
      <c r="U437" s="188"/>
      <c r="V437" s="188"/>
      <c r="W437" s="188"/>
      <c r="AP437" s="195"/>
    </row>
    <row r="438" spans="3:42" s="194" customFormat="1">
      <c r="C438" s="188"/>
      <c r="D438" s="188"/>
      <c r="E438" s="188"/>
      <c r="F438" s="188"/>
      <c r="G438" s="188"/>
      <c r="H438" s="188"/>
      <c r="I438" s="188"/>
      <c r="J438" s="188"/>
      <c r="K438" s="188"/>
      <c r="L438" s="188"/>
      <c r="M438" s="188"/>
      <c r="N438" s="188"/>
      <c r="O438" s="188"/>
      <c r="P438" s="188"/>
      <c r="Q438" s="188"/>
      <c r="R438" s="188"/>
      <c r="S438" s="188"/>
      <c r="T438" s="188"/>
      <c r="U438" s="188"/>
      <c r="V438" s="188"/>
      <c r="W438" s="188"/>
      <c r="AP438" s="195"/>
    </row>
    <row r="439" spans="3:42" s="194" customFormat="1">
      <c r="C439" s="188"/>
      <c r="D439" s="188"/>
      <c r="E439" s="188"/>
      <c r="F439" s="188"/>
      <c r="G439" s="188"/>
      <c r="H439" s="188"/>
      <c r="I439" s="188"/>
      <c r="J439" s="188"/>
      <c r="K439" s="188"/>
      <c r="L439" s="188"/>
      <c r="M439" s="188"/>
      <c r="N439" s="188"/>
      <c r="O439" s="188"/>
      <c r="P439" s="188"/>
      <c r="Q439" s="188"/>
      <c r="R439" s="188"/>
      <c r="S439" s="188"/>
      <c r="T439" s="188"/>
      <c r="U439" s="188"/>
      <c r="V439" s="188"/>
      <c r="W439" s="188"/>
      <c r="AP439" s="195"/>
    </row>
    <row r="440" spans="3:42" s="194" customFormat="1">
      <c r="C440" s="188"/>
      <c r="D440" s="188"/>
      <c r="E440" s="188"/>
      <c r="F440" s="188"/>
      <c r="G440" s="188"/>
      <c r="H440" s="188"/>
      <c r="I440" s="188"/>
      <c r="J440" s="188"/>
      <c r="K440" s="188"/>
      <c r="L440" s="188"/>
      <c r="M440" s="188"/>
      <c r="N440" s="188"/>
      <c r="O440" s="188"/>
      <c r="P440" s="188"/>
      <c r="Q440" s="188"/>
      <c r="R440" s="188"/>
      <c r="S440" s="188"/>
      <c r="T440" s="188"/>
      <c r="U440" s="188"/>
      <c r="V440" s="188"/>
      <c r="W440" s="188"/>
      <c r="AP440" s="195"/>
    </row>
    <row r="441" spans="3:42" s="194" customFormat="1">
      <c r="C441" s="188"/>
      <c r="D441" s="188"/>
      <c r="E441" s="188"/>
      <c r="F441" s="188"/>
      <c r="G441" s="188"/>
      <c r="H441" s="188"/>
      <c r="I441" s="188"/>
      <c r="J441" s="188"/>
      <c r="K441" s="188"/>
      <c r="L441" s="188"/>
      <c r="M441" s="188"/>
      <c r="N441" s="188"/>
      <c r="O441" s="188"/>
      <c r="P441" s="188"/>
      <c r="Q441" s="188"/>
      <c r="R441" s="188"/>
      <c r="S441" s="188"/>
      <c r="T441" s="188"/>
      <c r="U441" s="188"/>
      <c r="V441" s="188"/>
      <c r="W441" s="188"/>
      <c r="AP441" s="195"/>
    </row>
    <row r="442" spans="3:42" s="194" customFormat="1">
      <c r="C442" s="188"/>
      <c r="D442" s="188"/>
      <c r="E442" s="188"/>
      <c r="F442" s="188"/>
      <c r="G442" s="188"/>
      <c r="H442" s="188"/>
      <c r="I442" s="188"/>
      <c r="J442" s="188"/>
      <c r="K442" s="188"/>
      <c r="L442" s="188"/>
      <c r="M442" s="188"/>
      <c r="N442" s="188"/>
      <c r="O442" s="188"/>
      <c r="P442" s="188"/>
      <c r="Q442" s="188"/>
      <c r="R442" s="188"/>
      <c r="S442" s="188"/>
      <c r="T442" s="188"/>
      <c r="U442" s="188"/>
      <c r="V442" s="188"/>
      <c r="W442" s="188"/>
      <c r="AP442" s="195"/>
    </row>
    <row r="443" spans="3:42" s="194" customFormat="1">
      <c r="C443" s="188"/>
      <c r="D443" s="188"/>
      <c r="E443" s="188"/>
      <c r="F443" s="188"/>
      <c r="G443" s="188"/>
      <c r="H443" s="188"/>
      <c r="I443" s="188"/>
      <c r="J443" s="188"/>
      <c r="K443" s="188"/>
      <c r="L443" s="188"/>
      <c r="M443" s="188"/>
      <c r="N443" s="188"/>
      <c r="O443" s="188"/>
      <c r="P443" s="188"/>
      <c r="Q443" s="188"/>
      <c r="R443" s="188"/>
      <c r="S443" s="188"/>
      <c r="T443" s="188"/>
      <c r="U443" s="188"/>
      <c r="V443" s="188"/>
      <c r="W443" s="188"/>
      <c r="AP443" s="195"/>
    </row>
    <row r="444" spans="3:42" s="194" customFormat="1">
      <c r="C444" s="188"/>
      <c r="D444" s="188"/>
      <c r="E444" s="188"/>
      <c r="F444" s="188"/>
      <c r="G444" s="188"/>
      <c r="H444" s="188"/>
      <c r="I444" s="188"/>
      <c r="J444" s="188"/>
      <c r="K444" s="188"/>
      <c r="L444" s="188"/>
      <c r="M444" s="188"/>
      <c r="N444" s="188"/>
      <c r="O444" s="188"/>
      <c r="P444" s="188"/>
      <c r="Q444" s="188"/>
      <c r="R444" s="188"/>
      <c r="S444" s="188"/>
      <c r="T444" s="188"/>
      <c r="U444" s="188"/>
      <c r="V444" s="188"/>
      <c r="W444" s="188"/>
      <c r="AP444" s="195"/>
    </row>
    <row r="445" spans="3:42" s="194" customFormat="1">
      <c r="C445" s="188"/>
      <c r="D445" s="188"/>
      <c r="E445" s="188"/>
      <c r="F445" s="188"/>
      <c r="G445" s="188"/>
      <c r="H445" s="188"/>
      <c r="I445" s="188"/>
      <c r="J445" s="188"/>
      <c r="K445" s="188"/>
      <c r="L445" s="188"/>
      <c r="M445" s="188"/>
      <c r="N445" s="188"/>
      <c r="O445" s="188"/>
      <c r="P445" s="188"/>
      <c r="Q445" s="188"/>
      <c r="R445" s="188"/>
      <c r="S445" s="188"/>
      <c r="T445" s="188"/>
      <c r="U445" s="188"/>
      <c r="V445" s="188"/>
      <c r="W445" s="188"/>
      <c r="AP445" s="195"/>
    </row>
    <row r="446" spans="3:42" s="194" customFormat="1">
      <c r="C446" s="188"/>
      <c r="D446" s="188"/>
      <c r="E446" s="188"/>
      <c r="F446" s="188"/>
      <c r="G446" s="188"/>
      <c r="H446" s="188"/>
      <c r="I446" s="188"/>
      <c r="J446" s="188"/>
      <c r="K446" s="188"/>
      <c r="L446" s="188"/>
      <c r="M446" s="188"/>
      <c r="N446" s="188"/>
      <c r="O446" s="188"/>
      <c r="P446" s="188"/>
      <c r="Q446" s="188"/>
      <c r="R446" s="188"/>
      <c r="S446" s="188"/>
      <c r="T446" s="188"/>
      <c r="U446" s="188"/>
      <c r="V446" s="188"/>
      <c r="W446" s="188"/>
      <c r="AP446" s="195"/>
    </row>
    <row r="447" spans="3:42" s="194" customFormat="1">
      <c r="C447" s="188"/>
      <c r="D447" s="188"/>
      <c r="E447" s="188"/>
      <c r="F447" s="188"/>
      <c r="G447" s="188"/>
      <c r="H447" s="188"/>
      <c r="I447" s="188"/>
      <c r="J447" s="188"/>
      <c r="K447" s="188"/>
      <c r="L447" s="188"/>
      <c r="M447" s="188"/>
      <c r="N447" s="188"/>
      <c r="O447" s="188"/>
      <c r="P447" s="188"/>
      <c r="Q447" s="188"/>
      <c r="R447" s="188"/>
      <c r="S447" s="188"/>
      <c r="T447" s="188"/>
      <c r="U447" s="188"/>
      <c r="V447" s="188"/>
      <c r="W447" s="188"/>
      <c r="AP447" s="195"/>
    </row>
    <row r="448" spans="3:42" s="194" customFormat="1">
      <c r="C448" s="188"/>
      <c r="D448" s="188"/>
      <c r="E448" s="188"/>
      <c r="F448" s="188"/>
      <c r="G448" s="188"/>
      <c r="H448" s="188"/>
      <c r="I448" s="188"/>
      <c r="J448" s="188"/>
      <c r="K448" s="188"/>
      <c r="L448" s="188"/>
      <c r="M448" s="188"/>
      <c r="N448" s="188"/>
      <c r="O448" s="188"/>
      <c r="P448" s="188"/>
      <c r="Q448" s="188"/>
      <c r="R448" s="188"/>
      <c r="S448" s="188"/>
      <c r="T448" s="188"/>
      <c r="U448" s="188"/>
      <c r="V448" s="188"/>
      <c r="W448" s="188"/>
      <c r="AP448" s="195"/>
    </row>
    <row r="449" spans="3:42" s="194" customFormat="1">
      <c r="C449" s="188"/>
      <c r="D449" s="188"/>
      <c r="E449" s="188"/>
      <c r="F449" s="188"/>
      <c r="G449" s="188"/>
      <c r="H449" s="188"/>
      <c r="I449" s="188"/>
      <c r="J449" s="188"/>
      <c r="K449" s="188"/>
      <c r="L449" s="188"/>
      <c r="M449" s="188"/>
      <c r="N449" s="188"/>
      <c r="O449" s="188"/>
      <c r="P449" s="188"/>
      <c r="Q449" s="188"/>
      <c r="R449" s="188"/>
      <c r="S449" s="188"/>
      <c r="T449" s="188"/>
      <c r="U449" s="188"/>
      <c r="V449" s="188"/>
      <c r="W449" s="188"/>
      <c r="AP449" s="195"/>
    </row>
    <row r="450" spans="3:42" s="194" customFormat="1">
      <c r="C450" s="188"/>
      <c r="D450" s="188"/>
      <c r="E450" s="188"/>
      <c r="F450" s="188"/>
      <c r="G450" s="188"/>
      <c r="H450" s="188"/>
      <c r="I450" s="188"/>
      <c r="J450" s="188"/>
      <c r="K450" s="188"/>
      <c r="L450" s="188"/>
      <c r="M450" s="188"/>
      <c r="N450" s="188"/>
      <c r="O450" s="188"/>
      <c r="P450" s="188"/>
      <c r="Q450" s="188"/>
      <c r="R450" s="188"/>
      <c r="S450" s="188"/>
      <c r="T450" s="188"/>
      <c r="U450" s="188"/>
      <c r="V450" s="188"/>
      <c r="W450" s="188"/>
      <c r="AP450" s="195"/>
    </row>
    <row r="451" spans="3:42" s="194" customFormat="1">
      <c r="C451" s="188"/>
      <c r="D451" s="188"/>
      <c r="E451" s="188"/>
      <c r="F451" s="188"/>
      <c r="G451" s="188"/>
      <c r="H451" s="188"/>
      <c r="I451" s="188"/>
      <c r="J451" s="188"/>
      <c r="K451" s="188"/>
      <c r="L451" s="188"/>
      <c r="M451" s="188"/>
      <c r="N451" s="188"/>
      <c r="O451" s="188"/>
      <c r="P451" s="188"/>
      <c r="Q451" s="188"/>
      <c r="R451" s="188"/>
      <c r="S451" s="188"/>
      <c r="T451" s="188"/>
      <c r="U451" s="188"/>
      <c r="V451" s="188"/>
      <c r="W451" s="188"/>
      <c r="AP451" s="195"/>
    </row>
    <row r="452" spans="3:42" s="194" customFormat="1">
      <c r="C452" s="188"/>
      <c r="D452" s="188"/>
      <c r="E452" s="188"/>
      <c r="F452" s="188"/>
      <c r="G452" s="188"/>
      <c r="H452" s="188"/>
      <c r="I452" s="188"/>
      <c r="J452" s="188"/>
      <c r="K452" s="188"/>
      <c r="L452" s="188"/>
      <c r="M452" s="188"/>
      <c r="N452" s="188"/>
      <c r="O452" s="188"/>
      <c r="P452" s="188"/>
      <c r="Q452" s="188"/>
      <c r="R452" s="188"/>
      <c r="S452" s="188"/>
      <c r="T452" s="188"/>
      <c r="U452" s="188"/>
      <c r="V452" s="188"/>
      <c r="W452" s="188"/>
      <c r="AP452" s="195"/>
    </row>
    <row r="453" spans="3:42" s="194" customFormat="1">
      <c r="C453" s="188"/>
      <c r="D453" s="188"/>
      <c r="E453" s="188"/>
      <c r="F453" s="188"/>
      <c r="G453" s="188"/>
      <c r="H453" s="188"/>
      <c r="I453" s="188"/>
      <c r="J453" s="188"/>
      <c r="K453" s="188"/>
      <c r="L453" s="188"/>
      <c r="M453" s="188"/>
      <c r="N453" s="188"/>
      <c r="O453" s="188"/>
      <c r="P453" s="188"/>
      <c r="Q453" s="188"/>
      <c r="R453" s="188"/>
      <c r="S453" s="188"/>
      <c r="T453" s="188"/>
      <c r="U453" s="188"/>
      <c r="V453" s="188"/>
      <c r="W453" s="188"/>
      <c r="AP453" s="195"/>
    </row>
    <row r="454" spans="3:42" s="194" customFormat="1">
      <c r="C454" s="188"/>
      <c r="D454" s="188"/>
      <c r="E454" s="188"/>
      <c r="F454" s="188"/>
      <c r="G454" s="188"/>
      <c r="H454" s="188"/>
      <c r="I454" s="188"/>
      <c r="J454" s="188"/>
      <c r="K454" s="188"/>
      <c r="L454" s="188"/>
      <c r="M454" s="188"/>
      <c r="N454" s="188"/>
      <c r="O454" s="188"/>
      <c r="P454" s="188"/>
      <c r="Q454" s="188"/>
      <c r="R454" s="188"/>
      <c r="S454" s="188"/>
      <c r="T454" s="188"/>
      <c r="U454" s="188"/>
      <c r="V454" s="188"/>
      <c r="W454" s="188"/>
      <c r="AP454" s="195"/>
    </row>
    <row r="455" spans="3:42" s="194" customFormat="1">
      <c r="C455" s="188"/>
      <c r="D455" s="188"/>
      <c r="E455" s="188"/>
      <c r="F455" s="188"/>
      <c r="G455" s="188"/>
      <c r="H455" s="188"/>
      <c r="I455" s="188"/>
      <c r="J455" s="188"/>
      <c r="K455" s="188"/>
      <c r="L455" s="188"/>
      <c r="M455" s="188"/>
      <c r="N455" s="188"/>
      <c r="O455" s="188"/>
      <c r="P455" s="188"/>
      <c r="Q455" s="188"/>
      <c r="R455" s="188"/>
      <c r="S455" s="188"/>
      <c r="T455" s="188"/>
      <c r="U455" s="188"/>
      <c r="V455" s="188"/>
      <c r="W455" s="188"/>
      <c r="AP455" s="195"/>
    </row>
    <row r="456" spans="3:42" s="194" customFormat="1">
      <c r="C456" s="188"/>
      <c r="D456" s="188"/>
      <c r="E456" s="188"/>
      <c r="F456" s="188"/>
      <c r="G456" s="188"/>
      <c r="H456" s="188"/>
      <c r="I456" s="188"/>
      <c r="J456" s="188"/>
      <c r="K456" s="188"/>
      <c r="L456" s="188"/>
      <c r="M456" s="188"/>
      <c r="N456" s="188"/>
      <c r="O456" s="188"/>
      <c r="P456" s="188"/>
      <c r="Q456" s="188"/>
      <c r="R456" s="188"/>
      <c r="S456" s="188"/>
      <c r="T456" s="188"/>
      <c r="U456" s="188"/>
      <c r="V456" s="188"/>
      <c r="W456" s="188"/>
      <c r="AP456" s="195"/>
    </row>
    <row r="457" spans="3:42" s="194" customFormat="1">
      <c r="C457" s="188"/>
      <c r="D457" s="188"/>
      <c r="E457" s="188"/>
      <c r="F457" s="188"/>
      <c r="G457" s="188"/>
      <c r="H457" s="188"/>
      <c r="I457" s="188"/>
      <c r="J457" s="188"/>
      <c r="K457" s="188"/>
      <c r="L457" s="188"/>
      <c r="M457" s="188"/>
      <c r="N457" s="188"/>
      <c r="O457" s="188"/>
      <c r="P457" s="188"/>
      <c r="Q457" s="188"/>
      <c r="R457" s="188"/>
      <c r="S457" s="188"/>
      <c r="T457" s="188"/>
      <c r="U457" s="188"/>
      <c r="V457" s="188"/>
      <c r="W457" s="188"/>
      <c r="AP457" s="195"/>
    </row>
    <row r="458" spans="3:42" s="194" customFormat="1">
      <c r="C458" s="188"/>
      <c r="D458" s="188"/>
      <c r="E458" s="188"/>
      <c r="F458" s="188"/>
      <c r="G458" s="188"/>
      <c r="H458" s="188"/>
      <c r="I458" s="188"/>
      <c r="J458" s="188"/>
      <c r="K458" s="188"/>
      <c r="L458" s="188"/>
      <c r="M458" s="188"/>
      <c r="N458" s="188"/>
      <c r="O458" s="188"/>
      <c r="P458" s="188"/>
      <c r="Q458" s="188"/>
      <c r="R458" s="188"/>
      <c r="S458" s="188"/>
      <c r="T458" s="188"/>
      <c r="U458" s="188"/>
      <c r="V458" s="188"/>
      <c r="W458" s="188"/>
      <c r="AP458" s="195"/>
    </row>
    <row r="459" spans="3:42" s="194" customFormat="1">
      <c r="C459" s="188"/>
      <c r="D459" s="188"/>
      <c r="E459" s="188"/>
      <c r="F459" s="188"/>
      <c r="G459" s="188"/>
      <c r="H459" s="188"/>
      <c r="I459" s="188"/>
      <c r="J459" s="188"/>
      <c r="K459" s="188"/>
      <c r="L459" s="188"/>
      <c r="M459" s="188"/>
      <c r="N459" s="188"/>
      <c r="O459" s="188"/>
      <c r="P459" s="188"/>
      <c r="Q459" s="188"/>
      <c r="R459" s="188"/>
      <c r="S459" s="188"/>
      <c r="T459" s="188"/>
      <c r="U459" s="188"/>
      <c r="V459" s="188"/>
      <c r="W459" s="188"/>
      <c r="AP459" s="195"/>
    </row>
    <row r="460" spans="3:42" s="194" customFormat="1">
      <c r="C460" s="188"/>
      <c r="D460" s="188"/>
      <c r="E460" s="188"/>
      <c r="F460" s="188"/>
      <c r="G460" s="188"/>
      <c r="H460" s="188"/>
      <c r="I460" s="188"/>
      <c r="J460" s="188"/>
      <c r="K460" s="188"/>
      <c r="L460" s="188"/>
      <c r="M460" s="188"/>
      <c r="N460" s="188"/>
      <c r="O460" s="188"/>
      <c r="P460" s="188"/>
      <c r="Q460" s="188"/>
      <c r="R460" s="188"/>
      <c r="S460" s="188"/>
      <c r="T460" s="188"/>
      <c r="U460" s="188"/>
      <c r="V460" s="188"/>
      <c r="W460" s="188"/>
      <c r="AP460" s="195"/>
    </row>
    <row r="461" spans="3:42" s="194" customFormat="1">
      <c r="C461" s="188"/>
      <c r="D461" s="188"/>
      <c r="E461" s="188"/>
      <c r="F461" s="188"/>
      <c r="G461" s="188"/>
      <c r="H461" s="188"/>
      <c r="I461" s="188"/>
      <c r="J461" s="188"/>
      <c r="K461" s="188"/>
      <c r="L461" s="188"/>
      <c r="M461" s="188"/>
      <c r="N461" s="188"/>
      <c r="O461" s="188"/>
      <c r="P461" s="188"/>
      <c r="Q461" s="188"/>
      <c r="R461" s="188"/>
      <c r="S461" s="188"/>
      <c r="T461" s="188"/>
      <c r="U461" s="188"/>
      <c r="V461" s="188"/>
      <c r="W461" s="188"/>
      <c r="AP461" s="195"/>
    </row>
    <row r="462" spans="3:42" s="194" customFormat="1">
      <c r="C462" s="188"/>
      <c r="D462" s="188"/>
      <c r="E462" s="188"/>
      <c r="F462" s="188"/>
      <c r="G462" s="188"/>
      <c r="H462" s="188"/>
      <c r="I462" s="188"/>
      <c r="J462" s="188"/>
      <c r="K462" s="188"/>
      <c r="L462" s="188"/>
      <c r="M462" s="188"/>
      <c r="N462" s="188"/>
      <c r="O462" s="188"/>
      <c r="P462" s="188"/>
      <c r="Q462" s="188"/>
      <c r="R462" s="188"/>
      <c r="S462" s="188"/>
      <c r="T462" s="188"/>
      <c r="U462" s="188"/>
      <c r="V462" s="188"/>
      <c r="W462" s="188"/>
      <c r="AP462" s="195"/>
    </row>
    <row r="463" spans="3:42" s="194" customFormat="1">
      <c r="C463" s="188"/>
      <c r="D463" s="188"/>
      <c r="E463" s="188"/>
      <c r="F463" s="188"/>
      <c r="G463" s="188"/>
      <c r="H463" s="188"/>
      <c r="I463" s="188"/>
      <c r="J463" s="188"/>
      <c r="K463" s="188"/>
      <c r="L463" s="188"/>
      <c r="M463" s="188"/>
      <c r="N463" s="188"/>
      <c r="O463" s="188"/>
      <c r="P463" s="188"/>
      <c r="Q463" s="188"/>
      <c r="R463" s="188"/>
      <c r="S463" s="188"/>
      <c r="T463" s="188"/>
      <c r="U463" s="188"/>
      <c r="V463" s="188"/>
      <c r="W463" s="188"/>
      <c r="AP463" s="195"/>
    </row>
    <row r="464" spans="3:42" s="194" customFormat="1">
      <c r="C464" s="188"/>
      <c r="D464" s="188"/>
      <c r="E464" s="188"/>
      <c r="F464" s="188"/>
      <c r="G464" s="188"/>
      <c r="H464" s="188"/>
      <c r="I464" s="188"/>
      <c r="J464" s="188"/>
      <c r="K464" s="188"/>
      <c r="L464" s="188"/>
      <c r="M464" s="188"/>
      <c r="N464" s="188"/>
      <c r="O464" s="188"/>
      <c r="P464" s="188"/>
      <c r="Q464" s="188"/>
      <c r="R464" s="188"/>
      <c r="S464" s="188"/>
      <c r="T464" s="188"/>
      <c r="U464" s="188"/>
      <c r="V464" s="188"/>
      <c r="W464" s="188"/>
      <c r="AP464" s="195"/>
    </row>
    <row r="465" spans="3:42" s="194" customFormat="1">
      <c r="C465" s="188"/>
      <c r="D465" s="188"/>
      <c r="E465" s="188"/>
      <c r="F465" s="188"/>
      <c r="G465" s="188"/>
      <c r="H465" s="188"/>
      <c r="I465" s="188"/>
      <c r="J465" s="188"/>
      <c r="K465" s="188"/>
      <c r="L465" s="188"/>
      <c r="M465" s="188"/>
      <c r="N465" s="188"/>
      <c r="O465" s="188"/>
      <c r="P465" s="188"/>
      <c r="Q465" s="188"/>
      <c r="R465" s="188"/>
      <c r="S465" s="188"/>
      <c r="T465" s="188"/>
      <c r="U465" s="188"/>
      <c r="V465" s="188"/>
      <c r="W465" s="188"/>
      <c r="AP465" s="195"/>
    </row>
    <row r="466" spans="3:42" s="194" customFormat="1">
      <c r="C466" s="188"/>
      <c r="D466" s="188"/>
      <c r="E466" s="188"/>
      <c r="F466" s="188"/>
      <c r="G466" s="188"/>
      <c r="H466" s="188"/>
      <c r="I466" s="188"/>
      <c r="J466" s="188"/>
      <c r="K466" s="188"/>
      <c r="L466" s="188"/>
      <c r="M466" s="188"/>
      <c r="N466" s="188"/>
      <c r="O466" s="188"/>
      <c r="P466" s="188"/>
      <c r="Q466" s="188"/>
      <c r="R466" s="188"/>
      <c r="S466" s="188"/>
      <c r="T466" s="188"/>
      <c r="U466" s="188"/>
      <c r="V466" s="188"/>
      <c r="W466" s="188"/>
      <c r="AP466" s="195"/>
    </row>
    <row r="467" spans="3:42" s="194" customFormat="1">
      <c r="C467" s="188"/>
      <c r="D467" s="188"/>
      <c r="E467" s="188"/>
      <c r="F467" s="188"/>
      <c r="G467" s="188"/>
      <c r="H467" s="188"/>
      <c r="I467" s="188"/>
      <c r="J467" s="188"/>
      <c r="K467" s="188"/>
      <c r="L467" s="188"/>
      <c r="M467" s="188"/>
      <c r="N467" s="188"/>
      <c r="O467" s="188"/>
      <c r="P467" s="188"/>
      <c r="Q467" s="188"/>
      <c r="R467" s="188"/>
      <c r="S467" s="188"/>
      <c r="T467" s="188"/>
      <c r="U467" s="188"/>
      <c r="V467" s="188"/>
      <c r="W467" s="188"/>
      <c r="AP467" s="195"/>
    </row>
    <row r="468" spans="3:42" s="194" customFormat="1">
      <c r="C468" s="188"/>
      <c r="D468" s="188"/>
      <c r="E468" s="188"/>
      <c r="F468" s="188"/>
      <c r="G468" s="188"/>
      <c r="H468" s="188"/>
      <c r="I468" s="188"/>
      <c r="J468" s="188"/>
      <c r="K468" s="188"/>
      <c r="L468" s="188"/>
      <c r="M468" s="188"/>
      <c r="N468" s="188"/>
      <c r="O468" s="188"/>
      <c r="P468" s="188"/>
      <c r="Q468" s="188"/>
      <c r="R468" s="188"/>
      <c r="S468" s="188"/>
      <c r="T468" s="188"/>
      <c r="U468" s="188"/>
      <c r="V468" s="188"/>
      <c r="W468" s="188"/>
      <c r="AP468" s="195"/>
    </row>
    <row r="469" spans="3:42" s="194" customFormat="1">
      <c r="C469" s="188"/>
      <c r="D469" s="188"/>
      <c r="E469" s="188"/>
      <c r="F469" s="188"/>
      <c r="G469" s="188"/>
      <c r="H469" s="188"/>
      <c r="I469" s="188"/>
      <c r="J469" s="188"/>
      <c r="K469" s="188"/>
      <c r="L469" s="188"/>
      <c r="M469" s="188"/>
      <c r="N469" s="188"/>
      <c r="O469" s="188"/>
      <c r="P469" s="188"/>
      <c r="Q469" s="188"/>
      <c r="R469" s="188"/>
      <c r="S469" s="188"/>
      <c r="T469" s="188"/>
      <c r="U469" s="188"/>
      <c r="V469" s="188"/>
      <c r="W469" s="188"/>
      <c r="AP469" s="195"/>
    </row>
    <row r="470" spans="3:42" s="194" customFormat="1">
      <c r="C470" s="188"/>
      <c r="D470" s="188"/>
      <c r="E470" s="188"/>
      <c r="F470" s="188"/>
      <c r="G470" s="188"/>
      <c r="H470" s="188"/>
      <c r="I470" s="188"/>
      <c r="J470" s="188"/>
      <c r="K470" s="188"/>
      <c r="L470" s="188"/>
      <c r="M470" s="188"/>
      <c r="N470" s="188"/>
      <c r="O470" s="188"/>
      <c r="P470" s="188"/>
      <c r="Q470" s="188"/>
      <c r="R470" s="188"/>
      <c r="S470" s="188"/>
      <c r="T470" s="188"/>
      <c r="U470" s="188"/>
      <c r="V470" s="188"/>
      <c r="W470" s="188"/>
      <c r="AP470" s="195"/>
    </row>
    <row r="471" spans="3:42" s="194" customFormat="1">
      <c r="C471" s="188"/>
      <c r="D471" s="188"/>
      <c r="E471" s="188"/>
      <c r="F471" s="188"/>
      <c r="G471" s="188"/>
      <c r="H471" s="188"/>
      <c r="I471" s="188"/>
      <c r="J471" s="188"/>
      <c r="K471" s="188"/>
      <c r="L471" s="188"/>
      <c r="M471" s="188"/>
      <c r="N471" s="188"/>
      <c r="O471" s="188"/>
      <c r="P471" s="188"/>
      <c r="Q471" s="188"/>
      <c r="R471" s="188"/>
      <c r="S471" s="188"/>
      <c r="T471" s="188"/>
      <c r="U471" s="188"/>
      <c r="V471" s="188"/>
      <c r="W471" s="188"/>
      <c r="AP471" s="195"/>
    </row>
    <row r="472" spans="3:42" s="194" customFormat="1">
      <c r="C472" s="188"/>
      <c r="D472" s="188"/>
      <c r="E472" s="188"/>
      <c r="F472" s="188"/>
      <c r="G472" s="188"/>
      <c r="H472" s="188"/>
      <c r="I472" s="188"/>
      <c r="J472" s="188"/>
      <c r="K472" s="188"/>
      <c r="L472" s="188"/>
      <c r="M472" s="188"/>
      <c r="N472" s="188"/>
      <c r="O472" s="188"/>
      <c r="P472" s="188"/>
      <c r="Q472" s="188"/>
      <c r="R472" s="188"/>
      <c r="S472" s="188"/>
      <c r="T472" s="188"/>
      <c r="U472" s="188"/>
      <c r="V472" s="188"/>
      <c r="W472" s="188"/>
      <c r="AP472" s="195"/>
    </row>
    <row r="473" spans="3:42" s="194" customFormat="1">
      <c r="C473" s="188"/>
      <c r="D473" s="188"/>
      <c r="E473" s="188"/>
      <c r="F473" s="188"/>
      <c r="G473" s="188"/>
      <c r="H473" s="188"/>
      <c r="I473" s="188"/>
      <c r="J473" s="188"/>
      <c r="K473" s="188"/>
      <c r="L473" s="188"/>
      <c r="M473" s="188"/>
      <c r="N473" s="188"/>
      <c r="O473" s="188"/>
      <c r="P473" s="188"/>
      <c r="Q473" s="188"/>
      <c r="R473" s="188"/>
      <c r="S473" s="188"/>
      <c r="T473" s="188"/>
      <c r="U473" s="188"/>
      <c r="V473" s="188"/>
      <c r="W473" s="188"/>
      <c r="AP473" s="195"/>
    </row>
    <row r="474" spans="3:42" s="194" customFormat="1">
      <c r="C474" s="188"/>
      <c r="D474" s="188"/>
      <c r="E474" s="188"/>
      <c r="F474" s="188"/>
      <c r="G474" s="188"/>
      <c r="H474" s="188"/>
      <c r="I474" s="188"/>
      <c r="J474" s="188"/>
      <c r="K474" s="188"/>
      <c r="L474" s="188"/>
      <c r="M474" s="188"/>
      <c r="N474" s="188"/>
      <c r="O474" s="188"/>
      <c r="P474" s="188"/>
      <c r="Q474" s="188"/>
      <c r="R474" s="188"/>
      <c r="S474" s="188"/>
      <c r="T474" s="188"/>
      <c r="U474" s="188"/>
      <c r="V474" s="188"/>
      <c r="W474" s="188"/>
      <c r="AP474" s="195"/>
    </row>
    <row r="475" spans="3:42" s="194" customFormat="1">
      <c r="C475" s="188"/>
      <c r="D475" s="188"/>
      <c r="E475" s="188"/>
      <c r="F475" s="188"/>
      <c r="G475" s="188"/>
      <c r="H475" s="188"/>
      <c r="I475" s="188"/>
      <c r="J475" s="188"/>
      <c r="K475" s="188"/>
      <c r="L475" s="188"/>
      <c r="M475" s="188"/>
      <c r="N475" s="188"/>
      <c r="O475" s="188"/>
      <c r="P475" s="188"/>
      <c r="Q475" s="188"/>
      <c r="R475" s="188"/>
      <c r="S475" s="188"/>
      <c r="T475" s="188"/>
      <c r="U475" s="188"/>
      <c r="V475" s="188"/>
      <c r="W475" s="188"/>
      <c r="AP475" s="195"/>
    </row>
    <row r="476" spans="3:42" s="194" customFormat="1">
      <c r="C476" s="188"/>
      <c r="D476" s="188"/>
      <c r="E476" s="188"/>
      <c r="F476" s="188"/>
      <c r="G476" s="188"/>
      <c r="H476" s="188"/>
      <c r="I476" s="188"/>
      <c r="J476" s="188"/>
      <c r="K476" s="188"/>
      <c r="L476" s="188"/>
      <c r="M476" s="188"/>
      <c r="N476" s="188"/>
      <c r="O476" s="188"/>
      <c r="P476" s="188"/>
      <c r="Q476" s="188"/>
      <c r="R476" s="188"/>
      <c r="S476" s="188"/>
      <c r="T476" s="188"/>
      <c r="U476" s="188"/>
      <c r="V476" s="188"/>
      <c r="W476" s="188"/>
      <c r="AP476" s="195"/>
    </row>
    <row r="477" spans="3:42" s="194" customFormat="1">
      <c r="C477" s="188"/>
      <c r="D477" s="188"/>
      <c r="E477" s="188"/>
      <c r="F477" s="188"/>
      <c r="G477" s="188"/>
      <c r="H477" s="188"/>
      <c r="I477" s="188"/>
      <c r="J477" s="188"/>
      <c r="K477" s="188"/>
      <c r="L477" s="188"/>
      <c r="M477" s="188"/>
      <c r="N477" s="188"/>
      <c r="O477" s="188"/>
      <c r="P477" s="188"/>
      <c r="Q477" s="188"/>
      <c r="R477" s="188"/>
      <c r="S477" s="188"/>
      <c r="T477" s="188"/>
      <c r="U477" s="188"/>
      <c r="V477" s="188"/>
      <c r="W477" s="188"/>
      <c r="AP477" s="195"/>
    </row>
    <row r="478" spans="3:42" s="194" customFormat="1">
      <c r="C478" s="188"/>
      <c r="D478" s="188"/>
      <c r="E478" s="188"/>
      <c r="F478" s="188"/>
      <c r="G478" s="188"/>
      <c r="H478" s="188"/>
      <c r="I478" s="188"/>
      <c r="J478" s="188"/>
      <c r="K478" s="188"/>
      <c r="L478" s="188"/>
      <c r="M478" s="188"/>
      <c r="N478" s="188"/>
      <c r="O478" s="188"/>
      <c r="P478" s="188"/>
      <c r="Q478" s="188"/>
      <c r="R478" s="188"/>
      <c r="S478" s="188"/>
      <c r="T478" s="188"/>
      <c r="U478" s="188"/>
      <c r="V478" s="188"/>
      <c r="W478" s="188"/>
      <c r="AP478" s="195"/>
    </row>
    <row r="479" spans="3:42" s="194" customFormat="1">
      <c r="C479" s="188"/>
      <c r="D479" s="188"/>
      <c r="E479" s="188"/>
      <c r="F479" s="188"/>
      <c r="G479" s="188"/>
      <c r="H479" s="188"/>
      <c r="I479" s="188"/>
      <c r="J479" s="188"/>
      <c r="K479" s="188"/>
      <c r="L479" s="188"/>
      <c r="M479" s="188"/>
      <c r="N479" s="188"/>
      <c r="O479" s="188"/>
      <c r="P479" s="188"/>
      <c r="Q479" s="188"/>
      <c r="R479" s="188"/>
      <c r="S479" s="188"/>
      <c r="T479" s="188"/>
      <c r="U479" s="188"/>
      <c r="V479" s="188"/>
      <c r="W479" s="188"/>
      <c r="AP479" s="195"/>
    </row>
    <row r="480" spans="3:42" s="194" customFormat="1">
      <c r="C480" s="188"/>
      <c r="D480" s="188"/>
      <c r="E480" s="188"/>
      <c r="F480" s="188"/>
      <c r="G480" s="188"/>
      <c r="H480" s="188"/>
      <c r="I480" s="188"/>
      <c r="J480" s="188"/>
      <c r="K480" s="188"/>
      <c r="L480" s="188"/>
      <c r="M480" s="188"/>
      <c r="N480" s="188"/>
      <c r="O480" s="188"/>
      <c r="P480" s="188"/>
      <c r="Q480" s="188"/>
      <c r="R480" s="188"/>
      <c r="S480" s="188"/>
      <c r="T480" s="188"/>
      <c r="U480" s="188"/>
      <c r="V480" s="188"/>
      <c r="W480" s="188"/>
      <c r="AP480" s="195"/>
    </row>
    <row r="481" spans="3:42" s="194" customFormat="1">
      <c r="C481" s="188"/>
      <c r="D481" s="188"/>
      <c r="E481" s="188"/>
      <c r="F481" s="188"/>
      <c r="G481" s="188"/>
      <c r="H481" s="188"/>
      <c r="I481" s="188"/>
      <c r="J481" s="188"/>
      <c r="K481" s="188"/>
      <c r="L481" s="188"/>
      <c r="M481" s="188"/>
      <c r="N481" s="188"/>
      <c r="O481" s="188"/>
      <c r="P481" s="188"/>
      <c r="Q481" s="188"/>
      <c r="R481" s="188"/>
      <c r="S481" s="188"/>
      <c r="T481" s="188"/>
      <c r="U481" s="188"/>
      <c r="V481" s="188"/>
      <c r="W481" s="188"/>
      <c r="AP481" s="195"/>
    </row>
    <row r="482" spans="3:42" s="194" customFormat="1">
      <c r="C482" s="188"/>
      <c r="D482" s="188"/>
      <c r="E482" s="188"/>
      <c r="F482" s="188"/>
      <c r="G482" s="188"/>
      <c r="H482" s="188"/>
      <c r="I482" s="188"/>
      <c r="J482" s="188"/>
      <c r="K482" s="188"/>
      <c r="L482" s="188"/>
      <c r="M482" s="188"/>
      <c r="N482" s="188"/>
      <c r="O482" s="188"/>
      <c r="P482" s="188"/>
      <c r="Q482" s="188"/>
      <c r="R482" s="188"/>
      <c r="S482" s="188"/>
      <c r="T482" s="188"/>
      <c r="U482" s="188"/>
      <c r="V482" s="188"/>
      <c r="W482" s="188"/>
      <c r="AP482" s="195"/>
    </row>
    <row r="483" spans="3:42" s="194" customFormat="1">
      <c r="C483" s="188"/>
      <c r="D483" s="188"/>
      <c r="E483" s="188"/>
      <c r="F483" s="188"/>
      <c r="G483" s="188"/>
      <c r="H483" s="188"/>
      <c r="I483" s="188"/>
      <c r="J483" s="188"/>
      <c r="K483" s="188"/>
      <c r="L483" s="188"/>
      <c r="M483" s="188"/>
      <c r="N483" s="188"/>
      <c r="O483" s="188"/>
      <c r="P483" s="188"/>
      <c r="Q483" s="188"/>
      <c r="R483" s="188"/>
      <c r="S483" s="188"/>
      <c r="T483" s="188"/>
      <c r="U483" s="188"/>
      <c r="V483" s="188"/>
      <c r="W483" s="188"/>
      <c r="AP483" s="195"/>
    </row>
    <row r="484" spans="3:42" s="194" customFormat="1">
      <c r="C484" s="188"/>
      <c r="D484" s="188"/>
      <c r="E484" s="188"/>
      <c r="F484" s="188"/>
      <c r="G484" s="188"/>
      <c r="H484" s="188"/>
      <c r="I484" s="188"/>
      <c r="J484" s="188"/>
      <c r="K484" s="188"/>
      <c r="L484" s="188"/>
      <c r="M484" s="188"/>
      <c r="N484" s="188"/>
      <c r="O484" s="188"/>
      <c r="P484" s="188"/>
      <c r="Q484" s="188"/>
      <c r="R484" s="188"/>
      <c r="S484" s="188"/>
      <c r="T484" s="188"/>
      <c r="U484" s="188"/>
      <c r="V484" s="188"/>
      <c r="W484" s="188"/>
      <c r="AP484" s="195"/>
    </row>
    <row r="485" spans="3:42" s="194" customFormat="1">
      <c r="C485" s="188"/>
      <c r="D485" s="188"/>
      <c r="E485" s="188"/>
      <c r="F485" s="188"/>
      <c r="G485" s="188"/>
      <c r="H485" s="188"/>
      <c r="I485" s="188"/>
      <c r="J485" s="188"/>
      <c r="K485" s="188"/>
      <c r="L485" s="188"/>
      <c r="M485" s="188"/>
      <c r="N485" s="188"/>
      <c r="O485" s="188"/>
      <c r="P485" s="188"/>
      <c r="Q485" s="188"/>
      <c r="R485" s="188"/>
      <c r="S485" s="188"/>
      <c r="T485" s="188"/>
      <c r="U485" s="188"/>
      <c r="V485" s="188"/>
      <c r="W485" s="188"/>
      <c r="AP485" s="195"/>
    </row>
    <row r="486" spans="3:42" s="194" customFormat="1">
      <c r="C486" s="188"/>
      <c r="D486" s="188"/>
      <c r="E486" s="188"/>
      <c r="F486" s="188"/>
      <c r="G486" s="188"/>
      <c r="H486" s="188"/>
      <c r="I486" s="188"/>
      <c r="J486" s="188"/>
      <c r="K486" s="188"/>
      <c r="L486" s="188"/>
      <c r="M486" s="188"/>
      <c r="N486" s="188"/>
      <c r="O486" s="188"/>
      <c r="P486" s="188"/>
      <c r="Q486" s="188"/>
      <c r="R486" s="188"/>
      <c r="S486" s="188"/>
      <c r="T486" s="188"/>
      <c r="U486" s="188"/>
      <c r="V486" s="188"/>
      <c r="W486" s="188"/>
      <c r="AP486" s="195"/>
    </row>
    <row r="487" spans="3:42" s="194" customFormat="1">
      <c r="C487" s="188"/>
      <c r="D487" s="188"/>
      <c r="E487" s="188"/>
      <c r="F487" s="188"/>
      <c r="G487" s="188"/>
      <c r="H487" s="188"/>
      <c r="I487" s="188"/>
      <c r="J487" s="188"/>
      <c r="K487" s="188"/>
      <c r="L487" s="188"/>
      <c r="M487" s="188"/>
      <c r="N487" s="188"/>
      <c r="O487" s="188"/>
      <c r="P487" s="188"/>
      <c r="Q487" s="188"/>
      <c r="R487" s="188"/>
      <c r="S487" s="188"/>
      <c r="T487" s="188"/>
      <c r="U487" s="188"/>
      <c r="V487" s="188"/>
      <c r="W487" s="188"/>
      <c r="AP487" s="195"/>
    </row>
    <row r="488" spans="3:42" s="194" customFormat="1">
      <c r="C488" s="188"/>
      <c r="D488" s="188"/>
      <c r="E488" s="188"/>
      <c r="F488" s="188"/>
      <c r="G488" s="188"/>
      <c r="H488" s="188"/>
      <c r="I488" s="188"/>
      <c r="J488" s="188"/>
      <c r="K488" s="188"/>
      <c r="L488" s="188"/>
      <c r="M488" s="188"/>
      <c r="N488" s="188"/>
      <c r="O488" s="188"/>
      <c r="P488" s="188"/>
      <c r="Q488" s="188"/>
      <c r="R488" s="188"/>
      <c r="S488" s="188"/>
      <c r="T488" s="188"/>
      <c r="U488" s="188"/>
      <c r="V488" s="188"/>
      <c r="W488" s="188"/>
      <c r="AP488" s="195"/>
    </row>
    <row r="489" spans="3:42" s="194" customFormat="1">
      <c r="C489" s="188"/>
      <c r="D489" s="188"/>
      <c r="E489" s="188"/>
      <c r="F489" s="188"/>
      <c r="G489" s="188"/>
      <c r="H489" s="188"/>
      <c r="I489" s="188"/>
      <c r="J489" s="188"/>
      <c r="K489" s="188"/>
      <c r="L489" s="188"/>
      <c r="M489" s="188"/>
      <c r="N489" s="188"/>
      <c r="O489" s="188"/>
      <c r="P489" s="188"/>
      <c r="Q489" s="188"/>
      <c r="R489" s="188"/>
      <c r="S489" s="188"/>
      <c r="T489" s="188"/>
      <c r="U489" s="188"/>
      <c r="V489" s="188"/>
      <c r="W489" s="188"/>
      <c r="AP489" s="195"/>
    </row>
    <row r="490" spans="3:42" s="194" customFormat="1">
      <c r="C490" s="188"/>
      <c r="D490" s="188"/>
      <c r="E490" s="188"/>
      <c r="F490" s="188"/>
      <c r="G490" s="188"/>
      <c r="H490" s="188"/>
      <c r="I490" s="188"/>
      <c r="J490" s="188"/>
      <c r="K490" s="188"/>
      <c r="L490" s="188"/>
      <c r="M490" s="188"/>
      <c r="N490" s="188"/>
      <c r="O490" s="188"/>
      <c r="P490" s="188"/>
      <c r="Q490" s="188"/>
      <c r="R490" s="188"/>
      <c r="S490" s="188"/>
      <c r="T490" s="188"/>
      <c r="U490" s="188"/>
      <c r="V490" s="188"/>
      <c r="W490" s="188"/>
      <c r="AP490" s="195"/>
    </row>
    <row r="491" spans="3:42" s="194" customFormat="1">
      <c r="C491" s="188"/>
      <c r="D491" s="188"/>
      <c r="E491" s="188"/>
      <c r="F491" s="188"/>
      <c r="G491" s="188"/>
      <c r="H491" s="188"/>
      <c r="I491" s="188"/>
      <c r="J491" s="188"/>
      <c r="K491" s="188"/>
      <c r="L491" s="188"/>
      <c r="M491" s="188"/>
      <c r="N491" s="188"/>
      <c r="O491" s="188"/>
      <c r="P491" s="188"/>
      <c r="Q491" s="188"/>
      <c r="R491" s="188"/>
      <c r="S491" s="188"/>
      <c r="T491" s="188"/>
      <c r="U491" s="188"/>
      <c r="V491" s="188"/>
      <c r="W491" s="188"/>
      <c r="AP491" s="195"/>
    </row>
    <row r="492" spans="3:42" s="194" customFormat="1">
      <c r="C492" s="188"/>
      <c r="D492" s="188"/>
      <c r="E492" s="188"/>
      <c r="F492" s="188"/>
      <c r="G492" s="188"/>
      <c r="H492" s="188"/>
      <c r="I492" s="188"/>
      <c r="J492" s="188"/>
      <c r="K492" s="188"/>
      <c r="L492" s="188"/>
      <c r="M492" s="188"/>
      <c r="N492" s="188"/>
      <c r="O492" s="188"/>
      <c r="P492" s="188"/>
      <c r="Q492" s="188"/>
      <c r="R492" s="188"/>
      <c r="S492" s="188"/>
      <c r="T492" s="188"/>
      <c r="U492" s="188"/>
      <c r="V492" s="188"/>
      <c r="W492" s="188"/>
      <c r="AP492" s="195"/>
    </row>
    <row r="493" spans="3:42" s="194" customFormat="1">
      <c r="C493" s="188"/>
      <c r="D493" s="188"/>
      <c r="E493" s="188"/>
      <c r="F493" s="188"/>
      <c r="G493" s="188"/>
      <c r="H493" s="188"/>
      <c r="I493" s="188"/>
      <c r="J493" s="188"/>
      <c r="K493" s="188"/>
      <c r="L493" s="188"/>
      <c r="M493" s="188"/>
      <c r="N493" s="188"/>
      <c r="O493" s="188"/>
      <c r="P493" s="188"/>
      <c r="Q493" s="188"/>
      <c r="R493" s="188"/>
      <c r="S493" s="188"/>
      <c r="T493" s="188"/>
      <c r="U493" s="188"/>
      <c r="V493" s="188"/>
      <c r="W493" s="188"/>
      <c r="AP493" s="195"/>
    </row>
    <row r="494" spans="3:42" s="194" customFormat="1">
      <c r="C494" s="188"/>
      <c r="D494" s="188"/>
      <c r="E494" s="188"/>
      <c r="F494" s="188"/>
      <c r="G494" s="188"/>
      <c r="H494" s="188"/>
      <c r="I494" s="188"/>
      <c r="J494" s="188"/>
      <c r="K494" s="188"/>
      <c r="L494" s="188"/>
      <c r="M494" s="188"/>
      <c r="N494" s="188"/>
      <c r="O494" s="188"/>
      <c r="P494" s="188"/>
      <c r="Q494" s="188"/>
      <c r="R494" s="188"/>
      <c r="S494" s="188"/>
      <c r="T494" s="188"/>
      <c r="U494" s="188"/>
      <c r="V494" s="188"/>
      <c r="W494" s="188"/>
      <c r="AP494" s="195"/>
    </row>
    <row r="495" spans="3:42" s="194" customFormat="1">
      <c r="C495" s="188"/>
      <c r="D495" s="188"/>
      <c r="E495" s="188"/>
      <c r="F495" s="188"/>
      <c r="G495" s="188"/>
      <c r="H495" s="188"/>
      <c r="I495" s="188"/>
      <c r="J495" s="188"/>
      <c r="K495" s="188"/>
      <c r="L495" s="188"/>
      <c r="M495" s="188"/>
      <c r="N495" s="188"/>
      <c r="O495" s="188"/>
      <c r="P495" s="188"/>
      <c r="Q495" s="188"/>
      <c r="R495" s="188"/>
      <c r="S495" s="188"/>
      <c r="T495" s="188"/>
      <c r="U495" s="188"/>
      <c r="V495" s="188"/>
      <c r="W495" s="188"/>
      <c r="AP495" s="195"/>
    </row>
    <row r="496" spans="3:42" s="194" customFormat="1">
      <c r="C496" s="188"/>
      <c r="D496" s="188"/>
      <c r="E496" s="188"/>
      <c r="F496" s="188"/>
      <c r="G496" s="188"/>
      <c r="H496" s="188"/>
      <c r="I496" s="188"/>
      <c r="J496" s="188"/>
      <c r="K496" s="188"/>
      <c r="L496" s="188"/>
      <c r="M496" s="188"/>
      <c r="N496" s="188"/>
      <c r="O496" s="188"/>
      <c r="P496" s="188"/>
      <c r="Q496" s="188"/>
      <c r="R496" s="188"/>
      <c r="S496" s="188"/>
      <c r="T496" s="188"/>
      <c r="U496" s="188"/>
      <c r="V496" s="188"/>
      <c r="W496" s="188"/>
      <c r="AP496" s="195"/>
    </row>
    <row r="497" spans="3:42" s="194" customFormat="1">
      <c r="C497" s="188"/>
      <c r="D497" s="188"/>
      <c r="E497" s="188"/>
      <c r="F497" s="188"/>
      <c r="G497" s="188"/>
      <c r="H497" s="188"/>
      <c r="I497" s="188"/>
      <c r="J497" s="188"/>
      <c r="K497" s="188"/>
      <c r="L497" s="188"/>
      <c r="M497" s="188"/>
      <c r="N497" s="188"/>
      <c r="O497" s="188"/>
      <c r="P497" s="188"/>
      <c r="Q497" s="188"/>
      <c r="R497" s="188"/>
      <c r="S497" s="188"/>
      <c r="T497" s="188"/>
      <c r="U497" s="188"/>
      <c r="V497" s="188"/>
      <c r="W497" s="188"/>
      <c r="AP497" s="195"/>
    </row>
    <row r="498" spans="3:42" s="194" customFormat="1">
      <c r="C498" s="188"/>
      <c r="D498" s="188"/>
      <c r="E498" s="188"/>
      <c r="F498" s="188"/>
      <c r="G498" s="188"/>
      <c r="H498" s="188"/>
      <c r="I498" s="188"/>
      <c r="J498" s="188"/>
      <c r="K498" s="188"/>
      <c r="L498" s="188"/>
      <c r="M498" s="188"/>
      <c r="N498" s="188"/>
      <c r="O498" s="188"/>
      <c r="P498" s="188"/>
      <c r="Q498" s="188"/>
      <c r="R498" s="188"/>
      <c r="S498" s="188"/>
      <c r="T498" s="188"/>
      <c r="U498" s="188"/>
      <c r="V498" s="188"/>
      <c r="W498" s="188"/>
      <c r="AP498" s="195"/>
    </row>
    <row r="499" spans="3:42" s="194" customFormat="1">
      <c r="C499" s="188"/>
      <c r="D499" s="188"/>
      <c r="E499" s="188"/>
      <c r="F499" s="188"/>
      <c r="G499" s="188"/>
      <c r="H499" s="188"/>
      <c r="I499" s="188"/>
      <c r="J499" s="188"/>
      <c r="K499" s="188"/>
      <c r="L499" s="188"/>
      <c r="M499" s="188"/>
      <c r="N499" s="188"/>
      <c r="O499" s="188"/>
      <c r="P499" s="188"/>
      <c r="Q499" s="188"/>
      <c r="R499" s="188"/>
      <c r="S499" s="188"/>
      <c r="T499" s="188"/>
      <c r="U499" s="188"/>
      <c r="V499" s="188"/>
      <c r="W499" s="188"/>
      <c r="AP499" s="195"/>
    </row>
    <row r="500" spans="3:42" s="194" customFormat="1">
      <c r="C500" s="188"/>
      <c r="D500" s="188"/>
      <c r="E500" s="188"/>
      <c r="F500" s="188"/>
      <c r="G500" s="188"/>
      <c r="H500" s="188"/>
      <c r="I500" s="188"/>
      <c r="J500" s="188"/>
      <c r="K500" s="188"/>
      <c r="L500" s="188"/>
      <c r="M500" s="188"/>
      <c r="N500" s="188"/>
      <c r="O500" s="188"/>
      <c r="P500" s="188"/>
      <c r="Q500" s="188"/>
      <c r="R500" s="188"/>
      <c r="S500" s="188"/>
      <c r="T500" s="188"/>
      <c r="U500" s="188"/>
      <c r="V500" s="188"/>
      <c r="W500" s="188"/>
      <c r="AP500" s="195"/>
    </row>
    <row r="501" spans="3:42" s="194" customFormat="1">
      <c r="C501" s="188"/>
      <c r="D501" s="188"/>
      <c r="E501" s="188"/>
      <c r="F501" s="188"/>
      <c r="G501" s="188"/>
      <c r="H501" s="188"/>
      <c r="I501" s="188"/>
      <c r="J501" s="188"/>
      <c r="K501" s="188"/>
      <c r="L501" s="188"/>
      <c r="M501" s="188"/>
      <c r="N501" s="188"/>
      <c r="O501" s="188"/>
      <c r="P501" s="188"/>
      <c r="Q501" s="188"/>
      <c r="R501" s="188"/>
      <c r="S501" s="188"/>
      <c r="T501" s="188"/>
      <c r="U501" s="188"/>
      <c r="V501" s="188"/>
      <c r="W501" s="188"/>
      <c r="AP501" s="195"/>
    </row>
    <row r="502" spans="3:42" s="194" customFormat="1">
      <c r="C502" s="188"/>
      <c r="D502" s="188"/>
      <c r="E502" s="188"/>
      <c r="F502" s="188"/>
      <c r="G502" s="188"/>
      <c r="H502" s="188"/>
      <c r="I502" s="188"/>
      <c r="J502" s="188"/>
      <c r="K502" s="188"/>
      <c r="L502" s="188"/>
      <c r="M502" s="188"/>
      <c r="N502" s="188"/>
      <c r="O502" s="188"/>
      <c r="P502" s="188"/>
      <c r="Q502" s="188"/>
      <c r="R502" s="188"/>
      <c r="S502" s="188"/>
      <c r="T502" s="188"/>
      <c r="U502" s="188"/>
      <c r="V502" s="188"/>
      <c r="W502" s="188"/>
      <c r="AP502" s="195"/>
    </row>
    <row r="503" spans="3:42" s="194" customFormat="1">
      <c r="C503" s="188"/>
      <c r="D503" s="188"/>
      <c r="E503" s="188"/>
      <c r="F503" s="188"/>
      <c r="G503" s="188"/>
      <c r="H503" s="188"/>
      <c r="I503" s="188"/>
      <c r="J503" s="188"/>
      <c r="K503" s="188"/>
      <c r="L503" s="188"/>
      <c r="M503" s="188"/>
      <c r="N503" s="188"/>
      <c r="O503" s="188"/>
      <c r="P503" s="188"/>
      <c r="Q503" s="188"/>
      <c r="R503" s="188"/>
      <c r="S503" s="188"/>
      <c r="T503" s="188"/>
      <c r="U503" s="188"/>
      <c r="V503" s="188"/>
      <c r="W503" s="188"/>
      <c r="AP503" s="195"/>
    </row>
    <row r="504" spans="3:42" s="194" customFormat="1">
      <c r="C504" s="188"/>
      <c r="D504" s="188"/>
      <c r="E504" s="188"/>
      <c r="F504" s="188"/>
      <c r="G504" s="188"/>
      <c r="H504" s="188"/>
      <c r="I504" s="188"/>
      <c r="J504" s="188"/>
      <c r="K504" s="188"/>
      <c r="L504" s="188"/>
      <c r="M504" s="188"/>
      <c r="N504" s="188"/>
      <c r="O504" s="188"/>
      <c r="P504" s="188"/>
      <c r="Q504" s="188"/>
      <c r="R504" s="188"/>
      <c r="S504" s="188"/>
      <c r="T504" s="188"/>
      <c r="U504" s="188"/>
      <c r="V504" s="188"/>
      <c r="W504" s="188"/>
      <c r="AP504" s="195"/>
    </row>
    <row r="505" spans="3:42" s="194" customFormat="1">
      <c r="C505" s="188"/>
      <c r="D505" s="188"/>
      <c r="E505" s="188"/>
      <c r="F505" s="188"/>
      <c r="G505" s="188"/>
      <c r="H505" s="188"/>
      <c r="I505" s="188"/>
      <c r="J505" s="188"/>
      <c r="K505" s="188"/>
      <c r="L505" s="188"/>
      <c r="M505" s="188"/>
      <c r="N505" s="188"/>
      <c r="O505" s="188"/>
      <c r="P505" s="188"/>
      <c r="Q505" s="188"/>
      <c r="R505" s="188"/>
      <c r="S505" s="188"/>
      <c r="T505" s="188"/>
      <c r="U505" s="188"/>
      <c r="V505" s="188"/>
      <c r="W505" s="188"/>
      <c r="AP505" s="195"/>
    </row>
    <row r="506" spans="3:42" s="194" customFormat="1">
      <c r="C506" s="188"/>
      <c r="D506" s="188"/>
      <c r="E506" s="188"/>
      <c r="F506" s="188"/>
      <c r="G506" s="188"/>
      <c r="H506" s="188"/>
      <c r="I506" s="188"/>
      <c r="J506" s="188"/>
      <c r="K506" s="188"/>
      <c r="L506" s="188"/>
      <c r="M506" s="188"/>
      <c r="N506" s="188"/>
      <c r="O506" s="188"/>
      <c r="P506" s="188"/>
      <c r="Q506" s="188"/>
      <c r="R506" s="188"/>
      <c r="S506" s="188"/>
      <c r="T506" s="188"/>
      <c r="U506" s="188"/>
      <c r="V506" s="188"/>
      <c r="W506" s="188"/>
      <c r="AP506" s="195"/>
    </row>
    <row r="507" spans="3:42" s="194" customFormat="1">
      <c r="C507" s="188"/>
      <c r="D507" s="188"/>
      <c r="E507" s="188"/>
      <c r="F507" s="188"/>
      <c r="G507" s="188"/>
      <c r="H507" s="188"/>
      <c r="I507" s="188"/>
      <c r="J507" s="188"/>
      <c r="K507" s="188"/>
      <c r="L507" s="188"/>
      <c r="M507" s="188"/>
      <c r="N507" s="188"/>
      <c r="O507" s="188"/>
      <c r="P507" s="188"/>
      <c r="Q507" s="188"/>
      <c r="R507" s="188"/>
      <c r="S507" s="188"/>
      <c r="T507" s="188"/>
      <c r="U507" s="188"/>
      <c r="V507" s="188"/>
      <c r="W507" s="188"/>
      <c r="AP507" s="195"/>
    </row>
    <row r="508" spans="3:42" s="194" customFormat="1">
      <c r="C508" s="188"/>
      <c r="D508" s="188"/>
      <c r="E508" s="188"/>
      <c r="F508" s="188"/>
      <c r="G508" s="188"/>
      <c r="H508" s="188"/>
      <c r="I508" s="188"/>
      <c r="J508" s="188"/>
      <c r="K508" s="188"/>
      <c r="L508" s="188"/>
      <c r="M508" s="188"/>
      <c r="N508" s="188"/>
      <c r="O508" s="188"/>
      <c r="P508" s="188"/>
      <c r="Q508" s="188"/>
      <c r="R508" s="188"/>
      <c r="S508" s="188"/>
      <c r="T508" s="188"/>
      <c r="U508" s="188"/>
      <c r="V508" s="188"/>
      <c r="W508" s="188"/>
      <c r="AP508" s="195"/>
    </row>
    <row r="509" spans="3:42" s="194" customFormat="1">
      <c r="C509" s="188"/>
      <c r="D509" s="188"/>
      <c r="E509" s="188"/>
      <c r="F509" s="188"/>
      <c r="G509" s="188"/>
      <c r="H509" s="188"/>
      <c r="I509" s="188"/>
      <c r="J509" s="188"/>
      <c r="K509" s="188"/>
      <c r="L509" s="188"/>
      <c r="M509" s="188"/>
      <c r="N509" s="188"/>
      <c r="O509" s="188"/>
      <c r="P509" s="188"/>
      <c r="Q509" s="188"/>
      <c r="R509" s="188"/>
      <c r="S509" s="188"/>
      <c r="T509" s="188"/>
      <c r="U509" s="188"/>
      <c r="V509" s="188"/>
      <c r="W509" s="188"/>
      <c r="AP509" s="195"/>
    </row>
    <row r="510" spans="3:42" s="194" customFormat="1">
      <c r="C510" s="188"/>
      <c r="D510" s="188"/>
      <c r="E510" s="188"/>
      <c r="F510" s="188"/>
      <c r="G510" s="188"/>
      <c r="H510" s="188"/>
      <c r="I510" s="188"/>
      <c r="J510" s="188"/>
      <c r="K510" s="188"/>
      <c r="L510" s="188"/>
      <c r="M510" s="188"/>
      <c r="N510" s="188"/>
      <c r="O510" s="188"/>
      <c r="P510" s="188"/>
      <c r="Q510" s="188"/>
      <c r="R510" s="188"/>
      <c r="S510" s="188"/>
      <c r="T510" s="188"/>
      <c r="U510" s="188"/>
      <c r="V510" s="188"/>
      <c r="W510" s="188"/>
      <c r="AP510" s="195"/>
    </row>
    <row r="511" spans="3:42" s="194" customFormat="1">
      <c r="C511" s="188"/>
      <c r="D511" s="188"/>
      <c r="E511" s="188"/>
      <c r="F511" s="188"/>
      <c r="G511" s="188"/>
      <c r="H511" s="188"/>
      <c r="I511" s="188"/>
      <c r="J511" s="188"/>
      <c r="K511" s="188"/>
      <c r="L511" s="188"/>
      <c r="M511" s="188"/>
      <c r="N511" s="188"/>
      <c r="O511" s="188"/>
      <c r="P511" s="188"/>
      <c r="Q511" s="188"/>
      <c r="R511" s="188"/>
      <c r="S511" s="188"/>
      <c r="T511" s="188"/>
      <c r="U511" s="188"/>
      <c r="V511" s="188"/>
      <c r="W511" s="188"/>
      <c r="AP511" s="195"/>
    </row>
    <row r="512" spans="3:42" s="194" customFormat="1">
      <c r="C512" s="188"/>
      <c r="D512" s="188"/>
      <c r="E512" s="188"/>
      <c r="F512" s="188"/>
      <c r="G512" s="188"/>
      <c r="H512" s="188"/>
      <c r="I512" s="188"/>
      <c r="J512" s="188"/>
      <c r="K512" s="188"/>
      <c r="L512" s="188"/>
      <c r="M512" s="188"/>
      <c r="N512" s="188"/>
      <c r="O512" s="188"/>
      <c r="P512" s="188"/>
      <c r="Q512" s="188"/>
      <c r="R512" s="188"/>
      <c r="S512" s="188"/>
      <c r="T512" s="188"/>
      <c r="U512" s="188"/>
      <c r="V512" s="188"/>
      <c r="W512" s="188"/>
      <c r="AP512" s="195"/>
    </row>
    <row r="513" spans="3:42" s="194" customFormat="1">
      <c r="C513" s="188"/>
      <c r="D513" s="188"/>
      <c r="E513" s="188"/>
      <c r="F513" s="188"/>
      <c r="G513" s="188"/>
      <c r="H513" s="188"/>
      <c r="I513" s="188"/>
      <c r="J513" s="188"/>
      <c r="K513" s="188"/>
      <c r="L513" s="188"/>
      <c r="M513" s="188"/>
      <c r="N513" s="188"/>
      <c r="O513" s="188"/>
      <c r="P513" s="188"/>
      <c r="Q513" s="188"/>
      <c r="R513" s="188"/>
      <c r="S513" s="188"/>
      <c r="T513" s="188"/>
      <c r="U513" s="188"/>
      <c r="V513" s="188"/>
      <c r="W513" s="188"/>
      <c r="AP513" s="195"/>
    </row>
    <row r="514" spans="3:42" s="194" customFormat="1">
      <c r="C514" s="188"/>
      <c r="D514" s="188"/>
      <c r="E514" s="188"/>
      <c r="F514" s="188"/>
      <c r="G514" s="188"/>
      <c r="H514" s="188"/>
      <c r="I514" s="188"/>
      <c r="J514" s="188"/>
      <c r="K514" s="188"/>
      <c r="L514" s="188"/>
      <c r="M514" s="188"/>
      <c r="N514" s="188"/>
      <c r="O514" s="188"/>
      <c r="P514" s="188"/>
      <c r="Q514" s="188"/>
      <c r="R514" s="188"/>
      <c r="S514" s="188"/>
      <c r="T514" s="188"/>
      <c r="U514" s="188"/>
      <c r="V514" s="188"/>
      <c r="W514" s="188"/>
      <c r="AP514" s="195"/>
    </row>
    <row r="515" spans="3:42" s="194" customFormat="1">
      <c r="C515" s="188"/>
      <c r="D515" s="188"/>
      <c r="E515" s="188"/>
      <c r="F515" s="188"/>
      <c r="G515" s="188"/>
      <c r="H515" s="188"/>
      <c r="I515" s="188"/>
      <c r="J515" s="188"/>
      <c r="K515" s="188"/>
      <c r="L515" s="188"/>
      <c r="M515" s="188"/>
      <c r="N515" s="188"/>
      <c r="O515" s="188"/>
      <c r="P515" s="188"/>
      <c r="Q515" s="188"/>
      <c r="R515" s="188"/>
      <c r="S515" s="188"/>
      <c r="T515" s="188"/>
      <c r="U515" s="188"/>
      <c r="V515" s="188"/>
      <c r="W515" s="188"/>
      <c r="AP515" s="195"/>
    </row>
    <row r="516" spans="3:42" s="194" customFormat="1">
      <c r="C516" s="188"/>
      <c r="D516" s="188"/>
      <c r="E516" s="188"/>
      <c r="F516" s="188"/>
      <c r="G516" s="188"/>
      <c r="H516" s="188"/>
      <c r="I516" s="188"/>
      <c r="J516" s="188"/>
      <c r="K516" s="188"/>
      <c r="L516" s="188"/>
      <c r="M516" s="188"/>
      <c r="N516" s="188"/>
      <c r="O516" s="188"/>
      <c r="P516" s="188"/>
      <c r="Q516" s="188"/>
      <c r="R516" s="188"/>
      <c r="S516" s="188"/>
      <c r="T516" s="188"/>
      <c r="U516" s="188"/>
      <c r="V516" s="188"/>
      <c r="W516" s="188"/>
      <c r="AP516" s="195"/>
    </row>
    <row r="517" spans="3:42" s="194" customFormat="1">
      <c r="C517" s="188"/>
      <c r="D517" s="188"/>
      <c r="E517" s="188"/>
      <c r="F517" s="188"/>
      <c r="G517" s="188"/>
      <c r="H517" s="188"/>
      <c r="I517" s="188"/>
      <c r="J517" s="188"/>
      <c r="K517" s="188"/>
      <c r="L517" s="188"/>
      <c r="M517" s="188"/>
      <c r="N517" s="188"/>
      <c r="O517" s="188"/>
      <c r="P517" s="188"/>
      <c r="Q517" s="188"/>
      <c r="R517" s="188"/>
      <c r="S517" s="188"/>
      <c r="T517" s="188"/>
      <c r="U517" s="188"/>
      <c r="V517" s="188"/>
      <c r="W517" s="188"/>
      <c r="AP517" s="195"/>
    </row>
    <row r="518" spans="3:42" s="194" customFormat="1">
      <c r="C518" s="188"/>
      <c r="D518" s="188"/>
      <c r="E518" s="188"/>
      <c r="F518" s="188"/>
      <c r="G518" s="188"/>
      <c r="H518" s="188"/>
      <c r="I518" s="188"/>
      <c r="J518" s="188"/>
      <c r="K518" s="188"/>
      <c r="L518" s="188"/>
      <c r="M518" s="188"/>
      <c r="N518" s="188"/>
      <c r="O518" s="188"/>
      <c r="P518" s="188"/>
      <c r="Q518" s="188"/>
      <c r="R518" s="188"/>
      <c r="S518" s="188"/>
      <c r="T518" s="188"/>
      <c r="U518" s="188"/>
      <c r="V518" s="188"/>
      <c r="W518" s="188"/>
      <c r="AP518" s="195"/>
    </row>
    <row r="519" spans="3:42" s="194" customFormat="1">
      <c r="C519" s="188"/>
      <c r="D519" s="188"/>
      <c r="E519" s="188"/>
      <c r="F519" s="188"/>
      <c r="G519" s="188"/>
      <c r="H519" s="188"/>
      <c r="I519" s="188"/>
      <c r="J519" s="188"/>
      <c r="K519" s="188"/>
      <c r="L519" s="188"/>
      <c r="M519" s="188"/>
      <c r="N519" s="188"/>
      <c r="O519" s="188"/>
      <c r="P519" s="188"/>
      <c r="Q519" s="188"/>
      <c r="R519" s="188"/>
      <c r="S519" s="188"/>
      <c r="T519" s="188"/>
      <c r="U519" s="188"/>
      <c r="V519" s="188"/>
      <c r="W519" s="188"/>
      <c r="AP519" s="195"/>
    </row>
    <row r="520" spans="3:42" s="194" customFormat="1">
      <c r="C520" s="188"/>
      <c r="D520" s="188"/>
      <c r="E520" s="188"/>
      <c r="F520" s="188"/>
      <c r="G520" s="188"/>
      <c r="H520" s="188"/>
      <c r="I520" s="188"/>
      <c r="J520" s="188"/>
      <c r="K520" s="188"/>
      <c r="L520" s="188"/>
      <c r="M520" s="188"/>
      <c r="N520" s="188"/>
      <c r="O520" s="188"/>
      <c r="P520" s="188"/>
      <c r="Q520" s="188"/>
      <c r="R520" s="188"/>
      <c r="S520" s="188"/>
      <c r="T520" s="188"/>
      <c r="U520" s="188"/>
      <c r="V520" s="188"/>
      <c r="W520" s="188"/>
      <c r="AP520" s="195"/>
    </row>
    <row r="521" spans="3:42" s="194" customFormat="1">
      <c r="C521" s="188"/>
      <c r="D521" s="188"/>
      <c r="E521" s="188"/>
      <c r="F521" s="188"/>
      <c r="G521" s="188"/>
      <c r="H521" s="188"/>
      <c r="I521" s="188"/>
      <c r="J521" s="188"/>
      <c r="K521" s="188"/>
      <c r="L521" s="188"/>
      <c r="M521" s="188"/>
      <c r="N521" s="188"/>
      <c r="O521" s="188"/>
      <c r="P521" s="188"/>
      <c r="Q521" s="188"/>
      <c r="R521" s="188"/>
      <c r="S521" s="188"/>
      <c r="T521" s="188"/>
      <c r="U521" s="188"/>
      <c r="V521" s="188"/>
      <c r="W521" s="188"/>
      <c r="AP521" s="195"/>
    </row>
    <row r="522" spans="3:42" s="194" customFormat="1">
      <c r="C522" s="188"/>
      <c r="D522" s="188"/>
      <c r="E522" s="188"/>
      <c r="F522" s="188"/>
      <c r="G522" s="188"/>
      <c r="H522" s="188"/>
      <c r="I522" s="188"/>
      <c r="J522" s="188"/>
      <c r="K522" s="188"/>
      <c r="L522" s="188"/>
      <c r="M522" s="188"/>
      <c r="N522" s="188"/>
      <c r="O522" s="188"/>
      <c r="P522" s="188"/>
      <c r="Q522" s="188"/>
      <c r="R522" s="188"/>
      <c r="S522" s="188"/>
      <c r="T522" s="188"/>
      <c r="U522" s="188"/>
      <c r="V522" s="188"/>
      <c r="W522" s="188"/>
      <c r="AP522" s="195"/>
    </row>
    <row r="523" spans="3:42" s="194" customFormat="1">
      <c r="C523" s="188"/>
      <c r="D523" s="188"/>
      <c r="E523" s="188"/>
      <c r="F523" s="188"/>
      <c r="G523" s="188"/>
      <c r="H523" s="188"/>
      <c r="I523" s="188"/>
      <c r="J523" s="188"/>
      <c r="K523" s="188"/>
      <c r="L523" s="188"/>
      <c r="M523" s="188"/>
      <c r="N523" s="188"/>
      <c r="O523" s="188"/>
      <c r="P523" s="188"/>
      <c r="Q523" s="188"/>
      <c r="R523" s="188"/>
      <c r="S523" s="188"/>
      <c r="T523" s="188"/>
      <c r="U523" s="188"/>
      <c r="V523" s="188"/>
      <c r="W523" s="188"/>
      <c r="AP523" s="195"/>
    </row>
    <row r="524" spans="3:42" s="194" customFormat="1">
      <c r="C524" s="188"/>
      <c r="D524" s="188"/>
      <c r="E524" s="188"/>
      <c r="F524" s="188"/>
      <c r="G524" s="188"/>
      <c r="H524" s="188"/>
      <c r="I524" s="188"/>
      <c r="J524" s="188"/>
      <c r="K524" s="188"/>
      <c r="L524" s="188"/>
      <c r="M524" s="188"/>
      <c r="N524" s="188"/>
      <c r="O524" s="188"/>
      <c r="P524" s="188"/>
      <c r="Q524" s="188"/>
      <c r="R524" s="188"/>
      <c r="S524" s="188"/>
      <c r="T524" s="188"/>
      <c r="U524" s="188"/>
      <c r="V524" s="188"/>
      <c r="W524" s="188"/>
      <c r="AP524" s="195"/>
    </row>
    <row r="525" spans="3:42" s="194" customFormat="1">
      <c r="C525" s="188"/>
      <c r="D525" s="188"/>
      <c r="E525" s="188"/>
      <c r="F525" s="188"/>
      <c r="G525" s="188"/>
      <c r="H525" s="188"/>
      <c r="I525" s="188"/>
      <c r="J525" s="188"/>
      <c r="K525" s="188"/>
      <c r="L525" s="188"/>
      <c r="M525" s="188"/>
      <c r="N525" s="188"/>
      <c r="O525" s="188"/>
      <c r="P525" s="188"/>
      <c r="Q525" s="188"/>
      <c r="R525" s="188"/>
      <c r="S525" s="188"/>
      <c r="T525" s="188"/>
      <c r="U525" s="188"/>
      <c r="V525" s="188"/>
      <c r="W525" s="188"/>
      <c r="AP525" s="195"/>
    </row>
    <row r="526" spans="3:42" s="194" customFormat="1">
      <c r="C526" s="188"/>
      <c r="D526" s="188"/>
      <c r="E526" s="188"/>
      <c r="F526" s="188"/>
      <c r="G526" s="188"/>
      <c r="H526" s="188"/>
      <c r="I526" s="188"/>
      <c r="J526" s="188"/>
      <c r="K526" s="188"/>
      <c r="L526" s="188"/>
      <c r="M526" s="188"/>
      <c r="N526" s="188"/>
      <c r="O526" s="188"/>
      <c r="P526" s="188"/>
      <c r="Q526" s="188"/>
      <c r="R526" s="188"/>
      <c r="S526" s="188"/>
      <c r="T526" s="188"/>
      <c r="U526" s="188"/>
      <c r="V526" s="188"/>
      <c r="W526" s="188"/>
      <c r="AP526" s="195"/>
    </row>
    <row r="527" spans="3:42" s="194" customFormat="1">
      <c r="C527" s="188"/>
      <c r="D527" s="188"/>
      <c r="E527" s="188"/>
      <c r="F527" s="188"/>
      <c r="G527" s="188"/>
      <c r="H527" s="188"/>
      <c r="I527" s="188"/>
      <c r="J527" s="188"/>
      <c r="K527" s="188"/>
      <c r="L527" s="188"/>
      <c r="M527" s="188"/>
      <c r="N527" s="188"/>
      <c r="O527" s="188"/>
      <c r="P527" s="188"/>
      <c r="Q527" s="188"/>
      <c r="R527" s="188"/>
      <c r="S527" s="188"/>
      <c r="T527" s="188"/>
      <c r="U527" s="188"/>
      <c r="V527" s="188"/>
      <c r="W527" s="188"/>
      <c r="AP527" s="195"/>
    </row>
    <row r="528" spans="3:42" s="194" customFormat="1">
      <c r="C528" s="188"/>
      <c r="D528" s="188"/>
      <c r="E528" s="188"/>
      <c r="F528" s="188"/>
      <c r="G528" s="188"/>
      <c r="H528" s="188"/>
      <c r="I528" s="188"/>
      <c r="J528" s="188"/>
      <c r="K528" s="188"/>
      <c r="L528" s="188"/>
      <c r="M528" s="188"/>
      <c r="N528" s="188"/>
      <c r="O528" s="188"/>
      <c r="P528" s="188"/>
      <c r="Q528" s="188"/>
      <c r="R528" s="188"/>
      <c r="S528" s="188"/>
      <c r="T528" s="188"/>
      <c r="U528" s="188"/>
      <c r="V528" s="188"/>
      <c r="W528" s="188"/>
      <c r="AP528" s="195"/>
    </row>
    <row r="529" spans="3:42" s="194" customFormat="1">
      <c r="C529" s="188"/>
      <c r="D529" s="188"/>
      <c r="E529" s="188"/>
      <c r="F529" s="188"/>
      <c r="G529" s="188"/>
      <c r="H529" s="188"/>
      <c r="I529" s="188"/>
      <c r="J529" s="188"/>
      <c r="K529" s="188"/>
      <c r="L529" s="188"/>
      <c r="M529" s="188"/>
      <c r="N529" s="188"/>
      <c r="O529" s="188"/>
      <c r="P529" s="188"/>
      <c r="Q529" s="188"/>
      <c r="R529" s="188"/>
      <c r="S529" s="188"/>
      <c r="T529" s="188"/>
      <c r="U529" s="188"/>
      <c r="V529" s="188"/>
      <c r="W529" s="188"/>
      <c r="AP529" s="195"/>
    </row>
    <row r="530" spans="3:42" s="194" customFormat="1">
      <c r="C530" s="188"/>
      <c r="D530" s="188"/>
      <c r="E530" s="188"/>
      <c r="F530" s="188"/>
      <c r="G530" s="188"/>
      <c r="H530" s="188"/>
      <c r="I530" s="188"/>
      <c r="J530" s="188"/>
      <c r="K530" s="188"/>
      <c r="L530" s="188"/>
      <c r="M530" s="188"/>
      <c r="N530" s="188"/>
      <c r="O530" s="188"/>
      <c r="P530" s="188"/>
      <c r="Q530" s="188"/>
      <c r="R530" s="188"/>
      <c r="S530" s="188"/>
      <c r="T530" s="188"/>
      <c r="U530" s="188"/>
      <c r="V530" s="188"/>
      <c r="W530" s="188"/>
      <c r="AP530" s="195"/>
    </row>
    <row r="531" spans="3:42" s="194" customFormat="1">
      <c r="C531" s="188"/>
      <c r="D531" s="188"/>
      <c r="E531" s="188"/>
      <c r="F531" s="188"/>
      <c r="G531" s="188"/>
      <c r="H531" s="188"/>
      <c r="I531" s="188"/>
      <c r="J531" s="188"/>
      <c r="K531" s="188"/>
      <c r="L531" s="188"/>
      <c r="M531" s="188"/>
      <c r="N531" s="188"/>
      <c r="O531" s="188"/>
      <c r="P531" s="188"/>
      <c r="Q531" s="188"/>
      <c r="R531" s="188"/>
      <c r="S531" s="188"/>
      <c r="T531" s="188"/>
      <c r="U531" s="188"/>
      <c r="V531" s="188"/>
      <c r="W531" s="188"/>
      <c r="AP531" s="195"/>
    </row>
    <row r="532" spans="3:42" s="194" customFormat="1">
      <c r="C532" s="188"/>
      <c r="D532" s="188"/>
      <c r="E532" s="188"/>
      <c r="F532" s="188"/>
      <c r="G532" s="188"/>
      <c r="H532" s="188"/>
      <c r="I532" s="188"/>
      <c r="J532" s="188"/>
      <c r="K532" s="188"/>
      <c r="L532" s="188"/>
      <c r="M532" s="188"/>
      <c r="N532" s="188"/>
      <c r="O532" s="188"/>
      <c r="P532" s="188"/>
      <c r="Q532" s="188"/>
      <c r="R532" s="188"/>
      <c r="S532" s="188"/>
      <c r="T532" s="188"/>
      <c r="U532" s="188"/>
      <c r="V532" s="188"/>
      <c r="W532" s="188"/>
      <c r="AP532" s="195"/>
    </row>
    <row r="533" spans="3:42" s="194" customFormat="1">
      <c r="C533" s="188"/>
      <c r="D533" s="188"/>
      <c r="E533" s="188"/>
      <c r="F533" s="188"/>
      <c r="G533" s="188"/>
      <c r="H533" s="188"/>
      <c r="I533" s="188"/>
      <c r="J533" s="188"/>
      <c r="K533" s="188"/>
      <c r="L533" s="188"/>
      <c r="M533" s="188"/>
      <c r="N533" s="188"/>
      <c r="O533" s="188"/>
      <c r="P533" s="188"/>
      <c r="Q533" s="188"/>
      <c r="R533" s="188"/>
      <c r="S533" s="188"/>
      <c r="T533" s="188"/>
      <c r="U533" s="188"/>
      <c r="V533" s="188"/>
      <c r="W533" s="188"/>
      <c r="AP533" s="195"/>
    </row>
    <row r="534" spans="3:42" s="194" customFormat="1">
      <c r="C534" s="188"/>
      <c r="D534" s="188"/>
      <c r="E534" s="188"/>
      <c r="F534" s="188"/>
      <c r="G534" s="188"/>
      <c r="H534" s="188"/>
      <c r="I534" s="188"/>
      <c r="J534" s="188"/>
      <c r="K534" s="188"/>
      <c r="L534" s="188"/>
      <c r="M534" s="188"/>
      <c r="N534" s="188"/>
      <c r="O534" s="188"/>
      <c r="P534" s="188"/>
      <c r="Q534" s="188"/>
      <c r="R534" s="188"/>
      <c r="S534" s="188"/>
      <c r="T534" s="188"/>
      <c r="U534" s="188"/>
      <c r="V534" s="188"/>
      <c r="W534" s="188"/>
      <c r="AP534" s="195"/>
    </row>
    <row r="535" spans="3:42" s="194" customFormat="1">
      <c r="C535" s="188"/>
      <c r="D535" s="188"/>
      <c r="E535" s="188"/>
      <c r="F535" s="188"/>
      <c r="G535" s="188"/>
      <c r="H535" s="188"/>
      <c r="I535" s="188"/>
      <c r="J535" s="188"/>
      <c r="K535" s="188"/>
      <c r="L535" s="188"/>
      <c r="M535" s="188"/>
      <c r="N535" s="188"/>
      <c r="O535" s="188"/>
      <c r="P535" s="188"/>
      <c r="Q535" s="188"/>
      <c r="R535" s="188"/>
      <c r="S535" s="188"/>
      <c r="T535" s="188"/>
      <c r="U535" s="188"/>
      <c r="V535" s="188"/>
      <c r="W535" s="188"/>
      <c r="AP535" s="195"/>
    </row>
    <row r="536" spans="3:42" s="194" customFormat="1">
      <c r="C536" s="188"/>
      <c r="D536" s="188"/>
      <c r="E536" s="188"/>
      <c r="F536" s="188"/>
      <c r="G536" s="188"/>
      <c r="H536" s="188"/>
      <c r="I536" s="188"/>
      <c r="J536" s="188"/>
      <c r="K536" s="188"/>
      <c r="L536" s="188"/>
      <c r="M536" s="188"/>
      <c r="N536" s="188"/>
      <c r="O536" s="188"/>
      <c r="P536" s="188"/>
      <c r="Q536" s="188"/>
      <c r="R536" s="188"/>
      <c r="S536" s="188"/>
      <c r="T536" s="188"/>
      <c r="U536" s="188"/>
      <c r="V536" s="188"/>
      <c r="W536" s="188"/>
      <c r="AP536" s="195"/>
    </row>
    <row r="537" spans="3:42" s="194" customFormat="1">
      <c r="C537" s="188"/>
      <c r="D537" s="188"/>
      <c r="E537" s="188"/>
      <c r="F537" s="188"/>
      <c r="G537" s="188"/>
      <c r="H537" s="188"/>
      <c r="I537" s="188"/>
      <c r="J537" s="188"/>
      <c r="K537" s="188"/>
      <c r="L537" s="188"/>
      <c r="M537" s="188"/>
      <c r="N537" s="188"/>
      <c r="O537" s="188"/>
      <c r="P537" s="188"/>
      <c r="Q537" s="188"/>
      <c r="R537" s="188"/>
      <c r="S537" s="188"/>
      <c r="T537" s="188"/>
      <c r="U537" s="188"/>
      <c r="V537" s="188"/>
      <c r="W537" s="188"/>
      <c r="AP537" s="195"/>
    </row>
    <row r="538" spans="3:42" s="194" customFormat="1">
      <c r="C538" s="188"/>
      <c r="D538" s="188"/>
      <c r="E538" s="188"/>
      <c r="F538" s="188"/>
      <c r="G538" s="188"/>
      <c r="H538" s="188"/>
      <c r="I538" s="188"/>
      <c r="J538" s="188"/>
      <c r="K538" s="188"/>
      <c r="L538" s="188"/>
      <c r="M538" s="188"/>
      <c r="N538" s="188"/>
      <c r="O538" s="188"/>
      <c r="P538" s="188"/>
      <c r="Q538" s="188"/>
      <c r="R538" s="188"/>
      <c r="S538" s="188"/>
      <c r="T538" s="188"/>
      <c r="U538" s="188"/>
      <c r="V538" s="188"/>
      <c r="W538" s="188"/>
      <c r="AP538" s="195"/>
    </row>
    <row r="539" spans="3:42" s="194" customFormat="1">
      <c r="C539" s="188"/>
      <c r="D539" s="188"/>
      <c r="E539" s="188"/>
      <c r="F539" s="188"/>
      <c r="G539" s="188"/>
      <c r="H539" s="188"/>
      <c r="I539" s="188"/>
      <c r="J539" s="188"/>
      <c r="K539" s="188"/>
      <c r="L539" s="188"/>
      <c r="M539" s="188"/>
      <c r="N539" s="188"/>
      <c r="O539" s="188"/>
      <c r="P539" s="188"/>
      <c r="Q539" s="188"/>
      <c r="R539" s="188"/>
      <c r="S539" s="188"/>
      <c r="T539" s="188"/>
      <c r="U539" s="188"/>
      <c r="V539" s="188"/>
      <c r="W539" s="188"/>
      <c r="AP539" s="195"/>
    </row>
    <row r="540" spans="3:42" s="194" customFormat="1">
      <c r="C540" s="188"/>
      <c r="D540" s="188"/>
      <c r="E540" s="188"/>
      <c r="F540" s="188"/>
      <c r="G540" s="188"/>
      <c r="H540" s="188"/>
      <c r="I540" s="188"/>
      <c r="J540" s="188"/>
      <c r="K540" s="188"/>
      <c r="L540" s="188"/>
      <c r="M540" s="188"/>
      <c r="N540" s="188"/>
      <c r="O540" s="188"/>
      <c r="P540" s="188"/>
      <c r="Q540" s="188"/>
      <c r="R540" s="188"/>
      <c r="S540" s="188"/>
      <c r="T540" s="188"/>
      <c r="U540" s="188"/>
      <c r="V540" s="188"/>
      <c r="W540" s="188"/>
      <c r="AP540" s="195"/>
    </row>
    <row r="541" spans="3:42" s="194" customFormat="1">
      <c r="C541" s="188"/>
      <c r="D541" s="188"/>
      <c r="E541" s="188"/>
      <c r="F541" s="188"/>
      <c r="G541" s="188"/>
      <c r="H541" s="188"/>
      <c r="I541" s="188"/>
      <c r="J541" s="188"/>
      <c r="K541" s="188"/>
      <c r="L541" s="188"/>
      <c r="M541" s="188"/>
      <c r="N541" s="188"/>
      <c r="O541" s="188"/>
      <c r="P541" s="188"/>
      <c r="Q541" s="188"/>
      <c r="R541" s="188"/>
      <c r="S541" s="188"/>
      <c r="T541" s="188"/>
      <c r="U541" s="188"/>
      <c r="V541" s="188"/>
      <c r="W541" s="188"/>
      <c r="AP541" s="195"/>
    </row>
    <row r="542" spans="3:42" s="194" customFormat="1">
      <c r="C542" s="188"/>
      <c r="D542" s="188"/>
      <c r="E542" s="188"/>
      <c r="F542" s="188"/>
      <c r="G542" s="188"/>
      <c r="H542" s="188"/>
      <c r="I542" s="188"/>
      <c r="J542" s="188"/>
      <c r="K542" s="188"/>
      <c r="L542" s="188"/>
      <c r="M542" s="188"/>
      <c r="N542" s="188"/>
      <c r="O542" s="188"/>
      <c r="P542" s="188"/>
      <c r="Q542" s="188"/>
      <c r="R542" s="188"/>
      <c r="S542" s="188"/>
      <c r="T542" s="188"/>
      <c r="U542" s="188"/>
      <c r="V542" s="188"/>
      <c r="W542" s="188"/>
      <c r="AP542" s="195"/>
    </row>
    <row r="543" spans="3:42" s="194" customFormat="1">
      <c r="C543" s="188"/>
      <c r="D543" s="188"/>
      <c r="E543" s="188"/>
      <c r="F543" s="188"/>
      <c r="G543" s="188"/>
      <c r="H543" s="188"/>
      <c r="I543" s="188"/>
      <c r="J543" s="188"/>
      <c r="K543" s="188"/>
      <c r="L543" s="188"/>
      <c r="M543" s="188"/>
      <c r="N543" s="188"/>
      <c r="O543" s="188"/>
      <c r="P543" s="188"/>
      <c r="Q543" s="188"/>
      <c r="R543" s="188"/>
      <c r="S543" s="188"/>
      <c r="T543" s="188"/>
      <c r="U543" s="188"/>
      <c r="V543" s="188"/>
      <c r="W543" s="188"/>
      <c r="AP543" s="195"/>
    </row>
    <row r="544" spans="3:42" s="194" customFormat="1">
      <c r="C544" s="188"/>
      <c r="D544" s="188"/>
      <c r="E544" s="188"/>
      <c r="F544" s="188"/>
      <c r="G544" s="188"/>
      <c r="H544" s="188"/>
      <c r="I544" s="188"/>
      <c r="J544" s="188"/>
      <c r="K544" s="188"/>
      <c r="L544" s="188"/>
      <c r="M544" s="188"/>
      <c r="N544" s="188"/>
      <c r="O544" s="188"/>
      <c r="P544" s="188"/>
      <c r="Q544" s="188"/>
      <c r="R544" s="188"/>
      <c r="S544" s="188"/>
      <c r="T544" s="188"/>
      <c r="U544" s="188"/>
      <c r="V544" s="188"/>
      <c r="W544" s="188"/>
      <c r="AP544" s="195"/>
    </row>
    <row r="545" spans="3:42" s="194" customFormat="1">
      <c r="C545" s="188"/>
      <c r="D545" s="188"/>
      <c r="E545" s="188"/>
      <c r="F545" s="188"/>
      <c r="G545" s="188"/>
      <c r="H545" s="188"/>
      <c r="I545" s="188"/>
      <c r="J545" s="188"/>
      <c r="K545" s="188"/>
      <c r="L545" s="188"/>
      <c r="M545" s="188"/>
      <c r="N545" s="188"/>
      <c r="O545" s="188"/>
      <c r="P545" s="188"/>
      <c r="Q545" s="188"/>
      <c r="R545" s="188"/>
      <c r="S545" s="188"/>
      <c r="T545" s="188"/>
      <c r="U545" s="188"/>
      <c r="V545" s="188"/>
      <c r="W545" s="188"/>
      <c r="AP545" s="195"/>
    </row>
    <row r="546" spans="3:42" s="194" customFormat="1">
      <c r="C546" s="188"/>
      <c r="D546" s="188"/>
      <c r="E546" s="188"/>
      <c r="F546" s="188"/>
      <c r="G546" s="188"/>
      <c r="H546" s="188"/>
      <c r="I546" s="188"/>
      <c r="J546" s="188"/>
      <c r="K546" s="188"/>
      <c r="L546" s="188"/>
      <c r="M546" s="188"/>
      <c r="N546" s="188"/>
      <c r="O546" s="188"/>
      <c r="P546" s="188"/>
      <c r="Q546" s="188"/>
      <c r="R546" s="188"/>
      <c r="S546" s="188"/>
      <c r="T546" s="188"/>
      <c r="U546" s="188"/>
      <c r="V546" s="188"/>
      <c r="W546" s="188"/>
      <c r="AP546" s="195"/>
    </row>
    <row r="547" spans="3:42" s="194" customFormat="1">
      <c r="C547" s="188"/>
      <c r="D547" s="188"/>
      <c r="E547" s="188"/>
      <c r="F547" s="188"/>
      <c r="G547" s="188"/>
      <c r="H547" s="188"/>
      <c r="I547" s="188"/>
      <c r="J547" s="188"/>
      <c r="K547" s="188"/>
      <c r="L547" s="188"/>
      <c r="M547" s="188"/>
      <c r="N547" s="188"/>
      <c r="O547" s="188"/>
      <c r="P547" s="188"/>
      <c r="Q547" s="188"/>
      <c r="R547" s="188"/>
      <c r="S547" s="188"/>
      <c r="T547" s="188"/>
      <c r="U547" s="188"/>
      <c r="V547" s="188"/>
      <c r="W547" s="188"/>
      <c r="AP547" s="195"/>
    </row>
    <row r="548" spans="3:42" s="194" customFormat="1">
      <c r="C548" s="188"/>
      <c r="D548" s="188"/>
      <c r="E548" s="188"/>
      <c r="F548" s="188"/>
      <c r="G548" s="188"/>
      <c r="H548" s="188"/>
      <c r="I548" s="188"/>
      <c r="J548" s="188"/>
      <c r="K548" s="188"/>
      <c r="L548" s="188"/>
      <c r="M548" s="188"/>
      <c r="N548" s="188"/>
      <c r="O548" s="188"/>
      <c r="P548" s="188"/>
      <c r="Q548" s="188"/>
      <c r="R548" s="188"/>
      <c r="S548" s="188"/>
      <c r="T548" s="188"/>
      <c r="U548" s="188"/>
      <c r="V548" s="188"/>
      <c r="W548" s="188"/>
      <c r="AP548" s="195"/>
    </row>
    <row r="549" spans="3:42" s="194" customFormat="1">
      <c r="C549" s="188"/>
      <c r="D549" s="188"/>
      <c r="E549" s="188"/>
      <c r="F549" s="188"/>
      <c r="G549" s="188"/>
      <c r="H549" s="188"/>
      <c r="I549" s="188"/>
      <c r="J549" s="188"/>
      <c r="K549" s="188"/>
      <c r="L549" s="188"/>
      <c r="M549" s="188"/>
      <c r="N549" s="188"/>
      <c r="O549" s="188"/>
      <c r="P549" s="188"/>
      <c r="Q549" s="188"/>
      <c r="R549" s="188"/>
      <c r="S549" s="188"/>
      <c r="T549" s="188"/>
      <c r="U549" s="188"/>
      <c r="V549" s="188"/>
      <c r="W549" s="188"/>
      <c r="AP549" s="195"/>
    </row>
    <row r="550" spans="3:42" s="194" customFormat="1">
      <c r="C550" s="188"/>
      <c r="D550" s="188"/>
      <c r="E550" s="188"/>
      <c r="F550" s="188"/>
      <c r="G550" s="188"/>
      <c r="H550" s="188"/>
      <c r="I550" s="188"/>
      <c r="J550" s="188"/>
      <c r="K550" s="188"/>
      <c r="L550" s="188"/>
      <c r="M550" s="188"/>
      <c r="N550" s="188"/>
      <c r="O550" s="188"/>
      <c r="P550" s="188"/>
      <c r="Q550" s="188"/>
      <c r="R550" s="188"/>
      <c r="S550" s="188"/>
      <c r="T550" s="188"/>
      <c r="U550" s="188"/>
      <c r="V550" s="188"/>
      <c r="W550" s="188"/>
      <c r="AP550" s="195"/>
    </row>
    <row r="551" spans="3:42" s="194" customFormat="1">
      <c r="C551" s="188"/>
      <c r="D551" s="188"/>
      <c r="E551" s="188"/>
      <c r="F551" s="188"/>
      <c r="G551" s="188"/>
      <c r="H551" s="188"/>
      <c r="I551" s="188"/>
      <c r="J551" s="188"/>
      <c r="K551" s="188"/>
      <c r="L551" s="188"/>
      <c r="M551" s="188"/>
      <c r="N551" s="188"/>
      <c r="O551" s="188"/>
      <c r="P551" s="188"/>
      <c r="Q551" s="188"/>
      <c r="R551" s="188"/>
      <c r="S551" s="188"/>
      <c r="T551" s="188"/>
      <c r="U551" s="188"/>
      <c r="V551" s="188"/>
      <c r="W551" s="188"/>
      <c r="AP551" s="195"/>
    </row>
    <row r="552" spans="3:42" s="194" customFormat="1">
      <c r="C552" s="188"/>
      <c r="D552" s="188"/>
      <c r="E552" s="188"/>
      <c r="F552" s="188"/>
      <c r="G552" s="188"/>
      <c r="H552" s="188"/>
      <c r="I552" s="188"/>
      <c r="J552" s="188"/>
      <c r="K552" s="188"/>
      <c r="L552" s="188"/>
      <c r="M552" s="188"/>
      <c r="N552" s="188"/>
      <c r="O552" s="188"/>
      <c r="P552" s="188"/>
      <c r="Q552" s="188"/>
      <c r="R552" s="188"/>
      <c r="S552" s="188"/>
      <c r="T552" s="188"/>
      <c r="U552" s="188"/>
      <c r="V552" s="188"/>
      <c r="W552" s="188"/>
      <c r="AP552" s="195"/>
    </row>
    <row r="553" spans="3:42" s="194" customFormat="1">
      <c r="C553" s="188"/>
      <c r="D553" s="188"/>
      <c r="E553" s="188"/>
      <c r="F553" s="188"/>
      <c r="G553" s="188"/>
      <c r="H553" s="188"/>
      <c r="I553" s="188"/>
      <c r="J553" s="188"/>
      <c r="K553" s="188"/>
      <c r="L553" s="188"/>
      <c r="M553" s="188"/>
      <c r="N553" s="188"/>
      <c r="O553" s="188"/>
      <c r="P553" s="188"/>
      <c r="Q553" s="188"/>
      <c r="R553" s="188"/>
      <c r="S553" s="188"/>
      <c r="T553" s="188"/>
      <c r="U553" s="188"/>
      <c r="V553" s="188"/>
      <c r="W553" s="188"/>
      <c r="AP553" s="195"/>
    </row>
    <row r="554" spans="3:42" s="194" customFormat="1">
      <c r="C554" s="188"/>
      <c r="D554" s="188"/>
      <c r="E554" s="188"/>
      <c r="F554" s="188"/>
      <c r="G554" s="188"/>
      <c r="H554" s="188"/>
      <c r="I554" s="188"/>
      <c r="J554" s="188"/>
      <c r="K554" s="188"/>
      <c r="L554" s="188"/>
      <c r="M554" s="188"/>
      <c r="N554" s="188"/>
      <c r="O554" s="188"/>
      <c r="P554" s="188"/>
      <c r="Q554" s="188"/>
      <c r="R554" s="188"/>
      <c r="S554" s="188"/>
      <c r="T554" s="188"/>
      <c r="U554" s="188"/>
      <c r="V554" s="188"/>
      <c r="W554" s="188"/>
      <c r="AP554" s="195"/>
    </row>
    <row r="555" spans="3:42" s="194" customFormat="1">
      <c r="C555" s="188"/>
      <c r="D555" s="188"/>
      <c r="E555" s="188"/>
      <c r="F555" s="188"/>
      <c r="G555" s="188"/>
      <c r="H555" s="188"/>
      <c r="I555" s="188"/>
      <c r="J555" s="188"/>
      <c r="K555" s="188"/>
      <c r="L555" s="188"/>
      <c r="M555" s="188"/>
      <c r="N555" s="188"/>
      <c r="O555" s="188"/>
      <c r="P555" s="188"/>
      <c r="Q555" s="188"/>
      <c r="R555" s="188"/>
      <c r="S555" s="188"/>
      <c r="T555" s="188"/>
      <c r="U555" s="188"/>
      <c r="V555" s="188"/>
      <c r="W555" s="188"/>
      <c r="AP555" s="195"/>
    </row>
    <row r="556" spans="3:42" s="194" customFormat="1">
      <c r="C556" s="188"/>
      <c r="D556" s="188"/>
      <c r="E556" s="188"/>
      <c r="F556" s="188"/>
      <c r="G556" s="188"/>
      <c r="H556" s="188"/>
      <c r="I556" s="188"/>
      <c r="J556" s="188"/>
      <c r="K556" s="188"/>
      <c r="L556" s="188"/>
      <c r="M556" s="188"/>
      <c r="N556" s="188"/>
      <c r="O556" s="188"/>
      <c r="P556" s="188"/>
      <c r="Q556" s="188"/>
      <c r="R556" s="188"/>
      <c r="S556" s="188"/>
      <c r="T556" s="188"/>
      <c r="U556" s="188"/>
      <c r="V556" s="188"/>
      <c r="W556" s="188"/>
      <c r="AP556" s="195"/>
    </row>
    <row r="557" spans="3:42" s="194" customFormat="1">
      <c r="C557" s="188"/>
      <c r="D557" s="188"/>
      <c r="E557" s="188"/>
      <c r="F557" s="188"/>
      <c r="G557" s="188"/>
      <c r="H557" s="188"/>
      <c r="I557" s="188"/>
      <c r="J557" s="188"/>
      <c r="K557" s="188"/>
      <c r="L557" s="188"/>
      <c r="M557" s="188"/>
      <c r="N557" s="188"/>
      <c r="O557" s="188"/>
      <c r="P557" s="188"/>
      <c r="Q557" s="188"/>
      <c r="R557" s="188"/>
      <c r="S557" s="188"/>
      <c r="T557" s="188"/>
      <c r="U557" s="188"/>
      <c r="V557" s="188"/>
      <c r="W557" s="188"/>
      <c r="AP557" s="195"/>
    </row>
    <row r="558" spans="3:42" s="194" customFormat="1">
      <c r="C558" s="188"/>
      <c r="D558" s="188"/>
      <c r="E558" s="188"/>
      <c r="F558" s="188"/>
      <c r="G558" s="188"/>
      <c r="H558" s="188"/>
      <c r="I558" s="188"/>
      <c r="J558" s="188"/>
      <c r="K558" s="188"/>
      <c r="L558" s="188"/>
      <c r="M558" s="188"/>
      <c r="N558" s="188"/>
      <c r="O558" s="188"/>
      <c r="P558" s="188"/>
      <c r="Q558" s="188"/>
      <c r="R558" s="188"/>
      <c r="S558" s="188"/>
      <c r="T558" s="188"/>
      <c r="U558" s="188"/>
      <c r="V558" s="188"/>
      <c r="W558" s="188"/>
      <c r="AP558" s="195"/>
    </row>
    <row r="559" spans="3:42" s="194" customFormat="1">
      <c r="C559" s="188"/>
      <c r="D559" s="188"/>
      <c r="E559" s="188"/>
      <c r="F559" s="188"/>
      <c r="G559" s="188"/>
      <c r="H559" s="188"/>
      <c r="I559" s="188"/>
      <c r="J559" s="188"/>
      <c r="K559" s="188"/>
      <c r="L559" s="188"/>
      <c r="M559" s="188"/>
      <c r="N559" s="188"/>
      <c r="O559" s="188"/>
      <c r="P559" s="188"/>
      <c r="Q559" s="188"/>
      <c r="R559" s="188"/>
      <c r="S559" s="188"/>
      <c r="T559" s="188"/>
      <c r="U559" s="188"/>
      <c r="V559" s="188"/>
      <c r="W559" s="188"/>
      <c r="AP559" s="195"/>
    </row>
    <row r="560" spans="3:42" s="194" customFormat="1">
      <c r="C560" s="188"/>
      <c r="D560" s="188"/>
      <c r="E560" s="188"/>
      <c r="F560" s="188"/>
      <c r="G560" s="188"/>
      <c r="H560" s="188"/>
      <c r="I560" s="188"/>
      <c r="J560" s="188"/>
      <c r="K560" s="188"/>
      <c r="L560" s="188"/>
      <c r="M560" s="188"/>
      <c r="N560" s="188"/>
      <c r="O560" s="188"/>
      <c r="P560" s="188"/>
      <c r="Q560" s="188"/>
      <c r="R560" s="188"/>
      <c r="S560" s="188"/>
      <c r="T560" s="188"/>
      <c r="U560" s="188"/>
      <c r="V560" s="188"/>
      <c r="W560" s="188"/>
      <c r="AP560" s="195"/>
    </row>
    <row r="561" spans="3:42" s="194" customFormat="1">
      <c r="C561" s="188"/>
      <c r="D561" s="188"/>
      <c r="E561" s="188"/>
      <c r="F561" s="188"/>
      <c r="G561" s="188"/>
      <c r="H561" s="188"/>
      <c r="I561" s="188"/>
      <c r="J561" s="188"/>
      <c r="K561" s="188"/>
      <c r="L561" s="188"/>
      <c r="M561" s="188"/>
      <c r="N561" s="188"/>
      <c r="O561" s="188"/>
      <c r="P561" s="188"/>
      <c r="Q561" s="188"/>
      <c r="R561" s="188"/>
      <c r="S561" s="188"/>
      <c r="T561" s="188"/>
      <c r="U561" s="188"/>
      <c r="V561" s="188"/>
      <c r="W561" s="188"/>
      <c r="AP561" s="195"/>
    </row>
    <row r="562" spans="3:42" s="194" customFormat="1">
      <c r="C562" s="188"/>
      <c r="D562" s="188"/>
      <c r="E562" s="188"/>
      <c r="F562" s="188"/>
      <c r="G562" s="188"/>
      <c r="H562" s="188"/>
      <c r="I562" s="188"/>
      <c r="J562" s="188"/>
      <c r="K562" s="188"/>
      <c r="L562" s="188"/>
      <c r="M562" s="188"/>
      <c r="N562" s="188"/>
      <c r="O562" s="188"/>
      <c r="P562" s="188"/>
      <c r="Q562" s="188"/>
      <c r="R562" s="188"/>
      <c r="S562" s="188"/>
      <c r="T562" s="188"/>
      <c r="U562" s="188"/>
      <c r="V562" s="188"/>
      <c r="W562" s="188"/>
      <c r="AP562" s="195"/>
    </row>
    <row r="563" spans="3:42" s="194" customFormat="1">
      <c r="C563" s="188"/>
      <c r="D563" s="188"/>
      <c r="E563" s="188"/>
      <c r="F563" s="188"/>
      <c r="G563" s="188"/>
      <c r="H563" s="188"/>
      <c r="I563" s="188"/>
      <c r="J563" s="188"/>
      <c r="K563" s="188"/>
      <c r="L563" s="188"/>
      <c r="M563" s="188"/>
      <c r="N563" s="188"/>
      <c r="O563" s="188"/>
      <c r="P563" s="188"/>
      <c r="Q563" s="188"/>
      <c r="R563" s="188"/>
      <c r="S563" s="188"/>
      <c r="T563" s="188"/>
      <c r="U563" s="188"/>
      <c r="V563" s="188"/>
      <c r="W563" s="188"/>
      <c r="AP563" s="195"/>
    </row>
    <row r="564" spans="3:42" s="194" customFormat="1">
      <c r="C564" s="188"/>
      <c r="D564" s="188"/>
      <c r="E564" s="188"/>
      <c r="F564" s="188"/>
      <c r="G564" s="188"/>
      <c r="H564" s="188"/>
      <c r="I564" s="188"/>
      <c r="J564" s="188"/>
      <c r="K564" s="188"/>
      <c r="L564" s="188"/>
      <c r="M564" s="188"/>
      <c r="N564" s="188"/>
      <c r="O564" s="188"/>
      <c r="P564" s="188"/>
      <c r="Q564" s="188"/>
      <c r="R564" s="188"/>
      <c r="S564" s="188"/>
      <c r="T564" s="188"/>
      <c r="U564" s="188"/>
      <c r="V564" s="188"/>
      <c r="W564" s="188"/>
      <c r="AP564" s="195"/>
    </row>
    <row r="565" spans="3:42" s="194" customFormat="1">
      <c r="C565" s="188"/>
      <c r="D565" s="188"/>
      <c r="E565" s="188"/>
      <c r="F565" s="188"/>
      <c r="G565" s="188"/>
      <c r="H565" s="188"/>
      <c r="I565" s="188"/>
      <c r="J565" s="188"/>
      <c r="K565" s="188"/>
      <c r="L565" s="188"/>
      <c r="M565" s="188"/>
      <c r="N565" s="188"/>
      <c r="O565" s="188"/>
      <c r="P565" s="188"/>
      <c r="Q565" s="188"/>
      <c r="R565" s="188"/>
      <c r="S565" s="188"/>
      <c r="T565" s="188"/>
      <c r="U565" s="188"/>
      <c r="V565" s="188"/>
      <c r="W565" s="188"/>
      <c r="AP565" s="195"/>
    </row>
    <row r="566" spans="3:42" s="194" customFormat="1">
      <c r="C566" s="188"/>
      <c r="D566" s="188"/>
      <c r="E566" s="188"/>
      <c r="F566" s="188"/>
      <c r="G566" s="188"/>
      <c r="H566" s="188"/>
      <c r="I566" s="188"/>
      <c r="J566" s="188"/>
      <c r="K566" s="188"/>
      <c r="L566" s="188"/>
      <c r="M566" s="188"/>
      <c r="N566" s="188"/>
      <c r="O566" s="188"/>
      <c r="P566" s="188"/>
      <c r="Q566" s="188"/>
      <c r="R566" s="188"/>
      <c r="S566" s="188"/>
      <c r="T566" s="188"/>
      <c r="U566" s="188"/>
      <c r="V566" s="188"/>
      <c r="W566" s="188"/>
      <c r="AP566" s="195"/>
    </row>
    <row r="567" spans="3:42" s="194" customFormat="1">
      <c r="C567" s="188"/>
      <c r="D567" s="188"/>
      <c r="E567" s="188"/>
      <c r="F567" s="188"/>
      <c r="G567" s="188"/>
      <c r="H567" s="188"/>
      <c r="I567" s="188"/>
      <c r="J567" s="188"/>
      <c r="K567" s="188"/>
      <c r="L567" s="188"/>
      <c r="M567" s="188"/>
      <c r="N567" s="188"/>
      <c r="O567" s="188"/>
      <c r="P567" s="188"/>
      <c r="Q567" s="188"/>
      <c r="R567" s="188"/>
      <c r="S567" s="188"/>
      <c r="T567" s="188"/>
      <c r="U567" s="188"/>
      <c r="V567" s="188"/>
      <c r="W567" s="188"/>
      <c r="AP567" s="195"/>
    </row>
    <row r="568" spans="3:42" s="194" customFormat="1">
      <c r="C568" s="188"/>
      <c r="D568" s="188"/>
      <c r="E568" s="188"/>
      <c r="F568" s="188"/>
      <c r="G568" s="188"/>
      <c r="H568" s="188"/>
      <c r="I568" s="188"/>
      <c r="J568" s="188"/>
      <c r="K568" s="188"/>
      <c r="L568" s="188"/>
      <c r="M568" s="188"/>
      <c r="N568" s="188"/>
      <c r="O568" s="188"/>
      <c r="P568" s="188"/>
      <c r="Q568" s="188"/>
      <c r="R568" s="188"/>
      <c r="S568" s="188"/>
      <c r="T568" s="188"/>
      <c r="U568" s="188"/>
      <c r="V568" s="188"/>
      <c r="W568" s="188"/>
      <c r="AP568" s="195"/>
    </row>
    <row r="569" spans="3:42" s="194" customFormat="1">
      <c r="C569" s="188"/>
      <c r="D569" s="188"/>
      <c r="E569" s="188"/>
      <c r="F569" s="188"/>
      <c r="G569" s="188"/>
      <c r="H569" s="188"/>
      <c r="I569" s="188"/>
      <c r="J569" s="188"/>
      <c r="K569" s="188"/>
      <c r="L569" s="188"/>
      <c r="M569" s="188"/>
      <c r="N569" s="188"/>
      <c r="O569" s="188"/>
      <c r="P569" s="188"/>
      <c r="Q569" s="188"/>
      <c r="R569" s="188"/>
      <c r="S569" s="188"/>
      <c r="T569" s="188"/>
      <c r="U569" s="188"/>
      <c r="V569" s="188"/>
      <c r="W569" s="188"/>
      <c r="AP569" s="195"/>
    </row>
    <row r="570" spans="3:42" s="194" customFormat="1">
      <c r="C570" s="188"/>
      <c r="D570" s="188"/>
      <c r="E570" s="188"/>
      <c r="F570" s="188"/>
      <c r="G570" s="188"/>
      <c r="H570" s="188"/>
      <c r="I570" s="188"/>
      <c r="J570" s="188"/>
      <c r="K570" s="188"/>
      <c r="L570" s="188"/>
      <c r="M570" s="188"/>
      <c r="N570" s="188"/>
      <c r="O570" s="188"/>
      <c r="P570" s="188"/>
      <c r="Q570" s="188"/>
      <c r="R570" s="188"/>
      <c r="S570" s="188"/>
      <c r="T570" s="188"/>
      <c r="U570" s="188"/>
      <c r="V570" s="188"/>
      <c r="W570" s="188"/>
      <c r="AP570" s="195"/>
    </row>
    <row r="571" spans="3:42" s="194" customFormat="1">
      <c r="C571" s="188"/>
      <c r="D571" s="188"/>
      <c r="E571" s="188"/>
      <c r="F571" s="188"/>
      <c r="G571" s="188"/>
      <c r="H571" s="188"/>
      <c r="I571" s="188"/>
      <c r="J571" s="188"/>
      <c r="K571" s="188"/>
      <c r="L571" s="188"/>
      <c r="M571" s="188"/>
      <c r="N571" s="188"/>
      <c r="O571" s="188"/>
      <c r="P571" s="188"/>
      <c r="Q571" s="188"/>
      <c r="R571" s="188"/>
      <c r="S571" s="188"/>
      <c r="T571" s="188"/>
      <c r="U571" s="188"/>
      <c r="V571" s="188"/>
      <c r="W571" s="188"/>
      <c r="AP571" s="195"/>
    </row>
    <row r="572" spans="3:42" s="194" customFormat="1">
      <c r="C572" s="188"/>
      <c r="D572" s="188"/>
      <c r="E572" s="188"/>
      <c r="F572" s="188"/>
      <c r="G572" s="188"/>
      <c r="H572" s="188"/>
      <c r="I572" s="188"/>
      <c r="J572" s="188"/>
      <c r="K572" s="188"/>
      <c r="L572" s="188"/>
      <c r="M572" s="188"/>
      <c r="N572" s="188"/>
      <c r="O572" s="188"/>
      <c r="P572" s="188"/>
      <c r="Q572" s="188"/>
      <c r="R572" s="188"/>
      <c r="S572" s="188"/>
      <c r="T572" s="188"/>
      <c r="U572" s="188"/>
      <c r="V572" s="188"/>
      <c r="W572" s="188"/>
      <c r="AP572" s="195"/>
    </row>
    <row r="573" spans="3:42" s="194" customFormat="1">
      <c r="C573" s="188"/>
      <c r="D573" s="188"/>
      <c r="E573" s="188"/>
      <c r="F573" s="188"/>
      <c r="G573" s="188"/>
      <c r="H573" s="188"/>
      <c r="I573" s="188"/>
      <c r="J573" s="188"/>
      <c r="K573" s="188"/>
      <c r="L573" s="188"/>
      <c r="M573" s="188"/>
      <c r="N573" s="188"/>
      <c r="O573" s="188"/>
      <c r="P573" s="188"/>
      <c r="Q573" s="188"/>
      <c r="R573" s="188"/>
      <c r="S573" s="188"/>
      <c r="T573" s="188"/>
      <c r="U573" s="188"/>
      <c r="V573" s="188"/>
      <c r="W573" s="188"/>
      <c r="AP573" s="195"/>
    </row>
    <row r="574" spans="3:42" s="194" customFormat="1">
      <c r="C574" s="188"/>
      <c r="D574" s="188"/>
      <c r="E574" s="188"/>
      <c r="F574" s="188"/>
      <c r="G574" s="188"/>
      <c r="H574" s="188"/>
      <c r="I574" s="188"/>
      <c r="J574" s="188"/>
      <c r="K574" s="188"/>
      <c r="L574" s="188"/>
      <c r="M574" s="188"/>
      <c r="N574" s="188"/>
      <c r="O574" s="188"/>
      <c r="P574" s="188"/>
      <c r="Q574" s="188"/>
      <c r="R574" s="188"/>
      <c r="S574" s="188"/>
      <c r="T574" s="188"/>
      <c r="U574" s="188"/>
      <c r="V574" s="188"/>
      <c r="W574" s="188"/>
      <c r="AP574" s="195"/>
    </row>
    <row r="575" spans="3:42" s="194" customFormat="1">
      <c r="C575" s="188"/>
      <c r="D575" s="188"/>
      <c r="E575" s="188"/>
      <c r="F575" s="188"/>
      <c r="G575" s="188"/>
      <c r="H575" s="188"/>
      <c r="I575" s="188"/>
      <c r="J575" s="188"/>
      <c r="K575" s="188"/>
      <c r="L575" s="188"/>
      <c r="M575" s="188"/>
      <c r="N575" s="188"/>
      <c r="O575" s="188"/>
      <c r="P575" s="188"/>
      <c r="Q575" s="188"/>
      <c r="R575" s="188"/>
      <c r="S575" s="188"/>
      <c r="T575" s="188"/>
      <c r="U575" s="188"/>
      <c r="V575" s="188"/>
      <c r="W575" s="188"/>
      <c r="AP575" s="195"/>
    </row>
    <row r="576" spans="3:42" s="194" customFormat="1">
      <c r="C576" s="188"/>
      <c r="D576" s="188"/>
      <c r="E576" s="188"/>
      <c r="F576" s="188"/>
      <c r="G576" s="188"/>
      <c r="H576" s="188"/>
      <c r="I576" s="188"/>
      <c r="J576" s="188"/>
      <c r="K576" s="188"/>
      <c r="L576" s="188"/>
      <c r="M576" s="188"/>
      <c r="N576" s="188"/>
      <c r="O576" s="188"/>
      <c r="P576" s="188"/>
      <c r="Q576" s="188"/>
      <c r="R576" s="188"/>
      <c r="S576" s="188"/>
      <c r="T576" s="188"/>
      <c r="U576" s="188"/>
      <c r="V576" s="188"/>
      <c r="W576" s="188"/>
      <c r="AP576" s="195"/>
    </row>
    <row r="577" spans="3:42" s="194" customFormat="1">
      <c r="C577" s="188"/>
      <c r="D577" s="188"/>
      <c r="E577" s="188"/>
      <c r="F577" s="188"/>
      <c r="G577" s="188"/>
      <c r="H577" s="188"/>
      <c r="I577" s="188"/>
      <c r="J577" s="188"/>
      <c r="K577" s="188"/>
      <c r="L577" s="188"/>
      <c r="M577" s="188"/>
      <c r="N577" s="188"/>
      <c r="O577" s="188"/>
      <c r="P577" s="188"/>
      <c r="Q577" s="188"/>
      <c r="R577" s="188"/>
      <c r="S577" s="188"/>
      <c r="T577" s="188"/>
      <c r="U577" s="188"/>
      <c r="V577" s="188"/>
      <c r="W577" s="188"/>
      <c r="AP577" s="195"/>
    </row>
    <row r="578" spans="3:42" s="194" customFormat="1">
      <c r="C578" s="188"/>
      <c r="D578" s="188"/>
      <c r="E578" s="188"/>
      <c r="F578" s="188"/>
      <c r="G578" s="188"/>
      <c r="H578" s="188"/>
      <c r="I578" s="188"/>
      <c r="J578" s="188"/>
      <c r="K578" s="188"/>
      <c r="L578" s="188"/>
      <c r="M578" s="188"/>
      <c r="N578" s="188"/>
      <c r="O578" s="188"/>
      <c r="P578" s="188"/>
      <c r="Q578" s="188"/>
      <c r="R578" s="188"/>
      <c r="S578" s="188"/>
      <c r="T578" s="188"/>
      <c r="U578" s="188"/>
      <c r="V578" s="188"/>
      <c r="W578" s="188"/>
      <c r="AP578" s="195"/>
    </row>
    <row r="579" spans="3:42" s="194" customFormat="1">
      <c r="C579" s="188"/>
      <c r="D579" s="188"/>
      <c r="E579" s="188"/>
      <c r="F579" s="188"/>
      <c r="G579" s="188"/>
      <c r="H579" s="188"/>
      <c r="I579" s="188"/>
      <c r="J579" s="188"/>
      <c r="K579" s="188"/>
      <c r="L579" s="188"/>
      <c r="M579" s="188"/>
      <c r="N579" s="188"/>
      <c r="O579" s="188"/>
      <c r="P579" s="188"/>
      <c r="Q579" s="188"/>
      <c r="R579" s="188"/>
      <c r="S579" s="188"/>
      <c r="T579" s="188"/>
      <c r="U579" s="188"/>
      <c r="V579" s="188"/>
      <c r="W579" s="188"/>
      <c r="AP579" s="195"/>
    </row>
    <row r="580" spans="3:42" s="194" customFormat="1">
      <c r="C580" s="188"/>
      <c r="D580" s="188"/>
      <c r="E580" s="188"/>
      <c r="F580" s="188"/>
      <c r="G580" s="188"/>
      <c r="H580" s="188"/>
      <c r="I580" s="188"/>
      <c r="J580" s="188"/>
      <c r="K580" s="188"/>
      <c r="L580" s="188"/>
      <c r="M580" s="188"/>
      <c r="N580" s="188"/>
      <c r="O580" s="188"/>
      <c r="P580" s="188"/>
      <c r="Q580" s="188"/>
      <c r="R580" s="188"/>
      <c r="S580" s="188"/>
      <c r="T580" s="188"/>
      <c r="U580" s="188"/>
      <c r="V580" s="188"/>
      <c r="W580" s="188"/>
      <c r="AP580" s="195"/>
    </row>
    <row r="581" spans="3:42" s="194" customFormat="1">
      <c r="C581" s="188"/>
      <c r="D581" s="188"/>
      <c r="E581" s="188"/>
      <c r="F581" s="188"/>
      <c r="G581" s="188"/>
      <c r="H581" s="188"/>
      <c r="I581" s="188"/>
      <c r="J581" s="188"/>
      <c r="K581" s="188"/>
      <c r="L581" s="188"/>
      <c r="M581" s="188"/>
      <c r="N581" s="188"/>
      <c r="O581" s="188"/>
      <c r="P581" s="188"/>
      <c r="Q581" s="188"/>
      <c r="R581" s="188"/>
      <c r="S581" s="188"/>
      <c r="T581" s="188"/>
      <c r="U581" s="188"/>
      <c r="V581" s="188"/>
      <c r="W581" s="188"/>
      <c r="AP581" s="195"/>
    </row>
    <row r="582" spans="3:42" s="194" customFormat="1">
      <c r="C582" s="188"/>
      <c r="D582" s="188"/>
      <c r="E582" s="188"/>
      <c r="F582" s="188"/>
      <c r="G582" s="188"/>
      <c r="H582" s="188"/>
      <c r="I582" s="188"/>
      <c r="J582" s="188"/>
      <c r="K582" s="188"/>
      <c r="L582" s="188"/>
      <c r="M582" s="188"/>
      <c r="N582" s="188"/>
      <c r="O582" s="188"/>
      <c r="P582" s="188"/>
      <c r="Q582" s="188"/>
      <c r="R582" s="188"/>
      <c r="S582" s="188"/>
      <c r="T582" s="188"/>
      <c r="U582" s="188"/>
      <c r="V582" s="188"/>
      <c r="W582" s="188"/>
      <c r="AP582" s="195"/>
    </row>
    <row r="583" spans="3:42" s="194" customFormat="1">
      <c r="C583" s="188"/>
      <c r="D583" s="188"/>
      <c r="E583" s="188"/>
      <c r="F583" s="188"/>
      <c r="G583" s="188"/>
      <c r="H583" s="188"/>
      <c r="I583" s="188"/>
      <c r="J583" s="188"/>
      <c r="K583" s="188"/>
      <c r="L583" s="188"/>
      <c r="M583" s="188"/>
      <c r="N583" s="188"/>
      <c r="O583" s="188"/>
      <c r="P583" s="188"/>
      <c r="Q583" s="188"/>
      <c r="R583" s="188"/>
      <c r="S583" s="188"/>
      <c r="T583" s="188"/>
      <c r="U583" s="188"/>
      <c r="V583" s="188"/>
      <c r="W583" s="188"/>
      <c r="AP583" s="195"/>
    </row>
    <row r="584" spans="3:42" s="194" customFormat="1">
      <c r="C584" s="188"/>
      <c r="D584" s="188"/>
      <c r="E584" s="188"/>
      <c r="F584" s="188"/>
      <c r="G584" s="188"/>
      <c r="H584" s="188"/>
      <c r="I584" s="188"/>
      <c r="J584" s="188"/>
      <c r="K584" s="188"/>
      <c r="L584" s="188"/>
      <c r="M584" s="188"/>
      <c r="N584" s="188"/>
      <c r="O584" s="188"/>
      <c r="P584" s="188"/>
      <c r="Q584" s="188"/>
      <c r="R584" s="188"/>
      <c r="S584" s="188"/>
      <c r="T584" s="188"/>
      <c r="U584" s="188"/>
      <c r="V584" s="188"/>
      <c r="W584" s="188"/>
      <c r="AP584" s="195"/>
    </row>
    <row r="585" spans="3:42" s="194" customFormat="1">
      <c r="C585" s="188"/>
      <c r="D585" s="188"/>
      <c r="E585" s="188"/>
      <c r="F585" s="188"/>
      <c r="G585" s="188"/>
      <c r="H585" s="188"/>
      <c r="I585" s="188"/>
      <c r="J585" s="188"/>
      <c r="K585" s="188"/>
      <c r="L585" s="188"/>
      <c r="M585" s="188"/>
      <c r="N585" s="188"/>
      <c r="O585" s="188"/>
      <c r="P585" s="188"/>
      <c r="Q585" s="188"/>
      <c r="R585" s="188"/>
      <c r="S585" s="188"/>
      <c r="T585" s="188"/>
      <c r="U585" s="188"/>
      <c r="V585" s="188"/>
      <c r="W585" s="188"/>
      <c r="AP585" s="195"/>
    </row>
    <row r="586" spans="3:42" s="194" customFormat="1">
      <c r="C586" s="188"/>
      <c r="D586" s="188"/>
      <c r="E586" s="188"/>
      <c r="F586" s="188"/>
      <c r="G586" s="188"/>
      <c r="H586" s="188"/>
      <c r="I586" s="188"/>
      <c r="J586" s="188"/>
      <c r="K586" s="188"/>
      <c r="L586" s="188"/>
      <c r="M586" s="188"/>
      <c r="N586" s="188"/>
      <c r="O586" s="188"/>
      <c r="P586" s="188"/>
      <c r="Q586" s="188"/>
      <c r="R586" s="188"/>
      <c r="S586" s="188"/>
      <c r="T586" s="188"/>
      <c r="U586" s="188"/>
      <c r="V586" s="188"/>
      <c r="W586" s="188"/>
      <c r="AP586" s="195"/>
    </row>
    <row r="587" spans="3:42" s="194" customFormat="1">
      <c r="C587" s="188"/>
      <c r="D587" s="188"/>
      <c r="E587" s="188"/>
      <c r="F587" s="188"/>
      <c r="G587" s="188"/>
      <c r="H587" s="188"/>
      <c r="I587" s="188"/>
      <c r="J587" s="188"/>
      <c r="K587" s="188"/>
      <c r="L587" s="188"/>
      <c r="M587" s="188"/>
      <c r="N587" s="188"/>
      <c r="O587" s="188"/>
      <c r="P587" s="188"/>
      <c r="Q587" s="188"/>
      <c r="R587" s="188"/>
      <c r="S587" s="188"/>
      <c r="T587" s="188"/>
      <c r="U587" s="188"/>
      <c r="V587" s="188"/>
      <c r="W587" s="188"/>
      <c r="AP587" s="195"/>
    </row>
    <row r="588" spans="3:42" s="194" customFormat="1">
      <c r="C588" s="188"/>
      <c r="D588" s="188"/>
      <c r="E588" s="188"/>
      <c r="F588" s="188"/>
      <c r="G588" s="188"/>
      <c r="H588" s="188"/>
      <c r="I588" s="188"/>
      <c r="J588" s="188"/>
      <c r="K588" s="188"/>
      <c r="L588" s="188"/>
      <c r="M588" s="188"/>
      <c r="N588" s="188"/>
      <c r="O588" s="188"/>
      <c r="P588" s="188"/>
      <c r="Q588" s="188"/>
      <c r="R588" s="188"/>
      <c r="S588" s="188"/>
      <c r="T588" s="188"/>
      <c r="U588" s="188"/>
      <c r="V588" s="188"/>
      <c r="W588" s="188"/>
      <c r="AP588" s="195"/>
    </row>
    <row r="589" spans="3:42" s="194" customFormat="1">
      <c r="C589" s="188"/>
      <c r="D589" s="188"/>
      <c r="E589" s="188"/>
      <c r="F589" s="188"/>
      <c r="G589" s="188"/>
      <c r="H589" s="188"/>
      <c r="I589" s="188"/>
      <c r="J589" s="188"/>
      <c r="K589" s="188"/>
      <c r="L589" s="188"/>
      <c r="M589" s="188"/>
      <c r="N589" s="188"/>
      <c r="O589" s="188"/>
      <c r="P589" s="188"/>
      <c r="Q589" s="188"/>
      <c r="R589" s="188"/>
      <c r="S589" s="188"/>
      <c r="T589" s="188"/>
      <c r="U589" s="188"/>
      <c r="V589" s="188"/>
      <c r="W589" s="188"/>
      <c r="AP589" s="195"/>
    </row>
    <row r="590" spans="3:42" s="194" customFormat="1">
      <c r="C590" s="188"/>
      <c r="D590" s="188"/>
      <c r="E590" s="188"/>
      <c r="F590" s="188"/>
      <c r="G590" s="188"/>
      <c r="H590" s="188"/>
      <c r="I590" s="188"/>
      <c r="J590" s="188"/>
      <c r="K590" s="188"/>
      <c r="L590" s="188"/>
      <c r="M590" s="188"/>
      <c r="N590" s="188"/>
      <c r="O590" s="188"/>
      <c r="P590" s="188"/>
      <c r="Q590" s="188"/>
      <c r="R590" s="188"/>
      <c r="S590" s="188"/>
      <c r="T590" s="188"/>
      <c r="U590" s="188"/>
      <c r="V590" s="188"/>
      <c r="W590" s="188"/>
      <c r="AP590" s="195"/>
    </row>
    <row r="591" spans="3:42" s="194" customFormat="1">
      <c r="C591" s="188"/>
      <c r="D591" s="188"/>
      <c r="E591" s="188"/>
      <c r="F591" s="188"/>
      <c r="G591" s="188"/>
      <c r="H591" s="188"/>
      <c r="I591" s="188"/>
      <c r="J591" s="188"/>
      <c r="K591" s="188"/>
      <c r="L591" s="188"/>
      <c r="M591" s="188"/>
      <c r="N591" s="188"/>
      <c r="O591" s="188"/>
      <c r="P591" s="188"/>
      <c r="Q591" s="188"/>
      <c r="R591" s="188"/>
      <c r="S591" s="188"/>
      <c r="T591" s="188"/>
      <c r="U591" s="188"/>
      <c r="V591" s="188"/>
      <c r="W591" s="188"/>
      <c r="AP591" s="195"/>
    </row>
    <row r="592" spans="3:42" s="194" customFormat="1">
      <c r="C592" s="188"/>
      <c r="D592" s="188"/>
      <c r="E592" s="188"/>
      <c r="F592" s="188"/>
      <c r="G592" s="188"/>
      <c r="H592" s="188"/>
      <c r="I592" s="188"/>
      <c r="J592" s="188"/>
      <c r="K592" s="188"/>
      <c r="L592" s="188"/>
      <c r="M592" s="188"/>
      <c r="N592" s="188"/>
      <c r="O592" s="188"/>
      <c r="P592" s="188"/>
      <c r="Q592" s="188"/>
      <c r="R592" s="188"/>
      <c r="S592" s="188"/>
      <c r="T592" s="188"/>
      <c r="U592" s="188"/>
      <c r="V592" s="188"/>
      <c r="W592" s="188"/>
      <c r="AP592" s="195"/>
    </row>
    <row r="593" spans="3:42" s="194" customFormat="1">
      <c r="C593" s="188"/>
      <c r="D593" s="188"/>
      <c r="E593" s="188"/>
      <c r="F593" s="188"/>
      <c r="G593" s="188"/>
      <c r="H593" s="188"/>
      <c r="I593" s="188"/>
      <c r="J593" s="188"/>
      <c r="K593" s="188"/>
      <c r="L593" s="188"/>
      <c r="M593" s="188"/>
      <c r="N593" s="188"/>
      <c r="O593" s="188"/>
      <c r="P593" s="188"/>
      <c r="Q593" s="188"/>
      <c r="R593" s="188"/>
      <c r="S593" s="188"/>
      <c r="T593" s="188"/>
      <c r="U593" s="188"/>
      <c r="V593" s="188"/>
      <c r="W593" s="188"/>
      <c r="AP593" s="195"/>
    </row>
    <row r="594" spans="3:42" s="194" customFormat="1">
      <c r="C594" s="188"/>
      <c r="D594" s="188"/>
      <c r="E594" s="188"/>
      <c r="F594" s="188"/>
      <c r="G594" s="188"/>
      <c r="H594" s="188"/>
      <c r="I594" s="188"/>
      <c r="J594" s="188"/>
      <c r="K594" s="188"/>
      <c r="L594" s="188"/>
      <c r="M594" s="188"/>
      <c r="N594" s="188"/>
      <c r="O594" s="188"/>
      <c r="P594" s="188"/>
      <c r="Q594" s="188"/>
      <c r="R594" s="188"/>
      <c r="S594" s="188"/>
      <c r="T594" s="188"/>
      <c r="U594" s="188"/>
      <c r="V594" s="188"/>
      <c r="W594" s="188"/>
      <c r="AP594" s="195"/>
    </row>
    <row r="595" spans="3:42" s="194" customFormat="1">
      <c r="C595" s="188"/>
      <c r="D595" s="188"/>
      <c r="E595" s="188"/>
      <c r="F595" s="188"/>
      <c r="G595" s="188"/>
      <c r="H595" s="188"/>
      <c r="I595" s="188"/>
      <c r="J595" s="188"/>
      <c r="K595" s="188"/>
      <c r="L595" s="188"/>
      <c r="M595" s="188"/>
      <c r="N595" s="188"/>
      <c r="O595" s="188"/>
      <c r="P595" s="188"/>
      <c r="Q595" s="188"/>
      <c r="R595" s="188"/>
      <c r="S595" s="188"/>
      <c r="T595" s="188"/>
      <c r="U595" s="188"/>
      <c r="V595" s="188"/>
      <c r="W595" s="188"/>
      <c r="AP595" s="195"/>
    </row>
    <row r="596" spans="3:42" s="194" customFormat="1">
      <c r="C596" s="188"/>
      <c r="D596" s="188"/>
      <c r="E596" s="188"/>
      <c r="F596" s="188"/>
      <c r="G596" s="188"/>
      <c r="H596" s="188"/>
      <c r="I596" s="188"/>
      <c r="J596" s="188"/>
      <c r="K596" s="188"/>
      <c r="L596" s="188"/>
      <c r="M596" s="188"/>
      <c r="N596" s="188"/>
      <c r="O596" s="188"/>
      <c r="P596" s="188"/>
      <c r="Q596" s="188"/>
      <c r="R596" s="188"/>
      <c r="S596" s="188"/>
      <c r="T596" s="188"/>
      <c r="U596" s="188"/>
      <c r="V596" s="188"/>
      <c r="W596" s="188"/>
      <c r="AP596" s="195"/>
    </row>
    <row r="597" spans="3:42" s="194" customFormat="1">
      <c r="C597" s="188"/>
      <c r="D597" s="188"/>
      <c r="E597" s="188"/>
      <c r="F597" s="188"/>
      <c r="G597" s="188"/>
      <c r="H597" s="188"/>
      <c r="I597" s="188"/>
      <c r="J597" s="188"/>
      <c r="K597" s="188"/>
      <c r="L597" s="188"/>
      <c r="M597" s="188"/>
      <c r="N597" s="188"/>
      <c r="O597" s="188"/>
      <c r="P597" s="188"/>
      <c r="Q597" s="188"/>
      <c r="R597" s="188"/>
      <c r="S597" s="188"/>
      <c r="T597" s="188"/>
      <c r="U597" s="188"/>
      <c r="V597" s="188"/>
      <c r="W597" s="188"/>
      <c r="AP597" s="195"/>
    </row>
    <row r="598" spans="3:42" s="194" customFormat="1">
      <c r="C598" s="188"/>
      <c r="D598" s="188"/>
      <c r="E598" s="188"/>
      <c r="F598" s="188"/>
      <c r="G598" s="188"/>
      <c r="H598" s="188"/>
      <c r="I598" s="188"/>
      <c r="J598" s="188"/>
      <c r="K598" s="188"/>
      <c r="L598" s="188"/>
      <c r="M598" s="188"/>
      <c r="N598" s="188"/>
      <c r="O598" s="188"/>
      <c r="P598" s="188"/>
      <c r="Q598" s="188"/>
      <c r="R598" s="188"/>
      <c r="S598" s="188"/>
      <c r="T598" s="188"/>
      <c r="U598" s="188"/>
      <c r="V598" s="188"/>
      <c r="W598" s="188"/>
      <c r="AP598" s="195"/>
    </row>
    <row r="599" spans="3:42" s="194" customFormat="1">
      <c r="C599" s="188"/>
      <c r="D599" s="188"/>
      <c r="E599" s="188"/>
      <c r="F599" s="188"/>
      <c r="G599" s="188"/>
      <c r="H599" s="188"/>
      <c r="I599" s="188"/>
      <c r="J599" s="188"/>
      <c r="K599" s="188"/>
      <c r="L599" s="188"/>
      <c r="M599" s="188"/>
      <c r="N599" s="188"/>
      <c r="O599" s="188"/>
      <c r="P599" s="188"/>
      <c r="Q599" s="188"/>
      <c r="R599" s="188"/>
      <c r="S599" s="188"/>
      <c r="T599" s="188"/>
      <c r="U599" s="188"/>
      <c r="V599" s="188"/>
      <c r="W599" s="188"/>
      <c r="AP599" s="195"/>
    </row>
    <row r="600" spans="3:42" s="194" customFormat="1">
      <c r="C600" s="188"/>
      <c r="D600" s="188"/>
      <c r="E600" s="188"/>
      <c r="F600" s="188"/>
      <c r="G600" s="188"/>
      <c r="H600" s="188"/>
      <c r="I600" s="188"/>
      <c r="J600" s="188"/>
      <c r="K600" s="188"/>
      <c r="L600" s="188"/>
      <c r="M600" s="188"/>
      <c r="N600" s="188"/>
      <c r="O600" s="188"/>
      <c r="P600" s="188"/>
      <c r="Q600" s="188"/>
      <c r="R600" s="188"/>
      <c r="S600" s="188"/>
      <c r="T600" s="188"/>
      <c r="U600" s="188"/>
      <c r="V600" s="188"/>
      <c r="W600" s="188"/>
      <c r="AP600" s="195"/>
    </row>
    <row r="601" spans="3:42" s="194" customFormat="1">
      <c r="C601" s="188"/>
      <c r="D601" s="188"/>
      <c r="E601" s="188"/>
      <c r="F601" s="188"/>
      <c r="G601" s="188"/>
      <c r="H601" s="188"/>
      <c r="I601" s="188"/>
      <c r="J601" s="188"/>
      <c r="K601" s="188"/>
      <c r="L601" s="188"/>
      <c r="M601" s="188"/>
      <c r="N601" s="188"/>
      <c r="O601" s="188"/>
      <c r="P601" s="188"/>
      <c r="Q601" s="188"/>
      <c r="R601" s="188"/>
      <c r="S601" s="188"/>
      <c r="T601" s="188"/>
      <c r="U601" s="188"/>
      <c r="V601" s="188"/>
      <c r="W601" s="188"/>
      <c r="AP601" s="195"/>
    </row>
    <row r="602" spans="3:42" s="194" customFormat="1">
      <c r="C602" s="188"/>
      <c r="D602" s="188"/>
      <c r="E602" s="188"/>
      <c r="F602" s="188"/>
      <c r="G602" s="188"/>
      <c r="H602" s="188"/>
      <c r="I602" s="188"/>
      <c r="J602" s="188"/>
      <c r="K602" s="188"/>
      <c r="L602" s="188"/>
      <c r="M602" s="188"/>
      <c r="N602" s="188"/>
      <c r="O602" s="188"/>
      <c r="P602" s="188"/>
      <c r="Q602" s="188"/>
      <c r="R602" s="188"/>
      <c r="S602" s="188"/>
      <c r="T602" s="188"/>
      <c r="U602" s="188"/>
      <c r="V602" s="188"/>
      <c r="W602" s="188"/>
      <c r="AP602" s="195"/>
    </row>
    <row r="603" spans="3:42" s="194" customFormat="1">
      <c r="C603" s="188"/>
      <c r="D603" s="188"/>
      <c r="E603" s="188"/>
      <c r="F603" s="188"/>
      <c r="G603" s="188"/>
      <c r="H603" s="188"/>
      <c r="I603" s="188"/>
      <c r="J603" s="188"/>
      <c r="K603" s="188"/>
      <c r="L603" s="188"/>
      <c r="M603" s="188"/>
      <c r="N603" s="188"/>
      <c r="O603" s="188"/>
      <c r="P603" s="188"/>
      <c r="Q603" s="188"/>
      <c r="R603" s="188"/>
      <c r="S603" s="188"/>
      <c r="T603" s="188"/>
      <c r="U603" s="188"/>
      <c r="V603" s="188"/>
      <c r="W603" s="188"/>
      <c r="AP603" s="195"/>
    </row>
    <row r="604" spans="3:42" s="194" customFormat="1">
      <c r="C604" s="188"/>
      <c r="D604" s="188"/>
      <c r="E604" s="188"/>
      <c r="F604" s="188"/>
      <c r="G604" s="188"/>
      <c r="H604" s="188"/>
      <c r="I604" s="188"/>
      <c r="J604" s="188"/>
      <c r="K604" s="188"/>
      <c r="L604" s="188"/>
      <c r="M604" s="188"/>
      <c r="N604" s="188"/>
      <c r="O604" s="188"/>
      <c r="P604" s="188"/>
      <c r="Q604" s="188"/>
      <c r="R604" s="188"/>
      <c r="S604" s="188"/>
      <c r="T604" s="188"/>
      <c r="U604" s="188"/>
      <c r="V604" s="188"/>
      <c r="W604" s="188"/>
      <c r="AP604" s="195"/>
    </row>
    <row r="605" spans="3:42" s="194" customFormat="1">
      <c r="C605" s="188"/>
      <c r="D605" s="188"/>
      <c r="E605" s="188"/>
      <c r="F605" s="188"/>
      <c r="G605" s="188"/>
      <c r="H605" s="188"/>
      <c r="I605" s="188"/>
      <c r="J605" s="188"/>
      <c r="K605" s="188"/>
      <c r="L605" s="188"/>
      <c r="M605" s="188"/>
      <c r="N605" s="188"/>
      <c r="O605" s="188"/>
      <c r="P605" s="188"/>
      <c r="Q605" s="188"/>
      <c r="R605" s="188"/>
      <c r="S605" s="188"/>
      <c r="T605" s="188"/>
      <c r="U605" s="188"/>
      <c r="V605" s="188"/>
      <c r="W605" s="188"/>
      <c r="AP605" s="195"/>
    </row>
    <row r="606" spans="3:42" s="194" customFormat="1">
      <c r="C606" s="188"/>
      <c r="D606" s="188"/>
      <c r="E606" s="188"/>
      <c r="F606" s="188"/>
      <c r="G606" s="188"/>
      <c r="H606" s="188"/>
      <c r="I606" s="188"/>
      <c r="J606" s="188"/>
      <c r="K606" s="188"/>
      <c r="L606" s="188"/>
      <c r="M606" s="188"/>
      <c r="N606" s="188"/>
      <c r="O606" s="188"/>
      <c r="P606" s="188"/>
      <c r="Q606" s="188"/>
      <c r="R606" s="188"/>
      <c r="S606" s="188"/>
      <c r="T606" s="188"/>
      <c r="U606" s="188"/>
      <c r="V606" s="188"/>
      <c r="W606" s="188"/>
      <c r="AP606" s="195"/>
    </row>
    <row r="607" spans="3:42" s="194" customFormat="1">
      <c r="C607" s="188"/>
      <c r="D607" s="188"/>
      <c r="E607" s="188"/>
      <c r="F607" s="188"/>
      <c r="G607" s="188"/>
      <c r="H607" s="188"/>
      <c r="I607" s="188"/>
      <c r="J607" s="188"/>
      <c r="K607" s="188"/>
      <c r="L607" s="188"/>
      <c r="M607" s="188"/>
      <c r="N607" s="188"/>
      <c r="O607" s="188"/>
      <c r="P607" s="188"/>
      <c r="Q607" s="188"/>
      <c r="R607" s="188"/>
      <c r="S607" s="188"/>
      <c r="T607" s="188"/>
      <c r="U607" s="188"/>
      <c r="V607" s="188"/>
      <c r="W607" s="188"/>
      <c r="AP607" s="195"/>
    </row>
    <row r="608" spans="3:42" s="194" customFormat="1">
      <c r="C608" s="188"/>
      <c r="D608" s="188"/>
      <c r="E608" s="188"/>
      <c r="F608" s="188"/>
      <c r="G608" s="188"/>
      <c r="H608" s="188"/>
      <c r="I608" s="188"/>
      <c r="J608" s="188"/>
      <c r="K608" s="188"/>
      <c r="L608" s="188"/>
      <c r="M608" s="188"/>
      <c r="N608" s="188"/>
      <c r="O608" s="188"/>
      <c r="P608" s="188"/>
      <c r="Q608" s="188"/>
      <c r="R608" s="188"/>
      <c r="S608" s="188"/>
      <c r="T608" s="188"/>
      <c r="U608" s="188"/>
      <c r="V608" s="188"/>
      <c r="W608" s="188"/>
      <c r="AP608" s="195"/>
    </row>
    <row r="609" spans="3:42" s="194" customFormat="1">
      <c r="C609" s="188"/>
      <c r="D609" s="188"/>
      <c r="E609" s="188"/>
      <c r="F609" s="188"/>
      <c r="G609" s="188"/>
      <c r="H609" s="188"/>
      <c r="I609" s="188"/>
      <c r="J609" s="188"/>
      <c r="K609" s="188"/>
      <c r="L609" s="188"/>
      <c r="M609" s="188"/>
      <c r="N609" s="188"/>
      <c r="O609" s="188"/>
      <c r="P609" s="188"/>
      <c r="Q609" s="188"/>
      <c r="R609" s="188"/>
      <c r="S609" s="188"/>
      <c r="T609" s="188"/>
      <c r="U609" s="188"/>
      <c r="V609" s="188"/>
      <c r="W609" s="188"/>
      <c r="AP609" s="195"/>
    </row>
    <row r="610" spans="3:42" s="194" customFormat="1">
      <c r="C610" s="188"/>
      <c r="D610" s="188"/>
      <c r="E610" s="188"/>
      <c r="F610" s="188"/>
      <c r="G610" s="188"/>
      <c r="H610" s="188"/>
      <c r="I610" s="188"/>
      <c r="J610" s="188"/>
      <c r="K610" s="188"/>
      <c r="L610" s="188"/>
      <c r="M610" s="188"/>
      <c r="N610" s="188"/>
      <c r="O610" s="188"/>
      <c r="P610" s="188"/>
      <c r="Q610" s="188"/>
      <c r="R610" s="188"/>
      <c r="S610" s="188"/>
      <c r="T610" s="188"/>
      <c r="U610" s="188"/>
      <c r="V610" s="188"/>
      <c r="W610" s="188"/>
      <c r="AP610" s="195"/>
    </row>
    <row r="611" spans="3:42" s="194" customFormat="1">
      <c r="C611" s="188"/>
      <c r="D611" s="188"/>
      <c r="E611" s="188"/>
      <c r="F611" s="188"/>
      <c r="G611" s="188"/>
      <c r="H611" s="188"/>
      <c r="I611" s="188"/>
      <c r="J611" s="188"/>
      <c r="K611" s="188"/>
      <c r="L611" s="188"/>
      <c r="M611" s="188"/>
      <c r="N611" s="188"/>
      <c r="O611" s="188"/>
      <c r="P611" s="188"/>
      <c r="Q611" s="188"/>
      <c r="R611" s="188"/>
      <c r="S611" s="188"/>
      <c r="T611" s="188"/>
      <c r="U611" s="188"/>
      <c r="V611" s="188"/>
      <c r="W611" s="188"/>
      <c r="AP611" s="195"/>
    </row>
    <row r="612" spans="3:42" s="194" customFormat="1">
      <c r="C612" s="188"/>
      <c r="D612" s="188"/>
      <c r="E612" s="188"/>
      <c r="F612" s="188"/>
      <c r="G612" s="188"/>
      <c r="H612" s="188"/>
      <c r="I612" s="188"/>
      <c r="J612" s="188"/>
      <c r="K612" s="188"/>
      <c r="L612" s="188"/>
      <c r="M612" s="188"/>
      <c r="N612" s="188"/>
      <c r="O612" s="188"/>
      <c r="P612" s="188"/>
      <c r="Q612" s="188"/>
      <c r="R612" s="188"/>
      <c r="S612" s="188"/>
      <c r="T612" s="188"/>
      <c r="U612" s="188"/>
      <c r="V612" s="188"/>
      <c r="W612" s="188"/>
      <c r="AP612" s="195"/>
    </row>
    <row r="613" spans="3:42" s="194" customFormat="1">
      <c r="C613" s="188"/>
      <c r="D613" s="188"/>
      <c r="E613" s="188"/>
      <c r="F613" s="188"/>
      <c r="G613" s="188"/>
      <c r="H613" s="188"/>
      <c r="I613" s="188"/>
      <c r="J613" s="188"/>
      <c r="K613" s="188"/>
      <c r="L613" s="188"/>
      <c r="M613" s="188"/>
      <c r="N613" s="188"/>
      <c r="O613" s="188"/>
      <c r="P613" s="188"/>
      <c r="Q613" s="188"/>
      <c r="R613" s="188"/>
      <c r="S613" s="188"/>
      <c r="T613" s="188"/>
      <c r="U613" s="188"/>
      <c r="V613" s="188"/>
      <c r="W613" s="188"/>
      <c r="AP613" s="195"/>
    </row>
    <row r="614" spans="3:42" s="194" customFormat="1">
      <c r="C614" s="188"/>
      <c r="D614" s="188"/>
      <c r="E614" s="188"/>
      <c r="F614" s="188"/>
      <c r="G614" s="188"/>
      <c r="H614" s="188"/>
      <c r="I614" s="188"/>
      <c r="J614" s="188"/>
      <c r="K614" s="188"/>
      <c r="L614" s="188"/>
      <c r="M614" s="188"/>
      <c r="N614" s="188"/>
      <c r="O614" s="188"/>
      <c r="P614" s="188"/>
      <c r="Q614" s="188"/>
      <c r="R614" s="188"/>
      <c r="S614" s="188"/>
      <c r="T614" s="188"/>
      <c r="U614" s="188"/>
      <c r="V614" s="188"/>
      <c r="W614" s="188"/>
      <c r="AP614" s="195"/>
    </row>
    <row r="615" spans="3:42" s="194" customFormat="1">
      <c r="C615" s="188"/>
      <c r="D615" s="188"/>
      <c r="E615" s="188"/>
      <c r="F615" s="188"/>
      <c r="G615" s="188"/>
      <c r="H615" s="188"/>
      <c r="I615" s="188"/>
      <c r="J615" s="188"/>
      <c r="K615" s="188"/>
      <c r="L615" s="188"/>
      <c r="M615" s="188"/>
      <c r="N615" s="188"/>
      <c r="O615" s="188"/>
      <c r="P615" s="188"/>
      <c r="Q615" s="188"/>
      <c r="R615" s="188"/>
      <c r="S615" s="188"/>
      <c r="T615" s="188"/>
      <c r="U615" s="188"/>
      <c r="V615" s="188"/>
      <c r="W615" s="188"/>
      <c r="AP615" s="195"/>
    </row>
    <row r="616" spans="3:42" s="194" customFormat="1">
      <c r="C616" s="188"/>
      <c r="D616" s="188"/>
      <c r="E616" s="188"/>
      <c r="F616" s="188"/>
      <c r="G616" s="188"/>
      <c r="H616" s="188"/>
      <c r="I616" s="188"/>
      <c r="J616" s="188"/>
      <c r="K616" s="188"/>
      <c r="L616" s="188"/>
      <c r="M616" s="188"/>
      <c r="N616" s="188"/>
      <c r="O616" s="188"/>
      <c r="P616" s="188"/>
      <c r="Q616" s="188"/>
      <c r="R616" s="188"/>
      <c r="S616" s="188"/>
      <c r="T616" s="188"/>
      <c r="U616" s="188"/>
      <c r="V616" s="188"/>
      <c r="W616" s="188"/>
      <c r="AP616" s="195"/>
    </row>
    <row r="617" spans="3:42" s="194" customFormat="1">
      <c r="C617" s="188"/>
      <c r="D617" s="188"/>
      <c r="E617" s="188"/>
      <c r="F617" s="188"/>
      <c r="G617" s="188"/>
      <c r="H617" s="188"/>
      <c r="I617" s="188"/>
      <c r="J617" s="188"/>
      <c r="K617" s="188"/>
      <c r="L617" s="188"/>
      <c r="M617" s="188"/>
      <c r="N617" s="188"/>
      <c r="O617" s="188"/>
      <c r="P617" s="188"/>
      <c r="Q617" s="188"/>
      <c r="R617" s="188"/>
      <c r="S617" s="188"/>
      <c r="T617" s="188"/>
      <c r="U617" s="188"/>
      <c r="V617" s="188"/>
      <c r="W617" s="188"/>
      <c r="AP617" s="195"/>
    </row>
    <row r="618" spans="3:42" s="194" customFormat="1">
      <c r="C618" s="188"/>
      <c r="D618" s="188"/>
      <c r="E618" s="188"/>
      <c r="F618" s="188"/>
      <c r="G618" s="188"/>
      <c r="H618" s="188"/>
      <c r="I618" s="188"/>
      <c r="J618" s="188"/>
      <c r="K618" s="188"/>
      <c r="L618" s="188"/>
      <c r="M618" s="188"/>
      <c r="N618" s="188"/>
      <c r="O618" s="188"/>
      <c r="P618" s="188"/>
      <c r="Q618" s="188"/>
      <c r="R618" s="188"/>
      <c r="S618" s="188"/>
      <c r="T618" s="188"/>
      <c r="U618" s="188"/>
      <c r="V618" s="188"/>
      <c r="W618" s="188"/>
      <c r="AP618" s="195"/>
    </row>
    <row r="619" spans="3:42" s="194" customFormat="1">
      <c r="C619" s="188"/>
      <c r="D619" s="188"/>
      <c r="E619" s="188"/>
      <c r="F619" s="188"/>
      <c r="G619" s="188"/>
      <c r="H619" s="188"/>
      <c r="I619" s="188"/>
      <c r="J619" s="188"/>
      <c r="K619" s="188"/>
      <c r="L619" s="188"/>
      <c r="M619" s="188"/>
      <c r="N619" s="188"/>
      <c r="O619" s="188"/>
      <c r="P619" s="188"/>
      <c r="Q619" s="188"/>
      <c r="R619" s="188"/>
      <c r="S619" s="188"/>
      <c r="T619" s="188"/>
      <c r="U619" s="188"/>
      <c r="V619" s="188"/>
      <c r="W619" s="188"/>
      <c r="AP619" s="195"/>
    </row>
    <row r="620" spans="3:42" s="194" customFormat="1">
      <c r="C620" s="188"/>
      <c r="D620" s="188"/>
      <c r="E620" s="188"/>
      <c r="F620" s="188"/>
      <c r="G620" s="188"/>
      <c r="H620" s="188"/>
      <c r="I620" s="188"/>
      <c r="J620" s="188"/>
      <c r="K620" s="188"/>
      <c r="L620" s="188"/>
      <c r="M620" s="188"/>
      <c r="N620" s="188"/>
      <c r="O620" s="188"/>
      <c r="P620" s="188"/>
      <c r="Q620" s="188"/>
      <c r="R620" s="188"/>
      <c r="S620" s="188"/>
      <c r="T620" s="188"/>
      <c r="U620" s="188"/>
      <c r="V620" s="188"/>
      <c r="W620" s="188"/>
      <c r="AP620" s="195"/>
    </row>
    <row r="621" spans="3:42" s="194" customFormat="1">
      <c r="C621" s="188"/>
      <c r="D621" s="188"/>
      <c r="E621" s="188"/>
      <c r="F621" s="188"/>
      <c r="G621" s="188"/>
      <c r="H621" s="188"/>
      <c r="I621" s="188"/>
      <c r="J621" s="188"/>
      <c r="K621" s="188"/>
      <c r="L621" s="188"/>
      <c r="M621" s="188"/>
      <c r="N621" s="188"/>
      <c r="O621" s="188"/>
      <c r="P621" s="188"/>
      <c r="Q621" s="188"/>
      <c r="R621" s="188"/>
      <c r="S621" s="188"/>
      <c r="T621" s="188"/>
      <c r="U621" s="188"/>
      <c r="V621" s="188"/>
      <c r="W621" s="188"/>
      <c r="AP621" s="195"/>
    </row>
    <row r="622" spans="3:42" s="194" customFormat="1">
      <c r="C622" s="188"/>
      <c r="D622" s="188"/>
      <c r="E622" s="188"/>
      <c r="F622" s="188"/>
      <c r="G622" s="188"/>
      <c r="H622" s="188"/>
      <c r="I622" s="188"/>
      <c r="J622" s="188"/>
      <c r="K622" s="188"/>
      <c r="L622" s="188"/>
      <c r="M622" s="188"/>
      <c r="N622" s="188"/>
      <c r="O622" s="188"/>
      <c r="P622" s="188"/>
      <c r="Q622" s="188"/>
      <c r="R622" s="188"/>
      <c r="S622" s="188"/>
      <c r="T622" s="188"/>
      <c r="U622" s="188"/>
      <c r="V622" s="188"/>
      <c r="W622" s="188"/>
      <c r="AP622" s="195"/>
    </row>
    <row r="623" spans="3:42" s="194" customFormat="1">
      <c r="C623" s="188"/>
      <c r="D623" s="188"/>
      <c r="E623" s="188"/>
      <c r="F623" s="188"/>
      <c r="G623" s="188"/>
      <c r="H623" s="188"/>
      <c r="I623" s="188"/>
      <c r="J623" s="188"/>
      <c r="K623" s="188"/>
      <c r="L623" s="188"/>
      <c r="M623" s="188"/>
      <c r="N623" s="188"/>
      <c r="O623" s="188"/>
      <c r="P623" s="188"/>
      <c r="Q623" s="188"/>
      <c r="R623" s="188"/>
      <c r="S623" s="188"/>
      <c r="T623" s="188"/>
      <c r="U623" s="188"/>
      <c r="V623" s="188"/>
      <c r="W623" s="188"/>
      <c r="AP623" s="195"/>
    </row>
    <row r="624" spans="3:42" s="194" customFormat="1">
      <c r="C624" s="188"/>
      <c r="D624" s="188"/>
      <c r="E624" s="188"/>
      <c r="F624" s="188"/>
      <c r="G624" s="188"/>
      <c r="H624" s="188"/>
      <c r="I624" s="188"/>
      <c r="J624" s="188"/>
      <c r="K624" s="188"/>
      <c r="L624" s="188"/>
      <c r="M624" s="188"/>
      <c r="N624" s="188"/>
      <c r="O624" s="188"/>
      <c r="P624" s="188"/>
      <c r="Q624" s="188"/>
      <c r="R624" s="188"/>
      <c r="S624" s="188"/>
      <c r="T624" s="188"/>
      <c r="U624" s="188"/>
      <c r="V624" s="188"/>
      <c r="W624" s="188"/>
      <c r="AP624" s="195"/>
    </row>
    <row r="625" spans="3:42" s="194" customFormat="1">
      <c r="C625" s="188"/>
      <c r="D625" s="188"/>
      <c r="E625" s="188"/>
      <c r="F625" s="188"/>
      <c r="G625" s="188"/>
      <c r="H625" s="188"/>
      <c r="I625" s="188"/>
      <c r="J625" s="188"/>
      <c r="K625" s="188"/>
      <c r="L625" s="188"/>
      <c r="M625" s="188"/>
      <c r="N625" s="188"/>
      <c r="O625" s="188"/>
      <c r="P625" s="188"/>
      <c r="Q625" s="188"/>
      <c r="R625" s="188"/>
      <c r="S625" s="188"/>
      <c r="T625" s="188"/>
      <c r="U625" s="188"/>
      <c r="V625" s="188"/>
      <c r="W625" s="188"/>
      <c r="AP625" s="195"/>
    </row>
    <row r="626" spans="3:42" s="194" customFormat="1">
      <c r="C626" s="188"/>
      <c r="D626" s="188"/>
      <c r="E626" s="188"/>
      <c r="F626" s="188"/>
      <c r="G626" s="188"/>
      <c r="H626" s="188"/>
      <c r="I626" s="188"/>
      <c r="J626" s="188"/>
      <c r="K626" s="188"/>
      <c r="L626" s="188"/>
      <c r="M626" s="188"/>
      <c r="N626" s="188"/>
      <c r="O626" s="188"/>
      <c r="P626" s="188"/>
      <c r="Q626" s="188"/>
      <c r="R626" s="188"/>
      <c r="S626" s="188"/>
      <c r="T626" s="188"/>
      <c r="U626" s="188"/>
      <c r="V626" s="188"/>
      <c r="W626" s="188"/>
      <c r="AP626" s="195"/>
    </row>
    <row r="627" spans="3:42" s="194" customFormat="1">
      <c r="C627" s="188"/>
      <c r="D627" s="188"/>
      <c r="E627" s="188"/>
      <c r="F627" s="188"/>
      <c r="G627" s="188"/>
      <c r="H627" s="188"/>
      <c r="I627" s="188"/>
      <c r="J627" s="188"/>
      <c r="K627" s="188"/>
      <c r="L627" s="188"/>
      <c r="M627" s="188"/>
      <c r="N627" s="188"/>
      <c r="O627" s="188"/>
      <c r="P627" s="188"/>
      <c r="Q627" s="188"/>
      <c r="R627" s="188"/>
      <c r="S627" s="188"/>
      <c r="T627" s="188"/>
      <c r="U627" s="188"/>
      <c r="V627" s="188"/>
      <c r="W627" s="188"/>
      <c r="AP627" s="195"/>
    </row>
    <row r="628" spans="3:42" s="194" customFormat="1">
      <c r="C628" s="188"/>
      <c r="D628" s="188"/>
      <c r="E628" s="188"/>
      <c r="F628" s="188"/>
      <c r="G628" s="188"/>
      <c r="H628" s="188"/>
      <c r="I628" s="188"/>
      <c r="J628" s="188"/>
      <c r="K628" s="188"/>
      <c r="L628" s="188"/>
      <c r="M628" s="188"/>
      <c r="N628" s="188"/>
      <c r="O628" s="188"/>
      <c r="P628" s="188"/>
      <c r="Q628" s="188"/>
      <c r="R628" s="188"/>
      <c r="S628" s="188"/>
      <c r="T628" s="188"/>
      <c r="U628" s="188"/>
      <c r="V628" s="188"/>
      <c r="W628" s="188"/>
      <c r="AP628" s="195"/>
    </row>
    <row r="629" spans="3:42" s="194" customFormat="1">
      <c r="C629" s="188"/>
      <c r="D629" s="188"/>
      <c r="E629" s="188"/>
      <c r="F629" s="188"/>
      <c r="G629" s="188"/>
      <c r="H629" s="188"/>
      <c r="I629" s="188"/>
      <c r="J629" s="188"/>
      <c r="K629" s="188"/>
      <c r="L629" s="188"/>
      <c r="M629" s="188"/>
      <c r="N629" s="188"/>
      <c r="O629" s="188"/>
      <c r="P629" s="188"/>
      <c r="Q629" s="188"/>
      <c r="R629" s="188"/>
      <c r="S629" s="188"/>
      <c r="T629" s="188"/>
      <c r="U629" s="188"/>
      <c r="V629" s="188"/>
      <c r="W629" s="188"/>
      <c r="AP629" s="195"/>
    </row>
    <row r="630" spans="3:42" s="194" customFormat="1">
      <c r="C630" s="188"/>
      <c r="D630" s="188"/>
      <c r="E630" s="188"/>
      <c r="F630" s="188"/>
      <c r="G630" s="188"/>
      <c r="H630" s="188"/>
      <c r="I630" s="188"/>
      <c r="J630" s="188"/>
      <c r="K630" s="188"/>
      <c r="L630" s="188"/>
      <c r="M630" s="188"/>
      <c r="N630" s="188"/>
      <c r="O630" s="188"/>
      <c r="P630" s="188"/>
      <c r="Q630" s="188"/>
      <c r="R630" s="188"/>
      <c r="S630" s="188"/>
      <c r="T630" s="188"/>
      <c r="U630" s="188"/>
      <c r="V630" s="188"/>
      <c r="W630" s="188"/>
      <c r="AP630" s="195"/>
    </row>
    <row r="631" spans="3:42" s="194" customFormat="1">
      <c r="C631" s="188"/>
      <c r="D631" s="188"/>
      <c r="E631" s="188"/>
      <c r="F631" s="188"/>
      <c r="G631" s="188"/>
      <c r="H631" s="188"/>
      <c r="I631" s="188"/>
      <c r="J631" s="188"/>
      <c r="K631" s="188"/>
      <c r="L631" s="188"/>
      <c r="M631" s="188"/>
      <c r="N631" s="188"/>
      <c r="O631" s="188"/>
      <c r="P631" s="188"/>
      <c r="Q631" s="188"/>
      <c r="R631" s="188"/>
      <c r="S631" s="188"/>
      <c r="T631" s="188"/>
      <c r="U631" s="188"/>
      <c r="V631" s="188"/>
      <c r="W631" s="188"/>
      <c r="AP631" s="195"/>
    </row>
    <row r="632" spans="3:42" s="194" customFormat="1">
      <c r="C632" s="188"/>
      <c r="D632" s="188"/>
      <c r="E632" s="188"/>
      <c r="F632" s="188"/>
      <c r="G632" s="188"/>
      <c r="H632" s="188"/>
      <c r="I632" s="188"/>
      <c r="J632" s="188"/>
      <c r="K632" s="188"/>
      <c r="L632" s="188"/>
      <c r="M632" s="188"/>
      <c r="N632" s="188"/>
      <c r="O632" s="188"/>
      <c r="P632" s="188"/>
      <c r="Q632" s="188"/>
      <c r="R632" s="188"/>
      <c r="S632" s="188"/>
      <c r="T632" s="188"/>
      <c r="U632" s="188"/>
      <c r="V632" s="188"/>
      <c r="W632" s="188"/>
      <c r="AP632" s="195"/>
    </row>
    <row r="633" spans="3:42" s="194" customFormat="1">
      <c r="C633" s="188"/>
      <c r="D633" s="188"/>
      <c r="E633" s="188"/>
      <c r="F633" s="188"/>
      <c r="G633" s="188"/>
      <c r="H633" s="188"/>
      <c r="I633" s="188"/>
      <c r="J633" s="188"/>
      <c r="K633" s="188"/>
      <c r="L633" s="188"/>
      <c r="M633" s="188"/>
      <c r="N633" s="188"/>
      <c r="O633" s="188"/>
      <c r="P633" s="188"/>
      <c r="Q633" s="188"/>
      <c r="R633" s="188"/>
      <c r="S633" s="188"/>
      <c r="T633" s="188"/>
      <c r="U633" s="188"/>
      <c r="V633" s="188"/>
      <c r="W633" s="188"/>
      <c r="AP633" s="195"/>
    </row>
    <row r="634" spans="3:42" s="194" customFormat="1">
      <c r="C634" s="188"/>
      <c r="D634" s="188"/>
      <c r="E634" s="188"/>
      <c r="F634" s="188"/>
      <c r="G634" s="188"/>
      <c r="H634" s="188"/>
      <c r="I634" s="188"/>
      <c r="J634" s="188"/>
      <c r="K634" s="188"/>
      <c r="L634" s="188"/>
      <c r="M634" s="188"/>
      <c r="N634" s="188"/>
      <c r="O634" s="188"/>
      <c r="P634" s="188"/>
      <c r="Q634" s="188"/>
      <c r="R634" s="188"/>
      <c r="S634" s="188"/>
      <c r="T634" s="188"/>
      <c r="U634" s="188"/>
      <c r="V634" s="188"/>
      <c r="W634" s="188"/>
      <c r="AP634" s="195"/>
    </row>
    <row r="635" spans="3:42" s="194" customFormat="1">
      <c r="C635" s="188"/>
      <c r="D635" s="188"/>
      <c r="E635" s="188"/>
      <c r="F635" s="188"/>
      <c r="G635" s="188"/>
      <c r="H635" s="188"/>
      <c r="I635" s="188"/>
      <c r="J635" s="188"/>
      <c r="K635" s="188"/>
      <c r="L635" s="188"/>
      <c r="M635" s="188"/>
      <c r="N635" s="188"/>
      <c r="O635" s="188"/>
      <c r="P635" s="188"/>
      <c r="Q635" s="188"/>
      <c r="R635" s="188"/>
      <c r="S635" s="188"/>
      <c r="T635" s="188"/>
      <c r="U635" s="188"/>
      <c r="V635" s="188"/>
      <c r="W635" s="188"/>
      <c r="AP635" s="195"/>
    </row>
    <row r="636" spans="3:42" s="194" customFormat="1">
      <c r="C636" s="188"/>
      <c r="D636" s="188"/>
      <c r="E636" s="188"/>
      <c r="F636" s="188"/>
      <c r="G636" s="188"/>
      <c r="H636" s="188"/>
      <c r="I636" s="188"/>
      <c r="J636" s="188"/>
      <c r="K636" s="188"/>
      <c r="L636" s="188"/>
      <c r="M636" s="188"/>
      <c r="N636" s="188"/>
      <c r="O636" s="188"/>
      <c r="P636" s="188"/>
      <c r="Q636" s="188"/>
      <c r="R636" s="188"/>
      <c r="S636" s="188"/>
      <c r="T636" s="188"/>
      <c r="U636" s="188"/>
      <c r="V636" s="188"/>
      <c r="W636" s="188"/>
      <c r="AP636" s="195"/>
    </row>
    <row r="637" spans="3:42" s="194" customFormat="1">
      <c r="C637" s="188"/>
      <c r="D637" s="188"/>
      <c r="E637" s="188"/>
      <c r="F637" s="188"/>
      <c r="G637" s="188"/>
      <c r="H637" s="188"/>
      <c r="I637" s="188"/>
      <c r="J637" s="188"/>
      <c r="K637" s="188"/>
      <c r="L637" s="188"/>
      <c r="M637" s="188"/>
      <c r="N637" s="188"/>
      <c r="O637" s="188"/>
      <c r="P637" s="188"/>
      <c r="Q637" s="188"/>
      <c r="R637" s="188"/>
      <c r="S637" s="188"/>
      <c r="T637" s="188"/>
      <c r="U637" s="188"/>
      <c r="V637" s="188"/>
      <c r="W637" s="188"/>
      <c r="AP637" s="195"/>
    </row>
    <row r="638" spans="3:42" s="194" customFormat="1">
      <c r="C638" s="188"/>
      <c r="D638" s="188"/>
      <c r="E638" s="188"/>
      <c r="F638" s="188"/>
      <c r="G638" s="188"/>
      <c r="H638" s="188"/>
      <c r="I638" s="188"/>
      <c r="J638" s="188"/>
      <c r="K638" s="188"/>
      <c r="L638" s="188"/>
      <c r="M638" s="188"/>
      <c r="N638" s="188"/>
      <c r="O638" s="188"/>
      <c r="P638" s="188"/>
      <c r="Q638" s="188"/>
      <c r="R638" s="188"/>
      <c r="S638" s="188"/>
      <c r="T638" s="188"/>
      <c r="U638" s="188"/>
      <c r="V638" s="188"/>
      <c r="W638" s="188"/>
      <c r="AP638" s="195"/>
    </row>
    <row r="639" spans="3:42" s="194" customFormat="1">
      <c r="C639" s="188"/>
      <c r="D639" s="188"/>
      <c r="E639" s="188"/>
      <c r="F639" s="188"/>
      <c r="G639" s="188"/>
      <c r="H639" s="188"/>
      <c r="I639" s="188"/>
      <c r="J639" s="188"/>
      <c r="K639" s="188"/>
      <c r="L639" s="188"/>
      <c r="M639" s="188"/>
      <c r="N639" s="188"/>
      <c r="O639" s="188"/>
      <c r="P639" s="188"/>
      <c r="Q639" s="188"/>
      <c r="R639" s="188"/>
      <c r="S639" s="188"/>
      <c r="T639" s="188"/>
      <c r="U639" s="188"/>
      <c r="V639" s="188"/>
      <c r="W639" s="188"/>
      <c r="AP639" s="195"/>
    </row>
    <row r="640" spans="3:42" s="194" customFormat="1">
      <c r="C640" s="188"/>
      <c r="D640" s="188"/>
      <c r="E640" s="188"/>
      <c r="F640" s="188"/>
      <c r="G640" s="188"/>
      <c r="H640" s="188"/>
      <c r="I640" s="188"/>
      <c r="J640" s="188"/>
      <c r="K640" s="188"/>
      <c r="L640" s="188"/>
      <c r="M640" s="188"/>
      <c r="N640" s="188"/>
      <c r="O640" s="188"/>
      <c r="P640" s="188"/>
      <c r="Q640" s="188"/>
      <c r="R640" s="188"/>
      <c r="S640" s="188"/>
      <c r="T640" s="188"/>
      <c r="U640" s="188"/>
      <c r="V640" s="188"/>
      <c r="W640" s="188"/>
      <c r="AP640" s="195"/>
    </row>
    <row r="641" spans="3:42" s="194" customFormat="1">
      <c r="C641" s="188"/>
      <c r="D641" s="188"/>
      <c r="E641" s="188"/>
      <c r="F641" s="188"/>
      <c r="G641" s="188"/>
      <c r="H641" s="188"/>
      <c r="I641" s="188"/>
      <c r="J641" s="188"/>
      <c r="K641" s="188"/>
      <c r="L641" s="188"/>
      <c r="M641" s="188"/>
      <c r="N641" s="188"/>
      <c r="O641" s="188"/>
      <c r="P641" s="188"/>
      <c r="Q641" s="188"/>
      <c r="R641" s="188"/>
      <c r="S641" s="188"/>
      <c r="T641" s="188"/>
      <c r="U641" s="188"/>
      <c r="V641" s="188"/>
      <c r="W641" s="188"/>
      <c r="AP641" s="195"/>
    </row>
    <row r="642" spans="3:42" s="194" customFormat="1">
      <c r="C642" s="188"/>
      <c r="D642" s="188"/>
      <c r="E642" s="188"/>
      <c r="F642" s="188"/>
      <c r="G642" s="188"/>
      <c r="H642" s="188"/>
      <c r="I642" s="188"/>
      <c r="J642" s="188"/>
      <c r="K642" s="188"/>
      <c r="L642" s="188"/>
      <c r="M642" s="188"/>
      <c r="N642" s="188"/>
      <c r="O642" s="188"/>
      <c r="P642" s="188"/>
      <c r="Q642" s="188"/>
      <c r="R642" s="188"/>
      <c r="S642" s="188"/>
      <c r="T642" s="188"/>
      <c r="U642" s="188"/>
      <c r="V642" s="188"/>
      <c r="W642" s="188"/>
      <c r="AP642" s="195"/>
    </row>
    <row r="643" spans="3:42" s="194" customFormat="1">
      <c r="C643" s="188"/>
      <c r="D643" s="188"/>
      <c r="E643" s="188"/>
      <c r="F643" s="188"/>
      <c r="G643" s="188"/>
      <c r="H643" s="188"/>
      <c r="I643" s="188"/>
      <c r="J643" s="188"/>
      <c r="K643" s="188"/>
      <c r="L643" s="188"/>
      <c r="M643" s="188"/>
      <c r="N643" s="188"/>
      <c r="O643" s="188"/>
      <c r="P643" s="188"/>
      <c r="Q643" s="188"/>
      <c r="R643" s="188"/>
      <c r="S643" s="188"/>
      <c r="T643" s="188"/>
      <c r="U643" s="188"/>
      <c r="V643" s="188"/>
      <c r="W643" s="188"/>
      <c r="AP643" s="195"/>
    </row>
    <row r="644" spans="3:42" s="194" customFormat="1">
      <c r="C644" s="188"/>
      <c r="D644" s="188"/>
      <c r="E644" s="188"/>
      <c r="F644" s="188"/>
      <c r="G644" s="188"/>
      <c r="H644" s="188"/>
      <c r="I644" s="188"/>
      <c r="J644" s="188"/>
      <c r="K644" s="188"/>
      <c r="L644" s="188"/>
      <c r="M644" s="188"/>
      <c r="N644" s="188"/>
      <c r="O644" s="188"/>
      <c r="P644" s="188"/>
      <c r="Q644" s="188"/>
      <c r="R644" s="188"/>
      <c r="S644" s="188"/>
      <c r="T644" s="188"/>
      <c r="U644" s="188"/>
      <c r="V644" s="188"/>
      <c r="W644" s="188"/>
      <c r="AP644" s="195"/>
    </row>
    <row r="645" spans="3:42" s="194" customFormat="1">
      <c r="C645" s="188"/>
      <c r="D645" s="188"/>
      <c r="E645" s="188"/>
      <c r="F645" s="188"/>
      <c r="G645" s="188"/>
      <c r="H645" s="188"/>
      <c r="I645" s="188"/>
      <c r="J645" s="188"/>
      <c r="K645" s="188"/>
      <c r="L645" s="188"/>
      <c r="M645" s="188"/>
      <c r="N645" s="188"/>
      <c r="O645" s="188"/>
      <c r="P645" s="188"/>
      <c r="Q645" s="188"/>
      <c r="R645" s="188"/>
      <c r="S645" s="188"/>
      <c r="T645" s="188"/>
      <c r="U645" s="188"/>
      <c r="V645" s="188"/>
      <c r="W645" s="188"/>
      <c r="AP645" s="195"/>
    </row>
    <row r="646" spans="3:42" s="194" customFormat="1">
      <c r="C646" s="188"/>
      <c r="D646" s="188"/>
      <c r="E646" s="188"/>
      <c r="F646" s="188"/>
      <c r="G646" s="188"/>
      <c r="H646" s="188"/>
      <c r="I646" s="188"/>
      <c r="J646" s="188"/>
      <c r="K646" s="188"/>
      <c r="L646" s="188"/>
      <c r="M646" s="188"/>
      <c r="N646" s="188"/>
      <c r="O646" s="188"/>
      <c r="P646" s="188"/>
      <c r="Q646" s="188"/>
      <c r="R646" s="188"/>
      <c r="S646" s="188"/>
      <c r="T646" s="188"/>
      <c r="U646" s="188"/>
      <c r="V646" s="188"/>
      <c r="W646" s="188"/>
      <c r="AP646" s="195"/>
    </row>
    <row r="647" spans="3:42" s="194" customFormat="1">
      <c r="C647" s="188"/>
      <c r="D647" s="188"/>
      <c r="E647" s="188"/>
      <c r="F647" s="188"/>
      <c r="G647" s="188"/>
      <c r="H647" s="188"/>
      <c r="I647" s="188"/>
      <c r="J647" s="188"/>
      <c r="K647" s="188"/>
      <c r="L647" s="188"/>
      <c r="M647" s="188"/>
      <c r="N647" s="188"/>
      <c r="O647" s="188"/>
      <c r="P647" s="188"/>
      <c r="Q647" s="188"/>
      <c r="R647" s="188"/>
      <c r="S647" s="188"/>
      <c r="T647" s="188"/>
      <c r="U647" s="188"/>
      <c r="V647" s="188"/>
      <c r="W647" s="188"/>
      <c r="AP647" s="195"/>
    </row>
    <row r="648" spans="3:42" s="194" customFormat="1">
      <c r="C648" s="188"/>
      <c r="D648" s="188"/>
      <c r="E648" s="188"/>
      <c r="F648" s="188"/>
      <c r="G648" s="188"/>
      <c r="H648" s="188"/>
      <c r="I648" s="188"/>
      <c r="J648" s="188"/>
      <c r="K648" s="188"/>
      <c r="L648" s="188"/>
      <c r="M648" s="188"/>
      <c r="N648" s="188"/>
      <c r="O648" s="188"/>
      <c r="P648" s="188"/>
      <c r="Q648" s="188"/>
      <c r="R648" s="188"/>
      <c r="S648" s="188"/>
      <c r="T648" s="188"/>
      <c r="U648" s="188"/>
      <c r="V648" s="188"/>
      <c r="W648" s="188"/>
      <c r="AP648" s="195"/>
    </row>
    <row r="649" spans="3:42" s="194" customFormat="1">
      <c r="C649" s="188"/>
      <c r="D649" s="188"/>
      <c r="E649" s="188"/>
      <c r="F649" s="188"/>
      <c r="G649" s="188"/>
      <c r="H649" s="188"/>
      <c r="I649" s="188"/>
      <c r="J649" s="188"/>
      <c r="K649" s="188"/>
      <c r="L649" s="188"/>
      <c r="M649" s="188"/>
      <c r="N649" s="188"/>
      <c r="O649" s="188"/>
      <c r="P649" s="188"/>
      <c r="Q649" s="188"/>
      <c r="R649" s="188"/>
      <c r="S649" s="188"/>
      <c r="T649" s="188"/>
      <c r="U649" s="188"/>
      <c r="V649" s="188"/>
      <c r="W649" s="188"/>
      <c r="AP649" s="195"/>
    </row>
    <row r="650" spans="3:42" s="194" customFormat="1">
      <c r="C650" s="188"/>
      <c r="D650" s="188"/>
      <c r="E650" s="188"/>
      <c r="F650" s="188"/>
      <c r="G650" s="188"/>
      <c r="H650" s="188"/>
      <c r="I650" s="188"/>
      <c r="J650" s="188"/>
      <c r="K650" s="188"/>
      <c r="L650" s="188"/>
      <c r="M650" s="188"/>
      <c r="N650" s="188"/>
      <c r="O650" s="188"/>
      <c r="P650" s="188"/>
      <c r="Q650" s="188"/>
      <c r="R650" s="188"/>
      <c r="S650" s="188"/>
      <c r="T650" s="188"/>
      <c r="U650" s="188"/>
      <c r="V650" s="188"/>
      <c r="W650" s="188"/>
      <c r="AP650" s="195"/>
    </row>
    <row r="651" spans="3:42" s="194" customFormat="1">
      <c r="C651" s="188"/>
      <c r="D651" s="188"/>
      <c r="E651" s="188"/>
      <c r="F651" s="188"/>
      <c r="G651" s="188"/>
      <c r="H651" s="188"/>
      <c r="I651" s="188"/>
      <c r="J651" s="188"/>
      <c r="K651" s="188"/>
      <c r="L651" s="188"/>
      <c r="M651" s="188"/>
      <c r="N651" s="188"/>
      <c r="O651" s="188"/>
      <c r="P651" s="188"/>
      <c r="Q651" s="188"/>
      <c r="R651" s="188"/>
      <c r="S651" s="188"/>
      <c r="T651" s="188"/>
      <c r="U651" s="188"/>
      <c r="V651" s="188"/>
      <c r="W651" s="188"/>
      <c r="AP651" s="195"/>
    </row>
    <row r="652" spans="3:42" s="194" customFormat="1">
      <c r="C652" s="188"/>
      <c r="D652" s="188"/>
      <c r="E652" s="188"/>
      <c r="F652" s="188"/>
      <c r="G652" s="188"/>
      <c r="H652" s="188"/>
      <c r="I652" s="188"/>
      <c r="J652" s="188"/>
      <c r="K652" s="188"/>
      <c r="L652" s="188"/>
      <c r="M652" s="188"/>
      <c r="N652" s="188"/>
      <c r="O652" s="188"/>
      <c r="P652" s="188"/>
      <c r="Q652" s="188"/>
      <c r="R652" s="188"/>
      <c r="S652" s="188"/>
      <c r="T652" s="188"/>
      <c r="U652" s="188"/>
      <c r="V652" s="188"/>
      <c r="W652" s="188"/>
      <c r="AP652" s="195"/>
    </row>
    <row r="653" spans="3:42" s="194" customFormat="1">
      <c r="C653" s="188"/>
      <c r="D653" s="188"/>
      <c r="E653" s="188"/>
      <c r="F653" s="188"/>
      <c r="G653" s="188"/>
      <c r="H653" s="188"/>
      <c r="I653" s="188"/>
      <c r="J653" s="188"/>
      <c r="K653" s="188"/>
      <c r="L653" s="188"/>
      <c r="M653" s="188"/>
      <c r="N653" s="188"/>
      <c r="O653" s="188"/>
      <c r="P653" s="188"/>
      <c r="Q653" s="188"/>
      <c r="R653" s="188"/>
      <c r="S653" s="188"/>
      <c r="T653" s="188"/>
      <c r="U653" s="188"/>
      <c r="V653" s="188"/>
      <c r="W653" s="188"/>
      <c r="AP653" s="195"/>
    </row>
    <row r="654" spans="3:42" s="194" customFormat="1">
      <c r="C654" s="188"/>
      <c r="D654" s="188"/>
      <c r="E654" s="188"/>
      <c r="F654" s="188"/>
      <c r="G654" s="188"/>
      <c r="H654" s="188"/>
      <c r="I654" s="188"/>
      <c r="J654" s="188"/>
      <c r="K654" s="188"/>
      <c r="L654" s="188"/>
      <c r="M654" s="188"/>
      <c r="N654" s="188"/>
      <c r="O654" s="188"/>
      <c r="P654" s="188"/>
      <c r="Q654" s="188"/>
      <c r="R654" s="188"/>
      <c r="S654" s="188"/>
      <c r="T654" s="188"/>
      <c r="U654" s="188"/>
      <c r="V654" s="188"/>
      <c r="W654" s="188"/>
      <c r="AP654" s="195"/>
    </row>
    <row r="655" spans="3:42" s="194" customFormat="1">
      <c r="C655" s="188"/>
      <c r="D655" s="188"/>
      <c r="E655" s="188"/>
      <c r="F655" s="188"/>
      <c r="G655" s="188"/>
      <c r="H655" s="188"/>
      <c r="I655" s="188"/>
      <c r="J655" s="188"/>
      <c r="K655" s="188"/>
      <c r="L655" s="188"/>
      <c r="M655" s="188"/>
      <c r="N655" s="188"/>
      <c r="O655" s="188"/>
      <c r="P655" s="188"/>
      <c r="Q655" s="188"/>
      <c r="R655" s="188"/>
      <c r="S655" s="188"/>
      <c r="T655" s="188"/>
      <c r="U655" s="188"/>
      <c r="V655" s="188"/>
      <c r="W655" s="188"/>
      <c r="AP655" s="195"/>
    </row>
    <row r="656" spans="3:42" s="194" customFormat="1">
      <c r="C656" s="188"/>
      <c r="D656" s="188"/>
      <c r="E656" s="188"/>
      <c r="F656" s="188"/>
      <c r="G656" s="188"/>
      <c r="H656" s="188"/>
      <c r="I656" s="188"/>
      <c r="J656" s="188"/>
      <c r="K656" s="188"/>
      <c r="L656" s="188"/>
      <c r="M656" s="188"/>
      <c r="N656" s="188"/>
      <c r="O656" s="188"/>
      <c r="P656" s="188"/>
      <c r="Q656" s="188"/>
      <c r="R656" s="188"/>
      <c r="S656" s="188"/>
      <c r="T656" s="188"/>
      <c r="U656" s="188"/>
      <c r="V656" s="188"/>
      <c r="W656" s="188"/>
      <c r="AP656" s="195"/>
    </row>
    <row r="657" spans="3:42" s="194" customFormat="1">
      <c r="C657" s="188"/>
      <c r="D657" s="188"/>
      <c r="E657" s="188"/>
      <c r="F657" s="188"/>
      <c r="G657" s="188"/>
      <c r="H657" s="188"/>
      <c r="I657" s="188"/>
      <c r="J657" s="188"/>
      <c r="K657" s="188"/>
      <c r="L657" s="188"/>
      <c r="M657" s="188"/>
      <c r="N657" s="188"/>
      <c r="O657" s="188"/>
      <c r="P657" s="188"/>
      <c r="Q657" s="188"/>
      <c r="R657" s="188"/>
      <c r="S657" s="188"/>
      <c r="T657" s="188"/>
      <c r="U657" s="188"/>
      <c r="V657" s="188"/>
      <c r="W657" s="188"/>
      <c r="AP657" s="195"/>
    </row>
    <row r="658" spans="3:42" s="194" customFormat="1">
      <c r="C658" s="188"/>
      <c r="D658" s="188"/>
      <c r="E658" s="188"/>
      <c r="F658" s="188"/>
      <c r="G658" s="188"/>
      <c r="H658" s="188"/>
      <c r="I658" s="188"/>
      <c r="J658" s="188"/>
      <c r="K658" s="188"/>
      <c r="L658" s="188"/>
      <c r="M658" s="188"/>
      <c r="N658" s="188"/>
      <c r="O658" s="188"/>
      <c r="P658" s="188"/>
      <c r="Q658" s="188"/>
      <c r="R658" s="188"/>
      <c r="S658" s="188"/>
      <c r="T658" s="188"/>
      <c r="U658" s="188"/>
      <c r="V658" s="188"/>
      <c r="W658" s="188"/>
      <c r="AP658" s="195"/>
    </row>
    <row r="659" spans="3:42" s="194" customFormat="1">
      <c r="C659" s="188"/>
      <c r="D659" s="188"/>
      <c r="E659" s="188"/>
      <c r="F659" s="188"/>
      <c r="G659" s="188"/>
      <c r="H659" s="188"/>
      <c r="I659" s="188"/>
      <c r="J659" s="188"/>
      <c r="K659" s="188"/>
      <c r="L659" s="188"/>
      <c r="M659" s="188"/>
      <c r="N659" s="188"/>
      <c r="O659" s="188"/>
      <c r="P659" s="188"/>
      <c r="Q659" s="188"/>
      <c r="R659" s="188"/>
      <c r="S659" s="188"/>
      <c r="T659" s="188"/>
      <c r="U659" s="188"/>
      <c r="V659" s="188"/>
      <c r="W659" s="188"/>
      <c r="AP659" s="195"/>
    </row>
    <row r="660" spans="3:42" s="194" customFormat="1">
      <c r="C660" s="188"/>
      <c r="D660" s="188"/>
      <c r="E660" s="188"/>
      <c r="F660" s="188"/>
      <c r="G660" s="188"/>
      <c r="H660" s="188"/>
      <c r="I660" s="188"/>
      <c r="J660" s="188"/>
      <c r="K660" s="188"/>
      <c r="L660" s="188"/>
      <c r="M660" s="188"/>
      <c r="N660" s="188"/>
      <c r="O660" s="188"/>
      <c r="P660" s="188"/>
      <c r="Q660" s="188"/>
      <c r="R660" s="188"/>
      <c r="S660" s="188"/>
      <c r="T660" s="188"/>
      <c r="U660" s="188"/>
      <c r="V660" s="188"/>
      <c r="W660" s="188"/>
      <c r="AP660" s="195"/>
    </row>
    <row r="661" spans="3:42" s="194" customFormat="1">
      <c r="C661" s="188"/>
      <c r="D661" s="188"/>
      <c r="E661" s="188"/>
      <c r="F661" s="188"/>
      <c r="G661" s="188"/>
      <c r="H661" s="188"/>
      <c r="I661" s="188"/>
      <c r="J661" s="188"/>
      <c r="K661" s="188"/>
      <c r="L661" s="188"/>
      <c r="M661" s="188"/>
      <c r="N661" s="188"/>
      <c r="O661" s="188"/>
      <c r="P661" s="188"/>
      <c r="Q661" s="188"/>
      <c r="R661" s="188"/>
      <c r="S661" s="188"/>
      <c r="T661" s="188"/>
      <c r="U661" s="188"/>
      <c r="V661" s="188"/>
      <c r="W661" s="188"/>
      <c r="AP661" s="195"/>
    </row>
    <row r="662" spans="3:42" s="194" customFormat="1">
      <c r="C662" s="188"/>
      <c r="D662" s="188"/>
      <c r="E662" s="188"/>
      <c r="F662" s="188"/>
      <c r="G662" s="188"/>
      <c r="H662" s="188"/>
      <c r="I662" s="188"/>
      <c r="J662" s="188"/>
      <c r="K662" s="188"/>
      <c r="L662" s="188"/>
      <c r="M662" s="188"/>
      <c r="N662" s="188"/>
      <c r="O662" s="188"/>
      <c r="P662" s="188"/>
      <c r="Q662" s="188"/>
      <c r="R662" s="188"/>
      <c r="S662" s="188"/>
      <c r="T662" s="188"/>
      <c r="U662" s="188"/>
      <c r="V662" s="188"/>
      <c r="W662" s="188"/>
      <c r="AP662" s="195"/>
    </row>
    <row r="663" spans="3:42" s="194" customFormat="1">
      <c r="C663" s="188"/>
      <c r="D663" s="188"/>
      <c r="E663" s="188"/>
      <c r="F663" s="188"/>
      <c r="G663" s="188"/>
      <c r="H663" s="188"/>
      <c r="I663" s="188"/>
      <c r="J663" s="188"/>
      <c r="K663" s="188"/>
      <c r="L663" s="188"/>
      <c r="M663" s="188"/>
      <c r="N663" s="188"/>
      <c r="O663" s="188"/>
      <c r="P663" s="188"/>
      <c r="Q663" s="188"/>
      <c r="R663" s="188"/>
      <c r="S663" s="188"/>
      <c r="T663" s="188"/>
      <c r="U663" s="188"/>
      <c r="V663" s="188"/>
      <c r="W663" s="188"/>
      <c r="AP663" s="195"/>
    </row>
    <row r="664" spans="3:42" s="194" customFormat="1">
      <c r="C664" s="188"/>
      <c r="D664" s="188"/>
      <c r="E664" s="188"/>
      <c r="F664" s="188"/>
      <c r="G664" s="188"/>
      <c r="H664" s="188"/>
      <c r="I664" s="188"/>
      <c r="J664" s="188"/>
      <c r="K664" s="188"/>
      <c r="L664" s="188"/>
      <c r="M664" s="188"/>
      <c r="N664" s="188"/>
      <c r="O664" s="188"/>
      <c r="P664" s="188"/>
      <c r="Q664" s="188"/>
      <c r="R664" s="188"/>
      <c r="S664" s="188"/>
      <c r="T664" s="188"/>
      <c r="U664" s="188"/>
      <c r="V664" s="188"/>
      <c r="W664" s="188"/>
      <c r="AP664" s="195"/>
    </row>
    <row r="665" spans="3:42" s="194" customFormat="1">
      <c r="C665" s="188"/>
      <c r="D665" s="188"/>
      <c r="E665" s="188"/>
      <c r="F665" s="188"/>
      <c r="G665" s="188"/>
      <c r="H665" s="188"/>
      <c r="I665" s="188"/>
      <c r="J665" s="188"/>
      <c r="K665" s="188"/>
      <c r="L665" s="188"/>
      <c r="M665" s="188"/>
      <c r="N665" s="188"/>
      <c r="O665" s="188"/>
      <c r="P665" s="188"/>
      <c r="Q665" s="188"/>
      <c r="R665" s="188"/>
      <c r="S665" s="188"/>
      <c r="T665" s="188"/>
      <c r="U665" s="188"/>
      <c r="V665" s="188"/>
      <c r="W665" s="188"/>
      <c r="AP665" s="195"/>
    </row>
    <row r="666" spans="3:42" s="194" customFormat="1">
      <c r="C666" s="188"/>
      <c r="D666" s="188"/>
      <c r="E666" s="188"/>
      <c r="F666" s="188"/>
      <c r="G666" s="188"/>
      <c r="H666" s="188"/>
      <c r="I666" s="188"/>
      <c r="J666" s="188"/>
      <c r="K666" s="188"/>
      <c r="L666" s="188"/>
      <c r="M666" s="188"/>
      <c r="N666" s="188"/>
      <c r="O666" s="188"/>
      <c r="P666" s="188"/>
      <c r="Q666" s="188"/>
      <c r="R666" s="188"/>
      <c r="S666" s="188"/>
      <c r="T666" s="188"/>
      <c r="U666" s="188"/>
      <c r="V666" s="188"/>
      <c r="W666" s="188"/>
      <c r="AP666" s="195"/>
    </row>
    <row r="667" spans="3:42" s="194" customFormat="1">
      <c r="C667" s="188"/>
      <c r="D667" s="188"/>
      <c r="E667" s="188"/>
      <c r="F667" s="188"/>
      <c r="G667" s="188"/>
      <c r="H667" s="188"/>
      <c r="I667" s="188"/>
      <c r="J667" s="188"/>
      <c r="K667" s="188"/>
      <c r="L667" s="188"/>
      <c r="M667" s="188"/>
      <c r="N667" s="188"/>
      <c r="O667" s="188"/>
      <c r="P667" s="188"/>
      <c r="Q667" s="188"/>
      <c r="R667" s="188"/>
      <c r="S667" s="188"/>
      <c r="T667" s="188"/>
      <c r="U667" s="188"/>
      <c r="V667" s="188"/>
      <c r="W667" s="188"/>
      <c r="AP667" s="195"/>
    </row>
    <row r="668" spans="3:42" s="194" customFormat="1">
      <c r="C668" s="188"/>
      <c r="D668" s="188"/>
      <c r="E668" s="188"/>
      <c r="F668" s="188"/>
      <c r="G668" s="188"/>
      <c r="H668" s="188"/>
      <c r="I668" s="188"/>
      <c r="J668" s="188"/>
      <c r="K668" s="188"/>
      <c r="L668" s="188"/>
      <c r="M668" s="188"/>
      <c r="N668" s="188"/>
      <c r="O668" s="188"/>
      <c r="P668" s="188"/>
      <c r="Q668" s="188"/>
      <c r="R668" s="188"/>
      <c r="S668" s="188"/>
      <c r="T668" s="188"/>
      <c r="U668" s="188"/>
      <c r="V668" s="188"/>
      <c r="W668" s="188"/>
      <c r="AP668" s="195"/>
    </row>
    <row r="669" spans="3:42" s="194" customFormat="1">
      <c r="C669" s="188"/>
      <c r="D669" s="188"/>
      <c r="E669" s="188"/>
      <c r="F669" s="188"/>
      <c r="G669" s="188"/>
      <c r="H669" s="188"/>
      <c r="I669" s="188"/>
      <c r="J669" s="188"/>
      <c r="K669" s="188"/>
      <c r="L669" s="188"/>
      <c r="M669" s="188"/>
      <c r="N669" s="188"/>
      <c r="O669" s="188"/>
      <c r="P669" s="188"/>
      <c r="Q669" s="188"/>
      <c r="R669" s="188"/>
      <c r="S669" s="188"/>
      <c r="T669" s="188"/>
      <c r="U669" s="188"/>
      <c r="V669" s="188"/>
      <c r="W669" s="188"/>
      <c r="AP669" s="195"/>
    </row>
    <row r="670" spans="3:42" s="194" customFormat="1">
      <c r="C670" s="188"/>
      <c r="D670" s="188"/>
      <c r="E670" s="188"/>
      <c r="F670" s="188"/>
      <c r="G670" s="188"/>
      <c r="H670" s="188"/>
      <c r="I670" s="188"/>
      <c r="J670" s="188"/>
      <c r="K670" s="188"/>
      <c r="L670" s="188"/>
      <c r="M670" s="188"/>
      <c r="N670" s="188"/>
      <c r="O670" s="188"/>
      <c r="P670" s="188"/>
      <c r="Q670" s="188"/>
      <c r="R670" s="188"/>
      <c r="S670" s="188"/>
      <c r="T670" s="188"/>
      <c r="U670" s="188"/>
      <c r="V670" s="188"/>
      <c r="W670" s="188"/>
      <c r="AP670" s="195"/>
    </row>
    <row r="671" spans="3:42" s="194" customFormat="1">
      <c r="C671" s="188"/>
      <c r="D671" s="188"/>
      <c r="E671" s="188"/>
      <c r="F671" s="188"/>
      <c r="G671" s="188"/>
      <c r="H671" s="188"/>
      <c r="I671" s="188"/>
      <c r="J671" s="188"/>
      <c r="K671" s="188"/>
      <c r="L671" s="188"/>
      <c r="M671" s="188"/>
      <c r="N671" s="188"/>
      <c r="O671" s="188"/>
      <c r="P671" s="188"/>
      <c r="Q671" s="188"/>
      <c r="R671" s="188"/>
      <c r="S671" s="188"/>
      <c r="T671" s="188"/>
      <c r="U671" s="188"/>
      <c r="V671" s="188"/>
      <c r="W671" s="188"/>
      <c r="AP671" s="195"/>
    </row>
    <row r="672" spans="3:42" s="194" customFormat="1">
      <c r="C672" s="188"/>
      <c r="D672" s="188"/>
      <c r="E672" s="188"/>
      <c r="F672" s="188"/>
      <c r="G672" s="188"/>
      <c r="H672" s="188"/>
      <c r="I672" s="188"/>
      <c r="J672" s="188"/>
      <c r="K672" s="188"/>
      <c r="L672" s="188"/>
      <c r="M672" s="188"/>
      <c r="N672" s="188"/>
      <c r="O672" s="188"/>
      <c r="P672" s="188"/>
      <c r="Q672" s="188"/>
      <c r="R672" s="188"/>
      <c r="S672" s="188"/>
      <c r="T672" s="188"/>
      <c r="U672" s="188"/>
      <c r="V672" s="188"/>
      <c r="W672" s="188"/>
      <c r="AP672" s="195"/>
    </row>
    <row r="673" spans="3:42" s="194" customFormat="1">
      <c r="C673" s="188"/>
      <c r="D673" s="188"/>
      <c r="E673" s="188"/>
      <c r="F673" s="188"/>
      <c r="G673" s="188"/>
      <c r="H673" s="188"/>
      <c r="I673" s="188"/>
      <c r="J673" s="188"/>
      <c r="K673" s="188"/>
      <c r="L673" s="188"/>
      <c r="M673" s="188"/>
      <c r="N673" s="188"/>
      <c r="O673" s="188"/>
      <c r="P673" s="188"/>
      <c r="Q673" s="188"/>
      <c r="R673" s="188"/>
      <c r="S673" s="188"/>
      <c r="T673" s="188"/>
      <c r="U673" s="188"/>
      <c r="V673" s="188"/>
      <c r="W673" s="188"/>
      <c r="AP673" s="195"/>
    </row>
    <row r="674" spans="3:42" s="194" customFormat="1">
      <c r="C674" s="188"/>
      <c r="D674" s="188"/>
      <c r="E674" s="188"/>
      <c r="F674" s="188"/>
      <c r="G674" s="188"/>
      <c r="H674" s="188"/>
      <c r="I674" s="188"/>
      <c r="J674" s="188"/>
      <c r="K674" s="188"/>
      <c r="L674" s="188"/>
      <c r="M674" s="188"/>
      <c r="N674" s="188"/>
      <c r="O674" s="188"/>
      <c r="P674" s="188"/>
      <c r="Q674" s="188"/>
      <c r="R674" s="188"/>
      <c r="S674" s="188"/>
      <c r="T674" s="188"/>
      <c r="U674" s="188"/>
      <c r="V674" s="188"/>
      <c r="W674" s="188"/>
      <c r="AP674" s="195"/>
    </row>
    <row r="675" spans="3:42" s="194" customFormat="1">
      <c r="C675" s="188"/>
      <c r="D675" s="188"/>
      <c r="E675" s="188"/>
      <c r="F675" s="188"/>
      <c r="G675" s="188"/>
      <c r="H675" s="188"/>
      <c r="I675" s="188"/>
      <c r="J675" s="188"/>
      <c r="K675" s="188"/>
      <c r="L675" s="188"/>
      <c r="M675" s="188"/>
      <c r="N675" s="188"/>
      <c r="O675" s="188"/>
      <c r="P675" s="188"/>
      <c r="Q675" s="188"/>
      <c r="R675" s="188"/>
      <c r="S675" s="188"/>
      <c r="T675" s="188"/>
      <c r="U675" s="188"/>
      <c r="V675" s="188"/>
      <c r="W675" s="188"/>
      <c r="AP675" s="195"/>
    </row>
    <row r="676" spans="3:42" s="194" customFormat="1">
      <c r="C676" s="188"/>
      <c r="D676" s="188"/>
      <c r="E676" s="188"/>
      <c r="F676" s="188"/>
      <c r="G676" s="188"/>
      <c r="H676" s="188"/>
      <c r="I676" s="188"/>
      <c r="J676" s="188"/>
      <c r="K676" s="188"/>
      <c r="L676" s="188"/>
      <c r="M676" s="188"/>
      <c r="N676" s="188"/>
      <c r="O676" s="188"/>
      <c r="P676" s="188"/>
      <c r="Q676" s="188"/>
      <c r="R676" s="188"/>
      <c r="S676" s="188"/>
      <c r="T676" s="188"/>
      <c r="U676" s="188"/>
      <c r="V676" s="188"/>
      <c r="W676" s="188"/>
      <c r="AP676" s="195"/>
    </row>
    <row r="677" spans="3:42" s="194" customFormat="1">
      <c r="C677" s="188"/>
      <c r="D677" s="188"/>
      <c r="E677" s="188"/>
      <c r="F677" s="188"/>
      <c r="G677" s="188"/>
      <c r="H677" s="188"/>
      <c r="I677" s="188"/>
      <c r="J677" s="188"/>
      <c r="K677" s="188"/>
      <c r="L677" s="188"/>
      <c r="M677" s="188"/>
      <c r="N677" s="188"/>
      <c r="O677" s="188"/>
      <c r="P677" s="188"/>
      <c r="Q677" s="188"/>
      <c r="R677" s="188"/>
      <c r="S677" s="188"/>
      <c r="T677" s="188"/>
      <c r="U677" s="188"/>
      <c r="V677" s="188"/>
      <c r="W677" s="188"/>
      <c r="AP677" s="195"/>
    </row>
    <row r="678" spans="3:42" s="194" customFormat="1">
      <c r="C678" s="188"/>
      <c r="D678" s="188"/>
      <c r="E678" s="188"/>
      <c r="F678" s="188"/>
      <c r="G678" s="188"/>
      <c r="H678" s="188"/>
      <c r="I678" s="188"/>
      <c r="J678" s="188"/>
      <c r="K678" s="188"/>
      <c r="L678" s="188"/>
      <c r="M678" s="188"/>
      <c r="N678" s="188"/>
      <c r="O678" s="188"/>
      <c r="P678" s="188"/>
      <c r="Q678" s="188"/>
      <c r="R678" s="188"/>
      <c r="S678" s="188"/>
      <c r="T678" s="188"/>
      <c r="U678" s="188"/>
      <c r="V678" s="188"/>
      <c r="W678" s="188"/>
      <c r="AP678" s="195"/>
    </row>
    <row r="679" spans="3:42" s="194" customFormat="1">
      <c r="C679" s="188"/>
      <c r="D679" s="188"/>
      <c r="E679" s="188"/>
      <c r="F679" s="188"/>
      <c r="G679" s="188"/>
      <c r="H679" s="188"/>
      <c r="I679" s="188"/>
      <c r="J679" s="188"/>
      <c r="K679" s="188"/>
      <c r="L679" s="188"/>
      <c r="M679" s="188"/>
      <c r="N679" s="188"/>
      <c r="O679" s="188"/>
      <c r="P679" s="188"/>
      <c r="Q679" s="188"/>
      <c r="R679" s="188"/>
      <c r="S679" s="188"/>
      <c r="T679" s="188"/>
      <c r="U679" s="188"/>
      <c r="V679" s="188"/>
      <c r="W679" s="188"/>
      <c r="AP679" s="195"/>
    </row>
    <row r="680" spans="3:42" s="194" customFormat="1">
      <c r="C680" s="188"/>
      <c r="D680" s="188"/>
      <c r="E680" s="188"/>
      <c r="F680" s="188"/>
      <c r="G680" s="188"/>
      <c r="H680" s="188"/>
      <c r="I680" s="188"/>
      <c r="J680" s="188"/>
      <c r="K680" s="188"/>
      <c r="L680" s="188"/>
      <c r="M680" s="188"/>
      <c r="N680" s="188"/>
      <c r="O680" s="188"/>
      <c r="P680" s="188"/>
      <c r="Q680" s="188"/>
      <c r="R680" s="188"/>
      <c r="S680" s="188"/>
      <c r="T680" s="188"/>
      <c r="U680" s="188"/>
      <c r="V680" s="188"/>
      <c r="W680" s="188"/>
      <c r="AP680" s="195"/>
    </row>
    <row r="681" spans="3:42" s="194" customFormat="1">
      <c r="C681" s="188"/>
      <c r="D681" s="188"/>
      <c r="E681" s="188"/>
      <c r="F681" s="188"/>
      <c r="G681" s="188"/>
      <c r="H681" s="188"/>
      <c r="I681" s="188"/>
      <c r="J681" s="188"/>
      <c r="K681" s="188"/>
      <c r="L681" s="188"/>
      <c r="M681" s="188"/>
      <c r="N681" s="188"/>
      <c r="O681" s="188"/>
      <c r="P681" s="188"/>
      <c r="Q681" s="188"/>
      <c r="R681" s="188"/>
      <c r="S681" s="188"/>
      <c r="T681" s="188"/>
      <c r="U681" s="188"/>
      <c r="V681" s="188"/>
      <c r="W681" s="188"/>
      <c r="AP681" s="195"/>
    </row>
    <row r="682" spans="3:42" s="194" customFormat="1">
      <c r="C682" s="188"/>
      <c r="D682" s="188"/>
      <c r="E682" s="188"/>
      <c r="F682" s="188"/>
      <c r="G682" s="188"/>
      <c r="H682" s="188"/>
      <c r="I682" s="188"/>
      <c r="J682" s="188"/>
      <c r="K682" s="188"/>
      <c r="L682" s="188"/>
      <c r="M682" s="188"/>
      <c r="N682" s="188"/>
      <c r="O682" s="188"/>
      <c r="P682" s="188"/>
      <c r="Q682" s="188"/>
      <c r="R682" s="188"/>
      <c r="S682" s="188"/>
      <c r="T682" s="188"/>
      <c r="U682" s="188"/>
      <c r="V682" s="188"/>
      <c r="W682" s="188"/>
      <c r="AP682" s="195"/>
    </row>
    <row r="683" spans="3:42" s="194" customFormat="1">
      <c r="C683" s="188"/>
      <c r="D683" s="188"/>
      <c r="E683" s="188"/>
      <c r="F683" s="188"/>
      <c r="G683" s="188"/>
      <c r="H683" s="188"/>
      <c r="I683" s="188"/>
      <c r="J683" s="188"/>
      <c r="K683" s="188"/>
      <c r="L683" s="188"/>
      <c r="M683" s="188"/>
      <c r="N683" s="188"/>
      <c r="O683" s="188"/>
      <c r="P683" s="188"/>
      <c r="Q683" s="188"/>
      <c r="R683" s="188"/>
      <c r="S683" s="188"/>
      <c r="T683" s="188"/>
      <c r="U683" s="188"/>
      <c r="V683" s="188"/>
      <c r="W683" s="188"/>
      <c r="AP683" s="195"/>
    </row>
    <row r="684" spans="3:42" s="194" customFormat="1">
      <c r="C684" s="188"/>
      <c r="D684" s="188"/>
      <c r="E684" s="188"/>
      <c r="F684" s="188"/>
      <c r="G684" s="188"/>
      <c r="H684" s="188"/>
      <c r="I684" s="188"/>
      <c r="J684" s="188"/>
      <c r="K684" s="188"/>
      <c r="L684" s="188"/>
      <c r="M684" s="188"/>
      <c r="N684" s="188"/>
      <c r="O684" s="188"/>
      <c r="P684" s="188"/>
      <c r="Q684" s="188"/>
      <c r="R684" s="188"/>
      <c r="S684" s="188"/>
      <c r="T684" s="188"/>
      <c r="U684" s="188"/>
      <c r="V684" s="188"/>
      <c r="W684" s="188"/>
      <c r="AP684" s="195"/>
    </row>
    <row r="685" spans="3:42" s="194" customFormat="1">
      <c r="C685" s="188"/>
      <c r="D685" s="188"/>
      <c r="E685" s="188"/>
      <c r="F685" s="188"/>
      <c r="G685" s="188"/>
      <c r="H685" s="188"/>
      <c r="I685" s="188"/>
      <c r="J685" s="188"/>
      <c r="K685" s="188"/>
      <c r="L685" s="188"/>
      <c r="M685" s="188"/>
      <c r="N685" s="188"/>
      <c r="O685" s="188"/>
      <c r="P685" s="188"/>
      <c r="Q685" s="188"/>
      <c r="R685" s="188"/>
      <c r="S685" s="188"/>
      <c r="T685" s="188"/>
      <c r="U685" s="188"/>
      <c r="V685" s="188"/>
      <c r="W685" s="188"/>
      <c r="AP685" s="195"/>
    </row>
    <row r="686" spans="3:42" s="194" customFormat="1">
      <c r="C686" s="188"/>
      <c r="D686" s="188"/>
      <c r="E686" s="188"/>
      <c r="F686" s="188"/>
      <c r="G686" s="188"/>
      <c r="H686" s="188"/>
      <c r="I686" s="188"/>
      <c r="J686" s="188"/>
      <c r="K686" s="188"/>
      <c r="L686" s="188"/>
      <c r="M686" s="188"/>
      <c r="N686" s="188"/>
      <c r="O686" s="188"/>
      <c r="P686" s="188"/>
      <c r="Q686" s="188"/>
      <c r="R686" s="188"/>
      <c r="S686" s="188"/>
      <c r="T686" s="188"/>
      <c r="U686" s="188"/>
      <c r="V686" s="188"/>
      <c r="W686" s="188"/>
      <c r="AP686" s="195"/>
    </row>
    <row r="687" spans="3:42" s="194" customFormat="1">
      <c r="C687" s="188"/>
      <c r="D687" s="188"/>
      <c r="E687" s="188"/>
      <c r="F687" s="188"/>
      <c r="G687" s="188"/>
      <c r="H687" s="188"/>
      <c r="I687" s="188"/>
      <c r="J687" s="188"/>
      <c r="K687" s="188"/>
      <c r="L687" s="188"/>
      <c r="M687" s="188"/>
      <c r="N687" s="188"/>
      <c r="O687" s="188"/>
      <c r="P687" s="188"/>
      <c r="Q687" s="188"/>
      <c r="R687" s="188"/>
      <c r="S687" s="188"/>
      <c r="T687" s="188"/>
      <c r="U687" s="188"/>
      <c r="V687" s="188"/>
      <c r="W687" s="188"/>
      <c r="AP687" s="195"/>
    </row>
    <row r="688" spans="3:42" s="194" customFormat="1">
      <c r="C688" s="188"/>
      <c r="D688" s="188"/>
      <c r="E688" s="188"/>
      <c r="F688" s="188"/>
      <c r="G688" s="188"/>
      <c r="H688" s="188"/>
      <c r="I688" s="188"/>
      <c r="J688" s="188"/>
      <c r="K688" s="188"/>
      <c r="L688" s="188"/>
      <c r="M688" s="188"/>
      <c r="N688" s="188"/>
      <c r="O688" s="188"/>
      <c r="P688" s="188"/>
      <c r="Q688" s="188"/>
      <c r="R688" s="188"/>
      <c r="S688" s="188"/>
      <c r="T688" s="188"/>
      <c r="U688" s="188"/>
      <c r="V688" s="188"/>
      <c r="W688" s="188"/>
      <c r="AP688" s="195"/>
    </row>
    <row r="689" spans="3:42" s="194" customFormat="1">
      <c r="C689" s="188"/>
      <c r="D689" s="188"/>
      <c r="E689" s="188"/>
      <c r="F689" s="188"/>
      <c r="G689" s="188"/>
      <c r="H689" s="188"/>
      <c r="I689" s="188"/>
      <c r="J689" s="188"/>
      <c r="K689" s="188"/>
      <c r="L689" s="188"/>
      <c r="M689" s="188"/>
      <c r="N689" s="188"/>
      <c r="O689" s="188"/>
      <c r="P689" s="188"/>
      <c r="Q689" s="188"/>
      <c r="R689" s="188"/>
      <c r="S689" s="188"/>
      <c r="T689" s="188"/>
      <c r="U689" s="188"/>
      <c r="V689" s="188"/>
      <c r="W689" s="188"/>
      <c r="AP689" s="195"/>
    </row>
    <row r="690" spans="3:42" s="194" customFormat="1">
      <c r="C690" s="188"/>
      <c r="D690" s="188"/>
      <c r="E690" s="188"/>
      <c r="F690" s="188"/>
      <c r="G690" s="188"/>
      <c r="H690" s="188"/>
      <c r="I690" s="188"/>
      <c r="J690" s="188"/>
      <c r="K690" s="188"/>
      <c r="L690" s="188"/>
      <c r="M690" s="188"/>
      <c r="N690" s="188"/>
      <c r="O690" s="188"/>
      <c r="P690" s="188"/>
      <c r="Q690" s="188"/>
      <c r="R690" s="188"/>
      <c r="S690" s="188"/>
      <c r="T690" s="188"/>
      <c r="U690" s="188"/>
      <c r="V690" s="188"/>
      <c r="W690" s="188"/>
      <c r="AP690" s="195"/>
    </row>
    <row r="691" spans="3:42" s="194" customFormat="1">
      <c r="C691" s="188"/>
      <c r="D691" s="188"/>
      <c r="E691" s="188"/>
      <c r="F691" s="188"/>
      <c r="G691" s="188"/>
      <c r="H691" s="188"/>
      <c r="I691" s="188"/>
      <c r="J691" s="188"/>
      <c r="K691" s="188"/>
      <c r="L691" s="188"/>
      <c r="M691" s="188"/>
      <c r="N691" s="188"/>
      <c r="O691" s="188"/>
      <c r="P691" s="188"/>
      <c r="Q691" s="188"/>
      <c r="R691" s="188"/>
      <c r="S691" s="188"/>
      <c r="T691" s="188"/>
      <c r="U691" s="188"/>
      <c r="V691" s="188"/>
      <c r="W691" s="188"/>
      <c r="AP691" s="195"/>
    </row>
    <row r="692" spans="3:42" s="194" customFormat="1">
      <c r="C692" s="188"/>
      <c r="D692" s="188"/>
      <c r="E692" s="188"/>
      <c r="F692" s="188"/>
      <c r="G692" s="188"/>
      <c r="H692" s="188"/>
      <c r="I692" s="188"/>
      <c r="J692" s="188"/>
      <c r="K692" s="188"/>
      <c r="L692" s="188"/>
      <c r="M692" s="188"/>
      <c r="N692" s="188"/>
      <c r="O692" s="188"/>
      <c r="P692" s="188"/>
      <c r="Q692" s="188"/>
      <c r="R692" s="188"/>
      <c r="S692" s="188"/>
      <c r="T692" s="188"/>
      <c r="U692" s="188"/>
      <c r="V692" s="188"/>
      <c r="W692" s="188"/>
      <c r="AP692" s="195"/>
    </row>
    <row r="693" spans="3:42" s="194" customFormat="1">
      <c r="C693" s="188"/>
      <c r="D693" s="188"/>
      <c r="E693" s="188"/>
      <c r="F693" s="188"/>
      <c r="G693" s="188"/>
      <c r="H693" s="188"/>
      <c r="I693" s="188"/>
      <c r="J693" s="188"/>
      <c r="K693" s="188"/>
      <c r="L693" s="188"/>
      <c r="M693" s="188"/>
      <c r="N693" s="188"/>
      <c r="O693" s="188"/>
      <c r="P693" s="188"/>
      <c r="Q693" s="188"/>
      <c r="R693" s="188"/>
      <c r="S693" s="188"/>
      <c r="T693" s="188"/>
      <c r="U693" s="188"/>
      <c r="V693" s="188"/>
      <c r="W693" s="188"/>
      <c r="AP693" s="195"/>
    </row>
    <row r="694" spans="3:42" s="194" customFormat="1">
      <c r="C694" s="188"/>
      <c r="D694" s="188"/>
      <c r="E694" s="188"/>
      <c r="F694" s="188"/>
      <c r="G694" s="188"/>
      <c r="H694" s="188"/>
      <c r="I694" s="188"/>
      <c r="J694" s="188"/>
      <c r="K694" s="188"/>
      <c r="L694" s="188"/>
      <c r="M694" s="188"/>
      <c r="N694" s="188"/>
      <c r="O694" s="188"/>
      <c r="P694" s="188"/>
      <c r="Q694" s="188"/>
      <c r="R694" s="188"/>
      <c r="S694" s="188"/>
      <c r="T694" s="188"/>
      <c r="U694" s="188"/>
      <c r="V694" s="188"/>
      <c r="W694" s="188"/>
      <c r="AP694" s="195"/>
    </row>
    <row r="695" spans="3:42" s="194" customFormat="1">
      <c r="C695" s="188"/>
      <c r="D695" s="188"/>
      <c r="E695" s="188"/>
      <c r="F695" s="188"/>
      <c r="G695" s="188"/>
      <c r="H695" s="188"/>
      <c r="I695" s="188"/>
      <c r="J695" s="188"/>
      <c r="K695" s="188"/>
      <c r="L695" s="188"/>
      <c r="M695" s="188"/>
      <c r="N695" s="188"/>
      <c r="O695" s="188"/>
      <c r="P695" s="188"/>
      <c r="Q695" s="188"/>
      <c r="R695" s="188"/>
      <c r="S695" s="188"/>
      <c r="T695" s="188"/>
      <c r="U695" s="188"/>
      <c r="V695" s="188"/>
      <c r="W695" s="188"/>
      <c r="AP695" s="195"/>
    </row>
    <row r="696" spans="3:42" s="194" customFormat="1">
      <c r="C696" s="188"/>
      <c r="D696" s="188"/>
      <c r="E696" s="188"/>
      <c r="F696" s="188"/>
      <c r="G696" s="188"/>
      <c r="H696" s="188"/>
      <c r="I696" s="188"/>
      <c r="J696" s="188"/>
      <c r="K696" s="188"/>
      <c r="L696" s="188"/>
      <c r="M696" s="188"/>
      <c r="N696" s="188"/>
      <c r="O696" s="188"/>
      <c r="P696" s="188"/>
      <c r="Q696" s="188"/>
      <c r="R696" s="188"/>
      <c r="S696" s="188"/>
      <c r="T696" s="188"/>
      <c r="U696" s="188"/>
      <c r="V696" s="188"/>
      <c r="W696" s="188"/>
      <c r="AP696" s="195"/>
    </row>
    <row r="697" spans="3:42" s="194" customFormat="1">
      <c r="C697" s="188"/>
      <c r="D697" s="188"/>
      <c r="E697" s="188"/>
      <c r="F697" s="188"/>
      <c r="G697" s="188"/>
      <c r="H697" s="188"/>
      <c r="I697" s="188"/>
      <c r="J697" s="188"/>
      <c r="K697" s="188"/>
      <c r="L697" s="188"/>
      <c r="M697" s="188"/>
      <c r="N697" s="188"/>
      <c r="O697" s="188"/>
      <c r="P697" s="188"/>
      <c r="Q697" s="188"/>
      <c r="R697" s="188"/>
      <c r="S697" s="188"/>
      <c r="T697" s="188"/>
      <c r="U697" s="188"/>
      <c r="V697" s="188"/>
      <c r="W697" s="188"/>
      <c r="AP697" s="195"/>
    </row>
    <row r="698" spans="3:42" s="194" customFormat="1">
      <c r="C698" s="188"/>
      <c r="D698" s="188"/>
      <c r="E698" s="188"/>
      <c r="F698" s="188"/>
      <c r="G698" s="188"/>
      <c r="H698" s="188"/>
      <c r="I698" s="188"/>
      <c r="J698" s="188"/>
      <c r="K698" s="188"/>
      <c r="L698" s="188"/>
      <c r="M698" s="188"/>
      <c r="N698" s="188"/>
      <c r="O698" s="188"/>
      <c r="P698" s="188"/>
      <c r="Q698" s="188"/>
      <c r="R698" s="188"/>
      <c r="S698" s="188"/>
      <c r="T698" s="188"/>
      <c r="U698" s="188"/>
      <c r="V698" s="188"/>
      <c r="W698" s="188"/>
      <c r="AP698" s="195"/>
    </row>
    <row r="699" spans="3:42" s="194" customFormat="1">
      <c r="C699" s="188"/>
      <c r="D699" s="188"/>
      <c r="E699" s="188"/>
      <c r="F699" s="188"/>
      <c r="G699" s="188"/>
      <c r="H699" s="188"/>
      <c r="I699" s="188"/>
      <c r="J699" s="188"/>
      <c r="K699" s="188"/>
      <c r="L699" s="188"/>
      <c r="M699" s="188"/>
      <c r="N699" s="188"/>
      <c r="O699" s="188"/>
      <c r="P699" s="188"/>
      <c r="Q699" s="188"/>
      <c r="R699" s="188"/>
      <c r="S699" s="188"/>
      <c r="T699" s="188"/>
      <c r="U699" s="188"/>
      <c r="V699" s="188"/>
      <c r="W699" s="188"/>
      <c r="AP699" s="195"/>
    </row>
    <row r="700" spans="3:42" s="194" customFormat="1">
      <c r="C700" s="188"/>
      <c r="D700" s="188"/>
      <c r="E700" s="188"/>
      <c r="F700" s="188"/>
      <c r="G700" s="188"/>
      <c r="H700" s="188"/>
      <c r="I700" s="188"/>
      <c r="J700" s="188"/>
      <c r="K700" s="188"/>
      <c r="L700" s="188"/>
      <c r="M700" s="188"/>
      <c r="N700" s="188"/>
      <c r="O700" s="188"/>
      <c r="P700" s="188"/>
      <c r="Q700" s="188"/>
      <c r="R700" s="188"/>
      <c r="S700" s="188"/>
      <c r="T700" s="188"/>
      <c r="U700" s="188"/>
      <c r="V700" s="188"/>
      <c r="W700" s="188"/>
      <c r="AP700" s="195"/>
    </row>
    <row r="701" spans="3:42" s="194" customFormat="1">
      <c r="C701" s="188"/>
      <c r="D701" s="188"/>
      <c r="E701" s="188"/>
      <c r="F701" s="188"/>
      <c r="G701" s="188"/>
      <c r="H701" s="188"/>
      <c r="I701" s="188"/>
      <c r="J701" s="188"/>
      <c r="K701" s="188"/>
      <c r="L701" s="188"/>
      <c r="M701" s="188"/>
      <c r="N701" s="188"/>
      <c r="O701" s="188"/>
      <c r="P701" s="188"/>
      <c r="Q701" s="188"/>
      <c r="R701" s="188"/>
      <c r="S701" s="188"/>
      <c r="T701" s="188"/>
      <c r="U701" s="188"/>
      <c r="V701" s="188"/>
      <c r="W701" s="188"/>
      <c r="AP701" s="195"/>
    </row>
    <row r="702" spans="3:42" s="194" customFormat="1">
      <c r="C702" s="188"/>
      <c r="D702" s="188"/>
      <c r="E702" s="188"/>
      <c r="F702" s="188"/>
      <c r="G702" s="188"/>
      <c r="H702" s="188"/>
      <c r="I702" s="188"/>
      <c r="J702" s="188"/>
      <c r="K702" s="188"/>
      <c r="L702" s="188"/>
      <c r="M702" s="188"/>
      <c r="N702" s="188"/>
      <c r="O702" s="188"/>
      <c r="P702" s="188"/>
      <c r="Q702" s="188"/>
      <c r="R702" s="188"/>
      <c r="S702" s="188"/>
      <c r="T702" s="188"/>
      <c r="U702" s="188"/>
      <c r="V702" s="188"/>
      <c r="W702" s="188"/>
      <c r="AP702" s="195"/>
    </row>
    <row r="703" spans="3:42" s="194" customFormat="1">
      <c r="C703" s="188"/>
      <c r="D703" s="188"/>
      <c r="E703" s="188"/>
      <c r="F703" s="188"/>
      <c r="G703" s="188"/>
      <c r="H703" s="188"/>
      <c r="I703" s="188"/>
      <c r="J703" s="188"/>
      <c r="K703" s="188"/>
      <c r="L703" s="188"/>
      <c r="M703" s="188"/>
      <c r="N703" s="188"/>
      <c r="O703" s="188"/>
      <c r="P703" s="188"/>
      <c r="Q703" s="188"/>
      <c r="R703" s="188"/>
      <c r="S703" s="188"/>
      <c r="T703" s="188"/>
      <c r="U703" s="188"/>
      <c r="V703" s="188"/>
      <c r="W703" s="188"/>
      <c r="AP703" s="195"/>
    </row>
    <row r="704" spans="3:42" s="194" customFormat="1">
      <c r="C704" s="188"/>
      <c r="D704" s="188"/>
      <c r="E704" s="188"/>
      <c r="F704" s="188"/>
      <c r="G704" s="188"/>
      <c r="H704" s="188"/>
      <c r="I704" s="188"/>
      <c r="J704" s="188"/>
      <c r="K704" s="188"/>
      <c r="L704" s="188"/>
      <c r="M704" s="188"/>
      <c r="N704" s="188"/>
      <c r="O704" s="188"/>
      <c r="P704" s="188"/>
      <c r="Q704" s="188"/>
      <c r="R704" s="188"/>
      <c r="S704" s="188"/>
      <c r="T704" s="188"/>
      <c r="U704" s="188"/>
      <c r="V704" s="188"/>
      <c r="W704" s="188"/>
      <c r="AP704" s="195"/>
    </row>
    <row r="705" spans="3:42" s="194" customFormat="1">
      <c r="C705" s="188"/>
      <c r="D705" s="188"/>
      <c r="E705" s="188"/>
      <c r="F705" s="188"/>
      <c r="G705" s="188"/>
      <c r="H705" s="188"/>
      <c r="I705" s="188"/>
      <c r="J705" s="188"/>
      <c r="K705" s="188"/>
      <c r="L705" s="188"/>
      <c r="M705" s="188"/>
      <c r="N705" s="188"/>
      <c r="O705" s="188"/>
      <c r="P705" s="188"/>
      <c r="Q705" s="188"/>
      <c r="R705" s="188"/>
      <c r="S705" s="188"/>
      <c r="T705" s="188"/>
      <c r="U705" s="188"/>
      <c r="V705" s="188"/>
      <c r="W705" s="188"/>
      <c r="AP705" s="195"/>
    </row>
    <row r="706" spans="3:42" s="194" customFormat="1">
      <c r="C706" s="188"/>
      <c r="D706" s="188"/>
      <c r="E706" s="188"/>
      <c r="F706" s="188"/>
      <c r="G706" s="188"/>
      <c r="H706" s="188"/>
      <c r="I706" s="188"/>
      <c r="J706" s="188"/>
      <c r="K706" s="188"/>
      <c r="L706" s="188"/>
      <c r="M706" s="188"/>
      <c r="N706" s="188"/>
      <c r="O706" s="188"/>
      <c r="P706" s="188"/>
      <c r="Q706" s="188"/>
      <c r="R706" s="188"/>
      <c r="S706" s="188"/>
      <c r="T706" s="188"/>
      <c r="U706" s="188"/>
      <c r="V706" s="188"/>
      <c r="W706" s="188"/>
      <c r="AP706" s="195"/>
    </row>
    <row r="707" spans="3:42" s="194" customFormat="1">
      <c r="C707" s="188"/>
      <c r="D707" s="188"/>
      <c r="E707" s="188"/>
      <c r="F707" s="188"/>
      <c r="G707" s="188"/>
      <c r="H707" s="188"/>
      <c r="I707" s="188"/>
      <c r="J707" s="188"/>
      <c r="K707" s="188"/>
      <c r="L707" s="188"/>
      <c r="M707" s="188"/>
      <c r="N707" s="188"/>
      <c r="O707" s="188"/>
      <c r="P707" s="188"/>
      <c r="Q707" s="188"/>
      <c r="R707" s="188"/>
      <c r="S707" s="188"/>
      <c r="T707" s="188"/>
      <c r="U707" s="188"/>
      <c r="V707" s="188"/>
      <c r="W707" s="188"/>
      <c r="AP707" s="195"/>
    </row>
    <row r="708" spans="3:42" s="194" customFormat="1">
      <c r="C708" s="188"/>
      <c r="D708" s="188"/>
      <c r="E708" s="188"/>
      <c r="F708" s="188"/>
      <c r="G708" s="188"/>
      <c r="H708" s="188"/>
      <c r="I708" s="188"/>
      <c r="J708" s="188"/>
      <c r="K708" s="188"/>
      <c r="L708" s="188"/>
      <c r="M708" s="188"/>
      <c r="N708" s="188"/>
      <c r="O708" s="188"/>
      <c r="P708" s="188"/>
      <c r="Q708" s="188"/>
      <c r="R708" s="188"/>
      <c r="S708" s="188"/>
      <c r="T708" s="188"/>
      <c r="U708" s="188"/>
      <c r="V708" s="188"/>
      <c r="W708" s="188"/>
      <c r="AP708" s="195"/>
    </row>
    <row r="709" spans="3:42" s="194" customFormat="1">
      <c r="C709" s="188"/>
      <c r="D709" s="188"/>
      <c r="E709" s="188"/>
      <c r="F709" s="188"/>
      <c r="G709" s="188"/>
      <c r="H709" s="188"/>
      <c r="I709" s="188"/>
      <c r="J709" s="188"/>
      <c r="K709" s="188"/>
      <c r="L709" s="188"/>
      <c r="M709" s="188"/>
      <c r="N709" s="188"/>
      <c r="O709" s="188"/>
      <c r="P709" s="188"/>
      <c r="Q709" s="188"/>
      <c r="R709" s="188"/>
      <c r="S709" s="188"/>
      <c r="T709" s="188"/>
      <c r="U709" s="188"/>
      <c r="V709" s="188"/>
      <c r="W709" s="188"/>
      <c r="AP709" s="195"/>
    </row>
    <row r="710" spans="3:42" s="194" customFormat="1">
      <c r="C710" s="188"/>
      <c r="D710" s="188"/>
      <c r="E710" s="188"/>
      <c r="F710" s="188"/>
      <c r="G710" s="188"/>
      <c r="H710" s="188"/>
      <c r="I710" s="188"/>
      <c r="J710" s="188"/>
      <c r="K710" s="188"/>
      <c r="L710" s="188"/>
      <c r="M710" s="188"/>
      <c r="N710" s="188"/>
      <c r="O710" s="188"/>
      <c r="P710" s="188"/>
      <c r="Q710" s="188"/>
      <c r="R710" s="188"/>
      <c r="S710" s="188"/>
      <c r="T710" s="188"/>
      <c r="U710" s="188"/>
      <c r="V710" s="188"/>
      <c r="W710" s="188"/>
      <c r="AP710" s="195"/>
    </row>
    <row r="711" spans="3:42" s="194" customFormat="1">
      <c r="C711" s="188"/>
      <c r="D711" s="188"/>
      <c r="E711" s="188"/>
      <c r="F711" s="188"/>
      <c r="G711" s="188"/>
      <c r="H711" s="188"/>
      <c r="I711" s="188"/>
      <c r="J711" s="188"/>
      <c r="K711" s="188"/>
      <c r="L711" s="188"/>
      <c r="M711" s="188"/>
      <c r="N711" s="188"/>
      <c r="O711" s="188"/>
      <c r="P711" s="188"/>
      <c r="Q711" s="188"/>
      <c r="R711" s="188"/>
      <c r="S711" s="188"/>
      <c r="T711" s="188"/>
      <c r="U711" s="188"/>
      <c r="V711" s="188"/>
      <c r="W711" s="188"/>
      <c r="AP711" s="195"/>
    </row>
    <row r="712" spans="3:42" s="194" customFormat="1">
      <c r="C712" s="188"/>
      <c r="D712" s="188"/>
      <c r="E712" s="188"/>
      <c r="F712" s="188"/>
      <c r="G712" s="188"/>
      <c r="H712" s="188"/>
      <c r="I712" s="188"/>
      <c r="J712" s="188"/>
      <c r="K712" s="188"/>
      <c r="L712" s="188"/>
      <c r="M712" s="188"/>
      <c r="N712" s="188"/>
      <c r="O712" s="188"/>
      <c r="P712" s="188"/>
      <c r="Q712" s="188"/>
      <c r="R712" s="188"/>
      <c r="S712" s="188"/>
      <c r="T712" s="188"/>
      <c r="U712" s="188"/>
      <c r="V712" s="188"/>
      <c r="W712" s="188"/>
      <c r="AP712" s="195"/>
    </row>
    <row r="713" spans="3:42" s="194" customFormat="1">
      <c r="C713" s="188"/>
      <c r="D713" s="188"/>
      <c r="E713" s="188"/>
      <c r="F713" s="188"/>
      <c r="G713" s="188"/>
      <c r="H713" s="188"/>
      <c r="I713" s="188"/>
      <c r="J713" s="188"/>
      <c r="K713" s="188"/>
      <c r="L713" s="188"/>
      <c r="M713" s="188"/>
      <c r="N713" s="188"/>
      <c r="O713" s="188"/>
      <c r="P713" s="188"/>
      <c r="Q713" s="188"/>
      <c r="R713" s="188"/>
      <c r="S713" s="188"/>
      <c r="T713" s="188"/>
      <c r="U713" s="188"/>
      <c r="V713" s="188"/>
      <c r="W713" s="188"/>
      <c r="AP713" s="195"/>
    </row>
    <row r="714" spans="3:42" s="194" customFormat="1">
      <c r="C714" s="188"/>
      <c r="D714" s="188"/>
      <c r="E714" s="188"/>
      <c r="F714" s="188"/>
      <c r="G714" s="188"/>
      <c r="H714" s="188"/>
      <c r="I714" s="188"/>
      <c r="J714" s="188"/>
      <c r="K714" s="188"/>
      <c r="L714" s="188"/>
      <c r="M714" s="188"/>
      <c r="N714" s="188"/>
      <c r="O714" s="188"/>
      <c r="P714" s="188"/>
      <c r="Q714" s="188"/>
      <c r="R714" s="188"/>
      <c r="S714" s="188"/>
      <c r="T714" s="188"/>
      <c r="U714" s="188"/>
      <c r="V714" s="188"/>
      <c r="W714" s="188"/>
      <c r="AP714" s="195"/>
    </row>
    <row r="715" spans="3:42" s="194" customFormat="1">
      <c r="C715" s="188"/>
      <c r="D715" s="188"/>
      <c r="E715" s="188"/>
      <c r="F715" s="188"/>
      <c r="G715" s="188"/>
      <c r="H715" s="188"/>
      <c r="I715" s="188"/>
      <c r="J715" s="188"/>
      <c r="K715" s="188"/>
      <c r="L715" s="188"/>
      <c r="M715" s="188"/>
      <c r="N715" s="188"/>
      <c r="O715" s="188"/>
      <c r="P715" s="188"/>
      <c r="Q715" s="188"/>
      <c r="R715" s="188"/>
      <c r="S715" s="188"/>
      <c r="T715" s="188"/>
      <c r="U715" s="188"/>
      <c r="V715" s="188"/>
      <c r="W715" s="188"/>
      <c r="AP715" s="195"/>
    </row>
    <row r="716" spans="3:42" s="194" customFormat="1">
      <c r="C716" s="188"/>
      <c r="D716" s="188"/>
      <c r="E716" s="188"/>
      <c r="F716" s="188"/>
      <c r="G716" s="188"/>
      <c r="H716" s="188"/>
      <c r="I716" s="188"/>
      <c r="J716" s="188"/>
      <c r="K716" s="188"/>
      <c r="L716" s="188"/>
      <c r="M716" s="188"/>
      <c r="N716" s="188"/>
      <c r="O716" s="188"/>
      <c r="P716" s="188"/>
      <c r="Q716" s="188"/>
      <c r="R716" s="188"/>
      <c r="S716" s="188"/>
      <c r="T716" s="188"/>
      <c r="U716" s="188"/>
      <c r="V716" s="188"/>
      <c r="W716" s="188"/>
      <c r="AP716" s="195"/>
    </row>
    <row r="717" spans="3:42" s="194" customFormat="1">
      <c r="C717" s="188"/>
      <c r="D717" s="188"/>
      <c r="E717" s="188"/>
      <c r="F717" s="188"/>
      <c r="G717" s="188"/>
      <c r="H717" s="188"/>
      <c r="I717" s="188"/>
      <c r="J717" s="188"/>
      <c r="K717" s="188"/>
      <c r="L717" s="188"/>
      <c r="M717" s="188"/>
      <c r="N717" s="188"/>
      <c r="O717" s="188"/>
      <c r="P717" s="188"/>
      <c r="Q717" s="188"/>
      <c r="R717" s="188"/>
      <c r="S717" s="188"/>
      <c r="T717" s="188"/>
      <c r="U717" s="188"/>
      <c r="V717" s="188"/>
      <c r="W717" s="188"/>
      <c r="AP717" s="195"/>
    </row>
    <row r="718" spans="3:42" s="194" customFormat="1">
      <c r="C718" s="188"/>
      <c r="D718" s="188"/>
      <c r="E718" s="188"/>
      <c r="F718" s="188"/>
      <c r="G718" s="188"/>
      <c r="H718" s="188"/>
      <c r="I718" s="188"/>
      <c r="J718" s="188"/>
      <c r="K718" s="188"/>
      <c r="L718" s="188"/>
      <c r="M718" s="188"/>
      <c r="N718" s="188"/>
      <c r="O718" s="188"/>
      <c r="P718" s="188"/>
      <c r="Q718" s="188"/>
      <c r="R718" s="188"/>
      <c r="S718" s="188"/>
      <c r="T718" s="188"/>
      <c r="U718" s="188"/>
      <c r="V718" s="188"/>
      <c r="W718" s="188"/>
      <c r="AP718" s="195"/>
    </row>
    <row r="719" spans="3:42" s="194" customFormat="1">
      <c r="C719" s="188"/>
      <c r="D719" s="188"/>
      <c r="E719" s="188"/>
      <c r="F719" s="188"/>
      <c r="G719" s="188"/>
      <c r="H719" s="188"/>
      <c r="I719" s="188"/>
      <c r="J719" s="188"/>
      <c r="K719" s="188"/>
      <c r="L719" s="188"/>
      <c r="M719" s="188"/>
      <c r="N719" s="188"/>
      <c r="O719" s="188"/>
      <c r="P719" s="188"/>
      <c r="Q719" s="188"/>
      <c r="R719" s="188"/>
      <c r="S719" s="188"/>
      <c r="T719" s="188"/>
      <c r="U719" s="188"/>
      <c r="V719" s="188"/>
      <c r="W719" s="188"/>
      <c r="AP719" s="195"/>
    </row>
    <row r="720" spans="3:42" s="194" customFormat="1">
      <c r="C720" s="188"/>
      <c r="D720" s="188"/>
      <c r="E720" s="188"/>
      <c r="F720" s="188"/>
      <c r="G720" s="188"/>
      <c r="H720" s="188"/>
      <c r="I720" s="188"/>
      <c r="J720" s="188"/>
      <c r="K720" s="188"/>
      <c r="L720" s="188"/>
      <c r="M720" s="188"/>
      <c r="N720" s="188"/>
      <c r="O720" s="188"/>
      <c r="P720" s="188"/>
      <c r="Q720" s="188"/>
      <c r="R720" s="188"/>
      <c r="S720" s="188"/>
      <c r="T720" s="188"/>
      <c r="U720" s="188"/>
      <c r="V720" s="188"/>
      <c r="W720" s="188"/>
      <c r="AP720" s="195"/>
    </row>
    <row r="721" spans="3:42" s="194" customFormat="1">
      <c r="C721" s="188"/>
      <c r="D721" s="188"/>
      <c r="E721" s="188"/>
      <c r="F721" s="188"/>
      <c r="G721" s="188"/>
      <c r="H721" s="188"/>
      <c r="I721" s="188"/>
      <c r="J721" s="188"/>
      <c r="K721" s="188"/>
      <c r="L721" s="188"/>
      <c r="M721" s="188"/>
      <c r="N721" s="188"/>
      <c r="O721" s="188"/>
      <c r="P721" s="188"/>
      <c r="Q721" s="188"/>
      <c r="R721" s="188"/>
      <c r="S721" s="188"/>
      <c r="T721" s="188"/>
      <c r="U721" s="188"/>
      <c r="V721" s="188"/>
      <c r="W721" s="188"/>
      <c r="AP721" s="195"/>
    </row>
    <row r="722" spans="3:42" s="194" customFormat="1">
      <c r="C722" s="188"/>
      <c r="D722" s="188"/>
      <c r="E722" s="188"/>
      <c r="F722" s="188"/>
      <c r="G722" s="188"/>
      <c r="H722" s="188"/>
      <c r="I722" s="188"/>
      <c r="J722" s="188"/>
      <c r="K722" s="188"/>
      <c r="L722" s="188"/>
      <c r="M722" s="188"/>
      <c r="N722" s="188"/>
      <c r="O722" s="188"/>
      <c r="P722" s="188"/>
      <c r="Q722" s="188"/>
      <c r="R722" s="188"/>
      <c r="S722" s="188"/>
      <c r="T722" s="188"/>
      <c r="U722" s="188"/>
      <c r="V722" s="188"/>
      <c r="W722" s="188"/>
      <c r="AP722" s="195"/>
    </row>
    <row r="723" spans="3:42" s="194" customFormat="1">
      <c r="C723" s="188"/>
      <c r="D723" s="188"/>
      <c r="E723" s="188"/>
      <c r="F723" s="188"/>
      <c r="G723" s="188"/>
      <c r="H723" s="188"/>
      <c r="I723" s="188"/>
      <c r="J723" s="188"/>
      <c r="K723" s="188"/>
      <c r="L723" s="188"/>
      <c r="M723" s="188"/>
      <c r="N723" s="188"/>
      <c r="O723" s="188"/>
      <c r="P723" s="188"/>
      <c r="Q723" s="188"/>
      <c r="R723" s="188"/>
      <c r="S723" s="188"/>
      <c r="T723" s="188"/>
      <c r="U723" s="188"/>
      <c r="V723" s="188"/>
      <c r="W723" s="188"/>
      <c r="AP723" s="195"/>
    </row>
    <row r="724" spans="3:42" s="194" customFormat="1">
      <c r="C724" s="188"/>
      <c r="D724" s="188"/>
      <c r="E724" s="188"/>
      <c r="F724" s="188"/>
      <c r="G724" s="188"/>
      <c r="H724" s="188"/>
      <c r="I724" s="188"/>
      <c r="J724" s="188"/>
      <c r="K724" s="188"/>
      <c r="L724" s="188"/>
      <c r="M724" s="188"/>
      <c r="N724" s="188"/>
      <c r="O724" s="188"/>
      <c r="P724" s="188"/>
      <c r="Q724" s="188"/>
      <c r="R724" s="188"/>
      <c r="S724" s="188"/>
      <c r="T724" s="188"/>
      <c r="U724" s="188"/>
      <c r="V724" s="188"/>
      <c r="W724" s="188"/>
      <c r="AP724" s="195"/>
    </row>
    <row r="725" spans="3:42" s="194" customFormat="1">
      <c r="C725" s="188"/>
      <c r="D725" s="188"/>
      <c r="E725" s="188"/>
      <c r="F725" s="188"/>
      <c r="G725" s="188"/>
      <c r="H725" s="188"/>
      <c r="I725" s="188"/>
      <c r="J725" s="188"/>
      <c r="K725" s="188"/>
      <c r="L725" s="188"/>
      <c r="M725" s="188"/>
      <c r="N725" s="188"/>
      <c r="O725" s="188"/>
      <c r="P725" s="188"/>
      <c r="Q725" s="188"/>
      <c r="R725" s="188"/>
      <c r="S725" s="188"/>
      <c r="T725" s="188"/>
      <c r="U725" s="188"/>
      <c r="V725" s="188"/>
      <c r="W725" s="188"/>
      <c r="AP725" s="195"/>
    </row>
    <row r="726" spans="3:42" s="194" customFormat="1">
      <c r="C726" s="188"/>
      <c r="D726" s="188"/>
      <c r="E726" s="188"/>
      <c r="F726" s="188"/>
      <c r="G726" s="188"/>
      <c r="H726" s="188"/>
      <c r="I726" s="188"/>
      <c r="J726" s="188"/>
      <c r="K726" s="188"/>
      <c r="L726" s="188"/>
      <c r="M726" s="188"/>
      <c r="N726" s="188"/>
      <c r="O726" s="188"/>
      <c r="P726" s="188"/>
      <c r="Q726" s="188"/>
      <c r="R726" s="188"/>
      <c r="S726" s="188"/>
      <c r="T726" s="188"/>
      <c r="U726" s="188"/>
      <c r="V726" s="188"/>
      <c r="W726" s="188"/>
      <c r="AP726" s="195"/>
    </row>
    <row r="727" spans="3:42" s="194" customFormat="1">
      <c r="C727" s="188"/>
      <c r="D727" s="188"/>
      <c r="E727" s="188"/>
      <c r="F727" s="188"/>
      <c r="G727" s="188"/>
      <c r="H727" s="188"/>
      <c r="I727" s="188"/>
      <c r="J727" s="188"/>
      <c r="K727" s="188"/>
      <c r="L727" s="188"/>
      <c r="M727" s="188"/>
      <c r="N727" s="188"/>
      <c r="O727" s="188"/>
      <c r="P727" s="188"/>
      <c r="Q727" s="188"/>
      <c r="R727" s="188"/>
      <c r="S727" s="188"/>
      <c r="T727" s="188"/>
      <c r="U727" s="188"/>
      <c r="V727" s="188"/>
      <c r="W727" s="188"/>
      <c r="AP727" s="195"/>
    </row>
    <row r="728" spans="3:42" s="194" customFormat="1">
      <c r="C728" s="188"/>
      <c r="D728" s="188"/>
      <c r="E728" s="188"/>
      <c r="F728" s="188"/>
      <c r="G728" s="188"/>
      <c r="H728" s="188"/>
      <c r="I728" s="188"/>
      <c r="J728" s="188"/>
      <c r="K728" s="188"/>
      <c r="L728" s="188"/>
      <c r="M728" s="188"/>
      <c r="N728" s="188"/>
      <c r="O728" s="188"/>
      <c r="P728" s="188"/>
      <c r="Q728" s="188"/>
      <c r="R728" s="188"/>
      <c r="S728" s="188"/>
      <c r="T728" s="188"/>
      <c r="U728" s="188"/>
      <c r="V728" s="188"/>
      <c r="W728" s="188"/>
      <c r="AP728" s="195"/>
    </row>
    <row r="729" spans="3:42" s="194" customFormat="1">
      <c r="C729" s="188"/>
      <c r="D729" s="188"/>
      <c r="E729" s="188"/>
      <c r="F729" s="188"/>
      <c r="G729" s="188"/>
      <c r="H729" s="188"/>
      <c r="I729" s="188"/>
      <c r="J729" s="188"/>
      <c r="K729" s="188"/>
      <c r="L729" s="188"/>
      <c r="M729" s="188"/>
      <c r="N729" s="188"/>
      <c r="O729" s="188"/>
      <c r="P729" s="188"/>
      <c r="Q729" s="188"/>
      <c r="R729" s="188"/>
      <c r="S729" s="188"/>
      <c r="T729" s="188"/>
      <c r="U729" s="188"/>
      <c r="V729" s="188"/>
      <c r="W729" s="188"/>
      <c r="AP729" s="195"/>
    </row>
    <row r="730" spans="3:42" s="194" customFormat="1">
      <c r="C730" s="188"/>
      <c r="D730" s="188"/>
      <c r="E730" s="188"/>
      <c r="F730" s="188"/>
      <c r="G730" s="188"/>
      <c r="H730" s="188"/>
      <c r="I730" s="188"/>
      <c r="J730" s="188"/>
      <c r="K730" s="188"/>
      <c r="L730" s="188"/>
      <c r="M730" s="188"/>
      <c r="N730" s="188"/>
      <c r="O730" s="188"/>
      <c r="P730" s="188"/>
      <c r="Q730" s="188"/>
      <c r="R730" s="188"/>
      <c r="S730" s="188"/>
      <c r="T730" s="188"/>
      <c r="U730" s="188"/>
      <c r="V730" s="188"/>
      <c r="W730" s="188"/>
      <c r="AP730" s="195"/>
    </row>
    <row r="731" spans="3:42" s="194" customFormat="1">
      <c r="C731" s="188"/>
      <c r="D731" s="188"/>
      <c r="E731" s="188"/>
      <c r="F731" s="188"/>
      <c r="G731" s="188"/>
      <c r="H731" s="188"/>
      <c r="I731" s="188"/>
      <c r="J731" s="188"/>
      <c r="K731" s="188"/>
      <c r="L731" s="188"/>
      <c r="M731" s="188"/>
      <c r="N731" s="188"/>
      <c r="O731" s="188"/>
      <c r="P731" s="188"/>
      <c r="Q731" s="188"/>
      <c r="R731" s="188"/>
      <c r="S731" s="188"/>
      <c r="T731" s="188"/>
      <c r="U731" s="188"/>
      <c r="V731" s="188"/>
      <c r="W731" s="188"/>
      <c r="AP731" s="195"/>
    </row>
    <row r="732" spans="3:42" s="194" customFormat="1">
      <c r="C732" s="188"/>
      <c r="D732" s="188"/>
      <c r="E732" s="188"/>
      <c r="F732" s="188"/>
      <c r="G732" s="188"/>
      <c r="H732" s="188"/>
      <c r="I732" s="188"/>
      <c r="J732" s="188"/>
      <c r="K732" s="188"/>
      <c r="L732" s="188"/>
      <c r="M732" s="188"/>
      <c r="N732" s="188"/>
      <c r="O732" s="188"/>
      <c r="P732" s="188"/>
      <c r="Q732" s="188"/>
      <c r="R732" s="188"/>
      <c r="S732" s="188"/>
      <c r="T732" s="188"/>
      <c r="U732" s="188"/>
      <c r="V732" s="188"/>
      <c r="W732" s="188"/>
      <c r="AP732" s="195"/>
    </row>
    <row r="733" spans="3:42" s="194" customFormat="1">
      <c r="C733" s="188"/>
      <c r="D733" s="188"/>
      <c r="E733" s="188"/>
      <c r="F733" s="188"/>
      <c r="G733" s="188"/>
      <c r="H733" s="188"/>
      <c r="I733" s="188"/>
      <c r="J733" s="188"/>
      <c r="K733" s="188"/>
      <c r="L733" s="188"/>
      <c r="M733" s="188"/>
      <c r="N733" s="188"/>
      <c r="O733" s="188"/>
      <c r="P733" s="188"/>
      <c r="Q733" s="188"/>
      <c r="R733" s="188"/>
      <c r="S733" s="188"/>
      <c r="T733" s="188"/>
      <c r="U733" s="188"/>
      <c r="V733" s="188"/>
      <c r="W733" s="188"/>
      <c r="AP733" s="195"/>
    </row>
    <row r="734" spans="3:42" s="194" customFormat="1">
      <c r="C734" s="188"/>
      <c r="D734" s="188"/>
      <c r="E734" s="188"/>
      <c r="F734" s="188"/>
      <c r="G734" s="188"/>
      <c r="H734" s="188"/>
      <c r="I734" s="188"/>
      <c r="J734" s="188"/>
      <c r="K734" s="188"/>
      <c r="L734" s="188"/>
      <c r="M734" s="188"/>
      <c r="N734" s="188"/>
      <c r="O734" s="188"/>
      <c r="P734" s="188"/>
      <c r="Q734" s="188"/>
      <c r="R734" s="188"/>
      <c r="S734" s="188"/>
      <c r="T734" s="188"/>
      <c r="U734" s="188"/>
      <c r="V734" s="188"/>
      <c r="W734" s="188"/>
      <c r="AP734" s="195"/>
    </row>
    <row r="735" spans="3:42" s="194" customFormat="1">
      <c r="C735" s="188"/>
      <c r="D735" s="188"/>
      <c r="E735" s="188"/>
      <c r="F735" s="188"/>
      <c r="G735" s="188"/>
      <c r="H735" s="188"/>
      <c r="I735" s="188"/>
      <c r="J735" s="188"/>
      <c r="K735" s="188"/>
      <c r="L735" s="188"/>
      <c r="M735" s="188"/>
      <c r="N735" s="188"/>
      <c r="O735" s="188"/>
      <c r="P735" s="188"/>
      <c r="Q735" s="188"/>
      <c r="R735" s="188"/>
      <c r="S735" s="188"/>
      <c r="T735" s="188"/>
      <c r="U735" s="188"/>
      <c r="V735" s="188"/>
      <c r="W735" s="188"/>
      <c r="AP735" s="195"/>
    </row>
    <row r="736" spans="3:42" s="194" customFormat="1">
      <c r="C736" s="188"/>
      <c r="D736" s="188"/>
      <c r="E736" s="188"/>
      <c r="F736" s="188"/>
      <c r="G736" s="188"/>
      <c r="H736" s="188"/>
      <c r="I736" s="188"/>
      <c r="J736" s="188"/>
      <c r="K736" s="188"/>
      <c r="L736" s="188"/>
      <c r="M736" s="188"/>
      <c r="N736" s="188"/>
      <c r="O736" s="188"/>
      <c r="P736" s="188"/>
      <c r="Q736" s="188"/>
      <c r="R736" s="188"/>
      <c r="S736" s="188"/>
      <c r="T736" s="188"/>
      <c r="U736" s="188"/>
      <c r="V736" s="188"/>
      <c r="W736" s="188"/>
      <c r="AP736" s="195"/>
    </row>
    <row r="737" spans="3:42" s="194" customFormat="1">
      <c r="C737" s="188"/>
      <c r="D737" s="188"/>
      <c r="E737" s="188"/>
      <c r="F737" s="188"/>
      <c r="G737" s="188"/>
      <c r="H737" s="188"/>
      <c r="I737" s="188"/>
      <c r="J737" s="188"/>
      <c r="K737" s="188"/>
      <c r="L737" s="188"/>
      <c r="M737" s="188"/>
      <c r="N737" s="188"/>
      <c r="O737" s="188"/>
      <c r="P737" s="188"/>
      <c r="Q737" s="188"/>
      <c r="R737" s="188"/>
      <c r="S737" s="188"/>
      <c r="T737" s="188"/>
      <c r="U737" s="188"/>
      <c r="V737" s="188"/>
      <c r="W737" s="188"/>
      <c r="AP737" s="195"/>
    </row>
    <row r="738" spans="3:42" s="194" customFormat="1">
      <c r="C738" s="188"/>
      <c r="D738" s="188"/>
      <c r="E738" s="188"/>
      <c r="F738" s="188"/>
      <c r="G738" s="188"/>
      <c r="H738" s="188"/>
      <c r="I738" s="188"/>
      <c r="J738" s="188"/>
      <c r="K738" s="188"/>
      <c r="L738" s="188"/>
      <c r="M738" s="188"/>
      <c r="N738" s="188"/>
      <c r="O738" s="188"/>
      <c r="P738" s="188"/>
      <c r="Q738" s="188"/>
      <c r="R738" s="188"/>
      <c r="S738" s="188"/>
      <c r="T738" s="188"/>
      <c r="U738" s="188"/>
      <c r="V738" s="188"/>
      <c r="W738" s="188"/>
      <c r="AP738" s="195"/>
    </row>
    <row r="739" spans="3:42" s="194" customFormat="1">
      <c r="C739" s="188"/>
      <c r="D739" s="188"/>
      <c r="E739" s="188"/>
      <c r="F739" s="188"/>
      <c r="G739" s="188"/>
      <c r="H739" s="188"/>
      <c r="I739" s="188"/>
      <c r="J739" s="188"/>
      <c r="K739" s="188"/>
      <c r="L739" s="188"/>
      <c r="M739" s="188"/>
      <c r="N739" s="188"/>
      <c r="O739" s="188"/>
      <c r="P739" s="188"/>
      <c r="Q739" s="188"/>
      <c r="R739" s="188"/>
      <c r="S739" s="188"/>
      <c r="T739" s="188"/>
      <c r="U739" s="188"/>
      <c r="V739" s="188"/>
      <c r="W739" s="188"/>
      <c r="AP739" s="195"/>
    </row>
    <row r="740" spans="3:42" s="194" customFormat="1">
      <c r="C740" s="188"/>
      <c r="D740" s="188"/>
      <c r="E740" s="188"/>
      <c r="F740" s="188"/>
      <c r="G740" s="188"/>
      <c r="H740" s="188"/>
      <c r="I740" s="188"/>
      <c r="J740" s="188"/>
      <c r="K740" s="188"/>
      <c r="L740" s="188"/>
      <c r="M740" s="188"/>
      <c r="N740" s="188"/>
      <c r="O740" s="188"/>
      <c r="P740" s="188"/>
      <c r="Q740" s="188"/>
      <c r="R740" s="188"/>
      <c r="S740" s="188"/>
      <c r="T740" s="188"/>
      <c r="U740" s="188"/>
      <c r="V740" s="188"/>
      <c r="W740" s="188"/>
      <c r="AP740" s="195"/>
    </row>
    <row r="741" spans="3:42" s="194" customFormat="1">
      <c r="C741" s="188"/>
      <c r="D741" s="188"/>
      <c r="E741" s="188"/>
      <c r="F741" s="188"/>
      <c r="G741" s="188"/>
      <c r="H741" s="188"/>
      <c r="I741" s="188"/>
      <c r="J741" s="188"/>
      <c r="K741" s="188"/>
      <c r="L741" s="188"/>
      <c r="M741" s="188"/>
      <c r="N741" s="188"/>
      <c r="O741" s="188"/>
      <c r="P741" s="188"/>
      <c r="Q741" s="188"/>
      <c r="R741" s="188"/>
      <c r="S741" s="188"/>
      <c r="T741" s="188"/>
      <c r="U741" s="188"/>
      <c r="V741" s="188"/>
      <c r="W741" s="188"/>
      <c r="AP741" s="195"/>
    </row>
    <row r="742" spans="3:42" s="194" customFormat="1">
      <c r="C742" s="188"/>
      <c r="D742" s="188"/>
      <c r="E742" s="188"/>
      <c r="F742" s="188"/>
      <c r="G742" s="188"/>
      <c r="H742" s="188"/>
      <c r="I742" s="188"/>
      <c r="J742" s="188"/>
      <c r="K742" s="188"/>
      <c r="L742" s="188"/>
      <c r="M742" s="188"/>
      <c r="N742" s="188"/>
      <c r="O742" s="188"/>
      <c r="P742" s="188"/>
      <c r="Q742" s="188"/>
      <c r="R742" s="188"/>
      <c r="S742" s="188"/>
      <c r="T742" s="188"/>
      <c r="U742" s="188"/>
      <c r="V742" s="188"/>
      <c r="W742" s="188"/>
      <c r="AP742" s="195"/>
    </row>
    <row r="743" spans="3:42" s="194" customFormat="1">
      <c r="C743" s="188"/>
      <c r="D743" s="188"/>
      <c r="E743" s="188"/>
      <c r="F743" s="188"/>
      <c r="G743" s="188"/>
      <c r="H743" s="188"/>
      <c r="I743" s="188"/>
      <c r="J743" s="188"/>
      <c r="K743" s="188"/>
      <c r="L743" s="188"/>
      <c r="M743" s="188"/>
      <c r="N743" s="188"/>
      <c r="O743" s="188"/>
      <c r="P743" s="188"/>
      <c r="Q743" s="188"/>
      <c r="R743" s="188"/>
      <c r="S743" s="188"/>
      <c r="T743" s="188"/>
      <c r="U743" s="188"/>
      <c r="V743" s="188"/>
      <c r="W743" s="188"/>
      <c r="AP743" s="195"/>
    </row>
    <row r="744" spans="3:42" s="194" customFormat="1">
      <c r="C744" s="188"/>
      <c r="D744" s="188"/>
      <c r="E744" s="188"/>
      <c r="F744" s="188"/>
      <c r="G744" s="188"/>
      <c r="H744" s="188"/>
      <c r="I744" s="188"/>
      <c r="J744" s="188"/>
      <c r="K744" s="188"/>
      <c r="L744" s="188"/>
      <c r="M744" s="188"/>
      <c r="N744" s="188"/>
      <c r="O744" s="188"/>
      <c r="P744" s="188"/>
      <c r="Q744" s="188"/>
      <c r="R744" s="188"/>
      <c r="S744" s="188"/>
      <c r="T744" s="188"/>
      <c r="U744" s="188"/>
      <c r="V744" s="188"/>
      <c r="W744" s="188"/>
      <c r="AP744" s="195"/>
    </row>
    <row r="745" spans="3:42" s="194" customFormat="1">
      <c r="C745" s="188"/>
      <c r="D745" s="188"/>
      <c r="E745" s="188"/>
      <c r="F745" s="188"/>
      <c r="G745" s="188"/>
      <c r="H745" s="188"/>
      <c r="I745" s="188"/>
      <c r="J745" s="188"/>
      <c r="K745" s="188"/>
      <c r="L745" s="188"/>
      <c r="M745" s="188"/>
      <c r="N745" s="188"/>
      <c r="O745" s="188"/>
      <c r="P745" s="188"/>
      <c r="Q745" s="188"/>
      <c r="R745" s="188"/>
      <c r="S745" s="188"/>
      <c r="T745" s="188"/>
      <c r="U745" s="188"/>
      <c r="V745" s="188"/>
      <c r="W745" s="188"/>
      <c r="AP745" s="195"/>
    </row>
    <row r="746" spans="3:42" s="194" customFormat="1">
      <c r="C746" s="188"/>
      <c r="D746" s="188"/>
      <c r="E746" s="188"/>
      <c r="F746" s="188"/>
      <c r="G746" s="188"/>
      <c r="H746" s="188"/>
      <c r="I746" s="188"/>
      <c r="J746" s="188"/>
      <c r="K746" s="188"/>
      <c r="L746" s="188"/>
      <c r="M746" s="188"/>
      <c r="N746" s="188"/>
      <c r="O746" s="188"/>
      <c r="P746" s="188"/>
      <c r="Q746" s="188"/>
      <c r="R746" s="188"/>
      <c r="S746" s="188"/>
      <c r="T746" s="188"/>
      <c r="U746" s="188"/>
      <c r="V746" s="188"/>
      <c r="W746" s="188"/>
      <c r="AP746" s="195"/>
    </row>
    <row r="747" spans="3:42" s="194" customFormat="1">
      <c r="C747" s="188"/>
      <c r="D747" s="188"/>
      <c r="E747" s="188"/>
      <c r="F747" s="188"/>
      <c r="G747" s="188"/>
      <c r="H747" s="188"/>
      <c r="I747" s="188"/>
      <c r="J747" s="188"/>
      <c r="K747" s="188"/>
      <c r="L747" s="188"/>
      <c r="M747" s="188"/>
      <c r="N747" s="188"/>
      <c r="O747" s="188"/>
      <c r="P747" s="188"/>
      <c r="Q747" s="188"/>
      <c r="R747" s="188"/>
      <c r="S747" s="188"/>
      <c r="T747" s="188"/>
      <c r="U747" s="188"/>
      <c r="V747" s="188"/>
      <c r="W747" s="188"/>
      <c r="AP747" s="195"/>
    </row>
    <row r="748" spans="3:42" s="194" customFormat="1">
      <c r="C748" s="188"/>
      <c r="D748" s="188"/>
      <c r="E748" s="188"/>
      <c r="F748" s="188"/>
      <c r="G748" s="188"/>
      <c r="H748" s="188"/>
      <c r="I748" s="188"/>
      <c r="J748" s="188"/>
      <c r="K748" s="188"/>
      <c r="L748" s="188"/>
      <c r="M748" s="188"/>
      <c r="N748" s="188"/>
      <c r="O748" s="188"/>
      <c r="P748" s="188"/>
      <c r="Q748" s="188"/>
      <c r="R748" s="188"/>
      <c r="S748" s="188"/>
      <c r="T748" s="188"/>
      <c r="U748" s="188"/>
      <c r="V748" s="188"/>
      <c r="W748" s="188"/>
      <c r="AP748" s="195"/>
    </row>
    <row r="749" spans="3:42" s="194" customFormat="1">
      <c r="C749" s="188"/>
      <c r="D749" s="188"/>
      <c r="E749" s="188"/>
      <c r="F749" s="188"/>
      <c r="G749" s="188"/>
      <c r="H749" s="188"/>
      <c r="I749" s="188"/>
      <c r="J749" s="188"/>
      <c r="K749" s="188"/>
      <c r="L749" s="188"/>
      <c r="M749" s="188"/>
      <c r="N749" s="188"/>
      <c r="O749" s="188"/>
      <c r="P749" s="188"/>
      <c r="Q749" s="188"/>
      <c r="R749" s="188"/>
      <c r="S749" s="188"/>
      <c r="T749" s="188"/>
      <c r="U749" s="188"/>
      <c r="V749" s="188"/>
      <c r="W749" s="188"/>
      <c r="AP749" s="195"/>
    </row>
    <row r="750" spans="3:42" s="194" customFormat="1">
      <c r="C750" s="188"/>
      <c r="D750" s="188"/>
      <c r="E750" s="188"/>
      <c r="F750" s="188"/>
      <c r="G750" s="188"/>
      <c r="H750" s="188"/>
      <c r="I750" s="188"/>
      <c r="J750" s="188"/>
      <c r="K750" s="188"/>
      <c r="L750" s="188"/>
      <c r="M750" s="188"/>
      <c r="N750" s="188"/>
      <c r="O750" s="188"/>
      <c r="P750" s="188"/>
      <c r="Q750" s="188"/>
      <c r="R750" s="188"/>
      <c r="S750" s="188"/>
      <c r="T750" s="188"/>
      <c r="U750" s="188"/>
      <c r="V750" s="188"/>
      <c r="W750" s="188"/>
      <c r="AP750" s="195"/>
    </row>
    <row r="751" spans="3:42" s="194" customFormat="1">
      <c r="C751" s="188"/>
      <c r="D751" s="188"/>
      <c r="E751" s="188"/>
      <c r="F751" s="188"/>
      <c r="G751" s="188"/>
      <c r="H751" s="188"/>
      <c r="I751" s="188"/>
      <c r="J751" s="188"/>
      <c r="K751" s="188"/>
      <c r="L751" s="188"/>
      <c r="M751" s="188"/>
      <c r="N751" s="188"/>
      <c r="O751" s="188"/>
      <c r="P751" s="188"/>
      <c r="Q751" s="188"/>
      <c r="R751" s="188"/>
      <c r="S751" s="188"/>
      <c r="T751" s="188"/>
      <c r="U751" s="188"/>
      <c r="V751" s="188"/>
      <c r="W751" s="188"/>
      <c r="AP751" s="195"/>
    </row>
    <row r="752" spans="3:42" s="194" customFormat="1">
      <c r="C752" s="188"/>
      <c r="D752" s="188"/>
      <c r="E752" s="188"/>
      <c r="F752" s="188"/>
      <c r="G752" s="188"/>
      <c r="H752" s="188"/>
      <c r="I752" s="188"/>
      <c r="J752" s="188"/>
      <c r="K752" s="188"/>
      <c r="L752" s="188"/>
      <c r="M752" s="188"/>
      <c r="N752" s="188"/>
      <c r="O752" s="188"/>
      <c r="P752" s="188"/>
      <c r="Q752" s="188"/>
      <c r="R752" s="188"/>
      <c r="S752" s="188"/>
      <c r="T752" s="188"/>
      <c r="U752" s="188"/>
      <c r="V752" s="188"/>
      <c r="W752" s="188"/>
      <c r="AP752" s="195"/>
    </row>
    <row r="753" spans="3:42" s="194" customFormat="1">
      <c r="C753" s="188"/>
      <c r="D753" s="188"/>
      <c r="E753" s="188"/>
      <c r="F753" s="188"/>
      <c r="G753" s="188"/>
      <c r="H753" s="188"/>
      <c r="I753" s="188"/>
      <c r="J753" s="188"/>
      <c r="K753" s="188"/>
      <c r="L753" s="188"/>
      <c r="M753" s="188"/>
      <c r="N753" s="188"/>
      <c r="O753" s="188"/>
      <c r="P753" s="188"/>
      <c r="Q753" s="188"/>
      <c r="R753" s="188"/>
      <c r="S753" s="188"/>
      <c r="T753" s="188"/>
      <c r="U753" s="188"/>
      <c r="V753" s="188"/>
      <c r="W753" s="188"/>
      <c r="AP753" s="195"/>
    </row>
    <row r="754" spans="3:42" s="194" customFormat="1">
      <c r="C754" s="188"/>
      <c r="D754" s="188"/>
      <c r="E754" s="188"/>
      <c r="F754" s="188"/>
      <c r="G754" s="188"/>
      <c r="H754" s="188"/>
      <c r="I754" s="188"/>
      <c r="J754" s="188"/>
      <c r="K754" s="188"/>
      <c r="L754" s="188"/>
      <c r="M754" s="188"/>
      <c r="N754" s="188"/>
      <c r="O754" s="188"/>
      <c r="P754" s="188"/>
      <c r="Q754" s="188"/>
      <c r="R754" s="188"/>
      <c r="S754" s="188"/>
      <c r="T754" s="188"/>
      <c r="U754" s="188"/>
      <c r="V754" s="188"/>
      <c r="W754" s="188"/>
      <c r="AP754" s="195"/>
    </row>
    <row r="755" spans="3:42" s="194" customFormat="1">
      <c r="C755" s="188"/>
      <c r="D755" s="188"/>
      <c r="E755" s="188"/>
      <c r="F755" s="188"/>
      <c r="G755" s="188"/>
      <c r="H755" s="188"/>
      <c r="I755" s="188"/>
      <c r="J755" s="188"/>
      <c r="K755" s="188"/>
      <c r="L755" s="188"/>
      <c r="M755" s="188"/>
      <c r="N755" s="188"/>
      <c r="O755" s="188"/>
      <c r="P755" s="188"/>
      <c r="Q755" s="188"/>
      <c r="R755" s="188"/>
      <c r="S755" s="188"/>
      <c r="T755" s="188"/>
      <c r="U755" s="188"/>
      <c r="V755" s="188"/>
      <c r="W755" s="188"/>
      <c r="AP755" s="195"/>
    </row>
    <row r="756" spans="3:42" s="194" customFormat="1">
      <c r="C756" s="188"/>
      <c r="D756" s="188"/>
      <c r="E756" s="188"/>
      <c r="F756" s="188"/>
      <c r="G756" s="188"/>
      <c r="H756" s="188"/>
      <c r="I756" s="188"/>
      <c r="J756" s="188"/>
      <c r="K756" s="188"/>
      <c r="L756" s="188"/>
      <c r="M756" s="188"/>
      <c r="N756" s="188"/>
      <c r="O756" s="188"/>
      <c r="P756" s="188"/>
      <c r="Q756" s="188"/>
      <c r="R756" s="188"/>
      <c r="S756" s="188"/>
      <c r="T756" s="188"/>
      <c r="U756" s="188"/>
      <c r="V756" s="188"/>
      <c r="W756" s="188"/>
      <c r="AP756" s="195"/>
    </row>
    <row r="757" spans="3:42" s="194" customFormat="1">
      <c r="C757" s="188"/>
      <c r="D757" s="188"/>
      <c r="E757" s="188"/>
      <c r="F757" s="188"/>
      <c r="G757" s="188"/>
      <c r="H757" s="188"/>
      <c r="I757" s="188"/>
      <c r="J757" s="188"/>
      <c r="K757" s="188"/>
      <c r="L757" s="188"/>
      <c r="M757" s="188"/>
      <c r="N757" s="188"/>
      <c r="O757" s="188"/>
      <c r="P757" s="188"/>
      <c r="Q757" s="188"/>
      <c r="R757" s="188"/>
      <c r="S757" s="188"/>
      <c r="T757" s="188"/>
      <c r="U757" s="188"/>
      <c r="V757" s="188"/>
      <c r="W757" s="188"/>
      <c r="AP757" s="195"/>
    </row>
    <row r="758" spans="3:42" s="194" customFormat="1">
      <c r="C758" s="188"/>
      <c r="D758" s="188"/>
      <c r="E758" s="188"/>
      <c r="F758" s="188"/>
      <c r="G758" s="188"/>
      <c r="H758" s="188"/>
      <c r="I758" s="188"/>
      <c r="J758" s="188"/>
      <c r="K758" s="188"/>
      <c r="L758" s="188"/>
      <c r="M758" s="188"/>
      <c r="N758" s="188"/>
      <c r="O758" s="188"/>
      <c r="P758" s="188"/>
      <c r="Q758" s="188"/>
      <c r="R758" s="188"/>
      <c r="S758" s="188"/>
      <c r="T758" s="188"/>
      <c r="U758" s="188"/>
      <c r="V758" s="188"/>
      <c r="W758" s="188"/>
      <c r="AP758" s="195"/>
    </row>
    <row r="759" spans="3:42" s="194" customFormat="1">
      <c r="C759" s="188"/>
      <c r="D759" s="188"/>
      <c r="E759" s="188"/>
      <c r="F759" s="188"/>
      <c r="G759" s="188"/>
      <c r="H759" s="188"/>
      <c r="I759" s="188"/>
      <c r="J759" s="188"/>
      <c r="K759" s="188"/>
      <c r="L759" s="188"/>
      <c r="M759" s="188"/>
      <c r="N759" s="188"/>
      <c r="O759" s="188"/>
      <c r="P759" s="188"/>
      <c r="Q759" s="188"/>
      <c r="R759" s="188"/>
      <c r="S759" s="188"/>
      <c r="T759" s="188"/>
      <c r="U759" s="188"/>
      <c r="V759" s="188"/>
      <c r="W759" s="188"/>
      <c r="AP759" s="195"/>
    </row>
    <row r="760" spans="3:42" s="194" customFormat="1">
      <c r="C760" s="188"/>
      <c r="D760" s="188"/>
      <c r="E760" s="188"/>
      <c r="F760" s="188"/>
      <c r="G760" s="188"/>
      <c r="H760" s="188"/>
      <c r="I760" s="188"/>
      <c r="J760" s="188"/>
      <c r="K760" s="188"/>
      <c r="L760" s="188"/>
      <c r="M760" s="188"/>
      <c r="N760" s="188"/>
      <c r="O760" s="188"/>
      <c r="P760" s="188"/>
      <c r="Q760" s="188"/>
      <c r="R760" s="188"/>
      <c r="S760" s="188"/>
      <c r="T760" s="188"/>
      <c r="U760" s="188"/>
      <c r="V760" s="188"/>
      <c r="W760" s="188"/>
      <c r="AP760" s="195"/>
    </row>
    <row r="761" spans="3:42" s="194" customFormat="1">
      <c r="C761" s="188"/>
      <c r="D761" s="188"/>
      <c r="E761" s="188"/>
      <c r="F761" s="188"/>
      <c r="G761" s="188"/>
      <c r="H761" s="188"/>
      <c r="I761" s="188"/>
      <c r="J761" s="188"/>
      <c r="K761" s="188"/>
      <c r="L761" s="188"/>
      <c r="M761" s="188"/>
      <c r="N761" s="188"/>
      <c r="O761" s="188"/>
      <c r="P761" s="188"/>
      <c r="Q761" s="188"/>
      <c r="R761" s="188"/>
      <c r="S761" s="188"/>
      <c r="T761" s="188"/>
      <c r="U761" s="188"/>
      <c r="V761" s="188"/>
      <c r="W761" s="188"/>
      <c r="AP761" s="195"/>
    </row>
    <row r="762" spans="3:42" s="194" customFormat="1">
      <c r="C762" s="188"/>
      <c r="D762" s="188"/>
      <c r="E762" s="188"/>
      <c r="F762" s="188"/>
      <c r="G762" s="188"/>
      <c r="H762" s="188"/>
      <c r="I762" s="188"/>
      <c r="J762" s="188"/>
      <c r="K762" s="188"/>
      <c r="L762" s="188"/>
      <c r="M762" s="188"/>
      <c r="N762" s="188"/>
      <c r="O762" s="188"/>
      <c r="P762" s="188"/>
      <c r="Q762" s="188"/>
      <c r="R762" s="188"/>
      <c r="S762" s="188"/>
      <c r="T762" s="188"/>
      <c r="U762" s="188"/>
      <c r="V762" s="188"/>
      <c r="W762" s="188"/>
      <c r="AP762" s="195"/>
    </row>
    <row r="763" spans="3:42" s="194" customFormat="1">
      <c r="C763" s="188"/>
      <c r="D763" s="188"/>
      <c r="E763" s="188"/>
      <c r="F763" s="188"/>
      <c r="G763" s="188"/>
      <c r="H763" s="188"/>
      <c r="I763" s="188"/>
      <c r="J763" s="188"/>
      <c r="K763" s="188"/>
      <c r="L763" s="188"/>
      <c r="M763" s="188"/>
      <c r="N763" s="188"/>
      <c r="O763" s="188"/>
      <c r="P763" s="188"/>
      <c r="Q763" s="188"/>
      <c r="R763" s="188"/>
      <c r="S763" s="188"/>
      <c r="T763" s="188"/>
      <c r="U763" s="188"/>
      <c r="V763" s="188"/>
      <c r="W763" s="188"/>
      <c r="AP763" s="195"/>
    </row>
    <row r="764" spans="3:42" s="194" customFormat="1">
      <c r="C764" s="188"/>
      <c r="D764" s="188"/>
      <c r="E764" s="188"/>
      <c r="F764" s="188"/>
      <c r="G764" s="188"/>
      <c r="H764" s="188"/>
      <c r="I764" s="188"/>
      <c r="J764" s="188"/>
      <c r="K764" s="188"/>
      <c r="L764" s="188"/>
      <c r="M764" s="188"/>
      <c r="N764" s="188"/>
      <c r="O764" s="188"/>
      <c r="P764" s="188"/>
      <c r="Q764" s="188"/>
      <c r="R764" s="188"/>
      <c r="S764" s="188"/>
      <c r="T764" s="188"/>
      <c r="U764" s="188"/>
      <c r="V764" s="188"/>
      <c r="W764" s="188"/>
      <c r="AP764" s="195"/>
    </row>
    <row r="765" spans="3:42" s="194" customFormat="1">
      <c r="C765" s="188"/>
      <c r="D765" s="188"/>
      <c r="E765" s="188"/>
      <c r="F765" s="188"/>
      <c r="G765" s="188"/>
      <c r="H765" s="188"/>
      <c r="I765" s="188"/>
      <c r="J765" s="188"/>
      <c r="K765" s="188"/>
      <c r="L765" s="188"/>
      <c r="M765" s="188"/>
      <c r="N765" s="188"/>
      <c r="O765" s="188"/>
      <c r="P765" s="188"/>
      <c r="Q765" s="188"/>
      <c r="R765" s="188"/>
      <c r="S765" s="188"/>
      <c r="T765" s="188"/>
      <c r="U765" s="188"/>
      <c r="V765" s="188"/>
      <c r="W765" s="188"/>
      <c r="AP765" s="195"/>
    </row>
    <row r="766" spans="3:42" s="194" customFormat="1">
      <c r="C766" s="188"/>
      <c r="D766" s="188"/>
      <c r="E766" s="188"/>
      <c r="F766" s="188"/>
      <c r="G766" s="188"/>
      <c r="H766" s="188"/>
      <c r="I766" s="188"/>
      <c r="J766" s="188"/>
      <c r="K766" s="188"/>
      <c r="L766" s="188"/>
      <c r="M766" s="188"/>
      <c r="N766" s="188"/>
      <c r="O766" s="188"/>
      <c r="P766" s="188"/>
      <c r="Q766" s="188"/>
      <c r="R766" s="188"/>
      <c r="S766" s="188"/>
      <c r="T766" s="188"/>
      <c r="U766" s="188"/>
      <c r="V766" s="188"/>
      <c r="W766" s="188"/>
      <c r="AP766" s="195"/>
    </row>
    <row r="767" spans="3:42" s="194" customFormat="1">
      <c r="C767" s="188"/>
      <c r="D767" s="188"/>
      <c r="E767" s="188"/>
      <c r="F767" s="188"/>
      <c r="G767" s="188"/>
      <c r="H767" s="188"/>
      <c r="I767" s="188"/>
      <c r="J767" s="188"/>
      <c r="K767" s="188"/>
      <c r="L767" s="188"/>
      <c r="M767" s="188"/>
      <c r="N767" s="188"/>
      <c r="O767" s="188"/>
      <c r="P767" s="188"/>
      <c r="Q767" s="188"/>
      <c r="R767" s="188"/>
      <c r="S767" s="188"/>
      <c r="T767" s="188"/>
      <c r="U767" s="188"/>
      <c r="V767" s="188"/>
      <c r="W767" s="188"/>
      <c r="AP767" s="195"/>
    </row>
    <row r="768" spans="3:42" s="194" customFormat="1">
      <c r="C768" s="188"/>
      <c r="D768" s="188"/>
      <c r="E768" s="188"/>
      <c r="F768" s="188"/>
      <c r="G768" s="188"/>
      <c r="H768" s="188"/>
      <c r="I768" s="188"/>
      <c r="J768" s="188"/>
      <c r="K768" s="188"/>
      <c r="L768" s="188"/>
      <c r="M768" s="188"/>
      <c r="N768" s="188"/>
      <c r="O768" s="188"/>
      <c r="P768" s="188"/>
      <c r="Q768" s="188"/>
      <c r="R768" s="188"/>
      <c r="S768" s="188"/>
      <c r="T768" s="188"/>
      <c r="U768" s="188"/>
      <c r="V768" s="188"/>
      <c r="W768" s="188"/>
      <c r="AP768" s="195"/>
    </row>
    <row r="769" spans="3:42" s="194" customFormat="1">
      <c r="C769" s="188"/>
      <c r="D769" s="188"/>
      <c r="E769" s="188"/>
      <c r="F769" s="188"/>
      <c r="G769" s="188"/>
      <c r="H769" s="188"/>
      <c r="I769" s="188"/>
      <c r="J769" s="188"/>
      <c r="K769" s="188"/>
      <c r="L769" s="188"/>
      <c r="M769" s="188"/>
      <c r="N769" s="188"/>
      <c r="O769" s="188"/>
      <c r="P769" s="188"/>
      <c r="Q769" s="188"/>
      <c r="R769" s="188"/>
      <c r="S769" s="188"/>
      <c r="T769" s="188"/>
      <c r="U769" s="188"/>
      <c r="V769" s="188"/>
      <c r="W769" s="188"/>
      <c r="AP769" s="195"/>
    </row>
    <row r="770" spans="3:42" s="194" customFormat="1">
      <c r="C770" s="188"/>
      <c r="D770" s="188"/>
      <c r="E770" s="188"/>
      <c r="F770" s="188"/>
      <c r="G770" s="188"/>
      <c r="H770" s="188"/>
      <c r="I770" s="188"/>
      <c r="J770" s="188"/>
      <c r="K770" s="188"/>
      <c r="L770" s="188"/>
      <c r="M770" s="188"/>
      <c r="N770" s="188"/>
      <c r="O770" s="188"/>
      <c r="P770" s="188"/>
      <c r="Q770" s="188"/>
      <c r="R770" s="188"/>
      <c r="S770" s="188"/>
      <c r="T770" s="188"/>
      <c r="U770" s="188"/>
      <c r="V770" s="188"/>
      <c r="W770" s="188"/>
      <c r="AP770" s="195"/>
    </row>
    <row r="771" spans="3:42" s="194" customFormat="1">
      <c r="C771" s="188"/>
      <c r="D771" s="188"/>
      <c r="E771" s="188"/>
      <c r="F771" s="188"/>
      <c r="G771" s="188"/>
      <c r="H771" s="188"/>
      <c r="I771" s="188"/>
      <c r="J771" s="188"/>
      <c r="K771" s="188"/>
      <c r="L771" s="188"/>
      <c r="M771" s="188"/>
      <c r="N771" s="188"/>
      <c r="O771" s="188"/>
      <c r="P771" s="188"/>
      <c r="Q771" s="188"/>
      <c r="R771" s="188"/>
      <c r="S771" s="188"/>
      <c r="T771" s="188"/>
      <c r="U771" s="188"/>
      <c r="V771" s="188"/>
      <c r="W771" s="188"/>
      <c r="AP771" s="195"/>
    </row>
    <row r="772" spans="3:42" s="194" customFormat="1">
      <c r="C772" s="188"/>
      <c r="D772" s="188"/>
      <c r="E772" s="188"/>
      <c r="F772" s="188"/>
      <c r="G772" s="188"/>
      <c r="H772" s="188"/>
      <c r="I772" s="188"/>
      <c r="J772" s="188"/>
      <c r="K772" s="188"/>
      <c r="L772" s="188"/>
      <c r="M772" s="188"/>
      <c r="N772" s="188"/>
      <c r="O772" s="188"/>
      <c r="P772" s="188"/>
      <c r="Q772" s="188"/>
      <c r="R772" s="188"/>
      <c r="S772" s="188"/>
      <c r="T772" s="188"/>
      <c r="U772" s="188"/>
      <c r="V772" s="188"/>
      <c r="W772" s="188"/>
      <c r="AP772" s="195"/>
    </row>
    <row r="773" spans="3:42" s="194" customFormat="1">
      <c r="C773" s="188"/>
      <c r="D773" s="188"/>
      <c r="E773" s="188"/>
      <c r="F773" s="188"/>
      <c r="G773" s="188"/>
      <c r="H773" s="188"/>
      <c r="I773" s="188"/>
      <c r="J773" s="188"/>
      <c r="K773" s="188"/>
      <c r="L773" s="188"/>
      <c r="M773" s="188"/>
      <c r="N773" s="188"/>
      <c r="O773" s="188"/>
      <c r="P773" s="188"/>
      <c r="Q773" s="188"/>
      <c r="R773" s="188"/>
      <c r="S773" s="188"/>
      <c r="T773" s="188"/>
      <c r="U773" s="188"/>
      <c r="V773" s="188"/>
      <c r="W773" s="188"/>
      <c r="AP773" s="195"/>
    </row>
    <row r="774" spans="3:42" s="194" customFormat="1">
      <c r="C774" s="188"/>
      <c r="D774" s="188"/>
      <c r="E774" s="188"/>
      <c r="F774" s="188"/>
      <c r="G774" s="188"/>
      <c r="H774" s="188"/>
      <c r="I774" s="188"/>
      <c r="J774" s="188"/>
      <c r="K774" s="188"/>
      <c r="L774" s="188"/>
      <c r="M774" s="188"/>
      <c r="N774" s="188"/>
      <c r="O774" s="188"/>
      <c r="P774" s="188"/>
      <c r="Q774" s="188"/>
      <c r="R774" s="188"/>
      <c r="S774" s="188"/>
      <c r="T774" s="188"/>
      <c r="U774" s="188"/>
      <c r="V774" s="188"/>
      <c r="W774" s="188"/>
      <c r="AP774" s="195"/>
    </row>
    <row r="775" spans="3:42" s="194" customFormat="1">
      <c r="C775" s="188"/>
      <c r="D775" s="188"/>
      <c r="E775" s="188"/>
      <c r="F775" s="188"/>
      <c r="G775" s="188"/>
      <c r="H775" s="188"/>
      <c r="I775" s="188"/>
      <c r="J775" s="188"/>
      <c r="K775" s="188"/>
      <c r="L775" s="188"/>
      <c r="M775" s="188"/>
      <c r="N775" s="188"/>
      <c r="O775" s="188"/>
      <c r="P775" s="188"/>
      <c r="Q775" s="188"/>
      <c r="R775" s="188"/>
      <c r="S775" s="188"/>
      <c r="T775" s="188"/>
      <c r="U775" s="188"/>
      <c r="V775" s="188"/>
      <c r="W775" s="188"/>
      <c r="AP775" s="195"/>
    </row>
    <row r="776" spans="3:42" s="194" customFormat="1">
      <c r="C776" s="188"/>
      <c r="D776" s="188"/>
      <c r="E776" s="188"/>
      <c r="F776" s="188"/>
      <c r="G776" s="188"/>
      <c r="H776" s="188"/>
      <c r="I776" s="188"/>
      <c r="J776" s="188"/>
      <c r="K776" s="188"/>
      <c r="L776" s="188"/>
      <c r="M776" s="188"/>
      <c r="N776" s="188"/>
      <c r="O776" s="188"/>
      <c r="P776" s="188"/>
      <c r="Q776" s="188"/>
      <c r="R776" s="188"/>
      <c r="S776" s="188"/>
      <c r="T776" s="188"/>
      <c r="U776" s="188"/>
      <c r="V776" s="188"/>
      <c r="W776" s="188"/>
      <c r="AP776" s="195"/>
    </row>
    <row r="777" spans="3:42" s="194" customFormat="1">
      <c r="C777" s="188"/>
      <c r="D777" s="188"/>
      <c r="E777" s="188"/>
      <c r="F777" s="188"/>
      <c r="G777" s="188"/>
      <c r="H777" s="188"/>
      <c r="I777" s="188"/>
      <c r="J777" s="188"/>
      <c r="K777" s="188"/>
      <c r="L777" s="188"/>
      <c r="M777" s="188"/>
      <c r="N777" s="188"/>
      <c r="O777" s="188"/>
      <c r="P777" s="188"/>
      <c r="Q777" s="188"/>
      <c r="R777" s="188"/>
      <c r="S777" s="188"/>
      <c r="T777" s="188"/>
      <c r="U777" s="188"/>
      <c r="V777" s="188"/>
      <c r="W777" s="188"/>
      <c r="AP777" s="195"/>
    </row>
    <row r="778" spans="3:42" s="194" customFormat="1">
      <c r="C778" s="188"/>
      <c r="D778" s="188"/>
      <c r="E778" s="188"/>
      <c r="F778" s="188"/>
      <c r="G778" s="188"/>
      <c r="H778" s="188"/>
      <c r="I778" s="188"/>
      <c r="J778" s="188"/>
      <c r="K778" s="188"/>
      <c r="L778" s="188"/>
      <c r="M778" s="188"/>
      <c r="N778" s="188"/>
      <c r="O778" s="188"/>
      <c r="P778" s="188"/>
      <c r="Q778" s="188"/>
      <c r="R778" s="188"/>
      <c r="S778" s="188"/>
      <c r="T778" s="188"/>
      <c r="U778" s="188"/>
      <c r="V778" s="188"/>
      <c r="W778" s="188"/>
      <c r="AP778" s="195"/>
    </row>
    <row r="779" spans="3:42" s="194" customFormat="1">
      <c r="C779" s="188"/>
      <c r="D779" s="188"/>
      <c r="E779" s="188"/>
      <c r="F779" s="188"/>
      <c r="G779" s="188"/>
      <c r="H779" s="188"/>
      <c r="I779" s="188"/>
      <c r="J779" s="188"/>
      <c r="K779" s="188"/>
      <c r="L779" s="188"/>
      <c r="M779" s="188"/>
      <c r="N779" s="188"/>
      <c r="O779" s="188"/>
      <c r="P779" s="188"/>
      <c r="Q779" s="188"/>
      <c r="R779" s="188"/>
      <c r="S779" s="188"/>
      <c r="T779" s="188"/>
      <c r="U779" s="188"/>
      <c r="V779" s="188"/>
      <c r="W779" s="188"/>
      <c r="AP779" s="195"/>
    </row>
    <row r="780" spans="3:42" s="194" customFormat="1">
      <c r="C780" s="188"/>
      <c r="D780" s="188"/>
      <c r="E780" s="188"/>
      <c r="F780" s="188"/>
      <c r="G780" s="188"/>
      <c r="H780" s="188"/>
      <c r="I780" s="188"/>
      <c r="J780" s="188"/>
      <c r="K780" s="188"/>
      <c r="L780" s="188"/>
      <c r="M780" s="188"/>
      <c r="N780" s="188"/>
      <c r="O780" s="188"/>
      <c r="P780" s="188"/>
      <c r="Q780" s="188"/>
      <c r="R780" s="188"/>
      <c r="S780" s="188"/>
      <c r="T780" s="188"/>
      <c r="U780" s="188"/>
      <c r="V780" s="188"/>
      <c r="W780" s="188"/>
      <c r="AP780" s="195"/>
    </row>
    <row r="781" spans="3:42" s="194" customFormat="1">
      <c r="C781" s="188"/>
      <c r="D781" s="188"/>
      <c r="E781" s="188"/>
      <c r="F781" s="188"/>
      <c r="G781" s="188"/>
      <c r="H781" s="188"/>
      <c r="I781" s="188"/>
      <c r="J781" s="188"/>
      <c r="K781" s="188"/>
      <c r="L781" s="188"/>
      <c r="M781" s="188"/>
      <c r="N781" s="188"/>
      <c r="O781" s="188"/>
      <c r="P781" s="188"/>
      <c r="Q781" s="188"/>
      <c r="R781" s="188"/>
      <c r="S781" s="188"/>
      <c r="T781" s="188"/>
      <c r="U781" s="188"/>
      <c r="V781" s="188"/>
      <c r="W781" s="188"/>
      <c r="AP781" s="195"/>
    </row>
    <row r="782" spans="3:42" s="194" customFormat="1">
      <c r="C782" s="188"/>
      <c r="D782" s="188"/>
      <c r="E782" s="188"/>
      <c r="F782" s="188"/>
      <c r="G782" s="188"/>
      <c r="H782" s="188"/>
      <c r="I782" s="188"/>
      <c r="J782" s="188"/>
      <c r="K782" s="188"/>
      <c r="L782" s="188"/>
      <c r="M782" s="188"/>
      <c r="N782" s="188"/>
      <c r="O782" s="188"/>
      <c r="P782" s="188"/>
      <c r="Q782" s="188"/>
      <c r="R782" s="188"/>
      <c r="S782" s="188"/>
      <c r="T782" s="188"/>
      <c r="U782" s="188"/>
      <c r="V782" s="188"/>
      <c r="W782" s="188"/>
      <c r="AP782" s="195"/>
    </row>
    <row r="783" spans="3:42" s="194" customFormat="1">
      <c r="C783" s="188"/>
      <c r="D783" s="188"/>
      <c r="E783" s="188"/>
      <c r="F783" s="188"/>
      <c r="G783" s="188"/>
      <c r="H783" s="188"/>
      <c r="I783" s="188"/>
      <c r="J783" s="188"/>
      <c r="K783" s="188"/>
      <c r="L783" s="188"/>
      <c r="M783" s="188"/>
      <c r="N783" s="188"/>
      <c r="O783" s="188"/>
      <c r="P783" s="188"/>
      <c r="Q783" s="188"/>
      <c r="R783" s="188"/>
      <c r="S783" s="188"/>
      <c r="T783" s="188"/>
      <c r="U783" s="188"/>
      <c r="V783" s="188"/>
      <c r="W783" s="188"/>
      <c r="AP783" s="195"/>
    </row>
    <row r="784" spans="3:42" s="194" customFormat="1">
      <c r="C784" s="188"/>
      <c r="D784" s="188"/>
      <c r="E784" s="188"/>
      <c r="F784" s="188"/>
      <c r="G784" s="188"/>
      <c r="H784" s="188"/>
      <c r="I784" s="188"/>
      <c r="J784" s="188"/>
      <c r="K784" s="188"/>
      <c r="L784" s="188"/>
      <c r="M784" s="188"/>
      <c r="N784" s="188"/>
      <c r="O784" s="188"/>
      <c r="P784" s="188"/>
      <c r="Q784" s="188"/>
      <c r="R784" s="188"/>
      <c r="S784" s="188"/>
      <c r="T784" s="188"/>
      <c r="U784" s="188"/>
      <c r="V784" s="188"/>
      <c r="W784" s="188"/>
      <c r="AP784" s="195"/>
    </row>
    <row r="785" spans="3:42" s="194" customFormat="1">
      <c r="C785" s="188"/>
      <c r="D785" s="188"/>
      <c r="E785" s="188"/>
      <c r="F785" s="188"/>
      <c r="G785" s="188"/>
      <c r="H785" s="188"/>
      <c r="I785" s="188"/>
      <c r="J785" s="188"/>
      <c r="K785" s="188"/>
      <c r="L785" s="188"/>
      <c r="M785" s="188"/>
      <c r="N785" s="188"/>
      <c r="O785" s="188"/>
      <c r="P785" s="188"/>
      <c r="Q785" s="188"/>
      <c r="R785" s="188"/>
      <c r="S785" s="188"/>
      <c r="T785" s="188"/>
      <c r="U785" s="188"/>
      <c r="V785" s="188"/>
      <c r="W785" s="188"/>
      <c r="AP785" s="195"/>
    </row>
    <row r="786" spans="3:42" s="194" customFormat="1">
      <c r="C786" s="188"/>
      <c r="D786" s="188"/>
      <c r="E786" s="188"/>
      <c r="F786" s="188"/>
      <c r="G786" s="188"/>
      <c r="H786" s="188"/>
      <c r="I786" s="188"/>
      <c r="J786" s="188"/>
      <c r="K786" s="188"/>
      <c r="L786" s="188"/>
      <c r="M786" s="188"/>
      <c r="N786" s="188"/>
      <c r="O786" s="188"/>
      <c r="P786" s="188"/>
      <c r="Q786" s="188"/>
      <c r="R786" s="188"/>
      <c r="S786" s="188"/>
      <c r="T786" s="188"/>
      <c r="U786" s="188"/>
      <c r="V786" s="188"/>
      <c r="W786" s="188"/>
      <c r="AP786" s="195"/>
    </row>
    <row r="787" spans="3:42" s="194" customFormat="1">
      <c r="C787" s="188"/>
      <c r="D787" s="188"/>
      <c r="E787" s="188"/>
      <c r="F787" s="188"/>
      <c r="G787" s="188"/>
      <c r="H787" s="188"/>
      <c r="I787" s="188"/>
      <c r="J787" s="188"/>
      <c r="K787" s="188"/>
      <c r="L787" s="188"/>
      <c r="M787" s="188"/>
      <c r="N787" s="188"/>
      <c r="O787" s="188"/>
      <c r="P787" s="188"/>
      <c r="Q787" s="188"/>
      <c r="R787" s="188"/>
      <c r="S787" s="188"/>
      <c r="T787" s="188"/>
      <c r="U787" s="188"/>
      <c r="V787" s="188"/>
      <c r="W787" s="188"/>
      <c r="AP787" s="195"/>
    </row>
    <row r="788" spans="3:42" s="194" customFormat="1">
      <c r="C788" s="188"/>
      <c r="D788" s="188"/>
      <c r="E788" s="188"/>
      <c r="F788" s="188"/>
      <c r="G788" s="188"/>
      <c r="H788" s="188"/>
      <c r="I788" s="188"/>
      <c r="J788" s="188"/>
      <c r="K788" s="188"/>
      <c r="L788" s="188"/>
      <c r="M788" s="188"/>
      <c r="N788" s="188"/>
      <c r="O788" s="188"/>
      <c r="P788" s="188"/>
      <c r="Q788" s="188"/>
      <c r="R788" s="188"/>
      <c r="S788" s="188"/>
      <c r="T788" s="188"/>
      <c r="U788" s="188"/>
      <c r="V788" s="188"/>
      <c r="W788" s="188"/>
      <c r="AP788" s="195"/>
    </row>
    <row r="789" spans="3:42" s="194" customFormat="1">
      <c r="C789" s="188"/>
      <c r="D789" s="188"/>
      <c r="E789" s="188"/>
      <c r="F789" s="188"/>
      <c r="G789" s="188"/>
      <c r="H789" s="188"/>
      <c r="I789" s="188"/>
      <c r="J789" s="188"/>
      <c r="K789" s="188"/>
      <c r="L789" s="188"/>
      <c r="M789" s="188"/>
      <c r="N789" s="188"/>
      <c r="O789" s="188"/>
      <c r="P789" s="188"/>
      <c r="Q789" s="188"/>
      <c r="R789" s="188"/>
      <c r="S789" s="188"/>
      <c r="T789" s="188"/>
      <c r="U789" s="188"/>
      <c r="V789" s="188"/>
      <c r="W789" s="188"/>
      <c r="AP789" s="195"/>
    </row>
    <row r="790" spans="3:42" s="194" customFormat="1">
      <c r="C790" s="188"/>
      <c r="D790" s="188"/>
      <c r="E790" s="188"/>
      <c r="F790" s="188"/>
      <c r="G790" s="188"/>
      <c r="H790" s="188"/>
      <c r="I790" s="188"/>
      <c r="J790" s="188"/>
      <c r="K790" s="188"/>
      <c r="L790" s="188"/>
      <c r="M790" s="188"/>
      <c r="N790" s="188"/>
      <c r="O790" s="188"/>
      <c r="P790" s="188"/>
      <c r="Q790" s="188"/>
      <c r="R790" s="188"/>
      <c r="S790" s="188"/>
      <c r="T790" s="188"/>
      <c r="U790" s="188"/>
      <c r="V790" s="188"/>
      <c r="W790" s="188"/>
      <c r="AP790" s="195"/>
    </row>
    <row r="791" spans="3:42" s="194" customFormat="1">
      <c r="C791" s="188"/>
      <c r="D791" s="188"/>
      <c r="E791" s="188"/>
      <c r="F791" s="188"/>
      <c r="G791" s="188"/>
      <c r="H791" s="188"/>
      <c r="I791" s="188"/>
      <c r="J791" s="188"/>
      <c r="K791" s="188"/>
      <c r="L791" s="188"/>
      <c r="M791" s="188"/>
      <c r="N791" s="188"/>
      <c r="O791" s="188"/>
      <c r="P791" s="188"/>
      <c r="Q791" s="188"/>
      <c r="R791" s="188"/>
      <c r="S791" s="188"/>
      <c r="T791" s="188"/>
      <c r="U791" s="188"/>
      <c r="V791" s="188"/>
      <c r="W791" s="188"/>
      <c r="AP791" s="195"/>
    </row>
    <row r="792" spans="3:42" s="194" customFormat="1">
      <c r="C792" s="188"/>
      <c r="D792" s="188"/>
      <c r="E792" s="188"/>
      <c r="F792" s="188"/>
      <c r="G792" s="188"/>
      <c r="H792" s="188"/>
      <c r="I792" s="188"/>
      <c r="J792" s="188"/>
      <c r="K792" s="188"/>
      <c r="L792" s="188"/>
      <c r="M792" s="188"/>
      <c r="N792" s="188"/>
      <c r="O792" s="188"/>
      <c r="P792" s="188"/>
      <c r="Q792" s="188"/>
      <c r="R792" s="188"/>
      <c r="S792" s="188"/>
      <c r="T792" s="188"/>
      <c r="U792" s="188"/>
      <c r="V792" s="188"/>
      <c r="W792" s="188"/>
      <c r="AP792" s="195"/>
    </row>
    <row r="793" spans="3:42" s="194" customFormat="1">
      <c r="C793" s="188"/>
      <c r="D793" s="188"/>
      <c r="E793" s="188"/>
      <c r="F793" s="188"/>
      <c r="G793" s="188"/>
      <c r="H793" s="188"/>
      <c r="I793" s="188"/>
      <c r="J793" s="188"/>
      <c r="K793" s="188"/>
      <c r="L793" s="188"/>
      <c r="M793" s="188"/>
      <c r="N793" s="188"/>
      <c r="O793" s="188"/>
      <c r="P793" s="188"/>
      <c r="Q793" s="188"/>
      <c r="R793" s="188"/>
      <c r="S793" s="188"/>
      <c r="T793" s="188"/>
      <c r="U793" s="188"/>
      <c r="V793" s="188"/>
      <c r="W793" s="188"/>
      <c r="AP793" s="195"/>
    </row>
    <row r="794" spans="3:42" s="194" customFormat="1">
      <c r="C794" s="188"/>
      <c r="D794" s="188"/>
      <c r="E794" s="188"/>
      <c r="F794" s="188"/>
      <c r="G794" s="188"/>
      <c r="H794" s="188"/>
      <c r="I794" s="188"/>
      <c r="J794" s="188"/>
      <c r="K794" s="188"/>
      <c r="L794" s="188"/>
      <c r="M794" s="188"/>
      <c r="N794" s="188"/>
      <c r="O794" s="188"/>
      <c r="P794" s="188"/>
      <c r="Q794" s="188"/>
      <c r="R794" s="188"/>
      <c r="S794" s="188"/>
      <c r="T794" s="188"/>
      <c r="U794" s="188"/>
      <c r="V794" s="188"/>
      <c r="W794" s="188"/>
      <c r="AP794" s="195"/>
    </row>
    <row r="795" spans="3:42" s="194" customFormat="1">
      <c r="C795" s="188"/>
      <c r="D795" s="188"/>
      <c r="E795" s="188"/>
      <c r="F795" s="188"/>
      <c r="G795" s="188"/>
      <c r="H795" s="188"/>
      <c r="I795" s="188"/>
      <c r="J795" s="188"/>
      <c r="K795" s="188"/>
      <c r="L795" s="188"/>
      <c r="M795" s="188"/>
      <c r="N795" s="188"/>
      <c r="O795" s="188"/>
      <c r="P795" s="188"/>
      <c r="Q795" s="188"/>
      <c r="R795" s="188"/>
      <c r="S795" s="188"/>
      <c r="T795" s="188"/>
      <c r="U795" s="188"/>
      <c r="V795" s="188"/>
      <c r="W795" s="188"/>
      <c r="AP795" s="195"/>
    </row>
    <row r="796" spans="3:42" s="194" customFormat="1">
      <c r="C796" s="188"/>
      <c r="D796" s="188"/>
      <c r="E796" s="188"/>
      <c r="F796" s="188"/>
      <c r="G796" s="188"/>
      <c r="H796" s="188"/>
      <c r="I796" s="188"/>
      <c r="J796" s="188"/>
      <c r="K796" s="188"/>
      <c r="L796" s="188"/>
      <c r="M796" s="188"/>
      <c r="N796" s="188"/>
      <c r="O796" s="188"/>
      <c r="P796" s="188"/>
      <c r="Q796" s="188"/>
      <c r="R796" s="188"/>
      <c r="S796" s="188"/>
      <c r="T796" s="188"/>
      <c r="U796" s="188"/>
      <c r="V796" s="188"/>
      <c r="W796" s="188"/>
      <c r="AP796" s="195"/>
    </row>
    <row r="797" spans="3:42" s="194" customFormat="1">
      <c r="C797" s="188"/>
      <c r="D797" s="188"/>
      <c r="E797" s="188"/>
      <c r="F797" s="188"/>
      <c r="G797" s="188"/>
      <c r="H797" s="188"/>
      <c r="I797" s="188"/>
      <c r="J797" s="188"/>
      <c r="K797" s="188"/>
      <c r="L797" s="188"/>
      <c r="M797" s="188"/>
      <c r="N797" s="188"/>
      <c r="O797" s="188"/>
      <c r="P797" s="188"/>
      <c r="Q797" s="188"/>
      <c r="R797" s="188"/>
      <c r="S797" s="188"/>
      <c r="T797" s="188"/>
      <c r="U797" s="188"/>
      <c r="V797" s="188"/>
      <c r="W797" s="188"/>
      <c r="AP797" s="195"/>
    </row>
    <row r="798" spans="3:42" s="194" customFormat="1">
      <c r="C798" s="188"/>
      <c r="D798" s="188"/>
      <c r="E798" s="188"/>
      <c r="F798" s="188"/>
      <c r="G798" s="188"/>
      <c r="H798" s="188"/>
      <c r="I798" s="188"/>
      <c r="J798" s="188"/>
      <c r="K798" s="188"/>
      <c r="L798" s="188"/>
      <c r="M798" s="188"/>
      <c r="N798" s="188"/>
      <c r="O798" s="188"/>
      <c r="P798" s="188"/>
      <c r="Q798" s="188"/>
      <c r="R798" s="188"/>
      <c r="S798" s="188"/>
      <c r="T798" s="188"/>
      <c r="U798" s="188"/>
      <c r="V798" s="188"/>
      <c r="W798" s="188"/>
      <c r="AP798" s="195"/>
    </row>
    <row r="799" spans="3:42" s="194" customFormat="1">
      <c r="C799" s="188"/>
      <c r="D799" s="188"/>
      <c r="E799" s="188"/>
      <c r="F799" s="188"/>
      <c r="G799" s="188"/>
      <c r="H799" s="188"/>
      <c r="I799" s="188"/>
      <c r="J799" s="188"/>
      <c r="K799" s="188"/>
      <c r="L799" s="188"/>
      <c r="M799" s="188"/>
      <c r="N799" s="188"/>
      <c r="O799" s="188"/>
      <c r="P799" s="188"/>
      <c r="Q799" s="188"/>
      <c r="R799" s="188"/>
      <c r="S799" s="188"/>
      <c r="T799" s="188"/>
      <c r="U799" s="188"/>
      <c r="V799" s="188"/>
      <c r="W799" s="188"/>
      <c r="AP799" s="195"/>
    </row>
    <row r="800" spans="3:42" s="194" customFormat="1">
      <c r="C800" s="188"/>
      <c r="D800" s="188"/>
      <c r="E800" s="188"/>
      <c r="F800" s="188"/>
      <c r="G800" s="188"/>
      <c r="H800" s="188"/>
      <c r="I800" s="188"/>
      <c r="J800" s="188"/>
      <c r="K800" s="188"/>
      <c r="L800" s="188"/>
      <c r="M800" s="188"/>
      <c r="N800" s="188"/>
      <c r="O800" s="188"/>
      <c r="P800" s="188"/>
      <c r="Q800" s="188"/>
      <c r="R800" s="188"/>
      <c r="S800" s="188"/>
      <c r="T800" s="188"/>
      <c r="U800" s="188"/>
      <c r="V800" s="188"/>
      <c r="W800" s="188"/>
      <c r="AP800" s="195"/>
    </row>
    <row r="801" spans="3:42" s="194" customFormat="1">
      <c r="C801" s="188"/>
      <c r="D801" s="188"/>
      <c r="E801" s="188"/>
      <c r="F801" s="188"/>
      <c r="G801" s="188"/>
      <c r="H801" s="188"/>
      <c r="I801" s="188"/>
      <c r="J801" s="188"/>
      <c r="K801" s="188"/>
      <c r="L801" s="188"/>
      <c r="M801" s="188"/>
      <c r="N801" s="188"/>
      <c r="O801" s="188"/>
      <c r="P801" s="188"/>
      <c r="Q801" s="188"/>
      <c r="R801" s="188"/>
      <c r="S801" s="188"/>
      <c r="T801" s="188"/>
      <c r="U801" s="188"/>
      <c r="V801" s="188"/>
      <c r="W801" s="188"/>
      <c r="AP801" s="195"/>
    </row>
    <row r="802" spans="3:42" s="194" customFormat="1">
      <c r="C802" s="188"/>
      <c r="D802" s="188"/>
      <c r="E802" s="188"/>
      <c r="F802" s="188"/>
      <c r="G802" s="188"/>
      <c r="H802" s="188"/>
      <c r="I802" s="188"/>
      <c r="J802" s="188"/>
      <c r="K802" s="188"/>
      <c r="L802" s="188"/>
      <c r="M802" s="188"/>
      <c r="N802" s="188"/>
      <c r="O802" s="188"/>
      <c r="P802" s="188"/>
      <c r="Q802" s="188"/>
      <c r="R802" s="188"/>
      <c r="S802" s="188"/>
      <c r="T802" s="188"/>
      <c r="U802" s="188"/>
      <c r="V802" s="188"/>
      <c r="W802" s="188"/>
      <c r="AP802" s="195"/>
    </row>
    <row r="803" spans="3:42" s="194" customFormat="1">
      <c r="C803" s="188"/>
      <c r="D803" s="188"/>
      <c r="E803" s="188"/>
      <c r="F803" s="188"/>
      <c r="G803" s="188"/>
      <c r="H803" s="188"/>
      <c r="I803" s="188"/>
      <c r="J803" s="188"/>
      <c r="K803" s="188"/>
      <c r="L803" s="188"/>
      <c r="M803" s="188"/>
      <c r="N803" s="188"/>
      <c r="O803" s="188"/>
      <c r="P803" s="188"/>
      <c r="Q803" s="188"/>
      <c r="R803" s="188"/>
      <c r="S803" s="188"/>
      <c r="T803" s="188"/>
      <c r="U803" s="188"/>
      <c r="V803" s="188"/>
      <c r="W803" s="188"/>
      <c r="AP803" s="195"/>
    </row>
    <row r="804" spans="3:42" s="194" customFormat="1">
      <c r="C804" s="188"/>
      <c r="D804" s="188"/>
      <c r="E804" s="188"/>
      <c r="F804" s="188"/>
      <c r="G804" s="188"/>
      <c r="H804" s="188"/>
      <c r="I804" s="188"/>
      <c r="J804" s="188"/>
      <c r="K804" s="188"/>
      <c r="L804" s="188"/>
      <c r="M804" s="188"/>
      <c r="N804" s="188"/>
      <c r="O804" s="188"/>
      <c r="P804" s="188"/>
      <c r="Q804" s="188"/>
      <c r="R804" s="188"/>
      <c r="S804" s="188"/>
      <c r="T804" s="188"/>
      <c r="U804" s="188"/>
      <c r="V804" s="188"/>
      <c r="W804" s="188"/>
      <c r="AP804" s="195"/>
    </row>
    <row r="805" spans="3:42" s="194" customFormat="1">
      <c r="C805" s="188"/>
      <c r="D805" s="188"/>
      <c r="E805" s="188"/>
      <c r="F805" s="188"/>
      <c r="G805" s="188"/>
      <c r="H805" s="188"/>
      <c r="I805" s="188"/>
      <c r="J805" s="188"/>
      <c r="K805" s="188"/>
      <c r="L805" s="188"/>
      <c r="M805" s="188"/>
      <c r="N805" s="188"/>
      <c r="O805" s="188"/>
      <c r="P805" s="188"/>
      <c r="Q805" s="188"/>
      <c r="R805" s="188"/>
      <c r="S805" s="188"/>
      <c r="T805" s="188"/>
      <c r="U805" s="188"/>
      <c r="V805" s="188"/>
      <c r="W805" s="188"/>
      <c r="AP805" s="195"/>
    </row>
    <row r="806" spans="3:42" s="194" customFormat="1">
      <c r="C806" s="188"/>
      <c r="D806" s="188"/>
      <c r="E806" s="188"/>
      <c r="F806" s="188"/>
      <c r="G806" s="188"/>
      <c r="H806" s="188"/>
      <c r="I806" s="188"/>
      <c r="J806" s="188"/>
      <c r="K806" s="188"/>
      <c r="L806" s="188"/>
      <c r="M806" s="188"/>
      <c r="N806" s="188"/>
      <c r="O806" s="188"/>
      <c r="P806" s="188"/>
      <c r="Q806" s="188"/>
      <c r="R806" s="188"/>
      <c r="S806" s="188"/>
      <c r="T806" s="188"/>
      <c r="U806" s="188"/>
      <c r="V806" s="188"/>
      <c r="W806" s="188"/>
      <c r="AP806" s="195"/>
    </row>
    <row r="807" spans="3:42" s="194" customFormat="1">
      <c r="C807" s="188"/>
      <c r="D807" s="188"/>
      <c r="E807" s="188"/>
      <c r="F807" s="188"/>
      <c r="G807" s="188"/>
      <c r="H807" s="188"/>
      <c r="I807" s="188"/>
      <c r="J807" s="188"/>
      <c r="K807" s="188"/>
      <c r="L807" s="188"/>
      <c r="M807" s="188"/>
      <c r="N807" s="188"/>
      <c r="O807" s="188"/>
      <c r="P807" s="188"/>
      <c r="Q807" s="188"/>
      <c r="R807" s="188"/>
      <c r="S807" s="188"/>
      <c r="T807" s="188"/>
      <c r="U807" s="188"/>
      <c r="V807" s="188"/>
      <c r="W807" s="188"/>
      <c r="AP807" s="195"/>
    </row>
    <row r="808" spans="3:42" s="194" customFormat="1">
      <c r="C808" s="188"/>
      <c r="D808" s="188"/>
      <c r="E808" s="188"/>
      <c r="F808" s="188"/>
      <c r="G808" s="188"/>
      <c r="H808" s="188"/>
      <c r="I808" s="188"/>
      <c r="J808" s="188"/>
      <c r="K808" s="188"/>
      <c r="L808" s="188"/>
      <c r="M808" s="188"/>
      <c r="N808" s="188"/>
      <c r="O808" s="188"/>
      <c r="P808" s="188"/>
      <c r="Q808" s="188"/>
      <c r="R808" s="188"/>
      <c r="S808" s="188"/>
      <c r="T808" s="188"/>
      <c r="U808" s="188"/>
      <c r="V808" s="188"/>
      <c r="W808" s="188"/>
      <c r="AP808" s="195"/>
    </row>
    <row r="809" spans="3:42" s="194" customFormat="1">
      <c r="C809" s="188"/>
      <c r="D809" s="188"/>
      <c r="E809" s="188"/>
      <c r="F809" s="188"/>
      <c r="G809" s="188"/>
      <c r="H809" s="188"/>
      <c r="I809" s="188"/>
      <c r="J809" s="188"/>
      <c r="K809" s="188"/>
      <c r="L809" s="188"/>
      <c r="M809" s="188"/>
      <c r="N809" s="188"/>
      <c r="O809" s="188"/>
      <c r="P809" s="188"/>
      <c r="Q809" s="188"/>
      <c r="R809" s="188"/>
      <c r="S809" s="188"/>
      <c r="T809" s="188"/>
      <c r="U809" s="188"/>
      <c r="V809" s="188"/>
      <c r="W809" s="188"/>
      <c r="AP809" s="195"/>
    </row>
    <row r="810" spans="3:42" s="194" customFormat="1">
      <c r="C810" s="188"/>
      <c r="D810" s="188"/>
      <c r="E810" s="188"/>
      <c r="F810" s="188"/>
      <c r="G810" s="188"/>
      <c r="H810" s="188"/>
      <c r="I810" s="188"/>
      <c r="J810" s="188"/>
      <c r="K810" s="188"/>
      <c r="L810" s="188"/>
      <c r="M810" s="188"/>
      <c r="N810" s="188"/>
      <c r="O810" s="188"/>
      <c r="P810" s="188"/>
      <c r="Q810" s="188"/>
      <c r="R810" s="188"/>
      <c r="S810" s="188"/>
      <c r="T810" s="188"/>
      <c r="U810" s="188"/>
      <c r="V810" s="188"/>
      <c r="W810" s="188"/>
      <c r="AP810" s="195"/>
    </row>
    <row r="811" spans="3:42" s="194" customFormat="1">
      <c r="C811" s="188"/>
      <c r="D811" s="188"/>
      <c r="E811" s="188"/>
      <c r="F811" s="188"/>
      <c r="G811" s="188"/>
      <c r="H811" s="188"/>
      <c r="I811" s="188"/>
      <c r="J811" s="188"/>
      <c r="K811" s="188"/>
      <c r="L811" s="188"/>
      <c r="M811" s="188"/>
      <c r="N811" s="188"/>
      <c r="O811" s="188"/>
      <c r="P811" s="188"/>
      <c r="Q811" s="188"/>
      <c r="R811" s="188"/>
      <c r="S811" s="188"/>
      <c r="T811" s="188"/>
      <c r="U811" s="188"/>
      <c r="V811" s="188"/>
      <c r="W811" s="188"/>
      <c r="AP811" s="195"/>
    </row>
    <row r="812" spans="3:42" s="194" customFormat="1">
      <c r="C812" s="188"/>
      <c r="D812" s="188"/>
      <c r="E812" s="188"/>
      <c r="F812" s="188"/>
      <c r="G812" s="188"/>
      <c r="H812" s="188"/>
      <c r="I812" s="188"/>
      <c r="J812" s="188"/>
      <c r="K812" s="188"/>
      <c r="L812" s="188"/>
      <c r="M812" s="188"/>
      <c r="N812" s="188"/>
      <c r="O812" s="188"/>
      <c r="P812" s="188"/>
      <c r="Q812" s="188"/>
      <c r="R812" s="188"/>
      <c r="S812" s="188"/>
      <c r="T812" s="188"/>
      <c r="U812" s="188"/>
      <c r="V812" s="188"/>
      <c r="W812" s="188"/>
      <c r="AP812" s="195"/>
    </row>
    <row r="813" spans="3:42" s="194" customFormat="1">
      <c r="C813" s="188"/>
      <c r="D813" s="188"/>
      <c r="E813" s="188"/>
      <c r="F813" s="188"/>
      <c r="G813" s="188"/>
      <c r="H813" s="188"/>
      <c r="I813" s="188"/>
      <c r="J813" s="188"/>
      <c r="K813" s="188"/>
      <c r="L813" s="188"/>
      <c r="M813" s="188"/>
      <c r="N813" s="188"/>
      <c r="O813" s="188"/>
      <c r="P813" s="188"/>
      <c r="Q813" s="188"/>
      <c r="R813" s="188"/>
      <c r="S813" s="188"/>
      <c r="T813" s="188"/>
      <c r="U813" s="188"/>
      <c r="V813" s="188"/>
      <c r="W813" s="188"/>
      <c r="AP813" s="195"/>
    </row>
    <row r="814" spans="3:42" s="194" customFormat="1">
      <c r="C814" s="188"/>
      <c r="D814" s="188"/>
      <c r="E814" s="188"/>
      <c r="F814" s="188"/>
      <c r="G814" s="188"/>
      <c r="H814" s="188"/>
      <c r="I814" s="188"/>
      <c r="J814" s="188"/>
      <c r="K814" s="188"/>
      <c r="L814" s="188"/>
      <c r="M814" s="188"/>
      <c r="N814" s="188"/>
      <c r="O814" s="188"/>
      <c r="P814" s="188"/>
      <c r="Q814" s="188"/>
      <c r="R814" s="188"/>
      <c r="S814" s="188"/>
      <c r="T814" s="188"/>
      <c r="U814" s="188"/>
      <c r="V814" s="188"/>
      <c r="W814" s="188"/>
      <c r="AP814" s="195"/>
    </row>
    <row r="815" spans="3:42" s="194" customFormat="1">
      <c r="C815" s="188"/>
      <c r="D815" s="188"/>
      <c r="E815" s="188"/>
      <c r="F815" s="188"/>
      <c r="G815" s="188"/>
      <c r="H815" s="188"/>
      <c r="I815" s="188"/>
      <c r="J815" s="188"/>
      <c r="K815" s="188"/>
      <c r="L815" s="188"/>
      <c r="M815" s="188"/>
      <c r="N815" s="188"/>
      <c r="O815" s="188"/>
      <c r="P815" s="188"/>
      <c r="Q815" s="188"/>
      <c r="R815" s="188"/>
      <c r="S815" s="188"/>
      <c r="T815" s="188"/>
      <c r="U815" s="188"/>
      <c r="V815" s="188"/>
      <c r="W815" s="188"/>
      <c r="AP815" s="195"/>
    </row>
    <row r="816" spans="3:42" s="194" customFormat="1">
      <c r="C816" s="188"/>
      <c r="D816" s="188"/>
      <c r="E816" s="188"/>
      <c r="F816" s="188"/>
      <c r="G816" s="188"/>
      <c r="H816" s="188"/>
      <c r="I816" s="188"/>
      <c r="J816" s="188"/>
      <c r="K816" s="188"/>
      <c r="L816" s="188"/>
      <c r="M816" s="188"/>
      <c r="N816" s="188"/>
      <c r="O816" s="188"/>
      <c r="P816" s="188"/>
      <c r="Q816" s="188"/>
      <c r="R816" s="188"/>
      <c r="S816" s="188"/>
      <c r="T816" s="188"/>
      <c r="U816" s="188"/>
      <c r="V816" s="188"/>
      <c r="W816" s="188"/>
      <c r="AP816" s="195"/>
    </row>
    <row r="817" spans="3:42" s="194" customFormat="1">
      <c r="C817" s="188"/>
      <c r="D817" s="188"/>
      <c r="E817" s="188"/>
      <c r="F817" s="188"/>
      <c r="G817" s="188"/>
      <c r="H817" s="188"/>
      <c r="I817" s="188"/>
      <c r="J817" s="188"/>
      <c r="K817" s="188"/>
      <c r="L817" s="188"/>
      <c r="M817" s="188"/>
      <c r="N817" s="188"/>
      <c r="O817" s="188"/>
      <c r="P817" s="188"/>
      <c r="Q817" s="188"/>
      <c r="R817" s="188"/>
      <c r="S817" s="188"/>
      <c r="T817" s="188"/>
      <c r="U817" s="188"/>
      <c r="V817" s="188"/>
      <c r="W817" s="188"/>
      <c r="AP817" s="195"/>
    </row>
    <row r="818" spans="3:42" s="194" customFormat="1">
      <c r="C818" s="188"/>
      <c r="D818" s="188"/>
      <c r="E818" s="188"/>
      <c r="F818" s="188"/>
      <c r="G818" s="188"/>
      <c r="H818" s="188"/>
      <c r="I818" s="188"/>
      <c r="J818" s="188"/>
      <c r="K818" s="188"/>
      <c r="L818" s="188"/>
      <c r="M818" s="188"/>
      <c r="N818" s="188"/>
      <c r="O818" s="188"/>
      <c r="P818" s="188"/>
      <c r="Q818" s="188"/>
      <c r="R818" s="188"/>
      <c r="S818" s="188"/>
      <c r="T818" s="188"/>
      <c r="U818" s="188"/>
      <c r="V818" s="188"/>
      <c r="W818" s="188"/>
      <c r="AP818" s="195"/>
    </row>
    <row r="819" spans="3:42" s="194" customFormat="1">
      <c r="C819" s="188"/>
      <c r="D819" s="188"/>
      <c r="E819" s="188"/>
      <c r="F819" s="188"/>
      <c r="G819" s="188"/>
      <c r="H819" s="188"/>
      <c r="I819" s="188"/>
      <c r="J819" s="188"/>
      <c r="K819" s="188"/>
      <c r="L819" s="188"/>
      <c r="M819" s="188"/>
      <c r="N819" s="188"/>
      <c r="O819" s="188"/>
      <c r="P819" s="188"/>
      <c r="Q819" s="188"/>
      <c r="R819" s="188"/>
      <c r="S819" s="188"/>
      <c r="T819" s="188"/>
      <c r="U819" s="188"/>
      <c r="V819" s="188"/>
      <c r="W819" s="188"/>
      <c r="AP819" s="195"/>
    </row>
    <row r="820" spans="3:42" s="194" customFormat="1">
      <c r="C820" s="188"/>
      <c r="D820" s="188"/>
      <c r="E820" s="188"/>
      <c r="F820" s="188"/>
      <c r="G820" s="188"/>
      <c r="H820" s="188"/>
      <c r="I820" s="188"/>
      <c r="J820" s="188"/>
      <c r="K820" s="188"/>
      <c r="L820" s="188"/>
      <c r="M820" s="188"/>
      <c r="N820" s="188"/>
      <c r="O820" s="188"/>
      <c r="P820" s="188"/>
      <c r="Q820" s="188"/>
      <c r="R820" s="188"/>
      <c r="S820" s="188"/>
      <c r="T820" s="188"/>
      <c r="U820" s="188"/>
      <c r="V820" s="188"/>
      <c r="W820" s="188"/>
      <c r="AP820" s="195"/>
    </row>
    <row r="821" spans="3:42" s="194" customFormat="1">
      <c r="C821" s="188"/>
      <c r="D821" s="188"/>
      <c r="E821" s="188"/>
      <c r="F821" s="188"/>
      <c r="G821" s="188"/>
      <c r="H821" s="188"/>
      <c r="I821" s="188"/>
      <c r="J821" s="188"/>
      <c r="K821" s="188"/>
      <c r="L821" s="188"/>
      <c r="M821" s="188"/>
      <c r="N821" s="188"/>
      <c r="O821" s="188"/>
      <c r="P821" s="188"/>
      <c r="Q821" s="188"/>
      <c r="R821" s="188"/>
      <c r="S821" s="188"/>
      <c r="T821" s="188"/>
      <c r="U821" s="188"/>
      <c r="V821" s="188"/>
      <c r="W821" s="188"/>
      <c r="AP821" s="195"/>
    </row>
    <row r="822" spans="3:42" s="194" customFormat="1">
      <c r="C822" s="188"/>
      <c r="D822" s="188"/>
      <c r="E822" s="188"/>
      <c r="F822" s="188"/>
      <c r="G822" s="188"/>
      <c r="H822" s="188"/>
      <c r="I822" s="188"/>
      <c r="J822" s="188"/>
      <c r="K822" s="188"/>
      <c r="L822" s="188"/>
      <c r="M822" s="188"/>
      <c r="N822" s="188"/>
      <c r="O822" s="188"/>
      <c r="P822" s="188"/>
      <c r="Q822" s="188"/>
      <c r="R822" s="188"/>
      <c r="S822" s="188"/>
      <c r="T822" s="188"/>
      <c r="U822" s="188"/>
      <c r="V822" s="188"/>
      <c r="W822" s="188"/>
      <c r="AP822" s="195"/>
    </row>
    <row r="823" spans="3:42" s="194" customFormat="1">
      <c r="C823" s="188"/>
      <c r="D823" s="188"/>
      <c r="E823" s="188"/>
      <c r="F823" s="188"/>
      <c r="G823" s="188"/>
      <c r="H823" s="188"/>
      <c r="I823" s="188"/>
      <c r="J823" s="188"/>
      <c r="K823" s="188"/>
      <c r="L823" s="188"/>
      <c r="M823" s="188"/>
      <c r="N823" s="188"/>
      <c r="O823" s="188"/>
      <c r="P823" s="188"/>
      <c r="Q823" s="188"/>
      <c r="R823" s="188"/>
      <c r="S823" s="188"/>
      <c r="T823" s="188"/>
      <c r="U823" s="188"/>
      <c r="V823" s="188"/>
      <c r="W823" s="188"/>
      <c r="AP823" s="195"/>
    </row>
    <row r="824" spans="3:42" s="194" customFormat="1">
      <c r="C824" s="188"/>
      <c r="D824" s="188"/>
      <c r="E824" s="188"/>
      <c r="F824" s="188"/>
      <c r="G824" s="188"/>
      <c r="H824" s="188"/>
      <c r="I824" s="188"/>
      <c r="J824" s="188"/>
      <c r="K824" s="188"/>
      <c r="L824" s="188"/>
      <c r="M824" s="188"/>
      <c r="N824" s="188"/>
      <c r="O824" s="188"/>
      <c r="P824" s="188"/>
      <c r="Q824" s="188"/>
      <c r="R824" s="188"/>
      <c r="S824" s="188"/>
      <c r="T824" s="188"/>
      <c r="U824" s="188"/>
      <c r="V824" s="188"/>
      <c r="W824" s="188"/>
      <c r="AP824" s="195"/>
    </row>
    <row r="825" spans="3:42" s="194" customFormat="1">
      <c r="C825" s="188"/>
      <c r="D825" s="188"/>
      <c r="E825" s="188"/>
      <c r="F825" s="188"/>
      <c r="G825" s="188"/>
      <c r="H825" s="188"/>
      <c r="I825" s="188"/>
      <c r="J825" s="188"/>
      <c r="K825" s="188"/>
      <c r="L825" s="188"/>
      <c r="M825" s="188"/>
      <c r="N825" s="188"/>
      <c r="O825" s="188"/>
      <c r="P825" s="188"/>
      <c r="Q825" s="188"/>
      <c r="R825" s="188"/>
      <c r="S825" s="188"/>
      <c r="T825" s="188"/>
      <c r="U825" s="188"/>
      <c r="V825" s="188"/>
      <c r="W825" s="188"/>
      <c r="AP825" s="195"/>
    </row>
    <row r="826" spans="3:42" s="194" customFormat="1">
      <c r="C826" s="188"/>
      <c r="D826" s="188"/>
      <c r="E826" s="188"/>
      <c r="F826" s="188"/>
      <c r="G826" s="188"/>
      <c r="H826" s="188"/>
      <c r="I826" s="188"/>
      <c r="J826" s="188"/>
      <c r="K826" s="188"/>
      <c r="L826" s="188"/>
      <c r="M826" s="188"/>
      <c r="N826" s="188"/>
      <c r="O826" s="188"/>
      <c r="P826" s="188"/>
      <c r="Q826" s="188"/>
      <c r="R826" s="188"/>
      <c r="S826" s="188"/>
      <c r="T826" s="188"/>
      <c r="U826" s="188"/>
      <c r="V826" s="188"/>
      <c r="W826" s="188"/>
      <c r="AP826" s="195"/>
    </row>
    <row r="827" spans="3:42" s="194" customFormat="1">
      <c r="C827" s="188"/>
      <c r="D827" s="188"/>
      <c r="E827" s="188"/>
      <c r="F827" s="188"/>
      <c r="G827" s="188"/>
      <c r="H827" s="188"/>
      <c r="I827" s="188"/>
      <c r="J827" s="188"/>
      <c r="K827" s="188"/>
      <c r="L827" s="188"/>
      <c r="M827" s="188"/>
      <c r="N827" s="188"/>
      <c r="O827" s="188"/>
      <c r="P827" s="188"/>
      <c r="Q827" s="188"/>
      <c r="R827" s="188"/>
      <c r="S827" s="188"/>
      <c r="T827" s="188"/>
      <c r="U827" s="188"/>
      <c r="V827" s="188"/>
      <c r="W827" s="188"/>
      <c r="AP827" s="195"/>
    </row>
    <row r="828" spans="3:42" s="194" customFormat="1">
      <c r="C828" s="188"/>
      <c r="D828" s="188"/>
      <c r="E828" s="188"/>
      <c r="F828" s="188"/>
      <c r="G828" s="188"/>
      <c r="H828" s="188"/>
      <c r="I828" s="188"/>
      <c r="J828" s="188"/>
      <c r="K828" s="188"/>
      <c r="L828" s="188"/>
      <c r="M828" s="188"/>
      <c r="N828" s="188"/>
      <c r="O828" s="188"/>
      <c r="P828" s="188"/>
      <c r="Q828" s="188"/>
      <c r="R828" s="188"/>
      <c r="S828" s="188"/>
      <c r="T828" s="188"/>
      <c r="U828" s="188"/>
      <c r="V828" s="188"/>
      <c r="W828" s="188"/>
      <c r="AP828" s="195"/>
    </row>
    <row r="829" spans="3:42" s="194" customFormat="1">
      <c r="C829" s="188"/>
      <c r="D829" s="188"/>
      <c r="E829" s="188"/>
      <c r="F829" s="188"/>
      <c r="G829" s="188"/>
      <c r="H829" s="188"/>
      <c r="I829" s="188"/>
      <c r="J829" s="188"/>
      <c r="K829" s="188"/>
      <c r="L829" s="188"/>
      <c r="M829" s="188"/>
      <c r="N829" s="188"/>
      <c r="O829" s="188"/>
      <c r="P829" s="188"/>
      <c r="Q829" s="188"/>
      <c r="R829" s="188"/>
      <c r="S829" s="188"/>
      <c r="T829" s="188"/>
      <c r="U829" s="188"/>
      <c r="V829" s="188"/>
      <c r="W829" s="188"/>
      <c r="AP829" s="195"/>
    </row>
    <row r="830" spans="3:42" s="194" customFormat="1">
      <c r="C830" s="188"/>
      <c r="D830" s="188"/>
      <c r="E830" s="188"/>
      <c r="F830" s="188"/>
      <c r="G830" s="188"/>
      <c r="H830" s="188"/>
      <c r="I830" s="188"/>
      <c r="J830" s="188"/>
      <c r="K830" s="188"/>
      <c r="L830" s="188"/>
      <c r="M830" s="188"/>
      <c r="N830" s="188"/>
      <c r="O830" s="188"/>
      <c r="P830" s="188"/>
      <c r="Q830" s="188"/>
      <c r="R830" s="188"/>
      <c r="S830" s="188"/>
      <c r="T830" s="188"/>
      <c r="U830" s="188"/>
      <c r="V830" s="188"/>
      <c r="W830" s="188"/>
      <c r="AP830" s="195"/>
    </row>
    <row r="831" spans="3:42" s="194" customFormat="1">
      <c r="C831" s="188"/>
      <c r="D831" s="188"/>
      <c r="E831" s="188"/>
      <c r="F831" s="188"/>
      <c r="G831" s="188"/>
      <c r="H831" s="188"/>
      <c r="I831" s="188"/>
      <c r="J831" s="188"/>
      <c r="K831" s="188"/>
      <c r="L831" s="188"/>
      <c r="M831" s="188"/>
      <c r="N831" s="188"/>
      <c r="O831" s="188"/>
      <c r="P831" s="188"/>
      <c r="Q831" s="188"/>
      <c r="R831" s="188"/>
      <c r="S831" s="188"/>
      <c r="T831" s="188"/>
      <c r="U831" s="188"/>
      <c r="V831" s="188"/>
      <c r="W831" s="188"/>
      <c r="AP831" s="195"/>
    </row>
    <row r="832" spans="3:42" s="194" customFormat="1">
      <c r="C832" s="188"/>
      <c r="D832" s="188"/>
      <c r="E832" s="188"/>
      <c r="F832" s="188"/>
      <c r="G832" s="188"/>
      <c r="H832" s="188"/>
      <c r="I832" s="188"/>
      <c r="J832" s="188"/>
      <c r="K832" s="188"/>
      <c r="L832" s="188"/>
      <c r="M832" s="188"/>
      <c r="N832" s="188"/>
      <c r="O832" s="188"/>
      <c r="P832" s="188"/>
      <c r="Q832" s="188"/>
      <c r="R832" s="188"/>
      <c r="S832" s="188"/>
      <c r="T832" s="188"/>
      <c r="U832" s="188"/>
      <c r="V832" s="188"/>
      <c r="W832" s="188"/>
      <c r="AP832" s="195"/>
    </row>
    <row r="833" spans="3:42" s="194" customFormat="1">
      <c r="C833" s="188"/>
      <c r="D833" s="188"/>
      <c r="E833" s="188"/>
      <c r="F833" s="188"/>
      <c r="G833" s="188"/>
      <c r="H833" s="188"/>
      <c r="I833" s="188"/>
      <c r="J833" s="188"/>
      <c r="K833" s="188"/>
      <c r="L833" s="188"/>
      <c r="M833" s="188"/>
      <c r="N833" s="188"/>
      <c r="O833" s="188"/>
      <c r="P833" s="188"/>
      <c r="Q833" s="188"/>
      <c r="R833" s="188"/>
      <c r="S833" s="188"/>
      <c r="T833" s="188"/>
      <c r="U833" s="188"/>
      <c r="V833" s="188"/>
      <c r="W833" s="188"/>
      <c r="AP833" s="195"/>
    </row>
    <row r="834" spans="3:42" s="194" customFormat="1">
      <c r="C834" s="188"/>
      <c r="D834" s="188"/>
      <c r="E834" s="188"/>
      <c r="F834" s="188"/>
      <c r="G834" s="188"/>
      <c r="H834" s="188"/>
      <c r="I834" s="188"/>
      <c r="J834" s="188"/>
      <c r="K834" s="188"/>
      <c r="L834" s="188"/>
      <c r="M834" s="188"/>
      <c r="N834" s="188"/>
      <c r="O834" s="188"/>
      <c r="P834" s="188"/>
      <c r="Q834" s="188"/>
      <c r="R834" s="188"/>
      <c r="S834" s="188"/>
      <c r="T834" s="188"/>
      <c r="U834" s="188"/>
      <c r="V834" s="188"/>
      <c r="W834" s="188"/>
      <c r="AP834" s="195"/>
    </row>
    <row r="835" spans="3:42" s="194" customFormat="1">
      <c r="C835" s="188"/>
      <c r="D835" s="188"/>
      <c r="E835" s="188"/>
      <c r="F835" s="188"/>
      <c r="G835" s="188"/>
      <c r="H835" s="188"/>
      <c r="I835" s="188"/>
      <c r="J835" s="188"/>
      <c r="K835" s="188"/>
      <c r="L835" s="188"/>
      <c r="M835" s="188"/>
      <c r="N835" s="188"/>
      <c r="O835" s="188"/>
      <c r="P835" s="188"/>
      <c r="Q835" s="188"/>
      <c r="R835" s="188"/>
      <c r="S835" s="188"/>
      <c r="T835" s="188"/>
      <c r="U835" s="188"/>
      <c r="V835" s="188"/>
      <c r="W835" s="188"/>
      <c r="AP835" s="195"/>
    </row>
    <row r="836" spans="3:42" s="194" customFormat="1">
      <c r="C836" s="188"/>
      <c r="D836" s="188"/>
      <c r="E836" s="188"/>
      <c r="F836" s="188"/>
      <c r="G836" s="188"/>
      <c r="H836" s="188"/>
      <c r="I836" s="188"/>
      <c r="J836" s="188"/>
      <c r="K836" s="188"/>
      <c r="L836" s="188"/>
      <c r="M836" s="188"/>
      <c r="N836" s="188"/>
      <c r="O836" s="188"/>
      <c r="P836" s="188"/>
      <c r="Q836" s="188"/>
      <c r="R836" s="188"/>
      <c r="S836" s="188"/>
      <c r="T836" s="188"/>
      <c r="U836" s="188"/>
      <c r="V836" s="188"/>
      <c r="W836" s="188"/>
      <c r="AP836" s="195"/>
    </row>
    <row r="837" spans="3:42" s="194" customFormat="1">
      <c r="C837" s="188"/>
      <c r="D837" s="188"/>
      <c r="E837" s="188"/>
      <c r="F837" s="188"/>
      <c r="G837" s="188"/>
      <c r="H837" s="188"/>
      <c r="I837" s="188"/>
      <c r="J837" s="188"/>
      <c r="K837" s="188"/>
      <c r="L837" s="188"/>
      <c r="M837" s="188"/>
      <c r="N837" s="188"/>
      <c r="O837" s="188"/>
      <c r="P837" s="188"/>
      <c r="Q837" s="188"/>
      <c r="R837" s="188"/>
      <c r="S837" s="188"/>
      <c r="T837" s="188"/>
      <c r="U837" s="188"/>
      <c r="V837" s="188"/>
      <c r="W837" s="188"/>
      <c r="AP837" s="195"/>
    </row>
    <row r="838" spans="3:42" s="194" customFormat="1">
      <c r="C838" s="188"/>
      <c r="D838" s="188"/>
      <c r="E838" s="188"/>
      <c r="F838" s="188"/>
      <c r="G838" s="188"/>
      <c r="H838" s="188"/>
      <c r="I838" s="188"/>
      <c r="J838" s="188"/>
      <c r="K838" s="188"/>
      <c r="L838" s="188"/>
      <c r="M838" s="188"/>
      <c r="N838" s="188"/>
      <c r="O838" s="188"/>
      <c r="P838" s="188"/>
      <c r="Q838" s="188"/>
      <c r="R838" s="188"/>
      <c r="S838" s="188"/>
      <c r="T838" s="188"/>
      <c r="U838" s="188"/>
      <c r="V838" s="188"/>
      <c r="W838" s="188"/>
      <c r="AP838" s="195"/>
    </row>
    <row r="839" spans="3:42" s="194" customFormat="1">
      <c r="C839" s="188"/>
      <c r="D839" s="188"/>
      <c r="E839" s="188"/>
      <c r="F839" s="188"/>
      <c r="G839" s="188"/>
      <c r="H839" s="188"/>
      <c r="I839" s="188"/>
      <c r="J839" s="188"/>
      <c r="K839" s="188"/>
      <c r="L839" s="188"/>
      <c r="M839" s="188"/>
      <c r="N839" s="188"/>
      <c r="O839" s="188"/>
      <c r="P839" s="188"/>
      <c r="Q839" s="188"/>
      <c r="R839" s="188"/>
      <c r="S839" s="188"/>
      <c r="T839" s="188"/>
      <c r="U839" s="188"/>
      <c r="V839" s="188"/>
      <c r="W839" s="188"/>
      <c r="AP839" s="195"/>
    </row>
    <row r="840" spans="3:42" s="194" customFormat="1">
      <c r="C840" s="188"/>
      <c r="D840" s="188"/>
      <c r="E840" s="188"/>
      <c r="F840" s="188"/>
      <c r="G840" s="188"/>
      <c r="H840" s="188"/>
      <c r="I840" s="188"/>
      <c r="J840" s="188"/>
      <c r="K840" s="188"/>
      <c r="L840" s="188"/>
      <c r="M840" s="188"/>
      <c r="N840" s="188"/>
      <c r="O840" s="188"/>
      <c r="P840" s="188"/>
      <c r="Q840" s="188"/>
      <c r="R840" s="188"/>
      <c r="S840" s="188"/>
      <c r="T840" s="188"/>
      <c r="U840" s="188"/>
      <c r="V840" s="188"/>
      <c r="W840" s="188"/>
      <c r="AP840" s="195"/>
    </row>
    <row r="841" spans="3:42" s="194" customFormat="1">
      <c r="C841" s="188"/>
      <c r="D841" s="188"/>
      <c r="E841" s="188"/>
      <c r="F841" s="188"/>
      <c r="G841" s="188"/>
      <c r="H841" s="188"/>
      <c r="I841" s="188"/>
      <c r="J841" s="188"/>
      <c r="K841" s="188"/>
      <c r="L841" s="188"/>
      <c r="M841" s="188"/>
      <c r="N841" s="188"/>
      <c r="O841" s="188"/>
      <c r="P841" s="188"/>
      <c r="Q841" s="188"/>
      <c r="R841" s="188"/>
      <c r="S841" s="188"/>
      <c r="T841" s="188"/>
      <c r="U841" s="188"/>
      <c r="V841" s="188"/>
      <c r="W841" s="188"/>
      <c r="AP841" s="195"/>
    </row>
    <row r="842" spans="3:42" s="194" customFormat="1">
      <c r="C842" s="188"/>
      <c r="D842" s="188"/>
      <c r="E842" s="188"/>
      <c r="F842" s="188"/>
      <c r="G842" s="188"/>
      <c r="H842" s="188"/>
      <c r="I842" s="188"/>
      <c r="J842" s="188"/>
      <c r="K842" s="188"/>
      <c r="L842" s="188"/>
      <c r="M842" s="188"/>
      <c r="N842" s="188"/>
      <c r="O842" s="188"/>
      <c r="P842" s="188"/>
      <c r="Q842" s="188"/>
      <c r="R842" s="188"/>
      <c r="S842" s="188"/>
      <c r="T842" s="188"/>
      <c r="U842" s="188"/>
      <c r="V842" s="188"/>
      <c r="W842" s="188"/>
      <c r="AP842" s="195"/>
    </row>
    <row r="843" spans="3:42" s="194" customFormat="1">
      <c r="C843" s="188"/>
      <c r="D843" s="188"/>
      <c r="E843" s="188"/>
      <c r="F843" s="188"/>
      <c r="G843" s="188"/>
      <c r="H843" s="188"/>
      <c r="I843" s="188"/>
      <c r="J843" s="188"/>
      <c r="K843" s="188"/>
      <c r="L843" s="188"/>
      <c r="M843" s="188"/>
      <c r="N843" s="188"/>
      <c r="O843" s="188"/>
      <c r="P843" s="188"/>
      <c r="Q843" s="188"/>
      <c r="R843" s="188"/>
      <c r="S843" s="188"/>
      <c r="T843" s="188"/>
      <c r="U843" s="188"/>
      <c r="V843" s="188"/>
      <c r="W843" s="188"/>
      <c r="AP843" s="195"/>
    </row>
    <row r="844" spans="3:42" s="194" customFormat="1">
      <c r="C844" s="188"/>
      <c r="D844" s="188"/>
      <c r="E844" s="188"/>
      <c r="F844" s="188"/>
      <c r="G844" s="188"/>
      <c r="H844" s="188"/>
      <c r="I844" s="188"/>
      <c r="J844" s="188"/>
      <c r="K844" s="188"/>
      <c r="L844" s="188"/>
      <c r="M844" s="188"/>
      <c r="N844" s="188"/>
      <c r="O844" s="188"/>
      <c r="P844" s="188"/>
      <c r="Q844" s="188"/>
      <c r="R844" s="188"/>
      <c r="S844" s="188"/>
      <c r="T844" s="188"/>
      <c r="U844" s="188"/>
      <c r="V844" s="188"/>
      <c r="W844" s="188"/>
      <c r="AP844" s="195"/>
    </row>
    <row r="845" spans="3:42" s="194" customFormat="1">
      <c r="C845" s="188"/>
      <c r="D845" s="188"/>
      <c r="E845" s="188"/>
      <c r="F845" s="188"/>
      <c r="G845" s="188"/>
      <c r="H845" s="188"/>
      <c r="I845" s="188"/>
      <c r="J845" s="188"/>
      <c r="K845" s="188"/>
      <c r="L845" s="188"/>
      <c r="M845" s="188"/>
      <c r="N845" s="188"/>
      <c r="O845" s="188"/>
      <c r="P845" s="188"/>
      <c r="Q845" s="188"/>
      <c r="R845" s="188"/>
      <c r="S845" s="188"/>
      <c r="T845" s="188"/>
      <c r="U845" s="188"/>
      <c r="V845" s="188"/>
      <c r="W845" s="188"/>
      <c r="AP845" s="195"/>
    </row>
    <row r="846" spans="3:42" s="194" customFormat="1">
      <c r="C846" s="188"/>
      <c r="D846" s="188"/>
      <c r="E846" s="188"/>
      <c r="F846" s="188"/>
      <c r="G846" s="188"/>
      <c r="H846" s="188"/>
      <c r="I846" s="188"/>
      <c r="J846" s="188"/>
      <c r="K846" s="188"/>
      <c r="L846" s="188"/>
      <c r="M846" s="188"/>
      <c r="N846" s="188"/>
      <c r="O846" s="188"/>
      <c r="P846" s="188"/>
      <c r="Q846" s="188"/>
      <c r="R846" s="188"/>
      <c r="S846" s="188"/>
      <c r="T846" s="188"/>
      <c r="U846" s="188"/>
      <c r="V846" s="188"/>
      <c r="W846" s="188"/>
      <c r="AP846" s="195"/>
    </row>
    <row r="847" spans="3:42" s="194" customFormat="1">
      <c r="C847" s="188"/>
      <c r="D847" s="188"/>
      <c r="E847" s="188"/>
      <c r="F847" s="188"/>
      <c r="G847" s="188"/>
      <c r="H847" s="188"/>
      <c r="I847" s="188"/>
      <c r="J847" s="188"/>
      <c r="K847" s="188"/>
      <c r="L847" s="188"/>
      <c r="M847" s="188"/>
      <c r="N847" s="188"/>
      <c r="O847" s="188"/>
      <c r="P847" s="188"/>
      <c r="Q847" s="188"/>
      <c r="R847" s="188"/>
      <c r="S847" s="188"/>
      <c r="T847" s="188"/>
      <c r="U847" s="188"/>
      <c r="V847" s="188"/>
      <c r="W847" s="188"/>
      <c r="AP847" s="195"/>
    </row>
    <row r="848" spans="3:42" s="194" customFormat="1">
      <c r="C848" s="188"/>
      <c r="D848" s="188"/>
      <c r="E848" s="188"/>
      <c r="F848" s="188"/>
      <c r="G848" s="188"/>
      <c r="H848" s="188"/>
      <c r="I848" s="188"/>
      <c r="J848" s="188"/>
      <c r="K848" s="188"/>
      <c r="L848" s="188"/>
      <c r="M848" s="188"/>
      <c r="N848" s="188"/>
      <c r="O848" s="188"/>
      <c r="P848" s="188"/>
      <c r="Q848" s="188"/>
      <c r="R848" s="188"/>
      <c r="S848" s="188"/>
      <c r="T848" s="188"/>
      <c r="U848" s="188"/>
      <c r="V848" s="188"/>
      <c r="W848" s="188"/>
      <c r="AP848" s="195"/>
    </row>
    <row r="849" spans="3:42" s="194" customFormat="1">
      <c r="C849" s="188"/>
      <c r="D849" s="188"/>
      <c r="E849" s="188"/>
      <c r="F849" s="188"/>
      <c r="G849" s="188"/>
      <c r="H849" s="188"/>
      <c r="I849" s="188"/>
      <c r="J849" s="188"/>
      <c r="K849" s="188"/>
      <c r="L849" s="188"/>
      <c r="M849" s="188"/>
      <c r="N849" s="188"/>
      <c r="O849" s="188"/>
      <c r="P849" s="188"/>
      <c r="Q849" s="188"/>
      <c r="R849" s="188"/>
      <c r="S849" s="188"/>
      <c r="T849" s="188"/>
      <c r="U849" s="188"/>
      <c r="V849" s="188"/>
      <c r="W849" s="188"/>
      <c r="AP849" s="195"/>
    </row>
    <row r="850" spans="3:42" s="194" customFormat="1">
      <c r="C850" s="188"/>
      <c r="D850" s="188"/>
      <c r="E850" s="188"/>
      <c r="F850" s="188"/>
      <c r="G850" s="188"/>
      <c r="H850" s="188"/>
      <c r="I850" s="188"/>
      <c r="J850" s="188"/>
      <c r="K850" s="188"/>
      <c r="L850" s="188"/>
      <c r="M850" s="188"/>
      <c r="N850" s="188"/>
      <c r="O850" s="188"/>
      <c r="P850" s="188"/>
      <c r="Q850" s="188"/>
      <c r="R850" s="188"/>
      <c r="S850" s="188"/>
      <c r="T850" s="188"/>
      <c r="U850" s="188"/>
      <c r="V850" s="188"/>
      <c r="W850" s="188"/>
      <c r="AP850" s="195"/>
    </row>
    <row r="851" spans="3:42" s="194" customFormat="1">
      <c r="C851" s="188"/>
      <c r="D851" s="188"/>
      <c r="E851" s="188"/>
      <c r="F851" s="188"/>
      <c r="G851" s="188"/>
      <c r="H851" s="188"/>
      <c r="I851" s="188"/>
      <c r="J851" s="188"/>
      <c r="K851" s="188"/>
      <c r="L851" s="188"/>
      <c r="M851" s="188"/>
      <c r="N851" s="188"/>
      <c r="O851" s="188"/>
      <c r="P851" s="188"/>
      <c r="Q851" s="188"/>
      <c r="R851" s="188"/>
      <c r="S851" s="188"/>
      <c r="T851" s="188"/>
      <c r="U851" s="188"/>
      <c r="V851" s="188"/>
      <c r="W851" s="188"/>
      <c r="AP851" s="195"/>
    </row>
    <row r="852" spans="3:42" s="194" customFormat="1">
      <c r="C852" s="188"/>
      <c r="D852" s="188"/>
      <c r="E852" s="188"/>
      <c r="F852" s="188"/>
      <c r="G852" s="188"/>
      <c r="H852" s="188"/>
      <c r="I852" s="188"/>
      <c r="J852" s="188"/>
      <c r="K852" s="188"/>
      <c r="L852" s="188"/>
      <c r="M852" s="188"/>
      <c r="N852" s="188"/>
      <c r="O852" s="188"/>
      <c r="P852" s="188"/>
      <c r="Q852" s="188"/>
      <c r="R852" s="188"/>
      <c r="S852" s="188"/>
      <c r="T852" s="188"/>
      <c r="U852" s="188"/>
      <c r="V852" s="188"/>
      <c r="W852" s="188"/>
      <c r="AP852" s="195"/>
    </row>
    <row r="853" spans="3:42" s="194" customFormat="1">
      <c r="C853" s="188"/>
      <c r="D853" s="188"/>
      <c r="E853" s="188"/>
      <c r="F853" s="188"/>
      <c r="G853" s="188"/>
      <c r="H853" s="188"/>
      <c r="I853" s="188"/>
      <c r="J853" s="188"/>
      <c r="K853" s="188"/>
      <c r="L853" s="188"/>
      <c r="M853" s="188"/>
      <c r="N853" s="188"/>
      <c r="O853" s="188"/>
      <c r="P853" s="188"/>
      <c r="Q853" s="188"/>
      <c r="R853" s="188"/>
      <c r="S853" s="188"/>
      <c r="T853" s="188"/>
      <c r="U853" s="188"/>
      <c r="V853" s="188"/>
      <c r="W853" s="188"/>
      <c r="AP853" s="195"/>
    </row>
    <row r="854" spans="3:42" s="194" customFormat="1">
      <c r="C854" s="188"/>
      <c r="D854" s="188"/>
      <c r="E854" s="188"/>
      <c r="F854" s="188"/>
      <c r="G854" s="188"/>
      <c r="H854" s="188"/>
      <c r="I854" s="188"/>
      <c r="J854" s="188"/>
      <c r="K854" s="188"/>
      <c r="L854" s="188"/>
      <c r="M854" s="188"/>
      <c r="N854" s="188"/>
      <c r="O854" s="188"/>
      <c r="P854" s="188"/>
      <c r="Q854" s="188"/>
      <c r="R854" s="188"/>
      <c r="S854" s="188"/>
      <c r="T854" s="188"/>
      <c r="U854" s="188"/>
      <c r="V854" s="188"/>
      <c r="W854" s="188"/>
      <c r="AP854" s="195"/>
    </row>
    <row r="855" spans="3:42" s="194" customFormat="1">
      <c r="C855" s="188"/>
      <c r="D855" s="188"/>
      <c r="E855" s="188"/>
      <c r="F855" s="188"/>
      <c r="G855" s="188"/>
      <c r="H855" s="188"/>
      <c r="I855" s="188"/>
      <c r="J855" s="188"/>
      <c r="K855" s="188"/>
      <c r="L855" s="188"/>
      <c r="M855" s="188"/>
      <c r="N855" s="188"/>
      <c r="O855" s="188"/>
      <c r="P855" s="188"/>
      <c r="Q855" s="188"/>
      <c r="R855" s="188"/>
      <c r="S855" s="188"/>
      <c r="T855" s="188"/>
      <c r="U855" s="188"/>
      <c r="V855" s="188"/>
      <c r="W855" s="188"/>
      <c r="AP855" s="195"/>
    </row>
    <row r="856" spans="3:42" s="194" customFormat="1">
      <c r="C856" s="188"/>
      <c r="D856" s="188"/>
      <c r="E856" s="188"/>
      <c r="F856" s="188"/>
      <c r="G856" s="188"/>
      <c r="H856" s="188"/>
      <c r="I856" s="188"/>
      <c r="J856" s="188"/>
      <c r="K856" s="188"/>
      <c r="L856" s="188"/>
      <c r="M856" s="188"/>
      <c r="N856" s="188"/>
      <c r="O856" s="188"/>
      <c r="P856" s="188"/>
      <c r="Q856" s="188"/>
      <c r="R856" s="188"/>
      <c r="S856" s="188"/>
      <c r="T856" s="188"/>
      <c r="U856" s="188"/>
      <c r="V856" s="188"/>
      <c r="W856" s="188"/>
      <c r="AP856" s="195"/>
    </row>
    <row r="857" spans="3:42" s="194" customFormat="1">
      <c r="C857" s="188"/>
      <c r="D857" s="188"/>
      <c r="E857" s="188"/>
      <c r="F857" s="188"/>
      <c r="G857" s="188"/>
      <c r="H857" s="188"/>
      <c r="I857" s="188"/>
      <c r="J857" s="188"/>
      <c r="K857" s="188"/>
      <c r="L857" s="188"/>
      <c r="M857" s="188"/>
      <c r="N857" s="188"/>
      <c r="O857" s="188"/>
      <c r="P857" s="188"/>
      <c r="Q857" s="188"/>
      <c r="R857" s="188"/>
      <c r="S857" s="188"/>
      <c r="T857" s="188"/>
      <c r="U857" s="188"/>
      <c r="V857" s="188"/>
      <c r="W857" s="188"/>
      <c r="AP857" s="195"/>
    </row>
    <row r="858" spans="3:42" s="194" customFormat="1">
      <c r="C858" s="188"/>
      <c r="D858" s="188"/>
      <c r="E858" s="188"/>
      <c r="F858" s="188"/>
      <c r="G858" s="188"/>
      <c r="H858" s="188"/>
      <c r="I858" s="188"/>
      <c r="J858" s="188"/>
      <c r="K858" s="188"/>
      <c r="L858" s="188"/>
      <c r="M858" s="188"/>
      <c r="N858" s="188"/>
      <c r="O858" s="188"/>
      <c r="P858" s="188"/>
      <c r="Q858" s="188"/>
      <c r="R858" s="188"/>
      <c r="S858" s="188"/>
      <c r="T858" s="188"/>
      <c r="U858" s="188"/>
      <c r="V858" s="188"/>
      <c r="W858" s="188"/>
      <c r="AP858" s="195"/>
    </row>
    <row r="859" spans="3:42" s="194" customFormat="1">
      <c r="C859" s="188"/>
      <c r="D859" s="188"/>
      <c r="E859" s="188"/>
      <c r="F859" s="188"/>
      <c r="G859" s="188"/>
      <c r="H859" s="188"/>
      <c r="I859" s="188"/>
      <c r="J859" s="188"/>
      <c r="K859" s="188"/>
      <c r="L859" s="188"/>
      <c r="M859" s="188"/>
      <c r="N859" s="188"/>
      <c r="O859" s="188"/>
      <c r="P859" s="188"/>
      <c r="Q859" s="188"/>
      <c r="R859" s="188"/>
      <c r="S859" s="188"/>
      <c r="T859" s="188"/>
      <c r="U859" s="188"/>
      <c r="V859" s="188"/>
      <c r="W859" s="188"/>
      <c r="AP859" s="195"/>
    </row>
    <row r="860" spans="3:42" s="194" customFormat="1">
      <c r="C860" s="188"/>
      <c r="D860" s="188"/>
      <c r="E860" s="188"/>
      <c r="F860" s="188"/>
      <c r="G860" s="188"/>
      <c r="H860" s="188"/>
      <c r="I860" s="188"/>
      <c r="J860" s="188"/>
      <c r="K860" s="188"/>
      <c r="L860" s="188"/>
      <c r="M860" s="188"/>
      <c r="N860" s="188"/>
      <c r="O860" s="188"/>
      <c r="P860" s="188"/>
      <c r="Q860" s="188"/>
      <c r="R860" s="188"/>
      <c r="S860" s="188"/>
      <c r="T860" s="188"/>
      <c r="U860" s="188"/>
      <c r="V860" s="188"/>
      <c r="W860" s="188"/>
      <c r="AP860" s="195"/>
    </row>
    <row r="861" spans="3:42" s="194" customFormat="1">
      <c r="C861" s="188"/>
      <c r="D861" s="188"/>
      <c r="E861" s="188"/>
      <c r="F861" s="188"/>
      <c r="G861" s="188"/>
      <c r="H861" s="188"/>
      <c r="I861" s="188"/>
      <c r="J861" s="188"/>
      <c r="K861" s="188"/>
      <c r="L861" s="188"/>
      <c r="M861" s="188"/>
      <c r="N861" s="188"/>
      <c r="O861" s="188"/>
      <c r="P861" s="188"/>
      <c r="Q861" s="188"/>
      <c r="R861" s="188"/>
      <c r="S861" s="188"/>
      <c r="T861" s="188"/>
      <c r="U861" s="188"/>
      <c r="V861" s="188"/>
      <c r="W861" s="188"/>
      <c r="AP861" s="195"/>
    </row>
    <row r="862" spans="3:42" s="194" customFormat="1">
      <c r="C862" s="188"/>
      <c r="D862" s="188"/>
      <c r="E862" s="188"/>
      <c r="F862" s="188"/>
      <c r="G862" s="188"/>
      <c r="H862" s="188"/>
      <c r="I862" s="188"/>
      <c r="J862" s="188"/>
      <c r="K862" s="188"/>
      <c r="L862" s="188"/>
      <c r="M862" s="188"/>
      <c r="N862" s="188"/>
      <c r="O862" s="188"/>
      <c r="P862" s="188"/>
      <c r="Q862" s="188"/>
      <c r="R862" s="188"/>
      <c r="S862" s="188"/>
      <c r="T862" s="188"/>
      <c r="U862" s="188"/>
      <c r="V862" s="188"/>
      <c r="W862" s="188"/>
      <c r="AP862" s="195"/>
    </row>
    <row r="863" spans="3:42" s="194" customFormat="1">
      <c r="C863" s="188"/>
      <c r="D863" s="188"/>
      <c r="E863" s="188"/>
      <c r="F863" s="188"/>
      <c r="G863" s="188"/>
      <c r="H863" s="188"/>
      <c r="I863" s="188"/>
      <c r="J863" s="188"/>
      <c r="K863" s="188"/>
      <c r="L863" s="188"/>
      <c r="M863" s="188"/>
      <c r="N863" s="188"/>
      <c r="O863" s="188"/>
      <c r="P863" s="188"/>
      <c r="Q863" s="188"/>
      <c r="R863" s="188"/>
      <c r="S863" s="188"/>
      <c r="T863" s="188"/>
      <c r="U863" s="188"/>
      <c r="V863" s="188"/>
      <c r="W863" s="188"/>
      <c r="AP863" s="195"/>
    </row>
    <row r="864" spans="3:42" s="194" customFormat="1">
      <c r="C864" s="188"/>
      <c r="D864" s="188"/>
      <c r="E864" s="188"/>
      <c r="F864" s="188"/>
      <c r="G864" s="188"/>
      <c r="H864" s="188"/>
      <c r="I864" s="188"/>
      <c r="J864" s="188"/>
      <c r="K864" s="188"/>
      <c r="L864" s="188"/>
      <c r="M864" s="188"/>
      <c r="N864" s="188"/>
      <c r="O864" s="188"/>
      <c r="P864" s="188"/>
      <c r="Q864" s="188"/>
      <c r="R864" s="188"/>
      <c r="S864" s="188"/>
      <c r="T864" s="188"/>
      <c r="U864" s="188"/>
      <c r="V864" s="188"/>
      <c r="W864" s="188"/>
      <c r="AP864" s="195"/>
    </row>
    <row r="865" spans="3:42" s="194" customFormat="1">
      <c r="C865" s="188"/>
      <c r="D865" s="188"/>
      <c r="E865" s="188"/>
      <c r="F865" s="188"/>
      <c r="G865" s="188"/>
      <c r="H865" s="188"/>
      <c r="I865" s="188"/>
      <c r="J865" s="188"/>
      <c r="K865" s="188"/>
      <c r="L865" s="188"/>
      <c r="M865" s="188"/>
      <c r="N865" s="188"/>
      <c r="O865" s="188"/>
      <c r="P865" s="188"/>
      <c r="Q865" s="188"/>
      <c r="R865" s="188"/>
      <c r="S865" s="188"/>
      <c r="T865" s="188"/>
      <c r="U865" s="188"/>
      <c r="V865" s="188"/>
      <c r="W865" s="188"/>
      <c r="AP865" s="195"/>
    </row>
    <row r="866" spans="3:42" s="194" customFormat="1">
      <c r="C866" s="188"/>
      <c r="D866" s="188"/>
      <c r="E866" s="188"/>
      <c r="F866" s="188"/>
      <c r="G866" s="188"/>
      <c r="H866" s="188"/>
      <c r="I866" s="188"/>
      <c r="J866" s="188"/>
      <c r="K866" s="188"/>
      <c r="L866" s="188"/>
      <c r="M866" s="188"/>
      <c r="N866" s="188"/>
      <c r="O866" s="188"/>
      <c r="P866" s="188"/>
      <c r="Q866" s="188"/>
      <c r="R866" s="188"/>
      <c r="S866" s="188"/>
      <c r="T866" s="188"/>
      <c r="U866" s="188"/>
      <c r="V866" s="188"/>
      <c r="W866" s="188"/>
      <c r="AP866" s="195"/>
    </row>
    <row r="867" spans="3:42" s="194" customFormat="1">
      <c r="C867" s="188"/>
      <c r="D867" s="188"/>
      <c r="E867" s="188"/>
      <c r="F867" s="188"/>
      <c r="G867" s="188"/>
      <c r="H867" s="188"/>
      <c r="I867" s="188"/>
      <c r="J867" s="188"/>
      <c r="K867" s="188"/>
      <c r="L867" s="188"/>
      <c r="M867" s="188"/>
      <c r="N867" s="188"/>
      <c r="O867" s="188"/>
      <c r="P867" s="188"/>
      <c r="Q867" s="188"/>
      <c r="R867" s="188"/>
      <c r="S867" s="188"/>
      <c r="T867" s="188"/>
      <c r="U867" s="188"/>
      <c r="V867" s="188"/>
      <c r="W867" s="188"/>
      <c r="AP867" s="195"/>
    </row>
    <row r="868" spans="3:42" s="194" customFormat="1">
      <c r="C868" s="188"/>
      <c r="D868" s="188"/>
      <c r="E868" s="188"/>
      <c r="F868" s="188"/>
      <c r="G868" s="188"/>
      <c r="H868" s="188"/>
      <c r="I868" s="188"/>
      <c r="J868" s="188"/>
      <c r="K868" s="188"/>
      <c r="L868" s="188"/>
      <c r="M868" s="188"/>
      <c r="N868" s="188"/>
      <c r="O868" s="188"/>
      <c r="P868" s="188"/>
      <c r="Q868" s="188"/>
      <c r="R868" s="188"/>
      <c r="S868" s="188"/>
      <c r="T868" s="188"/>
      <c r="U868" s="188"/>
      <c r="V868" s="188"/>
      <c r="W868" s="188"/>
      <c r="AP868" s="195"/>
    </row>
    <row r="869" spans="3:42" s="194" customFormat="1">
      <c r="C869" s="188"/>
      <c r="D869" s="188"/>
      <c r="E869" s="188"/>
      <c r="F869" s="188"/>
      <c r="G869" s="188"/>
      <c r="H869" s="188"/>
      <c r="I869" s="188"/>
      <c r="J869" s="188"/>
      <c r="K869" s="188"/>
      <c r="L869" s="188"/>
      <c r="M869" s="188"/>
      <c r="N869" s="188"/>
      <c r="O869" s="188"/>
      <c r="P869" s="188"/>
      <c r="Q869" s="188"/>
      <c r="R869" s="188"/>
      <c r="S869" s="188"/>
      <c r="T869" s="188"/>
      <c r="U869" s="188"/>
      <c r="V869" s="188"/>
      <c r="W869" s="188"/>
      <c r="AP869" s="195"/>
    </row>
    <row r="870" spans="3:42" s="194" customFormat="1">
      <c r="C870" s="188"/>
      <c r="D870" s="188"/>
      <c r="E870" s="188"/>
      <c r="F870" s="188"/>
      <c r="G870" s="188"/>
      <c r="H870" s="188"/>
      <c r="I870" s="188"/>
      <c r="J870" s="188"/>
      <c r="K870" s="188"/>
      <c r="L870" s="188"/>
      <c r="M870" s="188"/>
      <c r="N870" s="188"/>
      <c r="O870" s="188"/>
      <c r="P870" s="188"/>
      <c r="Q870" s="188"/>
      <c r="R870" s="188"/>
      <c r="S870" s="188"/>
      <c r="T870" s="188"/>
      <c r="U870" s="188"/>
      <c r="V870" s="188"/>
      <c r="W870" s="188"/>
      <c r="AP870" s="195"/>
    </row>
    <row r="871" spans="3:42" s="194" customFormat="1">
      <c r="C871" s="188"/>
      <c r="D871" s="188"/>
      <c r="E871" s="188"/>
      <c r="F871" s="188"/>
      <c r="G871" s="188"/>
      <c r="H871" s="188"/>
      <c r="I871" s="188"/>
      <c r="J871" s="188"/>
      <c r="K871" s="188"/>
      <c r="L871" s="188"/>
      <c r="M871" s="188"/>
      <c r="N871" s="188"/>
      <c r="O871" s="188"/>
      <c r="P871" s="188"/>
      <c r="Q871" s="188"/>
      <c r="R871" s="188"/>
      <c r="S871" s="188"/>
      <c r="T871" s="188"/>
      <c r="U871" s="188"/>
      <c r="V871" s="188"/>
      <c r="W871" s="188"/>
      <c r="AP871" s="195"/>
    </row>
    <row r="872" spans="3:42" s="194" customFormat="1">
      <c r="C872" s="188"/>
      <c r="D872" s="188"/>
      <c r="E872" s="188"/>
      <c r="F872" s="188"/>
      <c r="G872" s="188"/>
      <c r="H872" s="188"/>
      <c r="I872" s="188"/>
      <c r="J872" s="188"/>
      <c r="K872" s="188"/>
      <c r="L872" s="188"/>
      <c r="M872" s="188"/>
      <c r="N872" s="188"/>
      <c r="O872" s="188"/>
      <c r="P872" s="188"/>
      <c r="Q872" s="188"/>
      <c r="R872" s="188"/>
      <c r="S872" s="188"/>
      <c r="T872" s="188"/>
      <c r="U872" s="188"/>
      <c r="V872" s="188"/>
      <c r="W872" s="188"/>
      <c r="AP872" s="195"/>
    </row>
    <row r="873" spans="3:42" s="194" customFormat="1">
      <c r="C873" s="188"/>
      <c r="D873" s="188"/>
      <c r="E873" s="188"/>
      <c r="F873" s="188"/>
      <c r="G873" s="188"/>
      <c r="H873" s="188"/>
      <c r="I873" s="188"/>
      <c r="J873" s="188"/>
      <c r="K873" s="188"/>
      <c r="L873" s="188"/>
      <c r="M873" s="188"/>
      <c r="N873" s="188"/>
      <c r="O873" s="188"/>
      <c r="P873" s="188"/>
      <c r="Q873" s="188"/>
      <c r="R873" s="188"/>
      <c r="S873" s="188"/>
      <c r="T873" s="188"/>
      <c r="U873" s="188"/>
      <c r="V873" s="188"/>
      <c r="W873" s="188"/>
      <c r="AP873" s="195"/>
    </row>
    <row r="874" spans="3:42" s="194" customFormat="1">
      <c r="C874" s="188"/>
      <c r="D874" s="188"/>
      <c r="E874" s="188"/>
      <c r="F874" s="188"/>
      <c r="G874" s="188"/>
      <c r="H874" s="188"/>
      <c r="I874" s="188"/>
      <c r="J874" s="188"/>
      <c r="K874" s="188"/>
      <c r="L874" s="188"/>
      <c r="M874" s="188"/>
      <c r="N874" s="188"/>
      <c r="O874" s="188"/>
      <c r="P874" s="188"/>
      <c r="Q874" s="188"/>
      <c r="R874" s="188"/>
      <c r="S874" s="188"/>
      <c r="T874" s="188"/>
      <c r="U874" s="188"/>
      <c r="V874" s="188"/>
      <c r="W874" s="188"/>
      <c r="AP874" s="195"/>
    </row>
    <row r="875" spans="3:42" s="194" customFormat="1">
      <c r="C875" s="188"/>
      <c r="D875" s="188"/>
      <c r="E875" s="188"/>
      <c r="F875" s="188"/>
      <c r="G875" s="188"/>
      <c r="H875" s="188"/>
      <c r="I875" s="188"/>
      <c r="J875" s="188"/>
      <c r="K875" s="188"/>
      <c r="L875" s="188"/>
      <c r="M875" s="188"/>
      <c r="N875" s="188"/>
      <c r="O875" s="188"/>
      <c r="P875" s="188"/>
      <c r="Q875" s="188"/>
      <c r="R875" s="188"/>
      <c r="S875" s="188"/>
      <c r="T875" s="188"/>
      <c r="U875" s="188"/>
      <c r="V875" s="188"/>
      <c r="W875" s="188"/>
      <c r="AP875" s="195"/>
    </row>
    <row r="876" spans="3:42" s="194" customFormat="1">
      <c r="C876" s="188"/>
      <c r="D876" s="188"/>
      <c r="E876" s="188"/>
      <c r="F876" s="188"/>
      <c r="G876" s="188"/>
      <c r="H876" s="188"/>
      <c r="I876" s="188"/>
      <c r="J876" s="188"/>
      <c r="K876" s="188"/>
      <c r="L876" s="188"/>
      <c r="M876" s="188"/>
      <c r="N876" s="188"/>
      <c r="O876" s="188"/>
      <c r="P876" s="188"/>
      <c r="Q876" s="188"/>
      <c r="R876" s="188"/>
      <c r="S876" s="188"/>
      <c r="T876" s="188"/>
      <c r="U876" s="188"/>
      <c r="V876" s="188"/>
      <c r="W876" s="188"/>
      <c r="AP876" s="195"/>
    </row>
    <row r="877" spans="3:42" s="194" customFormat="1">
      <c r="C877" s="188"/>
      <c r="D877" s="188"/>
      <c r="E877" s="188"/>
      <c r="F877" s="188"/>
      <c r="G877" s="188"/>
      <c r="H877" s="188"/>
      <c r="I877" s="188"/>
      <c r="J877" s="188"/>
      <c r="K877" s="188"/>
      <c r="L877" s="188"/>
      <c r="M877" s="188"/>
      <c r="N877" s="188"/>
      <c r="O877" s="188"/>
      <c r="P877" s="188"/>
      <c r="Q877" s="188"/>
      <c r="R877" s="188"/>
      <c r="S877" s="188"/>
      <c r="T877" s="188"/>
      <c r="U877" s="188"/>
      <c r="V877" s="188"/>
      <c r="W877" s="188"/>
      <c r="AP877" s="195"/>
    </row>
    <row r="878" spans="3:42" s="194" customFormat="1">
      <c r="C878" s="188"/>
      <c r="D878" s="188"/>
      <c r="E878" s="188"/>
      <c r="F878" s="188"/>
      <c r="G878" s="188"/>
      <c r="H878" s="188"/>
      <c r="I878" s="188"/>
      <c r="J878" s="188"/>
      <c r="K878" s="188"/>
      <c r="L878" s="188"/>
      <c r="M878" s="188"/>
      <c r="N878" s="188"/>
      <c r="O878" s="188"/>
      <c r="P878" s="188"/>
      <c r="Q878" s="188"/>
      <c r="R878" s="188"/>
      <c r="S878" s="188"/>
      <c r="T878" s="188"/>
      <c r="U878" s="188"/>
      <c r="V878" s="188"/>
      <c r="W878" s="188"/>
      <c r="AP878" s="195"/>
    </row>
    <row r="879" spans="3:42" s="194" customFormat="1">
      <c r="C879" s="188"/>
      <c r="D879" s="188"/>
      <c r="E879" s="188"/>
      <c r="F879" s="188"/>
      <c r="G879" s="188"/>
      <c r="H879" s="188"/>
      <c r="I879" s="188"/>
      <c r="J879" s="188"/>
      <c r="K879" s="188"/>
      <c r="L879" s="188"/>
      <c r="M879" s="188"/>
      <c r="N879" s="188"/>
      <c r="O879" s="188"/>
      <c r="P879" s="188"/>
      <c r="Q879" s="188"/>
      <c r="R879" s="188"/>
      <c r="S879" s="188"/>
      <c r="T879" s="188"/>
      <c r="U879" s="188"/>
      <c r="V879" s="188"/>
      <c r="W879" s="188"/>
      <c r="AP879" s="195"/>
    </row>
    <row r="880" spans="3:42" s="194" customFormat="1">
      <c r="C880" s="188"/>
      <c r="D880" s="188"/>
      <c r="E880" s="188"/>
      <c r="F880" s="188"/>
      <c r="G880" s="188"/>
      <c r="H880" s="188"/>
      <c r="I880" s="188"/>
      <c r="J880" s="188"/>
      <c r="K880" s="188"/>
      <c r="L880" s="188"/>
      <c r="M880" s="188"/>
      <c r="N880" s="188"/>
      <c r="O880" s="188"/>
      <c r="P880" s="188"/>
      <c r="Q880" s="188"/>
      <c r="R880" s="188"/>
      <c r="S880" s="188"/>
      <c r="T880" s="188"/>
      <c r="U880" s="188"/>
      <c r="V880" s="188"/>
      <c r="W880" s="188"/>
      <c r="AP880" s="195"/>
    </row>
    <row r="881" spans="3:42" s="194" customFormat="1">
      <c r="C881" s="188"/>
      <c r="D881" s="188"/>
      <c r="E881" s="188"/>
      <c r="F881" s="188"/>
      <c r="G881" s="188"/>
      <c r="H881" s="188"/>
      <c r="I881" s="188"/>
      <c r="J881" s="188"/>
      <c r="K881" s="188"/>
      <c r="L881" s="188"/>
      <c r="M881" s="188"/>
      <c r="N881" s="188"/>
      <c r="O881" s="188"/>
      <c r="P881" s="188"/>
      <c r="Q881" s="188"/>
      <c r="R881" s="188"/>
      <c r="S881" s="188"/>
      <c r="T881" s="188"/>
      <c r="U881" s="188"/>
      <c r="V881" s="188"/>
      <c r="W881" s="188"/>
      <c r="AP881" s="195"/>
    </row>
    <row r="882" spans="3:42" s="194" customFormat="1">
      <c r="C882" s="188"/>
      <c r="D882" s="188"/>
      <c r="E882" s="188"/>
      <c r="F882" s="188"/>
      <c r="G882" s="188"/>
      <c r="H882" s="188"/>
      <c r="I882" s="188"/>
      <c r="J882" s="188"/>
      <c r="K882" s="188"/>
      <c r="L882" s="188"/>
      <c r="M882" s="188"/>
      <c r="N882" s="188"/>
      <c r="O882" s="188"/>
      <c r="P882" s="188"/>
      <c r="Q882" s="188"/>
      <c r="R882" s="188"/>
      <c r="S882" s="188"/>
      <c r="T882" s="188"/>
      <c r="U882" s="188"/>
      <c r="V882" s="188"/>
      <c r="W882" s="188"/>
      <c r="AP882" s="195"/>
    </row>
    <row r="883" spans="3:42" s="194" customFormat="1">
      <c r="C883" s="188"/>
      <c r="D883" s="188"/>
      <c r="E883" s="188"/>
      <c r="F883" s="188"/>
      <c r="G883" s="188"/>
      <c r="H883" s="188"/>
      <c r="I883" s="188"/>
      <c r="J883" s="188"/>
      <c r="K883" s="188"/>
      <c r="L883" s="188"/>
      <c r="M883" s="188"/>
      <c r="N883" s="188"/>
      <c r="O883" s="188"/>
      <c r="P883" s="188"/>
      <c r="Q883" s="188"/>
      <c r="R883" s="188"/>
      <c r="S883" s="188"/>
      <c r="T883" s="188"/>
      <c r="U883" s="188"/>
      <c r="V883" s="188"/>
      <c r="W883" s="188"/>
      <c r="AP883" s="195"/>
    </row>
    <row r="884" spans="3:42" s="194" customFormat="1">
      <c r="C884" s="188"/>
      <c r="D884" s="188"/>
      <c r="E884" s="188"/>
      <c r="F884" s="188"/>
      <c r="G884" s="188"/>
      <c r="H884" s="188"/>
      <c r="I884" s="188"/>
      <c r="J884" s="188"/>
      <c r="K884" s="188"/>
      <c r="L884" s="188"/>
      <c r="M884" s="188"/>
      <c r="N884" s="188"/>
      <c r="O884" s="188"/>
      <c r="P884" s="188"/>
      <c r="Q884" s="188"/>
      <c r="R884" s="188"/>
      <c r="S884" s="188"/>
      <c r="T884" s="188"/>
      <c r="U884" s="188"/>
      <c r="V884" s="188"/>
      <c r="W884" s="188"/>
      <c r="AP884" s="195"/>
    </row>
    <row r="885" spans="3:42" s="194" customFormat="1">
      <c r="C885" s="188"/>
      <c r="D885" s="188"/>
      <c r="E885" s="188"/>
      <c r="F885" s="188"/>
      <c r="G885" s="188"/>
      <c r="H885" s="188"/>
      <c r="I885" s="188"/>
      <c r="J885" s="188"/>
      <c r="K885" s="188"/>
      <c r="L885" s="188"/>
      <c r="M885" s="188"/>
      <c r="N885" s="188"/>
      <c r="O885" s="188"/>
      <c r="P885" s="188"/>
      <c r="Q885" s="188"/>
      <c r="R885" s="188"/>
      <c r="S885" s="188"/>
      <c r="T885" s="188"/>
      <c r="U885" s="188"/>
      <c r="V885" s="188"/>
      <c r="W885" s="188"/>
      <c r="AP885" s="195"/>
    </row>
    <row r="886" spans="3:42" s="194" customFormat="1">
      <c r="C886" s="188"/>
      <c r="D886" s="188"/>
      <c r="E886" s="188"/>
      <c r="F886" s="188"/>
      <c r="G886" s="188"/>
      <c r="H886" s="188"/>
      <c r="I886" s="188"/>
      <c r="J886" s="188"/>
      <c r="K886" s="188"/>
      <c r="L886" s="188"/>
      <c r="M886" s="188"/>
      <c r="N886" s="188"/>
      <c r="O886" s="188"/>
      <c r="P886" s="188"/>
      <c r="Q886" s="188"/>
      <c r="R886" s="188"/>
      <c r="S886" s="188"/>
      <c r="T886" s="188"/>
      <c r="U886" s="188"/>
      <c r="V886" s="188"/>
      <c r="W886" s="188"/>
      <c r="AP886" s="195"/>
    </row>
    <row r="887" spans="3:42" s="194" customFormat="1">
      <c r="C887" s="188"/>
      <c r="D887" s="188"/>
      <c r="E887" s="188"/>
      <c r="F887" s="188"/>
      <c r="G887" s="188"/>
      <c r="H887" s="188"/>
      <c r="I887" s="188"/>
      <c r="J887" s="188"/>
      <c r="K887" s="188"/>
      <c r="L887" s="188"/>
      <c r="M887" s="188"/>
      <c r="N887" s="188"/>
      <c r="O887" s="188"/>
      <c r="P887" s="188"/>
      <c r="Q887" s="188"/>
      <c r="R887" s="188"/>
      <c r="S887" s="188"/>
      <c r="T887" s="188"/>
      <c r="U887" s="188"/>
      <c r="V887" s="188"/>
      <c r="W887" s="188"/>
      <c r="AP887" s="195"/>
    </row>
    <row r="888" spans="3:42" s="194" customFormat="1">
      <c r="C888" s="188"/>
      <c r="D888" s="188"/>
      <c r="E888" s="188"/>
      <c r="F888" s="188"/>
      <c r="G888" s="188"/>
      <c r="H888" s="188"/>
      <c r="I888" s="188"/>
      <c r="J888" s="188"/>
      <c r="K888" s="188"/>
      <c r="L888" s="188"/>
      <c r="M888" s="188"/>
      <c r="N888" s="188"/>
      <c r="O888" s="188"/>
      <c r="P888" s="188"/>
      <c r="Q888" s="188"/>
      <c r="R888" s="188"/>
      <c r="S888" s="188"/>
      <c r="T888" s="188"/>
      <c r="U888" s="188"/>
      <c r="V888" s="188"/>
      <c r="W888" s="188"/>
      <c r="AP888" s="195"/>
    </row>
    <row r="889" spans="3:42" s="194" customFormat="1">
      <c r="C889" s="188"/>
      <c r="D889" s="188"/>
      <c r="E889" s="188"/>
      <c r="F889" s="188"/>
      <c r="G889" s="188"/>
      <c r="H889" s="188"/>
      <c r="I889" s="188"/>
      <c r="J889" s="188"/>
      <c r="K889" s="188"/>
      <c r="L889" s="188"/>
      <c r="M889" s="188"/>
      <c r="N889" s="188"/>
      <c r="O889" s="188"/>
      <c r="P889" s="188"/>
      <c r="Q889" s="188"/>
      <c r="R889" s="188"/>
      <c r="S889" s="188"/>
      <c r="T889" s="188"/>
      <c r="U889" s="188"/>
      <c r="V889" s="188"/>
      <c r="W889" s="188"/>
      <c r="AP889" s="195"/>
    </row>
    <row r="890" spans="3:42" s="194" customFormat="1">
      <c r="C890" s="188"/>
      <c r="D890" s="188"/>
      <c r="E890" s="188"/>
      <c r="F890" s="188"/>
      <c r="G890" s="188"/>
      <c r="H890" s="188"/>
      <c r="I890" s="188"/>
      <c r="J890" s="188"/>
      <c r="K890" s="188"/>
      <c r="L890" s="188"/>
      <c r="M890" s="188"/>
      <c r="N890" s="188"/>
      <c r="O890" s="188"/>
      <c r="P890" s="188"/>
      <c r="Q890" s="188"/>
      <c r="R890" s="188"/>
      <c r="S890" s="188"/>
      <c r="T890" s="188"/>
      <c r="U890" s="188"/>
      <c r="V890" s="188"/>
      <c r="W890" s="188"/>
      <c r="AP890" s="195"/>
    </row>
    <row r="891" spans="3:42" s="194" customFormat="1">
      <c r="C891" s="188"/>
      <c r="D891" s="188"/>
      <c r="E891" s="188"/>
      <c r="F891" s="188"/>
      <c r="G891" s="188"/>
      <c r="H891" s="188"/>
      <c r="I891" s="188"/>
      <c r="J891" s="188"/>
      <c r="K891" s="188"/>
      <c r="L891" s="188"/>
      <c r="M891" s="188"/>
      <c r="N891" s="188"/>
      <c r="O891" s="188"/>
      <c r="P891" s="188"/>
      <c r="Q891" s="188"/>
      <c r="R891" s="188"/>
      <c r="S891" s="188"/>
      <c r="T891" s="188"/>
      <c r="U891" s="188"/>
      <c r="V891" s="188"/>
      <c r="W891" s="188"/>
      <c r="AP891" s="195"/>
    </row>
    <row r="892" spans="3:42" s="194" customFormat="1">
      <c r="C892" s="188"/>
      <c r="D892" s="188"/>
      <c r="E892" s="188"/>
      <c r="F892" s="188"/>
      <c r="G892" s="188"/>
      <c r="H892" s="188"/>
      <c r="I892" s="188"/>
      <c r="J892" s="188"/>
      <c r="K892" s="188"/>
      <c r="L892" s="188"/>
      <c r="M892" s="188"/>
      <c r="N892" s="188"/>
      <c r="O892" s="188"/>
      <c r="P892" s="188"/>
      <c r="Q892" s="188"/>
      <c r="R892" s="188"/>
      <c r="S892" s="188"/>
      <c r="T892" s="188"/>
      <c r="U892" s="188"/>
      <c r="V892" s="188"/>
      <c r="W892" s="188"/>
      <c r="AP892" s="195"/>
    </row>
    <row r="893" spans="3:42" s="194" customFormat="1">
      <c r="C893" s="188"/>
      <c r="D893" s="188"/>
      <c r="E893" s="188"/>
      <c r="F893" s="188"/>
      <c r="G893" s="188"/>
      <c r="H893" s="188"/>
      <c r="I893" s="188"/>
      <c r="J893" s="188"/>
      <c r="K893" s="188"/>
      <c r="L893" s="188"/>
      <c r="M893" s="188"/>
      <c r="N893" s="188"/>
      <c r="O893" s="188"/>
      <c r="P893" s="188"/>
      <c r="Q893" s="188"/>
      <c r="R893" s="188"/>
      <c r="S893" s="188"/>
      <c r="T893" s="188"/>
      <c r="U893" s="188"/>
      <c r="V893" s="188"/>
      <c r="W893" s="188"/>
      <c r="AP893" s="195"/>
    </row>
    <row r="894" spans="3:42" s="194" customFormat="1">
      <c r="C894" s="188"/>
      <c r="D894" s="188"/>
      <c r="E894" s="188"/>
      <c r="F894" s="188"/>
      <c r="G894" s="188"/>
      <c r="H894" s="188"/>
      <c r="I894" s="188"/>
      <c r="J894" s="188"/>
      <c r="K894" s="188"/>
      <c r="L894" s="188"/>
      <c r="M894" s="188"/>
      <c r="N894" s="188"/>
      <c r="O894" s="188"/>
      <c r="P894" s="188"/>
      <c r="Q894" s="188"/>
      <c r="R894" s="188"/>
      <c r="S894" s="188"/>
      <c r="T894" s="188"/>
      <c r="U894" s="188"/>
      <c r="V894" s="188"/>
      <c r="W894" s="188"/>
      <c r="AP894" s="195"/>
    </row>
    <row r="895" spans="3:42" s="194" customFormat="1">
      <c r="C895" s="188"/>
      <c r="D895" s="188"/>
      <c r="E895" s="188"/>
      <c r="F895" s="188"/>
      <c r="G895" s="188"/>
      <c r="H895" s="188"/>
      <c r="I895" s="188"/>
      <c r="J895" s="188"/>
      <c r="K895" s="188"/>
      <c r="L895" s="188"/>
      <c r="M895" s="188"/>
      <c r="N895" s="188"/>
      <c r="O895" s="188"/>
      <c r="P895" s="188"/>
      <c r="Q895" s="188"/>
      <c r="R895" s="188"/>
      <c r="S895" s="188"/>
      <c r="T895" s="188"/>
      <c r="U895" s="188"/>
      <c r="V895" s="188"/>
      <c r="W895" s="188"/>
      <c r="AP895" s="195"/>
    </row>
    <row r="896" spans="3:42" s="194" customFormat="1">
      <c r="C896" s="188"/>
      <c r="D896" s="188"/>
      <c r="E896" s="188"/>
      <c r="F896" s="188"/>
      <c r="G896" s="188"/>
      <c r="H896" s="188"/>
      <c r="I896" s="188"/>
      <c r="J896" s="188"/>
      <c r="K896" s="188"/>
      <c r="L896" s="188"/>
      <c r="M896" s="188"/>
      <c r="N896" s="188"/>
      <c r="O896" s="188"/>
      <c r="P896" s="188"/>
      <c r="Q896" s="188"/>
      <c r="R896" s="188"/>
      <c r="S896" s="188"/>
      <c r="T896" s="188"/>
      <c r="U896" s="188"/>
      <c r="V896" s="188"/>
      <c r="W896" s="188"/>
      <c r="AP896" s="195"/>
    </row>
    <row r="897" spans="3:42" s="194" customFormat="1">
      <c r="C897" s="188"/>
      <c r="D897" s="188"/>
      <c r="E897" s="188"/>
      <c r="F897" s="188"/>
      <c r="G897" s="188"/>
      <c r="H897" s="188"/>
      <c r="I897" s="188"/>
      <c r="J897" s="188"/>
      <c r="K897" s="188"/>
      <c r="L897" s="188"/>
      <c r="M897" s="188"/>
      <c r="N897" s="188"/>
      <c r="O897" s="188"/>
      <c r="P897" s="188"/>
      <c r="Q897" s="188"/>
      <c r="R897" s="188"/>
      <c r="S897" s="188"/>
      <c r="T897" s="188"/>
      <c r="U897" s="188"/>
      <c r="V897" s="188"/>
      <c r="W897" s="188"/>
      <c r="AP897" s="195"/>
    </row>
    <row r="898" spans="3:42" s="194" customFormat="1">
      <c r="C898" s="188"/>
      <c r="D898" s="188"/>
      <c r="E898" s="188"/>
      <c r="F898" s="188"/>
      <c r="G898" s="188"/>
      <c r="H898" s="188"/>
      <c r="I898" s="188"/>
      <c r="J898" s="188"/>
      <c r="K898" s="188"/>
      <c r="L898" s="188"/>
      <c r="M898" s="188"/>
      <c r="N898" s="188"/>
      <c r="O898" s="188"/>
      <c r="P898" s="188"/>
      <c r="Q898" s="188"/>
      <c r="R898" s="188"/>
      <c r="S898" s="188"/>
      <c r="T898" s="188"/>
      <c r="U898" s="188"/>
      <c r="V898" s="188"/>
      <c r="W898" s="188"/>
      <c r="AP898" s="195"/>
    </row>
    <row r="899" spans="3:42" s="194" customFormat="1">
      <c r="C899" s="188"/>
      <c r="D899" s="188"/>
      <c r="E899" s="188"/>
      <c r="F899" s="188"/>
      <c r="G899" s="188"/>
      <c r="H899" s="188"/>
      <c r="I899" s="188"/>
      <c r="J899" s="188"/>
      <c r="K899" s="188"/>
      <c r="L899" s="188"/>
      <c r="M899" s="188"/>
      <c r="N899" s="188"/>
      <c r="O899" s="188"/>
      <c r="P899" s="188"/>
      <c r="Q899" s="188"/>
      <c r="R899" s="188"/>
      <c r="S899" s="188"/>
      <c r="T899" s="188"/>
      <c r="U899" s="188"/>
      <c r="V899" s="188"/>
      <c r="W899" s="188"/>
      <c r="AP899" s="195"/>
    </row>
    <row r="900" spans="3:42" s="194" customFormat="1">
      <c r="C900" s="188"/>
      <c r="D900" s="188"/>
      <c r="E900" s="188"/>
      <c r="F900" s="188"/>
      <c r="G900" s="188"/>
      <c r="H900" s="188"/>
      <c r="I900" s="188"/>
      <c r="J900" s="188"/>
      <c r="K900" s="188"/>
      <c r="L900" s="188"/>
      <c r="M900" s="188"/>
      <c r="N900" s="188"/>
      <c r="O900" s="188"/>
      <c r="P900" s="188"/>
      <c r="Q900" s="188"/>
      <c r="R900" s="188"/>
      <c r="S900" s="188"/>
      <c r="T900" s="188"/>
      <c r="U900" s="188"/>
      <c r="V900" s="188"/>
      <c r="W900" s="188"/>
      <c r="AP900" s="195"/>
    </row>
    <row r="901" spans="3:42" s="194" customFormat="1">
      <c r="C901" s="188"/>
      <c r="D901" s="188"/>
      <c r="E901" s="188"/>
      <c r="F901" s="188"/>
      <c r="G901" s="188"/>
      <c r="H901" s="188"/>
      <c r="I901" s="188"/>
      <c r="J901" s="188"/>
      <c r="K901" s="188"/>
      <c r="L901" s="188"/>
      <c r="M901" s="188"/>
      <c r="N901" s="188"/>
      <c r="O901" s="188"/>
      <c r="P901" s="188"/>
      <c r="Q901" s="188"/>
      <c r="R901" s="188"/>
      <c r="S901" s="188"/>
      <c r="T901" s="188"/>
      <c r="U901" s="188"/>
      <c r="V901" s="188"/>
      <c r="W901" s="188"/>
      <c r="AP901" s="195"/>
    </row>
    <row r="902" spans="3:42" s="194" customFormat="1">
      <c r="C902" s="188"/>
      <c r="D902" s="188"/>
      <c r="E902" s="188"/>
      <c r="F902" s="188"/>
      <c r="G902" s="188"/>
      <c r="H902" s="188"/>
      <c r="I902" s="188"/>
      <c r="J902" s="188"/>
      <c r="K902" s="188"/>
      <c r="L902" s="188"/>
      <c r="M902" s="188"/>
      <c r="N902" s="188"/>
      <c r="O902" s="188"/>
      <c r="P902" s="188"/>
      <c r="Q902" s="188"/>
      <c r="R902" s="188"/>
      <c r="S902" s="188"/>
      <c r="T902" s="188"/>
      <c r="U902" s="188"/>
      <c r="V902" s="188"/>
      <c r="W902" s="188"/>
      <c r="AP902" s="195"/>
    </row>
    <row r="903" spans="3:42" s="194" customFormat="1">
      <c r="C903" s="188"/>
      <c r="D903" s="188"/>
      <c r="E903" s="188"/>
      <c r="F903" s="188"/>
      <c r="G903" s="188"/>
      <c r="H903" s="188"/>
      <c r="I903" s="188"/>
      <c r="J903" s="188"/>
      <c r="K903" s="188"/>
      <c r="L903" s="188"/>
      <c r="M903" s="188"/>
      <c r="N903" s="188"/>
      <c r="O903" s="188"/>
      <c r="P903" s="188"/>
      <c r="Q903" s="188"/>
      <c r="R903" s="188"/>
      <c r="S903" s="188"/>
      <c r="T903" s="188"/>
      <c r="U903" s="188"/>
      <c r="V903" s="188"/>
      <c r="W903" s="188"/>
      <c r="AP903" s="195"/>
    </row>
    <row r="904" spans="3:42" s="194" customFormat="1">
      <c r="C904" s="188"/>
      <c r="D904" s="188"/>
      <c r="E904" s="188"/>
      <c r="F904" s="188"/>
      <c r="G904" s="188"/>
      <c r="H904" s="188"/>
      <c r="I904" s="188"/>
      <c r="J904" s="188"/>
      <c r="K904" s="188"/>
      <c r="L904" s="188"/>
      <c r="M904" s="188"/>
      <c r="N904" s="188"/>
      <c r="O904" s="188"/>
      <c r="P904" s="188"/>
      <c r="Q904" s="188"/>
      <c r="R904" s="188"/>
      <c r="S904" s="188"/>
      <c r="T904" s="188"/>
      <c r="U904" s="188"/>
      <c r="V904" s="188"/>
      <c r="W904" s="188"/>
      <c r="AP904" s="195"/>
    </row>
    <row r="905" spans="3:42" s="194" customFormat="1">
      <c r="C905" s="188"/>
      <c r="D905" s="188"/>
      <c r="E905" s="188"/>
      <c r="F905" s="188"/>
      <c r="G905" s="188"/>
      <c r="H905" s="188"/>
      <c r="I905" s="188"/>
      <c r="J905" s="188"/>
      <c r="K905" s="188"/>
      <c r="L905" s="188"/>
      <c r="M905" s="188"/>
      <c r="N905" s="188"/>
      <c r="O905" s="188"/>
      <c r="P905" s="188"/>
      <c r="Q905" s="188"/>
      <c r="R905" s="188"/>
      <c r="S905" s="188"/>
      <c r="T905" s="188"/>
      <c r="U905" s="188"/>
      <c r="V905" s="188"/>
      <c r="W905" s="188"/>
      <c r="AP905" s="195"/>
    </row>
    <row r="906" spans="3:42" s="194" customFormat="1">
      <c r="C906" s="188"/>
      <c r="D906" s="188"/>
      <c r="E906" s="188"/>
      <c r="F906" s="188"/>
      <c r="G906" s="188"/>
      <c r="H906" s="188"/>
      <c r="I906" s="188"/>
      <c r="J906" s="188"/>
      <c r="K906" s="188"/>
      <c r="L906" s="188"/>
      <c r="M906" s="188"/>
      <c r="N906" s="188"/>
      <c r="O906" s="188"/>
      <c r="P906" s="188"/>
      <c r="Q906" s="188"/>
      <c r="R906" s="188"/>
      <c r="S906" s="188"/>
      <c r="T906" s="188"/>
      <c r="U906" s="188"/>
      <c r="V906" s="188"/>
      <c r="W906" s="188"/>
      <c r="AP906" s="195"/>
    </row>
    <row r="907" spans="3:42" s="194" customFormat="1">
      <c r="C907" s="188"/>
      <c r="D907" s="188"/>
      <c r="E907" s="188"/>
      <c r="F907" s="188"/>
      <c r="G907" s="188"/>
      <c r="H907" s="188"/>
      <c r="I907" s="188"/>
      <c r="J907" s="188"/>
      <c r="K907" s="188"/>
      <c r="L907" s="188"/>
      <c r="M907" s="188"/>
      <c r="N907" s="188"/>
      <c r="O907" s="188"/>
      <c r="P907" s="188"/>
      <c r="Q907" s="188"/>
      <c r="R907" s="188"/>
      <c r="S907" s="188"/>
      <c r="T907" s="188"/>
      <c r="U907" s="188"/>
      <c r="V907" s="188"/>
      <c r="W907" s="188"/>
      <c r="AP907" s="195"/>
    </row>
    <row r="908" spans="3:42" s="194" customFormat="1">
      <c r="C908" s="188"/>
      <c r="D908" s="188"/>
      <c r="E908" s="188"/>
      <c r="F908" s="188"/>
      <c r="G908" s="188"/>
      <c r="H908" s="188"/>
      <c r="I908" s="188"/>
      <c r="J908" s="188"/>
      <c r="K908" s="188"/>
      <c r="L908" s="188"/>
      <c r="M908" s="188"/>
      <c r="N908" s="188"/>
      <c r="O908" s="188"/>
      <c r="P908" s="188"/>
      <c r="Q908" s="188"/>
      <c r="R908" s="188"/>
      <c r="S908" s="188"/>
      <c r="T908" s="188"/>
      <c r="U908" s="188"/>
      <c r="V908" s="188"/>
      <c r="W908" s="188"/>
      <c r="AP908" s="195"/>
    </row>
    <row r="909" spans="3:42" s="194" customFormat="1">
      <c r="C909" s="188"/>
      <c r="D909" s="188"/>
      <c r="E909" s="188"/>
      <c r="F909" s="188"/>
      <c r="G909" s="188"/>
      <c r="H909" s="188"/>
      <c r="I909" s="188"/>
      <c r="J909" s="188"/>
      <c r="K909" s="188"/>
      <c r="L909" s="188"/>
      <c r="M909" s="188"/>
      <c r="N909" s="188"/>
      <c r="O909" s="188"/>
      <c r="P909" s="188"/>
      <c r="Q909" s="188"/>
      <c r="R909" s="188"/>
      <c r="S909" s="188"/>
      <c r="T909" s="188"/>
      <c r="U909" s="188"/>
      <c r="V909" s="188"/>
      <c r="W909" s="188"/>
      <c r="AP909" s="195"/>
    </row>
    <row r="910" spans="3:42" s="194" customFormat="1">
      <c r="C910" s="188"/>
      <c r="D910" s="188"/>
      <c r="E910" s="188"/>
      <c r="F910" s="188"/>
      <c r="G910" s="188"/>
      <c r="H910" s="188"/>
      <c r="I910" s="188"/>
      <c r="J910" s="188"/>
      <c r="K910" s="188"/>
      <c r="L910" s="188"/>
      <c r="M910" s="188"/>
      <c r="N910" s="188"/>
      <c r="O910" s="188"/>
      <c r="P910" s="188"/>
      <c r="Q910" s="188"/>
      <c r="R910" s="188"/>
      <c r="S910" s="188"/>
      <c r="T910" s="188"/>
      <c r="U910" s="188"/>
      <c r="V910" s="188"/>
      <c r="W910" s="188"/>
      <c r="AP910" s="195"/>
    </row>
    <row r="911" spans="3:42" s="194" customFormat="1">
      <c r="C911" s="188"/>
      <c r="D911" s="188"/>
      <c r="E911" s="188"/>
      <c r="F911" s="188"/>
      <c r="G911" s="188"/>
      <c r="H911" s="188"/>
      <c r="I911" s="188"/>
      <c r="J911" s="188"/>
      <c r="K911" s="188"/>
      <c r="L911" s="188"/>
      <c r="M911" s="188"/>
      <c r="N911" s="188"/>
      <c r="O911" s="188"/>
      <c r="P911" s="188"/>
      <c r="Q911" s="188"/>
      <c r="R911" s="188"/>
      <c r="S911" s="188"/>
      <c r="T911" s="188"/>
      <c r="U911" s="188"/>
      <c r="V911" s="188"/>
      <c r="W911" s="188"/>
      <c r="AP911" s="195"/>
    </row>
    <row r="912" spans="3:42" s="194" customFormat="1">
      <c r="C912" s="188"/>
      <c r="D912" s="188"/>
      <c r="E912" s="188"/>
      <c r="F912" s="188"/>
      <c r="G912" s="188"/>
      <c r="H912" s="188"/>
      <c r="I912" s="188"/>
      <c r="J912" s="188"/>
      <c r="K912" s="188"/>
      <c r="L912" s="188"/>
      <c r="M912" s="188"/>
      <c r="N912" s="188"/>
      <c r="O912" s="188"/>
      <c r="P912" s="188"/>
      <c r="Q912" s="188"/>
      <c r="R912" s="188"/>
      <c r="S912" s="188"/>
      <c r="T912" s="188"/>
      <c r="U912" s="188"/>
      <c r="V912" s="188"/>
      <c r="W912" s="188"/>
      <c r="AP912" s="195"/>
    </row>
    <row r="913" spans="3:42" s="194" customFormat="1">
      <c r="C913" s="188"/>
      <c r="D913" s="188"/>
      <c r="E913" s="188"/>
      <c r="F913" s="188"/>
      <c r="G913" s="188"/>
      <c r="H913" s="188"/>
      <c r="I913" s="188"/>
      <c r="J913" s="188"/>
      <c r="K913" s="188"/>
      <c r="L913" s="188"/>
      <c r="M913" s="188"/>
      <c r="N913" s="188"/>
      <c r="O913" s="188"/>
      <c r="P913" s="188"/>
      <c r="Q913" s="188"/>
      <c r="R913" s="188"/>
      <c r="S913" s="188"/>
      <c r="T913" s="188"/>
      <c r="U913" s="188"/>
      <c r="V913" s="188"/>
      <c r="W913" s="188"/>
      <c r="AP913" s="195"/>
    </row>
    <row r="914" spans="3:42" s="194" customFormat="1">
      <c r="C914" s="188"/>
      <c r="D914" s="188"/>
      <c r="E914" s="188"/>
      <c r="F914" s="188"/>
      <c r="G914" s="188"/>
      <c r="H914" s="188"/>
      <c r="I914" s="188"/>
      <c r="J914" s="188"/>
      <c r="K914" s="188"/>
      <c r="L914" s="188"/>
      <c r="M914" s="188"/>
      <c r="N914" s="188"/>
      <c r="O914" s="188"/>
      <c r="P914" s="188"/>
      <c r="Q914" s="188"/>
      <c r="R914" s="188"/>
      <c r="S914" s="188"/>
      <c r="T914" s="188"/>
      <c r="U914" s="188"/>
      <c r="V914" s="188"/>
      <c r="W914" s="188"/>
      <c r="AP914" s="195"/>
    </row>
    <row r="915" spans="3:42" s="194" customFormat="1">
      <c r="C915" s="188"/>
      <c r="D915" s="188"/>
      <c r="E915" s="188"/>
      <c r="F915" s="188"/>
      <c r="G915" s="188"/>
      <c r="H915" s="188"/>
      <c r="I915" s="188"/>
      <c r="J915" s="188"/>
      <c r="K915" s="188"/>
      <c r="L915" s="188"/>
      <c r="M915" s="188"/>
      <c r="N915" s="188"/>
      <c r="O915" s="188"/>
      <c r="P915" s="188"/>
      <c r="Q915" s="188"/>
      <c r="R915" s="188"/>
      <c r="S915" s="188"/>
      <c r="T915" s="188"/>
      <c r="U915" s="188"/>
      <c r="V915" s="188"/>
      <c r="W915" s="188"/>
      <c r="AP915" s="195"/>
    </row>
    <row r="916" spans="3:42" s="194" customFormat="1">
      <c r="C916" s="188"/>
      <c r="D916" s="188"/>
      <c r="E916" s="188"/>
      <c r="F916" s="188"/>
      <c r="G916" s="188"/>
      <c r="H916" s="188"/>
      <c r="I916" s="188"/>
      <c r="J916" s="188"/>
      <c r="K916" s="188"/>
      <c r="L916" s="188"/>
      <c r="M916" s="188"/>
      <c r="N916" s="188"/>
      <c r="O916" s="188"/>
      <c r="P916" s="188"/>
      <c r="Q916" s="188"/>
      <c r="R916" s="188"/>
      <c r="S916" s="188"/>
      <c r="T916" s="188"/>
      <c r="U916" s="188"/>
      <c r="V916" s="188"/>
      <c r="W916" s="188"/>
      <c r="AP916" s="195"/>
    </row>
    <row r="917" spans="3:42" s="194" customFormat="1">
      <c r="C917" s="188"/>
      <c r="D917" s="188"/>
      <c r="E917" s="188"/>
      <c r="F917" s="188"/>
      <c r="G917" s="188"/>
      <c r="H917" s="188"/>
      <c r="I917" s="188"/>
      <c r="J917" s="188"/>
      <c r="K917" s="188"/>
      <c r="L917" s="188"/>
      <c r="M917" s="188"/>
      <c r="N917" s="188"/>
      <c r="O917" s="188"/>
      <c r="P917" s="188"/>
      <c r="Q917" s="188"/>
      <c r="R917" s="188"/>
      <c r="S917" s="188"/>
      <c r="T917" s="188"/>
      <c r="U917" s="188"/>
      <c r="V917" s="188"/>
      <c r="W917" s="188"/>
      <c r="AP917" s="195"/>
    </row>
    <row r="918" spans="3:42" s="194" customFormat="1">
      <c r="C918" s="188"/>
      <c r="D918" s="188"/>
      <c r="E918" s="188"/>
      <c r="F918" s="188"/>
      <c r="G918" s="188"/>
      <c r="H918" s="188"/>
      <c r="I918" s="188"/>
      <c r="J918" s="188"/>
      <c r="K918" s="188"/>
      <c r="L918" s="188"/>
      <c r="M918" s="188"/>
      <c r="N918" s="188"/>
      <c r="O918" s="188"/>
      <c r="P918" s="188"/>
      <c r="Q918" s="188"/>
      <c r="R918" s="188"/>
      <c r="S918" s="188"/>
      <c r="T918" s="188"/>
      <c r="U918" s="188"/>
      <c r="V918" s="188"/>
      <c r="W918" s="188"/>
      <c r="AP918" s="195"/>
    </row>
    <row r="919" spans="3:42" s="194" customFormat="1">
      <c r="C919" s="188"/>
      <c r="D919" s="188"/>
      <c r="E919" s="188"/>
      <c r="F919" s="188"/>
      <c r="G919" s="188"/>
      <c r="H919" s="188"/>
      <c r="I919" s="188"/>
      <c r="J919" s="188"/>
      <c r="K919" s="188"/>
      <c r="L919" s="188"/>
      <c r="M919" s="188"/>
      <c r="N919" s="188"/>
      <c r="O919" s="188"/>
      <c r="P919" s="188"/>
      <c r="Q919" s="188"/>
      <c r="R919" s="188"/>
      <c r="S919" s="188"/>
      <c r="T919" s="188"/>
      <c r="U919" s="188"/>
      <c r="V919" s="188"/>
      <c r="W919" s="188"/>
      <c r="AP919" s="195"/>
    </row>
    <row r="920" spans="3:42" s="194" customFormat="1">
      <c r="C920" s="188"/>
      <c r="D920" s="188"/>
      <c r="E920" s="188"/>
      <c r="F920" s="188"/>
      <c r="G920" s="188"/>
      <c r="H920" s="188"/>
      <c r="I920" s="188"/>
      <c r="J920" s="188"/>
      <c r="K920" s="188"/>
      <c r="L920" s="188"/>
      <c r="M920" s="188"/>
      <c r="N920" s="188"/>
      <c r="O920" s="188"/>
      <c r="P920" s="188"/>
      <c r="Q920" s="188"/>
      <c r="R920" s="188"/>
      <c r="S920" s="188"/>
      <c r="T920" s="188"/>
      <c r="U920" s="188"/>
      <c r="V920" s="188"/>
      <c r="W920" s="188"/>
      <c r="AP920" s="195"/>
    </row>
    <row r="921" spans="3:42" s="194" customFormat="1">
      <c r="C921" s="188"/>
      <c r="D921" s="188"/>
      <c r="E921" s="188"/>
      <c r="F921" s="188"/>
      <c r="G921" s="188"/>
      <c r="H921" s="188"/>
      <c r="I921" s="188"/>
      <c r="J921" s="188"/>
      <c r="K921" s="188"/>
      <c r="L921" s="188"/>
      <c r="M921" s="188"/>
      <c r="N921" s="188"/>
      <c r="O921" s="188"/>
      <c r="P921" s="188"/>
      <c r="Q921" s="188"/>
      <c r="R921" s="188"/>
      <c r="S921" s="188"/>
      <c r="T921" s="188"/>
      <c r="U921" s="188"/>
      <c r="V921" s="188"/>
      <c r="W921" s="188"/>
      <c r="AP921" s="195"/>
    </row>
    <row r="922" spans="3:42" s="194" customFormat="1">
      <c r="C922" s="188"/>
      <c r="D922" s="188"/>
      <c r="E922" s="188"/>
      <c r="F922" s="188"/>
      <c r="G922" s="188"/>
      <c r="H922" s="188"/>
      <c r="I922" s="188"/>
      <c r="J922" s="188"/>
      <c r="K922" s="188"/>
      <c r="L922" s="188"/>
      <c r="M922" s="188"/>
      <c r="N922" s="188"/>
      <c r="O922" s="188"/>
      <c r="P922" s="188"/>
      <c r="Q922" s="188"/>
      <c r="R922" s="188"/>
      <c r="S922" s="188"/>
      <c r="T922" s="188"/>
      <c r="U922" s="188"/>
      <c r="V922" s="188"/>
      <c r="W922" s="188"/>
      <c r="AP922" s="195"/>
    </row>
    <row r="923" spans="3:42" s="194" customFormat="1">
      <c r="C923" s="188"/>
      <c r="D923" s="188"/>
      <c r="E923" s="188"/>
      <c r="F923" s="188"/>
      <c r="G923" s="188"/>
      <c r="H923" s="188"/>
      <c r="I923" s="188"/>
      <c r="J923" s="188"/>
      <c r="K923" s="188"/>
      <c r="L923" s="188"/>
      <c r="M923" s="188"/>
      <c r="N923" s="188"/>
      <c r="O923" s="188"/>
      <c r="P923" s="188"/>
      <c r="Q923" s="188"/>
      <c r="R923" s="188"/>
      <c r="S923" s="188"/>
      <c r="T923" s="188"/>
      <c r="U923" s="188"/>
      <c r="V923" s="188"/>
      <c r="W923" s="188"/>
      <c r="AP923" s="195"/>
    </row>
    <row r="924" spans="3:42" s="194" customFormat="1">
      <c r="C924" s="188"/>
      <c r="D924" s="188"/>
      <c r="E924" s="188"/>
      <c r="F924" s="188"/>
      <c r="G924" s="188"/>
      <c r="H924" s="188"/>
      <c r="I924" s="188"/>
      <c r="J924" s="188"/>
      <c r="K924" s="188"/>
      <c r="L924" s="188"/>
      <c r="M924" s="188"/>
      <c r="N924" s="188"/>
      <c r="O924" s="188"/>
      <c r="P924" s="188"/>
      <c r="Q924" s="188"/>
      <c r="R924" s="188"/>
      <c r="S924" s="188"/>
      <c r="T924" s="188"/>
      <c r="U924" s="188"/>
      <c r="V924" s="188"/>
      <c r="W924" s="188"/>
      <c r="AP924" s="195"/>
    </row>
    <row r="925" spans="3:42" s="194" customFormat="1">
      <c r="C925" s="188"/>
      <c r="D925" s="188"/>
      <c r="E925" s="188"/>
      <c r="F925" s="188"/>
      <c r="G925" s="188"/>
      <c r="H925" s="188"/>
      <c r="I925" s="188"/>
      <c r="J925" s="188"/>
      <c r="K925" s="188"/>
      <c r="L925" s="188"/>
      <c r="M925" s="188"/>
      <c r="N925" s="188"/>
      <c r="O925" s="188"/>
      <c r="P925" s="188"/>
      <c r="Q925" s="188"/>
      <c r="R925" s="188"/>
      <c r="S925" s="188"/>
      <c r="T925" s="188"/>
      <c r="U925" s="188"/>
      <c r="V925" s="188"/>
      <c r="W925" s="188"/>
      <c r="AP925" s="195"/>
    </row>
    <row r="926" spans="3:42" s="194" customFormat="1">
      <c r="C926" s="188"/>
      <c r="D926" s="188"/>
      <c r="E926" s="188"/>
      <c r="F926" s="188"/>
      <c r="G926" s="188"/>
      <c r="H926" s="188"/>
      <c r="I926" s="188"/>
      <c r="J926" s="188"/>
      <c r="K926" s="188"/>
      <c r="L926" s="188"/>
      <c r="M926" s="188"/>
      <c r="N926" s="188"/>
      <c r="O926" s="188"/>
      <c r="P926" s="188"/>
      <c r="Q926" s="188"/>
      <c r="R926" s="188"/>
      <c r="S926" s="188"/>
      <c r="T926" s="188"/>
      <c r="U926" s="188"/>
      <c r="V926" s="188"/>
      <c r="W926" s="188"/>
      <c r="AP926" s="195"/>
    </row>
    <row r="927" spans="3:42" s="194" customFormat="1">
      <c r="C927" s="188"/>
      <c r="D927" s="188"/>
      <c r="E927" s="188"/>
      <c r="F927" s="188"/>
      <c r="G927" s="188"/>
      <c r="H927" s="188"/>
      <c r="I927" s="188"/>
      <c r="J927" s="188"/>
      <c r="K927" s="188"/>
      <c r="L927" s="188"/>
      <c r="M927" s="188"/>
      <c r="N927" s="188"/>
      <c r="O927" s="188"/>
      <c r="P927" s="188"/>
      <c r="Q927" s="188"/>
      <c r="R927" s="188"/>
      <c r="S927" s="188"/>
      <c r="T927" s="188"/>
      <c r="U927" s="188"/>
      <c r="V927" s="188"/>
      <c r="W927" s="188"/>
      <c r="AP927" s="195"/>
    </row>
    <row r="928" spans="3:42" s="194" customFormat="1">
      <c r="C928" s="188"/>
      <c r="D928" s="188"/>
      <c r="E928" s="188"/>
      <c r="F928" s="188"/>
      <c r="G928" s="188"/>
      <c r="H928" s="188"/>
      <c r="I928" s="188"/>
      <c r="J928" s="188"/>
      <c r="K928" s="188"/>
      <c r="L928" s="188"/>
      <c r="M928" s="188"/>
      <c r="N928" s="188"/>
      <c r="O928" s="188"/>
      <c r="P928" s="188"/>
      <c r="Q928" s="188"/>
      <c r="R928" s="188"/>
      <c r="S928" s="188"/>
      <c r="T928" s="188"/>
      <c r="U928" s="188"/>
      <c r="V928" s="188"/>
      <c r="W928" s="188"/>
      <c r="AP928" s="195"/>
    </row>
    <row r="929" spans="3:42" s="194" customFormat="1">
      <c r="C929" s="188"/>
      <c r="D929" s="188"/>
      <c r="E929" s="188"/>
      <c r="F929" s="188"/>
      <c r="G929" s="188"/>
      <c r="H929" s="188"/>
      <c r="I929" s="188"/>
      <c r="J929" s="188"/>
      <c r="K929" s="188"/>
      <c r="L929" s="188"/>
      <c r="M929" s="188"/>
      <c r="N929" s="188"/>
      <c r="O929" s="188"/>
      <c r="P929" s="188"/>
      <c r="Q929" s="188"/>
      <c r="R929" s="188"/>
      <c r="S929" s="188"/>
      <c r="T929" s="188"/>
      <c r="U929" s="188"/>
      <c r="V929" s="188"/>
      <c r="W929" s="188"/>
      <c r="AP929" s="195"/>
    </row>
    <row r="930" spans="3:42" s="194" customFormat="1">
      <c r="C930" s="188"/>
      <c r="D930" s="188"/>
      <c r="E930" s="188"/>
      <c r="F930" s="188"/>
      <c r="G930" s="188"/>
      <c r="H930" s="188"/>
      <c r="I930" s="188"/>
      <c r="J930" s="188"/>
      <c r="K930" s="188"/>
      <c r="L930" s="188"/>
      <c r="M930" s="188"/>
      <c r="N930" s="188"/>
      <c r="O930" s="188"/>
      <c r="P930" s="188"/>
      <c r="Q930" s="188"/>
      <c r="R930" s="188"/>
      <c r="S930" s="188"/>
      <c r="T930" s="188"/>
      <c r="U930" s="188"/>
      <c r="V930" s="188"/>
      <c r="W930" s="188"/>
      <c r="AP930" s="195"/>
    </row>
    <row r="931" spans="3:42" s="194" customFormat="1">
      <c r="C931" s="188"/>
      <c r="D931" s="188"/>
      <c r="E931" s="188"/>
      <c r="F931" s="188"/>
      <c r="G931" s="188"/>
      <c r="H931" s="188"/>
      <c r="I931" s="188"/>
      <c r="J931" s="188"/>
      <c r="K931" s="188"/>
      <c r="L931" s="188"/>
      <c r="M931" s="188"/>
      <c r="N931" s="188"/>
      <c r="O931" s="188"/>
      <c r="P931" s="188"/>
      <c r="Q931" s="188"/>
      <c r="R931" s="188"/>
      <c r="S931" s="188"/>
      <c r="T931" s="188"/>
      <c r="U931" s="188"/>
      <c r="V931" s="188"/>
      <c r="W931" s="188"/>
      <c r="AP931" s="195"/>
    </row>
    <row r="932" spans="3:42" s="194" customFormat="1">
      <c r="C932" s="188"/>
      <c r="D932" s="188"/>
      <c r="E932" s="188"/>
      <c r="F932" s="188"/>
      <c r="G932" s="188"/>
      <c r="H932" s="188"/>
      <c r="I932" s="188"/>
      <c r="J932" s="188"/>
      <c r="K932" s="188"/>
      <c r="L932" s="188"/>
      <c r="M932" s="188"/>
      <c r="N932" s="188"/>
      <c r="O932" s="188"/>
      <c r="P932" s="188"/>
      <c r="Q932" s="188"/>
      <c r="R932" s="188"/>
      <c r="S932" s="188"/>
      <c r="T932" s="188"/>
      <c r="U932" s="188"/>
      <c r="V932" s="188"/>
      <c r="W932" s="188"/>
      <c r="AP932" s="195"/>
    </row>
    <row r="933" spans="3:42" s="194" customFormat="1">
      <c r="C933" s="188"/>
      <c r="D933" s="188"/>
      <c r="E933" s="188"/>
      <c r="F933" s="188"/>
      <c r="G933" s="188"/>
      <c r="H933" s="188"/>
      <c r="I933" s="188"/>
      <c r="J933" s="188"/>
      <c r="K933" s="188"/>
      <c r="L933" s="188"/>
      <c r="M933" s="188"/>
      <c r="N933" s="188"/>
      <c r="O933" s="188"/>
      <c r="P933" s="188"/>
      <c r="Q933" s="188"/>
      <c r="R933" s="188"/>
      <c r="S933" s="188"/>
      <c r="T933" s="188"/>
      <c r="U933" s="188"/>
      <c r="V933" s="188"/>
      <c r="W933" s="188"/>
      <c r="AP933" s="195"/>
    </row>
    <row r="934" spans="3:42" s="194" customFormat="1">
      <c r="C934" s="188"/>
      <c r="D934" s="188"/>
      <c r="E934" s="188"/>
      <c r="F934" s="188"/>
      <c r="G934" s="188"/>
      <c r="H934" s="188"/>
      <c r="I934" s="188"/>
      <c r="J934" s="188"/>
      <c r="K934" s="188"/>
      <c r="L934" s="188"/>
      <c r="M934" s="188"/>
      <c r="N934" s="188"/>
      <c r="O934" s="188"/>
      <c r="P934" s="188"/>
      <c r="Q934" s="188"/>
      <c r="R934" s="188"/>
      <c r="S934" s="188"/>
      <c r="T934" s="188"/>
      <c r="U934" s="188"/>
      <c r="V934" s="188"/>
      <c r="W934" s="188"/>
      <c r="AP934" s="195"/>
    </row>
    <row r="935" spans="3:42" s="194" customFormat="1">
      <c r="C935" s="188"/>
      <c r="D935" s="188"/>
      <c r="E935" s="188"/>
      <c r="F935" s="188"/>
      <c r="G935" s="188"/>
      <c r="H935" s="188"/>
      <c r="I935" s="188"/>
      <c r="J935" s="188"/>
      <c r="K935" s="188"/>
      <c r="L935" s="188"/>
      <c r="M935" s="188"/>
      <c r="N935" s="188"/>
      <c r="O935" s="188"/>
      <c r="P935" s="188"/>
      <c r="Q935" s="188"/>
      <c r="R935" s="188"/>
      <c r="S935" s="188"/>
      <c r="T935" s="188"/>
      <c r="U935" s="188"/>
      <c r="V935" s="188"/>
      <c r="W935" s="188"/>
      <c r="AP935" s="195"/>
    </row>
    <row r="936" spans="3:42" s="194" customFormat="1">
      <c r="C936" s="188"/>
      <c r="D936" s="188"/>
      <c r="E936" s="188"/>
      <c r="F936" s="188"/>
      <c r="G936" s="188"/>
      <c r="H936" s="188"/>
      <c r="I936" s="188"/>
      <c r="J936" s="188"/>
      <c r="K936" s="188"/>
      <c r="L936" s="188"/>
      <c r="M936" s="188"/>
      <c r="N936" s="188"/>
      <c r="O936" s="188"/>
      <c r="P936" s="188"/>
      <c r="Q936" s="188"/>
      <c r="R936" s="188"/>
      <c r="S936" s="188"/>
      <c r="T936" s="188"/>
      <c r="U936" s="188"/>
      <c r="V936" s="188"/>
      <c r="W936" s="188"/>
      <c r="AP936" s="195"/>
    </row>
    <row r="937" spans="3:42" s="194" customFormat="1">
      <c r="C937" s="188"/>
      <c r="D937" s="188"/>
      <c r="E937" s="188"/>
      <c r="F937" s="188"/>
      <c r="G937" s="188"/>
      <c r="H937" s="188"/>
      <c r="I937" s="188"/>
      <c r="J937" s="188"/>
      <c r="K937" s="188"/>
      <c r="L937" s="188"/>
      <c r="M937" s="188"/>
      <c r="N937" s="188"/>
      <c r="O937" s="188"/>
      <c r="P937" s="188"/>
      <c r="Q937" s="188"/>
      <c r="R937" s="188"/>
      <c r="S937" s="188"/>
      <c r="T937" s="188"/>
      <c r="U937" s="188"/>
      <c r="V937" s="188"/>
      <c r="W937" s="188"/>
      <c r="AP937" s="195"/>
    </row>
    <row r="938" spans="3:42" s="194" customFormat="1">
      <c r="C938" s="188"/>
      <c r="D938" s="188"/>
      <c r="E938" s="188"/>
      <c r="F938" s="188"/>
      <c r="G938" s="188"/>
      <c r="H938" s="188"/>
      <c r="I938" s="188"/>
      <c r="J938" s="188"/>
      <c r="K938" s="188"/>
      <c r="L938" s="188"/>
      <c r="M938" s="188"/>
      <c r="N938" s="188"/>
      <c r="O938" s="188"/>
      <c r="P938" s="188"/>
      <c r="Q938" s="188"/>
      <c r="R938" s="188"/>
      <c r="S938" s="188"/>
      <c r="T938" s="188"/>
      <c r="U938" s="188"/>
      <c r="V938" s="188"/>
      <c r="W938" s="188"/>
      <c r="AP938" s="195"/>
    </row>
    <row r="939" spans="3:42" s="194" customFormat="1">
      <c r="C939" s="188"/>
      <c r="D939" s="188"/>
      <c r="E939" s="188"/>
      <c r="F939" s="188"/>
      <c r="G939" s="188"/>
      <c r="H939" s="188"/>
      <c r="I939" s="188"/>
      <c r="J939" s="188"/>
      <c r="K939" s="188"/>
      <c r="L939" s="188"/>
      <c r="M939" s="188"/>
      <c r="N939" s="188"/>
      <c r="O939" s="188"/>
      <c r="P939" s="188"/>
      <c r="Q939" s="188"/>
      <c r="R939" s="188"/>
      <c r="S939" s="188"/>
      <c r="T939" s="188"/>
      <c r="U939" s="188"/>
      <c r="V939" s="188"/>
      <c r="W939" s="188"/>
      <c r="AP939" s="195"/>
    </row>
    <row r="940" spans="3:42" s="194" customFormat="1">
      <c r="C940" s="188"/>
      <c r="D940" s="188"/>
      <c r="E940" s="188"/>
      <c r="F940" s="188"/>
      <c r="G940" s="188"/>
      <c r="H940" s="188"/>
      <c r="I940" s="188"/>
      <c r="J940" s="188"/>
      <c r="K940" s="188"/>
      <c r="L940" s="188"/>
      <c r="M940" s="188"/>
      <c r="N940" s="188"/>
      <c r="O940" s="188"/>
      <c r="P940" s="188"/>
      <c r="Q940" s="188"/>
      <c r="R940" s="188"/>
      <c r="S940" s="188"/>
      <c r="T940" s="188"/>
      <c r="U940" s="188"/>
      <c r="V940" s="188"/>
      <c r="W940" s="188"/>
      <c r="AP940" s="195"/>
    </row>
    <row r="941" spans="3:42" s="194" customFormat="1">
      <c r="C941" s="188"/>
      <c r="D941" s="188"/>
      <c r="E941" s="188"/>
      <c r="F941" s="188"/>
      <c r="G941" s="188"/>
      <c r="H941" s="188"/>
      <c r="I941" s="188"/>
      <c r="J941" s="188"/>
      <c r="K941" s="188"/>
      <c r="L941" s="188"/>
      <c r="M941" s="188"/>
      <c r="N941" s="188"/>
      <c r="O941" s="188"/>
      <c r="P941" s="188"/>
      <c r="Q941" s="188"/>
      <c r="R941" s="188"/>
      <c r="S941" s="188"/>
      <c r="T941" s="188"/>
      <c r="U941" s="188"/>
      <c r="V941" s="188"/>
      <c r="W941" s="188"/>
      <c r="AP941" s="195"/>
    </row>
    <row r="942" spans="3:42" s="194" customFormat="1">
      <c r="C942" s="188"/>
      <c r="D942" s="188"/>
      <c r="E942" s="188"/>
      <c r="F942" s="188"/>
      <c r="G942" s="188"/>
      <c r="H942" s="188"/>
      <c r="I942" s="188"/>
      <c r="J942" s="188"/>
      <c r="K942" s="188"/>
      <c r="L942" s="188"/>
      <c r="M942" s="188"/>
      <c r="N942" s="188"/>
      <c r="O942" s="188"/>
      <c r="P942" s="188"/>
      <c r="Q942" s="188"/>
      <c r="R942" s="188"/>
      <c r="S942" s="188"/>
      <c r="T942" s="188"/>
      <c r="U942" s="188"/>
      <c r="V942" s="188"/>
      <c r="W942" s="188"/>
      <c r="AP942" s="195"/>
    </row>
    <row r="943" spans="3:42" s="194" customFormat="1">
      <c r="C943" s="188"/>
      <c r="D943" s="188"/>
      <c r="E943" s="188"/>
      <c r="F943" s="188"/>
      <c r="G943" s="188"/>
      <c r="H943" s="188"/>
      <c r="I943" s="188"/>
      <c r="J943" s="188"/>
      <c r="K943" s="188"/>
      <c r="L943" s="188"/>
      <c r="M943" s="188"/>
      <c r="N943" s="188"/>
      <c r="O943" s="188"/>
      <c r="P943" s="188"/>
      <c r="Q943" s="188"/>
      <c r="R943" s="188"/>
      <c r="S943" s="188"/>
      <c r="T943" s="188"/>
      <c r="U943" s="188"/>
      <c r="V943" s="188"/>
      <c r="W943" s="188"/>
      <c r="AP943" s="195"/>
    </row>
    <row r="944" spans="3:42" s="194" customFormat="1">
      <c r="C944" s="188"/>
      <c r="D944" s="188"/>
      <c r="E944" s="188"/>
      <c r="F944" s="188"/>
      <c r="G944" s="188"/>
      <c r="H944" s="188"/>
      <c r="I944" s="188"/>
      <c r="J944" s="188"/>
      <c r="K944" s="188"/>
      <c r="L944" s="188"/>
      <c r="M944" s="188"/>
      <c r="N944" s="188"/>
      <c r="O944" s="188"/>
      <c r="P944" s="188"/>
      <c r="Q944" s="188"/>
      <c r="R944" s="188"/>
      <c r="S944" s="188"/>
      <c r="T944" s="188"/>
      <c r="U944" s="188"/>
      <c r="V944" s="188"/>
      <c r="W944" s="188"/>
      <c r="AP944" s="195"/>
    </row>
    <row r="945" spans="3:42" s="194" customFormat="1">
      <c r="C945" s="188"/>
      <c r="D945" s="188"/>
      <c r="E945" s="188"/>
      <c r="F945" s="188"/>
      <c r="G945" s="188"/>
      <c r="H945" s="188"/>
      <c r="I945" s="188"/>
      <c r="J945" s="188"/>
      <c r="K945" s="188"/>
      <c r="L945" s="188"/>
      <c r="M945" s="188"/>
      <c r="N945" s="188"/>
      <c r="O945" s="188"/>
      <c r="P945" s="188"/>
      <c r="Q945" s="188"/>
      <c r="R945" s="188"/>
      <c r="S945" s="188"/>
      <c r="T945" s="188"/>
      <c r="U945" s="188"/>
      <c r="V945" s="188"/>
      <c r="W945" s="188"/>
      <c r="AP945" s="195"/>
    </row>
    <row r="946" spans="3:42" s="194" customFormat="1">
      <c r="C946" s="188"/>
      <c r="D946" s="188"/>
      <c r="E946" s="188"/>
      <c r="F946" s="188"/>
      <c r="G946" s="188"/>
      <c r="H946" s="188"/>
      <c r="I946" s="188"/>
      <c r="J946" s="188"/>
      <c r="K946" s="188"/>
      <c r="L946" s="188"/>
      <c r="M946" s="188"/>
      <c r="N946" s="188"/>
      <c r="O946" s="188"/>
      <c r="P946" s="188"/>
      <c r="Q946" s="188"/>
      <c r="R946" s="188"/>
      <c r="S946" s="188"/>
      <c r="T946" s="188"/>
      <c r="U946" s="188"/>
      <c r="V946" s="188"/>
      <c r="W946" s="188"/>
      <c r="AP946" s="195"/>
    </row>
    <row r="947" spans="3:42" s="194" customFormat="1">
      <c r="C947" s="188"/>
      <c r="D947" s="188"/>
      <c r="E947" s="188"/>
      <c r="F947" s="188"/>
      <c r="G947" s="188"/>
      <c r="H947" s="188"/>
      <c r="I947" s="188"/>
      <c r="J947" s="188"/>
      <c r="K947" s="188"/>
      <c r="L947" s="188"/>
      <c r="M947" s="188"/>
      <c r="N947" s="188"/>
      <c r="O947" s="188"/>
      <c r="P947" s="188"/>
      <c r="Q947" s="188"/>
      <c r="R947" s="188"/>
      <c r="S947" s="188"/>
      <c r="T947" s="188"/>
      <c r="U947" s="188"/>
      <c r="V947" s="188"/>
      <c r="W947" s="188"/>
      <c r="AP947" s="195"/>
    </row>
    <row r="948" spans="3:42" s="194" customFormat="1">
      <c r="C948" s="188"/>
      <c r="D948" s="188"/>
      <c r="E948" s="188"/>
      <c r="F948" s="188"/>
      <c r="G948" s="188"/>
      <c r="H948" s="188"/>
      <c r="I948" s="188"/>
      <c r="J948" s="188"/>
      <c r="K948" s="188"/>
      <c r="L948" s="188"/>
      <c r="M948" s="188"/>
      <c r="N948" s="188"/>
      <c r="O948" s="188"/>
      <c r="P948" s="188"/>
      <c r="Q948" s="188"/>
      <c r="R948" s="188"/>
      <c r="S948" s="188"/>
      <c r="T948" s="188"/>
      <c r="U948" s="188"/>
      <c r="V948" s="188"/>
      <c r="W948" s="188"/>
      <c r="AP948" s="195"/>
    </row>
    <row r="949" spans="3:42" s="194" customFormat="1">
      <c r="C949" s="188"/>
      <c r="D949" s="188"/>
      <c r="E949" s="188"/>
      <c r="F949" s="188"/>
      <c r="G949" s="188"/>
      <c r="H949" s="188"/>
      <c r="I949" s="188"/>
      <c r="J949" s="188"/>
      <c r="K949" s="188"/>
      <c r="L949" s="188"/>
      <c r="M949" s="188"/>
      <c r="N949" s="188"/>
      <c r="O949" s="188"/>
      <c r="P949" s="188"/>
      <c r="Q949" s="188"/>
      <c r="R949" s="188"/>
      <c r="S949" s="188"/>
      <c r="T949" s="188"/>
      <c r="U949" s="188"/>
      <c r="V949" s="188"/>
      <c r="W949" s="188"/>
      <c r="AP949" s="195"/>
    </row>
    <row r="950" spans="3:42" s="194" customFormat="1">
      <c r="C950" s="188"/>
      <c r="D950" s="188"/>
      <c r="E950" s="188"/>
      <c r="F950" s="188"/>
      <c r="G950" s="188"/>
      <c r="H950" s="188"/>
      <c r="I950" s="188"/>
      <c r="J950" s="188"/>
      <c r="K950" s="188"/>
      <c r="L950" s="188"/>
      <c r="M950" s="188"/>
      <c r="N950" s="188"/>
      <c r="O950" s="188"/>
      <c r="P950" s="188"/>
      <c r="Q950" s="188"/>
      <c r="R950" s="188"/>
      <c r="S950" s="188"/>
      <c r="T950" s="188"/>
      <c r="U950" s="188"/>
      <c r="V950" s="188"/>
      <c r="W950" s="188"/>
      <c r="AP950" s="195"/>
    </row>
    <row r="951" spans="3:42" s="194" customFormat="1">
      <c r="C951" s="188"/>
      <c r="D951" s="188"/>
      <c r="E951" s="188"/>
      <c r="F951" s="188"/>
      <c r="G951" s="188"/>
      <c r="H951" s="188"/>
      <c r="I951" s="188"/>
      <c r="J951" s="188"/>
      <c r="K951" s="188"/>
      <c r="L951" s="188"/>
      <c r="M951" s="188"/>
      <c r="N951" s="188"/>
      <c r="O951" s="188"/>
      <c r="P951" s="188"/>
      <c r="Q951" s="188"/>
      <c r="R951" s="188"/>
      <c r="S951" s="188"/>
      <c r="T951" s="188"/>
      <c r="U951" s="188"/>
      <c r="V951" s="188"/>
      <c r="W951" s="188"/>
      <c r="AP951" s="195"/>
    </row>
    <row r="952" spans="3:42" s="194" customFormat="1">
      <c r="C952" s="188"/>
      <c r="D952" s="188"/>
      <c r="E952" s="188"/>
      <c r="F952" s="188"/>
      <c r="G952" s="188"/>
      <c r="H952" s="188"/>
      <c r="I952" s="188"/>
      <c r="J952" s="188"/>
      <c r="K952" s="188"/>
      <c r="L952" s="188"/>
      <c r="M952" s="188"/>
      <c r="N952" s="188"/>
      <c r="O952" s="188"/>
      <c r="P952" s="188"/>
      <c r="Q952" s="188"/>
      <c r="R952" s="188"/>
      <c r="S952" s="188"/>
      <c r="T952" s="188"/>
      <c r="U952" s="188"/>
      <c r="V952" s="188"/>
      <c r="W952" s="188"/>
      <c r="AP952" s="195"/>
    </row>
    <row r="953" spans="3:42" s="194" customFormat="1">
      <c r="C953" s="188"/>
      <c r="D953" s="188"/>
      <c r="E953" s="188"/>
      <c r="F953" s="188"/>
      <c r="G953" s="188"/>
      <c r="H953" s="188"/>
      <c r="I953" s="188"/>
      <c r="J953" s="188"/>
      <c r="K953" s="188"/>
      <c r="L953" s="188"/>
      <c r="M953" s="188"/>
      <c r="N953" s="188"/>
      <c r="O953" s="188"/>
      <c r="P953" s="188"/>
      <c r="Q953" s="188"/>
      <c r="R953" s="188"/>
      <c r="S953" s="188"/>
      <c r="T953" s="188"/>
      <c r="U953" s="188"/>
      <c r="V953" s="188"/>
      <c r="W953" s="188"/>
      <c r="AP953" s="195"/>
    </row>
    <row r="954" spans="3:42" s="194" customFormat="1">
      <c r="C954" s="188"/>
      <c r="D954" s="188"/>
      <c r="E954" s="188"/>
      <c r="F954" s="188"/>
      <c r="G954" s="188"/>
      <c r="H954" s="188"/>
      <c r="I954" s="188"/>
      <c r="J954" s="188"/>
      <c r="K954" s="188"/>
      <c r="L954" s="188"/>
      <c r="M954" s="188"/>
      <c r="N954" s="188"/>
      <c r="O954" s="188"/>
      <c r="P954" s="188"/>
      <c r="Q954" s="188"/>
      <c r="R954" s="188"/>
      <c r="S954" s="188"/>
      <c r="T954" s="188"/>
      <c r="U954" s="188"/>
      <c r="V954" s="188"/>
      <c r="W954" s="188"/>
      <c r="AP954" s="195"/>
    </row>
    <row r="955" spans="3:42" s="194" customFormat="1">
      <c r="C955" s="188"/>
      <c r="D955" s="188"/>
      <c r="E955" s="188"/>
      <c r="F955" s="188"/>
      <c r="G955" s="188"/>
      <c r="H955" s="188"/>
      <c r="I955" s="188"/>
      <c r="J955" s="188"/>
      <c r="K955" s="188"/>
      <c r="L955" s="188"/>
      <c r="M955" s="188"/>
      <c r="N955" s="188"/>
      <c r="O955" s="188"/>
      <c r="P955" s="188"/>
      <c r="Q955" s="188"/>
      <c r="R955" s="188"/>
      <c r="S955" s="188"/>
      <c r="T955" s="188"/>
      <c r="U955" s="188"/>
      <c r="V955" s="188"/>
      <c r="W955" s="188"/>
      <c r="AP955" s="195"/>
    </row>
    <row r="956" spans="3:42" s="194" customFormat="1">
      <c r="C956" s="188"/>
      <c r="D956" s="188"/>
      <c r="E956" s="188"/>
      <c r="F956" s="188"/>
      <c r="G956" s="188"/>
      <c r="H956" s="188"/>
      <c r="I956" s="188"/>
      <c r="J956" s="188"/>
      <c r="K956" s="188"/>
      <c r="L956" s="188"/>
      <c r="M956" s="188"/>
      <c r="N956" s="188"/>
      <c r="O956" s="188"/>
      <c r="P956" s="188"/>
      <c r="Q956" s="188"/>
      <c r="R956" s="188"/>
      <c r="S956" s="188"/>
      <c r="T956" s="188"/>
      <c r="U956" s="188"/>
      <c r="V956" s="188"/>
      <c r="W956" s="188"/>
      <c r="AP956" s="195"/>
    </row>
    <row r="957" spans="3:42" s="194" customFormat="1">
      <c r="C957" s="188"/>
      <c r="D957" s="188"/>
      <c r="E957" s="188"/>
      <c r="F957" s="188"/>
      <c r="G957" s="188"/>
      <c r="H957" s="188"/>
      <c r="I957" s="188"/>
      <c r="J957" s="188"/>
      <c r="K957" s="188"/>
      <c r="L957" s="188"/>
      <c r="M957" s="188"/>
      <c r="N957" s="188"/>
      <c r="O957" s="188"/>
      <c r="P957" s="188"/>
      <c r="Q957" s="188"/>
      <c r="R957" s="188"/>
      <c r="S957" s="188"/>
      <c r="T957" s="188"/>
      <c r="U957" s="188"/>
      <c r="V957" s="188"/>
      <c r="W957" s="188"/>
      <c r="AP957" s="195"/>
    </row>
    <row r="958" spans="3:42" s="194" customFormat="1">
      <c r="C958" s="188"/>
      <c r="D958" s="188"/>
      <c r="E958" s="188"/>
      <c r="F958" s="188"/>
      <c r="G958" s="188"/>
      <c r="H958" s="188"/>
      <c r="I958" s="188"/>
      <c r="J958" s="188"/>
      <c r="K958" s="188"/>
      <c r="L958" s="188"/>
      <c r="M958" s="188"/>
      <c r="N958" s="188"/>
      <c r="O958" s="188"/>
      <c r="P958" s="188"/>
      <c r="Q958" s="188"/>
      <c r="R958" s="188"/>
      <c r="S958" s="188"/>
      <c r="T958" s="188"/>
      <c r="U958" s="188"/>
      <c r="V958" s="188"/>
      <c r="W958" s="188"/>
      <c r="AP958" s="195"/>
    </row>
    <row r="959" spans="3:42" s="194" customFormat="1">
      <c r="C959" s="188"/>
      <c r="D959" s="188"/>
      <c r="E959" s="188"/>
      <c r="F959" s="188"/>
      <c r="G959" s="188"/>
      <c r="H959" s="188"/>
      <c r="I959" s="188"/>
      <c r="J959" s="188"/>
      <c r="K959" s="188"/>
      <c r="L959" s="188"/>
      <c r="M959" s="188"/>
      <c r="N959" s="188"/>
      <c r="O959" s="188"/>
      <c r="P959" s="188"/>
      <c r="Q959" s="188"/>
      <c r="R959" s="188"/>
      <c r="S959" s="188"/>
      <c r="T959" s="188"/>
      <c r="U959" s="188"/>
      <c r="V959" s="188"/>
      <c r="W959" s="188"/>
      <c r="AP959" s="195"/>
    </row>
    <row r="960" spans="3:42" s="194" customFormat="1">
      <c r="C960" s="188"/>
      <c r="D960" s="188"/>
      <c r="E960" s="188"/>
      <c r="F960" s="188"/>
      <c r="G960" s="188"/>
      <c r="H960" s="188"/>
      <c r="I960" s="188"/>
      <c r="J960" s="188"/>
      <c r="K960" s="188"/>
      <c r="L960" s="188"/>
      <c r="M960" s="188"/>
      <c r="N960" s="188"/>
      <c r="O960" s="188"/>
      <c r="P960" s="188"/>
      <c r="Q960" s="188"/>
      <c r="R960" s="188"/>
      <c r="S960" s="188"/>
      <c r="T960" s="188"/>
      <c r="U960" s="188"/>
      <c r="V960" s="188"/>
      <c r="W960" s="188"/>
      <c r="AP960" s="195"/>
    </row>
    <row r="961" spans="3:42" s="194" customFormat="1">
      <c r="C961" s="188"/>
      <c r="D961" s="188"/>
      <c r="E961" s="188"/>
      <c r="F961" s="188"/>
      <c r="G961" s="188"/>
      <c r="H961" s="188"/>
      <c r="I961" s="188"/>
      <c r="J961" s="188"/>
      <c r="K961" s="188"/>
      <c r="L961" s="188"/>
      <c r="M961" s="188"/>
      <c r="N961" s="188"/>
      <c r="O961" s="188"/>
      <c r="P961" s="188"/>
      <c r="Q961" s="188"/>
      <c r="R961" s="188"/>
      <c r="S961" s="188"/>
      <c r="T961" s="188"/>
      <c r="U961" s="188"/>
      <c r="V961" s="188"/>
      <c r="W961" s="188"/>
      <c r="AP961" s="195"/>
    </row>
    <row r="962" spans="3:42" s="194" customFormat="1">
      <c r="C962" s="188"/>
      <c r="D962" s="188"/>
      <c r="E962" s="188"/>
      <c r="F962" s="188"/>
      <c r="G962" s="188"/>
      <c r="H962" s="188"/>
      <c r="I962" s="188"/>
      <c r="J962" s="188"/>
      <c r="K962" s="188"/>
      <c r="L962" s="188"/>
      <c r="M962" s="188"/>
      <c r="N962" s="188"/>
      <c r="O962" s="188"/>
      <c r="P962" s="188"/>
      <c r="Q962" s="188"/>
      <c r="R962" s="188"/>
      <c r="S962" s="188"/>
      <c r="T962" s="188"/>
      <c r="U962" s="188"/>
      <c r="V962" s="188"/>
      <c r="W962" s="188"/>
      <c r="AP962" s="195"/>
    </row>
    <row r="963" spans="3:42" s="194" customFormat="1">
      <c r="C963" s="188"/>
      <c r="D963" s="188"/>
      <c r="E963" s="188"/>
      <c r="F963" s="188"/>
      <c r="G963" s="188"/>
      <c r="H963" s="188"/>
      <c r="I963" s="188"/>
      <c r="J963" s="188"/>
      <c r="K963" s="188"/>
      <c r="L963" s="188"/>
      <c r="M963" s="188"/>
      <c r="N963" s="188"/>
      <c r="O963" s="188"/>
      <c r="P963" s="188"/>
      <c r="Q963" s="188"/>
      <c r="R963" s="188"/>
      <c r="S963" s="188"/>
      <c r="T963" s="188"/>
      <c r="U963" s="188"/>
      <c r="V963" s="188"/>
      <c r="W963" s="188"/>
      <c r="AP963" s="195"/>
    </row>
    <row r="964" spans="3:42" s="194" customFormat="1">
      <c r="C964" s="188"/>
      <c r="D964" s="188"/>
      <c r="E964" s="188"/>
      <c r="F964" s="188"/>
      <c r="G964" s="188"/>
      <c r="H964" s="188"/>
      <c r="I964" s="188"/>
      <c r="J964" s="188"/>
      <c r="K964" s="188"/>
      <c r="L964" s="188"/>
      <c r="M964" s="188"/>
      <c r="N964" s="188"/>
      <c r="O964" s="188"/>
      <c r="P964" s="188"/>
      <c r="Q964" s="188"/>
      <c r="R964" s="188"/>
      <c r="S964" s="188"/>
      <c r="T964" s="188"/>
      <c r="U964" s="188"/>
      <c r="V964" s="188"/>
      <c r="W964" s="188"/>
      <c r="AP964" s="195"/>
    </row>
    <row r="965" spans="3:42" s="194" customFormat="1">
      <c r="C965" s="188"/>
      <c r="D965" s="188"/>
      <c r="E965" s="188"/>
      <c r="F965" s="188"/>
      <c r="G965" s="188"/>
      <c r="H965" s="188"/>
      <c r="I965" s="188"/>
      <c r="J965" s="188"/>
      <c r="K965" s="188"/>
      <c r="L965" s="188"/>
      <c r="M965" s="188"/>
      <c r="N965" s="188"/>
      <c r="O965" s="188"/>
      <c r="P965" s="188"/>
      <c r="Q965" s="188"/>
      <c r="R965" s="188"/>
      <c r="S965" s="188"/>
      <c r="T965" s="188"/>
      <c r="U965" s="188"/>
      <c r="V965" s="188"/>
      <c r="W965" s="188"/>
      <c r="AP965" s="195"/>
    </row>
    <row r="966" spans="3:42" s="194" customFormat="1">
      <c r="C966" s="188"/>
      <c r="D966" s="188"/>
      <c r="E966" s="188"/>
      <c r="F966" s="188"/>
      <c r="G966" s="188"/>
      <c r="H966" s="188"/>
      <c r="I966" s="188"/>
      <c r="J966" s="188"/>
      <c r="K966" s="188"/>
      <c r="L966" s="188"/>
      <c r="M966" s="188"/>
      <c r="N966" s="188"/>
      <c r="O966" s="188"/>
      <c r="P966" s="188"/>
      <c r="Q966" s="188"/>
      <c r="R966" s="188"/>
      <c r="S966" s="188"/>
      <c r="T966" s="188"/>
      <c r="U966" s="188"/>
      <c r="V966" s="188"/>
      <c r="W966" s="188"/>
      <c r="AP966" s="195"/>
    </row>
    <row r="967" spans="3:42" s="194" customFormat="1">
      <c r="C967" s="188"/>
      <c r="D967" s="188"/>
      <c r="E967" s="188"/>
      <c r="F967" s="188"/>
      <c r="G967" s="188"/>
      <c r="H967" s="188"/>
      <c r="I967" s="188"/>
      <c r="J967" s="188"/>
      <c r="K967" s="188"/>
      <c r="L967" s="188"/>
      <c r="M967" s="188"/>
      <c r="N967" s="188"/>
      <c r="O967" s="188"/>
      <c r="P967" s="188"/>
      <c r="Q967" s="188"/>
      <c r="R967" s="188"/>
      <c r="S967" s="188"/>
      <c r="T967" s="188"/>
      <c r="U967" s="188"/>
      <c r="V967" s="188"/>
      <c r="W967" s="188"/>
      <c r="AP967" s="195"/>
    </row>
    <row r="968" spans="3:42" s="194" customFormat="1">
      <c r="C968" s="188"/>
      <c r="D968" s="188"/>
      <c r="E968" s="188"/>
      <c r="F968" s="188"/>
      <c r="G968" s="188"/>
      <c r="H968" s="188"/>
      <c r="I968" s="188"/>
      <c r="J968" s="188"/>
      <c r="K968" s="188"/>
      <c r="L968" s="188"/>
      <c r="M968" s="188"/>
      <c r="N968" s="188"/>
      <c r="O968" s="188"/>
      <c r="P968" s="188"/>
      <c r="Q968" s="188"/>
      <c r="R968" s="188"/>
      <c r="S968" s="188"/>
      <c r="T968" s="188"/>
      <c r="U968" s="188"/>
      <c r="V968" s="188"/>
      <c r="W968" s="188"/>
      <c r="AP968" s="195"/>
    </row>
    <row r="969" spans="3:42" s="194" customFormat="1">
      <c r="C969" s="188"/>
      <c r="D969" s="188"/>
      <c r="E969" s="188"/>
      <c r="F969" s="188"/>
      <c r="G969" s="188"/>
      <c r="H969" s="188"/>
      <c r="I969" s="188"/>
      <c r="J969" s="188"/>
      <c r="K969" s="188"/>
      <c r="L969" s="188"/>
      <c r="M969" s="188"/>
      <c r="N969" s="188"/>
      <c r="O969" s="188"/>
      <c r="P969" s="188"/>
      <c r="Q969" s="188"/>
      <c r="R969" s="188"/>
      <c r="S969" s="188"/>
      <c r="T969" s="188"/>
      <c r="U969" s="188"/>
      <c r="V969" s="188"/>
      <c r="W969" s="188"/>
      <c r="AP969" s="195"/>
    </row>
    <row r="970" spans="3:42" s="194" customFormat="1">
      <c r="C970" s="188"/>
      <c r="D970" s="188"/>
      <c r="E970" s="188"/>
      <c r="F970" s="188"/>
      <c r="G970" s="188"/>
      <c r="H970" s="188"/>
      <c r="I970" s="188"/>
      <c r="J970" s="188"/>
      <c r="K970" s="188"/>
      <c r="L970" s="188"/>
      <c r="M970" s="188"/>
      <c r="N970" s="188"/>
      <c r="O970" s="188"/>
      <c r="P970" s="188"/>
      <c r="Q970" s="188"/>
      <c r="R970" s="188"/>
      <c r="S970" s="188"/>
      <c r="T970" s="188"/>
      <c r="U970" s="188"/>
      <c r="V970" s="188"/>
      <c r="W970" s="188"/>
      <c r="AP970" s="195"/>
    </row>
    <row r="971" spans="3:42" s="194" customFormat="1">
      <c r="C971" s="188"/>
      <c r="D971" s="188"/>
      <c r="E971" s="188"/>
      <c r="F971" s="188"/>
      <c r="G971" s="188"/>
      <c r="H971" s="188"/>
      <c r="I971" s="188"/>
      <c r="J971" s="188"/>
      <c r="K971" s="188"/>
      <c r="L971" s="188"/>
      <c r="M971" s="188"/>
      <c r="N971" s="188"/>
      <c r="O971" s="188"/>
      <c r="P971" s="188"/>
      <c r="Q971" s="188"/>
      <c r="R971" s="188"/>
      <c r="S971" s="188"/>
      <c r="T971" s="188"/>
      <c r="U971" s="188"/>
      <c r="V971" s="188"/>
      <c r="W971" s="188"/>
      <c r="AP971" s="195"/>
    </row>
    <row r="972" spans="3:42" s="194" customFormat="1">
      <c r="C972" s="188"/>
      <c r="D972" s="188"/>
      <c r="E972" s="188"/>
      <c r="F972" s="188"/>
      <c r="G972" s="188"/>
      <c r="H972" s="188"/>
      <c r="I972" s="188"/>
      <c r="J972" s="188"/>
      <c r="K972" s="188"/>
      <c r="L972" s="188"/>
      <c r="M972" s="188"/>
      <c r="N972" s="188"/>
      <c r="O972" s="188"/>
      <c r="P972" s="188"/>
      <c r="Q972" s="188"/>
      <c r="R972" s="188"/>
      <c r="S972" s="188"/>
      <c r="T972" s="188"/>
      <c r="U972" s="188"/>
      <c r="V972" s="188"/>
      <c r="W972" s="188"/>
      <c r="AP972" s="195"/>
    </row>
    <row r="973" spans="3:42" s="194" customFormat="1">
      <c r="C973" s="188"/>
      <c r="D973" s="188"/>
      <c r="E973" s="188"/>
      <c r="F973" s="188"/>
      <c r="G973" s="188"/>
      <c r="H973" s="188"/>
      <c r="I973" s="188"/>
      <c r="J973" s="188"/>
      <c r="K973" s="188"/>
      <c r="L973" s="188"/>
      <c r="M973" s="188"/>
      <c r="N973" s="188"/>
      <c r="O973" s="188"/>
      <c r="P973" s="188"/>
      <c r="Q973" s="188"/>
      <c r="R973" s="188"/>
      <c r="S973" s="188"/>
      <c r="T973" s="188"/>
      <c r="U973" s="188"/>
      <c r="V973" s="188"/>
      <c r="W973" s="188"/>
      <c r="AP973" s="195"/>
    </row>
    <row r="974" spans="3:42" s="194" customFormat="1">
      <c r="C974" s="188"/>
      <c r="D974" s="188"/>
      <c r="E974" s="188"/>
      <c r="F974" s="188"/>
      <c r="G974" s="188"/>
      <c r="H974" s="188"/>
      <c r="I974" s="188"/>
      <c r="J974" s="188"/>
      <c r="K974" s="188"/>
      <c r="L974" s="188"/>
      <c r="M974" s="188"/>
      <c r="N974" s="188"/>
      <c r="O974" s="188"/>
      <c r="P974" s="188"/>
      <c r="Q974" s="188"/>
      <c r="R974" s="188"/>
      <c r="S974" s="188"/>
      <c r="T974" s="188"/>
      <c r="U974" s="188"/>
      <c r="V974" s="188"/>
      <c r="W974" s="188"/>
      <c r="AP974" s="195"/>
    </row>
    <row r="975" spans="3:42" s="194" customFormat="1">
      <c r="C975" s="188"/>
      <c r="D975" s="188"/>
      <c r="E975" s="188"/>
      <c r="F975" s="188"/>
      <c r="G975" s="188"/>
      <c r="H975" s="188"/>
      <c r="I975" s="188"/>
      <c r="J975" s="188"/>
      <c r="K975" s="188"/>
      <c r="L975" s="188"/>
      <c r="M975" s="188"/>
      <c r="N975" s="188"/>
      <c r="O975" s="188"/>
      <c r="P975" s="188"/>
      <c r="Q975" s="188"/>
      <c r="R975" s="188"/>
      <c r="S975" s="188"/>
      <c r="T975" s="188"/>
      <c r="U975" s="188"/>
      <c r="V975" s="188"/>
      <c r="W975" s="188"/>
      <c r="AP975" s="195"/>
    </row>
    <row r="976" spans="3:42" s="194" customFormat="1">
      <c r="C976" s="188"/>
      <c r="D976" s="188"/>
      <c r="E976" s="188"/>
      <c r="F976" s="188"/>
      <c r="G976" s="188"/>
      <c r="H976" s="188"/>
      <c r="I976" s="188"/>
      <c r="J976" s="188"/>
      <c r="K976" s="188"/>
      <c r="L976" s="188"/>
      <c r="M976" s="188"/>
      <c r="N976" s="188"/>
      <c r="O976" s="188"/>
      <c r="P976" s="188"/>
      <c r="Q976" s="188"/>
      <c r="R976" s="188"/>
      <c r="S976" s="188"/>
      <c r="T976" s="188"/>
      <c r="U976" s="188"/>
      <c r="V976" s="188"/>
      <c r="W976" s="188"/>
      <c r="AP976" s="195"/>
    </row>
    <row r="977" spans="3:42" s="194" customFormat="1">
      <c r="C977" s="188"/>
      <c r="D977" s="188"/>
      <c r="E977" s="188"/>
      <c r="F977" s="188"/>
      <c r="G977" s="188"/>
      <c r="H977" s="188"/>
      <c r="I977" s="188"/>
      <c r="J977" s="188"/>
      <c r="K977" s="188"/>
      <c r="L977" s="188"/>
      <c r="M977" s="188"/>
      <c r="N977" s="188"/>
      <c r="O977" s="188"/>
      <c r="P977" s="188"/>
      <c r="Q977" s="188"/>
      <c r="R977" s="188"/>
      <c r="S977" s="188"/>
      <c r="T977" s="188"/>
      <c r="U977" s="188"/>
      <c r="V977" s="188"/>
      <c r="W977" s="188"/>
      <c r="AP977" s="195"/>
    </row>
    <row r="978" spans="3:42" s="194" customFormat="1">
      <c r="C978" s="188"/>
      <c r="D978" s="188"/>
      <c r="E978" s="188"/>
      <c r="F978" s="188"/>
      <c r="G978" s="188"/>
      <c r="H978" s="188"/>
      <c r="I978" s="188"/>
      <c r="J978" s="188"/>
      <c r="K978" s="188"/>
      <c r="L978" s="188"/>
      <c r="M978" s="188"/>
      <c r="N978" s="188"/>
      <c r="O978" s="188"/>
      <c r="P978" s="188"/>
      <c r="Q978" s="188"/>
      <c r="R978" s="188"/>
      <c r="S978" s="188"/>
      <c r="T978" s="188"/>
      <c r="U978" s="188"/>
      <c r="V978" s="188"/>
      <c r="W978" s="188"/>
      <c r="AP978" s="195"/>
    </row>
    <row r="979" spans="3:42" s="194" customFormat="1">
      <c r="C979" s="188"/>
      <c r="D979" s="188"/>
      <c r="E979" s="188"/>
      <c r="F979" s="188"/>
      <c r="G979" s="188"/>
      <c r="H979" s="188"/>
      <c r="I979" s="188"/>
      <c r="J979" s="188"/>
      <c r="K979" s="188"/>
      <c r="L979" s="188"/>
      <c r="M979" s="188"/>
      <c r="N979" s="188"/>
      <c r="O979" s="188"/>
      <c r="P979" s="188"/>
      <c r="Q979" s="188"/>
      <c r="R979" s="188"/>
      <c r="S979" s="188"/>
      <c r="T979" s="188"/>
      <c r="U979" s="188"/>
      <c r="V979" s="188"/>
      <c r="W979" s="188"/>
      <c r="AP979" s="195"/>
    </row>
    <row r="980" spans="3:42" s="194" customFormat="1">
      <c r="C980" s="188"/>
      <c r="D980" s="188"/>
      <c r="E980" s="188"/>
      <c r="F980" s="188"/>
      <c r="G980" s="188"/>
      <c r="H980" s="188"/>
      <c r="I980" s="188"/>
      <c r="J980" s="188"/>
      <c r="K980" s="188"/>
      <c r="L980" s="188"/>
      <c r="M980" s="188"/>
      <c r="N980" s="188"/>
      <c r="O980" s="188"/>
      <c r="P980" s="188"/>
      <c r="Q980" s="188"/>
      <c r="R980" s="188"/>
      <c r="S980" s="188"/>
      <c r="T980" s="188"/>
      <c r="U980" s="188"/>
      <c r="V980" s="188"/>
      <c r="W980" s="188"/>
      <c r="AP980" s="195"/>
    </row>
    <row r="981" spans="3:42" s="194" customFormat="1">
      <c r="C981" s="188"/>
      <c r="D981" s="188"/>
      <c r="E981" s="188"/>
      <c r="F981" s="188"/>
      <c r="G981" s="188"/>
      <c r="H981" s="188"/>
      <c r="I981" s="188"/>
      <c r="J981" s="188"/>
      <c r="K981" s="188"/>
      <c r="L981" s="188"/>
      <c r="M981" s="188"/>
      <c r="N981" s="188"/>
      <c r="O981" s="188"/>
      <c r="P981" s="188"/>
      <c r="Q981" s="188"/>
      <c r="R981" s="188"/>
      <c r="S981" s="188"/>
      <c r="T981" s="188"/>
      <c r="U981" s="188"/>
      <c r="V981" s="188"/>
      <c r="W981" s="188"/>
      <c r="AP981" s="195"/>
    </row>
    <row r="982" spans="3:42" s="194" customFormat="1">
      <c r="C982" s="188"/>
      <c r="D982" s="188"/>
      <c r="E982" s="188"/>
      <c r="F982" s="188"/>
      <c r="G982" s="188"/>
      <c r="H982" s="188"/>
      <c r="I982" s="188"/>
      <c r="J982" s="188"/>
      <c r="K982" s="188"/>
      <c r="L982" s="188"/>
      <c r="M982" s="188"/>
      <c r="N982" s="188"/>
      <c r="O982" s="188"/>
      <c r="P982" s="188"/>
      <c r="Q982" s="188"/>
      <c r="R982" s="188"/>
      <c r="S982" s="188"/>
      <c r="T982" s="188"/>
      <c r="U982" s="188"/>
      <c r="V982" s="188"/>
      <c r="W982" s="188"/>
      <c r="AP982" s="195"/>
    </row>
    <row r="983" spans="3:42" s="194" customFormat="1">
      <c r="C983" s="188"/>
      <c r="D983" s="188"/>
      <c r="E983" s="188"/>
      <c r="F983" s="188"/>
      <c r="G983" s="188"/>
      <c r="H983" s="188"/>
      <c r="I983" s="188"/>
      <c r="J983" s="188"/>
      <c r="K983" s="188"/>
      <c r="L983" s="188"/>
      <c r="M983" s="188"/>
      <c r="N983" s="188"/>
      <c r="O983" s="188"/>
      <c r="P983" s="188"/>
      <c r="Q983" s="188"/>
      <c r="R983" s="188"/>
      <c r="S983" s="188"/>
      <c r="T983" s="188"/>
      <c r="U983" s="188"/>
      <c r="V983" s="188"/>
      <c r="W983" s="188"/>
      <c r="AP983" s="195"/>
    </row>
    <row r="984" spans="3:42" s="194" customFormat="1">
      <c r="C984" s="188"/>
      <c r="D984" s="188"/>
      <c r="E984" s="188"/>
      <c r="F984" s="188"/>
      <c r="G984" s="188"/>
      <c r="H984" s="188"/>
      <c r="I984" s="188"/>
      <c r="J984" s="188"/>
      <c r="K984" s="188"/>
      <c r="L984" s="188"/>
      <c r="M984" s="188"/>
      <c r="N984" s="188"/>
      <c r="O984" s="188"/>
      <c r="P984" s="188"/>
      <c r="Q984" s="188"/>
      <c r="R984" s="188"/>
      <c r="S984" s="188"/>
      <c r="T984" s="188"/>
      <c r="U984" s="188"/>
      <c r="V984" s="188"/>
      <c r="W984" s="188"/>
      <c r="AP984" s="195"/>
    </row>
    <row r="985" spans="3:42" s="194" customFormat="1">
      <c r="C985" s="188"/>
      <c r="D985" s="188"/>
      <c r="E985" s="188"/>
      <c r="F985" s="188"/>
      <c r="G985" s="188"/>
      <c r="H985" s="188"/>
      <c r="I985" s="188"/>
      <c r="J985" s="188"/>
      <c r="K985" s="188"/>
      <c r="L985" s="188"/>
      <c r="M985" s="188"/>
      <c r="N985" s="188"/>
      <c r="O985" s="188"/>
      <c r="P985" s="188"/>
      <c r="Q985" s="188"/>
      <c r="R985" s="188"/>
      <c r="S985" s="188"/>
      <c r="T985" s="188"/>
      <c r="U985" s="188"/>
      <c r="V985" s="188"/>
      <c r="W985" s="188"/>
      <c r="AP985" s="195"/>
    </row>
    <row r="986" spans="3:42" s="194" customFormat="1">
      <c r="C986" s="188"/>
      <c r="D986" s="188"/>
      <c r="E986" s="188"/>
      <c r="F986" s="188"/>
      <c r="G986" s="188"/>
      <c r="H986" s="188"/>
      <c r="I986" s="188"/>
      <c r="J986" s="188"/>
      <c r="K986" s="188"/>
      <c r="L986" s="188"/>
      <c r="M986" s="188"/>
      <c r="N986" s="188"/>
      <c r="O986" s="188"/>
      <c r="P986" s="188"/>
      <c r="Q986" s="188"/>
      <c r="R986" s="188"/>
      <c r="S986" s="188"/>
      <c r="T986" s="188"/>
      <c r="U986" s="188"/>
      <c r="V986" s="188"/>
      <c r="W986" s="188"/>
      <c r="AP986" s="195"/>
    </row>
    <row r="987" spans="3:42" s="194" customFormat="1">
      <c r="C987" s="188"/>
      <c r="D987" s="188"/>
      <c r="E987" s="188"/>
      <c r="F987" s="188"/>
      <c r="G987" s="188"/>
      <c r="H987" s="188"/>
      <c r="I987" s="188"/>
      <c r="J987" s="188"/>
      <c r="K987" s="188"/>
      <c r="L987" s="188"/>
      <c r="M987" s="188"/>
      <c r="N987" s="188"/>
      <c r="O987" s="188"/>
      <c r="P987" s="188"/>
      <c r="Q987" s="188"/>
      <c r="R987" s="188"/>
      <c r="S987" s="188"/>
      <c r="T987" s="188"/>
      <c r="U987" s="188"/>
      <c r="V987" s="188"/>
      <c r="W987" s="188"/>
      <c r="AP987" s="195"/>
    </row>
    <row r="988" spans="3:42" s="194" customFormat="1">
      <c r="C988" s="188"/>
      <c r="D988" s="188"/>
      <c r="E988" s="188"/>
      <c r="F988" s="188"/>
      <c r="G988" s="188"/>
      <c r="H988" s="188"/>
      <c r="I988" s="188"/>
      <c r="J988" s="188"/>
      <c r="K988" s="188"/>
      <c r="L988" s="188"/>
      <c r="M988" s="188"/>
      <c r="N988" s="188"/>
      <c r="O988" s="188"/>
      <c r="P988" s="188"/>
      <c r="Q988" s="188"/>
      <c r="R988" s="188"/>
      <c r="S988" s="188"/>
      <c r="T988" s="188"/>
      <c r="U988" s="188"/>
      <c r="V988" s="188"/>
      <c r="W988" s="188"/>
      <c r="AP988" s="195"/>
    </row>
    <row r="989" spans="3:42" s="194" customFormat="1">
      <c r="C989" s="188"/>
      <c r="D989" s="188"/>
      <c r="E989" s="188"/>
      <c r="F989" s="188"/>
      <c r="G989" s="188"/>
      <c r="H989" s="188"/>
      <c r="I989" s="188"/>
      <c r="J989" s="188"/>
      <c r="K989" s="188"/>
      <c r="L989" s="188"/>
      <c r="M989" s="188"/>
      <c r="N989" s="188"/>
      <c r="O989" s="188"/>
      <c r="P989" s="188"/>
      <c r="Q989" s="188"/>
      <c r="R989" s="188"/>
      <c r="S989" s="188"/>
      <c r="T989" s="188"/>
      <c r="U989" s="188"/>
      <c r="V989" s="188"/>
      <c r="W989" s="188"/>
      <c r="AP989" s="195"/>
    </row>
    <row r="990" spans="3:42" s="194" customFormat="1">
      <c r="C990" s="188"/>
      <c r="D990" s="188"/>
      <c r="E990" s="188"/>
      <c r="F990" s="188"/>
      <c r="G990" s="188"/>
      <c r="H990" s="188"/>
      <c r="I990" s="188"/>
      <c r="J990" s="188"/>
      <c r="K990" s="188"/>
      <c r="L990" s="188"/>
      <c r="M990" s="188"/>
      <c r="N990" s="188"/>
      <c r="O990" s="188"/>
      <c r="P990" s="188"/>
      <c r="Q990" s="188"/>
      <c r="R990" s="188"/>
      <c r="S990" s="188"/>
      <c r="T990" s="188"/>
      <c r="U990" s="188"/>
      <c r="V990" s="188"/>
      <c r="W990" s="188"/>
      <c r="AP990" s="195"/>
    </row>
    <row r="991" spans="3:42" s="194" customFormat="1">
      <c r="C991" s="188"/>
      <c r="D991" s="188"/>
      <c r="E991" s="188"/>
      <c r="F991" s="188"/>
      <c r="G991" s="188"/>
      <c r="H991" s="188"/>
      <c r="I991" s="188"/>
      <c r="J991" s="188"/>
      <c r="K991" s="188"/>
      <c r="L991" s="188"/>
      <c r="M991" s="188"/>
      <c r="N991" s="188"/>
      <c r="O991" s="188"/>
      <c r="P991" s="188"/>
      <c r="Q991" s="188"/>
      <c r="R991" s="188"/>
      <c r="S991" s="188"/>
      <c r="T991" s="188"/>
      <c r="U991" s="188"/>
      <c r="V991" s="188"/>
      <c r="W991" s="188"/>
      <c r="AP991" s="195"/>
    </row>
    <row r="992" spans="3:42" s="194" customFormat="1">
      <c r="C992" s="188"/>
      <c r="D992" s="188"/>
      <c r="E992" s="188"/>
      <c r="F992" s="188"/>
      <c r="G992" s="188"/>
      <c r="H992" s="188"/>
      <c r="I992" s="188"/>
      <c r="J992" s="188"/>
      <c r="K992" s="188"/>
      <c r="L992" s="188"/>
      <c r="M992" s="188"/>
      <c r="N992" s="188"/>
      <c r="O992" s="188"/>
      <c r="P992" s="188"/>
      <c r="Q992" s="188"/>
      <c r="R992" s="188"/>
      <c r="S992" s="188"/>
      <c r="T992" s="188"/>
      <c r="U992" s="188"/>
      <c r="V992" s="188"/>
      <c r="W992" s="188"/>
      <c r="AP992" s="195"/>
    </row>
    <row r="993" spans="3:42" s="194" customFormat="1">
      <c r="C993" s="188"/>
      <c r="D993" s="188"/>
      <c r="E993" s="188"/>
      <c r="F993" s="188"/>
      <c r="G993" s="188"/>
      <c r="H993" s="188"/>
      <c r="I993" s="188"/>
      <c r="J993" s="188"/>
      <c r="K993" s="188"/>
      <c r="L993" s="188"/>
      <c r="M993" s="188"/>
      <c r="N993" s="188"/>
      <c r="O993" s="188"/>
      <c r="P993" s="188"/>
      <c r="Q993" s="188"/>
      <c r="R993" s="188"/>
      <c r="S993" s="188"/>
      <c r="T993" s="188"/>
      <c r="U993" s="188"/>
      <c r="V993" s="188"/>
      <c r="W993" s="188"/>
      <c r="AP993" s="195"/>
    </row>
    <row r="994" spans="3:42" s="194" customFormat="1">
      <c r="C994" s="188"/>
      <c r="D994" s="188"/>
      <c r="E994" s="188"/>
      <c r="F994" s="188"/>
      <c r="G994" s="188"/>
      <c r="H994" s="188"/>
      <c r="I994" s="188"/>
      <c r="J994" s="188"/>
      <c r="K994" s="188"/>
      <c r="L994" s="188"/>
      <c r="M994" s="188"/>
      <c r="N994" s="188"/>
      <c r="O994" s="188"/>
      <c r="P994" s="188"/>
      <c r="Q994" s="188"/>
      <c r="R994" s="188"/>
      <c r="S994" s="188"/>
      <c r="T994" s="188"/>
      <c r="U994" s="188"/>
      <c r="V994" s="188"/>
      <c r="W994" s="188"/>
      <c r="AP994" s="195"/>
    </row>
    <row r="995" spans="3:42" s="194" customFormat="1">
      <c r="C995" s="188"/>
      <c r="D995" s="188"/>
      <c r="E995" s="188"/>
      <c r="F995" s="188"/>
      <c r="G995" s="188"/>
      <c r="H995" s="188"/>
      <c r="I995" s="188"/>
      <c r="J995" s="188"/>
      <c r="K995" s="188"/>
      <c r="L995" s="188"/>
      <c r="M995" s="188"/>
      <c r="N995" s="188"/>
      <c r="O995" s="188"/>
      <c r="P995" s="188"/>
      <c r="Q995" s="188"/>
      <c r="R995" s="188"/>
      <c r="S995" s="188"/>
      <c r="T995" s="188"/>
      <c r="U995" s="188"/>
      <c r="V995" s="188"/>
      <c r="W995" s="188"/>
      <c r="AP995" s="195"/>
    </row>
    <row r="996" spans="3:42" s="194" customFormat="1">
      <c r="C996" s="188"/>
      <c r="D996" s="188"/>
      <c r="E996" s="188"/>
      <c r="F996" s="188"/>
      <c r="G996" s="188"/>
      <c r="H996" s="188"/>
      <c r="I996" s="188"/>
      <c r="J996" s="188"/>
      <c r="K996" s="188"/>
      <c r="L996" s="188"/>
      <c r="M996" s="188"/>
      <c r="N996" s="188"/>
      <c r="O996" s="188"/>
      <c r="P996" s="188"/>
      <c r="Q996" s="188"/>
      <c r="R996" s="188"/>
      <c r="S996" s="188"/>
      <c r="T996" s="188"/>
      <c r="U996" s="188"/>
      <c r="V996" s="188"/>
      <c r="W996" s="188"/>
      <c r="AP996" s="195"/>
    </row>
    <row r="997" spans="3:42" s="194" customFormat="1">
      <c r="C997" s="188"/>
      <c r="D997" s="188"/>
      <c r="E997" s="188"/>
      <c r="F997" s="188"/>
      <c r="G997" s="188"/>
      <c r="H997" s="188"/>
      <c r="I997" s="188"/>
      <c r="J997" s="188"/>
      <c r="K997" s="188"/>
      <c r="L997" s="188"/>
      <c r="M997" s="188"/>
      <c r="N997" s="188"/>
      <c r="O997" s="188"/>
      <c r="P997" s="188"/>
      <c r="Q997" s="188"/>
      <c r="R997" s="188"/>
      <c r="S997" s="188"/>
      <c r="T997" s="188"/>
      <c r="U997" s="188"/>
      <c r="V997" s="188"/>
      <c r="W997" s="188"/>
      <c r="AP997" s="195"/>
    </row>
    <row r="998" spans="3:42" s="194" customFormat="1">
      <c r="C998" s="188"/>
      <c r="D998" s="188"/>
      <c r="E998" s="188"/>
      <c r="F998" s="188"/>
      <c r="G998" s="188"/>
      <c r="H998" s="188"/>
      <c r="I998" s="188"/>
      <c r="J998" s="188"/>
      <c r="K998" s="188"/>
      <c r="L998" s="188"/>
      <c r="M998" s="188"/>
      <c r="N998" s="188"/>
      <c r="O998" s="188"/>
      <c r="P998" s="188"/>
      <c r="Q998" s="188"/>
      <c r="R998" s="188"/>
      <c r="S998" s="188"/>
      <c r="T998" s="188"/>
      <c r="U998" s="188"/>
      <c r="V998" s="188"/>
      <c r="W998" s="188"/>
      <c r="AP998" s="195"/>
    </row>
    <row r="999" spans="3:42" s="194" customFormat="1">
      <c r="C999" s="188"/>
      <c r="D999" s="188"/>
      <c r="E999" s="188"/>
      <c r="F999" s="188"/>
      <c r="G999" s="188"/>
      <c r="H999" s="188"/>
      <c r="I999" s="188"/>
      <c r="J999" s="188"/>
      <c r="K999" s="188"/>
      <c r="L999" s="188"/>
      <c r="M999" s="188"/>
      <c r="N999" s="188"/>
      <c r="O999" s="188"/>
      <c r="P999" s="188"/>
      <c r="Q999" s="188"/>
      <c r="R999" s="188"/>
      <c r="S999" s="188"/>
      <c r="T999" s="188"/>
      <c r="U999" s="188"/>
      <c r="V999" s="188"/>
      <c r="W999" s="188"/>
      <c r="AP999" s="195"/>
    </row>
    <row r="1000" spans="3:42" s="194" customFormat="1">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AP1000" s="195"/>
    </row>
    <row r="1001" spans="3:42" s="194" customFormat="1">
      <c r="C1001" s="188"/>
      <c r="D1001" s="188"/>
      <c r="E1001" s="188"/>
      <c r="F1001" s="188"/>
      <c r="G1001" s="188"/>
      <c r="H1001" s="188"/>
      <c r="I1001" s="188"/>
      <c r="J1001" s="188"/>
      <c r="K1001" s="188"/>
      <c r="L1001" s="188"/>
      <c r="M1001" s="188"/>
      <c r="N1001" s="188"/>
      <c r="O1001" s="188"/>
      <c r="P1001" s="188"/>
      <c r="Q1001" s="188"/>
      <c r="R1001" s="188"/>
      <c r="S1001" s="188"/>
      <c r="T1001" s="188"/>
      <c r="U1001" s="188"/>
      <c r="V1001" s="188"/>
      <c r="W1001" s="188"/>
      <c r="AP1001" s="195"/>
    </row>
    <row r="1002" spans="3:42" s="194" customFormat="1">
      <c r="C1002" s="188"/>
      <c r="D1002" s="188"/>
      <c r="E1002" s="188"/>
      <c r="F1002" s="188"/>
      <c r="G1002" s="188"/>
      <c r="H1002" s="188"/>
      <c r="I1002" s="188"/>
      <c r="J1002" s="188"/>
      <c r="K1002" s="188"/>
      <c r="L1002" s="188"/>
      <c r="M1002" s="188"/>
      <c r="N1002" s="188"/>
      <c r="O1002" s="188"/>
      <c r="P1002" s="188"/>
      <c r="Q1002" s="188"/>
      <c r="R1002" s="188"/>
      <c r="S1002" s="188"/>
      <c r="T1002" s="188"/>
      <c r="U1002" s="188"/>
      <c r="V1002" s="188"/>
      <c r="W1002" s="188"/>
      <c r="AP1002" s="195"/>
    </row>
    <row r="1003" spans="3:42" s="194" customFormat="1">
      <c r="C1003" s="188"/>
      <c r="D1003" s="188"/>
      <c r="E1003" s="188"/>
      <c r="F1003" s="188"/>
      <c r="G1003" s="188"/>
      <c r="H1003" s="188"/>
      <c r="I1003" s="188"/>
      <c r="J1003" s="188"/>
      <c r="K1003" s="188"/>
      <c r="L1003" s="188"/>
      <c r="M1003" s="188"/>
      <c r="N1003" s="188"/>
      <c r="O1003" s="188"/>
      <c r="P1003" s="188"/>
      <c r="Q1003" s="188"/>
      <c r="R1003" s="188"/>
      <c r="S1003" s="188"/>
      <c r="T1003" s="188"/>
      <c r="U1003" s="188"/>
      <c r="V1003" s="188"/>
      <c r="W1003" s="188"/>
      <c r="AP1003" s="195"/>
    </row>
    <row r="1004" spans="3:42" s="194" customFormat="1">
      <c r="C1004" s="188"/>
      <c r="D1004" s="188"/>
      <c r="E1004" s="188"/>
      <c r="F1004" s="188"/>
      <c r="G1004" s="188"/>
      <c r="H1004" s="188"/>
      <c r="I1004" s="188"/>
      <c r="J1004" s="188"/>
      <c r="K1004" s="188"/>
      <c r="L1004" s="188"/>
      <c r="M1004" s="188"/>
      <c r="N1004" s="188"/>
      <c r="O1004" s="188"/>
      <c r="P1004" s="188"/>
      <c r="Q1004" s="188"/>
      <c r="R1004" s="188"/>
      <c r="S1004" s="188"/>
      <c r="T1004" s="188"/>
      <c r="U1004" s="188"/>
      <c r="V1004" s="188"/>
      <c r="W1004" s="188"/>
      <c r="AP1004" s="195"/>
    </row>
    <row r="1005" spans="3:42" s="194" customFormat="1">
      <c r="C1005" s="188"/>
      <c r="D1005" s="188"/>
      <c r="E1005" s="188"/>
      <c r="F1005" s="188"/>
      <c r="G1005" s="188"/>
      <c r="H1005" s="188"/>
      <c r="I1005" s="188"/>
      <c r="J1005" s="188"/>
      <c r="K1005" s="188"/>
      <c r="L1005" s="188"/>
      <c r="M1005" s="188"/>
      <c r="N1005" s="188"/>
      <c r="O1005" s="188"/>
      <c r="P1005" s="188"/>
      <c r="Q1005" s="188"/>
      <c r="R1005" s="188"/>
      <c r="S1005" s="188"/>
      <c r="T1005" s="188"/>
      <c r="U1005" s="188"/>
      <c r="V1005" s="188"/>
      <c r="W1005" s="188"/>
      <c r="AP1005" s="195"/>
    </row>
    <row r="1006" spans="3:42" s="194" customFormat="1">
      <c r="C1006" s="188"/>
      <c r="D1006" s="188"/>
      <c r="E1006" s="188"/>
      <c r="F1006" s="188"/>
      <c r="G1006" s="188"/>
      <c r="H1006" s="188"/>
      <c r="I1006" s="188"/>
      <c r="J1006" s="188"/>
      <c r="K1006" s="188"/>
      <c r="L1006" s="188"/>
      <c r="M1006" s="188"/>
      <c r="N1006" s="188"/>
      <c r="O1006" s="188"/>
      <c r="P1006" s="188"/>
      <c r="Q1006" s="188"/>
      <c r="R1006" s="188"/>
      <c r="S1006" s="188"/>
      <c r="T1006" s="188"/>
      <c r="U1006" s="188"/>
      <c r="V1006" s="188"/>
      <c r="W1006" s="188"/>
      <c r="AP1006" s="195"/>
    </row>
    <row r="1007" spans="3:42" s="194" customFormat="1">
      <c r="C1007" s="188"/>
      <c r="D1007" s="188"/>
      <c r="E1007" s="188"/>
      <c r="F1007" s="188"/>
      <c r="G1007" s="188"/>
      <c r="H1007" s="188"/>
      <c r="I1007" s="188"/>
      <c r="J1007" s="188"/>
      <c r="K1007" s="188"/>
      <c r="L1007" s="188"/>
      <c r="M1007" s="188"/>
      <c r="N1007" s="188"/>
      <c r="O1007" s="188"/>
      <c r="P1007" s="188"/>
      <c r="Q1007" s="188"/>
      <c r="R1007" s="188"/>
      <c r="S1007" s="188"/>
      <c r="T1007" s="188"/>
      <c r="U1007" s="188"/>
      <c r="V1007" s="188"/>
      <c r="W1007" s="188"/>
      <c r="AP1007" s="195"/>
    </row>
    <row r="1008" spans="3:42" s="194" customFormat="1">
      <c r="C1008" s="188"/>
      <c r="D1008" s="188"/>
      <c r="E1008" s="188"/>
      <c r="F1008" s="188"/>
      <c r="G1008" s="188"/>
      <c r="H1008" s="188"/>
      <c r="I1008" s="188"/>
      <c r="J1008" s="188"/>
      <c r="K1008" s="188"/>
      <c r="L1008" s="188"/>
      <c r="M1008" s="188"/>
      <c r="N1008" s="188"/>
      <c r="O1008" s="188"/>
      <c r="P1008" s="188"/>
      <c r="Q1008" s="188"/>
      <c r="R1008" s="188"/>
      <c r="S1008" s="188"/>
      <c r="T1008" s="188"/>
      <c r="U1008" s="188"/>
      <c r="V1008" s="188"/>
      <c r="W1008" s="188"/>
      <c r="AP1008" s="195"/>
    </row>
    <row r="1009" spans="3:42" s="194" customFormat="1">
      <c r="C1009" s="188"/>
      <c r="D1009" s="188"/>
      <c r="E1009" s="188"/>
      <c r="F1009" s="188"/>
      <c r="G1009" s="188"/>
      <c r="H1009" s="188"/>
      <c r="I1009" s="188"/>
      <c r="J1009" s="188"/>
      <c r="K1009" s="188"/>
      <c r="L1009" s="188"/>
      <c r="M1009" s="188"/>
      <c r="N1009" s="188"/>
      <c r="O1009" s="188"/>
      <c r="P1009" s="188"/>
      <c r="Q1009" s="188"/>
      <c r="R1009" s="188"/>
      <c r="S1009" s="188"/>
      <c r="T1009" s="188"/>
      <c r="U1009" s="188"/>
      <c r="V1009" s="188"/>
      <c r="W1009" s="188"/>
      <c r="AP1009" s="195"/>
    </row>
    <row r="1010" spans="3:42" s="194" customFormat="1">
      <c r="C1010" s="188"/>
      <c r="D1010" s="188"/>
      <c r="E1010" s="188"/>
      <c r="F1010" s="188"/>
      <c r="G1010" s="188"/>
      <c r="H1010" s="188"/>
      <c r="I1010" s="188"/>
      <c r="J1010" s="188"/>
      <c r="K1010" s="188"/>
      <c r="L1010" s="188"/>
      <c r="M1010" s="188"/>
      <c r="N1010" s="188"/>
      <c r="O1010" s="188"/>
      <c r="P1010" s="188"/>
      <c r="Q1010" s="188"/>
      <c r="R1010" s="188"/>
      <c r="S1010" s="188"/>
      <c r="T1010" s="188"/>
      <c r="U1010" s="188"/>
      <c r="V1010" s="188"/>
      <c r="W1010" s="188"/>
      <c r="AP1010" s="195"/>
    </row>
    <row r="1011" spans="3:42" s="194" customFormat="1">
      <c r="C1011" s="188"/>
      <c r="D1011" s="188"/>
      <c r="E1011" s="188"/>
      <c r="F1011" s="188"/>
      <c r="G1011" s="188"/>
      <c r="H1011" s="188"/>
      <c r="I1011" s="188"/>
      <c r="J1011" s="188"/>
      <c r="K1011" s="188"/>
      <c r="L1011" s="188"/>
      <c r="M1011" s="188"/>
      <c r="N1011" s="188"/>
      <c r="O1011" s="188"/>
      <c r="P1011" s="188"/>
      <c r="Q1011" s="188"/>
      <c r="R1011" s="188"/>
      <c r="S1011" s="188"/>
      <c r="T1011" s="188"/>
      <c r="U1011" s="188"/>
      <c r="V1011" s="188"/>
      <c r="W1011" s="188"/>
      <c r="AP1011" s="195"/>
    </row>
    <row r="1012" spans="3:42" s="194" customFormat="1">
      <c r="C1012" s="188"/>
      <c r="D1012" s="188"/>
      <c r="E1012" s="188"/>
      <c r="F1012" s="188"/>
      <c r="G1012" s="188"/>
      <c r="H1012" s="188"/>
      <c r="I1012" s="188"/>
      <c r="J1012" s="188"/>
      <c r="K1012" s="188"/>
      <c r="L1012" s="188"/>
      <c r="M1012" s="188"/>
      <c r="N1012" s="188"/>
      <c r="O1012" s="188"/>
      <c r="P1012" s="188"/>
      <c r="Q1012" s="188"/>
      <c r="R1012" s="188"/>
      <c r="S1012" s="188"/>
      <c r="T1012" s="188"/>
      <c r="U1012" s="188"/>
      <c r="V1012" s="188"/>
      <c r="W1012" s="188"/>
      <c r="AP1012" s="195"/>
    </row>
    <row r="1013" spans="3:42" s="194" customFormat="1">
      <c r="C1013" s="188"/>
      <c r="D1013" s="188"/>
      <c r="E1013" s="188"/>
      <c r="F1013" s="188"/>
      <c r="G1013" s="188"/>
      <c r="H1013" s="188"/>
      <c r="I1013" s="188"/>
      <c r="J1013" s="188"/>
      <c r="K1013" s="188"/>
      <c r="L1013" s="188"/>
      <c r="M1013" s="188"/>
      <c r="N1013" s="188"/>
      <c r="O1013" s="188"/>
      <c r="P1013" s="188"/>
      <c r="Q1013" s="188"/>
      <c r="R1013" s="188"/>
      <c r="S1013" s="188"/>
      <c r="T1013" s="188"/>
      <c r="U1013" s="188"/>
      <c r="V1013" s="188"/>
      <c r="W1013" s="188"/>
      <c r="AP1013" s="195"/>
    </row>
    <row r="1014" spans="3:42" s="194" customFormat="1">
      <c r="C1014" s="188"/>
      <c r="D1014" s="188"/>
      <c r="E1014" s="188"/>
      <c r="F1014" s="188"/>
      <c r="G1014" s="188"/>
      <c r="H1014" s="188"/>
      <c r="I1014" s="188"/>
      <c r="J1014" s="188"/>
      <c r="K1014" s="188"/>
      <c r="L1014" s="188"/>
      <c r="M1014" s="188"/>
      <c r="N1014" s="188"/>
      <c r="O1014" s="188"/>
      <c r="P1014" s="188"/>
      <c r="Q1014" s="188"/>
      <c r="R1014" s="188"/>
      <c r="S1014" s="188"/>
      <c r="T1014" s="188"/>
      <c r="U1014" s="188"/>
      <c r="V1014" s="188"/>
      <c r="W1014" s="188"/>
      <c r="AP1014" s="195"/>
    </row>
    <row r="1015" spans="3:42" s="194" customFormat="1">
      <c r="C1015" s="188"/>
      <c r="D1015" s="188"/>
      <c r="E1015" s="188"/>
      <c r="F1015" s="188"/>
      <c r="G1015" s="188"/>
      <c r="H1015" s="188"/>
      <c r="I1015" s="188"/>
      <c r="J1015" s="188"/>
      <c r="K1015" s="188"/>
      <c r="L1015" s="188"/>
      <c r="M1015" s="188"/>
      <c r="N1015" s="188"/>
      <c r="O1015" s="188"/>
      <c r="P1015" s="188"/>
      <c r="Q1015" s="188"/>
      <c r="R1015" s="188"/>
      <c r="S1015" s="188"/>
      <c r="T1015" s="188"/>
      <c r="U1015" s="188"/>
      <c r="V1015" s="188"/>
      <c r="W1015" s="188"/>
      <c r="AP1015" s="195"/>
    </row>
    <row r="1016" spans="3:42" s="194" customFormat="1">
      <c r="C1016" s="188"/>
      <c r="D1016" s="188"/>
      <c r="E1016" s="188"/>
      <c r="F1016" s="188"/>
      <c r="G1016" s="188"/>
      <c r="H1016" s="188"/>
      <c r="I1016" s="188"/>
      <c r="J1016" s="188"/>
      <c r="K1016" s="188"/>
      <c r="L1016" s="188"/>
      <c r="M1016" s="188"/>
      <c r="N1016" s="188"/>
      <c r="O1016" s="188"/>
      <c r="P1016" s="188"/>
      <c r="Q1016" s="188"/>
      <c r="R1016" s="188"/>
      <c r="S1016" s="188"/>
      <c r="T1016" s="188"/>
      <c r="U1016" s="188"/>
      <c r="V1016" s="188"/>
      <c r="W1016" s="188"/>
      <c r="AP1016" s="195"/>
    </row>
    <row r="1017" spans="3:42" s="194" customFormat="1">
      <c r="C1017" s="188"/>
      <c r="D1017" s="188"/>
      <c r="E1017" s="188"/>
      <c r="F1017" s="188"/>
      <c r="G1017" s="188"/>
      <c r="H1017" s="188"/>
      <c r="I1017" s="188"/>
      <c r="J1017" s="188"/>
      <c r="K1017" s="188"/>
      <c r="L1017" s="188"/>
      <c r="M1017" s="188"/>
      <c r="N1017" s="188"/>
      <c r="O1017" s="188"/>
      <c r="P1017" s="188"/>
      <c r="Q1017" s="188"/>
      <c r="R1017" s="188"/>
      <c r="S1017" s="188"/>
      <c r="T1017" s="188"/>
      <c r="U1017" s="188"/>
      <c r="V1017" s="188"/>
      <c r="W1017" s="188"/>
      <c r="AP1017" s="195"/>
    </row>
    <row r="1018" spans="3:42" s="194" customFormat="1">
      <c r="C1018" s="188"/>
      <c r="D1018" s="188"/>
      <c r="E1018" s="188"/>
      <c r="F1018" s="188"/>
      <c r="G1018" s="188"/>
      <c r="H1018" s="188"/>
      <c r="I1018" s="188"/>
      <c r="J1018" s="188"/>
      <c r="K1018" s="188"/>
      <c r="L1018" s="188"/>
      <c r="M1018" s="188"/>
      <c r="N1018" s="188"/>
      <c r="O1018" s="188"/>
      <c r="P1018" s="188"/>
      <c r="Q1018" s="188"/>
      <c r="R1018" s="188"/>
      <c r="S1018" s="188"/>
      <c r="T1018" s="188"/>
      <c r="U1018" s="188"/>
      <c r="V1018" s="188"/>
      <c r="W1018" s="188"/>
      <c r="AP1018" s="195"/>
    </row>
    <row r="1019" spans="3:42" s="194" customFormat="1">
      <c r="C1019" s="188"/>
      <c r="D1019" s="188"/>
      <c r="E1019" s="188"/>
      <c r="F1019" s="188"/>
      <c r="G1019" s="188"/>
      <c r="H1019" s="188"/>
      <c r="I1019" s="188"/>
      <c r="J1019" s="188"/>
      <c r="K1019" s="188"/>
      <c r="L1019" s="188"/>
      <c r="M1019" s="188"/>
      <c r="N1019" s="188"/>
      <c r="O1019" s="188"/>
      <c r="P1019" s="188"/>
      <c r="Q1019" s="188"/>
      <c r="R1019" s="188"/>
      <c r="S1019" s="188"/>
      <c r="T1019" s="188"/>
      <c r="U1019" s="188"/>
      <c r="V1019" s="188"/>
      <c r="W1019" s="188"/>
      <c r="AP1019" s="195"/>
    </row>
    <row r="1020" spans="3:42" s="194" customFormat="1">
      <c r="C1020" s="188"/>
      <c r="D1020" s="188"/>
      <c r="E1020" s="188"/>
      <c r="F1020" s="188"/>
      <c r="G1020" s="188"/>
      <c r="H1020" s="188"/>
      <c r="I1020" s="188"/>
      <c r="J1020" s="188"/>
      <c r="K1020" s="188"/>
      <c r="L1020" s="188"/>
      <c r="M1020" s="188"/>
      <c r="N1020" s="188"/>
      <c r="O1020" s="188"/>
      <c r="P1020" s="188"/>
      <c r="Q1020" s="188"/>
      <c r="R1020" s="188"/>
      <c r="S1020" s="188"/>
      <c r="T1020" s="188"/>
      <c r="U1020" s="188"/>
      <c r="V1020" s="188"/>
      <c r="W1020" s="188"/>
      <c r="AP1020" s="195"/>
    </row>
    <row r="1021" spans="3:42" s="194" customFormat="1">
      <c r="C1021" s="188"/>
      <c r="D1021" s="188"/>
      <c r="E1021" s="188"/>
      <c r="F1021" s="188"/>
      <c r="G1021" s="188"/>
      <c r="H1021" s="188"/>
      <c r="I1021" s="188"/>
      <c r="J1021" s="188"/>
      <c r="K1021" s="188"/>
      <c r="L1021" s="188"/>
      <c r="M1021" s="188"/>
      <c r="N1021" s="188"/>
      <c r="O1021" s="188"/>
      <c r="P1021" s="188"/>
      <c r="Q1021" s="188"/>
      <c r="R1021" s="188"/>
      <c r="S1021" s="188"/>
      <c r="T1021" s="188"/>
      <c r="U1021" s="188"/>
      <c r="V1021" s="188"/>
      <c r="W1021" s="188"/>
      <c r="AP1021" s="195"/>
    </row>
    <row r="1022" spans="3:42" s="194" customFormat="1">
      <c r="C1022" s="188"/>
      <c r="D1022" s="188"/>
      <c r="E1022" s="188"/>
      <c r="F1022" s="188"/>
      <c r="G1022" s="188"/>
      <c r="H1022" s="188"/>
      <c r="I1022" s="188"/>
      <c r="J1022" s="188"/>
      <c r="K1022" s="188"/>
      <c r="L1022" s="188"/>
      <c r="M1022" s="188"/>
      <c r="N1022" s="188"/>
      <c r="O1022" s="188"/>
      <c r="P1022" s="188"/>
      <c r="Q1022" s="188"/>
      <c r="R1022" s="188"/>
      <c r="S1022" s="188"/>
      <c r="T1022" s="188"/>
      <c r="U1022" s="188"/>
      <c r="V1022" s="188"/>
      <c r="W1022" s="188"/>
      <c r="AP1022" s="195"/>
    </row>
    <row r="1023" spans="3:42" s="194" customFormat="1">
      <c r="C1023" s="188"/>
      <c r="D1023" s="188"/>
      <c r="E1023" s="188"/>
      <c r="F1023" s="188"/>
      <c r="G1023" s="188"/>
      <c r="H1023" s="188"/>
      <c r="I1023" s="188"/>
      <c r="J1023" s="188"/>
      <c r="K1023" s="188"/>
      <c r="L1023" s="188"/>
      <c r="M1023" s="188"/>
      <c r="N1023" s="188"/>
      <c r="O1023" s="188"/>
      <c r="P1023" s="188"/>
      <c r="Q1023" s="188"/>
      <c r="R1023" s="188"/>
      <c r="S1023" s="188"/>
      <c r="T1023" s="188"/>
      <c r="U1023" s="188"/>
      <c r="V1023" s="188"/>
      <c r="W1023" s="188"/>
      <c r="AP1023" s="195"/>
    </row>
    <row r="1024" spans="3:42" s="194" customFormat="1">
      <c r="C1024" s="188"/>
      <c r="D1024" s="188"/>
      <c r="E1024" s="188"/>
      <c r="F1024" s="188"/>
      <c r="G1024" s="188"/>
      <c r="H1024" s="188"/>
      <c r="I1024" s="188"/>
      <c r="J1024" s="188"/>
      <c r="K1024" s="188"/>
      <c r="L1024" s="188"/>
      <c r="M1024" s="188"/>
      <c r="N1024" s="188"/>
      <c r="O1024" s="188"/>
      <c r="P1024" s="188"/>
      <c r="Q1024" s="188"/>
      <c r="R1024" s="188"/>
      <c r="S1024" s="188"/>
      <c r="T1024" s="188"/>
      <c r="U1024" s="188"/>
      <c r="V1024" s="188"/>
      <c r="W1024" s="188"/>
      <c r="AP1024" s="195"/>
    </row>
    <row r="1025" spans="3:42" s="194" customFormat="1">
      <c r="C1025" s="188"/>
      <c r="D1025" s="188"/>
      <c r="E1025" s="188"/>
      <c r="F1025" s="188"/>
      <c r="G1025" s="188"/>
      <c r="H1025" s="188"/>
      <c r="I1025" s="188"/>
      <c r="J1025" s="188"/>
      <c r="K1025" s="188"/>
      <c r="L1025" s="188"/>
      <c r="M1025" s="188"/>
      <c r="N1025" s="188"/>
      <c r="O1025" s="188"/>
      <c r="P1025" s="188"/>
      <c r="Q1025" s="188"/>
      <c r="R1025" s="188"/>
      <c r="S1025" s="188"/>
      <c r="T1025" s="188"/>
      <c r="U1025" s="188"/>
      <c r="V1025" s="188"/>
      <c r="W1025" s="188"/>
      <c r="AP1025" s="195"/>
    </row>
    <row r="1026" spans="3:42" s="194" customFormat="1">
      <c r="C1026" s="188"/>
      <c r="D1026" s="188"/>
      <c r="E1026" s="188"/>
      <c r="F1026" s="188"/>
      <c r="G1026" s="188"/>
      <c r="H1026" s="188"/>
      <c r="I1026" s="188"/>
      <c r="J1026" s="188"/>
      <c r="K1026" s="188"/>
      <c r="L1026" s="188"/>
      <c r="M1026" s="188"/>
      <c r="N1026" s="188"/>
      <c r="O1026" s="188"/>
      <c r="P1026" s="188"/>
      <c r="Q1026" s="188"/>
      <c r="R1026" s="188"/>
      <c r="S1026" s="188"/>
      <c r="T1026" s="188"/>
      <c r="U1026" s="188"/>
      <c r="V1026" s="188"/>
      <c r="W1026" s="188"/>
      <c r="AP1026" s="195"/>
    </row>
    <row r="1027" spans="3:42" s="194" customFormat="1">
      <c r="C1027" s="188"/>
      <c r="D1027" s="188"/>
      <c r="E1027" s="188"/>
      <c r="F1027" s="188"/>
      <c r="G1027" s="188"/>
      <c r="H1027" s="188"/>
      <c r="I1027" s="188"/>
      <c r="J1027" s="188"/>
      <c r="K1027" s="188"/>
      <c r="L1027" s="188"/>
      <c r="M1027" s="188"/>
      <c r="N1027" s="188"/>
      <c r="O1027" s="188"/>
      <c r="P1027" s="188"/>
      <c r="Q1027" s="188"/>
      <c r="R1027" s="188"/>
      <c r="S1027" s="188"/>
      <c r="T1027" s="188"/>
      <c r="U1027" s="188"/>
      <c r="V1027" s="188"/>
      <c r="W1027" s="188"/>
      <c r="AP1027" s="195"/>
    </row>
    <row r="1028" spans="3:42" s="194" customFormat="1">
      <c r="C1028" s="188"/>
      <c r="D1028" s="188"/>
      <c r="E1028" s="188"/>
      <c r="F1028" s="188"/>
      <c r="G1028" s="188"/>
      <c r="H1028" s="188"/>
      <c r="I1028" s="188"/>
      <c r="J1028" s="188"/>
      <c r="K1028" s="188"/>
      <c r="L1028" s="188"/>
      <c r="M1028" s="188"/>
      <c r="N1028" s="188"/>
      <c r="O1028" s="188"/>
      <c r="P1028" s="188"/>
      <c r="Q1028" s="188"/>
      <c r="R1028" s="188"/>
      <c r="S1028" s="188"/>
      <c r="T1028" s="188"/>
      <c r="U1028" s="188"/>
      <c r="V1028" s="188"/>
      <c r="W1028" s="188"/>
      <c r="AP1028" s="195"/>
    </row>
    <row r="1029" spans="3:42" s="194" customFormat="1">
      <c r="C1029" s="188"/>
      <c r="D1029" s="188"/>
      <c r="E1029" s="188"/>
      <c r="F1029" s="188"/>
      <c r="G1029" s="188"/>
      <c r="H1029" s="188"/>
      <c r="I1029" s="188"/>
      <c r="J1029" s="188"/>
      <c r="K1029" s="188"/>
      <c r="L1029" s="188"/>
      <c r="M1029" s="188"/>
      <c r="N1029" s="188"/>
      <c r="O1029" s="188"/>
      <c r="P1029" s="188"/>
      <c r="Q1029" s="188"/>
      <c r="R1029" s="188"/>
      <c r="S1029" s="188"/>
      <c r="T1029" s="188"/>
      <c r="U1029" s="188"/>
      <c r="V1029" s="188"/>
      <c r="W1029" s="188"/>
      <c r="AP1029" s="195"/>
    </row>
    <row r="1030" spans="3:42" s="194" customFormat="1">
      <c r="C1030" s="188"/>
      <c r="D1030" s="188"/>
      <c r="E1030" s="188"/>
      <c r="F1030" s="188"/>
      <c r="G1030" s="188"/>
      <c r="H1030" s="188"/>
      <c r="I1030" s="188"/>
      <c r="J1030" s="188"/>
      <c r="K1030" s="188"/>
      <c r="L1030" s="188"/>
      <c r="M1030" s="188"/>
      <c r="N1030" s="188"/>
      <c r="O1030" s="188"/>
      <c r="P1030" s="188"/>
      <c r="Q1030" s="188"/>
      <c r="R1030" s="188"/>
      <c r="S1030" s="188"/>
      <c r="T1030" s="188"/>
      <c r="U1030" s="188"/>
      <c r="V1030" s="188"/>
      <c r="W1030" s="188"/>
      <c r="AP1030" s="195"/>
    </row>
    <row r="1031" spans="3:42" s="194" customFormat="1">
      <c r="C1031" s="188"/>
      <c r="D1031" s="188"/>
      <c r="E1031" s="188"/>
      <c r="F1031" s="188"/>
      <c r="G1031" s="188"/>
      <c r="H1031" s="188"/>
      <c r="I1031" s="188"/>
      <c r="J1031" s="188"/>
      <c r="K1031" s="188"/>
      <c r="L1031" s="188"/>
      <c r="M1031" s="188"/>
      <c r="N1031" s="188"/>
      <c r="O1031" s="188"/>
      <c r="P1031" s="188"/>
      <c r="Q1031" s="188"/>
      <c r="R1031" s="188"/>
      <c r="S1031" s="188"/>
      <c r="T1031" s="188"/>
      <c r="U1031" s="188"/>
      <c r="V1031" s="188"/>
      <c r="W1031" s="188"/>
      <c r="AP1031" s="195"/>
    </row>
    <row r="1032" spans="3:42" s="194" customFormat="1">
      <c r="C1032" s="188"/>
      <c r="D1032" s="188"/>
      <c r="E1032" s="188"/>
      <c r="F1032" s="188"/>
      <c r="G1032" s="188"/>
      <c r="H1032" s="188"/>
      <c r="I1032" s="188"/>
      <c r="J1032" s="188"/>
      <c r="K1032" s="188"/>
      <c r="L1032" s="188"/>
      <c r="M1032" s="188"/>
      <c r="N1032" s="188"/>
      <c r="O1032" s="188"/>
      <c r="P1032" s="188"/>
      <c r="Q1032" s="188"/>
      <c r="R1032" s="188"/>
      <c r="S1032" s="188"/>
      <c r="T1032" s="188"/>
      <c r="U1032" s="188"/>
      <c r="V1032" s="188"/>
      <c r="W1032" s="188"/>
      <c r="AP1032" s="195"/>
    </row>
    <row r="1033" spans="3:42" s="194" customFormat="1">
      <c r="C1033" s="188"/>
      <c r="D1033" s="188"/>
      <c r="E1033" s="188"/>
      <c r="F1033" s="188"/>
      <c r="G1033" s="188"/>
      <c r="H1033" s="188"/>
      <c r="I1033" s="188"/>
      <c r="J1033" s="188"/>
      <c r="K1033" s="188"/>
      <c r="L1033" s="188"/>
      <c r="M1033" s="188"/>
      <c r="N1033" s="188"/>
      <c r="O1033" s="188"/>
      <c r="P1033" s="188"/>
      <c r="Q1033" s="188"/>
      <c r="R1033" s="188"/>
      <c r="S1033" s="188"/>
      <c r="T1033" s="188"/>
      <c r="U1033" s="188"/>
      <c r="V1033" s="188"/>
      <c r="W1033" s="188"/>
      <c r="AP1033" s="195"/>
    </row>
    <row r="1034" spans="3:42" s="194" customFormat="1">
      <c r="C1034" s="188"/>
      <c r="D1034" s="188"/>
      <c r="E1034" s="188"/>
      <c r="F1034" s="188"/>
      <c r="G1034" s="188"/>
      <c r="H1034" s="188"/>
      <c r="I1034" s="188"/>
      <c r="J1034" s="188"/>
      <c r="K1034" s="188"/>
      <c r="L1034" s="188"/>
      <c r="M1034" s="188"/>
      <c r="N1034" s="188"/>
      <c r="O1034" s="188"/>
      <c r="P1034" s="188"/>
      <c r="Q1034" s="188"/>
      <c r="R1034" s="188"/>
      <c r="S1034" s="188"/>
      <c r="T1034" s="188"/>
      <c r="U1034" s="188"/>
      <c r="V1034" s="188"/>
      <c r="W1034" s="188"/>
      <c r="AP1034" s="195"/>
    </row>
    <row r="1035" spans="3:42" s="194" customFormat="1">
      <c r="C1035" s="188"/>
      <c r="D1035" s="188"/>
      <c r="E1035" s="188"/>
      <c r="F1035" s="188"/>
      <c r="G1035" s="188"/>
      <c r="H1035" s="188"/>
      <c r="I1035" s="188"/>
      <c r="J1035" s="188"/>
      <c r="K1035" s="188"/>
      <c r="L1035" s="188"/>
      <c r="M1035" s="188"/>
      <c r="N1035" s="188"/>
      <c r="O1035" s="188"/>
      <c r="P1035" s="188"/>
      <c r="Q1035" s="188"/>
      <c r="R1035" s="188"/>
      <c r="S1035" s="188"/>
      <c r="T1035" s="188"/>
      <c r="U1035" s="188"/>
      <c r="V1035" s="188"/>
      <c r="W1035" s="188"/>
      <c r="AP1035" s="195"/>
    </row>
    <row r="1036" spans="3:42" s="194" customFormat="1">
      <c r="C1036" s="188"/>
      <c r="D1036" s="188"/>
      <c r="E1036" s="188"/>
      <c r="F1036" s="188"/>
      <c r="G1036" s="188"/>
      <c r="H1036" s="188"/>
      <c r="I1036" s="188"/>
      <c r="J1036" s="188"/>
      <c r="K1036" s="188"/>
      <c r="L1036" s="188"/>
      <c r="M1036" s="188"/>
      <c r="N1036" s="188"/>
      <c r="O1036" s="188"/>
      <c r="P1036" s="188"/>
      <c r="Q1036" s="188"/>
      <c r="R1036" s="188"/>
      <c r="S1036" s="188"/>
      <c r="T1036" s="188"/>
      <c r="U1036" s="188"/>
      <c r="V1036" s="188"/>
      <c r="W1036" s="188"/>
      <c r="AP1036" s="195"/>
    </row>
    <row r="1037" spans="3:42" s="194" customFormat="1">
      <c r="C1037" s="188"/>
      <c r="D1037" s="188"/>
      <c r="E1037" s="188"/>
      <c r="F1037" s="188"/>
      <c r="G1037" s="188"/>
      <c r="H1037" s="188"/>
      <c r="I1037" s="188"/>
      <c r="J1037" s="188"/>
      <c r="K1037" s="188"/>
      <c r="L1037" s="188"/>
      <c r="M1037" s="188"/>
      <c r="N1037" s="188"/>
      <c r="O1037" s="188"/>
      <c r="P1037" s="188"/>
      <c r="Q1037" s="188"/>
      <c r="R1037" s="188"/>
      <c r="S1037" s="188"/>
      <c r="T1037" s="188"/>
      <c r="U1037" s="188"/>
      <c r="V1037" s="188"/>
      <c r="W1037" s="188"/>
      <c r="AP1037" s="195"/>
    </row>
    <row r="1038" spans="3:42" s="194" customFormat="1">
      <c r="C1038" s="188"/>
      <c r="D1038" s="188"/>
      <c r="E1038" s="188"/>
      <c r="F1038" s="188"/>
      <c r="G1038" s="188"/>
      <c r="H1038" s="188"/>
      <c r="I1038" s="188"/>
      <c r="J1038" s="188"/>
      <c r="K1038" s="188"/>
      <c r="L1038" s="188"/>
      <c r="M1038" s="188"/>
      <c r="N1038" s="188"/>
      <c r="O1038" s="188"/>
      <c r="P1038" s="188"/>
      <c r="Q1038" s="188"/>
      <c r="R1038" s="188"/>
      <c r="S1038" s="188"/>
      <c r="T1038" s="188"/>
      <c r="U1038" s="188"/>
      <c r="V1038" s="188"/>
      <c r="W1038" s="188"/>
      <c r="AP1038" s="195"/>
    </row>
    <row r="1039" spans="3:42" s="194" customFormat="1">
      <c r="C1039" s="188"/>
      <c r="D1039" s="188"/>
      <c r="E1039" s="188"/>
      <c r="F1039" s="188"/>
      <c r="G1039" s="188"/>
      <c r="H1039" s="188"/>
      <c r="I1039" s="188"/>
      <c r="J1039" s="188"/>
      <c r="K1039" s="188"/>
      <c r="L1039" s="188"/>
      <c r="M1039" s="188"/>
      <c r="N1039" s="188"/>
      <c r="O1039" s="188"/>
      <c r="P1039" s="188"/>
      <c r="Q1039" s="188"/>
      <c r="R1039" s="188"/>
      <c r="S1039" s="188"/>
      <c r="T1039" s="188"/>
      <c r="U1039" s="188"/>
      <c r="V1039" s="188"/>
      <c r="W1039" s="188"/>
      <c r="AP1039" s="195"/>
    </row>
    <row r="1040" spans="3:42" s="194" customFormat="1">
      <c r="C1040" s="188"/>
      <c r="D1040" s="188"/>
      <c r="E1040" s="188"/>
      <c r="F1040" s="188"/>
      <c r="G1040" s="188"/>
      <c r="H1040" s="188"/>
      <c r="I1040" s="188"/>
      <c r="J1040" s="188"/>
      <c r="K1040" s="188"/>
      <c r="L1040" s="188"/>
      <c r="M1040" s="188"/>
      <c r="N1040" s="188"/>
      <c r="O1040" s="188"/>
      <c r="P1040" s="188"/>
      <c r="Q1040" s="188"/>
      <c r="R1040" s="188"/>
      <c r="S1040" s="188"/>
      <c r="T1040" s="188"/>
      <c r="U1040" s="188"/>
      <c r="V1040" s="188"/>
      <c r="W1040" s="188"/>
      <c r="AP1040" s="195"/>
    </row>
    <row r="1041" spans="3:42" s="194" customFormat="1">
      <c r="C1041" s="188"/>
      <c r="D1041" s="188"/>
      <c r="E1041" s="188"/>
      <c r="F1041" s="188"/>
      <c r="G1041" s="188"/>
      <c r="H1041" s="188"/>
      <c r="I1041" s="188"/>
      <c r="J1041" s="188"/>
      <c r="K1041" s="188"/>
      <c r="L1041" s="188"/>
      <c r="M1041" s="188"/>
      <c r="N1041" s="188"/>
      <c r="O1041" s="188"/>
      <c r="P1041" s="188"/>
      <c r="Q1041" s="188"/>
      <c r="R1041" s="188"/>
      <c r="S1041" s="188"/>
      <c r="T1041" s="188"/>
      <c r="U1041" s="188"/>
      <c r="V1041" s="188"/>
      <c r="W1041" s="188"/>
      <c r="AP1041" s="195"/>
    </row>
    <row r="1042" spans="3:42" s="194" customFormat="1">
      <c r="C1042" s="188"/>
      <c r="D1042" s="188"/>
      <c r="E1042" s="188"/>
      <c r="F1042" s="188"/>
      <c r="G1042" s="188"/>
      <c r="H1042" s="188"/>
      <c r="I1042" s="188"/>
      <c r="J1042" s="188"/>
      <c r="K1042" s="188"/>
      <c r="L1042" s="188"/>
      <c r="M1042" s="188"/>
      <c r="N1042" s="188"/>
      <c r="O1042" s="188"/>
      <c r="P1042" s="188"/>
      <c r="Q1042" s="188"/>
      <c r="R1042" s="188"/>
      <c r="S1042" s="188"/>
      <c r="T1042" s="188"/>
      <c r="U1042" s="188"/>
      <c r="V1042" s="188"/>
      <c r="W1042" s="188"/>
      <c r="AP1042" s="195"/>
    </row>
    <row r="1043" spans="3:42" s="194" customFormat="1">
      <c r="C1043" s="188"/>
      <c r="D1043" s="188"/>
      <c r="E1043" s="188"/>
      <c r="F1043" s="188"/>
      <c r="G1043" s="188"/>
      <c r="H1043" s="188"/>
      <c r="I1043" s="188"/>
      <c r="J1043" s="188"/>
      <c r="K1043" s="188"/>
      <c r="L1043" s="188"/>
      <c r="M1043" s="188"/>
      <c r="N1043" s="188"/>
      <c r="O1043" s="188"/>
      <c r="P1043" s="188"/>
      <c r="Q1043" s="188"/>
      <c r="R1043" s="188"/>
      <c r="S1043" s="188"/>
      <c r="T1043" s="188"/>
      <c r="U1043" s="188"/>
      <c r="V1043" s="188"/>
      <c r="W1043" s="188"/>
      <c r="AP1043" s="195"/>
    </row>
    <row r="1044" spans="3:42" s="194" customFormat="1">
      <c r="C1044" s="188"/>
      <c r="D1044" s="188"/>
      <c r="E1044" s="188"/>
      <c r="F1044" s="188"/>
      <c r="G1044" s="188"/>
      <c r="H1044" s="188"/>
      <c r="I1044" s="188"/>
      <c r="J1044" s="188"/>
      <c r="K1044" s="188"/>
      <c r="L1044" s="188"/>
      <c r="M1044" s="188"/>
      <c r="N1044" s="188"/>
      <c r="O1044" s="188"/>
      <c r="P1044" s="188"/>
      <c r="Q1044" s="188"/>
      <c r="R1044" s="188"/>
      <c r="S1044" s="188"/>
      <c r="T1044" s="188"/>
      <c r="U1044" s="188"/>
      <c r="V1044" s="188"/>
      <c r="W1044" s="188"/>
      <c r="AP1044" s="195"/>
    </row>
    <row r="1045" spans="3:42" s="194" customFormat="1">
      <c r="C1045" s="188"/>
      <c r="D1045" s="188"/>
      <c r="E1045" s="188"/>
      <c r="F1045" s="188"/>
      <c r="G1045" s="188"/>
      <c r="H1045" s="188"/>
      <c r="I1045" s="188"/>
      <c r="J1045" s="188"/>
      <c r="K1045" s="188"/>
      <c r="L1045" s="188"/>
      <c r="M1045" s="188"/>
      <c r="N1045" s="188"/>
      <c r="O1045" s="188"/>
      <c r="P1045" s="188"/>
      <c r="Q1045" s="188"/>
      <c r="R1045" s="188"/>
      <c r="S1045" s="188"/>
      <c r="T1045" s="188"/>
      <c r="U1045" s="188"/>
      <c r="V1045" s="188"/>
      <c r="W1045" s="188"/>
      <c r="AP1045" s="195"/>
    </row>
    <row r="1046" spans="3:42" s="194" customFormat="1">
      <c r="C1046" s="188"/>
      <c r="D1046" s="188"/>
      <c r="E1046" s="188"/>
      <c r="F1046" s="188"/>
      <c r="G1046" s="188"/>
      <c r="H1046" s="188"/>
      <c r="I1046" s="188"/>
      <c r="J1046" s="188"/>
      <c r="K1046" s="188"/>
      <c r="L1046" s="188"/>
      <c r="M1046" s="188"/>
      <c r="N1046" s="188"/>
      <c r="O1046" s="188"/>
      <c r="P1046" s="188"/>
      <c r="Q1046" s="188"/>
      <c r="R1046" s="188"/>
      <c r="S1046" s="188"/>
      <c r="T1046" s="188"/>
      <c r="U1046" s="188"/>
      <c r="V1046" s="188"/>
      <c r="W1046" s="188"/>
      <c r="AP1046" s="195"/>
    </row>
    <row r="1047" spans="3:42" s="194" customFormat="1">
      <c r="C1047" s="188"/>
      <c r="D1047" s="188"/>
      <c r="E1047" s="188"/>
      <c r="F1047" s="188"/>
      <c r="G1047" s="188"/>
      <c r="H1047" s="188"/>
      <c r="I1047" s="188"/>
      <c r="J1047" s="188"/>
      <c r="K1047" s="188"/>
      <c r="L1047" s="188"/>
      <c r="M1047" s="188"/>
      <c r="N1047" s="188"/>
      <c r="O1047" s="188"/>
      <c r="P1047" s="188"/>
      <c r="Q1047" s="188"/>
      <c r="R1047" s="188"/>
      <c r="S1047" s="188"/>
      <c r="T1047" s="188"/>
      <c r="U1047" s="188"/>
      <c r="V1047" s="188"/>
      <c r="W1047" s="188"/>
      <c r="AP1047" s="195"/>
    </row>
    <row r="1048" spans="3:42" s="194" customFormat="1">
      <c r="C1048" s="188"/>
      <c r="D1048" s="188"/>
      <c r="E1048" s="188"/>
      <c r="F1048" s="188"/>
      <c r="G1048" s="188"/>
      <c r="H1048" s="188"/>
      <c r="I1048" s="188"/>
      <c r="J1048" s="188"/>
      <c r="K1048" s="188"/>
      <c r="L1048" s="188"/>
      <c r="M1048" s="188"/>
      <c r="N1048" s="188"/>
      <c r="O1048" s="188"/>
      <c r="P1048" s="188"/>
      <c r="Q1048" s="188"/>
      <c r="R1048" s="188"/>
      <c r="S1048" s="188"/>
      <c r="T1048" s="188"/>
      <c r="U1048" s="188"/>
      <c r="V1048" s="188"/>
      <c r="W1048" s="188"/>
      <c r="AP1048" s="195"/>
    </row>
    <row r="1049" spans="3:42" s="194" customFormat="1">
      <c r="C1049" s="188"/>
      <c r="D1049" s="188"/>
      <c r="E1049" s="188"/>
      <c r="F1049" s="188"/>
      <c r="G1049" s="188"/>
      <c r="H1049" s="188"/>
      <c r="I1049" s="188"/>
      <c r="J1049" s="188"/>
      <c r="K1049" s="188"/>
      <c r="L1049" s="188"/>
      <c r="M1049" s="188"/>
      <c r="N1049" s="188"/>
      <c r="O1049" s="188"/>
      <c r="P1049" s="188"/>
      <c r="Q1049" s="188"/>
      <c r="R1049" s="188"/>
      <c r="S1049" s="188"/>
      <c r="T1049" s="188"/>
      <c r="U1049" s="188"/>
      <c r="V1049" s="188"/>
      <c r="W1049" s="188"/>
      <c r="AP1049" s="195"/>
    </row>
    <row r="1050" spans="3:42" s="194" customFormat="1">
      <c r="C1050" s="188"/>
      <c r="D1050" s="188"/>
      <c r="E1050" s="188"/>
      <c r="F1050" s="188"/>
      <c r="G1050" s="188"/>
      <c r="H1050" s="188"/>
      <c r="I1050" s="188"/>
      <c r="J1050" s="188"/>
      <c r="K1050" s="188"/>
      <c r="L1050" s="188"/>
      <c r="M1050" s="188"/>
      <c r="N1050" s="188"/>
      <c r="O1050" s="188"/>
      <c r="P1050" s="188"/>
      <c r="Q1050" s="188"/>
      <c r="R1050" s="188"/>
      <c r="S1050" s="188"/>
      <c r="T1050" s="188"/>
      <c r="U1050" s="188"/>
      <c r="V1050" s="188"/>
      <c r="W1050" s="188"/>
      <c r="AP1050" s="195"/>
    </row>
    <row r="1051" spans="3:42" s="194" customFormat="1">
      <c r="C1051" s="188"/>
      <c r="D1051" s="188"/>
      <c r="E1051" s="188"/>
      <c r="F1051" s="188"/>
      <c r="G1051" s="188"/>
      <c r="H1051" s="188"/>
      <c r="I1051" s="188"/>
      <c r="J1051" s="188"/>
      <c r="K1051" s="188"/>
      <c r="L1051" s="188"/>
      <c r="M1051" s="188"/>
      <c r="N1051" s="188"/>
      <c r="O1051" s="188"/>
      <c r="P1051" s="188"/>
      <c r="Q1051" s="188"/>
      <c r="R1051" s="188"/>
      <c r="S1051" s="188"/>
      <c r="T1051" s="188"/>
      <c r="U1051" s="188"/>
      <c r="V1051" s="188"/>
      <c r="W1051" s="188"/>
      <c r="AP1051" s="195"/>
    </row>
    <row r="1052" spans="3:42" s="194" customFormat="1">
      <c r="C1052" s="188"/>
      <c r="D1052" s="188"/>
      <c r="E1052" s="188"/>
      <c r="F1052" s="188"/>
      <c r="G1052" s="188"/>
      <c r="H1052" s="188"/>
      <c r="I1052" s="188"/>
      <c r="J1052" s="188"/>
      <c r="K1052" s="188"/>
      <c r="L1052" s="188"/>
      <c r="M1052" s="188"/>
      <c r="N1052" s="188"/>
      <c r="O1052" s="188"/>
      <c r="P1052" s="188"/>
      <c r="Q1052" s="188"/>
      <c r="R1052" s="188"/>
      <c r="S1052" s="188"/>
      <c r="T1052" s="188"/>
      <c r="U1052" s="188"/>
      <c r="V1052" s="188"/>
      <c r="W1052" s="188"/>
      <c r="AP1052" s="195"/>
    </row>
    <row r="1053" spans="3:42" s="194" customFormat="1">
      <c r="C1053" s="188"/>
      <c r="D1053" s="188"/>
      <c r="E1053" s="188"/>
      <c r="F1053" s="188"/>
      <c r="G1053" s="188"/>
      <c r="H1053" s="188"/>
      <c r="I1053" s="188"/>
      <c r="J1053" s="188"/>
      <c r="K1053" s="188"/>
      <c r="L1053" s="188"/>
      <c r="M1053" s="188"/>
      <c r="N1053" s="188"/>
      <c r="O1053" s="188"/>
      <c r="P1053" s="188"/>
      <c r="Q1053" s="188"/>
      <c r="R1053" s="188"/>
      <c r="S1053" s="188"/>
      <c r="T1053" s="188"/>
      <c r="U1053" s="188"/>
      <c r="V1053" s="188"/>
      <c r="W1053" s="188"/>
      <c r="AP1053" s="195"/>
    </row>
    <row r="1054" spans="3:42" s="194" customFormat="1">
      <c r="C1054" s="188"/>
      <c r="D1054" s="188"/>
      <c r="E1054" s="188"/>
      <c r="F1054" s="188"/>
      <c r="G1054" s="188"/>
      <c r="H1054" s="188"/>
      <c r="I1054" s="188"/>
      <c r="J1054" s="188"/>
      <c r="K1054" s="188"/>
      <c r="L1054" s="188"/>
      <c r="M1054" s="188"/>
      <c r="N1054" s="188"/>
      <c r="O1054" s="188"/>
      <c r="P1054" s="188"/>
      <c r="Q1054" s="188"/>
      <c r="R1054" s="188"/>
      <c r="S1054" s="188"/>
      <c r="T1054" s="188"/>
      <c r="U1054" s="188"/>
      <c r="V1054" s="188"/>
      <c r="W1054" s="188"/>
      <c r="AP1054" s="195"/>
    </row>
    <row r="1055" spans="3:42" s="194" customFormat="1">
      <c r="C1055" s="188"/>
      <c r="D1055" s="188"/>
      <c r="E1055" s="188"/>
      <c r="F1055" s="188"/>
      <c r="G1055" s="188"/>
      <c r="H1055" s="188"/>
      <c r="I1055" s="188"/>
      <c r="J1055" s="188"/>
      <c r="K1055" s="188"/>
      <c r="L1055" s="188"/>
      <c r="M1055" s="188"/>
      <c r="N1055" s="188"/>
      <c r="O1055" s="188"/>
      <c r="P1055" s="188"/>
      <c r="Q1055" s="188"/>
      <c r="R1055" s="188"/>
      <c r="S1055" s="188"/>
      <c r="T1055" s="188"/>
      <c r="U1055" s="188"/>
      <c r="V1055" s="188"/>
      <c r="W1055" s="188"/>
      <c r="AP1055" s="195"/>
    </row>
    <row r="1056" spans="3:42" s="194" customFormat="1">
      <c r="C1056" s="188"/>
      <c r="D1056" s="188"/>
      <c r="E1056" s="188"/>
      <c r="F1056" s="188"/>
      <c r="G1056" s="188"/>
      <c r="H1056" s="188"/>
      <c r="I1056" s="188"/>
      <c r="J1056" s="188"/>
      <c r="K1056" s="188"/>
      <c r="L1056" s="188"/>
      <c r="M1056" s="188"/>
      <c r="N1056" s="188"/>
      <c r="O1056" s="188"/>
      <c r="P1056" s="188"/>
      <c r="Q1056" s="188"/>
      <c r="R1056" s="188"/>
      <c r="S1056" s="188"/>
      <c r="T1056" s="188"/>
      <c r="U1056" s="188"/>
      <c r="V1056" s="188"/>
      <c r="W1056" s="188"/>
      <c r="AP1056" s="195"/>
    </row>
    <row r="1057" spans="3:42" s="194" customFormat="1">
      <c r="C1057" s="188"/>
      <c r="D1057" s="188"/>
      <c r="E1057" s="188"/>
      <c r="F1057" s="188"/>
      <c r="G1057" s="188"/>
      <c r="H1057" s="188"/>
      <c r="I1057" s="188"/>
      <c r="J1057" s="188"/>
      <c r="K1057" s="188"/>
      <c r="L1057" s="188"/>
      <c r="M1057" s="188"/>
      <c r="N1057" s="188"/>
      <c r="O1057" s="188"/>
      <c r="P1057" s="188"/>
      <c r="Q1057" s="188"/>
      <c r="R1057" s="188"/>
      <c r="S1057" s="188"/>
      <c r="T1057" s="188"/>
      <c r="U1057" s="188"/>
      <c r="V1057" s="188"/>
      <c r="W1057" s="188"/>
      <c r="AP1057" s="195"/>
    </row>
    <row r="1058" spans="3:42" s="194" customFormat="1">
      <c r="C1058" s="188"/>
      <c r="D1058" s="188"/>
      <c r="E1058" s="188"/>
      <c r="F1058" s="188"/>
      <c r="G1058" s="188"/>
      <c r="H1058" s="188"/>
      <c r="I1058" s="188"/>
      <c r="J1058" s="188"/>
      <c r="K1058" s="188"/>
      <c r="L1058" s="188"/>
      <c r="M1058" s="188"/>
      <c r="N1058" s="188"/>
      <c r="O1058" s="188"/>
      <c r="P1058" s="188"/>
      <c r="Q1058" s="188"/>
      <c r="R1058" s="188"/>
      <c r="S1058" s="188"/>
      <c r="T1058" s="188"/>
      <c r="U1058" s="188"/>
      <c r="V1058" s="188"/>
      <c r="W1058" s="188"/>
      <c r="AP1058" s="195"/>
    </row>
    <row r="1059" spans="3:42" s="194" customFormat="1">
      <c r="C1059" s="188"/>
      <c r="D1059" s="188"/>
      <c r="E1059" s="188"/>
      <c r="F1059" s="188"/>
      <c r="G1059" s="188"/>
      <c r="H1059" s="188"/>
      <c r="I1059" s="188"/>
      <c r="J1059" s="188"/>
      <c r="K1059" s="188"/>
      <c r="L1059" s="188"/>
      <c r="M1059" s="188"/>
      <c r="N1059" s="188"/>
      <c r="O1059" s="188"/>
      <c r="P1059" s="188"/>
      <c r="Q1059" s="188"/>
      <c r="R1059" s="188"/>
      <c r="S1059" s="188"/>
      <c r="T1059" s="188"/>
      <c r="U1059" s="188"/>
      <c r="V1059" s="188"/>
      <c r="W1059" s="188"/>
      <c r="AP1059" s="195"/>
    </row>
    <row r="1060" spans="3:42" s="194" customFormat="1">
      <c r="C1060" s="188"/>
      <c r="D1060" s="188"/>
      <c r="E1060" s="188"/>
      <c r="F1060" s="188"/>
      <c r="G1060" s="188"/>
      <c r="H1060" s="188"/>
      <c r="I1060" s="188"/>
      <c r="J1060" s="188"/>
      <c r="K1060" s="188"/>
      <c r="L1060" s="188"/>
      <c r="M1060" s="188"/>
      <c r="N1060" s="188"/>
      <c r="O1060" s="188"/>
      <c r="P1060" s="188"/>
      <c r="Q1060" s="188"/>
      <c r="R1060" s="188"/>
      <c r="S1060" s="188"/>
      <c r="T1060" s="188"/>
      <c r="U1060" s="188"/>
      <c r="V1060" s="188"/>
      <c r="W1060" s="188"/>
      <c r="AP1060" s="195"/>
    </row>
    <row r="1061" spans="3:42" s="194" customFormat="1">
      <c r="C1061" s="188"/>
      <c r="D1061" s="188"/>
      <c r="E1061" s="188"/>
      <c r="F1061" s="188"/>
      <c r="G1061" s="188"/>
      <c r="H1061" s="188"/>
      <c r="I1061" s="188"/>
      <c r="J1061" s="188"/>
      <c r="K1061" s="188"/>
      <c r="L1061" s="188"/>
      <c r="M1061" s="188"/>
      <c r="N1061" s="188"/>
      <c r="O1061" s="188"/>
      <c r="P1061" s="188"/>
      <c r="Q1061" s="188"/>
      <c r="R1061" s="188"/>
      <c r="S1061" s="188"/>
      <c r="T1061" s="188"/>
      <c r="U1061" s="188"/>
      <c r="V1061" s="188"/>
      <c r="W1061" s="188"/>
      <c r="AP1061" s="195"/>
    </row>
    <row r="1062" spans="3:42" s="194" customFormat="1">
      <c r="C1062" s="188"/>
      <c r="D1062" s="188"/>
      <c r="E1062" s="188"/>
      <c r="F1062" s="188"/>
      <c r="G1062" s="188"/>
      <c r="H1062" s="188"/>
      <c r="I1062" s="188"/>
      <c r="J1062" s="188"/>
      <c r="K1062" s="188"/>
      <c r="L1062" s="188"/>
      <c r="M1062" s="188"/>
      <c r="N1062" s="188"/>
      <c r="O1062" s="188"/>
      <c r="P1062" s="188"/>
      <c r="Q1062" s="188"/>
      <c r="R1062" s="188"/>
      <c r="S1062" s="188"/>
      <c r="T1062" s="188"/>
      <c r="U1062" s="188"/>
      <c r="V1062" s="188"/>
      <c r="W1062" s="188"/>
      <c r="AP1062" s="195"/>
    </row>
    <row r="1063" spans="3:42" s="194" customFormat="1">
      <c r="C1063" s="188"/>
      <c r="D1063" s="188"/>
      <c r="E1063" s="188"/>
      <c r="F1063" s="188"/>
      <c r="G1063" s="188"/>
      <c r="H1063" s="188"/>
      <c r="I1063" s="188"/>
      <c r="J1063" s="188"/>
      <c r="K1063" s="188"/>
      <c r="L1063" s="188"/>
      <c r="M1063" s="188"/>
      <c r="N1063" s="188"/>
      <c r="O1063" s="188"/>
      <c r="P1063" s="188"/>
      <c r="Q1063" s="188"/>
      <c r="R1063" s="188"/>
      <c r="S1063" s="188"/>
      <c r="T1063" s="188"/>
      <c r="U1063" s="188"/>
      <c r="V1063" s="188"/>
      <c r="W1063" s="188"/>
      <c r="AP1063" s="195"/>
    </row>
    <row r="1064" spans="3:42" s="194" customFormat="1">
      <c r="C1064" s="188"/>
      <c r="D1064" s="188"/>
      <c r="E1064" s="188"/>
      <c r="F1064" s="188"/>
      <c r="G1064" s="188"/>
      <c r="H1064" s="188"/>
      <c r="I1064" s="188"/>
      <c r="J1064" s="188"/>
      <c r="K1064" s="188"/>
      <c r="L1064" s="188"/>
      <c r="M1064" s="188"/>
      <c r="N1064" s="188"/>
      <c r="O1064" s="188"/>
      <c r="P1064" s="188"/>
      <c r="Q1064" s="188"/>
      <c r="R1064" s="188"/>
      <c r="S1064" s="188"/>
      <c r="T1064" s="188"/>
      <c r="U1064" s="188"/>
      <c r="V1064" s="188"/>
      <c r="W1064" s="188"/>
      <c r="AP1064" s="195"/>
    </row>
    <row r="1065" spans="3:42" s="194" customFormat="1">
      <c r="C1065" s="188"/>
      <c r="D1065" s="188"/>
      <c r="E1065" s="188"/>
      <c r="F1065" s="188"/>
      <c r="G1065" s="188"/>
      <c r="H1065" s="188"/>
      <c r="I1065" s="188"/>
      <c r="J1065" s="188"/>
      <c r="K1065" s="188"/>
      <c r="L1065" s="188"/>
      <c r="M1065" s="188"/>
      <c r="N1065" s="188"/>
      <c r="O1065" s="188"/>
      <c r="P1065" s="188"/>
      <c r="Q1065" s="188"/>
      <c r="R1065" s="188"/>
      <c r="S1065" s="188"/>
      <c r="T1065" s="188"/>
      <c r="U1065" s="188"/>
      <c r="V1065" s="188"/>
      <c r="W1065" s="188"/>
      <c r="AP1065" s="195"/>
    </row>
    <row r="1066" spans="3:42" s="194" customFormat="1">
      <c r="C1066" s="188"/>
      <c r="D1066" s="188"/>
      <c r="E1066" s="188"/>
      <c r="F1066" s="188"/>
      <c r="G1066" s="188"/>
      <c r="H1066" s="188"/>
      <c r="I1066" s="188"/>
      <c r="J1066" s="188"/>
      <c r="K1066" s="188"/>
      <c r="L1066" s="188"/>
      <c r="M1066" s="188"/>
      <c r="N1066" s="188"/>
      <c r="O1066" s="188"/>
      <c r="P1066" s="188"/>
      <c r="Q1066" s="188"/>
      <c r="R1066" s="188"/>
      <c r="S1066" s="188"/>
      <c r="T1066" s="188"/>
      <c r="U1066" s="188"/>
      <c r="V1066" s="188"/>
      <c r="W1066" s="188"/>
      <c r="AP1066" s="195"/>
    </row>
    <row r="1067" spans="3:42" s="194" customFormat="1">
      <c r="C1067" s="188"/>
      <c r="D1067" s="188"/>
      <c r="E1067" s="188"/>
      <c r="F1067" s="188"/>
      <c r="G1067" s="188"/>
      <c r="H1067" s="188"/>
      <c r="I1067" s="188"/>
      <c r="J1067" s="188"/>
      <c r="K1067" s="188"/>
      <c r="L1067" s="188"/>
      <c r="M1067" s="188"/>
      <c r="N1067" s="188"/>
      <c r="O1067" s="188"/>
      <c r="P1067" s="188"/>
      <c r="Q1067" s="188"/>
      <c r="R1067" s="188"/>
      <c r="S1067" s="188"/>
      <c r="T1067" s="188"/>
      <c r="U1067" s="188"/>
      <c r="V1067" s="188"/>
      <c r="W1067" s="188"/>
      <c r="AP1067" s="195"/>
    </row>
    <row r="1068" spans="3:42" s="194" customFormat="1">
      <c r="C1068" s="188"/>
      <c r="D1068" s="188"/>
      <c r="E1068" s="188"/>
      <c r="F1068" s="188"/>
      <c r="G1068" s="188"/>
      <c r="H1068" s="188"/>
      <c r="I1068" s="188"/>
      <c r="J1068" s="188"/>
      <c r="K1068" s="188"/>
      <c r="L1068" s="188"/>
      <c r="M1068" s="188"/>
      <c r="N1068" s="188"/>
      <c r="O1068" s="188"/>
      <c r="P1068" s="188"/>
      <c r="Q1068" s="188"/>
      <c r="R1068" s="188"/>
      <c r="S1068" s="188"/>
      <c r="T1068" s="188"/>
      <c r="U1068" s="188"/>
      <c r="V1068" s="188"/>
      <c r="W1068" s="188"/>
      <c r="AP1068" s="195"/>
    </row>
    <row r="1069" spans="3:42" s="194" customFormat="1">
      <c r="C1069" s="188"/>
      <c r="D1069" s="188"/>
      <c r="E1069" s="188"/>
      <c r="F1069" s="188"/>
      <c r="G1069" s="188"/>
      <c r="H1069" s="188"/>
      <c r="I1069" s="188"/>
      <c r="J1069" s="188"/>
      <c r="K1069" s="188"/>
      <c r="L1069" s="188"/>
      <c r="M1069" s="188"/>
      <c r="N1069" s="188"/>
      <c r="O1069" s="188"/>
      <c r="P1069" s="188"/>
      <c r="Q1069" s="188"/>
      <c r="R1069" s="188"/>
      <c r="S1069" s="188"/>
      <c r="T1069" s="188"/>
      <c r="U1069" s="188"/>
      <c r="V1069" s="188"/>
      <c r="W1069" s="188"/>
      <c r="AP1069" s="195"/>
    </row>
    <row r="1070" spans="3:42" s="194" customFormat="1">
      <c r="C1070" s="188"/>
      <c r="D1070" s="188"/>
      <c r="E1070" s="188"/>
      <c r="F1070" s="188"/>
      <c r="G1070" s="188"/>
      <c r="H1070" s="188"/>
      <c r="I1070" s="188"/>
      <c r="J1070" s="188"/>
      <c r="K1070" s="188"/>
      <c r="L1070" s="188"/>
      <c r="M1070" s="188"/>
      <c r="N1070" s="188"/>
      <c r="O1070" s="188"/>
      <c r="P1070" s="188"/>
      <c r="Q1070" s="188"/>
      <c r="R1070" s="188"/>
      <c r="S1070" s="188"/>
      <c r="T1070" s="188"/>
      <c r="U1070" s="188"/>
      <c r="V1070" s="188"/>
      <c r="W1070" s="188"/>
      <c r="AP1070" s="195"/>
    </row>
    <row r="1071" spans="3:42" s="194" customFormat="1">
      <c r="C1071" s="188"/>
      <c r="D1071" s="188"/>
      <c r="E1071" s="188"/>
      <c r="F1071" s="188"/>
      <c r="G1071" s="188"/>
      <c r="H1071" s="188"/>
      <c r="I1071" s="188"/>
      <c r="J1071" s="188"/>
      <c r="K1071" s="188"/>
      <c r="L1071" s="188"/>
      <c r="M1071" s="188"/>
      <c r="N1071" s="188"/>
      <c r="O1071" s="188"/>
      <c r="P1071" s="188"/>
      <c r="Q1071" s="188"/>
      <c r="R1071" s="188"/>
      <c r="S1071" s="188"/>
      <c r="T1071" s="188"/>
      <c r="U1071" s="188"/>
      <c r="V1071" s="188"/>
      <c r="W1071" s="188"/>
      <c r="AP1071" s="195"/>
    </row>
    <row r="1072" spans="3:42" s="194" customFormat="1">
      <c r="C1072" s="188"/>
      <c r="D1072" s="188"/>
      <c r="E1072" s="188"/>
      <c r="F1072" s="188"/>
      <c r="G1072" s="188"/>
      <c r="H1072" s="188"/>
      <c r="I1072" s="188"/>
      <c r="J1072" s="188"/>
      <c r="K1072" s="188"/>
      <c r="L1072" s="188"/>
      <c r="M1072" s="188"/>
      <c r="N1072" s="188"/>
      <c r="O1072" s="188"/>
      <c r="P1072" s="188"/>
      <c r="Q1072" s="188"/>
      <c r="R1072" s="188"/>
      <c r="S1072" s="188"/>
      <c r="T1072" s="188"/>
      <c r="U1072" s="188"/>
      <c r="V1072" s="188"/>
      <c r="W1072" s="188"/>
      <c r="AP1072" s="195"/>
    </row>
    <row r="1073" spans="3:42" s="194" customFormat="1">
      <c r="C1073" s="188"/>
      <c r="D1073" s="188"/>
      <c r="E1073" s="188"/>
      <c r="F1073" s="188"/>
      <c r="G1073" s="188"/>
      <c r="H1073" s="188"/>
      <c r="I1073" s="188"/>
      <c r="J1073" s="188"/>
      <c r="K1073" s="188"/>
      <c r="L1073" s="188"/>
      <c r="M1073" s="188"/>
      <c r="N1073" s="188"/>
      <c r="O1073" s="188"/>
      <c r="P1073" s="188"/>
      <c r="Q1073" s="188"/>
      <c r="R1073" s="188"/>
      <c r="S1073" s="188"/>
      <c r="T1073" s="188"/>
      <c r="U1073" s="188"/>
      <c r="V1073" s="188"/>
      <c r="W1073" s="188"/>
      <c r="AP1073" s="195"/>
    </row>
    <row r="1074" spans="3:42" s="194" customFormat="1">
      <c r="C1074" s="188"/>
      <c r="D1074" s="188"/>
      <c r="E1074" s="188"/>
      <c r="F1074" s="188"/>
      <c r="G1074" s="188"/>
      <c r="H1074" s="188"/>
      <c r="I1074" s="188"/>
      <c r="J1074" s="188"/>
      <c r="K1074" s="188"/>
      <c r="L1074" s="188"/>
      <c r="M1074" s="188"/>
      <c r="N1074" s="188"/>
      <c r="O1074" s="188"/>
      <c r="P1074" s="188"/>
      <c r="Q1074" s="188"/>
      <c r="R1074" s="188"/>
      <c r="S1074" s="188"/>
      <c r="T1074" s="188"/>
      <c r="U1074" s="188"/>
      <c r="V1074" s="188"/>
      <c r="W1074" s="188"/>
      <c r="AP1074" s="195"/>
    </row>
    <row r="1075" spans="3:42" s="194" customFormat="1">
      <c r="C1075" s="188"/>
      <c r="D1075" s="188"/>
      <c r="E1075" s="188"/>
      <c r="F1075" s="188"/>
      <c r="G1075" s="188"/>
      <c r="H1075" s="188"/>
      <c r="I1075" s="188"/>
      <c r="J1075" s="188"/>
      <c r="K1075" s="188"/>
      <c r="L1075" s="188"/>
      <c r="M1075" s="188"/>
      <c r="N1075" s="188"/>
      <c r="O1075" s="188"/>
      <c r="P1075" s="188"/>
      <c r="Q1075" s="188"/>
      <c r="R1075" s="188"/>
      <c r="S1075" s="188"/>
      <c r="T1075" s="188"/>
      <c r="U1075" s="188"/>
      <c r="V1075" s="188"/>
      <c r="W1075" s="188"/>
      <c r="AP1075" s="195"/>
    </row>
    <row r="1076" spans="3:42" s="194" customFormat="1">
      <c r="C1076" s="188"/>
      <c r="D1076" s="188"/>
      <c r="E1076" s="188"/>
      <c r="F1076" s="188"/>
      <c r="G1076" s="188"/>
      <c r="H1076" s="188"/>
      <c r="I1076" s="188"/>
      <c r="J1076" s="188"/>
      <c r="K1076" s="188"/>
      <c r="L1076" s="188"/>
      <c r="M1076" s="188"/>
      <c r="N1076" s="188"/>
      <c r="O1076" s="188"/>
      <c r="P1076" s="188"/>
      <c r="Q1076" s="188"/>
      <c r="R1076" s="188"/>
      <c r="S1076" s="188"/>
      <c r="T1076" s="188"/>
      <c r="U1076" s="188"/>
      <c r="V1076" s="188"/>
      <c r="W1076" s="188"/>
      <c r="AP1076" s="195"/>
    </row>
    <row r="1077" spans="3:42" s="194" customFormat="1">
      <c r="C1077" s="188"/>
      <c r="D1077" s="188"/>
      <c r="E1077" s="188"/>
      <c r="F1077" s="188"/>
      <c r="G1077" s="188"/>
      <c r="H1077" s="188"/>
      <c r="I1077" s="188"/>
      <c r="J1077" s="188"/>
      <c r="K1077" s="188"/>
      <c r="L1077" s="188"/>
      <c r="M1077" s="188"/>
      <c r="N1077" s="188"/>
      <c r="O1077" s="188"/>
      <c r="P1077" s="188"/>
      <c r="Q1077" s="188"/>
      <c r="R1077" s="188"/>
      <c r="S1077" s="188"/>
      <c r="T1077" s="188"/>
      <c r="U1077" s="188"/>
      <c r="V1077" s="188"/>
      <c r="W1077" s="188"/>
      <c r="AP1077" s="195"/>
    </row>
    <row r="1078" spans="3:42" s="194" customFormat="1">
      <c r="C1078" s="188"/>
      <c r="D1078" s="188"/>
      <c r="E1078" s="188"/>
      <c r="F1078" s="188"/>
      <c r="G1078" s="188"/>
      <c r="H1078" s="188"/>
      <c r="I1078" s="188"/>
      <c r="J1078" s="188"/>
      <c r="K1078" s="188"/>
      <c r="L1078" s="188"/>
      <c r="M1078" s="188"/>
      <c r="N1078" s="188"/>
      <c r="O1078" s="188"/>
      <c r="P1078" s="188"/>
      <c r="Q1078" s="188"/>
      <c r="R1078" s="188"/>
      <c r="S1078" s="188"/>
      <c r="T1078" s="188"/>
      <c r="U1078" s="188"/>
      <c r="V1078" s="188"/>
      <c r="W1078" s="188"/>
      <c r="AP1078" s="195"/>
    </row>
    <row r="1079" spans="3:42" s="194" customFormat="1">
      <c r="C1079" s="188"/>
      <c r="D1079" s="188"/>
      <c r="E1079" s="188"/>
      <c r="F1079" s="188"/>
      <c r="G1079" s="188"/>
      <c r="H1079" s="188"/>
      <c r="I1079" s="188"/>
      <c r="J1079" s="188"/>
      <c r="K1079" s="188"/>
      <c r="L1079" s="188"/>
      <c r="M1079" s="188"/>
      <c r="N1079" s="188"/>
      <c r="O1079" s="188"/>
      <c r="P1079" s="188"/>
      <c r="Q1079" s="188"/>
      <c r="R1079" s="188"/>
      <c r="S1079" s="188"/>
      <c r="T1079" s="188"/>
      <c r="U1079" s="188"/>
      <c r="V1079" s="188"/>
      <c r="W1079" s="188"/>
      <c r="AP1079" s="195"/>
    </row>
    <row r="1080" spans="3:42" s="194" customFormat="1">
      <c r="C1080" s="188"/>
      <c r="D1080" s="188"/>
      <c r="E1080" s="188"/>
      <c r="F1080" s="188"/>
      <c r="G1080" s="188"/>
      <c r="H1080" s="188"/>
      <c r="I1080" s="188"/>
      <c r="J1080" s="188"/>
      <c r="K1080" s="188"/>
      <c r="L1080" s="188"/>
      <c r="M1080" s="188"/>
      <c r="N1080" s="188"/>
      <c r="O1080" s="188"/>
      <c r="P1080" s="188"/>
      <c r="Q1080" s="188"/>
      <c r="R1080" s="188"/>
      <c r="S1080" s="188"/>
      <c r="T1080" s="188"/>
      <c r="U1080" s="188"/>
      <c r="V1080" s="188"/>
      <c r="W1080" s="188"/>
      <c r="AP1080" s="195"/>
    </row>
    <row r="1081" spans="3:42" s="194" customFormat="1">
      <c r="C1081" s="188"/>
      <c r="D1081" s="188"/>
      <c r="E1081" s="188"/>
      <c r="F1081" s="188"/>
      <c r="G1081" s="188"/>
      <c r="H1081" s="188"/>
      <c r="I1081" s="188"/>
      <c r="J1081" s="188"/>
      <c r="K1081" s="188"/>
      <c r="L1081" s="188"/>
      <c r="M1081" s="188"/>
      <c r="N1081" s="188"/>
      <c r="O1081" s="188"/>
      <c r="P1081" s="188"/>
      <c r="Q1081" s="188"/>
      <c r="R1081" s="188"/>
      <c r="S1081" s="188"/>
      <c r="T1081" s="188"/>
      <c r="U1081" s="188"/>
      <c r="V1081" s="188"/>
      <c r="W1081" s="188"/>
      <c r="AP1081" s="195"/>
    </row>
    <row r="1082" spans="3:42" s="194" customFormat="1">
      <c r="C1082" s="188"/>
      <c r="D1082" s="188"/>
      <c r="E1082" s="188"/>
      <c r="F1082" s="188"/>
      <c r="G1082" s="188"/>
      <c r="H1082" s="188"/>
      <c r="I1082" s="188"/>
      <c r="J1082" s="188"/>
      <c r="K1082" s="188"/>
      <c r="L1082" s="188"/>
      <c r="M1082" s="188"/>
      <c r="N1082" s="188"/>
      <c r="O1082" s="188"/>
      <c r="P1082" s="188"/>
      <c r="Q1082" s="188"/>
      <c r="R1082" s="188"/>
      <c r="S1082" s="188"/>
      <c r="T1082" s="188"/>
      <c r="U1082" s="188"/>
      <c r="V1082" s="188"/>
      <c r="W1082" s="188"/>
      <c r="AP1082" s="195"/>
    </row>
  </sheetData>
  <mergeCells count="60">
    <mergeCell ref="F75:F76"/>
    <mergeCell ref="W75:W76"/>
    <mergeCell ref="G75:H75"/>
    <mergeCell ref="I75:J75"/>
    <mergeCell ref="S75:T75"/>
    <mergeCell ref="V75:V76"/>
    <mergeCell ref="C55:C56"/>
    <mergeCell ref="D55:D56"/>
    <mergeCell ref="E55:E56"/>
    <mergeCell ref="C75:C76"/>
    <mergeCell ref="D75:D76"/>
    <mergeCell ref="E75:E76"/>
    <mergeCell ref="W65:W66"/>
    <mergeCell ref="C65:C66"/>
    <mergeCell ref="D65:D66"/>
    <mergeCell ref="E65:E66"/>
    <mergeCell ref="G65:H65"/>
    <mergeCell ref="I65:J65"/>
    <mergeCell ref="S65:T65"/>
    <mergeCell ref="V65:V66"/>
    <mergeCell ref="F65:F66"/>
    <mergeCell ref="G7:H7"/>
    <mergeCell ref="G11:J11"/>
    <mergeCell ref="C11:C13"/>
    <mergeCell ref="D11:D13"/>
    <mergeCell ref="E11:E13"/>
    <mergeCell ref="F11:F13"/>
    <mergeCell ref="F9:H9"/>
    <mergeCell ref="I9:J9"/>
    <mergeCell ref="I7:J7"/>
    <mergeCell ref="C32:C34"/>
    <mergeCell ref="D32:D34"/>
    <mergeCell ref="E32:E34"/>
    <mergeCell ref="F32:F34"/>
    <mergeCell ref="G43:J43"/>
    <mergeCell ref="C43:C45"/>
    <mergeCell ref="D43:D45"/>
    <mergeCell ref="E43:E45"/>
    <mergeCell ref="F43:F45"/>
    <mergeCell ref="G44:H44"/>
    <mergeCell ref="I44:J44"/>
    <mergeCell ref="F55:F56"/>
    <mergeCell ref="T11:T13"/>
    <mergeCell ref="G12:H12"/>
    <mergeCell ref="I12:J12"/>
    <mergeCell ref="S55:T55"/>
    <mergeCell ref="I55:J55"/>
    <mergeCell ref="F53:H53"/>
    <mergeCell ref="G55:H55"/>
    <mergeCell ref="G32:J32"/>
    <mergeCell ref="T32:T34"/>
    <mergeCell ref="G33:H33"/>
    <mergeCell ref="I33:J33"/>
    <mergeCell ref="T43:T45"/>
    <mergeCell ref="I53:J53"/>
    <mergeCell ref="V55:V56"/>
    <mergeCell ref="W55:W56"/>
    <mergeCell ref="U11:U13"/>
    <mergeCell ref="U32:U34"/>
    <mergeCell ref="U43:U45"/>
  </mergeCells>
  <phoneticPr fontId="6"/>
  <dataValidations count="5">
    <dataValidation type="list" allowBlank="1" showInputMessage="1" showErrorMessage="1" sqref="VRY46:VRY50 VIE57:VIE61 VSA77:VSA81 WBW77:WBW81 WLS77:WLS81 WVO77:WVO81 JC77:JC81 SY77:SY81 ACU77:ACU81 AMQ77:AMQ81 AWM77:AWM81 BGI77:BGI81 BQE77:BQE81 CAA77:CAA81 CJW77:CJW81 CTS77:CTS81 DDO77:DDO81 DNK77:DNK81 DXG77:DXG81 EHC77:EHC81 EQY77:EQY81 FAU77:FAU81 FKQ77:FKQ81 FUM77:FUM81 GEI77:GEI81 GOE77:GOE81 GYA77:GYA81 HHW77:HHW81 HRS77:HRS81 IBO77:IBO81 ILK77:ILK81 IVG77:IVG81 JFC77:JFC81 JOY77:JOY81 JYU77:JYU81 KIQ77:KIQ81 KSM77:KSM81 LCI77:LCI81 LME77:LME81 LWA77:LWA81 MFW77:MFW81 MPS77:MPS81 MZO77:MZO81 NJK77:NJK81 NTG77:NTG81 ODC77:ODC81 OMY77:OMY81 OWU77:OWU81 PGQ77:PGQ81 PQM77:PQM81 QAI77:QAI81 QKE77:QKE81 QUA77:QUA81 RDW77:RDW81 RNS77:RNS81 RXO77:RXO81 SHK77:SHK81 SRG77:SRG81 TBC77:TBC81 TKY77:TKY81 TUU77:TUU81 UEQ77:UEQ81 UOM77:UOM81 UYI77:UYI81 VIE77:VIE81 WVM46:WVM50 WBU46:WBU50 WLQ46:WLQ50 JA46:JA50 SW46:SW50 ACS46:ACS50 AMO46:AMO50 AWK46:AWK50 BGG46:BGG50 BQC46:BQC50 BZY46:BZY50 CJU46:CJU50 CTQ46:CTQ50 DDM46:DDM50 DNI46:DNI50 DXE46:DXE50 EHA46:EHA50 EQW46:EQW50 FAS46:FAS50 FKO46:FKO50 FUK46:FUK50 GEG46:GEG50 GOC46:GOC50 GXY46:GXY50 HHU46:HHU50 HRQ46:HRQ50 IBM46:IBM50 ILI46:ILI50 IVE46:IVE50 JFA46:JFA50 JOW46:JOW50 JYS46:JYS50 KIO46:KIO50 KSK46:KSK50 LCG46:LCG50 LMC46:LMC50 LVY46:LVY50 MFU46:MFU50 MPQ46:MPQ50 MZM46:MZM50 NJI46:NJI50 NTE46:NTE50 ODA46:ODA50 OMW46:OMW50 OWS46:OWS50 PGO46:PGO50 PQK46:PQK50 QAG46:QAG50 QKC46:QKC50 QTY46:QTY50 RDU46:RDU50 RNQ46:RNQ50 RXM46:RXM50 SHI46:SHI50 SRE46:SRE50 TBA46:TBA50 TKW46:TKW50 TUS46:TUS50 UEO46:UEO50 UOK46:UOK50 UYG46:UYG50 VIC46:VIC50 WVM14:WVM28 WBU14:WBU28 WLQ14:WLQ28 JA14:JA28 SW14:SW28 ACS14:ACS28 AMO14:AMO28 AWK14:AWK28 BGG14:BGG28 BQC14:BQC28 BZY14:BZY28 CJU14:CJU28 CTQ14:CTQ28 DDM14:DDM28 DNI14:DNI28 DXE14:DXE28 EHA14:EHA28 EQW14:EQW28 FAS14:FAS28 FKO14:FKO28 FUK14:FUK28 GEG14:GEG28 GOC14:GOC28 GXY14:GXY28 HHU14:HHU28 HRQ14:HRQ28 IBM14:IBM28 ILI14:ILI28 IVE14:IVE28 JFA14:JFA28 JOW14:JOW28 JYS14:JYS28 KIO14:KIO28 KSK14:KSK28 LCG14:LCG28 LMC14:LMC28 LVY14:LVY28 MFU14:MFU28 MPQ14:MPQ28 MZM14:MZM28 NJI14:NJI28 NTE14:NTE28 ODA14:ODA28 OMW14:OMW28 OWS14:OWS28 PGO14:PGO28 PQK14:PQK28 QAG14:QAG28 QKC14:QKC28 QTY14:QTY28 RDU14:RDU28 RNQ14:RNQ28 RXM14:RXM28 SHI14:SHI28 SRE14:SRE28 TBA14:TBA28 TKW14:TKW28 TUS14:TUS28 UEO14:UEO28 UOK14:UOK28 UYG14:UYG28 VIC14:VIC28 VRY14:VRY28 WBU35:WBU39 WLQ35:WLQ39 JA35:JA39 SW35:SW39 ACS35:ACS39 AMO35:AMO39 AWK35:AWK39 BGG35:BGG39 BQC35:BQC39 BZY35:BZY39 CJU35:CJU39 CTQ35:CTQ39 DDM35:DDM39 DNI35:DNI39 DXE35:DXE39 EHA35:EHA39 EQW35:EQW39 FAS35:FAS39 FKO35:FKO39 FUK35:FUK39 GEG35:GEG39 GOC35:GOC39 GXY35:GXY39 HHU35:HHU39 HRQ35:HRQ39 IBM35:IBM39 ILI35:ILI39 IVE35:IVE39 JFA35:JFA39 JOW35:JOW39 JYS35:JYS39 KIO35:KIO39 KSK35:KSK39 LCG35:LCG39 LMC35:LMC39 LVY35:LVY39 MFU35:MFU39 MPQ35:MPQ39 MZM35:MZM39 NJI35:NJI39 NTE35:NTE39 ODA35:ODA39 OMW35:OMW39 OWS35:OWS39 PGO35:PGO39 PQK35:PQK39 QAG35:QAG39 QKC35:QKC39 QTY35:QTY39 RDU35:RDU39 RNQ35:RNQ39 RXM35:RXM39 SHI35:SHI39 SRE35:SRE39 TBA35:TBA39 TKW35:TKW39 TUS35:TUS39 UEO35:UEO39 UOK35:UOK39 UYG35:UYG39 VIC35:VIC39 VRY35:VRY39 WVM35:WVM39 UYI57:UYI61 UOM57:UOM61 UEQ57:UEQ61 TUU57:TUU61 TKY57:TKY61 TBC57:TBC61 SRG57:SRG61 SHK57:SHK61 RXO57:RXO61 RNS57:RNS61 RDW57:RDW61 QUA57:QUA61 QKE57:QKE61 QAI57:QAI61 PQM57:PQM61 PGQ57:PGQ61 OWU57:OWU61 OMY57:OMY61 ODC57:ODC61 NTG57:NTG61 NJK57:NJK61 MZO57:MZO61 MPS57:MPS61 MFW57:MFW61 LWA57:LWA61 LME57:LME61 LCI57:LCI61 KSM57:KSM61 KIQ57:KIQ61 JYU57:JYU61 JOY57:JOY61 JFC57:JFC61 IVG57:IVG61 ILK57:ILK61 IBO57:IBO61 HRS57:HRS61 HHW57:HHW61 GYA57:GYA61 GOE57:GOE61 GEI57:GEI61 FUM57:FUM61 FKQ57:FKQ61 FAU57:FAU61 EQY57:EQY61 EHC57:EHC61 DXG57:DXG61 DNK57:DNK61 DDO57:DDO61 CTS57:CTS61 CJW57:CJW61 CAA57:CAA61 BQE57:BQE61 BGI57:BGI61 AWM57:AWM61 AMQ57:AMQ61 ACU57:ACU61 SY57:SY61 JC57:JC61 WVO57:WVO61 WLS57:WLS61 WBW57:WBW61 VSA57:VSA61 VSA67:VSA71 WBW67:WBW71 WLS67:WLS71 WVO67:WVO71 JC67:JC71 SY67:SY71 ACU67:ACU71 AMQ67:AMQ71 AWM67:AWM71 BGI67:BGI71 BQE67:BQE71 CAA67:CAA71 CJW67:CJW71 CTS67:CTS71 DDO67:DDO71 DNK67:DNK71 DXG67:DXG71 EHC67:EHC71 EQY67:EQY71 FAU67:FAU71 FKQ67:FKQ71 FUM67:FUM71 GEI67:GEI71 GOE67:GOE71 GYA67:GYA71 HHW67:HHW71 HRS67:HRS71 IBO67:IBO71 ILK67:ILK71 IVG67:IVG71 JFC67:JFC71 JOY67:JOY71 JYU67:JYU71 KIQ67:KIQ71 KSM67:KSM71 LCI67:LCI71 LME67:LME71 LWA67:LWA71 MFW67:MFW71 MPS67:MPS71 MZO67:MZO71 NJK67:NJK71 NTG67:NTG71 ODC67:ODC71 OMY67:OMY71 OWU67:OWU71 PGQ67:PGQ71 PQM67:PQM71 QAI67:QAI71 QKE67:QKE71 QUA67:QUA71 RDW67:RDW71 RNS67:RNS71 RXO67:RXO71 SHK67:SHK71 SRG67:SRG71 TBC67:TBC71 TKY67:TKY71 TUU67:TUU71 UEQ67:UEQ71 UOM67:UOM71 UYI67:UYI71 VIE67:VIE71" xr:uid="{A8F643E6-2F84-4312-8D37-1B068FB100D8}">
      <formula1>"1,2,3,4"</formula1>
    </dataValidation>
    <dataValidation imeMode="on" allowBlank="1" showInputMessage="1" showErrorMessage="1" sqref="D46:E50 V77:W81 D77:E81 T46:U50 G46:H50 G77:H81 D57:E61 G14:H28 T14:U28 D14:E28 G35:H39 D35:E39 T35:U39 V57:W61 G57:H61 V67:W71 D67:E71 G67:H71" xr:uid="{638DC46C-B44A-4AAA-93BD-5B042A7AB4CD}"/>
    <dataValidation imeMode="off" allowBlank="1" showInputMessage="1" showErrorMessage="1" sqref="K35:K39 K77:K81 K67:K71 K57:K61 K46:K50 K14:K28" xr:uid="{C8CF1F24-463F-4EC4-A96D-3178864EC843}"/>
    <dataValidation type="list" imeMode="off" allowBlank="1" showInputMessage="1" showErrorMessage="1" sqref="I77:I81 I57:I61 I67:I71 I35:I39 I46:I50 I14:I28" xr:uid="{66D1FAD5-E3ED-4F57-B2E4-BB8987DB5406}">
      <formula1>"鉄道,航空,バス,ﾀｸｼｰ,船"</formula1>
    </dataValidation>
    <dataValidation type="list" allowBlank="1" showInputMessage="1" showErrorMessage="1" sqref="F35:F39 F46:F50 F67:F71 F57:F61 F14:F28 F77:F81" xr:uid="{8F4EA9BD-AB94-4EA4-8EF8-C763411DCF2D}">
      <formula1>"1号,2号"</formula1>
    </dataValidation>
  </dataValidations>
  <printOptions horizontalCentered="1"/>
  <pageMargins left="0.51181102362204722" right="0.51181102362204722" top="0.74803149606299213" bottom="0.55118110236220474" header="0.31496062992125984" footer="0.31496062992125984"/>
  <pageSetup paperSize="9" scale="48" fitToHeight="0" orientation="landscape" cellComments="asDisplayed" horizontalDpi="300" verticalDpi="300" r:id="rId1"/>
  <rowBreaks count="1" manualBreakCount="1">
    <brk id="52" min="2" max="22"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FF"/>
    <pageSetUpPr fitToPage="1"/>
  </sheetPr>
  <dimension ref="A1:ZZ892"/>
  <sheetViews>
    <sheetView showGridLines="0" view="pageBreakPreview" zoomScale="56" zoomScaleNormal="80" zoomScaleSheetLayoutView="90" workbookViewId="0">
      <selection activeCell="K29" sqref="K29"/>
    </sheetView>
  </sheetViews>
  <sheetFormatPr defaultColWidth="7" defaultRowHeight="14"/>
  <cols>
    <col min="1" max="1" width="50.453125" style="196" customWidth="1"/>
    <col min="2" max="2" width="16.54296875" style="651" customWidth="1"/>
    <col min="3" max="3" width="45.54296875" style="652" customWidth="1"/>
    <col min="4" max="4" width="12.54296875" style="396" customWidth="1"/>
    <col min="5" max="5" width="12.54296875" style="652" customWidth="1"/>
    <col min="6" max="7" width="12.54296875" style="396" customWidth="1"/>
    <col min="8" max="9" width="15.54296875" style="653" customWidth="1"/>
    <col min="10" max="10" width="2.26953125" style="196" customWidth="1"/>
    <col min="11" max="11" width="11.7265625" style="196" customWidth="1"/>
    <col min="12" max="12" width="13.26953125" style="196" customWidth="1"/>
    <col min="13" max="13" width="36.54296875" style="197" customWidth="1"/>
    <col min="14" max="14" width="42.54296875" style="196" customWidth="1"/>
    <col min="15" max="15" width="11.1796875" style="196" customWidth="1"/>
    <col min="16" max="16" width="11.7265625" style="196" customWidth="1"/>
    <col min="17" max="17" width="13.81640625" style="196" bestFit="1" customWidth="1"/>
    <col min="18" max="18" width="12.453125" style="196" customWidth="1"/>
    <col min="19" max="19" width="8.81640625" style="198" customWidth="1"/>
    <col min="20" max="20" width="12.54296875" style="199" customWidth="1"/>
    <col min="21" max="702" width="7" style="196"/>
    <col min="703" max="16384" width="7" style="70"/>
  </cols>
  <sheetData>
    <row r="1" spans="2:20" s="196" customFormat="1" ht="49.5" customHeight="1">
      <c r="B1" s="678"/>
      <c r="C1" s="679"/>
      <c r="D1" s="680"/>
      <c r="E1" s="679"/>
      <c r="F1" s="680"/>
      <c r="G1" s="680"/>
      <c r="H1" s="681"/>
      <c r="I1" s="681"/>
      <c r="M1" s="197"/>
      <c r="S1" s="198"/>
      <c r="T1" s="199"/>
    </row>
    <row r="2" spans="2:20" ht="23.5" customHeight="1">
      <c r="H2" s="998" t="str">
        <f>IF(基本情報!E36="見積書","見積書　別紙５",IF(基本情報!E36="契約書","別紙５"))</f>
        <v>見積書　別紙５</v>
      </c>
      <c r="I2" s="998"/>
      <c r="J2" s="813"/>
    </row>
    <row r="3" spans="2:20" ht="16.5" customHeight="1">
      <c r="B3" s="817" t="s">
        <v>396</v>
      </c>
      <c r="D3" s="1070">
        <f>SUM(G22,G31,G44,G63,G72,G94)</f>
        <v>0</v>
      </c>
      <c r="E3" s="1070"/>
      <c r="F3" s="396" t="s">
        <v>352</v>
      </c>
    </row>
    <row r="4" spans="2:20" ht="16.5" customHeight="1">
      <c r="B4" s="818" t="s">
        <v>397</v>
      </c>
      <c r="H4" s="1063" t="s">
        <v>297</v>
      </c>
      <c r="I4" s="1063"/>
    </row>
    <row r="5" spans="2:20" ht="32.25" customHeight="1">
      <c r="B5" s="820" t="s">
        <v>398</v>
      </c>
      <c r="C5" s="654" t="s">
        <v>399</v>
      </c>
      <c r="D5" s="642" t="s">
        <v>400</v>
      </c>
      <c r="E5" s="655" t="s">
        <v>401</v>
      </c>
      <c r="F5" s="656" t="s">
        <v>402</v>
      </c>
      <c r="G5" s="657" t="s">
        <v>403</v>
      </c>
      <c r="H5" s="658" t="s">
        <v>404</v>
      </c>
      <c r="I5" s="656" t="s">
        <v>369</v>
      </c>
      <c r="J5" s="198"/>
    </row>
    <row r="6" spans="2:20" ht="19.5" customHeight="1">
      <c r="B6" s="821"/>
      <c r="C6" s="659"/>
      <c r="D6" s="660"/>
      <c r="E6" s="661"/>
      <c r="F6" s="662"/>
      <c r="G6" s="663" t="str">
        <f>IFERROR(ROUND(IF(E6="","",IF(E6="8%税込",D6*F6/1.08,IF(E6="10%税込",D6*F6/1.1,IF(E6="税抜",D6*F6)))),0),"")</f>
        <v/>
      </c>
      <c r="H6" s="664"/>
      <c r="I6" s="664"/>
      <c r="J6" s="814"/>
    </row>
    <row r="7" spans="2:20" ht="19.5" customHeight="1">
      <c r="B7" s="821"/>
      <c r="C7" s="659"/>
      <c r="D7" s="660"/>
      <c r="E7" s="661"/>
      <c r="F7" s="662"/>
      <c r="G7" s="663" t="str">
        <f t="shared" ref="G7:G21" si="0">IFERROR(ROUND(IF(E7="","",IF(E7="8%税込",D7*F7/1.08,IF(E7="10%税込",D7*F7/1.1,IF(E7="税抜",D7*F7)))),0),"")</f>
        <v/>
      </c>
      <c r="H7" s="664"/>
      <c r="I7" s="664"/>
      <c r="J7" s="814"/>
    </row>
    <row r="8" spans="2:20" ht="19.5" customHeight="1">
      <c r="B8" s="821"/>
      <c r="C8" s="659"/>
      <c r="D8" s="660"/>
      <c r="E8" s="661"/>
      <c r="F8" s="662"/>
      <c r="G8" s="663" t="str">
        <f t="shared" si="0"/>
        <v/>
      </c>
      <c r="H8" s="664"/>
      <c r="I8" s="664"/>
      <c r="J8" s="814"/>
    </row>
    <row r="9" spans="2:20" ht="19.5" customHeight="1">
      <c r="B9" s="821"/>
      <c r="C9" s="659"/>
      <c r="D9" s="660"/>
      <c r="E9" s="661"/>
      <c r="F9" s="662"/>
      <c r="G9" s="663" t="str">
        <f t="shared" si="0"/>
        <v/>
      </c>
      <c r="H9" s="664"/>
      <c r="I9" s="664"/>
      <c r="J9" s="814"/>
    </row>
    <row r="10" spans="2:20" ht="19.5" hidden="1" customHeight="1">
      <c r="B10" s="821"/>
      <c r="C10" s="659"/>
      <c r="D10" s="660"/>
      <c r="E10" s="661"/>
      <c r="F10" s="662"/>
      <c r="G10" s="663" t="str">
        <f t="shared" si="0"/>
        <v/>
      </c>
      <c r="H10" s="664"/>
      <c r="I10" s="664"/>
      <c r="J10" s="814"/>
    </row>
    <row r="11" spans="2:20" ht="19.5" hidden="1" customHeight="1">
      <c r="B11" s="821"/>
      <c r="C11" s="659"/>
      <c r="D11" s="660"/>
      <c r="E11" s="661"/>
      <c r="F11" s="662"/>
      <c r="G11" s="663" t="str">
        <f t="shared" si="0"/>
        <v/>
      </c>
      <c r="H11" s="664"/>
      <c r="I11" s="664"/>
      <c r="J11" s="814"/>
    </row>
    <row r="12" spans="2:20" ht="19.5" hidden="1" customHeight="1">
      <c r="B12" s="821"/>
      <c r="C12" s="659"/>
      <c r="D12" s="660"/>
      <c r="E12" s="661"/>
      <c r="F12" s="662"/>
      <c r="G12" s="663" t="str">
        <f t="shared" si="0"/>
        <v/>
      </c>
      <c r="H12" s="664"/>
      <c r="I12" s="664"/>
      <c r="J12" s="814"/>
    </row>
    <row r="13" spans="2:20" ht="19.5" hidden="1" customHeight="1">
      <c r="B13" s="821"/>
      <c r="C13" s="659"/>
      <c r="D13" s="660"/>
      <c r="E13" s="661"/>
      <c r="F13" s="662"/>
      <c r="G13" s="663" t="str">
        <f t="shared" si="0"/>
        <v/>
      </c>
      <c r="H13" s="664"/>
      <c r="I13" s="664"/>
      <c r="J13" s="814"/>
    </row>
    <row r="14" spans="2:20" ht="19.5" hidden="1" customHeight="1">
      <c r="B14" s="821"/>
      <c r="C14" s="659"/>
      <c r="D14" s="660"/>
      <c r="E14" s="661"/>
      <c r="F14" s="662"/>
      <c r="G14" s="663" t="str">
        <f t="shared" si="0"/>
        <v/>
      </c>
      <c r="H14" s="664"/>
      <c r="I14" s="664"/>
      <c r="J14" s="814"/>
    </row>
    <row r="15" spans="2:20" ht="19.5" hidden="1" customHeight="1">
      <c r="B15" s="821"/>
      <c r="C15" s="659"/>
      <c r="D15" s="660"/>
      <c r="E15" s="661"/>
      <c r="F15" s="662"/>
      <c r="G15" s="663" t="str">
        <f t="shared" si="0"/>
        <v/>
      </c>
      <c r="H15" s="664"/>
      <c r="I15" s="664"/>
      <c r="J15" s="814"/>
    </row>
    <row r="16" spans="2:20" ht="19.5" hidden="1" customHeight="1">
      <c r="B16" s="821"/>
      <c r="C16" s="659"/>
      <c r="D16" s="660"/>
      <c r="E16" s="661"/>
      <c r="F16" s="662"/>
      <c r="G16" s="663" t="str">
        <f t="shared" si="0"/>
        <v/>
      </c>
      <c r="H16" s="664"/>
      <c r="I16" s="664"/>
      <c r="J16" s="814"/>
    </row>
    <row r="17" spans="1:10" ht="19.5" hidden="1" customHeight="1">
      <c r="B17" s="821"/>
      <c r="C17" s="659"/>
      <c r="D17" s="660"/>
      <c r="E17" s="661"/>
      <c r="F17" s="662"/>
      <c r="G17" s="663" t="str">
        <f t="shared" si="0"/>
        <v/>
      </c>
      <c r="H17" s="664"/>
      <c r="I17" s="664"/>
      <c r="J17" s="814"/>
    </row>
    <row r="18" spans="1:10" ht="19.5" hidden="1" customHeight="1">
      <c r="B18" s="821"/>
      <c r="C18" s="659"/>
      <c r="D18" s="660"/>
      <c r="E18" s="661"/>
      <c r="F18" s="662"/>
      <c r="G18" s="663" t="str">
        <f t="shared" si="0"/>
        <v/>
      </c>
      <c r="H18" s="664"/>
      <c r="I18" s="664"/>
      <c r="J18" s="814"/>
    </row>
    <row r="19" spans="1:10" ht="19.5" hidden="1" customHeight="1">
      <c r="B19" s="821"/>
      <c r="C19" s="659"/>
      <c r="D19" s="660"/>
      <c r="E19" s="661"/>
      <c r="F19" s="662"/>
      <c r="G19" s="663" t="str">
        <f t="shared" si="0"/>
        <v/>
      </c>
      <c r="H19" s="664"/>
      <c r="I19" s="664"/>
      <c r="J19" s="814"/>
    </row>
    <row r="20" spans="1:10" ht="19.5" hidden="1" customHeight="1">
      <c r="B20" s="821"/>
      <c r="C20" s="659"/>
      <c r="D20" s="660"/>
      <c r="E20" s="661"/>
      <c r="F20" s="662"/>
      <c r="G20" s="663" t="str">
        <f t="shared" si="0"/>
        <v/>
      </c>
      <c r="H20" s="664"/>
      <c r="I20" s="664"/>
      <c r="J20" s="814"/>
    </row>
    <row r="21" spans="1:10" ht="19.5" customHeight="1">
      <c r="B21" s="821"/>
      <c r="C21" s="659"/>
      <c r="D21" s="660"/>
      <c r="E21" s="661"/>
      <c r="F21" s="662"/>
      <c r="G21" s="663" t="str">
        <f t="shared" si="0"/>
        <v/>
      </c>
      <c r="H21" s="664"/>
      <c r="I21" s="664"/>
      <c r="J21" s="814"/>
    </row>
    <row r="22" spans="1:10" ht="24.75" customHeight="1">
      <c r="C22" s="396"/>
      <c r="D22" s="665"/>
      <c r="E22" s="1068" t="s">
        <v>405</v>
      </c>
      <c r="F22" s="1069"/>
      <c r="G22" s="819">
        <f>SUM(G6:G21)</f>
        <v>0</v>
      </c>
      <c r="H22" s="667"/>
      <c r="I22" s="667"/>
      <c r="J22" s="815"/>
    </row>
    <row r="23" spans="1:10" ht="22.5" customHeight="1">
      <c r="H23" s="687"/>
      <c r="I23" s="687"/>
      <c r="J23" s="813"/>
    </row>
    <row r="24" spans="1:10" ht="16.5" customHeight="1">
      <c r="B24" s="817" t="s">
        <v>406</v>
      </c>
      <c r="C24" s="653"/>
      <c r="G24" s="665"/>
      <c r="H24" s="687"/>
      <c r="I24" s="687" t="s">
        <v>297</v>
      </c>
    </row>
    <row r="25" spans="1:10" ht="33" customHeight="1">
      <c r="B25" s="822" t="s">
        <v>407</v>
      </c>
      <c r="C25" s="668" t="s">
        <v>408</v>
      </c>
      <c r="D25" s="642" t="s">
        <v>400</v>
      </c>
      <c r="E25" s="655" t="s">
        <v>401</v>
      </c>
      <c r="F25" s="656" t="s">
        <v>402</v>
      </c>
      <c r="G25" s="657" t="s">
        <v>403</v>
      </c>
      <c r="H25" s="658" t="s">
        <v>404</v>
      </c>
      <c r="I25" s="656" t="s">
        <v>369</v>
      </c>
      <c r="J25" s="198"/>
    </row>
    <row r="26" spans="1:10" ht="19.5" customHeight="1">
      <c r="B26" s="823"/>
      <c r="C26" s="669"/>
      <c r="D26" s="660"/>
      <c r="E26" s="661"/>
      <c r="F26" s="662"/>
      <c r="G26" s="663" t="str">
        <f>IFERROR(ROUND(IF(E26="","",IF(E26="10%税込",D26*F26/1.1,IF(E26="税抜",D26*F26))),0),"")</f>
        <v/>
      </c>
      <c r="H26" s="664"/>
      <c r="I26" s="664"/>
      <c r="J26" s="814"/>
    </row>
    <row r="27" spans="1:10" ht="19.5" customHeight="1">
      <c r="B27" s="823"/>
      <c r="C27" s="669"/>
      <c r="D27" s="660"/>
      <c r="E27" s="661"/>
      <c r="F27" s="662"/>
      <c r="G27" s="663" t="str">
        <f t="shared" ref="G27:G30" si="1">IFERROR(ROUND(IF(E27="","",IF(E27="10%税込",D27*F27/1.1,IF(E27="税抜",D27*F27))),0),"")</f>
        <v/>
      </c>
      <c r="H27" s="664"/>
      <c r="I27" s="664"/>
      <c r="J27" s="814"/>
    </row>
    <row r="28" spans="1:10" ht="19.5" customHeight="1">
      <c r="B28" s="823"/>
      <c r="C28" s="669"/>
      <c r="D28" s="660"/>
      <c r="E28" s="661"/>
      <c r="F28" s="662"/>
      <c r="G28" s="663" t="str">
        <f t="shared" si="1"/>
        <v/>
      </c>
      <c r="H28" s="664"/>
      <c r="I28" s="664"/>
      <c r="J28" s="814"/>
    </row>
    <row r="29" spans="1:10" ht="19.5" customHeight="1">
      <c r="B29" s="823"/>
      <c r="C29" s="669"/>
      <c r="D29" s="660"/>
      <c r="E29" s="661"/>
      <c r="F29" s="662"/>
      <c r="G29" s="663" t="str">
        <f t="shared" si="1"/>
        <v/>
      </c>
      <c r="H29" s="664"/>
      <c r="I29" s="664"/>
      <c r="J29" s="814"/>
    </row>
    <row r="30" spans="1:10" ht="19.5" customHeight="1">
      <c r="B30" s="823"/>
      <c r="C30" s="669"/>
      <c r="D30" s="660"/>
      <c r="E30" s="661"/>
      <c r="F30" s="662"/>
      <c r="G30" s="663" t="str">
        <f t="shared" si="1"/>
        <v/>
      </c>
      <c r="H30" s="664"/>
      <c r="I30" s="664"/>
      <c r="J30" s="814"/>
    </row>
    <row r="31" spans="1:10" ht="24.75" customHeight="1">
      <c r="C31" s="396"/>
      <c r="D31" s="665"/>
      <c r="E31" s="1066" t="s">
        <v>409</v>
      </c>
      <c r="F31" s="1067"/>
      <c r="G31" s="819">
        <f>SUM(G26:G30)</f>
        <v>0</v>
      </c>
      <c r="H31" s="667"/>
      <c r="I31" s="667"/>
      <c r="J31" s="815"/>
    </row>
    <row r="32" spans="1:10" ht="11.25" customHeight="1">
      <c r="A32" s="196" t="s">
        <v>410</v>
      </c>
      <c r="C32" s="396"/>
      <c r="D32" s="665"/>
      <c r="E32" s="665"/>
      <c r="F32" s="652"/>
      <c r="G32" s="670"/>
      <c r="H32" s="671"/>
      <c r="I32" s="671"/>
      <c r="J32" s="814"/>
    </row>
    <row r="33" spans="1:702" s="39" customFormat="1" ht="16.5" customHeight="1">
      <c r="A33" s="194" t="s">
        <v>410</v>
      </c>
      <c r="B33" s="817" t="s">
        <v>411</v>
      </c>
      <c r="C33" s="653"/>
      <c r="D33" s="396"/>
      <c r="E33" s="652"/>
      <c r="F33" s="396"/>
      <c r="G33" s="665"/>
      <c r="H33" s="687"/>
      <c r="I33" s="687" t="s">
        <v>297</v>
      </c>
      <c r="J33" s="196"/>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I33" s="194"/>
      <c r="CJ33" s="194"/>
      <c r="CK33" s="194"/>
      <c r="CL33" s="194"/>
      <c r="CM33" s="194"/>
      <c r="CN33" s="194"/>
      <c r="CO33" s="194"/>
      <c r="CP33" s="194"/>
      <c r="CQ33" s="194"/>
      <c r="CR33" s="194"/>
      <c r="CS33" s="194"/>
      <c r="CT33" s="194"/>
      <c r="CU33" s="194"/>
      <c r="CV33" s="194"/>
      <c r="CW33" s="194"/>
      <c r="CX33" s="194"/>
      <c r="CY33" s="194"/>
      <c r="CZ33" s="194"/>
      <c r="DA33" s="194"/>
      <c r="DB33" s="194"/>
      <c r="DC33" s="194"/>
      <c r="DD33" s="194"/>
      <c r="DE33" s="194"/>
      <c r="DF33" s="194"/>
      <c r="DG33" s="194"/>
      <c r="DH33" s="194"/>
      <c r="DI33" s="194"/>
      <c r="DJ33" s="194"/>
      <c r="DK33" s="194"/>
      <c r="DL33" s="194"/>
      <c r="DM33" s="194"/>
      <c r="DN33" s="194"/>
      <c r="DO33" s="194"/>
      <c r="DP33" s="194"/>
      <c r="DQ33" s="194"/>
      <c r="DR33" s="194"/>
      <c r="DS33" s="194"/>
      <c r="DT33" s="194"/>
      <c r="DU33" s="194"/>
      <c r="DV33" s="194"/>
      <c r="DW33" s="194"/>
      <c r="DX33" s="194"/>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94"/>
      <c r="HG33" s="194"/>
      <c r="HH33" s="194"/>
      <c r="HI33" s="194"/>
      <c r="HJ33" s="194"/>
      <c r="HK33" s="194"/>
      <c r="HL33" s="194"/>
      <c r="HM33" s="194"/>
      <c r="HN33" s="194"/>
      <c r="HO33" s="194"/>
      <c r="HP33" s="194"/>
      <c r="HQ33" s="194"/>
      <c r="HR33" s="194"/>
      <c r="HS33" s="194"/>
      <c r="HT33" s="194"/>
      <c r="HU33" s="194"/>
      <c r="HV33" s="194"/>
      <c r="HW33" s="194"/>
      <c r="HX33" s="194"/>
      <c r="HY33" s="194"/>
      <c r="HZ33" s="194"/>
      <c r="IA33" s="194"/>
      <c r="IB33" s="194"/>
      <c r="IC33" s="194"/>
      <c r="ID33" s="194"/>
      <c r="IE33" s="194"/>
      <c r="IF33" s="194"/>
      <c r="IG33" s="194"/>
      <c r="IH33" s="194"/>
      <c r="II33" s="194"/>
      <c r="IJ33" s="194"/>
      <c r="IK33" s="194"/>
      <c r="IL33" s="194"/>
      <c r="IM33" s="194"/>
      <c r="IN33" s="194"/>
      <c r="IO33" s="194"/>
      <c r="IP33" s="194"/>
      <c r="IQ33" s="194"/>
      <c r="IR33" s="194"/>
      <c r="IS33" s="194"/>
      <c r="IT33" s="194"/>
      <c r="IU33" s="194"/>
      <c r="IV33" s="194"/>
      <c r="IW33" s="194"/>
      <c r="IX33" s="194"/>
      <c r="IY33" s="194"/>
      <c r="IZ33" s="194"/>
      <c r="JA33" s="194"/>
      <c r="JB33" s="194"/>
      <c r="JC33" s="194"/>
      <c r="JD33" s="194"/>
      <c r="JE33" s="194"/>
      <c r="JF33" s="194"/>
      <c r="JG33" s="194"/>
      <c r="JH33" s="194"/>
      <c r="JI33" s="194"/>
      <c r="JJ33" s="194"/>
      <c r="JK33" s="194"/>
      <c r="JL33" s="194"/>
      <c r="JM33" s="194"/>
      <c r="JN33" s="194"/>
      <c r="JO33" s="194"/>
      <c r="JP33" s="194"/>
      <c r="JQ33" s="194"/>
      <c r="JR33" s="194"/>
      <c r="JS33" s="194"/>
      <c r="JT33" s="194"/>
      <c r="JU33" s="194"/>
      <c r="JV33" s="194"/>
      <c r="JW33" s="194"/>
      <c r="JX33" s="194"/>
      <c r="JY33" s="194"/>
      <c r="JZ33" s="194"/>
      <c r="KA33" s="194"/>
      <c r="KB33" s="194"/>
      <c r="KC33" s="194"/>
      <c r="KD33" s="194"/>
      <c r="KE33" s="194"/>
      <c r="KF33" s="194"/>
      <c r="KG33" s="194"/>
      <c r="KH33" s="194"/>
      <c r="KI33" s="194"/>
      <c r="KJ33" s="194"/>
      <c r="KK33" s="194"/>
      <c r="KL33" s="194"/>
      <c r="KM33" s="194"/>
      <c r="KN33" s="194"/>
      <c r="KO33" s="194"/>
      <c r="KP33" s="194"/>
      <c r="KQ33" s="194"/>
      <c r="KR33" s="194"/>
      <c r="KS33" s="194"/>
      <c r="KT33" s="194"/>
      <c r="KU33" s="194"/>
      <c r="KV33" s="194"/>
      <c r="KW33" s="194"/>
      <c r="KX33" s="194"/>
      <c r="KY33" s="194"/>
      <c r="KZ33" s="194"/>
      <c r="LA33" s="194"/>
      <c r="LB33" s="194"/>
      <c r="LC33" s="194"/>
      <c r="LD33" s="194"/>
      <c r="LE33" s="194"/>
      <c r="LF33" s="194"/>
      <c r="LG33" s="194"/>
      <c r="LH33" s="194"/>
      <c r="LI33" s="194"/>
      <c r="LJ33" s="194"/>
      <c r="LK33" s="194"/>
      <c r="LL33" s="194"/>
      <c r="LM33" s="194"/>
      <c r="LN33" s="194"/>
      <c r="LO33" s="194"/>
      <c r="LP33" s="194"/>
      <c r="LQ33" s="194"/>
      <c r="LR33" s="194"/>
      <c r="LS33" s="194"/>
      <c r="LT33" s="194"/>
      <c r="LU33" s="194"/>
      <c r="LV33" s="194"/>
      <c r="LW33" s="194"/>
      <c r="LX33" s="194"/>
      <c r="LY33" s="194"/>
      <c r="LZ33" s="194"/>
      <c r="MA33" s="194"/>
      <c r="MB33" s="194"/>
      <c r="MC33" s="194"/>
      <c r="MD33" s="194"/>
      <c r="ME33" s="194"/>
      <c r="MF33" s="194"/>
      <c r="MG33" s="194"/>
      <c r="MH33" s="194"/>
      <c r="MI33" s="194"/>
      <c r="MJ33" s="194"/>
      <c r="MK33" s="194"/>
      <c r="ML33" s="194"/>
      <c r="MM33" s="194"/>
      <c r="MN33" s="194"/>
      <c r="MO33" s="194"/>
      <c r="MP33" s="194"/>
      <c r="MQ33" s="194"/>
      <c r="MR33" s="194"/>
      <c r="MS33" s="194"/>
      <c r="MT33" s="194"/>
      <c r="MU33" s="194"/>
      <c r="MV33" s="194"/>
      <c r="MW33" s="194"/>
      <c r="MX33" s="194"/>
      <c r="MY33" s="194"/>
      <c r="MZ33" s="194"/>
      <c r="NA33" s="194"/>
      <c r="NB33" s="194"/>
      <c r="NC33" s="194"/>
      <c r="ND33" s="194"/>
      <c r="NE33" s="194"/>
      <c r="NF33" s="194"/>
      <c r="NG33" s="194"/>
      <c r="NH33" s="194"/>
      <c r="NI33" s="194"/>
      <c r="NJ33" s="194"/>
      <c r="NK33" s="194"/>
      <c r="NL33" s="194"/>
      <c r="NM33" s="194"/>
      <c r="NN33" s="194"/>
      <c r="NO33" s="194"/>
      <c r="NP33" s="194"/>
      <c r="NQ33" s="194"/>
      <c r="NR33" s="194"/>
      <c r="NS33" s="194"/>
      <c r="NT33" s="194"/>
      <c r="NU33" s="194"/>
      <c r="NV33" s="194"/>
      <c r="NW33" s="194"/>
      <c r="NX33" s="194"/>
      <c r="NY33" s="194"/>
      <c r="NZ33" s="194"/>
      <c r="OA33" s="194"/>
      <c r="OB33" s="194"/>
      <c r="OC33" s="194"/>
      <c r="OD33" s="194"/>
      <c r="OE33" s="194"/>
      <c r="OF33" s="194"/>
      <c r="OG33" s="194"/>
      <c r="OH33" s="194"/>
      <c r="OI33" s="194"/>
      <c r="OJ33" s="194"/>
      <c r="OK33" s="194"/>
      <c r="OL33" s="194"/>
      <c r="OM33" s="194"/>
      <c r="ON33" s="194"/>
      <c r="OO33" s="194"/>
      <c r="OP33" s="194"/>
      <c r="OQ33" s="194"/>
      <c r="OR33" s="194"/>
      <c r="OS33" s="194"/>
      <c r="OT33" s="194"/>
      <c r="OU33" s="194"/>
      <c r="OV33" s="194"/>
      <c r="OW33" s="194"/>
      <c r="OX33" s="194"/>
      <c r="OY33" s="194"/>
      <c r="OZ33" s="194"/>
      <c r="PA33" s="194"/>
      <c r="PB33" s="194"/>
      <c r="PC33" s="194"/>
      <c r="PD33" s="194"/>
      <c r="PE33" s="194"/>
      <c r="PF33" s="194"/>
      <c r="PG33" s="194"/>
      <c r="PH33" s="194"/>
      <c r="PI33" s="194"/>
      <c r="PJ33" s="194"/>
      <c r="PK33" s="194"/>
      <c r="PL33" s="194"/>
      <c r="PM33" s="194"/>
      <c r="PN33" s="194"/>
      <c r="PO33" s="194"/>
      <c r="PP33" s="194"/>
      <c r="PQ33" s="194"/>
      <c r="PR33" s="194"/>
      <c r="PS33" s="194"/>
      <c r="PT33" s="194"/>
      <c r="PU33" s="194"/>
      <c r="PV33" s="194"/>
      <c r="PW33" s="194"/>
      <c r="PX33" s="194"/>
      <c r="PY33" s="194"/>
      <c r="PZ33" s="194"/>
      <c r="QA33" s="194"/>
      <c r="QB33" s="194"/>
      <c r="QC33" s="194"/>
      <c r="QD33" s="194"/>
      <c r="QE33" s="194"/>
      <c r="QF33" s="194"/>
      <c r="QG33" s="194"/>
      <c r="QH33" s="194"/>
      <c r="QI33" s="194"/>
      <c r="QJ33" s="194"/>
      <c r="QK33" s="194"/>
      <c r="QL33" s="194"/>
      <c r="QM33" s="194"/>
      <c r="QN33" s="194"/>
      <c r="QO33" s="194"/>
      <c r="QP33" s="194"/>
      <c r="QQ33" s="194"/>
      <c r="QR33" s="194"/>
      <c r="QS33" s="194"/>
      <c r="QT33" s="194"/>
      <c r="QU33" s="194"/>
      <c r="QV33" s="194"/>
      <c r="QW33" s="194"/>
      <c r="QX33" s="194"/>
      <c r="QY33" s="194"/>
      <c r="QZ33" s="194"/>
      <c r="RA33" s="194"/>
      <c r="RB33" s="194"/>
      <c r="RC33" s="194"/>
      <c r="RD33" s="194"/>
      <c r="RE33" s="194"/>
      <c r="RF33" s="194"/>
      <c r="RG33" s="194"/>
      <c r="RH33" s="194"/>
      <c r="RI33" s="194"/>
      <c r="RJ33" s="194"/>
      <c r="RK33" s="194"/>
      <c r="RL33" s="194"/>
      <c r="RM33" s="194"/>
      <c r="RN33" s="194"/>
      <c r="RO33" s="194"/>
      <c r="RP33" s="194"/>
      <c r="RQ33" s="194"/>
      <c r="RR33" s="194"/>
      <c r="RS33" s="194"/>
      <c r="RT33" s="194"/>
      <c r="RU33" s="194"/>
      <c r="RV33" s="194"/>
      <c r="RW33" s="194"/>
      <c r="RX33" s="194"/>
      <c r="RY33" s="194"/>
      <c r="RZ33" s="194"/>
      <c r="SA33" s="194"/>
      <c r="SB33" s="194"/>
      <c r="SC33" s="194"/>
      <c r="SD33" s="194"/>
      <c r="SE33" s="194"/>
      <c r="SF33" s="194"/>
      <c r="SG33" s="194"/>
      <c r="SH33" s="194"/>
      <c r="SI33" s="194"/>
      <c r="SJ33" s="194"/>
      <c r="SK33" s="194"/>
      <c r="SL33" s="194"/>
      <c r="SM33" s="194"/>
      <c r="SN33" s="194"/>
      <c r="SO33" s="194"/>
      <c r="SP33" s="194"/>
      <c r="SQ33" s="194"/>
      <c r="SR33" s="194"/>
      <c r="SS33" s="194"/>
      <c r="ST33" s="194"/>
      <c r="SU33" s="194"/>
      <c r="SV33" s="194"/>
      <c r="SW33" s="194"/>
      <c r="SX33" s="194"/>
      <c r="SY33" s="194"/>
      <c r="SZ33" s="194"/>
      <c r="TA33" s="194"/>
      <c r="TB33" s="194"/>
      <c r="TC33" s="194"/>
      <c r="TD33" s="194"/>
      <c r="TE33" s="194"/>
      <c r="TF33" s="194"/>
      <c r="TG33" s="194"/>
      <c r="TH33" s="194"/>
      <c r="TI33" s="194"/>
      <c r="TJ33" s="194"/>
      <c r="TK33" s="194"/>
      <c r="TL33" s="194"/>
      <c r="TM33" s="194"/>
      <c r="TN33" s="194"/>
      <c r="TO33" s="194"/>
      <c r="TP33" s="194"/>
      <c r="TQ33" s="194"/>
      <c r="TR33" s="194"/>
      <c r="TS33" s="194"/>
      <c r="TT33" s="194"/>
      <c r="TU33" s="194"/>
      <c r="TV33" s="194"/>
      <c r="TW33" s="194"/>
      <c r="TX33" s="194"/>
      <c r="TY33" s="194"/>
      <c r="TZ33" s="194"/>
      <c r="UA33" s="194"/>
      <c r="UB33" s="194"/>
      <c r="UC33" s="194"/>
      <c r="UD33" s="194"/>
      <c r="UE33" s="194"/>
      <c r="UF33" s="194"/>
      <c r="UG33" s="194"/>
      <c r="UH33" s="194"/>
      <c r="UI33" s="194"/>
      <c r="UJ33" s="194"/>
      <c r="UK33" s="194"/>
      <c r="UL33" s="194"/>
      <c r="UM33" s="194"/>
      <c r="UN33" s="194"/>
      <c r="UO33" s="194"/>
      <c r="UP33" s="194"/>
      <c r="UQ33" s="194"/>
      <c r="UR33" s="194"/>
      <c r="US33" s="194"/>
      <c r="UT33" s="194"/>
      <c r="UU33" s="194"/>
      <c r="UV33" s="194"/>
      <c r="UW33" s="194"/>
      <c r="UX33" s="194"/>
      <c r="UY33" s="194"/>
      <c r="UZ33" s="194"/>
      <c r="VA33" s="194"/>
      <c r="VB33" s="194"/>
      <c r="VC33" s="194"/>
      <c r="VD33" s="194"/>
      <c r="VE33" s="194"/>
      <c r="VF33" s="194"/>
      <c r="VG33" s="194"/>
      <c r="VH33" s="194"/>
      <c r="VI33" s="194"/>
      <c r="VJ33" s="194"/>
      <c r="VK33" s="194"/>
      <c r="VL33" s="194"/>
      <c r="VM33" s="194"/>
      <c r="VN33" s="194"/>
      <c r="VO33" s="194"/>
      <c r="VP33" s="194"/>
      <c r="VQ33" s="194"/>
      <c r="VR33" s="194"/>
      <c r="VS33" s="194"/>
      <c r="VT33" s="194"/>
      <c r="VU33" s="194"/>
      <c r="VV33" s="194"/>
      <c r="VW33" s="194"/>
      <c r="VX33" s="194"/>
      <c r="VY33" s="194"/>
      <c r="VZ33" s="194"/>
      <c r="WA33" s="194"/>
      <c r="WB33" s="194"/>
      <c r="WC33" s="194"/>
      <c r="WD33" s="194"/>
      <c r="WE33" s="194"/>
      <c r="WF33" s="194"/>
      <c r="WG33" s="194"/>
      <c r="WH33" s="194"/>
      <c r="WI33" s="194"/>
      <c r="WJ33" s="194"/>
      <c r="WK33" s="194"/>
      <c r="WL33" s="194"/>
      <c r="WM33" s="194"/>
      <c r="WN33" s="194"/>
      <c r="WO33" s="194"/>
      <c r="WP33" s="194"/>
      <c r="WQ33" s="194"/>
      <c r="WR33" s="194"/>
      <c r="WS33" s="194"/>
      <c r="WT33" s="194"/>
      <c r="WU33" s="194"/>
      <c r="WV33" s="194"/>
      <c r="WW33" s="194"/>
      <c r="WX33" s="194"/>
      <c r="WY33" s="194"/>
      <c r="WZ33" s="194"/>
      <c r="XA33" s="194"/>
      <c r="XB33" s="194"/>
      <c r="XC33" s="194"/>
      <c r="XD33" s="194"/>
      <c r="XE33" s="194"/>
      <c r="XF33" s="194"/>
      <c r="XG33" s="194"/>
      <c r="XH33" s="194"/>
      <c r="XI33" s="194"/>
      <c r="XJ33" s="194"/>
      <c r="XK33" s="194"/>
      <c r="XL33" s="194"/>
      <c r="XM33" s="194"/>
      <c r="XN33" s="194"/>
      <c r="XO33" s="194"/>
      <c r="XP33" s="194"/>
      <c r="XQ33" s="194"/>
      <c r="XR33" s="194"/>
      <c r="XS33" s="194"/>
      <c r="XT33" s="194"/>
      <c r="XU33" s="194"/>
      <c r="XV33" s="194"/>
      <c r="XW33" s="194"/>
      <c r="XX33" s="194"/>
      <c r="XY33" s="194"/>
      <c r="XZ33" s="194"/>
      <c r="YA33" s="194"/>
      <c r="YB33" s="194"/>
      <c r="YC33" s="194"/>
      <c r="YD33" s="194"/>
      <c r="YE33" s="194"/>
      <c r="YF33" s="194"/>
      <c r="YG33" s="194"/>
      <c r="YH33" s="194"/>
      <c r="YI33" s="194"/>
      <c r="YJ33" s="194"/>
      <c r="YK33" s="194"/>
      <c r="YL33" s="194"/>
      <c r="YM33" s="194"/>
      <c r="YN33" s="194"/>
      <c r="YO33" s="194"/>
      <c r="YP33" s="194"/>
      <c r="YQ33" s="194"/>
      <c r="YR33" s="194"/>
      <c r="YS33" s="194"/>
      <c r="YT33" s="194"/>
      <c r="YU33" s="194"/>
      <c r="YV33" s="194"/>
      <c r="YW33" s="194"/>
      <c r="YX33" s="194"/>
      <c r="YY33" s="194"/>
      <c r="YZ33" s="194"/>
      <c r="ZA33" s="194"/>
      <c r="ZB33" s="194"/>
      <c r="ZC33" s="194"/>
      <c r="ZD33" s="194"/>
      <c r="ZE33" s="194"/>
      <c r="ZF33" s="194"/>
      <c r="ZG33" s="194"/>
      <c r="ZH33" s="194"/>
      <c r="ZI33" s="194"/>
      <c r="ZJ33" s="194"/>
      <c r="ZK33" s="194"/>
      <c r="ZL33" s="194"/>
      <c r="ZM33" s="194"/>
      <c r="ZN33" s="194"/>
      <c r="ZO33" s="194"/>
      <c r="ZP33" s="194"/>
      <c r="ZQ33" s="194"/>
      <c r="ZR33" s="194"/>
      <c r="ZS33" s="194"/>
      <c r="ZT33" s="194"/>
      <c r="ZU33" s="194"/>
      <c r="ZV33" s="194"/>
      <c r="ZW33" s="194"/>
      <c r="ZX33" s="194"/>
      <c r="ZY33" s="194"/>
      <c r="ZZ33" s="194"/>
    </row>
    <row r="34" spans="1:702" s="39" customFormat="1" ht="33" customHeight="1">
      <c r="A34" s="194"/>
      <c r="B34" s="822" t="s">
        <v>407</v>
      </c>
      <c r="C34" s="668" t="s">
        <v>412</v>
      </c>
      <c r="D34" s="642" t="s">
        <v>400</v>
      </c>
      <c r="E34" s="655" t="s">
        <v>401</v>
      </c>
      <c r="F34" s="656" t="s">
        <v>413</v>
      </c>
      <c r="G34" s="657" t="s">
        <v>403</v>
      </c>
      <c r="H34" s="658" t="s">
        <v>404</v>
      </c>
      <c r="I34" s="656" t="s">
        <v>369</v>
      </c>
      <c r="J34" s="198"/>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I34" s="194"/>
      <c r="CJ34" s="194"/>
      <c r="CK34" s="194"/>
      <c r="CL34" s="194"/>
      <c r="CM34" s="194"/>
      <c r="CN34" s="194"/>
      <c r="CO34" s="194"/>
      <c r="CP34" s="194"/>
      <c r="CQ34" s="194"/>
      <c r="CR34" s="194"/>
      <c r="CS34" s="194"/>
      <c r="CT34" s="194"/>
      <c r="CU34" s="194"/>
      <c r="CV34" s="194"/>
      <c r="CW34" s="194"/>
      <c r="CX34" s="194"/>
      <c r="CY34" s="194"/>
      <c r="CZ34" s="194"/>
      <c r="DA34" s="194"/>
      <c r="DB34" s="194"/>
      <c r="DC34" s="194"/>
      <c r="DD34" s="194"/>
      <c r="DE34" s="194"/>
      <c r="DF34" s="194"/>
      <c r="DG34" s="194"/>
      <c r="DH34" s="194"/>
      <c r="DI34" s="194"/>
      <c r="DJ34" s="194"/>
      <c r="DK34" s="194"/>
      <c r="DL34" s="194"/>
      <c r="DM34" s="194"/>
      <c r="DN34" s="194"/>
      <c r="DO34" s="194"/>
      <c r="DP34" s="194"/>
      <c r="DQ34" s="194"/>
      <c r="DR34" s="194"/>
      <c r="DS34" s="194"/>
      <c r="DT34" s="194"/>
      <c r="DU34" s="194"/>
      <c r="DV34" s="194"/>
      <c r="DW34" s="194"/>
      <c r="DX34" s="194"/>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c r="IW34" s="194"/>
      <c r="IX34" s="194"/>
      <c r="IY34" s="194"/>
      <c r="IZ34" s="194"/>
      <c r="JA34" s="194"/>
      <c r="JB34" s="194"/>
      <c r="JC34" s="194"/>
      <c r="JD34" s="194"/>
      <c r="JE34" s="194"/>
      <c r="JF34" s="194"/>
      <c r="JG34" s="194"/>
      <c r="JH34" s="194"/>
      <c r="JI34" s="194"/>
      <c r="JJ34" s="194"/>
      <c r="JK34" s="194"/>
      <c r="JL34" s="194"/>
      <c r="JM34" s="194"/>
      <c r="JN34" s="194"/>
      <c r="JO34" s="194"/>
      <c r="JP34" s="194"/>
      <c r="JQ34" s="194"/>
      <c r="JR34" s="194"/>
      <c r="JS34" s="194"/>
      <c r="JT34" s="194"/>
      <c r="JU34" s="194"/>
      <c r="JV34" s="194"/>
      <c r="JW34" s="194"/>
      <c r="JX34" s="194"/>
      <c r="JY34" s="194"/>
      <c r="JZ34" s="194"/>
      <c r="KA34" s="194"/>
      <c r="KB34" s="194"/>
      <c r="KC34" s="194"/>
      <c r="KD34" s="194"/>
      <c r="KE34" s="194"/>
      <c r="KF34" s="194"/>
      <c r="KG34" s="194"/>
      <c r="KH34" s="194"/>
      <c r="KI34" s="194"/>
      <c r="KJ34" s="194"/>
      <c r="KK34" s="194"/>
      <c r="KL34" s="194"/>
      <c r="KM34" s="194"/>
      <c r="KN34" s="194"/>
      <c r="KO34" s="194"/>
      <c r="KP34" s="194"/>
      <c r="KQ34" s="194"/>
      <c r="KR34" s="194"/>
      <c r="KS34" s="194"/>
      <c r="KT34" s="194"/>
      <c r="KU34" s="194"/>
      <c r="KV34" s="194"/>
      <c r="KW34" s="194"/>
      <c r="KX34" s="194"/>
      <c r="KY34" s="194"/>
      <c r="KZ34" s="194"/>
      <c r="LA34" s="194"/>
      <c r="LB34" s="194"/>
      <c r="LC34" s="194"/>
      <c r="LD34" s="194"/>
      <c r="LE34" s="194"/>
      <c r="LF34" s="194"/>
      <c r="LG34" s="194"/>
      <c r="LH34" s="194"/>
      <c r="LI34" s="194"/>
      <c r="LJ34" s="194"/>
      <c r="LK34" s="194"/>
      <c r="LL34" s="194"/>
      <c r="LM34" s="194"/>
      <c r="LN34" s="194"/>
      <c r="LO34" s="194"/>
      <c r="LP34" s="194"/>
      <c r="LQ34" s="194"/>
      <c r="LR34" s="194"/>
      <c r="LS34" s="194"/>
      <c r="LT34" s="194"/>
      <c r="LU34" s="194"/>
      <c r="LV34" s="194"/>
      <c r="LW34" s="194"/>
      <c r="LX34" s="194"/>
      <c r="LY34" s="194"/>
      <c r="LZ34" s="194"/>
      <c r="MA34" s="194"/>
      <c r="MB34" s="194"/>
      <c r="MC34" s="194"/>
      <c r="MD34" s="194"/>
      <c r="ME34" s="194"/>
      <c r="MF34" s="194"/>
      <c r="MG34" s="194"/>
      <c r="MH34" s="194"/>
      <c r="MI34" s="194"/>
      <c r="MJ34" s="194"/>
      <c r="MK34" s="194"/>
      <c r="ML34" s="194"/>
      <c r="MM34" s="194"/>
      <c r="MN34" s="194"/>
      <c r="MO34" s="194"/>
      <c r="MP34" s="194"/>
      <c r="MQ34" s="194"/>
      <c r="MR34" s="194"/>
      <c r="MS34" s="194"/>
      <c r="MT34" s="194"/>
      <c r="MU34" s="194"/>
      <c r="MV34" s="194"/>
      <c r="MW34" s="194"/>
      <c r="MX34" s="194"/>
      <c r="MY34" s="194"/>
      <c r="MZ34" s="194"/>
      <c r="NA34" s="194"/>
      <c r="NB34" s="194"/>
      <c r="NC34" s="194"/>
      <c r="ND34" s="194"/>
      <c r="NE34" s="194"/>
      <c r="NF34" s="194"/>
      <c r="NG34" s="194"/>
      <c r="NH34" s="194"/>
      <c r="NI34" s="194"/>
      <c r="NJ34" s="194"/>
      <c r="NK34" s="194"/>
      <c r="NL34" s="194"/>
      <c r="NM34" s="194"/>
      <c r="NN34" s="194"/>
      <c r="NO34" s="194"/>
      <c r="NP34" s="194"/>
      <c r="NQ34" s="194"/>
      <c r="NR34" s="194"/>
      <c r="NS34" s="194"/>
      <c r="NT34" s="194"/>
      <c r="NU34" s="194"/>
      <c r="NV34" s="194"/>
      <c r="NW34" s="194"/>
      <c r="NX34" s="194"/>
      <c r="NY34" s="194"/>
      <c r="NZ34" s="194"/>
      <c r="OA34" s="194"/>
      <c r="OB34" s="194"/>
      <c r="OC34" s="194"/>
      <c r="OD34" s="194"/>
      <c r="OE34" s="194"/>
      <c r="OF34" s="194"/>
      <c r="OG34" s="194"/>
      <c r="OH34" s="194"/>
      <c r="OI34" s="194"/>
      <c r="OJ34" s="194"/>
      <c r="OK34" s="194"/>
      <c r="OL34" s="194"/>
      <c r="OM34" s="194"/>
      <c r="ON34" s="194"/>
      <c r="OO34" s="194"/>
      <c r="OP34" s="194"/>
      <c r="OQ34" s="194"/>
      <c r="OR34" s="194"/>
      <c r="OS34" s="194"/>
      <c r="OT34" s="194"/>
      <c r="OU34" s="194"/>
      <c r="OV34" s="194"/>
      <c r="OW34" s="194"/>
      <c r="OX34" s="194"/>
      <c r="OY34" s="194"/>
      <c r="OZ34" s="194"/>
      <c r="PA34" s="194"/>
      <c r="PB34" s="194"/>
      <c r="PC34" s="194"/>
      <c r="PD34" s="194"/>
      <c r="PE34" s="194"/>
      <c r="PF34" s="194"/>
      <c r="PG34" s="194"/>
      <c r="PH34" s="194"/>
      <c r="PI34" s="194"/>
      <c r="PJ34" s="194"/>
      <c r="PK34" s="194"/>
      <c r="PL34" s="194"/>
      <c r="PM34" s="194"/>
      <c r="PN34" s="194"/>
      <c r="PO34" s="194"/>
      <c r="PP34" s="194"/>
      <c r="PQ34" s="194"/>
      <c r="PR34" s="194"/>
      <c r="PS34" s="194"/>
      <c r="PT34" s="194"/>
      <c r="PU34" s="194"/>
      <c r="PV34" s="194"/>
      <c r="PW34" s="194"/>
      <c r="PX34" s="194"/>
      <c r="PY34" s="194"/>
      <c r="PZ34" s="194"/>
      <c r="QA34" s="194"/>
      <c r="QB34" s="194"/>
      <c r="QC34" s="194"/>
      <c r="QD34" s="194"/>
      <c r="QE34" s="194"/>
      <c r="QF34" s="194"/>
      <c r="QG34" s="194"/>
      <c r="QH34" s="194"/>
      <c r="QI34" s="194"/>
      <c r="QJ34" s="194"/>
      <c r="QK34" s="194"/>
      <c r="QL34" s="194"/>
      <c r="QM34" s="194"/>
      <c r="QN34" s="194"/>
      <c r="QO34" s="194"/>
      <c r="QP34" s="194"/>
      <c r="QQ34" s="194"/>
      <c r="QR34" s="194"/>
      <c r="QS34" s="194"/>
      <c r="QT34" s="194"/>
      <c r="QU34" s="194"/>
      <c r="QV34" s="194"/>
      <c r="QW34" s="194"/>
      <c r="QX34" s="194"/>
      <c r="QY34" s="194"/>
      <c r="QZ34" s="194"/>
      <c r="RA34" s="194"/>
      <c r="RB34" s="194"/>
      <c r="RC34" s="194"/>
      <c r="RD34" s="194"/>
      <c r="RE34" s="194"/>
      <c r="RF34" s="194"/>
      <c r="RG34" s="194"/>
      <c r="RH34" s="194"/>
      <c r="RI34" s="194"/>
      <c r="RJ34" s="194"/>
      <c r="RK34" s="194"/>
      <c r="RL34" s="194"/>
      <c r="RM34" s="194"/>
      <c r="RN34" s="194"/>
      <c r="RO34" s="194"/>
      <c r="RP34" s="194"/>
      <c r="RQ34" s="194"/>
      <c r="RR34" s="194"/>
      <c r="RS34" s="194"/>
      <c r="RT34" s="194"/>
      <c r="RU34" s="194"/>
      <c r="RV34" s="194"/>
      <c r="RW34" s="194"/>
      <c r="RX34" s="194"/>
      <c r="RY34" s="194"/>
      <c r="RZ34" s="194"/>
      <c r="SA34" s="194"/>
      <c r="SB34" s="194"/>
      <c r="SC34" s="194"/>
      <c r="SD34" s="194"/>
      <c r="SE34" s="194"/>
      <c r="SF34" s="194"/>
      <c r="SG34" s="194"/>
      <c r="SH34" s="194"/>
      <c r="SI34" s="194"/>
      <c r="SJ34" s="194"/>
      <c r="SK34" s="194"/>
      <c r="SL34" s="194"/>
      <c r="SM34" s="194"/>
      <c r="SN34" s="194"/>
      <c r="SO34" s="194"/>
      <c r="SP34" s="194"/>
      <c r="SQ34" s="194"/>
      <c r="SR34" s="194"/>
      <c r="SS34" s="194"/>
      <c r="ST34" s="194"/>
      <c r="SU34" s="194"/>
      <c r="SV34" s="194"/>
      <c r="SW34" s="194"/>
      <c r="SX34" s="194"/>
      <c r="SY34" s="194"/>
      <c r="SZ34" s="194"/>
      <c r="TA34" s="194"/>
      <c r="TB34" s="194"/>
      <c r="TC34" s="194"/>
      <c r="TD34" s="194"/>
      <c r="TE34" s="194"/>
      <c r="TF34" s="194"/>
      <c r="TG34" s="194"/>
      <c r="TH34" s="194"/>
      <c r="TI34" s="194"/>
      <c r="TJ34" s="194"/>
      <c r="TK34" s="194"/>
      <c r="TL34" s="194"/>
      <c r="TM34" s="194"/>
      <c r="TN34" s="194"/>
      <c r="TO34" s="194"/>
      <c r="TP34" s="194"/>
      <c r="TQ34" s="194"/>
      <c r="TR34" s="194"/>
      <c r="TS34" s="194"/>
      <c r="TT34" s="194"/>
      <c r="TU34" s="194"/>
      <c r="TV34" s="194"/>
      <c r="TW34" s="194"/>
      <c r="TX34" s="194"/>
      <c r="TY34" s="194"/>
      <c r="TZ34" s="194"/>
      <c r="UA34" s="194"/>
      <c r="UB34" s="194"/>
      <c r="UC34" s="194"/>
      <c r="UD34" s="194"/>
      <c r="UE34" s="194"/>
      <c r="UF34" s="194"/>
      <c r="UG34" s="194"/>
      <c r="UH34" s="194"/>
      <c r="UI34" s="194"/>
      <c r="UJ34" s="194"/>
      <c r="UK34" s="194"/>
      <c r="UL34" s="194"/>
      <c r="UM34" s="194"/>
      <c r="UN34" s="194"/>
      <c r="UO34" s="194"/>
      <c r="UP34" s="194"/>
      <c r="UQ34" s="194"/>
      <c r="UR34" s="194"/>
      <c r="US34" s="194"/>
      <c r="UT34" s="194"/>
      <c r="UU34" s="194"/>
      <c r="UV34" s="194"/>
      <c r="UW34" s="194"/>
      <c r="UX34" s="194"/>
      <c r="UY34" s="194"/>
      <c r="UZ34" s="194"/>
      <c r="VA34" s="194"/>
      <c r="VB34" s="194"/>
      <c r="VC34" s="194"/>
      <c r="VD34" s="194"/>
      <c r="VE34" s="194"/>
      <c r="VF34" s="194"/>
      <c r="VG34" s="194"/>
      <c r="VH34" s="194"/>
      <c r="VI34" s="194"/>
      <c r="VJ34" s="194"/>
      <c r="VK34" s="194"/>
      <c r="VL34" s="194"/>
      <c r="VM34" s="194"/>
      <c r="VN34" s="194"/>
      <c r="VO34" s="194"/>
      <c r="VP34" s="194"/>
      <c r="VQ34" s="194"/>
      <c r="VR34" s="194"/>
      <c r="VS34" s="194"/>
      <c r="VT34" s="194"/>
      <c r="VU34" s="194"/>
      <c r="VV34" s="194"/>
      <c r="VW34" s="194"/>
      <c r="VX34" s="194"/>
      <c r="VY34" s="194"/>
      <c r="VZ34" s="194"/>
      <c r="WA34" s="194"/>
      <c r="WB34" s="194"/>
      <c r="WC34" s="194"/>
      <c r="WD34" s="194"/>
      <c r="WE34" s="194"/>
      <c r="WF34" s="194"/>
      <c r="WG34" s="194"/>
      <c r="WH34" s="194"/>
      <c r="WI34" s="194"/>
      <c r="WJ34" s="194"/>
      <c r="WK34" s="194"/>
      <c r="WL34" s="194"/>
      <c r="WM34" s="194"/>
      <c r="WN34" s="194"/>
      <c r="WO34" s="194"/>
      <c r="WP34" s="194"/>
      <c r="WQ34" s="194"/>
      <c r="WR34" s="194"/>
      <c r="WS34" s="194"/>
      <c r="WT34" s="194"/>
      <c r="WU34" s="194"/>
      <c r="WV34" s="194"/>
      <c r="WW34" s="194"/>
      <c r="WX34" s="194"/>
      <c r="WY34" s="194"/>
      <c r="WZ34" s="194"/>
      <c r="XA34" s="194"/>
      <c r="XB34" s="194"/>
      <c r="XC34" s="194"/>
      <c r="XD34" s="194"/>
      <c r="XE34" s="194"/>
      <c r="XF34" s="194"/>
      <c r="XG34" s="194"/>
      <c r="XH34" s="194"/>
      <c r="XI34" s="194"/>
      <c r="XJ34" s="194"/>
      <c r="XK34" s="194"/>
      <c r="XL34" s="194"/>
      <c r="XM34" s="194"/>
      <c r="XN34" s="194"/>
      <c r="XO34" s="194"/>
      <c r="XP34" s="194"/>
      <c r="XQ34" s="194"/>
      <c r="XR34" s="194"/>
      <c r="XS34" s="194"/>
      <c r="XT34" s="194"/>
      <c r="XU34" s="194"/>
      <c r="XV34" s="194"/>
      <c r="XW34" s="194"/>
      <c r="XX34" s="194"/>
      <c r="XY34" s="194"/>
      <c r="XZ34" s="194"/>
      <c r="YA34" s="194"/>
      <c r="YB34" s="194"/>
      <c r="YC34" s="194"/>
      <c r="YD34" s="194"/>
      <c r="YE34" s="194"/>
      <c r="YF34" s="194"/>
      <c r="YG34" s="194"/>
      <c r="YH34" s="194"/>
      <c r="YI34" s="194"/>
      <c r="YJ34" s="194"/>
      <c r="YK34" s="194"/>
      <c r="YL34" s="194"/>
      <c r="YM34" s="194"/>
      <c r="YN34" s="194"/>
      <c r="YO34" s="194"/>
      <c r="YP34" s="194"/>
      <c r="YQ34" s="194"/>
      <c r="YR34" s="194"/>
      <c r="YS34" s="194"/>
      <c r="YT34" s="194"/>
      <c r="YU34" s="194"/>
      <c r="YV34" s="194"/>
      <c r="YW34" s="194"/>
      <c r="YX34" s="194"/>
      <c r="YY34" s="194"/>
      <c r="YZ34" s="194"/>
      <c r="ZA34" s="194"/>
      <c r="ZB34" s="194"/>
      <c r="ZC34" s="194"/>
      <c r="ZD34" s="194"/>
      <c r="ZE34" s="194"/>
      <c r="ZF34" s="194"/>
      <c r="ZG34" s="194"/>
      <c r="ZH34" s="194"/>
      <c r="ZI34" s="194"/>
      <c r="ZJ34" s="194"/>
      <c r="ZK34" s="194"/>
      <c r="ZL34" s="194"/>
      <c r="ZM34" s="194"/>
      <c r="ZN34" s="194"/>
      <c r="ZO34" s="194"/>
      <c r="ZP34" s="194"/>
      <c r="ZQ34" s="194"/>
      <c r="ZR34" s="194"/>
      <c r="ZS34" s="194"/>
      <c r="ZT34" s="194"/>
      <c r="ZU34" s="194"/>
      <c r="ZV34" s="194"/>
      <c r="ZW34" s="194"/>
      <c r="ZX34" s="194"/>
      <c r="ZY34" s="194"/>
      <c r="ZZ34" s="194"/>
    </row>
    <row r="35" spans="1:702" s="39" customFormat="1" ht="19.5" customHeight="1">
      <c r="A35" s="194"/>
      <c r="B35" s="823"/>
      <c r="C35" s="669"/>
      <c r="D35" s="660"/>
      <c r="E35" s="661"/>
      <c r="F35" s="662"/>
      <c r="G35" s="663" t="str">
        <f>IFERROR(ROUND(IF(E35="","",IF(E35="10%税込",D35*F35/1.1,IF(E35="税抜",D35*F35,IF(E35="不課税",D35*F35)))),0),"")</f>
        <v/>
      </c>
      <c r="H35" s="664"/>
      <c r="I35" s="664"/>
      <c r="J35" s="81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I35" s="194"/>
      <c r="CJ35" s="194"/>
      <c r="CK35" s="194"/>
      <c r="CL35" s="194"/>
      <c r="CM35" s="194"/>
      <c r="CN35" s="194"/>
      <c r="CO35" s="194"/>
      <c r="CP35" s="194"/>
      <c r="CQ35" s="194"/>
      <c r="CR35" s="194"/>
      <c r="CS35" s="194"/>
      <c r="CT35" s="194"/>
      <c r="CU35" s="194"/>
      <c r="CV35" s="194"/>
      <c r="CW35" s="194"/>
      <c r="CX35" s="194"/>
      <c r="CY35" s="194"/>
      <c r="CZ35" s="194"/>
      <c r="DA35" s="194"/>
      <c r="DB35" s="194"/>
      <c r="DC35" s="194"/>
      <c r="DD35" s="194"/>
      <c r="DE35" s="194"/>
      <c r="DF35" s="194"/>
      <c r="DG35" s="194"/>
      <c r="DH35" s="194"/>
      <c r="DI35" s="194"/>
      <c r="DJ35" s="194"/>
      <c r="DK35" s="194"/>
      <c r="DL35" s="194"/>
      <c r="DM35" s="194"/>
      <c r="DN35" s="194"/>
      <c r="DO35" s="194"/>
      <c r="DP35" s="194"/>
      <c r="DQ35" s="194"/>
      <c r="DR35" s="194"/>
      <c r="DS35" s="194"/>
      <c r="DT35" s="194"/>
      <c r="DU35" s="194"/>
      <c r="DV35" s="194"/>
      <c r="DW35" s="194"/>
      <c r="DX35" s="194"/>
      <c r="DY35" s="194"/>
      <c r="DZ35" s="194"/>
      <c r="EA35" s="194"/>
      <c r="EB35" s="194"/>
      <c r="EC35" s="194"/>
      <c r="ED35" s="194"/>
      <c r="EE35" s="194"/>
      <c r="EF35" s="194"/>
      <c r="EG35" s="194"/>
      <c r="EH35" s="194"/>
      <c r="EI35" s="194"/>
      <c r="EJ35" s="194"/>
      <c r="EK35" s="194"/>
      <c r="EL35" s="194"/>
      <c r="EM35" s="194"/>
      <c r="EN35" s="194"/>
      <c r="EO35" s="194"/>
      <c r="EP35" s="194"/>
      <c r="EQ35" s="194"/>
      <c r="ER35" s="194"/>
      <c r="ES35" s="194"/>
      <c r="ET35" s="194"/>
      <c r="EU35" s="194"/>
      <c r="EV35" s="194"/>
      <c r="EW35" s="194"/>
      <c r="EX35" s="194"/>
      <c r="EY35" s="194"/>
      <c r="EZ35" s="194"/>
      <c r="FA35" s="194"/>
      <c r="FB35" s="194"/>
      <c r="FC35" s="194"/>
      <c r="FD35" s="194"/>
      <c r="FE35" s="194"/>
      <c r="FF35" s="194"/>
      <c r="FG35" s="194"/>
      <c r="FH35" s="194"/>
      <c r="FI35" s="194"/>
      <c r="FJ35" s="194"/>
      <c r="FK35" s="194"/>
      <c r="FL35" s="194"/>
      <c r="FM35" s="194"/>
      <c r="FN35" s="194"/>
      <c r="FO35" s="194"/>
      <c r="FP35" s="194"/>
      <c r="FQ35" s="194"/>
      <c r="FR35" s="194"/>
      <c r="FS35" s="194"/>
      <c r="FT35" s="194"/>
      <c r="FU35" s="194"/>
      <c r="FV35" s="194"/>
      <c r="FW35" s="194"/>
      <c r="FX35" s="194"/>
      <c r="FY35" s="194"/>
      <c r="FZ35" s="194"/>
      <c r="GA35" s="194"/>
      <c r="GB35" s="194"/>
      <c r="GC35" s="194"/>
      <c r="GD35" s="194"/>
      <c r="GE35" s="194"/>
      <c r="GF35" s="194"/>
      <c r="GG35" s="194"/>
      <c r="GH35" s="194"/>
      <c r="GI35" s="194"/>
      <c r="GJ35" s="194"/>
      <c r="GK35" s="194"/>
      <c r="GL35" s="194"/>
      <c r="GM35" s="194"/>
      <c r="GN35" s="194"/>
      <c r="GO35" s="194"/>
      <c r="GP35" s="194"/>
      <c r="GQ35" s="194"/>
      <c r="GR35" s="194"/>
      <c r="GS35" s="194"/>
      <c r="GT35" s="194"/>
      <c r="GU35" s="194"/>
      <c r="GV35" s="194"/>
      <c r="GW35" s="194"/>
      <c r="GX35" s="194"/>
      <c r="GY35" s="194"/>
      <c r="GZ35" s="194"/>
      <c r="HA35" s="194"/>
      <c r="HB35" s="194"/>
      <c r="HC35" s="194"/>
      <c r="HD35" s="194"/>
      <c r="HE35" s="194"/>
      <c r="HF35" s="194"/>
      <c r="HG35" s="194"/>
      <c r="HH35" s="194"/>
      <c r="HI35" s="194"/>
      <c r="HJ35" s="194"/>
      <c r="HK35" s="194"/>
      <c r="HL35" s="194"/>
      <c r="HM35" s="194"/>
      <c r="HN35" s="194"/>
      <c r="HO35" s="194"/>
      <c r="HP35" s="194"/>
      <c r="HQ35" s="194"/>
      <c r="HR35" s="194"/>
      <c r="HS35" s="194"/>
      <c r="HT35" s="194"/>
      <c r="HU35" s="194"/>
      <c r="HV35" s="194"/>
      <c r="HW35" s="194"/>
      <c r="HX35" s="194"/>
      <c r="HY35" s="194"/>
      <c r="HZ35" s="194"/>
      <c r="IA35" s="194"/>
      <c r="IB35" s="194"/>
      <c r="IC35" s="194"/>
      <c r="ID35" s="194"/>
      <c r="IE35" s="194"/>
      <c r="IF35" s="194"/>
      <c r="IG35" s="194"/>
      <c r="IH35" s="194"/>
      <c r="II35" s="194"/>
      <c r="IJ35" s="194"/>
      <c r="IK35" s="194"/>
      <c r="IL35" s="194"/>
      <c r="IM35" s="194"/>
      <c r="IN35" s="194"/>
      <c r="IO35" s="194"/>
      <c r="IP35" s="194"/>
      <c r="IQ35" s="194"/>
      <c r="IR35" s="194"/>
      <c r="IS35" s="194"/>
      <c r="IT35" s="194"/>
      <c r="IU35" s="194"/>
      <c r="IV35" s="194"/>
      <c r="IW35" s="194"/>
      <c r="IX35" s="194"/>
      <c r="IY35" s="194"/>
      <c r="IZ35" s="194"/>
      <c r="JA35" s="194"/>
      <c r="JB35" s="194"/>
      <c r="JC35" s="194"/>
      <c r="JD35" s="194"/>
      <c r="JE35" s="194"/>
      <c r="JF35" s="194"/>
      <c r="JG35" s="194"/>
      <c r="JH35" s="194"/>
      <c r="JI35" s="194"/>
      <c r="JJ35" s="194"/>
      <c r="JK35" s="194"/>
      <c r="JL35" s="194"/>
      <c r="JM35" s="194"/>
      <c r="JN35" s="194"/>
      <c r="JO35" s="194"/>
      <c r="JP35" s="194"/>
      <c r="JQ35" s="194"/>
      <c r="JR35" s="194"/>
      <c r="JS35" s="194"/>
      <c r="JT35" s="194"/>
      <c r="JU35" s="194"/>
      <c r="JV35" s="194"/>
      <c r="JW35" s="194"/>
      <c r="JX35" s="194"/>
      <c r="JY35" s="194"/>
      <c r="JZ35" s="194"/>
      <c r="KA35" s="194"/>
      <c r="KB35" s="194"/>
      <c r="KC35" s="194"/>
      <c r="KD35" s="194"/>
      <c r="KE35" s="194"/>
      <c r="KF35" s="194"/>
      <c r="KG35" s="194"/>
      <c r="KH35" s="194"/>
      <c r="KI35" s="194"/>
      <c r="KJ35" s="194"/>
      <c r="KK35" s="194"/>
      <c r="KL35" s="194"/>
      <c r="KM35" s="194"/>
      <c r="KN35" s="194"/>
      <c r="KO35" s="194"/>
      <c r="KP35" s="194"/>
      <c r="KQ35" s="194"/>
      <c r="KR35" s="194"/>
      <c r="KS35" s="194"/>
      <c r="KT35" s="194"/>
      <c r="KU35" s="194"/>
      <c r="KV35" s="194"/>
      <c r="KW35" s="194"/>
      <c r="KX35" s="194"/>
      <c r="KY35" s="194"/>
      <c r="KZ35" s="194"/>
      <c r="LA35" s="194"/>
      <c r="LB35" s="194"/>
      <c r="LC35" s="194"/>
      <c r="LD35" s="194"/>
      <c r="LE35" s="194"/>
      <c r="LF35" s="194"/>
      <c r="LG35" s="194"/>
      <c r="LH35" s="194"/>
      <c r="LI35" s="194"/>
      <c r="LJ35" s="194"/>
      <c r="LK35" s="194"/>
      <c r="LL35" s="194"/>
      <c r="LM35" s="194"/>
      <c r="LN35" s="194"/>
      <c r="LO35" s="194"/>
      <c r="LP35" s="194"/>
      <c r="LQ35" s="194"/>
      <c r="LR35" s="194"/>
      <c r="LS35" s="194"/>
      <c r="LT35" s="194"/>
      <c r="LU35" s="194"/>
      <c r="LV35" s="194"/>
      <c r="LW35" s="194"/>
      <c r="LX35" s="194"/>
      <c r="LY35" s="194"/>
      <c r="LZ35" s="194"/>
      <c r="MA35" s="194"/>
      <c r="MB35" s="194"/>
      <c r="MC35" s="194"/>
      <c r="MD35" s="194"/>
      <c r="ME35" s="194"/>
      <c r="MF35" s="194"/>
      <c r="MG35" s="194"/>
      <c r="MH35" s="194"/>
      <c r="MI35" s="194"/>
      <c r="MJ35" s="194"/>
      <c r="MK35" s="194"/>
      <c r="ML35" s="194"/>
      <c r="MM35" s="194"/>
      <c r="MN35" s="194"/>
      <c r="MO35" s="194"/>
      <c r="MP35" s="194"/>
      <c r="MQ35" s="194"/>
      <c r="MR35" s="194"/>
      <c r="MS35" s="194"/>
      <c r="MT35" s="194"/>
      <c r="MU35" s="194"/>
      <c r="MV35" s="194"/>
      <c r="MW35" s="194"/>
      <c r="MX35" s="194"/>
      <c r="MY35" s="194"/>
      <c r="MZ35" s="194"/>
      <c r="NA35" s="194"/>
      <c r="NB35" s="194"/>
      <c r="NC35" s="194"/>
      <c r="ND35" s="194"/>
      <c r="NE35" s="194"/>
      <c r="NF35" s="194"/>
      <c r="NG35" s="194"/>
      <c r="NH35" s="194"/>
      <c r="NI35" s="194"/>
      <c r="NJ35" s="194"/>
      <c r="NK35" s="194"/>
      <c r="NL35" s="194"/>
      <c r="NM35" s="194"/>
      <c r="NN35" s="194"/>
      <c r="NO35" s="194"/>
      <c r="NP35" s="194"/>
      <c r="NQ35" s="194"/>
      <c r="NR35" s="194"/>
      <c r="NS35" s="194"/>
      <c r="NT35" s="194"/>
      <c r="NU35" s="194"/>
      <c r="NV35" s="194"/>
      <c r="NW35" s="194"/>
      <c r="NX35" s="194"/>
      <c r="NY35" s="194"/>
      <c r="NZ35" s="194"/>
      <c r="OA35" s="194"/>
      <c r="OB35" s="194"/>
      <c r="OC35" s="194"/>
      <c r="OD35" s="194"/>
      <c r="OE35" s="194"/>
      <c r="OF35" s="194"/>
      <c r="OG35" s="194"/>
      <c r="OH35" s="194"/>
      <c r="OI35" s="194"/>
      <c r="OJ35" s="194"/>
      <c r="OK35" s="194"/>
      <c r="OL35" s="194"/>
      <c r="OM35" s="194"/>
      <c r="ON35" s="194"/>
      <c r="OO35" s="194"/>
      <c r="OP35" s="194"/>
      <c r="OQ35" s="194"/>
      <c r="OR35" s="194"/>
      <c r="OS35" s="194"/>
      <c r="OT35" s="194"/>
      <c r="OU35" s="194"/>
      <c r="OV35" s="194"/>
      <c r="OW35" s="194"/>
      <c r="OX35" s="194"/>
      <c r="OY35" s="194"/>
      <c r="OZ35" s="194"/>
      <c r="PA35" s="194"/>
      <c r="PB35" s="194"/>
      <c r="PC35" s="194"/>
      <c r="PD35" s="194"/>
      <c r="PE35" s="194"/>
      <c r="PF35" s="194"/>
      <c r="PG35" s="194"/>
      <c r="PH35" s="194"/>
      <c r="PI35" s="194"/>
      <c r="PJ35" s="194"/>
      <c r="PK35" s="194"/>
      <c r="PL35" s="194"/>
      <c r="PM35" s="194"/>
      <c r="PN35" s="194"/>
      <c r="PO35" s="194"/>
      <c r="PP35" s="194"/>
      <c r="PQ35" s="194"/>
      <c r="PR35" s="194"/>
      <c r="PS35" s="194"/>
      <c r="PT35" s="194"/>
      <c r="PU35" s="194"/>
      <c r="PV35" s="194"/>
      <c r="PW35" s="194"/>
      <c r="PX35" s="194"/>
      <c r="PY35" s="194"/>
      <c r="PZ35" s="194"/>
      <c r="QA35" s="194"/>
      <c r="QB35" s="194"/>
      <c r="QC35" s="194"/>
      <c r="QD35" s="194"/>
      <c r="QE35" s="194"/>
      <c r="QF35" s="194"/>
      <c r="QG35" s="194"/>
      <c r="QH35" s="194"/>
      <c r="QI35" s="194"/>
      <c r="QJ35" s="194"/>
      <c r="QK35" s="194"/>
      <c r="QL35" s="194"/>
      <c r="QM35" s="194"/>
      <c r="QN35" s="194"/>
      <c r="QO35" s="194"/>
      <c r="QP35" s="194"/>
      <c r="QQ35" s="194"/>
      <c r="QR35" s="194"/>
      <c r="QS35" s="194"/>
      <c r="QT35" s="194"/>
      <c r="QU35" s="194"/>
      <c r="QV35" s="194"/>
      <c r="QW35" s="194"/>
      <c r="QX35" s="194"/>
      <c r="QY35" s="194"/>
      <c r="QZ35" s="194"/>
      <c r="RA35" s="194"/>
      <c r="RB35" s="194"/>
      <c r="RC35" s="194"/>
      <c r="RD35" s="194"/>
      <c r="RE35" s="194"/>
      <c r="RF35" s="194"/>
      <c r="RG35" s="194"/>
      <c r="RH35" s="194"/>
      <c r="RI35" s="194"/>
      <c r="RJ35" s="194"/>
      <c r="RK35" s="194"/>
      <c r="RL35" s="194"/>
      <c r="RM35" s="194"/>
      <c r="RN35" s="194"/>
      <c r="RO35" s="194"/>
      <c r="RP35" s="194"/>
      <c r="RQ35" s="194"/>
      <c r="RR35" s="194"/>
      <c r="RS35" s="194"/>
      <c r="RT35" s="194"/>
      <c r="RU35" s="194"/>
      <c r="RV35" s="194"/>
      <c r="RW35" s="194"/>
      <c r="RX35" s="194"/>
      <c r="RY35" s="194"/>
      <c r="RZ35" s="194"/>
      <c r="SA35" s="194"/>
      <c r="SB35" s="194"/>
      <c r="SC35" s="194"/>
      <c r="SD35" s="194"/>
      <c r="SE35" s="194"/>
      <c r="SF35" s="194"/>
      <c r="SG35" s="194"/>
      <c r="SH35" s="194"/>
      <c r="SI35" s="194"/>
      <c r="SJ35" s="194"/>
      <c r="SK35" s="194"/>
      <c r="SL35" s="194"/>
      <c r="SM35" s="194"/>
      <c r="SN35" s="194"/>
      <c r="SO35" s="194"/>
      <c r="SP35" s="194"/>
      <c r="SQ35" s="194"/>
      <c r="SR35" s="194"/>
      <c r="SS35" s="194"/>
      <c r="ST35" s="194"/>
      <c r="SU35" s="194"/>
      <c r="SV35" s="194"/>
      <c r="SW35" s="194"/>
      <c r="SX35" s="194"/>
      <c r="SY35" s="194"/>
      <c r="SZ35" s="194"/>
      <c r="TA35" s="194"/>
      <c r="TB35" s="194"/>
      <c r="TC35" s="194"/>
      <c r="TD35" s="194"/>
      <c r="TE35" s="194"/>
      <c r="TF35" s="194"/>
      <c r="TG35" s="194"/>
      <c r="TH35" s="194"/>
      <c r="TI35" s="194"/>
      <c r="TJ35" s="194"/>
      <c r="TK35" s="194"/>
      <c r="TL35" s="194"/>
      <c r="TM35" s="194"/>
      <c r="TN35" s="194"/>
      <c r="TO35" s="194"/>
      <c r="TP35" s="194"/>
      <c r="TQ35" s="194"/>
      <c r="TR35" s="194"/>
      <c r="TS35" s="194"/>
      <c r="TT35" s="194"/>
      <c r="TU35" s="194"/>
      <c r="TV35" s="194"/>
      <c r="TW35" s="194"/>
      <c r="TX35" s="194"/>
      <c r="TY35" s="194"/>
      <c r="TZ35" s="194"/>
      <c r="UA35" s="194"/>
      <c r="UB35" s="194"/>
      <c r="UC35" s="194"/>
      <c r="UD35" s="194"/>
      <c r="UE35" s="194"/>
      <c r="UF35" s="194"/>
      <c r="UG35" s="194"/>
      <c r="UH35" s="194"/>
      <c r="UI35" s="194"/>
      <c r="UJ35" s="194"/>
      <c r="UK35" s="194"/>
      <c r="UL35" s="194"/>
      <c r="UM35" s="194"/>
      <c r="UN35" s="194"/>
      <c r="UO35" s="194"/>
      <c r="UP35" s="194"/>
      <c r="UQ35" s="194"/>
      <c r="UR35" s="194"/>
      <c r="US35" s="194"/>
      <c r="UT35" s="194"/>
      <c r="UU35" s="194"/>
      <c r="UV35" s="194"/>
      <c r="UW35" s="194"/>
      <c r="UX35" s="194"/>
      <c r="UY35" s="194"/>
      <c r="UZ35" s="194"/>
      <c r="VA35" s="194"/>
      <c r="VB35" s="194"/>
      <c r="VC35" s="194"/>
      <c r="VD35" s="194"/>
      <c r="VE35" s="194"/>
      <c r="VF35" s="194"/>
      <c r="VG35" s="194"/>
      <c r="VH35" s="194"/>
      <c r="VI35" s="194"/>
      <c r="VJ35" s="194"/>
      <c r="VK35" s="194"/>
      <c r="VL35" s="194"/>
      <c r="VM35" s="194"/>
      <c r="VN35" s="194"/>
      <c r="VO35" s="194"/>
      <c r="VP35" s="194"/>
      <c r="VQ35" s="194"/>
      <c r="VR35" s="194"/>
      <c r="VS35" s="194"/>
      <c r="VT35" s="194"/>
      <c r="VU35" s="194"/>
      <c r="VV35" s="194"/>
      <c r="VW35" s="194"/>
      <c r="VX35" s="194"/>
      <c r="VY35" s="194"/>
      <c r="VZ35" s="194"/>
      <c r="WA35" s="194"/>
      <c r="WB35" s="194"/>
      <c r="WC35" s="194"/>
      <c r="WD35" s="194"/>
      <c r="WE35" s="194"/>
      <c r="WF35" s="194"/>
      <c r="WG35" s="194"/>
      <c r="WH35" s="194"/>
      <c r="WI35" s="194"/>
      <c r="WJ35" s="194"/>
      <c r="WK35" s="194"/>
      <c r="WL35" s="194"/>
      <c r="WM35" s="194"/>
      <c r="WN35" s="194"/>
      <c r="WO35" s="194"/>
      <c r="WP35" s="194"/>
      <c r="WQ35" s="194"/>
      <c r="WR35" s="194"/>
      <c r="WS35" s="194"/>
      <c r="WT35" s="194"/>
      <c r="WU35" s="194"/>
      <c r="WV35" s="194"/>
      <c r="WW35" s="194"/>
      <c r="WX35" s="194"/>
      <c r="WY35" s="194"/>
      <c r="WZ35" s="194"/>
      <c r="XA35" s="194"/>
      <c r="XB35" s="194"/>
      <c r="XC35" s="194"/>
      <c r="XD35" s="194"/>
      <c r="XE35" s="194"/>
      <c r="XF35" s="194"/>
      <c r="XG35" s="194"/>
      <c r="XH35" s="194"/>
      <c r="XI35" s="194"/>
      <c r="XJ35" s="194"/>
      <c r="XK35" s="194"/>
      <c r="XL35" s="194"/>
      <c r="XM35" s="194"/>
      <c r="XN35" s="194"/>
      <c r="XO35" s="194"/>
      <c r="XP35" s="194"/>
      <c r="XQ35" s="194"/>
      <c r="XR35" s="194"/>
      <c r="XS35" s="194"/>
      <c r="XT35" s="194"/>
      <c r="XU35" s="194"/>
      <c r="XV35" s="194"/>
      <c r="XW35" s="194"/>
      <c r="XX35" s="194"/>
      <c r="XY35" s="194"/>
      <c r="XZ35" s="194"/>
      <c r="YA35" s="194"/>
      <c r="YB35" s="194"/>
      <c r="YC35" s="194"/>
      <c r="YD35" s="194"/>
      <c r="YE35" s="194"/>
      <c r="YF35" s="194"/>
      <c r="YG35" s="194"/>
      <c r="YH35" s="194"/>
      <c r="YI35" s="194"/>
      <c r="YJ35" s="194"/>
      <c r="YK35" s="194"/>
      <c r="YL35" s="194"/>
      <c r="YM35" s="194"/>
      <c r="YN35" s="194"/>
      <c r="YO35" s="194"/>
      <c r="YP35" s="194"/>
      <c r="YQ35" s="194"/>
      <c r="YR35" s="194"/>
      <c r="YS35" s="194"/>
      <c r="YT35" s="194"/>
      <c r="YU35" s="194"/>
      <c r="YV35" s="194"/>
      <c r="YW35" s="194"/>
      <c r="YX35" s="194"/>
      <c r="YY35" s="194"/>
      <c r="YZ35" s="194"/>
      <c r="ZA35" s="194"/>
      <c r="ZB35" s="194"/>
      <c r="ZC35" s="194"/>
      <c r="ZD35" s="194"/>
      <c r="ZE35" s="194"/>
      <c r="ZF35" s="194"/>
      <c r="ZG35" s="194"/>
      <c r="ZH35" s="194"/>
      <c r="ZI35" s="194"/>
      <c r="ZJ35" s="194"/>
      <c r="ZK35" s="194"/>
      <c r="ZL35" s="194"/>
      <c r="ZM35" s="194"/>
      <c r="ZN35" s="194"/>
      <c r="ZO35" s="194"/>
      <c r="ZP35" s="194"/>
      <c r="ZQ35" s="194"/>
      <c r="ZR35" s="194"/>
      <c r="ZS35" s="194"/>
      <c r="ZT35" s="194"/>
      <c r="ZU35" s="194"/>
      <c r="ZV35" s="194"/>
      <c r="ZW35" s="194"/>
      <c r="ZX35" s="194"/>
      <c r="ZY35" s="194"/>
      <c r="ZZ35" s="194"/>
    </row>
    <row r="36" spans="1:702" s="39" customFormat="1" ht="19.5" customHeight="1">
      <c r="A36" s="194"/>
      <c r="B36" s="823"/>
      <c r="C36" s="672"/>
      <c r="D36" s="660"/>
      <c r="E36" s="661"/>
      <c r="F36" s="662"/>
      <c r="G36" s="663" t="str">
        <f t="shared" ref="G36:G43" si="2">IFERROR(ROUND(IF(E36="","",IF(E36="10%税込",D36*F36/1.1,IF(E36="税抜",D36*F36,IF(E36="不課税",D36*F36)))),0),"")</f>
        <v/>
      </c>
      <c r="H36" s="664"/>
      <c r="I36" s="664"/>
      <c r="J36" s="81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4"/>
      <c r="DS36" s="194"/>
      <c r="DT36" s="194"/>
      <c r="DU36" s="194"/>
      <c r="DV36" s="194"/>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c r="IX36" s="194"/>
      <c r="IY36" s="194"/>
      <c r="IZ36" s="194"/>
      <c r="JA36" s="194"/>
      <c r="JB36" s="194"/>
      <c r="JC36" s="194"/>
      <c r="JD36" s="194"/>
      <c r="JE36" s="194"/>
      <c r="JF36" s="194"/>
      <c r="JG36" s="194"/>
      <c r="JH36" s="194"/>
      <c r="JI36" s="194"/>
      <c r="JJ36" s="194"/>
      <c r="JK36" s="194"/>
      <c r="JL36" s="194"/>
      <c r="JM36" s="194"/>
      <c r="JN36" s="194"/>
      <c r="JO36" s="194"/>
      <c r="JP36" s="194"/>
      <c r="JQ36" s="194"/>
      <c r="JR36" s="194"/>
      <c r="JS36" s="194"/>
      <c r="JT36" s="194"/>
      <c r="JU36" s="194"/>
      <c r="JV36" s="194"/>
      <c r="JW36" s="194"/>
      <c r="JX36" s="194"/>
      <c r="JY36" s="194"/>
      <c r="JZ36" s="194"/>
      <c r="KA36" s="194"/>
      <c r="KB36" s="194"/>
      <c r="KC36" s="194"/>
      <c r="KD36" s="194"/>
      <c r="KE36" s="194"/>
      <c r="KF36" s="194"/>
      <c r="KG36" s="194"/>
      <c r="KH36" s="194"/>
      <c r="KI36" s="194"/>
      <c r="KJ36" s="194"/>
      <c r="KK36" s="194"/>
      <c r="KL36" s="194"/>
      <c r="KM36" s="194"/>
      <c r="KN36" s="194"/>
      <c r="KO36" s="194"/>
      <c r="KP36" s="194"/>
      <c r="KQ36" s="194"/>
      <c r="KR36" s="194"/>
      <c r="KS36" s="194"/>
      <c r="KT36" s="194"/>
      <c r="KU36" s="194"/>
      <c r="KV36" s="194"/>
      <c r="KW36" s="194"/>
      <c r="KX36" s="194"/>
      <c r="KY36" s="194"/>
      <c r="KZ36" s="194"/>
      <c r="LA36" s="194"/>
      <c r="LB36" s="194"/>
      <c r="LC36" s="194"/>
      <c r="LD36" s="194"/>
      <c r="LE36" s="194"/>
      <c r="LF36" s="194"/>
      <c r="LG36" s="194"/>
      <c r="LH36" s="194"/>
      <c r="LI36" s="194"/>
      <c r="LJ36" s="194"/>
      <c r="LK36" s="194"/>
      <c r="LL36" s="194"/>
      <c r="LM36" s="194"/>
      <c r="LN36" s="194"/>
      <c r="LO36" s="194"/>
      <c r="LP36" s="194"/>
      <c r="LQ36" s="194"/>
      <c r="LR36" s="194"/>
      <c r="LS36" s="194"/>
      <c r="LT36" s="194"/>
      <c r="LU36" s="194"/>
      <c r="LV36" s="194"/>
      <c r="LW36" s="194"/>
      <c r="LX36" s="194"/>
      <c r="LY36" s="194"/>
      <c r="LZ36" s="194"/>
      <c r="MA36" s="194"/>
      <c r="MB36" s="194"/>
      <c r="MC36" s="194"/>
      <c r="MD36" s="194"/>
      <c r="ME36" s="194"/>
      <c r="MF36" s="194"/>
      <c r="MG36" s="194"/>
      <c r="MH36" s="194"/>
      <c r="MI36" s="194"/>
      <c r="MJ36" s="194"/>
      <c r="MK36" s="194"/>
      <c r="ML36" s="194"/>
      <c r="MM36" s="194"/>
      <c r="MN36" s="194"/>
      <c r="MO36" s="194"/>
      <c r="MP36" s="194"/>
      <c r="MQ36" s="194"/>
      <c r="MR36" s="194"/>
      <c r="MS36" s="194"/>
      <c r="MT36" s="194"/>
      <c r="MU36" s="194"/>
      <c r="MV36" s="194"/>
      <c r="MW36" s="194"/>
      <c r="MX36" s="194"/>
      <c r="MY36" s="194"/>
      <c r="MZ36" s="194"/>
      <c r="NA36" s="194"/>
      <c r="NB36" s="194"/>
      <c r="NC36" s="194"/>
      <c r="ND36" s="194"/>
      <c r="NE36" s="194"/>
      <c r="NF36" s="194"/>
      <c r="NG36" s="194"/>
      <c r="NH36" s="194"/>
      <c r="NI36" s="194"/>
      <c r="NJ36" s="194"/>
      <c r="NK36" s="194"/>
      <c r="NL36" s="194"/>
      <c r="NM36" s="194"/>
      <c r="NN36" s="194"/>
      <c r="NO36" s="194"/>
      <c r="NP36" s="194"/>
      <c r="NQ36" s="194"/>
      <c r="NR36" s="194"/>
      <c r="NS36" s="194"/>
      <c r="NT36" s="194"/>
      <c r="NU36" s="194"/>
      <c r="NV36" s="194"/>
      <c r="NW36" s="194"/>
      <c r="NX36" s="194"/>
      <c r="NY36" s="194"/>
      <c r="NZ36" s="194"/>
      <c r="OA36" s="194"/>
      <c r="OB36" s="194"/>
      <c r="OC36" s="194"/>
      <c r="OD36" s="194"/>
      <c r="OE36" s="194"/>
      <c r="OF36" s="194"/>
      <c r="OG36" s="194"/>
      <c r="OH36" s="194"/>
      <c r="OI36" s="194"/>
      <c r="OJ36" s="194"/>
      <c r="OK36" s="194"/>
      <c r="OL36" s="194"/>
      <c r="OM36" s="194"/>
      <c r="ON36" s="194"/>
      <c r="OO36" s="194"/>
      <c r="OP36" s="194"/>
      <c r="OQ36" s="194"/>
      <c r="OR36" s="194"/>
      <c r="OS36" s="194"/>
      <c r="OT36" s="194"/>
      <c r="OU36" s="194"/>
      <c r="OV36" s="194"/>
      <c r="OW36" s="194"/>
      <c r="OX36" s="194"/>
      <c r="OY36" s="194"/>
      <c r="OZ36" s="194"/>
      <c r="PA36" s="194"/>
      <c r="PB36" s="194"/>
      <c r="PC36" s="194"/>
      <c r="PD36" s="194"/>
      <c r="PE36" s="194"/>
      <c r="PF36" s="194"/>
      <c r="PG36" s="194"/>
      <c r="PH36" s="194"/>
      <c r="PI36" s="194"/>
      <c r="PJ36" s="194"/>
      <c r="PK36" s="194"/>
      <c r="PL36" s="194"/>
      <c r="PM36" s="194"/>
      <c r="PN36" s="194"/>
      <c r="PO36" s="194"/>
      <c r="PP36" s="194"/>
      <c r="PQ36" s="194"/>
      <c r="PR36" s="194"/>
      <c r="PS36" s="194"/>
      <c r="PT36" s="194"/>
      <c r="PU36" s="194"/>
      <c r="PV36" s="194"/>
      <c r="PW36" s="194"/>
      <c r="PX36" s="194"/>
      <c r="PY36" s="194"/>
      <c r="PZ36" s="194"/>
      <c r="QA36" s="194"/>
      <c r="QB36" s="194"/>
      <c r="QC36" s="194"/>
      <c r="QD36" s="194"/>
      <c r="QE36" s="194"/>
      <c r="QF36" s="194"/>
      <c r="QG36" s="194"/>
      <c r="QH36" s="194"/>
      <c r="QI36" s="194"/>
      <c r="QJ36" s="194"/>
      <c r="QK36" s="194"/>
      <c r="QL36" s="194"/>
      <c r="QM36" s="194"/>
      <c r="QN36" s="194"/>
      <c r="QO36" s="194"/>
      <c r="QP36" s="194"/>
      <c r="QQ36" s="194"/>
      <c r="QR36" s="194"/>
      <c r="QS36" s="194"/>
      <c r="QT36" s="194"/>
      <c r="QU36" s="194"/>
      <c r="QV36" s="194"/>
      <c r="QW36" s="194"/>
      <c r="QX36" s="194"/>
      <c r="QY36" s="194"/>
      <c r="QZ36" s="194"/>
      <c r="RA36" s="194"/>
      <c r="RB36" s="194"/>
      <c r="RC36" s="194"/>
      <c r="RD36" s="194"/>
      <c r="RE36" s="194"/>
      <c r="RF36" s="194"/>
      <c r="RG36" s="194"/>
      <c r="RH36" s="194"/>
      <c r="RI36" s="194"/>
      <c r="RJ36" s="194"/>
      <c r="RK36" s="194"/>
      <c r="RL36" s="194"/>
      <c r="RM36" s="194"/>
      <c r="RN36" s="194"/>
      <c r="RO36" s="194"/>
      <c r="RP36" s="194"/>
      <c r="RQ36" s="194"/>
      <c r="RR36" s="194"/>
      <c r="RS36" s="194"/>
      <c r="RT36" s="194"/>
      <c r="RU36" s="194"/>
      <c r="RV36" s="194"/>
      <c r="RW36" s="194"/>
      <c r="RX36" s="194"/>
      <c r="RY36" s="194"/>
      <c r="RZ36" s="194"/>
      <c r="SA36" s="194"/>
      <c r="SB36" s="194"/>
      <c r="SC36" s="194"/>
      <c r="SD36" s="194"/>
      <c r="SE36" s="194"/>
      <c r="SF36" s="194"/>
      <c r="SG36" s="194"/>
      <c r="SH36" s="194"/>
      <c r="SI36" s="194"/>
      <c r="SJ36" s="194"/>
      <c r="SK36" s="194"/>
      <c r="SL36" s="194"/>
      <c r="SM36" s="194"/>
      <c r="SN36" s="194"/>
      <c r="SO36" s="194"/>
      <c r="SP36" s="194"/>
      <c r="SQ36" s="194"/>
      <c r="SR36" s="194"/>
      <c r="SS36" s="194"/>
      <c r="ST36" s="194"/>
      <c r="SU36" s="194"/>
      <c r="SV36" s="194"/>
      <c r="SW36" s="194"/>
      <c r="SX36" s="194"/>
      <c r="SY36" s="194"/>
      <c r="SZ36" s="194"/>
      <c r="TA36" s="194"/>
      <c r="TB36" s="194"/>
      <c r="TC36" s="194"/>
      <c r="TD36" s="194"/>
      <c r="TE36" s="194"/>
      <c r="TF36" s="194"/>
      <c r="TG36" s="194"/>
      <c r="TH36" s="194"/>
      <c r="TI36" s="194"/>
      <c r="TJ36" s="194"/>
      <c r="TK36" s="194"/>
      <c r="TL36" s="194"/>
      <c r="TM36" s="194"/>
      <c r="TN36" s="194"/>
      <c r="TO36" s="194"/>
      <c r="TP36" s="194"/>
      <c r="TQ36" s="194"/>
      <c r="TR36" s="194"/>
      <c r="TS36" s="194"/>
      <c r="TT36" s="194"/>
      <c r="TU36" s="194"/>
      <c r="TV36" s="194"/>
      <c r="TW36" s="194"/>
      <c r="TX36" s="194"/>
      <c r="TY36" s="194"/>
      <c r="TZ36" s="194"/>
      <c r="UA36" s="194"/>
      <c r="UB36" s="194"/>
      <c r="UC36" s="194"/>
      <c r="UD36" s="194"/>
      <c r="UE36" s="194"/>
      <c r="UF36" s="194"/>
      <c r="UG36" s="194"/>
      <c r="UH36" s="194"/>
      <c r="UI36" s="194"/>
      <c r="UJ36" s="194"/>
      <c r="UK36" s="194"/>
      <c r="UL36" s="194"/>
      <c r="UM36" s="194"/>
      <c r="UN36" s="194"/>
      <c r="UO36" s="194"/>
      <c r="UP36" s="194"/>
      <c r="UQ36" s="194"/>
      <c r="UR36" s="194"/>
      <c r="US36" s="194"/>
      <c r="UT36" s="194"/>
      <c r="UU36" s="194"/>
      <c r="UV36" s="194"/>
      <c r="UW36" s="194"/>
      <c r="UX36" s="194"/>
      <c r="UY36" s="194"/>
      <c r="UZ36" s="194"/>
      <c r="VA36" s="194"/>
      <c r="VB36" s="194"/>
      <c r="VC36" s="194"/>
      <c r="VD36" s="194"/>
      <c r="VE36" s="194"/>
      <c r="VF36" s="194"/>
      <c r="VG36" s="194"/>
      <c r="VH36" s="194"/>
      <c r="VI36" s="194"/>
      <c r="VJ36" s="194"/>
      <c r="VK36" s="194"/>
      <c r="VL36" s="194"/>
      <c r="VM36" s="194"/>
      <c r="VN36" s="194"/>
      <c r="VO36" s="194"/>
      <c r="VP36" s="194"/>
      <c r="VQ36" s="194"/>
      <c r="VR36" s="194"/>
      <c r="VS36" s="194"/>
      <c r="VT36" s="194"/>
      <c r="VU36" s="194"/>
      <c r="VV36" s="194"/>
      <c r="VW36" s="194"/>
      <c r="VX36" s="194"/>
      <c r="VY36" s="194"/>
      <c r="VZ36" s="194"/>
      <c r="WA36" s="194"/>
      <c r="WB36" s="194"/>
      <c r="WC36" s="194"/>
      <c r="WD36" s="194"/>
      <c r="WE36" s="194"/>
      <c r="WF36" s="194"/>
      <c r="WG36" s="194"/>
      <c r="WH36" s="194"/>
      <c r="WI36" s="194"/>
      <c r="WJ36" s="194"/>
      <c r="WK36" s="194"/>
      <c r="WL36" s="194"/>
      <c r="WM36" s="194"/>
      <c r="WN36" s="194"/>
      <c r="WO36" s="194"/>
      <c r="WP36" s="194"/>
      <c r="WQ36" s="194"/>
      <c r="WR36" s="194"/>
      <c r="WS36" s="194"/>
      <c r="WT36" s="194"/>
      <c r="WU36" s="194"/>
      <c r="WV36" s="194"/>
      <c r="WW36" s="194"/>
      <c r="WX36" s="194"/>
      <c r="WY36" s="194"/>
      <c r="WZ36" s="194"/>
      <c r="XA36" s="194"/>
      <c r="XB36" s="194"/>
      <c r="XC36" s="194"/>
      <c r="XD36" s="194"/>
      <c r="XE36" s="194"/>
      <c r="XF36" s="194"/>
      <c r="XG36" s="194"/>
      <c r="XH36" s="194"/>
      <c r="XI36" s="194"/>
      <c r="XJ36" s="194"/>
      <c r="XK36" s="194"/>
      <c r="XL36" s="194"/>
      <c r="XM36" s="194"/>
      <c r="XN36" s="194"/>
      <c r="XO36" s="194"/>
      <c r="XP36" s="194"/>
      <c r="XQ36" s="194"/>
      <c r="XR36" s="194"/>
      <c r="XS36" s="194"/>
      <c r="XT36" s="194"/>
      <c r="XU36" s="194"/>
      <c r="XV36" s="194"/>
      <c r="XW36" s="194"/>
      <c r="XX36" s="194"/>
      <c r="XY36" s="194"/>
      <c r="XZ36" s="194"/>
      <c r="YA36" s="194"/>
      <c r="YB36" s="194"/>
      <c r="YC36" s="194"/>
      <c r="YD36" s="194"/>
      <c r="YE36" s="194"/>
      <c r="YF36" s="194"/>
      <c r="YG36" s="194"/>
      <c r="YH36" s="194"/>
      <c r="YI36" s="194"/>
      <c r="YJ36" s="194"/>
      <c r="YK36" s="194"/>
      <c r="YL36" s="194"/>
      <c r="YM36" s="194"/>
      <c r="YN36" s="194"/>
      <c r="YO36" s="194"/>
      <c r="YP36" s="194"/>
      <c r="YQ36" s="194"/>
      <c r="YR36" s="194"/>
      <c r="YS36" s="194"/>
      <c r="YT36" s="194"/>
      <c r="YU36" s="194"/>
      <c r="YV36" s="194"/>
      <c r="YW36" s="194"/>
      <c r="YX36" s="194"/>
      <c r="YY36" s="194"/>
      <c r="YZ36" s="194"/>
      <c r="ZA36" s="194"/>
      <c r="ZB36" s="194"/>
      <c r="ZC36" s="194"/>
      <c r="ZD36" s="194"/>
      <c r="ZE36" s="194"/>
      <c r="ZF36" s="194"/>
      <c r="ZG36" s="194"/>
      <c r="ZH36" s="194"/>
      <c r="ZI36" s="194"/>
      <c r="ZJ36" s="194"/>
      <c r="ZK36" s="194"/>
      <c r="ZL36" s="194"/>
      <c r="ZM36" s="194"/>
      <c r="ZN36" s="194"/>
      <c r="ZO36" s="194"/>
      <c r="ZP36" s="194"/>
      <c r="ZQ36" s="194"/>
      <c r="ZR36" s="194"/>
      <c r="ZS36" s="194"/>
      <c r="ZT36" s="194"/>
      <c r="ZU36" s="194"/>
      <c r="ZV36" s="194"/>
      <c r="ZW36" s="194"/>
      <c r="ZX36" s="194"/>
      <c r="ZY36" s="194"/>
      <c r="ZZ36" s="194"/>
    </row>
    <row r="37" spans="1:702" s="39" customFormat="1" ht="19.5" customHeight="1">
      <c r="A37" s="194"/>
      <c r="B37" s="823"/>
      <c r="C37" s="672"/>
      <c r="D37" s="660"/>
      <c r="E37" s="661"/>
      <c r="F37" s="662"/>
      <c r="G37" s="663" t="str">
        <f t="shared" si="2"/>
        <v/>
      </c>
      <c r="H37" s="664"/>
      <c r="I37" s="664"/>
      <c r="J37" s="81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I37" s="194"/>
      <c r="CJ37" s="194"/>
      <c r="CK37" s="194"/>
      <c r="CL37" s="194"/>
      <c r="CM37" s="194"/>
      <c r="CN37" s="194"/>
      <c r="CO37" s="194"/>
      <c r="CP37" s="194"/>
      <c r="CQ37" s="194"/>
      <c r="CR37" s="194"/>
      <c r="CS37" s="194"/>
      <c r="CT37" s="194"/>
      <c r="CU37" s="194"/>
      <c r="CV37" s="194"/>
      <c r="CW37" s="194"/>
      <c r="CX37" s="194"/>
      <c r="CY37" s="194"/>
      <c r="CZ37" s="194"/>
      <c r="DA37" s="194"/>
      <c r="DB37" s="194"/>
      <c r="DC37" s="194"/>
      <c r="DD37" s="194"/>
      <c r="DE37" s="194"/>
      <c r="DF37" s="194"/>
      <c r="DG37" s="194"/>
      <c r="DH37" s="194"/>
      <c r="DI37" s="194"/>
      <c r="DJ37" s="194"/>
      <c r="DK37" s="194"/>
      <c r="DL37" s="194"/>
      <c r="DM37" s="194"/>
      <c r="DN37" s="194"/>
      <c r="DO37" s="194"/>
      <c r="DP37" s="194"/>
      <c r="DQ37" s="194"/>
      <c r="DR37" s="194"/>
      <c r="DS37" s="194"/>
      <c r="DT37" s="194"/>
      <c r="DU37" s="194"/>
      <c r="DV37" s="194"/>
      <c r="DW37" s="194"/>
      <c r="DX37" s="194"/>
      <c r="DY37" s="194"/>
      <c r="DZ37" s="194"/>
      <c r="EA37" s="194"/>
      <c r="EB37" s="194"/>
      <c r="EC37" s="194"/>
      <c r="ED37" s="194"/>
      <c r="EE37" s="194"/>
      <c r="EF37" s="194"/>
      <c r="EG37" s="194"/>
      <c r="EH37" s="194"/>
      <c r="EI37" s="194"/>
      <c r="EJ37" s="194"/>
      <c r="EK37" s="194"/>
      <c r="EL37" s="194"/>
      <c r="EM37" s="194"/>
      <c r="EN37" s="194"/>
      <c r="EO37" s="194"/>
      <c r="EP37" s="194"/>
      <c r="EQ37" s="194"/>
      <c r="ER37" s="194"/>
      <c r="ES37" s="194"/>
      <c r="ET37" s="194"/>
      <c r="EU37" s="194"/>
      <c r="EV37" s="194"/>
      <c r="EW37" s="194"/>
      <c r="EX37" s="194"/>
      <c r="EY37" s="194"/>
      <c r="EZ37" s="194"/>
      <c r="FA37" s="194"/>
      <c r="FB37" s="194"/>
      <c r="FC37" s="194"/>
      <c r="FD37" s="194"/>
      <c r="FE37" s="194"/>
      <c r="FF37" s="194"/>
      <c r="FG37" s="194"/>
      <c r="FH37" s="194"/>
      <c r="FI37" s="194"/>
      <c r="FJ37" s="194"/>
      <c r="FK37" s="194"/>
      <c r="FL37" s="194"/>
      <c r="FM37" s="194"/>
      <c r="FN37" s="194"/>
      <c r="FO37" s="194"/>
      <c r="FP37" s="194"/>
      <c r="FQ37" s="194"/>
      <c r="FR37" s="194"/>
      <c r="FS37" s="194"/>
      <c r="FT37" s="194"/>
      <c r="FU37" s="194"/>
      <c r="FV37" s="194"/>
      <c r="FW37" s="194"/>
      <c r="FX37" s="194"/>
      <c r="FY37" s="194"/>
      <c r="FZ37" s="194"/>
      <c r="GA37" s="194"/>
      <c r="GB37" s="194"/>
      <c r="GC37" s="194"/>
      <c r="GD37" s="194"/>
      <c r="GE37" s="194"/>
      <c r="GF37" s="194"/>
      <c r="GG37" s="194"/>
      <c r="GH37" s="194"/>
      <c r="GI37" s="194"/>
      <c r="GJ37" s="194"/>
      <c r="GK37" s="194"/>
      <c r="GL37" s="194"/>
      <c r="GM37" s="194"/>
      <c r="GN37" s="194"/>
      <c r="GO37" s="194"/>
      <c r="GP37" s="194"/>
      <c r="GQ37" s="194"/>
      <c r="GR37" s="194"/>
      <c r="GS37" s="194"/>
      <c r="GT37" s="194"/>
      <c r="GU37" s="194"/>
      <c r="GV37" s="194"/>
      <c r="GW37" s="194"/>
      <c r="GX37" s="194"/>
      <c r="GY37" s="194"/>
      <c r="GZ37" s="194"/>
      <c r="HA37" s="194"/>
      <c r="HB37" s="194"/>
      <c r="HC37" s="194"/>
      <c r="HD37" s="194"/>
      <c r="HE37" s="194"/>
      <c r="HF37" s="194"/>
      <c r="HG37" s="194"/>
      <c r="HH37" s="194"/>
      <c r="HI37" s="194"/>
      <c r="HJ37" s="194"/>
      <c r="HK37" s="194"/>
      <c r="HL37" s="194"/>
      <c r="HM37" s="194"/>
      <c r="HN37" s="194"/>
      <c r="HO37" s="194"/>
      <c r="HP37" s="194"/>
      <c r="HQ37" s="194"/>
      <c r="HR37" s="194"/>
      <c r="HS37" s="194"/>
      <c r="HT37" s="194"/>
      <c r="HU37" s="194"/>
      <c r="HV37" s="194"/>
      <c r="HW37" s="194"/>
      <c r="HX37" s="194"/>
      <c r="HY37" s="194"/>
      <c r="HZ37" s="194"/>
      <c r="IA37" s="194"/>
      <c r="IB37" s="194"/>
      <c r="IC37" s="194"/>
      <c r="ID37" s="194"/>
      <c r="IE37" s="194"/>
      <c r="IF37" s="194"/>
      <c r="IG37" s="194"/>
      <c r="IH37" s="194"/>
      <c r="II37" s="194"/>
      <c r="IJ37" s="194"/>
      <c r="IK37" s="194"/>
      <c r="IL37" s="194"/>
      <c r="IM37" s="194"/>
      <c r="IN37" s="194"/>
      <c r="IO37" s="194"/>
      <c r="IP37" s="194"/>
      <c r="IQ37" s="194"/>
      <c r="IR37" s="194"/>
      <c r="IS37" s="194"/>
      <c r="IT37" s="194"/>
      <c r="IU37" s="194"/>
      <c r="IV37" s="194"/>
      <c r="IW37" s="194"/>
      <c r="IX37" s="194"/>
      <c r="IY37" s="194"/>
      <c r="IZ37" s="194"/>
      <c r="JA37" s="194"/>
      <c r="JB37" s="194"/>
      <c r="JC37" s="194"/>
      <c r="JD37" s="194"/>
      <c r="JE37" s="194"/>
      <c r="JF37" s="194"/>
      <c r="JG37" s="194"/>
      <c r="JH37" s="194"/>
      <c r="JI37" s="194"/>
      <c r="JJ37" s="194"/>
      <c r="JK37" s="194"/>
      <c r="JL37" s="194"/>
      <c r="JM37" s="194"/>
      <c r="JN37" s="194"/>
      <c r="JO37" s="194"/>
      <c r="JP37" s="194"/>
      <c r="JQ37" s="194"/>
      <c r="JR37" s="194"/>
      <c r="JS37" s="194"/>
      <c r="JT37" s="194"/>
      <c r="JU37" s="194"/>
      <c r="JV37" s="194"/>
      <c r="JW37" s="194"/>
      <c r="JX37" s="194"/>
      <c r="JY37" s="194"/>
      <c r="JZ37" s="194"/>
      <c r="KA37" s="194"/>
      <c r="KB37" s="194"/>
      <c r="KC37" s="194"/>
      <c r="KD37" s="194"/>
      <c r="KE37" s="194"/>
      <c r="KF37" s="194"/>
      <c r="KG37" s="194"/>
      <c r="KH37" s="194"/>
      <c r="KI37" s="194"/>
      <c r="KJ37" s="194"/>
      <c r="KK37" s="194"/>
      <c r="KL37" s="194"/>
      <c r="KM37" s="194"/>
      <c r="KN37" s="194"/>
      <c r="KO37" s="194"/>
      <c r="KP37" s="194"/>
      <c r="KQ37" s="194"/>
      <c r="KR37" s="194"/>
      <c r="KS37" s="194"/>
      <c r="KT37" s="194"/>
      <c r="KU37" s="194"/>
      <c r="KV37" s="194"/>
      <c r="KW37" s="194"/>
      <c r="KX37" s="194"/>
      <c r="KY37" s="194"/>
      <c r="KZ37" s="194"/>
      <c r="LA37" s="194"/>
      <c r="LB37" s="194"/>
      <c r="LC37" s="194"/>
      <c r="LD37" s="194"/>
      <c r="LE37" s="194"/>
      <c r="LF37" s="194"/>
      <c r="LG37" s="194"/>
      <c r="LH37" s="194"/>
      <c r="LI37" s="194"/>
      <c r="LJ37" s="194"/>
      <c r="LK37" s="194"/>
      <c r="LL37" s="194"/>
      <c r="LM37" s="194"/>
      <c r="LN37" s="194"/>
      <c r="LO37" s="194"/>
      <c r="LP37" s="194"/>
      <c r="LQ37" s="194"/>
      <c r="LR37" s="194"/>
      <c r="LS37" s="194"/>
      <c r="LT37" s="194"/>
      <c r="LU37" s="194"/>
      <c r="LV37" s="194"/>
      <c r="LW37" s="194"/>
      <c r="LX37" s="194"/>
      <c r="LY37" s="194"/>
      <c r="LZ37" s="194"/>
      <c r="MA37" s="194"/>
      <c r="MB37" s="194"/>
      <c r="MC37" s="194"/>
      <c r="MD37" s="194"/>
      <c r="ME37" s="194"/>
      <c r="MF37" s="194"/>
      <c r="MG37" s="194"/>
      <c r="MH37" s="194"/>
      <c r="MI37" s="194"/>
      <c r="MJ37" s="194"/>
      <c r="MK37" s="194"/>
      <c r="ML37" s="194"/>
      <c r="MM37" s="194"/>
      <c r="MN37" s="194"/>
      <c r="MO37" s="194"/>
      <c r="MP37" s="194"/>
      <c r="MQ37" s="194"/>
      <c r="MR37" s="194"/>
      <c r="MS37" s="194"/>
      <c r="MT37" s="194"/>
      <c r="MU37" s="194"/>
      <c r="MV37" s="194"/>
      <c r="MW37" s="194"/>
      <c r="MX37" s="194"/>
      <c r="MY37" s="194"/>
      <c r="MZ37" s="194"/>
      <c r="NA37" s="194"/>
      <c r="NB37" s="194"/>
      <c r="NC37" s="194"/>
      <c r="ND37" s="194"/>
      <c r="NE37" s="194"/>
      <c r="NF37" s="194"/>
      <c r="NG37" s="194"/>
      <c r="NH37" s="194"/>
      <c r="NI37" s="194"/>
      <c r="NJ37" s="194"/>
      <c r="NK37" s="194"/>
      <c r="NL37" s="194"/>
      <c r="NM37" s="194"/>
      <c r="NN37" s="194"/>
      <c r="NO37" s="194"/>
      <c r="NP37" s="194"/>
      <c r="NQ37" s="194"/>
      <c r="NR37" s="194"/>
      <c r="NS37" s="194"/>
      <c r="NT37" s="194"/>
      <c r="NU37" s="194"/>
      <c r="NV37" s="194"/>
      <c r="NW37" s="194"/>
      <c r="NX37" s="194"/>
      <c r="NY37" s="194"/>
      <c r="NZ37" s="194"/>
      <c r="OA37" s="194"/>
      <c r="OB37" s="194"/>
      <c r="OC37" s="194"/>
      <c r="OD37" s="194"/>
      <c r="OE37" s="194"/>
      <c r="OF37" s="194"/>
      <c r="OG37" s="194"/>
      <c r="OH37" s="194"/>
      <c r="OI37" s="194"/>
      <c r="OJ37" s="194"/>
      <c r="OK37" s="194"/>
      <c r="OL37" s="194"/>
      <c r="OM37" s="194"/>
      <c r="ON37" s="194"/>
      <c r="OO37" s="194"/>
      <c r="OP37" s="194"/>
      <c r="OQ37" s="194"/>
      <c r="OR37" s="194"/>
      <c r="OS37" s="194"/>
      <c r="OT37" s="194"/>
      <c r="OU37" s="194"/>
      <c r="OV37" s="194"/>
      <c r="OW37" s="194"/>
      <c r="OX37" s="194"/>
      <c r="OY37" s="194"/>
      <c r="OZ37" s="194"/>
      <c r="PA37" s="194"/>
      <c r="PB37" s="194"/>
      <c r="PC37" s="194"/>
      <c r="PD37" s="194"/>
      <c r="PE37" s="194"/>
      <c r="PF37" s="194"/>
      <c r="PG37" s="194"/>
      <c r="PH37" s="194"/>
      <c r="PI37" s="194"/>
      <c r="PJ37" s="194"/>
      <c r="PK37" s="194"/>
      <c r="PL37" s="194"/>
      <c r="PM37" s="194"/>
      <c r="PN37" s="194"/>
      <c r="PO37" s="194"/>
      <c r="PP37" s="194"/>
      <c r="PQ37" s="194"/>
      <c r="PR37" s="194"/>
      <c r="PS37" s="194"/>
      <c r="PT37" s="194"/>
      <c r="PU37" s="194"/>
      <c r="PV37" s="194"/>
      <c r="PW37" s="194"/>
      <c r="PX37" s="194"/>
      <c r="PY37" s="194"/>
      <c r="PZ37" s="194"/>
      <c r="QA37" s="194"/>
      <c r="QB37" s="194"/>
      <c r="QC37" s="194"/>
      <c r="QD37" s="194"/>
      <c r="QE37" s="194"/>
      <c r="QF37" s="194"/>
      <c r="QG37" s="194"/>
      <c r="QH37" s="194"/>
      <c r="QI37" s="194"/>
      <c r="QJ37" s="194"/>
      <c r="QK37" s="194"/>
      <c r="QL37" s="194"/>
      <c r="QM37" s="194"/>
      <c r="QN37" s="194"/>
      <c r="QO37" s="194"/>
      <c r="QP37" s="194"/>
      <c r="QQ37" s="194"/>
      <c r="QR37" s="194"/>
      <c r="QS37" s="194"/>
      <c r="QT37" s="194"/>
      <c r="QU37" s="194"/>
      <c r="QV37" s="194"/>
      <c r="QW37" s="194"/>
      <c r="QX37" s="194"/>
      <c r="QY37" s="194"/>
      <c r="QZ37" s="194"/>
      <c r="RA37" s="194"/>
      <c r="RB37" s="194"/>
      <c r="RC37" s="194"/>
      <c r="RD37" s="194"/>
      <c r="RE37" s="194"/>
      <c r="RF37" s="194"/>
      <c r="RG37" s="194"/>
      <c r="RH37" s="194"/>
      <c r="RI37" s="194"/>
      <c r="RJ37" s="194"/>
      <c r="RK37" s="194"/>
      <c r="RL37" s="194"/>
      <c r="RM37" s="194"/>
      <c r="RN37" s="194"/>
      <c r="RO37" s="194"/>
      <c r="RP37" s="194"/>
      <c r="RQ37" s="194"/>
      <c r="RR37" s="194"/>
      <c r="RS37" s="194"/>
      <c r="RT37" s="194"/>
      <c r="RU37" s="194"/>
      <c r="RV37" s="194"/>
      <c r="RW37" s="194"/>
      <c r="RX37" s="194"/>
      <c r="RY37" s="194"/>
      <c r="RZ37" s="194"/>
      <c r="SA37" s="194"/>
      <c r="SB37" s="194"/>
      <c r="SC37" s="194"/>
      <c r="SD37" s="194"/>
      <c r="SE37" s="194"/>
      <c r="SF37" s="194"/>
      <c r="SG37" s="194"/>
      <c r="SH37" s="194"/>
      <c r="SI37" s="194"/>
      <c r="SJ37" s="194"/>
      <c r="SK37" s="194"/>
      <c r="SL37" s="194"/>
      <c r="SM37" s="194"/>
      <c r="SN37" s="194"/>
      <c r="SO37" s="194"/>
      <c r="SP37" s="194"/>
      <c r="SQ37" s="194"/>
      <c r="SR37" s="194"/>
      <c r="SS37" s="194"/>
      <c r="ST37" s="194"/>
      <c r="SU37" s="194"/>
      <c r="SV37" s="194"/>
      <c r="SW37" s="194"/>
      <c r="SX37" s="194"/>
      <c r="SY37" s="194"/>
      <c r="SZ37" s="194"/>
      <c r="TA37" s="194"/>
      <c r="TB37" s="194"/>
      <c r="TC37" s="194"/>
      <c r="TD37" s="194"/>
      <c r="TE37" s="194"/>
      <c r="TF37" s="194"/>
      <c r="TG37" s="194"/>
      <c r="TH37" s="194"/>
      <c r="TI37" s="194"/>
      <c r="TJ37" s="194"/>
      <c r="TK37" s="194"/>
      <c r="TL37" s="194"/>
      <c r="TM37" s="194"/>
      <c r="TN37" s="194"/>
      <c r="TO37" s="194"/>
      <c r="TP37" s="194"/>
      <c r="TQ37" s="194"/>
      <c r="TR37" s="194"/>
      <c r="TS37" s="194"/>
      <c r="TT37" s="194"/>
      <c r="TU37" s="194"/>
      <c r="TV37" s="194"/>
      <c r="TW37" s="194"/>
      <c r="TX37" s="194"/>
      <c r="TY37" s="194"/>
      <c r="TZ37" s="194"/>
      <c r="UA37" s="194"/>
      <c r="UB37" s="194"/>
      <c r="UC37" s="194"/>
      <c r="UD37" s="194"/>
      <c r="UE37" s="194"/>
      <c r="UF37" s="194"/>
      <c r="UG37" s="194"/>
      <c r="UH37" s="194"/>
      <c r="UI37" s="194"/>
      <c r="UJ37" s="194"/>
      <c r="UK37" s="194"/>
      <c r="UL37" s="194"/>
      <c r="UM37" s="194"/>
      <c r="UN37" s="194"/>
      <c r="UO37" s="194"/>
      <c r="UP37" s="194"/>
      <c r="UQ37" s="194"/>
      <c r="UR37" s="194"/>
      <c r="US37" s="194"/>
      <c r="UT37" s="194"/>
      <c r="UU37" s="194"/>
      <c r="UV37" s="194"/>
      <c r="UW37" s="194"/>
      <c r="UX37" s="194"/>
      <c r="UY37" s="194"/>
      <c r="UZ37" s="194"/>
      <c r="VA37" s="194"/>
      <c r="VB37" s="194"/>
      <c r="VC37" s="194"/>
      <c r="VD37" s="194"/>
      <c r="VE37" s="194"/>
      <c r="VF37" s="194"/>
      <c r="VG37" s="194"/>
      <c r="VH37" s="194"/>
      <c r="VI37" s="194"/>
      <c r="VJ37" s="194"/>
      <c r="VK37" s="194"/>
      <c r="VL37" s="194"/>
      <c r="VM37" s="194"/>
      <c r="VN37" s="194"/>
      <c r="VO37" s="194"/>
      <c r="VP37" s="194"/>
      <c r="VQ37" s="194"/>
      <c r="VR37" s="194"/>
      <c r="VS37" s="194"/>
      <c r="VT37" s="194"/>
      <c r="VU37" s="194"/>
      <c r="VV37" s="194"/>
      <c r="VW37" s="194"/>
      <c r="VX37" s="194"/>
      <c r="VY37" s="194"/>
      <c r="VZ37" s="194"/>
      <c r="WA37" s="194"/>
      <c r="WB37" s="194"/>
      <c r="WC37" s="194"/>
      <c r="WD37" s="194"/>
      <c r="WE37" s="194"/>
      <c r="WF37" s="194"/>
      <c r="WG37" s="194"/>
      <c r="WH37" s="194"/>
      <c r="WI37" s="194"/>
      <c r="WJ37" s="194"/>
      <c r="WK37" s="194"/>
      <c r="WL37" s="194"/>
      <c r="WM37" s="194"/>
      <c r="WN37" s="194"/>
      <c r="WO37" s="194"/>
      <c r="WP37" s="194"/>
      <c r="WQ37" s="194"/>
      <c r="WR37" s="194"/>
      <c r="WS37" s="194"/>
      <c r="WT37" s="194"/>
      <c r="WU37" s="194"/>
      <c r="WV37" s="194"/>
      <c r="WW37" s="194"/>
      <c r="WX37" s="194"/>
      <c r="WY37" s="194"/>
      <c r="WZ37" s="194"/>
      <c r="XA37" s="194"/>
      <c r="XB37" s="194"/>
      <c r="XC37" s="194"/>
      <c r="XD37" s="194"/>
      <c r="XE37" s="194"/>
      <c r="XF37" s="194"/>
      <c r="XG37" s="194"/>
      <c r="XH37" s="194"/>
      <c r="XI37" s="194"/>
      <c r="XJ37" s="194"/>
      <c r="XK37" s="194"/>
      <c r="XL37" s="194"/>
      <c r="XM37" s="194"/>
      <c r="XN37" s="194"/>
      <c r="XO37" s="194"/>
      <c r="XP37" s="194"/>
      <c r="XQ37" s="194"/>
      <c r="XR37" s="194"/>
      <c r="XS37" s="194"/>
      <c r="XT37" s="194"/>
      <c r="XU37" s="194"/>
      <c r="XV37" s="194"/>
      <c r="XW37" s="194"/>
      <c r="XX37" s="194"/>
      <c r="XY37" s="194"/>
      <c r="XZ37" s="194"/>
      <c r="YA37" s="194"/>
      <c r="YB37" s="194"/>
      <c r="YC37" s="194"/>
      <c r="YD37" s="194"/>
      <c r="YE37" s="194"/>
      <c r="YF37" s="194"/>
      <c r="YG37" s="194"/>
      <c r="YH37" s="194"/>
      <c r="YI37" s="194"/>
      <c r="YJ37" s="194"/>
      <c r="YK37" s="194"/>
      <c r="YL37" s="194"/>
      <c r="YM37" s="194"/>
      <c r="YN37" s="194"/>
      <c r="YO37" s="194"/>
      <c r="YP37" s="194"/>
      <c r="YQ37" s="194"/>
      <c r="YR37" s="194"/>
      <c r="YS37" s="194"/>
      <c r="YT37" s="194"/>
      <c r="YU37" s="194"/>
      <c r="YV37" s="194"/>
      <c r="YW37" s="194"/>
      <c r="YX37" s="194"/>
      <c r="YY37" s="194"/>
      <c r="YZ37" s="194"/>
      <c r="ZA37" s="194"/>
      <c r="ZB37" s="194"/>
      <c r="ZC37" s="194"/>
      <c r="ZD37" s="194"/>
      <c r="ZE37" s="194"/>
      <c r="ZF37" s="194"/>
      <c r="ZG37" s="194"/>
      <c r="ZH37" s="194"/>
      <c r="ZI37" s="194"/>
      <c r="ZJ37" s="194"/>
      <c r="ZK37" s="194"/>
      <c r="ZL37" s="194"/>
      <c r="ZM37" s="194"/>
      <c r="ZN37" s="194"/>
      <c r="ZO37" s="194"/>
      <c r="ZP37" s="194"/>
      <c r="ZQ37" s="194"/>
      <c r="ZR37" s="194"/>
      <c r="ZS37" s="194"/>
      <c r="ZT37" s="194"/>
      <c r="ZU37" s="194"/>
      <c r="ZV37" s="194"/>
      <c r="ZW37" s="194"/>
      <c r="ZX37" s="194"/>
      <c r="ZY37" s="194"/>
      <c r="ZZ37" s="194"/>
    </row>
    <row r="38" spans="1:702" s="39" customFormat="1" ht="19.5" customHeight="1">
      <c r="A38" s="194"/>
      <c r="B38" s="823"/>
      <c r="C38" s="672"/>
      <c r="D38" s="660"/>
      <c r="E38" s="661"/>
      <c r="F38" s="662"/>
      <c r="G38" s="663" t="str">
        <f t="shared" si="2"/>
        <v/>
      </c>
      <c r="H38" s="664"/>
      <c r="I38" s="664"/>
      <c r="J38" s="81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I38" s="194"/>
      <c r="CJ38" s="194"/>
      <c r="CK38" s="194"/>
      <c r="CL38" s="194"/>
      <c r="CM38" s="194"/>
      <c r="CN38" s="194"/>
      <c r="CO38" s="194"/>
      <c r="CP38" s="194"/>
      <c r="CQ38" s="194"/>
      <c r="CR38" s="194"/>
      <c r="CS38" s="194"/>
      <c r="CT38" s="194"/>
      <c r="CU38" s="194"/>
      <c r="CV38" s="194"/>
      <c r="CW38" s="194"/>
      <c r="CX38" s="194"/>
      <c r="CY38" s="194"/>
      <c r="CZ38" s="194"/>
      <c r="DA38" s="194"/>
      <c r="DB38" s="194"/>
      <c r="DC38" s="194"/>
      <c r="DD38" s="194"/>
      <c r="DE38" s="194"/>
      <c r="DF38" s="194"/>
      <c r="DG38" s="194"/>
      <c r="DH38" s="194"/>
      <c r="DI38" s="194"/>
      <c r="DJ38" s="194"/>
      <c r="DK38" s="194"/>
      <c r="DL38" s="194"/>
      <c r="DM38" s="194"/>
      <c r="DN38" s="194"/>
      <c r="DO38" s="194"/>
      <c r="DP38" s="194"/>
      <c r="DQ38" s="194"/>
      <c r="DR38" s="194"/>
      <c r="DS38" s="194"/>
      <c r="DT38" s="194"/>
      <c r="DU38" s="194"/>
      <c r="DV38" s="194"/>
      <c r="DW38" s="194"/>
      <c r="DX38" s="194"/>
      <c r="DY38" s="194"/>
      <c r="DZ38" s="194"/>
      <c r="EA38" s="194"/>
      <c r="EB38" s="194"/>
      <c r="EC38" s="194"/>
      <c r="ED38" s="194"/>
      <c r="EE38" s="194"/>
      <c r="EF38" s="194"/>
      <c r="EG38" s="194"/>
      <c r="EH38" s="194"/>
      <c r="EI38" s="194"/>
      <c r="EJ38" s="194"/>
      <c r="EK38" s="194"/>
      <c r="EL38" s="194"/>
      <c r="EM38" s="194"/>
      <c r="EN38" s="194"/>
      <c r="EO38" s="194"/>
      <c r="EP38" s="194"/>
      <c r="EQ38" s="194"/>
      <c r="ER38" s="194"/>
      <c r="ES38" s="194"/>
      <c r="ET38" s="194"/>
      <c r="EU38" s="194"/>
      <c r="EV38" s="194"/>
      <c r="EW38" s="194"/>
      <c r="EX38" s="194"/>
      <c r="EY38" s="194"/>
      <c r="EZ38" s="194"/>
      <c r="FA38" s="194"/>
      <c r="FB38" s="194"/>
      <c r="FC38" s="194"/>
      <c r="FD38" s="194"/>
      <c r="FE38" s="194"/>
      <c r="FF38" s="194"/>
      <c r="FG38" s="194"/>
      <c r="FH38" s="194"/>
      <c r="FI38" s="194"/>
      <c r="FJ38" s="194"/>
      <c r="FK38" s="194"/>
      <c r="FL38" s="194"/>
      <c r="FM38" s="194"/>
      <c r="FN38" s="194"/>
      <c r="FO38" s="194"/>
      <c r="FP38" s="194"/>
      <c r="FQ38" s="194"/>
      <c r="FR38" s="194"/>
      <c r="FS38" s="194"/>
      <c r="FT38" s="194"/>
      <c r="FU38" s="194"/>
      <c r="FV38" s="194"/>
      <c r="FW38" s="194"/>
      <c r="FX38" s="194"/>
      <c r="FY38" s="194"/>
      <c r="FZ38" s="194"/>
      <c r="GA38" s="194"/>
      <c r="GB38" s="194"/>
      <c r="GC38" s="194"/>
      <c r="GD38" s="194"/>
      <c r="GE38" s="194"/>
      <c r="GF38" s="194"/>
      <c r="GG38" s="194"/>
      <c r="GH38" s="194"/>
      <c r="GI38" s="194"/>
      <c r="GJ38" s="194"/>
      <c r="GK38" s="194"/>
      <c r="GL38" s="194"/>
      <c r="GM38" s="194"/>
      <c r="GN38" s="194"/>
      <c r="GO38" s="194"/>
      <c r="GP38" s="194"/>
      <c r="GQ38" s="194"/>
      <c r="GR38" s="194"/>
      <c r="GS38" s="194"/>
      <c r="GT38" s="194"/>
      <c r="GU38" s="194"/>
      <c r="GV38" s="194"/>
      <c r="GW38" s="194"/>
      <c r="GX38" s="194"/>
      <c r="GY38" s="194"/>
      <c r="GZ38" s="194"/>
      <c r="HA38" s="194"/>
      <c r="HB38" s="194"/>
      <c r="HC38" s="194"/>
      <c r="HD38" s="194"/>
      <c r="HE38" s="194"/>
      <c r="HF38" s="194"/>
      <c r="HG38" s="194"/>
      <c r="HH38" s="194"/>
      <c r="HI38" s="194"/>
      <c r="HJ38" s="194"/>
      <c r="HK38" s="194"/>
      <c r="HL38" s="194"/>
      <c r="HM38" s="194"/>
      <c r="HN38" s="194"/>
      <c r="HO38" s="194"/>
      <c r="HP38" s="194"/>
      <c r="HQ38" s="194"/>
      <c r="HR38" s="194"/>
      <c r="HS38" s="194"/>
      <c r="HT38" s="194"/>
      <c r="HU38" s="194"/>
      <c r="HV38" s="194"/>
      <c r="HW38" s="194"/>
      <c r="HX38" s="194"/>
      <c r="HY38" s="194"/>
      <c r="HZ38" s="194"/>
      <c r="IA38" s="194"/>
      <c r="IB38" s="194"/>
      <c r="IC38" s="194"/>
      <c r="ID38" s="194"/>
      <c r="IE38" s="194"/>
      <c r="IF38" s="194"/>
      <c r="IG38" s="194"/>
      <c r="IH38" s="194"/>
      <c r="II38" s="194"/>
      <c r="IJ38" s="194"/>
      <c r="IK38" s="194"/>
      <c r="IL38" s="194"/>
      <c r="IM38" s="194"/>
      <c r="IN38" s="194"/>
      <c r="IO38" s="194"/>
      <c r="IP38" s="194"/>
      <c r="IQ38" s="194"/>
      <c r="IR38" s="194"/>
      <c r="IS38" s="194"/>
      <c r="IT38" s="194"/>
      <c r="IU38" s="194"/>
      <c r="IV38" s="194"/>
      <c r="IW38" s="194"/>
      <c r="IX38" s="194"/>
      <c r="IY38" s="194"/>
      <c r="IZ38" s="194"/>
      <c r="JA38" s="194"/>
      <c r="JB38" s="194"/>
      <c r="JC38" s="194"/>
      <c r="JD38" s="194"/>
      <c r="JE38" s="194"/>
      <c r="JF38" s="194"/>
      <c r="JG38" s="194"/>
      <c r="JH38" s="194"/>
      <c r="JI38" s="194"/>
      <c r="JJ38" s="194"/>
      <c r="JK38" s="194"/>
      <c r="JL38" s="194"/>
      <c r="JM38" s="194"/>
      <c r="JN38" s="194"/>
      <c r="JO38" s="194"/>
      <c r="JP38" s="194"/>
      <c r="JQ38" s="194"/>
      <c r="JR38" s="194"/>
      <c r="JS38" s="194"/>
      <c r="JT38" s="194"/>
      <c r="JU38" s="194"/>
      <c r="JV38" s="194"/>
      <c r="JW38" s="194"/>
      <c r="JX38" s="194"/>
      <c r="JY38" s="194"/>
      <c r="JZ38" s="194"/>
      <c r="KA38" s="194"/>
      <c r="KB38" s="194"/>
      <c r="KC38" s="194"/>
      <c r="KD38" s="194"/>
      <c r="KE38" s="194"/>
      <c r="KF38" s="194"/>
      <c r="KG38" s="194"/>
      <c r="KH38" s="194"/>
      <c r="KI38" s="194"/>
      <c r="KJ38" s="194"/>
      <c r="KK38" s="194"/>
      <c r="KL38" s="194"/>
      <c r="KM38" s="194"/>
      <c r="KN38" s="194"/>
      <c r="KO38" s="194"/>
      <c r="KP38" s="194"/>
      <c r="KQ38" s="194"/>
      <c r="KR38" s="194"/>
      <c r="KS38" s="194"/>
      <c r="KT38" s="194"/>
      <c r="KU38" s="194"/>
      <c r="KV38" s="194"/>
      <c r="KW38" s="194"/>
      <c r="KX38" s="194"/>
      <c r="KY38" s="194"/>
      <c r="KZ38" s="194"/>
      <c r="LA38" s="194"/>
      <c r="LB38" s="194"/>
      <c r="LC38" s="194"/>
      <c r="LD38" s="194"/>
      <c r="LE38" s="194"/>
      <c r="LF38" s="194"/>
      <c r="LG38" s="194"/>
      <c r="LH38" s="194"/>
      <c r="LI38" s="194"/>
      <c r="LJ38" s="194"/>
      <c r="LK38" s="194"/>
      <c r="LL38" s="194"/>
      <c r="LM38" s="194"/>
      <c r="LN38" s="194"/>
      <c r="LO38" s="194"/>
      <c r="LP38" s="194"/>
      <c r="LQ38" s="194"/>
      <c r="LR38" s="194"/>
      <c r="LS38" s="194"/>
      <c r="LT38" s="194"/>
      <c r="LU38" s="194"/>
      <c r="LV38" s="194"/>
      <c r="LW38" s="194"/>
      <c r="LX38" s="194"/>
      <c r="LY38" s="194"/>
      <c r="LZ38" s="194"/>
      <c r="MA38" s="194"/>
      <c r="MB38" s="194"/>
      <c r="MC38" s="194"/>
      <c r="MD38" s="194"/>
      <c r="ME38" s="194"/>
      <c r="MF38" s="194"/>
      <c r="MG38" s="194"/>
      <c r="MH38" s="194"/>
      <c r="MI38" s="194"/>
      <c r="MJ38" s="194"/>
      <c r="MK38" s="194"/>
      <c r="ML38" s="194"/>
      <c r="MM38" s="194"/>
      <c r="MN38" s="194"/>
      <c r="MO38" s="194"/>
      <c r="MP38" s="194"/>
      <c r="MQ38" s="194"/>
      <c r="MR38" s="194"/>
      <c r="MS38" s="194"/>
      <c r="MT38" s="194"/>
      <c r="MU38" s="194"/>
      <c r="MV38" s="194"/>
      <c r="MW38" s="194"/>
      <c r="MX38" s="194"/>
      <c r="MY38" s="194"/>
      <c r="MZ38" s="194"/>
      <c r="NA38" s="194"/>
      <c r="NB38" s="194"/>
      <c r="NC38" s="194"/>
      <c r="ND38" s="194"/>
      <c r="NE38" s="194"/>
      <c r="NF38" s="194"/>
      <c r="NG38" s="194"/>
      <c r="NH38" s="194"/>
      <c r="NI38" s="194"/>
      <c r="NJ38" s="194"/>
      <c r="NK38" s="194"/>
      <c r="NL38" s="194"/>
      <c r="NM38" s="194"/>
      <c r="NN38" s="194"/>
      <c r="NO38" s="194"/>
      <c r="NP38" s="194"/>
      <c r="NQ38" s="194"/>
      <c r="NR38" s="194"/>
      <c r="NS38" s="194"/>
      <c r="NT38" s="194"/>
      <c r="NU38" s="194"/>
      <c r="NV38" s="194"/>
      <c r="NW38" s="194"/>
      <c r="NX38" s="194"/>
      <c r="NY38" s="194"/>
      <c r="NZ38" s="194"/>
      <c r="OA38" s="194"/>
      <c r="OB38" s="194"/>
      <c r="OC38" s="194"/>
      <c r="OD38" s="194"/>
      <c r="OE38" s="194"/>
      <c r="OF38" s="194"/>
      <c r="OG38" s="194"/>
      <c r="OH38" s="194"/>
      <c r="OI38" s="194"/>
      <c r="OJ38" s="194"/>
      <c r="OK38" s="194"/>
      <c r="OL38" s="194"/>
      <c r="OM38" s="194"/>
      <c r="ON38" s="194"/>
      <c r="OO38" s="194"/>
      <c r="OP38" s="194"/>
      <c r="OQ38" s="194"/>
      <c r="OR38" s="194"/>
      <c r="OS38" s="194"/>
      <c r="OT38" s="194"/>
      <c r="OU38" s="194"/>
      <c r="OV38" s="194"/>
      <c r="OW38" s="194"/>
      <c r="OX38" s="194"/>
      <c r="OY38" s="194"/>
      <c r="OZ38" s="194"/>
      <c r="PA38" s="194"/>
      <c r="PB38" s="194"/>
      <c r="PC38" s="194"/>
      <c r="PD38" s="194"/>
      <c r="PE38" s="194"/>
      <c r="PF38" s="194"/>
      <c r="PG38" s="194"/>
      <c r="PH38" s="194"/>
      <c r="PI38" s="194"/>
      <c r="PJ38" s="194"/>
      <c r="PK38" s="194"/>
      <c r="PL38" s="194"/>
      <c r="PM38" s="194"/>
      <c r="PN38" s="194"/>
      <c r="PO38" s="194"/>
      <c r="PP38" s="194"/>
      <c r="PQ38" s="194"/>
      <c r="PR38" s="194"/>
      <c r="PS38" s="194"/>
      <c r="PT38" s="194"/>
      <c r="PU38" s="194"/>
      <c r="PV38" s="194"/>
      <c r="PW38" s="194"/>
      <c r="PX38" s="194"/>
      <c r="PY38" s="194"/>
      <c r="PZ38" s="194"/>
      <c r="QA38" s="194"/>
      <c r="QB38" s="194"/>
      <c r="QC38" s="194"/>
      <c r="QD38" s="194"/>
      <c r="QE38" s="194"/>
      <c r="QF38" s="194"/>
      <c r="QG38" s="194"/>
      <c r="QH38" s="194"/>
      <c r="QI38" s="194"/>
      <c r="QJ38" s="194"/>
      <c r="QK38" s="194"/>
      <c r="QL38" s="194"/>
      <c r="QM38" s="194"/>
      <c r="QN38" s="194"/>
      <c r="QO38" s="194"/>
      <c r="QP38" s="194"/>
      <c r="QQ38" s="194"/>
      <c r="QR38" s="194"/>
      <c r="QS38" s="194"/>
      <c r="QT38" s="194"/>
      <c r="QU38" s="194"/>
      <c r="QV38" s="194"/>
      <c r="QW38" s="194"/>
      <c r="QX38" s="194"/>
      <c r="QY38" s="194"/>
      <c r="QZ38" s="194"/>
      <c r="RA38" s="194"/>
      <c r="RB38" s="194"/>
      <c r="RC38" s="194"/>
      <c r="RD38" s="194"/>
      <c r="RE38" s="194"/>
      <c r="RF38" s="194"/>
      <c r="RG38" s="194"/>
      <c r="RH38" s="194"/>
      <c r="RI38" s="194"/>
      <c r="RJ38" s="194"/>
      <c r="RK38" s="194"/>
      <c r="RL38" s="194"/>
      <c r="RM38" s="194"/>
      <c r="RN38" s="194"/>
      <c r="RO38" s="194"/>
      <c r="RP38" s="194"/>
      <c r="RQ38" s="194"/>
      <c r="RR38" s="194"/>
      <c r="RS38" s="194"/>
      <c r="RT38" s="194"/>
      <c r="RU38" s="194"/>
      <c r="RV38" s="194"/>
      <c r="RW38" s="194"/>
      <c r="RX38" s="194"/>
      <c r="RY38" s="194"/>
      <c r="RZ38" s="194"/>
      <c r="SA38" s="194"/>
      <c r="SB38" s="194"/>
      <c r="SC38" s="194"/>
      <c r="SD38" s="194"/>
      <c r="SE38" s="194"/>
      <c r="SF38" s="194"/>
      <c r="SG38" s="194"/>
      <c r="SH38" s="194"/>
      <c r="SI38" s="194"/>
      <c r="SJ38" s="194"/>
      <c r="SK38" s="194"/>
      <c r="SL38" s="194"/>
      <c r="SM38" s="194"/>
      <c r="SN38" s="194"/>
      <c r="SO38" s="194"/>
      <c r="SP38" s="194"/>
      <c r="SQ38" s="194"/>
      <c r="SR38" s="194"/>
      <c r="SS38" s="194"/>
      <c r="ST38" s="194"/>
      <c r="SU38" s="194"/>
      <c r="SV38" s="194"/>
      <c r="SW38" s="194"/>
      <c r="SX38" s="194"/>
      <c r="SY38" s="194"/>
      <c r="SZ38" s="194"/>
      <c r="TA38" s="194"/>
      <c r="TB38" s="194"/>
      <c r="TC38" s="194"/>
      <c r="TD38" s="194"/>
      <c r="TE38" s="194"/>
      <c r="TF38" s="194"/>
      <c r="TG38" s="194"/>
      <c r="TH38" s="194"/>
      <c r="TI38" s="194"/>
      <c r="TJ38" s="194"/>
      <c r="TK38" s="194"/>
      <c r="TL38" s="194"/>
      <c r="TM38" s="194"/>
      <c r="TN38" s="194"/>
      <c r="TO38" s="194"/>
      <c r="TP38" s="194"/>
      <c r="TQ38" s="194"/>
      <c r="TR38" s="194"/>
      <c r="TS38" s="194"/>
      <c r="TT38" s="194"/>
      <c r="TU38" s="194"/>
      <c r="TV38" s="194"/>
      <c r="TW38" s="194"/>
      <c r="TX38" s="194"/>
      <c r="TY38" s="194"/>
      <c r="TZ38" s="194"/>
      <c r="UA38" s="194"/>
      <c r="UB38" s="194"/>
      <c r="UC38" s="194"/>
      <c r="UD38" s="194"/>
      <c r="UE38" s="194"/>
      <c r="UF38" s="194"/>
      <c r="UG38" s="194"/>
      <c r="UH38" s="194"/>
      <c r="UI38" s="194"/>
      <c r="UJ38" s="194"/>
      <c r="UK38" s="194"/>
      <c r="UL38" s="194"/>
      <c r="UM38" s="194"/>
      <c r="UN38" s="194"/>
      <c r="UO38" s="194"/>
      <c r="UP38" s="194"/>
      <c r="UQ38" s="194"/>
      <c r="UR38" s="194"/>
      <c r="US38" s="194"/>
      <c r="UT38" s="194"/>
      <c r="UU38" s="194"/>
      <c r="UV38" s="194"/>
      <c r="UW38" s="194"/>
      <c r="UX38" s="194"/>
      <c r="UY38" s="194"/>
      <c r="UZ38" s="194"/>
      <c r="VA38" s="194"/>
      <c r="VB38" s="194"/>
      <c r="VC38" s="194"/>
      <c r="VD38" s="194"/>
      <c r="VE38" s="194"/>
      <c r="VF38" s="194"/>
      <c r="VG38" s="194"/>
      <c r="VH38" s="194"/>
      <c r="VI38" s="194"/>
      <c r="VJ38" s="194"/>
      <c r="VK38" s="194"/>
      <c r="VL38" s="194"/>
      <c r="VM38" s="194"/>
      <c r="VN38" s="194"/>
      <c r="VO38" s="194"/>
      <c r="VP38" s="194"/>
      <c r="VQ38" s="194"/>
      <c r="VR38" s="194"/>
      <c r="VS38" s="194"/>
      <c r="VT38" s="194"/>
      <c r="VU38" s="194"/>
      <c r="VV38" s="194"/>
      <c r="VW38" s="194"/>
      <c r="VX38" s="194"/>
      <c r="VY38" s="194"/>
      <c r="VZ38" s="194"/>
      <c r="WA38" s="194"/>
      <c r="WB38" s="194"/>
      <c r="WC38" s="194"/>
      <c r="WD38" s="194"/>
      <c r="WE38" s="194"/>
      <c r="WF38" s="194"/>
      <c r="WG38" s="194"/>
      <c r="WH38" s="194"/>
      <c r="WI38" s="194"/>
      <c r="WJ38" s="194"/>
      <c r="WK38" s="194"/>
      <c r="WL38" s="194"/>
      <c r="WM38" s="194"/>
      <c r="WN38" s="194"/>
      <c r="WO38" s="194"/>
      <c r="WP38" s="194"/>
      <c r="WQ38" s="194"/>
      <c r="WR38" s="194"/>
      <c r="WS38" s="194"/>
      <c r="WT38" s="194"/>
      <c r="WU38" s="194"/>
      <c r="WV38" s="194"/>
      <c r="WW38" s="194"/>
      <c r="WX38" s="194"/>
      <c r="WY38" s="194"/>
      <c r="WZ38" s="194"/>
      <c r="XA38" s="194"/>
      <c r="XB38" s="194"/>
      <c r="XC38" s="194"/>
      <c r="XD38" s="194"/>
      <c r="XE38" s="194"/>
      <c r="XF38" s="194"/>
      <c r="XG38" s="194"/>
      <c r="XH38" s="194"/>
      <c r="XI38" s="194"/>
      <c r="XJ38" s="194"/>
      <c r="XK38" s="194"/>
      <c r="XL38" s="194"/>
      <c r="XM38" s="194"/>
      <c r="XN38" s="194"/>
      <c r="XO38" s="194"/>
      <c r="XP38" s="194"/>
      <c r="XQ38" s="194"/>
      <c r="XR38" s="194"/>
      <c r="XS38" s="194"/>
      <c r="XT38" s="194"/>
      <c r="XU38" s="194"/>
      <c r="XV38" s="194"/>
      <c r="XW38" s="194"/>
      <c r="XX38" s="194"/>
      <c r="XY38" s="194"/>
      <c r="XZ38" s="194"/>
      <c r="YA38" s="194"/>
      <c r="YB38" s="194"/>
      <c r="YC38" s="194"/>
      <c r="YD38" s="194"/>
      <c r="YE38" s="194"/>
      <c r="YF38" s="194"/>
      <c r="YG38" s="194"/>
      <c r="YH38" s="194"/>
      <c r="YI38" s="194"/>
      <c r="YJ38" s="194"/>
      <c r="YK38" s="194"/>
      <c r="YL38" s="194"/>
      <c r="YM38" s="194"/>
      <c r="YN38" s="194"/>
      <c r="YO38" s="194"/>
      <c r="YP38" s="194"/>
      <c r="YQ38" s="194"/>
      <c r="YR38" s="194"/>
      <c r="YS38" s="194"/>
      <c r="YT38" s="194"/>
      <c r="YU38" s="194"/>
      <c r="YV38" s="194"/>
      <c r="YW38" s="194"/>
      <c r="YX38" s="194"/>
      <c r="YY38" s="194"/>
      <c r="YZ38" s="194"/>
      <c r="ZA38" s="194"/>
      <c r="ZB38" s="194"/>
      <c r="ZC38" s="194"/>
      <c r="ZD38" s="194"/>
      <c r="ZE38" s="194"/>
      <c r="ZF38" s="194"/>
      <c r="ZG38" s="194"/>
      <c r="ZH38" s="194"/>
      <c r="ZI38" s="194"/>
      <c r="ZJ38" s="194"/>
      <c r="ZK38" s="194"/>
      <c r="ZL38" s="194"/>
      <c r="ZM38" s="194"/>
      <c r="ZN38" s="194"/>
      <c r="ZO38" s="194"/>
      <c r="ZP38" s="194"/>
      <c r="ZQ38" s="194"/>
      <c r="ZR38" s="194"/>
      <c r="ZS38" s="194"/>
      <c r="ZT38" s="194"/>
      <c r="ZU38" s="194"/>
      <c r="ZV38" s="194"/>
      <c r="ZW38" s="194"/>
      <c r="ZX38" s="194"/>
      <c r="ZY38" s="194"/>
      <c r="ZZ38" s="194"/>
    </row>
    <row r="39" spans="1:702" s="39" customFormat="1" ht="19.5" hidden="1" customHeight="1">
      <c r="A39" s="194"/>
      <c r="B39" s="823"/>
      <c r="C39" s="672"/>
      <c r="D39" s="660"/>
      <c r="E39" s="661"/>
      <c r="F39" s="662"/>
      <c r="G39" s="663" t="str">
        <f t="shared" si="2"/>
        <v/>
      </c>
      <c r="H39" s="664"/>
      <c r="I39" s="664"/>
      <c r="J39" s="81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c r="CD39" s="194"/>
      <c r="CE39" s="194"/>
      <c r="CF39" s="194"/>
      <c r="CG39" s="194"/>
      <c r="CH39" s="194"/>
      <c r="CI39" s="194"/>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194"/>
      <c r="EU39" s="194"/>
      <c r="EV39" s="194"/>
      <c r="EW39" s="194"/>
      <c r="EX39" s="194"/>
      <c r="EY39" s="194"/>
      <c r="EZ39" s="194"/>
      <c r="FA39" s="194"/>
      <c r="FB39" s="194"/>
      <c r="FC39" s="194"/>
      <c r="FD39" s="194"/>
      <c r="FE39" s="194"/>
      <c r="FF39" s="194"/>
      <c r="FG39" s="194"/>
      <c r="FH39" s="194"/>
      <c r="FI39" s="194"/>
      <c r="FJ39" s="194"/>
      <c r="FK39" s="194"/>
      <c r="FL39" s="194"/>
      <c r="FM39" s="194"/>
      <c r="FN39" s="194"/>
      <c r="FO39" s="194"/>
      <c r="FP39" s="194"/>
      <c r="FQ39" s="194"/>
      <c r="FR39" s="194"/>
      <c r="FS39" s="194"/>
      <c r="FT39" s="194"/>
      <c r="FU39" s="194"/>
      <c r="FV39" s="194"/>
      <c r="FW39" s="194"/>
      <c r="FX39" s="194"/>
      <c r="FY39" s="194"/>
      <c r="FZ39" s="194"/>
      <c r="GA39" s="194"/>
      <c r="GB39" s="194"/>
      <c r="GC39" s="194"/>
      <c r="GD39" s="194"/>
      <c r="GE39" s="194"/>
      <c r="GF39" s="194"/>
      <c r="GG39" s="194"/>
      <c r="GH39" s="194"/>
      <c r="GI39" s="194"/>
      <c r="GJ39" s="194"/>
      <c r="GK39" s="194"/>
      <c r="GL39" s="194"/>
      <c r="GM39" s="194"/>
      <c r="GN39" s="194"/>
      <c r="GO39" s="194"/>
      <c r="GP39" s="194"/>
      <c r="GQ39" s="194"/>
      <c r="GR39" s="194"/>
      <c r="GS39" s="194"/>
      <c r="GT39" s="194"/>
      <c r="GU39" s="194"/>
      <c r="GV39" s="194"/>
      <c r="GW39" s="194"/>
      <c r="GX39" s="194"/>
      <c r="GY39" s="194"/>
      <c r="GZ39" s="194"/>
      <c r="HA39" s="194"/>
      <c r="HB39" s="194"/>
      <c r="HC39" s="194"/>
      <c r="HD39" s="194"/>
      <c r="HE39" s="194"/>
      <c r="HF39" s="194"/>
      <c r="HG39" s="194"/>
      <c r="HH39" s="194"/>
      <c r="HI39" s="194"/>
      <c r="HJ39" s="194"/>
      <c r="HK39" s="194"/>
      <c r="HL39" s="194"/>
      <c r="HM39" s="194"/>
      <c r="HN39" s="194"/>
      <c r="HO39" s="194"/>
      <c r="HP39" s="194"/>
      <c r="HQ39" s="194"/>
      <c r="HR39" s="194"/>
      <c r="HS39" s="194"/>
      <c r="HT39" s="194"/>
      <c r="HU39" s="194"/>
      <c r="HV39" s="194"/>
      <c r="HW39" s="194"/>
      <c r="HX39" s="194"/>
      <c r="HY39" s="194"/>
      <c r="HZ39" s="194"/>
      <c r="IA39" s="194"/>
      <c r="IB39" s="194"/>
      <c r="IC39" s="194"/>
      <c r="ID39" s="194"/>
      <c r="IE39" s="194"/>
      <c r="IF39" s="194"/>
      <c r="IG39" s="194"/>
      <c r="IH39" s="194"/>
      <c r="II39" s="194"/>
      <c r="IJ39" s="194"/>
      <c r="IK39" s="194"/>
      <c r="IL39" s="194"/>
      <c r="IM39" s="194"/>
      <c r="IN39" s="194"/>
      <c r="IO39" s="194"/>
      <c r="IP39" s="194"/>
      <c r="IQ39" s="194"/>
      <c r="IR39" s="194"/>
      <c r="IS39" s="194"/>
      <c r="IT39" s="194"/>
      <c r="IU39" s="194"/>
      <c r="IV39" s="194"/>
      <c r="IW39" s="194"/>
      <c r="IX39" s="194"/>
      <c r="IY39" s="194"/>
      <c r="IZ39" s="194"/>
      <c r="JA39" s="194"/>
      <c r="JB39" s="194"/>
      <c r="JC39" s="194"/>
      <c r="JD39" s="194"/>
      <c r="JE39" s="194"/>
      <c r="JF39" s="194"/>
      <c r="JG39" s="194"/>
      <c r="JH39" s="194"/>
      <c r="JI39" s="194"/>
      <c r="JJ39" s="194"/>
      <c r="JK39" s="194"/>
      <c r="JL39" s="194"/>
      <c r="JM39" s="194"/>
      <c r="JN39" s="194"/>
      <c r="JO39" s="194"/>
      <c r="JP39" s="194"/>
      <c r="JQ39" s="194"/>
      <c r="JR39" s="194"/>
      <c r="JS39" s="194"/>
      <c r="JT39" s="194"/>
      <c r="JU39" s="194"/>
      <c r="JV39" s="194"/>
      <c r="JW39" s="194"/>
      <c r="JX39" s="194"/>
      <c r="JY39" s="194"/>
      <c r="JZ39" s="194"/>
      <c r="KA39" s="194"/>
      <c r="KB39" s="194"/>
      <c r="KC39" s="194"/>
      <c r="KD39" s="194"/>
      <c r="KE39" s="194"/>
      <c r="KF39" s="194"/>
      <c r="KG39" s="194"/>
      <c r="KH39" s="194"/>
      <c r="KI39" s="194"/>
      <c r="KJ39" s="194"/>
      <c r="KK39" s="194"/>
      <c r="KL39" s="194"/>
      <c r="KM39" s="194"/>
      <c r="KN39" s="194"/>
      <c r="KO39" s="194"/>
      <c r="KP39" s="194"/>
      <c r="KQ39" s="194"/>
      <c r="KR39" s="194"/>
      <c r="KS39" s="194"/>
      <c r="KT39" s="194"/>
      <c r="KU39" s="194"/>
      <c r="KV39" s="194"/>
      <c r="KW39" s="194"/>
      <c r="KX39" s="194"/>
      <c r="KY39" s="194"/>
      <c r="KZ39" s="194"/>
      <c r="LA39" s="194"/>
      <c r="LB39" s="194"/>
      <c r="LC39" s="194"/>
      <c r="LD39" s="194"/>
      <c r="LE39" s="194"/>
      <c r="LF39" s="194"/>
      <c r="LG39" s="194"/>
      <c r="LH39" s="194"/>
      <c r="LI39" s="194"/>
      <c r="LJ39" s="194"/>
      <c r="LK39" s="194"/>
      <c r="LL39" s="194"/>
      <c r="LM39" s="194"/>
      <c r="LN39" s="194"/>
      <c r="LO39" s="194"/>
      <c r="LP39" s="194"/>
      <c r="LQ39" s="194"/>
      <c r="LR39" s="194"/>
      <c r="LS39" s="194"/>
      <c r="LT39" s="194"/>
      <c r="LU39" s="194"/>
      <c r="LV39" s="194"/>
      <c r="LW39" s="194"/>
      <c r="LX39" s="194"/>
      <c r="LY39" s="194"/>
      <c r="LZ39" s="194"/>
      <c r="MA39" s="194"/>
      <c r="MB39" s="194"/>
      <c r="MC39" s="194"/>
      <c r="MD39" s="194"/>
      <c r="ME39" s="194"/>
      <c r="MF39" s="194"/>
      <c r="MG39" s="194"/>
      <c r="MH39" s="194"/>
      <c r="MI39" s="194"/>
      <c r="MJ39" s="194"/>
      <c r="MK39" s="194"/>
      <c r="ML39" s="194"/>
      <c r="MM39" s="194"/>
      <c r="MN39" s="194"/>
      <c r="MO39" s="194"/>
      <c r="MP39" s="194"/>
      <c r="MQ39" s="194"/>
      <c r="MR39" s="194"/>
      <c r="MS39" s="194"/>
      <c r="MT39" s="194"/>
      <c r="MU39" s="194"/>
      <c r="MV39" s="194"/>
      <c r="MW39" s="194"/>
      <c r="MX39" s="194"/>
      <c r="MY39" s="194"/>
      <c r="MZ39" s="194"/>
      <c r="NA39" s="194"/>
      <c r="NB39" s="194"/>
      <c r="NC39" s="194"/>
      <c r="ND39" s="194"/>
      <c r="NE39" s="194"/>
      <c r="NF39" s="194"/>
      <c r="NG39" s="194"/>
      <c r="NH39" s="194"/>
      <c r="NI39" s="194"/>
      <c r="NJ39" s="194"/>
      <c r="NK39" s="194"/>
      <c r="NL39" s="194"/>
      <c r="NM39" s="194"/>
      <c r="NN39" s="194"/>
      <c r="NO39" s="194"/>
      <c r="NP39" s="194"/>
      <c r="NQ39" s="194"/>
      <c r="NR39" s="194"/>
      <c r="NS39" s="194"/>
      <c r="NT39" s="194"/>
      <c r="NU39" s="194"/>
      <c r="NV39" s="194"/>
      <c r="NW39" s="194"/>
      <c r="NX39" s="194"/>
      <c r="NY39" s="194"/>
      <c r="NZ39" s="194"/>
      <c r="OA39" s="194"/>
      <c r="OB39" s="194"/>
      <c r="OC39" s="194"/>
      <c r="OD39" s="194"/>
      <c r="OE39" s="194"/>
      <c r="OF39" s="194"/>
      <c r="OG39" s="194"/>
      <c r="OH39" s="194"/>
      <c r="OI39" s="194"/>
      <c r="OJ39" s="194"/>
      <c r="OK39" s="194"/>
      <c r="OL39" s="194"/>
      <c r="OM39" s="194"/>
      <c r="ON39" s="194"/>
      <c r="OO39" s="194"/>
      <c r="OP39" s="194"/>
      <c r="OQ39" s="194"/>
      <c r="OR39" s="194"/>
      <c r="OS39" s="194"/>
      <c r="OT39" s="194"/>
      <c r="OU39" s="194"/>
      <c r="OV39" s="194"/>
      <c r="OW39" s="194"/>
      <c r="OX39" s="194"/>
      <c r="OY39" s="194"/>
      <c r="OZ39" s="194"/>
      <c r="PA39" s="194"/>
      <c r="PB39" s="194"/>
      <c r="PC39" s="194"/>
      <c r="PD39" s="194"/>
      <c r="PE39" s="194"/>
      <c r="PF39" s="194"/>
      <c r="PG39" s="194"/>
      <c r="PH39" s="194"/>
      <c r="PI39" s="194"/>
      <c r="PJ39" s="194"/>
      <c r="PK39" s="194"/>
      <c r="PL39" s="194"/>
      <c r="PM39" s="194"/>
      <c r="PN39" s="194"/>
      <c r="PO39" s="194"/>
      <c r="PP39" s="194"/>
      <c r="PQ39" s="194"/>
      <c r="PR39" s="194"/>
      <c r="PS39" s="194"/>
      <c r="PT39" s="194"/>
      <c r="PU39" s="194"/>
      <c r="PV39" s="194"/>
      <c r="PW39" s="194"/>
      <c r="PX39" s="194"/>
      <c r="PY39" s="194"/>
      <c r="PZ39" s="194"/>
      <c r="QA39" s="194"/>
      <c r="QB39" s="194"/>
      <c r="QC39" s="194"/>
      <c r="QD39" s="194"/>
      <c r="QE39" s="194"/>
      <c r="QF39" s="194"/>
      <c r="QG39" s="194"/>
      <c r="QH39" s="194"/>
      <c r="QI39" s="194"/>
      <c r="QJ39" s="194"/>
      <c r="QK39" s="194"/>
      <c r="QL39" s="194"/>
      <c r="QM39" s="194"/>
      <c r="QN39" s="194"/>
      <c r="QO39" s="194"/>
      <c r="QP39" s="194"/>
      <c r="QQ39" s="194"/>
      <c r="QR39" s="194"/>
      <c r="QS39" s="194"/>
      <c r="QT39" s="194"/>
      <c r="QU39" s="194"/>
      <c r="QV39" s="194"/>
      <c r="QW39" s="194"/>
      <c r="QX39" s="194"/>
      <c r="QY39" s="194"/>
      <c r="QZ39" s="194"/>
      <c r="RA39" s="194"/>
      <c r="RB39" s="194"/>
      <c r="RC39" s="194"/>
      <c r="RD39" s="194"/>
      <c r="RE39" s="194"/>
      <c r="RF39" s="194"/>
      <c r="RG39" s="194"/>
      <c r="RH39" s="194"/>
      <c r="RI39" s="194"/>
      <c r="RJ39" s="194"/>
      <c r="RK39" s="194"/>
      <c r="RL39" s="194"/>
      <c r="RM39" s="194"/>
      <c r="RN39" s="194"/>
      <c r="RO39" s="194"/>
      <c r="RP39" s="194"/>
      <c r="RQ39" s="194"/>
      <c r="RR39" s="194"/>
      <c r="RS39" s="194"/>
      <c r="RT39" s="194"/>
      <c r="RU39" s="194"/>
      <c r="RV39" s="194"/>
      <c r="RW39" s="194"/>
      <c r="RX39" s="194"/>
      <c r="RY39" s="194"/>
      <c r="RZ39" s="194"/>
      <c r="SA39" s="194"/>
      <c r="SB39" s="194"/>
      <c r="SC39" s="194"/>
      <c r="SD39" s="194"/>
      <c r="SE39" s="194"/>
      <c r="SF39" s="194"/>
      <c r="SG39" s="194"/>
      <c r="SH39" s="194"/>
      <c r="SI39" s="194"/>
      <c r="SJ39" s="194"/>
      <c r="SK39" s="194"/>
      <c r="SL39" s="194"/>
      <c r="SM39" s="194"/>
      <c r="SN39" s="194"/>
      <c r="SO39" s="194"/>
      <c r="SP39" s="194"/>
      <c r="SQ39" s="194"/>
      <c r="SR39" s="194"/>
      <c r="SS39" s="194"/>
      <c r="ST39" s="194"/>
      <c r="SU39" s="194"/>
      <c r="SV39" s="194"/>
      <c r="SW39" s="194"/>
      <c r="SX39" s="194"/>
      <c r="SY39" s="194"/>
      <c r="SZ39" s="194"/>
      <c r="TA39" s="194"/>
      <c r="TB39" s="194"/>
      <c r="TC39" s="194"/>
      <c r="TD39" s="194"/>
      <c r="TE39" s="194"/>
      <c r="TF39" s="194"/>
      <c r="TG39" s="194"/>
      <c r="TH39" s="194"/>
      <c r="TI39" s="194"/>
      <c r="TJ39" s="194"/>
      <c r="TK39" s="194"/>
      <c r="TL39" s="194"/>
      <c r="TM39" s="194"/>
      <c r="TN39" s="194"/>
      <c r="TO39" s="194"/>
      <c r="TP39" s="194"/>
      <c r="TQ39" s="194"/>
      <c r="TR39" s="194"/>
      <c r="TS39" s="194"/>
      <c r="TT39" s="194"/>
      <c r="TU39" s="194"/>
      <c r="TV39" s="194"/>
      <c r="TW39" s="194"/>
      <c r="TX39" s="194"/>
      <c r="TY39" s="194"/>
      <c r="TZ39" s="194"/>
      <c r="UA39" s="194"/>
      <c r="UB39" s="194"/>
      <c r="UC39" s="194"/>
      <c r="UD39" s="194"/>
      <c r="UE39" s="194"/>
      <c r="UF39" s="194"/>
      <c r="UG39" s="194"/>
      <c r="UH39" s="194"/>
      <c r="UI39" s="194"/>
      <c r="UJ39" s="194"/>
      <c r="UK39" s="194"/>
      <c r="UL39" s="194"/>
      <c r="UM39" s="194"/>
      <c r="UN39" s="194"/>
      <c r="UO39" s="194"/>
      <c r="UP39" s="194"/>
      <c r="UQ39" s="194"/>
      <c r="UR39" s="194"/>
      <c r="US39" s="194"/>
      <c r="UT39" s="194"/>
      <c r="UU39" s="194"/>
      <c r="UV39" s="194"/>
      <c r="UW39" s="194"/>
      <c r="UX39" s="194"/>
      <c r="UY39" s="194"/>
      <c r="UZ39" s="194"/>
      <c r="VA39" s="194"/>
      <c r="VB39" s="194"/>
      <c r="VC39" s="194"/>
      <c r="VD39" s="194"/>
      <c r="VE39" s="194"/>
      <c r="VF39" s="194"/>
      <c r="VG39" s="194"/>
      <c r="VH39" s="194"/>
      <c r="VI39" s="194"/>
      <c r="VJ39" s="194"/>
      <c r="VK39" s="194"/>
      <c r="VL39" s="194"/>
      <c r="VM39" s="194"/>
      <c r="VN39" s="194"/>
      <c r="VO39" s="194"/>
      <c r="VP39" s="194"/>
      <c r="VQ39" s="194"/>
      <c r="VR39" s="194"/>
      <c r="VS39" s="194"/>
      <c r="VT39" s="194"/>
      <c r="VU39" s="194"/>
      <c r="VV39" s="194"/>
      <c r="VW39" s="194"/>
      <c r="VX39" s="194"/>
      <c r="VY39" s="194"/>
      <c r="VZ39" s="194"/>
      <c r="WA39" s="194"/>
      <c r="WB39" s="194"/>
      <c r="WC39" s="194"/>
      <c r="WD39" s="194"/>
      <c r="WE39" s="194"/>
      <c r="WF39" s="194"/>
      <c r="WG39" s="194"/>
      <c r="WH39" s="194"/>
      <c r="WI39" s="194"/>
      <c r="WJ39" s="194"/>
      <c r="WK39" s="194"/>
      <c r="WL39" s="194"/>
      <c r="WM39" s="194"/>
      <c r="WN39" s="194"/>
      <c r="WO39" s="194"/>
      <c r="WP39" s="194"/>
      <c r="WQ39" s="194"/>
      <c r="WR39" s="194"/>
      <c r="WS39" s="194"/>
      <c r="WT39" s="194"/>
      <c r="WU39" s="194"/>
      <c r="WV39" s="194"/>
      <c r="WW39" s="194"/>
      <c r="WX39" s="194"/>
      <c r="WY39" s="194"/>
      <c r="WZ39" s="194"/>
      <c r="XA39" s="194"/>
      <c r="XB39" s="194"/>
      <c r="XC39" s="194"/>
      <c r="XD39" s="194"/>
      <c r="XE39" s="194"/>
      <c r="XF39" s="194"/>
      <c r="XG39" s="194"/>
      <c r="XH39" s="194"/>
      <c r="XI39" s="194"/>
      <c r="XJ39" s="194"/>
      <c r="XK39" s="194"/>
      <c r="XL39" s="194"/>
      <c r="XM39" s="194"/>
      <c r="XN39" s="194"/>
      <c r="XO39" s="194"/>
      <c r="XP39" s="194"/>
      <c r="XQ39" s="194"/>
      <c r="XR39" s="194"/>
      <c r="XS39" s="194"/>
      <c r="XT39" s="194"/>
      <c r="XU39" s="194"/>
      <c r="XV39" s="194"/>
      <c r="XW39" s="194"/>
      <c r="XX39" s="194"/>
      <c r="XY39" s="194"/>
      <c r="XZ39" s="194"/>
      <c r="YA39" s="194"/>
      <c r="YB39" s="194"/>
      <c r="YC39" s="194"/>
      <c r="YD39" s="194"/>
      <c r="YE39" s="194"/>
      <c r="YF39" s="194"/>
      <c r="YG39" s="194"/>
      <c r="YH39" s="194"/>
      <c r="YI39" s="194"/>
      <c r="YJ39" s="194"/>
      <c r="YK39" s="194"/>
      <c r="YL39" s="194"/>
      <c r="YM39" s="194"/>
      <c r="YN39" s="194"/>
      <c r="YO39" s="194"/>
      <c r="YP39" s="194"/>
      <c r="YQ39" s="194"/>
      <c r="YR39" s="194"/>
      <c r="YS39" s="194"/>
      <c r="YT39" s="194"/>
      <c r="YU39" s="194"/>
      <c r="YV39" s="194"/>
      <c r="YW39" s="194"/>
      <c r="YX39" s="194"/>
      <c r="YY39" s="194"/>
      <c r="YZ39" s="194"/>
      <c r="ZA39" s="194"/>
      <c r="ZB39" s="194"/>
      <c r="ZC39" s="194"/>
      <c r="ZD39" s="194"/>
      <c r="ZE39" s="194"/>
      <c r="ZF39" s="194"/>
      <c r="ZG39" s="194"/>
      <c r="ZH39" s="194"/>
      <c r="ZI39" s="194"/>
      <c r="ZJ39" s="194"/>
      <c r="ZK39" s="194"/>
      <c r="ZL39" s="194"/>
      <c r="ZM39" s="194"/>
      <c r="ZN39" s="194"/>
      <c r="ZO39" s="194"/>
      <c r="ZP39" s="194"/>
      <c r="ZQ39" s="194"/>
      <c r="ZR39" s="194"/>
      <c r="ZS39" s="194"/>
      <c r="ZT39" s="194"/>
      <c r="ZU39" s="194"/>
      <c r="ZV39" s="194"/>
      <c r="ZW39" s="194"/>
      <c r="ZX39" s="194"/>
      <c r="ZY39" s="194"/>
      <c r="ZZ39" s="194"/>
    </row>
    <row r="40" spans="1:702" s="39" customFormat="1" ht="19.5" hidden="1" customHeight="1">
      <c r="A40" s="194"/>
      <c r="B40" s="823"/>
      <c r="C40" s="672"/>
      <c r="D40" s="660"/>
      <c r="E40" s="661"/>
      <c r="F40" s="662"/>
      <c r="G40" s="663" t="str">
        <f t="shared" si="2"/>
        <v/>
      </c>
      <c r="H40" s="664"/>
      <c r="I40" s="664"/>
      <c r="J40" s="81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194"/>
      <c r="DN40" s="194"/>
      <c r="DO40" s="194"/>
      <c r="DP40" s="194"/>
      <c r="DQ40" s="194"/>
      <c r="DR40" s="194"/>
      <c r="DS40" s="194"/>
      <c r="DT40" s="194"/>
      <c r="DU40" s="194"/>
      <c r="DV40" s="194"/>
      <c r="DW40" s="194"/>
      <c r="DX40" s="194"/>
      <c r="DY40" s="194"/>
      <c r="DZ40" s="194"/>
      <c r="EA40" s="194"/>
      <c r="EB40" s="194"/>
      <c r="EC40" s="194"/>
      <c r="ED40" s="194"/>
      <c r="EE40" s="194"/>
      <c r="EF40" s="194"/>
      <c r="EG40" s="194"/>
      <c r="EH40" s="194"/>
      <c r="EI40" s="194"/>
      <c r="EJ40" s="194"/>
      <c r="EK40" s="194"/>
      <c r="EL40" s="194"/>
      <c r="EM40" s="194"/>
      <c r="EN40" s="194"/>
      <c r="EO40" s="194"/>
      <c r="EP40" s="194"/>
      <c r="EQ40" s="194"/>
      <c r="ER40" s="194"/>
      <c r="ES40" s="194"/>
      <c r="ET40" s="194"/>
      <c r="EU40" s="194"/>
      <c r="EV40" s="194"/>
      <c r="EW40" s="194"/>
      <c r="EX40" s="194"/>
      <c r="EY40" s="194"/>
      <c r="EZ40" s="194"/>
      <c r="FA40" s="194"/>
      <c r="FB40" s="194"/>
      <c r="FC40" s="194"/>
      <c r="FD40" s="194"/>
      <c r="FE40" s="194"/>
      <c r="FF40" s="194"/>
      <c r="FG40" s="194"/>
      <c r="FH40" s="194"/>
      <c r="FI40" s="194"/>
      <c r="FJ40" s="194"/>
      <c r="FK40" s="194"/>
      <c r="FL40" s="194"/>
      <c r="FM40" s="194"/>
      <c r="FN40" s="194"/>
      <c r="FO40" s="194"/>
      <c r="FP40" s="194"/>
      <c r="FQ40" s="194"/>
      <c r="FR40" s="194"/>
      <c r="FS40" s="194"/>
      <c r="FT40" s="194"/>
      <c r="FU40" s="194"/>
      <c r="FV40" s="194"/>
      <c r="FW40" s="194"/>
      <c r="FX40" s="194"/>
      <c r="FY40" s="194"/>
      <c r="FZ40" s="194"/>
      <c r="GA40" s="194"/>
      <c r="GB40" s="194"/>
      <c r="GC40" s="194"/>
      <c r="GD40" s="194"/>
      <c r="GE40" s="194"/>
      <c r="GF40" s="194"/>
      <c r="GG40" s="194"/>
      <c r="GH40" s="194"/>
      <c r="GI40" s="194"/>
      <c r="GJ40" s="194"/>
      <c r="GK40" s="194"/>
      <c r="GL40" s="194"/>
      <c r="GM40" s="194"/>
      <c r="GN40" s="194"/>
      <c r="GO40" s="194"/>
      <c r="GP40" s="194"/>
      <c r="GQ40" s="194"/>
      <c r="GR40" s="194"/>
      <c r="GS40" s="194"/>
      <c r="GT40" s="194"/>
      <c r="GU40" s="194"/>
      <c r="GV40" s="194"/>
      <c r="GW40" s="194"/>
      <c r="GX40" s="194"/>
      <c r="GY40" s="194"/>
      <c r="GZ40" s="194"/>
      <c r="HA40" s="194"/>
      <c r="HB40" s="194"/>
      <c r="HC40" s="194"/>
      <c r="HD40" s="194"/>
      <c r="HE40" s="194"/>
      <c r="HF40" s="194"/>
      <c r="HG40" s="194"/>
      <c r="HH40" s="194"/>
      <c r="HI40" s="194"/>
      <c r="HJ40" s="194"/>
      <c r="HK40" s="194"/>
      <c r="HL40" s="194"/>
      <c r="HM40" s="194"/>
      <c r="HN40" s="194"/>
      <c r="HO40" s="194"/>
      <c r="HP40" s="194"/>
      <c r="HQ40" s="194"/>
      <c r="HR40" s="194"/>
      <c r="HS40" s="194"/>
      <c r="HT40" s="194"/>
      <c r="HU40" s="194"/>
      <c r="HV40" s="194"/>
      <c r="HW40" s="194"/>
      <c r="HX40" s="194"/>
      <c r="HY40" s="194"/>
      <c r="HZ40" s="194"/>
      <c r="IA40" s="194"/>
      <c r="IB40" s="194"/>
      <c r="IC40" s="194"/>
      <c r="ID40" s="194"/>
      <c r="IE40" s="194"/>
      <c r="IF40" s="194"/>
      <c r="IG40" s="194"/>
      <c r="IH40" s="194"/>
      <c r="II40" s="194"/>
      <c r="IJ40" s="194"/>
      <c r="IK40" s="194"/>
      <c r="IL40" s="194"/>
      <c r="IM40" s="194"/>
      <c r="IN40" s="194"/>
      <c r="IO40" s="194"/>
      <c r="IP40" s="194"/>
      <c r="IQ40" s="194"/>
      <c r="IR40" s="194"/>
      <c r="IS40" s="194"/>
      <c r="IT40" s="194"/>
      <c r="IU40" s="194"/>
      <c r="IV40" s="194"/>
      <c r="IW40" s="194"/>
      <c r="IX40" s="194"/>
      <c r="IY40" s="194"/>
      <c r="IZ40" s="194"/>
      <c r="JA40" s="194"/>
      <c r="JB40" s="194"/>
      <c r="JC40" s="194"/>
      <c r="JD40" s="194"/>
      <c r="JE40" s="194"/>
      <c r="JF40" s="194"/>
      <c r="JG40" s="194"/>
      <c r="JH40" s="194"/>
      <c r="JI40" s="194"/>
      <c r="JJ40" s="194"/>
      <c r="JK40" s="194"/>
      <c r="JL40" s="194"/>
      <c r="JM40" s="194"/>
      <c r="JN40" s="194"/>
      <c r="JO40" s="194"/>
      <c r="JP40" s="194"/>
      <c r="JQ40" s="194"/>
      <c r="JR40" s="194"/>
      <c r="JS40" s="194"/>
      <c r="JT40" s="194"/>
      <c r="JU40" s="194"/>
      <c r="JV40" s="194"/>
      <c r="JW40" s="194"/>
      <c r="JX40" s="194"/>
      <c r="JY40" s="194"/>
      <c r="JZ40" s="194"/>
      <c r="KA40" s="194"/>
      <c r="KB40" s="194"/>
      <c r="KC40" s="194"/>
      <c r="KD40" s="194"/>
      <c r="KE40" s="194"/>
      <c r="KF40" s="194"/>
      <c r="KG40" s="194"/>
      <c r="KH40" s="194"/>
      <c r="KI40" s="194"/>
      <c r="KJ40" s="194"/>
      <c r="KK40" s="194"/>
      <c r="KL40" s="194"/>
      <c r="KM40" s="194"/>
      <c r="KN40" s="194"/>
      <c r="KO40" s="194"/>
      <c r="KP40" s="194"/>
      <c r="KQ40" s="194"/>
      <c r="KR40" s="194"/>
      <c r="KS40" s="194"/>
      <c r="KT40" s="194"/>
      <c r="KU40" s="194"/>
      <c r="KV40" s="194"/>
      <c r="KW40" s="194"/>
      <c r="KX40" s="194"/>
      <c r="KY40" s="194"/>
      <c r="KZ40" s="194"/>
      <c r="LA40" s="194"/>
      <c r="LB40" s="194"/>
      <c r="LC40" s="194"/>
      <c r="LD40" s="194"/>
      <c r="LE40" s="194"/>
      <c r="LF40" s="194"/>
      <c r="LG40" s="194"/>
      <c r="LH40" s="194"/>
      <c r="LI40" s="194"/>
      <c r="LJ40" s="194"/>
      <c r="LK40" s="194"/>
      <c r="LL40" s="194"/>
      <c r="LM40" s="194"/>
      <c r="LN40" s="194"/>
      <c r="LO40" s="194"/>
      <c r="LP40" s="194"/>
      <c r="LQ40" s="194"/>
      <c r="LR40" s="194"/>
      <c r="LS40" s="194"/>
      <c r="LT40" s="194"/>
      <c r="LU40" s="194"/>
      <c r="LV40" s="194"/>
      <c r="LW40" s="194"/>
      <c r="LX40" s="194"/>
      <c r="LY40" s="194"/>
      <c r="LZ40" s="194"/>
      <c r="MA40" s="194"/>
      <c r="MB40" s="194"/>
      <c r="MC40" s="194"/>
      <c r="MD40" s="194"/>
      <c r="ME40" s="194"/>
      <c r="MF40" s="194"/>
      <c r="MG40" s="194"/>
      <c r="MH40" s="194"/>
      <c r="MI40" s="194"/>
      <c r="MJ40" s="194"/>
      <c r="MK40" s="194"/>
      <c r="ML40" s="194"/>
      <c r="MM40" s="194"/>
      <c r="MN40" s="194"/>
      <c r="MO40" s="194"/>
      <c r="MP40" s="194"/>
      <c r="MQ40" s="194"/>
      <c r="MR40" s="194"/>
      <c r="MS40" s="194"/>
      <c r="MT40" s="194"/>
      <c r="MU40" s="194"/>
      <c r="MV40" s="194"/>
      <c r="MW40" s="194"/>
      <c r="MX40" s="194"/>
      <c r="MY40" s="194"/>
      <c r="MZ40" s="194"/>
      <c r="NA40" s="194"/>
      <c r="NB40" s="194"/>
      <c r="NC40" s="194"/>
      <c r="ND40" s="194"/>
      <c r="NE40" s="194"/>
      <c r="NF40" s="194"/>
      <c r="NG40" s="194"/>
      <c r="NH40" s="194"/>
      <c r="NI40" s="194"/>
      <c r="NJ40" s="194"/>
      <c r="NK40" s="194"/>
      <c r="NL40" s="194"/>
      <c r="NM40" s="194"/>
      <c r="NN40" s="194"/>
      <c r="NO40" s="194"/>
      <c r="NP40" s="194"/>
      <c r="NQ40" s="194"/>
      <c r="NR40" s="194"/>
      <c r="NS40" s="194"/>
      <c r="NT40" s="194"/>
      <c r="NU40" s="194"/>
      <c r="NV40" s="194"/>
      <c r="NW40" s="194"/>
      <c r="NX40" s="194"/>
      <c r="NY40" s="194"/>
      <c r="NZ40" s="194"/>
      <c r="OA40" s="194"/>
      <c r="OB40" s="194"/>
      <c r="OC40" s="194"/>
      <c r="OD40" s="194"/>
      <c r="OE40" s="194"/>
      <c r="OF40" s="194"/>
      <c r="OG40" s="194"/>
      <c r="OH40" s="194"/>
      <c r="OI40" s="194"/>
      <c r="OJ40" s="194"/>
      <c r="OK40" s="194"/>
      <c r="OL40" s="194"/>
      <c r="OM40" s="194"/>
      <c r="ON40" s="194"/>
      <c r="OO40" s="194"/>
      <c r="OP40" s="194"/>
      <c r="OQ40" s="194"/>
      <c r="OR40" s="194"/>
      <c r="OS40" s="194"/>
      <c r="OT40" s="194"/>
      <c r="OU40" s="194"/>
      <c r="OV40" s="194"/>
      <c r="OW40" s="194"/>
      <c r="OX40" s="194"/>
      <c r="OY40" s="194"/>
      <c r="OZ40" s="194"/>
      <c r="PA40" s="194"/>
      <c r="PB40" s="194"/>
      <c r="PC40" s="194"/>
      <c r="PD40" s="194"/>
      <c r="PE40" s="194"/>
      <c r="PF40" s="194"/>
      <c r="PG40" s="194"/>
      <c r="PH40" s="194"/>
      <c r="PI40" s="194"/>
      <c r="PJ40" s="194"/>
      <c r="PK40" s="194"/>
      <c r="PL40" s="194"/>
      <c r="PM40" s="194"/>
      <c r="PN40" s="194"/>
      <c r="PO40" s="194"/>
      <c r="PP40" s="194"/>
      <c r="PQ40" s="194"/>
      <c r="PR40" s="194"/>
      <c r="PS40" s="194"/>
      <c r="PT40" s="194"/>
      <c r="PU40" s="194"/>
      <c r="PV40" s="194"/>
      <c r="PW40" s="194"/>
      <c r="PX40" s="194"/>
      <c r="PY40" s="194"/>
      <c r="PZ40" s="194"/>
      <c r="QA40" s="194"/>
      <c r="QB40" s="194"/>
      <c r="QC40" s="194"/>
      <c r="QD40" s="194"/>
      <c r="QE40" s="194"/>
      <c r="QF40" s="194"/>
      <c r="QG40" s="194"/>
      <c r="QH40" s="194"/>
      <c r="QI40" s="194"/>
      <c r="QJ40" s="194"/>
      <c r="QK40" s="194"/>
      <c r="QL40" s="194"/>
      <c r="QM40" s="194"/>
      <c r="QN40" s="194"/>
      <c r="QO40" s="194"/>
      <c r="QP40" s="194"/>
      <c r="QQ40" s="194"/>
      <c r="QR40" s="194"/>
      <c r="QS40" s="194"/>
      <c r="QT40" s="194"/>
      <c r="QU40" s="194"/>
      <c r="QV40" s="194"/>
      <c r="QW40" s="194"/>
      <c r="QX40" s="194"/>
      <c r="QY40" s="194"/>
      <c r="QZ40" s="194"/>
      <c r="RA40" s="194"/>
      <c r="RB40" s="194"/>
      <c r="RC40" s="194"/>
      <c r="RD40" s="194"/>
      <c r="RE40" s="194"/>
      <c r="RF40" s="194"/>
      <c r="RG40" s="194"/>
      <c r="RH40" s="194"/>
      <c r="RI40" s="194"/>
      <c r="RJ40" s="194"/>
      <c r="RK40" s="194"/>
      <c r="RL40" s="194"/>
      <c r="RM40" s="194"/>
      <c r="RN40" s="194"/>
      <c r="RO40" s="194"/>
      <c r="RP40" s="194"/>
      <c r="RQ40" s="194"/>
      <c r="RR40" s="194"/>
      <c r="RS40" s="194"/>
      <c r="RT40" s="194"/>
      <c r="RU40" s="194"/>
      <c r="RV40" s="194"/>
      <c r="RW40" s="194"/>
      <c r="RX40" s="194"/>
      <c r="RY40" s="194"/>
      <c r="RZ40" s="194"/>
      <c r="SA40" s="194"/>
      <c r="SB40" s="194"/>
      <c r="SC40" s="194"/>
      <c r="SD40" s="194"/>
      <c r="SE40" s="194"/>
      <c r="SF40" s="194"/>
      <c r="SG40" s="194"/>
      <c r="SH40" s="194"/>
      <c r="SI40" s="194"/>
      <c r="SJ40" s="194"/>
      <c r="SK40" s="194"/>
      <c r="SL40" s="194"/>
      <c r="SM40" s="194"/>
      <c r="SN40" s="194"/>
      <c r="SO40" s="194"/>
      <c r="SP40" s="194"/>
      <c r="SQ40" s="194"/>
      <c r="SR40" s="194"/>
      <c r="SS40" s="194"/>
      <c r="ST40" s="194"/>
      <c r="SU40" s="194"/>
      <c r="SV40" s="194"/>
      <c r="SW40" s="194"/>
      <c r="SX40" s="194"/>
      <c r="SY40" s="194"/>
      <c r="SZ40" s="194"/>
      <c r="TA40" s="194"/>
      <c r="TB40" s="194"/>
      <c r="TC40" s="194"/>
      <c r="TD40" s="194"/>
      <c r="TE40" s="194"/>
      <c r="TF40" s="194"/>
      <c r="TG40" s="194"/>
      <c r="TH40" s="194"/>
      <c r="TI40" s="194"/>
      <c r="TJ40" s="194"/>
      <c r="TK40" s="194"/>
      <c r="TL40" s="194"/>
      <c r="TM40" s="194"/>
      <c r="TN40" s="194"/>
      <c r="TO40" s="194"/>
      <c r="TP40" s="194"/>
      <c r="TQ40" s="194"/>
      <c r="TR40" s="194"/>
      <c r="TS40" s="194"/>
      <c r="TT40" s="194"/>
      <c r="TU40" s="194"/>
      <c r="TV40" s="194"/>
      <c r="TW40" s="194"/>
      <c r="TX40" s="194"/>
      <c r="TY40" s="194"/>
      <c r="TZ40" s="194"/>
      <c r="UA40" s="194"/>
      <c r="UB40" s="194"/>
      <c r="UC40" s="194"/>
      <c r="UD40" s="194"/>
      <c r="UE40" s="194"/>
      <c r="UF40" s="194"/>
      <c r="UG40" s="194"/>
      <c r="UH40" s="194"/>
      <c r="UI40" s="194"/>
      <c r="UJ40" s="194"/>
      <c r="UK40" s="194"/>
      <c r="UL40" s="194"/>
      <c r="UM40" s="194"/>
      <c r="UN40" s="194"/>
      <c r="UO40" s="194"/>
      <c r="UP40" s="194"/>
      <c r="UQ40" s="194"/>
      <c r="UR40" s="194"/>
      <c r="US40" s="194"/>
      <c r="UT40" s="194"/>
      <c r="UU40" s="194"/>
      <c r="UV40" s="194"/>
      <c r="UW40" s="194"/>
      <c r="UX40" s="194"/>
      <c r="UY40" s="194"/>
      <c r="UZ40" s="194"/>
      <c r="VA40" s="194"/>
      <c r="VB40" s="194"/>
      <c r="VC40" s="194"/>
      <c r="VD40" s="194"/>
      <c r="VE40" s="194"/>
      <c r="VF40" s="194"/>
      <c r="VG40" s="194"/>
      <c r="VH40" s="194"/>
      <c r="VI40" s="194"/>
      <c r="VJ40" s="194"/>
      <c r="VK40" s="194"/>
      <c r="VL40" s="194"/>
      <c r="VM40" s="194"/>
      <c r="VN40" s="194"/>
      <c r="VO40" s="194"/>
      <c r="VP40" s="194"/>
      <c r="VQ40" s="194"/>
      <c r="VR40" s="194"/>
      <c r="VS40" s="194"/>
      <c r="VT40" s="194"/>
      <c r="VU40" s="194"/>
      <c r="VV40" s="194"/>
      <c r="VW40" s="194"/>
      <c r="VX40" s="194"/>
      <c r="VY40" s="194"/>
      <c r="VZ40" s="194"/>
      <c r="WA40" s="194"/>
      <c r="WB40" s="194"/>
      <c r="WC40" s="194"/>
      <c r="WD40" s="194"/>
      <c r="WE40" s="194"/>
      <c r="WF40" s="194"/>
      <c r="WG40" s="194"/>
      <c r="WH40" s="194"/>
      <c r="WI40" s="194"/>
      <c r="WJ40" s="194"/>
      <c r="WK40" s="194"/>
      <c r="WL40" s="194"/>
      <c r="WM40" s="194"/>
      <c r="WN40" s="194"/>
      <c r="WO40" s="194"/>
      <c r="WP40" s="194"/>
      <c r="WQ40" s="194"/>
      <c r="WR40" s="194"/>
      <c r="WS40" s="194"/>
      <c r="WT40" s="194"/>
      <c r="WU40" s="194"/>
      <c r="WV40" s="194"/>
      <c r="WW40" s="194"/>
      <c r="WX40" s="194"/>
      <c r="WY40" s="194"/>
      <c r="WZ40" s="194"/>
      <c r="XA40" s="194"/>
      <c r="XB40" s="194"/>
      <c r="XC40" s="194"/>
      <c r="XD40" s="194"/>
      <c r="XE40" s="194"/>
      <c r="XF40" s="194"/>
      <c r="XG40" s="194"/>
      <c r="XH40" s="194"/>
      <c r="XI40" s="194"/>
      <c r="XJ40" s="194"/>
      <c r="XK40" s="194"/>
      <c r="XL40" s="194"/>
      <c r="XM40" s="194"/>
      <c r="XN40" s="194"/>
      <c r="XO40" s="194"/>
      <c r="XP40" s="194"/>
      <c r="XQ40" s="194"/>
      <c r="XR40" s="194"/>
      <c r="XS40" s="194"/>
      <c r="XT40" s="194"/>
      <c r="XU40" s="194"/>
      <c r="XV40" s="194"/>
      <c r="XW40" s="194"/>
      <c r="XX40" s="194"/>
      <c r="XY40" s="194"/>
      <c r="XZ40" s="194"/>
      <c r="YA40" s="194"/>
      <c r="YB40" s="194"/>
      <c r="YC40" s="194"/>
      <c r="YD40" s="194"/>
      <c r="YE40" s="194"/>
      <c r="YF40" s="194"/>
      <c r="YG40" s="194"/>
      <c r="YH40" s="194"/>
      <c r="YI40" s="194"/>
      <c r="YJ40" s="194"/>
      <c r="YK40" s="194"/>
      <c r="YL40" s="194"/>
      <c r="YM40" s="194"/>
      <c r="YN40" s="194"/>
      <c r="YO40" s="194"/>
      <c r="YP40" s="194"/>
      <c r="YQ40" s="194"/>
      <c r="YR40" s="194"/>
      <c r="YS40" s="194"/>
      <c r="YT40" s="194"/>
      <c r="YU40" s="194"/>
      <c r="YV40" s="194"/>
      <c r="YW40" s="194"/>
      <c r="YX40" s="194"/>
      <c r="YY40" s="194"/>
      <c r="YZ40" s="194"/>
      <c r="ZA40" s="194"/>
      <c r="ZB40" s="194"/>
      <c r="ZC40" s="194"/>
      <c r="ZD40" s="194"/>
      <c r="ZE40" s="194"/>
      <c r="ZF40" s="194"/>
      <c r="ZG40" s="194"/>
      <c r="ZH40" s="194"/>
      <c r="ZI40" s="194"/>
      <c r="ZJ40" s="194"/>
      <c r="ZK40" s="194"/>
      <c r="ZL40" s="194"/>
      <c r="ZM40" s="194"/>
      <c r="ZN40" s="194"/>
      <c r="ZO40" s="194"/>
      <c r="ZP40" s="194"/>
      <c r="ZQ40" s="194"/>
      <c r="ZR40" s="194"/>
      <c r="ZS40" s="194"/>
      <c r="ZT40" s="194"/>
      <c r="ZU40" s="194"/>
      <c r="ZV40" s="194"/>
      <c r="ZW40" s="194"/>
      <c r="ZX40" s="194"/>
      <c r="ZY40" s="194"/>
      <c r="ZZ40" s="194"/>
    </row>
    <row r="41" spans="1:702" s="39" customFormat="1" ht="19.5" hidden="1" customHeight="1">
      <c r="A41" s="194"/>
      <c r="B41" s="823"/>
      <c r="C41" s="672"/>
      <c r="D41" s="660"/>
      <c r="E41" s="661"/>
      <c r="F41" s="662"/>
      <c r="G41" s="663" t="str">
        <f t="shared" si="2"/>
        <v/>
      </c>
      <c r="H41" s="664"/>
      <c r="I41" s="664"/>
      <c r="J41" s="81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I41" s="194"/>
      <c r="CJ41" s="194"/>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194"/>
      <c r="GM41" s="194"/>
      <c r="GN41" s="194"/>
      <c r="GO41" s="194"/>
      <c r="GP41" s="194"/>
      <c r="GQ41" s="194"/>
      <c r="GR41" s="194"/>
      <c r="GS41" s="194"/>
      <c r="GT41" s="194"/>
      <c r="GU41" s="194"/>
      <c r="GV41" s="194"/>
      <c r="GW41" s="194"/>
      <c r="GX41" s="194"/>
      <c r="GY41" s="194"/>
      <c r="GZ41" s="194"/>
      <c r="HA41" s="194"/>
      <c r="HB41" s="194"/>
      <c r="HC41" s="194"/>
      <c r="HD41" s="194"/>
      <c r="HE41" s="194"/>
      <c r="HF41" s="194"/>
      <c r="HG41" s="194"/>
      <c r="HH41" s="194"/>
      <c r="HI41" s="194"/>
      <c r="HJ41" s="194"/>
      <c r="HK41" s="194"/>
      <c r="HL41" s="194"/>
      <c r="HM41" s="194"/>
      <c r="HN41" s="194"/>
      <c r="HO41" s="194"/>
      <c r="HP41" s="194"/>
      <c r="HQ41" s="194"/>
      <c r="HR41" s="194"/>
      <c r="HS41" s="194"/>
      <c r="HT41" s="194"/>
      <c r="HU41" s="194"/>
      <c r="HV41" s="194"/>
      <c r="HW41" s="194"/>
      <c r="HX41" s="194"/>
      <c r="HY41" s="194"/>
      <c r="HZ41" s="194"/>
      <c r="IA41" s="194"/>
      <c r="IB41" s="194"/>
      <c r="IC41" s="194"/>
      <c r="ID41" s="194"/>
      <c r="IE41" s="194"/>
      <c r="IF41" s="194"/>
      <c r="IG41" s="194"/>
      <c r="IH41" s="194"/>
      <c r="II41" s="194"/>
      <c r="IJ41" s="194"/>
      <c r="IK41" s="194"/>
      <c r="IL41" s="194"/>
      <c r="IM41" s="194"/>
      <c r="IN41" s="194"/>
      <c r="IO41" s="194"/>
      <c r="IP41" s="194"/>
      <c r="IQ41" s="194"/>
      <c r="IR41" s="194"/>
      <c r="IS41" s="194"/>
      <c r="IT41" s="194"/>
      <c r="IU41" s="194"/>
      <c r="IV41" s="194"/>
      <c r="IW41" s="194"/>
      <c r="IX41" s="194"/>
      <c r="IY41" s="194"/>
      <c r="IZ41" s="194"/>
      <c r="JA41" s="194"/>
      <c r="JB41" s="194"/>
      <c r="JC41" s="194"/>
      <c r="JD41" s="194"/>
      <c r="JE41" s="194"/>
      <c r="JF41" s="194"/>
      <c r="JG41" s="194"/>
      <c r="JH41" s="194"/>
      <c r="JI41" s="194"/>
      <c r="JJ41" s="194"/>
      <c r="JK41" s="194"/>
      <c r="JL41" s="194"/>
      <c r="JM41" s="194"/>
      <c r="JN41" s="194"/>
      <c r="JO41" s="194"/>
      <c r="JP41" s="194"/>
      <c r="JQ41" s="194"/>
      <c r="JR41" s="194"/>
      <c r="JS41" s="194"/>
      <c r="JT41" s="194"/>
      <c r="JU41" s="194"/>
      <c r="JV41" s="194"/>
      <c r="JW41" s="194"/>
      <c r="JX41" s="194"/>
      <c r="JY41" s="194"/>
      <c r="JZ41" s="194"/>
      <c r="KA41" s="194"/>
      <c r="KB41" s="194"/>
      <c r="KC41" s="194"/>
      <c r="KD41" s="194"/>
      <c r="KE41" s="194"/>
      <c r="KF41" s="194"/>
      <c r="KG41" s="194"/>
      <c r="KH41" s="194"/>
      <c r="KI41" s="194"/>
      <c r="KJ41" s="194"/>
      <c r="KK41" s="194"/>
      <c r="KL41" s="194"/>
      <c r="KM41" s="194"/>
      <c r="KN41" s="194"/>
      <c r="KO41" s="194"/>
      <c r="KP41" s="194"/>
      <c r="KQ41" s="194"/>
      <c r="KR41" s="194"/>
      <c r="KS41" s="194"/>
      <c r="KT41" s="194"/>
      <c r="KU41" s="194"/>
      <c r="KV41" s="194"/>
      <c r="KW41" s="194"/>
      <c r="KX41" s="194"/>
      <c r="KY41" s="194"/>
      <c r="KZ41" s="194"/>
      <c r="LA41" s="194"/>
      <c r="LB41" s="194"/>
      <c r="LC41" s="194"/>
      <c r="LD41" s="194"/>
      <c r="LE41" s="194"/>
      <c r="LF41" s="194"/>
      <c r="LG41" s="194"/>
      <c r="LH41" s="194"/>
      <c r="LI41" s="194"/>
      <c r="LJ41" s="194"/>
      <c r="LK41" s="194"/>
      <c r="LL41" s="194"/>
      <c r="LM41" s="194"/>
      <c r="LN41" s="194"/>
      <c r="LO41" s="194"/>
      <c r="LP41" s="194"/>
      <c r="LQ41" s="194"/>
      <c r="LR41" s="194"/>
      <c r="LS41" s="194"/>
      <c r="LT41" s="194"/>
      <c r="LU41" s="194"/>
      <c r="LV41" s="194"/>
      <c r="LW41" s="194"/>
      <c r="LX41" s="194"/>
      <c r="LY41" s="194"/>
      <c r="LZ41" s="194"/>
      <c r="MA41" s="194"/>
      <c r="MB41" s="194"/>
      <c r="MC41" s="194"/>
      <c r="MD41" s="194"/>
      <c r="ME41" s="194"/>
      <c r="MF41" s="194"/>
      <c r="MG41" s="194"/>
      <c r="MH41" s="194"/>
      <c r="MI41" s="194"/>
      <c r="MJ41" s="194"/>
      <c r="MK41" s="194"/>
      <c r="ML41" s="194"/>
      <c r="MM41" s="194"/>
      <c r="MN41" s="194"/>
      <c r="MO41" s="194"/>
      <c r="MP41" s="194"/>
      <c r="MQ41" s="194"/>
      <c r="MR41" s="194"/>
      <c r="MS41" s="194"/>
      <c r="MT41" s="194"/>
      <c r="MU41" s="194"/>
      <c r="MV41" s="194"/>
      <c r="MW41" s="194"/>
      <c r="MX41" s="194"/>
      <c r="MY41" s="194"/>
      <c r="MZ41" s="194"/>
      <c r="NA41" s="194"/>
      <c r="NB41" s="194"/>
      <c r="NC41" s="194"/>
      <c r="ND41" s="194"/>
      <c r="NE41" s="194"/>
      <c r="NF41" s="194"/>
      <c r="NG41" s="194"/>
      <c r="NH41" s="194"/>
      <c r="NI41" s="194"/>
      <c r="NJ41" s="194"/>
      <c r="NK41" s="194"/>
      <c r="NL41" s="194"/>
      <c r="NM41" s="194"/>
      <c r="NN41" s="194"/>
      <c r="NO41" s="194"/>
      <c r="NP41" s="194"/>
      <c r="NQ41" s="194"/>
      <c r="NR41" s="194"/>
      <c r="NS41" s="194"/>
      <c r="NT41" s="194"/>
      <c r="NU41" s="194"/>
      <c r="NV41" s="194"/>
      <c r="NW41" s="194"/>
      <c r="NX41" s="194"/>
      <c r="NY41" s="194"/>
      <c r="NZ41" s="194"/>
      <c r="OA41" s="194"/>
      <c r="OB41" s="194"/>
      <c r="OC41" s="194"/>
      <c r="OD41" s="194"/>
      <c r="OE41" s="194"/>
      <c r="OF41" s="194"/>
      <c r="OG41" s="194"/>
      <c r="OH41" s="194"/>
      <c r="OI41" s="194"/>
      <c r="OJ41" s="194"/>
      <c r="OK41" s="194"/>
      <c r="OL41" s="194"/>
      <c r="OM41" s="194"/>
      <c r="ON41" s="194"/>
      <c r="OO41" s="194"/>
      <c r="OP41" s="194"/>
      <c r="OQ41" s="194"/>
      <c r="OR41" s="194"/>
      <c r="OS41" s="194"/>
      <c r="OT41" s="194"/>
      <c r="OU41" s="194"/>
      <c r="OV41" s="194"/>
      <c r="OW41" s="194"/>
      <c r="OX41" s="194"/>
      <c r="OY41" s="194"/>
      <c r="OZ41" s="194"/>
      <c r="PA41" s="194"/>
      <c r="PB41" s="194"/>
      <c r="PC41" s="194"/>
      <c r="PD41" s="194"/>
      <c r="PE41" s="194"/>
      <c r="PF41" s="194"/>
      <c r="PG41" s="194"/>
      <c r="PH41" s="194"/>
      <c r="PI41" s="194"/>
      <c r="PJ41" s="194"/>
      <c r="PK41" s="194"/>
      <c r="PL41" s="194"/>
      <c r="PM41" s="194"/>
      <c r="PN41" s="194"/>
      <c r="PO41" s="194"/>
      <c r="PP41" s="194"/>
      <c r="PQ41" s="194"/>
      <c r="PR41" s="194"/>
      <c r="PS41" s="194"/>
      <c r="PT41" s="194"/>
      <c r="PU41" s="194"/>
      <c r="PV41" s="194"/>
      <c r="PW41" s="194"/>
      <c r="PX41" s="194"/>
      <c r="PY41" s="194"/>
      <c r="PZ41" s="194"/>
      <c r="QA41" s="194"/>
      <c r="QB41" s="194"/>
      <c r="QC41" s="194"/>
      <c r="QD41" s="194"/>
      <c r="QE41" s="194"/>
      <c r="QF41" s="194"/>
      <c r="QG41" s="194"/>
      <c r="QH41" s="194"/>
      <c r="QI41" s="194"/>
      <c r="QJ41" s="194"/>
      <c r="QK41" s="194"/>
      <c r="QL41" s="194"/>
      <c r="QM41" s="194"/>
      <c r="QN41" s="194"/>
      <c r="QO41" s="194"/>
      <c r="QP41" s="194"/>
      <c r="QQ41" s="194"/>
      <c r="QR41" s="194"/>
      <c r="QS41" s="194"/>
      <c r="QT41" s="194"/>
      <c r="QU41" s="194"/>
      <c r="QV41" s="194"/>
      <c r="QW41" s="194"/>
      <c r="QX41" s="194"/>
      <c r="QY41" s="194"/>
      <c r="QZ41" s="194"/>
      <c r="RA41" s="194"/>
      <c r="RB41" s="194"/>
      <c r="RC41" s="194"/>
      <c r="RD41" s="194"/>
      <c r="RE41" s="194"/>
      <c r="RF41" s="194"/>
      <c r="RG41" s="194"/>
      <c r="RH41" s="194"/>
      <c r="RI41" s="194"/>
      <c r="RJ41" s="194"/>
      <c r="RK41" s="194"/>
      <c r="RL41" s="194"/>
      <c r="RM41" s="194"/>
      <c r="RN41" s="194"/>
      <c r="RO41" s="194"/>
      <c r="RP41" s="194"/>
      <c r="RQ41" s="194"/>
      <c r="RR41" s="194"/>
      <c r="RS41" s="194"/>
      <c r="RT41" s="194"/>
      <c r="RU41" s="194"/>
      <c r="RV41" s="194"/>
      <c r="RW41" s="194"/>
      <c r="RX41" s="194"/>
      <c r="RY41" s="194"/>
      <c r="RZ41" s="194"/>
      <c r="SA41" s="194"/>
      <c r="SB41" s="194"/>
      <c r="SC41" s="194"/>
      <c r="SD41" s="194"/>
      <c r="SE41" s="194"/>
      <c r="SF41" s="194"/>
      <c r="SG41" s="194"/>
      <c r="SH41" s="194"/>
      <c r="SI41" s="194"/>
      <c r="SJ41" s="194"/>
      <c r="SK41" s="194"/>
      <c r="SL41" s="194"/>
      <c r="SM41" s="194"/>
      <c r="SN41" s="194"/>
      <c r="SO41" s="194"/>
      <c r="SP41" s="194"/>
      <c r="SQ41" s="194"/>
      <c r="SR41" s="194"/>
      <c r="SS41" s="194"/>
      <c r="ST41" s="194"/>
      <c r="SU41" s="194"/>
      <c r="SV41" s="194"/>
      <c r="SW41" s="194"/>
      <c r="SX41" s="194"/>
      <c r="SY41" s="194"/>
      <c r="SZ41" s="194"/>
      <c r="TA41" s="194"/>
      <c r="TB41" s="194"/>
      <c r="TC41" s="194"/>
      <c r="TD41" s="194"/>
      <c r="TE41" s="194"/>
      <c r="TF41" s="194"/>
      <c r="TG41" s="194"/>
      <c r="TH41" s="194"/>
      <c r="TI41" s="194"/>
      <c r="TJ41" s="194"/>
      <c r="TK41" s="194"/>
      <c r="TL41" s="194"/>
      <c r="TM41" s="194"/>
      <c r="TN41" s="194"/>
      <c r="TO41" s="194"/>
      <c r="TP41" s="194"/>
      <c r="TQ41" s="194"/>
      <c r="TR41" s="194"/>
      <c r="TS41" s="194"/>
      <c r="TT41" s="194"/>
      <c r="TU41" s="194"/>
      <c r="TV41" s="194"/>
      <c r="TW41" s="194"/>
      <c r="TX41" s="194"/>
      <c r="TY41" s="194"/>
      <c r="TZ41" s="194"/>
      <c r="UA41" s="194"/>
      <c r="UB41" s="194"/>
      <c r="UC41" s="194"/>
      <c r="UD41" s="194"/>
      <c r="UE41" s="194"/>
      <c r="UF41" s="194"/>
      <c r="UG41" s="194"/>
      <c r="UH41" s="194"/>
      <c r="UI41" s="194"/>
      <c r="UJ41" s="194"/>
      <c r="UK41" s="194"/>
      <c r="UL41" s="194"/>
      <c r="UM41" s="194"/>
      <c r="UN41" s="194"/>
      <c r="UO41" s="194"/>
      <c r="UP41" s="194"/>
      <c r="UQ41" s="194"/>
      <c r="UR41" s="194"/>
      <c r="US41" s="194"/>
      <c r="UT41" s="194"/>
      <c r="UU41" s="194"/>
      <c r="UV41" s="194"/>
      <c r="UW41" s="194"/>
      <c r="UX41" s="194"/>
      <c r="UY41" s="194"/>
      <c r="UZ41" s="194"/>
      <c r="VA41" s="194"/>
      <c r="VB41" s="194"/>
      <c r="VC41" s="194"/>
      <c r="VD41" s="194"/>
      <c r="VE41" s="194"/>
      <c r="VF41" s="194"/>
      <c r="VG41" s="194"/>
      <c r="VH41" s="194"/>
      <c r="VI41" s="194"/>
      <c r="VJ41" s="194"/>
      <c r="VK41" s="194"/>
      <c r="VL41" s="194"/>
      <c r="VM41" s="194"/>
      <c r="VN41" s="194"/>
      <c r="VO41" s="194"/>
      <c r="VP41" s="194"/>
      <c r="VQ41" s="194"/>
      <c r="VR41" s="194"/>
      <c r="VS41" s="194"/>
      <c r="VT41" s="194"/>
      <c r="VU41" s="194"/>
      <c r="VV41" s="194"/>
      <c r="VW41" s="194"/>
      <c r="VX41" s="194"/>
      <c r="VY41" s="194"/>
      <c r="VZ41" s="194"/>
      <c r="WA41" s="194"/>
      <c r="WB41" s="194"/>
      <c r="WC41" s="194"/>
      <c r="WD41" s="194"/>
      <c r="WE41" s="194"/>
      <c r="WF41" s="194"/>
      <c r="WG41" s="194"/>
      <c r="WH41" s="194"/>
      <c r="WI41" s="194"/>
      <c r="WJ41" s="194"/>
      <c r="WK41" s="194"/>
      <c r="WL41" s="194"/>
      <c r="WM41" s="194"/>
      <c r="WN41" s="194"/>
      <c r="WO41" s="194"/>
      <c r="WP41" s="194"/>
      <c r="WQ41" s="194"/>
      <c r="WR41" s="194"/>
      <c r="WS41" s="194"/>
      <c r="WT41" s="194"/>
      <c r="WU41" s="194"/>
      <c r="WV41" s="194"/>
      <c r="WW41" s="194"/>
      <c r="WX41" s="194"/>
      <c r="WY41" s="194"/>
      <c r="WZ41" s="194"/>
      <c r="XA41" s="194"/>
      <c r="XB41" s="194"/>
      <c r="XC41" s="194"/>
      <c r="XD41" s="194"/>
      <c r="XE41" s="194"/>
      <c r="XF41" s="194"/>
      <c r="XG41" s="194"/>
      <c r="XH41" s="194"/>
      <c r="XI41" s="194"/>
      <c r="XJ41" s="194"/>
      <c r="XK41" s="194"/>
      <c r="XL41" s="194"/>
      <c r="XM41" s="194"/>
      <c r="XN41" s="194"/>
      <c r="XO41" s="194"/>
      <c r="XP41" s="194"/>
      <c r="XQ41" s="194"/>
      <c r="XR41" s="194"/>
      <c r="XS41" s="194"/>
      <c r="XT41" s="194"/>
      <c r="XU41" s="194"/>
      <c r="XV41" s="194"/>
      <c r="XW41" s="194"/>
      <c r="XX41" s="194"/>
      <c r="XY41" s="194"/>
      <c r="XZ41" s="194"/>
      <c r="YA41" s="194"/>
      <c r="YB41" s="194"/>
      <c r="YC41" s="194"/>
      <c r="YD41" s="194"/>
      <c r="YE41" s="194"/>
      <c r="YF41" s="194"/>
      <c r="YG41" s="194"/>
      <c r="YH41" s="194"/>
      <c r="YI41" s="194"/>
      <c r="YJ41" s="194"/>
      <c r="YK41" s="194"/>
      <c r="YL41" s="194"/>
      <c r="YM41" s="194"/>
      <c r="YN41" s="194"/>
      <c r="YO41" s="194"/>
      <c r="YP41" s="194"/>
      <c r="YQ41" s="194"/>
      <c r="YR41" s="194"/>
      <c r="YS41" s="194"/>
      <c r="YT41" s="194"/>
      <c r="YU41" s="194"/>
      <c r="YV41" s="194"/>
      <c r="YW41" s="194"/>
      <c r="YX41" s="194"/>
      <c r="YY41" s="194"/>
      <c r="YZ41" s="194"/>
      <c r="ZA41" s="194"/>
      <c r="ZB41" s="194"/>
      <c r="ZC41" s="194"/>
      <c r="ZD41" s="194"/>
      <c r="ZE41" s="194"/>
      <c r="ZF41" s="194"/>
      <c r="ZG41" s="194"/>
      <c r="ZH41" s="194"/>
      <c r="ZI41" s="194"/>
      <c r="ZJ41" s="194"/>
      <c r="ZK41" s="194"/>
      <c r="ZL41" s="194"/>
      <c r="ZM41" s="194"/>
      <c r="ZN41" s="194"/>
      <c r="ZO41" s="194"/>
      <c r="ZP41" s="194"/>
      <c r="ZQ41" s="194"/>
      <c r="ZR41" s="194"/>
      <c r="ZS41" s="194"/>
      <c r="ZT41" s="194"/>
      <c r="ZU41" s="194"/>
      <c r="ZV41" s="194"/>
      <c r="ZW41" s="194"/>
      <c r="ZX41" s="194"/>
      <c r="ZY41" s="194"/>
      <c r="ZZ41" s="194"/>
    </row>
    <row r="42" spans="1:702" s="39" customFormat="1" ht="19.5" hidden="1" customHeight="1">
      <c r="A42" s="194"/>
      <c r="B42" s="823"/>
      <c r="C42" s="672"/>
      <c r="D42" s="660"/>
      <c r="E42" s="661"/>
      <c r="F42" s="662"/>
      <c r="G42" s="663" t="str">
        <f t="shared" si="2"/>
        <v/>
      </c>
      <c r="H42" s="664"/>
      <c r="I42" s="664"/>
      <c r="J42" s="81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I42" s="194"/>
      <c r="CJ42" s="194"/>
      <c r="CK42" s="194"/>
      <c r="CL42" s="194"/>
      <c r="CM42" s="194"/>
      <c r="CN42" s="194"/>
      <c r="CO42" s="194"/>
      <c r="CP42" s="194"/>
      <c r="CQ42" s="194"/>
      <c r="CR42" s="194"/>
      <c r="CS42" s="194"/>
      <c r="CT42" s="194"/>
      <c r="CU42" s="194"/>
      <c r="CV42" s="194"/>
      <c r="CW42" s="194"/>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c r="DV42" s="194"/>
      <c r="DW42" s="194"/>
      <c r="DX42" s="194"/>
      <c r="DY42" s="194"/>
      <c r="DZ42" s="194"/>
      <c r="EA42" s="194"/>
      <c r="EB42" s="194"/>
      <c r="EC42" s="194"/>
      <c r="ED42" s="194"/>
      <c r="EE42" s="194"/>
      <c r="EF42" s="194"/>
      <c r="EG42" s="194"/>
      <c r="EH42" s="194"/>
      <c r="EI42" s="194"/>
      <c r="EJ42" s="194"/>
      <c r="EK42" s="194"/>
      <c r="EL42" s="194"/>
      <c r="EM42" s="194"/>
      <c r="EN42" s="194"/>
      <c r="EO42" s="194"/>
      <c r="EP42" s="194"/>
      <c r="EQ42" s="194"/>
      <c r="ER42" s="194"/>
      <c r="ES42" s="194"/>
      <c r="ET42" s="194"/>
      <c r="EU42" s="194"/>
      <c r="EV42" s="194"/>
      <c r="EW42" s="194"/>
      <c r="EX42" s="194"/>
      <c r="EY42" s="194"/>
      <c r="EZ42" s="194"/>
      <c r="FA42" s="194"/>
      <c r="FB42" s="194"/>
      <c r="FC42" s="194"/>
      <c r="FD42" s="194"/>
      <c r="FE42" s="194"/>
      <c r="FF42" s="194"/>
      <c r="FG42" s="194"/>
      <c r="FH42" s="194"/>
      <c r="FI42" s="194"/>
      <c r="FJ42" s="194"/>
      <c r="FK42" s="194"/>
      <c r="FL42" s="194"/>
      <c r="FM42" s="194"/>
      <c r="FN42" s="194"/>
      <c r="FO42" s="194"/>
      <c r="FP42" s="194"/>
      <c r="FQ42" s="194"/>
      <c r="FR42" s="194"/>
      <c r="FS42" s="194"/>
      <c r="FT42" s="194"/>
      <c r="FU42" s="194"/>
      <c r="FV42" s="194"/>
      <c r="FW42" s="194"/>
      <c r="FX42" s="194"/>
      <c r="FY42" s="194"/>
      <c r="FZ42" s="194"/>
      <c r="GA42" s="194"/>
      <c r="GB42" s="194"/>
      <c r="GC42" s="194"/>
      <c r="GD42" s="194"/>
      <c r="GE42" s="194"/>
      <c r="GF42" s="194"/>
      <c r="GG42" s="194"/>
      <c r="GH42" s="194"/>
      <c r="GI42" s="194"/>
      <c r="GJ42" s="194"/>
      <c r="GK42" s="194"/>
      <c r="GL42" s="194"/>
      <c r="GM42" s="194"/>
      <c r="GN42" s="194"/>
      <c r="GO42" s="194"/>
      <c r="GP42" s="194"/>
      <c r="GQ42" s="194"/>
      <c r="GR42" s="194"/>
      <c r="GS42" s="194"/>
      <c r="GT42" s="194"/>
      <c r="GU42" s="194"/>
      <c r="GV42" s="194"/>
      <c r="GW42" s="194"/>
      <c r="GX42" s="194"/>
      <c r="GY42" s="194"/>
      <c r="GZ42" s="194"/>
      <c r="HA42" s="194"/>
      <c r="HB42" s="194"/>
      <c r="HC42" s="194"/>
      <c r="HD42" s="194"/>
      <c r="HE42" s="194"/>
      <c r="HF42" s="194"/>
      <c r="HG42" s="194"/>
      <c r="HH42" s="194"/>
      <c r="HI42" s="194"/>
      <c r="HJ42" s="194"/>
      <c r="HK42" s="194"/>
      <c r="HL42" s="194"/>
      <c r="HM42" s="194"/>
      <c r="HN42" s="194"/>
      <c r="HO42" s="194"/>
      <c r="HP42" s="194"/>
      <c r="HQ42" s="194"/>
      <c r="HR42" s="194"/>
      <c r="HS42" s="194"/>
      <c r="HT42" s="194"/>
      <c r="HU42" s="194"/>
      <c r="HV42" s="194"/>
      <c r="HW42" s="194"/>
      <c r="HX42" s="194"/>
      <c r="HY42" s="194"/>
      <c r="HZ42" s="194"/>
      <c r="IA42" s="194"/>
      <c r="IB42" s="194"/>
      <c r="IC42" s="194"/>
      <c r="ID42" s="194"/>
      <c r="IE42" s="194"/>
      <c r="IF42" s="194"/>
      <c r="IG42" s="194"/>
      <c r="IH42" s="194"/>
      <c r="II42" s="194"/>
      <c r="IJ42" s="194"/>
      <c r="IK42" s="194"/>
      <c r="IL42" s="194"/>
      <c r="IM42" s="194"/>
      <c r="IN42" s="194"/>
      <c r="IO42" s="194"/>
      <c r="IP42" s="194"/>
      <c r="IQ42" s="194"/>
      <c r="IR42" s="194"/>
      <c r="IS42" s="194"/>
      <c r="IT42" s="194"/>
      <c r="IU42" s="194"/>
      <c r="IV42" s="194"/>
      <c r="IW42" s="194"/>
      <c r="IX42" s="194"/>
      <c r="IY42" s="194"/>
      <c r="IZ42" s="194"/>
      <c r="JA42" s="194"/>
      <c r="JB42" s="194"/>
      <c r="JC42" s="194"/>
      <c r="JD42" s="194"/>
      <c r="JE42" s="194"/>
      <c r="JF42" s="194"/>
      <c r="JG42" s="194"/>
      <c r="JH42" s="194"/>
      <c r="JI42" s="194"/>
      <c r="JJ42" s="194"/>
      <c r="JK42" s="194"/>
      <c r="JL42" s="194"/>
      <c r="JM42" s="194"/>
      <c r="JN42" s="194"/>
      <c r="JO42" s="194"/>
      <c r="JP42" s="194"/>
      <c r="JQ42" s="194"/>
      <c r="JR42" s="194"/>
      <c r="JS42" s="194"/>
      <c r="JT42" s="194"/>
      <c r="JU42" s="194"/>
      <c r="JV42" s="194"/>
      <c r="JW42" s="194"/>
      <c r="JX42" s="194"/>
      <c r="JY42" s="194"/>
      <c r="JZ42" s="194"/>
      <c r="KA42" s="194"/>
      <c r="KB42" s="194"/>
      <c r="KC42" s="194"/>
      <c r="KD42" s="194"/>
      <c r="KE42" s="194"/>
      <c r="KF42" s="194"/>
      <c r="KG42" s="194"/>
      <c r="KH42" s="194"/>
      <c r="KI42" s="194"/>
      <c r="KJ42" s="194"/>
      <c r="KK42" s="194"/>
      <c r="KL42" s="194"/>
      <c r="KM42" s="194"/>
      <c r="KN42" s="194"/>
      <c r="KO42" s="194"/>
      <c r="KP42" s="194"/>
      <c r="KQ42" s="194"/>
      <c r="KR42" s="194"/>
      <c r="KS42" s="194"/>
      <c r="KT42" s="194"/>
      <c r="KU42" s="194"/>
      <c r="KV42" s="194"/>
      <c r="KW42" s="194"/>
      <c r="KX42" s="194"/>
      <c r="KY42" s="194"/>
      <c r="KZ42" s="194"/>
      <c r="LA42" s="194"/>
      <c r="LB42" s="194"/>
      <c r="LC42" s="194"/>
      <c r="LD42" s="194"/>
      <c r="LE42" s="194"/>
      <c r="LF42" s="194"/>
      <c r="LG42" s="194"/>
      <c r="LH42" s="194"/>
      <c r="LI42" s="194"/>
      <c r="LJ42" s="194"/>
      <c r="LK42" s="194"/>
      <c r="LL42" s="194"/>
      <c r="LM42" s="194"/>
      <c r="LN42" s="194"/>
      <c r="LO42" s="194"/>
      <c r="LP42" s="194"/>
      <c r="LQ42" s="194"/>
      <c r="LR42" s="194"/>
      <c r="LS42" s="194"/>
      <c r="LT42" s="194"/>
      <c r="LU42" s="194"/>
      <c r="LV42" s="194"/>
      <c r="LW42" s="194"/>
      <c r="LX42" s="194"/>
      <c r="LY42" s="194"/>
      <c r="LZ42" s="194"/>
      <c r="MA42" s="194"/>
      <c r="MB42" s="194"/>
      <c r="MC42" s="194"/>
      <c r="MD42" s="194"/>
      <c r="ME42" s="194"/>
      <c r="MF42" s="194"/>
      <c r="MG42" s="194"/>
      <c r="MH42" s="194"/>
      <c r="MI42" s="194"/>
      <c r="MJ42" s="194"/>
      <c r="MK42" s="194"/>
      <c r="ML42" s="194"/>
      <c r="MM42" s="194"/>
      <c r="MN42" s="194"/>
      <c r="MO42" s="194"/>
      <c r="MP42" s="194"/>
      <c r="MQ42" s="194"/>
      <c r="MR42" s="194"/>
      <c r="MS42" s="194"/>
      <c r="MT42" s="194"/>
      <c r="MU42" s="194"/>
      <c r="MV42" s="194"/>
      <c r="MW42" s="194"/>
      <c r="MX42" s="194"/>
      <c r="MY42" s="194"/>
      <c r="MZ42" s="194"/>
      <c r="NA42" s="194"/>
      <c r="NB42" s="194"/>
      <c r="NC42" s="194"/>
      <c r="ND42" s="194"/>
      <c r="NE42" s="194"/>
      <c r="NF42" s="194"/>
      <c r="NG42" s="194"/>
      <c r="NH42" s="194"/>
      <c r="NI42" s="194"/>
      <c r="NJ42" s="194"/>
      <c r="NK42" s="194"/>
      <c r="NL42" s="194"/>
      <c r="NM42" s="194"/>
      <c r="NN42" s="194"/>
      <c r="NO42" s="194"/>
      <c r="NP42" s="194"/>
      <c r="NQ42" s="194"/>
      <c r="NR42" s="194"/>
      <c r="NS42" s="194"/>
      <c r="NT42" s="194"/>
      <c r="NU42" s="194"/>
      <c r="NV42" s="194"/>
      <c r="NW42" s="194"/>
      <c r="NX42" s="194"/>
      <c r="NY42" s="194"/>
      <c r="NZ42" s="194"/>
      <c r="OA42" s="194"/>
      <c r="OB42" s="194"/>
      <c r="OC42" s="194"/>
      <c r="OD42" s="194"/>
      <c r="OE42" s="194"/>
      <c r="OF42" s="194"/>
      <c r="OG42" s="194"/>
      <c r="OH42" s="194"/>
      <c r="OI42" s="194"/>
      <c r="OJ42" s="194"/>
      <c r="OK42" s="194"/>
      <c r="OL42" s="194"/>
      <c r="OM42" s="194"/>
      <c r="ON42" s="194"/>
      <c r="OO42" s="194"/>
      <c r="OP42" s="194"/>
      <c r="OQ42" s="194"/>
      <c r="OR42" s="194"/>
      <c r="OS42" s="194"/>
      <c r="OT42" s="194"/>
      <c r="OU42" s="194"/>
      <c r="OV42" s="194"/>
      <c r="OW42" s="194"/>
      <c r="OX42" s="194"/>
      <c r="OY42" s="194"/>
      <c r="OZ42" s="194"/>
      <c r="PA42" s="194"/>
      <c r="PB42" s="194"/>
      <c r="PC42" s="194"/>
      <c r="PD42" s="194"/>
      <c r="PE42" s="194"/>
      <c r="PF42" s="194"/>
      <c r="PG42" s="194"/>
      <c r="PH42" s="194"/>
      <c r="PI42" s="194"/>
      <c r="PJ42" s="194"/>
      <c r="PK42" s="194"/>
      <c r="PL42" s="194"/>
      <c r="PM42" s="194"/>
      <c r="PN42" s="194"/>
      <c r="PO42" s="194"/>
      <c r="PP42" s="194"/>
      <c r="PQ42" s="194"/>
      <c r="PR42" s="194"/>
      <c r="PS42" s="194"/>
      <c r="PT42" s="194"/>
      <c r="PU42" s="194"/>
      <c r="PV42" s="194"/>
      <c r="PW42" s="194"/>
      <c r="PX42" s="194"/>
      <c r="PY42" s="194"/>
      <c r="PZ42" s="194"/>
      <c r="QA42" s="194"/>
      <c r="QB42" s="194"/>
      <c r="QC42" s="194"/>
      <c r="QD42" s="194"/>
      <c r="QE42" s="194"/>
      <c r="QF42" s="194"/>
      <c r="QG42" s="194"/>
      <c r="QH42" s="194"/>
      <c r="QI42" s="194"/>
      <c r="QJ42" s="194"/>
      <c r="QK42" s="194"/>
      <c r="QL42" s="194"/>
      <c r="QM42" s="194"/>
      <c r="QN42" s="194"/>
      <c r="QO42" s="194"/>
      <c r="QP42" s="194"/>
      <c r="QQ42" s="194"/>
      <c r="QR42" s="194"/>
      <c r="QS42" s="194"/>
      <c r="QT42" s="194"/>
      <c r="QU42" s="194"/>
      <c r="QV42" s="194"/>
      <c r="QW42" s="194"/>
      <c r="QX42" s="194"/>
      <c r="QY42" s="194"/>
      <c r="QZ42" s="194"/>
      <c r="RA42" s="194"/>
      <c r="RB42" s="194"/>
      <c r="RC42" s="194"/>
      <c r="RD42" s="194"/>
      <c r="RE42" s="194"/>
      <c r="RF42" s="194"/>
      <c r="RG42" s="194"/>
      <c r="RH42" s="194"/>
      <c r="RI42" s="194"/>
      <c r="RJ42" s="194"/>
      <c r="RK42" s="194"/>
      <c r="RL42" s="194"/>
      <c r="RM42" s="194"/>
      <c r="RN42" s="194"/>
      <c r="RO42" s="194"/>
      <c r="RP42" s="194"/>
      <c r="RQ42" s="194"/>
      <c r="RR42" s="194"/>
      <c r="RS42" s="194"/>
      <c r="RT42" s="194"/>
      <c r="RU42" s="194"/>
      <c r="RV42" s="194"/>
      <c r="RW42" s="194"/>
      <c r="RX42" s="194"/>
      <c r="RY42" s="194"/>
      <c r="RZ42" s="194"/>
      <c r="SA42" s="194"/>
      <c r="SB42" s="194"/>
      <c r="SC42" s="194"/>
      <c r="SD42" s="194"/>
      <c r="SE42" s="194"/>
      <c r="SF42" s="194"/>
      <c r="SG42" s="194"/>
      <c r="SH42" s="194"/>
      <c r="SI42" s="194"/>
      <c r="SJ42" s="194"/>
      <c r="SK42" s="194"/>
      <c r="SL42" s="194"/>
      <c r="SM42" s="194"/>
      <c r="SN42" s="194"/>
      <c r="SO42" s="194"/>
      <c r="SP42" s="194"/>
      <c r="SQ42" s="194"/>
      <c r="SR42" s="194"/>
      <c r="SS42" s="194"/>
      <c r="ST42" s="194"/>
      <c r="SU42" s="194"/>
      <c r="SV42" s="194"/>
      <c r="SW42" s="194"/>
      <c r="SX42" s="194"/>
      <c r="SY42" s="194"/>
      <c r="SZ42" s="194"/>
      <c r="TA42" s="194"/>
      <c r="TB42" s="194"/>
      <c r="TC42" s="194"/>
      <c r="TD42" s="194"/>
      <c r="TE42" s="194"/>
      <c r="TF42" s="194"/>
      <c r="TG42" s="194"/>
      <c r="TH42" s="194"/>
      <c r="TI42" s="194"/>
      <c r="TJ42" s="194"/>
      <c r="TK42" s="194"/>
      <c r="TL42" s="194"/>
      <c r="TM42" s="194"/>
      <c r="TN42" s="194"/>
      <c r="TO42" s="194"/>
      <c r="TP42" s="194"/>
      <c r="TQ42" s="194"/>
      <c r="TR42" s="194"/>
      <c r="TS42" s="194"/>
      <c r="TT42" s="194"/>
      <c r="TU42" s="194"/>
      <c r="TV42" s="194"/>
      <c r="TW42" s="194"/>
      <c r="TX42" s="194"/>
      <c r="TY42" s="194"/>
      <c r="TZ42" s="194"/>
      <c r="UA42" s="194"/>
      <c r="UB42" s="194"/>
      <c r="UC42" s="194"/>
      <c r="UD42" s="194"/>
      <c r="UE42" s="194"/>
      <c r="UF42" s="194"/>
      <c r="UG42" s="194"/>
      <c r="UH42" s="194"/>
      <c r="UI42" s="194"/>
      <c r="UJ42" s="194"/>
      <c r="UK42" s="194"/>
      <c r="UL42" s="194"/>
      <c r="UM42" s="194"/>
      <c r="UN42" s="194"/>
      <c r="UO42" s="194"/>
      <c r="UP42" s="194"/>
      <c r="UQ42" s="194"/>
      <c r="UR42" s="194"/>
      <c r="US42" s="194"/>
      <c r="UT42" s="194"/>
      <c r="UU42" s="194"/>
      <c r="UV42" s="194"/>
      <c r="UW42" s="194"/>
      <c r="UX42" s="194"/>
      <c r="UY42" s="194"/>
      <c r="UZ42" s="194"/>
      <c r="VA42" s="194"/>
      <c r="VB42" s="194"/>
      <c r="VC42" s="194"/>
      <c r="VD42" s="194"/>
      <c r="VE42" s="194"/>
      <c r="VF42" s="194"/>
      <c r="VG42" s="194"/>
      <c r="VH42" s="194"/>
      <c r="VI42" s="194"/>
      <c r="VJ42" s="194"/>
      <c r="VK42" s="194"/>
      <c r="VL42" s="194"/>
      <c r="VM42" s="194"/>
      <c r="VN42" s="194"/>
      <c r="VO42" s="194"/>
      <c r="VP42" s="194"/>
      <c r="VQ42" s="194"/>
      <c r="VR42" s="194"/>
      <c r="VS42" s="194"/>
      <c r="VT42" s="194"/>
      <c r="VU42" s="194"/>
      <c r="VV42" s="194"/>
      <c r="VW42" s="194"/>
      <c r="VX42" s="194"/>
      <c r="VY42" s="194"/>
      <c r="VZ42" s="194"/>
      <c r="WA42" s="194"/>
      <c r="WB42" s="194"/>
      <c r="WC42" s="194"/>
      <c r="WD42" s="194"/>
      <c r="WE42" s="194"/>
      <c r="WF42" s="194"/>
      <c r="WG42" s="194"/>
      <c r="WH42" s="194"/>
      <c r="WI42" s="194"/>
      <c r="WJ42" s="194"/>
      <c r="WK42" s="194"/>
      <c r="WL42" s="194"/>
      <c r="WM42" s="194"/>
      <c r="WN42" s="194"/>
      <c r="WO42" s="194"/>
      <c r="WP42" s="194"/>
      <c r="WQ42" s="194"/>
      <c r="WR42" s="194"/>
      <c r="WS42" s="194"/>
      <c r="WT42" s="194"/>
      <c r="WU42" s="194"/>
      <c r="WV42" s="194"/>
      <c r="WW42" s="194"/>
      <c r="WX42" s="194"/>
      <c r="WY42" s="194"/>
      <c r="WZ42" s="194"/>
      <c r="XA42" s="194"/>
      <c r="XB42" s="194"/>
      <c r="XC42" s="194"/>
      <c r="XD42" s="194"/>
      <c r="XE42" s="194"/>
      <c r="XF42" s="194"/>
      <c r="XG42" s="194"/>
      <c r="XH42" s="194"/>
      <c r="XI42" s="194"/>
      <c r="XJ42" s="194"/>
      <c r="XK42" s="194"/>
      <c r="XL42" s="194"/>
      <c r="XM42" s="194"/>
      <c r="XN42" s="194"/>
      <c r="XO42" s="194"/>
      <c r="XP42" s="194"/>
      <c r="XQ42" s="194"/>
      <c r="XR42" s="194"/>
      <c r="XS42" s="194"/>
      <c r="XT42" s="194"/>
      <c r="XU42" s="194"/>
      <c r="XV42" s="194"/>
      <c r="XW42" s="194"/>
      <c r="XX42" s="194"/>
      <c r="XY42" s="194"/>
      <c r="XZ42" s="194"/>
      <c r="YA42" s="194"/>
      <c r="YB42" s="194"/>
      <c r="YC42" s="194"/>
      <c r="YD42" s="194"/>
      <c r="YE42" s="194"/>
      <c r="YF42" s="194"/>
      <c r="YG42" s="194"/>
      <c r="YH42" s="194"/>
      <c r="YI42" s="194"/>
      <c r="YJ42" s="194"/>
      <c r="YK42" s="194"/>
      <c r="YL42" s="194"/>
      <c r="YM42" s="194"/>
      <c r="YN42" s="194"/>
      <c r="YO42" s="194"/>
      <c r="YP42" s="194"/>
      <c r="YQ42" s="194"/>
      <c r="YR42" s="194"/>
      <c r="YS42" s="194"/>
      <c r="YT42" s="194"/>
      <c r="YU42" s="194"/>
      <c r="YV42" s="194"/>
      <c r="YW42" s="194"/>
      <c r="YX42" s="194"/>
      <c r="YY42" s="194"/>
      <c r="YZ42" s="194"/>
      <c r="ZA42" s="194"/>
      <c r="ZB42" s="194"/>
      <c r="ZC42" s="194"/>
      <c r="ZD42" s="194"/>
      <c r="ZE42" s="194"/>
      <c r="ZF42" s="194"/>
      <c r="ZG42" s="194"/>
      <c r="ZH42" s="194"/>
      <c r="ZI42" s="194"/>
      <c r="ZJ42" s="194"/>
      <c r="ZK42" s="194"/>
      <c r="ZL42" s="194"/>
      <c r="ZM42" s="194"/>
      <c r="ZN42" s="194"/>
      <c r="ZO42" s="194"/>
      <c r="ZP42" s="194"/>
      <c r="ZQ42" s="194"/>
      <c r="ZR42" s="194"/>
      <c r="ZS42" s="194"/>
      <c r="ZT42" s="194"/>
      <c r="ZU42" s="194"/>
      <c r="ZV42" s="194"/>
      <c r="ZW42" s="194"/>
      <c r="ZX42" s="194"/>
      <c r="ZY42" s="194"/>
      <c r="ZZ42" s="194"/>
    </row>
    <row r="43" spans="1:702" s="39" customFormat="1" ht="19.5" customHeight="1">
      <c r="A43" s="194"/>
      <c r="B43" s="823"/>
      <c r="C43" s="672"/>
      <c r="D43" s="660"/>
      <c r="E43" s="661"/>
      <c r="F43" s="662"/>
      <c r="G43" s="663" t="str">
        <f t="shared" si="2"/>
        <v/>
      </c>
      <c r="H43" s="673"/>
      <c r="I43" s="673"/>
      <c r="J43" s="81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4"/>
      <c r="CH43" s="194"/>
      <c r="CI43" s="194"/>
      <c r="CJ43" s="194"/>
      <c r="CK43" s="194"/>
      <c r="CL43" s="194"/>
      <c r="CM43" s="194"/>
      <c r="CN43" s="194"/>
      <c r="CO43" s="194"/>
      <c r="CP43" s="194"/>
      <c r="CQ43" s="194"/>
      <c r="CR43" s="194"/>
      <c r="CS43" s="194"/>
      <c r="CT43" s="194"/>
      <c r="CU43" s="194"/>
      <c r="CV43" s="194"/>
      <c r="CW43" s="194"/>
      <c r="CX43" s="194"/>
      <c r="CY43" s="194"/>
      <c r="CZ43" s="194"/>
      <c r="DA43" s="194"/>
      <c r="DB43" s="194"/>
      <c r="DC43" s="194"/>
      <c r="DD43" s="194"/>
      <c r="DE43" s="194"/>
      <c r="DF43" s="194"/>
      <c r="DG43" s="194"/>
      <c r="DH43" s="194"/>
      <c r="DI43" s="194"/>
      <c r="DJ43" s="194"/>
      <c r="DK43" s="194"/>
      <c r="DL43" s="194"/>
      <c r="DM43" s="194"/>
      <c r="DN43" s="194"/>
      <c r="DO43" s="194"/>
      <c r="DP43" s="194"/>
      <c r="DQ43" s="194"/>
      <c r="DR43" s="194"/>
      <c r="DS43" s="194"/>
      <c r="DT43" s="194"/>
      <c r="DU43" s="194"/>
      <c r="DV43" s="194"/>
      <c r="DW43" s="194"/>
      <c r="DX43" s="194"/>
      <c r="DY43" s="194"/>
      <c r="DZ43" s="194"/>
      <c r="EA43" s="194"/>
      <c r="EB43" s="194"/>
      <c r="EC43" s="194"/>
      <c r="ED43" s="194"/>
      <c r="EE43" s="194"/>
      <c r="EF43" s="194"/>
      <c r="EG43" s="194"/>
      <c r="EH43" s="194"/>
      <c r="EI43" s="194"/>
      <c r="EJ43" s="194"/>
      <c r="EK43" s="194"/>
      <c r="EL43" s="194"/>
      <c r="EM43" s="194"/>
      <c r="EN43" s="194"/>
      <c r="EO43" s="194"/>
      <c r="EP43" s="194"/>
      <c r="EQ43" s="194"/>
      <c r="ER43" s="194"/>
      <c r="ES43" s="194"/>
      <c r="ET43" s="194"/>
      <c r="EU43" s="194"/>
      <c r="EV43" s="194"/>
      <c r="EW43" s="194"/>
      <c r="EX43" s="194"/>
      <c r="EY43" s="194"/>
      <c r="EZ43" s="194"/>
      <c r="FA43" s="194"/>
      <c r="FB43" s="194"/>
      <c r="FC43" s="194"/>
      <c r="FD43" s="194"/>
      <c r="FE43" s="194"/>
      <c r="FF43" s="194"/>
      <c r="FG43" s="194"/>
      <c r="FH43" s="194"/>
      <c r="FI43" s="194"/>
      <c r="FJ43" s="194"/>
      <c r="FK43" s="194"/>
      <c r="FL43" s="194"/>
      <c r="FM43" s="194"/>
      <c r="FN43" s="194"/>
      <c r="FO43" s="194"/>
      <c r="FP43" s="194"/>
      <c r="FQ43" s="194"/>
      <c r="FR43" s="194"/>
      <c r="FS43" s="194"/>
      <c r="FT43" s="194"/>
      <c r="FU43" s="194"/>
      <c r="FV43" s="194"/>
      <c r="FW43" s="194"/>
      <c r="FX43" s="194"/>
      <c r="FY43" s="194"/>
      <c r="FZ43" s="194"/>
      <c r="GA43" s="194"/>
      <c r="GB43" s="194"/>
      <c r="GC43" s="194"/>
      <c r="GD43" s="194"/>
      <c r="GE43" s="194"/>
      <c r="GF43" s="194"/>
      <c r="GG43" s="194"/>
      <c r="GH43" s="194"/>
      <c r="GI43" s="194"/>
      <c r="GJ43" s="194"/>
      <c r="GK43" s="194"/>
      <c r="GL43" s="194"/>
      <c r="GM43" s="194"/>
      <c r="GN43" s="194"/>
      <c r="GO43" s="194"/>
      <c r="GP43" s="194"/>
      <c r="GQ43" s="194"/>
      <c r="GR43" s="194"/>
      <c r="GS43" s="194"/>
      <c r="GT43" s="194"/>
      <c r="GU43" s="194"/>
      <c r="GV43" s="194"/>
      <c r="GW43" s="194"/>
      <c r="GX43" s="194"/>
      <c r="GY43" s="194"/>
      <c r="GZ43" s="194"/>
      <c r="HA43" s="194"/>
      <c r="HB43" s="194"/>
      <c r="HC43" s="194"/>
      <c r="HD43" s="194"/>
      <c r="HE43" s="194"/>
      <c r="HF43" s="194"/>
      <c r="HG43" s="194"/>
      <c r="HH43" s="194"/>
      <c r="HI43" s="194"/>
      <c r="HJ43" s="194"/>
      <c r="HK43" s="194"/>
      <c r="HL43" s="194"/>
      <c r="HM43" s="194"/>
      <c r="HN43" s="194"/>
      <c r="HO43" s="194"/>
      <c r="HP43" s="194"/>
      <c r="HQ43" s="194"/>
      <c r="HR43" s="194"/>
      <c r="HS43" s="194"/>
      <c r="HT43" s="194"/>
      <c r="HU43" s="194"/>
      <c r="HV43" s="194"/>
      <c r="HW43" s="194"/>
      <c r="HX43" s="194"/>
      <c r="HY43" s="194"/>
      <c r="HZ43" s="194"/>
      <c r="IA43" s="194"/>
      <c r="IB43" s="194"/>
      <c r="IC43" s="194"/>
      <c r="ID43" s="194"/>
      <c r="IE43" s="194"/>
      <c r="IF43" s="194"/>
      <c r="IG43" s="194"/>
      <c r="IH43" s="194"/>
      <c r="II43" s="194"/>
      <c r="IJ43" s="194"/>
      <c r="IK43" s="194"/>
      <c r="IL43" s="194"/>
      <c r="IM43" s="194"/>
      <c r="IN43" s="194"/>
      <c r="IO43" s="194"/>
      <c r="IP43" s="194"/>
      <c r="IQ43" s="194"/>
      <c r="IR43" s="194"/>
      <c r="IS43" s="194"/>
      <c r="IT43" s="194"/>
      <c r="IU43" s="194"/>
      <c r="IV43" s="194"/>
      <c r="IW43" s="194"/>
      <c r="IX43" s="194"/>
      <c r="IY43" s="194"/>
      <c r="IZ43" s="194"/>
      <c r="JA43" s="194"/>
      <c r="JB43" s="194"/>
      <c r="JC43" s="194"/>
      <c r="JD43" s="194"/>
      <c r="JE43" s="194"/>
      <c r="JF43" s="194"/>
      <c r="JG43" s="194"/>
      <c r="JH43" s="194"/>
      <c r="JI43" s="194"/>
      <c r="JJ43" s="194"/>
      <c r="JK43" s="194"/>
      <c r="JL43" s="194"/>
      <c r="JM43" s="194"/>
      <c r="JN43" s="194"/>
      <c r="JO43" s="194"/>
      <c r="JP43" s="194"/>
      <c r="JQ43" s="194"/>
      <c r="JR43" s="194"/>
      <c r="JS43" s="194"/>
      <c r="JT43" s="194"/>
      <c r="JU43" s="194"/>
      <c r="JV43" s="194"/>
      <c r="JW43" s="194"/>
      <c r="JX43" s="194"/>
      <c r="JY43" s="194"/>
      <c r="JZ43" s="194"/>
      <c r="KA43" s="194"/>
      <c r="KB43" s="194"/>
      <c r="KC43" s="194"/>
      <c r="KD43" s="194"/>
      <c r="KE43" s="194"/>
      <c r="KF43" s="194"/>
      <c r="KG43" s="194"/>
      <c r="KH43" s="194"/>
      <c r="KI43" s="194"/>
      <c r="KJ43" s="194"/>
      <c r="KK43" s="194"/>
      <c r="KL43" s="194"/>
      <c r="KM43" s="194"/>
      <c r="KN43" s="194"/>
      <c r="KO43" s="194"/>
      <c r="KP43" s="194"/>
      <c r="KQ43" s="194"/>
      <c r="KR43" s="194"/>
      <c r="KS43" s="194"/>
      <c r="KT43" s="194"/>
      <c r="KU43" s="194"/>
      <c r="KV43" s="194"/>
      <c r="KW43" s="194"/>
      <c r="KX43" s="194"/>
      <c r="KY43" s="194"/>
      <c r="KZ43" s="194"/>
      <c r="LA43" s="194"/>
      <c r="LB43" s="194"/>
      <c r="LC43" s="194"/>
      <c r="LD43" s="194"/>
      <c r="LE43" s="194"/>
      <c r="LF43" s="194"/>
      <c r="LG43" s="194"/>
      <c r="LH43" s="194"/>
      <c r="LI43" s="194"/>
      <c r="LJ43" s="194"/>
      <c r="LK43" s="194"/>
      <c r="LL43" s="194"/>
      <c r="LM43" s="194"/>
      <c r="LN43" s="194"/>
      <c r="LO43" s="194"/>
      <c r="LP43" s="194"/>
      <c r="LQ43" s="194"/>
      <c r="LR43" s="194"/>
      <c r="LS43" s="194"/>
      <c r="LT43" s="194"/>
      <c r="LU43" s="194"/>
      <c r="LV43" s="194"/>
      <c r="LW43" s="194"/>
      <c r="LX43" s="194"/>
      <c r="LY43" s="194"/>
      <c r="LZ43" s="194"/>
      <c r="MA43" s="194"/>
      <c r="MB43" s="194"/>
      <c r="MC43" s="194"/>
      <c r="MD43" s="194"/>
      <c r="ME43" s="194"/>
      <c r="MF43" s="194"/>
      <c r="MG43" s="194"/>
      <c r="MH43" s="194"/>
      <c r="MI43" s="194"/>
      <c r="MJ43" s="194"/>
      <c r="MK43" s="194"/>
      <c r="ML43" s="194"/>
      <c r="MM43" s="194"/>
      <c r="MN43" s="194"/>
      <c r="MO43" s="194"/>
      <c r="MP43" s="194"/>
      <c r="MQ43" s="194"/>
      <c r="MR43" s="194"/>
      <c r="MS43" s="194"/>
      <c r="MT43" s="194"/>
      <c r="MU43" s="194"/>
      <c r="MV43" s="194"/>
      <c r="MW43" s="194"/>
      <c r="MX43" s="194"/>
      <c r="MY43" s="194"/>
      <c r="MZ43" s="194"/>
      <c r="NA43" s="194"/>
      <c r="NB43" s="194"/>
      <c r="NC43" s="194"/>
      <c r="ND43" s="194"/>
      <c r="NE43" s="194"/>
      <c r="NF43" s="194"/>
      <c r="NG43" s="194"/>
      <c r="NH43" s="194"/>
      <c r="NI43" s="194"/>
      <c r="NJ43" s="194"/>
      <c r="NK43" s="194"/>
      <c r="NL43" s="194"/>
      <c r="NM43" s="194"/>
      <c r="NN43" s="194"/>
      <c r="NO43" s="194"/>
      <c r="NP43" s="194"/>
      <c r="NQ43" s="194"/>
      <c r="NR43" s="194"/>
      <c r="NS43" s="194"/>
      <c r="NT43" s="194"/>
      <c r="NU43" s="194"/>
      <c r="NV43" s="194"/>
      <c r="NW43" s="194"/>
      <c r="NX43" s="194"/>
      <c r="NY43" s="194"/>
      <c r="NZ43" s="194"/>
      <c r="OA43" s="194"/>
      <c r="OB43" s="194"/>
      <c r="OC43" s="194"/>
      <c r="OD43" s="194"/>
      <c r="OE43" s="194"/>
      <c r="OF43" s="194"/>
      <c r="OG43" s="194"/>
      <c r="OH43" s="194"/>
      <c r="OI43" s="194"/>
      <c r="OJ43" s="194"/>
      <c r="OK43" s="194"/>
      <c r="OL43" s="194"/>
      <c r="OM43" s="194"/>
      <c r="ON43" s="194"/>
      <c r="OO43" s="194"/>
      <c r="OP43" s="194"/>
      <c r="OQ43" s="194"/>
      <c r="OR43" s="194"/>
      <c r="OS43" s="194"/>
      <c r="OT43" s="194"/>
      <c r="OU43" s="194"/>
      <c r="OV43" s="194"/>
      <c r="OW43" s="194"/>
      <c r="OX43" s="194"/>
      <c r="OY43" s="194"/>
      <c r="OZ43" s="194"/>
      <c r="PA43" s="194"/>
      <c r="PB43" s="194"/>
      <c r="PC43" s="194"/>
      <c r="PD43" s="194"/>
      <c r="PE43" s="194"/>
      <c r="PF43" s="194"/>
      <c r="PG43" s="194"/>
      <c r="PH43" s="194"/>
      <c r="PI43" s="194"/>
      <c r="PJ43" s="194"/>
      <c r="PK43" s="194"/>
      <c r="PL43" s="194"/>
      <c r="PM43" s="194"/>
      <c r="PN43" s="194"/>
      <c r="PO43" s="194"/>
      <c r="PP43" s="194"/>
      <c r="PQ43" s="194"/>
      <c r="PR43" s="194"/>
      <c r="PS43" s="194"/>
      <c r="PT43" s="194"/>
      <c r="PU43" s="194"/>
      <c r="PV43" s="194"/>
      <c r="PW43" s="194"/>
      <c r="PX43" s="194"/>
      <c r="PY43" s="194"/>
      <c r="PZ43" s="194"/>
      <c r="QA43" s="194"/>
      <c r="QB43" s="194"/>
      <c r="QC43" s="194"/>
      <c r="QD43" s="194"/>
      <c r="QE43" s="194"/>
      <c r="QF43" s="194"/>
      <c r="QG43" s="194"/>
      <c r="QH43" s="194"/>
      <c r="QI43" s="194"/>
      <c r="QJ43" s="194"/>
      <c r="QK43" s="194"/>
      <c r="QL43" s="194"/>
      <c r="QM43" s="194"/>
      <c r="QN43" s="194"/>
      <c r="QO43" s="194"/>
      <c r="QP43" s="194"/>
      <c r="QQ43" s="194"/>
      <c r="QR43" s="194"/>
      <c r="QS43" s="194"/>
      <c r="QT43" s="194"/>
      <c r="QU43" s="194"/>
      <c r="QV43" s="194"/>
      <c r="QW43" s="194"/>
      <c r="QX43" s="194"/>
      <c r="QY43" s="194"/>
      <c r="QZ43" s="194"/>
      <c r="RA43" s="194"/>
      <c r="RB43" s="194"/>
      <c r="RC43" s="194"/>
      <c r="RD43" s="194"/>
      <c r="RE43" s="194"/>
      <c r="RF43" s="194"/>
      <c r="RG43" s="194"/>
      <c r="RH43" s="194"/>
      <c r="RI43" s="194"/>
      <c r="RJ43" s="194"/>
      <c r="RK43" s="194"/>
      <c r="RL43" s="194"/>
      <c r="RM43" s="194"/>
      <c r="RN43" s="194"/>
      <c r="RO43" s="194"/>
      <c r="RP43" s="194"/>
      <c r="RQ43" s="194"/>
      <c r="RR43" s="194"/>
      <c r="RS43" s="194"/>
      <c r="RT43" s="194"/>
      <c r="RU43" s="194"/>
      <c r="RV43" s="194"/>
      <c r="RW43" s="194"/>
      <c r="RX43" s="194"/>
      <c r="RY43" s="194"/>
      <c r="RZ43" s="194"/>
      <c r="SA43" s="194"/>
      <c r="SB43" s="194"/>
      <c r="SC43" s="194"/>
      <c r="SD43" s="194"/>
      <c r="SE43" s="194"/>
      <c r="SF43" s="194"/>
      <c r="SG43" s="194"/>
      <c r="SH43" s="194"/>
      <c r="SI43" s="194"/>
      <c r="SJ43" s="194"/>
      <c r="SK43" s="194"/>
      <c r="SL43" s="194"/>
      <c r="SM43" s="194"/>
      <c r="SN43" s="194"/>
      <c r="SO43" s="194"/>
      <c r="SP43" s="194"/>
      <c r="SQ43" s="194"/>
      <c r="SR43" s="194"/>
      <c r="SS43" s="194"/>
      <c r="ST43" s="194"/>
      <c r="SU43" s="194"/>
      <c r="SV43" s="194"/>
      <c r="SW43" s="194"/>
      <c r="SX43" s="194"/>
      <c r="SY43" s="194"/>
      <c r="SZ43" s="194"/>
      <c r="TA43" s="194"/>
      <c r="TB43" s="194"/>
      <c r="TC43" s="194"/>
      <c r="TD43" s="194"/>
      <c r="TE43" s="194"/>
      <c r="TF43" s="194"/>
      <c r="TG43" s="194"/>
      <c r="TH43" s="194"/>
      <c r="TI43" s="194"/>
      <c r="TJ43" s="194"/>
      <c r="TK43" s="194"/>
      <c r="TL43" s="194"/>
      <c r="TM43" s="194"/>
      <c r="TN43" s="194"/>
      <c r="TO43" s="194"/>
      <c r="TP43" s="194"/>
      <c r="TQ43" s="194"/>
      <c r="TR43" s="194"/>
      <c r="TS43" s="194"/>
      <c r="TT43" s="194"/>
      <c r="TU43" s="194"/>
      <c r="TV43" s="194"/>
      <c r="TW43" s="194"/>
      <c r="TX43" s="194"/>
      <c r="TY43" s="194"/>
      <c r="TZ43" s="194"/>
      <c r="UA43" s="194"/>
      <c r="UB43" s="194"/>
      <c r="UC43" s="194"/>
      <c r="UD43" s="194"/>
      <c r="UE43" s="194"/>
      <c r="UF43" s="194"/>
      <c r="UG43" s="194"/>
      <c r="UH43" s="194"/>
      <c r="UI43" s="194"/>
      <c r="UJ43" s="194"/>
      <c r="UK43" s="194"/>
      <c r="UL43" s="194"/>
      <c r="UM43" s="194"/>
      <c r="UN43" s="194"/>
      <c r="UO43" s="194"/>
      <c r="UP43" s="194"/>
      <c r="UQ43" s="194"/>
      <c r="UR43" s="194"/>
      <c r="US43" s="194"/>
      <c r="UT43" s="194"/>
      <c r="UU43" s="194"/>
      <c r="UV43" s="194"/>
      <c r="UW43" s="194"/>
      <c r="UX43" s="194"/>
      <c r="UY43" s="194"/>
      <c r="UZ43" s="194"/>
      <c r="VA43" s="194"/>
      <c r="VB43" s="194"/>
      <c r="VC43" s="194"/>
      <c r="VD43" s="194"/>
      <c r="VE43" s="194"/>
      <c r="VF43" s="194"/>
      <c r="VG43" s="194"/>
      <c r="VH43" s="194"/>
      <c r="VI43" s="194"/>
      <c r="VJ43" s="194"/>
      <c r="VK43" s="194"/>
      <c r="VL43" s="194"/>
      <c r="VM43" s="194"/>
      <c r="VN43" s="194"/>
      <c r="VO43" s="194"/>
      <c r="VP43" s="194"/>
      <c r="VQ43" s="194"/>
      <c r="VR43" s="194"/>
      <c r="VS43" s="194"/>
      <c r="VT43" s="194"/>
      <c r="VU43" s="194"/>
      <c r="VV43" s="194"/>
      <c r="VW43" s="194"/>
      <c r="VX43" s="194"/>
      <c r="VY43" s="194"/>
      <c r="VZ43" s="194"/>
      <c r="WA43" s="194"/>
      <c r="WB43" s="194"/>
      <c r="WC43" s="194"/>
      <c r="WD43" s="194"/>
      <c r="WE43" s="194"/>
      <c r="WF43" s="194"/>
      <c r="WG43" s="194"/>
      <c r="WH43" s="194"/>
      <c r="WI43" s="194"/>
      <c r="WJ43" s="194"/>
      <c r="WK43" s="194"/>
      <c r="WL43" s="194"/>
      <c r="WM43" s="194"/>
      <c r="WN43" s="194"/>
      <c r="WO43" s="194"/>
      <c r="WP43" s="194"/>
      <c r="WQ43" s="194"/>
      <c r="WR43" s="194"/>
      <c r="WS43" s="194"/>
      <c r="WT43" s="194"/>
      <c r="WU43" s="194"/>
      <c r="WV43" s="194"/>
      <c r="WW43" s="194"/>
      <c r="WX43" s="194"/>
      <c r="WY43" s="194"/>
      <c r="WZ43" s="194"/>
      <c r="XA43" s="194"/>
      <c r="XB43" s="194"/>
      <c r="XC43" s="194"/>
      <c r="XD43" s="194"/>
      <c r="XE43" s="194"/>
      <c r="XF43" s="194"/>
      <c r="XG43" s="194"/>
      <c r="XH43" s="194"/>
      <c r="XI43" s="194"/>
      <c r="XJ43" s="194"/>
      <c r="XK43" s="194"/>
      <c r="XL43" s="194"/>
      <c r="XM43" s="194"/>
      <c r="XN43" s="194"/>
      <c r="XO43" s="194"/>
      <c r="XP43" s="194"/>
      <c r="XQ43" s="194"/>
      <c r="XR43" s="194"/>
      <c r="XS43" s="194"/>
      <c r="XT43" s="194"/>
      <c r="XU43" s="194"/>
      <c r="XV43" s="194"/>
      <c r="XW43" s="194"/>
      <c r="XX43" s="194"/>
      <c r="XY43" s="194"/>
      <c r="XZ43" s="194"/>
      <c r="YA43" s="194"/>
      <c r="YB43" s="194"/>
      <c r="YC43" s="194"/>
      <c r="YD43" s="194"/>
      <c r="YE43" s="194"/>
      <c r="YF43" s="194"/>
      <c r="YG43" s="194"/>
      <c r="YH43" s="194"/>
      <c r="YI43" s="194"/>
      <c r="YJ43" s="194"/>
      <c r="YK43" s="194"/>
      <c r="YL43" s="194"/>
      <c r="YM43" s="194"/>
      <c r="YN43" s="194"/>
      <c r="YO43" s="194"/>
      <c r="YP43" s="194"/>
      <c r="YQ43" s="194"/>
      <c r="YR43" s="194"/>
      <c r="YS43" s="194"/>
      <c r="YT43" s="194"/>
      <c r="YU43" s="194"/>
      <c r="YV43" s="194"/>
      <c r="YW43" s="194"/>
      <c r="YX43" s="194"/>
      <c r="YY43" s="194"/>
      <c r="YZ43" s="194"/>
      <c r="ZA43" s="194"/>
      <c r="ZB43" s="194"/>
      <c r="ZC43" s="194"/>
      <c r="ZD43" s="194"/>
      <c r="ZE43" s="194"/>
      <c r="ZF43" s="194"/>
      <c r="ZG43" s="194"/>
      <c r="ZH43" s="194"/>
      <c r="ZI43" s="194"/>
      <c r="ZJ43" s="194"/>
      <c r="ZK43" s="194"/>
      <c r="ZL43" s="194"/>
      <c r="ZM43" s="194"/>
      <c r="ZN43" s="194"/>
      <c r="ZO43" s="194"/>
      <c r="ZP43" s="194"/>
      <c r="ZQ43" s="194"/>
      <c r="ZR43" s="194"/>
      <c r="ZS43" s="194"/>
      <c r="ZT43" s="194"/>
      <c r="ZU43" s="194"/>
      <c r="ZV43" s="194"/>
      <c r="ZW43" s="194"/>
      <c r="ZX43" s="194"/>
      <c r="ZY43" s="194"/>
      <c r="ZZ43" s="194"/>
    </row>
    <row r="44" spans="1:702" s="39" customFormat="1" ht="24.75" customHeight="1">
      <c r="A44" s="194"/>
      <c r="B44" s="651"/>
      <c r="C44" s="396"/>
      <c r="D44" s="665"/>
      <c r="E44" s="1068" t="s">
        <v>414</v>
      </c>
      <c r="F44" s="1069"/>
      <c r="G44" s="819">
        <f>SUM(G35:G43)</f>
        <v>0</v>
      </c>
      <c r="H44" s="667"/>
      <c r="I44" s="667"/>
      <c r="J44" s="815"/>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194"/>
      <c r="CH44" s="194"/>
      <c r="CI44" s="194"/>
      <c r="CJ44" s="194"/>
      <c r="CK44" s="194"/>
      <c r="CL44" s="194"/>
      <c r="CM44" s="194"/>
      <c r="CN44" s="194"/>
      <c r="CO44" s="194"/>
      <c r="CP44" s="194"/>
      <c r="CQ44" s="194"/>
      <c r="CR44" s="194"/>
      <c r="CS44" s="194"/>
      <c r="CT44" s="194"/>
      <c r="CU44" s="194"/>
      <c r="CV44" s="194"/>
      <c r="CW44" s="194"/>
      <c r="CX44" s="194"/>
      <c r="CY44" s="194"/>
      <c r="CZ44" s="194"/>
      <c r="DA44" s="194"/>
      <c r="DB44" s="194"/>
      <c r="DC44" s="194"/>
      <c r="DD44" s="194"/>
      <c r="DE44" s="194"/>
      <c r="DF44" s="194"/>
      <c r="DG44" s="194"/>
      <c r="DH44" s="194"/>
      <c r="DI44" s="194"/>
      <c r="DJ44" s="194"/>
      <c r="DK44" s="194"/>
      <c r="DL44" s="194"/>
      <c r="DM44" s="194"/>
      <c r="DN44" s="194"/>
      <c r="DO44" s="194"/>
      <c r="DP44" s="194"/>
      <c r="DQ44" s="194"/>
      <c r="DR44" s="194"/>
      <c r="DS44" s="194"/>
      <c r="DT44" s="194"/>
      <c r="DU44" s="194"/>
      <c r="DV44" s="194"/>
      <c r="DW44" s="194"/>
      <c r="DX44" s="194"/>
      <c r="DY44" s="194"/>
      <c r="DZ44" s="194"/>
      <c r="EA44" s="194"/>
      <c r="EB44" s="194"/>
      <c r="EC44" s="194"/>
      <c r="ED44" s="194"/>
      <c r="EE44" s="194"/>
      <c r="EF44" s="194"/>
      <c r="EG44" s="194"/>
      <c r="EH44" s="194"/>
      <c r="EI44" s="194"/>
      <c r="EJ44" s="194"/>
      <c r="EK44" s="194"/>
      <c r="EL44" s="194"/>
      <c r="EM44" s="194"/>
      <c r="EN44" s="194"/>
      <c r="EO44" s="194"/>
      <c r="EP44" s="194"/>
      <c r="EQ44" s="194"/>
      <c r="ER44" s="194"/>
      <c r="ES44" s="194"/>
      <c r="ET44" s="194"/>
      <c r="EU44" s="194"/>
      <c r="EV44" s="194"/>
      <c r="EW44" s="194"/>
      <c r="EX44" s="194"/>
      <c r="EY44" s="194"/>
      <c r="EZ44" s="194"/>
      <c r="FA44" s="194"/>
      <c r="FB44" s="194"/>
      <c r="FC44" s="194"/>
      <c r="FD44" s="194"/>
      <c r="FE44" s="194"/>
      <c r="FF44" s="194"/>
      <c r="FG44" s="194"/>
      <c r="FH44" s="194"/>
      <c r="FI44" s="194"/>
      <c r="FJ44" s="194"/>
      <c r="FK44" s="194"/>
      <c r="FL44" s="194"/>
      <c r="FM44" s="194"/>
      <c r="FN44" s="194"/>
      <c r="FO44" s="194"/>
      <c r="FP44" s="194"/>
      <c r="FQ44" s="194"/>
      <c r="FR44" s="194"/>
      <c r="FS44" s="194"/>
      <c r="FT44" s="194"/>
      <c r="FU44" s="194"/>
      <c r="FV44" s="194"/>
      <c r="FW44" s="194"/>
      <c r="FX44" s="194"/>
      <c r="FY44" s="194"/>
      <c r="FZ44" s="194"/>
      <c r="GA44" s="194"/>
      <c r="GB44" s="194"/>
      <c r="GC44" s="194"/>
      <c r="GD44" s="194"/>
      <c r="GE44" s="194"/>
      <c r="GF44" s="194"/>
      <c r="GG44" s="194"/>
      <c r="GH44" s="194"/>
      <c r="GI44" s="194"/>
      <c r="GJ44" s="194"/>
      <c r="GK44" s="194"/>
      <c r="GL44" s="194"/>
      <c r="GM44" s="194"/>
      <c r="GN44" s="194"/>
      <c r="GO44" s="194"/>
      <c r="GP44" s="194"/>
      <c r="GQ44" s="194"/>
      <c r="GR44" s="194"/>
      <c r="GS44" s="194"/>
      <c r="GT44" s="194"/>
      <c r="GU44" s="194"/>
      <c r="GV44" s="194"/>
      <c r="GW44" s="194"/>
      <c r="GX44" s="194"/>
      <c r="GY44" s="194"/>
      <c r="GZ44" s="194"/>
      <c r="HA44" s="194"/>
      <c r="HB44" s="194"/>
      <c r="HC44" s="194"/>
      <c r="HD44" s="194"/>
      <c r="HE44" s="194"/>
      <c r="HF44" s="194"/>
      <c r="HG44" s="194"/>
      <c r="HH44" s="194"/>
      <c r="HI44" s="194"/>
      <c r="HJ44" s="194"/>
      <c r="HK44" s="194"/>
      <c r="HL44" s="194"/>
      <c r="HM44" s="194"/>
      <c r="HN44" s="194"/>
      <c r="HO44" s="194"/>
      <c r="HP44" s="194"/>
      <c r="HQ44" s="194"/>
      <c r="HR44" s="194"/>
      <c r="HS44" s="194"/>
      <c r="HT44" s="194"/>
      <c r="HU44" s="194"/>
      <c r="HV44" s="194"/>
      <c r="HW44" s="194"/>
      <c r="HX44" s="194"/>
      <c r="HY44" s="194"/>
      <c r="HZ44" s="194"/>
      <c r="IA44" s="194"/>
      <c r="IB44" s="194"/>
      <c r="IC44" s="194"/>
      <c r="ID44" s="194"/>
      <c r="IE44" s="194"/>
      <c r="IF44" s="194"/>
      <c r="IG44" s="194"/>
      <c r="IH44" s="194"/>
      <c r="II44" s="194"/>
      <c r="IJ44" s="194"/>
      <c r="IK44" s="194"/>
      <c r="IL44" s="194"/>
      <c r="IM44" s="194"/>
      <c r="IN44" s="194"/>
      <c r="IO44" s="194"/>
      <c r="IP44" s="194"/>
      <c r="IQ44" s="194"/>
      <c r="IR44" s="194"/>
      <c r="IS44" s="194"/>
      <c r="IT44" s="194"/>
      <c r="IU44" s="194"/>
      <c r="IV44" s="194"/>
      <c r="IW44" s="194"/>
      <c r="IX44" s="194"/>
      <c r="IY44" s="194"/>
      <c r="IZ44" s="194"/>
      <c r="JA44" s="194"/>
      <c r="JB44" s="194"/>
      <c r="JC44" s="194"/>
      <c r="JD44" s="194"/>
      <c r="JE44" s="194"/>
      <c r="JF44" s="194"/>
      <c r="JG44" s="194"/>
      <c r="JH44" s="194"/>
      <c r="JI44" s="194"/>
      <c r="JJ44" s="194"/>
      <c r="JK44" s="194"/>
      <c r="JL44" s="194"/>
      <c r="JM44" s="194"/>
      <c r="JN44" s="194"/>
      <c r="JO44" s="194"/>
      <c r="JP44" s="194"/>
      <c r="JQ44" s="194"/>
      <c r="JR44" s="194"/>
      <c r="JS44" s="194"/>
      <c r="JT44" s="194"/>
      <c r="JU44" s="194"/>
      <c r="JV44" s="194"/>
      <c r="JW44" s="194"/>
      <c r="JX44" s="194"/>
      <c r="JY44" s="194"/>
      <c r="JZ44" s="194"/>
      <c r="KA44" s="194"/>
      <c r="KB44" s="194"/>
      <c r="KC44" s="194"/>
      <c r="KD44" s="194"/>
      <c r="KE44" s="194"/>
      <c r="KF44" s="194"/>
      <c r="KG44" s="194"/>
      <c r="KH44" s="194"/>
      <c r="KI44" s="194"/>
      <c r="KJ44" s="194"/>
      <c r="KK44" s="194"/>
      <c r="KL44" s="194"/>
      <c r="KM44" s="194"/>
      <c r="KN44" s="194"/>
      <c r="KO44" s="194"/>
      <c r="KP44" s="194"/>
      <c r="KQ44" s="194"/>
      <c r="KR44" s="194"/>
      <c r="KS44" s="194"/>
      <c r="KT44" s="194"/>
      <c r="KU44" s="194"/>
      <c r="KV44" s="194"/>
      <c r="KW44" s="194"/>
      <c r="KX44" s="194"/>
      <c r="KY44" s="194"/>
      <c r="KZ44" s="194"/>
      <c r="LA44" s="194"/>
      <c r="LB44" s="194"/>
      <c r="LC44" s="194"/>
      <c r="LD44" s="194"/>
      <c r="LE44" s="194"/>
      <c r="LF44" s="194"/>
      <c r="LG44" s="194"/>
      <c r="LH44" s="194"/>
      <c r="LI44" s="194"/>
      <c r="LJ44" s="194"/>
      <c r="LK44" s="194"/>
      <c r="LL44" s="194"/>
      <c r="LM44" s="194"/>
      <c r="LN44" s="194"/>
      <c r="LO44" s="194"/>
      <c r="LP44" s="194"/>
      <c r="LQ44" s="194"/>
      <c r="LR44" s="194"/>
      <c r="LS44" s="194"/>
      <c r="LT44" s="194"/>
      <c r="LU44" s="194"/>
      <c r="LV44" s="194"/>
      <c r="LW44" s="194"/>
      <c r="LX44" s="194"/>
      <c r="LY44" s="194"/>
      <c r="LZ44" s="194"/>
      <c r="MA44" s="194"/>
      <c r="MB44" s="194"/>
      <c r="MC44" s="194"/>
      <c r="MD44" s="194"/>
      <c r="ME44" s="194"/>
      <c r="MF44" s="194"/>
      <c r="MG44" s="194"/>
      <c r="MH44" s="194"/>
      <c r="MI44" s="194"/>
      <c r="MJ44" s="194"/>
      <c r="MK44" s="194"/>
      <c r="ML44" s="194"/>
      <c r="MM44" s="194"/>
      <c r="MN44" s="194"/>
      <c r="MO44" s="194"/>
      <c r="MP44" s="194"/>
      <c r="MQ44" s="194"/>
      <c r="MR44" s="194"/>
      <c r="MS44" s="194"/>
      <c r="MT44" s="194"/>
      <c r="MU44" s="194"/>
      <c r="MV44" s="194"/>
      <c r="MW44" s="194"/>
      <c r="MX44" s="194"/>
      <c r="MY44" s="194"/>
      <c r="MZ44" s="194"/>
      <c r="NA44" s="194"/>
      <c r="NB44" s="194"/>
      <c r="NC44" s="194"/>
      <c r="ND44" s="194"/>
      <c r="NE44" s="194"/>
      <c r="NF44" s="194"/>
      <c r="NG44" s="194"/>
      <c r="NH44" s="194"/>
      <c r="NI44" s="194"/>
      <c r="NJ44" s="194"/>
      <c r="NK44" s="194"/>
      <c r="NL44" s="194"/>
      <c r="NM44" s="194"/>
      <c r="NN44" s="194"/>
      <c r="NO44" s="194"/>
      <c r="NP44" s="194"/>
      <c r="NQ44" s="194"/>
      <c r="NR44" s="194"/>
      <c r="NS44" s="194"/>
      <c r="NT44" s="194"/>
      <c r="NU44" s="194"/>
      <c r="NV44" s="194"/>
      <c r="NW44" s="194"/>
      <c r="NX44" s="194"/>
      <c r="NY44" s="194"/>
      <c r="NZ44" s="194"/>
      <c r="OA44" s="194"/>
      <c r="OB44" s="194"/>
      <c r="OC44" s="194"/>
      <c r="OD44" s="194"/>
      <c r="OE44" s="194"/>
      <c r="OF44" s="194"/>
      <c r="OG44" s="194"/>
      <c r="OH44" s="194"/>
      <c r="OI44" s="194"/>
      <c r="OJ44" s="194"/>
      <c r="OK44" s="194"/>
      <c r="OL44" s="194"/>
      <c r="OM44" s="194"/>
      <c r="ON44" s="194"/>
      <c r="OO44" s="194"/>
      <c r="OP44" s="194"/>
      <c r="OQ44" s="194"/>
      <c r="OR44" s="194"/>
      <c r="OS44" s="194"/>
      <c r="OT44" s="194"/>
      <c r="OU44" s="194"/>
      <c r="OV44" s="194"/>
      <c r="OW44" s="194"/>
      <c r="OX44" s="194"/>
      <c r="OY44" s="194"/>
      <c r="OZ44" s="194"/>
      <c r="PA44" s="194"/>
      <c r="PB44" s="194"/>
      <c r="PC44" s="194"/>
      <c r="PD44" s="194"/>
      <c r="PE44" s="194"/>
      <c r="PF44" s="194"/>
      <c r="PG44" s="194"/>
      <c r="PH44" s="194"/>
      <c r="PI44" s="194"/>
      <c r="PJ44" s="194"/>
      <c r="PK44" s="194"/>
      <c r="PL44" s="194"/>
      <c r="PM44" s="194"/>
      <c r="PN44" s="194"/>
      <c r="PO44" s="194"/>
      <c r="PP44" s="194"/>
      <c r="PQ44" s="194"/>
      <c r="PR44" s="194"/>
      <c r="PS44" s="194"/>
      <c r="PT44" s="194"/>
      <c r="PU44" s="194"/>
      <c r="PV44" s="194"/>
      <c r="PW44" s="194"/>
      <c r="PX44" s="194"/>
      <c r="PY44" s="194"/>
      <c r="PZ44" s="194"/>
      <c r="QA44" s="194"/>
      <c r="QB44" s="194"/>
      <c r="QC44" s="194"/>
      <c r="QD44" s="194"/>
      <c r="QE44" s="194"/>
      <c r="QF44" s="194"/>
      <c r="QG44" s="194"/>
      <c r="QH44" s="194"/>
      <c r="QI44" s="194"/>
      <c r="QJ44" s="194"/>
      <c r="QK44" s="194"/>
      <c r="QL44" s="194"/>
      <c r="QM44" s="194"/>
      <c r="QN44" s="194"/>
      <c r="QO44" s="194"/>
      <c r="QP44" s="194"/>
      <c r="QQ44" s="194"/>
      <c r="QR44" s="194"/>
      <c r="QS44" s="194"/>
      <c r="QT44" s="194"/>
      <c r="QU44" s="194"/>
      <c r="QV44" s="194"/>
      <c r="QW44" s="194"/>
      <c r="QX44" s="194"/>
      <c r="QY44" s="194"/>
      <c r="QZ44" s="194"/>
      <c r="RA44" s="194"/>
      <c r="RB44" s="194"/>
      <c r="RC44" s="194"/>
      <c r="RD44" s="194"/>
      <c r="RE44" s="194"/>
      <c r="RF44" s="194"/>
      <c r="RG44" s="194"/>
      <c r="RH44" s="194"/>
      <c r="RI44" s="194"/>
      <c r="RJ44" s="194"/>
      <c r="RK44" s="194"/>
      <c r="RL44" s="194"/>
      <c r="RM44" s="194"/>
      <c r="RN44" s="194"/>
      <c r="RO44" s="194"/>
      <c r="RP44" s="194"/>
      <c r="RQ44" s="194"/>
      <c r="RR44" s="194"/>
      <c r="RS44" s="194"/>
      <c r="RT44" s="194"/>
      <c r="RU44" s="194"/>
      <c r="RV44" s="194"/>
      <c r="RW44" s="194"/>
      <c r="RX44" s="194"/>
      <c r="RY44" s="194"/>
      <c r="RZ44" s="194"/>
      <c r="SA44" s="194"/>
      <c r="SB44" s="194"/>
      <c r="SC44" s="194"/>
      <c r="SD44" s="194"/>
      <c r="SE44" s="194"/>
      <c r="SF44" s="194"/>
      <c r="SG44" s="194"/>
      <c r="SH44" s="194"/>
      <c r="SI44" s="194"/>
      <c r="SJ44" s="194"/>
      <c r="SK44" s="194"/>
      <c r="SL44" s="194"/>
      <c r="SM44" s="194"/>
      <c r="SN44" s="194"/>
      <c r="SO44" s="194"/>
      <c r="SP44" s="194"/>
      <c r="SQ44" s="194"/>
      <c r="SR44" s="194"/>
      <c r="SS44" s="194"/>
      <c r="ST44" s="194"/>
      <c r="SU44" s="194"/>
      <c r="SV44" s="194"/>
      <c r="SW44" s="194"/>
      <c r="SX44" s="194"/>
      <c r="SY44" s="194"/>
      <c r="SZ44" s="194"/>
      <c r="TA44" s="194"/>
      <c r="TB44" s="194"/>
      <c r="TC44" s="194"/>
      <c r="TD44" s="194"/>
      <c r="TE44" s="194"/>
      <c r="TF44" s="194"/>
      <c r="TG44" s="194"/>
      <c r="TH44" s="194"/>
      <c r="TI44" s="194"/>
      <c r="TJ44" s="194"/>
      <c r="TK44" s="194"/>
      <c r="TL44" s="194"/>
      <c r="TM44" s="194"/>
      <c r="TN44" s="194"/>
      <c r="TO44" s="194"/>
      <c r="TP44" s="194"/>
      <c r="TQ44" s="194"/>
      <c r="TR44" s="194"/>
      <c r="TS44" s="194"/>
      <c r="TT44" s="194"/>
      <c r="TU44" s="194"/>
      <c r="TV44" s="194"/>
      <c r="TW44" s="194"/>
      <c r="TX44" s="194"/>
      <c r="TY44" s="194"/>
      <c r="TZ44" s="194"/>
      <c r="UA44" s="194"/>
      <c r="UB44" s="194"/>
      <c r="UC44" s="194"/>
      <c r="UD44" s="194"/>
      <c r="UE44" s="194"/>
      <c r="UF44" s="194"/>
      <c r="UG44" s="194"/>
      <c r="UH44" s="194"/>
      <c r="UI44" s="194"/>
      <c r="UJ44" s="194"/>
      <c r="UK44" s="194"/>
      <c r="UL44" s="194"/>
      <c r="UM44" s="194"/>
      <c r="UN44" s="194"/>
      <c r="UO44" s="194"/>
      <c r="UP44" s="194"/>
      <c r="UQ44" s="194"/>
      <c r="UR44" s="194"/>
      <c r="US44" s="194"/>
      <c r="UT44" s="194"/>
      <c r="UU44" s="194"/>
      <c r="UV44" s="194"/>
      <c r="UW44" s="194"/>
      <c r="UX44" s="194"/>
      <c r="UY44" s="194"/>
      <c r="UZ44" s="194"/>
      <c r="VA44" s="194"/>
      <c r="VB44" s="194"/>
      <c r="VC44" s="194"/>
      <c r="VD44" s="194"/>
      <c r="VE44" s="194"/>
      <c r="VF44" s="194"/>
      <c r="VG44" s="194"/>
      <c r="VH44" s="194"/>
      <c r="VI44" s="194"/>
      <c r="VJ44" s="194"/>
      <c r="VK44" s="194"/>
      <c r="VL44" s="194"/>
      <c r="VM44" s="194"/>
      <c r="VN44" s="194"/>
      <c r="VO44" s="194"/>
      <c r="VP44" s="194"/>
      <c r="VQ44" s="194"/>
      <c r="VR44" s="194"/>
      <c r="VS44" s="194"/>
      <c r="VT44" s="194"/>
      <c r="VU44" s="194"/>
      <c r="VV44" s="194"/>
      <c r="VW44" s="194"/>
      <c r="VX44" s="194"/>
      <c r="VY44" s="194"/>
      <c r="VZ44" s="194"/>
      <c r="WA44" s="194"/>
      <c r="WB44" s="194"/>
      <c r="WC44" s="194"/>
      <c r="WD44" s="194"/>
      <c r="WE44" s="194"/>
      <c r="WF44" s="194"/>
      <c r="WG44" s="194"/>
      <c r="WH44" s="194"/>
      <c r="WI44" s="194"/>
      <c r="WJ44" s="194"/>
      <c r="WK44" s="194"/>
      <c r="WL44" s="194"/>
      <c r="WM44" s="194"/>
      <c r="WN44" s="194"/>
      <c r="WO44" s="194"/>
      <c r="WP44" s="194"/>
      <c r="WQ44" s="194"/>
      <c r="WR44" s="194"/>
      <c r="WS44" s="194"/>
      <c r="WT44" s="194"/>
      <c r="WU44" s="194"/>
      <c r="WV44" s="194"/>
      <c r="WW44" s="194"/>
      <c r="WX44" s="194"/>
      <c r="WY44" s="194"/>
      <c r="WZ44" s="194"/>
      <c r="XA44" s="194"/>
      <c r="XB44" s="194"/>
      <c r="XC44" s="194"/>
      <c r="XD44" s="194"/>
      <c r="XE44" s="194"/>
      <c r="XF44" s="194"/>
      <c r="XG44" s="194"/>
      <c r="XH44" s="194"/>
      <c r="XI44" s="194"/>
      <c r="XJ44" s="194"/>
      <c r="XK44" s="194"/>
      <c r="XL44" s="194"/>
      <c r="XM44" s="194"/>
      <c r="XN44" s="194"/>
      <c r="XO44" s="194"/>
      <c r="XP44" s="194"/>
      <c r="XQ44" s="194"/>
      <c r="XR44" s="194"/>
      <c r="XS44" s="194"/>
      <c r="XT44" s="194"/>
      <c r="XU44" s="194"/>
      <c r="XV44" s="194"/>
      <c r="XW44" s="194"/>
      <c r="XX44" s="194"/>
      <c r="XY44" s="194"/>
      <c r="XZ44" s="194"/>
      <c r="YA44" s="194"/>
      <c r="YB44" s="194"/>
      <c r="YC44" s="194"/>
      <c r="YD44" s="194"/>
      <c r="YE44" s="194"/>
      <c r="YF44" s="194"/>
      <c r="YG44" s="194"/>
      <c r="YH44" s="194"/>
      <c r="YI44" s="194"/>
      <c r="YJ44" s="194"/>
      <c r="YK44" s="194"/>
      <c r="YL44" s="194"/>
      <c r="YM44" s="194"/>
      <c r="YN44" s="194"/>
      <c r="YO44" s="194"/>
      <c r="YP44" s="194"/>
      <c r="YQ44" s="194"/>
      <c r="YR44" s="194"/>
      <c r="YS44" s="194"/>
      <c r="YT44" s="194"/>
      <c r="YU44" s="194"/>
      <c r="YV44" s="194"/>
      <c r="YW44" s="194"/>
      <c r="YX44" s="194"/>
      <c r="YY44" s="194"/>
      <c r="YZ44" s="194"/>
      <c r="ZA44" s="194"/>
      <c r="ZB44" s="194"/>
      <c r="ZC44" s="194"/>
      <c r="ZD44" s="194"/>
      <c r="ZE44" s="194"/>
      <c r="ZF44" s="194"/>
      <c r="ZG44" s="194"/>
      <c r="ZH44" s="194"/>
      <c r="ZI44" s="194"/>
      <c r="ZJ44" s="194"/>
      <c r="ZK44" s="194"/>
      <c r="ZL44" s="194"/>
      <c r="ZM44" s="194"/>
      <c r="ZN44" s="194"/>
      <c r="ZO44" s="194"/>
      <c r="ZP44" s="194"/>
      <c r="ZQ44" s="194"/>
      <c r="ZR44" s="194"/>
      <c r="ZS44" s="194"/>
      <c r="ZT44" s="194"/>
      <c r="ZU44" s="194"/>
      <c r="ZV44" s="194"/>
      <c r="ZW44" s="194"/>
      <c r="ZX44" s="194"/>
      <c r="ZY44" s="194"/>
      <c r="ZZ44" s="194"/>
    </row>
    <row r="45" spans="1:702" ht="16.5" customHeight="1">
      <c r="C45" s="396"/>
      <c r="D45" s="652"/>
      <c r="F45" s="652"/>
      <c r="G45" s="665"/>
      <c r="H45" s="687"/>
      <c r="I45" s="687"/>
      <c r="J45" s="813"/>
    </row>
    <row r="46" spans="1:702" s="39" customFormat="1" ht="16.5" customHeight="1">
      <c r="A46" s="194"/>
      <c r="B46" s="817" t="s">
        <v>415</v>
      </c>
      <c r="C46" s="653"/>
      <c r="D46" s="396"/>
      <c r="E46" s="652"/>
      <c r="F46" s="396"/>
      <c r="G46" s="665"/>
      <c r="H46" s="687"/>
      <c r="I46" s="687" t="s">
        <v>297</v>
      </c>
      <c r="J46" s="196"/>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c r="BV46" s="194"/>
      <c r="BW46" s="194"/>
      <c r="BX46" s="194"/>
      <c r="BY46" s="194"/>
      <c r="BZ46" s="194"/>
      <c r="CA46" s="194"/>
      <c r="CB46" s="194"/>
      <c r="CC46" s="194"/>
      <c r="CD46" s="194"/>
      <c r="CE46" s="194"/>
      <c r="CF46" s="194"/>
      <c r="CG46" s="194"/>
      <c r="CH46" s="194"/>
      <c r="CI46" s="194"/>
      <c r="CJ46" s="194"/>
      <c r="CK46" s="194"/>
      <c r="CL46" s="194"/>
      <c r="CM46" s="194"/>
      <c r="CN46" s="194"/>
      <c r="CO46" s="194"/>
      <c r="CP46" s="194"/>
      <c r="CQ46" s="194"/>
      <c r="CR46" s="194"/>
      <c r="CS46" s="194"/>
      <c r="CT46" s="194"/>
      <c r="CU46" s="194"/>
      <c r="CV46" s="194"/>
      <c r="CW46" s="194"/>
      <c r="CX46" s="194"/>
      <c r="CY46" s="194"/>
      <c r="CZ46" s="194"/>
      <c r="DA46" s="194"/>
      <c r="DB46" s="194"/>
      <c r="DC46" s="194"/>
      <c r="DD46" s="194"/>
      <c r="DE46" s="194"/>
      <c r="DF46" s="194"/>
      <c r="DG46" s="194"/>
      <c r="DH46" s="194"/>
      <c r="DI46" s="194"/>
      <c r="DJ46" s="194"/>
      <c r="DK46" s="194"/>
      <c r="DL46" s="194"/>
      <c r="DM46" s="194"/>
      <c r="DN46" s="194"/>
      <c r="DO46" s="194"/>
      <c r="DP46" s="194"/>
      <c r="DQ46" s="194"/>
      <c r="DR46" s="194"/>
      <c r="DS46" s="194"/>
      <c r="DT46" s="194"/>
      <c r="DU46" s="194"/>
      <c r="DV46" s="194"/>
      <c r="DW46" s="194"/>
      <c r="DX46" s="194"/>
      <c r="DY46" s="194"/>
      <c r="DZ46" s="194"/>
      <c r="EA46" s="194"/>
      <c r="EB46" s="194"/>
      <c r="EC46" s="194"/>
      <c r="ED46" s="194"/>
      <c r="EE46" s="194"/>
      <c r="EF46" s="194"/>
      <c r="EG46" s="194"/>
      <c r="EH46" s="194"/>
      <c r="EI46" s="194"/>
      <c r="EJ46" s="194"/>
      <c r="EK46" s="194"/>
      <c r="EL46" s="194"/>
      <c r="EM46" s="194"/>
      <c r="EN46" s="194"/>
      <c r="EO46" s="194"/>
      <c r="EP46" s="194"/>
      <c r="EQ46" s="194"/>
      <c r="ER46" s="194"/>
      <c r="ES46" s="194"/>
      <c r="ET46" s="194"/>
      <c r="EU46" s="194"/>
      <c r="EV46" s="194"/>
      <c r="EW46" s="194"/>
      <c r="EX46" s="194"/>
      <c r="EY46" s="194"/>
      <c r="EZ46" s="194"/>
      <c r="FA46" s="194"/>
      <c r="FB46" s="194"/>
      <c r="FC46" s="194"/>
      <c r="FD46" s="194"/>
      <c r="FE46" s="194"/>
      <c r="FF46" s="194"/>
      <c r="FG46" s="194"/>
      <c r="FH46" s="194"/>
      <c r="FI46" s="194"/>
      <c r="FJ46" s="194"/>
      <c r="FK46" s="194"/>
      <c r="FL46" s="194"/>
      <c r="FM46" s="194"/>
      <c r="FN46" s="194"/>
      <c r="FO46" s="194"/>
      <c r="FP46" s="194"/>
      <c r="FQ46" s="194"/>
      <c r="FR46" s="194"/>
      <c r="FS46" s="194"/>
      <c r="FT46" s="194"/>
      <c r="FU46" s="194"/>
      <c r="FV46" s="194"/>
      <c r="FW46" s="194"/>
      <c r="FX46" s="194"/>
      <c r="FY46" s="194"/>
      <c r="FZ46" s="194"/>
      <c r="GA46" s="194"/>
      <c r="GB46" s="194"/>
      <c r="GC46" s="194"/>
      <c r="GD46" s="194"/>
      <c r="GE46" s="194"/>
      <c r="GF46" s="194"/>
      <c r="GG46" s="194"/>
      <c r="GH46" s="194"/>
      <c r="GI46" s="194"/>
      <c r="GJ46" s="194"/>
      <c r="GK46" s="194"/>
      <c r="GL46" s="194"/>
      <c r="GM46" s="194"/>
      <c r="GN46" s="194"/>
      <c r="GO46" s="194"/>
      <c r="GP46" s="194"/>
      <c r="GQ46" s="194"/>
      <c r="GR46" s="194"/>
      <c r="GS46" s="194"/>
      <c r="GT46" s="194"/>
      <c r="GU46" s="194"/>
      <c r="GV46" s="194"/>
      <c r="GW46" s="194"/>
      <c r="GX46" s="194"/>
      <c r="GY46" s="194"/>
      <c r="GZ46" s="194"/>
      <c r="HA46" s="194"/>
      <c r="HB46" s="194"/>
      <c r="HC46" s="194"/>
      <c r="HD46" s="194"/>
      <c r="HE46" s="194"/>
      <c r="HF46" s="194"/>
      <c r="HG46" s="194"/>
      <c r="HH46" s="194"/>
      <c r="HI46" s="194"/>
      <c r="HJ46" s="194"/>
      <c r="HK46" s="194"/>
      <c r="HL46" s="194"/>
      <c r="HM46" s="194"/>
      <c r="HN46" s="194"/>
      <c r="HO46" s="194"/>
      <c r="HP46" s="194"/>
      <c r="HQ46" s="194"/>
      <c r="HR46" s="194"/>
      <c r="HS46" s="194"/>
      <c r="HT46" s="194"/>
      <c r="HU46" s="194"/>
      <c r="HV46" s="194"/>
      <c r="HW46" s="194"/>
      <c r="HX46" s="194"/>
      <c r="HY46" s="194"/>
      <c r="HZ46" s="194"/>
      <c r="IA46" s="194"/>
      <c r="IB46" s="194"/>
      <c r="IC46" s="194"/>
      <c r="ID46" s="194"/>
      <c r="IE46" s="194"/>
      <c r="IF46" s="194"/>
      <c r="IG46" s="194"/>
      <c r="IH46" s="194"/>
      <c r="II46" s="194"/>
      <c r="IJ46" s="194"/>
      <c r="IK46" s="194"/>
      <c r="IL46" s="194"/>
      <c r="IM46" s="194"/>
      <c r="IN46" s="194"/>
      <c r="IO46" s="194"/>
      <c r="IP46" s="194"/>
      <c r="IQ46" s="194"/>
      <c r="IR46" s="194"/>
      <c r="IS46" s="194"/>
      <c r="IT46" s="194"/>
      <c r="IU46" s="194"/>
      <c r="IV46" s="194"/>
      <c r="IW46" s="194"/>
      <c r="IX46" s="194"/>
      <c r="IY46" s="194"/>
      <c r="IZ46" s="194"/>
      <c r="JA46" s="194"/>
      <c r="JB46" s="194"/>
      <c r="JC46" s="194"/>
      <c r="JD46" s="194"/>
      <c r="JE46" s="194"/>
      <c r="JF46" s="194"/>
      <c r="JG46" s="194"/>
      <c r="JH46" s="194"/>
      <c r="JI46" s="194"/>
      <c r="JJ46" s="194"/>
      <c r="JK46" s="194"/>
      <c r="JL46" s="194"/>
      <c r="JM46" s="194"/>
      <c r="JN46" s="194"/>
      <c r="JO46" s="194"/>
      <c r="JP46" s="194"/>
      <c r="JQ46" s="194"/>
      <c r="JR46" s="194"/>
      <c r="JS46" s="194"/>
      <c r="JT46" s="194"/>
      <c r="JU46" s="194"/>
      <c r="JV46" s="194"/>
      <c r="JW46" s="194"/>
      <c r="JX46" s="194"/>
      <c r="JY46" s="194"/>
      <c r="JZ46" s="194"/>
      <c r="KA46" s="194"/>
      <c r="KB46" s="194"/>
      <c r="KC46" s="194"/>
      <c r="KD46" s="194"/>
      <c r="KE46" s="194"/>
      <c r="KF46" s="194"/>
      <c r="KG46" s="194"/>
      <c r="KH46" s="194"/>
      <c r="KI46" s="194"/>
      <c r="KJ46" s="194"/>
      <c r="KK46" s="194"/>
      <c r="KL46" s="194"/>
      <c r="KM46" s="194"/>
      <c r="KN46" s="194"/>
      <c r="KO46" s="194"/>
      <c r="KP46" s="194"/>
      <c r="KQ46" s="194"/>
      <c r="KR46" s="194"/>
      <c r="KS46" s="194"/>
      <c r="KT46" s="194"/>
      <c r="KU46" s="194"/>
      <c r="KV46" s="194"/>
      <c r="KW46" s="194"/>
      <c r="KX46" s="194"/>
      <c r="KY46" s="194"/>
      <c r="KZ46" s="194"/>
      <c r="LA46" s="194"/>
      <c r="LB46" s="194"/>
      <c r="LC46" s="194"/>
      <c r="LD46" s="194"/>
      <c r="LE46" s="194"/>
      <c r="LF46" s="194"/>
      <c r="LG46" s="194"/>
      <c r="LH46" s="194"/>
      <c r="LI46" s="194"/>
      <c r="LJ46" s="194"/>
      <c r="LK46" s="194"/>
      <c r="LL46" s="194"/>
      <c r="LM46" s="194"/>
      <c r="LN46" s="194"/>
      <c r="LO46" s="194"/>
      <c r="LP46" s="194"/>
      <c r="LQ46" s="194"/>
      <c r="LR46" s="194"/>
      <c r="LS46" s="194"/>
      <c r="LT46" s="194"/>
      <c r="LU46" s="194"/>
      <c r="LV46" s="194"/>
      <c r="LW46" s="194"/>
      <c r="LX46" s="194"/>
      <c r="LY46" s="194"/>
      <c r="LZ46" s="194"/>
      <c r="MA46" s="194"/>
      <c r="MB46" s="194"/>
      <c r="MC46" s="194"/>
      <c r="MD46" s="194"/>
      <c r="ME46" s="194"/>
      <c r="MF46" s="194"/>
      <c r="MG46" s="194"/>
      <c r="MH46" s="194"/>
      <c r="MI46" s="194"/>
      <c r="MJ46" s="194"/>
      <c r="MK46" s="194"/>
      <c r="ML46" s="194"/>
      <c r="MM46" s="194"/>
      <c r="MN46" s="194"/>
      <c r="MO46" s="194"/>
      <c r="MP46" s="194"/>
      <c r="MQ46" s="194"/>
      <c r="MR46" s="194"/>
      <c r="MS46" s="194"/>
      <c r="MT46" s="194"/>
      <c r="MU46" s="194"/>
      <c r="MV46" s="194"/>
      <c r="MW46" s="194"/>
      <c r="MX46" s="194"/>
      <c r="MY46" s="194"/>
      <c r="MZ46" s="194"/>
      <c r="NA46" s="194"/>
      <c r="NB46" s="194"/>
      <c r="NC46" s="194"/>
      <c r="ND46" s="194"/>
      <c r="NE46" s="194"/>
      <c r="NF46" s="194"/>
      <c r="NG46" s="194"/>
      <c r="NH46" s="194"/>
      <c r="NI46" s="194"/>
      <c r="NJ46" s="194"/>
      <c r="NK46" s="194"/>
      <c r="NL46" s="194"/>
      <c r="NM46" s="194"/>
      <c r="NN46" s="194"/>
      <c r="NO46" s="194"/>
      <c r="NP46" s="194"/>
      <c r="NQ46" s="194"/>
      <c r="NR46" s="194"/>
      <c r="NS46" s="194"/>
      <c r="NT46" s="194"/>
      <c r="NU46" s="194"/>
      <c r="NV46" s="194"/>
      <c r="NW46" s="194"/>
      <c r="NX46" s="194"/>
      <c r="NY46" s="194"/>
      <c r="NZ46" s="194"/>
      <c r="OA46" s="194"/>
      <c r="OB46" s="194"/>
      <c r="OC46" s="194"/>
      <c r="OD46" s="194"/>
      <c r="OE46" s="194"/>
      <c r="OF46" s="194"/>
      <c r="OG46" s="194"/>
      <c r="OH46" s="194"/>
      <c r="OI46" s="194"/>
      <c r="OJ46" s="194"/>
      <c r="OK46" s="194"/>
      <c r="OL46" s="194"/>
      <c r="OM46" s="194"/>
      <c r="ON46" s="194"/>
      <c r="OO46" s="194"/>
      <c r="OP46" s="194"/>
      <c r="OQ46" s="194"/>
      <c r="OR46" s="194"/>
      <c r="OS46" s="194"/>
      <c r="OT46" s="194"/>
      <c r="OU46" s="194"/>
      <c r="OV46" s="194"/>
      <c r="OW46" s="194"/>
      <c r="OX46" s="194"/>
      <c r="OY46" s="194"/>
      <c r="OZ46" s="194"/>
      <c r="PA46" s="194"/>
      <c r="PB46" s="194"/>
      <c r="PC46" s="194"/>
      <c r="PD46" s="194"/>
      <c r="PE46" s="194"/>
      <c r="PF46" s="194"/>
      <c r="PG46" s="194"/>
      <c r="PH46" s="194"/>
      <c r="PI46" s="194"/>
      <c r="PJ46" s="194"/>
      <c r="PK46" s="194"/>
      <c r="PL46" s="194"/>
      <c r="PM46" s="194"/>
      <c r="PN46" s="194"/>
      <c r="PO46" s="194"/>
      <c r="PP46" s="194"/>
      <c r="PQ46" s="194"/>
      <c r="PR46" s="194"/>
      <c r="PS46" s="194"/>
      <c r="PT46" s="194"/>
      <c r="PU46" s="194"/>
      <c r="PV46" s="194"/>
      <c r="PW46" s="194"/>
      <c r="PX46" s="194"/>
      <c r="PY46" s="194"/>
      <c r="PZ46" s="194"/>
      <c r="QA46" s="194"/>
      <c r="QB46" s="194"/>
      <c r="QC46" s="194"/>
      <c r="QD46" s="194"/>
      <c r="QE46" s="194"/>
      <c r="QF46" s="194"/>
      <c r="QG46" s="194"/>
      <c r="QH46" s="194"/>
      <c r="QI46" s="194"/>
      <c r="QJ46" s="194"/>
      <c r="QK46" s="194"/>
      <c r="QL46" s="194"/>
      <c r="QM46" s="194"/>
      <c r="QN46" s="194"/>
      <c r="QO46" s="194"/>
      <c r="QP46" s="194"/>
      <c r="QQ46" s="194"/>
      <c r="QR46" s="194"/>
      <c r="QS46" s="194"/>
      <c r="QT46" s="194"/>
      <c r="QU46" s="194"/>
      <c r="QV46" s="194"/>
      <c r="QW46" s="194"/>
      <c r="QX46" s="194"/>
      <c r="QY46" s="194"/>
      <c r="QZ46" s="194"/>
      <c r="RA46" s="194"/>
      <c r="RB46" s="194"/>
      <c r="RC46" s="194"/>
      <c r="RD46" s="194"/>
      <c r="RE46" s="194"/>
      <c r="RF46" s="194"/>
      <c r="RG46" s="194"/>
      <c r="RH46" s="194"/>
      <c r="RI46" s="194"/>
      <c r="RJ46" s="194"/>
      <c r="RK46" s="194"/>
      <c r="RL46" s="194"/>
      <c r="RM46" s="194"/>
      <c r="RN46" s="194"/>
      <c r="RO46" s="194"/>
      <c r="RP46" s="194"/>
      <c r="RQ46" s="194"/>
      <c r="RR46" s="194"/>
      <c r="RS46" s="194"/>
      <c r="RT46" s="194"/>
      <c r="RU46" s="194"/>
      <c r="RV46" s="194"/>
      <c r="RW46" s="194"/>
      <c r="RX46" s="194"/>
      <c r="RY46" s="194"/>
      <c r="RZ46" s="194"/>
      <c r="SA46" s="194"/>
      <c r="SB46" s="194"/>
      <c r="SC46" s="194"/>
      <c r="SD46" s="194"/>
      <c r="SE46" s="194"/>
      <c r="SF46" s="194"/>
      <c r="SG46" s="194"/>
      <c r="SH46" s="194"/>
      <c r="SI46" s="194"/>
      <c r="SJ46" s="194"/>
      <c r="SK46" s="194"/>
      <c r="SL46" s="194"/>
      <c r="SM46" s="194"/>
      <c r="SN46" s="194"/>
      <c r="SO46" s="194"/>
      <c r="SP46" s="194"/>
      <c r="SQ46" s="194"/>
      <c r="SR46" s="194"/>
      <c r="SS46" s="194"/>
      <c r="ST46" s="194"/>
      <c r="SU46" s="194"/>
      <c r="SV46" s="194"/>
      <c r="SW46" s="194"/>
      <c r="SX46" s="194"/>
      <c r="SY46" s="194"/>
      <c r="SZ46" s="194"/>
      <c r="TA46" s="194"/>
      <c r="TB46" s="194"/>
      <c r="TC46" s="194"/>
      <c r="TD46" s="194"/>
      <c r="TE46" s="194"/>
      <c r="TF46" s="194"/>
      <c r="TG46" s="194"/>
      <c r="TH46" s="194"/>
      <c r="TI46" s="194"/>
      <c r="TJ46" s="194"/>
      <c r="TK46" s="194"/>
      <c r="TL46" s="194"/>
      <c r="TM46" s="194"/>
      <c r="TN46" s="194"/>
      <c r="TO46" s="194"/>
      <c r="TP46" s="194"/>
      <c r="TQ46" s="194"/>
      <c r="TR46" s="194"/>
      <c r="TS46" s="194"/>
      <c r="TT46" s="194"/>
      <c r="TU46" s="194"/>
      <c r="TV46" s="194"/>
      <c r="TW46" s="194"/>
      <c r="TX46" s="194"/>
      <c r="TY46" s="194"/>
      <c r="TZ46" s="194"/>
      <c r="UA46" s="194"/>
      <c r="UB46" s="194"/>
      <c r="UC46" s="194"/>
      <c r="UD46" s="194"/>
      <c r="UE46" s="194"/>
      <c r="UF46" s="194"/>
      <c r="UG46" s="194"/>
      <c r="UH46" s="194"/>
      <c r="UI46" s="194"/>
      <c r="UJ46" s="194"/>
      <c r="UK46" s="194"/>
      <c r="UL46" s="194"/>
      <c r="UM46" s="194"/>
      <c r="UN46" s="194"/>
      <c r="UO46" s="194"/>
      <c r="UP46" s="194"/>
      <c r="UQ46" s="194"/>
      <c r="UR46" s="194"/>
      <c r="US46" s="194"/>
      <c r="UT46" s="194"/>
      <c r="UU46" s="194"/>
      <c r="UV46" s="194"/>
      <c r="UW46" s="194"/>
      <c r="UX46" s="194"/>
      <c r="UY46" s="194"/>
      <c r="UZ46" s="194"/>
      <c r="VA46" s="194"/>
      <c r="VB46" s="194"/>
      <c r="VC46" s="194"/>
      <c r="VD46" s="194"/>
      <c r="VE46" s="194"/>
      <c r="VF46" s="194"/>
      <c r="VG46" s="194"/>
      <c r="VH46" s="194"/>
      <c r="VI46" s="194"/>
      <c r="VJ46" s="194"/>
      <c r="VK46" s="194"/>
      <c r="VL46" s="194"/>
      <c r="VM46" s="194"/>
      <c r="VN46" s="194"/>
      <c r="VO46" s="194"/>
      <c r="VP46" s="194"/>
      <c r="VQ46" s="194"/>
      <c r="VR46" s="194"/>
      <c r="VS46" s="194"/>
      <c r="VT46" s="194"/>
      <c r="VU46" s="194"/>
      <c r="VV46" s="194"/>
      <c r="VW46" s="194"/>
      <c r="VX46" s="194"/>
      <c r="VY46" s="194"/>
      <c r="VZ46" s="194"/>
      <c r="WA46" s="194"/>
      <c r="WB46" s="194"/>
      <c r="WC46" s="194"/>
      <c r="WD46" s="194"/>
      <c r="WE46" s="194"/>
      <c r="WF46" s="194"/>
      <c r="WG46" s="194"/>
      <c r="WH46" s="194"/>
      <c r="WI46" s="194"/>
      <c r="WJ46" s="194"/>
      <c r="WK46" s="194"/>
      <c r="WL46" s="194"/>
      <c r="WM46" s="194"/>
      <c r="WN46" s="194"/>
      <c r="WO46" s="194"/>
      <c r="WP46" s="194"/>
      <c r="WQ46" s="194"/>
      <c r="WR46" s="194"/>
      <c r="WS46" s="194"/>
      <c r="WT46" s="194"/>
      <c r="WU46" s="194"/>
      <c r="WV46" s="194"/>
      <c r="WW46" s="194"/>
      <c r="WX46" s="194"/>
      <c r="WY46" s="194"/>
      <c r="WZ46" s="194"/>
      <c r="XA46" s="194"/>
      <c r="XB46" s="194"/>
      <c r="XC46" s="194"/>
      <c r="XD46" s="194"/>
      <c r="XE46" s="194"/>
      <c r="XF46" s="194"/>
      <c r="XG46" s="194"/>
      <c r="XH46" s="194"/>
      <c r="XI46" s="194"/>
      <c r="XJ46" s="194"/>
      <c r="XK46" s="194"/>
      <c r="XL46" s="194"/>
      <c r="XM46" s="194"/>
      <c r="XN46" s="194"/>
      <c r="XO46" s="194"/>
      <c r="XP46" s="194"/>
      <c r="XQ46" s="194"/>
      <c r="XR46" s="194"/>
      <c r="XS46" s="194"/>
      <c r="XT46" s="194"/>
      <c r="XU46" s="194"/>
      <c r="XV46" s="194"/>
      <c r="XW46" s="194"/>
      <c r="XX46" s="194"/>
      <c r="XY46" s="194"/>
      <c r="XZ46" s="194"/>
      <c r="YA46" s="194"/>
      <c r="YB46" s="194"/>
      <c r="YC46" s="194"/>
      <c r="YD46" s="194"/>
      <c r="YE46" s="194"/>
      <c r="YF46" s="194"/>
      <c r="YG46" s="194"/>
      <c r="YH46" s="194"/>
      <c r="YI46" s="194"/>
      <c r="YJ46" s="194"/>
      <c r="YK46" s="194"/>
      <c r="YL46" s="194"/>
      <c r="YM46" s="194"/>
      <c r="YN46" s="194"/>
      <c r="YO46" s="194"/>
      <c r="YP46" s="194"/>
      <c r="YQ46" s="194"/>
      <c r="YR46" s="194"/>
      <c r="YS46" s="194"/>
      <c r="YT46" s="194"/>
      <c r="YU46" s="194"/>
      <c r="YV46" s="194"/>
      <c r="YW46" s="194"/>
      <c r="YX46" s="194"/>
      <c r="YY46" s="194"/>
      <c r="YZ46" s="194"/>
      <c r="ZA46" s="194"/>
      <c r="ZB46" s="194"/>
      <c r="ZC46" s="194"/>
      <c r="ZD46" s="194"/>
      <c r="ZE46" s="194"/>
      <c r="ZF46" s="194"/>
      <c r="ZG46" s="194"/>
      <c r="ZH46" s="194"/>
      <c r="ZI46" s="194"/>
      <c r="ZJ46" s="194"/>
      <c r="ZK46" s="194"/>
      <c r="ZL46" s="194"/>
      <c r="ZM46" s="194"/>
      <c r="ZN46" s="194"/>
      <c r="ZO46" s="194"/>
      <c r="ZP46" s="194"/>
      <c r="ZQ46" s="194"/>
      <c r="ZR46" s="194"/>
      <c r="ZS46" s="194"/>
      <c r="ZT46" s="194"/>
      <c r="ZU46" s="194"/>
      <c r="ZV46" s="194"/>
      <c r="ZW46" s="194"/>
      <c r="ZX46" s="194"/>
      <c r="ZY46" s="194"/>
      <c r="ZZ46" s="194"/>
    </row>
    <row r="47" spans="1:702" s="39" customFormat="1" ht="35.25" customHeight="1">
      <c r="A47" s="194"/>
      <c r="B47" s="824" t="s">
        <v>398</v>
      </c>
      <c r="C47" s="674" t="s">
        <v>416</v>
      </c>
      <c r="D47" s="642" t="s">
        <v>400</v>
      </c>
      <c r="E47" s="655" t="s">
        <v>401</v>
      </c>
      <c r="F47" s="675" t="s">
        <v>417</v>
      </c>
      <c r="G47" s="657" t="s">
        <v>403</v>
      </c>
      <c r="H47" s="658" t="s">
        <v>404</v>
      </c>
      <c r="I47" s="656" t="s">
        <v>369</v>
      </c>
      <c r="J47" s="198"/>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194"/>
      <c r="BZ47" s="194"/>
      <c r="CA47" s="194"/>
      <c r="CB47" s="194"/>
      <c r="CC47" s="194"/>
      <c r="CD47" s="194"/>
      <c r="CE47" s="194"/>
      <c r="CF47" s="194"/>
      <c r="CG47" s="194"/>
      <c r="CH47" s="194"/>
      <c r="CI47" s="194"/>
      <c r="CJ47" s="194"/>
      <c r="CK47" s="194"/>
      <c r="CL47" s="194"/>
      <c r="CM47" s="194"/>
      <c r="CN47" s="194"/>
      <c r="CO47" s="194"/>
      <c r="CP47" s="194"/>
      <c r="CQ47" s="194"/>
      <c r="CR47" s="194"/>
      <c r="CS47" s="194"/>
      <c r="CT47" s="194"/>
      <c r="CU47" s="194"/>
      <c r="CV47" s="194"/>
      <c r="CW47" s="194"/>
      <c r="CX47" s="194"/>
      <c r="CY47" s="194"/>
      <c r="CZ47" s="194"/>
      <c r="DA47" s="194"/>
      <c r="DB47" s="194"/>
      <c r="DC47" s="194"/>
      <c r="DD47" s="194"/>
      <c r="DE47" s="194"/>
      <c r="DF47" s="194"/>
      <c r="DG47" s="194"/>
      <c r="DH47" s="194"/>
      <c r="DI47" s="194"/>
      <c r="DJ47" s="194"/>
      <c r="DK47" s="194"/>
      <c r="DL47" s="194"/>
      <c r="DM47" s="194"/>
      <c r="DN47" s="194"/>
      <c r="DO47" s="194"/>
      <c r="DP47" s="194"/>
      <c r="DQ47" s="194"/>
      <c r="DR47" s="194"/>
      <c r="DS47" s="194"/>
      <c r="DT47" s="194"/>
      <c r="DU47" s="194"/>
      <c r="DV47" s="194"/>
      <c r="DW47" s="194"/>
      <c r="DX47" s="194"/>
      <c r="DY47" s="194"/>
      <c r="DZ47" s="194"/>
      <c r="EA47" s="194"/>
      <c r="EB47" s="194"/>
      <c r="EC47" s="194"/>
      <c r="ED47" s="194"/>
      <c r="EE47" s="194"/>
      <c r="EF47" s="194"/>
      <c r="EG47" s="194"/>
      <c r="EH47" s="194"/>
      <c r="EI47" s="194"/>
      <c r="EJ47" s="194"/>
      <c r="EK47" s="194"/>
      <c r="EL47" s="194"/>
      <c r="EM47" s="194"/>
      <c r="EN47" s="194"/>
      <c r="EO47" s="194"/>
      <c r="EP47" s="194"/>
      <c r="EQ47" s="194"/>
      <c r="ER47" s="194"/>
      <c r="ES47" s="194"/>
      <c r="ET47" s="194"/>
      <c r="EU47" s="194"/>
      <c r="EV47" s="194"/>
      <c r="EW47" s="194"/>
      <c r="EX47" s="194"/>
      <c r="EY47" s="194"/>
      <c r="EZ47" s="194"/>
      <c r="FA47" s="194"/>
      <c r="FB47" s="194"/>
      <c r="FC47" s="194"/>
      <c r="FD47" s="194"/>
      <c r="FE47" s="194"/>
      <c r="FF47" s="194"/>
      <c r="FG47" s="194"/>
      <c r="FH47" s="194"/>
      <c r="FI47" s="194"/>
      <c r="FJ47" s="194"/>
      <c r="FK47" s="194"/>
      <c r="FL47" s="194"/>
      <c r="FM47" s="194"/>
      <c r="FN47" s="194"/>
      <c r="FO47" s="194"/>
      <c r="FP47" s="194"/>
      <c r="FQ47" s="194"/>
      <c r="FR47" s="194"/>
      <c r="FS47" s="194"/>
      <c r="FT47" s="194"/>
      <c r="FU47" s="194"/>
      <c r="FV47" s="194"/>
      <c r="FW47" s="194"/>
      <c r="FX47" s="194"/>
      <c r="FY47" s="194"/>
      <c r="FZ47" s="194"/>
      <c r="GA47" s="194"/>
      <c r="GB47" s="194"/>
      <c r="GC47" s="194"/>
      <c r="GD47" s="194"/>
      <c r="GE47" s="194"/>
      <c r="GF47" s="194"/>
      <c r="GG47" s="194"/>
      <c r="GH47" s="194"/>
      <c r="GI47" s="194"/>
      <c r="GJ47" s="194"/>
      <c r="GK47" s="194"/>
      <c r="GL47" s="194"/>
      <c r="GM47" s="194"/>
      <c r="GN47" s="194"/>
      <c r="GO47" s="194"/>
      <c r="GP47" s="194"/>
      <c r="GQ47" s="194"/>
      <c r="GR47" s="194"/>
      <c r="GS47" s="194"/>
      <c r="GT47" s="194"/>
      <c r="GU47" s="194"/>
      <c r="GV47" s="194"/>
      <c r="GW47" s="194"/>
      <c r="GX47" s="194"/>
      <c r="GY47" s="194"/>
      <c r="GZ47" s="194"/>
      <c r="HA47" s="194"/>
      <c r="HB47" s="194"/>
      <c r="HC47" s="194"/>
      <c r="HD47" s="194"/>
      <c r="HE47" s="194"/>
      <c r="HF47" s="194"/>
      <c r="HG47" s="194"/>
      <c r="HH47" s="194"/>
      <c r="HI47" s="194"/>
      <c r="HJ47" s="194"/>
      <c r="HK47" s="194"/>
      <c r="HL47" s="194"/>
      <c r="HM47" s="194"/>
      <c r="HN47" s="194"/>
      <c r="HO47" s="194"/>
      <c r="HP47" s="194"/>
      <c r="HQ47" s="194"/>
      <c r="HR47" s="194"/>
      <c r="HS47" s="194"/>
      <c r="HT47" s="194"/>
      <c r="HU47" s="194"/>
      <c r="HV47" s="194"/>
      <c r="HW47" s="194"/>
      <c r="HX47" s="194"/>
      <c r="HY47" s="194"/>
      <c r="HZ47" s="194"/>
      <c r="IA47" s="194"/>
      <c r="IB47" s="194"/>
      <c r="IC47" s="194"/>
      <c r="ID47" s="194"/>
      <c r="IE47" s="194"/>
      <c r="IF47" s="194"/>
      <c r="IG47" s="194"/>
      <c r="IH47" s="194"/>
      <c r="II47" s="194"/>
      <c r="IJ47" s="194"/>
      <c r="IK47" s="194"/>
      <c r="IL47" s="194"/>
      <c r="IM47" s="194"/>
      <c r="IN47" s="194"/>
      <c r="IO47" s="194"/>
      <c r="IP47" s="194"/>
      <c r="IQ47" s="194"/>
      <c r="IR47" s="194"/>
      <c r="IS47" s="194"/>
      <c r="IT47" s="194"/>
      <c r="IU47" s="194"/>
      <c r="IV47" s="194"/>
      <c r="IW47" s="194"/>
      <c r="IX47" s="194"/>
      <c r="IY47" s="194"/>
      <c r="IZ47" s="194"/>
      <c r="JA47" s="194"/>
      <c r="JB47" s="194"/>
      <c r="JC47" s="194"/>
      <c r="JD47" s="194"/>
      <c r="JE47" s="194"/>
      <c r="JF47" s="194"/>
      <c r="JG47" s="194"/>
      <c r="JH47" s="194"/>
      <c r="JI47" s="194"/>
      <c r="JJ47" s="194"/>
      <c r="JK47" s="194"/>
      <c r="JL47" s="194"/>
      <c r="JM47" s="194"/>
      <c r="JN47" s="194"/>
      <c r="JO47" s="194"/>
      <c r="JP47" s="194"/>
      <c r="JQ47" s="194"/>
      <c r="JR47" s="194"/>
      <c r="JS47" s="194"/>
      <c r="JT47" s="194"/>
      <c r="JU47" s="194"/>
      <c r="JV47" s="194"/>
      <c r="JW47" s="194"/>
      <c r="JX47" s="194"/>
      <c r="JY47" s="194"/>
      <c r="JZ47" s="194"/>
      <c r="KA47" s="194"/>
      <c r="KB47" s="194"/>
      <c r="KC47" s="194"/>
      <c r="KD47" s="194"/>
      <c r="KE47" s="194"/>
      <c r="KF47" s="194"/>
      <c r="KG47" s="194"/>
      <c r="KH47" s="194"/>
      <c r="KI47" s="194"/>
      <c r="KJ47" s="194"/>
      <c r="KK47" s="194"/>
      <c r="KL47" s="194"/>
      <c r="KM47" s="194"/>
      <c r="KN47" s="194"/>
      <c r="KO47" s="194"/>
      <c r="KP47" s="194"/>
      <c r="KQ47" s="194"/>
      <c r="KR47" s="194"/>
      <c r="KS47" s="194"/>
      <c r="KT47" s="194"/>
      <c r="KU47" s="194"/>
      <c r="KV47" s="194"/>
      <c r="KW47" s="194"/>
      <c r="KX47" s="194"/>
      <c r="KY47" s="194"/>
      <c r="KZ47" s="194"/>
      <c r="LA47" s="194"/>
      <c r="LB47" s="194"/>
      <c r="LC47" s="194"/>
      <c r="LD47" s="194"/>
      <c r="LE47" s="194"/>
      <c r="LF47" s="194"/>
      <c r="LG47" s="194"/>
      <c r="LH47" s="194"/>
      <c r="LI47" s="194"/>
      <c r="LJ47" s="194"/>
      <c r="LK47" s="194"/>
      <c r="LL47" s="194"/>
      <c r="LM47" s="194"/>
      <c r="LN47" s="194"/>
      <c r="LO47" s="194"/>
      <c r="LP47" s="194"/>
      <c r="LQ47" s="194"/>
      <c r="LR47" s="194"/>
      <c r="LS47" s="194"/>
      <c r="LT47" s="194"/>
      <c r="LU47" s="194"/>
      <c r="LV47" s="194"/>
      <c r="LW47" s="194"/>
      <c r="LX47" s="194"/>
      <c r="LY47" s="194"/>
      <c r="LZ47" s="194"/>
      <c r="MA47" s="194"/>
      <c r="MB47" s="194"/>
      <c r="MC47" s="194"/>
      <c r="MD47" s="194"/>
      <c r="ME47" s="194"/>
      <c r="MF47" s="194"/>
      <c r="MG47" s="194"/>
      <c r="MH47" s="194"/>
      <c r="MI47" s="194"/>
      <c r="MJ47" s="194"/>
      <c r="MK47" s="194"/>
      <c r="ML47" s="194"/>
      <c r="MM47" s="194"/>
      <c r="MN47" s="194"/>
      <c r="MO47" s="194"/>
      <c r="MP47" s="194"/>
      <c r="MQ47" s="194"/>
      <c r="MR47" s="194"/>
      <c r="MS47" s="194"/>
      <c r="MT47" s="194"/>
      <c r="MU47" s="194"/>
      <c r="MV47" s="194"/>
      <c r="MW47" s="194"/>
      <c r="MX47" s="194"/>
      <c r="MY47" s="194"/>
      <c r="MZ47" s="194"/>
      <c r="NA47" s="194"/>
      <c r="NB47" s="194"/>
      <c r="NC47" s="194"/>
      <c r="ND47" s="194"/>
      <c r="NE47" s="194"/>
      <c r="NF47" s="194"/>
      <c r="NG47" s="194"/>
      <c r="NH47" s="194"/>
      <c r="NI47" s="194"/>
      <c r="NJ47" s="194"/>
      <c r="NK47" s="194"/>
      <c r="NL47" s="194"/>
      <c r="NM47" s="194"/>
      <c r="NN47" s="194"/>
      <c r="NO47" s="194"/>
      <c r="NP47" s="194"/>
      <c r="NQ47" s="194"/>
      <c r="NR47" s="194"/>
      <c r="NS47" s="194"/>
      <c r="NT47" s="194"/>
      <c r="NU47" s="194"/>
      <c r="NV47" s="194"/>
      <c r="NW47" s="194"/>
      <c r="NX47" s="194"/>
      <c r="NY47" s="194"/>
      <c r="NZ47" s="194"/>
      <c r="OA47" s="194"/>
      <c r="OB47" s="194"/>
      <c r="OC47" s="194"/>
      <c r="OD47" s="194"/>
      <c r="OE47" s="194"/>
      <c r="OF47" s="194"/>
      <c r="OG47" s="194"/>
      <c r="OH47" s="194"/>
      <c r="OI47" s="194"/>
      <c r="OJ47" s="194"/>
      <c r="OK47" s="194"/>
      <c r="OL47" s="194"/>
      <c r="OM47" s="194"/>
      <c r="ON47" s="194"/>
      <c r="OO47" s="194"/>
      <c r="OP47" s="194"/>
      <c r="OQ47" s="194"/>
      <c r="OR47" s="194"/>
      <c r="OS47" s="194"/>
      <c r="OT47" s="194"/>
      <c r="OU47" s="194"/>
      <c r="OV47" s="194"/>
      <c r="OW47" s="194"/>
      <c r="OX47" s="194"/>
      <c r="OY47" s="194"/>
      <c r="OZ47" s="194"/>
      <c r="PA47" s="194"/>
      <c r="PB47" s="194"/>
      <c r="PC47" s="194"/>
      <c r="PD47" s="194"/>
      <c r="PE47" s="194"/>
      <c r="PF47" s="194"/>
      <c r="PG47" s="194"/>
      <c r="PH47" s="194"/>
      <c r="PI47" s="194"/>
      <c r="PJ47" s="194"/>
      <c r="PK47" s="194"/>
      <c r="PL47" s="194"/>
      <c r="PM47" s="194"/>
      <c r="PN47" s="194"/>
      <c r="PO47" s="194"/>
      <c r="PP47" s="194"/>
      <c r="PQ47" s="194"/>
      <c r="PR47" s="194"/>
      <c r="PS47" s="194"/>
      <c r="PT47" s="194"/>
      <c r="PU47" s="194"/>
      <c r="PV47" s="194"/>
      <c r="PW47" s="194"/>
      <c r="PX47" s="194"/>
      <c r="PY47" s="194"/>
      <c r="PZ47" s="194"/>
      <c r="QA47" s="194"/>
      <c r="QB47" s="194"/>
      <c r="QC47" s="194"/>
      <c r="QD47" s="194"/>
      <c r="QE47" s="194"/>
      <c r="QF47" s="194"/>
      <c r="QG47" s="194"/>
      <c r="QH47" s="194"/>
      <c r="QI47" s="194"/>
      <c r="QJ47" s="194"/>
      <c r="QK47" s="194"/>
      <c r="QL47" s="194"/>
      <c r="QM47" s="194"/>
      <c r="QN47" s="194"/>
      <c r="QO47" s="194"/>
      <c r="QP47" s="194"/>
      <c r="QQ47" s="194"/>
      <c r="QR47" s="194"/>
      <c r="QS47" s="194"/>
      <c r="QT47" s="194"/>
      <c r="QU47" s="194"/>
      <c r="QV47" s="194"/>
      <c r="QW47" s="194"/>
      <c r="QX47" s="194"/>
      <c r="QY47" s="194"/>
      <c r="QZ47" s="194"/>
      <c r="RA47" s="194"/>
      <c r="RB47" s="194"/>
      <c r="RC47" s="194"/>
      <c r="RD47" s="194"/>
      <c r="RE47" s="194"/>
      <c r="RF47" s="194"/>
      <c r="RG47" s="194"/>
      <c r="RH47" s="194"/>
      <c r="RI47" s="194"/>
      <c r="RJ47" s="194"/>
      <c r="RK47" s="194"/>
      <c r="RL47" s="194"/>
      <c r="RM47" s="194"/>
      <c r="RN47" s="194"/>
      <c r="RO47" s="194"/>
      <c r="RP47" s="194"/>
      <c r="RQ47" s="194"/>
      <c r="RR47" s="194"/>
      <c r="RS47" s="194"/>
      <c r="RT47" s="194"/>
      <c r="RU47" s="194"/>
      <c r="RV47" s="194"/>
      <c r="RW47" s="194"/>
      <c r="RX47" s="194"/>
      <c r="RY47" s="194"/>
      <c r="RZ47" s="194"/>
      <c r="SA47" s="194"/>
      <c r="SB47" s="194"/>
      <c r="SC47" s="194"/>
      <c r="SD47" s="194"/>
      <c r="SE47" s="194"/>
      <c r="SF47" s="194"/>
      <c r="SG47" s="194"/>
      <c r="SH47" s="194"/>
      <c r="SI47" s="194"/>
      <c r="SJ47" s="194"/>
      <c r="SK47" s="194"/>
      <c r="SL47" s="194"/>
      <c r="SM47" s="194"/>
      <c r="SN47" s="194"/>
      <c r="SO47" s="194"/>
      <c r="SP47" s="194"/>
      <c r="SQ47" s="194"/>
      <c r="SR47" s="194"/>
      <c r="SS47" s="194"/>
      <c r="ST47" s="194"/>
      <c r="SU47" s="194"/>
      <c r="SV47" s="194"/>
      <c r="SW47" s="194"/>
      <c r="SX47" s="194"/>
      <c r="SY47" s="194"/>
      <c r="SZ47" s="194"/>
      <c r="TA47" s="194"/>
      <c r="TB47" s="194"/>
      <c r="TC47" s="194"/>
      <c r="TD47" s="194"/>
      <c r="TE47" s="194"/>
      <c r="TF47" s="194"/>
      <c r="TG47" s="194"/>
      <c r="TH47" s="194"/>
      <c r="TI47" s="194"/>
      <c r="TJ47" s="194"/>
      <c r="TK47" s="194"/>
      <c r="TL47" s="194"/>
      <c r="TM47" s="194"/>
      <c r="TN47" s="194"/>
      <c r="TO47" s="194"/>
      <c r="TP47" s="194"/>
      <c r="TQ47" s="194"/>
      <c r="TR47" s="194"/>
      <c r="TS47" s="194"/>
      <c r="TT47" s="194"/>
      <c r="TU47" s="194"/>
      <c r="TV47" s="194"/>
      <c r="TW47" s="194"/>
      <c r="TX47" s="194"/>
      <c r="TY47" s="194"/>
      <c r="TZ47" s="194"/>
      <c r="UA47" s="194"/>
      <c r="UB47" s="194"/>
      <c r="UC47" s="194"/>
      <c r="UD47" s="194"/>
      <c r="UE47" s="194"/>
      <c r="UF47" s="194"/>
      <c r="UG47" s="194"/>
      <c r="UH47" s="194"/>
      <c r="UI47" s="194"/>
      <c r="UJ47" s="194"/>
      <c r="UK47" s="194"/>
      <c r="UL47" s="194"/>
      <c r="UM47" s="194"/>
      <c r="UN47" s="194"/>
      <c r="UO47" s="194"/>
      <c r="UP47" s="194"/>
      <c r="UQ47" s="194"/>
      <c r="UR47" s="194"/>
      <c r="US47" s="194"/>
      <c r="UT47" s="194"/>
      <c r="UU47" s="194"/>
      <c r="UV47" s="194"/>
      <c r="UW47" s="194"/>
      <c r="UX47" s="194"/>
      <c r="UY47" s="194"/>
      <c r="UZ47" s="194"/>
      <c r="VA47" s="194"/>
      <c r="VB47" s="194"/>
      <c r="VC47" s="194"/>
      <c r="VD47" s="194"/>
      <c r="VE47" s="194"/>
      <c r="VF47" s="194"/>
      <c r="VG47" s="194"/>
      <c r="VH47" s="194"/>
      <c r="VI47" s="194"/>
      <c r="VJ47" s="194"/>
      <c r="VK47" s="194"/>
      <c r="VL47" s="194"/>
      <c r="VM47" s="194"/>
      <c r="VN47" s="194"/>
      <c r="VO47" s="194"/>
      <c r="VP47" s="194"/>
      <c r="VQ47" s="194"/>
      <c r="VR47" s="194"/>
      <c r="VS47" s="194"/>
      <c r="VT47" s="194"/>
      <c r="VU47" s="194"/>
      <c r="VV47" s="194"/>
      <c r="VW47" s="194"/>
      <c r="VX47" s="194"/>
      <c r="VY47" s="194"/>
      <c r="VZ47" s="194"/>
      <c r="WA47" s="194"/>
      <c r="WB47" s="194"/>
      <c r="WC47" s="194"/>
      <c r="WD47" s="194"/>
      <c r="WE47" s="194"/>
      <c r="WF47" s="194"/>
      <c r="WG47" s="194"/>
      <c r="WH47" s="194"/>
      <c r="WI47" s="194"/>
      <c r="WJ47" s="194"/>
      <c r="WK47" s="194"/>
      <c r="WL47" s="194"/>
      <c r="WM47" s="194"/>
      <c r="WN47" s="194"/>
      <c r="WO47" s="194"/>
      <c r="WP47" s="194"/>
      <c r="WQ47" s="194"/>
      <c r="WR47" s="194"/>
      <c r="WS47" s="194"/>
      <c r="WT47" s="194"/>
      <c r="WU47" s="194"/>
      <c r="WV47" s="194"/>
      <c r="WW47" s="194"/>
      <c r="WX47" s="194"/>
      <c r="WY47" s="194"/>
      <c r="WZ47" s="194"/>
      <c r="XA47" s="194"/>
      <c r="XB47" s="194"/>
      <c r="XC47" s="194"/>
      <c r="XD47" s="194"/>
      <c r="XE47" s="194"/>
      <c r="XF47" s="194"/>
      <c r="XG47" s="194"/>
      <c r="XH47" s="194"/>
      <c r="XI47" s="194"/>
      <c r="XJ47" s="194"/>
      <c r="XK47" s="194"/>
      <c r="XL47" s="194"/>
      <c r="XM47" s="194"/>
      <c r="XN47" s="194"/>
      <c r="XO47" s="194"/>
      <c r="XP47" s="194"/>
      <c r="XQ47" s="194"/>
      <c r="XR47" s="194"/>
      <c r="XS47" s="194"/>
      <c r="XT47" s="194"/>
      <c r="XU47" s="194"/>
      <c r="XV47" s="194"/>
      <c r="XW47" s="194"/>
      <c r="XX47" s="194"/>
      <c r="XY47" s="194"/>
      <c r="XZ47" s="194"/>
      <c r="YA47" s="194"/>
      <c r="YB47" s="194"/>
      <c r="YC47" s="194"/>
      <c r="YD47" s="194"/>
      <c r="YE47" s="194"/>
      <c r="YF47" s="194"/>
      <c r="YG47" s="194"/>
      <c r="YH47" s="194"/>
      <c r="YI47" s="194"/>
      <c r="YJ47" s="194"/>
      <c r="YK47" s="194"/>
      <c r="YL47" s="194"/>
      <c r="YM47" s="194"/>
      <c r="YN47" s="194"/>
      <c r="YO47" s="194"/>
      <c r="YP47" s="194"/>
      <c r="YQ47" s="194"/>
      <c r="YR47" s="194"/>
      <c r="YS47" s="194"/>
      <c r="YT47" s="194"/>
      <c r="YU47" s="194"/>
      <c r="YV47" s="194"/>
      <c r="YW47" s="194"/>
      <c r="YX47" s="194"/>
      <c r="YY47" s="194"/>
      <c r="YZ47" s="194"/>
      <c r="ZA47" s="194"/>
      <c r="ZB47" s="194"/>
      <c r="ZC47" s="194"/>
      <c r="ZD47" s="194"/>
      <c r="ZE47" s="194"/>
      <c r="ZF47" s="194"/>
      <c r="ZG47" s="194"/>
      <c r="ZH47" s="194"/>
      <c r="ZI47" s="194"/>
      <c r="ZJ47" s="194"/>
      <c r="ZK47" s="194"/>
      <c r="ZL47" s="194"/>
      <c r="ZM47" s="194"/>
      <c r="ZN47" s="194"/>
      <c r="ZO47" s="194"/>
      <c r="ZP47" s="194"/>
      <c r="ZQ47" s="194"/>
      <c r="ZR47" s="194"/>
      <c r="ZS47" s="194"/>
      <c r="ZT47" s="194"/>
      <c r="ZU47" s="194"/>
      <c r="ZV47" s="194"/>
      <c r="ZW47" s="194"/>
      <c r="ZX47" s="194"/>
      <c r="ZY47" s="194"/>
      <c r="ZZ47" s="194"/>
    </row>
    <row r="48" spans="1:702" s="39" customFormat="1" ht="19.5" customHeight="1">
      <c r="A48" s="194"/>
      <c r="B48" s="823"/>
      <c r="C48" s="672"/>
      <c r="D48" s="660"/>
      <c r="E48" s="661"/>
      <c r="F48" s="676"/>
      <c r="G48" s="663" t="str">
        <f>IFERROR(ROUND(IF(E48="","",IF(E48="10%税込",D48*F48/1.1,IF(E48="税抜",D48*F48))),0),"")</f>
        <v/>
      </c>
      <c r="H48" s="664"/>
      <c r="I48" s="664"/>
      <c r="J48" s="81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c r="BV48" s="194"/>
      <c r="BW48" s="194"/>
      <c r="BX48" s="194"/>
      <c r="BY48" s="194"/>
      <c r="BZ48" s="194"/>
      <c r="CA48" s="194"/>
      <c r="CB48" s="194"/>
      <c r="CC48" s="194"/>
      <c r="CD48" s="194"/>
      <c r="CE48" s="194"/>
      <c r="CF48" s="194"/>
      <c r="CG48" s="194"/>
      <c r="CH48" s="194"/>
      <c r="CI48" s="194"/>
      <c r="CJ48" s="194"/>
      <c r="CK48" s="194"/>
      <c r="CL48" s="194"/>
      <c r="CM48" s="194"/>
      <c r="CN48" s="194"/>
      <c r="CO48" s="194"/>
      <c r="CP48" s="194"/>
      <c r="CQ48" s="194"/>
      <c r="CR48" s="194"/>
      <c r="CS48" s="194"/>
      <c r="CT48" s="194"/>
      <c r="CU48" s="194"/>
      <c r="CV48" s="194"/>
      <c r="CW48" s="194"/>
      <c r="CX48" s="194"/>
      <c r="CY48" s="194"/>
      <c r="CZ48" s="194"/>
      <c r="DA48" s="194"/>
      <c r="DB48" s="194"/>
      <c r="DC48" s="194"/>
      <c r="DD48" s="194"/>
      <c r="DE48" s="194"/>
      <c r="DF48" s="194"/>
      <c r="DG48" s="194"/>
      <c r="DH48" s="194"/>
      <c r="DI48" s="194"/>
      <c r="DJ48" s="194"/>
      <c r="DK48" s="194"/>
      <c r="DL48" s="194"/>
      <c r="DM48" s="194"/>
      <c r="DN48" s="194"/>
      <c r="DO48" s="194"/>
      <c r="DP48" s="194"/>
      <c r="DQ48" s="194"/>
      <c r="DR48" s="194"/>
      <c r="DS48" s="194"/>
      <c r="DT48" s="194"/>
      <c r="DU48" s="194"/>
      <c r="DV48" s="194"/>
      <c r="DW48" s="194"/>
      <c r="DX48" s="194"/>
      <c r="DY48" s="194"/>
      <c r="DZ48" s="194"/>
      <c r="EA48" s="194"/>
      <c r="EB48" s="194"/>
      <c r="EC48" s="194"/>
      <c r="ED48" s="194"/>
      <c r="EE48" s="194"/>
      <c r="EF48" s="194"/>
      <c r="EG48" s="194"/>
      <c r="EH48" s="194"/>
      <c r="EI48" s="194"/>
      <c r="EJ48" s="194"/>
      <c r="EK48" s="194"/>
      <c r="EL48" s="194"/>
      <c r="EM48" s="194"/>
      <c r="EN48" s="194"/>
      <c r="EO48" s="194"/>
      <c r="EP48" s="194"/>
      <c r="EQ48" s="194"/>
      <c r="ER48" s="194"/>
      <c r="ES48" s="194"/>
      <c r="ET48" s="194"/>
      <c r="EU48" s="194"/>
      <c r="EV48" s="194"/>
      <c r="EW48" s="194"/>
      <c r="EX48" s="194"/>
      <c r="EY48" s="194"/>
      <c r="EZ48" s="194"/>
      <c r="FA48" s="194"/>
      <c r="FB48" s="194"/>
      <c r="FC48" s="194"/>
      <c r="FD48" s="194"/>
      <c r="FE48" s="194"/>
      <c r="FF48" s="194"/>
      <c r="FG48" s="194"/>
      <c r="FH48" s="194"/>
      <c r="FI48" s="194"/>
      <c r="FJ48" s="194"/>
      <c r="FK48" s="194"/>
      <c r="FL48" s="194"/>
      <c r="FM48" s="194"/>
      <c r="FN48" s="194"/>
      <c r="FO48" s="194"/>
      <c r="FP48" s="194"/>
      <c r="FQ48" s="194"/>
      <c r="FR48" s="194"/>
      <c r="FS48" s="194"/>
      <c r="FT48" s="194"/>
      <c r="FU48" s="194"/>
      <c r="FV48" s="194"/>
      <c r="FW48" s="194"/>
      <c r="FX48" s="194"/>
      <c r="FY48" s="194"/>
      <c r="FZ48" s="194"/>
      <c r="GA48" s="194"/>
      <c r="GB48" s="194"/>
      <c r="GC48" s="194"/>
      <c r="GD48" s="194"/>
      <c r="GE48" s="194"/>
      <c r="GF48" s="194"/>
      <c r="GG48" s="194"/>
      <c r="GH48" s="194"/>
      <c r="GI48" s="194"/>
      <c r="GJ48" s="194"/>
      <c r="GK48" s="194"/>
      <c r="GL48" s="194"/>
      <c r="GM48" s="194"/>
      <c r="GN48" s="194"/>
      <c r="GO48" s="194"/>
      <c r="GP48" s="194"/>
      <c r="GQ48" s="194"/>
      <c r="GR48" s="194"/>
      <c r="GS48" s="194"/>
      <c r="GT48" s="194"/>
      <c r="GU48" s="194"/>
      <c r="GV48" s="194"/>
      <c r="GW48" s="194"/>
      <c r="GX48" s="194"/>
      <c r="GY48" s="194"/>
      <c r="GZ48" s="194"/>
      <c r="HA48" s="194"/>
      <c r="HB48" s="194"/>
      <c r="HC48" s="194"/>
      <c r="HD48" s="194"/>
      <c r="HE48" s="194"/>
      <c r="HF48" s="194"/>
      <c r="HG48" s="194"/>
      <c r="HH48" s="194"/>
      <c r="HI48" s="194"/>
      <c r="HJ48" s="194"/>
      <c r="HK48" s="194"/>
      <c r="HL48" s="194"/>
      <c r="HM48" s="194"/>
      <c r="HN48" s="194"/>
      <c r="HO48" s="194"/>
      <c r="HP48" s="194"/>
      <c r="HQ48" s="194"/>
      <c r="HR48" s="194"/>
      <c r="HS48" s="194"/>
      <c r="HT48" s="194"/>
      <c r="HU48" s="194"/>
      <c r="HV48" s="194"/>
      <c r="HW48" s="194"/>
      <c r="HX48" s="194"/>
      <c r="HY48" s="194"/>
      <c r="HZ48" s="194"/>
      <c r="IA48" s="194"/>
      <c r="IB48" s="194"/>
      <c r="IC48" s="194"/>
      <c r="ID48" s="194"/>
      <c r="IE48" s="194"/>
      <c r="IF48" s="194"/>
      <c r="IG48" s="194"/>
      <c r="IH48" s="194"/>
      <c r="II48" s="194"/>
      <c r="IJ48" s="194"/>
      <c r="IK48" s="194"/>
      <c r="IL48" s="194"/>
      <c r="IM48" s="194"/>
      <c r="IN48" s="194"/>
      <c r="IO48" s="194"/>
      <c r="IP48" s="194"/>
      <c r="IQ48" s="194"/>
      <c r="IR48" s="194"/>
      <c r="IS48" s="194"/>
      <c r="IT48" s="194"/>
      <c r="IU48" s="194"/>
      <c r="IV48" s="194"/>
      <c r="IW48" s="194"/>
      <c r="IX48" s="194"/>
      <c r="IY48" s="194"/>
      <c r="IZ48" s="194"/>
      <c r="JA48" s="194"/>
      <c r="JB48" s="194"/>
      <c r="JC48" s="194"/>
      <c r="JD48" s="194"/>
      <c r="JE48" s="194"/>
      <c r="JF48" s="194"/>
      <c r="JG48" s="194"/>
      <c r="JH48" s="194"/>
      <c r="JI48" s="194"/>
      <c r="JJ48" s="194"/>
      <c r="JK48" s="194"/>
      <c r="JL48" s="194"/>
      <c r="JM48" s="194"/>
      <c r="JN48" s="194"/>
      <c r="JO48" s="194"/>
      <c r="JP48" s="194"/>
      <c r="JQ48" s="194"/>
      <c r="JR48" s="194"/>
      <c r="JS48" s="194"/>
      <c r="JT48" s="194"/>
      <c r="JU48" s="194"/>
      <c r="JV48" s="194"/>
      <c r="JW48" s="194"/>
      <c r="JX48" s="194"/>
      <c r="JY48" s="194"/>
      <c r="JZ48" s="194"/>
      <c r="KA48" s="194"/>
      <c r="KB48" s="194"/>
      <c r="KC48" s="194"/>
      <c r="KD48" s="194"/>
      <c r="KE48" s="194"/>
      <c r="KF48" s="194"/>
      <c r="KG48" s="194"/>
      <c r="KH48" s="194"/>
      <c r="KI48" s="194"/>
      <c r="KJ48" s="194"/>
      <c r="KK48" s="194"/>
      <c r="KL48" s="194"/>
      <c r="KM48" s="194"/>
      <c r="KN48" s="194"/>
      <c r="KO48" s="194"/>
      <c r="KP48" s="194"/>
      <c r="KQ48" s="194"/>
      <c r="KR48" s="194"/>
      <c r="KS48" s="194"/>
      <c r="KT48" s="194"/>
      <c r="KU48" s="194"/>
      <c r="KV48" s="194"/>
      <c r="KW48" s="194"/>
      <c r="KX48" s="194"/>
      <c r="KY48" s="194"/>
      <c r="KZ48" s="194"/>
      <c r="LA48" s="194"/>
      <c r="LB48" s="194"/>
      <c r="LC48" s="194"/>
      <c r="LD48" s="194"/>
      <c r="LE48" s="194"/>
      <c r="LF48" s="194"/>
      <c r="LG48" s="194"/>
      <c r="LH48" s="194"/>
      <c r="LI48" s="194"/>
      <c r="LJ48" s="194"/>
      <c r="LK48" s="194"/>
      <c r="LL48" s="194"/>
      <c r="LM48" s="194"/>
      <c r="LN48" s="194"/>
      <c r="LO48" s="194"/>
      <c r="LP48" s="194"/>
      <c r="LQ48" s="194"/>
      <c r="LR48" s="194"/>
      <c r="LS48" s="194"/>
      <c r="LT48" s="194"/>
      <c r="LU48" s="194"/>
      <c r="LV48" s="194"/>
      <c r="LW48" s="194"/>
      <c r="LX48" s="194"/>
      <c r="LY48" s="194"/>
      <c r="LZ48" s="194"/>
      <c r="MA48" s="194"/>
      <c r="MB48" s="194"/>
      <c r="MC48" s="194"/>
      <c r="MD48" s="194"/>
      <c r="ME48" s="194"/>
      <c r="MF48" s="194"/>
      <c r="MG48" s="194"/>
      <c r="MH48" s="194"/>
      <c r="MI48" s="194"/>
      <c r="MJ48" s="194"/>
      <c r="MK48" s="194"/>
      <c r="ML48" s="194"/>
      <c r="MM48" s="194"/>
      <c r="MN48" s="194"/>
      <c r="MO48" s="194"/>
      <c r="MP48" s="194"/>
      <c r="MQ48" s="194"/>
      <c r="MR48" s="194"/>
      <c r="MS48" s="194"/>
      <c r="MT48" s="194"/>
      <c r="MU48" s="194"/>
      <c r="MV48" s="194"/>
      <c r="MW48" s="194"/>
      <c r="MX48" s="194"/>
      <c r="MY48" s="194"/>
      <c r="MZ48" s="194"/>
      <c r="NA48" s="194"/>
      <c r="NB48" s="194"/>
      <c r="NC48" s="194"/>
      <c r="ND48" s="194"/>
      <c r="NE48" s="194"/>
      <c r="NF48" s="194"/>
      <c r="NG48" s="194"/>
      <c r="NH48" s="194"/>
      <c r="NI48" s="194"/>
      <c r="NJ48" s="194"/>
      <c r="NK48" s="194"/>
      <c r="NL48" s="194"/>
      <c r="NM48" s="194"/>
      <c r="NN48" s="194"/>
      <c r="NO48" s="194"/>
      <c r="NP48" s="194"/>
      <c r="NQ48" s="194"/>
      <c r="NR48" s="194"/>
      <c r="NS48" s="194"/>
      <c r="NT48" s="194"/>
      <c r="NU48" s="194"/>
      <c r="NV48" s="194"/>
      <c r="NW48" s="194"/>
      <c r="NX48" s="194"/>
      <c r="NY48" s="194"/>
      <c r="NZ48" s="194"/>
      <c r="OA48" s="194"/>
      <c r="OB48" s="194"/>
      <c r="OC48" s="194"/>
      <c r="OD48" s="194"/>
      <c r="OE48" s="194"/>
      <c r="OF48" s="194"/>
      <c r="OG48" s="194"/>
      <c r="OH48" s="194"/>
      <c r="OI48" s="194"/>
      <c r="OJ48" s="194"/>
      <c r="OK48" s="194"/>
      <c r="OL48" s="194"/>
      <c r="OM48" s="194"/>
      <c r="ON48" s="194"/>
      <c r="OO48" s="194"/>
      <c r="OP48" s="194"/>
      <c r="OQ48" s="194"/>
      <c r="OR48" s="194"/>
      <c r="OS48" s="194"/>
      <c r="OT48" s="194"/>
      <c r="OU48" s="194"/>
      <c r="OV48" s="194"/>
      <c r="OW48" s="194"/>
      <c r="OX48" s="194"/>
      <c r="OY48" s="194"/>
      <c r="OZ48" s="194"/>
      <c r="PA48" s="194"/>
      <c r="PB48" s="194"/>
      <c r="PC48" s="194"/>
      <c r="PD48" s="194"/>
      <c r="PE48" s="194"/>
      <c r="PF48" s="194"/>
      <c r="PG48" s="194"/>
      <c r="PH48" s="194"/>
      <c r="PI48" s="194"/>
      <c r="PJ48" s="194"/>
      <c r="PK48" s="194"/>
      <c r="PL48" s="194"/>
      <c r="PM48" s="194"/>
      <c r="PN48" s="194"/>
      <c r="PO48" s="194"/>
      <c r="PP48" s="194"/>
      <c r="PQ48" s="194"/>
      <c r="PR48" s="194"/>
      <c r="PS48" s="194"/>
      <c r="PT48" s="194"/>
      <c r="PU48" s="194"/>
      <c r="PV48" s="194"/>
      <c r="PW48" s="194"/>
      <c r="PX48" s="194"/>
      <c r="PY48" s="194"/>
      <c r="PZ48" s="194"/>
      <c r="QA48" s="194"/>
      <c r="QB48" s="194"/>
      <c r="QC48" s="194"/>
      <c r="QD48" s="194"/>
      <c r="QE48" s="194"/>
      <c r="QF48" s="194"/>
      <c r="QG48" s="194"/>
      <c r="QH48" s="194"/>
      <c r="QI48" s="194"/>
      <c r="QJ48" s="194"/>
      <c r="QK48" s="194"/>
      <c r="QL48" s="194"/>
      <c r="QM48" s="194"/>
      <c r="QN48" s="194"/>
      <c r="QO48" s="194"/>
      <c r="QP48" s="194"/>
      <c r="QQ48" s="194"/>
      <c r="QR48" s="194"/>
      <c r="QS48" s="194"/>
      <c r="QT48" s="194"/>
      <c r="QU48" s="194"/>
      <c r="QV48" s="194"/>
      <c r="QW48" s="194"/>
      <c r="QX48" s="194"/>
      <c r="QY48" s="194"/>
      <c r="QZ48" s="194"/>
      <c r="RA48" s="194"/>
      <c r="RB48" s="194"/>
      <c r="RC48" s="194"/>
      <c r="RD48" s="194"/>
      <c r="RE48" s="194"/>
      <c r="RF48" s="194"/>
      <c r="RG48" s="194"/>
      <c r="RH48" s="194"/>
      <c r="RI48" s="194"/>
      <c r="RJ48" s="194"/>
      <c r="RK48" s="194"/>
      <c r="RL48" s="194"/>
      <c r="RM48" s="194"/>
      <c r="RN48" s="194"/>
      <c r="RO48" s="194"/>
      <c r="RP48" s="194"/>
      <c r="RQ48" s="194"/>
      <c r="RR48" s="194"/>
      <c r="RS48" s="194"/>
      <c r="RT48" s="194"/>
      <c r="RU48" s="194"/>
      <c r="RV48" s="194"/>
      <c r="RW48" s="194"/>
      <c r="RX48" s="194"/>
      <c r="RY48" s="194"/>
      <c r="RZ48" s="194"/>
      <c r="SA48" s="194"/>
      <c r="SB48" s="194"/>
      <c r="SC48" s="194"/>
      <c r="SD48" s="194"/>
      <c r="SE48" s="194"/>
      <c r="SF48" s="194"/>
      <c r="SG48" s="194"/>
      <c r="SH48" s="194"/>
      <c r="SI48" s="194"/>
      <c r="SJ48" s="194"/>
      <c r="SK48" s="194"/>
      <c r="SL48" s="194"/>
      <c r="SM48" s="194"/>
      <c r="SN48" s="194"/>
      <c r="SO48" s="194"/>
      <c r="SP48" s="194"/>
      <c r="SQ48" s="194"/>
      <c r="SR48" s="194"/>
      <c r="SS48" s="194"/>
      <c r="ST48" s="194"/>
      <c r="SU48" s="194"/>
      <c r="SV48" s="194"/>
      <c r="SW48" s="194"/>
      <c r="SX48" s="194"/>
      <c r="SY48" s="194"/>
      <c r="SZ48" s="194"/>
      <c r="TA48" s="194"/>
      <c r="TB48" s="194"/>
      <c r="TC48" s="194"/>
      <c r="TD48" s="194"/>
      <c r="TE48" s="194"/>
      <c r="TF48" s="194"/>
      <c r="TG48" s="194"/>
      <c r="TH48" s="194"/>
      <c r="TI48" s="194"/>
      <c r="TJ48" s="194"/>
      <c r="TK48" s="194"/>
      <c r="TL48" s="194"/>
      <c r="TM48" s="194"/>
      <c r="TN48" s="194"/>
      <c r="TO48" s="194"/>
      <c r="TP48" s="194"/>
      <c r="TQ48" s="194"/>
      <c r="TR48" s="194"/>
      <c r="TS48" s="194"/>
      <c r="TT48" s="194"/>
      <c r="TU48" s="194"/>
      <c r="TV48" s="194"/>
      <c r="TW48" s="194"/>
      <c r="TX48" s="194"/>
      <c r="TY48" s="194"/>
      <c r="TZ48" s="194"/>
      <c r="UA48" s="194"/>
      <c r="UB48" s="194"/>
      <c r="UC48" s="194"/>
      <c r="UD48" s="194"/>
      <c r="UE48" s="194"/>
      <c r="UF48" s="194"/>
      <c r="UG48" s="194"/>
      <c r="UH48" s="194"/>
      <c r="UI48" s="194"/>
      <c r="UJ48" s="194"/>
      <c r="UK48" s="194"/>
      <c r="UL48" s="194"/>
      <c r="UM48" s="194"/>
      <c r="UN48" s="194"/>
      <c r="UO48" s="194"/>
      <c r="UP48" s="194"/>
      <c r="UQ48" s="194"/>
      <c r="UR48" s="194"/>
      <c r="US48" s="194"/>
      <c r="UT48" s="194"/>
      <c r="UU48" s="194"/>
      <c r="UV48" s="194"/>
      <c r="UW48" s="194"/>
      <c r="UX48" s="194"/>
      <c r="UY48" s="194"/>
      <c r="UZ48" s="194"/>
      <c r="VA48" s="194"/>
      <c r="VB48" s="194"/>
      <c r="VC48" s="194"/>
      <c r="VD48" s="194"/>
      <c r="VE48" s="194"/>
      <c r="VF48" s="194"/>
      <c r="VG48" s="194"/>
      <c r="VH48" s="194"/>
      <c r="VI48" s="194"/>
      <c r="VJ48" s="194"/>
      <c r="VK48" s="194"/>
      <c r="VL48" s="194"/>
      <c r="VM48" s="194"/>
      <c r="VN48" s="194"/>
      <c r="VO48" s="194"/>
      <c r="VP48" s="194"/>
      <c r="VQ48" s="194"/>
      <c r="VR48" s="194"/>
      <c r="VS48" s="194"/>
      <c r="VT48" s="194"/>
      <c r="VU48" s="194"/>
      <c r="VV48" s="194"/>
      <c r="VW48" s="194"/>
      <c r="VX48" s="194"/>
      <c r="VY48" s="194"/>
      <c r="VZ48" s="194"/>
      <c r="WA48" s="194"/>
      <c r="WB48" s="194"/>
      <c r="WC48" s="194"/>
      <c r="WD48" s="194"/>
      <c r="WE48" s="194"/>
      <c r="WF48" s="194"/>
      <c r="WG48" s="194"/>
      <c r="WH48" s="194"/>
      <c r="WI48" s="194"/>
      <c r="WJ48" s="194"/>
      <c r="WK48" s="194"/>
      <c r="WL48" s="194"/>
      <c r="WM48" s="194"/>
      <c r="WN48" s="194"/>
      <c r="WO48" s="194"/>
      <c r="WP48" s="194"/>
      <c r="WQ48" s="194"/>
      <c r="WR48" s="194"/>
      <c r="WS48" s="194"/>
      <c r="WT48" s="194"/>
      <c r="WU48" s="194"/>
      <c r="WV48" s="194"/>
      <c r="WW48" s="194"/>
      <c r="WX48" s="194"/>
      <c r="WY48" s="194"/>
      <c r="WZ48" s="194"/>
      <c r="XA48" s="194"/>
      <c r="XB48" s="194"/>
      <c r="XC48" s="194"/>
      <c r="XD48" s="194"/>
      <c r="XE48" s="194"/>
      <c r="XF48" s="194"/>
      <c r="XG48" s="194"/>
      <c r="XH48" s="194"/>
      <c r="XI48" s="194"/>
      <c r="XJ48" s="194"/>
      <c r="XK48" s="194"/>
      <c r="XL48" s="194"/>
      <c r="XM48" s="194"/>
      <c r="XN48" s="194"/>
      <c r="XO48" s="194"/>
      <c r="XP48" s="194"/>
      <c r="XQ48" s="194"/>
      <c r="XR48" s="194"/>
      <c r="XS48" s="194"/>
      <c r="XT48" s="194"/>
      <c r="XU48" s="194"/>
      <c r="XV48" s="194"/>
      <c r="XW48" s="194"/>
      <c r="XX48" s="194"/>
      <c r="XY48" s="194"/>
      <c r="XZ48" s="194"/>
      <c r="YA48" s="194"/>
      <c r="YB48" s="194"/>
      <c r="YC48" s="194"/>
      <c r="YD48" s="194"/>
      <c r="YE48" s="194"/>
      <c r="YF48" s="194"/>
      <c r="YG48" s="194"/>
      <c r="YH48" s="194"/>
      <c r="YI48" s="194"/>
      <c r="YJ48" s="194"/>
      <c r="YK48" s="194"/>
      <c r="YL48" s="194"/>
      <c r="YM48" s="194"/>
      <c r="YN48" s="194"/>
      <c r="YO48" s="194"/>
      <c r="YP48" s="194"/>
      <c r="YQ48" s="194"/>
      <c r="YR48" s="194"/>
      <c r="YS48" s="194"/>
      <c r="YT48" s="194"/>
      <c r="YU48" s="194"/>
      <c r="YV48" s="194"/>
      <c r="YW48" s="194"/>
      <c r="YX48" s="194"/>
      <c r="YY48" s="194"/>
      <c r="YZ48" s="194"/>
      <c r="ZA48" s="194"/>
      <c r="ZB48" s="194"/>
      <c r="ZC48" s="194"/>
      <c r="ZD48" s="194"/>
      <c r="ZE48" s="194"/>
      <c r="ZF48" s="194"/>
      <c r="ZG48" s="194"/>
      <c r="ZH48" s="194"/>
      <c r="ZI48" s="194"/>
      <c r="ZJ48" s="194"/>
      <c r="ZK48" s="194"/>
      <c r="ZL48" s="194"/>
      <c r="ZM48" s="194"/>
      <c r="ZN48" s="194"/>
      <c r="ZO48" s="194"/>
      <c r="ZP48" s="194"/>
      <c r="ZQ48" s="194"/>
      <c r="ZR48" s="194"/>
      <c r="ZS48" s="194"/>
      <c r="ZT48" s="194"/>
      <c r="ZU48" s="194"/>
      <c r="ZV48" s="194"/>
      <c r="ZW48" s="194"/>
      <c r="ZX48" s="194"/>
      <c r="ZY48" s="194"/>
      <c r="ZZ48" s="194"/>
    </row>
    <row r="49" spans="1:702" s="39" customFormat="1" ht="19.5" customHeight="1">
      <c r="A49" s="194"/>
      <c r="B49" s="823"/>
      <c r="C49" s="672"/>
      <c r="D49" s="660"/>
      <c r="E49" s="661"/>
      <c r="F49" s="676"/>
      <c r="G49" s="663" t="str">
        <f t="shared" ref="G49:G62" si="3">IFERROR(ROUND(IF(E49="","",IF(E49="10%税込",D49*F49/1.1,IF(E49="税抜",D49*F49))),0),"")</f>
        <v/>
      </c>
      <c r="H49" s="664"/>
      <c r="I49" s="664"/>
      <c r="J49" s="81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c r="CD49" s="194"/>
      <c r="CE49" s="194"/>
      <c r="CF49" s="194"/>
      <c r="CG49" s="194"/>
      <c r="CH49" s="194"/>
      <c r="CI49" s="194"/>
      <c r="CJ49" s="194"/>
      <c r="CK49" s="194"/>
      <c r="CL49" s="194"/>
      <c r="CM49" s="194"/>
      <c r="CN49" s="194"/>
      <c r="CO49" s="194"/>
      <c r="CP49" s="194"/>
      <c r="CQ49" s="194"/>
      <c r="CR49" s="194"/>
      <c r="CS49" s="194"/>
      <c r="CT49" s="194"/>
      <c r="CU49" s="194"/>
      <c r="CV49" s="194"/>
      <c r="CW49" s="194"/>
      <c r="CX49" s="194"/>
      <c r="CY49" s="194"/>
      <c r="CZ49" s="194"/>
      <c r="DA49" s="194"/>
      <c r="DB49" s="194"/>
      <c r="DC49" s="194"/>
      <c r="DD49" s="194"/>
      <c r="DE49" s="194"/>
      <c r="DF49" s="194"/>
      <c r="DG49" s="194"/>
      <c r="DH49" s="194"/>
      <c r="DI49" s="194"/>
      <c r="DJ49" s="194"/>
      <c r="DK49" s="194"/>
      <c r="DL49" s="194"/>
      <c r="DM49" s="194"/>
      <c r="DN49" s="194"/>
      <c r="DO49" s="194"/>
      <c r="DP49" s="194"/>
      <c r="DQ49" s="194"/>
      <c r="DR49" s="194"/>
      <c r="DS49" s="194"/>
      <c r="DT49" s="194"/>
      <c r="DU49" s="194"/>
      <c r="DV49" s="194"/>
      <c r="DW49" s="194"/>
      <c r="DX49" s="194"/>
      <c r="DY49" s="194"/>
      <c r="DZ49" s="194"/>
      <c r="EA49" s="194"/>
      <c r="EB49" s="194"/>
      <c r="EC49" s="194"/>
      <c r="ED49" s="194"/>
      <c r="EE49" s="194"/>
      <c r="EF49" s="194"/>
      <c r="EG49" s="194"/>
      <c r="EH49" s="194"/>
      <c r="EI49" s="194"/>
      <c r="EJ49" s="194"/>
      <c r="EK49" s="194"/>
      <c r="EL49" s="194"/>
      <c r="EM49" s="194"/>
      <c r="EN49" s="194"/>
      <c r="EO49" s="194"/>
      <c r="EP49" s="194"/>
      <c r="EQ49" s="194"/>
      <c r="ER49" s="194"/>
      <c r="ES49" s="194"/>
      <c r="ET49" s="194"/>
      <c r="EU49" s="194"/>
      <c r="EV49" s="194"/>
      <c r="EW49" s="194"/>
      <c r="EX49" s="194"/>
      <c r="EY49" s="194"/>
      <c r="EZ49" s="194"/>
      <c r="FA49" s="194"/>
      <c r="FB49" s="194"/>
      <c r="FC49" s="194"/>
      <c r="FD49" s="194"/>
      <c r="FE49" s="194"/>
      <c r="FF49" s="194"/>
      <c r="FG49" s="194"/>
      <c r="FH49" s="194"/>
      <c r="FI49" s="194"/>
      <c r="FJ49" s="194"/>
      <c r="FK49" s="194"/>
      <c r="FL49" s="194"/>
      <c r="FM49" s="194"/>
      <c r="FN49" s="194"/>
      <c r="FO49" s="194"/>
      <c r="FP49" s="194"/>
      <c r="FQ49" s="194"/>
      <c r="FR49" s="194"/>
      <c r="FS49" s="194"/>
      <c r="FT49" s="194"/>
      <c r="FU49" s="194"/>
      <c r="FV49" s="194"/>
      <c r="FW49" s="194"/>
      <c r="FX49" s="194"/>
      <c r="FY49" s="194"/>
      <c r="FZ49" s="194"/>
      <c r="GA49" s="194"/>
      <c r="GB49" s="194"/>
      <c r="GC49" s="194"/>
      <c r="GD49" s="194"/>
      <c r="GE49" s="194"/>
      <c r="GF49" s="194"/>
      <c r="GG49" s="194"/>
      <c r="GH49" s="194"/>
      <c r="GI49" s="194"/>
      <c r="GJ49" s="194"/>
      <c r="GK49" s="194"/>
      <c r="GL49" s="194"/>
      <c r="GM49" s="194"/>
      <c r="GN49" s="194"/>
      <c r="GO49" s="194"/>
      <c r="GP49" s="194"/>
      <c r="GQ49" s="194"/>
      <c r="GR49" s="194"/>
      <c r="GS49" s="194"/>
      <c r="GT49" s="194"/>
      <c r="GU49" s="194"/>
      <c r="GV49" s="194"/>
      <c r="GW49" s="194"/>
      <c r="GX49" s="194"/>
      <c r="GY49" s="194"/>
      <c r="GZ49" s="194"/>
      <c r="HA49" s="194"/>
      <c r="HB49" s="194"/>
      <c r="HC49" s="194"/>
      <c r="HD49" s="194"/>
      <c r="HE49" s="194"/>
      <c r="HF49" s="194"/>
      <c r="HG49" s="194"/>
      <c r="HH49" s="194"/>
      <c r="HI49" s="194"/>
      <c r="HJ49" s="194"/>
      <c r="HK49" s="194"/>
      <c r="HL49" s="194"/>
      <c r="HM49" s="194"/>
      <c r="HN49" s="194"/>
      <c r="HO49" s="194"/>
      <c r="HP49" s="194"/>
      <c r="HQ49" s="194"/>
      <c r="HR49" s="194"/>
      <c r="HS49" s="194"/>
      <c r="HT49" s="194"/>
      <c r="HU49" s="194"/>
      <c r="HV49" s="194"/>
      <c r="HW49" s="194"/>
      <c r="HX49" s="194"/>
      <c r="HY49" s="194"/>
      <c r="HZ49" s="194"/>
      <c r="IA49" s="194"/>
      <c r="IB49" s="194"/>
      <c r="IC49" s="194"/>
      <c r="ID49" s="194"/>
      <c r="IE49" s="194"/>
      <c r="IF49" s="194"/>
      <c r="IG49" s="194"/>
      <c r="IH49" s="194"/>
      <c r="II49" s="194"/>
      <c r="IJ49" s="194"/>
      <c r="IK49" s="194"/>
      <c r="IL49" s="194"/>
      <c r="IM49" s="194"/>
      <c r="IN49" s="194"/>
      <c r="IO49" s="194"/>
      <c r="IP49" s="194"/>
      <c r="IQ49" s="194"/>
      <c r="IR49" s="194"/>
      <c r="IS49" s="194"/>
      <c r="IT49" s="194"/>
      <c r="IU49" s="194"/>
      <c r="IV49" s="194"/>
      <c r="IW49" s="194"/>
      <c r="IX49" s="194"/>
      <c r="IY49" s="194"/>
      <c r="IZ49" s="194"/>
      <c r="JA49" s="194"/>
      <c r="JB49" s="194"/>
      <c r="JC49" s="194"/>
      <c r="JD49" s="194"/>
      <c r="JE49" s="194"/>
      <c r="JF49" s="194"/>
      <c r="JG49" s="194"/>
      <c r="JH49" s="194"/>
      <c r="JI49" s="194"/>
      <c r="JJ49" s="194"/>
      <c r="JK49" s="194"/>
      <c r="JL49" s="194"/>
      <c r="JM49" s="194"/>
      <c r="JN49" s="194"/>
      <c r="JO49" s="194"/>
      <c r="JP49" s="194"/>
      <c r="JQ49" s="194"/>
      <c r="JR49" s="194"/>
      <c r="JS49" s="194"/>
      <c r="JT49" s="194"/>
      <c r="JU49" s="194"/>
      <c r="JV49" s="194"/>
      <c r="JW49" s="194"/>
      <c r="JX49" s="194"/>
      <c r="JY49" s="194"/>
      <c r="JZ49" s="194"/>
      <c r="KA49" s="194"/>
      <c r="KB49" s="194"/>
      <c r="KC49" s="194"/>
      <c r="KD49" s="194"/>
      <c r="KE49" s="194"/>
      <c r="KF49" s="194"/>
      <c r="KG49" s="194"/>
      <c r="KH49" s="194"/>
      <c r="KI49" s="194"/>
      <c r="KJ49" s="194"/>
      <c r="KK49" s="194"/>
      <c r="KL49" s="194"/>
      <c r="KM49" s="194"/>
      <c r="KN49" s="194"/>
      <c r="KO49" s="194"/>
      <c r="KP49" s="194"/>
      <c r="KQ49" s="194"/>
      <c r="KR49" s="194"/>
      <c r="KS49" s="194"/>
      <c r="KT49" s="194"/>
      <c r="KU49" s="194"/>
      <c r="KV49" s="194"/>
      <c r="KW49" s="194"/>
      <c r="KX49" s="194"/>
      <c r="KY49" s="194"/>
      <c r="KZ49" s="194"/>
      <c r="LA49" s="194"/>
      <c r="LB49" s="194"/>
      <c r="LC49" s="194"/>
      <c r="LD49" s="194"/>
      <c r="LE49" s="194"/>
      <c r="LF49" s="194"/>
      <c r="LG49" s="194"/>
      <c r="LH49" s="194"/>
      <c r="LI49" s="194"/>
      <c r="LJ49" s="194"/>
      <c r="LK49" s="194"/>
      <c r="LL49" s="194"/>
      <c r="LM49" s="194"/>
      <c r="LN49" s="194"/>
      <c r="LO49" s="194"/>
      <c r="LP49" s="194"/>
      <c r="LQ49" s="194"/>
      <c r="LR49" s="194"/>
      <c r="LS49" s="194"/>
      <c r="LT49" s="194"/>
      <c r="LU49" s="194"/>
      <c r="LV49" s="194"/>
      <c r="LW49" s="194"/>
      <c r="LX49" s="194"/>
      <c r="LY49" s="194"/>
      <c r="LZ49" s="194"/>
      <c r="MA49" s="194"/>
      <c r="MB49" s="194"/>
      <c r="MC49" s="194"/>
      <c r="MD49" s="194"/>
      <c r="ME49" s="194"/>
      <c r="MF49" s="194"/>
      <c r="MG49" s="194"/>
      <c r="MH49" s="194"/>
      <c r="MI49" s="194"/>
      <c r="MJ49" s="194"/>
      <c r="MK49" s="194"/>
      <c r="ML49" s="194"/>
      <c r="MM49" s="194"/>
      <c r="MN49" s="194"/>
      <c r="MO49" s="194"/>
      <c r="MP49" s="194"/>
      <c r="MQ49" s="194"/>
      <c r="MR49" s="194"/>
      <c r="MS49" s="194"/>
      <c r="MT49" s="194"/>
      <c r="MU49" s="194"/>
      <c r="MV49" s="194"/>
      <c r="MW49" s="194"/>
      <c r="MX49" s="194"/>
      <c r="MY49" s="194"/>
      <c r="MZ49" s="194"/>
      <c r="NA49" s="194"/>
      <c r="NB49" s="194"/>
      <c r="NC49" s="194"/>
      <c r="ND49" s="194"/>
      <c r="NE49" s="194"/>
      <c r="NF49" s="194"/>
      <c r="NG49" s="194"/>
      <c r="NH49" s="194"/>
      <c r="NI49" s="194"/>
      <c r="NJ49" s="194"/>
      <c r="NK49" s="194"/>
      <c r="NL49" s="194"/>
      <c r="NM49" s="194"/>
      <c r="NN49" s="194"/>
      <c r="NO49" s="194"/>
      <c r="NP49" s="194"/>
      <c r="NQ49" s="194"/>
      <c r="NR49" s="194"/>
      <c r="NS49" s="194"/>
      <c r="NT49" s="194"/>
      <c r="NU49" s="194"/>
      <c r="NV49" s="194"/>
      <c r="NW49" s="194"/>
      <c r="NX49" s="194"/>
      <c r="NY49" s="194"/>
      <c r="NZ49" s="194"/>
      <c r="OA49" s="194"/>
      <c r="OB49" s="194"/>
      <c r="OC49" s="194"/>
      <c r="OD49" s="194"/>
      <c r="OE49" s="194"/>
      <c r="OF49" s="194"/>
      <c r="OG49" s="194"/>
      <c r="OH49" s="194"/>
      <c r="OI49" s="194"/>
      <c r="OJ49" s="194"/>
      <c r="OK49" s="194"/>
      <c r="OL49" s="194"/>
      <c r="OM49" s="194"/>
      <c r="ON49" s="194"/>
      <c r="OO49" s="194"/>
      <c r="OP49" s="194"/>
      <c r="OQ49" s="194"/>
      <c r="OR49" s="194"/>
      <c r="OS49" s="194"/>
      <c r="OT49" s="194"/>
      <c r="OU49" s="194"/>
      <c r="OV49" s="194"/>
      <c r="OW49" s="194"/>
      <c r="OX49" s="194"/>
      <c r="OY49" s="194"/>
      <c r="OZ49" s="194"/>
      <c r="PA49" s="194"/>
      <c r="PB49" s="194"/>
      <c r="PC49" s="194"/>
      <c r="PD49" s="194"/>
      <c r="PE49" s="194"/>
      <c r="PF49" s="194"/>
      <c r="PG49" s="194"/>
      <c r="PH49" s="194"/>
      <c r="PI49" s="194"/>
      <c r="PJ49" s="194"/>
      <c r="PK49" s="194"/>
      <c r="PL49" s="194"/>
      <c r="PM49" s="194"/>
      <c r="PN49" s="194"/>
      <c r="PO49" s="194"/>
      <c r="PP49" s="194"/>
      <c r="PQ49" s="194"/>
      <c r="PR49" s="194"/>
      <c r="PS49" s="194"/>
      <c r="PT49" s="194"/>
      <c r="PU49" s="194"/>
      <c r="PV49" s="194"/>
      <c r="PW49" s="194"/>
      <c r="PX49" s="194"/>
      <c r="PY49" s="194"/>
      <c r="PZ49" s="194"/>
      <c r="QA49" s="194"/>
      <c r="QB49" s="194"/>
      <c r="QC49" s="194"/>
      <c r="QD49" s="194"/>
      <c r="QE49" s="194"/>
      <c r="QF49" s="194"/>
      <c r="QG49" s="194"/>
      <c r="QH49" s="194"/>
      <c r="QI49" s="194"/>
      <c r="QJ49" s="194"/>
      <c r="QK49" s="194"/>
      <c r="QL49" s="194"/>
      <c r="QM49" s="194"/>
      <c r="QN49" s="194"/>
      <c r="QO49" s="194"/>
      <c r="QP49" s="194"/>
      <c r="QQ49" s="194"/>
      <c r="QR49" s="194"/>
      <c r="QS49" s="194"/>
      <c r="QT49" s="194"/>
      <c r="QU49" s="194"/>
      <c r="QV49" s="194"/>
      <c r="QW49" s="194"/>
      <c r="QX49" s="194"/>
      <c r="QY49" s="194"/>
      <c r="QZ49" s="194"/>
      <c r="RA49" s="194"/>
      <c r="RB49" s="194"/>
      <c r="RC49" s="194"/>
      <c r="RD49" s="194"/>
      <c r="RE49" s="194"/>
      <c r="RF49" s="194"/>
      <c r="RG49" s="194"/>
      <c r="RH49" s="194"/>
      <c r="RI49" s="194"/>
      <c r="RJ49" s="194"/>
      <c r="RK49" s="194"/>
      <c r="RL49" s="194"/>
      <c r="RM49" s="194"/>
      <c r="RN49" s="194"/>
      <c r="RO49" s="194"/>
      <c r="RP49" s="194"/>
      <c r="RQ49" s="194"/>
      <c r="RR49" s="194"/>
      <c r="RS49" s="194"/>
      <c r="RT49" s="194"/>
      <c r="RU49" s="194"/>
      <c r="RV49" s="194"/>
      <c r="RW49" s="194"/>
      <c r="RX49" s="194"/>
      <c r="RY49" s="194"/>
      <c r="RZ49" s="194"/>
      <c r="SA49" s="194"/>
      <c r="SB49" s="194"/>
      <c r="SC49" s="194"/>
      <c r="SD49" s="194"/>
      <c r="SE49" s="194"/>
      <c r="SF49" s="194"/>
      <c r="SG49" s="194"/>
      <c r="SH49" s="194"/>
      <c r="SI49" s="194"/>
      <c r="SJ49" s="194"/>
      <c r="SK49" s="194"/>
      <c r="SL49" s="194"/>
      <c r="SM49" s="194"/>
      <c r="SN49" s="194"/>
      <c r="SO49" s="194"/>
      <c r="SP49" s="194"/>
      <c r="SQ49" s="194"/>
      <c r="SR49" s="194"/>
      <c r="SS49" s="194"/>
      <c r="ST49" s="194"/>
      <c r="SU49" s="194"/>
      <c r="SV49" s="194"/>
      <c r="SW49" s="194"/>
      <c r="SX49" s="194"/>
      <c r="SY49" s="194"/>
      <c r="SZ49" s="194"/>
      <c r="TA49" s="194"/>
      <c r="TB49" s="194"/>
      <c r="TC49" s="194"/>
      <c r="TD49" s="194"/>
      <c r="TE49" s="194"/>
      <c r="TF49" s="194"/>
      <c r="TG49" s="194"/>
      <c r="TH49" s="194"/>
      <c r="TI49" s="194"/>
      <c r="TJ49" s="194"/>
      <c r="TK49" s="194"/>
      <c r="TL49" s="194"/>
      <c r="TM49" s="194"/>
      <c r="TN49" s="194"/>
      <c r="TO49" s="194"/>
      <c r="TP49" s="194"/>
      <c r="TQ49" s="194"/>
      <c r="TR49" s="194"/>
      <c r="TS49" s="194"/>
      <c r="TT49" s="194"/>
      <c r="TU49" s="194"/>
      <c r="TV49" s="194"/>
      <c r="TW49" s="194"/>
      <c r="TX49" s="194"/>
      <c r="TY49" s="194"/>
      <c r="TZ49" s="194"/>
      <c r="UA49" s="194"/>
      <c r="UB49" s="194"/>
      <c r="UC49" s="194"/>
      <c r="UD49" s="194"/>
      <c r="UE49" s="194"/>
      <c r="UF49" s="194"/>
      <c r="UG49" s="194"/>
      <c r="UH49" s="194"/>
      <c r="UI49" s="194"/>
      <c r="UJ49" s="194"/>
      <c r="UK49" s="194"/>
      <c r="UL49" s="194"/>
      <c r="UM49" s="194"/>
      <c r="UN49" s="194"/>
      <c r="UO49" s="194"/>
      <c r="UP49" s="194"/>
      <c r="UQ49" s="194"/>
      <c r="UR49" s="194"/>
      <c r="US49" s="194"/>
      <c r="UT49" s="194"/>
      <c r="UU49" s="194"/>
      <c r="UV49" s="194"/>
      <c r="UW49" s="194"/>
      <c r="UX49" s="194"/>
      <c r="UY49" s="194"/>
      <c r="UZ49" s="194"/>
      <c r="VA49" s="194"/>
      <c r="VB49" s="194"/>
      <c r="VC49" s="194"/>
      <c r="VD49" s="194"/>
      <c r="VE49" s="194"/>
      <c r="VF49" s="194"/>
      <c r="VG49" s="194"/>
      <c r="VH49" s="194"/>
      <c r="VI49" s="194"/>
      <c r="VJ49" s="194"/>
      <c r="VK49" s="194"/>
      <c r="VL49" s="194"/>
      <c r="VM49" s="194"/>
      <c r="VN49" s="194"/>
      <c r="VO49" s="194"/>
      <c r="VP49" s="194"/>
      <c r="VQ49" s="194"/>
      <c r="VR49" s="194"/>
      <c r="VS49" s="194"/>
      <c r="VT49" s="194"/>
      <c r="VU49" s="194"/>
      <c r="VV49" s="194"/>
      <c r="VW49" s="194"/>
      <c r="VX49" s="194"/>
      <c r="VY49" s="194"/>
      <c r="VZ49" s="194"/>
      <c r="WA49" s="194"/>
      <c r="WB49" s="194"/>
      <c r="WC49" s="194"/>
      <c r="WD49" s="194"/>
      <c r="WE49" s="194"/>
      <c r="WF49" s="194"/>
      <c r="WG49" s="194"/>
      <c r="WH49" s="194"/>
      <c r="WI49" s="194"/>
      <c r="WJ49" s="194"/>
      <c r="WK49" s="194"/>
      <c r="WL49" s="194"/>
      <c r="WM49" s="194"/>
      <c r="WN49" s="194"/>
      <c r="WO49" s="194"/>
      <c r="WP49" s="194"/>
      <c r="WQ49" s="194"/>
      <c r="WR49" s="194"/>
      <c r="WS49" s="194"/>
      <c r="WT49" s="194"/>
      <c r="WU49" s="194"/>
      <c r="WV49" s="194"/>
      <c r="WW49" s="194"/>
      <c r="WX49" s="194"/>
      <c r="WY49" s="194"/>
      <c r="WZ49" s="194"/>
      <c r="XA49" s="194"/>
      <c r="XB49" s="194"/>
      <c r="XC49" s="194"/>
      <c r="XD49" s="194"/>
      <c r="XE49" s="194"/>
      <c r="XF49" s="194"/>
      <c r="XG49" s="194"/>
      <c r="XH49" s="194"/>
      <c r="XI49" s="194"/>
      <c r="XJ49" s="194"/>
      <c r="XK49" s="194"/>
      <c r="XL49" s="194"/>
      <c r="XM49" s="194"/>
      <c r="XN49" s="194"/>
      <c r="XO49" s="194"/>
      <c r="XP49" s="194"/>
      <c r="XQ49" s="194"/>
      <c r="XR49" s="194"/>
      <c r="XS49" s="194"/>
      <c r="XT49" s="194"/>
      <c r="XU49" s="194"/>
      <c r="XV49" s="194"/>
      <c r="XW49" s="194"/>
      <c r="XX49" s="194"/>
      <c r="XY49" s="194"/>
      <c r="XZ49" s="194"/>
      <c r="YA49" s="194"/>
      <c r="YB49" s="194"/>
      <c r="YC49" s="194"/>
      <c r="YD49" s="194"/>
      <c r="YE49" s="194"/>
      <c r="YF49" s="194"/>
      <c r="YG49" s="194"/>
      <c r="YH49" s="194"/>
      <c r="YI49" s="194"/>
      <c r="YJ49" s="194"/>
      <c r="YK49" s="194"/>
      <c r="YL49" s="194"/>
      <c r="YM49" s="194"/>
      <c r="YN49" s="194"/>
      <c r="YO49" s="194"/>
      <c r="YP49" s="194"/>
      <c r="YQ49" s="194"/>
      <c r="YR49" s="194"/>
      <c r="YS49" s="194"/>
      <c r="YT49" s="194"/>
      <c r="YU49" s="194"/>
      <c r="YV49" s="194"/>
      <c r="YW49" s="194"/>
      <c r="YX49" s="194"/>
      <c r="YY49" s="194"/>
      <c r="YZ49" s="194"/>
      <c r="ZA49" s="194"/>
      <c r="ZB49" s="194"/>
      <c r="ZC49" s="194"/>
      <c r="ZD49" s="194"/>
      <c r="ZE49" s="194"/>
      <c r="ZF49" s="194"/>
      <c r="ZG49" s="194"/>
      <c r="ZH49" s="194"/>
      <c r="ZI49" s="194"/>
      <c r="ZJ49" s="194"/>
      <c r="ZK49" s="194"/>
      <c r="ZL49" s="194"/>
      <c r="ZM49" s="194"/>
      <c r="ZN49" s="194"/>
      <c r="ZO49" s="194"/>
      <c r="ZP49" s="194"/>
      <c r="ZQ49" s="194"/>
      <c r="ZR49" s="194"/>
      <c r="ZS49" s="194"/>
      <c r="ZT49" s="194"/>
      <c r="ZU49" s="194"/>
      <c r="ZV49" s="194"/>
      <c r="ZW49" s="194"/>
      <c r="ZX49" s="194"/>
      <c r="ZY49" s="194"/>
      <c r="ZZ49" s="194"/>
    </row>
    <row r="50" spans="1:702" s="39" customFormat="1" ht="19.5" customHeight="1">
      <c r="A50" s="194"/>
      <c r="B50" s="823"/>
      <c r="C50" s="672"/>
      <c r="D50" s="660"/>
      <c r="E50" s="661"/>
      <c r="F50" s="676"/>
      <c r="G50" s="663" t="str">
        <f t="shared" si="3"/>
        <v/>
      </c>
      <c r="H50" s="664"/>
      <c r="I50" s="664"/>
      <c r="J50" s="81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BS50" s="194"/>
      <c r="BT50" s="194"/>
      <c r="BU50" s="194"/>
      <c r="BV50" s="194"/>
      <c r="BW50" s="194"/>
      <c r="BX50" s="194"/>
      <c r="BY50" s="194"/>
      <c r="BZ50" s="194"/>
      <c r="CA50" s="194"/>
      <c r="CB50" s="194"/>
      <c r="CC50" s="194"/>
      <c r="CD50" s="194"/>
      <c r="CE50" s="194"/>
      <c r="CF50" s="194"/>
      <c r="CG50" s="194"/>
      <c r="CH50" s="194"/>
      <c r="CI50" s="194"/>
      <c r="CJ50" s="194"/>
      <c r="CK50" s="194"/>
      <c r="CL50" s="194"/>
      <c r="CM50" s="194"/>
      <c r="CN50" s="194"/>
      <c r="CO50" s="194"/>
      <c r="CP50" s="194"/>
      <c r="CQ50" s="194"/>
      <c r="CR50" s="194"/>
      <c r="CS50" s="194"/>
      <c r="CT50" s="194"/>
      <c r="CU50" s="194"/>
      <c r="CV50" s="194"/>
      <c r="CW50" s="194"/>
      <c r="CX50" s="194"/>
      <c r="CY50" s="194"/>
      <c r="CZ50" s="194"/>
      <c r="DA50" s="194"/>
      <c r="DB50" s="194"/>
      <c r="DC50" s="194"/>
      <c r="DD50" s="194"/>
      <c r="DE50" s="194"/>
      <c r="DF50" s="194"/>
      <c r="DG50" s="194"/>
      <c r="DH50" s="194"/>
      <c r="DI50" s="194"/>
      <c r="DJ50" s="194"/>
      <c r="DK50" s="194"/>
      <c r="DL50" s="194"/>
      <c r="DM50" s="194"/>
      <c r="DN50" s="194"/>
      <c r="DO50" s="194"/>
      <c r="DP50" s="194"/>
      <c r="DQ50" s="194"/>
      <c r="DR50" s="194"/>
      <c r="DS50" s="194"/>
      <c r="DT50" s="194"/>
      <c r="DU50" s="194"/>
      <c r="DV50" s="194"/>
      <c r="DW50" s="194"/>
      <c r="DX50" s="194"/>
      <c r="DY50" s="194"/>
      <c r="DZ50" s="194"/>
      <c r="EA50" s="194"/>
      <c r="EB50" s="194"/>
      <c r="EC50" s="194"/>
      <c r="ED50" s="194"/>
      <c r="EE50" s="194"/>
      <c r="EF50" s="194"/>
      <c r="EG50" s="194"/>
      <c r="EH50" s="194"/>
      <c r="EI50" s="194"/>
      <c r="EJ50" s="194"/>
      <c r="EK50" s="194"/>
      <c r="EL50" s="194"/>
      <c r="EM50" s="194"/>
      <c r="EN50" s="194"/>
      <c r="EO50" s="194"/>
      <c r="EP50" s="194"/>
      <c r="EQ50" s="194"/>
      <c r="ER50" s="194"/>
      <c r="ES50" s="194"/>
      <c r="ET50" s="194"/>
      <c r="EU50" s="194"/>
      <c r="EV50" s="194"/>
      <c r="EW50" s="194"/>
      <c r="EX50" s="194"/>
      <c r="EY50" s="194"/>
      <c r="EZ50" s="194"/>
      <c r="FA50" s="194"/>
      <c r="FB50" s="194"/>
      <c r="FC50" s="194"/>
      <c r="FD50" s="194"/>
      <c r="FE50" s="194"/>
      <c r="FF50" s="194"/>
      <c r="FG50" s="194"/>
      <c r="FH50" s="194"/>
      <c r="FI50" s="194"/>
      <c r="FJ50" s="194"/>
      <c r="FK50" s="194"/>
      <c r="FL50" s="194"/>
      <c r="FM50" s="194"/>
      <c r="FN50" s="194"/>
      <c r="FO50" s="194"/>
      <c r="FP50" s="194"/>
      <c r="FQ50" s="194"/>
      <c r="FR50" s="194"/>
      <c r="FS50" s="194"/>
      <c r="FT50" s="194"/>
      <c r="FU50" s="194"/>
      <c r="FV50" s="194"/>
      <c r="FW50" s="194"/>
      <c r="FX50" s="194"/>
      <c r="FY50" s="194"/>
      <c r="FZ50" s="194"/>
      <c r="GA50" s="194"/>
      <c r="GB50" s="194"/>
      <c r="GC50" s="194"/>
      <c r="GD50" s="194"/>
      <c r="GE50" s="194"/>
      <c r="GF50" s="194"/>
      <c r="GG50" s="194"/>
      <c r="GH50" s="194"/>
      <c r="GI50" s="194"/>
      <c r="GJ50" s="194"/>
      <c r="GK50" s="194"/>
      <c r="GL50" s="194"/>
      <c r="GM50" s="194"/>
      <c r="GN50" s="194"/>
      <c r="GO50" s="194"/>
      <c r="GP50" s="194"/>
      <c r="GQ50" s="194"/>
      <c r="GR50" s="194"/>
      <c r="GS50" s="194"/>
      <c r="GT50" s="194"/>
      <c r="GU50" s="194"/>
      <c r="GV50" s="194"/>
      <c r="GW50" s="194"/>
      <c r="GX50" s="194"/>
      <c r="GY50" s="194"/>
      <c r="GZ50" s="194"/>
      <c r="HA50" s="194"/>
      <c r="HB50" s="194"/>
      <c r="HC50" s="194"/>
      <c r="HD50" s="194"/>
      <c r="HE50" s="194"/>
      <c r="HF50" s="194"/>
      <c r="HG50" s="194"/>
      <c r="HH50" s="194"/>
      <c r="HI50" s="194"/>
      <c r="HJ50" s="194"/>
      <c r="HK50" s="194"/>
      <c r="HL50" s="194"/>
      <c r="HM50" s="194"/>
      <c r="HN50" s="194"/>
      <c r="HO50" s="194"/>
      <c r="HP50" s="194"/>
      <c r="HQ50" s="194"/>
      <c r="HR50" s="194"/>
      <c r="HS50" s="194"/>
      <c r="HT50" s="194"/>
      <c r="HU50" s="194"/>
      <c r="HV50" s="194"/>
      <c r="HW50" s="194"/>
      <c r="HX50" s="194"/>
      <c r="HY50" s="194"/>
      <c r="HZ50" s="194"/>
      <c r="IA50" s="194"/>
      <c r="IB50" s="194"/>
      <c r="IC50" s="194"/>
      <c r="ID50" s="194"/>
      <c r="IE50" s="194"/>
      <c r="IF50" s="194"/>
      <c r="IG50" s="194"/>
      <c r="IH50" s="194"/>
      <c r="II50" s="194"/>
      <c r="IJ50" s="194"/>
      <c r="IK50" s="194"/>
      <c r="IL50" s="194"/>
      <c r="IM50" s="194"/>
      <c r="IN50" s="194"/>
      <c r="IO50" s="194"/>
      <c r="IP50" s="194"/>
      <c r="IQ50" s="194"/>
      <c r="IR50" s="194"/>
      <c r="IS50" s="194"/>
      <c r="IT50" s="194"/>
      <c r="IU50" s="194"/>
      <c r="IV50" s="194"/>
      <c r="IW50" s="194"/>
      <c r="IX50" s="194"/>
      <c r="IY50" s="194"/>
      <c r="IZ50" s="194"/>
      <c r="JA50" s="194"/>
      <c r="JB50" s="194"/>
      <c r="JC50" s="194"/>
      <c r="JD50" s="194"/>
      <c r="JE50" s="194"/>
      <c r="JF50" s="194"/>
      <c r="JG50" s="194"/>
      <c r="JH50" s="194"/>
      <c r="JI50" s="194"/>
      <c r="JJ50" s="194"/>
      <c r="JK50" s="194"/>
      <c r="JL50" s="194"/>
      <c r="JM50" s="194"/>
      <c r="JN50" s="194"/>
      <c r="JO50" s="194"/>
      <c r="JP50" s="194"/>
      <c r="JQ50" s="194"/>
      <c r="JR50" s="194"/>
      <c r="JS50" s="194"/>
      <c r="JT50" s="194"/>
      <c r="JU50" s="194"/>
      <c r="JV50" s="194"/>
      <c r="JW50" s="194"/>
      <c r="JX50" s="194"/>
      <c r="JY50" s="194"/>
      <c r="JZ50" s="194"/>
      <c r="KA50" s="194"/>
      <c r="KB50" s="194"/>
      <c r="KC50" s="194"/>
      <c r="KD50" s="194"/>
      <c r="KE50" s="194"/>
      <c r="KF50" s="194"/>
      <c r="KG50" s="194"/>
      <c r="KH50" s="194"/>
      <c r="KI50" s="194"/>
      <c r="KJ50" s="194"/>
      <c r="KK50" s="194"/>
      <c r="KL50" s="194"/>
      <c r="KM50" s="194"/>
      <c r="KN50" s="194"/>
      <c r="KO50" s="194"/>
      <c r="KP50" s="194"/>
      <c r="KQ50" s="194"/>
      <c r="KR50" s="194"/>
      <c r="KS50" s="194"/>
      <c r="KT50" s="194"/>
      <c r="KU50" s="194"/>
      <c r="KV50" s="194"/>
      <c r="KW50" s="194"/>
      <c r="KX50" s="194"/>
      <c r="KY50" s="194"/>
      <c r="KZ50" s="194"/>
      <c r="LA50" s="194"/>
      <c r="LB50" s="194"/>
      <c r="LC50" s="194"/>
      <c r="LD50" s="194"/>
      <c r="LE50" s="194"/>
      <c r="LF50" s="194"/>
      <c r="LG50" s="194"/>
      <c r="LH50" s="194"/>
      <c r="LI50" s="194"/>
      <c r="LJ50" s="194"/>
      <c r="LK50" s="194"/>
      <c r="LL50" s="194"/>
      <c r="LM50" s="194"/>
      <c r="LN50" s="194"/>
      <c r="LO50" s="194"/>
      <c r="LP50" s="194"/>
      <c r="LQ50" s="194"/>
      <c r="LR50" s="194"/>
      <c r="LS50" s="194"/>
      <c r="LT50" s="194"/>
      <c r="LU50" s="194"/>
      <c r="LV50" s="194"/>
      <c r="LW50" s="194"/>
      <c r="LX50" s="194"/>
      <c r="LY50" s="194"/>
      <c r="LZ50" s="194"/>
      <c r="MA50" s="194"/>
      <c r="MB50" s="194"/>
      <c r="MC50" s="194"/>
      <c r="MD50" s="194"/>
      <c r="ME50" s="194"/>
      <c r="MF50" s="194"/>
      <c r="MG50" s="194"/>
      <c r="MH50" s="194"/>
      <c r="MI50" s="194"/>
      <c r="MJ50" s="194"/>
      <c r="MK50" s="194"/>
      <c r="ML50" s="194"/>
      <c r="MM50" s="194"/>
      <c r="MN50" s="194"/>
      <c r="MO50" s="194"/>
      <c r="MP50" s="194"/>
      <c r="MQ50" s="194"/>
      <c r="MR50" s="194"/>
      <c r="MS50" s="194"/>
      <c r="MT50" s="194"/>
      <c r="MU50" s="194"/>
      <c r="MV50" s="194"/>
      <c r="MW50" s="194"/>
      <c r="MX50" s="194"/>
      <c r="MY50" s="194"/>
      <c r="MZ50" s="194"/>
      <c r="NA50" s="194"/>
      <c r="NB50" s="194"/>
      <c r="NC50" s="194"/>
      <c r="ND50" s="194"/>
      <c r="NE50" s="194"/>
      <c r="NF50" s="194"/>
      <c r="NG50" s="194"/>
      <c r="NH50" s="194"/>
      <c r="NI50" s="194"/>
      <c r="NJ50" s="194"/>
      <c r="NK50" s="194"/>
      <c r="NL50" s="194"/>
      <c r="NM50" s="194"/>
      <c r="NN50" s="194"/>
      <c r="NO50" s="194"/>
      <c r="NP50" s="194"/>
      <c r="NQ50" s="194"/>
      <c r="NR50" s="194"/>
      <c r="NS50" s="194"/>
      <c r="NT50" s="194"/>
      <c r="NU50" s="194"/>
      <c r="NV50" s="194"/>
      <c r="NW50" s="194"/>
      <c r="NX50" s="194"/>
      <c r="NY50" s="194"/>
      <c r="NZ50" s="194"/>
      <c r="OA50" s="194"/>
      <c r="OB50" s="194"/>
      <c r="OC50" s="194"/>
      <c r="OD50" s="194"/>
      <c r="OE50" s="194"/>
      <c r="OF50" s="194"/>
      <c r="OG50" s="194"/>
      <c r="OH50" s="194"/>
      <c r="OI50" s="194"/>
      <c r="OJ50" s="194"/>
      <c r="OK50" s="194"/>
      <c r="OL50" s="194"/>
      <c r="OM50" s="194"/>
      <c r="ON50" s="194"/>
      <c r="OO50" s="194"/>
      <c r="OP50" s="194"/>
      <c r="OQ50" s="194"/>
      <c r="OR50" s="194"/>
      <c r="OS50" s="194"/>
      <c r="OT50" s="194"/>
      <c r="OU50" s="194"/>
      <c r="OV50" s="194"/>
      <c r="OW50" s="194"/>
      <c r="OX50" s="194"/>
      <c r="OY50" s="194"/>
      <c r="OZ50" s="194"/>
      <c r="PA50" s="194"/>
      <c r="PB50" s="194"/>
      <c r="PC50" s="194"/>
      <c r="PD50" s="194"/>
      <c r="PE50" s="194"/>
      <c r="PF50" s="194"/>
      <c r="PG50" s="194"/>
      <c r="PH50" s="194"/>
      <c r="PI50" s="194"/>
      <c r="PJ50" s="194"/>
      <c r="PK50" s="194"/>
      <c r="PL50" s="194"/>
      <c r="PM50" s="194"/>
      <c r="PN50" s="194"/>
      <c r="PO50" s="194"/>
      <c r="PP50" s="194"/>
      <c r="PQ50" s="194"/>
      <c r="PR50" s="194"/>
      <c r="PS50" s="194"/>
      <c r="PT50" s="194"/>
      <c r="PU50" s="194"/>
      <c r="PV50" s="194"/>
      <c r="PW50" s="194"/>
      <c r="PX50" s="194"/>
      <c r="PY50" s="194"/>
      <c r="PZ50" s="194"/>
      <c r="QA50" s="194"/>
      <c r="QB50" s="194"/>
      <c r="QC50" s="194"/>
      <c r="QD50" s="194"/>
      <c r="QE50" s="194"/>
      <c r="QF50" s="194"/>
      <c r="QG50" s="194"/>
      <c r="QH50" s="194"/>
      <c r="QI50" s="194"/>
      <c r="QJ50" s="194"/>
      <c r="QK50" s="194"/>
      <c r="QL50" s="194"/>
      <c r="QM50" s="194"/>
      <c r="QN50" s="194"/>
      <c r="QO50" s="194"/>
      <c r="QP50" s="194"/>
      <c r="QQ50" s="194"/>
      <c r="QR50" s="194"/>
      <c r="QS50" s="194"/>
      <c r="QT50" s="194"/>
      <c r="QU50" s="194"/>
      <c r="QV50" s="194"/>
      <c r="QW50" s="194"/>
      <c r="QX50" s="194"/>
      <c r="QY50" s="194"/>
      <c r="QZ50" s="194"/>
      <c r="RA50" s="194"/>
      <c r="RB50" s="194"/>
      <c r="RC50" s="194"/>
      <c r="RD50" s="194"/>
      <c r="RE50" s="194"/>
      <c r="RF50" s="194"/>
      <c r="RG50" s="194"/>
      <c r="RH50" s="194"/>
      <c r="RI50" s="194"/>
      <c r="RJ50" s="194"/>
      <c r="RK50" s="194"/>
      <c r="RL50" s="194"/>
      <c r="RM50" s="194"/>
      <c r="RN50" s="194"/>
      <c r="RO50" s="194"/>
      <c r="RP50" s="194"/>
      <c r="RQ50" s="194"/>
      <c r="RR50" s="194"/>
      <c r="RS50" s="194"/>
      <c r="RT50" s="194"/>
      <c r="RU50" s="194"/>
      <c r="RV50" s="194"/>
      <c r="RW50" s="194"/>
      <c r="RX50" s="194"/>
      <c r="RY50" s="194"/>
      <c r="RZ50" s="194"/>
      <c r="SA50" s="194"/>
      <c r="SB50" s="194"/>
      <c r="SC50" s="194"/>
      <c r="SD50" s="194"/>
      <c r="SE50" s="194"/>
      <c r="SF50" s="194"/>
      <c r="SG50" s="194"/>
      <c r="SH50" s="194"/>
      <c r="SI50" s="194"/>
      <c r="SJ50" s="194"/>
      <c r="SK50" s="194"/>
      <c r="SL50" s="194"/>
      <c r="SM50" s="194"/>
      <c r="SN50" s="194"/>
      <c r="SO50" s="194"/>
      <c r="SP50" s="194"/>
      <c r="SQ50" s="194"/>
      <c r="SR50" s="194"/>
      <c r="SS50" s="194"/>
      <c r="ST50" s="194"/>
      <c r="SU50" s="194"/>
      <c r="SV50" s="194"/>
      <c r="SW50" s="194"/>
      <c r="SX50" s="194"/>
      <c r="SY50" s="194"/>
      <c r="SZ50" s="194"/>
      <c r="TA50" s="194"/>
      <c r="TB50" s="194"/>
      <c r="TC50" s="194"/>
      <c r="TD50" s="194"/>
      <c r="TE50" s="194"/>
      <c r="TF50" s="194"/>
      <c r="TG50" s="194"/>
      <c r="TH50" s="194"/>
      <c r="TI50" s="194"/>
      <c r="TJ50" s="194"/>
      <c r="TK50" s="194"/>
      <c r="TL50" s="194"/>
      <c r="TM50" s="194"/>
      <c r="TN50" s="194"/>
      <c r="TO50" s="194"/>
      <c r="TP50" s="194"/>
      <c r="TQ50" s="194"/>
      <c r="TR50" s="194"/>
      <c r="TS50" s="194"/>
      <c r="TT50" s="194"/>
      <c r="TU50" s="194"/>
      <c r="TV50" s="194"/>
      <c r="TW50" s="194"/>
      <c r="TX50" s="194"/>
      <c r="TY50" s="194"/>
      <c r="TZ50" s="194"/>
      <c r="UA50" s="194"/>
      <c r="UB50" s="194"/>
      <c r="UC50" s="194"/>
      <c r="UD50" s="194"/>
      <c r="UE50" s="194"/>
      <c r="UF50" s="194"/>
      <c r="UG50" s="194"/>
      <c r="UH50" s="194"/>
      <c r="UI50" s="194"/>
      <c r="UJ50" s="194"/>
      <c r="UK50" s="194"/>
      <c r="UL50" s="194"/>
      <c r="UM50" s="194"/>
      <c r="UN50" s="194"/>
      <c r="UO50" s="194"/>
      <c r="UP50" s="194"/>
      <c r="UQ50" s="194"/>
      <c r="UR50" s="194"/>
      <c r="US50" s="194"/>
      <c r="UT50" s="194"/>
      <c r="UU50" s="194"/>
      <c r="UV50" s="194"/>
      <c r="UW50" s="194"/>
      <c r="UX50" s="194"/>
      <c r="UY50" s="194"/>
      <c r="UZ50" s="194"/>
      <c r="VA50" s="194"/>
      <c r="VB50" s="194"/>
      <c r="VC50" s="194"/>
      <c r="VD50" s="194"/>
      <c r="VE50" s="194"/>
      <c r="VF50" s="194"/>
      <c r="VG50" s="194"/>
      <c r="VH50" s="194"/>
      <c r="VI50" s="194"/>
      <c r="VJ50" s="194"/>
      <c r="VK50" s="194"/>
      <c r="VL50" s="194"/>
      <c r="VM50" s="194"/>
      <c r="VN50" s="194"/>
      <c r="VO50" s="194"/>
      <c r="VP50" s="194"/>
      <c r="VQ50" s="194"/>
      <c r="VR50" s="194"/>
      <c r="VS50" s="194"/>
      <c r="VT50" s="194"/>
      <c r="VU50" s="194"/>
      <c r="VV50" s="194"/>
      <c r="VW50" s="194"/>
      <c r="VX50" s="194"/>
      <c r="VY50" s="194"/>
      <c r="VZ50" s="194"/>
      <c r="WA50" s="194"/>
      <c r="WB50" s="194"/>
      <c r="WC50" s="194"/>
      <c r="WD50" s="194"/>
      <c r="WE50" s="194"/>
      <c r="WF50" s="194"/>
      <c r="WG50" s="194"/>
      <c r="WH50" s="194"/>
      <c r="WI50" s="194"/>
      <c r="WJ50" s="194"/>
      <c r="WK50" s="194"/>
      <c r="WL50" s="194"/>
      <c r="WM50" s="194"/>
      <c r="WN50" s="194"/>
      <c r="WO50" s="194"/>
      <c r="WP50" s="194"/>
      <c r="WQ50" s="194"/>
      <c r="WR50" s="194"/>
      <c r="WS50" s="194"/>
      <c r="WT50" s="194"/>
      <c r="WU50" s="194"/>
      <c r="WV50" s="194"/>
      <c r="WW50" s="194"/>
      <c r="WX50" s="194"/>
      <c r="WY50" s="194"/>
      <c r="WZ50" s="194"/>
      <c r="XA50" s="194"/>
      <c r="XB50" s="194"/>
      <c r="XC50" s="194"/>
      <c r="XD50" s="194"/>
      <c r="XE50" s="194"/>
      <c r="XF50" s="194"/>
      <c r="XG50" s="194"/>
      <c r="XH50" s="194"/>
      <c r="XI50" s="194"/>
      <c r="XJ50" s="194"/>
      <c r="XK50" s="194"/>
      <c r="XL50" s="194"/>
      <c r="XM50" s="194"/>
      <c r="XN50" s="194"/>
      <c r="XO50" s="194"/>
      <c r="XP50" s="194"/>
      <c r="XQ50" s="194"/>
      <c r="XR50" s="194"/>
      <c r="XS50" s="194"/>
      <c r="XT50" s="194"/>
      <c r="XU50" s="194"/>
      <c r="XV50" s="194"/>
      <c r="XW50" s="194"/>
      <c r="XX50" s="194"/>
      <c r="XY50" s="194"/>
      <c r="XZ50" s="194"/>
      <c r="YA50" s="194"/>
      <c r="YB50" s="194"/>
      <c r="YC50" s="194"/>
      <c r="YD50" s="194"/>
      <c r="YE50" s="194"/>
      <c r="YF50" s="194"/>
      <c r="YG50" s="194"/>
      <c r="YH50" s="194"/>
      <c r="YI50" s="194"/>
      <c r="YJ50" s="194"/>
      <c r="YK50" s="194"/>
      <c r="YL50" s="194"/>
      <c r="YM50" s="194"/>
      <c r="YN50" s="194"/>
      <c r="YO50" s="194"/>
      <c r="YP50" s="194"/>
      <c r="YQ50" s="194"/>
      <c r="YR50" s="194"/>
      <c r="YS50" s="194"/>
      <c r="YT50" s="194"/>
      <c r="YU50" s="194"/>
      <c r="YV50" s="194"/>
      <c r="YW50" s="194"/>
      <c r="YX50" s="194"/>
      <c r="YY50" s="194"/>
      <c r="YZ50" s="194"/>
      <c r="ZA50" s="194"/>
      <c r="ZB50" s="194"/>
      <c r="ZC50" s="194"/>
      <c r="ZD50" s="194"/>
      <c r="ZE50" s="194"/>
      <c r="ZF50" s="194"/>
      <c r="ZG50" s="194"/>
      <c r="ZH50" s="194"/>
      <c r="ZI50" s="194"/>
      <c r="ZJ50" s="194"/>
      <c r="ZK50" s="194"/>
      <c r="ZL50" s="194"/>
      <c r="ZM50" s="194"/>
      <c r="ZN50" s="194"/>
      <c r="ZO50" s="194"/>
      <c r="ZP50" s="194"/>
      <c r="ZQ50" s="194"/>
      <c r="ZR50" s="194"/>
      <c r="ZS50" s="194"/>
      <c r="ZT50" s="194"/>
      <c r="ZU50" s="194"/>
      <c r="ZV50" s="194"/>
      <c r="ZW50" s="194"/>
      <c r="ZX50" s="194"/>
      <c r="ZY50" s="194"/>
      <c r="ZZ50" s="194"/>
    </row>
    <row r="51" spans="1:702" s="39" customFormat="1" ht="19.5" customHeight="1">
      <c r="A51" s="194"/>
      <c r="B51" s="823"/>
      <c r="C51" s="672"/>
      <c r="D51" s="660"/>
      <c r="E51" s="661"/>
      <c r="F51" s="676"/>
      <c r="G51" s="663" t="str">
        <f t="shared" si="3"/>
        <v/>
      </c>
      <c r="H51" s="664"/>
      <c r="I51" s="664"/>
      <c r="J51" s="81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BS51" s="194"/>
      <c r="BT51" s="194"/>
      <c r="BU51" s="194"/>
      <c r="BV51" s="194"/>
      <c r="BW51" s="194"/>
      <c r="BX51" s="194"/>
      <c r="BY51" s="194"/>
      <c r="BZ51" s="194"/>
      <c r="CA51" s="194"/>
      <c r="CB51" s="194"/>
      <c r="CC51" s="194"/>
      <c r="CD51" s="194"/>
      <c r="CE51" s="194"/>
      <c r="CF51" s="194"/>
      <c r="CG51" s="194"/>
      <c r="CH51" s="194"/>
      <c r="CI51" s="194"/>
      <c r="CJ51" s="194"/>
      <c r="CK51" s="194"/>
      <c r="CL51" s="194"/>
      <c r="CM51" s="194"/>
      <c r="CN51" s="194"/>
      <c r="CO51" s="194"/>
      <c r="CP51" s="194"/>
      <c r="CQ51" s="194"/>
      <c r="CR51" s="194"/>
      <c r="CS51" s="194"/>
      <c r="CT51" s="194"/>
      <c r="CU51" s="194"/>
      <c r="CV51" s="194"/>
      <c r="CW51" s="194"/>
      <c r="CX51" s="194"/>
      <c r="CY51" s="194"/>
      <c r="CZ51" s="194"/>
      <c r="DA51" s="194"/>
      <c r="DB51" s="194"/>
      <c r="DC51" s="194"/>
      <c r="DD51" s="194"/>
      <c r="DE51" s="194"/>
      <c r="DF51" s="194"/>
      <c r="DG51" s="194"/>
      <c r="DH51" s="194"/>
      <c r="DI51" s="194"/>
      <c r="DJ51" s="194"/>
      <c r="DK51" s="194"/>
      <c r="DL51" s="194"/>
      <c r="DM51" s="194"/>
      <c r="DN51" s="194"/>
      <c r="DO51" s="194"/>
      <c r="DP51" s="194"/>
      <c r="DQ51" s="194"/>
      <c r="DR51" s="194"/>
      <c r="DS51" s="194"/>
      <c r="DT51" s="194"/>
      <c r="DU51" s="194"/>
      <c r="DV51" s="194"/>
      <c r="DW51" s="194"/>
      <c r="DX51" s="194"/>
      <c r="DY51" s="194"/>
      <c r="DZ51" s="194"/>
      <c r="EA51" s="194"/>
      <c r="EB51" s="194"/>
      <c r="EC51" s="194"/>
      <c r="ED51" s="194"/>
      <c r="EE51" s="194"/>
      <c r="EF51" s="194"/>
      <c r="EG51" s="194"/>
      <c r="EH51" s="194"/>
      <c r="EI51" s="194"/>
      <c r="EJ51" s="194"/>
      <c r="EK51" s="194"/>
      <c r="EL51" s="194"/>
      <c r="EM51" s="194"/>
      <c r="EN51" s="194"/>
      <c r="EO51" s="194"/>
      <c r="EP51" s="194"/>
      <c r="EQ51" s="194"/>
      <c r="ER51" s="194"/>
      <c r="ES51" s="194"/>
      <c r="ET51" s="194"/>
      <c r="EU51" s="194"/>
      <c r="EV51" s="194"/>
      <c r="EW51" s="194"/>
      <c r="EX51" s="194"/>
      <c r="EY51" s="194"/>
      <c r="EZ51" s="194"/>
      <c r="FA51" s="194"/>
      <c r="FB51" s="194"/>
      <c r="FC51" s="194"/>
      <c r="FD51" s="194"/>
      <c r="FE51" s="194"/>
      <c r="FF51" s="194"/>
      <c r="FG51" s="194"/>
      <c r="FH51" s="194"/>
      <c r="FI51" s="194"/>
      <c r="FJ51" s="194"/>
      <c r="FK51" s="194"/>
      <c r="FL51" s="194"/>
      <c r="FM51" s="194"/>
      <c r="FN51" s="194"/>
      <c r="FO51" s="194"/>
      <c r="FP51" s="194"/>
      <c r="FQ51" s="194"/>
      <c r="FR51" s="194"/>
      <c r="FS51" s="194"/>
      <c r="FT51" s="194"/>
      <c r="FU51" s="194"/>
      <c r="FV51" s="194"/>
      <c r="FW51" s="194"/>
      <c r="FX51" s="194"/>
      <c r="FY51" s="194"/>
      <c r="FZ51" s="194"/>
      <c r="GA51" s="194"/>
      <c r="GB51" s="194"/>
      <c r="GC51" s="194"/>
      <c r="GD51" s="194"/>
      <c r="GE51" s="194"/>
      <c r="GF51" s="194"/>
      <c r="GG51" s="194"/>
      <c r="GH51" s="194"/>
      <c r="GI51" s="194"/>
      <c r="GJ51" s="194"/>
      <c r="GK51" s="194"/>
      <c r="GL51" s="194"/>
      <c r="GM51" s="194"/>
      <c r="GN51" s="194"/>
      <c r="GO51" s="194"/>
      <c r="GP51" s="194"/>
      <c r="GQ51" s="194"/>
      <c r="GR51" s="194"/>
      <c r="GS51" s="194"/>
      <c r="GT51" s="194"/>
      <c r="GU51" s="194"/>
      <c r="GV51" s="194"/>
      <c r="GW51" s="194"/>
      <c r="GX51" s="194"/>
      <c r="GY51" s="194"/>
      <c r="GZ51" s="194"/>
      <c r="HA51" s="194"/>
      <c r="HB51" s="194"/>
      <c r="HC51" s="194"/>
      <c r="HD51" s="194"/>
      <c r="HE51" s="194"/>
      <c r="HF51" s="194"/>
      <c r="HG51" s="194"/>
      <c r="HH51" s="194"/>
      <c r="HI51" s="194"/>
      <c r="HJ51" s="194"/>
      <c r="HK51" s="194"/>
      <c r="HL51" s="194"/>
      <c r="HM51" s="194"/>
      <c r="HN51" s="194"/>
      <c r="HO51" s="194"/>
      <c r="HP51" s="194"/>
      <c r="HQ51" s="194"/>
      <c r="HR51" s="194"/>
      <c r="HS51" s="194"/>
      <c r="HT51" s="194"/>
      <c r="HU51" s="194"/>
      <c r="HV51" s="194"/>
      <c r="HW51" s="194"/>
      <c r="HX51" s="194"/>
      <c r="HY51" s="194"/>
      <c r="HZ51" s="194"/>
      <c r="IA51" s="194"/>
      <c r="IB51" s="194"/>
      <c r="IC51" s="194"/>
      <c r="ID51" s="194"/>
      <c r="IE51" s="194"/>
      <c r="IF51" s="194"/>
      <c r="IG51" s="194"/>
      <c r="IH51" s="194"/>
      <c r="II51" s="194"/>
      <c r="IJ51" s="194"/>
      <c r="IK51" s="194"/>
      <c r="IL51" s="194"/>
      <c r="IM51" s="194"/>
      <c r="IN51" s="194"/>
      <c r="IO51" s="194"/>
      <c r="IP51" s="194"/>
      <c r="IQ51" s="194"/>
      <c r="IR51" s="194"/>
      <c r="IS51" s="194"/>
      <c r="IT51" s="194"/>
      <c r="IU51" s="194"/>
      <c r="IV51" s="194"/>
      <c r="IW51" s="194"/>
      <c r="IX51" s="194"/>
      <c r="IY51" s="194"/>
      <c r="IZ51" s="194"/>
      <c r="JA51" s="194"/>
      <c r="JB51" s="194"/>
      <c r="JC51" s="194"/>
      <c r="JD51" s="194"/>
      <c r="JE51" s="194"/>
      <c r="JF51" s="194"/>
      <c r="JG51" s="194"/>
      <c r="JH51" s="194"/>
      <c r="JI51" s="194"/>
      <c r="JJ51" s="194"/>
      <c r="JK51" s="194"/>
      <c r="JL51" s="194"/>
      <c r="JM51" s="194"/>
      <c r="JN51" s="194"/>
      <c r="JO51" s="194"/>
      <c r="JP51" s="194"/>
      <c r="JQ51" s="194"/>
      <c r="JR51" s="194"/>
      <c r="JS51" s="194"/>
      <c r="JT51" s="194"/>
      <c r="JU51" s="194"/>
      <c r="JV51" s="194"/>
      <c r="JW51" s="194"/>
      <c r="JX51" s="194"/>
      <c r="JY51" s="194"/>
      <c r="JZ51" s="194"/>
      <c r="KA51" s="194"/>
      <c r="KB51" s="194"/>
      <c r="KC51" s="194"/>
      <c r="KD51" s="194"/>
      <c r="KE51" s="194"/>
      <c r="KF51" s="194"/>
      <c r="KG51" s="194"/>
      <c r="KH51" s="194"/>
      <c r="KI51" s="194"/>
      <c r="KJ51" s="194"/>
      <c r="KK51" s="194"/>
      <c r="KL51" s="194"/>
      <c r="KM51" s="194"/>
      <c r="KN51" s="194"/>
      <c r="KO51" s="194"/>
      <c r="KP51" s="194"/>
      <c r="KQ51" s="194"/>
      <c r="KR51" s="194"/>
      <c r="KS51" s="194"/>
      <c r="KT51" s="194"/>
      <c r="KU51" s="194"/>
      <c r="KV51" s="194"/>
      <c r="KW51" s="194"/>
      <c r="KX51" s="194"/>
      <c r="KY51" s="194"/>
      <c r="KZ51" s="194"/>
      <c r="LA51" s="194"/>
      <c r="LB51" s="194"/>
      <c r="LC51" s="194"/>
      <c r="LD51" s="194"/>
      <c r="LE51" s="194"/>
      <c r="LF51" s="194"/>
      <c r="LG51" s="194"/>
      <c r="LH51" s="194"/>
      <c r="LI51" s="194"/>
      <c r="LJ51" s="194"/>
      <c r="LK51" s="194"/>
      <c r="LL51" s="194"/>
      <c r="LM51" s="194"/>
      <c r="LN51" s="194"/>
      <c r="LO51" s="194"/>
      <c r="LP51" s="194"/>
      <c r="LQ51" s="194"/>
      <c r="LR51" s="194"/>
      <c r="LS51" s="194"/>
      <c r="LT51" s="194"/>
      <c r="LU51" s="194"/>
      <c r="LV51" s="194"/>
      <c r="LW51" s="194"/>
      <c r="LX51" s="194"/>
      <c r="LY51" s="194"/>
      <c r="LZ51" s="194"/>
      <c r="MA51" s="194"/>
      <c r="MB51" s="194"/>
      <c r="MC51" s="194"/>
      <c r="MD51" s="194"/>
      <c r="ME51" s="194"/>
      <c r="MF51" s="194"/>
      <c r="MG51" s="194"/>
      <c r="MH51" s="194"/>
      <c r="MI51" s="194"/>
      <c r="MJ51" s="194"/>
      <c r="MK51" s="194"/>
      <c r="ML51" s="194"/>
      <c r="MM51" s="194"/>
      <c r="MN51" s="194"/>
      <c r="MO51" s="194"/>
      <c r="MP51" s="194"/>
      <c r="MQ51" s="194"/>
      <c r="MR51" s="194"/>
      <c r="MS51" s="194"/>
      <c r="MT51" s="194"/>
      <c r="MU51" s="194"/>
      <c r="MV51" s="194"/>
      <c r="MW51" s="194"/>
      <c r="MX51" s="194"/>
      <c r="MY51" s="194"/>
      <c r="MZ51" s="194"/>
      <c r="NA51" s="194"/>
      <c r="NB51" s="194"/>
      <c r="NC51" s="194"/>
      <c r="ND51" s="194"/>
      <c r="NE51" s="194"/>
      <c r="NF51" s="194"/>
      <c r="NG51" s="194"/>
      <c r="NH51" s="194"/>
      <c r="NI51" s="194"/>
      <c r="NJ51" s="194"/>
      <c r="NK51" s="194"/>
      <c r="NL51" s="194"/>
      <c r="NM51" s="194"/>
      <c r="NN51" s="194"/>
      <c r="NO51" s="194"/>
      <c r="NP51" s="194"/>
      <c r="NQ51" s="194"/>
      <c r="NR51" s="194"/>
      <c r="NS51" s="194"/>
      <c r="NT51" s="194"/>
      <c r="NU51" s="194"/>
      <c r="NV51" s="194"/>
      <c r="NW51" s="194"/>
      <c r="NX51" s="194"/>
      <c r="NY51" s="194"/>
      <c r="NZ51" s="194"/>
      <c r="OA51" s="194"/>
      <c r="OB51" s="194"/>
      <c r="OC51" s="194"/>
      <c r="OD51" s="194"/>
      <c r="OE51" s="194"/>
      <c r="OF51" s="194"/>
      <c r="OG51" s="194"/>
      <c r="OH51" s="194"/>
      <c r="OI51" s="194"/>
      <c r="OJ51" s="194"/>
      <c r="OK51" s="194"/>
      <c r="OL51" s="194"/>
      <c r="OM51" s="194"/>
      <c r="ON51" s="194"/>
      <c r="OO51" s="194"/>
      <c r="OP51" s="194"/>
      <c r="OQ51" s="194"/>
      <c r="OR51" s="194"/>
      <c r="OS51" s="194"/>
      <c r="OT51" s="194"/>
      <c r="OU51" s="194"/>
      <c r="OV51" s="194"/>
      <c r="OW51" s="194"/>
      <c r="OX51" s="194"/>
      <c r="OY51" s="194"/>
      <c r="OZ51" s="194"/>
      <c r="PA51" s="194"/>
      <c r="PB51" s="194"/>
      <c r="PC51" s="194"/>
      <c r="PD51" s="194"/>
      <c r="PE51" s="194"/>
      <c r="PF51" s="194"/>
      <c r="PG51" s="194"/>
      <c r="PH51" s="194"/>
      <c r="PI51" s="194"/>
      <c r="PJ51" s="194"/>
      <c r="PK51" s="194"/>
      <c r="PL51" s="194"/>
      <c r="PM51" s="194"/>
      <c r="PN51" s="194"/>
      <c r="PO51" s="194"/>
      <c r="PP51" s="194"/>
      <c r="PQ51" s="194"/>
      <c r="PR51" s="194"/>
      <c r="PS51" s="194"/>
      <c r="PT51" s="194"/>
      <c r="PU51" s="194"/>
      <c r="PV51" s="194"/>
      <c r="PW51" s="194"/>
      <c r="PX51" s="194"/>
      <c r="PY51" s="194"/>
      <c r="PZ51" s="194"/>
      <c r="QA51" s="194"/>
      <c r="QB51" s="194"/>
      <c r="QC51" s="194"/>
      <c r="QD51" s="194"/>
      <c r="QE51" s="194"/>
      <c r="QF51" s="194"/>
      <c r="QG51" s="194"/>
      <c r="QH51" s="194"/>
      <c r="QI51" s="194"/>
      <c r="QJ51" s="194"/>
      <c r="QK51" s="194"/>
      <c r="QL51" s="194"/>
      <c r="QM51" s="194"/>
      <c r="QN51" s="194"/>
      <c r="QO51" s="194"/>
      <c r="QP51" s="194"/>
      <c r="QQ51" s="194"/>
      <c r="QR51" s="194"/>
      <c r="QS51" s="194"/>
      <c r="QT51" s="194"/>
      <c r="QU51" s="194"/>
      <c r="QV51" s="194"/>
      <c r="QW51" s="194"/>
      <c r="QX51" s="194"/>
      <c r="QY51" s="194"/>
      <c r="QZ51" s="194"/>
      <c r="RA51" s="194"/>
      <c r="RB51" s="194"/>
      <c r="RC51" s="194"/>
      <c r="RD51" s="194"/>
      <c r="RE51" s="194"/>
      <c r="RF51" s="194"/>
      <c r="RG51" s="194"/>
      <c r="RH51" s="194"/>
      <c r="RI51" s="194"/>
      <c r="RJ51" s="194"/>
      <c r="RK51" s="194"/>
      <c r="RL51" s="194"/>
      <c r="RM51" s="194"/>
      <c r="RN51" s="194"/>
      <c r="RO51" s="194"/>
      <c r="RP51" s="194"/>
      <c r="RQ51" s="194"/>
      <c r="RR51" s="194"/>
      <c r="RS51" s="194"/>
      <c r="RT51" s="194"/>
      <c r="RU51" s="194"/>
      <c r="RV51" s="194"/>
      <c r="RW51" s="194"/>
      <c r="RX51" s="194"/>
      <c r="RY51" s="194"/>
      <c r="RZ51" s="194"/>
      <c r="SA51" s="194"/>
      <c r="SB51" s="194"/>
      <c r="SC51" s="194"/>
      <c r="SD51" s="194"/>
      <c r="SE51" s="194"/>
      <c r="SF51" s="194"/>
      <c r="SG51" s="194"/>
      <c r="SH51" s="194"/>
      <c r="SI51" s="194"/>
      <c r="SJ51" s="194"/>
      <c r="SK51" s="194"/>
      <c r="SL51" s="194"/>
      <c r="SM51" s="194"/>
      <c r="SN51" s="194"/>
      <c r="SO51" s="194"/>
      <c r="SP51" s="194"/>
      <c r="SQ51" s="194"/>
      <c r="SR51" s="194"/>
      <c r="SS51" s="194"/>
      <c r="ST51" s="194"/>
      <c r="SU51" s="194"/>
      <c r="SV51" s="194"/>
      <c r="SW51" s="194"/>
      <c r="SX51" s="194"/>
      <c r="SY51" s="194"/>
      <c r="SZ51" s="194"/>
      <c r="TA51" s="194"/>
      <c r="TB51" s="194"/>
      <c r="TC51" s="194"/>
      <c r="TD51" s="194"/>
      <c r="TE51" s="194"/>
      <c r="TF51" s="194"/>
      <c r="TG51" s="194"/>
      <c r="TH51" s="194"/>
      <c r="TI51" s="194"/>
      <c r="TJ51" s="194"/>
      <c r="TK51" s="194"/>
      <c r="TL51" s="194"/>
      <c r="TM51" s="194"/>
      <c r="TN51" s="194"/>
      <c r="TO51" s="194"/>
      <c r="TP51" s="194"/>
      <c r="TQ51" s="194"/>
      <c r="TR51" s="194"/>
      <c r="TS51" s="194"/>
      <c r="TT51" s="194"/>
      <c r="TU51" s="194"/>
      <c r="TV51" s="194"/>
      <c r="TW51" s="194"/>
      <c r="TX51" s="194"/>
      <c r="TY51" s="194"/>
      <c r="TZ51" s="194"/>
      <c r="UA51" s="194"/>
      <c r="UB51" s="194"/>
      <c r="UC51" s="194"/>
      <c r="UD51" s="194"/>
      <c r="UE51" s="194"/>
      <c r="UF51" s="194"/>
      <c r="UG51" s="194"/>
      <c r="UH51" s="194"/>
      <c r="UI51" s="194"/>
      <c r="UJ51" s="194"/>
      <c r="UK51" s="194"/>
      <c r="UL51" s="194"/>
      <c r="UM51" s="194"/>
      <c r="UN51" s="194"/>
      <c r="UO51" s="194"/>
      <c r="UP51" s="194"/>
      <c r="UQ51" s="194"/>
      <c r="UR51" s="194"/>
      <c r="US51" s="194"/>
      <c r="UT51" s="194"/>
      <c r="UU51" s="194"/>
      <c r="UV51" s="194"/>
      <c r="UW51" s="194"/>
      <c r="UX51" s="194"/>
      <c r="UY51" s="194"/>
      <c r="UZ51" s="194"/>
      <c r="VA51" s="194"/>
      <c r="VB51" s="194"/>
      <c r="VC51" s="194"/>
      <c r="VD51" s="194"/>
      <c r="VE51" s="194"/>
      <c r="VF51" s="194"/>
      <c r="VG51" s="194"/>
      <c r="VH51" s="194"/>
      <c r="VI51" s="194"/>
      <c r="VJ51" s="194"/>
      <c r="VK51" s="194"/>
      <c r="VL51" s="194"/>
      <c r="VM51" s="194"/>
      <c r="VN51" s="194"/>
      <c r="VO51" s="194"/>
      <c r="VP51" s="194"/>
      <c r="VQ51" s="194"/>
      <c r="VR51" s="194"/>
      <c r="VS51" s="194"/>
      <c r="VT51" s="194"/>
      <c r="VU51" s="194"/>
      <c r="VV51" s="194"/>
      <c r="VW51" s="194"/>
      <c r="VX51" s="194"/>
      <c r="VY51" s="194"/>
      <c r="VZ51" s="194"/>
      <c r="WA51" s="194"/>
      <c r="WB51" s="194"/>
      <c r="WC51" s="194"/>
      <c r="WD51" s="194"/>
      <c r="WE51" s="194"/>
      <c r="WF51" s="194"/>
      <c r="WG51" s="194"/>
      <c r="WH51" s="194"/>
      <c r="WI51" s="194"/>
      <c r="WJ51" s="194"/>
      <c r="WK51" s="194"/>
      <c r="WL51" s="194"/>
      <c r="WM51" s="194"/>
      <c r="WN51" s="194"/>
      <c r="WO51" s="194"/>
      <c r="WP51" s="194"/>
      <c r="WQ51" s="194"/>
      <c r="WR51" s="194"/>
      <c r="WS51" s="194"/>
      <c r="WT51" s="194"/>
      <c r="WU51" s="194"/>
      <c r="WV51" s="194"/>
      <c r="WW51" s="194"/>
      <c r="WX51" s="194"/>
      <c r="WY51" s="194"/>
      <c r="WZ51" s="194"/>
      <c r="XA51" s="194"/>
      <c r="XB51" s="194"/>
      <c r="XC51" s="194"/>
      <c r="XD51" s="194"/>
      <c r="XE51" s="194"/>
      <c r="XF51" s="194"/>
      <c r="XG51" s="194"/>
      <c r="XH51" s="194"/>
      <c r="XI51" s="194"/>
      <c r="XJ51" s="194"/>
      <c r="XK51" s="194"/>
      <c r="XL51" s="194"/>
      <c r="XM51" s="194"/>
      <c r="XN51" s="194"/>
      <c r="XO51" s="194"/>
      <c r="XP51" s="194"/>
      <c r="XQ51" s="194"/>
      <c r="XR51" s="194"/>
      <c r="XS51" s="194"/>
      <c r="XT51" s="194"/>
      <c r="XU51" s="194"/>
      <c r="XV51" s="194"/>
      <c r="XW51" s="194"/>
      <c r="XX51" s="194"/>
      <c r="XY51" s="194"/>
      <c r="XZ51" s="194"/>
      <c r="YA51" s="194"/>
      <c r="YB51" s="194"/>
      <c r="YC51" s="194"/>
      <c r="YD51" s="194"/>
      <c r="YE51" s="194"/>
      <c r="YF51" s="194"/>
      <c r="YG51" s="194"/>
      <c r="YH51" s="194"/>
      <c r="YI51" s="194"/>
      <c r="YJ51" s="194"/>
      <c r="YK51" s="194"/>
      <c r="YL51" s="194"/>
      <c r="YM51" s="194"/>
      <c r="YN51" s="194"/>
      <c r="YO51" s="194"/>
      <c r="YP51" s="194"/>
      <c r="YQ51" s="194"/>
      <c r="YR51" s="194"/>
      <c r="YS51" s="194"/>
      <c r="YT51" s="194"/>
      <c r="YU51" s="194"/>
      <c r="YV51" s="194"/>
      <c r="YW51" s="194"/>
      <c r="YX51" s="194"/>
      <c r="YY51" s="194"/>
      <c r="YZ51" s="194"/>
      <c r="ZA51" s="194"/>
      <c r="ZB51" s="194"/>
      <c r="ZC51" s="194"/>
      <c r="ZD51" s="194"/>
      <c r="ZE51" s="194"/>
      <c r="ZF51" s="194"/>
      <c r="ZG51" s="194"/>
      <c r="ZH51" s="194"/>
      <c r="ZI51" s="194"/>
      <c r="ZJ51" s="194"/>
      <c r="ZK51" s="194"/>
      <c r="ZL51" s="194"/>
      <c r="ZM51" s="194"/>
      <c r="ZN51" s="194"/>
      <c r="ZO51" s="194"/>
      <c r="ZP51" s="194"/>
      <c r="ZQ51" s="194"/>
      <c r="ZR51" s="194"/>
      <c r="ZS51" s="194"/>
      <c r="ZT51" s="194"/>
      <c r="ZU51" s="194"/>
      <c r="ZV51" s="194"/>
      <c r="ZW51" s="194"/>
      <c r="ZX51" s="194"/>
      <c r="ZY51" s="194"/>
      <c r="ZZ51" s="194"/>
    </row>
    <row r="52" spans="1:702" s="39" customFormat="1" ht="19.5" hidden="1" customHeight="1">
      <c r="A52" s="194"/>
      <c r="B52" s="823"/>
      <c r="C52" s="672"/>
      <c r="D52" s="660"/>
      <c r="E52" s="661"/>
      <c r="F52" s="676"/>
      <c r="G52" s="663" t="str">
        <f t="shared" si="3"/>
        <v/>
      </c>
      <c r="H52" s="664"/>
      <c r="I52" s="664"/>
      <c r="J52" s="81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4"/>
      <c r="BR52" s="194"/>
      <c r="BS52" s="194"/>
      <c r="BT52" s="194"/>
      <c r="BU52" s="194"/>
      <c r="BV52" s="194"/>
      <c r="BW52" s="194"/>
      <c r="BX52" s="194"/>
      <c r="BY52" s="194"/>
      <c r="BZ52" s="194"/>
      <c r="CA52" s="194"/>
      <c r="CB52" s="194"/>
      <c r="CC52" s="194"/>
      <c r="CD52" s="194"/>
      <c r="CE52" s="194"/>
      <c r="CF52" s="194"/>
      <c r="CG52" s="194"/>
      <c r="CH52" s="194"/>
      <c r="CI52" s="194"/>
      <c r="CJ52" s="194"/>
      <c r="CK52" s="194"/>
      <c r="CL52" s="194"/>
      <c r="CM52" s="194"/>
      <c r="CN52" s="194"/>
      <c r="CO52" s="194"/>
      <c r="CP52" s="194"/>
      <c r="CQ52" s="194"/>
      <c r="CR52" s="194"/>
      <c r="CS52" s="194"/>
      <c r="CT52" s="194"/>
      <c r="CU52" s="194"/>
      <c r="CV52" s="194"/>
      <c r="CW52" s="194"/>
      <c r="CX52" s="194"/>
      <c r="CY52" s="194"/>
      <c r="CZ52" s="194"/>
      <c r="DA52" s="194"/>
      <c r="DB52" s="194"/>
      <c r="DC52" s="194"/>
      <c r="DD52" s="194"/>
      <c r="DE52" s="194"/>
      <c r="DF52" s="194"/>
      <c r="DG52" s="194"/>
      <c r="DH52" s="194"/>
      <c r="DI52" s="194"/>
      <c r="DJ52" s="194"/>
      <c r="DK52" s="194"/>
      <c r="DL52" s="194"/>
      <c r="DM52" s="194"/>
      <c r="DN52" s="194"/>
      <c r="DO52" s="194"/>
      <c r="DP52" s="194"/>
      <c r="DQ52" s="194"/>
      <c r="DR52" s="194"/>
      <c r="DS52" s="194"/>
      <c r="DT52" s="194"/>
      <c r="DU52" s="194"/>
      <c r="DV52" s="194"/>
      <c r="DW52" s="194"/>
      <c r="DX52" s="194"/>
      <c r="DY52" s="194"/>
      <c r="DZ52" s="194"/>
      <c r="EA52" s="194"/>
      <c r="EB52" s="194"/>
      <c r="EC52" s="194"/>
      <c r="ED52" s="194"/>
      <c r="EE52" s="194"/>
      <c r="EF52" s="194"/>
      <c r="EG52" s="194"/>
      <c r="EH52" s="194"/>
      <c r="EI52" s="194"/>
      <c r="EJ52" s="194"/>
      <c r="EK52" s="194"/>
      <c r="EL52" s="194"/>
      <c r="EM52" s="194"/>
      <c r="EN52" s="194"/>
      <c r="EO52" s="194"/>
      <c r="EP52" s="194"/>
      <c r="EQ52" s="194"/>
      <c r="ER52" s="194"/>
      <c r="ES52" s="194"/>
      <c r="ET52" s="194"/>
      <c r="EU52" s="194"/>
      <c r="EV52" s="194"/>
      <c r="EW52" s="194"/>
      <c r="EX52" s="194"/>
      <c r="EY52" s="194"/>
      <c r="EZ52" s="194"/>
      <c r="FA52" s="194"/>
      <c r="FB52" s="194"/>
      <c r="FC52" s="194"/>
      <c r="FD52" s="194"/>
      <c r="FE52" s="194"/>
      <c r="FF52" s="194"/>
      <c r="FG52" s="194"/>
      <c r="FH52" s="194"/>
      <c r="FI52" s="194"/>
      <c r="FJ52" s="194"/>
      <c r="FK52" s="194"/>
      <c r="FL52" s="194"/>
      <c r="FM52" s="194"/>
      <c r="FN52" s="194"/>
      <c r="FO52" s="194"/>
      <c r="FP52" s="194"/>
      <c r="FQ52" s="194"/>
      <c r="FR52" s="194"/>
      <c r="FS52" s="194"/>
      <c r="FT52" s="194"/>
      <c r="FU52" s="194"/>
      <c r="FV52" s="194"/>
      <c r="FW52" s="194"/>
      <c r="FX52" s="194"/>
      <c r="FY52" s="194"/>
      <c r="FZ52" s="194"/>
      <c r="GA52" s="194"/>
      <c r="GB52" s="194"/>
      <c r="GC52" s="194"/>
      <c r="GD52" s="194"/>
      <c r="GE52" s="194"/>
      <c r="GF52" s="194"/>
      <c r="GG52" s="194"/>
      <c r="GH52" s="194"/>
      <c r="GI52" s="194"/>
      <c r="GJ52" s="194"/>
      <c r="GK52" s="194"/>
      <c r="GL52" s="194"/>
      <c r="GM52" s="194"/>
      <c r="GN52" s="194"/>
      <c r="GO52" s="194"/>
      <c r="GP52" s="194"/>
      <c r="GQ52" s="194"/>
      <c r="GR52" s="194"/>
      <c r="GS52" s="194"/>
      <c r="GT52" s="194"/>
      <c r="GU52" s="194"/>
      <c r="GV52" s="194"/>
      <c r="GW52" s="194"/>
      <c r="GX52" s="194"/>
      <c r="GY52" s="194"/>
      <c r="GZ52" s="194"/>
      <c r="HA52" s="194"/>
      <c r="HB52" s="194"/>
      <c r="HC52" s="194"/>
      <c r="HD52" s="194"/>
      <c r="HE52" s="194"/>
      <c r="HF52" s="194"/>
      <c r="HG52" s="194"/>
      <c r="HH52" s="194"/>
      <c r="HI52" s="194"/>
      <c r="HJ52" s="194"/>
      <c r="HK52" s="194"/>
      <c r="HL52" s="194"/>
      <c r="HM52" s="194"/>
      <c r="HN52" s="194"/>
      <c r="HO52" s="194"/>
      <c r="HP52" s="194"/>
      <c r="HQ52" s="194"/>
      <c r="HR52" s="194"/>
      <c r="HS52" s="194"/>
      <c r="HT52" s="194"/>
      <c r="HU52" s="194"/>
      <c r="HV52" s="194"/>
      <c r="HW52" s="194"/>
      <c r="HX52" s="194"/>
      <c r="HY52" s="194"/>
      <c r="HZ52" s="194"/>
      <c r="IA52" s="194"/>
      <c r="IB52" s="194"/>
      <c r="IC52" s="194"/>
      <c r="ID52" s="194"/>
      <c r="IE52" s="194"/>
      <c r="IF52" s="194"/>
      <c r="IG52" s="194"/>
      <c r="IH52" s="194"/>
      <c r="II52" s="194"/>
      <c r="IJ52" s="194"/>
      <c r="IK52" s="194"/>
      <c r="IL52" s="194"/>
      <c r="IM52" s="194"/>
      <c r="IN52" s="194"/>
      <c r="IO52" s="194"/>
      <c r="IP52" s="194"/>
      <c r="IQ52" s="194"/>
      <c r="IR52" s="194"/>
      <c r="IS52" s="194"/>
      <c r="IT52" s="194"/>
      <c r="IU52" s="194"/>
      <c r="IV52" s="194"/>
      <c r="IW52" s="194"/>
      <c r="IX52" s="194"/>
      <c r="IY52" s="194"/>
      <c r="IZ52" s="194"/>
      <c r="JA52" s="194"/>
      <c r="JB52" s="194"/>
      <c r="JC52" s="194"/>
      <c r="JD52" s="194"/>
      <c r="JE52" s="194"/>
      <c r="JF52" s="194"/>
      <c r="JG52" s="194"/>
      <c r="JH52" s="194"/>
      <c r="JI52" s="194"/>
      <c r="JJ52" s="194"/>
      <c r="JK52" s="194"/>
      <c r="JL52" s="194"/>
      <c r="JM52" s="194"/>
      <c r="JN52" s="194"/>
      <c r="JO52" s="194"/>
      <c r="JP52" s="194"/>
      <c r="JQ52" s="194"/>
      <c r="JR52" s="194"/>
      <c r="JS52" s="194"/>
      <c r="JT52" s="194"/>
      <c r="JU52" s="194"/>
      <c r="JV52" s="194"/>
      <c r="JW52" s="194"/>
      <c r="JX52" s="194"/>
      <c r="JY52" s="194"/>
      <c r="JZ52" s="194"/>
      <c r="KA52" s="194"/>
      <c r="KB52" s="194"/>
      <c r="KC52" s="194"/>
      <c r="KD52" s="194"/>
      <c r="KE52" s="194"/>
      <c r="KF52" s="194"/>
      <c r="KG52" s="194"/>
      <c r="KH52" s="194"/>
      <c r="KI52" s="194"/>
      <c r="KJ52" s="194"/>
      <c r="KK52" s="194"/>
      <c r="KL52" s="194"/>
      <c r="KM52" s="194"/>
      <c r="KN52" s="194"/>
      <c r="KO52" s="194"/>
      <c r="KP52" s="194"/>
      <c r="KQ52" s="194"/>
      <c r="KR52" s="194"/>
      <c r="KS52" s="194"/>
      <c r="KT52" s="194"/>
      <c r="KU52" s="194"/>
      <c r="KV52" s="194"/>
      <c r="KW52" s="194"/>
      <c r="KX52" s="194"/>
      <c r="KY52" s="194"/>
      <c r="KZ52" s="194"/>
      <c r="LA52" s="194"/>
      <c r="LB52" s="194"/>
      <c r="LC52" s="194"/>
      <c r="LD52" s="194"/>
      <c r="LE52" s="194"/>
      <c r="LF52" s="194"/>
      <c r="LG52" s="194"/>
      <c r="LH52" s="194"/>
      <c r="LI52" s="194"/>
      <c r="LJ52" s="194"/>
      <c r="LK52" s="194"/>
      <c r="LL52" s="194"/>
      <c r="LM52" s="194"/>
      <c r="LN52" s="194"/>
      <c r="LO52" s="194"/>
      <c r="LP52" s="194"/>
      <c r="LQ52" s="194"/>
      <c r="LR52" s="194"/>
      <c r="LS52" s="194"/>
      <c r="LT52" s="194"/>
      <c r="LU52" s="194"/>
      <c r="LV52" s="194"/>
      <c r="LW52" s="194"/>
      <c r="LX52" s="194"/>
      <c r="LY52" s="194"/>
      <c r="LZ52" s="194"/>
      <c r="MA52" s="194"/>
      <c r="MB52" s="194"/>
      <c r="MC52" s="194"/>
      <c r="MD52" s="194"/>
      <c r="ME52" s="194"/>
      <c r="MF52" s="194"/>
      <c r="MG52" s="194"/>
      <c r="MH52" s="194"/>
      <c r="MI52" s="194"/>
      <c r="MJ52" s="194"/>
      <c r="MK52" s="194"/>
      <c r="ML52" s="194"/>
      <c r="MM52" s="194"/>
      <c r="MN52" s="194"/>
      <c r="MO52" s="194"/>
      <c r="MP52" s="194"/>
      <c r="MQ52" s="194"/>
      <c r="MR52" s="194"/>
      <c r="MS52" s="194"/>
      <c r="MT52" s="194"/>
      <c r="MU52" s="194"/>
      <c r="MV52" s="194"/>
      <c r="MW52" s="194"/>
      <c r="MX52" s="194"/>
      <c r="MY52" s="194"/>
      <c r="MZ52" s="194"/>
      <c r="NA52" s="194"/>
      <c r="NB52" s="194"/>
      <c r="NC52" s="194"/>
      <c r="ND52" s="194"/>
      <c r="NE52" s="194"/>
      <c r="NF52" s="194"/>
      <c r="NG52" s="194"/>
      <c r="NH52" s="194"/>
      <c r="NI52" s="194"/>
      <c r="NJ52" s="194"/>
      <c r="NK52" s="194"/>
      <c r="NL52" s="194"/>
      <c r="NM52" s="194"/>
      <c r="NN52" s="194"/>
      <c r="NO52" s="194"/>
      <c r="NP52" s="194"/>
      <c r="NQ52" s="194"/>
      <c r="NR52" s="194"/>
      <c r="NS52" s="194"/>
      <c r="NT52" s="194"/>
      <c r="NU52" s="194"/>
      <c r="NV52" s="194"/>
      <c r="NW52" s="194"/>
      <c r="NX52" s="194"/>
      <c r="NY52" s="194"/>
      <c r="NZ52" s="194"/>
      <c r="OA52" s="194"/>
      <c r="OB52" s="194"/>
      <c r="OC52" s="194"/>
      <c r="OD52" s="194"/>
      <c r="OE52" s="194"/>
      <c r="OF52" s="194"/>
      <c r="OG52" s="194"/>
      <c r="OH52" s="194"/>
      <c r="OI52" s="194"/>
      <c r="OJ52" s="194"/>
      <c r="OK52" s="194"/>
      <c r="OL52" s="194"/>
      <c r="OM52" s="194"/>
      <c r="ON52" s="194"/>
      <c r="OO52" s="194"/>
      <c r="OP52" s="194"/>
      <c r="OQ52" s="194"/>
      <c r="OR52" s="194"/>
      <c r="OS52" s="194"/>
      <c r="OT52" s="194"/>
      <c r="OU52" s="194"/>
      <c r="OV52" s="194"/>
      <c r="OW52" s="194"/>
      <c r="OX52" s="194"/>
      <c r="OY52" s="194"/>
      <c r="OZ52" s="194"/>
      <c r="PA52" s="194"/>
      <c r="PB52" s="194"/>
      <c r="PC52" s="194"/>
      <c r="PD52" s="194"/>
      <c r="PE52" s="194"/>
      <c r="PF52" s="194"/>
      <c r="PG52" s="194"/>
      <c r="PH52" s="194"/>
      <c r="PI52" s="194"/>
      <c r="PJ52" s="194"/>
      <c r="PK52" s="194"/>
      <c r="PL52" s="194"/>
      <c r="PM52" s="194"/>
      <c r="PN52" s="194"/>
      <c r="PO52" s="194"/>
      <c r="PP52" s="194"/>
      <c r="PQ52" s="194"/>
      <c r="PR52" s="194"/>
      <c r="PS52" s="194"/>
      <c r="PT52" s="194"/>
      <c r="PU52" s="194"/>
      <c r="PV52" s="194"/>
      <c r="PW52" s="194"/>
      <c r="PX52" s="194"/>
      <c r="PY52" s="194"/>
      <c r="PZ52" s="194"/>
      <c r="QA52" s="194"/>
      <c r="QB52" s="194"/>
      <c r="QC52" s="194"/>
      <c r="QD52" s="194"/>
      <c r="QE52" s="194"/>
      <c r="QF52" s="194"/>
      <c r="QG52" s="194"/>
      <c r="QH52" s="194"/>
      <c r="QI52" s="194"/>
      <c r="QJ52" s="194"/>
      <c r="QK52" s="194"/>
      <c r="QL52" s="194"/>
      <c r="QM52" s="194"/>
      <c r="QN52" s="194"/>
      <c r="QO52" s="194"/>
      <c r="QP52" s="194"/>
      <c r="QQ52" s="194"/>
      <c r="QR52" s="194"/>
      <c r="QS52" s="194"/>
      <c r="QT52" s="194"/>
      <c r="QU52" s="194"/>
      <c r="QV52" s="194"/>
      <c r="QW52" s="194"/>
      <c r="QX52" s="194"/>
      <c r="QY52" s="194"/>
      <c r="QZ52" s="194"/>
      <c r="RA52" s="194"/>
      <c r="RB52" s="194"/>
      <c r="RC52" s="194"/>
      <c r="RD52" s="194"/>
      <c r="RE52" s="194"/>
      <c r="RF52" s="194"/>
      <c r="RG52" s="194"/>
      <c r="RH52" s="194"/>
      <c r="RI52" s="194"/>
      <c r="RJ52" s="194"/>
      <c r="RK52" s="194"/>
      <c r="RL52" s="194"/>
      <c r="RM52" s="194"/>
      <c r="RN52" s="194"/>
      <c r="RO52" s="194"/>
      <c r="RP52" s="194"/>
      <c r="RQ52" s="194"/>
      <c r="RR52" s="194"/>
      <c r="RS52" s="194"/>
      <c r="RT52" s="194"/>
      <c r="RU52" s="194"/>
      <c r="RV52" s="194"/>
      <c r="RW52" s="194"/>
      <c r="RX52" s="194"/>
      <c r="RY52" s="194"/>
      <c r="RZ52" s="194"/>
      <c r="SA52" s="194"/>
      <c r="SB52" s="194"/>
      <c r="SC52" s="194"/>
      <c r="SD52" s="194"/>
      <c r="SE52" s="194"/>
      <c r="SF52" s="194"/>
      <c r="SG52" s="194"/>
      <c r="SH52" s="194"/>
      <c r="SI52" s="194"/>
      <c r="SJ52" s="194"/>
      <c r="SK52" s="194"/>
      <c r="SL52" s="194"/>
      <c r="SM52" s="194"/>
      <c r="SN52" s="194"/>
      <c r="SO52" s="194"/>
      <c r="SP52" s="194"/>
      <c r="SQ52" s="194"/>
      <c r="SR52" s="194"/>
      <c r="SS52" s="194"/>
      <c r="ST52" s="194"/>
      <c r="SU52" s="194"/>
      <c r="SV52" s="194"/>
      <c r="SW52" s="194"/>
      <c r="SX52" s="194"/>
      <c r="SY52" s="194"/>
      <c r="SZ52" s="194"/>
      <c r="TA52" s="194"/>
      <c r="TB52" s="194"/>
      <c r="TC52" s="194"/>
      <c r="TD52" s="194"/>
      <c r="TE52" s="194"/>
      <c r="TF52" s="194"/>
      <c r="TG52" s="194"/>
      <c r="TH52" s="194"/>
      <c r="TI52" s="194"/>
      <c r="TJ52" s="194"/>
      <c r="TK52" s="194"/>
      <c r="TL52" s="194"/>
      <c r="TM52" s="194"/>
      <c r="TN52" s="194"/>
      <c r="TO52" s="194"/>
      <c r="TP52" s="194"/>
      <c r="TQ52" s="194"/>
      <c r="TR52" s="194"/>
      <c r="TS52" s="194"/>
      <c r="TT52" s="194"/>
      <c r="TU52" s="194"/>
      <c r="TV52" s="194"/>
      <c r="TW52" s="194"/>
      <c r="TX52" s="194"/>
      <c r="TY52" s="194"/>
      <c r="TZ52" s="194"/>
      <c r="UA52" s="194"/>
      <c r="UB52" s="194"/>
      <c r="UC52" s="194"/>
      <c r="UD52" s="194"/>
      <c r="UE52" s="194"/>
      <c r="UF52" s="194"/>
      <c r="UG52" s="194"/>
      <c r="UH52" s="194"/>
      <c r="UI52" s="194"/>
      <c r="UJ52" s="194"/>
      <c r="UK52" s="194"/>
      <c r="UL52" s="194"/>
      <c r="UM52" s="194"/>
      <c r="UN52" s="194"/>
      <c r="UO52" s="194"/>
      <c r="UP52" s="194"/>
      <c r="UQ52" s="194"/>
      <c r="UR52" s="194"/>
      <c r="US52" s="194"/>
      <c r="UT52" s="194"/>
      <c r="UU52" s="194"/>
      <c r="UV52" s="194"/>
      <c r="UW52" s="194"/>
      <c r="UX52" s="194"/>
      <c r="UY52" s="194"/>
      <c r="UZ52" s="194"/>
      <c r="VA52" s="194"/>
      <c r="VB52" s="194"/>
      <c r="VC52" s="194"/>
      <c r="VD52" s="194"/>
      <c r="VE52" s="194"/>
      <c r="VF52" s="194"/>
      <c r="VG52" s="194"/>
      <c r="VH52" s="194"/>
      <c r="VI52" s="194"/>
      <c r="VJ52" s="194"/>
      <c r="VK52" s="194"/>
      <c r="VL52" s="194"/>
      <c r="VM52" s="194"/>
      <c r="VN52" s="194"/>
      <c r="VO52" s="194"/>
      <c r="VP52" s="194"/>
      <c r="VQ52" s="194"/>
      <c r="VR52" s="194"/>
      <c r="VS52" s="194"/>
      <c r="VT52" s="194"/>
      <c r="VU52" s="194"/>
      <c r="VV52" s="194"/>
      <c r="VW52" s="194"/>
      <c r="VX52" s="194"/>
      <c r="VY52" s="194"/>
      <c r="VZ52" s="194"/>
      <c r="WA52" s="194"/>
      <c r="WB52" s="194"/>
      <c r="WC52" s="194"/>
      <c r="WD52" s="194"/>
      <c r="WE52" s="194"/>
      <c r="WF52" s="194"/>
      <c r="WG52" s="194"/>
      <c r="WH52" s="194"/>
      <c r="WI52" s="194"/>
      <c r="WJ52" s="194"/>
      <c r="WK52" s="194"/>
      <c r="WL52" s="194"/>
      <c r="WM52" s="194"/>
      <c r="WN52" s="194"/>
      <c r="WO52" s="194"/>
      <c r="WP52" s="194"/>
      <c r="WQ52" s="194"/>
      <c r="WR52" s="194"/>
      <c r="WS52" s="194"/>
      <c r="WT52" s="194"/>
      <c r="WU52" s="194"/>
      <c r="WV52" s="194"/>
      <c r="WW52" s="194"/>
      <c r="WX52" s="194"/>
      <c r="WY52" s="194"/>
      <c r="WZ52" s="194"/>
      <c r="XA52" s="194"/>
      <c r="XB52" s="194"/>
      <c r="XC52" s="194"/>
      <c r="XD52" s="194"/>
      <c r="XE52" s="194"/>
      <c r="XF52" s="194"/>
      <c r="XG52" s="194"/>
      <c r="XH52" s="194"/>
      <c r="XI52" s="194"/>
      <c r="XJ52" s="194"/>
      <c r="XK52" s="194"/>
      <c r="XL52" s="194"/>
      <c r="XM52" s="194"/>
      <c r="XN52" s="194"/>
      <c r="XO52" s="194"/>
      <c r="XP52" s="194"/>
      <c r="XQ52" s="194"/>
      <c r="XR52" s="194"/>
      <c r="XS52" s="194"/>
      <c r="XT52" s="194"/>
      <c r="XU52" s="194"/>
      <c r="XV52" s="194"/>
      <c r="XW52" s="194"/>
      <c r="XX52" s="194"/>
      <c r="XY52" s="194"/>
      <c r="XZ52" s="194"/>
      <c r="YA52" s="194"/>
      <c r="YB52" s="194"/>
      <c r="YC52" s="194"/>
      <c r="YD52" s="194"/>
      <c r="YE52" s="194"/>
      <c r="YF52" s="194"/>
      <c r="YG52" s="194"/>
      <c r="YH52" s="194"/>
      <c r="YI52" s="194"/>
      <c r="YJ52" s="194"/>
      <c r="YK52" s="194"/>
      <c r="YL52" s="194"/>
      <c r="YM52" s="194"/>
      <c r="YN52" s="194"/>
      <c r="YO52" s="194"/>
      <c r="YP52" s="194"/>
      <c r="YQ52" s="194"/>
      <c r="YR52" s="194"/>
      <c r="YS52" s="194"/>
      <c r="YT52" s="194"/>
      <c r="YU52" s="194"/>
      <c r="YV52" s="194"/>
      <c r="YW52" s="194"/>
      <c r="YX52" s="194"/>
      <c r="YY52" s="194"/>
      <c r="YZ52" s="194"/>
      <c r="ZA52" s="194"/>
      <c r="ZB52" s="194"/>
      <c r="ZC52" s="194"/>
      <c r="ZD52" s="194"/>
      <c r="ZE52" s="194"/>
      <c r="ZF52" s="194"/>
      <c r="ZG52" s="194"/>
      <c r="ZH52" s="194"/>
      <c r="ZI52" s="194"/>
      <c r="ZJ52" s="194"/>
      <c r="ZK52" s="194"/>
      <c r="ZL52" s="194"/>
      <c r="ZM52" s="194"/>
      <c r="ZN52" s="194"/>
      <c r="ZO52" s="194"/>
      <c r="ZP52" s="194"/>
      <c r="ZQ52" s="194"/>
      <c r="ZR52" s="194"/>
      <c r="ZS52" s="194"/>
      <c r="ZT52" s="194"/>
      <c r="ZU52" s="194"/>
      <c r="ZV52" s="194"/>
      <c r="ZW52" s="194"/>
      <c r="ZX52" s="194"/>
      <c r="ZY52" s="194"/>
      <c r="ZZ52" s="194"/>
    </row>
    <row r="53" spans="1:702" s="39" customFormat="1" ht="19.5" hidden="1" customHeight="1">
      <c r="A53" s="194"/>
      <c r="B53" s="823"/>
      <c r="C53" s="672"/>
      <c r="D53" s="660"/>
      <c r="E53" s="661"/>
      <c r="F53" s="676"/>
      <c r="G53" s="663" t="str">
        <f t="shared" si="3"/>
        <v/>
      </c>
      <c r="H53" s="664"/>
      <c r="I53" s="664"/>
      <c r="J53" s="81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4"/>
      <c r="BR53" s="194"/>
      <c r="BS53" s="194"/>
      <c r="BT53" s="194"/>
      <c r="BU53" s="194"/>
      <c r="BV53" s="194"/>
      <c r="BW53" s="194"/>
      <c r="BX53" s="194"/>
      <c r="BY53" s="194"/>
      <c r="BZ53" s="194"/>
      <c r="CA53" s="194"/>
      <c r="CB53" s="194"/>
      <c r="CC53" s="194"/>
      <c r="CD53" s="194"/>
      <c r="CE53" s="194"/>
      <c r="CF53" s="194"/>
      <c r="CG53" s="194"/>
      <c r="CH53" s="194"/>
      <c r="CI53" s="194"/>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194"/>
      <c r="EU53" s="194"/>
      <c r="EV53" s="194"/>
      <c r="EW53" s="194"/>
      <c r="EX53" s="194"/>
      <c r="EY53" s="194"/>
      <c r="EZ53" s="194"/>
      <c r="FA53" s="194"/>
      <c r="FB53" s="194"/>
      <c r="FC53" s="194"/>
      <c r="FD53" s="194"/>
      <c r="FE53" s="194"/>
      <c r="FF53" s="194"/>
      <c r="FG53" s="194"/>
      <c r="FH53" s="194"/>
      <c r="FI53" s="194"/>
      <c r="FJ53" s="194"/>
      <c r="FK53" s="194"/>
      <c r="FL53" s="194"/>
      <c r="FM53" s="194"/>
      <c r="FN53" s="194"/>
      <c r="FO53" s="194"/>
      <c r="FP53" s="194"/>
      <c r="FQ53" s="194"/>
      <c r="FR53" s="194"/>
      <c r="FS53" s="194"/>
      <c r="FT53" s="194"/>
      <c r="FU53" s="194"/>
      <c r="FV53" s="194"/>
      <c r="FW53" s="194"/>
      <c r="FX53" s="194"/>
      <c r="FY53" s="194"/>
      <c r="FZ53" s="194"/>
      <c r="GA53" s="194"/>
      <c r="GB53" s="194"/>
      <c r="GC53" s="194"/>
      <c r="GD53" s="194"/>
      <c r="GE53" s="194"/>
      <c r="GF53" s="194"/>
      <c r="GG53" s="194"/>
      <c r="GH53" s="194"/>
      <c r="GI53" s="194"/>
      <c r="GJ53" s="194"/>
      <c r="GK53" s="194"/>
      <c r="GL53" s="194"/>
      <c r="GM53" s="194"/>
      <c r="GN53" s="194"/>
      <c r="GO53" s="194"/>
      <c r="GP53" s="194"/>
      <c r="GQ53" s="194"/>
      <c r="GR53" s="194"/>
      <c r="GS53" s="194"/>
      <c r="GT53" s="194"/>
      <c r="GU53" s="194"/>
      <c r="GV53" s="194"/>
      <c r="GW53" s="194"/>
      <c r="GX53" s="194"/>
      <c r="GY53" s="194"/>
      <c r="GZ53" s="194"/>
      <c r="HA53" s="194"/>
      <c r="HB53" s="194"/>
      <c r="HC53" s="194"/>
      <c r="HD53" s="194"/>
      <c r="HE53" s="194"/>
      <c r="HF53" s="194"/>
      <c r="HG53" s="194"/>
      <c r="HH53" s="194"/>
      <c r="HI53" s="194"/>
      <c r="HJ53" s="194"/>
      <c r="HK53" s="194"/>
      <c r="HL53" s="194"/>
      <c r="HM53" s="194"/>
      <c r="HN53" s="194"/>
      <c r="HO53" s="194"/>
      <c r="HP53" s="194"/>
      <c r="HQ53" s="194"/>
      <c r="HR53" s="194"/>
      <c r="HS53" s="194"/>
      <c r="HT53" s="194"/>
      <c r="HU53" s="194"/>
      <c r="HV53" s="194"/>
      <c r="HW53" s="194"/>
      <c r="HX53" s="194"/>
      <c r="HY53" s="194"/>
      <c r="HZ53" s="194"/>
      <c r="IA53" s="194"/>
      <c r="IB53" s="194"/>
      <c r="IC53" s="194"/>
      <c r="ID53" s="194"/>
      <c r="IE53" s="194"/>
      <c r="IF53" s="194"/>
      <c r="IG53" s="194"/>
      <c r="IH53" s="194"/>
      <c r="II53" s="194"/>
      <c r="IJ53" s="194"/>
      <c r="IK53" s="194"/>
      <c r="IL53" s="194"/>
      <c r="IM53" s="194"/>
      <c r="IN53" s="194"/>
      <c r="IO53" s="194"/>
      <c r="IP53" s="194"/>
      <c r="IQ53" s="194"/>
      <c r="IR53" s="194"/>
      <c r="IS53" s="194"/>
      <c r="IT53" s="194"/>
      <c r="IU53" s="194"/>
      <c r="IV53" s="194"/>
      <c r="IW53" s="194"/>
      <c r="IX53" s="194"/>
      <c r="IY53" s="194"/>
      <c r="IZ53" s="194"/>
      <c r="JA53" s="194"/>
      <c r="JB53" s="194"/>
      <c r="JC53" s="194"/>
      <c r="JD53" s="194"/>
      <c r="JE53" s="194"/>
      <c r="JF53" s="194"/>
      <c r="JG53" s="194"/>
      <c r="JH53" s="194"/>
      <c r="JI53" s="194"/>
      <c r="JJ53" s="194"/>
      <c r="JK53" s="194"/>
      <c r="JL53" s="194"/>
      <c r="JM53" s="194"/>
      <c r="JN53" s="194"/>
      <c r="JO53" s="194"/>
      <c r="JP53" s="194"/>
      <c r="JQ53" s="194"/>
      <c r="JR53" s="194"/>
      <c r="JS53" s="194"/>
      <c r="JT53" s="194"/>
      <c r="JU53" s="194"/>
      <c r="JV53" s="194"/>
      <c r="JW53" s="194"/>
      <c r="JX53" s="194"/>
      <c r="JY53" s="194"/>
      <c r="JZ53" s="194"/>
      <c r="KA53" s="194"/>
      <c r="KB53" s="194"/>
      <c r="KC53" s="194"/>
      <c r="KD53" s="194"/>
      <c r="KE53" s="194"/>
      <c r="KF53" s="194"/>
      <c r="KG53" s="194"/>
      <c r="KH53" s="194"/>
      <c r="KI53" s="194"/>
      <c r="KJ53" s="194"/>
      <c r="KK53" s="194"/>
      <c r="KL53" s="194"/>
      <c r="KM53" s="194"/>
      <c r="KN53" s="194"/>
      <c r="KO53" s="194"/>
      <c r="KP53" s="194"/>
      <c r="KQ53" s="194"/>
      <c r="KR53" s="194"/>
      <c r="KS53" s="194"/>
      <c r="KT53" s="194"/>
      <c r="KU53" s="194"/>
      <c r="KV53" s="194"/>
      <c r="KW53" s="194"/>
      <c r="KX53" s="194"/>
      <c r="KY53" s="194"/>
      <c r="KZ53" s="194"/>
      <c r="LA53" s="194"/>
      <c r="LB53" s="194"/>
      <c r="LC53" s="194"/>
      <c r="LD53" s="194"/>
      <c r="LE53" s="194"/>
      <c r="LF53" s="194"/>
      <c r="LG53" s="194"/>
      <c r="LH53" s="194"/>
      <c r="LI53" s="194"/>
      <c r="LJ53" s="194"/>
      <c r="LK53" s="194"/>
      <c r="LL53" s="194"/>
      <c r="LM53" s="194"/>
      <c r="LN53" s="194"/>
      <c r="LO53" s="194"/>
      <c r="LP53" s="194"/>
      <c r="LQ53" s="194"/>
      <c r="LR53" s="194"/>
      <c r="LS53" s="194"/>
      <c r="LT53" s="194"/>
      <c r="LU53" s="194"/>
      <c r="LV53" s="194"/>
      <c r="LW53" s="194"/>
      <c r="LX53" s="194"/>
      <c r="LY53" s="194"/>
      <c r="LZ53" s="194"/>
      <c r="MA53" s="194"/>
      <c r="MB53" s="194"/>
      <c r="MC53" s="194"/>
      <c r="MD53" s="194"/>
      <c r="ME53" s="194"/>
      <c r="MF53" s="194"/>
      <c r="MG53" s="194"/>
      <c r="MH53" s="194"/>
      <c r="MI53" s="194"/>
      <c r="MJ53" s="194"/>
      <c r="MK53" s="194"/>
      <c r="ML53" s="194"/>
      <c r="MM53" s="194"/>
      <c r="MN53" s="194"/>
      <c r="MO53" s="194"/>
      <c r="MP53" s="194"/>
      <c r="MQ53" s="194"/>
      <c r="MR53" s="194"/>
      <c r="MS53" s="194"/>
      <c r="MT53" s="194"/>
      <c r="MU53" s="194"/>
      <c r="MV53" s="194"/>
      <c r="MW53" s="194"/>
      <c r="MX53" s="194"/>
      <c r="MY53" s="194"/>
      <c r="MZ53" s="194"/>
      <c r="NA53" s="194"/>
      <c r="NB53" s="194"/>
      <c r="NC53" s="194"/>
      <c r="ND53" s="194"/>
      <c r="NE53" s="194"/>
      <c r="NF53" s="194"/>
      <c r="NG53" s="194"/>
      <c r="NH53" s="194"/>
      <c r="NI53" s="194"/>
      <c r="NJ53" s="194"/>
      <c r="NK53" s="194"/>
      <c r="NL53" s="194"/>
      <c r="NM53" s="194"/>
      <c r="NN53" s="194"/>
      <c r="NO53" s="194"/>
      <c r="NP53" s="194"/>
      <c r="NQ53" s="194"/>
      <c r="NR53" s="194"/>
      <c r="NS53" s="194"/>
      <c r="NT53" s="194"/>
      <c r="NU53" s="194"/>
      <c r="NV53" s="194"/>
      <c r="NW53" s="194"/>
      <c r="NX53" s="194"/>
      <c r="NY53" s="194"/>
      <c r="NZ53" s="194"/>
      <c r="OA53" s="194"/>
      <c r="OB53" s="194"/>
      <c r="OC53" s="194"/>
      <c r="OD53" s="194"/>
      <c r="OE53" s="194"/>
      <c r="OF53" s="194"/>
      <c r="OG53" s="194"/>
      <c r="OH53" s="194"/>
      <c r="OI53" s="194"/>
      <c r="OJ53" s="194"/>
      <c r="OK53" s="194"/>
      <c r="OL53" s="194"/>
      <c r="OM53" s="194"/>
      <c r="ON53" s="194"/>
      <c r="OO53" s="194"/>
      <c r="OP53" s="194"/>
      <c r="OQ53" s="194"/>
      <c r="OR53" s="194"/>
      <c r="OS53" s="194"/>
      <c r="OT53" s="194"/>
      <c r="OU53" s="194"/>
      <c r="OV53" s="194"/>
      <c r="OW53" s="194"/>
      <c r="OX53" s="194"/>
      <c r="OY53" s="194"/>
      <c r="OZ53" s="194"/>
      <c r="PA53" s="194"/>
      <c r="PB53" s="194"/>
      <c r="PC53" s="194"/>
      <c r="PD53" s="194"/>
      <c r="PE53" s="194"/>
      <c r="PF53" s="194"/>
      <c r="PG53" s="194"/>
      <c r="PH53" s="194"/>
      <c r="PI53" s="194"/>
      <c r="PJ53" s="194"/>
      <c r="PK53" s="194"/>
      <c r="PL53" s="194"/>
      <c r="PM53" s="194"/>
      <c r="PN53" s="194"/>
      <c r="PO53" s="194"/>
      <c r="PP53" s="194"/>
      <c r="PQ53" s="194"/>
      <c r="PR53" s="194"/>
      <c r="PS53" s="194"/>
      <c r="PT53" s="194"/>
      <c r="PU53" s="194"/>
      <c r="PV53" s="194"/>
      <c r="PW53" s="194"/>
      <c r="PX53" s="194"/>
      <c r="PY53" s="194"/>
      <c r="PZ53" s="194"/>
      <c r="QA53" s="194"/>
      <c r="QB53" s="194"/>
      <c r="QC53" s="194"/>
      <c r="QD53" s="194"/>
      <c r="QE53" s="194"/>
      <c r="QF53" s="194"/>
      <c r="QG53" s="194"/>
      <c r="QH53" s="194"/>
      <c r="QI53" s="194"/>
      <c r="QJ53" s="194"/>
      <c r="QK53" s="194"/>
      <c r="QL53" s="194"/>
      <c r="QM53" s="194"/>
      <c r="QN53" s="194"/>
      <c r="QO53" s="194"/>
      <c r="QP53" s="194"/>
      <c r="QQ53" s="194"/>
      <c r="QR53" s="194"/>
      <c r="QS53" s="194"/>
      <c r="QT53" s="194"/>
      <c r="QU53" s="194"/>
      <c r="QV53" s="194"/>
      <c r="QW53" s="194"/>
      <c r="QX53" s="194"/>
      <c r="QY53" s="194"/>
      <c r="QZ53" s="194"/>
      <c r="RA53" s="194"/>
      <c r="RB53" s="194"/>
      <c r="RC53" s="194"/>
      <c r="RD53" s="194"/>
      <c r="RE53" s="194"/>
      <c r="RF53" s="194"/>
      <c r="RG53" s="194"/>
      <c r="RH53" s="194"/>
      <c r="RI53" s="194"/>
      <c r="RJ53" s="194"/>
      <c r="RK53" s="194"/>
      <c r="RL53" s="194"/>
      <c r="RM53" s="194"/>
      <c r="RN53" s="194"/>
      <c r="RO53" s="194"/>
      <c r="RP53" s="194"/>
      <c r="RQ53" s="194"/>
      <c r="RR53" s="194"/>
      <c r="RS53" s="194"/>
      <c r="RT53" s="194"/>
      <c r="RU53" s="194"/>
      <c r="RV53" s="194"/>
      <c r="RW53" s="194"/>
      <c r="RX53" s="194"/>
      <c r="RY53" s="194"/>
      <c r="RZ53" s="194"/>
      <c r="SA53" s="194"/>
      <c r="SB53" s="194"/>
      <c r="SC53" s="194"/>
      <c r="SD53" s="194"/>
      <c r="SE53" s="194"/>
      <c r="SF53" s="194"/>
      <c r="SG53" s="194"/>
      <c r="SH53" s="194"/>
      <c r="SI53" s="194"/>
      <c r="SJ53" s="194"/>
      <c r="SK53" s="194"/>
      <c r="SL53" s="194"/>
      <c r="SM53" s="194"/>
      <c r="SN53" s="194"/>
      <c r="SO53" s="194"/>
      <c r="SP53" s="194"/>
      <c r="SQ53" s="194"/>
      <c r="SR53" s="194"/>
      <c r="SS53" s="194"/>
      <c r="ST53" s="194"/>
      <c r="SU53" s="194"/>
      <c r="SV53" s="194"/>
      <c r="SW53" s="194"/>
      <c r="SX53" s="194"/>
      <c r="SY53" s="194"/>
      <c r="SZ53" s="194"/>
      <c r="TA53" s="194"/>
      <c r="TB53" s="194"/>
      <c r="TC53" s="194"/>
      <c r="TD53" s="194"/>
      <c r="TE53" s="194"/>
      <c r="TF53" s="194"/>
      <c r="TG53" s="194"/>
      <c r="TH53" s="194"/>
      <c r="TI53" s="194"/>
      <c r="TJ53" s="194"/>
      <c r="TK53" s="194"/>
      <c r="TL53" s="194"/>
      <c r="TM53" s="194"/>
      <c r="TN53" s="194"/>
      <c r="TO53" s="194"/>
      <c r="TP53" s="194"/>
      <c r="TQ53" s="194"/>
      <c r="TR53" s="194"/>
      <c r="TS53" s="194"/>
      <c r="TT53" s="194"/>
      <c r="TU53" s="194"/>
      <c r="TV53" s="194"/>
      <c r="TW53" s="194"/>
      <c r="TX53" s="194"/>
      <c r="TY53" s="194"/>
      <c r="TZ53" s="194"/>
      <c r="UA53" s="194"/>
      <c r="UB53" s="194"/>
      <c r="UC53" s="194"/>
      <c r="UD53" s="194"/>
      <c r="UE53" s="194"/>
      <c r="UF53" s="194"/>
      <c r="UG53" s="194"/>
      <c r="UH53" s="194"/>
      <c r="UI53" s="194"/>
      <c r="UJ53" s="194"/>
      <c r="UK53" s="194"/>
      <c r="UL53" s="194"/>
      <c r="UM53" s="194"/>
      <c r="UN53" s="194"/>
      <c r="UO53" s="194"/>
      <c r="UP53" s="194"/>
      <c r="UQ53" s="194"/>
      <c r="UR53" s="194"/>
      <c r="US53" s="194"/>
      <c r="UT53" s="194"/>
      <c r="UU53" s="194"/>
      <c r="UV53" s="194"/>
      <c r="UW53" s="194"/>
      <c r="UX53" s="194"/>
      <c r="UY53" s="194"/>
      <c r="UZ53" s="194"/>
      <c r="VA53" s="194"/>
      <c r="VB53" s="194"/>
      <c r="VC53" s="194"/>
      <c r="VD53" s="194"/>
      <c r="VE53" s="194"/>
      <c r="VF53" s="194"/>
      <c r="VG53" s="194"/>
      <c r="VH53" s="194"/>
      <c r="VI53" s="194"/>
      <c r="VJ53" s="194"/>
      <c r="VK53" s="194"/>
      <c r="VL53" s="194"/>
      <c r="VM53" s="194"/>
      <c r="VN53" s="194"/>
      <c r="VO53" s="194"/>
      <c r="VP53" s="194"/>
      <c r="VQ53" s="194"/>
      <c r="VR53" s="194"/>
      <c r="VS53" s="194"/>
      <c r="VT53" s="194"/>
      <c r="VU53" s="194"/>
      <c r="VV53" s="194"/>
      <c r="VW53" s="194"/>
      <c r="VX53" s="194"/>
      <c r="VY53" s="194"/>
      <c r="VZ53" s="194"/>
      <c r="WA53" s="194"/>
      <c r="WB53" s="194"/>
      <c r="WC53" s="194"/>
      <c r="WD53" s="194"/>
      <c r="WE53" s="194"/>
      <c r="WF53" s="194"/>
      <c r="WG53" s="194"/>
      <c r="WH53" s="194"/>
      <c r="WI53" s="194"/>
      <c r="WJ53" s="194"/>
      <c r="WK53" s="194"/>
      <c r="WL53" s="194"/>
      <c r="WM53" s="194"/>
      <c r="WN53" s="194"/>
      <c r="WO53" s="194"/>
      <c r="WP53" s="194"/>
      <c r="WQ53" s="194"/>
      <c r="WR53" s="194"/>
      <c r="WS53" s="194"/>
      <c r="WT53" s="194"/>
      <c r="WU53" s="194"/>
      <c r="WV53" s="194"/>
      <c r="WW53" s="194"/>
      <c r="WX53" s="194"/>
      <c r="WY53" s="194"/>
      <c r="WZ53" s="194"/>
      <c r="XA53" s="194"/>
      <c r="XB53" s="194"/>
      <c r="XC53" s="194"/>
      <c r="XD53" s="194"/>
      <c r="XE53" s="194"/>
      <c r="XF53" s="194"/>
      <c r="XG53" s="194"/>
      <c r="XH53" s="194"/>
      <c r="XI53" s="194"/>
      <c r="XJ53" s="194"/>
      <c r="XK53" s="194"/>
      <c r="XL53" s="194"/>
      <c r="XM53" s="194"/>
      <c r="XN53" s="194"/>
      <c r="XO53" s="194"/>
      <c r="XP53" s="194"/>
      <c r="XQ53" s="194"/>
      <c r="XR53" s="194"/>
      <c r="XS53" s="194"/>
      <c r="XT53" s="194"/>
      <c r="XU53" s="194"/>
      <c r="XV53" s="194"/>
      <c r="XW53" s="194"/>
      <c r="XX53" s="194"/>
      <c r="XY53" s="194"/>
      <c r="XZ53" s="194"/>
      <c r="YA53" s="194"/>
      <c r="YB53" s="194"/>
      <c r="YC53" s="194"/>
      <c r="YD53" s="194"/>
      <c r="YE53" s="194"/>
      <c r="YF53" s="194"/>
      <c r="YG53" s="194"/>
      <c r="YH53" s="194"/>
      <c r="YI53" s="194"/>
      <c r="YJ53" s="194"/>
      <c r="YK53" s="194"/>
      <c r="YL53" s="194"/>
      <c r="YM53" s="194"/>
      <c r="YN53" s="194"/>
      <c r="YO53" s="194"/>
      <c r="YP53" s="194"/>
      <c r="YQ53" s="194"/>
      <c r="YR53" s="194"/>
      <c r="YS53" s="194"/>
      <c r="YT53" s="194"/>
      <c r="YU53" s="194"/>
      <c r="YV53" s="194"/>
      <c r="YW53" s="194"/>
      <c r="YX53" s="194"/>
      <c r="YY53" s="194"/>
      <c r="YZ53" s="194"/>
      <c r="ZA53" s="194"/>
      <c r="ZB53" s="194"/>
      <c r="ZC53" s="194"/>
      <c r="ZD53" s="194"/>
      <c r="ZE53" s="194"/>
      <c r="ZF53" s="194"/>
      <c r="ZG53" s="194"/>
      <c r="ZH53" s="194"/>
      <c r="ZI53" s="194"/>
      <c r="ZJ53" s="194"/>
      <c r="ZK53" s="194"/>
      <c r="ZL53" s="194"/>
      <c r="ZM53" s="194"/>
      <c r="ZN53" s="194"/>
      <c r="ZO53" s="194"/>
      <c r="ZP53" s="194"/>
      <c r="ZQ53" s="194"/>
      <c r="ZR53" s="194"/>
      <c r="ZS53" s="194"/>
      <c r="ZT53" s="194"/>
      <c r="ZU53" s="194"/>
      <c r="ZV53" s="194"/>
      <c r="ZW53" s="194"/>
      <c r="ZX53" s="194"/>
      <c r="ZY53" s="194"/>
      <c r="ZZ53" s="194"/>
    </row>
    <row r="54" spans="1:702" s="39" customFormat="1" ht="19.5" hidden="1" customHeight="1">
      <c r="A54" s="194"/>
      <c r="B54" s="823"/>
      <c r="C54" s="672"/>
      <c r="D54" s="660"/>
      <c r="E54" s="661"/>
      <c r="F54" s="676"/>
      <c r="G54" s="663" t="str">
        <f t="shared" si="3"/>
        <v/>
      </c>
      <c r="H54" s="664"/>
      <c r="I54" s="664"/>
      <c r="J54" s="81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4"/>
      <c r="BQ54" s="194"/>
      <c r="BR54" s="194"/>
      <c r="BS54" s="194"/>
      <c r="BT54" s="194"/>
      <c r="BU54" s="194"/>
      <c r="BV54" s="194"/>
      <c r="BW54" s="194"/>
      <c r="BX54" s="194"/>
      <c r="BY54" s="194"/>
      <c r="BZ54" s="194"/>
      <c r="CA54" s="194"/>
      <c r="CB54" s="194"/>
      <c r="CC54" s="194"/>
      <c r="CD54" s="194"/>
      <c r="CE54" s="194"/>
      <c r="CF54" s="194"/>
      <c r="CG54" s="194"/>
      <c r="CH54" s="194"/>
      <c r="CI54" s="194"/>
      <c r="CJ54" s="194"/>
      <c r="CK54" s="194"/>
      <c r="CL54" s="194"/>
      <c r="CM54" s="194"/>
      <c r="CN54" s="194"/>
      <c r="CO54" s="194"/>
      <c r="CP54" s="194"/>
      <c r="CQ54" s="194"/>
      <c r="CR54" s="194"/>
      <c r="CS54" s="194"/>
      <c r="CT54" s="194"/>
      <c r="CU54" s="194"/>
      <c r="CV54" s="194"/>
      <c r="CW54" s="194"/>
      <c r="CX54" s="194"/>
      <c r="CY54" s="194"/>
      <c r="CZ54" s="194"/>
      <c r="DA54" s="194"/>
      <c r="DB54" s="194"/>
      <c r="DC54" s="194"/>
      <c r="DD54" s="194"/>
      <c r="DE54" s="194"/>
      <c r="DF54" s="194"/>
      <c r="DG54" s="194"/>
      <c r="DH54" s="194"/>
      <c r="DI54" s="194"/>
      <c r="DJ54" s="194"/>
      <c r="DK54" s="194"/>
      <c r="DL54" s="194"/>
      <c r="DM54" s="194"/>
      <c r="DN54" s="194"/>
      <c r="DO54" s="194"/>
      <c r="DP54" s="194"/>
      <c r="DQ54" s="194"/>
      <c r="DR54" s="194"/>
      <c r="DS54" s="194"/>
      <c r="DT54" s="194"/>
      <c r="DU54" s="194"/>
      <c r="DV54" s="194"/>
      <c r="DW54" s="194"/>
      <c r="DX54" s="194"/>
      <c r="DY54" s="194"/>
      <c r="DZ54" s="194"/>
      <c r="EA54" s="194"/>
      <c r="EB54" s="194"/>
      <c r="EC54" s="194"/>
      <c r="ED54" s="194"/>
      <c r="EE54" s="194"/>
      <c r="EF54" s="194"/>
      <c r="EG54" s="194"/>
      <c r="EH54" s="194"/>
      <c r="EI54" s="194"/>
      <c r="EJ54" s="194"/>
      <c r="EK54" s="194"/>
      <c r="EL54" s="194"/>
      <c r="EM54" s="194"/>
      <c r="EN54" s="194"/>
      <c r="EO54" s="194"/>
      <c r="EP54" s="194"/>
      <c r="EQ54" s="194"/>
      <c r="ER54" s="194"/>
      <c r="ES54" s="194"/>
      <c r="ET54" s="194"/>
      <c r="EU54" s="194"/>
      <c r="EV54" s="194"/>
      <c r="EW54" s="194"/>
      <c r="EX54" s="194"/>
      <c r="EY54" s="194"/>
      <c r="EZ54" s="194"/>
      <c r="FA54" s="194"/>
      <c r="FB54" s="194"/>
      <c r="FC54" s="194"/>
      <c r="FD54" s="194"/>
      <c r="FE54" s="194"/>
      <c r="FF54" s="194"/>
      <c r="FG54" s="194"/>
      <c r="FH54" s="194"/>
      <c r="FI54" s="194"/>
      <c r="FJ54" s="194"/>
      <c r="FK54" s="194"/>
      <c r="FL54" s="194"/>
      <c r="FM54" s="194"/>
      <c r="FN54" s="194"/>
      <c r="FO54" s="194"/>
      <c r="FP54" s="194"/>
      <c r="FQ54" s="194"/>
      <c r="FR54" s="194"/>
      <c r="FS54" s="194"/>
      <c r="FT54" s="194"/>
      <c r="FU54" s="194"/>
      <c r="FV54" s="194"/>
      <c r="FW54" s="194"/>
      <c r="FX54" s="194"/>
      <c r="FY54" s="194"/>
      <c r="FZ54" s="194"/>
      <c r="GA54" s="194"/>
      <c r="GB54" s="194"/>
      <c r="GC54" s="194"/>
      <c r="GD54" s="194"/>
      <c r="GE54" s="194"/>
      <c r="GF54" s="194"/>
      <c r="GG54" s="194"/>
      <c r="GH54" s="194"/>
      <c r="GI54" s="194"/>
      <c r="GJ54" s="194"/>
      <c r="GK54" s="194"/>
      <c r="GL54" s="194"/>
      <c r="GM54" s="194"/>
      <c r="GN54" s="194"/>
      <c r="GO54" s="194"/>
      <c r="GP54" s="194"/>
      <c r="GQ54" s="194"/>
      <c r="GR54" s="194"/>
      <c r="GS54" s="194"/>
      <c r="GT54" s="194"/>
      <c r="GU54" s="194"/>
      <c r="GV54" s="194"/>
      <c r="GW54" s="194"/>
      <c r="GX54" s="194"/>
      <c r="GY54" s="194"/>
      <c r="GZ54" s="194"/>
      <c r="HA54" s="194"/>
      <c r="HB54" s="194"/>
      <c r="HC54" s="194"/>
      <c r="HD54" s="194"/>
      <c r="HE54" s="194"/>
      <c r="HF54" s="194"/>
      <c r="HG54" s="194"/>
      <c r="HH54" s="194"/>
      <c r="HI54" s="194"/>
      <c r="HJ54" s="194"/>
      <c r="HK54" s="194"/>
      <c r="HL54" s="194"/>
      <c r="HM54" s="194"/>
      <c r="HN54" s="194"/>
      <c r="HO54" s="194"/>
      <c r="HP54" s="194"/>
      <c r="HQ54" s="194"/>
      <c r="HR54" s="194"/>
      <c r="HS54" s="194"/>
      <c r="HT54" s="194"/>
      <c r="HU54" s="194"/>
      <c r="HV54" s="194"/>
      <c r="HW54" s="194"/>
      <c r="HX54" s="194"/>
      <c r="HY54" s="194"/>
      <c r="HZ54" s="194"/>
      <c r="IA54" s="194"/>
      <c r="IB54" s="194"/>
      <c r="IC54" s="194"/>
      <c r="ID54" s="194"/>
      <c r="IE54" s="194"/>
      <c r="IF54" s="194"/>
      <c r="IG54" s="194"/>
      <c r="IH54" s="194"/>
      <c r="II54" s="194"/>
      <c r="IJ54" s="194"/>
      <c r="IK54" s="194"/>
      <c r="IL54" s="194"/>
      <c r="IM54" s="194"/>
      <c r="IN54" s="194"/>
      <c r="IO54" s="194"/>
      <c r="IP54" s="194"/>
      <c r="IQ54" s="194"/>
      <c r="IR54" s="194"/>
      <c r="IS54" s="194"/>
      <c r="IT54" s="194"/>
      <c r="IU54" s="194"/>
      <c r="IV54" s="194"/>
      <c r="IW54" s="194"/>
      <c r="IX54" s="194"/>
      <c r="IY54" s="194"/>
      <c r="IZ54" s="194"/>
      <c r="JA54" s="194"/>
      <c r="JB54" s="194"/>
      <c r="JC54" s="194"/>
      <c r="JD54" s="194"/>
      <c r="JE54" s="194"/>
      <c r="JF54" s="194"/>
      <c r="JG54" s="194"/>
      <c r="JH54" s="194"/>
      <c r="JI54" s="194"/>
      <c r="JJ54" s="194"/>
      <c r="JK54" s="194"/>
      <c r="JL54" s="194"/>
      <c r="JM54" s="194"/>
      <c r="JN54" s="194"/>
      <c r="JO54" s="194"/>
      <c r="JP54" s="194"/>
      <c r="JQ54" s="194"/>
      <c r="JR54" s="194"/>
      <c r="JS54" s="194"/>
      <c r="JT54" s="194"/>
      <c r="JU54" s="194"/>
      <c r="JV54" s="194"/>
      <c r="JW54" s="194"/>
      <c r="JX54" s="194"/>
      <c r="JY54" s="194"/>
      <c r="JZ54" s="194"/>
      <c r="KA54" s="194"/>
      <c r="KB54" s="194"/>
      <c r="KC54" s="194"/>
      <c r="KD54" s="194"/>
      <c r="KE54" s="194"/>
      <c r="KF54" s="194"/>
      <c r="KG54" s="194"/>
      <c r="KH54" s="194"/>
      <c r="KI54" s="194"/>
      <c r="KJ54" s="194"/>
      <c r="KK54" s="194"/>
      <c r="KL54" s="194"/>
      <c r="KM54" s="194"/>
      <c r="KN54" s="194"/>
      <c r="KO54" s="194"/>
      <c r="KP54" s="194"/>
      <c r="KQ54" s="194"/>
      <c r="KR54" s="194"/>
      <c r="KS54" s="194"/>
      <c r="KT54" s="194"/>
      <c r="KU54" s="194"/>
      <c r="KV54" s="194"/>
      <c r="KW54" s="194"/>
      <c r="KX54" s="194"/>
      <c r="KY54" s="194"/>
      <c r="KZ54" s="194"/>
      <c r="LA54" s="194"/>
      <c r="LB54" s="194"/>
      <c r="LC54" s="194"/>
      <c r="LD54" s="194"/>
      <c r="LE54" s="194"/>
      <c r="LF54" s="194"/>
      <c r="LG54" s="194"/>
      <c r="LH54" s="194"/>
      <c r="LI54" s="194"/>
      <c r="LJ54" s="194"/>
      <c r="LK54" s="194"/>
      <c r="LL54" s="194"/>
      <c r="LM54" s="194"/>
      <c r="LN54" s="194"/>
      <c r="LO54" s="194"/>
      <c r="LP54" s="194"/>
      <c r="LQ54" s="194"/>
      <c r="LR54" s="194"/>
      <c r="LS54" s="194"/>
      <c r="LT54" s="194"/>
      <c r="LU54" s="194"/>
      <c r="LV54" s="194"/>
      <c r="LW54" s="194"/>
      <c r="LX54" s="194"/>
      <c r="LY54" s="194"/>
      <c r="LZ54" s="194"/>
      <c r="MA54" s="194"/>
      <c r="MB54" s="194"/>
      <c r="MC54" s="194"/>
      <c r="MD54" s="194"/>
      <c r="ME54" s="194"/>
      <c r="MF54" s="194"/>
      <c r="MG54" s="194"/>
      <c r="MH54" s="194"/>
      <c r="MI54" s="194"/>
      <c r="MJ54" s="194"/>
      <c r="MK54" s="194"/>
      <c r="ML54" s="194"/>
      <c r="MM54" s="194"/>
      <c r="MN54" s="194"/>
      <c r="MO54" s="194"/>
      <c r="MP54" s="194"/>
      <c r="MQ54" s="194"/>
      <c r="MR54" s="194"/>
      <c r="MS54" s="194"/>
      <c r="MT54" s="194"/>
      <c r="MU54" s="194"/>
      <c r="MV54" s="194"/>
      <c r="MW54" s="194"/>
      <c r="MX54" s="194"/>
      <c r="MY54" s="194"/>
      <c r="MZ54" s="194"/>
      <c r="NA54" s="194"/>
      <c r="NB54" s="194"/>
      <c r="NC54" s="194"/>
      <c r="ND54" s="194"/>
      <c r="NE54" s="194"/>
      <c r="NF54" s="194"/>
      <c r="NG54" s="194"/>
      <c r="NH54" s="194"/>
      <c r="NI54" s="194"/>
      <c r="NJ54" s="194"/>
      <c r="NK54" s="194"/>
      <c r="NL54" s="194"/>
      <c r="NM54" s="194"/>
      <c r="NN54" s="194"/>
      <c r="NO54" s="194"/>
      <c r="NP54" s="194"/>
      <c r="NQ54" s="194"/>
      <c r="NR54" s="194"/>
      <c r="NS54" s="194"/>
      <c r="NT54" s="194"/>
      <c r="NU54" s="194"/>
      <c r="NV54" s="194"/>
      <c r="NW54" s="194"/>
      <c r="NX54" s="194"/>
      <c r="NY54" s="194"/>
      <c r="NZ54" s="194"/>
      <c r="OA54" s="194"/>
      <c r="OB54" s="194"/>
      <c r="OC54" s="194"/>
      <c r="OD54" s="194"/>
      <c r="OE54" s="194"/>
      <c r="OF54" s="194"/>
      <c r="OG54" s="194"/>
      <c r="OH54" s="194"/>
      <c r="OI54" s="194"/>
      <c r="OJ54" s="194"/>
      <c r="OK54" s="194"/>
      <c r="OL54" s="194"/>
      <c r="OM54" s="194"/>
      <c r="ON54" s="194"/>
      <c r="OO54" s="194"/>
      <c r="OP54" s="194"/>
      <c r="OQ54" s="194"/>
      <c r="OR54" s="194"/>
      <c r="OS54" s="194"/>
      <c r="OT54" s="194"/>
      <c r="OU54" s="194"/>
      <c r="OV54" s="194"/>
      <c r="OW54" s="194"/>
      <c r="OX54" s="194"/>
      <c r="OY54" s="194"/>
      <c r="OZ54" s="194"/>
      <c r="PA54" s="194"/>
      <c r="PB54" s="194"/>
      <c r="PC54" s="194"/>
      <c r="PD54" s="194"/>
      <c r="PE54" s="194"/>
      <c r="PF54" s="194"/>
      <c r="PG54" s="194"/>
      <c r="PH54" s="194"/>
      <c r="PI54" s="194"/>
      <c r="PJ54" s="194"/>
      <c r="PK54" s="194"/>
      <c r="PL54" s="194"/>
      <c r="PM54" s="194"/>
      <c r="PN54" s="194"/>
      <c r="PO54" s="194"/>
      <c r="PP54" s="194"/>
      <c r="PQ54" s="194"/>
      <c r="PR54" s="194"/>
      <c r="PS54" s="194"/>
      <c r="PT54" s="194"/>
      <c r="PU54" s="194"/>
      <c r="PV54" s="194"/>
      <c r="PW54" s="194"/>
      <c r="PX54" s="194"/>
      <c r="PY54" s="194"/>
      <c r="PZ54" s="194"/>
      <c r="QA54" s="194"/>
      <c r="QB54" s="194"/>
      <c r="QC54" s="194"/>
      <c r="QD54" s="194"/>
      <c r="QE54" s="194"/>
      <c r="QF54" s="194"/>
      <c r="QG54" s="194"/>
      <c r="QH54" s="194"/>
      <c r="QI54" s="194"/>
      <c r="QJ54" s="194"/>
      <c r="QK54" s="194"/>
      <c r="QL54" s="194"/>
      <c r="QM54" s="194"/>
      <c r="QN54" s="194"/>
      <c r="QO54" s="194"/>
      <c r="QP54" s="194"/>
      <c r="QQ54" s="194"/>
      <c r="QR54" s="194"/>
      <c r="QS54" s="194"/>
      <c r="QT54" s="194"/>
      <c r="QU54" s="194"/>
      <c r="QV54" s="194"/>
      <c r="QW54" s="194"/>
      <c r="QX54" s="194"/>
      <c r="QY54" s="194"/>
      <c r="QZ54" s="194"/>
      <c r="RA54" s="194"/>
      <c r="RB54" s="194"/>
      <c r="RC54" s="194"/>
      <c r="RD54" s="194"/>
      <c r="RE54" s="194"/>
      <c r="RF54" s="194"/>
      <c r="RG54" s="194"/>
      <c r="RH54" s="194"/>
      <c r="RI54" s="194"/>
      <c r="RJ54" s="194"/>
      <c r="RK54" s="194"/>
      <c r="RL54" s="194"/>
      <c r="RM54" s="194"/>
      <c r="RN54" s="194"/>
      <c r="RO54" s="194"/>
      <c r="RP54" s="194"/>
      <c r="RQ54" s="194"/>
      <c r="RR54" s="194"/>
      <c r="RS54" s="194"/>
      <c r="RT54" s="194"/>
      <c r="RU54" s="194"/>
      <c r="RV54" s="194"/>
      <c r="RW54" s="194"/>
      <c r="RX54" s="194"/>
      <c r="RY54" s="194"/>
      <c r="RZ54" s="194"/>
      <c r="SA54" s="194"/>
      <c r="SB54" s="194"/>
      <c r="SC54" s="194"/>
      <c r="SD54" s="194"/>
      <c r="SE54" s="194"/>
      <c r="SF54" s="194"/>
      <c r="SG54" s="194"/>
      <c r="SH54" s="194"/>
      <c r="SI54" s="194"/>
      <c r="SJ54" s="194"/>
      <c r="SK54" s="194"/>
      <c r="SL54" s="194"/>
      <c r="SM54" s="194"/>
      <c r="SN54" s="194"/>
      <c r="SO54" s="194"/>
      <c r="SP54" s="194"/>
      <c r="SQ54" s="194"/>
      <c r="SR54" s="194"/>
      <c r="SS54" s="194"/>
      <c r="ST54" s="194"/>
      <c r="SU54" s="194"/>
      <c r="SV54" s="194"/>
      <c r="SW54" s="194"/>
      <c r="SX54" s="194"/>
      <c r="SY54" s="194"/>
      <c r="SZ54" s="194"/>
      <c r="TA54" s="194"/>
      <c r="TB54" s="194"/>
      <c r="TC54" s="194"/>
      <c r="TD54" s="194"/>
      <c r="TE54" s="194"/>
      <c r="TF54" s="194"/>
      <c r="TG54" s="194"/>
      <c r="TH54" s="194"/>
      <c r="TI54" s="194"/>
      <c r="TJ54" s="194"/>
      <c r="TK54" s="194"/>
      <c r="TL54" s="194"/>
      <c r="TM54" s="194"/>
      <c r="TN54" s="194"/>
      <c r="TO54" s="194"/>
      <c r="TP54" s="194"/>
      <c r="TQ54" s="194"/>
      <c r="TR54" s="194"/>
      <c r="TS54" s="194"/>
      <c r="TT54" s="194"/>
      <c r="TU54" s="194"/>
      <c r="TV54" s="194"/>
      <c r="TW54" s="194"/>
      <c r="TX54" s="194"/>
      <c r="TY54" s="194"/>
      <c r="TZ54" s="194"/>
      <c r="UA54" s="194"/>
      <c r="UB54" s="194"/>
      <c r="UC54" s="194"/>
      <c r="UD54" s="194"/>
      <c r="UE54" s="194"/>
      <c r="UF54" s="194"/>
      <c r="UG54" s="194"/>
      <c r="UH54" s="194"/>
      <c r="UI54" s="194"/>
      <c r="UJ54" s="194"/>
      <c r="UK54" s="194"/>
      <c r="UL54" s="194"/>
      <c r="UM54" s="194"/>
      <c r="UN54" s="194"/>
      <c r="UO54" s="194"/>
      <c r="UP54" s="194"/>
      <c r="UQ54" s="194"/>
      <c r="UR54" s="194"/>
      <c r="US54" s="194"/>
      <c r="UT54" s="194"/>
      <c r="UU54" s="194"/>
      <c r="UV54" s="194"/>
      <c r="UW54" s="194"/>
      <c r="UX54" s="194"/>
      <c r="UY54" s="194"/>
      <c r="UZ54" s="194"/>
      <c r="VA54" s="194"/>
      <c r="VB54" s="194"/>
      <c r="VC54" s="194"/>
      <c r="VD54" s="194"/>
      <c r="VE54" s="194"/>
      <c r="VF54" s="194"/>
      <c r="VG54" s="194"/>
      <c r="VH54" s="194"/>
      <c r="VI54" s="194"/>
      <c r="VJ54" s="194"/>
      <c r="VK54" s="194"/>
      <c r="VL54" s="194"/>
      <c r="VM54" s="194"/>
      <c r="VN54" s="194"/>
      <c r="VO54" s="194"/>
      <c r="VP54" s="194"/>
      <c r="VQ54" s="194"/>
      <c r="VR54" s="194"/>
      <c r="VS54" s="194"/>
      <c r="VT54" s="194"/>
      <c r="VU54" s="194"/>
      <c r="VV54" s="194"/>
      <c r="VW54" s="194"/>
      <c r="VX54" s="194"/>
      <c r="VY54" s="194"/>
      <c r="VZ54" s="194"/>
      <c r="WA54" s="194"/>
      <c r="WB54" s="194"/>
      <c r="WC54" s="194"/>
      <c r="WD54" s="194"/>
      <c r="WE54" s="194"/>
      <c r="WF54" s="194"/>
      <c r="WG54" s="194"/>
      <c r="WH54" s="194"/>
      <c r="WI54" s="194"/>
      <c r="WJ54" s="194"/>
      <c r="WK54" s="194"/>
      <c r="WL54" s="194"/>
      <c r="WM54" s="194"/>
      <c r="WN54" s="194"/>
      <c r="WO54" s="194"/>
      <c r="WP54" s="194"/>
      <c r="WQ54" s="194"/>
      <c r="WR54" s="194"/>
      <c r="WS54" s="194"/>
      <c r="WT54" s="194"/>
      <c r="WU54" s="194"/>
      <c r="WV54" s="194"/>
      <c r="WW54" s="194"/>
      <c r="WX54" s="194"/>
      <c r="WY54" s="194"/>
      <c r="WZ54" s="194"/>
      <c r="XA54" s="194"/>
      <c r="XB54" s="194"/>
      <c r="XC54" s="194"/>
      <c r="XD54" s="194"/>
      <c r="XE54" s="194"/>
      <c r="XF54" s="194"/>
      <c r="XG54" s="194"/>
      <c r="XH54" s="194"/>
      <c r="XI54" s="194"/>
      <c r="XJ54" s="194"/>
      <c r="XK54" s="194"/>
      <c r="XL54" s="194"/>
      <c r="XM54" s="194"/>
      <c r="XN54" s="194"/>
      <c r="XO54" s="194"/>
      <c r="XP54" s="194"/>
      <c r="XQ54" s="194"/>
      <c r="XR54" s="194"/>
      <c r="XS54" s="194"/>
      <c r="XT54" s="194"/>
      <c r="XU54" s="194"/>
      <c r="XV54" s="194"/>
      <c r="XW54" s="194"/>
      <c r="XX54" s="194"/>
      <c r="XY54" s="194"/>
      <c r="XZ54" s="194"/>
      <c r="YA54" s="194"/>
      <c r="YB54" s="194"/>
      <c r="YC54" s="194"/>
      <c r="YD54" s="194"/>
      <c r="YE54" s="194"/>
      <c r="YF54" s="194"/>
      <c r="YG54" s="194"/>
      <c r="YH54" s="194"/>
      <c r="YI54" s="194"/>
      <c r="YJ54" s="194"/>
      <c r="YK54" s="194"/>
      <c r="YL54" s="194"/>
      <c r="YM54" s="194"/>
      <c r="YN54" s="194"/>
      <c r="YO54" s="194"/>
      <c r="YP54" s="194"/>
      <c r="YQ54" s="194"/>
      <c r="YR54" s="194"/>
      <c r="YS54" s="194"/>
      <c r="YT54" s="194"/>
      <c r="YU54" s="194"/>
      <c r="YV54" s="194"/>
      <c r="YW54" s="194"/>
      <c r="YX54" s="194"/>
      <c r="YY54" s="194"/>
      <c r="YZ54" s="194"/>
      <c r="ZA54" s="194"/>
      <c r="ZB54" s="194"/>
      <c r="ZC54" s="194"/>
      <c r="ZD54" s="194"/>
      <c r="ZE54" s="194"/>
      <c r="ZF54" s="194"/>
      <c r="ZG54" s="194"/>
      <c r="ZH54" s="194"/>
      <c r="ZI54" s="194"/>
      <c r="ZJ54" s="194"/>
      <c r="ZK54" s="194"/>
      <c r="ZL54" s="194"/>
      <c r="ZM54" s="194"/>
      <c r="ZN54" s="194"/>
      <c r="ZO54" s="194"/>
      <c r="ZP54" s="194"/>
      <c r="ZQ54" s="194"/>
      <c r="ZR54" s="194"/>
      <c r="ZS54" s="194"/>
      <c r="ZT54" s="194"/>
      <c r="ZU54" s="194"/>
      <c r="ZV54" s="194"/>
      <c r="ZW54" s="194"/>
      <c r="ZX54" s="194"/>
      <c r="ZY54" s="194"/>
      <c r="ZZ54" s="194"/>
    </row>
    <row r="55" spans="1:702" s="39" customFormat="1" ht="19.5" hidden="1" customHeight="1">
      <c r="A55" s="194"/>
      <c r="B55" s="823"/>
      <c r="C55" s="672"/>
      <c r="D55" s="660"/>
      <c r="E55" s="661"/>
      <c r="F55" s="676"/>
      <c r="G55" s="663" t="str">
        <f t="shared" si="3"/>
        <v/>
      </c>
      <c r="H55" s="664"/>
      <c r="I55" s="664"/>
      <c r="J55" s="81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c r="BM55" s="194"/>
      <c r="BN55" s="194"/>
      <c r="BO55" s="194"/>
      <c r="BP55" s="194"/>
      <c r="BQ55" s="194"/>
      <c r="BR55" s="194"/>
      <c r="BS55" s="194"/>
      <c r="BT55" s="194"/>
      <c r="BU55" s="194"/>
      <c r="BV55" s="194"/>
      <c r="BW55" s="194"/>
      <c r="BX55" s="194"/>
      <c r="BY55" s="194"/>
      <c r="BZ55" s="194"/>
      <c r="CA55" s="194"/>
      <c r="CB55" s="194"/>
      <c r="CC55" s="194"/>
      <c r="CD55" s="194"/>
      <c r="CE55" s="194"/>
      <c r="CF55" s="194"/>
      <c r="CG55" s="194"/>
      <c r="CH55" s="194"/>
      <c r="CI55" s="194"/>
      <c r="CJ55" s="194"/>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194"/>
      <c r="EN55" s="194"/>
      <c r="EO55" s="194"/>
      <c r="EP55" s="194"/>
      <c r="EQ55" s="194"/>
      <c r="ER55" s="194"/>
      <c r="ES55" s="194"/>
      <c r="ET55" s="194"/>
      <c r="EU55" s="194"/>
      <c r="EV55" s="194"/>
      <c r="EW55" s="194"/>
      <c r="EX55" s="194"/>
      <c r="EY55" s="194"/>
      <c r="EZ55" s="194"/>
      <c r="FA55" s="194"/>
      <c r="FB55" s="194"/>
      <c r="FC55" s="194"/>
      <c r="FD55" s="194"/>
      <c r="FE55" s="194"/>
      <c r="FF55" s="194"/>
      <c r="FG55" s="194"/>
      <c r="FH55" s="194"/>
      <c r="FI55" s="194"/>
      <c r="FJ55" s="194"/>
      <c r="FK55" s="194"/>
      <c r="FL55" s="194"/>
      <c r="FM55" s="194"/>
      <c r="FN55" s="194"/>
      <c r="FO55" s="194"/>
      <c r="FP55" s="194"/>
      <c r="FQ55" s="194"/>
      <c r="FR55" s="194"/>
      <c r="FS55" s="194"/>
      <c r="FT55" s="194"/>
      <c r="FU55" s="194"/>
      <c r="FV55" s="194"/>
      <c r="FW55" s="194"/>
      <c r="FX55" s="194"/>
      <c r="FY55" s="194"/>
      <c r="FZ55" s="194"/>
      <c r="GA55" s="194"/>
      <c r="GB55" s="194"/>
      <c r="GC55" s="194"/>
      <c r="GD55" s="194"/>
      <c r="GE55" s="194"/>
      <c r="GF55" s="194"/>
      <c r="GG55" s="194"/>
      <c r="GH55" s="194"/>
      <c r="GI55" s="194"/>
      <c r="GJ55" s="194"/>
      <c r="GK55" s="194"/>
      <c r="GL55" s="194"/>
      <c r="GM55" s="194"/>
      <c r="GN55" s="194"/>
      <c r="GO55" s="194"/>
      <c r="GP55" s="194"/>
      <c r="GQ55" s="194"/>
      <c r="GR55" s="194"/>
      <c r="GS55" s="194"/>
      <c r="GT55" s="194"/>
      <c r="GU55" s="194"/>
      <c r="GV55" s="194"/>
      <c r="GW55" s="194"/>
      <c r="GX55" s="194"/>
      <c r="GY55" s="194"/>
      <c r="GZ55" s="194"/>
      <c r="HA55" s="194"/>
      <c r="HB55" s="194"/>
      <c r="HC55" s="194"/>
      <c r="HD55" s="194"/>
      <c r="HE55" s="194"/>
      <c r="HF55" s="194"/>
      <c r="HG55" s="194"/>
      <c r="HH55" s="194"/>
      <c r="HI55" s="194"/>
      <c r="HJ55" s="194"/>
      <c r="HK55" s="194"/>
      <c r="HL55" s="194"/>
      <c r="HM55" s="194"/>
      <c r="HN55" s="194"/>
      <c r="HO55" s="194"/>
      <c r="HP55" s="194"/>
      <c r="HQ55" s="194"/>
      <c r="HR55" s="194"/>
      <c r="HS55" s="194"/>
      <c r="HT55" s="194"/>
      <c r="HU55" s="194"/>
      <c r="HV55" s="194"/>
      <c r="HW55" s="194"/>
      <c r="HX55" s="194"/>
      <c r="HY55" s="194"/>
      <c r="HZ55" s="194"/>
      <c r="IA55" s="194"/>
      <c r="IB55" s="194"/>
      <c r="IC55" s="194"/>
      <c r="ID55" s="194"/>
      <c r="IE55" s="194"/>
      <c r="IF55" s="194"/>
      <c r="IG55" s="194"/>
      <c r="IH55" s="194"/>
      <c r="II55" s="194"/>
      <c r="IJ55" s="194"/>
      <c r="IK55" s="194"/>
      <c r="IL55" s="194"/>
      <c r="IM55" s="194"/>
      <c r="IN55" s="194"/>
      <c r="IO55" s="194"/>
      <c r="IP55" s="194"/>
      <c r="IQ55" s="194"/>
      <c r="IR55" s="194"/>
      <c r="IS55" s="194"/>
      <c r="IT55" s="194"/>
      <c r="IU55" s="194"/>
      <c r="IV55" s="194"/>
      <c r="IW55" s="194"/>
      <c r="IX55" s="194"/>
      <c r="IY55" s="194"/>
      <c r="IZ55" s="194"/>
      <c r="JA55" s="194"/>
      <c r="JB55" s="194"/>
      <c r="JC55" s="194"/>
      <c r="JD55" s="194"/>
      <c r="JE55" s="194"/>
      <c r="JF55" s="194"/>
      <c r="JG55" s="194"/>
      <c r="JH55" s="194"/>
      <c r="JI55" s="194"/>
      <c r="JJ55" s="194"/>
      <c r="JK55" s="194"/>
      <c r="JL55" s="194"/>
      <c r="JM55" s="194"/>
      <c r="JN55" s="194"/>
      <c r="JO55" s="194"/>
      <c r="JP55" s="194"/>
      <c r="JQ55" s="194"/>
      <c r="JR55" s="194"/>
      <c r="JS55" s="194"/>
      <c r="JT55" s="194"/>
      <c r="JU55" s="194"/>
      <c r="JV55" s="194"/>
      <c r="JW55" s="194"/>
      <c r="JX55" s="194"/>
      <c r="JY55" s="194"/>
      <c r="JZ55" s="194"/>
      <c r="KA55" s="194"/>
      <c r="KB55" s="194"/>
      <c r="KC55" s="194"/>
      <c r="KD55" s="194"/>
      <c r="KE55" s="194"/>
      <c r="KF55" s="194"/>
      <c r="KG55" s="194"/>
      <c r="KH55" s="194"/>
      <c r="KI55" s="194"/>
      <c r="KJ55" s="194"/>
      <c r="KK55" s="194"/>
      <c r="KL55" s="194"/>
      <c r="KM55" s="194"/>
      <c r="KN55" s="194"/>
      <c r="KO55" s="194"/>
      <c r="KP55" s="194"/>
      <c r="KQ55" s="194"/>
      <c r="KR55" s="194"/>
      <c r="KS55" s="194"/>
      <c r="KT55" s="194"/>
      <c r="KU55" s="194"/>
      <c r="KV55" s="194"/>
      <c r="KW55" s="194"/>
      <c r="KX55" s="194"/>
      <c r="KY55" s="194"/>
      <c r="KZ55" s="194"/>
      <c r="LA55" s="194"/>
      <c r="LB55" s="194"/>
      <c r="LC55" s="194"/>
      <c r="LD55" s="194"/>
      <c r="LE55" s="194"/>
      <c r="LF55" s="194"/>
      <c r="LG55" s="194"/>
      <c r="LH55" s="194"/>
      <c r="LI55" s="194"/>
      <c r="LJ55" s="194"/>
      <c r="LK55" s="194"/>
      <c r="LL55" s="194"/>
      <c r="LM55" s="194"/>
      <c r="LN55" s="194"/>
      <c r="LO55" s="194"/>
      <c r="LP55" s="194"/>
      <c r="LQ55" s="194"/>
      <c r="LR55" s="194"/>
      <c r="LS55" s="194"/>
      <c r="LT55" s="194"/>
      <c r="LU55" s="194"/>
      <c r="LV55" s="194"/>
      <c r="LW55" s="194"/>
      <c r="LX55" s="194"/>
      <c r="LY55" s="194"/>
      <c r="LZ55" s="194"/>
      <c r="MA55" s="194"/>
      <c r="MB55" s="194"/>
      <c r="MC55" s="194"/>
      <c r="MD55" s="194"/>
      <c r="ME55" s="194"/>
      <c r="MF55" s="194"/>
      <c r="MG55" s="194"/>
      <c r="MH55" s="194"/>
      <c r="MI55" s="194"/>
      <c r="MJ55" s="194"/>
      <c r="MK55" s="194"/>
      <c r="ML55" s="194"/>
      <c r="MM55" s="194"/>
      <c r="MN55" s="194"/>
      <c r="MO55" s="194"/>
      <c r="MP55" s="194"/>
      <c r="MQ55" s="194"/>
      <c r="MR55" s="194"/>
      <c r="MS55" s="194"/>
      <c r="MT55" s="194"/>
      <c r="MU55" s="194"/>
      <c r="MV55" s="194"/>
      <c r="MW55" s="194"/>
      <c r="MX55" s="194"/>
      <c r="MY55" s="194"/>
      <c r="MZ55" s="194"/>
      <c r="NA55" s="194"/>
      <c r="NB55" s="194"/>
      <c r="NC55" s="194"/>
      <c r="ND55" s="194"/>
      <c r="NE55" s="194"/>
      <c r="NF55" s="194"/>
      <c r="NG55" s="194"/>
      <c r="NH55" s="194"/>
      <c r="NI55" s="194"/>
      <c r="NJ55" s="194"/>
      <c r="NK55" s="194"/>
      <c r="NL55" s="194"/>
      <c r="NM55" s="194"/>
      <c r="NN55" s="194"/>
      <c r="NO55" s="194"/>
      <c r="NP55" s="194"/>
      <c r="NQ55" s="194"/>
      <c r="NR55" s="194"/>
      <c r="NS55" s="194"/>
      <c r="NT55" s="194"/>
      <c r="NU55" s="194"/>
      <c r="NV55" s="194"/>
      <c r="NW55" s="194"/>
      <c r="NX55" s="194"/>
      <c r="NY55" s="194"/>
      <c r="NZ55" s="194"/>
      <c r="OA55" s="194"/>
      <c r="OB55" s="194"/>
      <c r="OC55" s="194"/>
      <c r="OD55" s="194"/>
      <c r="OE55" s="194"/>
      <c r="OF55" s="194"/>
      <c r="OG55" s="194"/>
      <c r="OH55" s="194"/>
      <c r="OI55" s="194"/>
      <c r="OJ55" s="194"/>
      <c r="OK55" s="194"/>
      <c r="OL55" s="194"/>
      <c r="OM55" s="194"/>
      <c r="ON55" s="194"/>
      <c r="OO55" s="194"/>
      <c r="OP55" s="194"/>
      <c r="OQ55" s="194"/>
      <c r="OR55" s="194"/>
      <c r="OS55" s="194"/>
      <c r="OT55" s="194"/>
      <c r="OU55" s="194"/>
      <c r="OV55" s="194"/>
      <c r="OW55" s="194"/>
      <c r="OX55" s="194"/>
      <c r="OY55" s="194"/>
      <c r="OZ55" s="194"/>
      <c r="PA55" s="194"/>
      <c r="PB55" s="194"/>
      <c r="PC55" s="194"/>
      <c r="PD55" s="194"/>
      <c r="PE55" s="194"/>
      <c r="PF55" s="194"/>
      <c r="PG55" s="194"/>
      <c r="PH55" s="194"/>
      <c r="PI55" s="194"/>
      <c r="PJ55" s="194"/>
      <c r="PK55" s="194"/>
      <c r="PL55" s="194"/>
      <c r="PM55" s="194"/>
      <c r="PN55" s="194"/>
      <c r="PO55" s="194"/>
      <c r="PP55" s="194"/>
      <c r="PQ55" s="194"/>
      <c r="PR55" s="194"/>
      <c r="PS55" s="194"/>
      <c r="PT55" s="194"/>
      <c r="PU55" s="194"/>
      <c r="PV55" s="194"/>
      <c r="PW55" s="194"/>
      <c r="PX55" s="194"/>
      <c r="PY55" s="194"/>
      <c r="PZ55" s="194"/>
      <c r="QA55" s="194"/>
      <c r="QB55" s="194"/>
      <c r="QC55" s="194"/>
      <c r="QD55" s="194"/>
      <c r="QE55" s="194"/>
      <c r="QF55" s="194"/>
      <c r="QG55" s="194"/>
      <c r="QH55" s="194"/>
      <c r="QI55" s="194"/>
      <c r="QJ55" s="194"/>
      <c r="QK55" s="194"/>
      <c r="QL55" s="194"/>
      <c r="QM55" s="194"/>
      <c r="QN55" s="194"/>
      <c r="QO55" s="194"/>
      <c r="QP55" s="194"/>
      <c r="QQ55" s="194"/>
      <c r="QR55" s="194"/>
      <c r="QS55" s="194"/>
      <c r="QT55" s="194"/>
      <c r="QU55" s="194"/>
      <c r="QV55" s="194"/>
      <c r="QW55" s="194"/>
      <c r="QX55" s="194"/>
      <c r="QY55" s="194"/>
      <c r="QZ55" s="194"/>
      <c r="RA55" s="194"/>
      <c r="RB55" s="194"/>
      <c r="RC55" s="194"/>
      <c r="RD55" s="194"/>
      <c r="RE55" s="194"/>
      <c r="RF55" s="194"/>
      <c r="RG55" s="194"/>
      <c r="RH55" s="194"/>
      <c r="RI55" s="194"/>
      <c r="RJ55" s="194"/>
      <c r="RK55" s="194"/>
      <c r="RL55" s="194"/>
      <c r="RM55" s="194"/>
      <c r="RN55" s="194"/>
      <c r="RO55" s="194"/>
      <c r="RP55" s="194"/>
      <c r="RQ55" s="194"/>
      <c r="RR55" s="194"/>
      <c r="RS55" s="194"/>
      <c r="RT55" s="194"/>
      <c r="RU55" s="194"/>
      <c r="RV55" s="194"/>
      <c r="RW55" s="194"/>
      <c r="RX55" s="194"/>
      <c r="RY55" s="194"/>
      <c r="RZ55" s="194"/>
      <c r="SA55" s="194"/>
      <c r="SB55" s="194"/>
      <c r="SC55" s="194"/>
      <c r="SD55" s="194"/>
      <c r="SE55" s="194"/>
      <c r="SF55" s="194"/>
      <c r="SG55" s="194"/>
      <c r="SH55" s="194"/>
      <c r="SI55" s="194"/>
      <c r="SJ55" s="194"/>
      <c r="SK55" s="194"/>
      <c r="SL55" s="194"/>
      <c r="SM55" s="194"/>
      <c r="SN55" s="194"/>
      <c r="SO55" s="194"/>
      <c r="SP55" s="194"/>
      <c r="SQ55" s="194"/>
      <c r="SR55" s="194"/>
      <c r="SS55" s="194"/>
      <c r="ST55" s="194"/>
      <c r="SU55" s="194"/>
      <c r="SV55" s="194"/>
      <c r="SW55" s="194"/>
      <c r="SX55" s="194"/>
      <c r="SY55" s="194"/>
      <c r="SZ55" s="194"/>
      <c r="TA55" s="194"/>
      <c r="TB55" s="194"/>
      <c r="TC55" s="194"/>
      <c r="TD55" s="194"/>
      <c r="TE55" s="194"/>
      <c r="TF55" s="194"/>
      <c r="TG55" s="194"/>
      <c r="TH55" s="194"/>
      <c r="TI55" s="194"/>
      <c r="TJ55" s="194"/>
      <c r="TK55" s="194"/>
      <c r="TL55" s="194"/>
      <c r="TM55" s="194"/>
      <c r="TN55" s="194"/>
      <c r="TO55" s="194"/>
      <c r="TP55" s="194"/>
      <c r="TQ55" s="194"/>
      <c r="TR55" s="194"/>
      <c r="TS55" s="194"/>
      <c r="TT55" s="194"/>
      <c r="TU55" s="194"/>
      <c r="TV55" s="194"/>
      <c r="TW55" s="194"/>
      <c r="TX55" s="194"/>
      <c r="TY55" s="194"/>
      <c r="TZ55" s="194"/>
      <c r="UA55" s="194"/>
      <c r="UB55" s="194"/>
      <c r="UC55" s="194"/>
      <c r="UD55" s="194"/>
      <c r="UE55" s="194"/>
      <c r="UF55" s="194"/>
      <c r="UG55" s="194"/>
      <c r="UH55" s="194"/>
      <c r="UI55" s="194"/>
      <c r="UJ55" s="194"/>
      <c r="UK55" s="194"/>
      <c r="UL55" s="194"/>
      <c r="UM55" s="194"/>
      <c r="UN55" s="194"/>
      <c r="UO55" s="194"/>
      <c r="UP55" s="194"/>
      <c r="UQ55" s="194"/>
      <c r="UR55" s="194"/>
      <c r="US55" s="194"/>
      <c r="UT55" s="194"/>
      <c r="UU55" s="194"/>
      <c r="UV55" s="194"/>
      <c r="UW55" s="194"/>
      <c r="UX55" s="194"/>
      <c r="UY55" s="194"/>
      <c r="UZ55" s="194"/>
      <c r="VA55" s="194"/>
      <c r="VB55" s="194"/>
      <c r="VC55" s="194"/>
      <c r="VD55" s="194"/>
      <c r="VE55" s="194"/>
      <c r="VF55" s="194"/>
      <c r="VG55" s="194"/>
      <c r="VH55" s="194"/>
      <c r="VI55" s="194"/>
      <c r="VJ55" s="194"/>
      <c r="VK55" s="194"/>
      <c r="VL55" s="194"/>
      <c r="VM55" s="194"/>
      <c r="VN55" s="194"/>
      <c r="VO55" s="194"/>
      <c r="VP55" s="194"/>
      <c r="VQ55" s="194"/>
      <c r="VR55" s="194"/>
      <c r="VS55" s="194"/>
      <c r="VT55" s="194"/>
      <c r="VU55" s="194"/>
      <c r="VV55" s="194"/>
      <c r="VW55" s="194"/>
      <c r="VX55" s="194"/>
      <c r="VY55" s="194"/>
      <c r="VZ55" s="194"/>
      <c r="WA55" s="194"/>
      <c r="WB55" s="194"/>
      <c r="WC55" s="194"/>
      <c r="WD55" s="194"/>
      <c r="WE55" s="194"/>
      <c r="WF55" s="194"/>
      <c r="WG55" s="194"/>
      <c r="WH55" s="194"/>
      <c r="WI55" s="194"/>
      <c r="WJ55" s="194"/>
      <c r="WK55" s="194"/>
      <c r="WL55" s="194"/>
      <c r="WM55" s="194"/>
      <c r="WN55" s="194"/>
      <c r="WO55" s="194"/>
      <c r="WP55" s="194"/>
      <c r="WQ55" s="194"/>
      <c r="WR55" s="194"/>
      <c r="WS55" s="194"/>
      <c r="WT55" s="194"/>
      <c r="WU55" s="194"/>
      <c r="WV55" s="194"/>
      <c r="WW55" s="194"/>
      <c r="WX55" s="194"/>
      <c r="WY55" s="194"/>
      <c r="WZ55" s="194"/>
      <c r="XA55" s="194"/>
      <c r="XB55" s="194"/>
      <c r="XC55" s="194"/>
      <c r="XD55" s="194"/>
      <c r="XE55" s="194"/>
      <c r="XF55" s="194"/>
      <c r="XG55" s="194"/>
      <c r="XH55" s="194"/>
      <c r="XI55" s="194"/>
      <c r="XJ55" s="194"/>
      <c r="XK55" s="194"/>
      <c r="XL55" s="194"/>
      <c r="XM55" s="194"/>
      <c r="XN55" s="194"/>
      <c r="XO55" s="194"/>
      <c r="XP55" s="194"/>
      <c r="XQ55" s="194"/>
      <c r="XR55" s="194"/>
      <c r="XS55" s="194"/>
      <c r="XT55" s="194"/>
      <c r="XU55" s="194"/>
      <c r="XV55" s="194"/>
      <c r="XW55" s="194"/>
      <c r="XX55" s="194"/>
      <c r="XY55" s="194"/>
      <c r="XZ55" s="194"/>
      <c r="YA55" s="194"/>
      <c r="YB55" s="194"/>
      <c r="YC55" s="194"/>
      <c r="YD55" s="194"/>
      <c r="YE55" s="194"/>
      <c r="YF55" s="194"/>
      <c r="YG55" s="194"/>
      <c r="YH55" s="194"/>
      <c r="YI55" s="194"/>
      <c r="YJ55" s="194"/>
      <c r="YK55" s="194"/>
      <c r="YL55" s="194"/>
      <c r="YM55" s="194"/>
      <c r="YN55" s="194"/>
      <c r="YO55" s="194"/>
      <c r="YP55" s="194"/>
      <c r="YQ55" s="194"/>
      <c r="YR55" s="194"/>
      <c r="YS55" s="194"/>
      <c r="YT55" s="194"/>
      <c r="YU55" s="194"/>
      <c r="YV55" s="194"/>
      <c r="YW55" s="194"/>
      <c r="YX55" s="194"/>
      <c r="YY55" s="194"/>
      <c r="YZ55" s="194"/>
      <c r="ZA55" s="194"/>
      <c r="ZB55" s="194"/>
      <c r="ZC55" s="194"/>
      <c r="ZD55" s="194"/>
      <c r="ZE55" s="194"/>
      <c r="ZF55" s="194"/>
      <c r="ZG55" s="194"/>
      <c r="ZH55" s="194"/>
      <c r="ZI55" s="194"/>
      <c r="ZJ55" s="194"/>
      <c r="ZK55" s="194"/>
      <c r="ZL55" s="194"/>
      <c r="ZM55" s="194"/>
      <c r="ZN55" s="194"/>
      <c r="ZO55" s="194"/>
      <c r="ZP55" s="194"/>
      <c r="ZQ55" s="194"/>
      <c r="ZR55" s="194"/>
      <c r="ZS55" s="194"/>
      <c r="ZT55" s="194"/>
      <c r="ZU55" s="194"/>
      <c r="ZV55" s="194"/>
      <c r="ZW55" s="194"/>
      <c r="ZX55" s="194"/>
      <c r="ZY55" s="194"/>
      <c r="ZZ55" s="194"/>
    </row>
    <row r="56" spans="1:702" s="39" customFormat="1" ht="19.5" hidden="1" customHeight="1">
      <c r="A56" s="194"/>
      <c r="B56" s="823"/>
      <c r="C56" s="672"/>
      <c r="D56" s="660"/>
      <c r="E56" s="661"/>
      <c r="F56" s="676"/>
      <c r="G56" s="663" t="str">
        <f t="shared" si="3"/>
        <v/>
      </c>
      <c r="H56" s="664"/>
      <c r="I56" s="664"/>
      <c r="J56" s="81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c r="BQ56" s="194"/>
      <c r="BR56" s="194"/>
      <c r="BS56" s="194"/>
      <c r="BT56" s="194"/>
      <c r="BU56" s="194"/>
      <c r="BV56" s="194"/>
      <c r="BW56" s="194"/>
      <c r="BX56" s="194"/>
      <c r="BY56" s="194"/>
      <c r="BZ56" s="194"/>
      <c r="CA56" s="194"/>
      <c r="CB56" s="194"/>
      <c r="CC56" s="194"/>
      <c r="CD56" s="194"/>
      <c r="CE56" s="194"/>
      <c r="CF56" s="194"/>
      <c r="CG56" s="194"/>
      <c r="CH56" s="194"/>
      <c r="CI56" s="194"/>
      <c r="CJ56" s="194"/>
      <c r="CK56" s="194"/>
      <c r="CL56" s="194"/>
      <c r="CM56" s="194"/>
      <c r="CN56" s="194"/>
      <c r="CO56" s="194"/>
      <c r="CP56" s="194"/>
      <c r="CQ56" s="194"/>
      <c r="CR56" s="194"/>
      <c r="CS56" s="194"/>
      <c r="CT56" s="194"/>
      <c r="CU56" s="194"/>
      <c r="CV56" s="194"/>
      <c r="CW56" s="194"/>
      <c r="CX56" s="194"/>
      <c r="CY56" s="194"/>
      <c r="CZ56" s="194"/>
      <c r="DA56" s="194"/>
      <c r="DB56" s="194"/>
      <c r="DC56" s="194"/>
      <c r="DD56" s="194"/>
      <c r="DE56" s="194"/>
      <c r="DF56" s="194"/>
      <c r="DG56" s="194"/>
      <c r="DH56" s="194"/>
      <c r="DI56" s="194"/>
      <c r="DJ56" s="194"/>
      <c r="DK56" s="194"/>
      <c r="DL56" s="194"/>
      <c r="DM56" s="194"/>
      <c r="DN56" s="194"/>
      <c r="DO56" s="194"/>
      <c r="DP56" s="194"/>
      <c r="DQ56" s="194"/>
      <c r="DR56" s="194"/>
      <c r="DS56" s="194"/>
      <c r="DT56" s="194"/>
      <c r="DU56" s="194"/>
      <c r="DV56" s="194"/>
      <c r="DW56" s="194"/>
      <c r="DX56" s="194"/>
      <c r="DY56" s="194"/>
      <c r="DZ56" s="194"/>
      <c r="EA56" s="194"/>
      <c r="EB56" s="194"/>
      <c r="EC56" s="194"/>
      <c r="ED56" s="194"/>
      <c r="EE56" s="194"/>
      <c r="EF56" s="194"/>
      <c r="EG56" s="194"/>
      <c r="EH56" s="194"/>
      <c r="EI56" s="194"/>
      <c r="EJ56" s="194"/>
      <c r="EK56" s="194"/>
      <c r="EL56" s="194"/>
      <c r="EM56" s="194"/>
      <c r="EN56" s="194"/>
      <c r="EO56" s="194"/>
      <c r="EP56" s="194"/>
      <c r="EQ56" s="194"/>
      <c r="ER56" s="194"/>
      <c r="ES56" s="194"/>
      <c r="ET56" s="194"/>
      <c r="EU56" s="194"/>
      <c r="EV56" s="194"/>
      <c r="EW56" s="194"/>
      <c r="EX56" s="194"/>
      <c r="EY56" s="194"/>
      <c r="EZ56" s="194"/>
      <c r="FA56" s="194"/>
      <c r="FB56" s="194"/>
      <c r="FC56" s="194"/>
      <c r="FD56" s="194"/>
      <c r="FE56" s="194"/>
      <c r="FF56" s="194"/>
      <c r="FG56" s="194"/>
      <c r="FH56" s="194"/>
      <c r="FI56" s="194"/>
      <c r="FJ56" s="194"/>
      <c r="FK56" s="194"/>
      <c r="FL56" s="194"/>
      <c r="FM56" s="194"/>
      <c r="FN56" s="194"/>
      <c r="FO56" s="194"/>
      <c r="FP56" s="194"/>
      <c r="FQ56" s="194"/>
      <c r="FR56" s="194"/>
      <c r="FS56" s="194"/>
      <c r="FT56" s="194"/>
      <c r="FU56" s="194"/>
      <c r="FV56" s="194"/>
      <c r="FW56" s="194"/>
      <c r="FX56" s="194"/>
      <c r="FY56" s="194"/>
      <c r="FZ56" s="194"/>
      <c r="GA56" s="194"/>
      <c r="GB56" s="194"/>
      <c r="GC56" s="194"/>
      <c r="GD56" s="194"/>
      <c r="GE56" s="194"/>
      <c r="GF56" s="194"/>
      <c r="GG56" s="194"/>
      <c r="GH56" s="194"/>
      <c r="GI56" s="194"/>
      <c r="GJ56" s="194"/>
      <c r="GK56" s="194"/>
      <c r="GL56" s="194"/>
      <c r="GM56" s="194"/>
      <c r="GN56" s="194"/>
      <c r="GO56" s="194"/>
      <c r="GP56" s="194"/>
      <c r="GQ56" s="194"/>
      <c r="GR56" s="194"/>
      <c r="GS56" s="194"/>
      <c r="GT56" s="194"/>
      <c r="GU56" s="194"/>
      <c r="GV56" s="194"/>
      <c r="GW56" s="194"/>
      <c r="GX56" s="194"/>
      <c r="GY56" s="194"/>
      <c r="GZ56" s="194"/>
      <c r="HA56" s="194"/>
      <c r="HB56" s="194"/>
      <c r="HC56" s="194"/>
      <c r="HD56" s="194"/>
      <c r="HE56" s="194"/>
      <c r="HF56" s="194"/>
      <c r="HG56" s="194"/>
      <c r="HH56" s="194"/>
      <c r="HI56" s="194"/>
      <c r="HJ56" s="194"/>
      <c r="HK56" s="194"/>
      <c r="HL56" s="194"/>
      <c r="HM56" s="194"/>
      <c r="HN56" s="194"/>
      <c r="HO56" s="194"/>
      <c r="HP56" s="194"/>
      <c r="HQ56" s="194"/>
      <c r="HR56" s="194"/>
      <c r="HS56" s="194"/>
      <c r="HT56" s="194"/>
      <c r="HU56" s="194"/>
      <c r="HV56" s="194"/>
      <c r="HW56" s="194"/>
      <c r="HX56" s="194"/>
      <c r="HY56" s="194"/>
      <c r="HZ56" s="194"/>
      <c r="IA56" s="194"/>
      <c r="IB56" s="194"/>
      <c r="IC56" s="194"/>
      <c r="ID56" s="194"/>
      <c r="IE56" s="194"/>
      <c r="IF56" s="194"/>
      <c r="IG56" s="194"/>
      <c r="IH56" s="194"/>
      <c r="II56" s="194"/>
      <c r="IJ56" s="194"/>
      <c r="IK56" s="194"/>
      <c r="IL56" s="194"/>
      <c r="IM56" s="194"/>
      <c r="IN56" s="194"/>
      <c r="IO56" s="194"/>
      <c r="IP56" s="194"/>
      <c r="IQ56" s="194"/>
      <c r="IR56" s="194"/>
      <c r="IS56" s="194"/>
      <c r="IT56" s="194"/>
      <c r="IU56" s="194"/>
      <c r="IV56" s="194"/>
      <c r="IW56" s="194"/>
      <c r="IX56" s="194"/>
      <c r="IY56" s="194"/>
      <c r="IZ56" s="194"/>
      <c r="JA56" s="194"/>
      <c r="JB56" s="194"/>
      <c r="JC56" s="194"/>
      <c r="JD56" s="194"/>
      <c r="JE56" s="194"/>
      <c r="JF56" s="194"/>
      <c r="JG56" s="194"/>
      <c r="JH56" s="194"/>
      <c r="JI56" s="194"/>
      <c r="JJ56" s="194"/>
      <c r="JK56" s="194"/>
      <c r="JL56" s="194"/>
      <c r="JM56" s="194"/>
      <c r="JN56" s="194"/>
      <c r="JO56" s="194"/>
      <c r="JP56" s="194"/>
      <c r="JQ56" s="194"/>
      <c r="JR56" s="194"/>
      <c r="JS56" s="194"/>
      <c r="JT56" s="194"/>
      <c r="JU56" s="194"/>
      <c r="JV56" s="194"/>
      <c r="JW56" s="194"/>
      <c r="JX56" s="194"/>
      <c r="JY56" s="194"/>
      <c r="JZ56" s="194"/>
      <c r="KA56" s="194"/>
      <c r="KB56" s="194"/>
      <c r="KC56" s="194"/>
      <c r="KD56" s="194"/>
      <c r="KE56" s="194"/>
      <c r="KF56" s="194"/>
      <c r="KG56" s="194"/>
      <c r="KH56" s="194"/>
      <c r="KI56" s="194"/>
      <c r="KJ56" s="194"/>
      <c r="KK56" s="194"/>
      <c r="KL56" s="194"/>
      <c r="KM56" s="194"/>
      <c r="KN56" s="194"/>
      <c r="KO56" s="194"/>
      <c r="KP56" s="194"/>
      <c r="KQ56" s="194"/>
      <c r="KR56" s="194"/>
      <c r="KS56" s="194"/>
      <c r="KT56" s="194"/>
      <c r="KU56" s="194"/>
      <c r="KV56" s="194"/>
      <c r="KW56" s="194"/>
      <c r="KX56" s="194"/>
      <c r="KY56" s="194"/>
      <c r="KZ56" s="194"/>
      <c r="LA56" s="194"/>
      <c r="LB56" s="194"/>
      <c r="LC56" s="194"/>
      <c r="LD56" s="194"/>
      <c r="LE56" s="194"/>
      <c r="LF56" s="194"/>
      <c r="LG56" s="194"/>
      <c r="LH56" s="194"/>
      <c r="LI56" s="194"/>
      <c r="LJ56" s="194"/>
      <c r="LK56" s="194"/>
      <c r="LL56" s="194"/>
      <c r="LM56" s="194"/>
      <c r="LN56" s="194"/>
      <c r="LO56" s="194"/>
      <c r="LP56" s="194"/>
      <c r="LQ56" s="194"/>
      <c r="LR56" s="194"/>
      <c r="LS56" s="194"/>
      <c r="LT56" s="194"/>
      <c r="LU56" s="194"/>
      <c r="LV56" s="194"/>
      <c r="LW56" s="194"/>
      <c r="LX56" s="194"/>
      <c r="LY56" s="194"/>
      <c r="LZ56" s="194"/>
      <c r="MA56" s="194"/>
      <c r="MB56" s="194"/>
      <c r="MC56" s="194"/>
      <c r="MD56" s="194"/>
      <c r="ME56" s="194"/>
      <c r="MF56" s="194"/>
      <c r="MG56" s="194"/>
      <c r="MH56" s="194"/>
      <c r="MI56" s="194"/>
      <c r="MJ56" s="194"/>
      <c r="MK56" s="194"/>
      <c r="ML56" s="194"/>
      <c r="MM56" s="194"/>
      <c r="MN56" s="194"/>
      <c r="MO56" s="194"/>
      <c r="MP56" s="194"/>
      <c r="MQ56" s="194"/>
      <c r="MR56" s="194"/>
      <c r="MS56" s="194"/>
      <c r="MT56" s="194"/>
      <c r="MU56" s="194"/>
      <c r="MV56" s="194"/>
      <c r="MW56" s="194"/>
      <c r="MX56" s="194"/>
      <c r="MY56" s="194"/>
      <c r="MZ56" s="194"/>
      <c r="NA56" s="194"/>
      <c r="NB56" s="194"/>
      <c r="NC56" s="194"/>
      <c r="ND56" s="194"/>
      <c r="NE56" s="194"/>
      <c r="NF56" s="194"/>
      <c r="NG56" s="194"/>
      <c r="NH56" s="194"/>
      <c r="NI56" s="194"/>
      <c r="NJ56" s="194"/>
      <c r="NK56" s="194"/>
      <c r="NL56" s="194"/>
      <c r="NM56" s="194"/>
      <c r="NN56" s="194"/>
      <c r="NO56" s="194"/>
      <c r="NP56" s="194"/>
      <c r="NQ56" s="194"/>
      <c r="NR56" s="194"/>
      <c r="NS56" s="194"/>
      <c r="NT56" s="194"/>
      <c r="NU56" s="194"/>
      <c r="NV56" s="194"/>
      <c r="NW56" s="194"/>
      <c r="NX56" s="194"/>
      <c r="NY56" s="194"/>
      <c r="NZ56" s="194"/>
      <c r="OA56" s="194"/>
      <c r="OB56" s="194"/>
      <c r="OC56" s="194"/>
      <c r="OD56" s="194"/>
      <c r="OE56" s="194"/>
      <c r="OF56" s="194"/>
      <c r="OG56" s="194"/>
      <c r="OH56" s="194"/>
      <c r="OI56" s="194"/>
      <c r="OJ56" s="194"/>
      <c r="OK56" s="194"/>
      <c r="OL56" s="194"/>
      <c r="OM56" s="194"/>
      <c r="ON56" s="194"/>
      <c r="OO56" s="194"/>
      <c r="OP56" s="194"/>
      <c r="OQ56" s="194"/>
      <c r="OR56" s="194"/>
      <c r="OS56" s="194"/>
      <c r="OT56" s="194"/>
      <c r="OU56" s="194"/>
      <c r="OV56" s="194"/>
      <c r="OW56" s="194"/>
      <c r="OX56" s="194"/>
      <c r="OY56" s="194"/>
      <c r="OZ56" s="194"/>
      <c r="PA56" s="194"/>
      <c r="PB56" s="194"/>
      <c r="PC56" s="194"/>
      <c r="PD56" s="194"/>
      <c r="PE56" s="194"/>
      <c r="PF56" s="194"/>
      <c r="PG56" s="194"/>
      <c r="PH56" s="194"/>
      <c r="PI56" s="194"/>
      <c r="PJ56" s="194"/>
      <c r="PK56" s="194"/>
      <c r="PL56" s="194"/>
      <c r="PM56" s="194"/>
      <c r="PN56" s="194"/>
      <c r="PO56" s="194"/>
      <c r="PP56" s="194"/>
      <c r="PQ56" s="194"/>
      <c r="PR56" s="194"/>
      <c r="PS56" s="194"/>
      <c r="PT56" s="194"/>
      <c r="PU56" s="194"/>
      <c r="PV56" s="194"/>
      <c r="PW56" s="194"/>
      <c r="PX56" s="194"/>
      <c r="PY56" s="194"/>
      <c r="PZ56" s="194"/>
      <c r="QA56" s="194"/>
      <c r="QB56" s="194"/>
      <c r="QC56" s="194"/>
      <c r="QD56" s="194"/>
      <c r="QE56" s="194"/>
      <c r="QF56" s="194"/>
      <c r="QG56" s="194"/>
      <c r="QH56" s="194"/>
      <c r="QI56" s="194"/>
      <c r="QJ56" s="194"/>
      <c r="QK56" s="194"/>
      <c r="QL56" s="194"/>
      <c r="QM56" s="194"/>
      <c r="QN56" s="194"/>
      <c r="QO56" s="194"/>
      <c r="QP56" s="194"/>
      <c r="QQ56" s="194"/>
      <c r="QR56" s="194"/>
      <c r="QS56" s="194"/>
      <c r="QT56" s="194"/>
      <c r="QU56" s="194"/>
      <c r="QV56" s="194"/>
      <c r="QW56" s="194"/>
      <c r="QX56" s="194"/>
      <c r="QY56" s="194"/>
      <c r="QZ56" s="194"/>
      <c r="RA56" s="194"/>
      <c r="RB56" s="194"/>
      <c r="RC56" s="194"/>
      <c r="RD56" s="194"/>
      <c r="RE56" s="194"/>
      <c r="RF56" s="194"/>
      <c r="RG56" s="194"/>
      <c r="RH56" s="194"/>
      <c r="RI56" s="194"/>
      <c r="RJ56" s="194"/>
      <c r="RK56" s="194"/>
      <c r="RL56" s="194"/>
      <c r="RM56" s="194"/>
      <c r="RN56" s="194"/>
      <c r="RO56" s="194"/>
      <c r="RP56" s="194"/>
      <c r="RQ56" s="194"/>
      <c r="RR56" s="194"/>
      <c r="RS56" s="194"/>
      <c r="RT56" s="194"/>
      <c r="RU56" s="194"/>
      <c r="RV56" s="194"/>
      <c r="RW56" s="194"/>
      <c r="RX56" s="194"/>
      <c r="RY56" s="194"/>
      <c r="RZ56" s="194"/>
      <c r="SA56" s="194"/>
      <c r="SB56" s="194"/>
      <c r="SC56" s="194"/>
      <c r="SD56" s="194"/>
      <c r="SE56" s="194"/>
      <c r="SF56" s="194"/>
      <c r="SG56" s="194"/>
      <c r="SH56" s="194"/>
      <c r="SI56" s="194"/>
      <c r="SJ56" s="194"/>
      <c r="SK56" s="194"/>
      <c r="SL56" s="194"/>
      <c r="SM56" s="194"/>
      <c r="SN56" s="194"/>
      <c r="SO56" s="194"/>
      <c r="SP56" s="194"/>
      <c r="SQ56" s="194"/>
      <c r="SR56" s="194"/>
      <c r="SS56" s="194"/>
      <c r="ST56" s="194"/>
      <c r="SU56" s="194"/>
      <c r="SV56" s="194"/>
      <c r="SW56" s="194"/>
      <c r="SX56" s="194"/>
      <c r="SY56" s="194"/>
      <c r="SZ56" s="194"/>
      <c r="TA56" s="194"/>
      <c r="TB56" s="194"/>
      <c r="TC56" s="194"/>
      <c r="TD56" s="194"/>
      <c r="TE56" s="194"/>
      <c r="TF56" s="194"/>
      <c r="TG56" s="194"/>
      <c r="TH56" s="194"/>
      <c r="TI56" s="194"/>
      <c r="TJ56" s="194"/>
      <c r="TK56" s="194"/>
      <c r="TL56" s="194"/>
      <c r="TM56" s="194"/>
      <c r="TN56" s="194"/>
      <c r="TO56" s="194"/>
      <c r="TP56" s="194"/>
      <c r="TQ56" s="194"/>
      <c r="TR56" s="194"/>
      <c r="TS56" s="194"/>
      <c r="TT56" s="194"/>
      <c r="TU56" s="194"/>
      <c r="TV56" s="194"/>
      <c r="TW56" s="194"/>
      <c r="TX56" s="194"/>
      <c r="TY56" s="194"/>
      <c r="TZ56" s="194"/>
      <c r="UA56" s="194"/>
      <c r="UB56" s="194"/>
      <c r="UC56" s="194"/>
      <c r="UD56" s="194"/>
      <c r="UE56" s="194"/>
      <c r="UF56" s="194"/>
      <c r="UG56" s="194"/>
      <c r="UH56" s="194"/>
      <c r="UI56" s="194"/>
      <c r="UJ56" s="194"/>
      <c r="UK56" s="194"/>
      <c r="UL56" s="194"/>
      <c r="UM56" s="194"/>
      <c r="UN56" s="194"/>
      <c r="UO56" s="194"/>
      <c r="UP56" s="194"/>
      <c r="UQ56" s="194"/>
      <c r="UR56" s="194"/>
      <c r="US56" s="194"/>
      <c r="UT56" s="194"/>
      <c r="UU56" s="194"/>
      <c r="UV56" s="194"/>
      <c r="UW56" s="194"/>
      <c r="UX56" s="194"/>
      <c r="UY56" s="194"/>
      <c r="UZ56" s="194"/>
      <c r="VA56" s="194"/>
      <c r="VB56" s="194"/>
      <c r="VC56" s="194"/>
      <c r="VD56" s="194"/>
      <c r="VE56" s="194"/>
      <c r="VF56" s="194"/>
      <c r="VG56" s="194"/>
      <c r="VH56" s="194"/>
      <c r="VI56" s="194"/>
      <c r="VJ56" s="194"/>
      <c r="VK56" s="194"/>
      <c r="VL56" s="194"/>
      <c r="VM56" s="194"/>
      <c r="VN56" s="194"/>
      <c r="VO56" s="194"/>
      <c r="VP56" s="194"/>
      <c r="VQ56" s="194"/>
      <c r="VR56" s="194"/>
      <c r="VS56" s="194"/>
      <c r="VT56" s="194"/>
      <c r="VU56" s="194"/>
      <c r="VV56" s="194"/>
      <c r="VW56" s="194"/>
      <c r="VX56" s="194"/>
      <c r="VY56" s="194"/>
      <c r="VZ56" s="194"/>
      <c r="WA56" s="194"/>
      <c r="WB56" s="194"/>
      <c r="WC56" s="194"/>
      <c r="WD56" s="194"/>
      <c r="WE56" s="194"/>
      <c r="WF56" s="194"/>
      <c r="WG56" s="194"/>
      <c r="WH56" s="194"/>
      <c r="WI56" s="194"/>
      <c r="WJ56" s="194"/>
      <c r="WK56" s="194"/>
      <c r="WL56" s="194"/>
      <c r="WM56" s="194"/>
      <c r="WN56" s="194"/>
      <c r="WO56" s="194"/>
      <c r="WP56" s="194"/>
      <c r="WQ56" s="194"/>
      <c r="WR56" s="194"/>
      <c r="WS56" s="194"/>
      <c r="WT56" s="194"/>
      <c r="WU56" s="194"/>
      <c r="WV56" s="194"/>
      <c r="WW56" s="194"/>
      <c r="WX56" s="194"/>
      <c r="WY56" s="194"/>
      <c r="WZ56" s="194"/>
      <c r="XA56" s="194"/>
      <c r="XB56" s="194"/>
      <c r="XC56" s="194"/>
      <c r="XD56" s="194"/>
      <c r="XE56" s="194"/>
      <c r="XF56" s="194"/>
      <c r="XG56" s="194"/>
      <c r="XH56" s="194"/>
      <c r="XI56" s="194"/>
      <c r="XJ56" s="194"/>
      <c r="XK56" s="194"/>
      <c r="XL56" s="194"/>
      <c r="XM56" s="194"/>
      <c r="XN56" s="194"/>
      <c r="XO56" s="194"/>
      <c r="XP56" s="194"/>
      <c r="XQ56" s="194"/>
      <c r="XR56" s="194"/>
      <c r="XS56" s="194"/>
      <c r="XT56" s="194"/>
      <c r="XU56" s="194"/>
      <c r="XV56" s="194"/>
      <c r="XW56" s="194"/>
      <c r="XX56" s="194"/>
      <c r="XY56" s="194"/>
      <c r="XZ56" s="194"/>
      <c r="YA56" s="194"/>
      <c r="YB56" s="194"/>
      <c r="YC56" s="194"/>
      <c r="YD56" s="194"/>
      <c r="YE56" s="194"/>
      <c r="YF56" s="194"/>
      <c r="YG56" s="194"/>
      <c r="YH56" s="194"/>
      <c r="YI56" s="194"/>
      <c r="YJ56" s="194"/>
      <c r="YK56" s="194"/>
      <c r="YL56" s="194"/>
      <c r="YM56" s="194"/>
      <c r="YN56" s="194"/>
      <c r="YO56" s="194"/>
      <c r="YP56" s="194"/>
      <c r="YQ56" s="194"/>
      <c r="YR56" s="194"/>
      <c r="YS56" s="194"/>
      <c r="YT56" s="194"/>
      <c r="YU56" s="194"/>
      <c r="YV56" s="194"/>
      <c r="YW56" s="194"/>
      <c r="YX56" s="194"/>
      <c r="YY56" s="194"/>
      <c r="YZ56" s="194"/>
      <c r="ZA56" s="194"/>
      <c r="ZB56" s="194"/>
      <c r="ZC56" s="194"/>
      <c r="ZD56" s="194"/>
      <c r="ZE56" s="194"/>
      <c r="ZF56" s="194"/>
      <c r="ZG56" s="194"/>
      <c r="ZH56" s="194"/>
      <c r="ZI56" s="194"/>
      <c r="ZJ56" s="194"/>
      <c r="ZK56" s="194"/>
      <c r="ZL56" s="194"/>
      <c r="ZM56" s="194"/>
      <c r="ZN56" s="194"/>
      <c r="ZO56" s="194"/>
      <c r="ZP56" s="194"/>
      <c r="ZQ56" s="194"/>
      <c r="ZR56" s="194"/>
      <c r="ZS56" s="194"/>
      <c r="ZT56" s="194"/>
      <c r="ZU56" s="194"/>
      <c r="ZV56" s="194"/>
      <c r="ZW56" s="194"/>
      <c r="ZX56" s="194"/>
      <c r="ZY56" s="194"/>
      <c r="ZZ56" s="194"/>
    </row>
    <row r="57" spans="1:702" s="39" customFormat="1" ht="19.5" hidden="1" customHeight="1">
      <c r="A57" s="194"/>
      <c r="B57" s="823"/>
      <c r="C57" s="672"/>
      <c r="D57" s="660"/>
      <c r="E57" s="661"/>
      <c r="F57" s="676"/>
      <c r="G57" s="663" t="str">
        <f t="shared" si="3"/>
        <v/>
      </c>
      <c r="H57" s="664"/>
      <c r="I57" s="664"/>
      <c r="J57" s="81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c r="BD57" s="194"/>
      <c r="BE57" s="194"/>
      <c r="BF57" s="194"/>
      <c r="BG57" s="194"/>
      <c r="BH57" s="194"/>
      <c r="BI57" s="194"/>
      <c r="BJ57" s="194"/>
      <c r="BK57" s="194"/>
      <c r="BL57" s="194"/>
      <c r="BM57" s="194"/>
      <c r="BN57" s="194"/>
      <c r="BO57" s="194"/>
      <c r="BP57" s="194"/>
      <c r="BQ57" s="194"/>
      <c r="BR57" s="194"/>
      <c r="BS57" s="194"/>
      <c r="BT57" s="194"/>
      <c r="BU57" s="194"/>
      <c r="BV57" s="194"/>
      <c r="BW57" s="194"/>
      <c r="BX57" s="194"/>
      <c r="BY57" s="194"/>
      <c r="BZ57" s="194"/>
      <c r="CA57" s="194"/>
      <c r="CB57" s="194"/>
      <c r="CC57" s="194"/>
      <c r="CD57" s="194"/>
      <c r="CE57" s="194"/>
      <c r="CF57" s="194"/>
      <c r="CG57" s="194"/>
      <c r="CH57" s="194"/>
      <c r="CI57" s="194"/>
      <c r="CJ57" s="194"/>
      <c r="CK57" s="194"/>
      <c r="CL57" s="194"/>
      <c r="CM57" s="194"/>
      <c r="CN57" s="194"/>
      <c r="CO57" s="194"/>
      <c r="CP57" s="194"/>
      <c r="CQ57" s="194"/>
      <c r="CR57" s="194"/>
      <c r="CS57" s="194"/>
      <c r="CT57" s="194"/>
      <c r="CU57" s="194"/>
      <c r="CV57" s="194"/>
      <c r="CW57" s="194"/>
      <c r="CX57" s="194"/>
      <c r="CY57" s="194"/>
      <c r="CZ57" s="194"/>
      <c r="DA57" s="194"/>
      <c r="DB57" s="194"/>
      <c r="DC57" s="194"/>
      <c r="DD57" s="194"/>
      <c r="DE57" s="194"/>
      <c r="DF57" s="194"/>
      <c r="DG57" s="194"/>
      <c r="DH57" s="194"/>
      <c r="DI57" s="194"/>
      <c r="DJ57" s="194"/>
      <c r="DK57" s="194"/>
      <c r="DL57" s="194"/>
      <c r="DM57" s="194"/>
      <c r="DN57" s="194"/>
      <c r="DO57" s="194"/>
      <c r="DP57" s="194"/>
      <c r="DQ57" s="194"/>
      <c r="DR57" s="194"/>
      <c r="DS57" s="194"/>
      <c r="DT57" s="194"/>
      <c r="DU57" s="194"/>
      <c r="DV57" s="194"/>
      <c r="DW57" s="194"/>
      <c r="DX57" s="194"/>
      <c r="DY57" s="194"/>
      <c r="DZ57" s="194"/>
      <c r="EA57" s="194"/>
      <c r="EB57" s="194"/>
      <c r="EC57" s="194"/>
      <c r="ED57" s="194"/>
      <c r="EE57" s="194"/>
      <c r="EF57" s="194"/>
      <c r="EG57" s="194"/>
      <c r="EH57" s="194"/>
      <c r="EI57" s="194"/>
      <c r="EJ57" s="194"/>
      <c r="EK57" s="194"/>
      <c r="EL57" s="194"/>
      <c r="EM57" s="194"/>
      <c r="EN57" s="194"/>
      <c r="EO57" s="194"/>
      <c r="EP57" s="194"/>
      <c r="EQ57" s="194"/>
      <c r="ER57" s="194"/>
      <c r="ES57" s="194"/>
      <c r="ET57" s="194"/>
      <c r="EU57" s="194"/>
      <c r="EV57" s="194"/>
      <c r="EW57" s="194"/>
      <c r="EX57" s="194"/>
      <c r="EY57" s="194"/>
      <c r="EZ57" s="194"/>
      <c r="FA57" s="194"/>
      <c r="FB57" s="194"/>
      <c r="FC57" s="194"/>
      <c r="FD57" s="194"/>
      <c r="FE57" s="194"/>
      <c r="FF57" s="194"/>
      <c r="FG57" s="194"/>
      <c r="FH57" s="194"/>
      <c r="FI57" s="194"/>
      <c r="FJ57" s="194"/>
      <c r="FK57" s="194"/>
      <c r="FL57" s="194"/>
      <c r="FM57" s="194"/>
      <c r="FN57" s="194"/>
      <c r="FO57" s="194"/>
      <c r="FP57" s="194"/>
      <c r="FQ57" s="194"/>
      <c r="FR57" s="194"/>
      <c r="FS57" s="194"/>
      <c r="FT57" s="194"/>
      <c r="FU57" s="194"/>
      <c r="FV57" s="194"/>
      <c r="FW57" s="194"/>
      <c r="FX57" s="194"/>
      <c r="FY57" s="194"/>
      <c r="FZ57" s="194"/>
      <c r="GA57" s="194"/>
      <c r="GB57" s="194"/>
      <c r="GC57" s="194"/>
      <c r="GD57" s="194"/>
      <c r="GE57" s="194"/>
      <c r="GF57" s="194"/>
      <c r="GG57" s="194"/>
      <c r="GH57" s="194"/>
      <c r="GI57" s="194"/>
      <c r="GJ57" s="194"/>
      <c r="GK57" s="194"/>
      <c r="GL57" s="194"/>
      <c r="GM57" s="194"/>
      <c r="GN57" s="194"/>
      <c r="GO57" s="194"/>
      <c r="GP57" s="194"/>
      <c r="GQ57" s="194"/>
      <c r="GR57" s="194"/>
      <c r="GS57" s="194"/>
      <c r="GT57" s="194"/>
      <c r="GU57" s="194"/>
      <c r="GV57" s="194"/>
      <c r="GW57" s="194"/>
      <c r="GX57" s="194"/>
      <c r="GY57" s="194"/>
      <c r="GZ57" s="194"/>
      <c r="HA57" s="194"/>
      <c r="HB57" s="194"/>
      <c r="HC57" s="194"/>
      <c r="HD57" s="194"/>
      <c r="HE57" s="194"/>
      <c r="HF57" s="194"/>
      <c r="HG57" s="194"/>
      <c r="HH57" s="194"/>
      <c r="HI57" s="194"/>
      <c r="HJ57" s="194"/>
      <c r="HK57" s="194"/>
      <c r="HL57" s="194"/>
      <c r="HM57" s="194"/>
      <c r="HN57" s="194"/>
      <c r="HO57" s="194"/>
      <c r="HP57" s="194"/>
      <c r="HQ57" s="194"/>
      <c r="HR57" s="194"/>
      <c r="HS57" s="194"/>
      <c r="HT57" s="194"/>
      <c r="HU57" s="194"/>
      <c r="HV57" s="194"/>
      <c r="HW57" s="194"/>
      <c r="HX57" s="194"/>
      <c r="HY57" s="194"/>
      <c r="HZ57" s="194"/>
      <c r="IA57" s="194"/>
      <c r="IB57" s="194"/>
      <c r="IC57" s="194"/>
      <c r="ID57" s="194"/>
      <c r="IE57" s="194"/>
      <c r="IF57" s="194"/>
      <c r="IG57" s="194"/>
      <c r="IH57" s="194"/>
      <c r="II57" s="194"/>
      <c r="IJ57" s="194"/>
      <c r="IK57" s="194"/>
      <c r="IL57" s="194"/>
      <c r="IM57" s="194"/>
      <c r="IN57" s="194"/>
      <c r="IO57" s="194"/>
      <c r="IP57" s="194"/>
      <c r="IQ57" s="194"/>
      <c r="IR57" s="194"/>
      <c r="IS57" s="194"/>
      <c r="IT57" s="194"/>
      <c r="IU57" s="194"/>
      <c r="IV57" s="194"/>
      <c r="IW57" s="194"/>
      <c r="IX57" s="194"/>
      <c r="IY57" s="194"/>
      <c r="IZ57" s="194"/>
      <c r="JA57" s="194"/>
      <c r="JB57" s="194"/>
      <c r="JC57" s="194"/>
      <c r="JD57" s="194"/>
      <c r="JE57" s="194"/>
      <c r="JF57" s="194"/>
      <c r="JG57" s="194"/>
      <c r="JH57" s="194"/>
      <c r="JI57" s="194"/>
      <c r="JJ57" s="194"/>
      <c r="JK57" s="194"/>
      <c r="JL57" s="194"/>
      <c r="JM57" s="194"/>
      <c r="JN57" s="194"/>
      <c r="JO57" s="194"/>
      <c r="JP57" s="194"/>
      <c r="JQ57" s="194"/>
      <c r="JR57" s="194"/>
      <c r="JS57" s="194"/>
      <c r="JT57" s="194"/>
      <c r="JU57" s="194"/>
      <c r="JV57" s="194"/>
      <c r="JW57" s="194"/>
      <c r="JX57" s="194"/>
      <c r="JY57" s="194"/>
      <c r="JZ57" s="194"/>
      <c r="KA57" s="194"/>
      <c r="KB57" s="194"/>
      <c r="KC57" s="194"/>
      <c r="KD57" s="194"/>
      <c r="KE57" s="194"/>
      <c r="KF57" s="194"/>
      <c r="KG57" s="194"/>
      <c r="KH57" s="194"/>
      <c r="KI57" s="194"/>
      <c r="KJ57" s="194"/>
      <c r="KK57" s="194"/>
      <c r="KL57" s="194"/>
      <c r="KM57" s="194"/>
      <c r="KN57" s="194"/>
      <c r="KO57" s="194"/>
      <c r="KP57" s="194"/>
      <c r="KQ57" s="194"/>
      <c r="KR57" s="194"/>
      <c r="KS57" s="194"/>
      <c r="KT57" s="194"/>
      <c r="KU57" s="194"/>
      <c r="KV57" s="194"/>
      <c r="KW57" s="194"/>
      <c r="KX57" s="194"/>
      <c r="KY57" s="194"/>
      <c r="KZ57" s="194"/>
      <c r="LA57" s="194"/>
      <c r="LB57" s="194"/>
      <c r="LC57" s="194"/>
      <c r="LD57" s="194"/>
      <c r="LE57" s="194"/>
      <c r="LF57" s="194"/>
      <c r="LG57" s="194"/>
      <c r="LH57" s="194"/>
      <c r="LI57" s="194"/>
      <c r="LJ57" s="194"/>
      <c r="LK57" s="194"/>
      <c r="LL57" s="194"/>
      <c r="LM57" s="194"/>
      <c r="LN57" s="194"/>
      <c r="LO57" s="194"/>
      <c r="LP57" s="194"/>
      <c r="LQ57" s="194"/>
      <c r="LR57" s="194"/>
      <c r="LS57" s="194"/>
      <c r="LT57" s="194"/>
      <c r="LU57" s="194"/>
      <c r="LV57" s="194"/>
      <c r="LW57" s="194"/>
      <c r="LX57" s="194"/>
      <c r="LY57" s="194"/>
      <c r="LZ57" s="194"/>
      <c r="MA57" s="194"/>
      <c r="MB57" s="194"/>
      <c r="MC57" s="194"/>
      <c r="MD57" s="194"/>
      <c r="ME57" s="194"/>
      <c r="MF57" s="194"/>
      <c r="MG57" s="194"/>
      <c r="MH57" s="194"/>
      <c r="MI57" s="194"/>
      <c r="MJ57" s="194"/>
      <c r="MK57" s="194"/>
      <c r="ML57" s="194"/>
      <c r="MM57" s="194"/>
      <c r="MN57" s="194"/>
      <c r="MO57" s="194"/>
      <c r="MP57" s="194"/>
      <c r="MQ57" s="194"/>
      <c r="MR57" s="194"/>
      <c r="MS57" s="194"/>
      <c r="MT57" s="194"/>
      <c r="MU57" s="194"/>
      <c r="MV57" s="194"/>
      <c r="MW57" s="194"/>
      <c r="MX57" s="194"/>
      <c r="MY57" s="194"/>
      <c r="MZ57" s="194"/>
      <c r="NA57" s="194"/>
      <c r="NB57" s="194"/>
      <c r="NC57" s="194"/>
      <c r="ND57" s="194"/>
      <c r="NE57" s="194"/>
      <c r="NF57" s="194"/>
      <c r="NG57" s="194"/>
      <c r="NH57" s="194"/>
      <c r="NI57" s="194"/>
      <c r="NJ57" s="194"/>
      <c r="NK57" s="194"/>
      <c r="NL57" s="194"/>
      <c r="NM57" s="194"/>
      <c r="NN57" s="194"/>
      <c r="NO57" s="194"/>
      <c r="NP57" s="194"/>
      <c r="NQ57" s="194"/>
      <c r="NR57" s="194"/>
      <c r="NS57" s="194"/>
      <c r="NT57" s="194"/>
      <c r="NU57" s="194"/>
      <c r="NV57" s="194"/>
      <c r="NW57" s="194"/>
      <c r="NX57" s="194"/>
      <c r="NY57" s="194"/>
      <c r="NZ57" s="194"/>
      <c r="OA57" s="194"/>
      <c r="OB57" s="194"/>
      <c r="OC57" s="194"/>
      <c r="OD57" s="194"/>
      <c r="OE57" s="194"/>
      <c r="OF57" s="194"/>
      <c r="OG57" s="194"/>
      <c r="OH57" s="194"/>
      <c r="OI57" s="194"/>
      <c r="OJ57" s="194"/>
      <c r="OK57" s="194"/>
      <c r="OL57" s="194"/>
      <c r="OM57" s="194"/>
      <c r="ON57" s="194"/>
      <c r="OO57" s="194"/>
      <c r="OP57" s="194"/>
      <c r="OQ57" s="194"/>
      <c r="OR57" s="194"/>
      <c r="OS57" s="194"/>
      <c r="OT57" s="194"/>
      <c r="OU57" s="194"/>
      <c r="OV57" s="194"/>
      <c r="OW57" s="194"/>
      <c r="OX57" s="194"/>
      <c r="OY57" s="194"/>
      <c r="OZ57" s="194"/>
      <c r="PA57" s="194"/>
      <c r="PB57" s="194"/>
      <c r="PC57" s="194"/>
      <c r="PD57" s="194"/>
      <c r="PE57" s="194"/>
      <c r="PF57" s="194"/>
      <c r="PG57" s="194"/>
      <c r="PH57" s="194"/>
      <c r="PI57" s="194"/>
      <c r="PJ57" s="194"/>
      <c r="PK57" s="194"/>
      <c r="PL57" s="194"/>
      <c r="PM57" s="194"/>
      <c r="PN57" s="194"/>
      <c r="PO57" s="194"/>
      <c r="PP57" s="194"/>
      <c r="PQ57" s="194"/>
      <c r="PR57" s="194"/>
      <c r="PS57" s="194"/>
      <c r="PT57" s="194"/>
      <c r="PU57" s="194"/>
      <c r="PV57" s="194"/>
      <c r="PW57" s="194"/>
      <c r="PX57" s="194"/>
      <c r="PY57" s="194"/>
      <c r="PZ57" s="194"/>
      <c r="QA57" s="194"/>
      <c r="QB57" s="194"/>
      <c r="QC57" s="194"/>
      <c r="QD57" s="194"/>
      <c r="QE57" s="194"/>
      <c r="QF57" s="194"/>
      <c r="QG57" s="194"/>
      <c r="QH57" s="194"/>
      <c r="QI57" s="194"/>
      <c r="QJ57" s="194"/>
      <c r="QK57" s="194"/>
      <c r="QL57" s="194"/>
      <c r="QM57" s="194"/>
      <c r="QN57" s="194"/>
      <c r="QO57" s="194"/>
      <c r="QP57" s="194"/>
      <c r="QQ57" s="194"/>
      <c r="QR57" s="194"/>
      <c r="QS57" s="194"/>
      <c r="QT57" s="194"/>
      <c r="QU57" s="194"/>
      <c r="QV57" s="194"/>
      <c r="QW57" s="194"/>
      <c r="QX57" s="194"/>
      <c r="QY57" s="194"/>
      <c r="QZ57" s="194"/>
      <c r="RA57" s="194"/>
      <c r="RB57" s="194"/>
      <c r="RC57" s="194"/>
      <c r="RD57" s="194"/>
      <c r="RE57" s="194"/>
      <c r="RF57" s="194"/>
      <c r="RG57" s="194"/>
      <c r="RH57" s="194"/>
      <c r="RI57" s="194"/>
      <c r="RJ57" s="194"/>
      <c r="RK57" s="194"/>
      <c r="RL57" s="194"/>
      <c r="RM57" s="194"/>
      <c r="RN57" s="194"/>
      <c r="RO57" s="194"/>
      <c r="RP57" s="194"/>
      <c r="RQ57" s="194"/>
      <c r="RR57" s="194"/>
      <c r="RS57" s="194"/>
      <c r="RT57" s="194"/>
      <c r="RU57" s="194"/>
      <c r="RV57" s="194"/>
      <c r="RW57" s="194"/>
      <c r="RX57" s="194"/>
      <c r="RY57" s="194"/>
      <c r="RZ57" s="194"/>
      <c r="SA57" s="194"/>
      <c r="SB57" s="194"/>
      <c r="SC57" s="194"/>
      <c r="SD57" s="194"/>
      <c r="SE57" s="194"/>
      <c r="SF57" s="194"/>
      <c r="SG57" s="194"/>
      <c r="SH57" s="194"/>
      <c r="SI57" s="194"/>
      <c r="SJ57" s="194"/>
      <c r="SK57" s="194"/>
      <c r="SL57" s="194"/>
      <c r="SM57" s="194"/>
      <c r="SN57" s="194"/>
      <c r="SO57" s="194"/>
      <c r="SP57" s="194"/>
      <c r="SQ57" s="194"/>
      <c r="SR57" s="194"/>
      <c r="SS57" s="194"/>
      <c r="ST57" s="194"/>
      <c r="SU57" s="194"/>
      <c r="SV57" s="194"/>
      <c r="SW57" s="194"/>
      <c r="SX57" s="194"/>
      <c r="SY57" s="194"/>
      <c r="SZ57" s="194"/>
      <c r="TA57" s="194"/>
      <c r="TB57" s="194"/>
      <c r="TC57" s="194"/>
      <c r="TD57" s="194"/>
      <c r="TE57" s="194"/>
      <c r="TF57" s="194"/>
      <c r="TG57" s="194"/>
      <c r="TH57" s="194"/>
      <c r="TI57" s="194"/>
      <c r="TJ57" s="194"/>
      <c r="TK57" s="194"/>
      <c r="TL57" s="194"/>
      <c r="TM57" s="194"/>
      <c r="TN57" s="194"/>
      <c r="TO57" s="194"/>
      <c r="TP57" s="194"/>
      <c r="TQ57" s="194"/>
      <c r="TR57" s="194"/>
      <c r="TS57" s="194"/>
      <c r="TT57" s="194"/>
      <c r="TU57" s="194"/>
      <c r="TV57" s="194"/>
      <c r="TW57" s="194"/>
      <c r="TX57" s="194"/>
      <c r="TY57" s="194"/>
      <c r="TZ57" s="194"/>
      <c r="UA57" s="194"/>
      <c r="UB57" s="194"/>
      <c r="UC57" s="194"/>
      <c r="UD57" s="194"/>
      <c r="UE57" s="194"/>
      <c r="UF57" s="194"/>
      <c r="UG57" s="194"/>
      <c r="UH57" s="194"/>
      <c r="UI57" s="194"/>
      <c r="UJ57" s="194"/>
      <c r="UK57" s="194"/>
      <c r="UL57" s="194"/>
      <c r="UM57" s="194"/>
      <c r="UN57" s="194"/>
      <c r="UO57" s="194"/>
      <c r="UP57" s="194"/>
      <c r="UQ57" s="194"/>
      <c r="UR57" s="194"/>
      <c r="US57" s="194"/>
      <c r="UT57" s="194"/>
      <c r="UU57" s="194"/>
      <c r="UV57" s="194"/>
      <c r="UW57" s="194"/>
      <c r="UX57" s="194"/>
      <c r="UY57" s="194"/>
      <c r="UZ57" s="194"/>
      <c r="VA57" s="194"/>
      <c r="VB57" s="194"/>
      <c r="VC57" s="194"/>
      <c r="VD57" s="194"/>
      <c r="VE57" s="194"/>
      <c r="VF57" s="194"/>
      <c r="VG57" s="194"/>
      <c r="VH57" s="194"/>
      <c r="VI57" s="194"/>
      <c r="VJ57" s="194"/>
      <c r="VK57" s="194"/>
      <c r="VL57" s="194"/>
      <c r="VM57" s="194"/>
      <c r="VN57" s="194"/>
      <c r="VO57" s="194"/>
      <c r="VP57" s="194"/>
      <c r="VQ57" s="194"/>
      <c r="VR57" s="194"/>
      <c r="VS57" s="194"/>
      <c r="VT57" s="194"/>
      <c r="VU57" s="194"/>
      <c r="VV57" s="194"/>
      <c r="VW57" s="194"/>
      <c r="VX57" s="194"/>
      <c r="VY57" s="194"/>
      <c r="VZ57" s="194"/>
      <c r="WA57" s="194"/>
      <c r="WB57" s="194"/>
      <c r="WC57" s="194"/>
      <c r="WD57" s="194"/>
      <c r="WE57" s="194"/>
      <c r="WF57" s="194"/>
      <c r="WG57" s="194"/>
      <c r="WH57" s="194"/>
      <c r="WI57" s="194"/>
      <c r="WJ57" s="194"/>
      <c r="WK57" s="194"/>
      <c r="WL57" s="194"/>
      <c r="WM57" s="194"/>
      <c r="WN57" s="194"/>
      <c r="WO57" s="194"/>
      <c r="WP57" s="194"/>
      <c r="WQ57" s="194"/>
      <c r="WR57" s="194"/>
      <c r="WS57" s="194"/>
      <c r="WT57" s="194"/>
      <c r="WU57" s="194"/>
      <c r="WV57" s="194"/>
      <c r="WW57" s="194"/>
      <c r="WX57" s="194"/>
      <c r="WY57" s="194"/>
      <c r="WZ57" s="194"/>
      <c r="XA57" s="194"/>
      <c r="XB57" s="194"/>
      <c r="XC57" s="194"/>
      <c r="XD57" s="194"/>
      <c r="XE57" s="194"/>
      <c r="XF57" s="194"/>
      <c r="XG57" s="194"/>
      <c r="XH57" s="194"/>
      <c r="XI57" s="194"/>
      <c r="XJ57" s="194"/>
      <c r="XK57" s="194"/>
      <c r="XL57" s="194"/>
      <c r="XM57" s="194"/>
      <c r="XN57" s="194"/>
      <c r="XO57" s="194"/>
      <c r="XP57" s="194"/>
      <c r="XQ57" s="194"/>
      <c r="XR57" s="194"/>
      <c r="XS57" s="194"/>
      <c r="XT57" s="194"/>
      <c r="XU57" s="194"/>
      <c r="XV57" s="194"/>
      <c r="XW57" s="194"/>
      <c r="XX57" s="194"/>
      <c r="XY57" s="194"/>
      <c r="XZ57" s="194"/>
      <c r="YA57" s="194"/>
      <c r="YB57" s="194"/>
      <c r="YC57" s="194"/>
      <c r="YD57" s="194"/>
      <c r="YE57" s="194"/>
      <c r="YF57" s="194"/>
      <c r="YG57" s="194"/>
      <c r="YH57" s="194"/>
      <c r="YI57" s="194"/>
      <c r="YJ57" s="194"/>
      <c r="YK57" s="194"/>
      <c r="YL57" s="194"/>
      <c r="YM57" s="194"/>
      <c r="YN57" s="194"/>
      <c r="YO57" s="194"/>
      <c r="YP57" s="194"/>
      <c r="YQ57" s="194"/>
      <c r="YR57" s="194"/>
      <c r="YS57" s="194"/>
      <c r="YT57" s="194"/>
      <c r="YU57" s="194"/>
      <c r="YV57" s="194"/>
      <c r="YW57" s="194"/>
      <c r="YX57" s="194"/>
      <c r="YY57" s="194"/>
      <c r="YZ57" s="194"/>
      <c r="ZA57" s="194"/>
      <c r="ZB57" s="194"/>
      <c r="ZC57" s="194"/>
      <c r="ZD57" s="194"/>
      <c r="ZE57" s="194"/>
      <c r="ZF57" s="194"/>
      <c r="ZG57" s="194"/>
      <c r="ZH57" s="194"/>
      <c r="ZI57" s="194"/>
      <c r="ZJ57" s="194"/>
      <c r="ZK57" s="194"/>
      <c r="ZL57" s="194"/>
      <c r="ZM57" s="194"/>
      <c r="ZN57" s="194"/>
      <c r="ZO57" s="194"/>
      <c r="ZP57" s="194"/>
      <c r="ZQ57" s="194"/>
      <c r="ZR57" s="194"/>
      <c r="ZS57" s="194"/>
      <c r="ZT57" s="194"/>
      <c r="ZU57" s="194"/>
      <c r="ZV57" s="194"/>
      <c r="ZW57" s="194"/>
      <c r="ZX57" s="194"/>
      <c r="ZY57" s="194"/>
      <c r="ZZ57" s="194"/>
    </row>
    <row r="58" spans="1:702" s="39" customFormat="1" ht="19.5" hidden="1" customHeight="1">
      <c r="A58" s="194"/>
      <c r="B58" s="823"/>
      <c r="C58" s="672"/>
      <c r="D58" s="660"/>
      <c r="E58" s="661"/>
      <c r="F58" s="676"/>
      <c r="G58" s="663" t="str">
        <f t="shared" si="3"/>
        <v/>
      </c>
      <c r="H58" s="664"/>
      <c r="I58" s="664"/>
      <c r="J58" s="81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4"/>
      <c r="BR58" s="194"/>
      <c r="BS58" s="194"/>
      <c r="BT58" s="194"/>
      <c r="BU58" s="194"/>
      <c r="BV58" s="194"/>
      <c r="BW58" s="194"/>
      <c r="BX58" s="194"/>
      <c r="BY58" s="194"/>
      <c r="BZ58" s="194"/>
      <c r="CA58" s="194"/>
      <c r="CB58" s="194"/>
      <c r="CC58" s="194"/>
      <c r="CD58" s="194"/>
      <c r="CE58" s="194"/>
      <c r="CF58" s="194"/>
      <c r="CG58" s="194"/>
      <c r="CH58" s="194"/>
      <c r="CI58" s="194"/>
      <c r="CJ58" s="194"/>
      <c r="CK58" s="194"/>
      <c r="CL58" s="194"/>
      <c r="CM58" s="194"/>
      <c r="CN58" s="194"/>
      <c r="CO58" s="194"/>
      <c r="CP58" s="194"/>
      <c r="CQ58" s="194"/>
      <c r="CR58" s="194"/>
      <c r="CS58" s="194"/>
      <c r="CT58" s="194"/>
      <c r="CU58" s="194"/>
      <c r="CV58" s="194"/>
      <c r="CW58" s="194"/>
      <c r="CX58" s="194"/>
      <c r="CY58" s="194"/>
      <c r="CZ58" s="194"/>
      <c r="DA58" s="194"/>
      <c r="DB58" s="194"/>
      <c r="DC58" s="194"/>
      <c r="DD58" s="194"/>
      <c r="DE58" s="194"/>
      <c r="DF58" s="194"/>
      <c r="DG58" s="194"/>
      <c r="DH58" s="194"/>
      <c r="DI58" s="194"/>
      <c r="DJ58" s="194"/>
      <c r="DK58" s="194"/>
      <c r="DL58" s="194"/>
      <c r="DM58" s="194"/>
      <c r="DN58" s="194"/>
      <c r="DO58" s="194"/>
      <c r="DP58" s="194"/>
      <c r="DQ58" s="194"/>
      <c r="DR58" s="194"/>
      <c r="DS58" s="194"/>
      <c r="DT58" s="194"/>
      <c r="DU58" s="194"/>
      <c r="DV58" s="194"/>
      <c r="DW58" s="194"/>
      <c r="DX58" s="194"/>
      <c r="DY58" s="194"/>
      <c r="DZ58" s="194"/>
      <c r="EA58" s="194"/>
      <c r="EB58" s="194"/>
      <c r="EC58" s="194"/>
      <c r="ED58" s="194"/>
      <c r="EE58" s="194"/>
      <c r="EF58" s="194"/>
      <c r="EG58" s="194"/>
      <c r="EH58" s="194"/>
      <c r="EI58" s="194"/>
      <c r="EJ58" s="194"/>
      <c r="EK58" s="194"/>
      <c r="EL58" s="194"/>
      <c r="EM58" s="194"/>
      <c r="EN58" s="194"/>
      <c r="EO58" s="194"/>
      <c r="EP58" s="194"/>
      <c r="EQ58" s="194"/>
      <c r="ER58" s="194"/>
      <c r="ES58" s="194"/>
      <c r="ET58" s="194"/>
      <c r="EU58" s="194"/>
      <c r="EV58" s="194"/>
      <c r="EW58" s="194"/>
      <c r="EX58" s="194"/>
      <c r="EY58" s="194"/>
      <c r="EZ58" s="194"/>
      <c r="FA58" s="194"/>
      <c r="FB58" s="194"/>
      <c r="FC58" s="194"/>
      <c r="FD58" s="194"/>
      <c r="FE58" s="194"/>
      <c r="FF58" s="194"/>
      <c r="FG58" s="194"/>
      <c r="FH58" s="194"/>
      <c r="FI58" s="194"/>
      <c r="FJ58" s="194"/>
      <c r="FK58" s="194"/>
      <c r="FL58" s="194"/>
      <c r="FM58" s="194"/>
      <c r="FN58" s="194"/>
      <c r="FO58" s="194"/>
      <c r="FP58" s="194"/>
      <c r="FQ58" s="194"/>
      <c r="FR58" s="194"/>
      <c r="FS58" s="194"/>
      <c r="FT58" s="194"/>
      <c r="FU58" s="194"/>
      <c r="FV58" s="194"/>
      <c r="FW58" s="194"/>
      <c r="FX58" s="194"/>
      <c r="FY58" s="194"/>
      <c r="FZ58" s="194"/>
      <c r="GA58" s="194"/>
      <c r="GB58" s="194"/>
      <c r="GC58" s="194"/>
      <c r="GD58" s="194"/>
      <c r="GE58" s="194"/>
      <c r="GF58" s="194"/>
      <c r="GG58" s="194"/>
      <c r="GH58" s="194"/>
      <c r="GI58" s="194"/>
      <c r="GJ58" s="194"/>
      <c r="GK58" s="194"/>
      <c r="GL58" s="194"/>
      <c r="GM58" s="194"/>
      <c r="GN58" s="194"/>
      <c r="GO58" s="194"/>
      <c r="GP58" s="194"/>
      <c r="GQ58" s="194"/>
      <c r="GR58" s="194"/>
      <c r="GS58" s="194"/>
      <c r="GT58" s="194"/>
      <c r="GU58" s="194"/>
      <c r="GV58" s="194"/>
      <c r="GW58" s="194"/>
      <c r="GX58" s="194"/>
      <c r="GY58" s="194"/>
      <c r="GZ58" s="194"/>
      <c r="HA58" s="194"/>
      <c r="HB58" s="194"/>
      <c r="HC58" s="194"/>
      <c r="HD58" s="194"/>
      <c r="HE58" s="194"/>
      <c r="HF58" s="194"/>
      <c r="HG58" s="194"/>
      <c r="HH58" s="194"/>
      <c r="HI58" s="194"/>
      <c r="HJ58" s="194"/>
      <c r="HK58" s="194"/>
      <c r="HL58" s="194"/>
      <c r="HM58" s="194"/>
      <c r="HN58" s="194"/>
      <c r="HO58" s="194"/>
      <c r="HP58" s="194"/>
      <c r="HQ58" s="194"/>
      <c r="HR58" s="194"/>
      <c r="HS58" s="194"/>
      <c r="HT58" s="194"/>
      <c r="HU58" s="194"/>
      <c r="HV58" s="194"/>
      <c r="HW58" s="194"/>
      <c r="HX58" s="194"/>
      <c r="HY58" s="194"/>
      <c r="HZ58" s="194"/>
      <c r="IA58" s="194"/>
      <c r="IB58" s="194"/>
      <c r="IC58" s="194"/>
      <c r="ID58" s="194"/>
      <c r="IE58" s="194"/>
      <c r="IF58" s="194"/>
      <c r="IG58" s="194"/>
      <c r="IH58" s="194"/>
      <c r="II58" s="194"/>
      <c r="IJ58" s="194"/>
      <c r="IK58" s="194"/>
      <c r="IL58" s="194"/>
      <c r="IM58" s="194"/>
      <c r="IN58" s="194"/>
      <c r="IO58" s="194"/>
      <c r="IP58" s="194"/>
      <c r="IQ58" s="194"/>
      <c r="IR58" s="194"/>
      <c r="IS58" s="194"/>
      <c r="IT58" s="194"/>
      <c r="IU58" s="194"/>
      <c r="IV58" s="194"/>
      <c r="IW58" s="194"/>
      <c r="IX58" s="194"/>
      <c r="IY58" s="194"/>
      <c r="IZ58" s="194"/>
      <c r="JA58" s="194"/>
      <c r="JB58" s="194"/>
      <c r="JC58" s="194"/>
      <c r="JD58" s="194"/>
      <c r="JE58" s="194"/>
      <c r="JF58" s="194"/>
      <c r="JG58" s="194"/>
      <c r="JH58" s="194"/>
      <c r="JI58" s="194"/>
      <c r="JJ58" s="194"/>
      <c r="JK58" s="194"/>
      <c r="JL58" s="194"/>
      <c r="JM58" s="194"/>
      <c r="JN58" s="194"/>
      <c r="JO58" s="194"/>
      <c r="JP58" s="194"/>
      <c r="JQ58" s="194"/>
      <c r="JR58" s="194"/>
      <c r="JS58" s="194"/>
      <c r="JT58" s="194"/>
      <c r="JU58" s="194"/>
      <c r="JV58" s="194"/>
      <c r="JW58" s="194"/>
      <c r="JX58" s="194"/>
      <c r="JY58" s="194"/>
      <c r="JZ58" s="194"/>
      <c r="KA58" s="194"/>
      <c r="KB58" s="194"/>
      <c r="KC58" s="194"/>
      <c r="KD58" s="194"/>
      <c r="KE58" s="194"/>
      <c r="KF58" s="194"/>
      <c r="KG58" s="194"/>
      <c r="KH58" s="194"/>
      <c r="KI58" s="194"/>
      <c r="KJ58" s="194"/>
      <c r="KK58" s="194"/>
      <c r="KL58" s="194"/>
      <c r="KM58" s="194"/>
      <c r="KN58" s="194"/>
      <c r="KO58" s="194"/>
      <c r="KP58" s="194"/>
      <c r="KQ58" s="194"/>
      <c r="KR58" s="194"/>
      <c r="KS58" s="194"/>
      <c r="KT58" s="194"/>
      <c r="KU58" s="194"/>
      <c r="KV58" s="194"/>
      <c r="KW58" s="194"/>
      <c r="KX58" s="194"/>
      <c r="KY58" s="194"/>
      <c r="KZ58" s="194"/>
      <c r="LA58" s="194"/>
      <c r="LB58" s="194"/>
      <c r="LC58" s="194"/>
      <c r="LD58" s="194"/>
      <c r="LE58" s="194"/>
      <c r="LF58" s="194"/>
      <c r="LG58" s="194"/>
      <c r="LH58" s="194"/>
      <c r="LI58" s="194"/>
      <c r="LJ58" s="194"/>
      <c r="LK58" s="194"/>
      <c r="LL58" s="194"/>
      <c r="LM58" s="194"/>
      <c r="LN58" s="194"/>
      <c r="LO58" s="194"/>
      <c r="LP58" s="194"/>
      <c r="LQ58" s="194"/>
      <c r="LR58" s="194"/>
      <c r="LS58" s="194"/>
      <c r="LT58" s="194"/>
      <c r="LU58" s="194"/>
      <c r="LV58" s="194"/>
      <c r="LW58" s="194"/>
      <c r="LX58" s="194"/>
      <c r="LY58" s="194"/>
      <c r="LZ58" s="194"/>
      <c r="MA58" s="194"/>
      <c r="MB58" s="194"/>
      <c r="MC58" s="194"/>
      <c r="MD58" s="194"/>
      <c r="ME58" s="194"/>
      <c r="MF58" s="194"/>
      <c r="MG58" s="194"/>
      <c r="MH58" s="194"/>
      <c r="MI58" s="194"/>
      <c r="MJ58" s="194"/>
      <c r="MK58" s="194"/>
      <c r="ML58" s="194"/>
      <c r="MM58" s="194"/>
      <c r="MN58" s="194"/>
      <c r="MO58" s="194"/>
      <c r="MP58" s="194"/>
      <c r="MQ58" s="194"/>
      <c r="MR58" s="194"/>
      <c r="MS58" s="194"/>
      <c r="MT58" s="194"/>
      <c r="MU58" s="194"/>
      <c r="MV58" s="194"/>
      <c r="MW58" s="194"/>
      <c r="MX58" s="194"/>
      <c r="MY58" s="194"/>
      <c r="MZ58" s="194"/>
      <c r="NA58" s="194"/>
      <c r="NB58" s="194"/>
      <c r="NC58" s="194"/>
      <c r="ND58" s="194"/>
      <c r="NE58" s="194"/>
      <c r="NF58" s="194"/>
      <c r="NG58" s="194"/>
      <c r="NH58" s="194"/>
      <c r="NI58" s="194"/>
      <c r="NJ58" s="194"/>
      <c r="NK58" s="194"/>
      <c r="NL58" s="194"/>
      <c r="NM58" s="194"/>
      <c r="NN58" s="194"/>
      <c r="NO58" s="194"/>
      <c r="NP58" s="194"/>
      <c r="NQ58" s="194"/>
      <c r="NR58" s="194"/>
      <c r="NS58" s="194"/>
      <c r="NT58" s="194"/>
      <c r="NU58" s="194"/>
      <c r="NV58" s="194"/>
      <c r="NW58" s="194"/>
      <c r="NX58" s="194"/>
      <c r="NY58" s="194"/>
      <c r="NZ58" s="194"/>
      <c r="OA58" s="194"/>
      <c r="OB58" s="194"/>
      <c r="OC58" s="194"/>
      <c r="OD58" s="194"/>
      <c r="OE58" s="194"/>
      <c r="OF58" s="194"/>
      <c r="OG58" s="194"/>
      <c r="OH58" s="194"/>
      <c r="OI58" s="194"/>
      <c r="OJ58" s="194"/>
      <c r="OK58" s="194"/>
      <c r="OL58" s="194"/>
      <c r="OM58" s="194"/>
      <c r="ON58" s="194"/>
      <c r="OO58" s="194"/>
      <c r="OP58" s="194"/>
      <c r="OQ58" s="194"/>
      <c r="OR58" s="194"/>
      <c r="OS58" s="194"/>
      <c r="OT58" s="194"/>
      <c r="OU58" s="194"/>
      <c r="OV58" s="194"/>
      <c r="OW58" s="194"/>
      <c r="OX58" s="194"/>
      <c r="OY58" s="194"/>
      <c r="OZ58" s="194"/>
      <c r="PA58" s="194"/>
      <c r="PB58" s="194"/>
      <c r="PC58" s="194"/>
      <c r="PD58" s="194"/>
      <c r="PE58" s="194"/>
      <c r="PF58" s="194"/>
      <c r="PG58" s="194"/>
      <c r="PH58" s="194"/>
      <c r="PI58" s="194"/>
      <c r="PJ58" s="194"/>
      <c r="PK58" s="194"/>
      <c r="PL58" s="194"/>
      <c r="PM58" s="194"/>
      <c r="PN58" s="194"/>
      <c r="PO58" s="194"/>
      <c r="PP58" s="194"/>
      <c r="PQ58" s="194"/>
      <c r="PR58" s="194"/>
      <c r="PS58" s="194"/>
      <c r="PT58" s="194"/>
      <c r="PU58" s="194"/>
      <c r="PV58" s="194"/>
      <c r="PW58" s="194"/>
      <c r="PX58" s="194"/>
      <c r="PY58" s="194"/>
      <c r="PZ58" s="194"/>
      <c r="QA58" s="194"/>
      <c r="QB58" s="194"/>
      <c r="QC58" s="194"/>
      <c r="QD58" s="194"/>
      <c r="QE58" s="194"/>
      <c r="QF58" s="194"/>
      <c r="QG58" s="194"/>
      <c r="QH58" s="194"/>
      <c r="QI58" s="194"/>
      <c r="QJ58" s="194"/>
      <c r="QK58" s="194"/>
      <c r="QL58" s="194"/>
      <c r="QM58" s="194"/>
      <c r="QN58" s="194"/>
      <c r="QO58" s="194"/>
      <c r="QP58" s="194"/>
      <c r="QQ58" s="194"/>
      <c r="QR58" s="194"/>
      <c r="QS58" s="194"/>
      <c r="QT58" s="194"/>
      <c r="QU58" s="194"/>
      <c r="QV58" s="194"/>
      <c r="QW58" s="194"/>
      <c r="QX58" s="194"/>
      <c r="QY58" s="194"/>
      <c r="QZ58" s="194"/>
      <c r="RA58" s="194"/>
      <c r="RB58" s="194"/>
      <c r="RC58" s="194"/>
      <c r="RD58" s="194"/>
      <c r="RE58" s="194"/>
      <c r="RF58" s="194"/>
      <c r="RG58" s="194"/>
      <c r="RH58" s="194"/>
      <c r="RI58" s="194"/>
      <c r="RJ58" s="194"/>
      <c r="RK58" s="194"/>
      <c r="RL58" s="194"/>
      <c r="RM58" s="194"/>
      <c r="RN58" s="194"/>
      <c r="RO58" s="194"/>
      <c r="RP58" s="194"/>
      <c r="RQ58" s="194"/>
      <c r="RR58" s="194"/>
      <c r="RS58" s="194"/>
      <c r="RT58" s="194"/>
      <c r="RU58" s="194"/>
      <c r="RV58" s="194"/>
      <c r="RW58" s="194"/>
      <c r="RX58" s="194"/>
      <c r="RY58" s="194"/>
      <c r="RZ58" s="194"/>
      <c r="SA58" s="194"/>
      <c r="SB58" s="194"/>
      <c r="SC58" s="194"/>
      <c r="SD58" s="194"/>
      <c r="SE58" s="194"/>
      <c r="SF58" s="194"/>
      <c r="SG58" s="194"/>
      <c r="SH58" s="194"/>
      <c r="SI58" s="194"/>
      <c r="SJ58" s="194"/>
      <c r="SK58" s="194"/>
      <c r="SL58" s="194"/>
      <c r="SM58" s="194"/>
      <c r="SN58" s="194"/>
      <c r="SO58" s="194"/>
      <c r="SP58" s="194"/>
      <c r="SQ58" s="194"/>
      <c r="SR58" s="194"/>
      <c r="SS58" s="194"/>
      <c r="ST58" s="194"/>
      <c r="SU58" s="194"/>
      <c r="SV58" s="194"/>
      <c r="SW58" s="194"/>
      <c r="SX58" s="194"/>
      <c r="SY58" s="194"/>
      <c r="SZ58" s="194"/>
      <c r="TA58" s="194"/>
      <c r="TB58" s="194"/>
      <c r="TC58" s="194"/>
      <c r="TD58" s="194"/>
      <c r="TE58" s="194"/>
      <c r="TF58" s="194"/>
      <c r="TG58" s="194"/>
      <c r="TH58" s="194"/>
      <c r="TI58" s="194"/>
      <c r="TJ58" s="194"/>
      <c r="TK58" s="194"/>
      <c r="TL58" s="194"/>
      <c r="TM58" s="194"/>
      <c r="TN58" s="194"/>
      <c r="TO58" s="194"/>
      <c r="TP58" s="194"/>
      <c r="TQ58" s="194"/>
      <c r="TR58" s="194"/>
      <c r="TS58" s="194"/>
      <c r="TT58" s="194"/>
      <c r="TU58" s="194"/>
      <c r="TV58" s="194"/>
      <c r="TW58" s="194"/>
      <c r="TX58" s="194"/>
      <c r="TY58" s="194"/>
      <c r="TZ58" s="194"/>
      <c r="UA58" s="194"/>
      <c r="UB58" s="194"/>
      <c r="UC58" s="194"/>
      <c r="UD58" s="194"/>
      <c r="UE58" s="194"/>
      <c r="UF58" s="194"/>
      <c r="UG58" s="194"/>
      <c r="UH58" s="194"/>
      <c r="UI58" s="194"/>
      <c r="UJ58" s="194"/>
      <c r="UK58" s="194"/>
      <c r="UL58" s="194"/>
      <c r="UM58" s="194"/>
      <c r="UN58" s="194"/>
      <c r="UO58" s="194"/>
      <c r="UP58" s="194"/>
      <c r="UQ58" s="194"/>
      <c r="UR58" s="194"/>
      <c r="US58" s="194"/>
      <c r="UT58" s="194"/>
      <c r="UU58" s="194"/>
      <c r="UV58" s="194"/>
      <c r="UW58" s="194"/>
      <c r="UX58" s="194"/>
      <c r="UY58" s="194"/>
      <c r="UZ58" s="194"/>
      <c r="VA58" s="194"/>
      <c r="VB58" s="194"/>
      <c r="VC58" s="194"/>
      <c r="VD58" s="194"/>
      <c r="VE58" s="194"/>
      <c r="VF58" s="194"/>
      <c r="VG58" s="194"/>
      <c r="VH58" s="194"/>
      <c r="VI58" s="194"/>
      <c r="VJ58" s="194"/>
      <c r="VK58" s="194"/>
      <c r="VL58" s="194"/>
      <c r="VM58" s="194"/>
      <c r="VN58" s="194"/>
      <c r="VO58" s="194"/>
      <c r="VP58" s="194"/>
      <c r="VQ58" s="194"/>
      <c r="VR58" s="194"/>
      <c r="VS58" s="194"/>
      <c r="VT58" s="194"/>
      <c r="VU58" s="194"/>
      <c r="VV58" s="194"/>
      <c r="VW58" s="194"/>
      <c r="VX58" s="194"/>
      <c r="VY58" s="194"/>
      <c r="VZ58" s="194"/>
      <c r="WA58" s="194"/>
      <c r="WB58" s="194"/>
      <c r="WC58" s="194"/>
      <c r="WD58" s="194"/>
      <c r="WE58" s="194"/>
      <c r="WF58" s="194"/>
      <c r="WG58" s="194"/>
      <c r="WH58" s="194"/>
      <c r="WI58" s="194"/>
      <c r="WJ58" s="194"/>
      <c r="WK58" s="194"/>
      <c r="WL58" s="194"/>
      <c r="WM58" s="194"/>
      <c r="WN58" s="194"/>
      <c r="WO58" s="194"/>
      <c r="WP58" s="194"/>
      <c r="WQ58" s="194"/>
      <c r="WR58" s="194"/>
      <c r="WS58" s="194"/>
      <c r="WT58" s="194"/>
      <c r="WU58" s="194"/>
      <c r="WV58" s="194"/>
      <c r="WW58" s="194"/>
      <c r="WX58" s="194"/>
      <c r="WY58" s="194"/>
      <c r="WZ58" s="194"/>
      <c r="XA58" s="194"/>
      <c r="XB58" s="194"/>
      <c r="XC58" s="194"/>
      <c r="XD58" s="194"/>
      <c r="XE58" s="194"/>
      <c r="XF58" s="194"/>
      <c r="XG58" s="194"/>
      <c r="XH58" s="194"/>
      <c r="XI58" s="194"/>
      <c r="XJ58" s="194"/>
      <c r="XK58" s="194"/>
      <c r="XL58" s="194"/>
      <c r="XM58" s="194"/>
      <c r="XN58" s="194"/>
      <c r="XO58" s="194"/>
      <c r="XP58" s="194"/>
      <c r="XQ58" s="194"/>
      <c r="XR58" s="194"/>
      <c r="XS58" s="194"/>
      <c r="XT58" s="194"/>
      <c r="XU58" s="194"/>
      <c r="XV58" s="194"/>
      <c r="XW58" s="194"/>
      <c r="XX58" s="194"/>
      <c r="XY58" s="194"/>
      <c r="XZ58" s="194"/>
      <c r="YA58" s="194"/>
      <c r="YB58" s="194"/>
      <c r="YC58" s="194"/>
      <c r="YD58" s="194"/>
      <c r="YE58" s="194"/>
      <c r="YF58" s="194"/>
      <c r="YG58" s="194"/>
      <c r="YH58" s="194"/>
      <c r="YI58" s="194"/>
      <c r="YJ58" s="194"/>
      <c r="YK58" s="194"/>
      <c r="YL58" s="194"/>
      <c r="YM58" s="194"/>
      <c r="YN58" s="194"/>
      <c r="YO58" s="194"/>
      <c r="YP58" s="194"/>
      <c r="YQ58" s="194"/>
      <c r="YR58" s="194"/>
      <c r="YS58" s="194"/>
      <c r="YT58" s="194"/>
      <c r="YU58" s="194"/>
      <c r="YV58" s="194"/>
      <c r="YW58" s="194"/>
      <c r="YX58" s="194"/>
      <c r="YY58" s="194"/>
      <c r="YZ58" s="194"/>
      <c r="ZA58" s="194"/>
      <c r="ZB58" s="194"/>
      <c r="ZC58" s="194"/>
      <c r="ZD58" s="194"/>
      <c r="ZE58" s="194"/>
      <c r="ZF58" s="194"/>
      <c r="ZG58" s="194"/>
      <c r="ZH58" s="194"/>
      <c r="ZI58" s="194"/>
      <c r="ZJ58" s="194"/>
      <c r="ZK58" s="194"/>
      <c r="ZL58" s="194"/>
      <c r="ZM58" s="194"/>
      <c r="ZN58" s="194"/>
      <c r="ZO58" s="194"/>
      <c r="ZP58" s="194"/>
      <c r="ZQ58" s="194"/>
      <c r="ZR58" s="194"/>
      <c r="ZS58" s="194"/>
      <c r="ZT58" s="194"/>
      <c r="ZU58" s="194"/>
      <c r="ZV58" s="194"/>
      <c r="ZW58" s="194"/>
      <c r="ZX58" s="194"/>
      <c r="ZY58" s="194"/>
      <c r="ZZ58" s="194"/>
    </row>
    <row r="59" spans="1:702" s="39" customFormat="1" ht="19.5" hidden="1" customHeight="1">
      <c r="A59" s="194"/>
      <c r="B59" s="823"/>
      <c r="C59" s="672"/>
      <c r="D59" s="660"/>
      <c r="E59" s="661"/>
      <c r="F59" s="676"/>
      <c r="G59" s="663" t="str">
        <f t="shared" si="3"/>
        <v/>
      </c>
      <c r="H59" s="664"/>
      <c r="I59" s="664"/>
      <c r="J59" s="81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4"/>
      <c r="BR59" s="194"/>
      <c r="BS59" s="194"/>
      <c r="BT59" s="194"/>
      <c r="BU59" s="194"/>
      <c r="BV59" s="194"/>
      <c r="BW59" s="194"/>
      <c r="BX59" s="194"/>
      <c r="BY59" s="194"/>
      <c r="BZ59" s="194"/>
      <c r="CA59" s="194"/>
      <c r="CB59" s="194"/>
      <c r="CC59" s="194"/>
      <c r="CD59" s="194"/>
      <c r="CE59" s="194"/>
      <c r="CF59" s="194"/>
      <c r="CG59" s="194"/>
      <c r="CH59" s="194"/>
      <c r="CI59" s="194"/>
      <c r="CJ59" s="194"/>
      <c r="CK59" s="194"/>
      <c r="CL59" s="194"/>
      <c r="CM59" s="194"/>
      <c r="CN59" s="194"/>
      <c r="CO59" s="194"/>
      <c r="CP59" s="194"/>
      <c r="CQ59" s="194"/>
      <c r="CR59" s="194"/>
      <c r="CS59" s="194"/>
      <c r="CT59" s="194"/>
      <c r="CU59" s="194"/>
      <c r="CV59" s="194"/>
      <c r="CW59" s="194"/>
      <c r="CX59" s="194"/>
      <c r="CY59" s="194"/>
      <c r="CZ59" s="194"/>
      <c r="DA59" s="194"/>
      <c r="DB59" s="194"/>
      <c r="DC59" s="194"/>
      <c r="DD59" s="194"/>
      <c r="DE59" s="194"/>
      <c r="DF59" s="194"/>
      <c r="DG59" s="194"/>
      <c r="DH59" s="194"/>
      <c r="DI59" s="194"/>
      <c r="DJ59" s="194"/>
      <c r="DK59" s="194"/>
      <c r="DL59" s="194"/>
      <c r="DM59" s="194"/>
      <c r="DN59" s="194"/>
      <c r="DO59" s="194"/>
      <c r="DP59" s="194"/>
      <c r="DQ59" s="194"/>
      <c r="DR59" s="194"/>
      <c r="DS59" s="194"/>
      <c r="DT59" s="194"/>
      <c r="DU59" s="194"/>
      <c r="DV59" s="194"/>
      <c r="DW59" s="194"/>
      <c r="DX59" s="194"/>
      <c r="DY59" s="194"/>
      <c r="DZ59" s="194"/>
      <c r="EA59" s="194"/>
      <c r="EB59" s="194"/>
      <c r="EC59" s="194"/>
      <c r="ED59" s="194"/>
      <c r="EE59" s="194"/>
      <c r="EF59" s="194"/>
      <c r="EG59" s="194"/>
      <c r="EH59" s="194"/>
      <c r="EI59" s="194"/>
      <c r="EJ59" s="194"/>
      <c r="EK59" s="194"/>
      <c r="EL59" s="194"/>
      <c r="EM59" s="194"/>
      <c r="EN59" s="194"/>
      <c r="EO59" s="194"/>
      <c r="EP59" s="194"/>
      <c r="EQ59" s="194"/>
      <c r="ER59" s="194"/>
      <c r="ES59" s="194"/>
      <c r="ET59" s="194"/>
      <c r="EU59" s="194"/>
      <c r="EV59" s="194"/>
      <c r="EW59" s="194"/>
      <c r="EX59" s="194"/>
      <c r="EY59" s="194"/>
      <c r="EZ59" s="194"/>
      <c r="FA59" s="194"/>
      <c r="FB59" s="194"/>
      <c r="FC59" s="194"/>
      <c r="FD59" s="194"/>
      <c r="FE59" s="194"/>
      <c r="FF59" s="194"/>
      <c r="FG59" s="194"/>
      <c r="FH59" s="194"/>
      <c r="FI59" s="194"/>
      <c r="FJ59" s="194"/>
      <c r="FK59" s="194"/>
      <c r="FL59" s="194"/>
      <c r="FM59" s="194"/>
      <c r="FN59" s="194"/>
      <c r="FO59" s="194"/>
      <c r="FP59" s="194"/>
      <c r="FQ59" s="194"/>
      <c r="FR59" s="194"/>
      <c r="FS59" s="194"/>
      <c r="FT59" s="194"/>
      <c r="FU59" s="194"/>
      <c r="FV59" s="194"/>
      <c r="FW59" s="194"/>
      <c r="FX59" s="194"/>
      <c r="FY59" s="194"/>
      <c r="FZ59" s="194"/>
      <c r="GA59" s="194"/>
      <c r="GB59" s="194"/>
      <c r="GC59" s="194"/>
      <c r="GD59" s="194"/>
      <c r="GE59" s="194"/>
      <c r="GF59" s="194"/>
      <c r="GG59" s="194"/>
      <c r="GH59" s="194"/>
      <c r="GI59" s="194"/>
      <c r="GJ59" s="194"/>
      <c r="GK59" s="194"/>
      <c r="GL59" s="194"/>
      <c r="GM59" s="194"/>
      <c r="GN59" s="194"/>
      <c r="GO59" s="194"/>
      <c r="GP59" s="194"/>
      <c r="GQ59" s="194"/>
      <c r="GR59" s="194"/>
      <c r="GS59" s="194"/>
      <c r="GT59" s="194"/>
      <c r="GU59" s="194"/>
      <c r="GV59" s="194"/>
      <c r="GW59" s="194"/>
      <c r="GX59" s="194"/>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c r="HV59" s="194"/>
      <c r="HW59" s="194"/>
      <c r="HX59" s="194"/>
      <c r="HY59" s="194"/>
      <c r="HZ59" s="194"/>
      <c r="IA59" s="194"/>
      <c r="IB59" s="194"/>
      <c r="IC59" s="194"/>
      <c r="ID59" s="194"/>
      <c r="IE59" s="194"/>
      <c r="IF59" s="194"/>
      <c r="IG59" s="194"/>
      <c r="IH59" s="194"/>
      <c r="II59" s="194"/>
      <c r="IJ59" s="194"/>
      <c r="IK59" s="194"/>
      <c r="IL59" s="194"/>
      <c r="IM59" s="194"/>
      <c r="IN59" s="194"/>
      <c r="IO59" s="194"/>
      <c r="IP59" s="194"/>
      <c r="IQ59" s="194"/>
      <c r="IR59" s="194"/>
      <c r="IS59" s="194"/>
      <c r="IT59" s="194"/>
      <c r="IU59" s="194"/>
      <c r="IV59" s="194"/>
      <c r="IW59" s="194"/>
      <c r="IX59" s="194"/>
      <c r="IY59" s="194"/>
      <c r="IZ59" s="194"/>
      <c r="JA59" s="194"/>
      <c r="JB59" s="194"/>
      <c r="JC59" s="194"/>
      <c r="JD59" s="194"/>
      <c r="JE59" s="194"/>
      <c r="JF59" s="194"/>
      <c r="JG59" s="194"/>
      <c r="JH59" s="194"/>
      <c r="JI59" s="194"/>
      <c r="JJ59" s="194"/>
      <c r="JK59" s="194"/>
      <c r="JL59" s="194"/>
      <c r="JM59" s="194"/>
      <c r="JN59" s="194"/>
      <c r="JO59" s="194"/>
      <c r="JP59" s="194"/>
      <c r="JQ59" s="194"/>
      <c r="JR59" s="194"/>
      <c r="JS59" s="194"/>
      <c r="JT59" s="194"/>
      <c r="JU59" s="194"/>
      <c r="JV59" s="194"/>
      <c r="JW59" s="194"/>
      <c r="JX59" s="194"/>
      <c r="JY59" s="194"/>
      <c r="JZ59" s="194"/>
      <c r="KA59" s="194"/>
      <c r="KB59" s="194"/>
      <c r="KC59" s="194"/>
      <c r="KD59" s="194"/>
      <c r="KE59" s="194"/>
      <c r="KF59" s="194"/>
      <c r="KG59" s="194"/>
      <c r="KH59" s="194"/>
      <c r="KI59" s="194"/>
      <c r="KJ59" s="194"/>
      <c r="KK59" s="194"/>
      <c r="KL59" s="194"/>
      <c r="KM59" s="194"/>
      <c r="KN59" s="194"/>
      <c r="KO59" s="194"/>
      <c r="KP59" s="194"/>
      <c r="KQ59" s="194"/>
      <c r="KR59" s="194"/>
      <c r="KS59" s="194"/>
      <c r="KT59" s="194"/>
      <c r="KU59" s="194"/>
      <c r="KV59" s="194"/>
      <c r="KW59" s="194"/>
      <c r="KX59" s="194"/>
      <c r="KY59" s="194"/>
      <c r="KZ59" s="194"/>
      <c r="LA59" s="194"/>
      <c r="LB59" s="194"/>
      <c r="LC59" s="194"/>
      <c r="LD59" s="194"/>
      <c r="LE59" s="194"/>
      <c r="LF59" s="194"/>
      <c r="LG59" s="194"/>
      <c r="LH59" s="194"/>
      <c r="LI59" s="194"/>
      <c r="LJ59" s="194"/>
      <c r="LK59" s="194"/>
      <c r="LL59" s="194"/>
      <c r="LM59" s="194"/>
      <c r="LN59" s="194"/>
      <c r="LO59" s="194"/>
      <c r="LP59" s="194"/>
      <c r="LQ59" s="194"/>
      <c r="LR59" s="194"/>
      <c r="LS59" s="194"/>
      <c r="LT59" s="194"/>
      <c r="LU59" s="194"/>
      <c r="LV59" s="194"/>
      <c r="LW59" s="194"/>
      <c r="LX59" s="194"/>
      <c r="LY59" s="194"/>
      <c r="LZ59" s="194"/>
      <c r="MA59" s="194"/>
      <c r="MB59" s="194"/>
      <c r="MC59" s="194"/>
      <c r="MD59" s="194"/>
      <c r="ME59" s="194"/>
      <c r="MF59" s="194"/>
      <c r="MG59" s="194"/>
      <c r="MH59" s="194"/>
      <c r="MI59" s="194"/>
      <c r="MJ59" s="194"/>
      <c r="MK59" s="194"/>
      <c r="ML59" s="194"/>
      <c r="MM59" s="194"/>
      <c r="MN59" s="194"/>
      <c r="MO59" s="194"/>
      <c r="MP59" s="194"/>
      <c r="MQ59" s="194"/>
      <c r="MR59" s="194"/>
      <c r="MS59" s="194"/>
      <c r="MT59" s="194"/>
      <c r="MU59" s="194"/>
      <c r="MV59" s="194"/>
      <c r="MW59" s="194"/>
      <c r="MX59" s="194"/>
      <c r="MY59" s="194"/>
      <c r="MZ59" s="194"/>
      <c r="NA59" s="194"/>
      <c r="NB59" s="194"/>
      <c r="NC59" s="194"/>
      <c r="ND59" s="194"/>
      <c r="NE59" s="194"/>
      <c r="NF59" s="194"/>
      <c r="NG59" s="194"/>
      <c r="NH59" s="194"/>
      <c r="NI59" s="194"/>
      <c r="NJ59" s="194"/>
      <c r="NK59" s="194"/>
      <c r="NL59" s="194"/>
      <c r="NM59" s="194"/>
      <c r="NN59" s="194"/>
      <c r="NO59" s="194"/>
      <c r="NP59" s="194"/>
      <c r="NQ59" s="194"/>
      <c r="NR59" s="194"/>
      <c r="NS59" s="194"/>
      <c r="NT59" s="194"/>
      <c r="NU59" s="194"/>
      <c r="NV59" s="194"/>
      <c r="NW59" s="194"/>
      <c r="NX59" s="194"/>
      <c r="NY59" s="194"/>
      <c r="NZ59" s="194"/>
      <c r="OA59" s="194"/>
      <c r="OB59" s="194"/>
      <c r="OC59" s="194"/>
      <c r="OD59" s="194"/>
      <c r="OE59" s="194"/>
      <c r="OF59" s="194"/>
      <c r="OG59" s="194"/>
      <c r="OH59" s="194"/>
      <c r="OI59" s="194"/>
      <c r="OJ59" s="194"/>
      <c r="OK59" s="194"/>
      <c r="OL59" s="194"/>
      <c r="OM59" s="194"/>
      <c r="ON59" s="194"/>
      <c r="OO59" s="194"/>
      <c r="OP59" s="194"/>
      <c r="OQ59" s="194"/>
      <c r="OR59" s="194"/>
      <c r="OS59" s="194"/>
      <c r="OT59" s="194"/>
      <c r="OU59" s="194"/>
      <c r="OV59" s="194"/>
      <c r="OW59" s="194"/>
      <c r="OX59" s="194"/>
      <c r="OY59" s="194"/>
      <c r="OZ59" s="194"/>
      <c r="PA59" s="194"/>
      <c r="PB59" s="194"/>
      <c r="PC59" s="194"/>
      <c r="PD59" s="194"/>
      <c r="PE59" s="194"/>
      <c r="PF59" s="194"/>
      <c r="PG59" s="194"/>
      <c r="PH59" s="194"/>
      <c r="PI59" s="194"/>
      <c r="PJ59" s="194"/>
      <c r="PK59" s="194"/>
      <c r="PL59" s="194"/>
      <c r="PM59" s="194"/>
      <c r="PN59" s="194"/>
      <c r="PO59" s="194"/>
      <c r="PP59" s="194"/>
      <c r="PQ59" s="194"/>
      <c r="PR59" s="194"/>
      <c r="PS59" s="194"/>
      <c r="PT59" s="194"/>
      <c r="PU59" s="194"/>
      <c r="PV59" s="194"/>
      <c r="PW59" s="194"/>
      <c r="PX59" s="194"/>
      <c r="PY59" s="194"/>
      <c r="PZ59" s="194"/>
      <c r="QA59" s="194"/>
      <c r="QB59" s="194"/>
      <c r="QC59" s="194"/>
      <c r="QD59" s="194"/>
      <c r="QE59" s="194"/>
      <c r="QF59" s="194"/>
      <c r="QG59" s="194"/>
      <c r="QH59" s="194"/>
      <c r="QI59" s="194"/>
      <c r="QJ59" s="194"/>
      <c r="QK59" s="194"/>
      <c r="QL59" s="194"/>
      <c r="QM59" s="194"/>
      <c r="QN59" s="194"/>
      <c r="QO59" s="194"/>
      <c r="QP59" s="194"/>
      <c r="QQ59" s="194"/>
      <c r="QR59" s="194"/>
      <c r="QS59" s="194"/>
      <c r="QT59" s="194"/>
      <c r="QU59" s="194"/>
      <c r="QV59" s="194"/>
      <c r="QW59" s="194"/>
      <c r="QX59" s="194"/>
      <c r="QY59" s="194"/>
      <c r="QZ59" s="194"/>
      <c r="RA59" s="194"/>
      <c r="RB59" s="194"/>
      <c r="RC59" s="194"/>
      <c r="RD59" s="194"/>
      <c r="RE59" s="194"/>
      <c r="RF59" s="194"/>
      <c r="RG59" s="194"/>
      <c r="RH59" s="194"/>
      <c r="RI59" s="194"/>
      <c r="RJ59" s="194"/>
      <c r="RK59" s="194"/>
      <c r="RL59" s="194"/>
      <c r="RM59" s="194"/>
      <c r="RN59" s="194"/>
      <c r="RO59" s="194"/>
      <c r="RP59" s="194"/>
      <c r="RQ59" s="194"/>
      <c r="RR59" s="194"/>
      <c r="RS59" s="194"/>
      <c r="RT59" s="194"/>
      <c r="RU59" s="194"/>
      <c r="RV59" s="194"/>
      <c r="RW59" s="194"/>
      <c r="RX59" s="194"/>
      <c r="RY59" s="194"/>
      <c r="RZ59" s="194"/>
      <c r="SA59" s="194"/>
      <c r="SB59" s="194"/>
      <c r="SC59" s="194"/>
      <c r="SD59" s="194"/>
      <c r="SE59" s="194"/>
      <c r="SF59" s="194"/>
      <c r="SG59" s="194"/>
      <c r="SH59" s="194"/>
      <c r="SI59" s="194"/>
      <c r="SJ59" s="194"/>
      <c r="SK59" s="194"/>
      <c r="SL59" s="194"/>
      <c r="SM59" s="194"/>
      <c r="SN59" s="194"/>
      <c r="SO59" s="194"/>
      <c r="SP59" s="194"/>
      <c r="SQ59" s="194"/>
      <c r="SR59" s="194"/>
      <c r="SS59" s="194"/>
      <c r="ST59" s="194"/>
      <c r="SU59" s="194"/>
      <c r="SV59" s="194"/>
      <c r="SW59" s="194"/>
      <c r="SX59" s="194"/>
      <c r="SY59" s="194"/>
      <c r="SZ59" s="194"/>
      <c r="TA59" s="194"/>
      <c r="TB59" s="194"/>
      <c r="TC59" s="194"/>
      <c r="TD59" s="194"/>
      <c r="TE59" s="194"/>
      <c r="TF59" s="194"/>
      <c r="TG59" s="194"/>
      <c r="TH59" s="194"/>
      <c r="TI59" s="194"/>
      <c r="TJ59" s="194"/>
      <c r="TK59" s="194"/>
      <c r="TL59" s="194"/>
      <c r="TM59" s="194"/>
      <c r="TN59" s="194"/>
      <c r="TO59" s="194"/>
      <c r="TP59" s="194"/>
      <c r="TQ59" s="194"/>
      <c r="TR59" s="194"/>
      <c r="TS59" s="194"/>
      <c r="TT59" s="194"/>
      <c r="TU59" s="194"/>
      <c r="TV59" s="194"/>
      <c r="TW59" s="194"/>
      <c r="TX59" s="194"/>
      <c r="TY59" s="194"/>
      <c r="TZ59" s="194"/>
      <c r="UA59" s="194"/>
      <c r="UB59" s="194"/>
      <c r="UC59" s="194"/>
      <c r="UD59" s="194"/>
      <c r="UE59" s="194"/>
      <c r="UF59" s="194"/>
      <c r="UG59" s="194"/>
      <c r="UH59" s="194"/>
      <c r="UI59" s="194"/>
      <c r="UJ59" s="194"/>
      <c r="UK59" s="194"/>
      <c r="UL59" s="194"/>
      <c r="UM59" s="194"/>
      <c r="UN59" s="194"/>
      <c r="UO59" s="194"/>
      <c r="UP59" s="194"/>
      <c r="UQ59" s="194"/>
      <c r="UR59" s="194"/>
      <c r="US59" s="194"/>
      <c r="UT59" s="194"/>
      <c r="UU59" s="194"/>
      <c r="UV59" s="194"/>
      <c r="UW59" s="194"/>
      <c r="UX59" s="194"/>
      <c r="UY59" s="194"/>
      <c r="UZ59" s="194"/>
      <c r="VA59" s="194"/>
      <c r="VB59" s="194"/>
      <c r="VC59" s="194"/>
      <c r="VD59" s="194"/>
      <c r="VE59" s="194"/>
      <c r="VF59" s="194"/>
      <c r="VG59" s="194"/>
      <c r="VH59" s="194"/>
      <c r="VI59" s="194"/>
      <c r="VJ59" s="194"/>
      <c r="VK59" s="194"/>
      <c r="VL59" s="194"/>
      <c r="VM59" s="194"/>
      <c r="VN59" s="194"/>
      <c r="VO59" s="194"/>
      <c r="VP59" s="194"/>
      <c r="VQ59" s="194"/>
      <c r="VR59" s="194"/>
      <c r="VS59" s="194"/>
      <c r="VT59" s="194"/>
      <c r="VU59" s="194"/>
      <c r="VV59" s="194"/>
      <c r="VW59" s="194"/>
      <c r="VX59" s="194"/>
      <c r="VY59" s="194"/>
      <c r="VZ59" s="194"/>
      <c r="WA59" s="194"/>
      <c r="WB59" s="194"/>
      <c r="WC59" s="194"/>
      <c r="WD59" s="194"/>
      <c r="WE59" s="194"/>
      <c r="WF59" s="194"/>
      <c r="WG59" s="194"/>
      <c r="WH59" s="194"/>
      <c r="WI59" s="194"/>
      <c r="WJ59" s="194"/>
      <c r="WK59" s="194"/>
      <c r="WL59" s="194"/>
      <c r="WM59" s="194"/>
      <c r="WN59" s="194"/>
      <c r="WO59" s="194"/>
      <c r="WP59" s="194"/>
      <c r="WQ59" s="194"/>
      <c r="WR59" s="194"/>
      <c r="WS59" s="194"/>
      <c r="WT59" s="194"/>
      <c r="WU59" s="194"/>
      <c r="WV59" s="194"/>
      <c r="WW59" s="194"/>
      <c r="WX59" s="194"/>
      <c r="WY59" s="194"/>
      <c r="WZ59" s="194"/>
      <c r="XA59" s="194"/>
      <c r="XB59" s="194"/>
      <c r="XC59" s="194"/>
      <c r="XD59" s="194"/>
      <c r="XE59" s="194"/>
      <c r="XF59" s="194"/>
      <c r="XG59" s="194"/>
      <c r="XH59" s="194"/>
      <c r="XI59" s="194"/>
      <c r="XJ59" s="194"/>
      <c r="XK59" s="194"/>
      <c r="XL59" s="194"/>
      <c r="XM59" s="194"/>
      <c r="XN59" s="194"/>
      <c r="XO59" s="194"/>
      <c r="XP59" s="194"/>
      <c r="XQ59" s="194"/>
      <c r="XR59" s="194"/>
      <c r="XS59" s="194"/>
      <c r="XT59" s="194"/>
      <c r="XU59" s="194"/>
      <c r="XV59" s="194"/>
      <c r="XW59" s="194"/>
      <c r="XX59" s="194"/>
      <c r="XY59" s="194"/>
      <c r="XZ59" s="194"/>
      <c r="YA59" s="194"/>
      <c r="YB59" s="194"/>
      <c r="YC59" s="194"/>
      <c r="YD59" s="194"/>
      <c r="YE59" s="194"/>
      <c r="YF59" s="194"/>
      <c r="YG59" s="194"/>
      <c r="YH59" s="194"/>
      <c r="YI59" s="194"/>
      <c r="YJ59" s="194"/>
      <c r="YK59" s="194"/>
      <c r="YL59" s="194"/>
      <c r="YM59" s="194"/>
      <c r="YN59" s="194"/>
      <c r="YO59" s="194"/>
      <c r="YP59" s="194"/>
      <c r="YQ59" s="194"/>
      <c r="YR59" s="194"/>
      <c r="YS59" s="194"/>
      <c r="YT59" s="194"/>
      <c r="YU59" s="194"/>
      <c r="YV59" s="194"/>
      <c r="YW59" s="194"/>
      <c r="YX59" s="194"/>
      <c r="YY59" s="194"/>
      <c r="YZ59" s="194"/>
      <c r="ZA59" s="194"/>
      <c r="ZB59" s="194"/>
      <c r="ZC59" s="194"/>
      <c r="ZD59" s="194"/>
      <c r="ZE59" s="194"/>
      <c r="ZF59" s="194"/>
      <c r="ZG59" s="194"/>
      <c r="ZH59" s="194"/>
      <c r="ZI59" s="194"/>
      <c r="ZJ59" s="194"/>
      <c r="ZK59" s="194"/>
      <c r="ZL59" s="194"/>
      <c r="ZM59" s="194"/>
      <c r="ZN59" s="194"/>
      <c r="ZO59" s="194"/>
      <c r="ZP59" s="194"/>
      <c r="ZQ59" s="194"/>
      <c r="ZR59" s="194"/>
      <c r="ZS59" s="194"/>
      <c r="ZT59" s="194"/>
      <c r="ZU59" s="194"/>
      <c r="ZV59" s="194"/>
      <c r="ZW59" s="194"/>
      <c r="ZX59" s="194"/>
      <c r="ZY59" s="194"/>
      <c r="ZZ59" s="194"/>
    </row>
    <row r="60" spans="1:702" s="39" customFormat="1" ht="19.5" hidden="1" customHeight="1">
      <c r="A60" s="194"/>
      <c r="B60" s="823"/>
      <c r="C60" s="672"/>
      <c r="D60" s="660"/>
      <c r="E60" s="661"/>
      <c r="F60" s="676"/>
      <c r="G60" s="663" t="str">
        <f t="shared" si="3"/>
        <v/>
      </c>
      <c r="H60" s="664"/>
      <c r="I60" s="664"/>
      <c r="J60" s="81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c r="BW60" s="194"/>
      <c r="BX60" s="194"/>
      <c r="BY60" s="194"/>
      <c r="BZ60" s="194"/>
      <c r="CA60" s="194"/>
      <c r="CB60" s="194"/>
      <c r="CC60" s="194"/>
      <c r="CD60" s="194"/>
      <c r="CE60" s="194"/>
      <c r="CF60" s="194"/>
      <c r="CG60" s="194"/>
      <c r="CH60" s="194"/>
      <c r="CI60" s="194"/>
      <c r="CJ60" s="194"/>
      <c r="CK60" s="194"/>
      <c r="CL60" s="194"/>
      <c r="CM60" s="194"/>
      <c r="CN60" s="194"/>
      <c r="CO60" s="194"/>
      <c r="CP60" s="194"/>
      <c r="CQ60" s="194"/>
      <c r="CR60" s="194"/>
      <c r="CS60" s="194"/>
      <c r="CT60" s="194"/>
      <c r="CU60" s="194"/>
      <c r="CV60" s="194"/>
      <c r="CW60" s="194"/>
      <c r="CX60" s="194"/>
      <c r="CY60" s="194"/>
      <c r="CZ60" s="194"/>
      <c r="DA60" s="194"/>
      <c r="DB60" s="194"/>
      <c r="DC60" s="194"/>
      <c r="DD60" s="194"/>
      <c r="DE60" s="194"/>
      <c r="DF60" s="194"/>
      <c r="DG60" s="194"/>
      <c r="DH60" s="194"/>
      <c r="DI60" s="194"/>
      <c r="DJ60" s="194"/>
      <c r="DK60" s="194"/>
      <c r="DL60" s="194"/>
      <c r="DM60" s="194"/>
      <c r="DN60" s="194"/>
      <c r="DO60" s="194"/>
      <c r="DP60" s="194"/>
      <c r="DQ60" s="194"/>
      <c r="DR60" s="194"/>
      <c r="DS60" s="194"/>
      <c r="DT60" s="194"/>
      <c r="DU60" s="194"/>
      <c r="DV60" s="194"/>
      <c r="DW60" s="194"/>
      <c r="DX60" s="194"/>
      <c r="DY60" s="194"/>
      <c r="DZ60" s="194"/>
      <c r="EA60" s="194"/>
      <c r="EB60" s="194"/>
      <c r="EC60" s="194"/>
      <c r="ED60" s="194"/>
      <c r="EE60" s="194"/>
      <c r="EF60" s="194"/>
      <c r="EG60" s="194"/>
      <c r="EH60" s="194"/>
      <c r="EI60" s="194"/>
      <c r="EJ60" s="194"/>
      <c r="EK60" s="194"/>
      <c r="EL60" s="194"/>
      <c r="EM60" s="194"/>
      <c r="EN60" s="194"/>
      <c r="EO60" s="194"/>
      <c r="EP60" s="194"/>
      <c r="EQ60" s="194"/>
      <c r="ER60" s="194"/>
      <c r="ES60" s="194"/>
      <c r="ET60" s="194"/>
      <c r="EU60" s="194"/>
      <c r="EV60" s="194"/>
      <c r="EW60" s="194"/>
      <c r="EX60" s="194"/>
      <c r="EY60" s="194"/>
      <c r="EZ60" s="194"/>
      <c r="FA60" s="194"/>
      <c r="FB60" s="194"/>
      <c r="FC60" s="194"/>
      <c r="FD60" s="194"/>
      <c r="FE60" s="194"/>
      <c r="FF60" s="194"/>
      <c r="FG60" s="194"/>
      <c r="FH60" s="194"/>
      <c r="FI60" s="194"/>
      <c r="FJ60" s="194"/>
      <c r="FK60" s="194"/>
      <c r="FL60" s="194"/>
      <c r="FM60" s="194"/>
      <c r="FN60" s="194"/>
      <c r="FO60" s="194"/>
      <c r="FP60" s="194"/>
      <c r="FQ60" s="194"/>
      <c r="FR60" s="194"/>
      <c r="FS60" s="194"/>
      <c r="FT60" s="194"/>
      <c r="FU60" s="194"/>
      <c r="FV60" s="194"/>
      <c r="FW60" s="194"/>
      <c r="FX60" s="194"/>
      <c r="FY60" s="194"/>
      <c r="FZ60" s="194"/>
      <c r="GA60" s="194"/>
      <c r="GB60" s="194"/>
      <c r="GC60" s="194"/>
      <c r="GD60" s="194"/>
      <c r="GE60" s="194"/>
      <c r="GF60" s="194"/>
      <c r="GG60" s="194"/>
      <c r="GH60" s="194"/>
      <c r="GI60" s="194"/>
      <c r="GJ60" s="194"/>
      <c r="GK60" s="194"/>
      <c r="GL60" s="194"/>
      <c r="GM60" s="194"/>
      <c r="GN60" s="194"/>
      <c r="GO60" s="194"/>
      <c r="GP60" s="194"/>
      <c r="GQ60" s="194"/>
      <c r="GR60" s="194"/>
      <c r="GS60" s="194"/>
      <c r="GT60" s="194"/>
      <c r="GU60" s="194"/>
      <c r="GV60" s="194"/>
      <c r="GW60" s="194"/>
      <c r="GX60" s="194"/>
      <c r="GY60" s="194"/>
      <c r="GZ60" s="194"/>
      <c r="HA60" s="194"/>
      <c r="HB60" s="194"/>
      <c r="HC60" s="194"/>
      <c r="HD60" s="194"/>
      <c r="HE60" s="194"/>
      <c r="HF60" s="194"/>
      <c r="HG60" s="194"/>
      <c r="HH60" s="194"/>
      <c r="HI60" s="194"/>
      <c r="HJ60" s="194"/>
      <c r="HK60" s="194"/>
      <c r="HL60" s="194"/>
      <c r="HM60" s="194"/>
      <c r="HN60" s="194"/>
      <c r="HO60" s="194"/>
      <c r="HP60" s="194"/>
      <c r="HQ60" s="194"/>
      <c r="HR60" s="194"/>
      <c r="HS60" s="194"/>
      <c r="HT60" s="194"/>
      <c r="HU60" s="194"/>
      <c r="HV60" s="194"/>
      <c r="HW60" s="194"/>
      <c r="HX60" s="194"/>
      <c r="HY60" s="194"/>
      <c r="HZ60" s="194"/>
      <c r="IA60" s="194"/>
      <c r="IB60" s="194"/>
      <c r="IC60" s="194"/>
      <c r="ID60" s="194"/>
      <c r="IE60" s="194"/>
      <c r="IF60" s="194"/>
      <c r="IG60" s="194"/>
      <c r="IH60" s="194"/>
      <c r="II60" s="194"/>
      <c r="IJ60" s="194"/>
      <c r="IK60" s="194"/>
      <c r="IL60" s="194"/>
      <c r="IM60" s="194"/>
      <c r="IN60" s="194"/>
      <c r="IO60" s="194"/>
      <c r="IP60" s="194"/>
      <c r="IQ60" s="194"/>
      <c r="IR60" s="194"/>
      <c r="IS60" s="194"/>
      <c r="IT60" s="194"/>
      <c r="IU60" s="194"/>
      <c r="IV60" s="194"/>
      <c r="IW60" s="194"/>
      <c r="IX60" s="194"/>
      <c r="IY60" s="194"/>
      <c r="IZ60" s="194"/>
      <c r="JA60" s="194"/>
      <c r="JB60" s="194"/>
      <c r="JC60" s="194"/>
      <c r="JD60" s="194"/>
      <c r="JE60" s="194"/>
      <c r="JF60" s="194"/>
      <c r="JG60" s="194"/>
      <c r="JH60" s="194"/>
      <c r="JI60" s="194"/>
      <c r="JJ60" s="194"/>
      <c r="JK60" s="194"/>
      <c r="JL60" s="194"/>
      <c r="JM60" s="194"/>
      <c r="JN60" s="194"/>
      <c r="JO60" s="194"/>
      <c r="JP60" s="194"/>
      <c r="JQ60" s="194"/>
      <c r="JR60" s="194"/>
      <c r="JS60" s="194"/>
      <c r="JT60" s="194"/>
      <c r="JU60" s="194"/>
      <c r="JV60" s="194"/>
      <c r="JW60" s="194"/>
      <c r="JX60" s="194"/>
      <c r="JY60" s="194"/>
      <c r="JZ60" s="194"/>
      <c r="KA60" s="194"/>
      <c r="KB60" s="194"/>
      <c r="KC60" s="194"/>
      <c r="KD60" s="194"/>
      <c r="KE60" s="194"/>
      <c r="KF60" s="194"/>
      <c r="KG60" s="194"/>
      <c r="KH60" s="194"/>
      <c r="KI60" s="194"/>
      <c r="KJ60" s="194"/>
      <c r="KK60" s="194"/>
      <c r="KL60" s="194"/>
      <c r="KM60" s="194"/>
      <c r="KN60" s="194"/>
      <c r="KO60" s="194"/>
      <c r="KP60" s="194"/>
      <c r="KQ60" s="194"/>
      <c r="KR60" s="194"/>
      <c r="KS60" s="194"/>
      <c r="KT60" s="194"/>
      <c r="KU60" s="194"/>
      <c r="KV60" s="194"/>
      <c r="KW60" s="194"/>
      <c r="KX60" s="194"/>
      <c r="KY60" s="194"/>
      <c r="KZ60" s="194"/>
      <c r="LA60" s="194"/>
      <c r="LB60" s="194"/>
      <c r="LC60" s="194"/>
      <c r="LD60" s="194"/>
      <c r="LE60" s="194"/>
      <c r="LF60" s="194"/>
      <c r="LG60" s="194"/>
      <c r="LH60" s="194"/>
      <c r="LI60" s="194"/>
      <c r="LJ60" s="194"/>
      <c r="LK60" s="194"/>
      <c r="LL60" s="194"/>
      <c r="LM60" s="194"/>
      <c r="LN60" s="194"/>
      <c r="LO60" s="194"/>
      <c r="LP60" s="194"/>
      <c r="LQ60" s="194"/>
      <c r="LR60" s="194"/>
      <c r="LS60" s="194"/>
      <c r="LT60" s="194"/>
      <c r="LU60" s="194"/>
      <c r="LV60" s="194"/>
      <c r="LW60" s="194"/>
      <c r="LX60" s="194"/>
      <c r="LY60" s="194"/>
      <c r="LZ60" s="194"/>
      <c r="MA60" s="194"/>
      <c r="MB60" s="194"/>
      <c r="MC60" s="194"/>
      <c r="MD60" s="194"/>
      <c r="ME60" s="194"/>
      <c r="MF60" s="194"/>
      <c r="MG60" s="194"/>
      <c r="MH60" s="194"/>
      <c r="MI60" s="194"/>
      <c r="MJ60" s="194"/>
      <c r="MK60" s="194"/>
      <c r="ML60" s="194"/>
      <c r="MM60" s="194"/>
      <c r="MN60" s="194"/>
      <c r="MO60" s="194"/>
      <c r="MP60" s="194"/>
      <c r="MQ60" s="194"/>
      <c r="MR60" s="194"/>
      <c r="MS60" s="194"/>
      <c r="MT60" s="194"/>
      <c r="MU60" s="194"/>
      <c r="MV60" s="194"/>
      <c r="MW60" s="194"/>
      <c r="MX60" s="194"/>
      <c r="MY60" s="194"/>
      <c r="MZ60" s="194"/>
      <c r="NA60" s="194"/>
      <c r="NB60" s="194"/>
      <c r="NC60" s="194"/>
      <c r="ND60" s="194"/>
      <c r="NE60" s="194"/>
      <c r="NF60" s="194"/>
      <c r="NG60" s="194"/>
      <c r="NH60" s="194"/>
      <c r="NI60" s="194"/>
      <c r="NJ60" s="194"/>
      <c r="NK60" s="194"/>
      <c r="NL60" s="194"/>
      <c r="NM60" s="194"/>
      <c r="NN60" s="194"/>
      <c r="NO60" s="194"/>
      <c r="NP60" s="194"/>
      <c r="NQ60" s="194"/>
      <c r="NR60" s="194"/>
      <c r="NS60" s="194"/>
      <c r="NT60" s="194"/>
      <c r="NU60" s="194"/>
      <c r="NV60" s="194"/>
      <c r="NW60" s="194"/>
      <c r="NX60" s="194"/>
      <c r="NY60" s="194"/>
      <c r="NZ60" s="194"/>
      <c r="OA60" s="194"/>
      <c r="OB60" s="194"/>
      <c r="OC60" s="194"/>
      <c r="OD60" s="194"/>
      <c r="OE60" s="194"/>
      <c r="OF60" s="194"/>
      <c r="OG60" s="194"/>
      <c r="OH60" s="194"/>
      <c r="OI60" s="194"/>
      <c r="OJ60" s="194"/>
      <c r="OK60" s="194"/>
      <c r="OL60" s="194"/>
      <c r="OM60" s="194"/>
      <c r="ON60" s="194"/>
      <c r="OO60" s="194"/>
      <c r="OP60" s="194"/>
      <c r="OQ60" s="194"/>
      <c r="OR60" s="194"/>
      <c r="OS60" s="194"/>
      <c r="OT60" s="194"/>
      <c r="OU60" s="194"/>
      <c r="OV60" s="194"/>
      <c r="OW60" s="194"/>
      <c r="OX60" s="194"/>
      <c r="OY60" s="194"/>
      <c r="OZ60" s="194"/>
      <c r="PA60" s="194"/>
      <c r="PB60" s="194"/>
      <c r="PC60" s="194"/>
      <c r="PD60" s="194"/>
      <c r="PE60" s="194"/>
      <c r="PF60" s="194"/>
      <c r="PG60" s="194"/>
      <c r="PH60" s="194"/>
      <c r="PI60" s="194"/>
      <c r="PJ60" s="194"/>
      <c r="PK60" s="194"/>
      <c r="PL60" s="194"/>
      <c r="PM60" s="194"/>
      <c r="PN60" s="194"/>
      <c r="PO60" s="194"/>
      <c r="PP60" s="194"/>
      <c r="PQ60" s="194"/>
      <c r="PR60" s="194"/>
      <c r="PS60" s="194"/>
      <c r="PT60" s="194"/>
      <c r="PU60" s="194"/>
      <c r="PV60" s="194"/>
      <c r="PW60" s="194"/>
      <c r="PX60" s="194"/>
      <c r="PY60" s="194"/>
      <c r="PZ60" s="194"/>
      <c r="QA60" s="194"/>
      <c r="QB60" s="194"/>
      <c r="QC60" s="194"/>
      <c r="QD60" s="194"/>
      <c r="QE60" s="194"/>
      <c r="QF60" s="194"/>
      <c r="QG60" s="194"/>
      <c r="QH60" s="194"/>
      <c r="QI60" s="194"/>
      <c r="QJ60" s="194"/>
      <c r="QK60" s="194"/>
      <c r="QL60" s="194"/>
      <c r="QM60" s="194"/>
      <c r="QN60" s="194"/>
      <c r="QO60" s="194"/>
      <c r="QP60" s="194"/>
      <c r="QQ60" s="194"/>
      <c r="QR60" s="194"/>
      <c r="QS60" s="194"/>
      <c r="QT60" s="194"/>
      <c r="QU60" s="194"/>
      <c r="QV60" s="194"/>
      <c r="QW60" s="194"/>
      <c r="QX60" s="194"/>
      <c r="QY60" s="194"/>
      <c r="QZ60" s="194"/>
      <c r="RA60" s="194"/>
      <c r="RB60" s="194"/>
      <c r="RC60" s="194"/>
      <c r="RD60" s="194"/>
      <c r="RE60" s="194"/>
      <c r="RF60" s="194"/>
      <c r="RG60" s="194"/>
      <c r="RH60" s="194"/>
      <c r="RI60" s="194"/>
      <c r="RJ60" s="194"/>
      <c r="RK60" s="194"/>
      <c r="RL60" s="194"/>
      <c r="RM60" s="194"/>
      <c r="RN60" s="194"/>
      <c r="RO60" s="194"/>
      <c r="RP60" s="194"/>
      <c r="RQ60" s="194"/>
      <c r="RR60" s="194"/>
      <c r="RS60" s="194"/>
      <c r="RT60" s="194"/>
      <c r="RU60" s="194"/>
      <c r="RV60" s="194"/>
      <c r="RW60" s="194"/>
      <c r="RX60" s="194"/>
      <c r="RY60" s="194"/>
      <c r="RZ60" s="194"/>
      <c r="SA60" s="194"/>
      <c r="SB60" s="194"/>
      <c r="SC60" s="194"/>
      <c r="SD60" s="194"/>
      <c r="SE60" s="194"/>
      <c r="SF60" s="194"/>
      <c r="SG60" s="194"/>
      <c r="SH60" s="194"/>
      <c r="SI60" s="194"/>
      <c r="SJ60" s="194"/>
      <c r="SK60" s="194"/>
      <c r="SL60" s="194"/>
      <c r="SM60" s="194"/>
      <c r="SN60" s="194"/>
      <c r="SO60" s="194"/>
      <c r="SP60" s="194"/>
      <c r="SQ60" s="194"/>
      <c r="SR60" s="194"/>
      <c r="SS60" s="194"/>
      <c r="ST60" s="194"/>
      <c r="SU60" s="194"/>
      <c r="SV60" s="194"/>
      <c r="SW60" s="194"/>
      <c r="SX60" s="194"/>
      <c r="SY60" s="194"/>
      <c r="SZ60" s="194"/>
      <c r="TA60" s="194"/>
      <c r="TB60" s="194"/>
      <c r="TC60" s="194"/>
      <c r="TD60" s="194"/>
      <c r="TE60" s="194"/>
      <c r="TF60" s="194"/>
      <c r="TG60" s="194"/>
      <c r="TH60" s="194"/>
      <c r="TI60" s="194"/>
      <c r="TJ60" s="194"/>
      <c r="TK60" s="194"/>
      <c r="TL60" s="194"/>
      <c r="TM60" s="194"/>
      <c r="TN60" s="194"/>
      <c r="TO60" s="194"/>
      <c r="TP60" s="194"/>
      <c r="TQ60" s="194"/>
      <c r="TR60" s="194"/>
      <c r="TS60" s="194"/>
      <c r="TT60" s="194"/>
      <c r="TU60" s="194"/>
      <c r="TV60" s="194"/>
      <c r="TW60" s="194"/>
      <c r="TX60" s="194"/>
      <c r="TY60" s="194"/>
      <c r="TZ60" s="194"/>
      <c r="UA60" s="194"/>
      <c r="UB60" s="194"/>
      <c r="UC60" s="194"/>
      <c r="UD60" s="194"/>
      <c r="UE60" s="194"/>
      <c r="UF60" s="194"/>
      <c r="UG60" s="194"/>
      <c r="UH60" s="194"/>
      <c r="UI60" s="194"/>
      <c r="UJ60" s="194"/>
      <c r="UK60" s="194"/>
      <c r="UL60" s="194"/>
      <c r="UM60" s="194"/>
      <c r="UN60" s="194"/>
      <c r="UO60" s="194"/>
      <c r="UP60" s="194"/>
      <c r="UQ60" s="194"/>
      <c r="UR60" s="194"/>
      <c r="US60" s="194"/>
      <c r="UT60" s="194"/>
      <c r="UU60" s="194"/>
      <c r="UV60" s="194"/>
      <c r="UW60" s="194"/>
      <c r="UX60" s="194"/>
      <c r="UY60" s="194"/>
      <c r="UZ60" s="194"/>
      <c r="VA60" s="194"/>
      <c r="VB60" s="194"/>
      <c r="VC60" s="194"/>
      <c r="VD60" s="194"/>
      <c r="VE60" s="194"/>
      <c r="VF60" s="194"/>
      <c r="VG60" s="194"/>
      <c r="VH60" s="194"/>
      <c r="VI60" s="194"/>
      <c r="VJ60" s="194"/>
      <c r="VK60" s="194"/>
      <c r="VL60" s="194"/>
      <c r="VM60" s="194"/>
      <c r="VN60" s="194"/>
      <c r="VO60" s="194"/>
      <c r="VP60" s="194"/>
      <c r="VQ60" s="194"/>
      <c r="VR60" s="194"/>
      <c r="VS60" s="194"/>
      <c r="VT60" s="194"/>
      <c r="VU60" s="194"/>
      <c r="VV60" s="194"/>
      <c r="VW60" s="194"/>
      <c r="VX60" s="194"/>
      <c r="VY60" s="194"/>
      <c r="VZ60" s="194"/>
      <c r="WA60" s="194"/>
      <c r="WB60" s="194"/>
      <c r="WC60" s="194"/>
      <c r="WD60" s="194"/>
      <c r="WE60" s="194"/>
      <c r="WF60" s="194"/>
      <c r="WG60" s="194"/>
      <c r="WH60" s="194"/>
      <c r="WI60" s="194"/>
      <c r="WJ60" s="194"/>
      <c r="WK60" s="194"/>
      <c r="WL60" s="194"/>
      <c r="WM60" s="194"/>
      <c r="WN60" s="194"/>
      <c r="WO60" s="194"/>
      <c r="WP60" s="194"/>
      <c r="WQ60" s="194"/>
      <c r="WR60" s="194"/>
      <c r="WS60" s="194"/>
      <c r="WT60" s="194"/>
      <c r="WU60" s="194"/>
      <c r="WV60" s="194"/>
      <c r="WW60" s="194"/>
      <c r="WX60" s="194"/>
      <c r="WY60" s="194"/>
      <c r="WZ60" s="194"/>
      <c r="XA60" s="194"/>
      <c r="XB60" s="194"/>
      <c r="XC60" s="194"/>
      <c r="XD60" s="194"/>
      <c r="XE60" s="194"/>
      <c r="XF60" s="194"/>
      <c r="XG60" s="194"/>
      <c r="XH60" s="194"/>
      <c r="XI60" s="194"/>
      <c r="XJ60" s="194"/>
      <c r="XK60" s="194"/>
      <c r="XL60" s="194"/>
      <c r="XM60" s="194"/>
      <c r="XN60" s="194"/>
      <c r="XO60" s="194"/>
      <c r="XP60" s="194"/>
      <c r="XQ60" s="194"/>
      <c r="XR60" s="194"/>
      <c r="XS60" s="194"/>
      <c r="XT60" s="194"/>
      <c r="XU60" s="194"/>
      <c r="XV60" s="194"/>
      <c r="XW60" s="194"/>
      <c r="XX60" s="194"/>
      <c r="XY60" s="194"/>
      <c r="XZ60" s="194"/>
      <c r="YA60" s="194"/>
      <c r="YB60" s="194"/>
      <c r="YC60" s="194"/>
      <c r="YD60" s="194"/>
      <c r="YE60" s="194"/>
      <c r="YF60" s="194"/>
      <c r="YG60" s="194"/>
      <c r="YH60" s="194"/>
      <c r="YI60" s="194"/>
      <c r="YJ60" s="194"/>
      <c r="YK60" s="194"/>
      <c r="YL60" s="194"/>
      <c r="YM60" s="194"/>
      <c r="YN60" s="194"/>
      <c r="YO60" s="194"/>
      <c r="YP60" s="194"/>
      <c r="YQ60" s="194"/>
      <c r="YR60" s="194"/>
      <c r="YS60" s="194"/>
      <c r="YT60" s="194"/>
      <c r="YU60" s="194"/>
      <c r="YV60" s="194"/>
      <c r="YW60" s="194"/>
      <c r="YX60" s="194"/>
      <c r="YY60" s="194"/>
      <c r="YZ60" s="194"/>
      <c r="ZA60" s="194"/>
      <c r="ZB60" s="194"/>
      <c r="ZC60" s="194"/>
      <c r="ZD60" s="194"/>
      <c r="ZE60" s="194"/>
      <c r="ZF60" s="194"/>
      <c r="ZG60" s="194"/>
      <c r="ZH60" s="194"/>
      <c r="ZI60" s="194"/>
      <c r="ZJ60" s="194"/>
      <c r="ZK60" s="194"/>
      <c r="ZL60" s="194"/>
      <c r="ZM60" s="194"/>
      <c r="ZN60" s="194"/>
      <c r="ZO60" s="194"/>
      <c r="ZP60" s="194"/>
      <c r="ZQ60" s="194"/>
      <c r="ZR60" s="194"/>
      <c r="ZS60" s="194"/>
      <c r="ZT60" s="194"/>
      <c r="ZU60" s="194"/>
      <c r="ZV60" s="194"/>
      <c r="ZW60" s="194"/>
      <c r="ZX60" s="194"/>
      <c r="ZY60" s="194"/>
      <c r="ZZ60" s="194"/>
    </row>
    <row r="61" spans="1:702" s="39" customFormat="1" ht="19.5" hidden="1" customHeight="1">
      <c r="A61" s="194"/>
      <c r="B61" s="823"/>
      <c r="C61" s="672"/>
      <c r="D61" s="660"/>
      <c r="E61" s="661"/>
      <c r="F61" s="676"/>
      <c r="G61" s="663" t="str">
        <f t="shared" si="3"/>
        <v/>
      </c>
      <c r="H61" s="664"/>
      <c r="I61" s="664"/>
      <c r="J61" s="81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4"/>
      <c r="BT61" s="194"/>
      <c r="BU61" s="194"/>
      <c r="BV61" s="194"/>
      <c r="BW61" s="194"/>
      <c r="BX61" s="194"/>
      <c r="BY61" s="194"/>
      <c r="BZ61" s="194"/>
      <c r="CA61" s="194"/>
      <c r="CB61" s="194"/>
      <c r="CC61" s="194"/>
      <c r="CD61" s="194"/>
      <c r="CE61" s="194"/>
      <c r="CF61" s="194"/>
      <c r="CG61" s="194"/>
      <c r="CH61" s="194"/>
      <c r="CI61" s="194"/>
      <c r="CJ61" s="194"/>
      <c r="CK61" s="194"/>
      <c r="CL61" s="194"/>
      <c r="CM61" s="194"/>
      <c r="CN61" s="194"/>
      <c r="CO61" s="194"/>
      <c r="CP61" s="194"/>
      <c r="CQ61" s="194"/>
      <c r="CR61" s="194"/>
      <c r="CS61" s="194"/>
      <c r="CT61" s="194"/>
      <c r="CU61" s="194"/>
      <c r="CV61" s="194"/>
      <c r="CW61" s="194"/>
      <c r="CX61" s="194"/>
      <c r="CY61" s="194"/>
      <c r="CZ61" s="194"/>
      <c r="DA61" s="194"/>
      <c r="DB61" s="194"/>
      <c r="DC61" s="194"/>
      <c r="DD61" s="194"/>
      <c r="DE61" s="194"/>
      <c r="DF61" s="194"/>
      <c r="DG61" s="194"/>
      <c r="DH61" s="194"/>
      <c r="DI61" s="194"/>
      <c r="DJ61" s="194"/>
      <c r="DK61" s="194"/>
      <c r="DL61" s="194"/>
      <c r="DM61" s="194"/>
      <c r="DN61" s="194"/>
      <c r="DO61" s="194"/>
      <c r="DP61" s="194"/>
      <c r="DQ61" s="194"/>
      <c r="DR61" s="194"/>
      <c r="DS61" s="194"/>
      <c r="DT61" s="194"/>
      <c r="DU61" s="194"/>
      <c r="DV61" s="194"/>
      <c r="DW61" s="194"/>
      <c r="DX61" s="194"/>
      <c r="DY61" s="194"/>
      <c r="DZ61" s="194"/>
      <c r="EA61" s="194"/>
      <c r="EB61" s="194"/>
      <c r="EC61" s="194"/>
      <c r="ED61" s="194"/>
      <c r="EE61" s="194"/>
      <c r="EF61" s="194"/>
      <c r="EG61" s="194"/>
      <c r="EH61" s="194"/>
      <c r="EI61" s="194"/>
      <c r="EJ61" s="194"/>
      <c r="EK61" s="194"/>
      <c r="EL61" s="194"/>
      <c r="EM61" s="194"/>
      <c r="EN61" s="194"/>
      <c r="EO61" s="194"/>
      <c r="EP61" s="194"/>
      <c r="EQ61" s="194"/>
      <c r="ER61" s="194"/>
      <c r="ES61" s="194"/>
      <c r="ET61" s="194"/>
      <c r="EU61" s="194"/>
      <c r="EV61" s="194"/>
      <c r="EW61" s="194"/>
      <c r="EX61" s="194"/>
      <c r="EY61" s="194"/>
      <c r="EZ61" s="194"/>
      <c r="FA61" s="194"/>
      <c r="FB61" s="194"/>
      <c r="FC61" s="194"/>
      <c r="FD61" s="194"/>
      <c r="FE61" s="194"/>
      <c r="FF61" s="194"/>
      <c r="FG61" s="194"/>
      <c r="FH61" s="194"/>
      <c r="FI61" s="194"/>
      <c r="FJ61" s="194"/>
      <c r="FK61" s="194"/>
      <c r="FL61" s="194"/>
      <c r="FM61" s="194"/>
      <c r="FN61" s="194"/>
      <c r="FO61" s="194"/>
      <c r="FP61" s="194"/>
      <c r="FQ61" s="194"/>
      <c r="FR61" s="194"/>
      <c r="FS61" s="194"/>
      <c r="FT61" s="194"/>
      <c r="FU61" s="194"/>
      <c r="FV61" s="194"/>
      <c r="FW61" s="194"/>
      <c r="FX61" s="194"/>
      <c r="FY61" s="194"/>
      <c r="FZ61" s="194"/>
      <c r="GA61" s="194"/>
      <c r="GB61" s="194"/>
      <c r="GC61" s="194"/>
      <c r="GD61" s="194"/>
      <c r="GE61" s="194"/>
      <c r="GF61" s="194"/>
      <c r="GG61" s="194"/>
      <c r="GH61" s="194"/>
      <c r="GI61" s="194"/>
      <c r="GJ61" s="194"/>
      <c r="GK61" s="194"/>
      <c r="GL61" s="194"/>
      <c r="GM61" s="194"/>
      <c r="GN61" s="194"/>
      <c r="GO61" s="194"/>
      <c r="GP61" s="194"/>
      <c r="GQ61" s="194"/>
      <c r="GR61" s="194"/>
      <c r="GS61" s="194"/>
      <c r="GT61" s="194"/>
      <c r="GU61" s="194"/>
      <c r="GV61" s="194"/>
      <c r="GW61" s="194"/>
      <c r="GX61" s="194"/>
      <c r="GY61" s="194"/>
      <c r="GZ61" s="194"/>
      <c r="HA61" s="194"/>
      <c r="HB61" s="194"/>
      <c r="HC61" s="194"/>
      <c r="HD61" s="194"/>
      <c r="HE61" s="194"/>
      <c r="HF61" s="194"/>
      <c r="HG61" s="194"/>
      <c r="HH61" s="194"/>
      <c r="HI61" s="194"/>
      <c r="HJ61" s="194"/>
      <c r="HK61" s="194"/>
      <c r="HL61" s="194"/>
      <c r="HM61" s="194"/>
      <c r="HN61" s="194"/>
      <c r="HO61" s="194"/>
      <c r="HP61" s="194"/>
      <c r="HQ61" s="194"/>
      <c r="HR61" s="194"/>
      <c r="HS61" s="194"/>
      <c r="HT61" s="194"/>
      <c r="HU61" s="194"/>
      <c r="HV61" s="194"/>
      <c r="HW61" s="194"/>
      <c r="HX61" s="194"/>
      <c r="HY61" s="194"/>
      <c r="HZ61" s="194"/>
      <c r="IA61" s="194"/>
      <c r="IB61" s="194"/>
      <c r="IC61" s="194"/>
      <c r="ID61" s="194"/>
      <c r="IE61" s="194"/>
      <c r="IF61" s="194"/>
      <c r="IG61" s="194"/>
      <c r="IH61" s="194"/>
      <c r="II61" s="194"/>
      <c r="IJ61" s="194"/>
      <c r="IK61" s="194"/>
      <c r="IL61" s="194"/>
      <c r="IM61" s="194"/>
      <c r="IN61" s="194"/>
      <c r="IO61" s="194"/>
      <c r="IP61" s="194"/>
      <c r="IQ61" s="194"/>
      <c r="IR61" s="194"/>
      <c r="IS61" s="194"/>
      <c r="IT61" s="194"/>
      <c r="IU61" s="194"/>
      <c r="IV61" s="194"/>
      <c r="IW61" s="194"/>
      <c r="IX61" s="194"/>
      <c r="IY61" s="194"/>
      <c r="IZ61" s="194"/>
      <c r="JA61" s="194"/>
      <c r="JB61" s="194"/>
      <c r="JC61" s="194"/>
      <c r="JD61" s="194"/>
      <c r="JE61" s="194"/>
      <c r="JF61" s="194"/>
      <c r="JG61" s="194"/>
      <c r="JH61" s="194"/>
      <c r="JI61" s="194"/>
      <c r="JJ61" s="194"/>
      <c r="JK61" s="194"/>
      <c r="JL61" s="194"/>
      <c r="JM61" s="194"/>
      <c r="JN61" s="194"/>
      <c r="JO61" s="194"/>
      <c r="JP61" s="194"/>
      <c r="JQ61" s="194"/>
      <c r="JR61" s="194"/>
      <c r="JS61" s="194"/>
      <c r="JT61" s="194"/>
      <c r="JU61" s="194"/>
      <c r="JV61" s="194"/>
      <c r="JW61" s="194"/>
      <c r="JX61" s="194"/>
      <c r="JY61" s="194"/>
      <c r="JZ61" s="194"/>
      <c r="KA61" s="194"/>
      <c r="KB61" s="194"/>
      <c r="KC61" s="194"/>
      <c r="KD61" s="194"/>
      <c r="KE61" s="194"/>
      <c r="KF61" s="194"/>
      <c r="KG61" s="194"/>
      <c r="KH61" s="194"/>
      <c r="KI61" s="194"/>
      <c r="KJ61" s="194"/>
      <c r="KK61" s="194"/>
      <c r="KL61" s="194"/>
      <c r="KM61" s="194"/>
      <c r="KN61" s="194"/>
      <c r="KO61" s="194"/>
      <c r="KP61" s="194"/>
      <c r="KQ61" s="194"/>
      <c r="KR61" s="194"/>
      <c r="KS61" s="194"/>
      <c r="KT61" s="194"/>
      <c r="KU61" s="194"/>
      <c r="KV61" s="194"/>
      <c r="KW61" s="194"/>
      <c r="KX61" s="194"/>
      <c r="KY61" s="194"/>
      <c r="KZ61" s="194"/>
      <c r="LA61" s="194"/>
      <c r="LB61" s="194"/>
      <c r="LC61" s="194"/>
      <c r="LD61" s="194"/>
      <c r="LE61" s="194"/>
      <c r="LF61" s="194"/>
      <c r="LG61" s="194"/>
      <c r="LH61" s="194"/>
      <c r="LI61" s="194"/>
      <c r="LJ61" s="194"/>
      <c r="LK61" s="194"/>
      <c r="LL61" s="194"/>
      <c r="LM61" s="194"/>
      <c r="LN61" s="194"/>
      <c r="LO61" s="194"/>
      <c r="LP61" s="194"/>
      <c r="LQ61" s="194"/>
      <c r="LR61" s="194"/>
      <c r="LS61" s="194"/>
      <c r="LT61" s="194"/>
      <c r="LU61" s="194"/>
      <c r="LV61" s="194"/>
      <c r="LW61" s="194"/>
      <c r="LX61" s="194"/>
      <c r="LY61" s="194"/>
      <c r="LZ61" s="194"/>
      <c r="MA61" s="194"/>
      <c r="MB61" s="194"/>
      <c r="MC61" s="194"/>
      <c r="MD61" s="194"/>
      <c r="ME61" s="194"/>
      <c r="MF61" s="194"/>
      <c r="MG61" s="194"/>
      <c r="MH61" s="194"/>
      <c r="MI61" s="194"/>
      <c r="MJ61" s="194"/>
      <c r="MK61" s="194"/>
      <c r="ML61" s="194"/>
      <c r="MM61" s="194"/>
      <c r="MN61" s="194"/>
      <c r="MO61" s="194"/>
      <c r="MP61" s="194"/>
      <c r="MQ61" s="194"/>
      <c r="MR61" s="194"/>
      <c r="MS61" s="194"/>
      <c r="MT61" s="194"/>
      <c r="MU61" s="194"/>
      <c r="MV61" s="194"/>
      <c r="MW61" s="194"/>
      <c r="MX61" s="194"/>
      <c r="MY61" s="194"/>
      <c r="MZ61" s="194"/>
      <c r="NA61" s="194"/>
      <c r="NB61" s="194"/>
      <c r="NC61" s="194"/>
      <c r="ND61" s="194"/>
      <c r="NE61" s="194"/>
      <c r="NF61" s="194"/>
      <c r="NG61" s="194"/>
      <c r="NH61" s="194"/>
      <c r="NI61" s="194"/>
      <c r="NJ61" s="194"/>
      <c r="NK61" s="194"/>
      <c r="NL61" s="194"/>
      <c r="NM61" s="194"/>
      <c r="NN61" s="194"/>
      <c r="NO61" s="194"/>
      <c r="NP61" s="194"/>
      <c r="NQ61" s="194"/>
      <c r="NR61" s="194"/>
      <c r="NS61" s="194"/>
      <c r="NT61" s="194"/>
      <c r="NU61" s="194"/>
      <c r="NV61" s="194"/>
      <c r="NW61" s="194"/>
      <c r="NX61" s="194"/>
      <c r="NY61" s="194"/>
      <c r="NZ61" s="194"/>
      <c r="OA61" s="194"/>
      <c r="OB61" s="194"/>
      <c r="OC61" s="194"/>
      <c r="OD61" s="194"/>
      <c r="OE61" s="194"/>
      <c r="OF61" s="194"/>
      <c r="OG61" s="194"/>
      <c r="OH61" s="194"/>
      <c r="OI61" s="194"/>
      <c r="OJ61" s="194"/>
      <c r="OK61" s="194"/>
      <c r="OL61" s="194"/>
      <c r="OM61" s="194"/>
      <c r="ON61" s="194"/>
      <c r="OO61" s="194"/>
      <c r="OP61" s="194"/>
      <c r="OQ61" s="194"/>
      <c r="OR61" s="194"/>
      <c r="OS61" s="194"/>
      <c r="OT61" s="194"/>
      <c r="OU61" s="194"/>
      <c r="OV61" s="194"/>
      <c r="OW61" s="194"/>
      <c r="OX61" s="194"/>
      <c r="OY61" s="194"/>
      <c r="OZ61" s="194"/>
      <c r="PA61" s="194"/>
      <c r="PB61" s="194"/>
      <c r="PC61" s="194"/>
      <c r="PD61" s="194"/>
      <c r="PE61" s="194"/>
      <c r="PF61" s="194"/>
      <c r="PG61" s="194"/>
      <c r="PH61" s="194"/>
      <c r="PI61" s="194"/>
      <c r="PJ61" s="194"/>
      <c r="PK61" s="194"/>
      <c r="PL61" s="194"/>
      <c r="PM61" s="194"/>
      <c r="PN61" s="194"/>
      <c r="PO61" s="194"/>
      <c r="PP61" s="194"/>
      <c r="PQ61" s="194"/>
      <c r="PR61" s="194"/>
      <c r="PS61" s="194"/>
      <c r="PT61" s="194"/>
      <c r="PU61" s="194"/>
      <c r="PV61" s="194"/>
      <c r="PW61" s="194"/>
      <c r="PX61" s="194"/>
      <c r="PY61" s="194"/>
      <c r="PZ61" s="194"/>
      <c r="QA61" s="194"/>
      <c r="QB61" s="194"/>
      <c r="QC61" s="194"/>
      <c r="QD61" s="194"/>
      <c r="QE61" s="194"/>
      <c r="QF61" s="194"/>
      <c r="QG61" s="194"/>
      <c r="QH61" s="194"/>
      <c r="QI61" s="194"/>
      <c r="QJ61" s="194"/>
      <c r="QK61" s="194"/>
      <c r="QL61" s="194"/>
      <c r="QM61" s="194"/>
      <c r="QN61" s="194"/>
      <c r="QO61" s="194"/>
      <c r="QP61" s="194"/>
      <c r="QQ61" s="194"/>
      <c r="QR61" s="194"/>
      <c r="QS61" s="194"/>
      <c r="QT61" s="194"/>
      <c r="QU61" s="194"/>
      <c r="QV61" s="194"/>
      <c r="QW61" s="194"/>
      <c r="QX61" s="194"/>
      <c r="QY61" s="194"/>
      <c r="QZ61" s="194"/>
      <c r="RA61" s="194"/>
      <c r="RB61" s="194"/>
      <c r="RC61" s="194"/>
      <c r="RD61" s="194"/>
      <c r="RE61" s="194"/>
      <c r="RF61" s="194"/>
      <c r="RG61" s="194"/>
      <c r="RH61" s="194"/>
      <c r="RI61" s="194"/>
      <c r="RJ61" s="194"/>
      <c r="RK61" s="194"/>
      <c r="RL61" s="194"/>
      <c r="RM61" s="194"/>
      <c r="RN61" s="194"/>
      <c r="RO61" s="194"/>
      <c r="RP61" s="194"/>
      <c r="RQ61" s="194"/>
      <c r="RR61" s="194"/>
      <c r="RS61" s="194"/>
      <c r="RT61" s="194"/>
      <c r="RU61" s="194"/>
      <c r="RV61" s="194"/>
      <c r="RW61" s="194"/>
      <c r="RX61" s="194"/>
      <c r="RY61" s="194"/>
      <c r="RZ61" s="194"/>
      <c r="SA61" s="194"/>
      <c r="SB61" s="194"/>
      <c r="SC61" s="194"/>
      <c r="SD61" s="194"/>
      <c r="SE61" s="194"/>
      <c r="SF61" s="194"/>
      <c r="SG61" s="194"/>
      <c r="SH61" s="194"/>
      <c r="SI61" s="194"/>
      <c r="SJ61" s="194"/>
      <c r="SK61" s="194"/>
      <c r="SL61" s="194"/>
      <c r="SM61" s="194"/>
      <c r="SN61" s="194"/>
      <c r="SO61" s="194"/>
      <c r="SP61" s="194"/>
      <c r="SQ61" s="194"/>
      <c r="SR61" s="194"/>
      <c r="SS61" s="194"/>
      <c r="ST61" s="194"/>
      <c r="SU61" s="194"/>
      <c r="SV61" s="194"/>
      <c r="SW61" s="194"/>
      <c r="SX61" s="194"/>
      <c r="SY61" s="194"/>
      <c r="SZ61" s="194"/>
      <c r="TA61" s="194"/>
      <c r="TB61" s="194"/>
      <c r="TC61" s="194"/>
      <c r="TD61" s="194"/>
      <c r="TE61" s="194"/>
      <c r="TF61" s="194"/>
      <c r="TG61" s="194"/>
      <c r="TH61" s="194"/>
      <c r="TI61" s="194"/>
      <c r="TJ61" s="194"/>
      <c r="TK61" s="194"/>
      <c r="TL61" s="194"/>
      <c r="TM61" s="194"/>
      <c r="TN61" s="194"/>
      <c r="TO61" s="194"/>
      <c r="TP61" s="194"/>
      <c r="TQ61" s="194"/>
      <c r="TR61" s="194"/>
      <c r="TS61" s="194"/>
      <c r="TT61" s="194"/>
      <c r="TU61" s="194"/>
      <c r="TV61" s="194"/>
      <c r="TW61" s="194"/>
      <c r="TX61" s="194"/>
      <c r="TY61" s="194"/>
      <c r="TZ61" s="194"/>
      <c r="UA61" s="194"/>
      <c r="UB61" s="194"/>
      <c r="UC61" s="194"/>
      <c r="UD61" s="194"/>
      <c r="UE61" s="194"/>
      <c r="UF61" s="194"/>
      <c r="UG61" s="194"/>
      <c r="UH61" s="194"/>
      <c r="UI61" s="194"/>
      <c r="UJ61" s="194"/>
      <c r="UK61" s="194"/>
      <c r="UL61" s="194"/>
      <c r="UM61" s="194"/>
      <c r="UN61" s="194"/>
      <c r="UO61" s="194"/>
      <c r="UP61" s="194"/>
      <c r="UQ61" s="194"/>
      <c r="UR61" s="194"/>
      <c r="US61" s="194"/>
      <c r="UT61" s="194"/>
      <c r="UU61" s="194"/>
      <c r="UV61" s="194"/>
      <c r="UW61" s="194"/>
      <c r="UX61" s="194"/>
      <c r="UY61" s="194"/>
      <c r="UZ61" s="194"/>
      <c r="VA61" s="194"/>
      <c r="VB61" s="194"/>
      <c r="VC61" s="194"/>
      <c r="VD61" s="194"/>
      <c r="VE61" s="194"/>
      <c r="VF61" s="194"/>
      <c r="VG61" s="194"/>
      <c r="VH61" s="194"/>
      <c r="VI61" s="194"/>
      <c r="VJ61" s="194"/>
      <c r="VK61" s="194"/>
      <c r="VL61" s="194"/>
      <c r="VM61" s="194"/>
      <c r="VN61" s="194"/>
      <c r="VO61" s="194"/>
      <c r="VP61" s="194"/>
      <c r="VQ61" s="194"/>
      <c r="VR61" s="194"/>
      <c r="VS61" s="194"/>
      <c r="VT61" s="194"/>
      <c r="VU61" s="194"/>
      <c r="VV61" s="194"/>
      <c r="VW61" s="194"/>
      <c r="VX61" s="194"/>
      <c r="VY61" s="194"/>
      <c r="VZ61" s="194"/>
      <c r="WA61" s="194"/>
      <c r="WB61" s="194"/>
      <c r="WC61" s="194"/>
      <c r="WD61" s="194"/>
      <c r="WE61" s="194"/>
      <c r="WF61" s="194"/>
      <c r="WG61" s="194"/>
      <c r="WH61" s="194"/>
      <c r="WI61" s="194"/>
      <c r="WJ61" s="194"/>
      <c r="WK61" s="194"/>
      <c r="WL61" s="194"/>
      <c r="WM61" s="194"/>
      <c r="WN61" s="194"/>
      <c r="WO61" s="194"/>
      <c r="WP61" s="194"/>
      <c r="WQ61" s="194"/>
      <c r="WR61" s="194"/>
      <c r="WS61" s="194"/>
      <c r="WT61" s="194"/>
      <c r="WU61" s="194"/>
      <c r="WV61" s="194"/>
      <c r="WW61" s="194"/>
      <c r="WX61" s="194"/>
      <c r="WY61" s="194"/>
      <c r="WZ61" s="194"/>
      <c r="XA61" s="194"/>
      <c r="XB61" s="194"/>
      <c r="XC61" s="194"/>
      <c r="XD61" s="194"/>
      <c r="XE61" s="194"/>
      <c r="XF61" s="194"/>
      <c r="XG61" s="194"/>
      <c r="XH61" s="194"/>
      <c r="XI61" s="194"/>
      <c r="XJ61" s="194"/>
      <c r="XK61" s="194"/>
      <c r="XL61" s="194"/>
      <c r="XM61" s="194"/>
      <c r="XN61" s="194"/>
      <c r="XO61" s="194"/>
      <c r="XP61" s="194"/>
      <c r="XQ61" s="194"/>
      <c r="XR61" s="194"/>
      <c r="XS61" s="194"/>
      <c r="XT61" s="194"/>
      <c r="XU61" s="194"/>
      <c r="XV61" s="194"/>
      <c r="XW61" s="194"/>
      <c r="XX61" s="194"/>
      <c r="XY61" s="194"/>
      <c r="XZ61" s="194"/>
      <c r="YA61" s="194"/>
      <c r="YB61" s="194"/>
      <c r="YC61" s="194"/>
      <c r="YD61" s="194"/>
      <c r="YE61" s="194"/>
      <c r="YF61" s="194"/>
      <c r="YG61" s="194"/>
      <c r="YH61" s="194"/>
      <c r="YI61" s="194"/>
      <c r="YJ61" s="194"/>
      <c r="YK61" s="194"/>
      <c r="YL61" s="194"/>
      <c r="YM61" s="194"/>
      <c r="YN61" s="194"/>
      <c r="YO61" s="194"/>
      <c r="YP61" s="194"/>
      <c r="YQ61" s="194"/>
      <c r="YR61" s="194"/>
      <c r="YS61" s="194"/>
      <c r="YT61" s="194"/>
      <c r="YU61" s="194"/>
      <c r="YV61" s="194"/>
      <c r="YW61" s="194"/>
      <c r="YX61" s="194"/>
      <c r="YY61" s="194"/>
      <c r="YZ61" s="194"/>
      <c r="ZA61" s="194"/>
      <c r="ZB61" s="194"/>
      <c r="ZC61" s="194"/>
      <c r="ZD61" s="194"/>
      <c r="ZE61" s="194"/>
      <c r="ZF61" s="194"/>
      <c r="ZG61" s="194"/>
      <c r="ZH61" s="194"/>
      <c r="ZI61" s="194"/>
      <c r="ZJ61" s="194"/>
      <c r="ZK61" s="194"/>
      <c r="ZL61" s="194"/>
      <c r="ZM61" s="194"/>
      <c r="ZN61" s="194"/>
      <c r="ZO61" s="194"/>
      <c r="ZP61" s="194"/>
      <c r="ZQ61" s="194"/>
      <c r="ZR61" s="194"/>
      <c r="ZS61" s="194"/>
      <c r="ZT61" s="194"/>
      <c r="ZU61" s="194"/>
      <c r="ZV61" s="194"/>
      <c r="ZW61" s="194"/>
      <c r="ZX61" s="194"/>
      <c r="ZY61" s="194"/>
      <c r="ZZ61" s="194"/>
    </row>
    <row r="62" spans="1:702" s="39" customFormat="1" ht="19.5" customHeight="1">
      <c r="A62" s="194"/>
      <c r="B62" s="823"/>
      <c r="C62" s="672"/>
      <c r="D62" s="660"/>
      <c r="E62" s="661"/>
      <c r="F62" s="676"/>
      <c r="G62" s="663" t="str">
        <f t="shared" si="3"/>
        <v/>
      </c>
      <c r="H62" s="664"/>
      <c r="I62" s="664"/>
      <c r="J62" s="81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194"/>
      <c r="AZ62" s="194"/>
      <c r="BA62" s="194"/>
      <c r="BB62" s="194"/>
      <c r="BC62" s="194"/>
      <c r="BD62" s="194"/>
      <c r="BE62" s="194"/>
      <c r="BF62" s="194"/>
      <c r="BG62" s="194"/>
      <c r="BH62" s="194"/>
      <c r="BI62" s="194"/>
      <c r="BJ62" s="194"/>
      <c r="BK62" s="194"/>
      <c r="BL62" s="194"/>
      <c r="BM62" s="194"/>
      <c r="BN62" s="194"/>
      <c r="BO62" s="194"/>
      <c r="BP62" s="194"/>
      <c r="BQ62" s="194"/>
      <c r="BR62" s="194"/>
      <c r="BS62" s="194"/>
      <c r="BT62" s="194"/>
      <c r="BU62" s="194"/>
      <c r="BV62" s="194"/>
      <c r="BW62" s="194"/>
      <c r="BX62" s="194"/>
      <c r="BY62" s="194"/>
      <c r="BZ62" s="194"/>
      <c r="CA62" s="194"/>
      <c r="CB62" s="194"/>
      <c r="CC62" s="194"/>
      <c r="CD62" s="194"/>
      <c r="CE62" s="194"/>
      <c r="CF62" s="194"/>
      <c r="CG62" s="194"/>
      <c r="CH62" s="194"/>
      <c r="CI62" s="194"/>
      <c r="CJ62" s="194"/>
      <c r="CK62" s="194"/>
      <c r="CL62" s="194"/>
      <c r="CM62" s="194"/>
      <c r="CN62" s="194"/>
      <c r="CO62" s="194"/>
      <c r="CP62" s="194"/>
      <c r="CQ62" s="194"/>
      <c r="CR62" s="194"/>
      <c r="CS62" s="194"/>
      <c r="CT62" s="194"/>
      <c r="CU62" s="194"/>
      <c r="CV62" s="194"/>
      <c r="CW62" s="194"/>
      <c r="CX62" s="194"/>
      <c r="CY62" s="194"/>
      <c r="CZ62" s="194"/>
      <c r="DA62" s="194"/>
      <c r="DB62" s="194"/>
      <c r="DC62" s="194"/>
      <c r="DD62" s="194"/>
      <c r="DE62" s="194"/>
      <c r="DF62" s="194"/>
      <c r="DG62" s="194"/>
      <c r="DH62" s="194"/>
      <c r="DI62" s="194"/>
      <c r="DJ62" s="194"/>
      <c r="DK62" s="194"/>
      <c r="DL62" s="194"/>
      <c r="DM62" s="194"/>
      <c r="DN62" s="194"/>
      <c r="DO62" s="194"/>
      <c r="DP62" s="194"/>
      <c r="DQ62" s="194"/>
      <c r="DR62" s="194"/>
      <c r="DS62" s="194"/>
      <c r="DT62" s="194"/>
      <c r="DU62" s="194"/>
      <c r="DV62" s="194"/>
      <c r="DW62" s="194"/>
      <c r="DX62" s="194"/>
      <c r="DY62" s="194"/>
      <c r="DZ62" s="194"/>
      <c r="EA62" s="194"/>
      <c r="EB62" s="194"/>
      <c r="EC62" s="194"/>
      <c r="ED62" s="194"/>
      <c r="EE62" s="194"/>
      <c r="EF62" s="194"/>
      <c r="EG62" s="194"/>
      <c r="EH62" s="194"/>
      <c r="EI62" s="194"/>
      <c r="EJ62" s="194"/>
      <c r="EK62" s="194"/>
      <c r="EL62" s="194"/>
      <c r="EM62" s="194"/>
      <c r="EN62" s="194"/>
      <c r="EO62" s="194"/>
      <c r="EP62" s="194"/>
      <c r="EQ62" s="194"/>
      <c r="ER62" s="194"/>
      <c r="ES62" s="194"/>
      <c r="ET62" s="194"/>
      <c r="EU62" s="194"/>
      <c r="EV62" s="194"/>
      <c r="EW62" s="194"/>
      <c r="EX62" s="194"/>
      <c r="EY62" s="194"/>
      <c r="EZ62" s="194"/>
      <c r="FA62" s="194"/>
      <c r="FB62" s="194"/>
      <c r="FC62" s="194"/>
      <c r="FD62" s="194"/>
      <c r="FE62" s="194"/>
      <c r="FF62" s="194"/>
      <c r="FG62" s="194"/>
      <c r="FH62" s="194"/>
      <c r="FI62" s="194"/>
      <c r="FJ62" s="194"/>
      <c r="FK62" s="194"/>
      <c r="FL62" s="194"/>
      <c r="FM62" s="194"/>
      <c r="FN62" s="194"/>
      <c r="FO62" s="194"/>
      <c r="FP62" s="194"/>
      <c r="FQ62" s="194"/>
      <c r="FR62" s="194"/>
      <c r="FS62" s="194"/>
      <c r="FT62" s="194"/>
      <c r="FU62" s="194"/>
      <c r="FV62" s="194"/>
      <c r="FW62" s="194"/>
      <c r="FX62" s="194"/>
      <c r="FY62" s="194"/>
      <c r="FZ62" s="194"/>
      <c r="GA62" s="194"/>
      <c r="GB62" s="194"/>
      <c r="GC62" s="194"/>
      <c r="GD62" s="194"/>
      <c r="GE62" s="194"/>
      <c r="GF62" s="194"/>
      <c r="GG62" s="194"/>
      <c r="GH62" s="194"/>
      <c r="GI62" s="194"/>
      <c r="GJ62" s="194"/>
      <c r="GK62" s="194"/>
      <c r="GL62" s="194"/>
      <c r="GM62" s="194"/>
      <c r="GN62" s="194"/>
      <c r="GO62" s="194"/>
      <c r="GP62" s="194"/>
      <c r="GQ62" s="194"/>
      <c r="GR62" s="194"/>
      <c r="GS62" s="194"/>
      <c r="GT62" s="194"/>
      <c r="GU62" s="194"/>
      <c r="GV62" s="194"/>
      <c r="GW62" s="194"/>
      <c r="GX62" s="194"/>
      <c r="GY62" s="194"/>
      <c r="GZ62" s="194"/>
      <c r="HA62" s="194"/>
      <c r="HB62" s="194"/>
      <c r="HC62" s="194"/>
      <c r="HD62" s="194"/>
      <c r="HE62" s="194"/>
      <c r="HF62" s="194"/>
      <c r="HG62" s="194"/>
      <c r="HH62" s="194"/>
      <c r="HI62" s="194"/>
      <c r="HJ62" s="194"/>
      <c r="HK62" s="194"/>
      <c r="HL62" s="194"/>
      <c r="HM62" s="194"/>
      <c r="HN62" s="194"/>
      <c r="HO62" s="194"/>
      <c r="HP62" s="194"/>
      <c r="HQ62" s="194"/>
      <c r="HR62" s="194"/>
      <c r="HS62" s="194"/>
      <c r="HT62" s="194"/>
      <c r="HU62" s="194"/>
      <c r="HV62" s="194"/>
      <c r="HW62" s="194"/>
      <c r="HX62" s="194"/>
      <c r="HY62" s="194"/>
      <c r="HZ62" s="194"/>
      <c r="IA62" s="194"/>
      <c r="IB62" s="194"/>
      <c r="IC62" s="194"/>
      <c r="ID62" s="194"/>
      <c r="IE62" s="194"/>
      <c r="IF62" s="194"/>
      <c r="IG62" s="194"/>
      <c r="IH62" s="194"/>
      <c r="II62" s="194"/>
      <c r="IJ62" s="194"/>
      <c r="IK62" s="194"/>
      <c r="IL62" s="194"/>
      <c r="IM62" s="194"/>
      <c r="IN62" s="194"/>
      <c r="IO62" s="194"/>
      <c r="IP62" s="194"/>
      <c r="IQ62" s="194"/>
      <c r="IR62" s="194"/>
      <c r="IS62" s="194"/>
      <c r="IT62" s="194"/>
      <c r="IU62" s="194"/>
      <c r="IV62" s="194"/>
      <c r="IW62" s="194"/>
      <c r="IX62" s="194"/>
      <c r="IY62" s="194"/>
      <c r="IZ62" s="194"/>
      <c r="JA62" s="194"/>
      <c r="JB62" s="194"/>
      <c r="JC62" s="194"/>
      <c r="JD62" s="194"/>
      <c r="JE62" s="194"/>
      <c r="JF62" s="194"/>
      <c r="JG62" s="194"/>
      <c r="JH62" s="194"/>
      <c r="JI62" s="194"/>
      <c r="JJ62" s="194"/>
      <c r="JK62" s="194"/>
      <c r="JL62" s="194"/>
      <c r="JM62" s="194"/>
      <c r="JN62" s="194"/>
      <c r="JO62" s="194"/>
      <c r="JP62" s="194"/>
      <c r="JQ62" s="194"/>
      <c r="JR62" s="194"/>
      <c r="JS62" s="194"/>
      <c r="JT62" s="194"/>
      <c r="JU62" s="194"/>
      <c r="JV62" s="194"/>
      <c r="JW62" s="194"/>
      <c r="JX62" s="194"/>
      <c r="JY62" s="194"/>
      <c r="JZ62" s="194"/>
      <c r="KA62" s="194"/>
      <c r="KB62" s="194"/>
      <c r="KC62" s="194"/>
      <c r="KD62" s="194"/>
      <c r="KE62" s="194"/>
      <c r="KF62" s="194"/>
      <c r="KG62" s="194"/>
      <c r="KH62" s="194"/>
      <c r="KI62" s="194"/>
      <c r="KJ62" s="194"/>
      <c r="KK62" s="194"/>
      <c r="KL62" s="194"/>
      <c r="KM62" s="194"/>
      <c r="KN62" s="194"/>
      <c r="KO62" s="194"/>
      <c r="KP62" s="194"/>
      <c r="KQ62" s="194"/>
      <c r="KR62" s="194"/>
      <c r="KS62" s="194"/>
      <c r="KT62" s="194"/>
      <c r="KU62" s="194"/>
      <c r="KV62" s="194"/>
      <c r="KW62" s="194"/>
      <c r="KX62" s="194"/>
      <c r="KY62" s="194"/>
      <c r="KZ62" s="194"/>
      <c r="LA62" s="194"/>
      <c r="LB62" s="194"/>
      <c r="LC62" s="194"/>
      <c r="LD62" s="194"/>
      <c r="LE62" s="194"/>
      <c r="LF62" s="194"/>
      <c r="LG62" s="194"/>
      <c r="LH62" s="194"/>
      <c r="LI62" s="194"/>
      <c r="LJ62" s="194"/>
      <c r="LK62" s="194"/>
      <c r="LL62" s="194"/>
      <c r="LM62" s="194"/>
      <c r="LN62" s="194"/>
      <c r="LO62" s="194"/>
      <c r="LP62" s="194"/>
      <c r="LQ62" s="194"/>
      <c r="LR62" s="194"/>
      <c r="LS62" s="194"/>
      <c r="LT62" s="194"/>
      <c r="LU62" s="194"/>
      <c r="LV62" s="194"/>
      <c r="LW62" s="194"/>
      <c r="LX62" s="194"/>
      <c r="LY62" s="194"/>
      <c r="LZ62" s="194"/>
      <c r="MA62" s="194"/>
      <c r="MB62" s="194"/>
      <c r="MC62" s="194"/>
      <c r="MD62" s="194"/>
      <c r="ME62" s="194"/>
      <c r="MF62" s="194"/>
      <c r="MG62" s="194"/>
      <c r="MH62" s="194"/>
      <c r="MI62" s="194"/>
      <c r="MJ62" s="194"/>
      <c r="MK62" s="194"/>
      <c r="ML62" s="194"/>
      <c r="MM62" s="194"/>
      <c r="MN62" s="194"/>
      <c r="MO62" s="194"/>
      <c r="MP62" s="194"/>
      <c r="MQ62" s="194"/>
      <c r="MR62" s="194"/>
      <c r="MS62" s="194"/>
      <c r="MT62" s="194"/>
      <c r="MU62" s="194"/>
      <c r="MV62" s="194"/>
      <c r="MW62" s="194"/>
      <c r="MX62" s="194"/>
      <c r="MY62" s="194"/>
      <c r="MZ62" s="194"/>
      <c r="NA62" s="194"/>
      <c r="NB62" s="194"/>
      <c r="NC62" s="194"/>
      <c r="ND62" s="194"/>
      <c r="NE62" s="194"/>
      <c r="NF62" s="194"/>
      <c r="NG62" s="194"/>
      <c r="NH62" s="194"/>
      <c r="NI62" s="194"/>
      <c r="NJ62" s="194"/>
      <c r="NK62" s="194"/>
      <c r="NL62" s="194"/>
      <c r="NM62" s="194"/>
      <c r="NN62" s="194"/>
      <c r="NO62" s="194"/>
      <c r="NP62" s="194"/>
      <c r="NQ62" s="194"/>
      <c r="NR62" s="194"/>
      <c r="NS62" s="194"/>
      <c r="NT62" s="194"/>
      <c r="NU62" s="194"/>
      <c r="NV62" s="194"/>
      <c r="NW62" s="194"/>
      <c r="NX62" s="194"/>
      <c r="NY62" s="194"/>
      <c r="NZ62" s="194"/>
      <c r="OA62" s="194"/>
      <c r="OB62" s="194"/>
      <c r="OC62" s="194"/>
      <c r="OD62" s="194"/>
      <c r="OE62" s="194"/>
      <c r="OF62" s="194"/>
      <c r="OG62" s="194"/>
      <c r="OH62" s="194"/>
      <c r="OI62" s="194"/>
      <c r="OJ62" s="194"/>
      <c r="OK62" s="194"/>
      <c r="OL62" s="194"/>
      <c r="OM62" s="194"/>
      <c r="ON62" s="194"/>
      <c r="OO62" s="194"/>
      <c r="OP62" s="194"/>
      <c r="OQ62" s="194"/>
      <c r="OR62" s="194"/>
      <c r="OS62" s="194"/>
      <c r="OT62" s="194"/>
      <c r="OU62" s="194"/>
      <c r="OV62" s="194"/>
      <c r="OW62" s="194"/>
      <c r="OX62" s="194"/>
      <c r="OY62" s="194"/>
      <c r="OZ62" s="194"/>
      <c r="PA62" s="194"/>
      <c r="PB62" s="194"/>
      <c r="PC62" s="194"/>
      <c r="PD62" s="194"/>
      <c r="PE62" s="194"/>
      <c r="PF62" s="194"/>
      <c r="PG62" s="194"/>
      <c r="PH62" s="194"/>
      <c r="PI62" s="194"/>
      <c r="PJ62" s="194"/>
      <c r="PK62" s="194"/>
      <c r="PL62" s="194"/>
      <c r="PM62" s="194"/>
      <c r="PN62" s="194"/>
      <c r="PO62" s="194"/>
      <c r="PP62" s="194"/>
      <c r="PQ62" s="194"/>
      <c r="PR62" s="194"/>
      <c r="PS62" s="194"/>
      <c r="PT62" s="194"/>
      <c r="PU62" s="194"/>
      <c r="PV62" s="194"/>
      <c r="PW62" s="194"/>
      <c r="PX62" s="194"/>
      <c r="PY62" s="194"/>
      <c r="PZ62" s="194"/>
      <c r="QA62" s="194"/>
      <c r="QB62" s="194"/>
      <c r="QC62" s="194"/>
      <c r="QD62" s="194"/>
      <c r="QE62" s="194"/>
      <c r="QF62" s="194"/>
      <c r="QG62" s="194"/>
      <c r="QH62" s="194"/>
      <c r="QI62" s="194"/>
      <c r="QJ62" s="194"/>
      <c r="QK62" s="194"/>
      <c r="QL62" s="194"/>
      <c r="QM62" s="194"/>
      <c r="QN62" s="194"/>
      <c r="QO62" s="194"/>
      <c r="QP62" s="194"/>
      <c r="QQ62" s="194"/>
      <c r="QR62" s="194"/>
      <c r="QS62" s="194"/>
      <c r="QT62" s="194"/>
      <c r="QU62" s="194"/>
      <c r="QV62" s="194"/>
      <c r="QW62" s="194"/>
      <c r="QX62" s="194"/>
      <c r="QY62" s="194"/>
      <c r="QZ62" s="194"/>
      <c r="RA62" s="194"/>
      <c r="RB62" s="194"/>
      <c r="RC62" s="194"/>
      <c r="RD62" s="194"/>
      <c r="RE62" s="194"/>
      <c r="RF62" s="194"/>
      <c r="RG62" s="194"/>
      <c r="RH62" s="194"/>
      <c r="RI62" s="194"/>
      <c r="RJ62" s="194"/>
      <c r="RK62" s="194"/>
      <c r="RL62" s="194"/>
      <c r="RM62" s="194"/>
      <c r="RN62" s="194"/>
      <c r="RO62" s="194"/>
      <c r="RP62" s="194"/>
      <c r="RQ62" s="194"/>
      <c r="RR62" s="194"/>
      <c r="RS62" s="194"/>
      <c r="RT62" s="194"/>
      <c r="RU62" s="194"/>
      <c r="RV62" s="194"/>
      <c r="RW62" s="194"/>
      <c r="RX62" s="194"/>
      <c r="RY62" s="194"/>
      <c r="RZ62" s="194"/>
      <c r="SA62" s="194"/>
      <c r="SB62" s="194"/>
      <c r="SC62" s="194"/>
      <c r="SD62" s="194"/>
      <c r="SE62" s="194"/>
      <c r="SF62" s="194"/>
      <c r="SG62" s="194"/>
      <c r="SH62" s="194"/>
      <c r="SI62" s="194"/>
      <c r="SJ62" s="194"/>
      <c r="SK62" s="194"/>
      <c r="SL62" s="194"/>
      <c r="SM62" s="194"/>
      <c r="SN62" s="194"/>
      <c r="SO62" s="194"/>
      <c r="SP62" s="194"/>
      <c r="SQ62" s="194"/>
      <c r="SR62" s="194"/>
      <c r="SS62" s="194"/>
      <c r="ST62" s="194"/>
      <c r="SU62" s="194"/>
      <c r="SV62" s="194"/>
      <c r="SW62" s="194"/>
      <c r="SX62" s="194"/>
      <c r="SY62" s="194"/>
      <c r="SZ62" s="194"/>
      <c r="TA62" s="194"/>
      <c r="TB62" s="194"/>
      <c r="TC62" s="194"/>
      <c r="TD62" s="194"/>
      <c r="TE62" s="194"/>
      <c r="TF62" s="194"/>
      <c r="TG62" s="194"/>
      <c r="TH62" s="194"/>
      <c r="TI62" s="194"/>
      <c r="TJ62" s="194"/>
      <c r="TK62" s="194"/>
      <c r="TL62" s="194"/>
      <c r="TM62" s="194"/>
      <c r="TN62" s="194"/>
      <c r="TO62" s="194"/>
      <c r="TP62" s="194"/>
      <c r="TQ62" s="194"/>
      <c r="TR62" s="194"/>
      <c r="TS62" s="194"/>
      <c r="TT62" s="194"/>
      <c r="TU62" s="194"/>
      <c r="TV62" s="194"/>
      <c r="TW62" s="194"/>
      <c r="TX62" s="194"/>
      <c r="TY62" s="194"/>
      <c r="TZ62" s="194"/>
      <c r="UA62" s="194"/>
      <c r="UB62" s="194"/>
      <c r="UC62" s="194"/>
      <c r="UD62" s="194"/>
      <c r="UE62" s="194"/>
      <c r="UF62" s="194"/>
      <c r="UG62" s="194"/>
      <c r="UH62" s="194"/>
      <c r="UI62" s="194"/>
      <c r="UJ62" s="194"/>
      <c r="UK62" s="194"/>
      <c r="UL62" s="194"/>
      <c r="UM62" s="194"/>
      <c r="UN62" s="194"/>
      <c r="UO62" s="194"/>
      <c r="UP62" s="194"/>
      <c r="UQ62" s="194"/>
      <c r="UR62" s="194"/>
      <c r="US62" s="194"/>
      <c r="UT62" s="194"/>
      <c r="UU62" s="194"/>
      <c r="UV62" s="194"/>
      <c r="UW62" s="194"/>
      <c r="UX62" s="194"/>
      <c r="UY62" s="194"/>
      <c r="UZ62" s="194"/>
      <c r="VA62" s="194"/>
      <c r="VB62" s="194"/>
      <c r="VC62" s="194"/>
      <c r="VD62" s="194"/>
      <c r="VE62" s="194"/>
      <c r="VF62" s="194"/>
      <c r="VG62" s="194"/>
      <c r="VH62" s="194"/>
      <c r="VI62" s="194"/>
      <c r="VJ62" s="194"/>
      <c r="VK62" s="194"/>
      <c r="VL62" s="194"/>
      <c r="VM62" s="194"/>
      <c r="VN62" s="194"/>
      <c r="VO62" s="194"/>
      <c r="VP62" s="194"/>
      <c r="VQ62" s="194"/>
      <c r="VR62" s="194"/>
      <c r="VS62" s="194"/>
      <c r="VT62" s="194"/>
      <c r="VU62" s="194"/>
      <c r="VV62" s="194"/>
      <c r="VW62" s="194"/>
      <c r="VX62" s="194"/>
      <c r="VY62" s="194"/>
      <c r="VZ62" s="194"/>
      <c r="WA62" s="194"/>
      <c r="WB62" s="194"/>
      <c r="WC62" s="194"/>
      <c r="WD62" s="194"/>
      <c r="WE62" s="194"/>
      <c r="WF62" s="194"/>
      <c r="WG62" s="194"/>
      <c r="WH62" s="194"/>
      <c r="WI62" s="194"/>
      <c r="WJ62" s="194"/>
      <c r="WK62" s="194"/>
      <c r="WL62" s="194"/>
      <c r="WM62" s="194"/>
      <c r="WN62" s="194"/>
      <c r="WO62" s="194"/>
      <c r="WP62" s="194"/>
      <c r="WQ62" s="194"/>
      <c r="WR62" s="194"/>
      <c r="WS62" s="194"/>
      <c r="WT62" s="194"/>
      <c r="WU62" s="194"/>
      <c r="WV62" s="194"/>
      <c r="WW62" s="194"/>
      <c r="WX62" s="194"/>
      <c r="WY62" s="194"/>
      <c r="WZ62" s="194"/>
      <c r="XA62" s="194"/>
      <c r="XB62" s="194"/>
      <c r="XC62" s="194"/>
      <c r="XD62" s="194"/>
      <c r="XE62" s="194"/>
      <c r="XF62" s="194"/>
      <c r="XG62" s="194"/>
      <c r="XH62" s="194"/>
      <c r="XI62" s="194"/>
      <c r="XJ62" s="194"/>
      <c r="XK62" s="194"/>
      <c r="XL62" s="194"/>
      <c r="XM62" s="194"/>
      <c r="XN62" s="194"/>
      <c r="XO62" s="194"/>
      <c r="XP62" s="194"/>
      <c r="XQ62" s="194"/>
      <c r="XR62" s="194"/>
      <c r="XS62" s="194"/>
      <c r="XT62" s="194"/>
      <c r="XU62" s="194"/>
      <c r="XV62" s="194"/>
      <c r="XW62" s="194"/>
      <c r="XX62" s="194"/>
      <c r="XY62" s="194"/>
      <c r="XZ62" s="194"/>
      <c r="YA62" s="194"/>
      <c r="YB62" s="194"/>
      <c r="YC62" s="194"/>
      <c r="YD62" s="194"/>
      <c r="YE62" s="194"/>
      <c r="YF62" s="194"/>
      <c r="YG62" s="194"/>
      <c r="YH62" s="194"/>
      <c r="YI62" s="194"/>
      <c r="YJ62" s="194"/>
      <c r="YK62" s="194"/>
      <c r="YL62" s="194"/>
      <c r="YM62" s="194"/>
      <c r="YN62" s="194"/>
      <c r="YO62" s="194"/>
      <c r="YP62" s="194"/>
      <c r="YQ62" s="194"/>
      <c r="YR62" s="194"/>
      <c r="YS62" s="194"/>
      <c r="YT62" s="194"/>
      <c r="YU62" s="194"/>
      <c r="YV62" s="194"/>
      <c r="YW62" s="194"/>
      <c r="YX62" s="194"/>
      <c r="YY62" s="194"/>
      <c r="YZ62" s="194"/>
      <c r="ZA62" s="194"/>
      <c r="ZB62" s="194"/>
      <c r="ZC62" s="194"/>
      <c r="ZD62" s="194"/>
      <c r="ZE62" s="194"/>
      <c r="ZF62" s="194"/>
      <c r="ZG62" s="194"/>
      <c r="ZH62" s="194"/>
      <c r="ZI62" s="194"/>
      <c r="ZJ62" s="194"/>
      <c r="ZK62" s="194"/>
      <c r="ZL62" s="194"/>
      <c r="ZM62" s="194"/>
      <c r="ZN62" s="194"/>
      <c r="ZO62" s="194"/>
      <c r="ZP62" s="194"/>
      <c r="ZQ62" s="194"/>
      <c r="ZR62" s="194"/>
      <c r="ZS62" s="194"/>
      <c r="ZT62" s="194"/>
      <c r="ZU62" s="194"/>
      <c r="ZV62" s="194"/>
      <c r="ZW62" s="194"/>
      <c r="ZX62" s="194"/>
      <c r="ZY62" s="194"/>
      <c r="ZZ62" s="194"/>
    </row>
    <row r="63" spans="1:702" s="39" customFormat="1" ht="24.75" customHeight="1">
      <c r="A63" s="194"/>
      <c r="B63" s="651"/>
      <c r="C63" s="396"/>
      <c r="D63" s="665"/>
      <c r="E63" s="1068" t="s">
        <v>418</v>
      </c>
      <c r="F63" s="1069"/>
      <c r="G63" s="819">
        <f>SUM(G48:G62)</f>
        <v>0</v>
      </c>
      <c r="H63" s="667"/>
      <c r="I63" s="667"/>
      <c r="J63" s="815"/>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4"/>
      <c r="BT63" s="194"/>
      <c r="BU63" s="194"/>
      <c r="BV63" s="194"/>
      <c r="BW63" s="194"/>
      <c r="BX63" s="194"/>
      <c r="BY63" s="194"/>
      <c r="BZ63" s="194"/>
      <c r="CA63" s="194"/>
      <c r="CB63" s="194"/>
      <c r="CC63" s="194"/>
      <c r="CD63" s="194"/>
      <c r="CE63" s="194"/>
      <c r="CF63" s="194"/>
      <c r="CG63" s="194"/>
      <c r="CH63" s="194"/>
      <c r="CI63" s="194"/>
      <c r="CJ63" s="194"/>
      <c r="CK63" s="194"/>
      <c r="CL63" s="194"/>
      <c r="CM63" s="194"/>
      <c r="CN63" s="194"/>
      <c r="CO63" s="194"/>
      <c r="CP63" s="194"/>
      <c r="CQ63" s="194"/>
      <c r="CR63" s="194"/>
      <c r="CS63" s="194"/>
      <c r="CT63" s="194"/>
      <c r="CU63" s="194"/>
      <c r="CV63" s="194"/>
      <c r="CW63" s="194"/>
      <c r="CX63" s="194"/>
      <c r="CY63" s="194"/>
      <c r="CZ63" s="194"/>
      <c r="DA63" s="194"/>
      <c r="DB63" s="194"/>
      <c r="DC63" s="194"/>
      <c r="DD63" s="194"/>
      <c r="DE63" s="194"/>
      <c r="DF63" s="194"/>
      <c r="DG63" s="194"/>
      <c r="DH63" s="194"/>
      <c r="DI63" s="194"/>
      <c r="DJ63" s="194"/>
      <c r="DK63" s="194"/>
      <c r="DL63" s="194"/>
      <c r="DM63" s="194"/>
      <c r="DN63" s="194"/>
      <c r="DO63" s="194"/>
      <c r="DP63" s="194"/>
      <c r="DQ63" s="194"/>
      <c r="DR63" s="194"/>
      <c r="DS63" s="194"/>
      <c r="DT63" s="194"/>
      <c r="DU63" s="194"/>
      <c r="DV63" s="194"/>
      <c r="DW63" s="194"/>
      <c r="DX63" s="194"/>
      <c r="DY63" s="194"/>
      <c r="DZ63" s="194"/>
      <c r="EA63" s="194"/>
      <c r="EB63" s="194"/>
      <c r="EC63" s="194"/>
      <c r="ED63" s="194"/>
      <c r="EE63" s="194"/>
      <c r="EF63" s="194"/>
      <c r="EG63" s="194"/>
      <c r="EH63" s="194"/>
      <c r="EI63" s="194"/>
      <c r="EJ63" s="194"/>
      <c r="EK63" s="194"/>
      <c r="EL63" s="194"/>
      <c r="EM63" s="194"/>
      <c r="EN63" s="194"/>
      <c r="EO63" s="194"/>
      <c r="EP63" s="194"/>
      <c r="EQ63" s="194"/>
      <c r="ER63" s="194"/>
      <c r="ES63" s="194"/>
      <c r="ET63" s="194"/>
      <c r="EU63" s="194"/>
      <c r="EV63" s="194"/>
      <c r="EW63" s="194"/>
      <c r="EX63" s="194"/>
      <c r="EY63" s="194"/>
      <c r="EZ63" s="194"/>
      <c r="FA63" s="194"/>
      <c r="FB63" s="194"/>
      <c r="FC63" s="194"/>
      <c r="FD63" s="194"/>
      <c r="FE63" s="194"/>
      <c r="FF63" s="194"/>
      <c r="FG63" s="194"/>
      <c r="FH63" s="194"/>
      <c r="FI63" s="194"/>
      <c r="FJ63" s="194"/>
      <c r="FK63" s="194"/>
      <c r="FL63" s="194"/>
      <c r="FM63" s="194"/>
      <c r="FN63" s="194"/>
      <c r="FO63" s="194"/>
      <c r="FP63" s="194"/>
      <c r="FQ63" s="194"/>
      <c r="FR63" s="194"/>
      <c r="FS63" s="194"/>
      <c r="FT63" s="194"/>
      <c r="FU63" s="194"/>
      <c r="FV63" s="194"/>
      <c r="FW63" s="194"/>
      <c r="FX63" s="194"/>
      <c r="FY63" s="194"/>
      <c r="FZ63" s="194"/>
      <c r="GA63" s="194"/>
      <c r="GB63" s="194"/>
      <c r="GC63" s="194"/>
      <c r="GD63" s="194"/>
      <c r="GE63" s="194"/>
      <c r="GF63" s="194"/>
      <c r="GG63" s="194"/>
      <c r="GH63" s="194"/>
      <c r="GI63" s="194"/>
      <c r="GJ63" s="194"/>
      <c r="GK63" s="194"/>
      <c r="GL63" s="194"/>
      <c r="GM63" s="194"/>
      <c r="GN63" s="194"/>
      <c r="GO63" s="194"/>
      <c r="GP63" s="194"/>
      <c r="GQ63" s="194"/>
      <c r="GR63" s="194"/>
      <c r="GS63" s="194"/>
      <c r="GT63" s="194"/>
      <c r="GU63" s="194"/>
      <c r="GV63" s="194"/>
      <c r="GW63" s="194"/>
      <c r="GX63" s="194"/>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c r="HV63" s="194"/>
      <c r="HW63" s="194"/>
      <c r="HX63" s="194"/>
      <c r="HY63" s="194"/>
      <c r="HZ63" s="194"/>
      <c r="IA63" s="194"/>
      <c r="IB63" s="194"/>
      <c r="IC63" s="194"/>
      <c r="ID63" s="194"/>
      <c r="IE63" s="194"/>
      <c r="IF63" s="194"/>
      <c r="IG63" s="194"/>
      <c r="IH63" s="194"/>
      <c r="II63" s="194"/>
      <c r="IJ63" s="194"/>
      <c r="IK63" s="194"/>
      <c r="IL63" s="194"/>
      <c r="IM63" s="194"/>
      <c r="IN63" s="194"/>
      <c r="IO63" s="194"/>
      <c r="IP63" s="194"/>
      <c r="IQ63" s="194"/>
      <c r="IR63" s="194"/>
      <c r="IS63" s="194"/>
      <c r="IT63" s="194"/>
      <c r="IU63" s="194"/>
      <c r="IV63" s="194"/>
      <c r="IW63" s="194"/>
      <c r="IX63" s="194"/>
      <c r="IY63" s="194"/>
      <c r="IZ63" s="194"/>
      <c r="JA63" s="194"/>
      <c r="JB63" s="194"/>
      <c r="JC63" s="194"/>
      <c r="JD63" s="194"/>
      <c r="JE63" s="194"/>
      <c r="JF63" s="194"/>
      <c r="JG63" s="194"/>
      <c r="JH63" s="194"/>
      <c r="JI63" s="194"/>
      <c r="JJ63" s="194"/>
      <c r="JK63" s="194"/>
      <c r="JL63" s="194"/>
      <c r="JM63" s="194"/>
      <c r="JN63" s="194"/>
      <c r="JO63" s="194"/>
      <c r="JP63" s="194"/>
      <c r="JQ63" s="194"/>
      <c r="JR63" s="194"/>
      <c r="JS63" s="194"/>
      <c r="JT63" s="194"/>
      <c r="JU63" s="194"/>
      <c r="JV63" s="194"/>
      <c r="JW63" s="194"/>
      <c r="JX63" s="194"/>
      <c r="JY63" s="194"/>
      <c r="JZ63" s="194"/>
      <c r="KA63" s="194"/>
      <c r="KB63" s="194"/>
      <c r="KC63" s="194"/>
      <c r="KD63" s="194"/>
      <c r="KE63" s="194"/>
      <c r="KF63" s="194"/>
      <c r="KG63" s="194"/>
      <c r="KH63" s="194"/>
      <c r="KI63" s="194"/>
      <c r="KJ63" s="194"/>
      <c r="KK63" s="194"/>
      <c r="KL63" s="194"/>
      <c r="KM63" s="194"/>
      <c r="KN63" s="194"/>
      <c r="KO63" s="194"/>
      <c r="KP63" s="194"/>
      <c r="KQ63" s="194"/>
      <c r="KR63" s="194"/>
      <c r="KS63" s="194"/>
      <c r="KT63" s="194"/>
      <c r="KU63" s="194"/>
      <c r="KV63" s="194"/>
      <c r="KW63" s="194"/>
      <c r="KX63" s="194"/>
      <c r="KY63" s="194"/>
      <c r="KZ63" s="194"/>
      <c r="LA63" s="194"/>
      <c r="LB63" s="194"/>
      <c r="LC63" s="194"/>
      <c r="LD63" s="194"/>
      <c r="LE63" s="194"/>
      <c r="LF63" s="194"/>
      <c r="LG63" s="194"/>
      <c r="LH63" s="194"/>
      <c r="LI63" s="194"/>
      <c r="LJ63" s="194"/>
      <c r="LK63" s="194"/>
      <c r="LL63" s="194"/>
      <c r="LM63" s="194"/>
      <c r="LN63" s="194"/>
      <c r="LO63" s="194"/>
      <c r="LP63" s="194"/>
      <c r="LQ63" s="194"/>
      <c r="LR63" s="194"/>
      <c r="LS63" s="194"/>
      <c r="LT63" s="194"/>
      <c r="LU63" s="194"/>
      <c r="LV63" s="194"/>
      <c r="LW63" s="194"/>
      <c r="LX63" s="194"/>
      <c r="LY63" s="194"/>
      <c r="LZ63" s="194"/>
      <c r="MA63" s="194"/>
      <c r="MB63" s="194"/>
      <c r="MC63" s="194"/>
      <c r="MD63" s="194"/>
      <c r="ME63" s="194"/>
      <c r="MF63" s="194"/>
      <c r="MG63" s="194"/>
      <c r="MH63" s="194"/>
      <c r="MI63" s="194"/>
      <c r="MJ63" s="194"/>
      <c r="MK63" s="194"/>
      <c r="ML63" s="194"/>
      <c r="MM63" s="194"/>
      <c r="MN63" s="194"/>
      <c r="MO63" s="194"/>
      <c r="MP63" s="194"/>
      <c r="MQ63" s="194"/>
      <c r="MR63" s="194"/>
      <c r="MS63" s="194"/>
      <c r="MT63" s="194"/>
      <c r="MU63" s="194"/>
      <c r="MV63" s="194"/>
      <c r="MW63" s="194"/>
      <c r="MX63" s="194"/>
      <c r="MY63" s="194"/>
      <c r="MZ63" s="194"/>
      <c r="NA63" s="194"/>
      <c r="NB63" s="194"/>
      <c r="NC63" s="194"/>
      <c r="ND63" s="194"/>
      <c r="NE63" s="194"/>
      <c r="NF63" s="194"/>
      <c r="NG63" s="194"/>
      <c r="NH63" s="194"/>
      <c r="NI63" s="194"/>
      <c r="NJ63" s="194"/>
      <c r="NK63" s="194"/>
      <c r="NL63" s="194"/>
      <c r="NM63" s="194"/>
      <c r="NN63" s="194"/>
      <c r="NO63" s="194"/>
      <c r="NP63" s="194"/>
      <c r="NQ63" s="194"/>
      <c r="NR63" s="194"/>
      <c r="NS63" s="194"/>
      <c r="NT63" s="194"/>
      <c r="NU63" s="194"/>
      <c r="NV63" s="194"/>
      <c r="NW63" s="194"/>
      <c r="NX63" s="194"/>
      <c r="NY63" s="194"/>
      <c r="NZ63" s="194"/>
      <c r="OA63" s="194"/>
      <c r="OB63" s="194"/>
      <c r="OC63" s="194"/>
      <c r="OD63" s="194"/>
      <c r="OE63" s="194"/>
      <c r="OF63" s="194"/>
      <c r="OG63" s="194"/>
      <c r="OH63" s="194"/>
      <c r="OI63" s="194"/>
      <c r="OJ63" s="194"/>
      <c r="OK63" s="194"/>
      <c r="OL63" s="194"/>
      <c r="OM63" s="194"/>
      <c r="ON63" s="194"/>
      <c r="OO63" s="194"/>
      <c r="OP63" s="194"/>
      <c r="OQ63" s="194"/>
      <c r="OR63" s="194"/>
      <c r="OS63" s="194"/>
      <c r="OT63" s="194"/>
      <c r="OU63" s="194"/>
      <c r="OV63" s="194"/>
      <c r="OW63" s="194"/>
      <c r="OX63" s="194"/>
      <c r="OY63" s="194"/>
      <c r="OZ63" s="194"/>
      <c r="PA63" s="194"/>
      <c r="PB63" s="194"/>
      <c r="PC63" s="194"/>
      <c r="PD63" s="194"/>
      <c r="PE63" s="194"/>
      <c r="PF63" s="194"/>
      <c r="PG63" s="194"/>
      <c r="PH63" s="194"/>
      <c r="PI63" s="194"/>
      <c r="PJ63" s="194"/>
      <c r="PK63" s="194"/>
      <c r="PL63" s="194"/>
      <c r="PM63" s="194"/>
      <c r="PN63" s="194"/>
      <c r="PO63" s="194"/>
      <c r="PP63" s="194"/>
      <c r="PQ63" s="194"/>
      <c r="PR63" s="194"/>
      <c r="PS63" s="194"/>
      <c r="PT63" s="194"/>
      <c r="PU63" s="194"/>
      <c r="PV63" s="194"/>
      <c r="PW63" s="194"/>
      <c r="PX63" s="194"/>
      <c r="PY63" s="194"/>
      <c r="PZ63" s="194"/>
      <c r="QA63" s="194"/>
      <c r="QB63" s="194"/>
      <c r="QC63" s="194"/>
      <c r="QD63" s="194"/>
      <c r="QE63" s="194"/>
      <c r="QF63" s="194"/>
      <c r="QG63" s="194"/>
      <c r="QH63" s="194"/>
      <c r="QI63" s="194"/>
      <c r="QJ63" s="194"/>
      <c r="QK63" s="194"/>
      <c r="QL63" s="194"/>
      <c r="QM63" s="194"/>
      <c r="QN63" s="194"/>
      <c r="QO63" s="194"/>
      <c r="QP63" s="194"/>
      <c r="QQ63" s="194"/>
      <c r="QR63" s="194"/>
      <c r="QS63" s="194"/>
      <c r="QT63" s="194"/>
      <c r="QU63" s="194"/>
      <c r="QV63" s="194"/>
      <c r="QW63" s="194"/>
      <c r="QX63" s="194"/>
      <c r="QY63" s="194"/>
      <c r="QZ63" s="194"/>
      <c r="RA63" s="194"/>
      <c r="RB63" s="194"/>
      <c r="RC63" s="194"/>
      <c r="RD63" s="194"/>
      <c r="RE63" s="194"/>
      <c r="RF63" s="194"/>
      <c r="RG63" s="194"/>
      <c r="RH63" s="194"/>
      <c r="RI63" s="194"/>
      <c r="RJ63" s="194"/>
      <c r="RK63" s="194"/>
      <c r="RL63" s="194"/>
      <c r="RM63" s="194"/>
      <c r="RN63" s="194"/>
      <c r="RO63" s="194"/>
      <c r="RP63" s="194"/>
      <c r="RQ63" s="194"/>
      <c r="RR63" s="194"/>
      <c r="RS63" s="194"/>
      <c r="RT63" s="194"/>
      <c r="RU63" s="194"/>
      <c r="RV63" s="194"/>
      <c r="RW63" s="194"/>
      <c r="RX63" s="194"/>
      <c r="RY63" s="194"/>
      <c r="RZ63" s="194"/>
      <c r="SA63" s="194"/>
      <c r="SB63" s="194"/>
      <c r="SC63" s="194"/>
      <c r="SD63" s="194"/>
      <c r="SE63" s="194"/>
      <c r="SF63" s="194"/>
      <c r="SG63" s="194"/>
      <c r="SH63" s="194"/>
      <c r="SI63" s="194"/>
      <c r="SJ63" s="194"/>
      <c r="SK63" s="194"/>
      <c r="SL63" s="194"/>
      <c r="SM63" s="194"/>
      <c r="SN63" s="194"/>
      <c r="SO63" s="194"/>
      <c r="SP63" s="194"/>
      <c r="SQ63" s="194"/>
      <c r="SR63" s="194"/>
      <c r="SS63" s="194"/>
      <c r="ST63" s="194"/>
      <c r="SU63" s="194"/>
      <c r="SV63" s="194"/>
      <c r="SW63" s="194"/>
      <c r="SX63" s="194"/>
      <c r="SY63" s="194"/>
      <c r="SZ63" s="194"/>
      <c r="TA63" s="194"/>
      <c r="TB63" s="194"/>
      <c r="TC63" s="194"/>
      <c r="TD63" s="194"/>
      <c r="TE63" s="194"/>
      <c r="TF63" s="194"/>
      <c r="TG63" s="194"/>
      <c r="TH63" s="194"/>
      <c r="TI63" s="194"/>
      <c r="TJ63" s="194"/>
      <c r="TK63" s="194"/>
      <c r="TL63" s="194"/>
      <c r="TM63" s="194"/>
      <c r="TN63" s="194"/>
      <c r="TO63" s="194"/>
      <c r="TP63" s="194"/>
      <c r="TQ63" s="194"/>
      <c r="TR63" s="194"/>
      <c r="TS63" s="194"/>
      <c r="TT63" s="194"/>
      <c r="TU63" s="194"/>
      <c r="TV63" s="194"/>
      <c r="TW63" s="194"/>
      <c r="TX63" s="194"/>
      <c r="TY63" s="194"/>
      <c r="TZ63" s="194"/>
      <c r="UA63" s="194"/>
      <c r="UB63" s="194"/>
      <c r="UC63" s="194"/>
      <c r="UD63" s="194"/>
      <c r="UE63" s="194"/>
      <c r="UF63" s="194"/>
      <c r="UG63" s="194"/>
      <c r="UH63" s="194"/>
      <c r="UI63" s="194"/>
      <c r="UJ63" s="194"/>
      <c r="UK63" s="194"/>
      <c r="UL63" s="194"/>
      <c r="UM63" s="194"/>
      <c r="UN63" s="194"/>
      <c r="UO63" s="194"/>
      <c r="UP63" s="194"/>
      <c r="UQ63" s="194"/>
      <c r="UR63" s="194"/>
      <c r="US63" s="194"/>
      <c r="UT63" s="194"/>
      <c r="UU63" s="194"/>
      <c r="UV63" s="194"/>
      <c r="UW63" s="194"/>
      <c r="UX63" s="194"/>
      <c r="UY63" s="194"/>
      <c r="UZ63" s="194"/>
      <c r="VA63" s="194"/>
      <c r="VB63" s="194"/>
      <c r="VC63" s="194"/>
      <c r="VD63" s="194"/>
      <c r="VE63" s="194"/>
      <c r="VF63" s="194"/>
      <c r="VG63" s="194"/>
      <c r="VH63" s="194"/>
      <c r="VI63" s="194"/>
      <c r="VJ63" s="194"/>
      <c r="VK63" s="194"/>
      <c r="VL63" s="194"/>
      <c r="VM63" s="194"/>
      <c r="VN63" s="194"/>
      <c r="VO63" s="194"/>
      <c r="VP63" s="194"/>
      <c r="VQ63" s="194"/>
      <c r="VR63" s="194"/>
      <c r="VS63" s="194"/>
      <c r="VT63" s="194"/>
      <c r="VU63" s="194"/>
      <c r="VV63" s="194"/>
      <c r="VW63" s="194"/>
      <c r="VX63" s="194"/>
      <c r="VY63" s="194"/>
      <c r="VZ63" s="194"/>
      <c r="WA63" s="194"/>
      <c r="WB63" s="194"/>
      <c r="WC63" s="194"/>
      <c r="WD63" s="194"/>
      <c r="WE63" s="194"/>
      <c r="WF63" s="194"/>
      <c r="WG63" s="194"/>
      <c r="WH63" s="194"/>
      <c r="WI63" s="194"/>
      <c r="WJ63" s="194"/>
      <c r="WK63" s="194"/>
      <c r="WL63" s="194"/>
      <c r="WM63" s="194"/>
      <c r="WN63" s="194"/>
      <c r="WO63" s="194"/>
      <c r="WP63" s="194"/>
      <c r="WQ63" s="194"/>
      <c r="WR63" s="194"/>
      <c r="WS63" s="194"/>
      <c r="WT63" s="194"/>
      <c r="WU63" s="194"/>
      <c r="WV63" s="194"/>
      <c r="WW63" s="194"/>
      <c r="WX63" s="194"/>
      <c r="WY63" s="194"/>
      <c r="WZ63" s="194"/>
      <c r="XA63" s="194"/>
      <c r="XB63" s="194"/>
      <c r="XC63" s="194"/>
      <c r="XD63" s="194"/>
      <c r="XE63" s="194"/>
      <c r="XF63" s="194"/>
      <c r="XG63" s="194"/>
      <c r="XH63" s="194"/>
      <c r="XI63" s="194"/>
      <c r="XJ63" s="194"/>
      <c r="XK63" s="194"/>
      <c r="XL63" s="194"/>
      <c r="XM63" s="194"/>
      <c r="XN63" s="194"/>
      <c r="XO63" s="194"/>
      <c r="XP63" s="194"/>
      <c r="XQ63" s="194"/>
      <c r="XR63" s="194"/>
      <c r="XS63" s="194"/>
      <c r="XT63" s="194"/>
      <c r="XU63" s="194"/>
      <c r="XV63" s="194"/>
      <c r="XW63" s="194"/>
      <c r="XX63" s="194"/>
      <c r="XY63" s="194"/>
      <c r="XZ63" s="194"/>
      <c r="YA63" s="194"/>
      <c r="YB63" s="194"/>
      <c r="YC63" s="194"/>
      <c r="YD63" s="194"/>
      <c r="YE63" s="194"/>
      <c r="YF63" s="194"/>
      <c r="YG63" s="194"/>
      <c r="YH63" s="194"/>
      <c r="YI63" s="194"/>
      <c r="YJ63" s="194"/>
      <c r="YK63" s="194"/>
      <c r="YL63" s="194"/>
      <c r="YM63" s="194"/>
      <c r="YN63" s="194"/>
      <c r="YO63" s="194"/>
      <c r="YP63" s="194"/>
      <c r="YQ63" s="194"/>
      <c r="YR63" s="194"/>
      <c r="YS63" s="194"/>
      <c r="YT63" s="194"/>
      <c r="YU63" s="194"/>
      <c r="YV63" s="194"/>
      <c r="YW63" s="194"/>
      <c r="YX63" s="194"/>
      <c r="YY63" s="194"/>
      <c r="YZ63" s="194"/>
      <c r="ZA63" s="194"/>
      <c r="ZB63" s="194"/>
      <c r="ZC63" s="194"/>
      <c r="ZD63" s="194"/>
      <c r="ZE63" s="194"/>
      <c r="ZF63" s="194"/>
      <c r="ZG63" s="194"/>
      <c r="ZH63" s="194"/>
      <c r="ZI63" s="194"/>
      <c r="ZJ63" s="194"/>
      <c r="ZK63" s="194"/>
      <c r="ZL63" s="194"/>
      <c r="ZM63" s="194"/>
      <c r="ZN63" s="194"/>
      <c r="ZO63" s="194"/>
      <c r="ZP63" s="194"/>
      <c r="ZQ63" s="194"/>
      <c r="ZR63" s="194"/>
      <c r="ZS63" s="194"/>
      <c r="ZT63" s="194"/>
      <c r="ZU63" s="194"/>
      <c r="ZV63" s="194"/>
      <c r="ZW63" s="194"/>
      <c r="ZX63" s="194"/>
      <c r="ZY63" s="194"/>
      <c r="ZZ63" s="194"/>
    </row>
    <row r="64" spans="1:702" ht="16.5" customHeight="1">
      <c r="C64" s="396"/>
      <c r="D64" s="652"/>
      <c r="F64" s="652"/>
      <c r="G64" s="665"/>
      <c r="H64" s="677"/>
      <c r="I64" s="677"/>
      <c r="J64" s="816"/>
    </row>
    <row r="65" spans="1:702" s="39" customFormat="1" ht="16.5" customHeight="1">
      <c r="A65" s="194"/>
      <c r="B65" s="817" t="s">
        <v>419</v>
      </c>
      <c r="C65" s="653"/>
      <c r="D65" s="396"/>
      <c r="E65" s="652"/>
      <c r="F65" s="396"/>
      <c r="G65" s="665"/>
      <c r="H65" s="687"/>
      <c r="I65" s="687" t="s">
        <v>297</v>
      </c>
      <c r="J65" s="196"/>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c r="BM65" s="194"/>
      <c r="BN65" s="194"/>
      <c r="BO65" s="194"/>
      <c r="BP65" s="194"/>
      <c r="BQ65" s="194"/>
      <c r="BR65" s="194"/>
      <c r="BS65" s="194"/>
      <c r="BT65" s="194"/>
      <c r="BU65" s="194"/>
      <c r="BV65" s="194"/>
      <c r="BW65" s="194"/>
      <c r="BX65" s="194"/>
      <c r="BY65" s="194"/>
      <c r="BZ65" s="194"/>
      <c r="CA65" s="194"/>
      <c r="CB65" s="194"/>
      <c r="CC65" s="194"/>
      <c r="CD65" s="194"/>
      <c r="CE65" s="194"/>
      <c r="CF65" s="194"/>
      <c r="CG65" s="194"/>
      <c r="CH65" s="194"/>
      <c r="CI65" s="194"/>
      <c r="CJ65" s="194"/>
      <c r="CK65" s="194"/>
      <c r="CL65" s="194"/>
      <c r="CM65" s="194"/>
      <c r="CN65" s="194"/>
      <c r="CO65" s="194"/>
      <c r="CP65" s="194"/>
      <c r="CQ65" s="194"/>
      <c r="CR65" s="194"/>
      <c r="CS65" s="194"/>
      <c r="CT65" s="194"/>
      <c r="CU65" s="194"/>
      <c r="CV65" s="194"/>
      <c r="CW65" s="194"/>
      <c r="CX65" s="194"/>
      <c r="CY65" s="194"/>
      <c r="CZ65" s="194"/>
      <c r="DA65" s="194"/>
      <c r="DB65" s="194"/>
      <c r="DC65" s="194"/>
      <c r="DD65" s="194"/>
      <c r="DE65" s="194"/>
      <c r="DF65" s="194"/>
      <c r="DG65" s="194"/>
      <c r="DH65" s="194"/>
      <c r="DI65" s="194"/>
      <c r="DJ65" s="194"/>
      <c r="DK65" s="194"/>
      <c r="DL65" s="194"/>
      <c r="DM65" s="194"/>
      <c r="DN65" s="194"/>
      <c r="DO65" s="194"/>
      <c r="DP65" s="194"/>
      <c r="DQ65" s="194"/>
      <c r="DR65" s="194"/>
      <c r="DS65" s="194"/>
      <c r="DT65" s="194"/>
      <c r="DU65" s="194"/>
      <c r="DV65" s="194"/>
      <c r="DW65" s="194"/>
      <c r="DX65" s="194"/>
      <c r="DY65" s="194"/>
      <c r="DZ65" s="194"/>
      <c r="EA65" s="194"/>
      <c r="EB65" s="194"/>
      <c r="EC65" s="194"/>
      <c r="ED65" s="194"/>
      <c r="EE65" s="194"/>
      <c r="EF65" s="194"/>
      <c r="EG65" s="194"/>
      <c r="EH65" s="194"/>
      <c r="EI65" s="194"/>
      <c r="EJ65" s="194"/>
      <c r="EK65" s="194"/>
      <c r="EL65" s="194"/>
      <c r="EM65" s="194"/>
      <c r="EN65" s="194"/>
      <c r="EO65" s="194"/>
      <c r="EP65" s="194"/>
      <c r="EQ65" s="194"/>
      <c r="ER65" s="194"/>
      <c r="ES65" s="194"/>
      <c r="ET65" s="194"/>
      <c r="EU65" s="194"/>
      <c r="EV65" s="194"/>
      <c r="EW65" s="194"/>
      <c r="EX65" s="194"/>
      <c r="EY65" s="194"/>
      <c r="EZ65" s="194"/>
      <c r="FA65" s="194"/>
      <c r="FB65" s="194"/>
      <c r="FC65" s="194"/>
      <c r="FD65" s="194"/>
      <c r="FE65" s="194"/>
      <c r="FF65" s="194"/>
      <c r="FG65" s="194"/>
      <c r="FH65" s="194"/>
      <c r="FI65" s="194"/>
      <c r="FJ65" s="194"/>
      <c r="FK65" s="194"/>
      <c r="FL65" s="194"/>
      <c r="FM65" s="194"/>
      <c r="FN65" s="194"/>
      <c r="FO65" s="194"/>
      <c r="FP65" s="194"/>
      <c r="FQ65" s="194"/>
      <c r="FR65" s="194"/>
      <c r="FS65" s="194"/>
      <c r="FT65" s="194"/>
      <c r="FU65" s="194"/>
      <c r="FV65" s="194"/>
      <c r="FW65" s="194"/>
      <c r="FX65" s="194"/>
      <c r="FY65" s="194"/>
      <c r="FZ65" s="194"/>
      <c r="GA65" s="194"/>
      <c r="GB65" s="194"/>
      <c r="GC65" s="194"/>
      <c r="GD65" s="194"/>
      <c r="GE65" s="194"/>
      <c r="GF65" s="194"/>
      <c r="GG65" s="194"/>
      <c r="GH65" s="194"/>
      <c r="GI65" s="194"/>
      <c r="GJ65" s="194"/>
      <c r="GK65" s="194"/>
      <c r="GL65" s="194"/>
      <c r="GM65" s="194"/>
      <c r="GN65" s="194"/>
      <c r="GO65" s="194"/>
      <c r="GP65" s="194"/>
      <c r="GQ65" s="194"/>
      <c r="GR65" s="194"/>
      <c r="GS65" s="194"/>
      <c r="GT65" s="194"/>
      <c r="GU65" s="194"/>
      <c r="GV65" s="194"/>
      <c r="GW65" s="194"/>
      <c r="GX65" s="194"/>
      <c r="GY65" s="194"/>
      <c r="GZ65" s="194"/>
      <c r="HA65" s="194"/>
      <c r="HB65" s="194"/>
      <c r="HC65" s="194"/>
      <c r="HD65" s="194"/>
      <c r="HE65" s="194"/>
      <c r="HF65" s="194"/>
      <c r="HG65" s="194"/>
      <c r="HH65" s="194"/>
      <c r="HI65" s="194"/>
      <c r="HJ65" s="194"/>
      <c r="HK65" s="194"/>
      <c r="HL65" s="194"/>
      <c r="HM65" s="194"/>
      <c r="HN65" s="194"/>
      <c r="HO65" s="194"/>
      <c r="HP65" s="194"/>
      <c r="HQ65" s="194"/>
      <c r="HR65" s="194"/>
      <c r="HS65" s="194"/>
      <c r="HT65" s="194"/>
      <c r="HU65" s="194"/>
      <c r="HV65" s="194"/>
      <c r="HW65" s="194"/>
      <c r="HX65" s="194"/>
      <c r="HY65" s="194"/>
      <c r="HZ65" s="194"/>
      <c r="IA65" s="194"/>
      <c r="IB65" s="194"/>
      <c r="IC65" s="194"/>
      <c r="ID65" s="194"/>
      <c r="IE65" s="194"/>
      <c r="IF65" s="194"/>
      <c r="IG65" s="194"/>
      <c r="IH65" s="194"/>
      <c r="II65" s="194"/>
      <c r="IJ65" s="194"/>
      <c r="IK65" s="194"/>
      <c r="IL65" s="194"/>
      <c r="IM65" s="194"/>
      <c r="IN65" s="194"/>
      <c r="IO65" s="194"/>
      <c r="IP65" s="194"/>
      <c r="IQ65" s="194"/>
      <c r="IR65" s="194"/>
      <c r="IS65" s="194"/>
      <c r="IT65" s="194"/>
      <c r="IU65" s="194"/>
      <c r="IV65" s="194"/>
      <c r="IW65" s="194"/>
      <c r="IX65" s="194"/>
      <c r="IY65" s="194"/>
      <c r="IZ65" s="194"/>
      <c r="JA65" s="194"/>
      <c r="JB65" s="194"/>
      <c r="JC65" s="194"/>
      <c r="JD65" s="194"/>
      <c r="JE65" s="194"/>
      <c r="JF65" s="194"/>
      <c r="JG65" s="194"/>
      <c r="JH65" s="194"/>
      <c r="JI65" s="194"/>
      <c r="JJ65" s="194"/>
      <c r="JK65" s="194"/>
      <c r="JL65" s="194"/>
      <c r="JM65" s="194"/>
      <c r="JN65" s="194"/>
      <c r="JO65" s="194"/>
      <c r="JP65" s="194"/>
      <c r="JQ65" s="194"/>
      <c r="JR65" s="194"/>
      <c r="JS65" s="194"/>
      <c r="JT65" s="194"/>
      <c r="JU65" s="194"/>
      <c r="JV65" s="194"/>
      <c r="JW65" s="194"/>
      <c r="JX65" s="194"/>
      <c r="JY65" s="194"/>
      <c r="JZ65" s="194"/>
      <c r="KA65" s="194"/>
      <c r="KB65" s="194"/>
      <c r="KC65" s="194"/>
      <c r="KD65" s="194"/>
      <c r="KE65" s="194"/>
      <c r="KF65" s="194"/>
      <c r="KG65" s="194"/>
      <c r="KH65" s="194"/>
      <c r="KI65" s="194"/>
      <c r="KJ65" s="194"/>
      <c r="KK65" s="194"/>
      <c r="KL65" s="194"/>
      <c r="KM65" s="194"/>
      <c r="KN65" s="194"/>
      <c r="KO65" s="194"/>
      <c r="KP65" s="194"/>
      <c r="KQ65" s="194"/>
      <c r="KR65" s="194"/>
      <c r="KS65" s="194"/>
      <c r="KT65" s="194"/>
      <c r="KU65" s="194"/>
      <c r="KV65" s="194"/>
      <c r="KW65" s="194"/>
      <c r="KX65" s="194"/>
      <c r="KY65" s="194"/>
      <c r="KZ65" s="194"/>
      <c r="LA65" s="194"/>
      <c r="LB65" s="194"/>
      <c r="LC65" s="194"/>
      <c r="LD65" s="194"/>
      <c r="LE65" s="194"/>
      <c r="LF65" s="194"/>
      <c r="LG65" s="194"/>
      <c r="LH65" s="194"/>
      <c r="LI65" s="194"/>
      <c r="LJ65" s="194"/>
      <c r="LK65" s="194"/>
      <c r="LL65" s="194"/>
      <c r="LM65" s="194"/>
      <c r="LN65" s="194"/>
      <c r="LO65" s="194"/>
      <c r="LP65" s="194"/>
      <c r="LQ65" s="194"/>
      <c r="LR65" s="194"/>
      <c r="LS65" s="194"/>
      <c r="LT65" s="194"/>
      <c r="LU65" s="194"/>
      <c r="LV65" s="194"/>
      <c r="LW65" s="194"/>
      <c r="LX65" s="194"/>
      <c r="LY65" s="194"/>
      <c r="LZ65" s="194"/>
      <c r="MA65" s="194"/>
      <c r="MB65" s="194"/>
      <c r="MC65" s="194"/>
      <c r="MD65" s="194"/>
      <c r="ME65" s="194"/>
      <c r="MF65" s="194"/>
      <c r="MG65" s="194"/>
      <c r="MH65" s="194"/>
      <c r="MI65" s="194"/>
      <c r="MJ65" s="194"/>
      <c r="MK65" s="194"/>
      <c r="ML65" s="194"/>
      <c r="MM65" s="194"/>
      <c r="MN65" s="194"/>
      <c r="MO65" s="194"/>
      <c r="MP65" s="194"/>
      <c r="MQ65" s="194"/>
      <c r="MR65" s="194"/>
      <c r="MS65" s="194"/>
      <c r="MT65" s="194"/>
      <c r="MU65" s="194"/>
      <c r="MV65" s="194"/>
      <c r="MW65" s="194"/>
      <c r="MX65" s="194"/>
      <c r="MY65" s="194"/>
      <c r="MZ65" s="194"/>
      <c r="NA65" s="194"/>
      <c r="NB65" s="194"/>
      <c r="NC65" s="194"/>
      <c r="ND65" s="194"/>
      <c r="NE65" s="194"/>
      <c r="NF65" s="194"/>
      <c r="NG65" s="194"/>
      <c r="NH65" s="194"/>
      <c r="NI65" s="194"/>
      <c r="NJ65" s="194"/>
      <c r="NK65" s="194"/>
      <c r="NL65" s="194"/>
      <c r="NM65" s="194"/>
      <c r="NN65" s="194"/>
      <c r="NO65" s="194"/>
      <c r="NP65" s="194"/>
      <c r="NQ65" s="194"/>
      <c r="NR65" s="194"/>
      <c r="NS65" s="194"/>
      <c r="NT65" s="194"/>
      <c r="NU65" s="194"/>
      <c r="NV65" s="194"/>
      <c r="NW65" s="194"/>
      <c r="NX65" s="194"/>
      <c r="NY65" s="194"/>
      <c r="NZ65" s="194"/>
      <c r="OA65" s="194"/>
      <c r="OB65" s="194"/>
      <c r="OC65" s="194"/>
      <c r="OD65" s="194"/>
      <c r="OE65" s="194"/>
      <c r="OF65" s="194"/>
      <c r="OG65" s="194"/>
      <c r="OH65" s="194"/>
      <c r="OI65" s="194"/>
      <c r="OJ65" s="194"/>
      <c r="OK65" s="194"/>
      <c r="OL65" s="194"/>
      <c r="OM65" s="194"/>
      <c r="ON65" s="194"/>
      <c r="OO65" s="194"/>
      <c r="OP65" s="194"/>
      <c r="OQ65" s="194"/>
      <c r="OR65" s="194"/>
      <c r="OS65" s="194"/>
      <c r="OT65" s="194"/>
      <c r="OU65" s="194"/>
      <c r="OV65" s="194"/>
      <c r="OW65" s="194"/>
      <c r="OX65" s="194"/>
      <c r="OY65" s="194"/>
      <c r="OZ65" s="194"/>
      <c r="PA65" s="194"/>
      <c r="PB65" s="194"/>
      <c r="PC65" s="194"/>
      <c r="PD65" s="194"/>
      <c r="PE65" s="194"/>
      <c r="PF65" s="194"/>
      <c r="PG65" s="194"/>
      <c r="PH65" s="194"/>
      <c r="PI65" s="194"/>
      <c r="PJ65" s="194"/>
      <c r="PK65" s="194"/>
      <c r="PL65" s="194"/>
      <c r="PM65" s="194"/>
      <c r="PN65" s="194"/>
      <c r="PO65" s="194"/>
      <c r="PP65" s="194"/>
      <c r="PQ65" s="194"/>
      <c r="PR65" s="194"/>
      <c r="PS65" s="194"/>
      <c r="PT65" s="194"/>
      <c r="PU65" s="194"/>
      <c r="PV65" s="194"/>
      <c r="PW65" s="194"/>
      <c r="PX65" s="194"/>
      <c r="PY65" s="194"/>
      <c r="PZ65" s="194"/>
      <c r="QA65" s="194"/>
      <c r="QB65" s="194"/>
      <c r="QC65" s="194"/>
      <c r="QD65" s="194"/>
      <c r="QE65" s="194"/>
      <c r="QF65" s="194"/>
      <c r="QG65" s="194"/>
      <c r="QH65" s="194"/>
      <c r="QI65" s="194"/>
      <c r="QJ65" s="194"/>
      <c r="QK65" s="194"/>
      <c r="QL65" s="194"/>
      <c r="QM65" s="194"/>
      <c r="QN65" s="194"/>
      <c r="QO65" s="194"/>
      <c r="QP65" s="194"/>
      <c r="QQ65" s="194"/>
      <c r="QR65" s="194"/>
      <c r="QS65" s="194"/>
      <c r="QT65" s="194"/>
      <c r="QU65" s="194"/>
      <c r="QV65" s="194"/>
      <c r="QW65" s="194"/>
      <c r="QX65" s="194"/>
      <c r="QY65" s="194"/>
      <c r="QZ65" s="194"/>
      <c r="RA65" s="194"/>
      <c r="RB65" s="194"/>
      <c r="RC65" s="194"/>
      <c r="RD65" s="194"/>
      <c r="RE65" s="194"/>
      <c r="RF65" s="194"/>
      <c r="RG65" s="194"/>
      <c r="RH65" s="194"/>
      <c r="RI65" s="194"/>
      <c r="RJ65" s="194"/>
      <c r="RK65" s="194"/>
      <c r="RL65" s="194"/>
      <c r="RM65" s="194"/>
      <c r="RN65" s="194"/>
      <c r="RO65" s="194"/>
      <c r="RP65" s="194"/>
      <c r="RQ65" s="194"/>
      <c r="RR65" s="194"/>
      <c r="RS65" s="194"/>
      <c r="RT65" s="194"/>
      <c r="RU65" s="194"/>
      <c r="RV65" s="194"/>
      <c r="RW65" s="194"/>
      <c r="RX65" s="194"/>
      <c r="RY65" s="194"/>
      <c r="RZ65" s="194"/>
      <c r="SA65" s="194"/>
      <c r="SB65" s="194"/>
      <c r="SC65" s="194"/>
      <c r="SD65" s="194"/>
      <c r="SE65" s="194"/>
      <c r="SF65" s="194"/>
      <c r="SG65" s="194"/>
      <c r="SH65" s="194"/>
      <c r="SI65" s="194"/>
      <c r="SJ65" s="194"/>
      <c r="SK65" s="194"/>
      <c r="SL65" s="194"/>
      <c r="SM65" s="194"/>
      <c r="SN65" s="194"/>
      <c r="SO65" s="194"/>
      <c r="SP65" s="194"/>
      <c r="SQ65" s="194"/>
      <c r="SR65" s="194"/>
      <c r="SS65" s="194"/>
      <c r="ST65" s="194"/>
      <c r="SU65" s="194"/>
      <c r="SV65" s="194"/>
      <c r="SW65" s="194"/>
      <c r="SX65" s="194"/>
      <c r="SY65" s="194"/>
      <c r="SZ65" s="194"/>
      <c r="TA65" s="194"/>
      <c r="TB65" s="194"/>
      <c r="TC65" s="194"/>
      <c r="TD65" s="194"/>
      <c r="TE65" s="194"/>
      <c r="TF65" s="194"/>
      <c r="TG65" s="194"/>
      <c r="TH65" s="194"/>
      <c r="TI65" s="194"/>
      <c r="TJ65" s="194"/>
      <c r="TK65" s="194"/>
      <c r="TL65" s="194"/>
      <c r="TM65" s="194"/>
      <c r="TN65" s="194"/>
      <c r="TO65" s="194"/>
      <c r="TP65" s="194"/>
      <c r="TQ65" s="194"/>
      <c r="TR65" s="194"/>
      <c r="TS65" s="194"/>
      <c r="TT65" s="194"/>
      <c r="TU65" s="194"/>
      <c r="TV65" s="194"/>
      <c r="TW65" s="194"/>
      <c r="TX65" s="194"/>
      <c r="TY65" s="194"/>
      <c r="TZ65" s="194"/>
      <c r="UA65" s="194"/>
      <c r="UB65" s="194"/>
      <c r="UC65" s="194"/>
      <c r="UD65" s="194"/>
      <c r="UE65" s="194"/>
      <c r="UF65" s="194"/>
      <c r="UG65" s="194"/>
      <c r="UH65" s="194"/>
      <c r="UI65" s="194"/>
      <c r="UJ65" s="194"/>
      <c r="UK65" s="194"/>
      <c r="UL65" s="194"/>
      <c r="UM65" s="194"/>
      <c r="UN65" s="194"/>
      <c r="UO65" s="194"/>
      <c r="UP65" s="194"/>
      <c r="UQ65" s="194"/>
      <c r="UR65" s="194"/>
      <c r="US65" s="194"/>
      <c r="UT65" s="194"/>
      <c r="UU65" s="194"/>
      <c r="UV65" s="194"/>
      <c r="UW65" s="194"/>
      <c r="UX65" s="194"/>
      <c r="UY65" s="194"/>
      <c r="UZ65" s="194"/>
      <c r="VA65" s="194"/>
      <c r="VB65" s="194"/>
      <c r="VC65" s="194"/>
      <c r="VD65" s="194"/>
      <c r="VE65" s="194"/>
      <c r="VF65" s="194"/>
      <c r="VG65" s="194"/>
      <c r="VH65" s="194"/>
      <c r="VI65" s="194"/>
      <c r="VJ65" s="194"/>
      <c r="VK65" s="194"/>
      <c r="VL65" s="194"/>
      <c r="VM65" s="194"/>
      <c r="VN65" s="194"/>
      <c r="VO65" s="194"/>
      <c r="VP65" s="194"/>
      <c r="VQ65" s="194"/>
      <c r="VR65" s="194"/>
      <c r="VS65" s="194"/>
      <c r="VT65" s="194"/>
      <c r="VU65" s="194"/>
      <c r="VV65" s="194"/>
      <c r="VW65" s="194"/>
      <c r="VX65" s="194"/>
      <c r="VY65" s="194"/>
      <c r="VZ65" s="194"/>
      <c r="WA65" s="194"/>
      <c r="WB65" s="194"/>
      <c r="WC65" s="194"/>
      <c r="WD65" s="194"/>
      <c r="WE65" s="194"/>
      <c r="WF65" s="194"/>
      <c r="WG65" s="194"/>
      <c r="WH65" s="194"/>
      <c r="WI65" s="194"/>
      <c r="WJ65" s="194"/>
      <c r="WK65" s="194"/>
      <c r="WL65" s="194"/>
      <c r="WM65" s="194"/>
      <c r="WN65" s="194"/>
      <c r="WO65" s="194"/>
      <c r="WP65" s="194"/>
      <c r="WQ65" s="194"/>
      <c r="WR65" s="194"/>
      <c r="WS65" s="194"/>
      <c r="WT65" s="194"/>
      <c r="WU65" s="194"/>
      <c r="WV65" s="194"/>
      <c r="WW65" s="194"/>
      <c r="WX65" s="194"/>
      <c r="WY65" s="194"/>
      <c r="WZ65" s="194"/>
      <c r="XA65" s="194"/>
      <c r="XB65" s="194"/>
      <c r="XC65" s="194"/>
      <c r="XD65" s="194"/>
      <c r="XE65" s="194"/>
      <c r="XF65" s="194"/>
      <c r="XG65" s="194"/>
      <c r="XH65" s="194"/>
      <c r="XI65" s="194"/>
      <c r="XJ65" s="194"/>
      <c r="XK65" s="194"/>
      <c r="XL65" s="194"/>
      <c r="XM65" s="194"/>
      <c r="XN65" s="194"/>
      <c r="XO65" s="194"/>
      <c r="XP65" s="194"/>
      <c r="XQ65" s="194"/>
      <c r="XR65" s="194"/>
      <c r="XS65" s="194"/>
      <c r="XT65" s="194"/>
      <c r="XU65" s="194"/>
      <c r="XV65" s="194"/>
      <c r="XW65" s="194"/>
      <c r="XX65" s="194"/>
      <c r="XY65" s="194"/>
      <c r="XZ65" s="194"/>
      <c r="YA65" s="194"/>
      <c r="YB65" s="194"/>
      <c r="YC65" s="194"/>
      <c r="YD65" s="194"/>
      <c r="YE65" s="194"/>
      <c r="YF65" s="194"/>
      <c r="YG65" s="194"/>
      <c r="YH65" s="194"/>
      <c r="YI65" s="194"/>
      <c r="YJ65" s="194"/>
      <c r="YK65" s="194"/>
      <c r="YL65" s="194"/>
      <c r="YM65" s="194"/>
      <c r="YN65" s="194"/>
      <c r="YO65" s="194"/>
      <c r="YP65" s="194"/>
      <c r="YQ65" s="194"/>
      <c r="YR65" s="194"/>
      <c r="YS65" s="194"/>
      <c r="YT65" s="194"/>
      <c r="YU65" s="194"/>
      <c r="YV65" s="194"/>
      <c r="YW65" s="194"/>
      <c r="YX65" s="194"/>
      <c r="YY65" s="194"/>
      <c r="YZ65" s="194"/>
      <c r="ZA65" s="194"/>
      <c r="ZB65" s="194"/>
      <c r="ZC65" s="194"/>
      <c r="ZD65" s="194"/>
      <c r="ZE65" s="194"/>
      <c r="ZF65" s="194"/>
      <c r="ZG65" s="194"/>
      <c r="ZH65" s="194"/>
      <c r="ZI65" s="194"/>
      <c r="ZJ65" s="194"/>
      <c r="ZK65" s="194"/>
      <c r="ZL65" s="194"/>
      <c r="ZM65" s="194"/>
      <c r="ZN65" s="194"/>
      <c r="ZO65" s="194"/>
      <c r="ZP65" s="194"/>
      <c r="ZQ65" s="194"/>
      <c r="ZR65" s="194"/>
      <c r="ZS65" s="194"/>
      <c r="ZT65" s="194"/>
      <c r="ZU65" s="194"/>
      <c r="ZV65" s="194"/>
      <c r="ZW65" s="194"/>
      <c r="ZX65" s="194"/>
      <c r="ZY65" s="194"/>
      <c r="ZZ65" s="194"/>
    </row>
    <row r="66" spans="1:702" s="39" customFormat="1" ht="35.25" customHeight="1">
      <c r="A66" s="194"/>
      <c r="B66" s="824" t="s">
        <v>398</v>
      </c>
      <c r="C66" s="674" t="s">
        <v>420</v>
      </c>
      <c r="D66" s="642" t="s">
        <v>400</v>
      </c>
      <c r="E66" s="655" t="s">
        <v>401</v>
      </c>
      <c r="F66" s="657" t="s">
        <v>402</v>
      </c>
      <c r="G66" s="657" t="s">
        <v>403</v>
      </c>
      <c r="H66" s="658" t="s">
        <v>404</v>
      </c>
      <c r="I66" s="656" t="s">
        <v>369</v>
      </c>
      <c r="J66" s="198"/>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BS66" s="194"/>
      <c r="BT66" s="194"/>
      <c r="BU66" s="194"/>
      <c r="BV66" s="194"/>
      <c r="BW66" s="194"/>
      <c r="BX66" s="194"/>
      <c r="BY66" s="194"/>
      <c r="BZ66" s="194"/>
      <c r="CA66" s="194"/>
      <c r="CB66" s="194"/>
      <c r="CC66" s="194"/>
      <c r="CD66" s="194"/>
      <c r="CE66" s="194"/>
      <c r="CF66" s="194"/>
      <c r="CG66" s="194"/>
      <c r="CH66" s="194"/>
      <c r="CI66" s="194"/>
      <c r="CJ66" s="194"/>
      <c r="CK66" s="194"/>
      <c r="CL66" s="194"/>
      <c r="CM66" s="194"/>
      <c r="CN66" s="194"/>
      <c r="CO66" s="194"/>
      <c r="CP66" s="194"/>
      <c r="CQ66" s="194"/>
      <c r="CR66" s="194"/>
      <c r="CS66" s="194"/>
      <c r="CT66" s="194"/>
      <c r="CU66" s="194"/>
      <c r="CV66" s="194"/>
      <c r="CW66" s="194"/>
      <c r="CX66" s="194"/>
      <c r="CY66" s="194"/>
      <c r="CZ66" s="194"/>
      <c r="DA66" s="194"/>
      <c r="DB66" s="194"/>
      <c r="DC66" s="194"/>
      <c r="DD66" s="194"/>
      <c r="DE66" s="194"/>
      <c r="DF66" s="194"/>
      <c r="DG66" s="194"/>
      <c r="DH66" s="194"/>
      <c r="DI66" s="194"/>
      <c r="DJ66" s="194"/>
      <c r="DK66" s="194"/>
      <c r="DL66" s="194"/>
      <c r="DM66" s="194"/>
      <c r="DN66" s="194"/>
      <c r="DO66" s="194"/>
      <c r="DP66" s="194"/>
      <c r="DQ66" s="194"/>
      <c r="DR66" s="194"/>
      <c r="DS66" s="194"/>
      <c r="DT66" s="194"/>
      <c r="DU66" s="194"/>
      <c r="DV66" s="194"/>
      <c r="DW66" s="194"/>
      <c r="DX66" s="194"/>
      <c r="DY66" s="194"/>
      <c r="DZ66" s="194"/>
      <c r="EA66" s="194"/>
      <c r="EB66" s="194"/>
      <c r="EC66" s="194"/>
      <c r="ED66" s="194"/>
      <c r="EE66" s="194"/>
      <c r="EF66" s="194"/>
      <c r="EG66" s="194"/>
      <c r="EH66" s="194"/>
      <c r="EI66" s="194"/>
      <c r="EJ66" s="194"/>
      <c r="EK66" s="194"/>
      <c r="EL66" s="194"/>
      <c r="EM66" s="194"/>
      <c r="EN66" s="194"/>
      <c r="EO66" s="194"/>
      <c r="EP66" s="194"/>
      <c r="EQ66" s="194"/>
      <c r="ER66" s="194"/>
      <c r="ES66" s="194"/>
      <c r="ET66" s="194"/>
      <c r="EU66" s="194"/>
      <c r="EV66" s="194"/>
      <c r="EW66" s="194"/>
      <c r="EX66" s="194"/>
      <c r="EY66" s="194"/>
      <c r="EZ66" s="194"/>
      <c r="FA66" s="194"/>
      <c r="FB66" s="194"/>
      <c r="FC66" s="194"/>
      <c r="FD66" s="194"/>
      <c r="FE66" s="194"/>
      <c r="FF66" s="194"/>
      <c r="FG66" s="194"/>
      <c r="FH66" s="194"/>
      <c r="FI66" s="194"/>
      <c r="FJ66" s="194"/>
      <c r="FK66" s="194"/>
      <c r="FL66" s="194"/>
      <c r="FM66" s="194"/>
      <c r="FN66" s="194"/>
      <c r="FO66" s="194"/>
      <c r="FP66" s="194"/>
      <c r="FQ66" s="194"/>
      <c r="FR66" s="194"/>
      <c r="FS66" s="194"/>
      <c r="FT66" s="194"/>
      <c r="FU66" s="194"/>
      <c r="FV66" s="194"/>
      <c r="FW66" s="194"/>
      <c r="FX66" s="194"/>
      <c r="FY66" s="194"/>
      <c r="FZ66" s="194"/>
      <c r="GA66" s="194"/>
      <c r="GB66" s="194"/>
      <c r="GC66" s="194"/>
      <c r="GD66" s="194"/>
      <c r="GE66" s="194"/>
      <c r="GF66" s="194"/>
      <c r="GG66" s="194"/>
      <c r="GH66" s="194"/>
      <c r="GI66" s="194"/>
      <c r="GJ66" s="194"/>
      <c r="GK66" s="194"/>
      <c r="GL66" s="194"/>
      <c r="GM66" s="194"/>
      <c r="GN66" s="194"/>
      <c r="GO66" s="194"/>
      <c r="GP66" s="194"/>
      <c r="GQ66" s="194"/>
      <c r="GR66" s="194"/>
      <c r="GS66" s="194"/>
      <c r="GT66" s="194"/>
      <c r="GU66" s="194"/>
      <c r="GV66" s="194"/>
      <c r="GW66" s="194"/>
      <c r="GX66" s="194"/>
      <c r="GY66" s="194"/>
      <c r="GZ66" s="194"/>
      <c r="HA66" s="194"/>
      <c r="HB66" s="194"/>
      <c r="HC66" s="194"/>
      <c r="HD66" s="194"/>
      <c r="HE66" s="194"/>
      <c r="HF66" s="194"/>
      <c r="HG66" s="194"/>
      <c r="HH66" s="194"/>
      <c r="HI66" s="194"/>
      <c r="HJ66" s="194"/>
      <c r="HK66" s="194"/>
      <c r="HL66" s="194"/>
      <c r="HM66" s="194"/>
      <c r="HN66" s="194"/>
      <c r="HO66" s="194"/>
      <c r="HP66" s="194"/>
      <c r="HQ66" s="194"/>
      <c r="HR66" s="194"/>
      <c r="HS66" s="194"/>
      <c r="HT66" s="194"/>
      <c r="HU66" s="194"/>
      <c r="HV66" s="194"/>
      <c r="HW66" s="194"/>
      <c r="HX66" s="194"/>
      <c r="HY66" s="194"/>
      <c r="HZ66" s="194"/>
      <c r="IA66" s="194"/>
      <c r="IB66" s="194"/>
      <c r="IC66" s="194"/>
      <c r="ID66" s="194"/>
      <c r="IE66" s="194"/>
      <c r="IF66" s="194"/>
      <c r="IG66" s="194"/>
      <c r="IH66" s="194"/>
      <c r="II66" s="194"/>
      <c r="IJ66" s="194"/>
      <c r="IK66" s="194"/>
      <c r="IL66" s="194"/>
      <c r="IM66" s="194"/>
      <c r="IN66" s="194"/>
      <c r="IO66" s="194"/>
      <c r="IP66" s="194"/>
      <c r="IQ66" s="194"/>
      <c r="IR66" s="194"/>
      <c r="IS66" s="194"/>
      <c r="IT66" s="194"/>
      <c r="IU66" s="194"/>
      <c r="IV66" s="194"/>
      <c r="IW66" s="194"/>
      <c r="IX66" s="194"/>
      <c r="IY66" s="194"/>
      <c r="IZ66" s="194"/>
      <c r="JA66" s="194"/>
      <c r="JB66" s="194"/>
      <c r="JC66" s="194"/>
      <c r="JD66" s="194"/>
      <c r="JE66" s="194"/>
      <c r="JF66" s="194"/>
      <c r="JG66" s="194"/>
      <c r="JH66" s="194"/>
      <c r="JI66" s="194"/>
      <c r="JJ66" s="194"/>
      <c r="JK66" s="194"/>
      <c r="JL66" s="194"/>
      <c r="JM66" s="194"/>
      <c r="JN66" s="194"/>
      <c r="JO66" s="194"/>
      <c r="JP66" s="194"/>
      <c r="JQ66" s="194"/>
      <c r="JR66" s="194"/>
      <c r="JS66" s="194"/>
      <c r="JT66" s="194"/>
      <c r="JU66" s="194"/>
      <c r="JV66" s="194"/>
      <c r="JW66" s="194"/>
      <c r="JX66" s="194"/>
      <c r="JY66" s="194"/>
      <c r="JZ66" s="194"/>
      <c r="KA66" s="194"/>
      <c r="KB66" s="194"/>
      <c r="KC66" s="194"/>
      <c r="KD66" s="194"/>
      <c r="KE66" s="194"/>
      <c r="KF66" s="194"/>
      <c r="KG66" s="194"/>
      <c r="KH66" s="194"/>
      <c r="KI66" s="194"/>
      <c r="KJ66" s="194"/>
      <c r="KK66" s="194"/>
      <c r="KL66" s="194"/>
      <c r="KM66" s="194"/>
      <c r="KN66" s="194"/>
      <c r="KO66" s="194"/>
      <c r="KP66" s="194"/>
      <c r="KQ66" s="194"/>
      <c r="KR66" s="194"/>
      <c r="KS66" s="194"/>
      <c r="KT66" s="194"/>
      <c r="KU66" s="194"/>
      <c r="KV66" s="194"/>
      <c r="KW66" s="194"/>
      <c r="KX66" s="194"/>
      <c r="KY66" s="194"/>
      <c r="KZ66" s="194"/>
      <c r="LA66" s="194"/>
      <c r="LB66" s="194"/>
      <c r="LC66" s="194"/>
      <c r="LD66" s="194"/>
      <c r="LE66" s="194"/>
      <c r="LF66" s="194"/>
      <c r="LG66" s="194"/>
      <c r="LH66" s="194"/>
      <c r="LI66" s="194"/>
      <c r="LJ66" s="194"/>
      <c r="LK66" s="194"/>
      <c r="LL66" s="194"/>
      <c r="LM66" s="194"/>
      <c r="LN66" s="194"/>
      <c r="LO66" s="194"/>
      <c r="LP66" s="194"/>
      <c r="LQ66" s="194"/>
      <c r="LR66" s="194"/>
      <c r="LS66" s="194"/>
      <c r="LT66" s="194"/>
      <c r="LU66" s="194"/>
      <c r="LV66" s="194"/>
      <c r="LW66" s="194"/>
      <c r="LX66" s="194"/>
      <c r="LY66" s="194"/>
      <c r="LZ66" s="194"/>
      <c r="MA66" s="194"/>
      <c r="MB66" s="194"/>
      <c r="MC66" s="194"/>
      <c r="MD66" s="194"/>
      <c r="ME66" s="194"/>
      <c r="MF66" s="194"/>
      <c r="MG66" s="194"/>
      <c r="MH66" s="194"/>
      <c r="MI66" s="194"/>
      <c r="MJ66" s="194"/>
      <c r="MK66" s="194"/>
      <c r="ML66" s="194"/>
      <c r="MM66" s="194"/>
      <c r="MN66" s="194"/>
      <c r="MO66" s="194"/>
      <c r="MP66" s="194"/>
      <c r="MQ66" s="194"/>
      <c r="MR66" s="194"/>
      <c r="MS66" s="194"/>
      <c r="MT66" s="194"/>
      <c r="MU66" s="194"/>
      <c r="MV66" s="194"/>
      <c r="MW66" s="194"/>
      <c r="MX66" s="194"/>
      <c r="MY66" s="194"/>
      <c r="MZ66" s="194"/>
      <c r="NA66" s="194"/>
      <c r="NB66" s="194"/>
      <c r="NC66" s="194"/>
      <c r="ND66" s="194"/>
      <c r="NE66" s="194"/>
      <c r="NF66" s="194"/>
      <c r="NG66" s="194"/>
      <c r="NH66" s="194"/>
      <c r="NI66" s="194"/>
      <c r="NJ66" s="194"/>
      <c r="NK66" s="194"/>
      <c r="NL66" s="194"/>
      <c r="NM66" s="194"/>
      <c r="NN66" s="194"/>
      <c r="NO66" s="194"/>
      <c r="NP66" s="194"/>
      <c r="NQ66" s="194"/>
      <c r="NR66" s="194"/>
      <c r="NS66" s="194"/>
      <c r="NT66" s="194"/>
      <c r="NU66" s="194"/>
      <c r="NV66" s="194"/>
      <c r="NW66" s="194"/>
      <c r="NX66" s="194"/>
      <c r="NY66" s="194"/>
      <c r="NZ66" s="194"/>
      <c r="OA66" s="194"/>
      <c r="OB66" s="194"/>
      <c r="OC66" s="194"/>
      <c r="OD66" s="194"/>
      <c r="OE66" s="194"/>
      <c r="OF66" s="194"/>
      <c r="OG66" s="194"/>
      <c r="OH66" s="194"/>
      <c r="OI66" s="194"/>
      <c r="OJ66" s="194"/>
      <c r="OK66" s="194"/>
      <c r="OL66" s="194"/>
      <c r="OM66" s="194"/>
      <c r="ON66" s="194"/>
      <c r="OO66" s="194"/>
      <c r="OP66" s="194"/>
      <c r="OQ66" s="194"/>
      <c r="OR66" s="194"/>
      <c r="OS66" s="194"/>
      <c r="OT66" s="194"/>
      <c r="OU66" s="194"/>
      <c r="OV66" s="194"/>
      <c r="OW66" s="194"/>
      <c r="OX66" s="194"/>
      <c r="OY66" s="194"/>
      <c r="OZ66" s="194"/>
      <c r="PA66" s="194"/>
      <c r="PB66" s="194"/>
      <c r="PC66" s="194"/>
      <c r="PD66" s="194"/>
      <c r="PE66" s="194"/>
      <c r="PF66" s="194"/>
      <c r="PG66" s="194"/>
      <c r="PH66" s="194"/>
      <c r="PI66" s="194"/>
      <c r="PJ66" s="194"/>
      <c r="PK66" s="194"/>
      <c r="PL66" s="194"/>
      <c r="PM66" s="194"/>
      <c r="PN66" s="194"/>
      <c r="PO66" s="194"/>
      <c r="PP66" s="194"/>
      <c r="PQ66" s="194"/>
      <c r="PR66" s="194"/>
      <c r="PS66" s="194"/>
      <c r="PT66" s="194"/>
      <c r="PU66" s="194"/>
      <c r="PV66" s="194"/>
      <c r="PW66" s="194"/>
      <c r="PX66" s="194"/>
      <c r="PY66" s="194"/>
      <c r="PZ66" s="194"/>
      <c r="QA66" s="194"/>
      <c r="QB66" s="194"/>
      <c r="QC66" s="194"/>
      <c r="QD66" s="194"/>
      <c r="QE66" s="194"/>
      <c r="QF66" s="194"/>
      <c r="QG66" s="194"/>
      <c r="QH66" s="194"/>
      <c r="QI66" s="194"/>
      <c r="QJ66" s="194"/>
      <c r="QK66" s="194"/>
      <c r="QL66" s="194"/>
      <c r="QM66" s="194"/>
      <c r="QN66" s="194"/>
      <c r="QO66" s="194"/>
      <c r="QP66" s="194"/>
      <c r="QQ66" s="194"/>
      <c r="QR66" s="194"/>
      <c r="QS66" s="194"/>
      <c r="QT66" s="194"/>
      <c r="QU66" s="194"/>
      <c r="QV66" s="194"/>
      <c r="QW66" s="194"/>
      <c r="QX66" s="194"/>
      <c r="QY66" s="194"/>
      <c r="QZ66" s="194"/>
      <c r="RA66" s="194"/>
      <c r="RB66" s="194"/>
      <c r="RC66" s="194"/>
      <c r="RD66" s="194"/>
      <c r="RE66" s="194"/>
      <c r="RF66" s="194"/>
      <c r="RG66" s="194"/>
      <c r="RH66" s="194"/>
      <c r="RI66" s="194"/>
      <c r="RJ66" s="194"/>
      <c r="RK66" s="194"/>
      <c r="RL66" s="194"/>
      <c r="RM66" s="194"/>
      <c r="RN66" s="194"/>
      <c r="RO66" s="194"/>
      <c r="RP66" s="194"/>
      <c r="RQ66" s="194"/>
      <c r="RR66" s="194"/>
      <c r="RS66" s="194"/>
      <c r="RT66" s="194"/>
      <c r="RU66" s="194"/>
      <c r="RV66" s="194"/>
      <c r="RW66" s="194"/>
      <c r="RX66" s="194"/>
      <c r="RY66" s="194"/>
      <c r="RZ66" s="194"/>
      <c r="SA66" s="194"/>
      <c r="SB66" s="194"/>
      <c r="SC66" s="194"/>
      <c r="SD66" s="194"/>
      <c r="SE66" s="194"/>
      <c r="SF66" s="194"/>
      <c r="SG66" s="194"/>
      <c r="SH66" s="194"/>
      <c r="SI66" s="194"/>
      <c r="SJ66" s="194"/>
      <c r="SK66" s="194"/>
      <c r="SL66" s="194"/>
      <c r="SM66" s="194"/>
      <c r="SN66" s="194"/>
      <c r="SO66" s="194"/>
      <c r="SP66" s="194"/>
      <c r="SQ66" s="194"/>
      <c r="SR66" s="194"/>
      <c r="SS66" s="194"/>
      <c r="ST66" s="194"/>
      <c r="SU66" s="194"/>
      <c r="SV66" s="194"/>
      <c r="SW66" s="194"/>
      <c r="SX66" s="194"/>
      <c r="SY66" s="194"/>
      <c r="SZ66" s="194"/>
      <c r="TA66" s="194"/>
      <c r="TB66" s="194"/>
      <c r="TC66" s="194"/>
      <c r="TD66" s="194"/>
      <c r="TE66" s="194"/>
      <c r="TF66" s="194"/>
      <c r="TG66" s="194"/>
      <c r="TH66" s="194"/>
      <c r="TI66" s="194"/>
      <c r="TJ66" s="194"/>
      <c r="TK66" s="194"/>
      <c r="TL66" s="194"/>
      <c r="TM66" s="194"/>
      <c r="TN66" s="194"/>
      <c r="TO66" s="194"/>
      <c r="TP66" s="194"/>
      <c r="TQ66" s="194"/>
      <c r="TR66" s="194"/>
      <c r="TS66" s="194"/>
      <c r="TT66" s="194"/>
      <c r="TU66" s="194"/>
      <c r="TV66" s="194"/>
      <c r="TW66" s="194"/>
      <c r="TX66" s="194"/>
      <c r="TY66" s="194"/>
      <c r="TZ66" s="194"/>
      <c r="UA66" s="194"/>
      <c r="UB66" s="194"/>
      <c r="UC66" s="194"/>
      <c r="UD66" s="194"/>
      <c r="UE66" s="194"/>
      <c r="UF66" s="194"/>
      <c r="UG66" s="194"/>
      <c r="UH66" s="194"/>
      <c r="UI66" s="194"/>
      <c r="UJ66" s="194"/>
      <c r="UK66" s="194"/>
      <c r="UL66" s="194"/>
      <c r="UM66" s="194"/>
      <c r="UN66" s="194"/>
      <c r="UO66" s="194"/>
      <c r="UP66" s="194"/>
      <c r="UQ66" s="194"/>
      <c r="UR66" s="194"/>
      <c r="US66" s="194"/>
      <c r="UT66" s="194"/>
      <c r="UU66" s="194"/>
      <c r="UV66" s="194"/>
      <c r="UW66" s="194"/>
      <c r="UX66" s="194"/>
      <c r="UY66" s="194"/>
      <c r="UZ66" s="194"/>
      <c r="VA66" s="194"/>
      <c r="VB66" s="194"/>
      <c r="VC66" s="194"/>
      <c r="VD66" s="194"/>
      <c r="VE66" s="194"/>
      <c r="VF66" s="194"/>
      <c r="VG66" s="194"/>
      <c r="VH66" s="194"/>
      <c r="VI66" s="194"/>
      <c r="VJ66" s="194"/>
      <c r="VK66" s="194"/>
      <c r="VL66" s="194"/>
      <c r="VM66" s="194"/>
      <c r="VN66" s="194"/>
      <c r="VO66" s="194"/>
      <c r="VP66" s="194"/>
      <c r="VQ66" s="194"/>
      <c r="VR66" s="194"/>
      <c r="VS66" s="194"/>
      <c r="VT66" s="194"/>
      <c r="VU66" s="194"/>
      <c r="VV66" s="194"/>
      <c r="VW66" s="194"/>
      <c r="VX66" s="194"/>
      <c r="VY66" s="194"/>
      <c r="VZ66" s="194"/>
      <c r="WA66" s="194"/>
      <c r="WB66" s="194"/>
      <c r="WC66" s="194"/>
      <c r="WD66" s="194"/>
      <c r="WE66" s="194"/>
      <c r="WF66" s="194"/>
      <c r="WG66" s="194"/>
      <c r="WH66" s="194"/>
      <c r="WI66" s="194"/>
      <c r="WJ66" s="194"/>
      <c r="WK66" s="194"/>
      <c r="WL66" s="194"/>
      <c r="WM66" s="194"/>
      <c r="WN66" s="194"/>
      <c r="WO66" s="194"/>
      <c r="WP66" s="194"/>
      <c r="WQ66" s="194"/>
      <c r="WR66" s="194"/>
      <c r="WS66" s="194"/>
      <c r="WT66" s="194"/>
      <c r="WU66" s="194"/>
      <c r="WV66" s="194"/>
      <c r="WW66" s="194"/>
      <c r="WX66" s="194"/>
      <c r="WY66" s="194"/>
      <c r="WZ66" s="194"/>
      <c r="XA66" s="194"/>
      <c r="XB66" s="194"/>
      <c r="XC66" s="194"/>
      <c r="XD66" s="194"/>
      <c r="XE66" s="194"/>
      <c r="XF66" s="194"/>
      <c r="XG66" s="194"/>
      <c r="XH66" s="194"/>
      <c r="XI66" s="194"/>
      <c r="XJ66" s="194"/>
      <c r="XK66" s="194"/>
      <c r="XL66" s="194"/>
      <c r="XM66" s="194"/>
      <c r="XN66" s="194"/>
      <c r="XO66" s="194"/>
      <c r="XP66" s="194"/>
      <c r="XQ66" s="194"/>
      <c r="XR66" s="194"/>
      <c r="XS66" s="194"/>
      <c r="XT66" s="194"/>
      <c r="XU66" s="194"/>
      <c r="XV66" s="194"/>
      <c r="XW66" s="194"/>
      <c r="XX66" s="194"/>
      <c r="XY66" s="194"/>
      <c r="XZ66" s="194"/>
      <c r="YA66" s="194"/>
      <c r="YB66" s="194"/>
      <c r="YC66" s="194"/>
      <c r="YD66" s="194"/>
      <c r="YE66" s="194"/>
      <c r="YF66" s="194"/>
      <c r="YG66" s="194"/>
      <c r="YH66" s="194"/>
      <c r="YI66" s="194"/>
      <c r="YJ66" s="194"/>
      <c r="YK66" s="194"/>
      <c r="YL66" s="194"/>
      <c r="YM66" s="194"/>
      <c r="YN66" s="194"/>
      <c r="YO66" s="194"/>
      <c r="YP66" s="194"/>
      <c r="YQ66" s="194"/>
      <c r="YR66" s="194"/>
      <c r="YS66" s="194"/>
      <c r="YT66" s="194"/>
      <c r="YU66" s="194"/>
      <c r="YV66" s="194"/>
      <c r="YW66" s="194"/>
      <c r="YX66" s="194"/>
      <c r="YY66" s="194"/>
      <c r="YZ66" s="194"/>
      <c r="ZA66" s="194"/>
      <c r="ZB66" s="194"/>
      <c r="ZC66" s="194"/>
      <c r="ZD66" s="194"/>
      <c r="ZE66" s="194"/>
      <c r="ZF66" s="194"/>
      <c r="ZG66" s="194"/>
      <c r="ZH66" s="194"/>
      <c r="ZI66" s="194"/>
      <c r="ZJ66" s="194"/>
      <c r="ZK66" s="194"/>
      <c r="ZL66" s="194"/>
      <c r="ZM66" s="194"/>
      <c r="ZN66" s="194"/>
      <c r="ZO66" s="194"/>
      <c r="ZP66" s="194"/>
      <c r="ZQ66" s="194"/>
      <c r="ZR66" s="194"/>
      <c r="ZS66" s="194"/>
      <c r="ZT66" s="194"/>
      <c r="ZU66" s="194"/>
      <c r="ZV66" s="194"/>
      <c r="ZW66" s="194"/>
      <c r="ZX66" s="194"/>
      <c r="ZY66" s="194"/>
      <c r="ZZ66" s="194"/>
    </row>
    <row r="67" spans="1:702" s="39" customFormat="1" ht="19.5" customHeight="1">
      <c r="A67" s="194"/>
      <c r="B67" s="823"/>
      <c r="C67" s="672"/>
      <c r="D67" s="660"/>
      <c r="E67" s="661"/>
      <c r="F67" s="662"/>
      <c r="G67" s="663" t="str">
        <f>IFERROR(ROUND(IF(E67="","",IF(E67="8%税込",D67*F67/1.08,IF(E67="10%税込",D67*F67/1.1,IF(E67="税抜",D67*F67)))),0),"")</f>
        <v/>
      </c>
      <c r="H67" s="664"/>
      <c r="I67" s="664"/>
      <c r="J67" s="81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c r="BM67" s="194"/>
      <c r="BN67" s="194"/>
      <c r="BO67" s="194"/>
      <c r="BP67" s="194"/>
      <c r="BQ67" s="194"/>
      <c r="BR67" s="194"/>
      <c r="BS67" s="194"/>
      <c r="BT67" s="194"/>
      <c r="BU67" s="194"/>
      <c r="BV67" s="194"/>
      <c r="BW67" s="194"/>
      <c r="BX67" s="194"/>
      <c r="BY67" s="194"/>
      <c r="BZ67" s="194"/>
      <c r="CA67" s="194"/>
      <c r="CB67" s="194"/>
      <c r="CC67" s="194"/>
      <c r="CD67" s="194"/>
      <c r="CE67" s="194"/>
      <c r="CF67" s="194"/>
      <c r="CG67" s="194"/>
      <c r="CH67" s="194"/>
      <c r="CI67" s="194"/>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194"/>
      <c r="EU67" s="194"/>
      <c r="EV67" s="194"/>
      <c r="EW67" s="194"/>
      <c r="EX67" s="194"/>
      <c r="EY67" s="194"/>
      <c r="EZ67" s="194"/>
      <c r="FA67" s="194"/>
      <c r="FB67" s="194"/>
      <c r="FC67" s="194"/>
      <c r="FD67" s="194"/>
      <c r="FE67" s="194"/>
      <c r="FF67" s="194"/>
      <c r="FG67" s="194"/>
      <c r="FH67" s="194"/>
      <c r="FI67" s="194"/>
      <c r="FJ67" s="194"/>
      <c r="FK67" s="194"/>
      <c r="FL67" s="194"/>
      <c r="FM67" s="194"/>
      <c r="FN67" s="194"/>
      <c r="FO67" s="194"/>
      <c r="FP67" s="194"/>
      <c r="FQ67" s="194"/>
      <c r="FR67" s="194"/>
      <c r="FS67" s="194"/>
      <c r="FT67" s="194"/>
      <c r="FU67" s="194"/>
      <c r="FV67" s="194"/>
      <c r="FW67" s="194"/>
      <c r="FX67" s="194"/>
      <c r="FY67" s="194"/>
      <c r="FZ67" s="194"/>
      <c r="GA67" s="194"/>
      <c r="GB67" s="194"/>
      <c r="GC67" s="194"/>
      <c r="GD67" s="194"/>
      <c r="GE67" s="194"/>
      <c r="GF67" s="194"/>
      <c r="GG67" s="194"/>
      <c r="GH67" s="194"/>
      <c r="GI67" s="194"/>
      <c r="GJ67" s="194"/>
      <c r="GK67" s="194"/>
      <c r="GL67" s="194"/>
      <c r="GM67" s="194"/>
      <c r="GN67" s="194"/>
      <c r="GO67" s="194"/>
      <c r="GP67" s="194"/>
      <c r="GQ67" s="194"/>
      <c r="GR67" s="194"/>
      <c r="GS67" s="194"/>
      <c r="GT67" s="194"/>
      <c r="GU67" s="194"/>
      <c r="GV67" s="194"/>
      <c r="GW67" s="194"/>
      <c r="GX67" s="194"/>
      <c r="GY67" s="194"/>
      <c r="GZ67" s="194"/>
      <c r="HA67" s="194"/>
      <c r="HB67" s="194"/>
      <c r="HC67" s="194"/>
      <c r="HD67" s="194"/>
      <c r="HE67" s="194"/>
      <c r="HF67" s="194"/>
      <c r="HG67" s="194"/>
      <c r="HH67" s="194"/>
      <c r="HI67" s="194"/>
      <c r="HJ67" s="194"/>
      <c r="HK67" s="194"/>
      <c r="HL67" s="194"/>
      <c r="HM67" s="194"/>
      <c r="HN67" s="194"/>
      <c r="HO67" s="194"/>
      <c r="HP67" s="194"/>
      <c r="HQ67" s="194"/>
      <c r="HR67" s="194"/>
      <c r="HS67" s="194"/>
      <c r="HT67" s="194"/>
      <c r="HU67" s="194"/>
      <c r="HV67" s="194"/>
      <c r="HW67" s="194"/>
      <c r="HX67" s="194"/>
      <c r="HY67" s="194"/>
      <c r="HZ67" s="194"/>
      <c r="IA67" s="194"/>
      <c r="IB67" s="194"/>
      <c r="IC67" s="194"/>
      <c r="ID67" s="194"/>
      <c r="IE67" s="194"/>
      <c r="IF67" s="194"/>
      <c r="IG67" s="194"/>
      <c r="IH67" s="194"/>
      <c r="II67" s="194"/>
      <c r="IJ67" s="194"/>
      <c r="IK67" s="194"/>
      <c r="IL67" s="194"/>
      <c r="IM67" s="194"/>
      <c r="IN67" s="194"/>
      <c r="IO67" s="194"/>
      <c r="IP67" s="194"/>
      <c r="IQ67" s="194"/>
      <c r="IR67" s="194"/>
      <c r="IS67" s="194"/>
      <c r="IT67" s="194"/>
      <c r="IU67" s="194"/>
      <c r="IV67" s="194"/>
      <c r="IW67" s="194"/>
      <c r="IX67" s="194"/>
      <c r="IY67" s="194"/>
      <c r="IZ67" s="194"/>
      <c r="JA67" s="194"/>
      <c r="JB67" s="194"/>
      <c r="JC67" s="194"/>
      <c r="JD67" s="194"/>
      <c r="JE67" s="194"/>
      <c r="JF67" s="194"/>
      <c r="JG67" s="194"/>
      <c r="JH67" s="194"/>
      <c r="JI67" s="194"/>
      <c r="JJ67" s="194"/>
      <c r="JK67" s="194"/>
      <c r="JL67" s="194"/>
      <c r="JM67" s="194"/>
      <c r="JN67" s="194"/>
      <c r="JO67" s="194"/>
      <c r="JP67" s="194"/>
      <c r="JQ67" s="194"/>
      <c r="JR67" s="194"/>
      <c r="JS67" s="194"/>
      <c r="JT67" s="194"/>
      <c r="JU67" s="194"/>
      <c r="JV67" s="194"/>
      <c r="JW67" s="194"/>
      <c r="JX67" s="194"/>
      <c r="JY67" s="194"/>
      <c r="JZ67" s="194"/>
      <c r="KA67" s="194"/>
      <c r="KB67" s="194"/>
      <c r="KC67" s="194"/>
      <c r="KD67" s="194"/>
      <c r="KE67" s="194"/>
      <c r="KF67" s="194"/>
      <c r="KG67" s="194"/>
      <c r="KH67" s="194"/>
      <c r="KI67" s="194"/>
      <c r="KJ67" s="194"/>
      <c r="KK67" s="194"/>
      <c r="KL67" s="194"/>
      <c r="KM67" s="194"/>
      <c r="KN67" s="194"/>
      <c r="KO67" s="194"/>
      <c r="KP67" s="194"/>
      <c r="KQ67" s="194"/>
      <c r="KR67" s="194"/>
      <c r="KS67" s="194"/>
      <c r="KT67" s="194"/>
      <c r="KU67" s="194"/>
      <c r="KV67" s="194"/>
      <c r="KW67" s="194"/>
      <c r="KX67" s="194"/>
      <c r="KY67" s="194"/>
      <c r="KZ67" s="194"/>
      <c r="LA67" s="194"/>
      <c r="LB67" s="194"/>
      <c r="LC67" s="194"/>
      <c r="LD67" s="194"/>
      <c r="LE67" s="194"/>
      <c r="LF67" s="194"/>
      <c r="LG67" s="194"/>
      <c r="LH67" s="194"/>
      <c r="LI67" s="194"/>
      <c r="LJ67" s="194"/>
      <c r="LK67" s="194"/>
      <c r="LL67" s="194"/>
      <c r="LM67" s="194"/>
      <c r="LN67" s="194"/>
      <c r="LO67" s="194"/>
      <c r="LP67" s="194"/>
      <c r="LQ67" s="194"/>
      <c r="LR67" s="194"/>
      <c r="LS67" s="194"/>
      <c r="LT67" s="194"/>
      <c r="LU67" s="194"/>
      <c r="LV67" s="194"/>
      <c r="LW67" s="194"/>
      <c r="LX67" s="194"/>
      <c r="LY67" s="194"/>
      <c r="LZ67" s="194"/>
      <c r="MA67" s="194"/>
      <c r="MB67" s="194"/>
      <c r="MC67" s="194"/>
      <c r="MD67" s="194"/>
      <c r="ME67" s="194"/>
      <c r="MF67" s="194"/>
      <c r="MG67" s="194"/>
      <c r="MH67" s="194"/>
      <c r="MI67" s="194"/>
      <c r="MJ67" s="194"/>
      <c r="MK67" s="194"/>
      <c r="ML67" s="194"/>
      <c r="MM67" s="194"/>
      <c r="MN67" s="194"/>
      <c r="MO67" s="194"/>
      <c r="MP67" s="194"/>
      <c r="MQ67" s="194"/>
      <c r="MR67" s="194"/>
      <c r="MS67" s="194"/>
      <c r="MT67" s="194"/>
      <c r="MU67" s="194"/>
      <c r="MV67" s="194"/>
      <c r="MW67" s="194"/>
      <c r="MX67" s="194"/>
      <c r="MY67" s="194"/>
      <c r="MZ67" s="194"/>
      <c r="NA67" s="194"/>
      <c r="NB67" s="194"/>
      <c r="NC67" s="194"/>
      <c r="ND67" s="194"/>
      <c r="NE67" s="194"/>
      <c r="NF67" s="194"/>
      <c r="NG67" s="194"/>
      <c r="NH67" s="194"/>
      <c r="NI67" s="194"/>
      <c r="NJ67" s="194"/>
      <c r="NK67" s="194"/>
      <c r="NL67" s="194"/>
      <c r="NM67" s="194"/>
      <c r="NN67" s="194"/>
      <c r="NO67" s="194"/>
      <c r="NP67" s="194"/>
      <c r="NQ67" s="194"/>
      <c r="NR67" s="194"/>
      <c r="NS67" s="194"/>
      <c r="NT67" s="194"/>
      <c r="NU67" s="194"/>
      <c r="NV67" s="194"/>
      <c r="NW67" s="194"/>
      <c r="NX67" s="194"/>
      <c r="NY67" s="194"/>
      <c r="NZ67" s="194"/>
      <c r="OA67" s="194"/>
      <c r="OB67" s="194"/>
      <c r="OC67" s="194"/>
      <c r="OD67" s="194"/>
      <c r="OE67" s="194"/>
      <c r="OF67" s="194"/>
      <c r="OG67" s="194"/>
      <c r="OH67" s="194"/>
      <c r="OI67" s="194"/>
      <c r="OJ67" s="194"/>
      <c r="OK67" s="194"/>
      <c r="OL67" s="194"/>
      <c r="OM67" s="194"/>
      <c r="ON67" s="194"/>
      <c r="OO67" s="194"/>
      <c r="OP67" s="194"/>
      <c r="OQ67" s="194"/>
      <c r="OR67" s="194"/>
      <c r="OS67" s="194"/>
      <c r="OT67" s="194"/>
      <c r="OU67" s="194"/>
      <c r="OV67" s="194"/>
      <c r="OW67" s="194"/>
      <c r="OX67" s="194"/>
      <c r="OY67" s="194"/>
      <c r="OZ67" s="194"/>
      <c r="PA67" s="194"/>
      <c r="PB67" s="194"/>
      <c r="PC67" s="194"/>
      <c r="PD67" s="194"/>
      <c r="PE67" s="194"/>
      <c r="PF67" s="194"/>
      <c r="PG67" s="194"/>
      <c r="PH67" s="194"/>
      <c r="PI67" s="194"/>
      <c r="PJ67" s="194"/>
      <c r="PK67" s="194"/>
      <c r="PL67" s="194"/>
      <c r="PM67" s="194"/>
      <c r="PN67" s="194"/>
      <c r="PO67" s="194"/>
      <c r="PP67" s="194"/>
      <c r="PQ67" s="194"/>
      <c r="PR67" s="194"/>
      <c r="PS67" s="194"/>
      <c r="PT67" s="194"/>
      <c r="PU67" s="194"/>
      <c r="PV67" s="194"/>
      <c r="PW67" s="194"/>
      <c r="PX67" s="194"/>
      <c r="PY67" s="194"/>
      <c r="PZ67" s="194"/>
      <c r="QA67" s="194"/>
      <c r="QB67" s="194"/>
      <c r="QC67" s="194"/>
      <c r="QD67" s="194"/>
      <c r="QE67" s="194"/>
      <c r="QF67" s="194"/>
      <c r="QG67" s="194"/>
      <c r="QH67" s="194"/>
      <c r="QI67" s="194"/>
      <c r="QJ67" s="194"/>
      <c r="QK67" s="194"/>
      <c r="QL67" s="194"/>
      <c r="QM67" s="194"/>
      <c r="QN67" s="194"/>
      <c r="QO67" s="194"/>
      <c r="QP67" s="194"/>
      <c r="QQ67" s="194"/>
      <c r="QR67" s="194"/>
      <c r="QS67" s="194"/>
      <c r="QT67" s="194"/>
      <c r="QU67" s="194"/>
      <c r="QV67" s="194"/>
      <c r="QW67" s="194"/>
      <c r="QX67" s="194"/>
      <c r="QY67" s="194"/>
      <c r="QZ67" s="194"/>
      <c r="RA67" s="194"/>
      <c r="RB67" s="194"/>
      <c r="RC67" s="194"/>
      <c r="RD67" s="194"/>
      <c r="RE67" s="194"/>
      <c r="RF67" s="194"/>
      <c r="RG67" s="194"/>
      <c r="RH67" s="194"/>
      <c r="RI67" s="194"/>
      <c r="RJ67" s="194"/>
      <c r="RK67" s="194"/>
      <c r="RL67" s="194"/>
      <c r="RM67" s="194"/>
      <c r="RN67" s="194"/>
      <c r="RO67" s="194"/>
      <c r="RP67" s="194"/>
      <c r="RQ67" s="194"/>
      <c r="RR67" s="194"/>
      <c r="RS67" s="194"/>
      <c r="RT67" s="194"/>
      <c r="RU67" s="194"/>
      <c r="RV67" s="194"/>
      <c r="RW67" s="194"/>
      <c r="RX67" s="194"/>
      <c r="RY67" s="194"/>
      <c r="RZ67" s="194"/>
      <c r="SA67" s="194"/>
      <c r="SB67" s="194"/>
      <c r="SC67" s="194"/>
      <c r="SD67" s="194"/>
      <c r="SE67" s="194"/>
      <c r="SF67" s="194"/>
      <c r="SG67" s="194"/>
      <c r="SH67" s="194"/>
      <c r="SI67" s="194"/>
      <c r="SJ67" s="194"/>
      <c r="SK67" s="194"/>
      <c r="SL67" s="194"/>
      <c r="SM67" s="194"/>
      <c r="SN67" s="194"/>
      <c r="SO67" s="194"/>
      <c r="SP67" s="194"/>
      <c r="SQ67" s="194"/>
      <c r="SR67" s="194"/>
      <c r="SS67" s="194"/>
      <c r="ST67" s="194"/>
      <c r="SU67" s="194"/>
      <c r="SV67" s="194"/>
      <c r="SW67" s="194"/>
      <c r="SX67" s="194"/>
      <c r="SY67" s="194"/>
      <c r="SZ67" s="194"/>
      <c r="TA67" s="194"/>
      <c r="TB67" s="194"/>
      <c r="TC67" s="194"/>
      <c r="TD67" s="194"/>
      <c r="TE67" s="194"/>
      <c r="TF67" s="194"/>
      <c r="TG67" s="194"/>
      <c r="TH67" s="194"/>
      <c r="TI67" s="194"/>
      <c r="TJ67" s="194"/>
      <c r="TK67" s="194"/>
      <c r="TL67" s="194"/>
      <c r="TM67" s="194"/>
      <c r="TN67" s="194"/>
      <c r="TO67" s="194"/>
      <c r="TP67" s="194"/>
      <c r="TQ67" s="194"/>
      <c r="TR67" s="194"/>
      <c r="TS67" s="194"/>
      <c r="TT67" s="194"/>
      <c r="TU67" s="194"/>
      <c r="TV67" s="194"/>
      <c r="TW67" s="194"/>
      <c r="TX67" s="194"/>
      <c r="TY67" s="194"/>
      <c r="TZ67" s="194"/>
      <c r="UA67" s="194"/>
      <c r="UB67" s="194"/>
      <c r="UC67" s="194"/>
      <c r="UD67" s="194"/>
      <c r="UE67" s="194"/>
      <c r="UF67" s="194"/>
      <c r="UG67" s="194"/>
      <c r="UH67" s="194"/>
      <c r="UI67" s="194"/>
      <c r="UJ67" s="194"/>
      <c r="UK67" s="194"/>
      <c r="UL67" s="194"/>
      <c r="UM67" s="194"/>
      <c r="UN67" s="194"/>
      <c r="UO67" s="194"/>
      <c r="UP67" s="194"/>
      <c r="UQ67" s="194"/>
      <c r="UR67" s="194"/>
      <c r="US67" s="194"/>
      <c r="UT67" s="194"/>
      <c r="UU67" s="194"/>
      <c r="UV67" s="194"/>
      <c r="UW67" s="194"/>
      <c r="UX67" s="194"/>
      <c r="UY67" s="194"/>
      <c r="UZ67" s="194"/>
      <c r="VA67" s="194"/>
      <c r="VB67" s="194"/>
      <c r="VC67" s="194"/>
      <c r="VD67" s="194"/>
      <c r="VE67" s="194"/>
      <c r="VF67" s="194"/>
      <c r="VG67" s="194"/>
      <c r="VH67" s="194"/>
      <c r="VI67" s="194"/>
      <c r="VJ67" s="194"/>
      <c r="VK67" s="194"/>
      <c r="VL67" s="194"/>
      <c r="VM67" s="194"/>
      <c r="VN67" s="194"/>
      <c r="VO67" s="194"/>
      <c r="VP67" s="194"/>
      <c r="VQ67" s="194"/>
      <c r="VR67" s="194"/>
      <c r="VS67" s="194"/>
      <c r="VT67" s="194"/>
      <c r="VU67" s="194"/>
      <c r="VV67" s="194"/>
      <c r="VW67" s="194"/>
      <c r="VX67" s="194"/>
      <c r="VY67" s="194"/>
      <c r="VZ67" s="194"/>
      <c r="WA67" s="194"/>
      <c r="WB67" s="194"/>
      <c r="WC67" s="194"/>
      <c r="WD67" s="194"/>
      <c r="WE67" s="194"/>
      <c r="WF67" s="194"/>
      <c r="WG67" s="194"/>
      <c r="WH67" s="194"/>
      <c r="WI67" s="194"/>
      <c r="WJ67" s="194"/>
      <c r="WK67" s="194"/>
      <c r="WL67" s="194"/>
      <c r="WM67" s="194"/>
      <c r="WN67" s="194"/>
      <c r="WO67" s="194"/>
      <c r="WP67" s="194"/>
      <c r="WQ67" s="194"/>
      <c r="WR67" s="194"/>
      <c r="WS67" s="194"/>
      <c r="WT67" s="194"/>
      <c r="WU67" s="194"/>
      <c r="WV67" s="194"/>
      <c r="WW67" s="194"/>
      <c r="WX67" s="194"/>
      <c r="WY67" s="194"/>
      <c r="WZ67" s="194"/>
      <c r="XA67" s="194"/>
      <c r="XB67" s="194"/>
      <c r="XC67" s="194"/>
      <c r="XD67" s="194"/>
      <c r="XE67" s="194"/>
      <c r="XF67" s="194"/>
      <c r="XG67" s="194"/>
      <c r="XH67" s="194"/>
      <c r="XI67" s="194"/>
      <c r="XJ67" s="194"/>
      <c r="XK67" s="194"/>
      <c r="XL67" s="194"/>
      <c r="XM67" s="194"/>
      <c r="XN67" s="194"/>
      <c r="XO67" s="194"/>
      <c r="XP67" s="194"/>
      <c r="XQ67" s="194"/>
      <c r="XR67" s="194"/>
      <c r="XS67" s="194"/>
      <c r="XT67" s="194"/>
      <c r="XU67" s="194"/>
      <c r="XV67" s="194"/>
      <c r="XW67" s="194"/>
      <c r="XX67" s="194"/>
      <c r="XY67" s="194"/>
      <c r="XZ67" s="194"/>
      <c r="YA67" s="194"/>
      <c r="YB67" s="194"/>
      <c r="YC67" s="194"/>
      <c r="YD67" s="194"/>
      <c r="YE67" s="194"/>
      <c r="YF67" s="194"/>
      <c r="YG67" s="194"/>
      <c r="YH67" s="194"/>
      <c r="YI67" s="194"/>
      <c r="YJ67" s="194"/>
      <c r="YK67" s="194"/>
      <c r="YL67" s="194"/>
      <c r="YM67" s="194"/>
      <c r="YN67" s="194"/>
      <c r="YO67" s="194"/>
      <c r="YP67" s="194"/>
      <c r="YQ67" s="194"/>
      <c r="YR67" s="194"/>
      <c r="YS67" s="194"/>
      <c r="YT67" s="194"/>
      <c r="YU67" s="194"/>
      <c r="YV67" s="194"/>
      <c r="YW67" s="194"/>
      <c r="YX67" s="194"/>
      <c r="YY67" s="194"/>
      <c r="YZ67" s="194"/>
      <c r="ZA67" s="194"/>
      <c r="ZB67" s="194"/>
      <c r="ZC67" s="194"/>
      <c r="ZD67" s="194"/>
      <c r="ZE67" s="194"/>
      <c r="ZF67" s="194"/>
      <c r="ZG67" s="194"/>
      <c r="ZH67" s="194"/>
      <c r="ZI67" s="194"/>
      <c r="ZJ67" s="194"/>
      <c r="ZK67" s="194"/>
      <c r="ZL67" s="194"/>
      <c r="ZM67" s="194"/>
      <c r="ZN67" s="194"/>
      <c r="ZO67" s="194"/>
      <c r="ZP67" s="194"/>
      <c r="ZQ67" s="194"/>
      <c r="ZR67" s="194"/>
      <c r="ZS67" s="194"/>
      <c r="ZT67" s="194"/>
      <c r="ZU67" s="194"/>
      <c r="ZV67" s="194"/>
      <c r="ZW67" s="194"/>
      <c r="ZX67" s="194"/>
      <c r="ZY67" s="194"/>
      <c r="ZZ67" s="194"/>
    </row>
    <row r="68" spans="1:702" s="39" customFormat="1" ht="19.5" customHeight="1">
      <c r="A68" s="194"/>
      <c r="B68" s="823"/>
      <c r="C68" s="672"/>
      <c r="D68" s="660"/>
      <c r="E68" s="661"/>
      <c r="F68" s="662"/>
      <c r="G68" s="663" t="str">
        <f t="shared" ref="G68:G69" si="4">IFERROR(ROUND(IF(E68="","",IF(E68="8%税込",D68*F68/1.08,IF(E68="10%税込",D68*F68/1.1,IF(E68="税抜",D68*F68)))),0),"")</f>
        <v/>
      </c>
      <c r="H68" s="664"/>
      <c r="I68" s="664"/>
      <c r="J68" s="81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4"/>
      <c r="BT68" s="194"/>
      <c r="BU68" s="194"/>
      <c r="BV68" s="194"/>
      <c r="BW68" s="194"/>
      <c r="BX68" s="194"/>
      <c r="BY68" s="194"/>
      <c r="BZ68" s="194"/>
      <c r="CA68" s="194"/>
      <c r="CB68" s="194"/>
      <c r="CC68" s="194"/>
      <c r="CD68" s="194"/>
      <c r="CE68" s="194"/>
      <c r="CF68" s="194"/>
      <c r="CG68" s="194"/>
      <c r="CH68" s="194"/>
      <c r="CI68" s="194"/>
      <c r="CJ68" s="194"/>
      <c r="CK68" s="194"/>
      <c r="CL68" s="194"/>
      <c r="CM68" s="194"/>
      <c r="CN68" s="194"/>
      <c r="CO68" s="194"/>
      <c r="CP68" s="194"/>
      <c r="CQ68" s="194"/>
      <c r="CR68" s="194"/>
      <c r="CS68" s="194"/>
      <c r="CT68" s="194"/>
      <c r="CU68" s="194"/>
      <c r="CV68" s="194"/>
      <c r="CW68" s="194"/>
      <c r="CX68" s="194"/>
      <c r="CY68" s="194"/>
      <c r="CZ68" s="194"/>
      <c r="DA68" s="194"/>
      <c r="DB68" s="194"/>
      <c r="DC68" s="194"/>
      <c r="DD68" s="194"/>
      <c r="DE68" s="194"/>
      <c r="DF68" s="194"/>
      <c r="DG68" s="194"/>
      <c r="DH68" s="194"/>
      <c r="DI68" s="194"/>
      <c r="DJ68" s="194"/>
      <c r="DK68" s="194"/>
      <c r="DL68" s="194"/>
      <c r="DM68" s="194"/>
      <c r="DN68" s="194"/>
      <c r="DO68" s="194"/>
      <c r="DP68" s="194"/>
      <c r="DQ68" s="194"/>
      <c r="DR68" s="194"/>
      <c r="DS68" s="194"/>
      <c r="DT68" s="194"/>
      <c r="DU68" s="194"/>
      <c r="DV68" s="194"/>
      <c r="DW68" s="194"/>
      <c r="DX68" s="194"/>
      <c r="DY68" s="194"/>
      <c r="DZ68" s="194"/>
      <c r="EA68" s="194"/>
      <c r="EB68" s="194"/>
      <c r="EC68" s="194"/>
      <c r="ED68" s="194"/>
      <c r="EE68" s="194"/>
      <c r="EF68" s="194"/>
      <c r="EG68" s="194"/>
      <c r="EH68" s="194"/>
      <c r="EI68" s="194"/>
      <c r="EJ68" s="194"/>
      <c r="EK68" s="194"/>
      <c r="EL68" s="194"/>
      <c r="EM68" s="194"/>
      <c r="EN68" s="194"/>
      <c r="EO68" s="194"/>
      <c r="EP68" s="194"/>
      <c r="EQ68" s="194"/>
      <c r="ER68" s="194"/>
      <c r="ES68" s="194"/>
      <c r="ET68" s="194"/>
      <c r="EU68" s="194"/>
      <c r="EV68" s="194"/>
      <c r="EW68" s="194"/>
      <c r="EX68" s="194"/>
      <c r="EY68" s="194"/>
      <c r="EZ68" s="194"/>
      <c r="FA68" s="194"/>
      <c r="FB68" s="194"/>
      <c r="FC68" s="194"/>
      <c r="FD68" s="194"/>
      <c r="FE68" s="194"/>
      <c r="FF68" s="194"/>
      <c r="FG68" s="194"/>
      <c r="FH68" s="194"/>
      <c r="FI68" s="194"/>
      <c r="FJ68" s="194"/>
      <c r="FK68" s="194"/>
      <c r="FL68" s="194"/>
      <c r="FM68" s="194"/>
      <c r="FN68" s="194"/>
      <c r="FO68" s="194"/>
      <c r="FP68" s="194"/>
      <c r="FQ68" s="194"/>
      <c r="FR68" s="194"/>
      <c r="FS68" s="194"/>
      <c r="FT68" s="194"/>
      <c r="FU68" s="194"/>
      <c r="FV68" s="194"/>
      <c r="FW68" s="194"/>
      <c r="FX68" s="194"/>
      <c r="FY68" s="194"/>
      <c r="FZ68" s="194"/>
      <c r="GA68" s="194"/>
      <c r="GB68" s="194"/>
      <c r="GC68" s="194"/>
      <c r="GD68" s="194"/>
      <c r="GE68" s="194"/>
      <c r="GF68" s="194"/>
      <c r="GG68" s="194"/>
      <c r="GH68" s="194"/>
      <c r="GI68" s="194"/>
      <c r="GJ68" s="194"/>
      <c r="GK68" s="194"/>
      <c r="GL68" s="194"/>
      <c r="GM68" s="194"/>
      <c r="GN68" s="194"/>
      <c r="GO68" s="194"/>
      <c r="GP68" s="194"/>
      <c r="GQ68" s="194"/>
      <c r="GR68" s="194"/>
      <c r="GS68" s="194"/>
      <c r="GT68" s="194"/>
      <c r="GU68" s="194"/>
      <c r="GV68" s="194"/>
      <c r="GW68" s="194"/>
      <c r="GX68" s="194"/>
      <c r="GY68" s="194"/>
      <c r="GZ68" s="194"/>
      <c r="HA68" s="194"/>
      <c r="HB68" s="194"/>
      <c r="HC68" s="194"/>
      <c r="HD68" s="194"/>
      <c r="HE68" s="194"/>
      <c r="HF68" s="194"/>
      <c r="HG68" s="194"/>
      <c r="HH68" s="194"/>
      <c r="HI68" s="194"/>
      <c r="HJ68" s="194"/>
      <c r="HK68" s="194"/>
      <c r="HL68" s="194"/>
      <c r="HM68" s="194"/>
      <c r="HN68" s="194"/>
      <c r="HO68" s="194"/>
      <c r="HP68" s="194"/>
      <c r="HQ68" s="194"/>
      <c r="HR68" s="194"/>
      <c r="HS68" s="194"/>
      <c r="HT68" s="194"/>
      <c r="HU68" s="194"/>
      <c r="HV68" s="194"/>
      <c r="HW68" s="194"/>
      <c r="HX68" s="194"/>
      <c r="HY68" s="194"/>
      <c r="HZ68" s="194"/>
      <c r="IA68" s="194"/>
      <c r="IB68" s="194"/>
      <c r="IC68" s="194"/>
      <c r="ID68" s="194"/>
      <c r="IE68" s="194"/>
      <c r="IF68" s="194"/>
      <c r="IG68" s="194"/>
      <c r="IH68" s="194"/>
      <c r="II68" s="194"/>
      <c r="IJ68" s="194"/>
      <c r="IK68" s="194"/>
      <c r="IL68" s="194"/>
      <c r="IM68" s="194"/>
      <c r="IN68" s="194"/>
      <c r="IO68" s="194"/>
      <c r="IP68" s="194"/>
      <c r="IQ68" s="194"/>
      <c r="IR68" s="194"/>
      <c r="IS68" s="194"/>
      <c r="IT68" s="194"/>
      <c r="IU68" s="194"/>
      <c r="IV68" s="194"/>
      <c r="IW68" s="194"/>
      <c r="IX68" s="194"/>
      <c r="IY68" s="194"/>
      <c r="IZ68" s="194"/>
      <c r="JA68" s="194"/>
      <c r="JB68" s="194"/>
      <c r="JC68" s="194"/>
      <c r="JD68" s="194"/>
      <c r="JE68" s="194"/>
      <c r="JF68" s="194"/>
      <c r="JG68" s="194"/>
      <c r="JH68" s="194"/>
      <c r="JI68" s="194"/>
      <c r="JJ68" s="194"/>
      <c r="JK68" s="194"/>
      <c r="JL68" s="194"/>
      <c r="JM68" s="194"/>
      <c r="JN68" s="194"/>
      <c r="JO68" s="194"/>
      <c r="JP68" s="194"/>
      <c r="JQ68" s="194"/>
      <c r="JR68" s="194"/>
      <c r="JS68" s="194"/>
      <c r="JT68" s="194"/>
      <c r="JU68" s="194"/>
      <c r="JV68" s="194"/>
      <c r="JW68" s="194"/>
      <c r="JX68" s="194"/>
      <c r="JY68" s="194"/>
      <c r="JZ68" s="194"/>
      <c r="KA68" s="194"/>
      <c r="KB68" s="194"/>
      <c r="KC68" s="194"/>
      <c r="KD68" s="194"/>
      <c r="KE68" s="194"/>
      <c r="KF68" s="194"/>
      <c r="KG68" s="194"/>
      <c r="KH68" s="194"/>
      <c r="KI68" s="194"/>
      <c r="KJ68" s="194"/>
      <c r="KK68" s="194"/>
      <c r="KL68" s="194"/>
      <c r="KM68" s="194"/>
      <c r="KN68" s="194"/>
      <c r="KO68" s="194"/>
      <c r="KP68" s="194"/>
      <c r="KQ68" s="194"/>
      <c r="KR68" s="194"/>
      <c r="KS68" s="194"/>
      <c r="KT68" s="194"/>
      <c r="KU68" s="194"/>
      <c r="KV68" s="194"/>
      <c r="KW68" s="194"/>
      <c r="KX68" s="194"/>
      <c r="KY68" s="194"/>
      <c r="KZ68" s="194"/>
      <c r="LA68" s="194"/>
      <c r="LB68" s="194"/>
      <c r="LC68" s="194"/>
      <c r="LD68" s="194"/>
      <c r="LE68" s="194"/>
      <c r="LF68" s="194"/>
      <c r="LG68" s="194"/>
      <c r="LH68" s="194"/>
      <c r="LI68" s="194"/>
      <c r="LJ68" s="194"/>
      <c r="LK68" s="194"/>
      <c r="LL68" s="194"/>
      <c r="LM68" s="194"/>
      <c r="LN68" s="194"/>
      <c r="LO68" s="194"/>
      <c r="LP68" s="194"/>
      <c r="LQ68" s="194"/>
      <c r="LR68" s="194"/>
      <c r="LS68" s="194"/>
      <c r="LT68" s="194"/>
      <c r="LU68" s="194"/>
      <c r="LV68" s="194"/>
      <c r="LW68" s="194"/>
      <c r="LX68" s="194"/>
      <c r="LY68" s="194"/>
      <c r="LZ68" s="194"/>
      <c r="MA68" s="194"/>
      <c r="MB68" s="194"/>
      <c r="MC68" s="194"/>
      <c r="MD68" s="194"/>
      <c r="ME68" s="194"/>
      <c r="MF68" s="194"/>
      <c r="MG68" s="194"/>
      <c r="MH68" s="194"/>
      <c r="MI68" s="194"/>
      <c r="MJ68" s="194"/>
      <c r="MK68" s="194"/>
      <c r="ML68" s="194"/>
      <c r="MM68" s="194"/>
      <c r="MN68" s="194"/>
      <c r="MO68" s="194"/>
      <c r="MP68" s="194"/>
      <c r="MQ68" s="194"/>
      <c r="MR68" s="194"/>
      <c r="MS68" s="194"/>
      <c r="MT68" s="194"/>
      <c r="MU68" s="194"/>
      <c r="MV68" s="194"/>
      <c r="MW68" s="194"/>
      <c r="MX68" s="194"/>
      <c r="MY68" s="194"/>
      <c r="MZ68" s="194"/>
      <c r="NA68" s="194"/>
      <c r="NB68" s="194"/>
      <c r="NC68" s="194"/>
      <c r="ND68" s="194"/>
      <c r="NE68" s="194"/>
      <c r="NF68" s="194"/>
      <c r="NG68" s="194"/>
      <c r="NH68" s="194"/>
      <c r="NI68" s="194"/>
      <c r="NJ68" s="194"/>
      <c r="NK68" s="194"/>
      <c r="NL68" s="194"/>
      <c r="NM68" s="194"/>
      <c r="NN68" s="194"/>
      <c r="NO68" s="194"/>
      <c r="NP68" s="194"/>
      <c r="NQ68" s="194"/>
      <c r="NR68" s="194"/>
      <c r="NS68" s="194"/>
      <c r="NT68" s="194"/>
      <c r="NU68" s="194"/>
      <c r="NV68" s="194"/>
      <c r="NW68" s="194"/>
      <c r="NX68" s="194"/>
      <c r="NY68" s="194"/>
      <c r="NZ68" s="194"/>
      <c r="OA68" s="194"/>
      <c r="OB68" s="194"/>
      <c r="OC68" s="194"/>
      <c r="OD68" s="194"/>
      <c r="OE68" s="194"/>
      <c r="OF68" s="194"/>
      <c r="OG68" s="194"/>
      <c r="OH68" s="194"/>
      <c r="OI68" s="194"/>
      <c r="OJ68" s="194"/>
      <c r="OK68" s="194"/>
      <c r="OL68" s="194"/>
      <c r="OM68" s="194"/>
      <c r="ON68" s="194"/>
      <c r="OO68" s="194"/>
      <c r="OP68" s="194"/>
      <c r="OQ68" s="194"/>
      <c r="OR68" s="194"/>
      <c r="OS68" s="194"/>
      <c r="OT68" s="194"/>
      <c r="OU68" s="194"/>
      <c r="OV68" s="194"/>
      <c r="OW68" s="194"/>
      <c r="OX68" s="194"/>
      <c r="OY68" s="194"/>
      <c r="OZ68" s="194"/>
      <c r="PA68" s="194"/>
      <c r="PB68" s="194"/>
      <c r="PC68" s="194"/>
      <c r="PD68" s="194"/>
      <c r="PE68" s="194"/>
      <c r="PF68" s="194"/>
      <c r="PG68" s="194"/>
      <c r="PH68" s="194"/>
      <c r="PI68" s="194"/>
      <c r="PJ68" s="194"/>
      <c r="PK68" s="194"/>
      <c r="PL68" s="194"/>
      <c r="PM68" s="194"/>
      <c r="PN68" s="194"/>
      <c r="PO68" s="194"/>
      <c r="PP68" s="194"/>
      <c r="PQ68" s="194"/>
      <c r="PR68" s="194"/>
      <c r="PS68" s="194"/>
      <c r="PT68" s="194"/>
      <c r="PU68" s="194"/>
      <c r="PV68" s="194"/>
      <c r="PW68" s="194"/>
      <c r="PX68" s="194"/>
      <c r="PY68" s="194"/>
      <c r="PZ68" s="194"/>
      <c r="QA68" s="194"/>
      <c r="QB68" s="194"/>
      <c r="QC68" s="194"/>
      <c r="QD68" s="194"/>
      <c r="QE68" s="194"/>
      <c r="QF68" s="194"/>
      <c r="QG68" s="194"/>
      <c r="QH68" s="194"/>
      <c r="QI68" s="194"/>
      <c r="QJ68" s="194"/>
      <c r="QK68" s="194"/>
      <c r="QL68" s="194"/>
      <c r="QM68" s="194"/>
      <c r="QN68" s="194"/>
      <c r="QO68" s="194"/>
      <c r="QP68" s="194"/>
      <c r="QQ68" s="194"/>
      <c r="QR68" s="194"/>
      <c r="QS68" s="194"/>
      <c r="QT68" s="194"/>
      <c r="QU68" s="194"/>
      <c r="QV68" s="194"/>
      <c r="QW68" s="194"/>
      <c r="QX68" s="194"/>
      <c r="QY68" s="194"/>
      <c r="QZ68" s="194"/>
      <c r="RA68" s="194"/>
      <c r="RB68" s="194"/>
      <c r="RC68" s="194"/>
      <c r="RD68" s="194"/>
      <c r="RE68" s="194"/>
      <c r="RF68" s="194"/>
      <c r="RG68" s="194"/>
      <c r="RH68" s="194"/>
      <c r="RI68" s="194"/>
      <c r="RJ68" s="194"/>
      <c r="RK68" s="194"/>
      <c r="RL68" s="194"/>
      <c r="RM68" s="194"/>
      <c r="RN68" s="194"/>
      <c r="RO68" s="194"/>
      <c r="RP68" s="194"/>
      <c r="RQ68" s="194"/>
      <c r="RR68" s="194"/>
      <c r="RS68" s="194"/>
      <c r="RT68" s="194"/>
      <c r="RU68" s="194"/>
      <c r="RV68" s="194"/>
      <c r="RW68" s="194"/>
      <c r="RX68" s="194"/>
      <c r="RY68" s="194"/>
      <c r="RZ68" s="194"/>
      <c r="SA68" s="194"/>
      <c r="SB68" s="194"/>
      <c r="SC68" s="194"/>
      <c r="SD68" s="194"/>
      <c r="SE68" s="194"/>
      <c r="SF68" s="194"/>
      <c r="SG68" s="194"/>
      <c r="SH68" s="194"/>
      <c r="SI68" s="194"/>
      <c r="SJ68" s="194"/>
      <c r="SK68" s="194"/>
      <c r="SL68" s="194"/>
      <c r="SM68" s="194"/>
      <c r="SN68" s="194"/>
      <c r="SO68" s="194"/>
      <c r="SP68" s="194"/>
      <c r="SQ68" s="194"/>
      <c r="SR68" s="194"/>
      <c r="SS68" s="194"/>
      <c r="ST68" s="194"/>
      <c r="SU68" s="194"/>
      <c r="SV68" s="194"/>
      <c r="SW68" s="194"/>
      <c r="SX68" s="194"/>
      <c r="SY68" s="194"/>
      <c r="SZ68" s="194"/>
      <c r="TA68" s="194"/>
      <c r="TB68" s="194"/>
      <c r="TC68" s="194"/>
      <c r="TD68" s="194"/>
      <c r="TE68" s="194"/>
      <c r="TF68" s="194"/>
      <c r="TG68" s="194"/>
      <c r="TH68" s="194"/>
      <c r="TI68" s="194"/>
      <c r="TJ68" s="194"/>
      <c r="TK68" s="194"/>
      <c r="TL68" s="194"/>
      <c r="TM68" s="194"/>
      <c r="TN68" s="194"/>
      <c r="TO68" s="194"/>
      <c r="TP68" s="194"/>
      <c r="TQ68" s="194"/>
      <c r="TR68" s="194"/>
      <c r="TS68" s="194"/>
      <c r="TT68" s="194"/>
      <c r="TU68" s="194"/>
      <c r="TV68" s="194"/>
      <c r="TW68" s="194"/>
      <c r="TX68" s="194"/>
      <c r="TY68" s="194"/>
      <c r="TZ68" s="194"/>
      <c r="UA68" s="194"/>
      <c r="UB68" s="194"/>
      <c r="UC68" s="194"/>
      <c r="UD68" s="194"/>
      <c r="UE68" s="194"/>
      <c r="UF68" s="194"/>
      <c r="UG68" s="194"/>
      <c r="UH68" s="194"/>
      <c r="UI68" s="194"/>
      <c r="UJ68" s="194"/>
      <c r="UK68" s="194"/>
      <c r="UL68" s="194"/>
      <c r="UM68" s="194"/>
      <c r="UN68" s="194"/>
      <c r="UO68" s="194"/>
      <c r="UP68" s="194"/>
      <c r="UQ68" s="194"/>
      <c r="UR68" s="194"/>
      <c r="US68" s="194"/>
      <c r="UT68" s="194"/>
      <c r="UU68" s="194"/>
      <c r="UV68" s="194"/>
      <c r="UW68" s="194"/>
      <c r="UX68" s="194"/>
      <c r="UY68" s="194"/>
      <c r="UZ68" s="194"/>
      <c r="VA68" s="194"/>
      <c r="VB68" s="194"/>
      <c r="VC68" s="194"/>
      <c r="VD68" s="194"/>
      <c r="VE68" s="194"/>
      <c r="VF68" s="194"/>
      <c r="VG68" s="194"/>
      <c r="VH68" s="194"/>
      <c r="VI68" s="194"/>
      <c r="VJ68" s="194"/>
      <c r="VK68" s="194"/>
      <c r="VL68" s="194"/>
      <c r="VM68" s="194"/>
      <c r="VN68" s="194"/>
      <c r="VO68" s="194"/>
      <c r="VP68" s="194"/>
      <c r="VQ68" s="194"/>
      <c r="VR68" s="194"/>
      <c r="VS68" s="194"/>
      <c r="VT68" s="194"/>
      <c r="VU68" s="194"/>
      <c r="VV68" s="194"/>
      <c r="VW68" s="194"/>
      <c r="VX68" s="194"/>
      <c r="VY68" s="194"/>
      <c r="VZ68" s="194"/>
      <c r="WA68" s="194"/>
      <c r="WB68" s="194"/>
      <c r="WC68" s="194"/>
      <c r="WD68" s="194"/>
      <c r="WE68" s="194"/>
      <c r="WF68" s="194"/>
      <c r="WG68" s="194"/>
      <c r="WH68" s="194"/>
      <c r="WI68" s="194"/>
      <c r="WJ68" s="194"/>
      <c r="WK68" s="194"/>
      <c r="WL68" s="194"/>
      <c r="WM68" s="194"/>
      <c r="WN68" s="194"/>
      <c r="WO68" s="194"/>
      <c r="WP68" s="194"/>
      <c r="WQ68" s="194"/>
      <c r="WR68" s="194"/>
      <c r="WS68" s="194"/>
      <c r="WT68" s="194"/>
      <c r="WU68" s="194"/>
      <c r="WV68" s="194"/>
      <c r="WW68" s="194"/>
      <c r="WX68" s="194"/>
      <c r="WY68" s="194"/>
      <c r="WZ68" s="194"/>
      <c r="XA68" s="194"/>
      <c r="XB68" s="194"/>
      <c r="XC68" s="194"/>
      <c r="XD68" s="194"/>
      <c r="XE68" s="194"/>
      <c r="XF68" s="194"/>
      <c r="XG68" s="194"/>
      <c r="XH68" s="194"/>
      <c r="XI68" s="194"/>
      <c r="XJ68" s="194"/>
      <c r="XK68" s="194"/>
      <c r="XL68" s="194"/>
      <c r="XM68" s="194"/>
      <c r="XN68" s="194"/>
      <c r="XO68" s="194"/>
      <c r="XP68" s="194"/>
      <c r="XQ68" s="194"/>
      <c r="XR68" s="194"/>
      <c r="XS68" s="194"/>
      <c r="XT68" s="194"/>
      <c r="XU68" s="194"/>
      <c r="XV68" s="194"/>
      <c r="XW68" s="194"/>
      <c r="XX68" s="194"/>
      <c r="XY68" s="194"/>
      <c r="XZ68" s="194"/>
      <c r="YA68" s="194"/>
      <c r="YB68" s="194"/>
      <c r="YC68" s="194"/>
      <c r="YD68" s="194"/>
      <c r="YE68" s="194"/>
      <c r="YF68" s="194"/>
      <c r="YG68" s="194"/>
      <c r="YH68" s="194"/>
      <c r="YI68" s="194"/>
      <c r="YJ68" s="194"/>
      <c r="YK68" s="194"/>
      <c r="YL68" s="194"/>
      <c r="YM68" s="194"/>
      <c r="YN68" s="194"/>
      <c r="YO68" s="194"/>
      <c r="YP68" s="194"/>
      <c r="YQ68" s="194"/>
      <c r="YR68" s="194"/>
      <c r="YS68" s="194"/>
      <c r="YT68" s="194"/>
      <c r="YU68" s="194"/>
      <c r="YV68" s="194"/>
      <c r="YW68" s="194"/>
      <c r="YX68" s="194"/>
      <c r="YY68" s="194"/>
      <c r="YZ68" s="194"/>
      <c r="ZA68" s="194"/>
      <c r="ZB68" s="194"/>
      <c r="ZC68" s="194"/>
      <c r="ZD68" s="194"/>
      <c r="ZE68" s="194"/>
      <c r="ZF68" s="194"/>
      <c r="ZG68" s="194"/>
      <c r="ZH68" s="194"/>
      <c r="ZI68" s="194"/>
      <c r="ZJ68" s="194"/>
      <c r="ZK68" s="194"/>
      <c r="ZL68" s="194"/>
      <c r="ZM68" s="194"/>
      <c r="ZN68" s="194"/>
      <c r="ZO68" s="194"/>
      <c r="ZP68" s="194"/>
      <c r="ZQ68" s="194"/>
      <c r="ZR68" s="194"/>
      <c r="ZS68" s="194"/>
      <c r="ZT68" s="194"/>
      <c r="ZU68" s="194"/>
      <c r="ZV68" s="194"/>
      <c r="ZW68" s="194"/>
      <c r="ZX68" s="194"/>
      <c r="ZY68" s="194"/>
      <c r="ZZ68" s="194"/>
    </row>
    <row r="69" spans="1:702" s="39" customFormat="1" ht="19.5" customHeight="1">
      <c r="A69" s="194"/>
      <c r="B69" s="823"/>
      <c r="C69" s="672"/>
      <c r="D69" s="660"/>
      <c r="E69" s="661"/>
      <c r="F69" s="662"/>
      <c r="G69" s="663" t="str">
        <f t="shared" si="4"/>
        <v/>
      </c>
      <c r="H69" s="664"/>
      <c r="I69" s="664"/>
      <c r="J69" s="814"/>
      <c r="K69" s="194"/>
      <c r="L69" s="194"/>
      <c r="M69" s="194"/>
      <c r="N69" s="194"/>
      <c r="O69" s="194"/>
      <c r="P69" s="194"/>
      <c r="Q69" s="194"/>
      <c r="R69" s="194"/>
      <c r="S69" s="194"/>
      <c r="T69" s="194"/>
      <c r="U69" s="194"/>
      <c r="V69" s="194"/>
      <c r="W69" s="194"/>
      <c r="X69" s="194"/>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c r="BJ69" s="194"/>
      <c r="BK69" s="194"/>
      <c r="BL69" s="194"/>
      <c r="BM69" s="194"/>
      <c r="BN69" s="194"/>
      <c r="BO69" s="194"/>
      <c r="BP69" s="194"/>
      <c r="BQ69" s="194"/>
      <c r="BR69" s="194"/>
      <c r="BS69" s="194"/>
      <c r="BT69" s="194"/>
      <c r="BU69" s="194"/>
      <c r="BV69" s="194"/>
      <c r="BW69" s="194"/>
      <c r="BX69" s="194"/>
      <c r="BY69" s="194"/>
      <c r="BZ69" s="194"/>
      <c r="CA69" s="194"/>
      <c r="CB69" s="194"/>
      <c r="CC69" s="194"/>
      <c r="CD69" s="194"/>
      <c r="CE69" s="194"/>
      <c r="CF69" s="194"/>
      <c r="CG69" s="194"/>
      <c r="CH69" s="194"/>
      <c r="CI69" s="194"/>
      <c r="CJ69" s="194"/>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194"/>
      <c r="EN69" s="194"/>
      <c r="EO69" s="194"/>
      <c r="EP69" s="194"/>
      <c r="EQ69" s="194"/>
      <c r="ER69" s="194"/>
      <c r="ES69" s="194"/>
      <c r="ET69" s="194"/>
      <c r="EU69" s="194"/>
      <c r="EV69" s="194"/>
      <c r="EW69" s="194"/>
      <c r="EX69" s="194"/>
      <c r="EY69" s="194"/>
      <c r="EZ69" s="194"/>
      <c r="FA69" s="194"/>
      <c r="FB69" s="194"/>
      <c r="FC69" s="194"/>
      <c r="FD69" s="194"/>
      <c r="FE69" s="194"/>
      <c r="FF69" s="194"/>
      <c r="FG69" s="194"/>
      <c r="FH69" s="194"/>
      <c r="FI69" s="194"/>
      <c r="FJ69" s="194"/>
      <c r="FK69" s="194"/>
      <c r="FL69" s="194"/>
      <c r="FM69" s="194"/>
      <c r="FN69" s="194"/>
      <c r="FO69" s="194"/>
      <c r="FP69" s="194"/>
      <c r="FQ69" s="194"/>
      <c r="FR69" s="194"/>
      <c r="FS69" s="194"/>
      <c r="FT69" s="194"/>
      <c r="FU69" s="194"/>
      <c r="FV69" s="194"/>
      <c r="FW69" s="194"/>
      <c r="FX69" s="194"/>
      <c r="FY69" s="194"/>
      <c r="FZ69" s="194"/>
      <c r="GA69" s="194"/>
      <c r="GB69" s="194"/>
      <c r="GC69" s="194"/>
      <c r="GD69" s="194"/>
      <c r="GE69" s="194"/>
      <c r="GF69" s="194"/>
      <c r="GG69" s="194"/>
      <c r="GH69" s="194"/>
      <c r="GI69" s="194"/>
      <c r="GJ69" s="194"/>
      <c r="GK69" s="194"/>
      <c r="GL69" s="194"/>
      <c r="GM69" s="194"/>
      <c r="GN69" s="194"/>
      <c r="GO69" s="194"/>
      <c r="GP69" s="194"/>
      <c r="GQ69" s="194"/>
      <c r="GR69" s="194"/>
      <c r="GS69" s="194"/>
      <c r="GT69" s="194"/>
      <c r="GU69" s="194"/>
      <c r="GV69" s="194"/>
      <c r="GW69" s="194"/>
      <c r="GX69" s="194"/>
      <c r="GY69" s="194"/>
      <c r="GZ69" s="194"/>
      <c r="HA69" s="194"/>
      <c r="HB69" s="194"/>
      <c r="HC69" s="194"/>
      <c r="HD69" s="194"/>
      <c r="HE69" s="194"/>
      <c r="HF69" s="194"/>
      <c r="HG69" s="194"/>
      <c r="HH69" s="194"/>
      <c r="HI69" s="194"/>
      <c r="HJ69" s="194"/>
      <c r="HK69" s="194"/>
      <c r="HL69" s="194"/>
      <c r="HM69" s="194"/>
      <c r="HN69" s="194"/>
      <c r="HO69" s="194"/>
      <c r="HP69" s="194"/>
      <c r="HQ69" s="194"/>
      <c r="HR69" s="194"/>
      <c r="HS69" s="194"/>
      <c r="HT69" s="194"/>
      <c r="HU69" s="194"/>
      <c r="HV69" s="194"/>
      <c r="HW69" s="194"/>
      <c r="HX69" s="194"/>
      <c r="HY69" s="194"/>
      <c r="HZ69" s="194"/>
      <c r="IA69" s="194"/>
      <c r="IB69" s="194"/>
      <c r="IC69" s="194"/>
      <c r="ID69" s="194"/>
      <c r="IE69" s="194"/>
      <c r="IF69" s="194"/>
      <c r="IG69" s="194"/>
      <c r="IH69" s="194"/>
      <c r="II69" s="194"/>
      <c r="IJ69" s="194"/>
      <c r="IK69" s="194"/>
      <c r="IL69" s="194"/>
      <c r="IM69" s="194"/>
      <c r="IN69" s="194"/>
      <c r="IO69" s="194"/>
      <c r="IP69" s="194"/>
      <c r="IQ69" s="194"/>
      <c r="IR69" s="194"/>
      <c r="IS69" s="194"/>
      <c r="IT69" s="194"/>
      <c r="IU69" s="194"/>
      <c r="IV69" s="194"/>
      <c r="IW69" s="194"/>
      <c r="IX69" s="194"/>
      <c r="IY69" s="194"/>
      <c r="IZ69" s="194"/>
      <c r="JA69" s="194"/>
      <c r="JB69" s="194"/>
      <c r="JC69" s="194"/>
      <c r="JD69" s="194"/>
      <c r="JE69" s="194"/>
      <c r="JF69" s="194"/>
      <c r="JG69" s="194"/>
      <c r="JH69" s="194"/>
      <c r="JI69" s="194"/>
      <c r="JJ69" s="194"/>
      <c r="JK69" s="194"/>
      <c r="JL69" s="194"/>
      <c r="JM69" s="194"/>
      <c r="JN69" s="194"/>
      <c r="JO69" s="194"/>
      <c r="JP69" s="194"/>
      <c r="JQ69" s="194"/>
      <c r="JR69" s="194"/>
      <c r="JS69" s="194"/>
      <c r="JT69" s="194"/>
      <c r="JU69" s="194"/>
      <c r="JV69" s="194"/>
      <c r="JW69" s="194"/>
      <c r="JX69" s="194"/>
      <c r="JY69" s="194"/>
      <c r="JZ69" s="194"/>
      <c r="KA69" s="194"/>
      <c r="KB69" s="194"/>
      <c r="KC69" s="194"/>
      <c r="KD69" s="194"/>
      <c r="KE69" s="194"/>
      <c r="KF69" s="194"/>
      <c r="KG69" s="194"/>
      <c r="KH69" s="194"/>
      <c r="KI69" s="194"/>
      <c r="KJ69" s="194"/>
      <c r="KK69" s="194"/>
      <c r="KL69" s="194"/>
      <c r="KM69" s="194"/>
      <c r="KN69" s="194"/>
      <c r="KO69" s="194"/>
      <c r="KP69" s="194"/>
      <c r="KQ69" s="194"/>
      <c r="KR69" s="194"/>
      <c r="KS69" s="194"/>
      <c r="KT69" s="194"/>
      <c r="KU69" s="194"/>
      <c r="KV69" s="194"/>
      <c r="KW69" s="194"/>
      <c r="KX69" s="194"/>
      <c r="KY69" s="194"/>
      <c r="KZ69" s="194"/>
      <c r="LA69" s="194"/>
      <c r="LB69" s="194"/>
      <c r="LC69" s="194"/>
      <c r="LD69" s="194"/>
      <c r="LE69" s="194"/>
      <c r="LF69" s="194"/>
      <c r="LG69" s="194"/>
      <c r="LH69" s="194"/>
      <c r="LI69" s="194"/>
      <c r="LJ69" s="194"/>
      <c r="LK69" s="194"/>
      <c r="LL69" s="194"/>
      <c r="LM69" s="194"/>
      <c r="LN69" s="194"/>
      <c r="LO69" s="194"/>
      <c r="LP69" s="194"/>
      <c r="LQ69" s="194"/>
      <c r="LR69" s="194"/>
      <c r="LS69" s="194"/>
      <c r="LT69" s="194"/>
      <c r="LU69" s="194"/>
      <c r="LV69" s="194"/>
      <c r="LW69" s="194"/>
      <c r="LX69" s="194"/>
      <c r="LY69" s="194"/>
      <c r="LZ69" s="194"/>
      <c r="MA69" s="194"/>
      <c r="MB69" s="194"/>
      <c r="MC69" s="194"/>
      <c r="MD69" s="194"/>
      <c r="ME69" s="194"/>
      <c r="MF69" s="194"/>
      <c r="MG69" s="194"/>
      <c r="MH69" s="194"/>
      <c r="MI69" s="194"/>
      <c r="MJ69" s="194"/>
      <c r="MK69" s="194"/>
      <c r="ML69" s="194"/>
      <c r="MM69" s="194"/>
      <c r="MN69" s="194"/>
      <c r="MO69" s="194"/>
      <c r="MP69" s="194"/>
      <c r="MQ69" s="194"/>
      <c r="MR69" s="194"/>
      <c r="MS69" s="194"/>
      <c r="MT69" s="194"/>
      <c r="MU69" s="194"/>
      <c r="MV69" s="194"/>
      <c r="MW69" s="194"/>
      <c r="MX69" s="194"/>
      <c r="MY69" s="194"/>
      <c r="MZ69" s="194"/>
      <c r="NA69" s="194"/>
      <c r="NB69" s="194"/>
      <c r="NC69" s="194"/>
      <c r="ND69" s="194"/>
      <c r="NE69" s="194"/>
      <c r="NF69" s="194"/>
      <c r="NG69" s="194"/>
      <c r="NH69" s="194"/>
      <c r="NI69" s="194"/>
      <c r="NJ69" s="194"/>
      <c r="NK69" s="194"/>
      <c r="NL69" s="194"/>
      <c r="NM69" s="194"/>
      <c r="NN69" s="194"/>
      <c r="NO69" s="194"/>
      <c r="NP69" s="194"/>
      <c r="NQ69" s="194"/>
      <c r="NR69" s="194"/>
      <c r="NS69" s="194"/>
      <c r="NT69" s="194"/>
      <c r="NU69" s="194"/>
      <c r="NV69" s="194"/>
      <c r="NW69" s="194"/>
      <c r="NX69" s="194"/>
      <c r="NY69" s="194"/>
      <c r="NZ69" s="194"/>
      <c r="OA69" s="194"/>
      <c r="OB69" s="194"/>
      <c r="OC69" s="194"/>
      <c r="OD69" s="194"/>
      <c r="OE69" s="194"/>
      <c r="OF69" s="194"/>
      <c r="OG69" s="194"/>
      <c r="OH69" s="194"/>
      <c r="OI69" s="194"/>
      <c r="OJ69" s="194"/>
      <c r="OK69" s="194"/>
      <c r="OL69" s="194"/>
      <c r="OM69" s="194"/>
      <c r="ON69" s="194"/>
      <c r="OO69" s="194"/>
      <c r="OP69" s="194"/>
      <c r="OQ69" s="194"/>
      <c r="OR69" s="194"/>
      <c r="OS69" s="194"/>
      <c r="OT69" s="194"/>
      <c r="OU69" s="194"/>
      <c r="OV69" s="194"/>
      <c r="OW69" s="194"/>
      <c r="OX69" s="194"/>
      <c r="OY69" s="194"/>
      <c r="OZ69" s="194"/>
      <c r="PA69" s="194"/>
      <c r="PB69" s="194"/>
      <c r="PC69" s="194"/>
      <c r="PD69" s="194"/>
      <c r="PE69" s="194"/>
      <c r="PF69" s="194"/>
      <c r="PG69" s="194"/>
      <c r="PH69" s="194"/>
      <c r="PI69" s="194"/>
      <c r="PJ69" s="194"/>
      <c r="PK69" s="194"/>
      <c r="PL69" s="194"/>
      <c r="PM69" s="194"/>
      <c r="PN69" s="194"/>
      <c r="PO69" s="194"/>
      <c r="PP69" s="194"/>
      <c r="PQ69" s="194"/>
      <c r="PR69" s="194"/>
      <c r="PS69" s="194"/>
      <c r="PT69" s="194"/>
      <c r="PU69" s="194"/>
      <c r="PV69" s="194"/>
      <c r="PW69" s="194"/>
      <c r="PX69" s="194"/>
      <c r="PY69" s="194"/>
      <c r="PZ69" s="194"/>
      <c r="QA69" s="194"/>
      <c r="QB69" s="194"/>
      <c r="QC69" s="194"/>
      <c r="QD69" s="194"/>
      <c r="QE69" s="194"/>
      <c r="QF69" s="194"/>
      <c r="QG69" s="194"/>
      <c r="QH69" s="194"/>
      <c r="QI69" s="194"/>
      <c r="QJ69" s="194"/>
      <c r="QK69" s="194"/>
      <c r="QL69" s="194"/>
      <c r="QM69" s="194"/>
      <c r="QN69" s="194"/>
      <c r="QO69" s="194"/>
      <c r="QP69" s="194"/>
      <c r="QQ69" s="194"/>
      <c r="QR69" s="194"/>
      <c r="QS69" s="194"/>
      <c r="QT69" s="194"/>
      <c r="QU69" s="194"/>
      <c r="QV69" s="194"/>
      <c r="QW69" s="194"/>
      <c r="QX69" s="194"/>
      <c r="QY69" s="194"/>
      <c r="QZ69" s="194"/>
      <c r="RA69" s="194"/>
      <c r="RB69" s="194"/>
      <c r="RC69" s="194"/>
      <c r="RD69" s="194"/>
      <c r="RE69" s="194"/>
      <c r="RF69" s="194"/>
      <c r="RG69" s="194"/>
      <c r="RH69" s="194"/>
      <c r="RI69" s="194"/>
      <c r="RJ69" s="194"/>
      <c r="RK69" s="194"/>
      <c r="RL69" s="194"/>
      <c r="RM69" s="194"/>
      <c r="RN69" s="194"/>
      <c r="RO69" s="194"/>
      <c r="RP69" s="194"/>
      <c r="RQ69" s="194"/>
      <c r="RR69" s="194"/>
      <c r="RS69" s="194"/>
      <c r="RT69" s="194"/>
      <c r="RU69" s="194"/>
      <c r="RV69" s="194"/>
      <c r="RW69" s="194"/>
      <c r="RX69" s="194"/>
      <c r="RY69" s="194"/>
      <c r="RZ69" s="194"/>
      <c r="SA69" s="194"/>
      <c r="SB69" s="194"/>
      <c r="SC69" s="194"/>
      <c r="SD69" s="194"/>
      <c r="SE69" s="194"/>
      <c r="SF69" s="194"/>
      <c r="SG69" s="194"/>
      <c r="SH69" s="194"/>
      <c r="SI69" s="194"/>
      <c r="SJ69" s="194"/>
      <c r="SK69" s="194"/>
      <c r="SL69" s="194"/>
      <c r="SM69" s="194"/>
      <c r="SN69" s="194"/>
      <c r="SO69" s="194"/>
      <c r="SP69" s="194"/>
      <c r="SQ69" s="194"/>
      <c r="SR69" s="194"/>
      <c r="SS69" s="194"/>
      <c r="ST69" s="194"/>
      <c r="SU69" s="194"/>
      <c r="SV69" s="194"/>
      <c r="SW69" s="194"/>
      <c r="SX69" s="194"/>
      <c r="SY69" s="194"/>
      <c r="SZ69" s="194"/>
      <c r="TA69" s="194"/>
      <c r="TB69" s="194"/>
      <c r="TC69" s="194"/>
      <c r="TD69" s="194"/>
      <c r="TE69" s="194"/>
      <c r="TF69" s="194"/>
      <c r="TG69" s="194"/>
      <c r="TH69" s="194"/>
      <c r="TI69" s="194"/>
      <c r="TJ69" s="194"/>
      <c r="TK69" s="194"/>
      <c r="TL69" s="194"/>
      <c r="TM69" s="194"/>
      <c r="TN69" s="194"/>
      <c r="TO69" s="194"/>
      <c r="TP69" s="194"/>
      <c r="TQ69" s="194"/>
      <c r="TR69" s="194"/>
      <c r="TS69" s="194"/>
      <c r="TT69" s="194"/>
      <c r="TU69" s="194"/>
      <c r="TV69" s="194"/>
      <c r="TW69" s="194"/>
      <c r="TX69" s="194"/>
      <c r="TY69" s="194"/>
      <c r="TZ69" s="194"/>
      <c r="UA69" s="194"/>
      <c r="UB69" s="194"/>
      <c r="UC69" s="194"/>
      <c r="UD69" s="194"/>
      <c r="UE69" s="194"/>
      <c r="UF69" s="194"/>
      <c r="UG69" s="194"/>
      <c r="UH69" s="194"/>
      <c r="UI69" s="194"/>
      <c r="UJ69" s="194"/>
      <c r="UK69" s="194"/>
      <c r="UL69" s="194"/>
      <c r="UM69" s="194"/>
      <c r="UN69" s="194"/>
      <c r="UO69" s="194"/>
      <c r="UP69" s="194"/>
      <c r="UQ69" s="194"/>
      <c r="UR69" s="194"/>
      <c r="US69" s="194"/>
      <c r="UT69" s="194"/>
      <c r="UU69" s="194"/>
      <c r="UV69" s="194"/>
      <c r="UW69" s="194"/>
      <c r="UX69" s="194"/>
      <c r="UY69" s="194"/>
      <c r="UZ69" s="194"/>
      <c r="VA69" s="194"/>
      <c r="VB69" s="194"/>
      <c r="VC69" s="194"/>
      <c r="VD69" s="194"/>
      <c r="VE69" s="194"/>
      <c r="VF69" s="194"/>
      <c r="VG69" s="194"/>
      <c r="VH69" s="194"/>
      <c r="VI69" s="194"/>
      <c r="VJ69" s="194"/>
      <c r="VK69" s="194"/>
      <c r="VL69" s="194"/>
      <c r="VM69" s="194"/>
      <c r="VN69" s="194"/>
      <c r="VO69" s="194"/>
      <c r="VP69" s="194"/>
      <c r="VQ69" s="194"/>
      <c r="VR69" s="194"/>
      <c r="VS69" s="194"/>
      <c r="VT69" s="194"/>
      <c r="VU69" s="194"/>
      <c r="VV69" s="194"/>
      <c r="VW69" s="194"/>
      <c r="VX69" s="194"/>
      <c r="VY69" s="194"/>
      <c r="VZ69" s="194"/>
      <c r="WA69" s="194"/>
      <c r="WB69" s="194"/>
      <c r="WC69" s="194"/>
      <c r="WD69" s="194"/>
      <c r="WE69" s="194"/>
      <c r="WF69" s="194"/>
      <c r="WG69" s="194"/>
      <c r="WH69" s="194"/>
      <c r="WI69" s="194"/>
      <c r="WJ69" s="194"/>
      <c r="WK69" s="194"/>
      <c r="WL69" s="194"/>
      <c r="WM69" s="194"/>
      <c r="WN69" s="194"/>
      <c r="WO69" s="194"/>
      <c r="WP69" s="194"/>
      <c r="WQ69" s="194"/>
      <c r="WR69" s="194"/>
      <c r="WS69" s="194"/>
      <c r="WT69" s="194"/>
      <c r="WU69" s="194"/>
      <c r="WV69" s="194"/>
      <c r="WW69" s="194"/>
      <c r="WX69" s="194"/>
      <c r="WY69" s="194"/>
      <c r="WZ69" s="194"/>
      <c r="XA69" s="194"/>
      <c r="XB69" s="194"/>
      <c r="XC69" s="194"/>
      <c r="XD69" s="194"/>
      <c r="XE69" s="194"/>
      <c r="XF69" s="194"/>
      <c r="XG69" s="194"/>
      <c r="XH69" s="194"/>
      <c r="XI69" s="194"/>
      <c r="XJ69" s="194"/>
      <c r="XK69" s="194"/>
      <c r="XL69" s="194"/>
      <c r="XM69" s="194"/>
      <c r="XN69" s="194"/>
      <c r="XO69" s="194"/>
      <c r="XP69" s="194"/>
      <c r="XQ69" s="194"/>
      <c r="XR69" s="194"/>
      <c r="XS69" s="194"/>
      <c r="XT69" s="194"/>
      <c r="XU69" s="194"/>
      <c r="XV69" s="194"/>
      <c r="XW69" s="194"/>
      <c r="XX69" s="194"/>
      <c r="XY69" s="194"/>
      <c r="XZ69" s="194"/>
      <c r="YA69" s="194"/>
      <c r="YB69" s="194"/>
      <c r="YC69" s="194"/>
      <c r="YD69" s="194"/>
      <c r="YE69" s="194"/>
      <c r="YF69" s="194"/>
      <c r="YG69" s="194"/>
      <c r="YH69" s="194"/>
      <c r="YI69" s="194"/>
      <c r="YJ69" s="194"/>
      <c r="YK69" s="194"/>
      <c r="YL69" s="194"/>
      <c r="YM69" s="194"/>
      <c r="YN69" s="194"/>
      <c r="YO69" s="194"/>
      <c r="YP69" s="194"/>
      <c r="YQ69" s="194"/>
      <c r="YR69" s="194"/>
      <c r="YS69" s="194"/>
      <c r="YT69" s="194"/>
      <c r="YU69" s="194"/>
      <c r="YV69" s="194"/>
      <c r="YW69" s="194"/>
      <c r="YX69" s="194"/>
      <c r="YY69" s="194"/>
      <c r="YZ69" s="194"/>
      <c r="ZA69" s="194"/>
      <c r="ZB69" s="194"/>
      <c r="ZC69" s="194"/>
      <c r="ZD69" s="194"/>
      <c r="ZE69" s="194"/>
      <c r="ZF69" s="194"/>
      <c r="ZG69" s="194"/>
      <c r="ZH69" s="194"/>
      <c r="ZI69" s="194"/>
      <c r="ZJ69" s="194"/>
      <c r="ZK69" s="194"/>
      <c r="ZL69" s="194"/>
      <c r="ZM69" s="194"/>
      <c r="ZN69" s="194"/>
      <c r="ZO69" s="194"/>
      <c r="ZP69" s="194"/>
      <c r="ZQ69" s="194"/>
      <c r="ZR69" s="194"/>
      <c r="ZS69" s="194"/>
      <c r="ZT69" s="194"/>
      <c r="ZU69" s="194"/>
      <c r="ZV69" s="194"/>
      <c r="ZW69" s="194"/>
      <c r="ZX69" s="194"/>
      <c r="ZY69" s="194"/>
      <c r="ZZ69" s="194"/>
    </row>
    <row r="70" spans="1:702" s="39" customFormat="1" ht="19.5" customHeight="1">
      <c r="A70" s="194"/>
      <c r="B70" s="823"/>
      <c r="C70" s="672"/>
      <c r="D70" s="660"/>
      <c r="E70" s="661"/>
      <c r="F70" s="662"/>
      <c r="G70" s="663" t="str">
        <f t="shared" ref="G70:G71" si="5">IFERROR(ROUND(IF(E70="","",IF(E70="8%税込",D70*F70/1.08,IF(E70="10%税込",D70*F70/1.1,IF(E70="税抜",D70*F70)))),0),"")</f>
        <v/>
      </c>
      <c r="H70" s="664"/>
      <c r="I70" s="664"/>
      <c r="J70" s="81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c r="BJ70" s="194"/>
      <c r="BK70" s="194"/>
      <c r="BL70" s="194"/>
      <c r="BM70" s="194"/>
      <c r="BN70" s="194"/>
      <c r="BO70" s="194"/>
      <c r="BP70" s="194"/>
      <c r="BQ70" s="194"/>
      <c r="BR70" s="194"/>
      <c r="BS70" s="194"/>
      <c r="BT70" s="194"/>
      <c r="BU70" s="194"/>
      <c r="BV70" s="194"/>
      <c r="BW70" s="194"/>
      <c r="BX70" s="194"/>
      <c r="BY70" s="194"/>
      <c r="BZ70" s="194"/>
      <c r="CA70" s="194"/>
      <c r="CB70" s="194"/>
      <c r="CC70" s="194"/>
      <c r="CD70" s="194"/>
      <c r="CE70" s="194"/>
      <c r="CF70" s="194"/>
      <c r="CG70" s="194"/>
      <c r="CH70" s="194"/>
      <c r="CI70" s="194"/>
      <c r="CJ70" s="194"/>
      <c r="CK70" s="194"/>
      <c r="CL70" s="194"/>
      <c r="CM70" s="194"/>
      <c r="CN70" s="194"/>
      <c r="CO70" s="194"/>
      <c r="CP70" s="194"/>
      <c r="CQ70" s="194"/>
      <c r="CR70" s="194"/>
      <c r="CS70" s="194"/>
      <c r="CT70" s="194"/>
      <c r="CU70" s="194"/>
      <c r="CV70" s="194"/>
      <c r="CW70" s="194"/>
      <c r="CX70" s="194"/>
      <c r="CY70" s="194"/>
      <c r="CZ70" s="194"/>
      <c r="DA70" s="194"/>
      <c r="DB70" s="194"/>
      <c r="DC70" s="194"/>
      <c r="DD70" s="194"/>
      <c r="DE70" s="194"/>
      <c r="DF70" s="194"/>
      <c r="DG70" s="194"/>
      <c r="DH70" s="194"/>
      <c r="DI70" s="194"/>
      <c r="DJ70" s="194"/>
      <c r="DK70" s="194"/>
      <c r="DL70" s="194"/>
      <c r="DM70" s="194"/>
      <c r="DN70" s="194"/>
      <c r="DO70" s="194"/>
      <c r="DP70" s="194"/>
      <c r="DQ70" s="194"/>
      <c r="DR70" s="194"/>
      <c r="DS70" s="194"/>
      <c r="DT70" s="194"/>
      <c r="DU70" s="194"/>
      <c r="DV70" s="194"/>
      <c r="DW70" s="194"/>
      <c r="DX70" s="194"/>
      <c r="DY70" s="194"/>
      <c r="DZ70" s="194"/>
      <c r="EA70" s="194"/>
      <c r="EB70" s="194"/>
      <c r="EC70" s="194"/>
      <c r="ED70" s="194"/>
      <c r="EE70" s="194"/>
      <c r="EF70" s="194"/>
      <c r="EG70" s="194"/>
      <c r="EH70" s="194"/>
      <c r="EI70" s="194"/>
      <c r="EJ70" s="194"/>
      <c r="EK70" s="194"/>
      <c r="EL70" s="194"/>
      <c r="EM70" s="194"/>
      <c r="EN70" s="194"/>
      <c r="EO70" s="194"/>
      <c r="EP70" s="194"/>
      <c r="EQ70" s="194"/>
      <c r="ER70" s="194"/>
      <c r="ES70" s="194"/>
      <c r="ET70" s="194"/>
      <c r="EU70" s="194"/>
      <c r="EV70" s="194"/>
      <c r="EW70" s="194"/>
      <c r="EX70" s="194"/>
      <c r="EY70" s="194"/>
      <c r="EZ70" s="194"/>
      <c r="FA70" s="194"/>
      <c r="FB70" s="194"/>
      <c r="FC70" s="194"/>
      <c r="FD70" s="194"/>
      <c r="FE70" s="194"/>
      <c r="FF70" s="194"/>
      <c r="FG70" s="194"/>
      <c r="FH70" s="194"/>
      <c r="FI70" s="194"/>
      <c r="FJ70" s="194"/>
      <c r="FK70" s="194"/>
      <c r="FL70" s="194"/>
      <c r="FM70" s="194"/>
      <c r="FN70" s="194"/>
      <c r="FO70" s="194"/>
      <c r="FP70" s="194"/>
      <c r="FQ70" s="194"/>
      <c r="FR70" s="194"/>
      <c r="FS70" s="194"/>
      <c r="FT70" s="194"/>
      <c r="FU70" s="194"/>
      <c r="FV70" s="194"/>
      <c r="FW70" s="194"/>
      <c r="FX70" s="194"/>
      <c r="FY70" s="194"/>
      <c r="FZ70" s="194"/>
      <c r="GA70" s="194"/>
      <c r="GB70" s="194"/>
      <c r="GC70" s="194"/>
      <c r="GD70" s="194"/>
      <c r="GE70" s="194"/>
      <c r="GF70" s="194"/>
      <c r="GG70" s="194"/>
      <c r="GH70" s="194"/>
      <c r="GI70" s="194"/>
      <c r="GJ70" s="194"/>
      <c r="GK70" s="194"/>
      <c r="GL70" s="194"/>
      <c r="GM70" s="194"/>
      <c r="GN70" s="194"/>
      <c r="GO70" s="194"/>
      <c r="GP70" s="194"/>
      <c r="GQ70" s="194"/>
      <c r="GR70" s="194"/>
      <c r="GS70" s="194"/>
      <c r="GT70" s="194"/>
      <c r="GU70" s="194"/>
      <c r="GV70" s="194"/>
      <c r="GW70" s="194"/>
      <c r="GX70" s="194"/>
      <c r="GY70" s="194"/>
      <c r="GZ70" s="194"/>
      <c r="HA70" s="194"/>
      <c r="HB70" s="194"/>
      <c r="HC70" s="194"/>
      <c r="HD70" s="194"/>
      <c r="HE70" s="194"/>
      <c r="HF70" s="194"/>
      <c r="HG70" s="194"/>
      <c r="HH70" s="194"/>
      <c r="HI70" s="194"/>
      <c r="HJ70" s="194"/>
      <c r="HK70" s="194"/>
      <c r="HL70" s="194"/>
      <c r="HM70" s="194"/>
      <c r="HN70" s="194"/>
      <c r="HO70" s="194"/>
      <c r="HP70" s="194"/>
      <c r="HQ70" s="194"/>
      <c r="HR70" s="194"/>
      <c r="HS70" s="194"/>
      <c r="HT70" s="194"/>
      <c r="HU70" s="194"/>
      <c r="HV70" s="194"/>
      <c r="HW70" s="194"/>
      <c r="HX70" s="194"/>
      <c r="HY70" s="194"/>
      <c r="HZ70" s="194"/>
      <c r="IA70" s="194"/>
      <c r="IB70" s="194"/>
      <c r="IC70" s="194"/>
      <c r="ID70" s="194"/>
      <c r="IE70" s="194"/>
      <c r="IF70" s="194"/>
      <c r="IG70" s="194"/>
      <c r="IH70" s="194"/>
      <c r="II70" s="194"/>
      <c r="IJ70" s="194"/>
      <c r="IK70" s="194"/>
      <c r="IL70" s="194"/>
      <c r="IM70" s="194"/>
      <c r="IN70" s="194"/>
      <c r="IO70" s="194"/>
      <c r="IP70" s="194"/>
      <c r="IQ70" s="194"/>
      <c r="IR70" s="194"/>
      <c r="IS70" s="194"/>
      <c r="IT70" s="194"/>
      <c r="IU70" s="194"/>
      <c r="IV70" s="194"/>
      <c r="IW70" s="194"/>
      <c r="IX70" s="194"/>
      <c r="IY70" s="194"/>
      <c r="IZ70" s="194"/>
      <c r="JA70" s="194"/>
      <c r="JB70" s="194"/>
      <c r="JC70" s="194"/>
      <c r="JD70" s="194"/>
      <c r="JE70" s="194"/>
      <c r="JF70" s="194"/>
      <c r="JG70" s="194"/>
      <c r="JH70" s="194"/>
      <c r="JI70" s="194"/>
      <c r="JJ70" s="194"/>
      <c r="JK70" s="194"/>
      <c r="JL70" s="194"/>
      <c r="JM70" s="194"/>
      <c r="JN70" s="194"/>
      <c r="JO70" s="194"/>
      <c r="JP70" s="194"/>
      <c r="JQ70" s="194"/>
      <c r="JR70" s="194"/>
      <c r="JS70" s="194"/>
      <c r="JT70" s="194"/>
      <c r="JU70" s="194"/>
      <c r="JV70" s="194"/>
      <c r="JW70" s="194"/>
      <c r="JX70" s="194"/>
      <c r="JY70" s="194"/>
      <c r="JZ70" s="194"/>
      <c r="KA70" s="194"/>
      <c r="KB70" s="194"/>
      <c r="KC70" s="194"/>
      <c r="KD70" s="194"/>
      <c r="KE70" s="194"/>
      <c r="KF70" s="194"/>
      <c r="KG70" s="194"/>
      <c r="KH70" s="194"/>
      <c r="KI70" s="194"/>
      <c r="KJ70" s="194"/>
      <c r="KK70" s="194"/>
      <c r="KL70" s="194"/>
      <c r="KM70" s="194"/>
      <c r="KN70" s="194"/>
      <c r="KO70" s="194"/>
      <c r="KP70" s="194"/>
      <c r="KQ70" s="194"/>
      <c r="KR70" s="194"/>
      <c r="KS70" s="194"/>
      <c r="KT70" s="194"/>
      <c r="KU70" s="194"/>
      <c r="KV70" s="194"/>
      <c r="KW70" s="194"/>
      <c r="KX70" s="194"/>
      <c r="KY70" s="194"/>
      <c r="KZ70" s="194"/>
      <c r="LA70" s="194"/>
      <c r="LB70" s="194"/>
      <c r="LC70" s="194"/>
      <c r="LD70" s="194"/>
      <c r="LE70" s="194"/>
      <c r="LF70" s="194"/>
      <c r="LG70" s="194"/>
      <c r="LH70" s="194"/>
      <c r="LI70" s="194"/>
      <c r="LJ70" s="194"/>
      <c r="LK70" s="194"/>
      <c r="LL70" s="194"/>
      <c r="LM70" s="194"/>
      <c r="LN70" s="194"/>
      <c r="LO70" s="194"/>
      <c r="LP70" s="194"/>
      <c r="LQ70" s="194"/>
      <c r="LR70" s="194"/>
      <c r="LS70" s="194"/>
      <c r="LT70" s="194"/>
      <c r="LU70" s="194"/>
      <c r="LV70" s="194"/>
      <c r="LW70" s="194"/>
      <c r="LX70" s="194"/>
      <c r="LY70" s="194"/>
      <c r="LZ70" s="194"/>
      <c r="MA70" s="194"/>
      <c r="MB70" s="194"/>
      <c r="MC70" s="194"/>
      <c r="MD70" s="194"/>
      <c r="ME70" s="194"/>
      <c r="MF70" s="194"/>
      <c r="MG70" s="194"/>
      <c r="MH70" s="194"/>
      <c r="MI70" s="194"/>
      <c r="MJ70" s="194"/>
      <c r="MK70" s="194"/>
      <c r="ML70" s="194"/>
      <c r="MM70" s="194"/>
      <c r="MN70" s="194"/>
      <c r="MO70" s="194"/>
      <c r="MP70" s="194"/>
      <c r="MQ70" s="194"/>
      <c r="MR70" s="194"/>
      <c r="MS70" s="194"/>
      <c r="MT70" s="194"/>
      <c r="MU70" s="194"/>
      <c r="MV70" s="194"/>
      <c r="MW70" s="194"/>
      <c r="MX70" s="194"/>
      <c r="MY70" s="194"/>
      <c r="MZ70" s="194"/>
      <c r="NA70" s="194"/>
      <c r="NB70" s="194"/>
      <c r="NC70" s="194"/>
      <c r="ND70" s="194"/>
      <c r="NE70" s="194"/>
      <c r="NF70" s="194"/>
      <c r="NG70" s="194"/>
      <c r="NH70" s="194"/>
      <c r="NI70" s="194"/>
      <c r="NJ70" s="194"/>
      <c r="NK70" s="194"/>
      <c r="NL70" s="194"/>
      <c r="NM70" s="194"/>
      <c r="NN70" s="194"/>
      <c r="NO70" s="194"/>
      <c r="NP70" s="194"/>
      <c r="NQ70" s="194"/>
      <c r="NR70" s="194"/>
      <c r="NS70" s="194"/>
      <c r="NT70" s="194"/>
      <c r="NU70" s="194"/>
      <c r="NV70" s="194"/>
      <c r="NW70" s="194"/>
      <c r="NX70" s="194"/>
      <c r="NY70" s="194"/>
      <c r="NZ70" s="194"/>
      <c r="OA70" s="194"/>
      <c r="OB70" s="194"/>
      <c r="OC70" s="194"/>
      <c r="OD70" s="194"/>
      <c r="OE70" s="194"/>
      <c r="OF70" s="194"/>
      <c r="OG70" s="194"/>
      <c r="OH70" s="194"/>
      <c r="OI70" s="194"/>
      <c r="OJ70" s="194"/>
      <c r="OK70" s="194"/>
      <c r="OL70" s="194"/>
      <c r="OM70" s="194"/>
      <c r="ON70" s="194"/>
      <c r="OO70" s="194"/>
      <c r="OP70" s="194"/>
      <c r="OQ70" s="194"/>
      <c r="OR70" s="194"/>
      <c r="OS70" s="194"/>
      <c r="OT70" s="194"/>
      <c r="OU70" s="194"/>
      <c r="OV70" s="194"/>
      <c r="OW70" s="194"/>
      <c r="OX70" s="194"/>
      <c r="OY70" s="194"/>
      <c r="OZ70" s="194"/>
      <c r="PA70" s="194"/>
      <c r="PB70" s="194"/>
      <c r="PC70" s="194"/>
      <c r="PD70" s="194"/>
      <c r="PE70" s="194"/>
      <c r="PF70" s="194"/>
      <c r="PG70" s="194"/>
      <c r="PH70" s="194"/>
      <c r="PI70" s="194"/>
      <c r="PJ70" s="194"/>
      <c r="PK70" s="194"/>
      <c r="PL70" s="194"/>
      <c r="PM70" s="194"/>
      <c r="PN70" s="194"/>
      <c r="PO70" s="194"/>
      <c r="PP70" s="194"/>
      <c r="PQ70" s="194"/>
      <c r="PR70" s="194"/>
      <c r="PS70" s="194"/>
      <c r="PT70" s="194"/>
      <c r="PU70" s="194"/>
      <c r="PV70" s="194"/>
      <c r="PW70" s="194"/>
      <c r="PX70" s="194"/>
      <c r="PY70" s="194"/>
      <c r="PZ70" s="194"/>
      <c r="QA70" s="194"/>
      <c r="QB70" s="194"/>
      <c r="QC70" s="194"/>
      <c r="QD70" s="194"/>
      <c r="QE70" s="194"/>
      <c r="QF70" s="194"/>
      <c r="QG70" s="194"/>
      <c r="QH70" s="194"/>
      <c r="QI70" s="194"/>
      <c r="QJ70" s="194"/>
      <c r="QK70" s="194"/>
      <c r="QL70" s="194"/>
      <c r="QM70" s="194"/>
      <c r="QN70" s="194"/>
      <c r="QO70" s="194"/>
      <c r="QP70" s="194"/>
      <c r="QQ70" s="194"/>
      <c r="QR70" s="194"/>
      <c r="QS70" s="194"/>
      <c r="QT70" s="194"/>
      <c r="QU70" s="194"/>
      <c r="QV70" s="194"/>
      <c r="QW70" s="194"/>
      <c r="QX70" s="194"/>
      <c r="QY70" s="194"/>
      <c r="QZ70" s="194"/>
      <c r="RA70" s="194"/>
      <c r="RB70" s="194"/>
      <c r="RC70" s="194"/>
      <c r="RD70" s="194"/>
      <c r="RE70" s="194"/>
      <c r="RF70" s="194"/>
      <c r="RG70" s="194"/>
      <c r="RH70" s="194"/>
      <c r="RI70" s="194"/>
      <c r="RJ70" s="194"/>
      <c r="RK70" s="194"/>
      <c r="RL70" s="194"/>
      <c r="RM70" s="194"/>
      <c r="RN70" s="194"/>
      <c r="RO70" s="194"/>
      <c r="RP70" s="194"/>
      <c r="RQ70" s="194"/>
      <c r="RR70" s="194"/>
      <c r="RS70" s="194"/>
      <c r="RT70" s="194"/>
      <c r="RU70" s="194"/>
      <c r="RV70" s="194"/>
      <c r="RW70" s="194"/>
      <c r="RX70" s="194"/>
      <c r="RY70" s="194"/>
      <c r="RZ70" s="194"/>
      <c r="SA70" s="194"/>
      <c r="SB70" s="194"/>
      <c r="SC70" s="194"/>
      <c r="SD70" s="194"/>
      <c r="SE70" s="194"/>
      <c r="SF70" s="194"/>
      <c r="SG70" s="194"/>
      <c r="SH70" s="194"/>
      <c r="SI70" s="194"/>
      <c r="SJ70" s="194"/>
      <c r="SK70" s="194"/>
      <c r="SL70" s="194"/>
      <c r="SM70" s="194"/>
      <c r="SN70" s="194"/>
      <c r="SO70" s="194"/>
      <c r="SP70" s="194"/>
      <c r="SQ70" s="194"/>
      <c r="SR70" s="194"/>
      <c r="SS70" s="194"/>
      <c r="ST70" s="194"/>
      <c r="SU70" s="194"/>
      <c r="SV70" s="194"/>
      <c r="SW70" s="194"/>
      <c r="SX70" s="194"/>
      <c r="SY70" s="194"/>
      <c r="SZ70" s="194"/>
      <c r="TA70" s="194"/>
      <c r="TB70" s="194"/>
      <c r="TC70" s="194"/>
      <c r="TD70" s="194"/>
      <c r="TE70" s="194"/>
      <c r="TF70" s="194"/>
      <c r="TG70" s="194"/>
      <c r="TH70" s="194"/>
      <c r="TI70" s="194"/>
      <c r="TJ70" s="194"/>
      <c r="TK70" s="194"/>
      <c r="TL70" s="194"/>
      <c r="TM70" s="194"/>
      <c r="TN70" s="194"/>
      <c r="TO70" s="194"/>
      <c r="TP70" s="194"/>
      <c r="TQ70" s="194"/>
      <c r="TR70" s="194"/>
      <c r="TS70" s="194"/>
      <c r="TT70" s="194"/>
      <c r="TU70" s="194"/>
      <c r="TV70" s="194"/>
      <c r="TW70" s="194"/>
      <c r="TX70" s="194"/>
      <c r="TY70" s="194"/>
      <c r="TZ70" s="194"/>
      <c r="UA70" s="194"/>
      <c r="UB70" s="194"/>
      <c r="UC70" s="194"/>
      <c r="UD70" s="194"/>
      <c r="UE70" s="194"/>
      <c r="UF70" s="194"/>
      <c r="UG70" s="194"/>
      <c r="UH70" s="194"/>
      <c r="UI70" s="194"/>
      <c r="UJ70" s="194"/>
      <c r="UK70" s="194"/>
      <c r="UL70" s="194"/>
      <c r="UM70" s="194"/>
      <c r="UN70" s="194"/>
      <c r="UO70" s="194"/>
      <c r="UP70" s="194"/>
      <c r="UQ70" s="194"/>
      <c r="UR70" s="194"/>
      <c r="US70" s="194"/>
      <c r="UT70" s="194"/>
      <c r="UU70" s="194"/>
      <c r="UV70" s="194"/>
      <c r="UW70" s="194"/>
      <c r="UX70" s="194"/>
      <c r="UY70" s="194"/>
      <c r="UZ70" s="194"/>
      <c r="VA70" s="194"/>
      <c r="VB70" s="194"/>
      <c r="VC70" s="194"/>
      <c r="VD70" s="194"/>
      <c r="VE70" s="194"/>
      <c r="VF70" s="194"/>
      <c r="VG70" s="194"/>
      <c r="VH70" s="194"/>
      <c r="VI70" s="194"/>
      <c r="VJ70" s="194"/>
      <c r="VK70" s="194"/>
      <c r="VL70" s="194"/>
      <c r="VM70" s="194"/>
      <c r="VN70" s="194"/>
      <c r="VO70" s="194"/>
      <c r="VP70" s="194"/>
      <c r="VQ70" s="194"/>
      <c r="VR70" s="194"/>
      <c r="VS70" s="194"/>
      <c r="VT70" s="194"/>
      <c r="VU70" s="194"/>
      <c r="VV70" s="194"/>
      <c r="VW70" s="194"/>
      <c r="VX70" s="194"/>
      <c r="VY70" s="194"/>
      <c r="VZ70" s="194"/>
      <c r="WA70" s="194"/>
      <c r="WB70" s="194"/>
      <c r="WC70" s="194"/>
      <c r="WD70" s="194"/>
      <c r="WE70" s="194"/>
      <c r="WF70" s="194"/>
      <c r="WG70" s="194"/>
      <c r="WH70" s="194"/>
      <c r="WI70" s="194"/>
      <c r="WJ70" s="194"/>
      <c r="WK70" s="194"/>
      <c r="WL70" s="194"/>
      <c r="WM70" s="194"/>
      <c r="WN70" s="194"/>
      <c r="WO70" s="194"/>
      <c r="WP70" s="194"/>
      <c r="WQ70" s="194"/>
      <c r="WR70" s="194"/>
      <c r="WS70" s="194"/>
      <c r="WT70" s="194"/>
      <c r="WU70" s="194"/>
      <c r="WV70" s="194"/>
      <c r="WW70" s="194"/>
      <c r="WX70" s="194"/>
      <c r="WY70" s="194"/>
      <c r="WZ70" s="194"/>
      <c r="XA70" s="194"/>
      <c r="XB70" s="194"/>
      <c r="XC70" s="194"/>
      <c r="XD70" s="194"/>
      <c r="XE70" s="194"/>
      <c r="XF70" s="194"/>
      <c r="XG70" s="194"/>
      <c r="XH70" s="194"/>
      <c r="XI70" s="194"/>
      <c r="XJ70" s="194"/>
      <c r="XK70" s="194"/>
      <c r="XL70" s="194"/>
      <c r="XM70" s="194"/>
      <c r="XN70" s="194"/>
      <c r="XO70" s="194"/>
      <c r="XP70" s="194"/>
      <c r="XQ70" s="194"/>
      <c r="XR70" s="194"/>
      <c r="XS70" s="194"/>
      <c r="XT70" s="194"/>
      <c r="XU70" s="194"/>
      <c r="XV70" s="194"/>
      <c r="XW70" s="194"/>
      <c r="XX70" s="194"/>
      <c r="XY70" s="194"/>
      <c r="XZ70" s="194"/>
      <c r="YA70" s="194"/>
      <c r="YB70" s="194"/>
      <c r="YC70" s="194"/>
      <c r="YD70" s="194"/>
      <c r="YE70" s="194"/>
      <c r="YF70" s="194"/>
      <c r="YG70" s="194"/>
      <c r="YH70" s="194"/>
      <c r="YI70" s="194"/>
      <c r="YJ70" s="194"/>
      <c r="YK70" s="194"/>
      <c r="YL70" s="194"/>
      <c r="YM70" s="194"/>
      <c r="YN70" s="194"/>
      <c r="YO70" s="194"/>
      <c r="YP70" s="194"/>
      <c r="YQ70" s="194"/>
      <c r="YR70" s="194"/>
      <c r="YS70" s="194"/>
      <c r="YT70" s="194"/>
      <c r="YU70" s="194"/>
      <c r="YV70" s="194"/>
      <c r="YW70" s="194"/>
      <c r="YX70" s="194"/>
      <c r="YY70" s="194"/>
      <c r="YZ70" s="194"/>
      <c r="ZA70" s="194"/>
      <c r="ZB70" s="194"/>
      <c r="ZC70" s="194"/>
      <c r="ZD70" s="194"/>
      <c r="ZE70" s="194"/>
      <c r="ZF70" s="194"/>
      <c r="ZG70" s="194"/>
      <c r="ZH70" s="194"/>
      <c r="ZI70" s="194"/>
      <c r="ZJ70" s="194"/>
      <c r="ZK70" s="194"/>
      <c r="ZL70" s="194"/>
      <c r="ZM70" s="194"/>
      <c r="ZN70" s="194"/>
      <c r="ZO70" s="194"/>
      <c r="ZP70" s="194"/>
      <c r="ZQ70" s="194"/>
      <c r="ZR70" s="194"/>
      <c r="ZS70" s="194"/>
      <c r="ZT70" s="194"/>
      <c r="ZU70" s="194"/>
      <c r="ZV70" s="194"/>
      <c r="ZW70" s="194"/>
      <c r="ZX70" s="194"/>
      <c r="ZY70" s="194"/>
      <c r="ZZ70" s="194"/>
    </row>
    <row r="71" spans="1:702" s="39" customFormat="1" ht="19.5" customHeight="1">
      <c r="A71" s="194"/>
      <c r="B71" s="823"/>
      <c r="C71" s="672"/>
      <c r="D71" s="660"/>
      <c r="E71" s="661"/>
      <c r="F71" s="662"/>
      <c r="G71" s="663" t="str">
        <f t="shared" si="5"/>
        <v/>
      </c>
      <c r="H71" s="664"/>
      <c r="I71" s="664"/>
      <c r="J71" s="81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c r="BD71" s="194"/>
      <c r="BE71" s="194"/>
      <c r="BF71" s="194"/>
      <c r="BG71" s="194"/>
      <c r="BH71" s="194"/>
      <c r="BI71" s="194"/>
      <c r="BJ71" s="194"/>
      <c r="BK71" s="194"/>
      <c r="BL71" s="194"/>
      <c r="BM71" s="194"/>
      <c r="BN71" s="194"/>
      <c r="BO71" s="194"/>
      <c r="BP71" s="194"/>
      <c r="BQ71" s="194"/>
      <c r="BR71" s="194"/>
      <c r="BS71" s="194"/>
      <c r="BT71" s="194"/>
      <c r="BU71" s="194"/>
      <c r="BV71" s="194"/>
      <c r="BW71" s="194"/>
      <c r="BX71" s="194"/>
      <c r="BY71" s="194"/>
      <c r="BZ71" s="194"/>
      <c r="CA71" s="194"/>
      <c r="CB71" s="194"/>
      <c r="CC71" s="194"/>
      <c r="CD71" s="194"/>
      <c r="CE71" s="194"/>
      <c r="CF71" s="194"/>
      <c r="CG71" s="194"/>
      <c r="CH71" s="194"/>
      <c r="CI71" s="194"/>
      <c r="CJ71" s="194"/>
      <c r="CK71" s="194"/>
      <c r="CL71" s="194"/>
      <c r="CM71" s="194"/>
      <c r="CN71" s="194"/>
      <c r="CO71" s="194"/>
      <c r="CP71" s="194"/>
      <c r="CQ71" s="194"/>
      <c r="CR71" s="194"/>
      <c r="CS71" s="194"/>
      <c r="CT71" s="194"/>
      <c r="CU71" s="194"/>
      <c r="CV71" s="194"/>
      <c r="CW71" s="194"/>
      <c r="CX71" s="194"/>
      <c r="CY71" s="194"/>
      <c r="CZ71" s="194"/>
      <c r="DA71" s="194"/>
      <c r="DB71" s="194"/>
      <c r="DC71" s="194"/>
      <c r="DD71" s="194"/>
      <c r="DE71" s="194"/>
      <c r="DF71" s="194"/>
      <c r="DG71" s="194"/>
      <c r="DH71" s="194"/>
      <c r="DI71" s="194"/>
      <c r="DJ71" s="194"/>
      <c r="DK71" s="194"/>
      <c r="DL71" s="194"/>
      <c r="DM71" s="194"/>
      <c r="DN71" s="194"/>
      <c r="DO71" s="194"/>
      <c r="DP71" s="194"/>
      <c r="DQ71" s="194"/>
      <c r="DR71" s="194"/>
      <c r="DS71" s="194"/>
      <c r="DT71" s="194"/>
      <c r="DU71" s="194"/>
      <c r="DV71" s="194"/>
      <c r="DW71" s="194"/>
      <c r="DX71" s="194"/>
      <c r="DY71" s="194"/>
      <c r="DZ71" s="194"/>
      <c r="EA71" s="194"/>
      <c r="EB71" s="194"/>
      <c r="EC71" s="194"/>
      <c r="ED71" s="194"/>
      <c r="EE71" s="194"/>
      <c r="EF71" s="194"/>
      <c r="EG71" s="194"/>
      <c r="EH71" s="194"/>
      <c r="EI71" s="194"/>
      <c r="EJ71" s="194"/>
      <c r="EK71" s="194"/>
      <c r="EL71" s="194"/>
      <c r="EM71" s="194"/>
      <c r="EN71" s="194"/>
      <c r="EO71" s="194"/>
      <c r="EP71" s="194"/>
      <c r="EQ71" s="194"/>
      <c r="ER71" s="194"/>
      <c r="ES71" s="194"/>
      <c r="ET71" s="194"/>
      <c r="EU71" s="194"/>
      <c r="EV71" s="194"/>
      <c r="EW71" s="194"/>
      <c r="EX71" s="194"/>
      <c r="EY71" s="194"/>
      <c r="EZ71" s="194"/>
      <c r="FA71" s="194"/>
      <c r="FB71" s="194"/>
      <c r="FC71" s="194"/>
      <c r="FD71" s="194"/>
      <c r="FE71" s="194"/>
      <c r="FF71" s="194"/>
      <c r="FG71" s="194"/>
      <c r="FH71" s="194"/>
      <c r="FI71" s="194"/>
      <c r="FJ71" s="194"/>
      <c r="FK71" s="194"/>
      <c r="FL71" s="194"/>
      <c r="FM71" s="194"/>
      <c r="FN71" s="194"/>
      <c r="FO71" s="194"/>
      <c r="FP71" s="194"/>
      <c r="FQ71" s="194"/>
      <c r="FR71" s="194"/>
      <c r="FS71" s="194"/>
      <c r="FT71" s="194"/>
      <c r="FU71" s="194"/>
      <c r="FV71" s="194"/>
      <c r="FW71" s="194"/>
      <c r="FX71" s="194"/>
      <c r="FY71" s="194"/>
      <c r="FZ71" s="194"/>
      <c r="GA71" s="194"/>
      <c r="GB71" s="194"/>
      <c r="GC71" s="194"/>
      <c r="GD71" s="194"/>
      <c r="GE71" s="194"/>
      <c r="GF71" s="194"/>
      <c r="GG71" s="194"/>
      <c r="GH71" s="194"/>
      <c r="GI71" s="194"/>
      <c r="GJ71" s="194"/>
      <c r="GK71" s="194"/>
      <c r="GL71" s="194"/>
      <c r="GM71" s="194"/>
      <c r="GN71" s="194"/>
      <c r="GO71" s="194"/>
      <c r="GP71" s="194"/>
      <c r="GQ71" s="194"/>
      <c r="GR71" s="194"/>
      <c r="GS71" s="194"/>
      <c r="GT71" s="194"/>
      <c r="GU71" s="194"/>
      <c r="GV71" s="194"/>
      <c r="GW71" s="194"/>
      <c r="GX71" s="194"/>
      <c r="GY71" s="194"/>
      <c r="GZ71" s="194"/>
      <c r="HA71" s="194"/>
      <c r="HB71" s="194"/>
      <c r="HC71" s="194"/>
      <c r="HD71" s="194"/>
      <c r="HE71" s="194"/>
      <c r="HF71" s="194"/>
      <c r="HG71" s="194"/>
      <c r="HH71" s="194"/>
      <c r="HI71" s="194"/>
      <c r="HJ71" s="194"/>
      <c r="HK71" s="194"/>
      <c r="HL71" s="194"/>
      <c r="HM71" s="194"/>
      <c r="HN71" s="194"/>
      <c r="HO71" s="194"/>
      <c r="HP71" s="194"/>
      <c r="HQ71" s="194"/>
      <c r="HR71" s="194"/>
      <c r="HS71" s="194"/>
      <c r="HT71" s="194"/>
      <c r="HU71" s="194"/>
      <c r="HV71" s="194"/>
      <c r="HW71" s="194"/>
      <c r="HX71" s="194"/>
      <c r="HY71" s="194"/>
      <c r="HZ71" s="194"/>
      <c r="IA71" s="194"/>
      <c r="IB71" s="194"/>
      <c r="IC71" s="194"/>
      <c r="ID71" s="194"/>
      <c r="IE71" s="194"/>
      <c r="IF71" s="194"/>
      <c r="IG71" s="194"/>
      <c r="IH71" s="194"/>
      <c r="II71" s="194"/>
      <c r="IJ71" s="194"/>
      <c r="IK71" s="194"/>
      <c r="IL71" s="194"/>
      <c r="IM71" s="194"/>
      <c r="IN71" s="194"/>
      <c r="IO71" s="194"/>
      <c r="IP71" s="194"/>
      <c r="IQ71" s="194"/>
      <c r="IR71" s="194"/>
      <c r="IS71" s="194"/>
      <c r="IT71" s="194"/>
      <c r="IU71" s="194"/>
      <c r="IV71" s="194"/>
      <c r="IW71" s="194"/>
      <c r="IX71" s="194"/>
      <c r="IY71" s="194"/>
      <c r="IZ71" s="194"/>
      <c r="JA71" s="194"/>
      <c r="JB71" s="194"/>
      <c r="JC71" s="194"/>
      <c r="JD71" s="194"/>
      <c r="JE71" s="194"/>
      <c r="JF71" s="194"/>
      <c r="JG71" s="194"/>
      <c r="JH71" s="194"/>
      <c r="JI71" s="194"/>
      <c r="JJ71" s="194"/>
      <c r="JK71" s="194"/>
      <c r="JL71" s="194"/>
      <c r="JM71" s="194"/>
      <c r="JN71" s="194"/>
      <c r="JO71" s="194"/>
      <c r="JP71" s="194"/>
      <c r="JQ71" s="194"/>
      <c r="JR71" s="194"/>
      <c r="JS71" s="194"/>
      <c r="JT71" s="194"/>
      <c r="JU71" s="194"/>
      <c r="JV71" s="194"/>
      <c r="JW71" s="194"/>
      <c r="JX71" s="194"/>
      <c r="JY71" s="194"/>
      <c r="JZ71" s="194"/>
      <c r="KA71" s="194"/>
      <c r="KB71" s="194"/>
      <c r="KC71" s="194"/>
      <c r="KD71" s="194"/>
      <c r="KE71" s="194"/>
      <c r="KF71" s="194"/>
      <c r="KG71" s="194"/>
      <c r="KH71" s="194"/>
      <c r="KI71" s="194"/>
      <c r="KJ71" s="194"/>
      <c r="KK71" s="194"/>
      <c r="KL71" s="194"/>
      <c r="KM71" s="194"/>
      <c r="KN71" s="194"/>
      <c r="KO71" s="194"/>
      <c r="KP71" s="194"/>
      <c r="KQ71" s="194"/>
      <c r="KR71" s="194"/>
      <c r="KS71" s="194"/>
      <c r="KT71" s="194"/>
      <c r="KU71" s="194"/>
      <c r="KV71" s="194"/>
      <c r="KW71" s="194"/>
      <c r="KX71" s="194"/>
      <c r="KY71" s="194"/>
      <c r="KZ71" s="194"/>
      <c r="LA71" s="194"/>
      <c r="LB71" s="194"/>
      <c r="LC71" s="194"/>
      <c r="LD71" s="194"/>
      <c r="LE71" s="194"/>
      <c r="LF71" s="194"/>
      <c r="LG71" s="194"/>
      <c r="LH71" s="194"/>
      <c r="LI71" s="194"/>
      <c r="LJ71" s="194"/>
      <c r="LK71" s="194"/>
      <c r="LL71" s="194"/>
      <c r="LM71" s="194"/>
      <c r="LN71" s="194"/>
      <c r="LO71" s="194"/>
      <c r="LP71" s="194"/>
      <c r="LQ71" s="194"/>
      <c r="LR71" s="194"/>
      <c r="LS71" s="194"/>
      <c r="LT71" s="194"/>
      <c r="LU71" s="194"/>
      <c r="LV71" s="194"/>
      <c r="LW71" s="194"/>
      <c r="LX71" s="194"/>
      <c r="LY71" s="194"/>
      <c r="LZ71" s="194"/>
      <c r="MA71" s="194"/>
      <c r="MB71" s="194"/>
      <c r="MC71" s="194"/>
      <c r="MD71" s="194"/>
      <c r="ME71" s="194"/>
      <c r="MF71" s="194"/>
      <c r="MG71" s="194"/>
      <c r="MH71" s="194"/>
      <c r="MI71" s="194"/>
      <c r="MJ71" s="194"/>
      <c r="MK71" s="194"/>
      <c r="ML71" s="194"/>
      <c r="MM71" s="194"/>
      <c r="MN71" s="194"/>
      <c r="MO71" s="194"/>
      <c r="MP71" s="194"/>
      <c r="MQ71" s="194"/>
      <c r="MR71" s="194"/>
      <c r="MS71" s="194"/>
      <c r="MT71" s="194"/>
      <c r="MU71" s="194"/>
      <c r="MV71" s="194"/>
      <c r="MW71" s="194"/>
      <c r="MX71" s="194"/>
      <c r="MY71" s="194"/>
      <c r="MZ71" s="194"/>
      <c r="NA71" s="194"/>
      <c r="NB71" s="194"/>
      <c r="NC71" s="194"/>
      <c r="ND71" s="194"/>
      <c r="NE71" s="194"/>
      <c r="NF71" s="194"/>
      <c r="NG71" s="194"/>
      <c r="NH71" s="194"/>
      <c r="NI71" s="194"/>
      <c r="NJ71" s="194"/>
      <c r="NK71" s="194"/>
      <c r="NL71" s="194"/>
      <c r="NM71" s="194"/>
      <c r="NN71" s="194"/>
      <c r="NO71" s="194"/>
      <c r="NP71" s="194"/>
      <c r="NQ71" s="194"/>
      <c r="NR71" s="194"/>
      <c r="NS71" s="194"/>
      <c r="NT71" s="194"/>
      <c r="NU71" s="194"/>
      <c r="NV71" s="194"/>
      <c r="NW71" s="194"/>
      <c r="NX71" s="194"/>
      <c r="NY71" s="194"/>
      <c r="NZ71" s="194"/>
      <c r="OA71" s="194"/>
      <c r="OB71" s="194"/>
      <c r="OC71" s="194"/>
      <c r="OD71" s="194"/>
      <c r="OE71" s="194"/>
      <c r="OF71" s="194"/>
      <c r="OG71" s="194"/>
      <c r="OH71" s="194"/>
      <c r="OI71" s="194"/>
      <c r="OJ71" s="194"/>
      <c r="OK71" s="194"/>
      <c r="OL71" s="194"/>
      <c r="OM71" s="194"/>
      <c r="ON71" s="194"/>
      <c r="OO71" s="194"/>
      <c r="OP71" s="194"/>
      <c r="OQ71" s="194"/>
      <c r="OR71" s="194"/>
      <c r="OS71" s="194"/>
      <c r="OT71" s="194"/>
      <c r="OU71" s="194"/>
      <c r="OV71" s="194"/>
      <c r="OW71" s="194"/>
      <c r="OX71" s="194"/>
      <c r="OY71" s="194"/>
      <c r="OZ71" s="194"/>
      <c r="PA71" s="194"/>
      <c r="PB71" s="194"/>
      <c r="PC71" s="194"/>
      <c r="PD71" s="194"/>
      <c r="PE71" s="194"/>
      <c r="PF71" s="194"/>
      <c r="PG71" s="194"/>
      <c r="PH71" s="194"/>
      <c r="PI71" s="194"/>
      <c r="PJ71" s="194"/>
      <c r="PK71" s="194"/>
      <c r="PL71" s="194"/>
      <c r="PM71" s="194"/>
      <c r="PN71" s="194"/>
      <c r="PO71" s="194"/>
      <c r="PP71" s="194"/>
      <c r="PQ71" s="194"/>
      <c r="PR71" s="194"/>
      <c r="PS71" s="194"/>
      <c r="PT71" s="194"/>
      <c r="PU71" s="194"/>
      <c r="PV71" s="194"/>
      <c r="PW71" s="194"/>
      <c r="PX71" s="194"/>
      <c r="PY71" s="194"/>
      <c r="PZ71" s="194"/>
      <c r="QA71" s="194"/>
      <c r="QB71" s="194"/>
      <c r="QC71" s="194"/>
      <c r="QD71" s="194"/>
      <c r="QE71" s="194"/>
      <c r="QF71" s="194"/>
      <c r="QG71" s="194"/>
      <c r="QH71" s="194"/>
      <c r="QI71" s="194"/>
      <c r="QJ71" s="194"/>
      <c r="QK71" s="194"/>
      <c r="QL71" s="194"/>
      <c r="QM71" s="194"/>
      <c r="QN71" s="194"/>
      <c r="QO71" s="194"/>
      <c r="QP71" s="194"/>
      <c r="QQ71" s="194"/>
      <c r="QR71" s="194"/>
      <c r="QS71" s="194"/>
      <c r="QT71" s="194"/>
      <c r="QU71" s="194"/>
      <c r="QV71" s="194"/>
      <c r="QW71" s="194"/>
      <c r="QX71" s="194"/>
      <c r="QY71" s="194"/>
      <c r="QZ71" s="194"/>
      <c r="RA71" s="194"/>
      <c r="RB71" s="194"/>
      <c r="RC71" s="194"/>
      <c r="RD71" s="194"/>
      <c r="RE71" s="194"/>
      <c r="RF71" s="194"/>
      <c r="RG71" s="194"/>
      <c r="RH71" s="194"/>
      <c r="RI71" s="194"/>
      <c r="RJ71" s="194"/>
      <c r="RK71" s="194"/>
      <c r="RL71" s="194"/>
      <c r="RM71" s="194"/>
      <c r="RN71" s="194"/>
      <c r="RO71" s="194"/>
      <c r="RP71" s="194"/>
      <c r="RQ71" s="194"/>
      <c r="RR71" s="194"/>
      <c r="RS71" s="194"/>
      <c r="RT71" s="194"/>
      <c r="RU71" s="194"/>
      <c r="RV71" s="194"/>
      <c r="RW71" s="194"/>
      <c r="RX71" s="194"/>
      <c r="RY71" s="194"/>
      <c r="RZ71" s="194"/>
      <c r="SA71" s="194"/>
      <c r="SB71" s="194"/>
      <c r="SC71" s="194"/>
      <c r="SD71" s="194"/>
      <c r="SE71" s="194"/>
      <c r="SF71" s="194"/>
      <c r="SG71" s="194"/>
      <c r="SH71" s="194"/>
      <c r="SI71" s="194"/>
      <c r="SJ71" s="194"/>
      <c r="SK71" s="194"/>
      <c r="SL71" s="194"/>
      <c r="SM71" s="194"/>
      <c r="SN71" s="194"/>
      <c r="SO71" s="194"/>
      <c r="SP71" s="194"/>
      <c r="SQ71" s="194"/>
      <c r="SR71" s="194"/>
      <c r="SS71" s="194"/>
      <c r="ST71" s="194"/>
      <c r="SU71" s="194"/>
      <c r="SV71" s="194"/>
      <c r="SW71" s="194"/>
      <c r="SX71" s="194"/>
      <c r="SY71" s="194"/>
      <c r="SZ71" s="194"/>
      <c r="TA71" s="194"/>
      <c r="TB71" s="194"/>
      <c r="TC71" s="194"/>
      <c r="TD71" s="194"/>
      <c r="TE71" s="194"/>
      <c r="TF71" s="194"/>
      <c r="TG71" s="194"/>
      <c r="TH71" s="194"/>
      <c r="TI71" s="194"/>
      <c r="TJ71" s="194"/>
      <c r="TK71" s="194"/>
      <c r="TL71" s="194"/>
      <c r="TM71" s="194"/>
      <c r="TN71" s="194"/>
      <c r="TO71" s="194"/>
      <c r="TP71" s="194"/>
      <c r="TQ71" s="194"/>
      <c r="TR71" s="194"/>
      <c r="TS71" s="194"/>
      <c r="TT71" s="194"/>
      <c r="TU71" s="194"/>
      <c r="TV71" s="194"/>
      <c r="TW71" s="194"/>
      <c r="TX71" s="194"/>
      <c r="TY71" s="194"/>
      <c r="TZ71" s="194"/>
      <c r="UA71" s="194"/>
      <c r="UB71" s="194"/>
      <c r="UC71" s="194"/>
      <c r="UD71" s="194"/>
      <c r="UE71" s="194"/>
      <c r="UF71" s="194"/>
      <c r="UG71" s="194"/>
      <c r="UH71" s="194"/>
      <c r="UI71" s="194"/>
      <c r="UJ71" s="194"/>
      <c r="UK71" s="194"/>
      <c r="UL71" s="194"/>
      <c r="UM71" s="194"/>
      <c r="UN71" s="194"/>
      <c r="UO71" s="194"/>
      <c r="UP71" s="194"/>
      <c r="UQ71" s="194"/>
      <c r="UR71" s="194"/>
      <c r="US71" s="194"/>
      <c r="UT71" s="194"/>
      <c r="UU71" s="194"/>
      <c r="UV71" s="194"/>
      <c r="UW71" s="194"/>
      <c r="UX71" s="194"/>
      <c r="UY71" s="194"/>
      <c r="UZ71" s="194"/>
      <c r="VA71" s="194"/>
      <c r="VB71" s="194"/>
      <c r="VC71" s="194"/>
      <c r="VD71" s="194"/>
      <c r="VE71" s="194"/>
      <c r="VF71" s="194"/>
      <c r="VG71" s="194"/>
      <c r="VH71" s="194"/>
      <c r="VI71" s="194"/>
      <c r="VJ71" s="194"/>
      <c r="VK71" s="194"/>
      <c r="VL71" s="194"/>
      <c r="VM71" s="194"/>
      <c r="VN71" s="194"/>
      <c r="VO71" s="194"/>
      <c r="VP71" s="194"/>
      <c r="VQ71" s="194"/>
      <c r="VR71" s="194"/>
      <c r="VS71" s="194"/>
      <c r="VT71" s="194"/>
      <c r="VU71" s="194"/>
      <c r="VV71" s="194"/>
      <c r="VW71" s="194"/>
      <c r="VX71" s="194"/>
      <c r="VY71" s="194"/>
      <c r="VZ71" s="194"/>
      <c r="WA71" s="194"/>
      <c r="WB71" s="194"/>
      <c r="WC71" s="194"/>
      <c r="WD71" s="194"/>
      <c r="WE71" s="194"/>
      <c r="WF71" s="194"/>
      <c r="WG71" s="194"/>
      <c r="WH71" s="194"/>
      <c r="WI71" s="194"/>
      <c r="WJ71" s="194"/>
      <c r="WK71" s="194"/>
      <c r="WL71" s="194"/>
      <c r="WM71" s="194"/>
      <c r="WN71" s="194"/>
      <c r="WO71" s="194"/>
      <c r="WP71" s="194"/>
      <c r="WQ71" s="194"/>
      <c r="WR71" s="194"/>
      <c r="WS71" s="194"/>
      <c r="WT71" s="194"/>
      <c r="WU71" s="194"/>
      <c r="WV71" s="194"/>
      <c r="WW71" s="194"/>
      <c r="WX71" s="194"/>
      <c r="WY71" s="194"/>
      <c r="WZ71" s="194"/>
      <c r="XA71" s="194"/>
      <c r="XB71" s="194"/>
      <c r="XC71" s="194"/>
      <c r="XD71" s="194"/>
      <c r="XE71" s="194"/>
      <c r="XF71" s="194"/>
      <c r="XG71" s="194"/>
      <c r="XH71" s="194"/>
      <c r="XI71" s="194"/>
      <c r="XJ71" s="194"/>
      <c r="XK71" s="194"/>
      <c r="XL71" s="194"/>
      <c r="XM71" s="194"/>
      <c r="XN71" s="194"/>
      <c r="XO71" s="194"/>
      <c r="XP71" s="194"/>
      <c r="XQ71" s="194"/>
      <c r="XR71" s="194"/>
      <c r="XS71" s="194"/>
      <c r="XT71" s="194"/>
      <c r="XU71" s="194"/>
      <c r="XV71" s="194"/>
      <c r="XW71" s="194"/>
      <c r="XX71" s="194"/>
      <c r="XY71" s="194"/>
      <c r="XZ71" s="194"/>
      <c r="YA71" s="194"/>
      <c r="YB71" s="194"/>
      <c r="YC71" s="194"/>
      <c r="YD71" s="194"/>
      <c r="YE71" s="194"/>
      <c r="YF71" s="194"/>
      <c r="YG71" s="194"/>
      <c r="YH71" s="194"/>
      <c r="YI71" s="194"/>
      <c r="YJ71" s="194"/>
      <c r="YK71" s="194"/>
      <c r="YL71" s="194"/>
      <c r="YM71" s="194"/>
      <c r="YN71" s="194"/>
      <c r="YO71" s="194"/>
      <c r="YP71" s="194"/>
      <c r="YQ71" s="194"/>
      <c r="YR71" s="194"/>
      <c r="YS71" s="194"/>
      <c r="YT71" s="194"/>
      <c r="YU71" s="194"/>
      <c r="YV71" s="194"/>
      <c r="YW71" s="194"/>
      <c r="YX71" s="194"/>
      <c r="YY71" s="194"/>
      <c r="YZ71" s="194"/>
      <c r="ZA71" s="194"/>
      <c r="ZB71" s="194"/>
      <c r="ZC71" s="194"/>
      <c r="ZD71" s="194"/>
      <c r="ZE71" s="194"/>
      <c r="ZF71" s="194"/>
      <c r="ZG71" s="194"/>
      <c r="ZH71" s="194"/>
      <c r="ZI71" s="194"/>
      <c r="ZJ71" s="194"/>
      <c r="ZK71" s="194"/>
      <c r="ZL71" s="194"/>
      <c r="ZM71" s="194"/>
      <c r="ZN71" s="194"/>
      <c r="ZO71" s="194"/>
      <c r="ZP71" s="194"/>
      <c r="ZQ71" s="194"/>
      <c r="ZR71" s="194"/>
      <c r="ZS71" s="194"/>
      <c r="ZT71" s="194"/>
      <c r="ZU71" s="194"/>
      <c r="ZV71" s="194"/>
      <c r="ZW71" s="194"/>
      <c r="ZX71" s="194"/>
      <c r="ZY71" s="194"/>
      <c r="ZZ71" s="194"/>
    </row>
    <row r="72" spans="1:702" s="39" customFormat="1" ht="24.75" customHeight="1">
      <c r="A72" s="194"/>
      <c r="B72" s="390"/>
      <c r="C72" s="396"/>
      <c r="D72" s="665"/>
      <c r="E72" s="1066" t="s">
        <v>421</v>
      </c>
      <c r="F72" s="1067"/>
      <c r="G72" s="819">
        <f>SUM(G67:G71)</f>
        <v>0</v>
      </c>
      <c r="H72" s="667"/>
      <c r="I72" s="667"/>
      <c r="J72" s="815"/>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c r="BI72" s="194"/>
      <c r="BJ72" s="194"/>
      <c r="BK72" s="194"/>
      <c r="BL72" s="194"/>
      <c r="BM72" s="194"/>
      <c r="BN72" s="194"/>
      <c r="BO72" s="194"/>
      <c r="BP72" s="194"/>
      <c r="BQ72" s="194"/>
      <c r="BR72" s="194"/>
      <c r="BS72" s="194"/>
      <c r="BT72" s="194"/>
      <c r="BU72" s="194"/>
      <c r="BV72" s="194"/>
      <c r="BW72" s="194"/>
      <c r="BX72" s="194"/>
      <c r="BY72" s="194"/>
      <c r="BZ72" s="194"/>
      <c r="CA72" s="194"/>
      <c r="CB72" s="194"/>
      <c r="CC72" s="194"/>
      <c r="CD72" s="194"/>
      <c r="CE72" s="194"/>
      <c r="CF72" s="194"/>
      <c r="CG72" s="194"/>
      <c r="CH72" s="194"/>
      <c r="CI72" s="194"/>
      <c r="CJ72" s="194"/>
      <c r="CK72" s="194"/>
      <c r="CL72" s="194"/>
      <c r="CM72" s="194"/>
      <c r="CN72" s="194"/>
      <c r="CO72" s="194"/>
      <c r="CP72" s="194"/>
      <c r="CQ72" s="194"/>
      <c r="CR72" s="194"/>
      <c r="CS72" s="194"/>
      <c r="CT72" s="194"/>
      <c r="CU72" s="194"/>
      <c r="CV72" s="194"/>
      <c r="CW72" s="194"/>
      <c r="CX72" s="194"/>
      <c r="CY72" s="194"/>
      <c r="CZ72" s="194"/>
      <c r="DA72" s="194"/>
      <c r="DB72" s="194"/>
      <c r="DC72" s="194"/>
      <c r="DD72" s="194"/>
      <c r="DE72" s="194"/>
      <c r="DF72" s="194"/>
      <c r="DG72" s="194"/>
      <c r="DH72" s="194"/>
      <c r="DI72" s="194"/>
      <c r="DJ72" s="194"/>
      <c r="DK72" s="194"/>
      <c r="DL72" s="194"/>
      <c r="DM72" s="194"/>
      <c r="DN72" s="194"/>
      <c r="DO72" s="194"/>
      <c r="DP72" s="194"/>
      <c r="DQ72" s="194"/>
      <c r="DR72" s="194"/>
      <c r="DS72" s="194"/>
      <c r="DT72" s="194"/>
      <c r="DU72" s="194"/>
      <c r="DV72" s="194"/>
      <c r="DW72" s="194"/>
      <c r="DX72" s="194"/>
      <c r="DY72" s="194"/>
      <c r="DZ72" s="194"/>
      <c r="EA72" s="194"/>
      <c r="EB72" s="194"/>
      <c r="EC72" s="194"/>
      <c r="ED72" s="194"/>
      <c r="EE72" s="194"/>
      <c r="EF72" s="194"/>
      <c r="EG72" s="194"/>
      <c r="EH72" s="194"/>
      <c r="EI72" s="194"/>
      <c r="EJ72" s="194"/>
      <c r="EK72" s="194"/>
      <c r="EL72" s="194"/>
      <c r="EM72" s="194"/>
      <c r="EN72" s="194"/>
      <c r="EO72" s="194"/>
      <c r="EP72" s="194"/>
      <c r="EQ72" s="194"/>
      <c r="ER72" s="194"/>
      <c r="ES72" s="194"/>
      <c r="ET72" s="194"/>
      <c r="EU72" s="194"/>
      <c r="EV72" s="194"/>
      <c r="EW72" s="194"/>
      <c r="EX72" s="194"/>
      <c r="EY72" s="194"/>
      <c r="EZ72" s="194"/>
      <c r="FA72" s="194"/>
      <c r="FB72" s="194"/>
      <c r="FC72" s="194"/>
      <c r="FD72" s="194"/>
      <c r="FE72" s="194"/>
      <c r="FF72" s="194"/>
      <c r="FG72" s="194"/>
      <c r="FH72" s="194"/>
      <c r="FI72" s="194"/>
      <c r="FJ72" s="194"/>
      <c r="FK72" s="194"/>
      <c r="FL72" s="194"/>
      <c r="FM72" s="194"/>
      <c r="FN72" s="194"/>
      <c r="FO72" s="194"/>
      <c r="FP72" s="194"/>
      <c r="FQ72" s="194"/>
      <c r="FR72" s="194"/>
      <c r="FS72" s="194"/>
      <c r="FT72" s="194"/>
      <c r="FU72" s="194"/>
      <c r="FV72" s="194"/>
      <c r="FW72" s="194"/>
      <c r="FX72" s="194"/>
      <c r="FY72" s="194"/>
      <c r="FZ72" s="194"/>
      <c r="GA72" s="194"/>
      <c r="GB72" s="194"/>
      <c r="GC72" s="194"/>
      <c r="GD72" s="194"/>
      <c r="GE72" s="194"/>
      <c r="GF72" s="194"/>
      <c r="GG72" s="194"/>
      <c r="GH72" s="194"/>
      <c r="GI72" s="194"/>
      <c r="GJ72" s="194"/>
      <c r="GK72" s="194"/>
      <c r="GL72" s="194"/>
      <c r="GM72" s="194"/>
      <c r="GN72" s="194"/>
      <c r="GO72" s="194"/>
      <c r="GP72" s="194"/>
      <c r="GQ72" s="194"/>
      <c r="GR72" s="194"/>
      <c r="GS72" s="194"/>
      <c r="GT72" s="194"/>
      <c r="GU72" s="194"/>
      <c r="GV72" s="194"/>
      <c r="GW72" s="194"/>
      <c r="GX72" s="194"/>
      <c r="GY72" s="194"/>
      <c r="GZ72" s="194"/>
      <c r="HA72" s="194"/>
      <c r="HB72" s="194"/>
      <c r="HC72" s="194"/>
      <c r="HD72" s="194"/>
      <c r="HE72" s="194"/>
      <c r="HF72" s="194"/>
      <c r="HG72" s="194"/>
      <c r="HH72" s="194"/>
      <c r="HI72" s="194"/>
      <c r="HJ72" s="194"/>
      <c r="HK72" s="194"/>
      <c r="HL72" s="194"/>
      <c r="HM72" s="194"/>
      <c r="HN72" s="194"/>
      <c r="HO72" s="194"/>
      <c r="HP72" s="194"/>
      <c r="HQ72" s="194"/>
      <c r="HR72" s="194"/>
      <c r="HS72" s="194"/>
      <c r="HT72" s="194"/>
      <c r="HU72" s="194"/>
      <c r="HV72" s="194"/>
      <c r="HW72" s="194"/>
      <c r="HX72" s="194"/>
      <c r="HY72" s="194"/>
      <c r="HZ72" s="194"/>
      <c r="IA72" s="194"/>
      <c r="IB72" s="194"/>
      <c r="IC72" s="194"/>
      <c r="ID72" s="194"/>
      <c r="IE72" s="194"/>
      <c r="IF72" s="194"/>
      <c r="IG72" s="194"/>
      <c r="IH72" s="194"/>
      <c r="II72" s="194"/>
      <c r="IJ72" s="194"/>
      <c r="IK72" s="194"/>
      <c r="IL72" s="194"/>
      <c r="IM72" s="194"/>
      <c r="IN72" s="194"/>
      <c r="IO72" s="194"/>
      <c r="IP72" s="194"/>
      <c r="IQ72" s="194"/>
      <c r="IR72" s="194"/>
      <c r="IS72" s="194"/>
      <c r="IT72" s="194"/>
      <c r="IU72" s="194"/>
      <c r="IV72" s="194"/>
      <c r="IW72" s="194"/>
      <c r="IX72" s="194"/>
      <c r="IY72" s="194"/>
      <c r="IZ72" s="194"/>
      <c r="JA72" s="194"/>
      <c r="JB72" s="194"/>
      <c r="JC72" s="194"/>
      <c r="JD72" s="194"/>
      <c r="JE72" s="194"/>
      <c r="JF72" s="194"/>
      <c r="JG72" s="194"/>
      <c r="JH72" s="194"/>
      <c r="JI72" s="194"/>
      <c r="JJ72" s="194"/>
      <c r="JK72" s="194"/>
      <c r="JL72" s="194"/>
      <c r="JM72" s="194"/>
      <c r="JN72" s="194"/>
      <c r="JO72" s="194"/>
      <c r="JP72" s="194"/>
      <c r="JQ72" s="194"/>
      <c r="JR72" s="194"/>
      <c r="JS72" s="194"/>
      <c r="JT72" s="194"/>
      <c r="JU72" s="194"/>
      <c r="JV72" s="194"/>
      <c r="JW72" s="194"/>
      <c r="JX72" s="194"/>
      <c r="JY72" s="194"/>
      <c r="JZ72" s="194"/>
      <c r="KA72" s="194"/>
      <c r="KB72" s="194"/>
      <c r="KC72" s="194"/>
      <c r="KD72" s="194"/>
      <c r="KE72" s="194"/>
      <c r="KF72" s="194"/>
      <c r="KG72" s="194"/>
      <c r="KH72" s="194"/>
      <c r="KI72" s="194"/>
      <c r="KJ72" s="194"/>
      <c r="KK72" s="194"/>
      <c r="KL72" s="194"/>
      <c r="KM72" s="194"/>
      <c r="KN72" s="194"/>
      <c r="KO72" s="194"/>
      <c r="KP72" s="194"/>
      <c r="KQ72" s="194"/>
      <c r="KR72" s="194"/>
      <c r="KS72" s="194"/>
      <c r="KT72" s="194"/>
      <c r="KU72" s="194"/>
      <c r="KV72" s="194"/>
      <c r="KW72" s="194"/>
      <c r="KX72" s="194"/>
      <c r="KY72" s="194"/>
      <c r="KZ72" s="194"/>
      <c r="LA72" s="194"/>
      <c r="LB72" s="194"/>
      <c r="LC72" s="194"/>
      <c r="LD72" s="194"/>
      <c r="LE72" s="194"/>
      <c r="LF72" s="194"/>
      <c r="LG72" s="194"/>
      <c r="LH72" s="194"/>
      <c r="LI72" s="194"/>
      <c r="LJ72" s="194"/>
      <c r="LK72" s="194"/>
      <c r="LL72" s="194"/>
      <c r="LM72" s="194"/>
      <c r="LN72" s="194"/>
      <c r="LO72" s="194"/>
      <c r="LP72" s="194"/>
      <c r="LQ72" s="194"/>
      <c r="LR72" s="194"/>
      <c r="LS72" s="194"/>
      <c r="LT72" s="194"/>
      <c r="LU72" s="194"/>
      <c r="LV72" s="194"/>
      <c r="LW72" s="194"/>
      <c r="LX72" s="194"/>
      <c r="LY72" s="194"/>
      <c r="LZ72" s="194"/>
      <c r="MA72" s="194"/>
      <c r="MB72" s="194"/>
      <c r="MC72" s="194"/>
      <c r="MD72" s="194"/>
      <c r="ME72" s="194"/>
      <c r="MF72" s="194"/>
      <c r="MG72" s="194"/>
      <c r="MH72" s="194"/>
      <c r="MI72" s="194"/>
      <c r="MJ72" s="194"/>
      <c r="MK72" s="194"/>
      <c r="ML72" s="194"/>
      <c r="MM72" s="194"/>
      <c r="MN72" s="194"/>
      <c r="MO72" s="194"/>
      <c r="MP72" s="194"/>
      <c r="MQ72" s="194"/>
      <c r="MR72" s="194"/>
      <c r="MS72" s="194"/>
      <c r="MT72" s="194"/>
      <c r="MU72" s="194"/>
      <c r="MV72" s="194"/>
      <c r="MW72" s="194"/>
      <c r="MX72" s="194"/>
      <c r="MY72" s="194"/>
      <c r="MZ72" s="194"/>
      <c r="NA72" s="194"/>
      <c r="NB72" s="194"/>
      <c r="NC72" s="194"/>
      <c r="ND72" s="194"/>
      <c r="NE72" s="194"/>
      <c r="NF72" s="194"/>
      <c r="NG72" s="194"/>
      <c r="NH72" s="194"/>
      <c r="NI72" s="194"/>
      <c r="NJ72" s="194"/>
      <c r="NK72" s="194"/>
      <c r="NL72" s="194"/>
      <c r="NM72" s="194"/>
      <c r="NN72" s="194"/>
      <c r="NO72" s="194"/>
      <c r="NP72" s="194"/>
      <c r="NQ72" s="194"/>
      <c r="NR72" s="194"/>
      <c r="NS72" s="194"/>
      <c r="NT72" s="194"/>
      <c r="NU72" s="194"/>
      <c r="NV72" s="194"/>
      <c r="NW72" s="194"/>
      <c r="NX72" s="194"/>
      <c r="NY72" s="194"/>
      <c r="NZ72" s="194"/>
      <c r="OA72" s="194"/>
      <c r="OB72" s="194"/>
      <c r="OC72" s="194"/>
      <c r="OD72" s="194"/>
      <c r="OE72" s="194"/>
      <c r="OF72" s="194"/>
      <c r="OG72" s="194"/>
      <c r="OH72" s="194"/>
      <c r="OI72" s="194"/>
      <c r="OJ72" s="194"/>
      <c r="OK72" s="194"/>
      <c r="OL72" s="194"/>
      <c r="OM72" s="194"/>
      <c r="ON72" s="194"/>
      <c r="OO72" s="194"/>
      <c r="OP72" s="194"/>
      <c r="OQ72" s="194"/>
      <c r="OR72" s="194"/>
      <c r="OS72" s="194"/>
      <c r="OT72" s="194"/>
      <c r="OU72" s="194"/>
      <c r="OV72" s="194"/>
      <c r="OW72" s="194"/>
      <c r="OX72" s="194"/>
      <c r="OY72" s="194"/>
      <c r="OZ72" s="194"/>
      <c r="PA72" s="194"/>
      <c r="PB72" s="194"/>
      <c r="PC72" s="194"/>
      <c r="PD72" s="194"/>
      <c r="PE72" s="194"/>
      <c r="PF72" s="194"/>
      <c r="PG72" s="194"/>
      <c r="PH72" s="194"/>
      <c r="PI72" s="194"/>
      <c r="PJ72" s="194"/>
      <c r="PK72" s="194"/>
      <c r="PL72" s="194"/>
      <c r="PM72" s="194"/>
      <c r="PN72" s="194"/>
      <c r="PO72" s="194"/>
      <c r="PP72" s="194"/>
      <c r="PQ72" s="194"/>
      <c r="PR72" s="194"/>
      <c r="PS72" s="194"/>
      <c r="PT72" s="194"/>
      <c r="PU72" s="194"/>
      <c r="PV72" s="194"/>
      <c r="PW72" s="194"/>
      <c r="PX72" s="194"/>
      <c r="PY72" s="194"/>
      <c r="PZ72" s="194"/>
      <c r="QA72" s="194"/>
      <c r="QB72" s="194"/>
      <c r="QC72" s="194"/>
      <c r="QD72" s="194"/>
      <c r="QE72" s="194"/>
      <c r="QF72" s="194"/>
      <c r="QG72" s="194"/>
      <c r="QH72" s="194"/>
      <c r="QI72" s="194"/>
      <c r="QJ72" s="194"/>
      <c r="QK72" s="194"/>
      <c r="QL72" s="194"/>
      <c r="QM72" s="194"/>
      <c r="QN72" s="194"/>
      <c r="QO72" s="194"/>
      <c r="QP72" s="194"/>
      <c r="QQ72" s="194"/>
      <c r="QR72" s="194"/>
      <c r="QS72" s="194"/>
      <c r="QT72" s="194"/>
      <c r="QU72" s="194"/>
      <c r="QV72" s="194"/>
      <c r="QW72" s="194"/>
      <c r="QX72" s="194"/>
      <c r="QY72" s="194"/>
      <c r="QZ72" s="194"/>
      <c r="RA72" s="194"/>
      <c r="RB72" s="194"/>
      <c r="RC72" s="194"/>
      <c r="RD72" s="194"/>
      <c r="RE72" s="194"/>
      <c r="RF72" s="194"/>
      <c r="RG72" s="194"/>
      <c r="RH72" s="194"/>
      <c r="RI72" s="194"/>
      <c r="RJ72" s="194"/>
      <c r="RK72" s="194"/>
      <c r="RL72" s="194"/>
      <c r="RM72" s="194"/>
      <c r="RN72" s="194"/>
      <c r="RO72" s="194"/>
      <c r="RP72" s="194"/>
      <c r="RQ72" s="194"/>
      <c r="RR72" s="194"/>
      <c r="RS72" s="194"/>
      <c r="RT72" s="194"/>
      <c r="RU72" s="194"/>
      <c r="RV72" s="194"/>
      <c r="RW72" s="194"/>
      <c r="RX72" s="194"/>
      <c r="RY72" s="194"/>
      <c r="RZ72" s="194"/>
      <c r="SA72" s="194"/>
      <c r="SB72" s="194"/>
      <c r="SC72" s="194"/>
      <c r="SD72" s="194"/>
      <c r="SE72" s="194"/>
      <c r="SF72" s="194"/>
      <c r="SG72" s="194"/>
      <c r="SH72" s="194"/>
      <c r="SI72" s="194"/>
      <c r="SJ72" s="194"/>
      <c r="SK72" s="194"/>
      <c r="SL72" s="194"/>
      <c r="SM72" s="194"/>
      <c r="SN72" s="194"/>
      <c r="SO72" s="194"/>
      <c r="SP72" s="194"/>
      <c r="SQ72" s="194"/>
      <c r="SR72" s="194"/>
      <c r="SS72" s="194"/>
      <c r="ST72" s="194"/>
      <c r="SU72" s="194"/>
      <c r="SV72" s="194"/>
      <c r="SW72" s="194"/>
      <c r="SX72" s="194"/>
      <c r="SY72" s="194"/>
      <c r="SZ72" s="194"/>
      <c r="TA72" s="194"/>
      <c r="TB72" s="194"/>
      <c r="TC72" s="194"/>
      <c r="TD72" s="194"/>
      <c r="TE72" s="194"/>
      <c r="TF72" s="194"/>
      <c r="TG72" s="194"/>
      <c r="TH72" s="194"/>
      <c r="TI72" s="194"/>
      <c r="TJ72" s="194"/>
      <c r="TK72" s="194"/>
      <c r="TL72" s="194"/>
      <c r="TM72" s="194"/>
      <c r="TN72" s="194"/>
      <c r="TO72" s="194"/>
      <c r="TP72" s="194"/>
      <c r="TQ72" s="194"/>
      <c r="TR72" s="194"/>
      <c r="TS72" s="194"/>
      <c r="TT72" s="194"/>
      <c r="TU72" s="194"/>
      <c r="TV72" s="194"/>
      <c r="TW72" s="194"/>
      <c r="TX72" s="194"/>
      <c r="TY72" s="194"/>
      <c r="TZ72" s="194"/>
      <c r="UA72" s="194"/>
      <c r="UB72" s="194"/>
      <c r="UC72" s="194"/>
      <c r="UD72" s="194"/>
      <c r="UE72" s="194"/>
      <c r="UF72" s="194"/>
      <c r="UG72" s="194"/>
      <c r="UH72" s="194"/>
      <c r="UI72" s="194"/>
      <c r="UJ72" s="194"/>
      <c r="UK72" s="194"/>
      <c r="UL72" s="194"/>
      <c r="UM72" s="194"/>
      <c r="UN72" s="194"/>
      <c r="UO72" s="194"/>
      <c r="UP72" s="194"/>
      <c r="UQ72" s="194"/>
      <c r="UR72" s="194"/>
      <c r="US72" s="194"/>
      <c r="UT72" s="194"/>
      <c r="UU72" s="194"/>
      <c r="UV72" s="194"/>
      <c r="UW72" s="194"/>
      <c r="UX72" s="194"/>
      <c r="UY72" s="194"/>
      <c r="UZ72" s="194"/>
      <c r="VA72" s="194"/>
      <c r="VB72" s="194"/>
      <c r="VC72" s="194"/>
      <c r="VD72" s="194"/>
      <c r="VE72" s="194"/>
      <c r="VF72" s="194"/>
      <c r="VG72" s="194"/>
      <c r="VH72" s="194"/>
      <c r="VI72" s="194"/>
      <c r="VJ72" s="194"/>
      <c r="VK72" s="194"/>
      <c r="VL72" s="194"/>
      <c r="VM72" s="194"/>
      <c r="VN72" s="194"/>
      <c r="VO72" s="194"/>
      <c r="VP72" s="194"/>
      <c r="VQ72" s="194"/>
      <c r="VR72" s="194"/>
      <c r="VS72" s="194"/>
      <c r="VT72" s="194"/>
      <c r="VU72" s="194"/>
      <c r="VV72" s="194"/>
      <c r="VW72" s="194"/>
      <c r="VX72" s="194"/>
      <c r="VY72" s="194"/>
      <c r="VZ72" s="194"/>
      <c r="WA72" s="194"/>
      <c r="WB72" s="194"/>
      <c r="WC72" s="194"/>
      <c r="WD72" s="194"/>
      <c r="WE72" s="194"/>
      <c r="WF72" s="194"/>
      <c r="WG72" s="194"/>
      <c r="WH72" s="194"/>
      <c r="WI72" s="194"/>
      <c r="WJ72" s="194"/>
      <c r="WK72" s="194"/>
      <c r="WL72" s="194"/>
      <c r="WM72" s="194"/>
      <c r="WN72" s="194"/>
      <c r="WO72" s="194"/>
      <c r="WP72" s="194"/>
      <c r="WQ72" s="194"/>
      <c r="WR72" s="194"/>
      <c r="WS72" s="194"/>
      <c r="WT72" s="194"/>
      <c r="WU72" s="194"/>
      <c r="WV72" s="194"/>
      <c r="WW72" s="194"/>
      <c r="WX72" s="194"/>
      <c r="WY72" s="194"/>
      <c r="WZ72" s="194"/>
      <c r="XA72" s="194"/>
      <c r="XB72" s="194"/>
      <c r="XC72" s="194"/>
      <c r="XD72" s="194"/>
      <c r="XE72" s="194"/>
      <c r="XF72" s="194"/>
      <c r="XG72" s="194"/>
      <c r="XH72" s="194"/>
      <c r="XI72" s="194"/>
      <c r="XJ72" s="194"/>
      <c r="XK72" s="194"/>
      <c r="XL72" s="194"/>
      <c r="XM72" s="194"/>
      <c r="XN72" s="194"/>
      <c r="XO72" s="194"/>
      <c r="XP72" s="194"/>
      <c r="XQ72" s="194"/>
      <c r="XR72" s="194"/>
      <c r="XS72" s="194"/>
      <c r="XT72" s="194"/>
      <c r="XU72" s="194"/>
      <c r="XV72" s="194"/>
      <c r="XW72" s="194"/>
      <c r="XX72" s="194"/>
      <c r="XY72" s="194"/>
      <c r="XZ72" s="194"/>
      <c r="YA72" s="194"/>
      <c r="YB72" s="194"/>
      <c r="YC72" s="194"/>
      <c r="YD72" s="194"/>
      <c r="YE72" s="194"/>
      <c r="YF72" s="194"/>
      <c r="YG72" s="194"/>
      <c r="YH72" s="194"/>
      <c r="YI72" s="194"/>
      <c r="YJ72" s="194"/>
      <c r="YK72" s="194"/>
      <c r="YL72" s="194"/>
      <c r="YM72" s="194"/>
      <c r="YN72" s="194"/>
      <c r="YO72" s="194"/>
      <c r="YP72" s="194"/>
      <c r="YQ72" s="194"/>
      <c r="YR72" s="194"/>
      <c r="YS72" s="194"/>
      <c r="YT72" s="194"/>
      <c r="YU72" s="194"/>
      <c r="YV72" s="194"/>
      <c r="YW72" s="194"/>
      <c r="YX72" s="194"/>
      <c r="YY72" s="194"/>
      <c r="YZ72" s="194"/>
      <c r="ZA72" s="194"/>
      <c r="ZB72" s="194"/>
      <c r="ZC72" s="194"/>
      <c r="ZD72" s="194"/>
      <c r="ZE72" s="194"/>
      <c r="ZF72" s="194"/>
      <c r="ZG72" s="194"/>
      <c r="ZH72" s="194"/>
      <c r="ZI72" s="194"/>
      <c r="ZJ72" s="194"/>
      <c r="ZK72" s="194"/>
      <c r="ZL72" s="194"/>
      <c r="ZM72" s="194"/>
      <c r="ZN72" s="194"/>
      <c r="ZO72" s="194"/>
      <c r="ZP72" s="194"/>
      <c r="ZQ72" s="194"/>
      <c r="ZR72" s="194"/>
      <c r="ZS72" s="194"/>
      <c r="ZT72" s="194"/>
      <c r="ZU72" s="194"/>
      <c r="ZV72" s="194"/>
      <c r="ZW72" s="194"/>
      <c r="ZX72" s="194"/>
      <c r="ZY72" s="194"/>
      <c r="ZZ72" s="194"/>
    </row>
    <row r="73" spans="1:702" s="39" customFormat="1" ht="24.75" customHeight="1">
      <c r="A73" s="194"/>
      <c r="B73" s="390"/>
      <c r="C73" s="396"/>
      <c r="D73" s="665"/>
      <c r="E73" s="682"/>
      <c r="F73" s="682"/>
      <c r="G73" s="683"/>
      <c r="H73" s="667"/>
      <c r="I73" s="667"/>
      <c r="J73" s="815"/>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c r="BK73" s="194"/>
      <c r="BL73" s="194"/>
      <c r="BM73" s="194"/>
      <c r="BN73" s="194"/>
      <c r="BO73" s="194"/>
      <c r="BP73" s="194"/>
      <c r="BQ73" s="194"/>
      <c r="BR73" s="194"/>
      <c r="BS73" s="194"/>
      <c r="BT73" s="194"/>
      <c r="BU73" s="194"/>
      <c r="BV73" s="194"/>
      <c r="BW73" s="194"/>
      <c r="BX73" s="194"/>
      <c r="BY73" s="194"/>
      <c r="BZ73" s="194"/>
      <c r="CA73" s="194"/>
      <c r="CB73" s="194"/>
      <c r="CC73" s="194"/>
      <c r="CD73" s="194"/>
      <c r="CE73" s="194"/>
      <c r="CF73" s="194"/>
      <c r="CG73" s="194"/>
      <c r="CH73" s="194"/>
      <c r="CI73" s="194"/>
      <c r="CJ73" s="194"/>
      <c r="CK73" s="194"/>
      <c r="CL73" s="194"/>
      <c r="CM73" s="194"/>
      <c r="CN73" s="194"/>
      <c r="CO73" s="194"/>
      <c r="CP73" s="194"/>
      <c r="CQ73" s="194"/>
      <c r="CR73" s="194"/>
      <c r="CS73" s="194"/>
      <c r="CT73" s="194"/>
      <c r="CU73" s="194"/>
      <c r="CV73" s="194"/>
      <c r="CW73" s="194"/>
      <c r="CX73" s="194"/>
      <c r="CY73" s="194"/>
      <c r="CZ73" s="194"/>
      <c r="DA73" s="194"/>
      <c r="DB73" s="194"/>
      <c r="DC73" s="194"/>
      <c r="DD73" s="194"/>
      <c r="DE73" s="194"/>
      <c r="DF73" s="194"/>
      <c r="DG73" s="194"/>
      <c r="DH73" s="194"/>
      <c r="DI73" s="194"/>
      <c r="DJ73" s="194"/>
      <c r="DK73" s="194"/>
      <c r="DL73" s="194"/>
      <c r="DM73" s="194"/>
      <c r="DN73" s="194"/>
      <c r="DO73" s="194"/>
      <c r="DP73" s="194"/>
      <c r="DQ73" s="194"/>
      <c r="DR73" s="194"/>
      <c r="DS73" s="194"/>
      <c r="DT73" s="194"/>
      <c r="DU73" s="194"/>
      <c r="DV73" s="194"/>
      <c r="DW73" s="194"/>
      <c r="DX73" s="194"/>
      <c r="DY73" s="194"/>
      <c r="DZ73" s="194"/>
      <c r="EA73" s="194"/>
      <c r="EB73" s="194"/>
      <c r="EC73" s="194"/>
      <c r="ED73" s="194"/>
      <c r="EE73" s="194"/>
      <c r="EF73" s="194"/>
      <c r="EG73" s="194"/>
      <c r="EH73" s="194"/>
      <c r="EI73" s="194"/>
      <c r="EJ73" s="194"/>
      <c r="EK73" s="194"/>
      <c r="EL73" s="194"/>
      <c r="EM73" s="194"/>
      <c r="EN73" s="194"/>
      <c r="EO73" s="194"/>
      <c r="EP73" s="194"/>
      <c r="EQ73" s="194"/>
      <c r="ER73" s="194"/>
      <c r="ES73" s="194"/>
      <c r="ET73" s="194"/>
      <c r="EU73" s="194"/>
      <c r="EV73" s="194"/>
      <c r="EW73" s="194"/>
      <c r="EX73" s="194"/>
      <c r="EY73" s="194"/>
      <c r="EZ73" s="194"/>
      <c r="FA73" s="194"/>
      <c r="FB73" s="194"/>
      <c r="FC73" s="194"/>
      <c r="FD73" s="194"/>
      <c r="FE73" s="194"/>
      <c r="FF73" s="194"/>
      <c r="FG73" s="194"/>
      <c r="FH73" s="194"/>
      <c r="FI73" s="194"/>
      <c r="FJ73" s="194"/>
      <c r="FK73" s="194"/>
      <c r="FL73" s="194"/>
      <c r="FM73" s="194"/>
      <c r="FN73" s="194"/>
      <c r="FO73" s="194"/>
      <c r="FP73" s="194"/>
      <c r="FQ73" s="194"/>
      <c r="FR73" s="194"/>
      <c r="FS73" s="194"/>
      <c r="FT73" s="194"/>
      <c r="FU73" s="194"/>
      <c r="FV73" s="194"/>
      <c r="FW73" s="194"/>
      <c r="FX73" s="194"/>
      <c r="FY73" s="194"/>
      <c r="FZ73" s="194"/>
      <c r="GA73" s="194"/>
      <c r="GB73" s="194"/>
      <c r="GC73" s="194"/>
      <c r="GD73" s="194"/>
      <c r="GE73" s="194"/>
      <c r="GF73" s="194"/>
      <c r="GG73" s="194"/>
      <c r="GH73" s="194"/>
      <c r="GI73" s="194"/>
      <c r="GJ73" s="194"/>
      <c r="GK73" s="194"/>
      <c r="GL73" s="194"/>
      <c r="GM73" s="194"/>
      <c r="GN73" s="194"/>
      <c r="GO73" s="194"/>
      <c r="GP73" s="194"/>
      <c r="GQ73" s="194"/>
      <c r="GR73" s="194"/>
      <c r="GS73" s="194"/>
      <c r="GT73" s="194"/>
      <c r="GU73" s="194"/>
      <c r="GV73" s="194"/>
      <c r="GW73" s="194"/>
      <c r="GX73" s="194"/>
      <c r="GY73" s="194"/>
      <c r="GZ73" s="194"/>
      <c r="HA73" s="194"/>
      <c r="HB73" s="194"/>
      <c r="HC73" s="194"/>
      <c r="HD73" s="194"/>
      <c r="HE73" s="194"/>
      <c r="HF73" s="194"/>
      <c r="HG73" s="194"/>
      <c r="HH73" s="194"/>
      <c r="HI73" s="194"/>
      <c r="HJ73" s="194"/>
      <c r="HK73" s="194"/>
      <c r="HL73" s="194"/>
      <c r="HM73" s="194"/>
      <c r="HN73" s="194"/>
      <c r="HO73" s="194"/>
      <c r="HP73" s="194"/>
      <c r="HQ73" s="194"/>
      <c r="HR73" s="194"/>
      <c r="HS73" s="194"/>
      <c r="HT73" s="194"/>
      <c r="HU73" s="194"/>
      <c r="HV73" s="194"/>
      <c r="HW73" s="194"/>
      <c r="HX73" s="194"/>
      <c r="HY73" s="194"/>
      <c r="HZ73" s="194"/>
      <c r="IA73" s="194"/>
      <c r="IB73" s="194"/>
      <c r="IC73" s="194"/>
      <c r="ID73" s="194"/>
      <c r="IE73" s="194"/>
      <c r="IF73" s="194"/>
      <c r="IG73" s="194"/>
      <c r="IH73" s="194"/>
      <c r="II73" s="194"/>
      <c r="IJ73" s="194"/>
      <c r="IK73" s="194"/>
      <c r="IL73" s="194"/>
      <c r="IM73" s="194"/>
      <c r="IN73" s="194"/>
      <c r="IO73" s="194"/>
      <c r="IP73" s="194"/>
      <c r="IQ73" s="194"/>
      <c r="IR73" s="194"/>
      <c r="IS73" s="194"/>
      <c r="IT73" s="194"/>
      <c r="IU73" s="194"/>
      <c r="IV73" s="194"/>
      <c r="IW73" s="194"/>
      <c r="IX73" s="194"/>
      <c r="IY73" s="194"/>
      <c r="IZ73" s="194"/>
      <c r="JA73" s="194"/>
      <c r="JB73" s="194"/>
      <c r="JC73" s="194"/>
      <c r="JD73" s="194"/>
      <c r="JE73" s="194"/>
      <c r="JF73" s="194"/>
      <c r="JG73" s="194"/>
      <c r="JH73" s="194"/>
      <c r="JI73" s="194"/>
      <c r="JJ73" s="194"/>
      <c r="JK73" s="194"/>
      <c r="JL73" s="194"/>
      <c r="JM73" s="194"/>
      <c r="JN73" s="194"/>
      <c r="JO73" s="194"/>
      <c r="JP73" s="194"/>
      <c r="JQ73" s="194"/>
      <c r="JR73" s="194"/>
      <c r="JS73" s="194"/>
      <c r="JT73" s="194"/>
      <c r="JU73" s="194"/>
      <c r="JV73" s="194"/>
      <c r="JW73" s="194"/>
      <c r="JX73" s="194"/>
      <c r="JY73" s="194"/>
      <c r="JZ73" s="194"/>
      <c r="KA73" s="194"/>
      <c r="KB73" s="194"/>
      <c r="KC73" s="194"/>
      <c r="KD73" s="194"/>
      <c r="KE73" s="194"/>
      <c r="KF73" s="194"/>
      <c r="KG73" s="194"/>
      <c r="KH73" s="194"/>
      <c r="KI73" s="194"/>
      <c r="KJ73" s="194"/>
      <c r="KK73" s="194"/>
      <c r="KL73" s="194"/>
      <c r="KM73" s="194"/>
      <c r="KN73" s="194"/>
      <c r="KO73" s="194"/>
      <c r="KP73" s="194"/>
      <c r="KQ73" s="194"/>
      <c r="KR73" s="194"/>
      <c r="KS73" s="194"/>
      <c r="KT73" s="194"/>
      <c r="KU73" s="194"/>
      <c r="KV73" s="194"/>
      <c r="KW73" s="194"/>
      <c r="KX73" s="194"/>
      <c r="KY73" s="194"/>
      <c r="KZ73" s="194"/>
      <c r="LA73" s="194"/>
      <c r="LB73" s="194"/>
      <c r="LC73" s="194"/>
      <c r="LD73" s="194"/>
      <c r="LE73" s="194"/>
      <c r="LF73" s="194"/>
      <c r="LG73" s="194"/>
      <c r="LH73" s="194"/>
      <c r="LI73" s="194"/>
      <c r="LJ73" s="194"/>
      <c r="LK73" s="194"/>
      <c r="LL73" s="194"/>
      <c r="LM73" s="194"/>
      <c r="LN73" s="194"/>
      <c r="LO73" s="194"/>
      <c r="LP73" s="194"/>
      <c r="LQ73" s="194"/>
      <c r="LR73" s="194"/>
      <c r="LS73" s="194"/>
      <c r="LT73" s="194"/>
      <c r="LU73" s="194"/>
      <c r="LV73" s="194"/>
      <c r="LW73" s="194"/>
      <c r="LX73" s="194"/>
      <c r="LY73" s="194"/>
      <c r="LZ73" s="194"/>
      <c r="MA73" s="194"/>
      <c r="MB73" s="194"/>
      <c r="MC73" s="194"/>
      <c r="MD73" s="194"/>
      <c r="ME73" s="194"/>
      <c r="MF73" s="194"/>
      <c r="MG73" s="194"/>
      <c r="MH73" s="194"/>
      <c r="MI73" s="194"/>
      <c r="MJ73" s="194"/>
      <c r="MK73" s="194"/>
      <c r="ML73" s="194"/>
      <c r="MM73" s="194"/>
      <c r="MN73" s="194"/>
      <c r="MO73" s="194"/>
      <c r="MP73" s="194"/>
      <c r="MQ73" s="194"/>
      <c r="MR73" s="194"/>
      <c r="MS73" s="194"/>
      <c r="MT73" s="194"/>
      <c r="MU73" s="194"/>
      <c r="MV73" s="194"/>
      <c r="MW73" s="194"/>
      <c r="MX73" s="194"/>
      <c r="MY73" s="194"/>
      <c r="MZ73" s="194"/>
      <c r="NA73" s="194"/>
      <c r="NB73" s="194"/>
      <c r="NC73" s="194"/>
      <c r="ND73" s="194"/>
      <c r="NE73" s="194"/>
      <c r="NF73" s="194"/>
      <c r="NG73" s="194"/>
      <c r="NH73" s="194"/>
      <c r="NI73" s="194"/>
      <c r="NJ73" s="194"/>
      <c r="NK73" s="194"/>
      <c r="NL73" s="194"/>
      <c r="NM73" s="194"/>
      <c r="NN73" s="194"/>
      <c r="NO73" s="194"/>
      <c r="NP73" s="194"/>
      <c r="NQ73" s="194"/>
      <c r="NR73" s="194"/>
      <c r="NS73" s="194"/>
      <c r="NT73" s="194"/>
      <c r="NU73" s="194"/>
      <c r="NV73" s="194"/>
      <c r="NW73" s="194"/>
      <c r="NX73" s="194"/>
      <c r="NY73" s="194"/>
      <c r="NZ73" s="194"/>
      <c r="OA73" s="194"/>
      <c r="OB73" s="194"/>
      <c r="OC73" s="194"/>
      <c r="OD73" s="194"/>
      <c r="OE73" s="194"/>
      <c r="OF73" s="194"/>
      <c r="OG73" s="194"/>
      <c r="OH73" s="194"/>
      <c r="OI73" s="194"/>
      <c r="OJ73" s="194"/>
      <c r="OK73" s="194"/>
      <c r="OL73" s="194"/>
      <c r="OM73" s="194"/>
      <c r="ON73" s="194"/>
      <c r="OO73" s="194"/>
      <c r="OP73" s="194"/>
      <c r="OQ73" s="194"/>
      <c r="OR73" s="194"/>
      <c r="OS73" s="194"/>
      <c r="OT73" s="194"/>
      <c r="OU73" s="194"/>
      <c r="OV73" s="194"/>
      <c r="OW73" s="194"/>
      <c r="OX73" s="194"/>
      <c r="OY73" s="194"/>
      <c r="OZ73" s="194"/>
      <c r="PA73" s="194"/>
      <c r="PB73" s="194"/>
      <c r="PC73" s="194"/>
      <c r="PD73" s="194"/>
      <c r="PE73" s="194"/>
      <c r="PF73" s="194"/>
      <c r="PG73" s="194"/>
      <c r="PH73" s="194"/>
      <c r="PI73" s="194"/>
      <c r="PJ73" s="194"/>
      <c r="PK73" s="194"/>
      <c r="PL73" s="194"/>
      <c r="PM73" s="194"/>
      <c r="PN73" s="194"/>
      <c r="PO73" s="194"/>
      <c r="PP73" s="194"/>
      <c r="PQ73" s="194"/>
      <c r="PR73" s="194"/>
      <c r="PS73" s="194"/>
      <c r="PT73" s="194"/>
      <c r="PU73" s="194"/>
      <c r="PV73" s="194"/>
      <c r="PW73" s="194"/>
      <c r="PX73" s="194"/>
      <c r="PY73" s="194"/>
      <c r="PZ73" s="194"/>
      <c r="QA73" s="194"/>
      <c r="QB73" s="194"/>
      <c r="QC73" s="194"/>
      <c r="QD73" s="194"/>
      <c r="QE73" s="194"/>
      <c r="QF73" s="194"/>
      <c r="QG73" s="194"/>
      <c r="QH73" s="194"/>
      <c r="QI73" s="194"/>
      <c r="QJ73" s="194"/>
      <c r="QK73" s="194"/>
      <c r="QL73" s="194"/>
      <c r="QM73" s="194"/>
      <c r="QN73" s="194"/>
      <c r="QO73" s="194"/>
      <c r="QP73" s="194"/>
      <c r="QQ73" s="194"/>
      <c r="QR73" s="194"/>
      <c r="QS73" s="194"/>
      <c r="QT73" s="194"/>
      <c r="QU73" s="194"/>
      <c r="QV73" s="194"/>
      <c r="QW73" s="194"/>
      <c r="QX73" s="194"/>
      <c r="QY73" s="194"/>
      <c r="QZ73" s="194"/>
      <c r="RA73" s="194"/>
      <c r="RB73" s="194"/>
      <c r="RC73" s="194"/>
      <c r="RD73" s="194"/>
      <c r="RE73" s="194"/>
      <c r="RF73" s="194"/>
      <c r="RG73" s="194"/>
      <c r="RH73" s="194"/>
      <c r="RI73" s="194"/>
      <c r="RJ73" s="194"/>
      <c r="RK73" s="194"/>
      <c r="RL73" s="194"/>
      <c r="RM73" s="194"/>
      <c r="RN73" s="194"/>
      <c r="RO73" s="194"/>
      <c r="RP73" s="194"/>
      <c r="RQ73" s="194"/>
      <c r="RR73" s="194"/>
      <c r="RS73" s="194"/>
      <c r="RT73" s="194"/>
      <c r="RU73" s="194"/>
      <c r="RV73" s="194"/>
      <c r="RW73" s="194"/>
      <c r="RX73" s="194"/>
      <c r="RY73" s="194"/>
      <c r="RZ73" s="194"/>
      <c r="SA73" s="194"/>
      <c r="SB73" s="194"/>
      <c r="SC73" s="194"/>
      <c r="SD73" s="194"/>
      <c r="SE73" s="194"/>
      <c r="SF73" s="194"/>
      <c r="SG73" s="194"/>
      <c r="SH73" s="194"/>
      <c r="SI73" s="194"/>
      <c r="SJ73" s="194"/>
      <c r="SK73" s="194"/>
      <c r="SL73" s="194"/>
      <c r="SM73" s="194"/>
      <c r="SN73" s="194"/>
      <c r="SO73" s="194"/>
      <c r="SP73" s="194"/>
      <c r="SQ73" s="194"/>
      <c r="SR73" s="194"/>
      <c r="SS73" s="194"/>
      <c r="ST73" s="194"/>
      <c r="SU73" s="194"/>
      <c r="SV73" s="194"/>
      <c r="SW73" s="194"/>
      <c r="SX73" s="194"/>
      <c r="SY73" s="194"/>
      <c r="SZ73" s="194"/>
      <c r="TA73" s="194"/>
      <c r="TB73" s="194"/>
      <c r="TC73" s="194"/>
      <c r="TD73" s="194"/>
      <c r="TE73" s="194"/>
      <c r="TF73" s="194"/>
      <c r="TG73" s="194"/>
      <c r="TH73" s="194"/>
      <c r="TI73" s="194"/>
      <c r="TJ73" s="194"/>
      <c r="TK73" s="194"/>
      <c r="TL73" s="194"/>
      <c r="TM73" s="194"/>
      <c r="TN73" s="194"/>
      <c r="TO73" s="194"/>
      <c r="TP73" s="194"/>
      <c r="TQ73" s="194"/>
      <c r="TR73" s="194"/>
      <c r="TS73" s="194"/>
      <c r="TT73" s="194"/>
      <c r="TU73" s="194"/>
      <c r="TV73" s="194"/>
      <c r="TW73" s="194"/>
      <c r="TX73" s="194"/>
      <c r="TY73" s="194"/>
      <c r="TZ73" s="194"/>
      <c r="UA73" s="194"/>
      <c r="UB73" s="194"/>
      <c r="UC73" s="194"/>
      <c r="UD73" s="194"/>
      <c r="UE73" s="194"/>
      <c r="UF73" s="194"/>
      <c r="UG73" s="194"/>
      <c r="UH73" s="194"/>
      <c r="UI73" s="194"/>
      <c r="UJ73" s="194"/>
      <c r="UK73" s="194"/>
      <c r="UL73" s="194"/>
      <c r="UM73" s="194"/>
      <c r="UN73" s="194"/>
      <c r="UO73" s="194"/>
      <c r="UP73" s="194"/>
      <c r="UQ73" s="194"/>
      <c r="UR73" s="194"/>
      <c r="US73" s="194"/>
      <c r="UT73" s="194"/>
      <c r="UU73" s="194"/>
      <c r="UV73" s="194"/>
      <c r="UW73" s="194"/>
      <c r="UX73" s="194"/>
      <c r="UY73" s="194"/>
      <c r="UZ73" s="194"/>
      <c r="VA73" s="194"/>
      <c r="VB73" s="194"/>
      <c r="VC73" s="194"/>
      <c r="VD73" s="194"/>
      <c r="VE73" s="194"/>
      <c r="VF73" s="194"/>
      <c r="VG73" s="194"/>
      <c r="VH73" s="194"/>
      <c r="VI73" s="194"/>
      <c r="VJ73" s="194"/>
      <c r="VK73" s="194"/>
      <c r="VL73" s="194"/>
      <c r="VM73" s="194"/>
      <c r="VN73" s="194"/>
      <c r="VO73" s="194"/>
      <c r="VP73" s="194"/>
      <c r="VQ73" s="194"/>
      <c r="VR73" s="194"/>
      <c r="VS73" s="194"/>
      <c r="VT73" s="194"/>
      <c r="VU73" s="194"/>
      <c r="VV73" s="194"/>
      <c r="VW73" s="194"/>
      <c r="VX73" s="194"/>
      <c r="VY73" s="194"/>
      <c r="VZ73" s="194"/>
      <c r="WA73" s="194"/>
      <c r="WB73" s="194"/>
      <c r="WC73" s="194"/>
      <c r="WD73" s="194"/>
      <c r="WE73" s="194"/>
      <c r="WF73" s="194"/>
      <c r="WG73" s="194"/>
      <c r="WH73" s="194"/>
      <c r="WI73" s="194"/>
      <c r="WJ73" s="194"/>
      <c r="WK73" s="194"/>
      <c r="WL73" s="194"/>
      <c r="WM73" s="194"/>
      <c r="WN73" s="194"/>
      <c r="WO73" s="194"/>
      <c r="WP73" s="194"/>
      <c r="WQ73" s="194"/>
      <c r="WR73" s="194"/>
      <c r="WS73" s="194"/>
      <c r="WT73" s="194"/>
      <c r="WU73" s="194"/>
      <c r="WV73" s="194"/>
      <c r="WW73" s="194"/>
      <c r="WX73" s="194"/>
      <c r="WY73" s="194"/>
      <c r="WZ73" s="194"/>
      <c r="XA73" s="194"/>
      <c r="XB73" s="194"/>
      <c r="XC73" s="194"/>
      <c r="XD73" s="194"/>
      <c r="XE73" s="194"/>
      <c r="XF73" s="194"/>
      <c r="XG73" s="194"/>
      <c r="XH73" s="194"/>
      <c r="XI73" s="194"/>
      <c r="XJ73" s="194"/>
      <c r="XK73" s="194"/>
      <c r="XL73" s="194"/>
      <c r="XM73" s="194"/>
      <c r="XN73" s="194"/>
      <c r="XO73" s="194"/>
      <c r="XP73" s="194"/>
      <c r="XQ73" s="194"/>
      <c r="XR73" s="194"/>
      <c r="XS73" s="194"/>
      <c r="XT73" s="194"/>
      <c r="XU73" s="194"/>
      <c r="XV73" s="194"/>
      <c r="XW73" s="194"/>
      <c r="XX73" s="194"/>
      <c r="XY73" s="194"/>
      <c r="XZ73" s="194"/>
      <c r="YA73" s="194"/>
      <c r="YB73" s="194"/>
      <c r="YC73" s="194"/>
      <c r="YD73" s="194"/>
      <c r="YE73" s="194"/>
      <c r="YF73" s="194"/>
      <c r="YG73" s="194"/>
      <c r="YH73" s="194"/>
      <c r="YI73" s="194"/>
      <c r="YJ73" s="194"/>
      <c r="YK73" s="194"/>
      <c r="YL73" s="194"/>
      <c r="YM73" s="194"/>
      <c r="YN73" s="194"/>
      <c r="YO73" s="194"/>
      <c r="YP73" s="194"/>
      <c r="YQ73" s="194"/>
      <c r="YR73" s="194"/>
      <c r="YS73" s="194"/>
      <c r="YT73" s="194"/>
      <c r="YU73" s="194"/>
      <c r="YV73" s="194"/>
      <c r="YW73" s="194"/>
      <c r="YX73" s="194"/>
      <c r="YY73" s="194"/>
      <c r="YZ73" s="194"/>
      <c r="ZA73" s="194"/>
      <c r="ZB73" s="194"/>
      <c r="ZC73" s="194"/>
      <c r="ZD73" s="194"/>
      <c r="ZE73" s="194"/>
      <c r="ZF73" s="194"/>
      <c r="ZG73" s="194"/>
      <c r="ZH73" s="194"/>
      <c r="ZI73" s="194"/>
      <c r="ZJ73" s="194"/>
      <c r="ZK73" s="194"/>
      <c r="ZL73" s="194"/>
      <c r="ZM73" s="194"/>
      <c r="ZN73" s="194"/>
      <c r="ZO73" s="194"/>
      <c r="ZP73" s="194"/>
      <c r="ZQ73" s="194"/>
      <c r="ZR73" s="194"/>
      <c r="ZS73" s="194"/>
      <c r="ZT73" s="194"/>
      <c r="ZU73" s="194"/>
      <c r="ZV73" s="194"/>
      <c r="ZW73" s="194"/>
      <c r="ZX73" s="194"/>
      <c r="ZY73" s="194"/>
      <c r="ZZ73" s="194"/>
    </row>
    <row r="74" spans="1:702" s="39" customFormat="1" ht="16.5" customHeight="1">
      <c r="A74" s="194"/>
      <c r="B74" s="817" t="s">
        <v>422</v>
      </c>
      <c r="C74" s="653"/>
      <c r="D74" s="396"/>
      <c r="E74" s="652"/>
      <c r="F74" s="396"/>
      <c r="G74" s="665"/>
      <c r="H74" s="687"/>
      <c r="I74" s="687" t="s">
        <v>297</v>
      </c>
      <c r="J74" s="196"/>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c r="FL74" s="194"/>
      <c r="FM74" s="194"/>
      <c r="FN74" s="194"/>
      <c r="FO74" s="194"/>
      <c r="FP74" s="194"/>
      <c r="FQ74" s="194"/>
      <c r="FR74" s="194"/>
      <c r="FS74" s="194"/>
      <c r="FT74" s="194"/>
      <c r="FU74" s="194"/>
      <c r="FV74" s="194"/>
      <c r="FW74" s="194"/>
      <c r="FX74" s="194"/>
      <c r="FY74" s="194"/>
      <c r="FZ74" s="194"/>
      <c r="GA74" s="194"/>
      <c r="GB74" s="194"/>
      <c r="GC74" s="194"/>
      <c r="GD74" s="194"/>
      <c r="GE74" s="194"/>
      <c r="GF74" s="194"/>
      <c r="GG74" s="194"/>
      <c r="GH74" s="194"/>
      <c r="GI74" s="194"/>
      <c r="GJ74" s="194"/>
      <c r="GK74" s="194"/>
      <c r="GL74" s="194"/>
      <c r="GM74" s="194"/>
      <c r="GN74" s="194"/>
      <c r="GO74" s="194"/>
      <c r="GP74" s="194"/>
      <c r="GQ74" s="194"/>
      <c r="GR74" s="194"/>
      <c r="GS74" s="194"/>
      <c r="GT74" s="194"/>
      <c r="GU74" s="194"/>
      <c r="GV74" s="194"/>
      <c r="GW74" s="194"/>
      <c r="GX74" s="194"/>
      <c r="GY74" s="194"/>
      <c r="GZ74" s="194"/>
      <c r="HA74" s="194"/>
      <c r="HB74" s="194"/>
      <c r="HC74" s="194"/>
      <c r="HD74" s="194"/>
      <c r="HE74" s="194"/>
      <c r="HF74" s="194"/>
      <c r="HG74" s="194"/>
      <c r="HH74" s="194"/>
      <c r="HI74" s="194"/>
      <c r="HJ74" s="194"/>
      <c r="HK74" s="194"/>
      <c r="HL74" s="194"/>
      <c r="HM74" s="194"/>
      <c r="HN74" s="194"/>
      <c r="HO74" s="194"/>
      <c r="HP74" s="194"/>
      <c r="HQ74" s="194"/>
      <c r="HR74" s="194"/>
      <c r="HS74" s="194"/>
      <c r="HT74" s="194"/>
      <c r="HU74" s="194"/>
      <c r="HV74" s="194"/>
      <c r="HW74" s="194"/>
      <c r="HX74" s="194"/>
      <c r="HY74" s="194"/>
      <c r="HZ74" s="194"/>
      <c r="IA74" s="194"/>
      <c r="IB74" s="194"/>
      <c r="IC74" s="194"/>
      <c r="ID74" s="194"/>
      <c r="IE74" s="194"/>
      <c r="IF74" s="194"/>
      <c r="IG74" s="194"/>
      <c r="IH74" s="194"/>
      <c r="II74" s="194"/>
      <c r="IJ74" s="194"/>
      <c r="IK74" s="194"/>
      <c r="IL74" s="194"/>
      <c r="IM74" s="194"/>
      <c r="IN74" s="194"/>
      <c r="IO74" s="194"/>
      <c r="IP74" s="194"/>
      <c r="IQ74" s="194"/>
      <c r="IR74" s="194"/>
      <c r="IS74" s="194"/>
      <c r="IT74" s="194"/>
      <c r="IU74" s="194"/>
      <c r="IV74" s="194"/>
      <c r="IW74" s="194"/>
      <c r="IX74" s="194"/>
      <c r="IY74" s="194"/>
      <c r="IZ74" s="194"/>
      <c r="JA74" s="194"/>
      <c r="JB74" s="194"/>
      <c r="JC74" s="194"/>
      <c r="JD74" s="194"/>
      <c r="JE74" s="194"/>
      <c r="JF74" s="194"/>
      <c r="JG74" s="194"/>
      <c r="JH74" s="194"/>
      <c r="JI74" s="194"/>
      <c r="JJ74" s="194"/>
      <c r="JK74" s="194"/>
      <c r="JL74" s="194"/>
      <c r="JM74" s="194"/>
      <c r="JN74" s="194"/>
      <c r="JO74" s="194"/>
      <c r="JP74" s="194"/>
      <c r="JQ74" s="194"/>
      <c r="JR74" s="194"/>
      <c r="JS74" s="194"/>
      <c r="JT74" s="194"/>
      <c r="JU74" s="194"/>
      <c r="JV74" s="194"/>
      <c r="JW74" s="194"/>
      <c r="JX74" s="194"/>
      <c r="JY74" s="194"/>
      <c r="JZ74" s="194"/>
      <c r="KA74" s="194"/>
      <c r="KB74" s="194"/>
      <c r="KC74" s="194"/>
      <c r="KD74" s="194"/>
      <c r="KE74" s="194"/>
      <c r="KF74" s="194"/>
      <c r="KG74" s="194"/>
      <c r="KH74" s="194"/>
      <c r="KI74" s="194"/>
      <c r="KJ74" s="194"/>
      <c r="KK74" s="194"/>
      <c r="KL74" s="194"/>
      <c r="KM74" s="194"/>
      <c r="KN74" s="194"/>
      <c r="KO74" s="194"/>
      <c r="KP74" s="194"/>
      <c r="KQ74" s="194"/>
      <c r="KR74" s="194"/>
      <c r="KS74" s="194"/>
      <c r="KT74" s="194"/>
      <c r="KU74" s="194"/>
      <c r="KV74" s="194"/>
      <c r="KW74" s="194"/>
      <c r="KX74" s="194"/>
      <c r="KY74" s="194"/>
      <c r="KZ74" s="194"/>
      <c r="LA74" s="194"/>
      <c r="LB74" s="194"/>
      <c r="LC74" s="194"/>
      <c r="LD74" s="194"/>
      <c r="LE74" s="194"/>
      <c r="LF74" s="194"/>
      <c r="LG74" s="194"/>
      <c r="LH74" s="194"/>
      <c r="LI74" s="194"/>
      <c r="LJ74" s="194"/>
      <c r="LK74" s="194"/>
      <c r="LL74" s="194"/>
      <c r="LM74" s="194"/>
      <c r="LN74" s="194"/>
      <c r="LO74" s="194"/>
      <c r="LP74" s="194"/>
      <c r="LQ74" s="194"/>
      <c r="LR74" s="194"/>
      <c r="LS74" s="194"/>
      <c r="LT74" s="194"/>
      <c r="LU74" s="194"/>
      <c r="LV74" s="194"/>
      <c r="LW74" s="194"/>
      <c r="LX74" s="194"/>
      <c r="LY74" s="194"/>
      <c r="LZ74" s="194"/>
      <c r="MA74" s="194"/>
      <c r="MB74" s="194"/>
      <c r="MC74" s="194"/>
      <c r="MD74" s="194"/>
      <c r="ME74" s="194"/>
      <c r="MF74" s="194"/>
      <c r="MG74" s="194"/>
      <c r="MH74" s="194"/>
      <c r="MI74" s="194"/>
      <c r="MJ74" s="194"/>
      <c r="MK74" s="194"/>
      <c r="ML74" s="194"/>
      <c r="MM74" s="194"/>
      <c r="MN74" s="194"/>
      <c r="MO74" s="194"/>
      <c r="MP74" s="194"/>
      <c r="MQ74" s="194"/>
      <c r="MR74" s="194"/>
      <c r="MS74" s="194"/>
      <c r="MT74" s="194"/>
      <c r="MU74" s="194"/>
      <c r="MV74" s="194"/>
      <c r="MW74" s="194"/>
      <c r="MX74" s="194"/>
      <c r="MY74" s="194"/>
      <c r="MZ74" s="194"/>
      <c r="NA74" s="194"/>
      <c r="NB74" s="194"/>
      <c r="NC74" s="194"/>
      <c r="ND74" s="194"/>
      <c r="NE74" s="194"/>
      <c r="NF74" s="194"/>
      <c r="NG74" s="194"/>
      <c r="NH74" s="194"/>
      <c r="NI74" s="194"/>
      <c r="NJ74" s="194"/>
      <c r="NK74" s="194"/>
      <c r="NL74" s="194"/>
      <c r="NM74" s="194"/>
      <c r="NN74" s="194"/>
      <c r="NO74" s="194"/>
      <c r="NP74" s="194"/>
      <c r="NQ74" s="194"/>
      <c r="NR74" s="194"/>
      <c r="NS74" s="194"/>
      <c r="NT74" s="194"/>
      <c r="NU74" s="194"/>
      <c r="NV74" s="194"/>
      <c r="NW74" s="194"/>
      <c r="NX74" s="194"/>
      <c r="NY74" s="194"/>
      <c r="NZ74" s="194"/>
      <c r="OA74" s="194"/>
      <c r="OB74" s="194"/>
      <c r="OC74" s="194"/>
      <c r="OD74" s="194"/>
      <c r="OE74" s="194"/>
      <c r="OF74" s="194"/>
      <c r="OG74" s="194"/>
      <c r="OH74" s="194"/>
      <c r="OI74" s="194"/>
      <c r="OJ74" s="194"/>
      <c r="OK74" s="194"/>
      <c r="OL74" s="194"/>
      <c r="OM74" s="194"/>
      <c r="ON74" s="194"/>
      <c r="OO74" s="194"/>
      <c r="OP74" s="194"/>
      <c r="OQ74" s="194"/>
      <c r="OR74" s="194"/>
      <c r="OS74" s="194"/>
      <c r="OT74" s="194"/>
      <c r="OU74" s="194"/>
      <c r="OV74" s="194"/>
      <c r="OW74" s="194"/>
      <c r="OX74" s="194"/>
      <c r="OY74" s="194"/>
      <c r="OZ74" s="194"/>
      <c r="PA74" s="194"/>
      <c r="PB74" s="194"/>
      <c r="PC74" s="194"/>
      <c r="PD74" s="194"/>
      <c r="PE74" s="194"/>
      <c r="PF74" s="194"/>
      <c r="PG74" s="194"/>
      <c r="PH74" s="194"/>
      <c r="PI74" s="194"/>
      <c r="PJ74" s="194"/>
      <c r="PK74" s="194"/>
      <c r="PL74" s="194"/>
      <c r="PM74" s="194"/>
      <c r="PN74" s="194"/>
      <c r="PO74" s="194"/>
      <c r="PP74" s="194"/>
      <c r="PQ74" s="194"/>
      <c r="PR74" s="194"/>
      <c r="PS74" s="194"/>
      <c r="PT74" s="194"/>
      <c r="PU74" s="194"/>
      <c r="PV74" s="194"/>
      <c r="PW74" s="194"/>
      <c r="PX74" s="194"/>
      <c r="PY74" s="194"/>
      <c r="PZ74" s="194"/>
      <c r="QA74" s="194"/>
      <c r="QB74" s="194"/>
      <c r="QC74" s="194"/>
      <c r="QD74" s="194"/>
      <c r="QE74" s="194"/>
      <c r="QF74" s="194"/>
      <c r="QG74" s="194"/>
      <c r="QH74" s="194"/>
      <c r="QI74" s="194"/>
      <c r="QJ74" s="194"/>
      <c r="QK74" s="194"/>
      <c r="QL74" s="194"/>
      <c r="QM74" s="194"/>
      <c r="QN74" s="194"/>
      <c r="QO74" s="194"/>
      <c r="QP74" s="194"/>
      <c r="QQ74" s="194"/>
      <c r="QR74" s="194"/>
      <c r="QS74" s="194"/>
      <c r="QT74" s="194"/>
      <c r="QU74" s="194"/>
      <c r="QV74" s="194"/>
      <c r="QW74" s="194"/>
      <c r="QX74" s="194"/>
      <c r="QY74" s="194"/>
      <c r="QZ74" s="194"/>
      <c r="RA74" s="194"/>
      <c r="RB74" s="194"/>
      <c r="RC74" s="194"/>
      <c r="RD74" s="194"/>
      <c r="RE74" s="194"/>
      <c r="RF74" s="194"/>
      <c r="RG74" s="194"/>
      <c r="RH74" s="194"/>
      <c r="RI74" s="194"/>
      <c r="RJ74" s="194"/>
      <c r="RK74" s="194"/>
      <c r="RL74" s="194"/>
      <c r="RM74" s="194"/>
      <c r="RN74" s="194"/>
      <c r="RO74" s="194"/>
      <c r="RP74" s="194"/>
      <c r="RQ74" s="194"/>
      <c r="RR74" s="194"/>
      <c r="RS74" s="194"/>
      <c r="RT74" s="194"/>
      <c r="RU74" s="194"/>
      <c r="RV74" s="194"/>
      <c r="RW74" s="194"/>
      <c r="RX74" s="194"/>
      <c r="RY74" s="194"/>
      <c r="RZ74" s="194"/>
      <c r="SA74" s="194"/>
      <c r="SB74" s="194"/>
      <c r="SC74" s="194"/>
      <c r="SD74" s="194"/>
      <c r="SE74" s="194"/>
      <c r="SF74" s="194"/>
      <c r="SG74" s="194"/>
      <c r="SH74" s="194"/>
      <c r="SI74" s="194"/>
      <c r="SJ74" s="194"/>
      <c r="SK74" s="194"/>
      <c r="SL74" s="194"/>
      <c r="SM74" s="194"/>
      <c r="SN74" s="194"/>
      <c r="SO74" s="194"/>
      <c r="SP74" s="194"/>
      <c r="SQ74" s="194"/>
      <c r="SR74" s="194"/>
      <c r="SS74" s="194"/>
      <c r="ST74" s="194"/>
      <c r="SU74" s="194"/>
      <c r="SV74" s="194"/>
      <c r="SW74" s="194"/>
      <c r="SX74" s="194"/>
      <c r="SY74" s="194"/>
      <c r="SZ74" s="194"/>
      <c r="TA74" s="194"/>
      <c r="TB74" s="194"/>
      <c r="TC74" s="194"/>
      <c r="TD74" s="194"/>
      <c r="TE74" s="194"/>
      <c r="TF74" s="194"/>
      <c r="TG74" s="194"/>
      <c r="TH74" s="194"/>
      <c r="TI74" s="194"/>
      <c r="TJ74" s="194"/>
      <c r="TK74" s="194"/>
      <c r="TL74" s="194"/>
      <c r="TM74" s="194"/>
      <c r="TN74" s="194"/>
      <c r="TO74" s="194"/>
      <c r="TP74" s="194"/>
      <c r="TQ74" s="194"/>
      <c r="TR74" s="194"/>
      <c r="TS74" s="194"/>
      <c r="TT74" s="194"/>
      <c r="TU74" s="194"/>
      <c r="TV74" s="194"/>
      <c r="TW74" s="194"/>
      <c r="TX74" s="194"/>
      <c r="TY74" s="194"/>
      <c r="TZ74" s="194"/>
      <c r="UA74" s="194"/>
      <c r="UB74" s="194"/>
      <c r="UC74" s="194"/>
      <c r="UD74" s="194"/>
      <c r="UE74" s="194"/>
      <c r="UF74" s="194"/>
      <c r="UG74" s="194"/>
      <c r="UH74" s="194"/>
      <c r="UI74" s="194"/>
      <c r="UJ74" s="194"/>
      <c r="UK74" s="194"/>
      <c r="UL74" s="194"/>
      <c r="UM74" s="194"/>
      <c r="UN74" s="194"/>
      <c r="UO74" s="194"/>
      <c r="UP74" s="194"/>
      <c r="UQ74" s="194"/>
      <c r="UR74" s="194"/>
      <c r="US74" s="194"/>
      <c r="UT74" s="194"/>
      <c r="UU74" s="194"/>
      <c r="UV74" s="194"/>
      <c r="UW74" s="194"/>
      <c r="UX74" s="194"/>
      <c r="UY74" s="194"/>
      <c r="UZ74" s="194"/>
      <c r="VA74" s="194"/>
      <c r="VB74" s="194"/>
      <c r="VC74" s="194"/>
      <c r="VD74" s="194"/>
      <c r="VE74" s="194"/>
      <c r="VF74" s="194"/>
      <c r="VG74" s="194"/>
      <c r="VH74" s="194"/>
      <c r="VI74" s="194"/>
      <c r="VJ74" s="194"/>
      <c r="VK74" s="194"/>
      <c r="VL74" s="194"/>
      <c r="VM74" s="194"/>
      <c r="VN74" s="194"/>
      <c r="VO74" s="194"/>
      <c r="VP74" s="194"/>
      <c r="VQ74" s="194"/>
      <c r="VR74" s="194"/>
      <c r="VS74" s="194"/>
      <c r="VT74" s="194"/>
      <c r="VU74" s="194"/>
      <c r="VV74" s="194"/>
      <c r="VW74" s="194"/>
      <c r="VX74" s="194"/>
      <c r="VY74" s="194"/>
      <c r="VZ74" s="194"/>
      <c r="WA74" s="194"/>
      <c r="WB74" s="194"/>
      <c r="WC74" s="194"/>
      <c r="WD74" s="194"/>
      <c r="WE74" s="194"/>
      <c r="WF74" s="194"/>
      <c r="WG74" s="194"/>
      <c r="WH74" s="194"/>
      <c r="WI74" s="194"/>
      <c r="WJ74" s="194"/>
      <c r="WK74" s="194"/>
      <c r="WL74" s="194"/>
      <c r="WM74" s="194"/>
      <c r="WN74" s="194"/>
      <c r="WO74" s="194"/>
      <c r="WP74" s="194"/>
      <c r="WQ74" s="194"/>
      <c r="WR74" s="194"/>
      <c r="WS74" s="194"/>
      <c r="WT74" s="194"/>
      <c r="WU74" s="194"/>
      <c r="WV74" s="194"/>
      <c r="WW74" s="194"/>
      <c r="WX74" s="194"/>
      <c r="WY74" s="194"/>
      <c r="WZ74" s="194"/>
      <c r="XA74" s="194"/>
      <c r="XB74" s="194"/>
      <c r="XC74" s="194"/>
      <c r="XD74" s="194"/>
      <c r="XE74" s="194"/>
      <c r="XF74" s="194"/>
      <c r="XG74" s="194"/>
      <c r="XH74" s="194"/>
      <c r="XI74" s="194"/>
      <c r="XJ74" s="194"/>
      <c r="XK74" s="194"/>
      <c r="XL74" s="194"/>
      <c r="XM74" s="194"/>
      <c r="XN74" s="194"/>
      <c r="XO74" s="194"/>
      <c r="XP74" s="194"/>
      <c r="XQ74" s="194"/>
      <c r="XR74" s="194"/>
      <c r="XS74" s="194"/>
      <c r="XT74" s="194"/>
      <c r="XU74" s="194"/>
      <c r="XV74" s="194"/>
      <c r="XW74" s="194"/>
      <c r="XX74" s="194"/>
      <c r="XY74" s="194"/>
      <c r="XZ74" s="194"/>
      <c r="YA74" s="194"/>
      <c r="YB74" s="194"/>
      <c r="YC74" s="194"/>
      <c r="YD74" s="194"/>
      <c r="YE74" s="194"/>
      <c r="YF74" s="194"/>
      <c r="YG74" s="194"/>
      <c r="YH74" s="194"/>
      <c r="YI74" s="194"/>
      <c r="YJ74" s="194"/>
      <c r="YK74" s="194"/>
      <c r="YL74" s="194"/>
      <c r="YM74" s="194"/>
      <c r="YN74" s="194"/>
      <c r="YO74" s="194"/>
      <c r="YP74" s="194"/>
      <c r="YQ74" s="194"/>
      <c r="YR74" s="194"/>
      <c r="YS74" s="194"/>
      <c r="YT74" s="194"/>
      <c r="YU74" s="194"/>
      <c r="YV74" s="194"/>
      <c r="YW74" s="194"/>
      <c r="YX74" s="194"/>
      <c r="YY74" s="194"/>
      <c r="YZ74" s="194"/>
      <c r="ZA74" s="194"/>
      <c r="ZB74" s="194"/>
      <c r="ZC74" s="194"/>
      <c r="ZD74" s="194"/>
      <c r="ZE74" s="194"/>
      <c r="ZF74" s="194"/>
      <c r="ZG74" s="194"/>
      <c r="ZH74" s="194"/>
      <c r="ZI74" s="194"/>
      <c r="ZJ74" s="194"/>
      <c r="ZK74" s="194"/>
      <c r="ZL74" s="194"/>
      <c r="ZM74" s="194"/>
      <c r="ZN74" s="194"/>
      <c r="ZO74" s="194"/>
      <c r="ZP74" s="194"/>
      <c r="ZQ74" s="194"/>
      <c r="ZR74" s="194"/>
      <c r="ZS74" s="194"/>
      <c r="ZT74" s="194"/>
      <c r="ZU74" s="194"/>
      <c r="ZV74" s="194"/>
      <c r="ZW74" s="194"/>
      <c r="ZX74" s="194"/>
      <c r="ZY74" s="194"/>
      <c r="ZZ74" s="194"/>
    </row>
    <row r="75" spans="1:702" s="39" customFormat="1" ht="35.25" customHeight="1">
      <c r="A75" s="194"/>
      <c r="B75" s="824" t="s">
        <v>398</v>
      </c>
      <c r="C75" s="674" t="s">
        <v>420</v>
      </c>
      <c r="D75" s="642" t="s">
        <v>400</v>
      </c>
      <c r="E75" s="655" t="s">
        <v>401</v>
      </c>
      <c r="F75" s="675" t="s">
        <v>402</v>
      </c>
      <c r="G75" s="657" t="s">
        <v>403</v>
      </c>
      <c r="H75" s="658" t="s">
        <v>404</v>
      </c>
      <c r="I75" s="656" t="s">
        <v>369</v>
      </c>
      <c r="J75" s="198"/>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c r="BK75" s="194"/>
      <c r="BL75" s="194"/>
      <c r="BM75" s="194"/>
      <c r="BN75" s="194"/>
      <c r="BO75" s="194"/>
      <c r="BP75" s="194"/>
      <c r="BQ75" s="194"/>
      <c r="BR75" s="194"/>
      <c r="BS75" s="194"/>
      <c r="BT75" s="194"/>
      <c r="BU75" s="194"/>
      <c r="BV75" s="194"/>
      <c r="BW75" s="194"/>
      <c r="BX75" s="194"/>
      <c r="BY75" s="194"/>
      <c r="BZ75" s="194"/>
      <c r="CA75" s="194"/>
      <c r="CB75" s="194"/>
      <c r="CC75" s="194"/>
      <c r="CD75" s="194"/>
      <c r="CE75" s="194"/>
      <c r="CF75" s="194"/>
      <c r="CG75" s="194"/>
      <c r="CH75" s="194"/>
      <c r="CI75" s="194"/>
      <c r="CJ75" s="194"/>
      <c r="CK75" s="194"/>
      <c r="CL75" s="194"/>
      <c r="CM75" s="194"/>
      <c r="CN75" s="194"/>
      <c r="CO75" s="194"/>
      <c r="CP75" s="194"/>
      <c r="CQ75" s="194"/>
      <c r="CR75" s="194"/>
      <c r="CS75" s="194"/>
      <c r="CT75" s="194"/>
      <c r="CU75" s="194"/>
      <c r="CV75" s="194"/>
      <c r="CW75" s="194"/>
      <c r="CX75" s="194"/>
      <c r="CY75" s="194"/>
      <c r="CZ75" s="194"/>
      <c r="DA75" s="194"/>
      <c r="DB75" s="194"/>
      <c r="DC75" s="194"/>
      <c r="DD75" s="194"/>
      <c r="DE75" s="194"/>
      <c r="DF75" s="194"/>
      <c r="DG75" s="194"/>
      <c r="DH75" s="194"/>
      <c r="DI75" s="194"/>
      <c r="DJ75" s="194"/>
      <c r="DK75" s="194"/>
      <c r="DL75" s="194"/>
      <c r="DM75" s="194"/>
      <c r="DN75" s="194"/>
      <c r="DO75" s="194"/>
      <c r="DP75" s="194"/>
      <c r="DQ75" s="194"/>
      <c r="DR75" s="194"/>
      <c r="DS75" s="194"/>
      <c r="DT75" s="194"/>
      <c r="DU75" s="194"/>
      <c r="DV75" s="194"/>
      <c r="DW75" s="194"/>
      <c r="DX75" s="194"/>
      <c r="DY75" s="194"/>
      <c r="DZ75" s="194"/>
      <c r="EA75" s="194"/>
      <c r="EB75" s="194"/>
      <c r="EC75" s="194"/>
      <c r="ED75" s="194"/>
      <c r="EE75" s="194"/>
      <c r="EF75" s="194"/>
      <c r="EG75" s="194"/>
      <c r="EH75" s="194"/>
      <c r="EI75" s="194"/>
      <c r="EJ75" s="194"/>
      <c r="EK75" s="194"/>
      <c r="EL75" s="194"/>
      <c r="EM75" s="194"/>
      <c r="EN75" s="194"/>
      <c r="EO75" s="194"/>
      <c r="EP75" s="194"/>
      <c r="EQ75" s="194"/>
      <c r="ER75" s="194"/>
      <c r="ES75" s="194"/>
      <c r="ET75" s="194"/>
      <c r="EU75" s="194"/>
      <c r="EV75" s="194"/>
      <c r="EW75" s="194"/>
      <c r="EX75" s="194"/>
      <c r="EY75" s="194"/>
      <c r="EZ75" s="194"/>
      <c r="FA75" s="194"/>
      <c r="FB75" s="194"/>
      <c r="FC75" s="194"/>
      <c r="FD75" s="194"/>
      <c r="FE75" s="194"/>
      <c r="FF75" s="194"/>
      <c r="FG75" s="194"/>
      <c r="FH75" s="194"/>
      <c r="FI75" s="194"/>
      <c r="FJ75" s="194"/>
      <c r="FK75" s="194"/>
      <c r="FL75" s="194"/>
      <c r="FM75" s="194"/>
      <c r="FN75" s="194"/>
      <c r="FO75" s="194"/>
      <c r="FP75" s="194"/>
      <c r="FQ75" s="194"/>
      <c r="FR75" s="194"/>
      <c r="FS75" s="194"/>
      <c r="FT75" s="194"/>
      <c r="FU75" s="194"/>
      <c r="FV75" s="194"/>
      <c r="FW75" s="194"/>
      <c r="FX75" s="194"/>
      <c r="FY75" s="194"/>
      <c r="FZ75" s="194"/>
      <c r="GA75" s="194"/>
      <c r="GB75" s="194"/>
      <c r="GC75" s="194"/>
      <c r="GD75" s="194"/>
      <c r="GE75" s="194"/>
      <c r="GF75" s="194"/>
      <c r="GG75" s="194"/>
      <c r="GH75" s="194"/>
      <c r="GI75" s="194"/>
      <c r="GJ75" s="194"/>
      <c r="GK75" s="194"/>
      <c r="GL75" s="194"/>
      <c r="GM75" s="194"/>
      <c r="GN75" s="194"/>
      <c r="GO75" s="194"/>
      <c r="GP75" s="194"/>
      <c r="GQ75" s="194"/>
      <c r="GR75" s="194"/>
      <c r="GS75" s="194"/>
      <c r="GT75" s="194"/>
      <c r="GU75" s="194"/>
      <c r="GV75" s="194"/>
      <c r="GW75" s="194"/>
      <c r="GX75" s="194"/>
      <c r="GY75" s="194"/>
      <c r="GZ75" s="194"/>
      <c r="HA75" s="194"/>
      <c r="HB75" s="194"/>
      <c r="HC75" s="194"/>
      <c r="HD75" s="194"/>
      <c r="HE75" s="194"/>
      <c r="HF75" s="194"/>
      <c r="HG75" s="194"/>
      <c r="HH75" s="194"/>
      <c r="HI75" s="194"/>
      <c r="HJ75" s="194"/>
      <c r="HK75" s="194"/>
      <c r="HL75" s="194"/>
      <c r="HM75" s="194"/>
      <c r="HN75" s="194"/>
      <c r="HO75" s="194"/>
      <c r="HP75" s="194"/>
      <c r="HQ75" s="194"/>
      <c r="HR75" s="194"/>
      <c r="HS75" s="194"/>
      <c r="HT75" s="194"/>
      <c r="HU75" s="194"/>
      <c r="HV75" s="194"/>
      <c r="HW75" s="194"/>
      <c r="HX75" s="194"/>
      <c r="HY75" s="194"/>
      <c r="HZ75" s="194"/>
      <c r="IA75" s="194"/>
      <c r="IB75" s="194"/>
      <c r="IC75" s="194"/>
      <c r="ID75" s="194"/>
      <c r="IE75" s="194"/>
      <c r="IF75" s="194"/>
      <c r="IG75" s="194"/>
      <c r="IH75" s="194"/>
      <c r="II75" s="194"/>
      <c r="IJ75" s="194"/>
      <c r="IK75" s="194"/>
      <c r="IL75" s="194"/>
      <c r="IM75" s="194"/>
      <c r="IN75" s="194"/>
      <c r="IO75" s="194"/>
      <c r="IP75" s="194"/>
      <c r="IQ75" s="194"/>
      <c r="IR75" s="194"/>
      <c r="IS75" s="194"/>
      <c r="IT75" s="194"/>
      <c r="IU75" s="194"/>
      <c r="IV75" s="194"/>
      <c r="IW75" s="194"/>
      <c r="IX75" s="194"/>
      <c r="IY75" s="194"/>
      <c r="IZ75" s="194"/>
      <c r="JA75" s="194"/>
      <c r="JB75" s="194"/>
      <c r="JC75" s="194"/>
      <c r="JD75" s="194"/>
      <c r="JE75" s="194"/>
      <c r="JF75" s="194"/>
      <c r="JG75" s="194"/>
      <c r="JH75" s="194"/>
      <c r="JI75" s="194"/>
      <c r="JJ75" s="194"/>
      <c r="JK75" s="194"/>
      <c r="JL75" s="194"/>
      <c r="JM75" s="194"/>
      <c r="JN75" s="194"/>
      <c r="JO75" s="194"/>
      <c r="JP75" s="194"/>
      <c r="JQ75" s="194"/>
      <c r="JR75" s="194"/>
      <c r="JS75" s="194"/>
      <c r="JT75" s="194"/>
      <c r="JU75" s="194"/>
      <c r="JV75" s="194"/>
      <c r="JW75" s="194"/>
      <c r="JX75" s="194"/>
      <c r="JY75" s="194"/>
      <c r="JZ75" s="194"/>
      <c r="KA75" s="194"/>
      <c r="KB75" s="194"/>
      <c r="KC75" s="194"/>
      <c r="KD75" s="194"/>
      <c r="KE75" s="194"/>
      <c r="KF75" s="194"/>
      <c r="KG75" s="194"/>
      <c r="KH75" s="194"/>
      <c r="KI75" s="194"/>
      <c r="KJ75" s="194"/>
      <c r="KK75" s="194"/>
      <c r="KL75" s="194"/>
      <c r="KM75" s="194"/>
      <c r="KN75" s="194"/>
      <c r="KO75" s="194"/>
      <c r="KP75" s="194"/>
      <c r="KQ75" s="194"/>
      <c r="KR75" s="194"/>
      <c r="KS75" s="194"/>
      <c r="KT75" s="194"/>
      <c r="KU75" s="194"/>
      <c r="KV75" s="194"/>
      <c r="KW75" s="194"/>
      <c r="KX75" s="194"/>
      <c r="KY75" s="194"/>
      <c r="KZ75" s="194"/>
      <c r="LA75" s="194"/>
      <c r="LB75" s="194"/>
      <c r="LC75" s="194"/>
      <c r="LD75" s="194"/>
      <c r="LE75" s="194"/>
      <c r="LF75" s="194"/>
      <c r="LG75" s="194"/>
      <c r="LH75" s="194"/>
      <c r="LI75" s="194"/>
      <c r="LJ75" s="194"/>
      <c r="LK75" s="194"/>
      <c r="LL75" s="194"/>
      <c r="LM75" s="194"/>
      <c r="LN75" s="194"/>
      <c r="LO75" s="194"/>
      <c r="LP75" s="194"/>
      <c r="LQ75" s="194"/>
      <c r="LR75" s="194"/>
      <c r="LS75" s="194"/>
      <c r="LT75" s="194"/>
      <c r="LU75" s="194"/>
      <c r="LV75" s="194"/>
      <c r="LW75" s="194"/>
      <c r="LX75" s="194"/>
      <c r="LY75" s="194"/>
      <c r="LZ75" s="194"/>
      <c r="MA75" s="194"/>
      <c r="MB75" s="194"/>
      <c r="MC75" s="194"/>
      <c r="MD75" s="194"/>
      <c r="ME75" s="194"/>
      <c r="MF75" s="194"/>
      <c r="MG75" s="194"/>
      <c r="MH75" s="194"/>
      <c r="MI75" s="194"/>
      <c r="MJ75" s="194"/>
      <c r="MK75" s="194"/>
      <c r="ML75" s="194"/>
      <c r="MM75" s="194"/>
      <c r="MN75" s="194"/>
      <c r="MO75" s="194"/>
      <c r="MP75" s="194"/>
      <c r="MQ75" s="194"/>
      <c r="MR75" s="194"/>
      <c r="MS75" s="194"/>
      <c r="MT75" s="194"/>
      <c r="MU75" s="194"/>
      <c r="MV75" s="194"/>
      <c r="MW75" s="194"/>
      <c r="MX75" s="194"/>
      <c r="MY75" s="194"/>
      <c r="MZ75" s="194"/>
      <c r="NA75" s="194"/>
      <c r="NB75" s="194"/>
      <c r="NC75" s="194"/>
      <c r="ND75" s="194"/>
      <c r="NE75" s="194"/>
      <c r="NF75" s="194"/>
      <c r="NG75" s="194"/>
      <c r="NH75" s="194"/>
      <c r="NI75" s="194"/>
      <c r="NJ75" s="194"/>
      <c r="NK75" s="194"/>
      <c r="NL75" s="194"/>
      <c r="NM75" s="194"/>
      <c r="NN75" s="194"/>
      <c r="NO75" s="194"/>
      <c r="NP75" s="194"/>
      <c r="NQ75" s="194"/>
      <c r="NR75" s="194"/>
      <c r="NS75" s="194"/>
      <c r="NT75" s="194"/>
      <c r="NU75" s="194"/>
      <c r="NV75" s="194"/>
      <c r="NW75" s="194"/>
      <c r="NX75" s="194"/>
      <c r="NY75" s="194"/>
      <c r="NZ75" s="194"/>
      <c r="OA75" s="194"/>
      <c r="OB75" s="194"/>
      <c r="OC75" s="194"/>
      <c r="OD75" s="194"/>
      <c r="OE75" s="194"/>
      <c r="OF75" s="194"/>
      <c r="OG75" s="194"/>
      <c r="OH75" s="194"/>
      <c r="OI75" s="194"/>
      <c r="OJ75" s="194"/>
      <c r="OK75" s="194"/>
      <c r="OL75" s="194"/>
      <c r="OM75" s="194"/>
      <c r="ON75" s="194"/>
      <c r="OO75" s="194"/>
      <c r="OP75" s="194"/>
      <c r="OQ75" s="194"/>
      <c r="OR75" s="194"/>
      <c r="OS75" s="194"/>
      <c r="OT75" s="194"/>
      <c r="OU75" s="194"/>
      <c r="OV75" s="194"/>
      <c r="OW75" s="194"/>
      <c r="OX75" s="194"/>
      <c r="OY75" s="194"/>
      <c r="OZ75" s="194"/>
      <c r="PA75" s="194"/>
      <c r="PB75" s="194"/>
      <c r="PC75" s="194"/>
      <c r="PD75" s="194"/>
      <c r="PE75" s="194"/>
      <c r="PF75" s="194"/>
      <c r="PG75" s="194"/>
      <c r="PH75" s="194"/>
      <c r="PI75" s="194"/>
      <c r="PJ75" s="194"/>
      <c r="PK75" s="194"/>
      <c r="PL75" s="194"/>
      <c r="PM75" s="194"/>
      <c r="PN75" s="194"/>
      <c r="PO75" s="194"/>
      <c r="PP75" s="194"/>
      <c r="PQ75" s="194"/>
      <c r="PR75" s="194"/>
      <c r="PS75" s="194"/>
      <c r="PT75" s="194"/>
      <c r="PU75" s="194"/>
      <c r="PV75" s="194"/>
      <c r="PW75" s="194"/>
      <c r="PX75" s="194"/>
      <c r="PY75" s="194"/>
      <c r="PZ75" s="194"/>
      <c r="QA75" s="194"/>
      <c r="QB75" s="194"/>
      <c r="QC75" s="194"/>
      <c r="QD75" s="194"/>
      <c r="QE75" s="194"/>
      <c r="QF75" s="194"/>
      <c r="QG75" s="194"/>
      <c r="QH75" s="194"/>
      <c r="QI75" s="194"/>
      <c r="QJ75" s="194"/>
      <c r="QK75" s="194"/>
      <c r="QL75" s="194"/>
      <c r="QM75" s="194"/>
      <c r="QN75" s="194"/>
      <c r="QO75" s="194"/>
      <c r="QP75" s="194"/>
      <c r="QQ75" s="194"/>
      <c r="QR75" s="194"/>
      <c r="QS75" s="194"/>
      <c r="QT75" s="194"/>
      <c r="QU75" s="194"/>
      <c r="QV75" s="194"/>
      <c r="QW75" s="194"/>
      <c r="QX75" s="194"/>
      <c r="QY75" s="194"/>
      <c r="QZ75" s="194"/>
      <c r="RA75" s="194"/>
      <c r="RB75" s="194"/>
      <c r="RC75" s="194"/>
      <c r="RD75" s="194"/>
      <c r="RE75" s="194"/>
      <c r="RF75" s="194"/>
      <c r="RG75" s="194"/>
      <c r="RH75" s="194"/>
      <c r="RI75" s="194"/>
      <c r="RJ75" s="194"/>
      <c r="RK75" s="194"/>
      <c r="RL75" s="194"/>
      <c r="RM75" s="194"/>
      <c r="RN75" s="194"/>
      <c r="RO75" s="194"/>
      <c r="RP75" s="194"/>
      <c r="RQ75" s="194"/>
      <c r="RR75" s="194"/>
      <c r="RS75" s="194"/>
      <c r="RT75" s="194"/>
      <c r="RU75" s="194"/>
      <c r="RV75" s="194"/>
      <c r="RW75" s="194"/>
      <c r="RX75" s="194"/>
      <c r="RY75" s="194"/>
      <c r="RZ75" s="194"/>
      <c r="SA75" s="194"/>
      <c r="SB75" s="194"/>
      <c r="SC75" s="194"/>
      <c r="SD75" s="194"/>
      <c r="SE75" s="194"/>
      <c r="SF75" s="194"/>
      <c r="SG75" s="194"/>
      <c r="SH75" s="194"/>
      <c r="SI75" s="194"/>
      <c r="SJ75" s="194"/>
      <c r="SK75" s="194"/>
      <c r="SL75" s="194"/>
      <c r="SM75" s="194"/>
      <c r="SN75" s="194"/>
      <c r="SO75" s="194"/>
      <c r="SP75" s="194"/>
      <c r="SQ75" s="194"/>
      <c r="SR75" s="194"/>
      <c r="SS75" s="194"/>
      <c r="ST75" s="194"/>
      <c r="SU75" s="194"/>
      <c r="SV75" s="194"/>
      <c r="SW75" s="194"/>
      <c r="SX75" s="194"/>
      <c r="SY75" s="194"/>
      <c r="SZ75" s="194"/>
      <c r="TA75" s="194"/>
      <c r="TB75" s="194"/>
      <c r="TC75" s="194"/>
      <c r="TD75" s="194"/>
      <c r="TE75" s="194"/>
      <c r="TF75" s="194"/>
      <c r="TG75" s="194"/>
      <c r="TH75" s="194"/>
      <c r="TI75" s="194"/>
      <c r="TJ75" s="194"/>
      <c r="TK75" s="194"/>
      <c r="TL75" s="194"/>
      <c r="TM75" s="194"/>
      <c r="TN75" s="194"/>
      <c r="TO75" s="194"/>
      <c r="TP75" s="194"/>
      <c r="TQ75" s="194"/>
      <c r="TR75" s="194"/>
      <c r="TS75" s="194"/>
      <c r="TT75" s="194"/>
      <c r="TU75" s="194"/>
      <c r="TV75" s="194"/>
      <c r="TW75" s="194"/>
      <c r="TX75" s="194"/>
      <c r="TY75" s="194"/>
      <c r="TZ75" s="194"/>
      <c r="UA75" s="194"/>
      <c r="UB75" s="194"/>
      <c r="UC75" s="194"/>
      <c r="UD75" s="194"/>
      <c r="UE75" s="194"/>
      <c r="UF75" s="194"/>
      <c r="UG75" s="194"/>
      <c r="UH75" s="194"/>
      <c r="UI75" s="194"/>
      <c r="UJ75" s="194"/>
      <c r="UK75" s="194"/>
      <c r="UL75" s="194"/>
      <c r="UM75" s="194"/>
      <c r="UN75" s="194"/>
      <c r="UO75" s="194"/>
      <c r="UP75" s="194"/>
      <c r="UQ75" s="194"/>
      <c r="UR75" s="194"/>
      <c r="US75" s="194"/>
      <c r="UT75" s="194"/>
      <c r="UU75" s="194"/>
      <c r="UV75" s="194"/>
      <c r="UW75" s="194"/>
      <c r="UX75" s="194"/>
      <c r="UY75" s="194"/>
      <c r="UZ75" s="194"/>
      <c r="VA75" s="194"/>
      <c r="VB75" s="194"/>
      <c r="VC75" s="194"/>
      <c r="VD75" s="194"/>
      <c r="VE75" s="194"/>
      <c r="VF75" s="194"/>
      <c r="VG75" s="194"/>
      <c r="VH75" s="194"/>
      <c r="VI75" s="194"/>
      <c r="VJ75" s="194"/>
      <c r="VK75" s="194"/>
      <c r="VL75" s="194"/>
      <c r="VM75" s="194"/>
      <c r="VN75" s="194"/>
      <c r="VO75" s="194"/>
      <c r="VP75" s="194"/>
      <c r="VQ75" s="194"/>
      <c r="VR75" s="194"/>
      <c r="VS75" s="194"/>
      <c r="VT75" s="194"/>
      <c r="VU75" s="194"/>
      <c r="VV75" s="194"/>
      <c r="VW75" s="194"/>
      <c r="VX75" s="194"/>
      <c r="VY75" s="194"/>
      <c r="VZ75" s="194"/>
      <c r="WA75" s="194"/>
      <c r="WB75" s="194"/>
      <c r="WC75" s="194"/>
      <c r="WD75" s="194"/>
      <c r="WE75" s="194"/>
      <c r="WF75" s="194"/>
      <c r="WG75" s="194"/>
      <c r="WH75" s="194"/>
      <c r="WI75" s="194"/>
      <c r="WJ75" s="194"/>
      <c r="WK75" s="194"/>
      <c r="WL75" s="194"/>
      <c r="WM75" s="194"/>
      <c r="WN75" s="194"/>
      <c r="WO75" s="194"/>
      <c r="WP75" s="194"/>
      <c r="WQ75" s="194"/>
      <c r="WR75" s="194"/>
      <c r="WS75" s="194"/>
      <c r="WT75" s="194"/>
      <c r="WU75" s="194"/>
      <c r="WV75" s="194"/>
      <c r="WW75" s="194"/>
      <c r="WX75" s="194"/>
      <c r="WY75" s="194"/>
      <c r="WZ75" s="194"/>
      <c r="XA75" s="194"/>
      <c r="XB75" s="194"/>
      <c r="XC75" s="194"/>
      <c r="XD75" s="194"/>
      <c r="XE75" s="194"/>
      <c r="XF75" s="194"/>
      <c r="XG75" s="194"/>
      <c r="XH75" s="194"/>
      <c r="XI75" s="194"/>
      <c r="XJ75" s="194"/>
      <c r="XK75" s="194"/>
      <c r="XL75" s="194"/>
      <c r="XM75" s="194"/>
      <c r="XN75" s="194"/>
      <c r="XO75" s="194"/>
      <c r="XP75" s="194"/>
      <c r="XQ75" s="194"/>
      <c r="XR75" s="194"/>
      <c r="XS75" s="194"/>
      <c r="XT75" s="194"/>
      <c r="XU75" s="194"/>
      <c r="XV75" s="194"/>
      <c r="XW75" s="194"/>
      <c r="XX75" s="194"/>
      <c r="XY75" s="194"/>
      <c r="XZ75" s="194"/>
      <c r="YA75" s="194"/>
      <c r="YB75" s="194"/>
      <c r="YC75" s="194"/>
      <c r="YD75" s="194"/>
      <c r="YE75" s="194"/>
      <c r="YF75" s="194"/>
      <c r="YG75" s="194"/>
      <c r="YH75" s="194"/>
      <c r="YI75" s="194"/>
      <c r="YJ75" s="194"/>
      <c r="YK75" s="194"/>
      <c r="YL75" s="194"/>
      <c r="YM75" s="194"/>
      <c r="YN75" s="194"/>
      <c r="YO75" s="194"/>
      <c r="YP75" s="194"/>
      <c r="YQ75" s="194"/>
      <c r="YR75" s="194"/>
      <c r="YS75" s="194"/>
      <c r="YT75" s="194"/>
      <c r="YU75" s="194"/>
      <c r="YV75" s="194"/>
      <c r="YW75" s="194"/>
      <c r="YX75" s="194"/>
      <c r="YY75" s="194"/>
      <c r="YZ75" s="194"/>
      <c r="ZA75" s="194"/>
      <c r="ZB75" s="194"/>
      <c r="ZC75" s="194"/>
      <c r="ZD75" s="194"/>
      <c r="ZE75" s="194"/>
      <c r="ZF75" s="194"/>
      <c r="ZG75" s="194"/>
      <c r="ZH75" s="194"/>
      <c r="ZI75" s="194"/>
      <c r="ZJ75" s="194"/>
      <c r="ZK75" s="194"/>
      <c r="ZL75" s="194"/>
      <c r="ZM75" s="194"/>
      <c r="ZN75" s="194"/>
      <c r="ZO75" s="194"/>
      <c r="ZP75" s="194"/>
      <c r="ZQ75" s="194"/>
      <c r="ZR75" s="194"/>
      <c r="ZS75" s="194"/>
      <c r="ZT75" s="194"/>
      <c r="ZU75" s="194"/>
      <c r="ZV75" s="194"/>
      <c r="ZW75" s="194"/>
      <c r="ZX75" s="194"/>
      <c r="ZY75" s="194"/>
      <c r="ZZ75" s="194"/>
    </row>
    <row r="76" spans="1:702" s="39" customFormat="1" ht="19.5" customHeight="1">
      <c r="A76" s="194"/>
      <c r="B76" s="823"/>
      <c r="C76" s="672"/>
      <c r="D76" s="660"/>
      <c r="E76" s="661"/>
      <c r="F76" s="676"/>
      <c r="G76" s="663" t="str">
        <f>IFERROR(ROUND(IF(E76="","",IF(E76="10%税込",D76*F76/1.1,IF(E76="税抜",D76*F76))),0),"")</f>
        <v/>
      </c>
      <c r="H76" s="664"/>
      <c r="I76" s="664"/>
      <c r="J76" s="81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c r="BQ76" s="194"/>
      <c r="BR76" s="194"/>
      <c r="BS76" s="194"/>
      <c r="BT76" s="194"/>
      <c r="BU76" s="194"/>
      <c r="BV76" s="194"/>
      <c r="BW76" s="194"/>
      <c r="BX76" s="194"/>
      <c r="BY76" s="194"/>
      <c r="BZ76" s="194"/>
      <c r="CA76" s="194"/>
      <c r="CB76" s="194"/>
      <c r="CC76" s="194"/>
      <c r="CD76" s="194"/>
      <c r="CE76" s="194"/>
      <c r="CF76" s="194"/>
      <c r="CG76" s="194"/>
      <c r="CH76" s="194"/>
      <c r="CI76" s="194"/>
      <c r="CJ76" s="194"/>
      <c r="CK76" s="194"/>
      <c r="CL76" s="194"/>
      <c r="CM76" s="194"/>
      <c r="CN76" s="194"/>
      <c r="CO76" s="194"/>
      <c r="CP76" s="194"/>
      <c r="CQ76" s="194"/>
      <c r="CR76" s="194"/>
      <c r="CS76" s="194"/>
      <c r="CT76" s="194"/>
      <c r="CU76" s="194"/>
      <c r="CV76" s="194"/>
      <c r="CW76" s="194"/>
      <c r="CX76" s="194"/>
      <c r="CY76" s="194"/>
      <c r="CZ76" s="194"/>
      <c r="DA76" s="194"/>
      <c r="DB76" s="194"/>
      <c r="DC76" s="194"/>
      <c r="DD76" s="194"/>
      <c r="DE76" s="194"/>
      <c r="DF76" s="194"/>
      <c r="DG76" s="194"/>
      <c r="DH76" s="194"/>
      <c r="DI76" s="194"/>
      <c r="DJ76" s="194"/>
      <c r="DK76" s="194"/>
      <c r="DL76" s="194"/>
      <c r="DM76" s="194"/>
      <c r="DN76" s="194"/>
      <c r="DO76" s="194"/>
      <c r="DP76" s="194"/>
      <c r="DQ76" s="194"/>
      <c r="DR76" s="194"/>
      <c r="DS76" s="194"/>
      <c r="DT76" s="194"/>
      <c r="DU76" s="194"/>
      <c r="DV76" s="194"/>
      <c r="DW76" s="194"/>
      <c r="DX76" s="194"/>
      <c r="DY76" s="194"/>
      <c r="DZ76" s="194"/>
      <c r="EA76" s="194"/>
      <c r="EB76" s="194"/>
      <c r="EC76" s="194"/>
      <c r="ED76" s="194"/>
      <c r="EE76" s="194"/>
      <c r="EF76" s="194"/>
      <c r="EG76" s="194"/>
      <c r="EH76" s="194"/>
      <c r="EI76" s="194"/>
      <c r="EJ76" s="194"/>
      <c r="EK76" s="194"/>
      <c r="EL76" s="194"/>
      <c r="EM76" s="194"/>
      <c r="EN76" s="194"/>
      <c r="EO76" s="194"/>
      <c r="EP76" s="194"/>
      <c r="EQ76" s="194"/>
      <c r="ER76" s="194"/>
      <c r="ES76" s="194"/>
      <c r="ET76" s="194"/>
      <c r="EU76" s="194"/>
      <c r="EV76" s="194"/>
      <c r="EW76" s="194"/>
      <c r="EX76" s="194"/>
      <c r="EY76" s="194"/>
      <c r="EZ76" s="194"/>
      <c r="FA76" s="194"/>
      <c r="FB76" s="194"/>
      <c r="FC76" s="194"/>
      <c r="FD76" s="194"/>
      <c r="FE76" s="194"/>
      <c r="FF76" s="194"/>
      <c r="FG76" s="194"/>
      <c r="FH76" s="194"/>
      <c r="FI76" s="194"/>
      <c r="FJ76" s="194"/>
      <c r="FK76" s="194"/>
      <c r="FL76" s="194"/>
      <c r="FM76" s="194"/>
      <c r="FN76" s="194"/>
      <c r="FO76" s="194"/>
      <c r="FP76" s="194"/>
      <c r="FQ76" s="194"/>
      <c r="FR76" s="194"/>
      <c r="FS76" s="194"/>
      <c r="FT76" s="194"/>
      <c r="FU76" s="194"/>
      <c r="FV76" s="194"/>
      <c r="FW76" s="194"/>
      <c r="FX76" s="194"/>
      <c r="FY76" s="194"/>
      <c r="FZ76" s="194"/>
      <c r="GA76" s="194"/>
      <c r="GB76" s="194"/>
      <c r="GC76" s="194"/>
      <c r="GD76" s="194"/>
      <c r="GE76" s="194"/>
      <c r="GF76" s="194"/>
      <c r="GG76" s="194"/>
      <c r="GH76" s="194"/>
      <c r="GI76" s="194"/>
      <c r="GJ76" s="194"/>
      <c r="GK76" s="194"/>
      <c r="GL76" s="194"/>
      <c r="GM76" s="194"/>
      <c r="GN76" s="194"/>
      <c r="GO76" s="194"/>
      <c r="GP76" s="194"/>
      <c r="GQ76" s="194"/>
      <c r="GR76" s="194"/>
      <c r="GS76" s="194"/>
      <c r="GT76" s="194"/>
      <c r="GU76" s="194"/>
      <c r="GV76" s="194"/>
      <c r="GW76" s="194"/>
      <c r="GX76" s="194"/>
      <c r="GY76" s="194"/>
      <c r="GZ76" s="194"/>
      <c r="HA76" s="194"/>
      <c r="HB76" s="194"/>
      <c r="HC76" s="194"/>
      <c r="HD76" s="194"/>
      <c r="HE76" s="194"/>
      <c r="HF76" s="194"/>
      <c r="HG76" s="194"/>
      <c r="HH76" s="194"/>
      <c r="HI76" s="194"/>
      <c r="HJ76" s="194"/>
      <c r="HK76" s="194"/>
      <c r="HL76" s="194"/>
      <c r="HM76" s="194"/>
      <c r="HN76" s="194"/>
      <c r="HO76" s="194"/>
      <c r="HP76" s="194"/>
      <c r="HQ76" s="194"/>
      <c r="HR76" s="194"/>
      <c r="HS76" s="194"/>
      <c r="HT76" s="194"/>
      <c r="HU76" s="194"/>
      <c r="HV76" s="194"/>
      <c r="HW76" s="194"/>
      <c r="HX76" s="194"/>
      <c r="HY76" s="194"/>
      <c r="HZ76" s="194"/>
      <c r="IA76" s="194"/>
      <c r="IB76" s="194"/>
      <c r="IC76" s="194"/>
      <c r="ID76" s="194"/>
      <c r="IE76" s="194"/>
      <c r="IF76" s="194"/>
      <c r="IG76" s="194"/>
      <c r="IH76" s="194"/>
      <c r="II76" s="194"/>
      <c r="IJ76" s="194"/>
      <c r="IK76" s="194"/>
      <c r="IL76" s="194"/>
      <c r="IM76" s="194"/>
      <c r="IN76" s="194"/>
      <c r="IO76" s="194"/>
      <c r="IP76" s="194"/>
      <c r="IQ76" s="194"/>
      <c r="IR76" s="194"/>
      <c r="IS76" s="194"/>
      <c r="IT76" s="194"/>
      <c r="IU76" s="194"/>
      <c r="IV76" s="194"/>
      <c r="IW76" s="194"/>
      <c r="IX76" s="194"/>
      <c r="IY76" s="194"/>
      <c r="IZ76" s="194"/>
      <c r="JA76" s="194"/>
      <c r="JB76" s="194"/>
      <c r="JC76" s="194"/>
      <c r="JD76" s="194"/>
      <c r="JE76" s="194"/>
      <c r="JF76" s="194"/>
      <c r="JG76" s="194"/>
      <c r="JH76" s="194"/>
      <c r="JI76" s="194"/>
      <c r="JJ76" s="194"/>
      <c r="JK76" s="194"/>
      <c r="JL76" s="194"/>
      <c r="JM76" s="194"/>
      <c r="JN76" s="194"/>
      <c r="JO76" s="194"/>
      <c r="JP76" s="194"/>
      <c r="JQ76" s="194"/>
      <c r="JR76" s="194"/>
      <c r="JS76" s="194"/>
      <c r="JT76" s="194"/>
      <c r="JU76" s="194"/>
      <c r="JV76" s="194"/>
      <c r="JW76" s="194"/>
      <c r="JX76" s="194"/>
      <c r="JY76" s="194"/>
      <c r="JZ76" s="194"/>
      <c r="KA76" s="194"/>
      <c r="KB76" s="194"/>
      <c r="KC76" s="194"/>
      <c r="KD76" s="194"/>
      <c r="KE76" s="194"/>
      <c r="KF76" s="194"/>
      <c r="KG76" s="194"/>
      <c r="KH76" s="194"/>
      <c r="KI76" s="194"/>
      <c r="KJ76" s="194"/>
      <c r="KK76" s="194"/>
      <c r="KL76" s="194"/>
      <c r="KM76" s="194"/>
      <c r="KN76" s="194"/>
      <c r="KO76" s="194"/>
      <c r="KP76" s="194"/>
      <c r="KQ76" s="194"/>
      <c r="KR76" s="194"/>
      <c r="KS76" s="194"/>
      <c r="KT76" s="194"/>
      <c r="KU76" s="194"/>
      <c r="KV76" s="194"/>
      <c r="KW76" s="194"/>
      <c r="KX76" s="194"/>
      <c r="KY76" s="194"/>
      <c r="KZ76" s="194"/>
      <c r="LA76" s="194"/>
      <c r="LB76" s="194"/>
      <c r="LC76" s="194"/>
      <c r="LD76" s="194"/>
      <c r="LE76" s="194"/>
      <c r="LF76" s="194"/>
      <c r="LG76" s="194"/>
      <c r="LH76" s="194"/>
      <c r="LI76" s="194"/>
      <c r="LJ76" s="194"/>
      <c r="LK76" s="194"/>
      <c r="LL76" s="194"/>
      <c r="LM76" s="194"/>
      <c r="LN76" s="194"/>
      <c r="LO76" s="194"/>
      <c r="LP76" s="194"/>
      <c r="LQ76" s="194"/>
      <c r="LR76" s="194"/>
      <c r="LS76" s="194"/>
      <c r="LT76" s="194"/>
      <c r="LU76" s="194"/>
      <c r="LV76" s="194"/>
      <c r="LW76" s="194"/>
      <c r="LX76" s="194"/>
      <c r="LY76" s="194"/>
      <c r="LZ76" s="194"/>
      <c r="MA76" s="194"/>
      <c r="MB76" s="194"/>
      <c r="MC76" s="194"/>
      <c r="MD76" s="194"/>
      <c r="ME76" s="194"/>
      <c r="MF76" s="194"/>
      <c r="MG76" s="194"/>
      <c r="MH76" s="194"/>
      <c r="MI76" s="194"/>
      <c r="MJ76" s="194"/>
      <c r="MK76" s="194"/>
      <c r="ML76" s="194"/>
      <c r="MM76" s="194"/>
      <c r="MN76" s="194"/>
      <c r="MO76" s="194"/>
      <c r="MP76" s="194"/>
      <c r="MQ76" s="194"/>
      <c r="MR76" s="194"/>
      <c r="MS76" s="194"/>
      <c r="MT76" s="194"/>
      <c r="MU76" s="194"/>
      <c r="MV76" s="194"/>
      <c r="MW76" s="194"/>
      <c r="MX76" s="194"/>
      <c r="MY76" s="194"/>
      <c r="MZ76" s="194"/>
      <c r="NA76" s="194"/>
      <c r="NB76" s="194"/>
      <c r="NC76" s="194"/>
      <c r="ND76" s="194"/>
      <c r="NE76" s="194"/>
      <c r="NF76" s="194"/>
      <c r="NG76" s="194"/>
      <c r="NH76" s="194"/>
      <c r="NI76" s="194"/>
      <c r="NJ76" s="194"/>
      <c r="NK76" s="194"/>
      <c r="NL76" s="194"/>
      <c r="NM76" s="194"/>
      <c r="NN76" s="194"/>
      <c r="NO76" s="194"/>
      <c r="NP76" s="194"/>
      <c r="NQ76" s="194"/>
      <c r="NR76" s="194"/>
      <c r="NS76" s="194"/>
      <c r="NT76" s="194"/>
      <c r="NU76" s="194"/>
      <c r="NV76" s="194"/>
      <c r="NW76" s="194"/>
      <c r="NX76" s="194"/>
      <c r="NY76" s="194"/>
      <c r="NZ76" s="194"/>
      <c r="OA76" s="194"/>
      <c r="OB76" s="194"/>
      <c r="OC76" s="194"/>
      <c r="OD76" s="194"/>
      <c r="OE76" s="194"/>
      <c r="OF76" s="194"/>
      <c r="OG76" s="194"/>
      <c r="OH76" s="194"/>
      <c r="OI76" s="194"/>
      <c r="OJ76" s="194"/>
      <c r="OK76" s="194"/>
      <c r="OL76" s="194"/>
      <c r="OM76" s="194"/>
      <c r="ON76" s="194"/>
      <c r="OO76" s="194"/>
      <c r="OP76" s="194"/>
      <c r="OQ76" s="194"/>
      <c r="OR76" s="194"/>
      <c r="OS76" s="194"/>
      <c r="OT76" s="194"/>
      <c r="OU76" s="194"/>
      <c r="OV76" s="194"/>
      <c r="OW76" s="194"/>
      <c r="OX76" s="194"/>
      <c r="OY76" s="194"/>
      <c r="OZ76" s="194"/>
      <c r="PA76" s="194"/>
      <c r="PB76" s="194"/>
      <c r="PC76" s="194"/>
      <c r="PD76" s="194"/>
      <c r="PE76" s="194"/>
      <c r="PF76" s="194"/>
      <c r="PG76" s="194"/>
      <c r="PH76" s="194"/>
      <c r="PI76" s="194"/>
      <c r="PJ76" s="194"/>
      <c r="PK76" s="194"/>
      <c r="PL76" s="194"/>
      <c r="PM76" s="194"/>
      <c r="PN76" s="194"/>
      <c r="PO76" s="194"/>
      <c r="PP76" s="194"/>
      <c r="PQ76" s="194"/>
      <c r="PR76" s="194"/>
      <c r="PS76" s="194"/>
      <c r="PT76" s="194"/>
      <c r="PU76" s="194"/>
      <c r="PV76" s="194"/>
      <c r="PW76" s="194"/>
      <c r="PX76" s="194"/>
      <c r="PY76" s="194"/>
      <c r="PZ76" s="194"/>
      <c r="QA76" s="194"/>
      <c r="QB76" s="194"/>
      <c r="QC76" s="194"/>
      <c r="QD76" s="194"/>
      <c r="QE76" s="194"/>
      <c r="QF76" s="194"/>
      <c r="QG76" s="194"/>
      <c r="QH76" s="194"/>
      <c r="QI76" s="194"/>
      <c r="QJ76" s="194"/>
      <c r="QK76" s="194"/>
      <c r="QL76" s="194"/>
      <c r="QM76" s="194"/>
      <c r="QN76" s="194"/>
      <c r="QO76" s="194"/>
      <c r="QP76" s="194"/>
      <c r="QQ76" s="194"/>
      <c r="QR76" s="194"/>
      <c r="QS76" s="194"/>
      <c r="QT76" s="194"/>
      <c r="QU76" s="194"/>
      <c r="QV76" s="194"/>
      <c r="QW76" s="194"/>
      <c r="QX76" s="194"/>
      <c r="QY76" s="194"/>
      <c r="QZ76" s="194"/>
      <c r="RA76" s="194"/>
      <c r="RB76" s="194"/>
      <c r="RC76" s="194"/>
      <c r="RD76" s="194"/>
      <c r="RE76" s="194"/>
      <c r="RF76" s="194"/>
      <c r="RG76" s="194"/>
      <c r="RH76" s="194"/>
      <c r="RI76" s="194"/>
      <c r="RJ76" s="194"/>
      <c r="RK76" s="194"/>
      <c r="RL76" s="194"/>
      <c r="RM76" s="194"/>
      <c r="RN76" s="194"/>
      <c r="RO76" s="194"/>
      <c r="RP76" s="194"/>
      <c r="RQ76" s="194"/>
      <c r="RR76" s="194"/>
      <c r="RS76" s="194"/>
      <c r="RT76" s="194"/>
      <c r="RU76" s="194"/>
      <c r="RV76" s="194"/>
      <c r="RW76" s="194"/>
      <c r="RX76" s="194"/>
      <c r="RY76" s="194"/>
      <c r="RZ76" s="194"/>
      <c r="SA76" s="194"/>
      <c r="SB76" s="194"/>
      <c r="SC76" s="194"/>
      <c r="SD76" s="194"/>
      <c r="SE76" s="194"/>
      <c r="SF76" s="194"/>
      <c r="SG76" s="194"/>
      <c r="SH76" s="194"/>
      <c r="SI76" s="194"/>
      <c r="SJ76" s="194"/>
      <c r="SK76" s="194"/>
      <c r="SL76" s="194"/>
      <c r="SM76" s="194"/>
      <c r="SN76" s="194"/>
      <c r="SO76" s="194"/>
      <c r="SP76" s="194"/>
      <c r="SQ76" s="194"/>
      <c r="SR76" s="194"/>
      <c r="SS76" s="194"/>
      <c r="ST76" s="194"/>
      <c r="SU76" s="194"/>
      <c r="SV76" s="194"/>
      <c r="SW76" s="194"/>
      <c r="SX76" s="194"/>
      <c r="SY76" s="194"/>
      <c r="SZ76" s="194"/>
      <c r="TA76" s="194"/>
      <c r="TB76" s="194"/>
      <c r="TC76" s="194"/>
      <c r="TD76" s="194"/>
      <c r="TE76" s="194"/>
      <c r="TF76" s="194"/>
      <c r="TG76" s="194"/>
      <c r="TH76" s="194"/>
      <c r="TI76" s="194"/>
      <c r="TJ76" s="194"/>
      <c r="TK76" s="194"/>
      <c r="TL76" s="194"/>
      <c r="TM76" s="194"/>
      <c r="TN76" s="194"/>
      <c r="TO76" s="194"/>
      <c r="TP76" s="194"/>
      <c r="TQ76" s="194"/>
      <c r="TR76" s="194"/>
      <c r="TS76" s="194"/>
      <c r="TT76" s="194"/>
      <c r="TU76" s="194"/>
      <c r="TV76" s="194"/>
      <c r="TW76" s="194"/>
      <c r="TX76" s="194"/>
      <c r="TY76" s="194"/>
      <c r="TZ76" s="194"/>
      <c r="UA76" s="194"/>
      <c r="UB76" s="194"/>
      <c r="UC76" s="194"/>
      <c r="UD76" s="194"/>
      <c r="UE76" s="194"/>
      <c r="UF76" s="194"/>
      <c r="UG76" s="194"/>
      <c r="UH76" s="194"/>
      <c r="UI76" s="194"/>
      <c r="UJ76" s="194"/>
      <c r="UK76" s="194"/>
      <c r="UL76" s="194"/>
      <c r="UM76" s="194"/>
      <c r="UN76" s="194"/>
      <c r="UO76" s="194"/>
      <c r="UP76" s="194"/>
      <c r="UQ76" s="194"/>
      <c r="UR76" s="194"/>
      <c r="US76" s="194"/>
      <c r="UT76" s="194"/>
      <c r="UU76" s="194"/>
      <c r="UV76" s="194"/>
      <c r="UW76" s="194"/>
      <c r="UX76" s="194"/>
      <c r="UY76" s="194"/>
      <c r="UZ76" s="194"/>
      <c r="VA76" s="194"/>
      <c r="VB76" s="194"/>
      <c r="VC76" s="194"/>
      <c r="VD76" s="194"/>
      <c r="VE76" s="194"/>
      <c r="VF76" s="194"/>
      <c r="VG76" s="194"/>
      <c r="VH76" s="194"/>
      <c r="VI76" s="194"/>
      <c r="VJ76" s="194"/>
      <c r="VK76" s="194"/>
      <c r="VL76" s="194"/>
      <c r="VM76" s="194"/>
      <c r="VN76" s="194"/>
      <c r="VO76" s="194"/>
      <c r="VP76" s="194"/>
      <c r="VQ76" s="194"/>
      <c r="VR76" s="194"/>
      <c r="VS76" s="194"/>
      <c r="VT76" s="194"/>
      <c r="VU76" s="194"/>
      <c r="VV76" s="194"/>
      <c r="VW76" s="194"/>
      <c r="VX76" s="194"/>
      <c r="VY76" s="194"/>
      <c r="VZ76" s="194"/>
      <c r="WA76" s="194"/>
      <c r="WB76" s="194"/>
      <c r="WC76" s="194"/>
      <c r="WD76" s="194"/>
      <c r="WE76" s="194"/>
      <c r="WF76" s="194"/>
      <c r="WG76" s="194"/>
      <c r="WH76" s="194"/>
      <c r="WI76" s="194"/>
      <c r="WJ76" s="194"/>
      <c r="WK76" s="194"/>
      <c r="WL76" s="194"/>
      <c r="WM76" s="194"/>
      <c r="WN76" s="194"/>
      <c r="WO76" s="194"/>
      <c r="WP76" s="194"/>
      <c r="WQ76" s="194"/>
      <c r="WR76" s="194"/>
      <c r="WS76" s="194"/>
      <c r="WT76" s="194"/>
      <c r="WU76" s="194"/>
      <c r="WV76" s="194"/>
      <c r="WW76" s="194"/>
      <c r="WX76" s="194"/>
      <c r="WY76" s="194"/>
      <c r="WZ76" s="194"/>
      <c r="XA76" s="194"/>
      <c r="XB76" s="194"/>
      <c r="XC76" s="194"/>
      <c r="XD76" s="194"/>
      <c r="XE76" s="194"/>
      <c r="XF76" s="194"/>
      <c r="XG76" s="194"/>
      <c r="XH76" s="194"/>
      <c r="XI76" s="194"/>
      <c r="XJ76" s="194"/>
      <c r="XK76" s="194"/>
      <c r="XL76" s="194"/>
      <c r="XM76" s="194"/>
      <c r="XN76" s="194"/>
      <c r="XO76" s="194"/>
      <c r="XP76" s="194"/>
      <c r="XQ76" s="194"/>
      <c r="XR76" s="194"/>
      <c r="XS76" s="194"/>
      <c r="XT76" s="194"/>
      <c r="XU76" s="194"/>
      <c r="XV76" s="194"/>
      <c r="XW76" s="194"/>
      <c r="XX76" s="194"/>
      <c r="XY76" s="194"/>
      <c r="XZ76" s="194"/>
      <c r="YA76" s="194"/>
      <c r="YB76" s="194"/>
      <c r="YC76" s="194"/>
      <c r="YD76" s="194"/>
      <c r="YE76" s="194"/>
      <c r="YF76" s="194"/>
      <c r="YG76" s="194"/>
      <c r="YH76" s="194"/>
      <c r="YI76" s="194"/>
      <c r="YJ76" s="194"/>
      <c r="YK76" s="194"/>
      <c r="YL76" s="194"/>
      <c r="YM76" s="194"/>
      <c r="YN76" s="194"/>
      <c r="YO76" s="194"/>
      <c r="YP76" s="194"/>
      <c r="YQ76" s="194"/>
      <c r="YR76" s="194"/>
      <c r="YS76" s="194"/>
      <c r="YT76" s="194"/>
      <c r="YU76" s="194"/>
      <c r="YV76" s="194"/>
      <c r="YW76" s="194"/>
      <c r="YX76" s="194"/>
      <c r="YY76" s="194"/>
      <c r="YZ76" s="194"/>
      <c r="ZA76" s="194"/>
      <c r="ZB76" s="194"/>
      <c r="ZC76" s="194"/>
      <c r="ZD76" s="194"/>
      <c r="ZE76" s="194"/>
      <c r="ZF76" s="194"/>
      <c r="ZG76" s="194"/>
      <c r="ZH76" s="194"/>
      <c r="ZI76" s="194"/>
      <c r="ZJ76" s="194"/>
      <c r="ZK76" s="194"/>
      <c r="ZL76" s="194"/>
      <c r="ZM76" s="194"/>
      <c r="ZN76" s="194"/>
      <c r="ZO76" s="194"/>
      <c r="ZP76" s="194"/>
      <c r="ZQ76" s="194"/>
      <c r="ZR76" s="194"/>
      <c r="ZS76" s="194"/>
      <c r="ZT76" s="194"/>
      <c r="ZU76" s="194"/>
      <c r="ZV76" s="194"/>
      <c r="ZW76" s="194"/>
      <c r="ZX76" s="194"/>
      <c r="ZY76" s="194"/>
      <c r="ZZ76" s="194"/>
    </row>
    <row r="77" spans="1:702" s="39" customFormat="1" ht="19.5" customHeight="1">
      <c r="A77" s="194"/>
      <c r="B77" s="823"/>
      <c r="C77" s="672"/>
      <c r="D77" s="660"/>
      <c r="E77" s="661"/>
      <c r="F77" s="676"/>
      <c r="G77" s="663" t="str">
        <f t="shared" ref="G77:G93" si="6">IFERROR(ROUND(IF(E77="","",IF(E77="10%税込",D77*F77/1.1,IF(E77="税抜",D77*F77))),0),"")</f>
        <v/>
      </c>
      <c r="H77" s="664"/>
      <c r="I77" s="664"/>
      <c r="J77" s="81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4"/>
      <c r="BQ77" s="194"/>
      <c r="BR77" s="194"/>
      <c r="BS77" s="194"/>
      <c r="BT77" s="194"/>
      <c r="BU77" s="194"/>
      <c r="BV77" s="194"/>
      <c r="BW77" s="194"/>
      <c r="BX77" s="194"/>
      <c r="BY77" s="194"/>
      <c r="BZ77" s="194"/>
      <c r="CA77" s="194"/>
      <c r="CB77" s="194"/>
      <c r="CC77" s="194"/>
      <c r="CD77" s="194"/>
      <c r="CE77" s="194"/>
      <c r="CF77" s="194"/>
      <c r="CG77" s="194"/>
      <c r="CH77" s="194"/>
      <c r="CI77" s="194"/>
      <c r="CJ77" s="194"/>
      <c r="CK77" s="194"/>
      <c r="CL77" s="194"/>
      <c r="CM77" s="194"/>
      <c r="CN77" s="194"/>
      <c r="CO77" s="194"/>
      <c r="CP77" s="194"/>
      <c r="CQ77" s="194"/>
      <c r="CR77" s="194"/>
      <c r="CS77" s="194"/>
      <c r="CT77" s="194"/>
      <c r="CU77" s="194"/>
      <c r="CV77" s="194"/>
      <c r="CW77" s="194"/>
      <c r="CX77" s="194"/>
      <c r="CY77" s="194"/>
      <c r="CZ77" s="194"/>
      <c r="DA77" s="194"/>
      <c r="DB77" s="194"/>
      <c r="DC77" s="194"/>
      <c r="DD77" s="194"/>
      <c r="DE77" s="194"/>
      <c r="DF77" s="194"/>
      <c r="DG77" s="194"/>
      <c r="DH77" s="194"/>
      <c r="DI77" s="194"/>
      <c r="DJ77" s="194"/>
      <c r="DK77" s="194"/>
      <c r="DL77" s="194"/>
      <c r="DM77" s="194"/>
      <c r="DN77" s="194"/>
      <c r="DO77" s="194"/>
      <c r="DP77" s="194"/>
      <c r="DQ77" s="194"/>
      <c r="DR77" s="194"/>
      <c r="DS77" s="194"/>
      <c r="DT77" s="194"/>
      <c r="DU77" s="194"/>
      <c r="DV77" s="194"/>
      <c r="DW77" s="194"/>
      <c r="DX77" s="194"/>
      <c r="DY77" s="194"/>
      <c r="DZ77" s="194"/>
      <c r="EA77" s="194"/>
      <c r="EB77" s="194"/>
      <c r="EC77" s="194"/>
      <c r="ED77" s="194"/>
      <c r="EE77" s="194"/>
      <c r="EF77" s="194"/>
      <c r="EG77" s="194"/>
      <c r="EH77" s="194"/>
      <c r="EI77" s="194"/>
      <c r="EJ77" s="194"/>
      <c r="EK77" s="194"/>
      <c r="EL77" s="194"/>
      <c r="EM77" s="194"/>
      <c r="EN77" s="194"/>
      <c r="EO77" s="194"/>
      <c r="EP77" s="194"/>
      <c r="EQ77" s="194"/>
      <c r="ER77" s="194"/>
      <c r="ES77" s="194"/>
      <c r="ET77" s="194"/>
      <c r="EU77" s="194"/>
      <c r="EV77" s="194"/>
      <c r="EW77" s="194"/>
      <c r="EX77" s="194"/>
      <c r="EY77" s="194"/>
      <c r="EZ77" s="194"/>
      <c r="FA77" s="194"/>
      <c r="FB77" s="194"/>
      <c r="FC77" s="194"/>
      <c r="FD77" s="194"/>
      <c r="FE77" s="194"/>
      <c r="FF77" s="194"/>
      <c r="FG77" s="194"/>
      <c r="FH77" s="194"/>
      <c r="FI77" s="194"/>
      <c r="FJ77" s="194"/>
      <c r="FK77" s="194"/>
      <c r="FL77" s="194"/>
      <c r="FM77" s="194"/>
      <c r="FN77" s="194"/>
      <c r="FO77" s="194"/>
      <c r="FP77" s="194"/>
      <c r="FQ77" s="194"/>
      <c r="FR77" s="194"/>
      <c r="FS77" s="194"/>
      <c r="FT77" s="194"/>
      <c r="FU77" s="194"/>
      <c r="FV77" s="194"/>
      <c r="FW77" s="194"/>
      <c r="FX77" s="194"/>
      <c r="FY77" s="194"/>
      <c r="FZ77" s="194"/>
      <c r="GA77" s="194"/>
      <c r="GB77" s="194"/>
      <c r="GC77" s="194"/>
      <c r="GD77" s="194"/>
      <c r="GE77" s="194"/>
      <c r="GF77" s="194"/>
      <c r="GG77" s="194"/>
      <c r="GH77" s="194"/>
      <c r="GI77" s="194"/>
      <c r="GJ77" s="194"/>
      <c r="GK77" s="194"/>
      <c r="GL77" s="194"/>
      <c r="GM77" s="194"/>
      <c r="GN77" s="194"/>
      <c r="GO77" s="194"/>
      <c r="GP77" s="194"/>
      <c r="GQ77" s="194"/>
      <c r="GR77" s="194"/>
      <c r="GS77" s="194"/>
      <c r="GT77" s="194"/>
      <c r="GU77" s="194"/>
      <c r="GV77" s="194"/>
      <c r="GW77" s="194"/>
      <c r="GX77" s="194"/>
      <c r="GY77" s="194"/>
      <c r="GZ77" s="194"/>
      <c r="HA77" s="194"/>
      <c r="HB77" s="194"/>
      <c r="HC77" s="194"/>
      <c r="HD77" s="194"/>
      <c r="HE77" s="194"/>
      <c r="HF77" s="194"/>
      <c r="HG77" s="194"/>
      <c r="HH77" s="194"/>
      <c r="HI77" s="194"/>
      <c r="HJ77" s="194"/>
      <c r="HK77" s="194"/>
      <c r="HL77" s="194"/>
      <c r="HM77" s="194"/>
      <c r="HN77" s="194"/>
      <c r="HO77" s="194"/>
      <c r="HP77" s="194"/>
      <c r="HQ77" s="194"/>
      <c r="HR77" s="194"/>
      <c r="HS77" s="194"/>
      <c r="HT77" s="194"/>
      <c r="HU77" s="194"/>
      <c r="HV77" s="194"/>
      <c r="HW77" s="194"/>
      <c r="HX77" s="194"/>
      <c r="HY77" s="194"/>
      <c r="HZ77" s="194"/>
      <c r="IA77" s="194"/>
      <c r="IB77" s="194"/>
      <c r="IC77" s="194"/>
      <c r="ID77" s="194"/>
      <c r="IE77" s="194"/>
      <c r="IF77" s="194"/>
      <c r="IG77" s="194"/>
      <c r="IH77" s="194"/>
      <c r="II77" s="194"/>
      <c r="IJ77" s="194"/>
      <c r="IK77" s="194"/>
      <c r="IL77" s="194"/>
      <c r="IM77" s="194"/>
      <c r="IN77" s="194"/>
      <c r="IO77" s="194"/>
      <c r="IP77" s="194"/>
      <c r="IQ77" s="194"/>
      <c r="IR77" s="194"/>
      <c r="IS77" s="194"/>
      <c r="IT77" s="194"/>
      <c r="IU77" s="194"/>
      <c r="IV77" s="194"/>
      <c r="IW77" s="194"/>
      <c r="IX77" s="194"/>
      <c r="IY77" s="194"/>
      <c r="IZ77" s="194"/>
      <c r="JA77" s="194"/>
      <c r="JB77" s="194"/>
      <c r="JC77" s="194"/>
      <c r="JD77" s="194"/>
      <c r="JE77" s="194"/>
      <c r="JF77" s="194"/>
      <c r="JG77" s="194"/>
      <c r="JH77" s="194"/>
      <c r="JI77" s="194"/>
      <c r="JJ77" s="194"/>
      <c r="JK77" s="194"/>
      <c r="JL77" s="194"/>
      <c r="JM77" s="194"/>
      <c r="JN77" s="194"/>
      <c r="JO77" s="194"/>
      <c r="JP77" s="194"/>
      <c r="JQ77" s="194"/>
      <c r="JR77" s="194"/>
      <c r="JS77" s="194"/>
      <c r="JT77" s="194"/>
      <c r="JU77" s="194"/>
      <c r="JV77" s="194"/>
      <c r="JW77" s="194"/>
      <c r="JX77" s="194"/>
      <c r="JY77" s="194"/>
      <c r="JZ77" s="194"/>
      <c r="KA77" s="194"/>
      <c r="KB77" s="194"/>
      <c r="KC77" s="194"/>
      <c r="KD77" s="194"/>
      <c r="KE77" s="194"/>
      <c r="KF77" s="194"/>
      <c r="KG77" s="194"/>
      <c r="KH77" s="194"/>
      <c r="KI77" s="194"/>
      <c r="KJ77" s="194"/>
      <c r="KK77" s="194"/>
      <c r="KL77" s="194"/>
      <c r="KM77" s="194"/>
      <c r="KN77" s="194"/>
      <c r="KO77" s="194"/>
      <c r="KP77" s="194"/>
      <c r="KQ77" s="194"/>
      <c r="KR77" s="194"/>
      <c r="KS77" s="194"/>
      <c r="KT77" s="194"/>
      <c r="KU77" s="194"/>
      <c r="KV77" s="194"/>
      <c r="KW77" s="194"/>
      <c r="KX77" s="194"/>
      <c r="KY77" s="194"/>
      <c r="KZ77" s="194"/>
      <c r="LA77" s="194"/>
      <c r="LB77" s="194"/>
      <c r="LC77" s="194"/>
      <c r="LD77" s="194"/>
      <c r="LE77" s="194"/>
      <c r="LF77" s="194"/>
      <c r="LG77" s="194"/>
      <c r="LH77" s="194"/>
      <c r="LI77" s="194"/>
      <c r="LJ77" s="194"/>
      <c r="LK77" s="194"/>
      <c r="LL77" s="194"/>
      <c r="LM77" s="194"/>
      <c r="LN77" s="194"/>
      <c r="LO77" s="194"/>
      <c r="LP77" s="194"/>
      <c r="LQ77" s="194"/>
      <c r="LR77" s="194"/>
      <c r="LS77" s="194"/>
      <c r="LT77" s="194"/>
      <c r="LU77" s="194"/>
      <c r="LV77" s="194"/>
      <c r="LW77" s="194"/>
      <c r="LX77" s="194"/>
      <c r="LY77" s="194"/>
      <c r="LZ77" s="194"/>
      <c r="MA77" s="194"/>
      <c r="MB77" s="194"/>
      <c r="MC77" s="194"/>
      <c r="MD77" s="194"/>
      <c r="ME77" s="194"/>
      <c r="MF77" s="194"/>
      <c r="MG77" s="194"/>
      <c r="MH77" s="194"/>
      <c r="MI77" s="194"/>
      <c r="MJ77" s="194"/>
      <c r="MK77" s="194"/>
      <c r="ML77" s="194"/>
      <c r="MM77" s="194"/>
      <c r="MN77" s="194"/>
      <c r="MO77" s="194"/>
      <c r="MP77" s="194"/>
      <c r="MQ77" s="194"/>
      <c r="MR77" s="194"/>
      <c r="MS77" s="194"/>
      <c r="MT77" s="194"/>
      <c r="MU77" s="194"/>
      <c r="MV77" s="194"/>
      <c r="MW77" s="194"/>
      <c r="MX77" s="194"/>
      <c r="MY77" s="194"/>
      <c r="MZ77" s="194"/>
      <c r="NA77" s="194"/>
      <c r="NB77" s="194"/>
      <c r="NC77" s="194"/>
      <c r="ND77" s="194"/>
      <c r="NE77" s="194"/>
      <c r="NF77" s="194"/>
      <c r="NG77" s="194"/>
      <c r="NH77" s="194"/>
      <c r="NI77" s="194"/>
      <c r="NJ77" s="194"/>
      <c r="NK77" s="194"/>
      <c r="NL77" s="194"/>
      <c r="NM77" s="194"/>
      <c r="NN77" s="194"/>
      <c r="NO77" s="194"/>
      <c r="NP77" s="194"/>
      <c r="NQ77" s="194"/>
      <c r="NR77" s="194"/>
      <c r="NS77" s="194"/>
      <c r="NT77" s="194"/>
      <c r="NU77" s="194"/>
      <c r="NV77" s="194"/>
      <c r="NW77" s="194"/>
      <c r="NX77" s="194"/>
      <c r="NY77" s="194"/>
      <c r="NZ77" s="194"/>
      <c r="OA77" s="194"/>
      <c r="OB77" s="194"/>
      <c r="OC77" s="194"/>
      <c r="OD77" s="194"/>
      <c r="OE77" s="194"/>
      <c r="OF77" s="194"/>
      <c r="OG77" s="194"/>
      <c r="OH77" s="194"/>
      <c r="OI77" s="194"/>
      <c r="OJ77" s="194"/>
      <c r="OK77" s="194"/>
      <c r="OL77" s="194"/>
      <c r="OM77" s="194"/>
      <c r="ON77" s="194"/>
      <c r="OO77" s="194"/>
      <c r="OP77" s="194"/>
      <c r="OQ77" s="194"/>
      <c r="OR77" s="194"/>
      <c r="OS77" s="194"/>
      <c r="OT77" s="194"/>
      <c r="OU77" s="194"/>
      <c r="OV77" s="194"/>
      <c r="OW77" s="194"/>
      <c r="OX77" s="194"/>
      <c r="OY77" s="194"/>
      <c r="OZ77" s="194"/>
      <c r="PA77" s="194"/>
      <c r="PB77" s="194"/>
      <c r="PC77" s="194"/>
      <c r="PD77" s="194"/>
      <c r="PE77" s="194"/>
      <c r="PF77" s="194"/>
      <c r="PG77" s="194"/>
      <c r="PH77" s="194"/>
      <c r="PI77" s="194"/>
      <c r="PJ77" s="194"/>
      <c r="PK77" s="194"/>
      <c r="PL77" s="194"/>
      <c r="PM77" s="194"/>
      <c r="PN77" s="194"/>
      <c r="PO77" s="194"/>
      <c r="PP77" s="194"/>
      <c r="PQ77" s="194"/>
      <c r="PR77" s="194"/>
      <c r="PS77" s="194"/>
      <c r="PT77" s="194"/>
      <c r="PU77" s="194"/>
      <c r="PV77" s="194"/>
      <c r="PW77" s="194"/>
      <c r="PX77" s="194"/>
      <c r="PY77" s="194"/>
      <c r="PZ77" s="194"/>
      <c r="QA77" s="194"/>
      <c r="QB77" s="194"/>
      <c r="QC77" s="194"/>
      <c r="QD77" s="194"/>
      <c r="QE77" s="194"/>
      <c r="QF77" s="194"/>
      <c r="QG77" s="194"/>
      <c r="QH77" s="194"/>
      <c r="QI77" s="194"/>
      <c r="QJ77" s="194"/>
      <c r="QK77" s="194"/>
      <c r="QL77" s="194"/>
      <c r="QM77" s="194"/>
      <c r="QN77" s="194"/>
      <c r="QO77" s="194"/>
      <c r="QP77" s="194"/>
      <c r="QQ77" s="194"/>
      <c r="QR77" s="194"/>
      <c r="QS77" s="194"/>
      <c r="QT77" s="194"/>
      <c r="QU77" s="194"/>
      <c r="QV77" s="194"/>
      <c r="QW77" s="194"/>
      <c r="QX77" s="194"/>
      <c r="QY77" s="194"/>
      <c r="QZ77" s="194"/>
      <c r="RA77" s="194"/>
      <c r="RB77" s="194"/>
      <c r="RC77" s="194"/>
      <c r="RD77" s="194"/>
      <c r="RE77" s="194"/>
      <c r="RF77" s="194"/>
      <c r="RG77" s="194"/>
      <c r="RH77" s="194"/>
      <c r="RI77" s="194"/>
      <c r="RJ77" s="194"/>
      <c r="RK77" s="194"/>
      <c r="RL77" s="194"/>
      <c r="RM77" s="194"/>
      <c r="RN77" s="194"/>
      <c r="RO77" s="194"/>
      <c r="RP77" s="194"/>
      <c r="RQ77" s="194"/>
      <c r="RR77" s="194"/>
      <c r="RS77" s="194"/>
      <c r="RT77" s="194"/>
      <c r="RU77" s="194"/>
      <c r="RV77" s="194"/>
      <c r="RW77" s="194"/>
      <c r="RX77" s="194"/>
      <c r="RY77" s="194"/>
      <c r="RZ77" s="194"/>
      <c r="SA77" s="194"/>
      <c r="SB77" s="194"/>
      <c r="SC77" s="194"/>
      <c r="SD77" s="194"/>
      <c r="SE77" s="194"/>
      <c r="SF77" s="194"/>
      <c r="SG77" s="194"/>
      <c r="SH77" s="194"/>
      <c r="SI77" s="194"/>
      <c r="SJ77" s="194"/>
      <c r="SK77" s="194"/>
      <c r="SL77" s="194"/>
      <c r="SM77" s="194"/>
      <c r="SN77" s="194"/>
      <c r="SO77" s="194"/>
      <c r="SP77" s="194"/>
      <c r="SQ77" s="194"/>
      <c r="SR77" s="194"/>
      <c r="SS77" s="194"/>
      <c r="ST77" s="194"/>
      <c r="SU77" s="194"/>
      <c r="SV77" s="194"/>
      <c r="SW77" s="194"/>
      <c r="SX77" s="194"/>
      <c r="SY77" s="194"/>
      <c r="SZ77" s="194"/>
      <c r="TA77" s="194"/>
      <c r="TB77" s="194"/>
      <c r="TC77" s="194"/>
      <c r="TD77" s="194"/>
      <c r="TE77" s="194"/>
      <c r="TF77" s="194"/>
      <c r="TG77" s="194"/>
      <c r="TH77" s="194"/>
      <c r="TI77" s="194"/>
      <c r="TJ77" s="194"/>
      <c r="TK77" s="194"/>
      <c r="TL77" s="194"/>
      <c r="TM77" s="194"/>
      <c r="TN77" s="194"/>
      <c r="TO77" s="194"/>
      <c r="TP77" s="194"/>
      <c r="TQ77" s="194"/>
      <c r="TR77" s="194"/>
      <c r="TS77" s="194"/>
      <c r="TT77" s="194"/>
      <c r="TU77" s="194"/>
      <c r="TV77" s="194"/>
      <c r="TW77" s="194"/>
      <c r="TX77" s="194"/>
      <c r="TY77" s="194"/>
      <c r="TZ77" s="194"/>
      <c r="UA77" s="194"/>
      <c r="UB77" s="194"/>
      <c r="UC77" s="194"/>
      <c r="UD77" s="194"/>
      <c r="UE77" s="194"/>
      <c r="UF77" s="194"/>
      <c r="UG77" s="194"/>
      <c r="UH77" s="194"/>
      <c r="UI77" s="194"/>
      <c r="UJ77" s="194"/>
      <c r="UK77" s="194"/>
      <c r="UL77" s="194"/>
      <c r="UM77" s="194"/>
      <c r="UN77" s="194"/>
      <c r="UO77" s="194"/>
      <c r="UP77" s="194"/>
      <c r="UQ77" s="194"/>
      <c r="UR77" s="194"/>
      <c r="US77" s="194"/>
      <c r="UT77" s="194"/>
      <c r="UU77" s="194"/>
      <c r="UV77" s="194"/>
      <c r="UW77" s="194"/>
      <c r="UX77" s="194"/>
      <c r="UY77" s="194"/>
      <c r="UZ77" s="194"/>
      <c r="VA77" s="194"/>
      <c r="VB77" s="194"/>
      <c r="VC77" s="194"/>
      <c r="VD77" s="194"/>
      <c r="VE77" s="194"/>
      <c r="VF77" s="194"/>
      <c r="VG77" s="194"/>
      <c r="VH77" s="194"/>
      <c r="VI77" s="194"/>
      <c r="VJ77" s="194"/>
      <c r="VK77" s="194"/>
      <c r="VL77" s="194"/>
      <c r="VM77" s="194"/>
      <c r="VN77" s="194"/>
      <c r="VO77" s="194"/>
      <c r="VP77" s="194"/>
      <c r="VQ77" s="194"/>
      <c r="VR77" s="194"/>
      <c r="VS77" s="194"/>
      <c r="VT77" s="194"/>
      <c r="VU77" s="194"/>
      <c r="VV77" s="194"/>
      <c r="VW77" s="194"/>
      <c r="VX77" s="194"/>
      <c r="VY77" s="194"/>
      <c r="VZ77" s="194"/>
      <c r="WA77" s="194"/>
      <c r="WB77" s="194"/>
      <c r="WC77" s="194"/>
      <c r="WD77" s="194"/>
      <c r="WE77" s="194"/>
      <c r="WF77" s="194"/>
      <c r="WG77" s="194"/>
      <c r="WH77" s="194"/>
      <c r="WI77" s="194"/>
      <c r="WJ77" s="194"/>
      <c r="WK77" s="194"/>
      <c r="WL77" s="194"/>
      <c r="WM77" s="194"/>
      <c r="WN77" s="194"/>
      <c r="WO77" s="194"/>
      <c r="WP77" s="194"/>
      <c r="WQ77" s="194"/>
      <c r="WR77" s="194"/>
      <c r="WS77" s="194"/>
      <c r="WT77" s="194"/>
      <c r="WU77" s="194"/>
      <c r="WV77" s="194"/>
      <c r="WW77" s="194"/>
      <c r="WX77" s="194"/>
      <c r="WY77" s="194"/>
      <c r="WZ77" s="194"/>
      <c r="XA77" s="194"/>
      <c r="XB77" s="194"/>
      <c r="XC77" s="194"/>
      <c r="XD77" s="194"/>
      <c r="XE77" s="194"/>
      <c r="XF77" s="194"/>
      <c r="XG77" s="194"/>
      <c r="XH77" s="194"/>
      <c r="XI77" s="194"/>
      <c r="XJ77" s="194"/>
      <c r="XK77" s="194"/>
      <c r="XL77" s="194"/>
      <c r="XM77" s="194"/>
      <c r="XN77" s="194"/>
      <c r="XO77" s="194"/>
      <c r="XP77" s="194"/>
      <c r="XQ77" s="194"/>
      <c r="XR77" s="194"/>
      <c r="XS77" s="194"/>
      <c r="XT77" s="194"/>
      <c r="XU77" s="194"/>
      <c r="XV77" s="194"/>
      <c r="XW77" s="194"/>
      <c r="XX77" s="194"/>
      <c r="XY77" s="194"/>
      <c r="XZ77" s="194"/>
      <c r="YA77" s="194"/>
      <c r="YB77" s="194"/>
      <c r="YC77" s="194"/>
      <c r="YD77" s="194"/>
      <c r="YE77" s="194"/>
      <c r="YF77" s="194"/>
      <c r="YG77" s="194"/>
      <c r="YH77" s="194"/>
      <c r="YI77" s="194"/>
      <c r="YJ77" s="194"/>
      <c r="YK77" s="194"/>
      <c r="YL77" s="194"/>
      <c r="YM77" s="194"/>
      <c r="YN77" s="194"/>
      <c r="YO77" s="194"/>
      <c r="YP77" s="194"/>
      <c r="YQ77" s="194"/>
      <c r="YR77" s="194"/>
      <c r="YS77" s="194"/>
      <c r="YT77" s="194"/>
      <c r="YU77" s="194"/>
      <c r="YV77" s="194"/>
      <c r="YW77" s="194"/>
      <c r="YX77" s="194"/>
      <c r="YY77" s="194"/>
      <c r="YZ77" s="194"/>
      <c r="ZA77" s="194"/>
      <c r="ZB77" s="194"/>
      <c r="ZC77" s="194"/>
      <c r="ZD77" s="194"/>
      <c r="ZE77" s="194"/>
      <c r="ZF77" s="194"/>
      <c r="ZG77" s="194"/>
      <c r="ZH77" s="194"/>
      <c r="ZI77" s="194"/>
      <c r="ZJ77" s="194"/>
      <c r="ZK77" s="194"/>
      <c r="ZL77" s="194"/>
      <c r="ZM77" s="194"/>
      <c r="ZN77" s="194"/>
      <c r="ZO77" s="194"/>
      <c r="ZP77" s="194"/>
      <c r="ZQ77" s="194"/>
      <c r="ZR77" s="194"/>
      <c r="ZS77" s="194"/>
      <c r="ZT77" s="194"/>
      <c r="ZU77" s="194"/>
      <c r="ZV77" s="194"/>
      <c r="ZW77" s="194"/>
      <c r="ZX77" s="194"/>
      <c r="ZY77" s="194"/>
      <c r="ZZ77" s="194"/>
    </row>
    <row r="78" spans="1:702" s="39" customFormat="1" ht="19.5" customHeight="1">
      <c r="A78" s="194"/>
      <c r="B78" s="823"/>
      <c r="C78" s="672"/>
      <c r="D78" s="660"/>
      <c r="E78" s="661"/>
      <c r="F78" s="676"/>
      <c r="G78" s="663" t="str">
        <f t="shared" si="6"/>
        <v/>
      </c>
      <c r="H78" s="664"/>
      <c r="I78" s="664"/>
      <c r="J78" s="81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c r="BK78" s="194"/>
      <c r="BL78" s="194"/>
      <c r="BM78" s="194"/>
      <c r="BN78" s="194"/>
      <c r="BO78" s="194"/>
      <c r="BP78" s="194"/>
      <c r="BQ78" s="194"/>
      <c r="BR78" s="194"/>
      <c r="BS78" s="194"/>
      <c r="BT78" s="194"/>
      <c r="BU78" s="194"/>
      <c r="BV78" s="194"/>
      <c r="BW78" s="194"/>
      <c r="BX78" s="194"/>
      <c r="BY78" s="194"/>
      <c r="BZ78" s="194"/>
      <c r="CA78" s="194"/>
      <c r="CB78" s="194"/>
      <c r="CC78" s="194"/>
      <c r="CD78" s="194"/>
      <c r="CE78" s="194"/>
      <c r="CF78" s="194"/>
      <c r="CG78" s="194"/>
      <c r="CH78" s="194"/>
      <c r="CI78" s="194"/>
      <c r="CJ78" s="194"/>
      <c r="CK78" s="194"/>
      <c r="CL78" s="194"/>
      <c r="CM78" s="194"/>
      <c r="CN78" s="194"/>
      <c r="CO78" s="194"/>
      <c r="CP78" s="194"/>
      <c r="CQ78" s="194"/>
      <c r="CR78" s="194"/>
      <c r="CS78" s="194"/>
      <c r="CT78" s="194"/>
      <c r="CU78" s="194"/>
      <c r="CV78" s="194"/>
      <c r="CW78" s="194"/>
      <c r="CX78" s="194"/>
      <c r="CY78" s="194"/>
      <c r="CZ78" s="194"/>
      <c r="DA78" s="194"/>
      <c r="DB78" s="194"/>
      <c r="DC78" s="194"/>
      <c r="DD78" s="194"/>
      <c r="DE78" s="194"/>
      <c r="DF78" s="194"/>
      <c r="DG78" s="194"/>
      <c r="DH78" s="194"/>
      <c r="DI78" s="194"/>
      <c r="DJ78" s="194"/>
      <c r="DK78" s="194"/>
      <c r="DL78" s="194"/>
      <c r="DM78" s="194"/>
      <c r="DN78" s="194"/>
      <c r="DO78" s="194"/>
      <c r="DP78" s="194"/>
      <c r="DQ78" s="194"/>
      <c r="DR78" s="194"/>
      <c r="DS78" s="194"/>
      <c r="DT78" s="194"/>
      <c r="DU78" s="194"/>
      <c r="DV78" s="194"/>
      <c r="DW78" s="194"/>
      <c r="DX78" s="194"/>
      <c r="DY78" s="194"/>
      <c r="DZ78" s="194"/>
      <c r="EA78" s="194"/>
      <c r="EB78" s="194"/>
      <c r="EC78" s="194"/>
      <c r="ED78" s="194"/>
      <c r="EE78" s="194"/>
      <c r="EF78" s="194"/>
      <c r="EG78" s="194"/>
      <c r="EH78" s="194"/>
      <c r="EI78" s="194"/>
      <c r="EJ78" s="194"/>
      <c r="EK78" s="194"/>
      <c r="EL78" s="194"/>
      <c r="EM78" s="194"/>
      <c r="EN78" s="194"/>
      <c r="EO78" s="194"/>
      <c r="EP78" s="194"/>
      <c r="EQ78" s="194"/>
      <c r="ER78" s="194"/>
      <c r="ES78" s="194"/>
      <c r="ET78" s="194"/>
      <c r="EU78" s="194"/>
      <c r="EV78" s="194"/>
      <c r="EW78" s="194"/>
      <c r="EX78" s="194"/>
      <c r="EY78" s="194"/>
      <c r="EZ78" s="194"/>
      <c r="FA78" s="194"/>
      <c r="FB78" s="194"/>
      <c r="FC78" s="194"/>
      <c r="FD78" s="194"/>
      <c r="FE78" s="194"/>
      <c r="FF78" s="194"/>
      <c r="FG78" s="194"/>
      <c r="FH78" s="194"/>
      <c r="FI78" s="194"/>
      <c r="FJ78" s="194"/>
      <c r="FK78" s="194"/>
      <c r="FL78" s="194"/>
      <c r="FM78" s="194"/>
      <c r="FN78" s="194"/>
      <c r="FO78" s="194"/>
      <c r="FP78" s="194"/>
      <c r="FQ78" s="194"/>
      <c r="FR78" s="194"/>
      <c r="FS78" s="194"/>
      <c r="FT78" s="194"/>
      <c r="FU78" s="194"/>
      <c r="FV78" s="194"/>
      <c r="FW78" s="194"/>
      <c r="FX78" s="194"/>
      <c r="FY78" s="194"/>
      <c r="FZ78" s="194"/>
      <c r="GA78" s="194"/>
      <c r="GB78" s="194"/>
      <c r="GC78" s="194"/>
      <c r="GD78" s="194"/>
      <c r="GE78" s="194"/>
      <c r="GF78" s="194"/>
      <c r="GG78" s="194"/>
      <c r="GH78" s="194"/>
      <c r="GI78" s="194"/>
      <c r="GJ78" s="194"/>
      <c r="GK78" s="194"/>
      <c r="GL78" s="194"/>
      <c r="GM78" s="194"/>
      <c r="GN78" s="194"/>
      <c r="GO78" s="194"/>
      <c r="GP78" s="194"/>
      <c r="GQ78" s="194"/>
      <c r="GR78" s="194"/>
      <c r="GS78" s="194"/>
      <c r="GT78" s="194"/>
      <c r="GU78" s="194"/>
      <c r="GV78" s="194"/>
      <c r="GW78" s="194"/>
      <c r="GX78" s="194"/>
      <c r="GY78" s="194"/>
      <c r="GZ78" s="194"/>
      <c r="HA78" s="194"/>
      <c r="HB78" s="194"/>
      <c r="HC78" s="194"/>
      <c r="HD78" s="194"/>
      <c r="HE78" s="194"/>
      <c r="HF78" s="194"/>
      <c r="HG78" s="194"/>
      <c r="HH78" s="194"/>
      <c r="HI78" s="194"/>
      <c r="HJ78" s="194"/>
      <c r="HK78" s="194"/>
      <c r="HL78" s="194"/>
      <c r="HM78" s="194"/>
      <c r="HN78" s="194"/>
      <c r="HO78" s="194"/>
      <c r="HP78" s="194"/>
      <c r="HQ78" s="194"/>
      <c r="HR78" s="194"/>
      <c r="HS78" s="194"/>
      <c r="HT78" s="194"/>
      <c r="HU78" s="194"/>
      <c r="HV78" s="194"/>
      <c r="HW78" s="194"/>
      <c r="HX78" s="194"/>
      <c r="HY78" s="194"/>
      <c r="HZ78" s="194"/>
      <c r="IA78" s="194"/>
      <c r="IB78" s="194"/>
      <c r="IC78" s="194"/>
      <c r="ID78" s="194"/>
      <c r="IE78" s="194"/>
      <c r="IF78" s="194"/>
      <c r="IG78" s="194"/>
      <c r="IH78" s="194"/>
      <c r="II78" s="194"/>
      <c r="IJ78" s="194"/>
      <c r="IK78" s="194"/>
      <c r="IL78" s="194"/>
      <c r="IM78" s="194"/>
      <c r="IN78" s="194"/>
      <c r="IO78" s="194"/>
      <c r="IP78" s="194"/>
      <c r="IQ78" s="194"/>
      <c r="IR78" s="194"/>
      <c r="IS78" s="194"/>
      <c r="IT78" s="194"/>
      <c r="IU78" s="194"/>
      <c r="IV78" s="194"/>
      <c r="IW78" s="194"/>
      <c r="IX78" s="194"/>
      <c r="IY78" s="194"/>
      <c r="IZ78" s="194"/>
      <c r="JA78" s="194"/>
      <c r="JB78" s="194"/>
      <c r="JC78" s="194"/>
      <c r="JD78" s="194"/>
      <c r="JE78" s="194"/>
      <c r="JF78" s="194"/>
      <c r="JG78" s="194"/>
      <c r="JH78" s="194"/>
      <c r="JI78" s="194"/>
      <c r="JJ78" s="194"/>
      <c r="JK78" s="194"/>
      <c r="JL78" s="194"/>
      <c r="JM78" s="194"/>
      <c r="JN78" s="194"/>
      <c r="JO78" s="194"/>
      <c r="JP78" s="194"/>
      <c r="JQ78" s="194"/>
      <c r="JR78" s="194"/>
      <c r="JS78" s="194"/>
      <c r="JT78" s="194"/>
      <c r="JU78" s="194"/>
      <c r="JV78" s="194"/>
      <c r="JW78" s="194"/>
      <c r="JX78" s="194"/>
      <c r="JY78" s="194"/>
      <c r="JZ78" s="194"/>
      <c r="KA78" s="194"/>
      <c r="KB78" s="194"/>
      <c r="KC78" s="194"/>
      <c r="KD78" s="194"/>
      <c r="KE78" s="194"/>
      <c r="KF78" s="194"/>
      <c r="KG78" s="194"/>
      <c r="KH78" s="194"/>
      <c r="KI78" s="194"/>
      <c r="KJ78" s="194"/>
      <c r="KK78" s="194"/>
      <c r="KL78" s="194"/>
      <c r="KM78" s="194"/>
      <c r="KN78" s="194"/>
      <c r="KO78" s="194"/>
      <c r="KP78" s="194"/>
      <c r="KQ78" s="194"/>
      <c r="KR78" s="194"/>
      <c r="KS78" s="194"/>
      <c r="KT78" s="194"/>
      <c r="KU78" s="194"/>
      <c r="KV78" s="194"/>
      <c r="KW78" s="194"/>
      <c r="KX78" s="194"/>
      <c r="KY78" s="194"/>
      <c r="KZ78" s="194"/>
      <c r="LA78" s="194"/>
      <c r="LB78" s="194"/>
      <c r="LC78" s="194"/>
      <c r="LD78" s="194"/>
      <c r="LE78" s="194"/>
      <c r="LF78" s="194"/>
      <c r="LG78" s="194"/>
      <c r="LH78" s="194"/>
      <c r="LI78" s="194"/>
      <c r="LJ78" s="194"/>
      <c r="LK78" s="194"/>
      <c r="LL78" s="194"/>
      <c r="LM78" s="194"/>
      <c r="LN78" s="194"/>
      <c r="LO78" s="194"/>
      <c r="LP78" s="194"/>
      <c r="LQ78" s="194"/>
      <c r="LR78" s="194"/>
      <c r="LS78" s="194"/>
      <c r="LT78" s="194"/>
      <c r="LU78" s="194"/>
      <c r="LV78" s="194"/>
      <c r="LW78" s="194"/>
      <c r="LX78" s="194"/>
      <c r="LY78" s="194"/>
      <c r="LZ78" s="194"/>
      <c r="MA78" s="194"/>
      <c r="MB78" s="194"/>
      <c r="MC78" s="194"/>
      <c r="MD78" s="194"/>
      <c r="ME78" s="194"/>
      <c r="MF78" s="194"/>
      <c r="MG78" s="194"/>
      <c r="MH78" s="194"/>
      <c r="MI78" s="194"/>
      <c r="MJ78" s="194"/>
      <c r="MK78" s="194"/>
      <c r="ML78" s="194"/>
      <c r="MM78" s="194"/>
      <c r="MN78" s="194"/>
      <c r="MO78" s="194"/>
      <c r="MP78" s="194"/>
      <c r="MQ78" s="194"/>
      <c r="MR78" s="194"/>
      <c r="MS78" s="194"/>
      <c r="MT78" s="194"/>
      <c r="MU78" s="194"/>
      <c r="MV78" s="194"/>
      <c r="MW78" s="194"/>
      <c r="MX78" s="194"/>
      <c r="MY78" s="194"/>
      <c r="MZ78" s="194"/>
      <c r="NA78" s="194"/>
      <c r="NB78" s="194"/>
      <c r="NC78" s="194"/>
      <c r="ND78" s="194"/>
      <c r="NE78" s="194"/>
      <c r="NF78" s="194"/>
      <c r="NG78" s="194"/>
      <c r="NH78" s="194"/>
      <c r="NI78" s="194"/>
      <c r="NJ78" s="194"/>
      <c r="NK78" s="194"/>
      <c r="NL78" s="194"/>
      <c r="NM78" s="194"/>
      <c r="NN78" s="194"/>
      <c r="NO78" s="194"/>
      <c r="NP78" s="194"/>
      <c r="NQ78" s="194"/>
      <c r="NR78" s="194"/>
      <c r="NS78" s="194"/>
      <c r="NT78" s="194"/>
      <c r="NU78" s="194"/>
      <c r="NV78" s="194"/>
      <c r="NW78" s="194"/>
      <c r="NX78" s="194"/>
      <c r="NY78" s="194"/>
      <c r="NZ78" s="194"/>
      <c r="OA78" s="194"/>
      <c r="OB78" s="194"/>
      <c r="OC78" s="194"/>
      <c r="OD78" s="194"/>
      <c r="OE78" s="194"/>
      <c r="OF78" s="194"/>
      <c r="OG78" s="194"/>
      <c r="OH78" s="194"/>
      <c r="OI78" s="194"/>
      <c r="OJ78" s="194"/>
      <c r="OK78" s="194"/>
      <c r="OL78" s="194"/>
      <c r="OM78" s="194"/>
      <c r="ON78" s="194"/>
      <c r="OO78" s="194"/>
      <c r="OP78" s="194"/>
      <c r="OQ78" s="194"/>
      <c r="OR78" s="194"/>
      <c r="OS78" s="194"/>
      <c r="OT78" s="194"/>
      <c r="OU78" s="194"/>
      <c r="OV78" s="194"/>
      <c r="OW78" s="194"/>
      <c r="OX78" s="194"/>
      <c r="OY78" s="194"/>
      <c r="OZ78" s="194"/>
      <c r="PA78" s="194"/>
      <c r="PB78" s="194"/>
      <c r="PC78" s="194"/>
      <c r="PD78" s="194"/>
      <c r="PE78" s="194"/>
      <c r="PF78" s="194"/>
      <c r="PG78" s="194"/>
      <c r="PH78" s="194"/>
      <c r="PI78" s="194"/>
      <c r="PJ78" s="194"/>
      <c r="PK78" s="194"/>
      <c r="PL78" s="194"/>
      <c r="PM78" s="194"/>
      <c r="PN78" s="194"/>
      <c r="PO78" s="194"/>
      <c r="PP78" s="194"/>
      <c r="PQ78" s="194"/>
      <c r="PR78" s="194"/>
      <c r="PS78" s="194"/>
      <c r="PT78" s="194"/>
      <c r="PU78" s="194"/>
      <c r="PV78" s="194"/>
      <c r="PW78" s="194"/>
      <c r="PX78" s="194"/>
      <c r="PY78" s="194"/>
      <c r="PZ78" s="194"/>
      <c r="QA78" s="194"/>
      <c r="QB78" s="194"/>
      <c r="QC78" s="194"/>
      <c r="QD78" s="194"/>
      <c r="QE78" s="194"/>
      <c r="QF78" s="194"/>
      <c r="QG78" s="194"/>
      <c r="QH78" s="194"/>
      <c r="QI78" s="194"/>
      <c r="QJ78" s="194"/>
      <c r="QK78" s="194"/>
      <c r="QL78" s="194"/>
      <c r="QM78" s="194"/>
      <c r="QN78" s="194"/>
      <c r="QO78" s="194"/>
      <c r="QP78" s="194"/>
      <c r="QQ78" s="194"/>
      <c r="QR78" s="194"/>
      <c r="QS78" s="194"/>
      <c r="QT78" s="194"/>
      <c r="QU78" s="194"/>
      <c r="QV78" s="194"/>
      <c r="QW78" s="194"/>
      <c r="QX78" s="194"/>
      <c r="QY78" s="194"/>
      <c r="QZ78" s="194"/>
      <c r="RA78" s="194"/>
      <c r="RB78" s="194"/>
      <c r="RC78" s="194"/>
      <c r="RD78" s="194"/>
      <c r="RE78" s="194"/>
      <c r="RF78" s="194"/>
      <c r="RG78" s="194"/>
      <c r="RH78" s="194"/>
      <c r="RI78" s="194"/>
      <c r="RJ78" s="194"/>
      <c r="RK78" s="194"/>
      <c r="RL78" s="194"/>
      <c r="RM78" s="194"/>
      <c r="RN78" s="194"/>
      <c r="RO78" s="194"/>
      <c r="RP78" s="194"/>
      <c r="RQ78" s="194"/>
      <c r="RR78" s="194"/>
      <c r="RS78" s="194"/>
      <c r="RT78" s="194"/>
      <c r="RU78" s="194"/>
      <c r="RV78" s="194"/>
      <c r="RW78" s="194"/>
      <c r="RX78" s="194"/>
      <c r="RY78" s="194"/>
      <c r="RZ78" s="194"/>
      <c r="SA78" s="194"/>
      <c r="SB78" s="194"/>
      <c r="SC78" s="194"/>
      <c r="SD78" s="194"/>
      <c r="SE78" s="194"/>
      <c r="SF78" s="194"/>
      <c r="SG78" s="194"/>
      <c r="SH78" s="194"/>
      <c r="SI78" s="194"/>
      <c r="SJ78" s="194"/>
      <c r="SK78" s="194"/>
      <c r="SL78" s="194"/>
      <c r="SM78" s="194"/>
      <c r="SN78" s="194"/>
      <c r="SO78" s="194"/>
      <c r="SP78" s="194"/>
      <c r="SQ78" s="194"/>
      <c r="SR78" s="194"/>
      <c r="SS78" s="194"/>
      <c r="ST78" s="194"/>
      <c r="SU78" s="194"/>
      <c r="SV78" s="194"/>
      <c r="SW78" s="194"/>
      <c r="SX78" s="194"/>
      <c r="SY78" s="194"/>
      <c r="SZ78" s="194"/>
      <c r="TA78" s="194"/>
      <c r="TB78" s="194"/>
      <c r="TC78" s="194"/>
      <c r="TD78" s="194"/>
      <c r="TE78" s="194"/>
      <c r="TF78" s="194"/>
      <c r="TG78" s="194"/>
      <c r="TH78" s="194"/>
      <c r="TI78" s="194"/>
      <c r="TJ78" s="194"/>
      <c r="TK78" s="194"/>
      <c r="TL78" s="194"/>
      <c r="TM78" s="194"/>
      <c r="TN78" s="194"/>
      <c r="TO78" s="194"/>
      <c r="TP78" s="194"/>
      <c r="TQ78" s="194"/>
      <c r="TR78" s="194"/>
      <c r="TS78" s="194"/>
      <c r="TT78" s="194"/>
      <c r="TU78" s="194"/>
      <c r="TV78" s="194"/>
      <c r="TW78" s="194"/>
      <c r="TX78" s="194"/>
      <c r="TY78" s="194"/>
      <c r="TZ78" s="194"/>
      <c r="UA78" s="194"/>
      <c r="UB78" s="194"/>
      <c r="UC78" s="194"/>
      <c r="UD78" s="194"/>
      <c r="UE78" s="194"/>
      <c r="UF78" s="194"/>
      <c r="UG78" s="194"/>
      <c r="UH78" s="194"/>
      <c r="UI78" s="194"/>
      <c r="UJ78" s="194"/>
      <c r="UK78" s="194"/>
      <c r="UL78" s="194"/>
      <c r="UM78" s="194"/>
      <c r="UN78" s="194"/>
      <c r="UO78" s="194"/>
      <c r="UP78" s="194"/>
      <c r="UQ78" s="194"/>
      <c r="UR78" s="194"/>
      <c r="US78" s="194"/>
      <c r="UT78" s="194"/>
      <c r="UU78" s="194"/>
      <c r="UV78" s="194"/>
      <c r="UW78" s="194"/>
      <c r="UX78" s="194"/>
      <c r="UY78" s="194"/>
      <c r="UZ78" s="194"/>
      <c r="VA78" s="194"/>
      <c r="VB78" s="194"/>
      <c r="VC78" s="194"/>
      <c r="VD78" s="194"/>
      <c r="VE78" s="194"/>
      <c r="VF78" s="194"/>
      <c r="VG78" s="194"/>
      <c r="VH78" s="194"/>
      <c r="VI78" s="194"/>
      <c r="VJ78" s="194"/>
      <c r="VK78" s="194"/>
      <c r="VL78" s="194"/>
      <c r="VM78" s="194"/>
      <c r="VN78" s="194"/>
      <c r="VO78" s="194"/>
      <c r="VP78" s="194"/>
      <c r="VQ78" s="194"/>
      <c r="VR78" s="194"/>
      <c r="VS78" s="194"/>
      <c r="VT78" s="194"/>
      <c r="VU78" s="194"/>
      <c r="VV78" s="194"/>
      <c r="VW78" s="194"/>
      <c r="VX78" s="194"/>
      <c r="VY78" s="194"/>
      <c r="VZ78" s="194"/>
      <c r="WA78" s="194"/>
      <c r="WB78" s="194"/>
      <c r="WC78" s="194"/>
      <c r="WD78" s="194"/>
      <c r="WE78" s="194"/>
      <c r="WF78" s="194"/>
      <c r="WG78" s="194"/>
      <c r="WH78" s="194"/>
      <c r="WI78" s="194"/>
      <c r="WJ78" s="194"/>
      <c r="WK78" s="194"/>
      <c r="WL78" s="194"/>
      <c r="WM78" s="194"/>
      <c r="WN78" s="194"/>
      <c r="WO78" s="194"/>
      <c r="WP78" s="194"/>
      <c r="WQ78" s="194"/>
      <c r="WR78" s="194"/>
      <c r="WS78" s="194"/>
      <c r="WT78" s="194"/>
      <c r="WU78" s="194"/>
      <c r="WV78" s="194"/>
      <c r="WW78" s="194"/>
      <c r="WX78" s="194"/>
      <c r="WY78" s="194"/>
      <c r="WZ78" s="194"/>
      <c r="XA78" s="194"/>
      <c r="XB78" s="194"/>
      <c r="XC78" s="194"/>
      <c r="XD78" s="194"/>
      <c r="XE78" s="194"/>
      <c r="XF78" s="194"/>
      <c r="XG78" s="194"/>
      <c r="XH78" s="194"/>
      <c r="XI78" s="194"/>
      <c r="XJ78" s="194"/>
      <c r="XK78" s="194"/>
      <c r="XL78" s="194"/>
      <c r="XM78" s="194"/>
      <c r="XN78" s="194"/>
      <c r="XO78" s="194"/>
      <c r="XP78" s="194"/>
      <c r="XQ78" s="194"/>
      <c r="XR78" s="194"/>
      <c r="XS78" s="194"/>
      <c r="XT78" s="194"/>
      <c r="XU78" s="194"/>
      <c r="XV78" s="194"/>
      <c r="XW78" s="194"/>
      <c r="XX78" s="194"/>
      <c r="XY78" s="194"/>
      <c r="XZ78" s="194"/>
      <c r="YA78" s="194"/>
      <c r="YB78" s="194"/>
      <c r="YC78" s="194"/>
      <c r="YD78" s="194"/>
      <c r="YE78" s="194"/>
      <c r="YF78" s="194"/>
      <c r="YG78" s="194"/>
      <c r="YH78" s="194"/>
      <c r="YI78" s="194"/>
      <c r="YJ78" s="194"/>
      <c r="YK78" s="194"/>
      <c r="YL78" s="194"/>
      <c r="YM78" s="194"/>
      <c r="YN78" s="194"/>
      <c r="YO78" s="194"/>
      <c r="YP78" s="194"/>
      <c r="YQ78" s="194"/>
      <c r="YR78" s="194"/>
      <c r="YS78" s="194"/>
      <c r="YT78" s="194"/>
      <c r="YU78" s="194"/>
      <c r="YV78" s="194"/>
      <c r="YW78" s="194"/>
      <c r="YX78" s="194"/>
      <c r="YY78" s="194"/>
      <c r="YZ78" s="194"/>
      <c r="ZA78" s="194"/>
      <c r="ZB78" s="194"/>
      <c r="ZC78" s="194"/>
      <c r="ZD78" s="194"/>
      <c r="ZE78" s="194"/>
      <c r="ZF78" s="194"/>
      <c r="ZG78" s="194"/>
      <c r="ZH78" s="194"/>
      <c r="ZI78" s="194"/>
      <c r="ZJ78" s="194"/>
      <c r="ZK78" s="194"/>
      <c r="ZL78" s="194"/>
      <c r="ZM78" s="194"/>
      <c r="ZN78" s="194"/>
      <c r="ZO78" s="194"/>
      <c r="ZP78" s="194"/>
      <c r="ZQ78" s="194"/>
      <c r="ZR78" s="194"/>
      <c r="ZS78" s="194"/>
      <c r="ZT78" s="194"/>
      <c r="ZU78" s="194"/>
      <c r="ZV78" s="194"/>
      <c r="ZW78" s="194"/>
      <c r="ZX78" s="194"/>
      <c r="ZY78" s="194"/>
      <c r="ZZ78" s="194"/>
    </row>
    <row r="79" spans="1:702" s="39" customFormat="1" ht="19.5" customHeight="1">
      <c r="A79" s="194"/>
      <c r="B79" s="823"/>
      <c r="C79" s="672"/>
      <c r="D79" s="660"/>
      <c r="E79" s="661"/>
      <c r="F79" s="676"/>
      <c r="G79" s="663" t="str">
        <f t="shared" si="6"/>
        <v/>
      </c>
      <c r="H79" s="664"/>
      <c r="I79" s="664"/>
      <c r="J79" s="81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c r="BK79" s="194"/>
      <c r="BL79" s="194"/>
      <c r="BM79" s="194"/>
      <c r="BN79" s="194"/>
      <c r="BO79" s="194"/>
      <c r="BP79" s="194"/>
      <c r="BQ79" s="194"/>
      <c r="BR79" s="194"/>
      <c r="BS79" s="194"/>
      <c r="BT79" s="194"/>
      <c r="BU79" s="194"/>
      <c r="BV79" s="194"/>
      <c r="BW79" s="194"/>
      <c r="BX79" s="194"/>
      <c r="BY79" s="194"/>
      <c r="BZ79" s="194"/>
      <c r="CA79" s="194"/>
      <c r="CB79" s="194"/>
      <c r="CC79" s="194"/>
      <c r="CD79" s="194"/>
      <c r="CE79" s="194"/>
      <c r="CF79" s="194"/>
      <c r="CG79" s="194"/>
      <c r="CH79" s="194"/>
      <c r="CI79" s="194"/>
      <c r="CJ79" s="194"/>
      <c r="CK79" s="194"/>
      <c r="CL79" s="194"/>
      <c r="CM79" s="194"/>
      <c r="CN79" s="194"/>
      <c r="CO79" s="194"/>
      <c r="CP79" s="194"/>
      <c r="CQ79" s="194"/>
      <c r="CR79" s="194"/>
      <c r="CS79" s="194"/>
      <c r="CT79" s="194"/>
      <c r="CU79" s="194"/>
      <c r="CV79" s="194"/>
      <c r="CW79" s="194"/>
      <c r="CX79" s="194"/>
      <c r="CY79" s="194"/>
      <c r="CZ79" s="194"/>
      <c r="DA79" s="194"/>
      <c r="DB79" s="194"/>
      <c r="DC79" s="194"/>
      <c r="DD79" s="194"/>
      <c r="DE79" s="194"/>
      <c r="DF79" s="194"/>
      <c r="DG79" s="194"/>
      <c r="DH79" s="194"/>
      <c r="DI79" s="194"/>
      <c r="DJ79" s="194"/>
      <c r="DK79" s="194"/>
      <c r="DL79" s="194"/>
      <c r="DM79" s="194"/>
      <c r="DN79" s="194"/>
      <c r="DO79" s="194"/>
      <c r="DP79" s="194"/>
      <c r="DQ79" s="194"/>
      <c r="DR79" s="194"/>
      <c r="DS79" s="194"/>
      <c r="DT79" s="194"/>
      <c r="DU79" s="194"/>
      <c r="DV79" s="194"/>
      <c r="DW79" s="194"/>
      <c r="DX79" s="194"/>
      <c r="DY79" s="194"/>
      <c r="DZ79" s="194"/>
      <c r="EA79" s="194"/>
      <c r="EB79" s="194"/>
      <c r="EC79" s="194"/>
      <c r="ED79" s="194"/>
      <c r="EE79" s="194"/>
      <c r="EF79" s="194"/>
      <c r="EG79" s="194"/>
      <c r="EH79" s="194"/>
      <c r="EI79" s="194"/>
      <c r="EJ79" s="194"/>
      <c r="EK79" s="194"/>
      <c r="EL79" s="194"/>
      <c r="EM79" s="194"/>
      <c r="EN79" s="194"/>
      <c r="EO79" s="194"/>
      <c r="EP79" s="194"/>
      <c r="EQ79" s="194"/>
      <c r="ER79" s="194"/>
      <c r="ES79" s="194"/>
      <c r="ET79" s="194"/>
      <c r="EU79" s="194"/>
      <c r="EV79" s="194"/>
      <c r="EW79" s="194"/>
      <c r="EX79" s="194"/>
      <c r="EY79" s="194"/>
      <c r="EZ79" s="194"/>
      <c r="FA79" s="194"/>
      <c r="FB79" s="194"/>
      <c r="FC79" s="194"/>
      <c r="FD79" s="194"/>
      <c r="FE79" s="194"/>
      <c r="FF79" s="194"/>
      <c r="FG79" s="194"/>
      <c r="FH79" s="194"/>
      <c r="FI79" s="194"/>
      <c r="FJ79" s="194"/>
      <c r="FK79" s="194"/>
      <c r="FL79" s="194"/>
      <c r="FM79" s="194"/>
      <c r="FN79" s="194"/>
      <c r="FO79" s="194"/>
      <c r="FP79" s="194"/>
      <c r="FQ79" s="194"/>
      <c r="FR79" s="194"/>
      <c r="FS79" s="194"/>
      <c r="FT79" s="194"/>
      <c r="FU79" s="194"/>
      <c r="FV79" s="194"/>
      <c r="FW79" s="194"/>
      <c r="FX79" s="194"/>
      <c r="FY79" s="194"/>
      <c r="FZ79" s="194"/>
      <c r="GA79" s="194"/>
      <c r="GB79" s="194"/>
      <c r="GC79" s="194"/>
      <c r="GD79" s="194"/>
      <c r="GE79" s="194"/>
      <c r="GF79" s="194"/>
      <c r="GG79" s="194"/>
      <c r="GH79" s="194"/>
      <c r="GI79" s="194"/>
      <c r="GJ79" s="194"/>
      <c r="GK79" s="194"/>
      <c r="GL79" s="194"/>
      <c r="GM79" s="194"/>
      <c r="GN79" s="194"/>
      <c r="GO79" s="194"/>
      <c r="GP79" s="194"/>
      <c r="GQ79" s="194"/>
      <c r="GR79" s="194"/>
      <c r="GS79" s="194"/>
      <c r="GT79" s="194"/>
      <c r="GU79" s="194"/>
      <c r="GV79" s="194"/>
      <c r="GW79" s="194"/>
      <c r="GX79" s="194"/>
      <c r="GY79" s="194"/>
      <c r="GZ79" s="194"/>
      <c r="HA79" s="194"/>
      <c r="HB79" s="194"/>
      <c r="HC79" s="194"/>
      <c r="HD79" s="194"/>
      <c r="HE79" s="194"/>
      <c r="HF79" s="194"/>
      <c r="HG79" s="194"/>
      <c r="HH79" s="194"/>
      <c r="HI79" s="194"/>
      <c r="HJ79" s="194"/>
      <c r="HK79" s="194"/>
      <c r="HL79" s="194"/>
      <c r="HM79" s="194"/>
      <c r="HN79" s="194"/>
      <c r="HO79" s="194"/>
      <c r="HP79" s="194"/>
      <c r="HQ79" s="194"/>
      <c r="HR79" s="194"/>
      <c r="HS79" s="194"/>
      <c r="HT79" s="194"/>
      <c r="HU79" s="194"/>
      <c r="HV79" s="194"/>
      <c r="HW79" s="194"/>
      <c r="HX79" s="194"/>
      <c r="HY79" s="194"/>
      <c r="HZ79" s="194"/>
      <c r="IA79" s="194"/>
      <c r="IB79" s="194"/>
      <c r="IC79" s="194"/>
      <c r="ID79" s="194"/>
      <c r="IE79" s="194"/>
      <c r="IF79" s="194"/>
      <c r="IG79" s="194"/>
      <c r="IH79" s="194"/>
      <c r="II79" s="194"/>
      <c r="IJ79" s="194"/>
      <c r="IK79" s="194"/>
      <c r="IL79" s="194"/>
      <c r="IM79" s="194"/>
      <c r="IN79" s="194"/>
      <c r="IO79" s="194"/>
      <c r="IP79" s="194"/>
      <c r="IQ79" s="194"/>
      <c r="IR79" s="194"/>
      <c r="IS79" s="194"/>
      <c r="IT79" s="194"/>
      <c r="IU79" s="194"/>
      <c r="IV79" s="194"/>
      <c r="IW79" s="194"/>
      <c r="IX79" s="194"/>
      <c r="IY79" s="194"/>
      <c r="IZ79" s="194"/>
      <c r="JA79" s="194"/>
      <c r="JB79" s="194"/>
      <c r="JC79" s="194"/>
      <c r="JD79" s="194"/>
      <c r="JE79" s="194"/>
      <c r="JF79" s="194"/>
      <c r="JG79" s="194"/>
      <c r="JH79" s="194"/>
      <c r="JI79" s="194"/>
      <c r="JJ79" s="194"/>
      <c r="JK79" s="194"/>
      <c r="JL79" s="194"/>
      <c r="JM79" s="194"/>
      <c r="JN79" s="194"/>
      <c r="JO79" s="194"/>
      <c r="JP79" s="194"/>
      <c r="JQ79" s="194"/>
      <c r="JR79" s="194"/>
      <c r="JS79" s="194"/>
      <c r="JT79" s="194"/>
      <c r="JU79" s="194"/>
      <c r="JV79" s="194"/>
      <c r="JW79" s="194"/>
      <c r="JX79" s="194"/>
      <c r="JY79" s="194"/>
      <c r="JZ79" s="194"/>
      <c r="KA79" s="194"/>
      <c r="KB79" s="194"/>
      <c r="KC79" s="194"/>
      <c r="KD79" s="194"/>
      <c r="KE79" s="194"/>
      <c r="KF79" s="194"/>
      <c r="KG79" s="194"/>
      <c r="KH79" s="194"/>
      <c r="KI79" s="194"/>
      <c r="KJ79" s="194"/>
      <c r="KK79" s="194"/>
      <c r="KL79" s="194"/>
      <c r="KM79" s="194"/>
      <c r="KN79" s="194"/>
      <c r="KO79" s="194"/>
      <c r="KP79" s="194"/>
      <c r="KQ79" s="194"/>
      <c r="KR79" s="194"/>
      <c r="KS79" s="194"/>
      <c r="KT79" s="194"/>
      <c r="KU79" s="194"/>
      <c r="KV79" s="194"/>
      <c r="KW79" s="194"/>
      <c r="KX79" s="194"/>
      <c r="KY79" s="194"/>
      <c r="KZ79" s="194"/>
      <c r="LA79" s="194"/>
      <c r="LB79" s="194"/>
      <c r="LC79" s="194"/>
      <c r="LD79" s="194"/>
      <c r="LE79" s="194"/>
      <c r="LF79" s="194"/>
      <c r="LG79" s="194"/>
      <c r="LH79" s="194"/>
      <c r="LI79" s="194"/>
      <c r="LJ79" s="194"/>
      <c r="LK79" s="194"/>
      <c r="LL79" s="194"/>
      <c r="LM79" s="194"/>
      <c r="LN79" s="194"/>
      <c r="LO79" s="194"/>
      <c r="LP79" s="194"/>
      <c r="LQ79" s="194"/>
      <c r="LR79" s="194"/>
      <c r="LS79" s="194"/>
      <c r="LT79" s="194"/>
      <c r="LU79" s="194"/>
      <c r="LV79" s="194"/>
      <c r="LW79" s="194"/>
      <c r="LX79" s="194"/>
      <c r="LY79" s="194"/>
      <c r="LZ79" s="194"/>
      <c r="MA79" s="194"/>
      <c r="MB79" s="194"/>
      <c r="MC79" s="194"/>
      <c r="MD79" s="194"/>
      <c r="ME79" s="194"/>
      <c r="MF79" s="194"/>
      <c r="MG79" s="194"/>
      <c r="MH79" s="194"/>
      <c r="MI79" s="194"/>
      <c r="MJ79" s="194"/>
      <c r="MK79" s="194"/>
      <c r="ML79" s="194"/>
      <c r="MM79" s="194"/>
      <c r="MN79" s="194"/>
      <c r="MO79" s="194"/>
      <c r="MP79" s="194"/>
      <c r="MQ79" s="194"/>
      <c r="MR79" s="194"/>
      <c r="MS79" s="194"/>
      <c r="MT79" s="194"/>
      <c r="MU79" s="194"/>
      <c r="MV79" s="194"/>
      <c r="MW79" s="194"/>
      <c r="MX79" s="194"/>
      <c r="MY79" s="194"/>
      <c r="MZ79" s="194"/>
      <c r="NA79" s="194"/>
      <c r="NB79" s="194"/>
      <c r="NC79" s="194"/>
      <c r="ND79" s="194"/>
      <c r="NE79" s="194"/>
      <c r="NF79" s="194"/>
      <c r="NG79" s="194"/>
      <c r="NH79" s="194"/>
      <c r="NI79" s="194"/>
      <c r="NJ79" s="194"/>
      <c r="NK79" s="194"/>
      <c r="NL79" s="194"/>
      <c r="NM79" s="194"/>
      <c r="NN79" s="194"/>
      <c r="NO79" s="194"/>
      <c r="NP79" s="194"/>
      <c r="NQ79" s="194"/>
      <c r="NR79" s="194"/>
      <c r="NS79" s="194"/>
      <c r="NT79" s="194"/>
      <c r="NU79" s="194"/>
      <c r="NV79" s="194"/>
      <c r="NW79" s="194"/>
      <c r="NX79" s="194"/>
      <c r="NY79" s="194"/>
      <c r="NZ79" s="194"/>
      <c r="OA79" s="194"/>
      <c r="OB79" s="194"/>
      <c r="OC79" s="194"/>
      <c r="OD79" s="194"/>
      <c r="OE79" s="194"/>
      <c r="OF79" s="194"/>
      <c r="OG79" s="194"/>
      <c r="OH79" s="194"/>
      <c r="OI79" s="194"/>
      <c r="OJ79" s="194"/>
      <c r="OK79" s="194"/>
      <c r="OL79" s="194"/>
      <c r="OM79" s="194"/>
      <c r="ON79" s="194"/>
      <c r="OO79" s="194"/>
      <c r="OP79" s="194"/>
      <c r="OQ79" s="194"/>
      <c r="OR79" s="194"/>
      <c r="OS79" s="194"/>
      <c r="OT79" s="194"/>
      <c r="OU79" s="194"/>
      <c r="OV79" s="194"/>
      <c r="OW79" s="194"/>
      <c r="OX79" s="194"/>
      <c r="OY79" s="194"/>
      <c r="OZ79" s="194"/>
      <c r="PA79" s="194"/>
      <c r="PB79" s="194"/>
      <c r="PC79" s="194"/>
      <c r="PD79" s="194"/>
      <c r="PE79" s="194"/>
      <c r="PF79" s="194"/>
      <c r="PG79" s="194"/>
      <c r="PH79" s="194"/>
      <c r="PI79" s="194"/>
      <c r="PJ79" s="194"/>
      <c r="PK79" s="194"/>
      <c r="PL79" s="194"/>
      <c r="PM79" s="194"/>
      <c r="PN79" s="194"/>
      <c r="PO79" s="194"/>
      <c r="PP79" s="194"/>
      <c r="PQ79" s="194"/>
      <c r="PR79" s="194"/>
      <c r="PS79" s="194"/>
      <c r="PT79" s="194"/>
      <c r="PU79" s="194"/>
      <c r="PV79" s="194"/>
      <c r="PW79" s="194"/>
      <c r="PX79" s="194"/>
      <c r="PY79" s="194"/>
      <c r="PZ79" s="194"/>
      <c r="QA79" s="194"/>
      <c r="QB79" s="194"/>
      <c r="QC79" s="194"/>
      <c r="QD79" s="194"/>
      <c r="QE79" s="194"/>
      <c r="QF79" s="194"/>
      <c r="QG79" s="194"/>
      <c r="QH79" s="194"/>
      <c r="QI79" s="194"/>
      <c r="QJ79" s="194"/>
      <c r="QK79" s="194"/>
      <c r="QL79" s="194"/>
      <c r="QM79" s="194"/>
      <c r="QN79" s="194"/>
      <c r="QO79" s="194"/>
      <c r="QP79" s="194"/>
      <c r="QQ79" s="194"/>
      <c r="QR79" s="194"/>
      <c r="QS79" s="194"/>
      <c r="QT79" s="194"/>
      <c r="QU79" s="194"/>
      <c r="QV79" s="194"/>
      <c r="QW79" s="194"/>
      <c r="QX79" s="194"/>
      <c r="QY79" s="194"/>
      <c r="QZ79" s="194"/>
      <c r="RA79" s="194"/>
      <c r="RB79" s="194"/>
      <c r="RC79" s="194"/>
      <c r="RD79" s="194"/>
      <c r="RE79" s="194"/>
      <c r="RF79" s="194"/>
      <c r="RG79" s="194"/>
      <c r="RH79" s="194"/>
      <c r="RI79" s="194"/>
      <c r="RJ79" s="194"/>
      <c r="RK79" s="194"/>
      <c r="RL79" s="194"/>
      <c r="RM79" s="194"/>
      <c r="RN79" s="194"/>
      <c r="RO79" s="194"/>
      <c r="RP79" s="194"/>
      <c r="RQ79" s="194"/>
      <c r="RR79" s="194"/>
      <c r="RS79" s="194"/>
      <c r="RT79" s="194"/>
      <c r="RU79" s="194"/>
      <c r="RV79" s="194"/>
      <c r="RW79" s="194"/>
      <c r="RX79" s="194"/>
      <c r="RY79" s="194"/>
      <c r="RZ79" s="194"/>
      <c r="SA79" s="194"/>
      <c r="SB79" s="194"/>
      <c r="SC79" s="194"/>
      <c r="SD79" s="194"/>
      <c r="SE79" s="194"/>
      <c r="SF79" s="194"/>
      <c r="SG79" s="194"/>
      <c r="SH79" s="194"/>
      <c r="SI79" s="194"/>
      <c r="SJ79" s="194"/>
      <c r="SK79" s="194"/>
      <c r="SL79" s="194"/>
      <c r="SM79" s="194"/>
      <c r="SN79" s="194"/>
      <c r="SO79" s="194"/>
      <c r="SP79" s="194"/>
      <c r="SQ79" s="194"/>
      <c r="SR79" s="194"/>
      <c r="SS79" s="194"/>
      <c r="ST79" s="194"/>
      <c r="SU79" s="194"/>
      <c r="SV79" s="194"/>
      <c r="SW79" s="194"/>
      <c r="SX79" s="194"/>
      <c r="SY79" s="194"/>
      <c r="SZ79" s="194"/>
      <c r="TA79" s="194"/>
      <c r="TB79" s="194"/>
      <c r="TC79" s="194"/>
      <c r="TD79" s="194"/>
      <c r="TE79" s="194"/>
      <c r="TF79" s="194"/>
      <c r="TG79" s="194"/>
      <c r="TH79" s="194"/>
      <c r="TI79" s="194"/>
      <c r="TJ79" s="194"/>
      <c r="TK79" s="194"/>
      <c r="TL79" s="194"/>
      <c r="TM79" s="194"/>
      <c r="TN79" s="194"/>
      <c r="TO79" s="194"/>
      <c r="TP79" s="194"/>
      <c r="TQ79" s="194"/>
      <c r="TR79" s="194"/>
      <c r="TS79" s="194"/>
      <c r="TT79" s="194"/>
      <c r="TU79" s="194"/>
      <c r="TV79" s="194"/>
      <c r="TW79" s="194"/>
      <c r="TX79" s="194"/>
      <c r="TY79" s="194"/>
      <c r="TZ79" s="194"/>
      <c r="UA79" s="194"/>
      <c r="UB79" s="194"/>
      <c r="UC79" s="194"/>
      <c r="UD79" s="194"/>
      <c r="UE79" s="194"/>
      <c r="UF79" s="194"/>
      <c r="UG79" s="194"/>
      <c r="UH79" s="194"/>
      <c r="UI79" s="194"/>
      <c r="UJ79" s="194"/>
      <c r="UK79" s="194"/>
      <c r="UL79" s="194"/>
      <c r="UM79" s="194"/>
      <c r="UN79" s="194"/>
      <c r="UO79" s="194"/>
      <c r="UP79" s="194"/>
      <c r="UQ79" s="194"/>
      <c r="UR79" s="194"/>
      <c r="US79" s="194"/>
      <c r="UT79" s="194"/>
      <c r="UU79" s="194"/>
      <c r="UV79" s="194"/>
      <c r="UW79" s="194"/>
      <c r="UX79" s="194"/>
      <c r="UY79" s="194"/>
      <c r="UZ79" s="194"/>
      <c r="VA79" s="194"/>
      <c r="VB79" s="194"/>
      <c r="VC79" s="194"/>
      <c r="VD79" s="194"/>
      <c r="VE79" s="194"/>
      <c r="VF79" s="194"/>
      <c r="VG79" s="194"/>
      <c r="VH79" s="194"/>
      <c r="VI79" s="194"/>
      <c r="VJ79" s="194"/>
      <c r="VK79" s="194"/>
      <c r="VL79" s="194"/>
      <c r="VM79" s="194"/>
      <c r="VN79" s="194"/>
      <c r="VO79" s="194"/>
      <c r="VP79" s="194"/>
      <c r="VQ79" s="194"/>
      <c r="VR79" s="194"/>
      <c r="VS79" s="194"/>
      <c r="VT79" s="194"/>
      <c r="VU79" s="194"/>
      <c r="VV79" s="194"/>
      <c r="VW79" s="194"/>
      <c r="VX79" s="194"/>
      <c r="VY79" s="194"/>
      <c r="VZ79" s="194"/>
      <c r="WA79" s="194"/>
      <c r="WB79" s="194"/>
      <c r="WC79" s="194"/>
      <c r="WD79" s="194"/>
      <c r="WE79" s="194"/>
      <c r="WF79" s="194"/>
      <c r="WG79" s="194"/>
      <c r="WH79" s="194"/>
      <c r="WI79" s="194"/>
      <c r="WJ79" s="194"/>
      <c r="WK79" s="194"/>
      <c r="WL79" s="194"/>
      <c r="WM79" s="194"/>
      <c r="WN79" s="194"/>
      <c r="WO79" s="194"/>
      <c r="WP79" s="194"/>
      <c r="WQ79" s="194"/>
      <c r="WR79" s="194"/>
      <c r="WS79" s="194"/>
      <c r="WT79" s="194"/>
      <c r="WU79" s="194"/>
      <c r="WV79" s="194"/>
      <c r="WW79" s="194"/>
      <c r="WX79" s="194"/>
      <c r="WY79" s="194"/>
      <c r="WZ79" s="194"/>
      <c r="XA79" s="194"/>
      <c r="XB79" s="194"/>
      <c r="XC79" s="194"/>
      <c r="XD79" s="194"/>
      <c r="XE79" s="194"/>
      <c r="XF79" s="194"/>
      <c r="XG79" s="194"/>
      <c r="XH79" s="194"/>
      <c r="XI79" s="194"/>
      <c r="XJ79" s="194"/>
      <c r="XK79" s="194"/>
      <c r="XL79" s="194"/>
      <c r="XM79" s="194"/>
      <c r="XN79" s="194"/>
      <c r="XO79" s="194"/>
      <c r="XP79" s="194"/>
      <c r="XQ79" s="194"/>
      <c r="XR79" s="194"/>
      <c r="XS79" s="194"/>
      <c r="XT79" s="194"/>
      <c r="XU79" s="194"/>
      <c r="XV79" s="194"/>
      <c r="XW79" s="194"/>
      <c r="XX79" s="194"/>
      <c r="XY79" s="194"/>
      <c r="XZ79" s="194"/>
      <c r="YA79" s="194"/>
      <c r="YB79" s="194"/>
      <c r="YC79" s="194"/>
      <c r="YD79" s="194"/>
      <c r="YE79" s="194"/>
      <c r="YF79" s="194"/>
      <c r="YG79" s="194"/>
      <c r="YH79" s="194"/>
      <c r="YI79" s="194"/>
      <c r="YJ79" s="194"/>
      <c r="YK79" s="194"/>
      <c r="YL79" s="194"/>
      <c r="YM79" s="194"/>
      <c r="YN79" s="194"/>
      <c r="YO79" s="194"/>
      <c r="YP79" s="194"/>
      <c r="YQ79" s="194"/>
      <c r="YR79" s="194"/>
      <c r="YS79" s="194"/>
      <c r="YT79" s="194"/>
      <c r="YU79" s="194"/>
      <c r="YV79" s="194"/>
      <c r="YW79" s="194"/>
      <c r="YX79" s="194"/>
      <c r="YY79" s="194"/>
      <c r="YZ79" s="194"/>
      <c r="ZA79" s="194"/>
      <c r="ZB79" s="194"/>
      <c r="ZC79" s="194"/>
      <c r="ZD79" s="194"/>
      <c r="ZE79" s="194"/>
      <c r="ZF79" s="194"/>
      <c r="ZG79" s="194"/>
      <c r="ZH79" s="194"/>
      <c r="ZI79" s="194"/>
      <c r="ZJ79" s="194"/>
      <c r="ZK79" s="194"/>
      <c r="ZL79" s="194"/>
      <c r="ZM79" s="194"/>
      <c r="ZN79" s="194"/>
      <c r="ZO79" s="194"/>
      <c r="ZP79" s="194"/>
      <c r="ZQ79" s="194"/>
      <c r="ZR79" s="194"/>
      <c r="ZS79" s="194"/>
      <c r="ZT79" s="194"/>
      <c r="ZU79" s="194"/>
      <c r="ZV79" s="194"/>
      <c r="ZW79" s="194"/>
      <c r="ZX79" s="194"/>
      <c r="ZY79" s="194"/>
      <c r="ZZ79" s="194"/>
    </row>
    <row r="80" spans="1:702" s="39" customFormat="1" ht="19.5" hidden="1" customHeight="1">
      <c r="A80" s="194"/>
      <c r="B80" s="823"/>
      <c r="C80" s="672"/>
      <c r="D80" s="660"/>
      <c r="E80" s="661"/>
      <c r="F80" s="676"/>
      <c r="G80" s="663" t="str">
        <f t="shared" si="6"/>
        <v/>
      </c>
      <c r="H80" s="664"/>
      <c r="I80" s="664"/>
      <c r="J80" s="81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BS80" s="194"/>
      <c r="BT80" s="194"/>
      <c r="BU80" s="194"/>
      <c r="BV80" s="194"/>
      <c r="BW80" s="194"/>
      <c r="BX80" s="194"/>
      <c r="BY80" s="194"/>
      <c r="BZ80" s="194"/>
      <c r="CA80" s="194"/>
      <c r="CB80" s="194"/>
      <c r="CC80" s="194"/>
      <c r="CD80" s="194"/>
      <c r="CE80" s="194"/>
      <c r="CF80" s="194"/>
      <c r="CG80" s="194"/>
      <c r="CH80" s="194"/>
      <c r="CI80" s="194"/>
      <c r="CJ80" s="194"/>
      <c r="CK80" s="194"/>
      <c r="CL80" s="194"/>
      <c r="CM80" s="194"/>
      <c r="CN80" s="194"/>
      <c r="CO80" s="194"/>
      <c r="CP80" s="194"/>
      <c r="CQ80" s="194"/>
      <c r="CR80" s="194"/>
      <c r="CS80" s="194"/>
      <c r="CT80" s="194"/>
      <c r="CU80" s="194"/>
      <c r="CV80" s="194"/>
      <c r="CW80" s="194"/>
      <c r="CX80" s="194"/>
      <c r="CY80" s="194"/>
      <c r="CZ80" s="194"/>
      <c r="DA80" s="194"/>
      <c r="DB80" s="194"/>
      <c r="DC80" s="194"/>
      <c r="DD80" s="194"/>
      <c r="DE80" s="194"/>
      <c r="DF80" s="194"/>
      <c r="DG80" s="194"/>
      <c r="DH80" s="194"/>
      <c r="DI80" s="194"/>
      <c r="DJ80" s="194"/>
      <c r="DK80" s="194"/>
      <c r="DL80" s="194"/>
      <c r="DM80" s="194"/>
      <c r="DN80" s="194"/>
      <c r="DO80" s="194"/>
      <c r="DP80" s="194"/>
      <c r="DQ80" s="194"/>
      <c r="DR80" s="194"/>
      <c r="DS80" s="194"/>
      <c r="DT80" s="194"/>
      <c r="DU80" s="194"/>
      <c r="DV80" s="194"/>
      <c r="DW80" s="194"/>
      <c r="DX80" s="194"/>
      <c r="DY80" s="194"/>
      <c r="DZ80" s="194"/>
      <c r="EA80" s="194"/>
      <c r="EB80" s="194"/>
      <c r="EC80" s="194"/>
      <c r="ED80" s="194"/>
      <c r="EE80" s="194"/>
      <c r="EF80" s="194"/>
      <c r="EG80" s="194"/>
      <c r="EH80" s="194"/>
      <c r="EI80" s="194"/>
      <c r="EJ80" s="194"/>
      <c r="EK80" s="194"/>
      <c r="EL80" s="194"/>
      <c r="EM80" s="194"/>
      <c r="EN80" s="194"/>
      <c r="EO80" s="194"/>
      <c r="EP80" s="194"/>
      <c r="EQ80" s="194"/>
      <c r="ER80" s="194"/>
      <c r="ES80" s="194"/>
      <c r="ET80" s="194"/>
      <c r="EU80" s="194"/>
      <c r="EV80" s="194"/>
      <c r="EW80" s="194"/>
      <c r="EX80" s="194"/>
      <c r="EY80" s="194"/>
      <c r="EZ80" s="194"/>
      <c r="FA80" s="194"/>
      <c r="FB80" s="194"/>
      <c r="FC80" s="194"/>
      <c r="FD80" s="194"/>
      <c r="FE80" s="194"/>
      <c r="FF80" s="194"/>
      <c r="FG80" s="194"/>
      <c r="FH80" s="194"/>
      <c r="FI80" s="194"/>
      <c r="FJ80" s="194"/>
      <c r="FK80" s="194"/>
      <c r="FL80" s="194"/>
      <c r="FM80" s="194"/>
      <c r="FN80" s="194"/>
      <c r="FO80" s="194"/>
      <c r="FP80" s="194"/>
      <c r="FQ80" s="194"/>
      <c r="FR80" s="194"/>
      <c r="FS80" s="194"/>
      <c r="FT80" s="194"/>
      <c r="FU80" s="194"/>
      <c r="FV80" s="194"/>
      <c r="FW80" s="194"/>
      <c r="FX80" s="194"/>
      <c r="FY80" s="194"/>
      <c r="FZ80" s="194"/>
      <c r="GA80" s="194"/>
      <c r="GB80" s="194"/>
      <c r="GC80" s="194"/>
      <c r="GD80" s="194"/>
      <c r="GE80" s="194"/>
      <c r="GF80" s="194"/>
      <c r="GG80" s="194"/>
      <c r="GH80" s="194"/>
      <c r="GI80" s="194"/>
      <c r="GJ80" s="194"/>
      <c r="GK80" s="194"/>
      <c r="GL80" s="194"/>
      <c r="GM80" s="194"/>
      <c r="GN80" s="194"/>
      <c r="GO80" s="194"/>
      <c r="GP80" s="194"/>
      <c r="GQ80" s="194"/>
      <c r="GR80" s="194"/>
      <c r="GS80" s="194"/>
      <c r="GT80" s="194"/>
      <c r="GU80" s="194"/>
      <c r="GV80" s="194"/>
      <c r="GW80" s="194"/>
      <c r="GX80" s="194"/>
      <c r="GY80" s="194"/>
      <c r="GZ80" s="194"/>
      <c r="HA80" s="194"/>
      <c r="HB80" s="194"/>
      <c r="HC80" s="194"/>
      <c r="HD80" s="194"/>
      <c r="HE80" s="194"/>
      <c r="HF80" s="194"/>
      <c r="HG80" s="194"/>
      <c r="HH80" s="194"/>
      <c r="HI80" s="194"/>
      <c r="HJ80" s="194"/>
      <c r="HK80" s="194"/>
      <c r="HL80" s="194"/>
      <c r="HM80" s="194"/>
      <c r="HN80" s="194"/>
      <c r="HO80" s="194"/>
      <c r="HP80" s="194"/>
      <c r="HQ80" s="194"/>
      <c r="HR80" s="194"/>
      <c r="HS80" s="194"/>
      <c r="HT80" s="194"/>
      <c r="HU80" s="194"/>
      <c r="HV80" s="194"/>
      <c r="HW80" s="194"/>
      <c r="HX80" s="194"/>
      <c r="HY80" s="194"/>
      <c r="HZ80" s="194"/>
      <c r="IA80" s="194"/>
      <c r="IB80" s="194"/>
      <c r="IC80" s="194"/>
      <c r="ID80" s="194"/>
      <c r="IE80" s="194"/>
      <c r="IF80" s="194"/>
      <c r="IG80" s="194"/>
      <c r="IH80" s="194"/>
      <c r="II80" s="194"/>
      <c r="IJ80" s="194"/>
      <c r="IK80" s="194"/>
      <c r="IL80" s="194"/>
      <c r="IM80" s="194"/>
      <c r="IN80" s="194"/>
      <c r="IO80" s="194"/>
      <c r="IP80" s="194"/>
      <c r="IQ80" s="194"/>
      <c r="IR80" s="194"/>
      <c r="IS80" s="194"/>
      <c r="IT80" s="194"/>
      <c r="IU80" s="194"/>
      <c r="IV80" s="194"/>
      <c r="IW80" s="194"/>
      <c r="IX80" s="194"/>
      <c r="IY80" s="194"/>
      <c r="IZ80" s="194"/>
      <c r="JA80" s="194"/>
      <c r="JB80" s="194"/>
      <c r="JC80" s="194"/>
      <c r="JD80" s="194"/>
      <c r="JE80" s="194"/>
      <c r="JF80" s="194"/>
      <c r="JG80" s="194"/>
      <c r="JH80" s="194"/>
      <c r="JI80" s="194"/>
      <c r="JJ80" s="194"/>
      <c r="JK80" s="194"/>
      <c r="JL80" s="194"/>
      <c r="JM80" s="194"/>
      <c r="JN80" s="194"/>
      <c r="JO80" s="194"/>
      <c r="JP80" s="194"/>
      <c r="JQ80" s="194"/>
      <c r="JR80" s="194"/>
      <c r="JS80" s="194"/>
      <c r="JT80" s="194"/>
      <c r="JU80" s="194"/>
      <c r="JV80" s="194"/>
      <c r="JW80" s="194"/>
      <c r="JX80" s="194"/>
      <c r="JY80" s="194"/>
      <c r="JZ80" s="194"/>
      <c r="KA80" s="194"/>
      <c r="KB80" s="194"/>
      <c r="KC80" s="194"/>
      <c r="KD80" s="194"/>
      <c r="KE80" s="194"/>
      <c r="KF80" s="194"/>
      <c r="KG80" s="194"/>
      <c r="KH80" s="194"/>
      <c r="KI80" s="194"/>
      <c r="KJ80" s="194"/>
      <c r="KK80" s="194"/>
      <c r="KL80" s="194"/>
      <c r="KM80" s="194"/>
      <c r="KN80" s="194"/>
      <c r="KO80" s="194"/>
      <c r="KP80" s="194"/>
      <c r="KQ80" s="194"/>
      <c r="KR80" s="194"/>
      <c r="KS80" s="194"/>
      <c r="KT80" s="194"/>
      <c r="KU80" s="194"/>
      <c r="KV80" s="194"/>
      <c r="KW80" s="194"/>
      <c r="KX80" s="194"/>
      <c r="KY80" s="194"/>
      <c r="KZ80" s="194"/>
      <c r="LA80" s="194"/>
      <c r="LB80" s="194"/>
      <c r="LC80" s="194"/>
      <c r="LD80" s="194"/>
      <c r="LE80" s="194"/>
      <c r="LF80" s="194"/>
      <c r="LG80" s="194"/>
      <c r="LH80" s="194"/>
      <c r="LI80" s="194"/>
      <c r="LJ80" s="194"/>
      <c r="LK80" s="194"/>
      <c r="LL80" s="194"/>
      <c r="LM80" s="194"/>
      <c r="LN80" s="194"/>
      <c r="LO80" s="194"/>
      <c r="LP80" s="194"/>
      <c r="LQ80" s="194"/>
      <c r="LR80" s="194"/>
      <c r="LS80" s="194"/>
      <c r="LT80" s="194"/>
      <c r="LU80" s="194"/>
      <c r="LV80" s="194"/>
      <c r="LW80" s="194"/>
      <c r="LX80" s="194"/>
      <c r="LY80" s="194"/>
      <c r="LZ80" s="194"/>
      <c r="MA80" s="194"/>
      <c r="MB80" s="194"/>
      <c r="MC80" s="194"/>
      <c r="MD80" s="194"/>
      <c r="ME80" s="194"/>
      <c r="MF80" s="194"/>
      <c r="MG80" s="194"/>
      <c r="MH80" s="194"/>
      <c r="MI80" s="194"/>
      <c r="MJ80" s="194"/>
      <c r="MK80" s="194"/>
      <c r="ML80" s="194"/>
      <c r="MM80" s="194"/>
      <c r="MN80" s="194"/>
      <c r="MO80" s="194"/>
      <c r="MP80" s="194"/>
      <c r="MQ80" s="194"/>
      <c r="MR80" s="194"/>
      <c r="MS80" s="194"/>
      <c r="MT80" s="194"/>
      <c r="MU80" s="194"/>
      <c r="MV80" s="194"/>
      <c r="MW80" s="194"/>
      <c r="MX80" s="194"/>
      <c r="MY80" s="194"/>
      <c r="MZ80" s="194"/>
      <c r="NA80" s="194"/>
      <c r="NB80" s="194"/>
      <c r="NC80" s="194"/>
      <c r="ND80" s="194"/>
      <c r="NE80" s="194"/>
      <c r="NF80" s="194"/>
      <c r="NG80" s="194"/>
      <c r="NH80" s="194"/>
      <c r="NI80" s="194"/>
      <c r="NJ80" s="194"/>
      <c r="NK80" s="194"/>
      <c r="NL80" s="194"/>
      <c r="NM80" s="194"/>
      <c r="NN80" s="194"/>
      <c r="NO80" s="194"/>
      <c r="NP80" s="194"/>
      <c r="NQ80" s="194"/>
      <c r="NR80" s="194"/>
      <c r="NS80" s="194"/>
      <c r="NT80" s="194"/>
      <c r="NU80" s="194"/>
      <c r="NV80" s="194"/>
      <c r="NW80" s="194"/>
      <c r="NX80" s="194"/>
      <c r="NY80" s="194"/>
      <c r="NZ80" s="194"/>
      <c r="OA80" s="194"/>
      <c r="OB80" s="194"/>
      <c r="OC80" s="194"/>
      <c r="OD80" s="194"/>
      <c r="OE80" s="194"/>
      <c r="OF80" s="194"/>
      <c r="OG80" s="194"/>
      <c r="OH80" s="194"/>
      <c r="OI80" s="194"/>
      <c r="OJ80" s="194"/>
      <c r="OK80" s="194"/>
      <c r="OL80" s="194"/>
      <c r="OM80" s="194"/>
      <c r="ON80" s="194"/>
      <c r="OO80" s="194"/>
      <c r="OP80" s="194"/>
      <c r="OQ80" s="194"/>
      <c r="OR80" s="194"/>
      <c r="OS80" s="194"/>
      <c r="OT80" s="194"/>
      <c r="OU80" s="194"/>
      <c r="OV80" s="194"/>
      <c r="OW80" s="194"/>
      <c r="OX80" s="194"/>
      <c r="OY80" s="194"/>
      <c r="OZ80" s="194"/>
      <c r="PA80" s="194"/>
      <c r="PB80" s="194"/>
      <c r="PC80" s="194"/>
      <c r="PD80" s="194"/>
      <c r="PE80" s="194"/>
      <c r="PF80" s="194"/>
      <c r="PG80" s="194"/>
      <c r="PH80" s="194"/>
      <c r="PI80" s="194"/>
      <c r="PJ80" s="194"/>
      <c r="PK80" s="194"/>
      <c r="PL80" s="194"/>
      <c r="PM80" s="194"/>
      <c r="PN80" s="194"/>
      <c r="PO80" s="194"/>
      <c r="PP80" s="194"/>
      <c r="PQ80" s="194"/>
      <c r="PR80" s="194"/>
      <c r="PS80" s="194"/>
      <c r="PT80" s="194"/>
      <c r="PU80" s="194"/>
      <c r="PV80" s="194"/>
      <c r="PW80" s="194"/>
      <c r="PX80" s="194"/>
      <c r="PY80" s="194"/>
      <c r="PZ80" s="194"/>
      <c r="QA80" s="194"/>
      <c r="QB80" s="194"/>
      <c r="QC80" s="194"/>
      <c r="QD80" s="194"/>
      <c r="QE80" s="194"/>
      <c r="QF80" s="194"/>
      <c r="QG80" s="194"/>
      <c r="QH80" s="194"/>
      <c r="QI80" s="194"/>
      <c r="QJ80" s="194"/>
      <c r="QK80" s="194"/>
      <c r="QL80" s="194"/>
      <c r="QM80" s="194"/>
      <c r="QN80" s="194"/>
      <c r="QO80" s="194"/>
      <c r="QP80" s="194"/>
      <c r="QQ80" s="194"/>
      <c r="QR80" s="194"/>
      <c r="QS80" s="194"/>
      <c r="QT80" s="194"/>
      <c r="QU80" s="194"/>
      <c r="QV80" s="194"/>
      <c r="QW80" s="194"/>
      <c r="QX80" s="194"/>
      <c r="QY80" s="194"/>
      <c r="QZ80" s="194"/>
      <c r="RA80" s="194"/>
      <c r="RB80" s="194"/>
      <c r="RC80" s="194"/>
      <c r="RD80" s="194"/>
      <c r="RE80" s="194"/>
      <c r="RF80" s="194"/>
      <c r="RG80" s="194"/>
      <c r="RH80" s="194"/>
      <c r="RI80" s="194"/>
      <c r="RJ80" s="194"/>
      <c r="RK80" s="194"/>
      <c r="RL80" s="194"/>
      <c r="RM80" s="194"/>
      <c r="RN80" s="194"/>
      <c r="RO80" s="194"/>
      <c r="RP80" s="194"/>
      <c r="RQ80" s="194"/>
      <c r="RR80" s="194"/>
      <c r="RS80" s="194"/>
      <c r="RT80" s="194"/>
      <c r="RU80" s="194"/>
      <c r="RV80" s="194"/>
      <c r="RW80" s="194"/>
      <c r="RX80" s="194"/>
      <c r="RY80" s="194"/>
      <c r="RZ80" s="194"/>
      <c r="SA80" s="194"/>
      <c r="SB80" s="194"/>
      <c r="SC80" s="194"/>
      <c r="SD80" s="194"/>
      <c r="SE80" s="194"/>
      <c r="SF80" s="194"/>
      <c r="SG80" s="194"/>
      <c r="SH80" s="194"/>
      <c r="SI80" s="194"/>
      <c r="SJ80" s="194"/>
      <c r="SK80" s="194"/>
      <c r="SL80" s="194"/>
      <c r="SM80" s="194"/>
      <c r="SN80" s="194"/>
      <c r="SO80" s="194"/>
      <c r="SP80" s="194"/>
      <c r="SQ80" s="194"/>
      <c r="SR80" s="194"/>
      <c r="SS80" s="194"/>
      <c r="ST80" s="194"/>
      <c r="SU80" s="194"/>
      <c r="SV80" s="194"/>
      <c r="SW80" s="194"/>
      <c r="SX80" s="194"/>
      <c r="SY80" s="194"/>
      <c r="SZ80" s="194"/>
      <c r="TA80" s="194"/>
      <c r="TB80" s="194"/>
      <c r="TC80" s="194"/>
      <c r="TD80" s="194"/>
      <c r="TE80" s="194"/>
      <c r="TF80" s="194"/>
      <c r="TG80" s="194"/>
      <c r="TH80" s="194"/>
      <c r="TI80" s="194"/>
      <c r="TJ80" s="194"/>
      <c r="TK80" s="194"/>
      <c r="TL80" s="194"/>
      <c r="TM80" s="194"/>
      <c r="TN80" s="194"/>
      <c r="TO80" s="194"/>
      <c r="TP80" s="194"/>
      <c r="TQ80" s="194"/>
      <c r="TR80" s="194"/>
      <c r="TS80" s="194"/>
      <c r="TT80" s="194"/>
      <c r="TU80" s="194"/>
      <c r="TV80" s="194"/>
      <c r="TW80" s="194"/>
      <c r="TX80" s="194"/>
      <c r="TY80" s="194"/>
      <c r="TZ80" s="194"/>
      <c r="UA80" s="194"/>
      <c r="UB80" s="194"/>
      <c r="UC80" s="194"/>
      <c r="UD80" s="194"/>
      <c r="UE80" s="194"/>
      <c r="UF80" s="194"/>
      <c r="UG80" s="194"/>
      <c r="UH80" s="194"/>
      <c r="UI80" s="194"/>
      <c r="UJ80" s="194"/>
      <c r="UK80" s="194"/>
      <c r="UL80" s="194"/>
      <c r="UM80" s="194"/>
      <c r="UN80" s="194"/>
      <c r="UO80" s="194"/>
      <c r="UP80" s="194"/>
      <c r="UQ80" s="194"/>
      <c r="UR80" s="194"/>
      <c r="US80" s="194"/>
      <c r="UT80" s="194"/>
      <c r="UU80" s="194"/>
      <c r="UV80" s="194"/>
      <c r="UW80" s="194"/>
      <c r="UX80" s="194"/>
      <c r="UY80" s="194"/>
      <c r="UZ80" s="194"/>
      <c r="VA80" s="194"/>
      <c r="VB80" s="194"/>
      <c r="VC80" s="194"/>
      <c r="VD80" s="194"/>
      <c r="VE80" s="194"/>
      <c r="VF80" s="194"/>
      <c r="VG80" s="194"/>
      <c r="VH80" s="194"/>
      <c r="VI80" s="194"/>
      <c r="VJ80" s="194"/>
      <c r="VK80" s="194"/>
      <c r="VL80" s="194"/>
      <c r="VM80" s="194"/>
      <c r="VN80" s="194"/>
      <c r="VO80" s="194"/>
      <c r="VP80" s="194"/>
      <c r="VQ80" s="194"/>
      <c r="VR80" s="194"/>
      <c r="VS80" s="194"/>
      <c r="VT80" s="194"/>
      <c r="VU80" s="194"/>
      <c r="VV80" s="194"/>
      <c r="VW80" s="194"/>
      <c r="VX80" s="194"/>
      <c r="VY80" s="194"/>
      <c r="VZ80" s="194"/>
      <c r="WA80" s="194"/>
      <c r="WB80" s="194"/>
      <c r="WC80" s="194"/>
      <c r="WD80" s="194"/>
      <c r="WE80" s="194"/>
      <c r="WF80" s="194"/>
      <c r="WG80" s="194"/>
      <c r="WH80" s="194"/>
      <c r="WI80" s="194"/>
      <c r="WJ80" s="194"/>
      <c r="WK80" s="194"/>
      <c r="WL80" s="194"/>
      <c r="WM80" s="194"/>
      <c r="WN80" s="194"/>
      <c r="WO80" s="194"/>
      <c r="WP80" s="194"/>
      <c r="WQ80" s="194"/>
      <c r="WR80" s="194"/>
      <c r="WS80" s="194"/>
      <c r="WT80" s="194"/>
      <c r="WU80" s="194"/>
      <c r="WV80" s="194"/>
      <c r="WW80" s="194"/>
      <c r="WX80" s="194"/>
      <c r="WY80" s="194"/>
      <c r="WZ80" s="194"/>
      <c r="XA80" s="194"/>
      <c r="XB80" s="194"/>
      <c r="XC80" s="194"/>
      <c r="XD80" s="194"/>
      <c r="XE80" s="194"/>
      <c r="XF80" s="194"/>
      <c r="XG80" s="194"/>
      <c r="XH80" s="194"/>
      <c r="XI80" s="194"/>
      <c r="XJ80" s="194"/>
      <c r="XK80" s="194"/>
      <c r="XL80" s="194"/>
      <c r="XM80" s="194"/>
      <c r="XN80" s="194"/>
      <c r="XO80" s="194"/>
      <c r="XP80" s="194"/>
      <c r="XQ80" s="194"/>
      <c r="XR80" s="194"/>
      <c r="XS80" s="194"/>
      <c r="XT80" s="194"/>
      <c r="XU80" s="194"/>
      <c r="XV80" s="194"/>
      <c r="XW80" s="194"/>
      <c r="XX80" s="194"/>
      <c r="XY80" s="194"/>
      <c r="XZ80" s="194"/>
      <c r="YA80" s="194"/>
      <c r="YB80" s="194"/>
      <c r="YC80" s="194"/>
      <c r="YD80" s="194"/>
      <c r="YE80" s="194"/>
      <c r="YF80" s="194"/>
      <c r="YG80" s="194"/>
      <c r="YH80" s="194"/>
      <c r="YI80" s="194"/>
      <c r="YJ80" s="194"/>
      <c r="YK80" s="194"/>
      <c r="YL80" s="194"/>
      <c r="YM80" s="194"/>
      <c r="YN80" s="194"/>
      <c r="YO80" s="194"/>
      <c r="YP80" s="194"/>
      <c r="YQ80" s="194"/>
      <c r="YR80" s="194"/>
      <c r="YS80" s="194"/>
      <c r="YT80" s="194"/>
      <c r="YU80" s="194"/>
      <c r="YV80" s="194"/>
      <c r="YW80" s="194"/>
      <c r="YX80" s="194"/>
      <c r="YY80" s="194"/>
      <c r="YZ80" s="194"/>
      <c r="ZA80" s="194"/>
      <c r="ZB80" s="194"/>
      <c r="ZC80" s="194"/>
      <c r="ZD80" s="194"/>
      <c r="ZE80" s="194"/>
      <c r="ZF80" s="194"/>
      <c r="ZG80" s="194"/>
      <c r="ZH80" s="194"/>
      <c r="ZI80" s="194"/>
      <c r="ZJ80" s="194"/>
      <c r="ZK80" s="194"/>
      <c r="ZL80" s="194"/>
      <c r="ZM80" s="194"/>
      <c r="ZN80" s="194"/>
      <c r="ZO80" s="194"/>
      <c r="ZP80" s="194"/>
      <c r="ZQ80" s="194"/>
      <c r="ZR80" s="194"/>
      <c r="ZS80" s="194"/>
      <c r="ZT80" s="194"/>
      <c r="ZU80" s="194"/>
      <c r="ZV80" s="194"/>
      <c r="ZW80" s="194"/>
      <c r="ZX80" s="194"/>
      <c r="ZY80" s="194"/>
      <c r="ZZ80" s="194"/>
    </row>
    <row r="81" spans="1:702" s="39" customFormat="1" ht="19.5" hidden="1" customHeight="1">
      <c r="A81" s="194"/>
      <c r="B81" s="823"/>
      <c r="C81" s="672"/>
      <c r="D81" s="660"/>
      <c r="E81" s="661"/>
      <c r="F81" s="676"/>
      <c r="G81" s="663" t="str">
        <f t="shared" si="6"/>
        <v/>
      </c>
      <c r="H81" s="664"/>
      <c r="I81" s="664"/>
      <c r="J81" s="814"/>
      <c r="K81" s="194"/>
      <c r="L81" s="194"/>
      <c r="M81" s="194"/>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194"/>
      <c r="BU81" s="194"/>
      <c r="BV81" s="194"/>
      <c r="BW81" s="194"/>
      <c r="BX81" s="194"/>
      <c r="BY81" s="194"/>
      <c r="BZ81" s="194"/>
      <c r="CA81" s="194"/>
      <c r="CB81" s="194"/>
      <c r="CC81" s="194"/>
      <c r="CD81" s="194"/>
      <c r="CE81" s="194"/>
      <c r="CF81" s="194"/>
      <c r="CG81" s="194"/>
      <c r="CH81" s="194"/>
      <c r="CI81" s="194"/>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194"/>
      <c r="EU81" s="194"/>
      <c r="EV81" s="194"/>
      <c r="EW81" s="194"/>
      <c r="EX81" s="194"/>
      <c r="EY81" s="194"/>
      <c r="EZ81" s="194"/>
      <c r="FA81" s="194"/>
      <c r="FB81" s="194"/>
      <c r="FC81" s="194"/>
      <c r="FD81" s="194"/>
      <c r="FE81" s="194"/>
      <c r="FF81" s="194"/>
      <c r="FG81" s="194"/>
      <c r="FH81" s="194"/>
      <c r="FI81" s="194"/>
      <c r="FJ81" s="194"/>
      <c r="FK81" s="194"/>
      <c r="FL81" s="194"/>
      <c r="FM81" s="194"/>
      <c r="FN81" s="194"/>
      <c r="FO81" s="194"/>
      <c r="FP81" s="194"/>
      <c r="FQ81" s="194"/>
      <c r="FR81" s="194"/>
      <c r="FS81" s="194"/>
      <c r="FT81" s="194"/>
      <c r="FU81" s="194"/>
      <c r="FV81" s="194"/>
      <c r="FW81" s="194"/>
      <c r="FX81" s="194"/>
      <c r="FY81" s="194"/>
      <c r="FZ81" s="194"/>
      <c r="GA81" s="194"/>
      <c r="GB81" s="194"/>
      <c r="GC81" s="194"/>
      <c r="GD81" s="194"/>
      <c r="GE81" s="194"/>
      <c r="GF81" s="194"/>
      <c r="GG81" s="194"/>
      <c r="GH81" s="194"/>
      <c r="GI81" s="194"/>
      <c r="GJ81" s="194"/>
      <c r="GK81" s="194"/>
      <c r="GL81" s="194"/>
      <c r="GM81" s="194"/>
      <c r="GN81" s="194"/>
      <c r="GO81" s="194"/>
      <c r="GP81" s="194"/>
      <c r="GQ81" s="194"/>
      <c r="GR81" s="194"/>
      <c r="GS81" s="194"/>
      <c r="GT81" s="194"/>
      <c r="GU81" s="194"/>
      <c r="GV81" s="194"/>
      <c r="GW81" s="194"/>
      <c r="GX81" s="194"/>
      <c r="GY81" s="194"/>
      <c r="GZ81" s="194"/>
      <c r="HA81" s="194"/>
      <c r="HB81" s="194"/>
      <c r="HC81" s="194"/>
      <c r="HD81" s="194"/>
      <c r="HE81" s="194"/>
      <c r="HF81" s="194"/>
      <c r="HG81" s="194"/>
      <c r="HH81" s="194"/>
      <c r="HI81" s="194"/>
      <c r="HJ81" s="194"/>
      <c r="HK81" s="194"/>
      <c r="HL81" s="194"/>
      <c r="HM81" s="194"/>
      <c r="HN81" s="194"/>
      <c r="HO81" s="194"/>
      <c r="HP81" s="194"/>
      <c r="HQ81" s="194"/>
      <c r="HR81" s="194"/>
      <c r="HS81" s="194"/>
      <c r="HT81" s="194"/>
      <c r="HU81" s="194"/>
      <c r="HV81" s="194"/>
      <c r="HW81" s="194"/>
      <c r="HX81" s="194"/>
      <c r="HY81" s="194"/>
      <c r="HZ81" s="194"/>
      <c r="IA81" s="194"/>
      <c r="IB81" s="194"/>
      <c r="IC81" s="194"/>
      <c r="ID81" s="194"/>
      <c r="IE81" s="194"/>
      <c r="IF81" s="194"/>
      <c r="IG81" s="194"/>
      <c r="IH81" s="194"/>
      <c r="II81" s="194"/>
      <c r="IJ81" s="194"/>
      <c r="IK81" s="194"/>
      <c r="IL81" s="194"/>
      <c r="IM81" s="194"/>
      <c r="IN81" s="194"/>
      <c r="IO81" s="194"/>
      <c r="IP81" s="194"/>
      <c r="IQ81" s="194"/>
      <c r="IR81" s="194"/>
      <c r="IS81" s="194"/>
      <c r="IT81" s="194"/>
      <c r="IU81" s="194"/>
      <c r="IV81" s="194"/>
      <c r="IW81" s="194"/>
      <c r="IX81" s="194"/>
      <c r="IY81" s="194"/>
      <c r="IZ81" s="194"/>
      <c r="JA81" s="194"/>
      <c r="JB81" s="194"/>
      <c r="JC81" s="194"/>
      <c r="JD81" s="194"/>
      <c r="JE81" s="194"/>
      <c r="JF81" s="194"/>
      <c r="JG81" s="194"/>
      <c r="JH81" s="194"/>
      <c r="JI81" s="194"/>
      <c r="JJ81" s="194"/>
      <c r="JK81" s="194"/>
      <c r="JL81" s="194"/>
      <c r="JM81" s="194"/>
      <c r="JN81" s="194"/>
      <c r="JO81" s="194"/>
      <c r="JP81" s="194"/>
      <c r="JQ81" s="194"/>
      <c r="JR81" s="194"/>
      <c r="JS81" s="194"/>
      <c r="JT81" s="194"/>
      <c r="JU81" s="194"/>
      <c r="JV81" s="194"/>
      <c r="JW81" s="194"/>
      <c r="JX81" s="194"/>
      <c r="JY81" s="194"/>
      <c r="JZ81" s="194"/>
      <c r="KA81" s="194"/>
      <c r="KB81" s="194"/>
      <c r="KC81" s="194"/>
      <c r="KD81" s="194"/>
      <c r="KE81" s="194"/>
      <c r="KF81" s="194"/>
      <c r="KG81" s="194"/>
      <c r="KH81" s="194"/>
      <c r="KI81" s="194"/>
      <c r="KJ81" s="194"/>
      <c r="KK81" s="194"/>
      <c r="KL81" s="194"/>
      <c r="KM81" s="194"/>
      <c r="KN81" s="194"/>
      <c r="KO81" s="194"/>
      <c r="KP81" s="194"/>
      <c r="KQ81" s="194"/>
      <c r="KR81" s="194"/>
      <c r="KS81" s="194"/>
      <c r="KT81" s="194"/>
      <c r="KU81" s="194"/>
      <c r="KV81" s="194"/>
      <c r="KW81" s="194"/>
      <c r="KX81" s="194"/>
      <c r="KY81" s="194"/>
      <c r="KZ81" s="194"/>
      <c r="LA81" s="194"/>
      <c r="LB81" s="194"/>
      <c r="LC81" s="194"/>
      <c r="LD81" s="194"/>
      <c r="LE81" s="194"/>
      <c r="LF81" s="194"/>
      <c r="LG81" s="194"/>
      <c r="LH81" s="194"/>
      <c r="LI81" s="194"/>
      <c r="LJ81" s="194"/>
      <c r="LK81" s="194"/>
      <c r="LL81" s="194"/>
      <c r="LM81" s="194"/>
      <c r="LN81" s="194"/>
      <c r="LO81" s="194"/>
      <c r="LP81" s="194"/>
      <c r="LQ81" s="194"/>
      <c r="LR81" s="194"/>
      <c r="LS81" s="194"/>
      <c r="LT81" s="194"/>
      <c r="LU81" s="194"/>
      <c r="LV81" s="194"/>
      <c r="LW81" s="194"/>
      <c r="LX81" s="194"/>
      <c r="LY81" s="194"/>
      <c r="LZ81" s="194"/>
      <c r="MA81" s="194"/>
      <c r="MB81" s="194"/>
      <c r="MC81" s="194"/>
      <c r="MD81" s="194"/>
      <c r="ME81" s="194"/>
      <c r="MF81" s="194"/>
      <c r="MG81" s="194"/>
      <c r="MH81" s="194"/>
      <c r="MI81" s="194"/>
      <c r="MJ81" s="194"/>
      <c r="MK81" s="194"/>
      <c r="ML81" s="194"/>
      <c r="MM81" s="194"/>
      <c r="MN81" s="194"/>
      <c r="MO81" s="194"/>
      <c r="MP81" s="194"/>
      <c r="MQ81" s="194"/>
      <c r="MR81" s="194"/>
      <c r="MS81" s="194"/>
      <c r="MT81" s="194"/>
      <c r="MU81" s="194"/>
      <c r="MV81" s="194"/>
      <c r="MW81" s="194"/>
      <c r="MX81" s="194"/>
      <c r="MY81" s="194"/>
      <c r="MZ81" s="194"/>
      <c r="NA81" s="194"/>
      <c r="NB81" s="194"/>
      <c r="NC81" s="194"/>
      <c r="ND81" s="194"/>
      <c r="NE81" s="194"/>
      <c r="NF81" s="194"/>
      <c r="NG81" s="194"/>
      <c r="NH81" s="194"/>
      <c r="NI81" s="194"/>
      <c r="NJ81" s="194"/>
      <c r="NK81" s="194"/>
      <c r="NL81" s="194"/>
      <c r="NM81" s="194"/>
      <c r="NN81" s="194"/>
      <c r="NO81" s="194"/>
      <c r="NP81" s="194"/>
      <c r="NQ81" s="194"/>
      <c r="NR81" s="194"/>
      <c r="NS81" s="194"/>
      <c r="NT81" s="194"/>
      <c r="NU81" s="194"/>
      <c r="NV81" s="194"/>
      <c r="NW81" s="194"/>
      <c r="NX81" s="194"/>
      <c r="NY81" s="194"/>
      <c r="NZ81" s="194"/>
      <c r="OA81" s="194"/>
      <c r="OB81" s="194"/>
      <c r="OC81" s="194"/>
      <c r="OD81" s="194"/>
      <c r="OE81" s="194"/>
      <c r="OF81" s="194"/>
      <c r="OG81" s="194"/>
      <c r="OH81" s="194"/>
      <c r="OI81" s="194"/>
      <c r="OJ81" s="194"/>
      <c r="OK81" s="194"/>
      <c r="OL81" s="194"/>
      <c r="OM81" s="194"/>
      <c r="ON81" s="194"/>
      <c r="OO81" s="194"/>
      <c r="OP81" s="194"/>
      <c r="OQ81" s="194"/>
      <c r="OR81" s="194"/>
      <c r="OS81" s="194"/>
      <c r="OT81" s="194"/>
      <c r="OU81" s="194"/>
      <c r="OV81" s="194"/>
      <c r="OW81" s="194"/>
      <c r="OX81" s="194"/>
      <c r="OY81" s="194"/>
      <c r="OZ81" s="194"/>
      <c r="PA81" s="194"/>
      <c r="PB81" s="194"/>
      <c r="PC81" s="194"/>
      <c r="PD81" s="194"/>
      <c r="PE81" s="194"/>
      <c r="PF81" s="194"/>
      <c r="PG81" s="194"/>
      <c r="PH81" s="194"/>
      <c r="PI81" s="194"/>
      <c r="PJ81" s="194"/>
      <c r="PK81" s="194"/>
      <c r="PL81" s="194"/>
      <c r="PM81" s="194"/>
      <c r="PN81" s="194"/>
      <c r="PO81" s="194"/>
      <c r="PP81" s="194"/>
      <c r="PQ81" s="194"/>
      <c r="PR81" s="194"/>
      <c r="PS81" s="194"/>
      <c r="PT81" s="194"/>
      <c r="PU81" s="194"/>
      <c r="PV81" s="194"/>
      <c r="PW81" s="194"/>
      <c r="PX81" s="194"/>
      <c r="PY81" s="194"/>
      <c r="PZ81" s="194"/>
      <c r="QA81" s="194"/>
      <c r="QB81" s="194"/>
      <c r="QC81" s="194"/>
      <c r="QD81" s="194"/>
      <c r="QE81" s="194"/>
      <c r="QF81" s="194"/>
      <c r="QG81" s="194"/>
      <c r="QH81" s="194"/>
      <c r="QI81" s="194"/>
      <c r="QJ81" s="194"/>
      <c r="QK81" s="194"/>
      <c r="QL81" s="194"/>
      <c r="QM81" s="194"/>
      <c r="QN81" s="194"/>
      <c r="QO81" s="194"/>
      <c r="QP81" s="194"/>
      <c r="QQ81" s="194"/>
      <c r="QR81" s="194"/>
      <c r="QS81" s="194"/>
      <c r="QT81" s="194"/>
      <c r="QU81" s="194"/>
      <c r="QV81" s="194"/>
      <c r="QW81" s="194"/>
      <c r="QX81" s="194"/>
      <c r="QY81" s="194"/>
      <c r="QZ81" s="194"/>
      <c r="RA81" s="194"/>
      <c r="RB81" s="194"/>
      <c r="RC81" s="194"/>
      <c r="RD81" s="194"/>
      <c r="RE81" s="194"/>
      <c r="RF81" s="194"/>
      <c r="RG81" s="194"/>
      <c r="RH81" s="194"/>
      <c r="RI81" s="194"/>
      <c r="RJ81" s="194"/>
      <c r="RK81" s="194"/>
      <c r="RL81" s="194"/>
      <c r="RM81" s="194"/>
      <c r="RN81" s="194"/>
      <c r="RO81" s="194"/>
      <c r="RP81" s="194"/>
      <c r="RQ81" s="194"/>
      <c r="RR81" s="194"/>
      <c r="RS81" s="194"/>
      <c r="RT81" s="194"/>
      <c r="RU81" s="194"/>
      <c r="RV81" s="194"/>
      <c r="RW81" s="194"/>
      <c r="RX81" s="194"/>
      <c r="RY81" s="194"/>
      <c r="RZ81" s="194"/>
      <c r="SA81" s="194"/>
      <c r="SB81" s="194"/>
      <c r="SC81" s="194"/>
      <c r="SD81" s="194"/>
      <c r="SE81" s="194"/>
      <c r="SF81" s="194"/>
      <c r="SG81" s="194"/>
      <c r="SH81" s="194"/>
      <c r="SI81" s="194"/>
      <c r="SJ81" s="194"/>
      <c r="SK81" s="194"/>
      <c r="SL81" s="194"/>
      <c r="SM81" s="194"/>
      <c r="SN81" s="194"/>
      <c r="SO81" s="194"/>
      <c r="SP81" s="194"/>
      <c r="SQ81" s="194"/>
      <c r="SR81" s="194"/>
      <c r="SS81" s="194"/>
      <c r="ST81" s="194"/>
      <c r="SU81" s="194"/>
      <c r="SV81" s="194"/>
      <c r="SW81" s="194"/>
      <c r="SX81" s="194"/>
      <c r="SY81" s="194"/>
      <c r="SZ81" s="194"/>
      <c r="TA81" s="194"/>
      <c r="TB81" s="194"/>
      <c r="TC81" s="194"/>
      <c r="TD81" s="194"/>
      <c r="TE81" s="194"/>
      <c r="TF81" s="194"/>
      <c r="TG81" s="194"/>
      <c r="TH81" s="194"/>
      <c r="TI81" s="194"/>
      <c r="TJ81" s="194"/>
      <c r="TK81" s="194"/>
      <c r="TL81" s="194"/>
      <c r="TM81" s="194"/>
      <c r="TN81" s="194"/>
      <c r="TO81" s="194"/>
      <c r="TP81" s="194"/>
      <c r="TQ81" s="194"/>
      <c r="TR81" s="194"/>
      <c r="TS81" s="194"/>
      <c r="TT81" s="194"/>
      <c r="TU81" s="194"/>
      <c r="TV81" s="194"/>
      <c r="TW81" s="194"/>
      <c r="TX81" s="194"/>
      <c r="TY81" s="194"/>
      <c r="TZ81" s="194"/>
      <c r="UA81" s="194"/>
      <c r="UB81" s="194"/>
      <c r="UC81" s="194"/>
      <c r="UD81" s="194"/>
      <c r="UE81" s="194"/>
      <c r="UF81" s="194"/>
      <c r="UG81" s="194"/>
      <c r="UH81" s="194"/>
      <c r="UI81" s="194"/>
      <c r="UJ81" s="194"/>
      <c r="UK81" s="194"/>
      <c r="UL81" s="194"/>
      <c r="UM81" s="194"/>
      <c r="UN81" s="194"/>
      <c r="UO81" s="194"/>
      <c r="UP81" s="194"/>
      <c r="UQ81" s="194"/>
      <c r="UR81" s="194"/>
      <c r="US81" s="194"/>
      <c r="UT81" s="194"/>
      <c r="UU81" s="194"/>
      <c r="UV81" s="194"/>
      <c r="UW81" s="194"/>
      <c r="UX81" s="194"/>
      <c r="UY81" s="194"/>
      <c r="UZ81" s="194"/>
      <c r="VA81" s="194"/>
      <c r="VB81" s="194"/>
      <c r="VC81" s="194"/>
      <c r="VD81" s="194"/>
      <c r="VE81" s="194"/>
      <c r="VF81" s="194"/>
      <c r="VG81" s="194"/>
      <c r="VH81" s="194"/>
      <c r="VI81" s="194"/>
      <c r="VJ81" s="194"/>
      <c r="VK81" s="194"/>
      <c r="VL81" s="194"/>
      <c r="VM81" s="194"/>
      <c r="VN81" s="194"/>
      <c r="VO81" s="194"/>
      <c r="VP81" s="194"/>
      <c r="VQ81" s="194"/>
      <c r="VR81" s="194"/>
      <c r="VS81" s="194"/>
      <c r="VT81" s="194"/>
      <c r="VU81" s="194"/>
      <c r="VV81" s="194"/>
      <c r="VW81" s="194"/>
      <c r="VX81" s="194"/>
      <c r="VY81" s="194"/>
      <c r="VZ81" s="194"/>
      <c r="WA81" s="194"/>
      <c r="WB81" s="194"/>
      <c r="WC81" s="194"/>
      <c r="WD81" s="194"/>
      <c r="WE81" s="194"/>
      <c r="WF81" s="194"/>
      <c r="WG81" s="194"/>
      <c r="WH81" s="194"/>
      <c r="WI81" s="194"/>
      <c r="WJ81" s="194"/>
      <c r="WK81" s="194"/>
      <c r="WL81" s="194"/>
      <c r="WM81" s="194"/>
      <c r="WN81" s="194"/>
      <c r="WO81" s="194"/>
      <c r="WP81" s="194"/>
      <c r="WQ81" s="194"/>
      <c r="WR81" s="194"/>
      <c r="WS81" s="194"/>
      <c r="WT81" s="194"/>
      <c r="WU81" s="194"/>
      <c r="WV81" s="194"/>
      <c r="WW81" s="194"/>
      <c r="WX81" s="194"/>
      <c r="WY81" s="194"/>
      <c r="WZ81" s="194"/>
      <c r="XA81" s="194"/>
      <c r="XB81" s="194"/>
      <c r="XC81" s="194"/>
      <c r="XD81" s="194"/>
      <c r="XE81" s="194"/>
      <c r="XF81" s="194"/>
      <c r="XG81" s="194"/>
      <c r="XH81" s="194"/>
      <c r="XI81" s="194"/>
      <c r="XJ81" s="194"/>
      <c r="XK81" s="194"/>
      <c r="XL81" s="194"/>
      <c r="XM81" s="194"/>
      <c r="XN81" s="194"/>
      <c r="XO81" s="194"/>
      <c r="XP81" s="194"/>
      <c r="XQ81" s="194"/>
      <c r="XR81" s="194"/>
      <c r="XS81" s="194"/>
      <c r="XT81" s="194"/>
      <c r="XU81" s="194"/>
      <c r="XV81" s="194"/>
      <c r="XW81" s="194"/>
      <c r="XX81" s="194"/>
      <c r="XY81" s="194"/>
      <c r="XZ81" s="194"/>
      <c r="YA81" s="194"/>
      <c r="YB81" s="194"/>
      <c r="YC81" s="194"/>
      <c r="YD81" s="194"/>
      <c r="YE81" s="194"/>
      <c r="YF81" s="194"/>
      <c r="YG81" s="194"/>
      <c r="YH81" s="194"/>
      <c r="YI81" s="194"/>
      <c r="YJ81" s="194"/>
      <c r="YK81" s="194"/>
      <c r="YL81" s="194"/>
      <c r="YM81" s="194"/>
      <c r="YN81" s="194"/>
      <c r="YO81" s="194"/>
      <c r="YP81" s="194"/>
      <c r="YQ81" s="194"/>
      <c r="YR81" s="194"/>
      <c r="YS81" s="194"/>
      <c r="YT81" s="194"/>
      <c r="YU81" s="194"/>
      <c r="YV81" s="194"/>
      <c r="YW81" s="194"/>
      <c r="YX81" s="194"/>
      <c r="YY81" s="194"/>
      <c r="YZ81" s="194"/>
      <c r="ZA81" s="194"/>
      <c r="ZB81" s="194"/>
      <c r="ZC81" s="194"/>
      <c r="ZD81" s="194"/>
      <c r="ZE81" s="194"/>
      <c r="ZF81" s="194"/>
      <c r="ZG81" s="194"/>
      <c r="ZH81" s="194"/>
      <c r="ZI81" s="194"/>
      <c r="ZJ81" s="194"/>
      <c r="ZK81" s="194"/>
      <c r="ZL81" s="194"/>
      <c r="ZM81" s="194"/>
      <c r="ZN81" s="194"/>
      <c r="ZO81" s="194"/>
      <c r="ZP81" s="194"/>
      <c r="ZQ81" s="194"/>
      <c r="ZR81" s="194"/>
      <c r="ZS81" s="194"/>
      <c r="ZT81" s="194"/>
      <c r="ZU81" s="194"/>
      <c r="ZV81" s="194"/>
      <c r="ZW81" s="194"/>
      <c r="ZX81" s="194"/>
      <c r="ZY81" s="194"/>
      <c r="ZZ81" s="194"/>
    </row>
    <row r="82" spans="1:702" s="39" customFormat="1" ht="19.5" hidden="1" customHeight="1">
      <c r="A82" s="194"/>
      <c r="B82" s="823"/>
      <c r="C82" s="672"/>
      <c r="D82" s="660"/>
      <c r="E82" s="661"/>
      <c r="F82" s="676"/>
      <c r="G82" s="663" t="str">
        <f t="shared" si="6"/>
        <v/>
      </c>
      <c r="H82" s="664"/>
      <c r="I82" s="664"/>
      <c r="J82" s="81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194"/>
      <c r="BU82" s="194"/>
      <c r="BV82" s="194"/>
      <c r="BW82" s="194"/>
      <c r="BX82" s="194"/>
      <c r="BY82" s="194"/>
      <c r="BZ82" s="194"/>
      <c r="CA82" s="194"/>
      <c r="CB82" s="194"/>
      <c r="CC82" s="194"/>
      <c r="CD82" s="194"/>
      <c r="CE82" s="194"/>
      <c r="CF82" s="194"/>
      <c r="CG82" s="194"/>
      <c r="CH82" s="194"/>
      <c r="CI82" s="194"/>
      <c r="CJ82" s="194"/>
      <c r="CK82" s="194"/>
      <c r="CL82" s="194"/>
      <c r="CM82" s="194"/>
      <c r="CN82" s="194"/>
      <c r="CO82" s="194"/>
      <c r="CP82" s="194"/>
      <c r="CQ82" s="194"/>
      <c r="CR82" s="194"/>
      <c r="CS82" s="194"/>
      <c r="CT82" s="194"/>
      <c r="CU82" s="194"/>
      <c r="CV82" s="194"/>
      <c r="CW82" s="194"/>
      <c r="CX82" s="194"/>
      <c r="CY82" s="194"/>
      <c r="CZ82" s="194"/>
      <c r="DA82" s="194"/>
      <c r="DB82" s="194"/>
      <c r="DC82" s="194"/>
      <c r="DD82" s="194"/>
      <c r="DE82" s="194"/>
      <c r="DF82" s="194"/>
      <c r="DG82" s="194"/>
      <c r="DH82" s="194"/>
      <c r="DI82" s="194"/>
      <c r="DJ82" s="194"/>
      <c r="DK82" s="194"/>
      <c r="DL82" s="194"/>
      <c r="DM82" s="194"/>
      <c r="DN82" s="194"/>
      <c r="DO82" s="194"/>
      <c r="DP82" s="194"/>
      <c r="DQ82" s="194"/>
      <c r="DR82" s="194"/>
      <c r="DS82" s="194"/>
      <c r="DT82" s="194"/>
      <c r="DU82" s="194"/>
      <c r="DV82" s="194"/>
      <c r="DW82" s="194"/>
      <c r="DX82" s="194"/>
      <c r="DY82" s="194"/>
      <c r="DZ82" s="194"/>
      <c r="EA82" s="194"/>
      <c r="EB82" s="194"/>
      <c r="EC82" s="194"/>
      <c r="ED82" s="194"/>
      <c r="EE82" s="194"/>
      <c r="EF82" s="194"/>
      <c r="EG82" s="194"/>
      <c r="EH82" s="194"/>
      <c r="EI82" s="194"/>
      <c r="EJ82" s="194"/>
      <c r="EK82" s="194"/>
      <c r="EL82" s="194"/>
      <c r="EM82" s="194"/>
      <c r="EN82" s="194"/>
      <c r="EO82" s="194"/>
      <c r="EP82" s="194"/>
      <c r="EQ82" s="194"/>
      <c r="ER82" s="194"/>
      <c r="ES82" s="194"/>
      <c r="ET82" s="194"/>
      <c r="EU82" s="194"/>
      <c r="EV82" s="194"/>
      <c r="EW82" s="194"/>
      <c r="EX82" s="194"/>
      <c r="EY82" s="194"/>
      <c r="EZ82" s="194"/>
      <c r="FA82" s="194"/>
      <c r="FB82" s="194"/>
      <c r="FC82" s="194"/>
      <c r="FD82" s="194"/>
      <c r="FE82" s="194"/>
      <c r="FF82" s="194"/>
      <c r="FG82" s="194"/>
      <c r="FH82" s="194"/>
      <c r="FI82" s="194"/>
      <c r="FJ82" s="194"/>
      <c r="FK82" s="194"/>
      <c r="FL82" s="194"/>
      <c r="FM82" s="194"/>
      <c r="FN82" s="194"/>
      <c r="FO82" s="194"/>
      <c r="FP82" s="194"/>
      <c r="FQ82" s="194"/>
      <c r="FR82" s="194"/>
      <c r="FS82" s="194"/>
      <c r="FT82" s="194"/>
      <c r="FU82" s="194"/>
      <c r="FV82" s="194"/>
      <c r="FW82" s="194"/>
      <c r="FX82" s="194"/>
      <c r="FY82" s="194"/>
      <c r="FZ82" s="194"/>
      <c r="GA82" s="194"/>
      <c r="GB82" s="194"/>
      <c r="GC82" s="194"/>
      <c r="GD82" s="194"/>
      <c r="GE82" s="194"/>
      <c r="GF82" s="194"/>
      <c r="GG82" s="194"/>
      <c r="GH82" s="194"/>
      <c r="GI82" s="194"/>
      <c r="GJ82" s="194"/>
      <c r="GK82" s="194"/>
      <c r="GL82" s="194"/>
      <c r="GM82" s="194"/>
      <c r="GN82" s="194"/>
      <c r="GO82" s="194"/>
      <c r="GP82" s="194"/>
      <c r="GQ82" s="194"/>
      <c r="GR82" s="194"/>
      <c r="GS82" s="194"/>
      <c r="GT82" s="194"/>
      <c r="GU82" s="194"/>
      <c r="GV82" s="194"/>
      <c r="GW82" s="194"/>
      <c r="GX82" s="194"/>
      <c r="GY82" s="194"/>
      <c r="GZ82" s="194"/>
      <c r="HA82" s="194"/>
      <c r="HB82" s="194"/>
      <c r="HC82" s="194"/>
      <c r="HD82" s="194"/>
      <c r="HE82" s="194"/>
      <c r="HF82" s="194"/>
      <c r="HG82" s="194"/>
      <c r="HH82" s="194"/>
      <c r="HI82" s="194"/>
      <c r="HJ82" s="194"/>
      <c r="HK82" s="194"/>
      <c r="HL82" s="194"/>
      <c r="HM82" s="194"/>
      <c r="HN82" s="194"/>
      <c r="HO82" s="194"/>
      <c r="HP82" s="194"/>
      <c r="HQ82" s="194"/>
      <c r="HR82" s="194"/>
      <c r="HS82" s="194"/>
      <c r="HT82" s="194"/>
      <c r="HU82" s="194"/>
      <c r="HV82" s="194"/>
      <c r="HW82" s="194"/>
      <c r="HX82" s="194"/>
      <c r="HY82" s="194"/>
      <c r="HZ82" s="194"/>
      <c r="IA82" s="194"/>
      <c r="IB82" s="194"/>
      <c r="IC82" s="194"/>
      <c r="ID82" s="194"/>
      <c r="IE82" s="194"/>
      <c r="IF82" s="194"/>
      <c r="IG82" s="194"/>
      <c r="IH82" s="194"/>
      <c r="II82" s="194"/>
      <c r="IJ82" s="194"/>
      <c r="IK82" s="194"/>
      <c r="IL82" s="194"/>
      <c r="IM82" s="194"/>
      <c r="IN82" s="194"/>
      <c r="IO82" s="194"/>
      <c r="IP82" s="194"/>
      <c r="IQ82" s="194"/>
      <c r="IR82" s="194"/>
      <c r="IS82" s="194"/>
      <c r="IT82" s="194"/>
      <c r="IU82" s="194"/>
      <c r="IV82" s="194"/>
      <c r="IW82" s="194"/>
      <c r="IX82" s="194"/>
      <c r="IY82" s="194"/>
      <c r="IZ82" s="194"/>
      <c r="JA82" s="194"/>
      <c r="JB82" s="194"/>
      <c r="JC82" s="194"/>
      <c r="JD82" s="194"/>
      <c r="JE82" s="194"/>
      <c r="JF82" s="194"/>
      <c r="JG82" s="194"/>
      <c r="JH82" s="194"/>
      <c r="JI82" s="194"/>
      <c r="JJ82" s="194"/>
      <c r="JK82" s="194"/>
      <c r="JL82" s="194"/>
      <c r="JM82" s="194"/>
      <c r="JN82" s="194"/>
      <c r="JO82" s="194"/>
      <c r="JP82" s="194"/>
      <c r="JQ82" s="194"/>
      <c r="JR82" s="194"/>
      <c r="JS82" s="194"/>
      <c r="JT82" s="194"/>
      <c r="JU82" s="194"/>
      <c r="JV82" s="194"/>
      <c r="JW82" s="194"/>
      <c r="JX82" s="194"/>
      <c r="JY82" s="194"/>
      <c r="JZ82" s="194"/>
      <c r="KA82" s="194"/>
      <c r="KB82" s="194"/>
      <c r="KC82" s="194"/>
      <c r="KD82" s="194"/>
      <c r="KE82" s="194"/>
      <c r="KF82" s="194"/>
      <c r="KG82" s="194"/>
      <c r="KH82" s="194"/>
      <c r="KI82" s="194"/>
      <c r="KJ82" s="194"/>
      <c r="KK82" s="194"/>
      <c r="KL82" s="194"/>
      <c r="KM82" s="194"/>
      <c r="KN82" s="194"/>
      <c r="KO82" s="194"/>
      <c r="KP82" s="194"/>
      <c r="KQ82" s="194"/>
      <c r="KR82" s="194"/>
      <c r="KS82" s="194"/>
      <c r="KT82" s="194"/>
      <c r="KU82" s="194"/>
      <c r="KV82" s="194"/>
      <c r="KW82" s="194"/>
      <c r="KX82" s="194"/>
      <c r="KY82" s="194"/>
      <c r="KZ82" s="194"/>
      <c r="LA82" s="194"/>
      <c r="LB82" s="194"/>
      <c r="LC82" s="194"/>
      <c r="LD82" s="194"/>
      <c r="LE82" s="194"/>
      <c r="LF82" s="194"/>
      <c r="LG82" s="194"/>
      <c r="LH82" s="194"/>
      <c r="LI82" s="194"/>
      <c r="LJ82" s="194"/>
      <c r="LK82" s="194"/>
      <c r="LL82" s="194"/>
      <c r="LM82" s="194"/>
      <c r="LN82" s="194"/>
      <c r="LO82" s="194"/>
      <c r="LP82" s="194"/>
      <c r="LQ82" s="194"/>
      <c r="LR82" s="194"/>
      <c r="LS82" s="194"/>
      <c r="LT82" s="194"/>
      <c r="LU82" s="194"/>
      <c r="LV82" s="194"/>
      <c r="LW82" s="194"/>
      <c r="LX82" s="194"/>
      <c r="LY82" s="194"/>
      <c r="LZ82" s="194"/>
      <c r="MA82" s="194"/>
      <c r="MB82" s="194"/>
      <c r="MC82" s="194"/>
      <c r="MD82" s="194"/>
      <c r="ME82" s="194"/>
      <c r="MF82" s="194"/>
      <c r="MG82" s="194"/>
      <c r="MH82" s="194"/>
      <c r="MI82" s="194"/>
      <c r="MJ82" s="194"/>
      <c r="MK82" s="194"/>
      <c r="ML82" s="194"/>
      <c r="MM82" s="194"/>
      <c r="MN82" s="194"/>
      <c r="MO82" s="194"/>
      <c r="MP82" s="194"/>
      <c r="MQ82" s="194"/>
      <c r="MR82" s="194"/>
      <c r="MS82" s="194"/>
      <c r="MT82" s="194"/>
      <c r="MU82" s="194"/>
      <c r="MV82" s="194"/>
      <c r="MW82" s="194"/>
      <c r="MX82" s="194"/>
      <c r="MY82" s="194"/>
      <c r="MZ82" s="194"/>
      <c r="NA82" s="194"/>
      <c r="NB82" s="194"/>
      <c r="NC82" s="194"/>
      <c r="ND82" s="194"/>
      <c r="NE82" s="194"/>
      <c r="NF82" s="194"/>
      <c r="NG82" s="194"/>
      <c r="NH82" s="194"/>
      <c r="NI82" s="194"/>
      <c r="NJ82" s="194"/>
      <c r="NK82" s="194"/>
      <c r="NL82" s="194"/>
      <c r="NM82" s="194"/>
      <c r="NN82" s="194"/>
      <c r="NO82" s="194"/>
      <c r="NP82" s="194"/>
      <c r="NQ82" s="194"/>
      <c r="NR82" s="194"/>
      <c r="NS82" s="194"/>
      <c r="NT82" s="194"/>
      <c r="NU82" s="194"/>
      <c r="NV82" s="194"/>
      <c r="NW82" s="194"/>
      <c r="NX82" s="194"/>
      <c r="NY82" s="194"/>
      <c r="NZ82" s="194"/>
      <c r="OA82" s="194"/>
      <c r="OB82" s="194"/>
      <c r="OC82" s="194"/>
      <c r="OD82" s="194"/>
      <c r="OE82" s="194"/>
      <c r="OF82" s="194"/>
      <c r="OG82" s="194"/>
      <c r="OH82" s="194"/>
      <c r="OI82" s="194"/>
      <c r="OJ82" s="194"/>
      <c r="OK82" s="194"/>
      <c r="OL82" s="194"/>
      <c r="OM82" s="194"/>
      <c r="ON82" s="194"/>
      <c r="OO82" s="194"/>
      <c r="OP82" s="194"/>
      <c r="OQ82" s="194"/>
      <c r="OR82" s="194"/>
      <c r="OS82" s="194"/>
      <c r="OT82" s="194"/>
      <c r="OU82" s="194"/>
      <c r="OV82" s="194"/>
      <c r="OW82" s="194"/>
      <c r="OX82" s="194"/>
      <c r="OY82" s="194"/>
      <c r="OZ82" s="194"/>
      <c r="PA82" s="194"/>
      <c r="PB82" s="194"/>
      <c r="PC82" s="194"/>
      <c r="PD82" s="194"/>
      <c r="PE82" s="194"/>
      <c r="PF82" s="194"/>
      <c r="PG82" s="194"/>
      <c r="PH82" s="194"/>
      <c r="PI82" s="194"/>
      <c r="PJ82" s="194"/>
      <c r="PK82" s="194"/>
      <c r="PL82" s="194"/>
      <c r="PM82" s="194"/>
      <c r="PN82" s="194"/>
      <c r="PO82" s="194"/>
      <c r="PP82" s="194"/>
      <c r="PQ82" s="194"/>
      <c r="PR82" s="194"/>
      <c r="PS82" s="194"/>
      <c r="PT82" s="194"/>
      <c r="PU82" s="194"/>
      <c r="PV82" s="194"/>
      <c r="PW82" s="194"/>
      <c r="PX82" s="194"/>
      <c r="PY82" s="194"/>
      <c r="PZ82" s="194"/>
      <c r="QA82" s="194"/>
      <c r="QB82" s="194"/>
      <c r="QC82" s="194"/>
      <c r="QD82" s="194"/>
      <c r="QE82" s="194"/>
      <c r="QF82" s="194"/>
      <c r="QG82" s="194"/>
      <c r="QH82" s="194"/>
      <c r="QI82" s="194"/>
      <c r="QJ82" s="194"/>
      <c r="QK82" s="194"/>
      <c r="QL82" s="194"/>
      <c r="QM82" s="194"/>
      <c r="QN82" s="194"/>
      <c r="QO82" s="194"/>
      <c r="QP82" s="194"/>
      <c r="QQ82" s="194"/>
      <c r="QR82" s="194"/>
      <c r="QS82" s="194"/>
      <c r="QT82" s="194"/>
      <c r="QU82" s="194"/>
      <c r="QV82" s="194"/>
      <c r="QW82" s="194"/>
      <c r="QX82" s="194"/>
      <c r="QY82" s="194"/>
      <c r="QZ82" s="194"/>
      <c r="RA82" s="194"/>
      <c r="RB82" s="194"/>
      <c r="RC82" s="194"/>
      <c r="RD82" s="194"/>
      <c r="RE82" s="194"/>
      <c r="RF82" s="194"/>
      <c r="RG82" s="194"/>
      <c r="RH82" s="194"/>
      <c r="RI82" s="194"/>
      <c r="RJ82" s="194"/>
      <c r="RK82" s="194"/>
      <c r="RL82" s="194"/>
      <c r="RM82" s="194"/>
      <c r="RN82" s="194"/>
      <c r="RO82" s="194"/>
      <c r="RP82" s="194"/>
      <c r="RQ82" s="194"/>
      <c r="RR82" s="194"/>
      <c r="RS82" s="194"/>
      <c r="RT82" s="194"/>
      <c r="RU82" s="194"/>
      <c r="RV82" s="194"/>
      <c r="RW82" s="194"/>
      <c r="RX82" s="194"/>
      <c r="RY82" s="194"/>
      <c r="RZ82" s="194"/>
      <c r="SA82" s="194"/>
      <c r="SB82" s="194"/>
      <c r="SC82" s="194"/>
      <c r="SD82" s="194"/>
      <c r="SE82" s="194"/>
      <c r="SF82" s="194"/>
      <c r="SG82" s="194"/>
      <c r="SH82" s="194"/>
      <c r="SI82" s="194"/>
      <c r="SJ82" s="194"/>
      <c r="SK82" s="194"/>
      <c r="SL82" s="194"/>
      <c r="SM82" s="194"/>
      <c r="SN82" s="194"/>
      <c r="SO82" s="194"/>
      <c r="SP82" s="194"/>
      <c r="SQ82" s="194"/>
      <c r="SR82" s="194"/>
      <c r="SS82" s="194"/>
      <c r="ST82" s="194"/>
      <c r="SU82" s="194"/>
      <c r="SV82" s="194"/>
      <c r="SW82" s="194"/>
      <c r="SX82" s="194"/>
      <c r="SY82" s="194"/>
      <c r="SZ82" s="194"/>
      <c r="TA82" s="194"/>
      <c r="TB82" s="194"/>
      <c r="TC82" s="194"/>
      <c r="TD82" s="194"/>
      <c r="TE82" s="194"/>
      <c r="TF82" s="194"/>
      <c r="TG82" s="194"/>
      <c r="TH82" s="194"/>
      <c r="TI82" s="194"/>
      <c r="TJ82" s="194"/>
      <c r="TK82" s="194"/>
      <c r="TL82" s="194"/>
      <c r="TM82" s="194"/>
      <c r="TN82" s="194"/>
      <c r="TO82" s="194"/>
      <c r="TP82" s="194"/>
      <c r="TQ82" s="194"/>
      <c r="TR82" s="194"/>
      <c r="TS82" s="194"/>
      <c r="TT82" s="194"/>
      <c r="TU82" s="194"/>
      <c r="TV82" s="194"/>
      <c r="TW82" s="194"/>
      <c r="TX82" s="194"/>
      <c r="TY82" s="194"/>
      <c r="TZ82" s="194"/>
      <c r="UA82" s="194"/>
      <c r="UB82" s="194"/>
      <c r="UC82" s="194"/>
      <c r="UD82" s="194"/>
      <c r="UE82" s="194"/>
      <c r="UF82" s="194"/>
      <c r="UG82" s="194"/>
      <c r="UH82" s="194"/>
      <c r="UI82" s="194"/>
      <c r="UJ82" s="194"/>
      <c r="UK82" s="194"/>
      <c r="UL82" s="194"/>
      <c r="UM82" s="194"/>
      <c r="UN82" s="194"/>
      <c r="UO82" s="194"/>
      <c r="UP82" s="194"/>
      <c r="UQ82" s="194"/>
      <c r="UR82" s="194"/>
      <c r="US82" s="194"/>
      <c r="UT82" s="194"/>
      <c r="UU82" s="194"/>
      <c r="UV82" s="194"/>
      <c r="UW82" s="194"/>
      <c r="UX82" s="194"/>
      <c r="UY82" s="194"/>
      <c r="UZ82" s="194"/>
      <c r="VA82" s="194"/>
      <c r="VB82" s="194"/>
      <c r="VC82" s="194"/>
      <c r="VD82" s="194"/>
      <c r="VE82" s="194"/>
      <c r="VF82" s="194"/>
      <c r="VG82" s="194"/>
      <c r="VH82" s="194"/>
      <c r="VI82" s="194"/>
      <c r="VJ82" s="194"/>
      <c r="VK82" s="194"/>
      <c r="VL82" s="194"/>
      <c r="VM82" s="194"/>
      <c r="VN82" s="194"/>
      <c r="VO82" s="194"/>
      <c r="VP82" s="194"/>
      <c r="VQ82" s="194"/>
      <c r="VR82" s="194"/>
      <c r="VS82" s="194"/>
      <c r="VT82" s="194"/>
      <c r="VU82" s="194"/>
      <c r="VV82" s="194"/>
      <c r="VW82" s="194"/>
      <c r="VX82" s="194"/>
      <c r="VY82" s="194"/>
      <c r="VZ82" s="194"/>
      <c r="WA82" s="194"/>
      <c r="WB82" s="194"/>
      <c r="WC82" s="194"/>
      <c r="WD82" s="194"/>
      <c r="WE82" s="194"/>
      <c r="WF82" s="194"/>
      <c r="WG82" s="194"/>
      <c r="WH82" s="194"/>
      <c r="WI82" s="194"/>
      <c r="WJ82" s="194"/>
      <c r="WK82" s="194"/>
      <c r="WL82" s="194"/>
      <c r="WM82" s="194"/>
      <c r="WN82" s="194"/>
      <c r="WO82" s="194"/>
      <c r="WP82" s="194"/>
      <c r="WQ82" s="194"/>
      <c r="WR82" s="194"/>
      <c r="WS82" s="194"/>
      <c r="WT82" s="194"/>
      <c r="WU82" s="194"/>
      <c r="WV82" s="194"/>
      <c r="WW82" s="194"/>
      <c r="WX82" s="194"/>
      <c r="WY82" s="194"/>
      <c r="WZ82" s="194"/>
      <c r="XA82" s="194"/>
      <c r="XB82" s="194"/>
      <c r="XC82" s="194"/>
      <c r="XD82" s="194"/>
      <c r="XE82" s="194"/>
      <c r="XF82" s="194"/>
      <c r="XG82" s="194"/>
      <c r="XH82" s="194"/>
      <c r="XI82" s="194"/>
      <c r="XJ82" s="194"/>
      <c r="XK82" s="194"/>
      <c r="XL82" s="194"/>
      <c r="XM82" s="194"/>
      <c r="XN82" s="194"/>
      <c r="XO82" s="194"/>
      <c r="XP82" s="194"/>
      <c r="XQ82" s="194"/>
      <c r="XR82" s="194"/>
      <c r="XS82" s="194"/>
      <c r="XT82" s="194"/>
      <c r="XU82" s="194"/>
      <c r="XV82" s="194"/>
      <c r="XW82" s="194"/>
      <c r="XX82" s="194"/>
      <c r="XY82" s="194"/>
      <c r="XZ82" s="194"/>
      <c r="YA82" s="194"/>
      <c r="YB82" s="194"/>
      <c r="YC82" s="194"/>
      <c r="YD82" s="194"/>
      <c r="YE82" s="194"/>
      <c r="YF82" s="194"/>
      <c r="YG82" s="194"/>
      <c r="YH82" s="194"/>
      <c r="YI82" s="194"/>
      <c r="YJ82" s="194"/>
      <c r="YK82" s="194"/>
      <c r="YL82" s="194"/>
      <c r="YM82" s="194"/>
      <c r="YN82" s="194"/>
      <c r="YO82" s="194"/>
      <c r="YP82" s="194"/>
      <c r="YQ82" s="194"/>
      <c r="YR82" s="194"/>
      <c r="YS82" s="194"/>
      <c r="YT82" s="194"/>
      <c r="YU82" s="194"/>
      <c r="YV82" s="194"/>
      <c r="YW82" s="194"/>
      <c r="YX82" s="194"/>
      <c r="YY82" s="194"/>
      <c r="YZ82" s="194"/>
      <c r="ZA82" s="194"/>
      <c r="ZB82" s="194"/>
      <c r="ZC82" s="194"/>
      <c r="ZD82" s="194"/>
      <c r="ZE82" s="194"/>
      <c r="ZF82" s="194"/>
      <c r="ZG82" s="194"/>
      <c r="ZH82" s="194"/>
      <c r="ZI82" s="194"/>
      <c r="ZJ82" s="194"/>
      <c r="ZK82" s="194"/>
      <c r="ZL82" s="194"/>
      <c r="ZM82" s="194"/>
      <c r="ZN82" s="194"/>
      <c r="ZO82" s="194"/>
      <c r="ZP82" s="194"/>
      <c r="ZQ82" s="194"/>
      <c r="ZR82" s="194"/>
      <c r="ZS82" s="194"/>
      <c r="ZT82" s="194"/>
      <c r="ZU82" s="194"/>
      <c r="ZV82" s="194"/>
      <c r="ZW82" s="194"/>
      <c r="ZX82" s="194"/>
      <c r="ZY82" s="194"/>
      <c r="ZZ82" s="194"/>
    </row>
    <row r="83" spans="1:702" s="39" customFormat="1" ht="19.5" hidden="1" customHeight="1">
      <c r="A83" s="194"/>
      <c r="B83" s="823"/>
      <c r="C83" s="672"/>
      <c r="D83" s="660"/>
      <c r="E83" s="661"/>
      <c r="F83" s="676"/>
      <c r="G83" s="663" t="str">
        <f t="shared" si="6"/>
        <v/>
      </c>
      <c r="H83" s="664"/>
      <c r="I83" s="664"/>
      <c r="J83" s="81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194"/>
      <c r="BU83" s="194"/>
      <c r="BV83" s="194"/>
      <c r="BW83" s="194"/>
      <c r="BX83" s="194"/>
      <c r="BY83" s="194"/>
      <c r="BZ83" s="194"/>
      <c r="CA83" s="194"/>
      <c r="CB83" s="194"/>
      <c r="CC83" s="194"/>
      <c r="CD83" s="194"/>
      <c r="CE83" s="194"/>
      <c r="CF83" s="194"/>
      <c r="CG83" s="194"/>
      <c r="CH83" s="194"/>
      <c r="CI83" s="194"/>
      <c r="CJ83" s="194"/>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194"/>
      <c r="EN83" s="194"/>
      <c r="EO83" s="194"/>
      <c r="EP83" s="194"/>
      <c r="EQ83" s="194"/>
      <c r="ER83" s="194"/>
      <c r="ES83" s="194"/>
      <c r="ET83" s="194"/>
      <c r="EU83" s="194"/>
      <c r="EV83" s="194"/>
      <c r="EW83" s="194"/>
      <c r="EX83" s="194"/>
      <c r="EY83" s="194"/>
      <c r="EZ83" s="194"/>
      <c r="FA83" s="194"/>
      <c r="FB83" s="194"/>
      <c r="FC83" s="194"/>
      <c r="FD83" s="194"/>
      <c r="FE83" s="194"/>
      <c r="FF83" s="194"/>
      <c r="FG83" s="194"/>
      <c r="FH83" s="194"/>
      <c r="FI83" s="194"/>
      <c r="FJ83" s="194"/>
      <c r="FK83" s="194"/>
      <c r="FL83" s="194"/>
      <c r="FM83" s="194"/>
      <c r="FN83" s="194"/>
      <c r="FO83" s="194"/>
      <c r="FP83" s="194"/>
      <c r="FQ83" s="194"/>
      <c r="FR83" s="194"/>
      <c r="FS83" s="194"/>
      <c r="FT83" s="194"/>
      <c r="FU83" s="194"/>
      <c r="FV83" s="194"/>
      <c r="FW83" s="194"/>
      <c r="FX83" s="194"/>
      <c r="FY83" s="194"/>
      <c r="FZ83" s="194"/>
      <c r="GA83" s="194"/>
      <c r="GB83" s="194"/>
      <c r="GC83" s="194"/>
      <c r="GD83" s="194"/>
      <c r="GE83" s="194"/>
      <c r="GF83" s="194"/>
      <c r="GG83" s="194"/>
      <c r="GH83" s="194"/>
      <c r="GI83" s="194"/>
      <c r="GJ83" s="194"/>
      <c r="GK83" s="194"/>
      <c r="GL83" s="194"/>
      <c r="GM83" s="194"/>
      <c r="GN83" s="194"/>
      <c r="GO83" s="194"/>
      <c r="GP83" s="194"/>
      <c r="GQ83" s="194"/>
      <c r="GR83" s="194"/>
      <c r="GS83" s="194"/>
      <c r="GT83" s="194"/>
      <c r="GU83" s="194"/>
      <c r="GV83" s="194"/>
      <c r="GW83" s="194"/>
      <c r="GX83" s="194"/>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c r="HV83" s="194"/>
      <c r="HW83" s="194"/>
      <c r="HX83" s="194"/>
      <c r="HY83" s="194"/>
      <c r="HZ83" s="194"/>
      <c r="IA83" s="194"/>
      <c r="IB83" s="194"/>
      <c r="IC83" s="194"/>
      <c r="ID83" s="194"/>
      <c r="IE83" s="194"/>
      <c r="IF83" s="194"/>
      <c r="IG83" s="194"/>
      <c r="IH83" s="194"/>
      <c r="II83" s="194"/>
      <c r="IJ83" s="194"/>
      <c r="IK83" s="194"/>
      <c r="IL83" s="194"/>
      <c r="IM83" s="194"/>
      <c r="IN83" s="194"/>
      <c r="IO83" s="194"/>
      <c r="IP83" s="194"/>
      <c r="IQ83" s="194"/>
      <c r="IR83" s="194"/>
      <c r="IS83" s="194"/>
      <c r="IT83" s="194"/>
      <c r="IU83" s="194"/>
      <c r="IV83" s="194"/>
      <c r="IW83" s="194"/>
      <c r="IX83" s="194"/>
      <c r="IY83" s="194"/>
      <c r="IZ83" s="194"/>
      <c r="JA83" s="194"/>
      <c r="JB83" s="194"/>
      <c r="JC83" s="194"/>
      <c r="JD83" s="194"/>
      <c r="JE83" s="194"/>
      <c r="JF83" s="194"/>
      <c r="JG83" s="194"/>
      <c r="JH83" s="194"/>
      <c r="JI83" s="194"/>
      <c r="JJ83" s="194"/>
      <c r="JK83" s="194"/>
      <c r="JL83" s="194"/>
      <c r="JM83" s="194"/>
      <c r="JN83" s="194"/>
      <c r="JO83" s="194"/>
      <c r="JP83" s="194"/>
      <c r="JQ83" s="194"/>
      <c r="JR83" s="194"/>
      <c r="JS83" s="194"/>
      <c r="JT83" s="194"/>
      <c r="JU83" s="194"/>
      <c r="JV83" s="194"/>
      <c r="JW83" s="194"/>
      <c r="JX83" s="194"/>
      <c r="JY83" s="194"/>
      <c r="JZ83" s="194"/>
      <c r="KA83" s="194"/>
      <c r="KB83" s="194"/>
      <c r="KC83" s="194"/>
      <c r="KD83" s="194"/>
      <c r="KE83" s="194"/>
      <c r="KF83" s="194"/>
      <c r="KG83" s="194"/>
      <c r="KH83" s="194"/>
      <c r="KI83" s="194"/>
      <c r="KJ83" s="194"/>
      <c r="KK83" s="194"/>
      <c r="KL83" s="194"/>
      <c r="KM83" s="194"/>
      <c r="KN83" s="194"/>
      <c r="KO83" s="194"/>
      <c r="KP83" s="194"/>
      <c r="KQ83" s="194"/>
      <c r="KR83" s="194"/>
      <c r="KS83" s="194"/>
      <c r="KT83" s="194"/>
      <c r="KU83" s="194"/>
      <c r="KV83" s="194"/>
      <c r="KW83" s="194"/>
      <c r="KX83" s="194"/>
      <c r="KY83" s="194"/>
      <c r="KZ83" s="194"/>
      <c r="LA83" s="194"/>
      <c r="LB83" s="194"/>
      <c r="LC83" s="194"/>
      <c r="LD83" s="194"/>
      <c r="LE83" s="194"/>
      <c r="LF83" s="194"/>
      <c r="LG83" s="194"/>
      <c r="LH83" s="194"/>
      <c r="LI83" s="194"/>
      <c r="LJ83" s="194"/>
      <c r="LK83" s="194"/>
      <c r="LL83" s="194"/>
      <c r="LM83" s="194"/>
      <c r="LN83" s="194"/>
      <c r="LO83" s="194"/>
      <c r="LP83" s="194"/>
      <c r="LQ83" s="194"/>
      <c r="LR83" s="194"/>
      <c r="LS83" s="194"/>
      <c r="LT83" s="194"/>
      <c r="LU83" s="194"/>
      <c r="LV83" s="194"/>
      <c r="LW83" s="194"/>
      <c r="LX83" s="194"/>
      <c r="LY83" s="194"/>
      <c r="LZ83" s="194"/>
      <c r="MA83" s="194"/>
      <c r="MB83" s="194"/>
      <c r="MC83" s="194"/>
      <c r="MD83" s="194"/>
      <c r="ME83" s="194"/>
      <c r="MF83" s="194"/>
      <c r="MG83" s="194"/>
      <c r="MH83" s="194"/>
      <c r="MI83" s="194"/>
      <c r="MJ83" s="194"/>
      <c r="MK83" s="194"/>
      <c r="ML83" s="194"/>
      <c r="MM83" s="194"/>
      <c r="MN83" s="194"/>
      <c r="MO83" s="194"/>
      <c r="MP83" s="194"/>
      <c r="MQ83" s="194"/>
      <c r="MR83" s="194"/>
      <c r="MS83" s="194"/>
      <c r="MT83" s="194"/>
      <c r="MU83" s="194"/>
      <c r="MV83" s="194"/>
      <c r="MW83" s="194"/>
      <c r="MX83" s="194"/>
      <c r="MY83" s="194"/>
      <c r="MZ83" s="194"/>
      <c r="NA83" s="194"/>
      <c r="NB83" s="194"/>
      <c r="NC83" s="194"/>
      <c r="ND83" s="194"/>
      <c r="NE83" s="194"/>
      <c r="NF83" s="194"/>
      <c r="NG83" s="194"/>
      <c r="NH83" s="194"/>
      <c r="NI83" s="194"/>
      <c r="NJ83" s="194"/>
      <c r="NK83" s="194"/>
      <c r="NL83" s="194"/>
      <c r="NM83" s="194"/>
      <c r="NN83" s="194"/>
      <c r="NO83" s="194"/>
      <c r="NP83" s="194"/>
      <c r="NQ83" s="194"/>
      <c r="NR83" s="194"/>
      <c r="NS83" s="194"/>
      <c r="NT83" s="194"/>
      <c r="NU83" s="194"/>
      <c r="NV83" s="194"/>
      <c r="NW83" s="194"/>
      <c r="NX83" s="194"/>
      <c r="NY83" s="194"/>
      <c r="NZ83" s="194"/>
      <c r="OA83" s="194"/>
      <c r="OB83" s="194"/>
      <c r="OC83" s="194"/>
      <c r="OD83" s="194"/>
      <c r="OE83" s="194"/>
      <c r="OF83" s="194"/>
      <c r="OG83" s="194"/>
      <c r="OH83" s="194"/>
      <c r="OI83" s="194"/>
      <c r="OJ83" s="194"/>
      <c r="OK83" s="194"/>
      <c r="OL83" s="194"/>
      <c r="OM83" s="194"/>
      <c r="ON83" s="194"/>
      <c r="OO83" s="194"/>
      <c r="OP83" s="194"/>
      <c r="OQ83" s="194"/>
      <c r="OR83" s="194"/>
      <c r="OS83" s="194"/>
      <c r="OT83" s="194"/>
      <c r="OU83" s="194"/>
      <c r="OV83" s="194"/>
      <c r="OW83" s="194"/>
      <c r="OX83" s="194"/>
      <c r="OY83" s="194"/>
      <c r="OZ83" s="194"/>
      <c r="PA83" s="194"/>
      <c r="PB83" s="194"/>
      <c r="PC83" s="194"/>
      <c r="PD83" s="194"/>
      <c r="PE83" s="194"/>
      <c r="PF83" s="194"/>
      <c r="PG83" s="194"/>
      <c r="PH83" s="194"/>
      <c r="PI83" s="194"/>
      <c r="PJ83" s="194"/>
      <c r="PK83" s="194"/>
      <c r="PL83" s="194"/>
      <c r="PM83" s="194"/>
      <c r="PN83" s="194"/>
      <c r="PO83" s="194"/>
      <c r="PP83" s="194"/>
      <c r="PQ83" s="194"/>
      <c r="PR83" s="194"/>
      <c r="PS83" s="194"/>
      <c r="PT83" s="194"/>
      <c r="PU83" s="194"/>
      <c r="PV83" s="194"/>
      <c r="PW83" s="194"/>
      <c r="PX83" s="194"/>
      <c r="PY83" s="194"/>
      <c r="PZ83" s="194"/>
      <c r="QA83" s="194"/>
      <c r="QB83" s="194"/>
      <c r="QC83" s="194"/>
      <c r="QD83" s="194"/>
      <c r="QE83" s="194"/>
      <c r="QF83" s="194"/>
      <c r="QG83" s="194"/>
      <c r="QH83" s="194"/>
      <c r="QI83" s="194"/>
      <c r="QJ83" s="194"/>
      <c r="QK83" s="194"/>
      <c r="QL83" s="194"/>
      <c r="QM83" s="194"/>
      <c r="QN83" s="194"/>
      <c r="QO83" s="194"/>
      <c r="QP83" s="194"/>
      <c r="QQ83" s="194"/>
      <c r="QR83" s="194"/>
      <c r="QS83" s="194"/>
      <c r="QT83" s="194"/>
      <c r="QU83" s="194"/>
      <c r="QV83" s="194"/>
      <c r="QW83" s="194"/>
      <c r="QX83" s="194"/>
      <c r="QY83" s="194"/>
      <c r="QZ83" s="194"/>
      <c r="RA83" s="194"/>
      <c r="RB83" s="194"/>
      <c r="RC83" s="194"/>
      <c r="RD83" s="194"/>
      <c r="RE83" s="194"/>
      <c r="RF83" s="194"/>
      <c r="RG83" s="194"/>
      <c r="RH83" s="194"/>
      <c r="RI83" s="194"/>
      <c r="RJ83" s="194"/>
      <c r="RK83" s="194"/>
      <c r="RL83" s="194"/>
      <c r="RM83" s="194"/>
      <c r="RN83" s="194"/>
      <c r="RO83" s="194"/>
      <c r="RP83" s="194"/>
      <c r="RQ83" s="194"/>
      <c r="RR83" s="194"/>
      <c r="RS83" s="194"/>
      <c r="RT83" s="194"/>
      <c r="RU83" s="194"/>
      <c r="RV83" s="194"/>
      <c r="RW83" s="194"/>
      <c r="RX83" s="194"/>
      <c r="RY83" s="194"/>
      <c r="RZ83" s="194"/>
      <c r="SA83" s="194"/>
      <c r="SB83" s="194"/>
      <c r="SC83" s="194"/>
      <c r="SD83" s="194"/>
      <c r="SE83" s="194"/>
      <c r="SF83" s="194"/>
      <c r="SG83" s="194"/>
      <c r="SH83" s="194"/>
      <c r="SI83" s="194"/>
      <c r="SJ83" s="194"/>
      <c r="SK83" s="194"/>
      <c r="SL83" s="194"/>
      <c r="SM83" s="194"/>
      <c r="SN83" s="194"/>
      <c r="SO83" s="194"/>
      <c r="SP83" s="194"/>
      <c r="SQ83" s="194"/>
      <c r="SR83" s="194"/>
      <c r="SS83" s="194"/>
      <c r="ST83" s="194"/>
      <c r="SU83" s="194"/>
      <c r="SV83" s="194"/>
      <c r="SW83" s="194"/>
      <c r="SX83" s="194"/>
      <c r="SY83" s="194"/>
      <c r="SZ83" s="194"/>
      <c r="TA83" s="194"/>
      <c r="TB83" s="194"/>
      <c r="TC83" s="194"/>
      <c r="TD83" s="194"/>
      <c r="TE83" s="194"/>
      <c r="TF83" s="194"/>
      <c r="TG83" s="194"/>
      <c r="TH83" s="194"/>
      <c r="TI83" s="194"/>
      <c r="TJ83" s="194"/>
      <c r="TK83" s="194"/>
      <c r="TL83" s="194"/>
      <c r="TM83" s="194"/>
      <c r="TN83" s="194"/>
      <c r="TO83" s="194"/>
      <c r="TP83" s="194"/>
      <c r="TQ83" s="194"/>
      <c r="TR83" s="194"/>
      <c r="TS83" s="194"/>
      <c r="TT83" s="194"/>
      <c r="TU83" s="194"/>
      <c r="TV83" s="194"/>
      <c r="TW83" s="194"/>
      <c r="TX83" s="194"/>
      <c r="TY83" s="194"/>
      <c r="TZ83" s="194"/>
      <c r="UA83" s="194"/>
      <c r="UB83" s="194"/>
      <c r="UC83" s="194"/>
      <c r="UD83" s="194"/>
      <c r="UE83" s="194"/>
      <c r="UF83" s="194"/>
      <c r="UG83" s="194"/>
      <c r="UH83" s="194"/>
      <c r="UI83" s="194"/>
      <c r="UJ83" s="194"/>
      <c r="UK83" s="194"/>
      <c r="UL83" s="194"/>
      <c r="UM83" s="194"/>
      <c r="UN83" s="194"/>
      <c r="UO83" s="194"/>
      <c r="UP83" s="194"/>
      <c r="UQ83" s="194"/>
      <c r="UR83" s="194"/>
      <c r="US83" s="194"/>
      <c r="UT83" s="194"/>
      <c r="UU83" s="194"/>
      <c r="UV83" s="194"/>
      <c r="UW83" s="194"/>
      <c r="UX83" s="194"/>
      <c r="UY83" s="194"/>
      <c r="UZ83" s="194"/>
      <c r="VA83" s="194"/>
      <c r="VB83" s="194"/>
      <c r="VC83" s="194"/>
      <c r="VD83" s="194"/>
      <c r="VE83" s="194"/>
      <c r="VF83" s="194"/>
      <c r="VG83" s="194"/>
      <c r="VH83" s="194"/>
      <c r="VI83" s="194"/>
      <c r="VJ83" s="194"/>
      <c r="VK83" s="194"/>
      <c r="VL83" s="194"/>
      <c r="VM83" s="194"/>
      <c r="VN83" s="194"/>
      <c r="VO83" s="194"/>
      <c r="VP83" s="194"/>
      <c r="VQ83" s="194"/>
      <c r="VR83" s="194"/>
      <c r="VS83" s="194"/>
      <c r="VT83" s="194"/>
      <c r="VU83" s="194"/>
      <c r="VV83" s="194"/>
      <c r="VW83" s="194"/>
      <c r="VX83" s="194"/>
      <c r="VY83" s="194"/>
      <c r="VZ83" s="194"/>
      <c r="WA83" s="194"/>
      <c r="WB83" s="194"/>
      <c r="WC83" s="194"/>
      <c r="WD83" s="194"/>
      <c r="WE83" s="194"/>
      <c r="WF83" s="194"/>
      <c r="WG83" s="194"/>
      <c r="WH83" s="194"/>
      <c r="WI83" s="194"/>
      <c r="WJ83" s="194"/>
      <c r="WK83" s="194"/>
      <c r="WL83" s="194"/>
      <c r="WM83" s="194"/>
      <c r="WN83" s="194"/>
      <c r="WO83" s="194"/>
      <c r="WP83" s="194"/>
      <c r="WQ83" s="194"/>
      <c r="WR83" s="194"/>
      <c r="WS83" s="194"/>
      <c r="WT83" s="194"/>
      <c r="WU83" s="194"/>
      <c r="WV83" s="194"/>
      <c r="WW83" s="194"/>
      <c r="WX83" s="194"/>
      <c r="WY83" s="194"/>
      <c r="WZ83" s="194"/>
      <c r="XA83" s="194"/>
      <c r="XB83" s="194"/>
      <c r="XC83" s="194"/>
      <c r="XD83" s="194"/>
      <c r="XE83" s="194"/>
      <c r="XF83" s="194"/>
      <c r="XG83" s="194"/>
      <c r="XH83" s="194"/>
      <c r="XI83" s="194"/>
      <c r="XJ83" s="194"/>
      <c r="XK83" s="194"/>
      <c r="XL83" s="194"/>
      <c r="XM83" s="194"/>
      <c r="XN83" s="194"/>
      <c r="XO83" s="194"/>
      <c r="XP83" s="194"/>
      <c r="XQ83" s="194"/>
      <c r="XR83" s="194"/>
      <c r="XS83" s="194"/>
      <c r="XT83" s="194"/>
      <c r="XU83" s="194"/>
      <c r="XV83" s="194"/>
      <c r="XW83" s="194"/>
      <c r="XX83" s="194"/>
      <c r="XY83" s="194"/>
      <c r="XZ83" s="194"/>
      <c r="YA83" s="194"/>
      <c r="YB83" s="194"/>
      <c r="YC83" s="194"/>
      <c r="YD83" s="194"/>
      <c r="YE83" s="194"/>
      <c r="YF83" s="194"/>
      <c r="YG83" s="194"/>
      <c r="YH83" s="194"/>
      <c r="YI83" s="194"/>
      <c r="YJ83" s="194"/>
      <c r="YK83" s="194"/>
      <c r="YL83" s="194"/>
      <c r="YM83" s="194"/>
      <c r="YN83" s="194"/>
      <c r="YO83" s="194"/>
      <c r="YP83" s="194"/>
      <c r="YQ83" s="194"/>
      <c r="YR83" s="194"/>
      <c r="YS83" s="194"/>
      <c r="YT83" s="194"/>
      <c r="YU83" s="194"/>
      <c r="YV83" s="194"/>
      <c r="YW83" s="194"/>
      <c r="YX83" s="194"/>
      <c r="YY83" s="194"/>
      <c r="YZ83" s="194"/>
      <c r="ZA83" s="194"/>
      <c r="ZB83" s="194"/>
      <c r="ZC83" s="194"/>
      <c r="ZD83" s="194"/>
      <c r="ZE83" s="194"/>
      <c r="ZF83" s="194"/>
      <c r="ZG83" s="194"/>
      <c r="ZH83" s="194"/>
      <c r="ZI83" s="194"/>
      <c r="ZJ83" s="194"/>
      <c r="ZK83" s="194"/>
      <c r="ZL83" s="194"/>
      <c r="ZM83" s="194"/>
      <c r="ZN83" s="194"/>
      <c r="ZO83" s="194"/>
      <c r="ZP83" s="194"/>
      <c r="ZQ83" s="194"/>
      <c r="ZR83" s="194"/>
      <c r="ZS83" s="194"/>
      <c r="ZT83" s="194"/>
      <c r="ZU83" s="194"/>
      <c r="ZV83" s="194"/>
      <c r="ZW83" s="194"/>
      <c r="ZX83" s="194"/>
      <c r="ZY83" s="194"/>
      <c r="ZZ83" s="194"/>
    </row>
    <row r="84" spans="1:702" s="39" customFormat="1" ht="19.5" hidden="1" customHeight="1">
      <c r="A84" s="194"/>
      <c r="B84" s="823"/>
      <c r="C84" s="672"/>
      <c r="D84" s="660"/>
      <c r="E84" s="661"/>
      <c r="F84" s="676"/>
      <c r="G84" s="663" t="str">
        <f t="shared" si="6"/>
        <v/>
      </c>
      <c r="H84" s="664"/>
      <c r="I84" s="664"/>
      <c r="J84" s="81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194"/>
      <c r="BU84" s="194"/>
      <c r="BV84" s="194"/>
      <c r="BW84" s="194"/>
      <c r="BX84" s="194"/>
      <c r="BY84" s="194"/>
      <c r="BZ84" s="194"/>
      <c r="CA84" s="194"/>
      <c r="CB84" s="194"/>
      <c r="CC84" s="194"/>
      <c r="CD84" s="194"/>
      <c r="CE84" s="194"/>
      <c r="CF84" s="194"/>
      <c r="CG84" s="194"/>
      <c r="CH84" s="194"/>
      <c r="CI84" s="194"/>
      <c r="CJ84" s="194"/>
      <c r="CK84" s="194"/>
      <c r="CL84" s="194"/>
      <c r="CM84" s="194"/>
      <c r="CN84" s="194"/>
      <c r="CO84" s="194"/>
      <c r="CP84" s="194"/>
      <c r="CQ84" s="194"/>
      <c r="CR84" s="194"/>
      <c r="CS84" s="194"/>
      <c r="CT84" s="194"/>
      <c r="CU84" s="194"/>
      <c r="CV84" s="194"/>
      <c r="CW84" s="194"/>
      <c r="CX84" s="194"/>
      <c r="CY84" s="194"/>
      <c r="CZ84" s="194"/>
      <c r="DA84" s="194"/>
      <c r="DB84" s="194"/>
      <c r="DC84" s="194"/>
      <c r="DD84" s="194"/>
      <c r="DE84" s="194"/>
      <c r="DF84" s="194"/>
      <c r="DG84" s="194"/>
      <c r="DH84" s="194"/>
      <c r="DI84" s="194"/>
      <c r="DJ84" s="194"/>
      <c r="DK84" s="194"/>
      <c r="DL84" s="194"/>
      <c r="DM84" s="194"/>
      <c r="DN84" s="194"/>
      <c r="DO84" s="194"/>
      <c r="DP84" s="194"/>
      <c r="DQ84" s="194"/>
      <c r="DR84" s="194"/>
      <c r="DS84" s="194"/>
      <c r="DT84" s="194"/>
      <c r="DU84" s="194"/>
      <c r="DV84" s="194"/>
      <c r="DW84" s="194"/>
      <c r="DX84" s="194"/>
      <c r="DY84" s="194"/>
      <c r="DZ84" s="194"/>
      <c r="EA84" s="194"/>
      <c r="EB84" s="194"/>
      <c r="EC84" s="194"/>
      <c r="ED84" s="194"/>
      <c r="EE84" s="194"/>
      <c r="EF84" s="194"/>
      <c r="EG84" s="194"/>
      <c r="EH84" s="194"/>
      <c r="EI84" s="194"/>
      <c r="EJ84" s="194"/>
      <c r="EK84" s="194"/>
      <c r="EL84" s="194"/>
      <c r="EM84" s="194"/>
      <c r="EN84" s="194"/>
      <c r="EO84" s="194"/>
      <c r="EP84" s="194"/>
      <c r="EQ84" s="194"/>
      <c r="ER84" s="194"/>
      <c r="ES84" s="194"/>
      <c r="ET84" s="194"/>
      <c r="EU84" s="194"/>
      <c r="EV84" s="194"/>
      <c r="EW84" s="194"/>
      <c r="EX84" s="194"/>
      <c r="EY84" s="194"/>
      <c r="EZ84" s="194"/>
      <c r="FA84" s="194"/>
      <c r="FB84" s="194"/>
      <c r="FC84" s="194"/>
      <c r="FD84" s="194"/>
      <c r="FE84" s="194"/>
      <c r="FF84" s="194"/>
      <c r="FG84" s="194"/>
      <c r="FH84" s="194"/>
      <c r="FI84" s="194"/>
      <c r="FJ84" s="194"/>
      <c r="FK84" s="194"/>
      <c r="FL84" s="194"/>
      <c r="FM84" s="194"/>
      <c r="FN84" s="194"/>
      <c r="FO84" s="194"/>
      <c r="FP84" s="194"/>
      <c r="FQ84" s="194"/>
      <c r="FR84" s="194"/>
      <c r="FS84" s="194"/>
      <c r="FT84" s="194"/>
      <c r="FU84" s="194"/>
      <c r="FV84" s="194"/>
      <c r="FW84" s="194"/>
      <c r="FX84" s="194"/>
      <c r="FY84" s="194"/>
      <c r="FZ84" s="194"/>
      <c r="GA84" s="194"/>
      <c r="GB84" s="194"/>
      <c r="GC84" s="194"/>
      <c r="GD84" s="194"/>
      <c r="GE84" s="194"/>
      <c r="GF84" s="194"/>
      <c r="GG84" s="194"/>
      <c r="GH84" s="194"/>
      <c r="GI84" s="194"/>
      <c r="GJ84" s="194"/>
      <c r="GK84" s="194"/>
      <c r="GL84" s="194"/>
      <c r="GM84" s="194"/>
      <c r="GN84" s="194"/>
      <c r="GO84" s="194"/>
      <c r="GP84" s="194"/>
      <c r="GQ84" s="194"/>
      <c r="GR84" s="194"/>
      <c r="GS84" s="194"/>
      <c r="GT84" s="194"/>
      <c r="GU84" s="194"/>
      <c r="GV84" s="194"/>
      <c r="GW84" s="194"/>
      <c r="GX84" s="194"/>
      <c r="GY84" s="194"/>
      <c r="GZ84" s="194"/>
      <c r="HA84" s="194"/>
      <c r="HB84" s="194"/>
      <c r="HC84" s="194"/>
      <c r="HD84" s="194"/>
      <c r="HE84" s="194"/>
      <c r="HF84" s="194"/>
      <c r="HG84" s="194"/>
      <c r="HH84" s="194"/>
      <c r="HI84" s="194"/>
      <c r="HJ84" s="194"/>
      <c r="HK84" s="194"/>
      <c r="HL84" s="194"/>
      <c r="HM84" s="194"/>
      <c r="HN84" s="194"/>
      <c r="HO84" s="194"/>
      <c r="HP84" s="194"/>
      <c r="HQ84" s="194"/>
      <c r="HR84" s="194"/>
      <c r="HS84" s="194"/>
      <c r="HT84" s="194"/>
      <c r="HU84" s="194"/>
      <c r="HV84" s="194"/>
      <c r="HW84" s="194"/>
      <c r="HX84" s="194"/>
      <c r="HY84" s="194"/>
      <c r="HZ84" s="194"/>
      <c r="IA84" s="194"/>
      <c r="IB84" s="194"/>
      <c r="IC84" s="194"/>
      <c r="ID84" s="194"/>
      <c r="IE84" s="194"/>
      <c r="IF84" s="194"/>
      <c r="IG84" s="194"/>
      <c r="IH84" s="194"/>
      <c r="II84" s="194"/>
      <c r="IJ84" s="194"/>
      <c r="IK84" s="194"/>
      <c r="IL84" s="194"/>
      <c r="IM84" s="194"/>
      <c r="IN84" s="194"/>
      <c r="IO84" s="194"/>
      <c r="IP84" s="194"/>
      <c r="IQ84" s="194"/>
      <c r="IR84" s="194"/>
      <c r="IS84" s="194"/>
      <c r="IT84" s="194"/>
      <c r="IU84" s="194"/>
      <c r="IV84" s="194"/>
      <c r="IW84" s="194"/>
      <c r="IX84" s="194"/>
      <c r="IY84" s="194"/>
      <c r="IZ84" s="194"/>
      <c r="JA84" s="194"/>
      <c r="JB84" s="194"/>
      <c r="JC84" s="194"/>
      <c r="JD84" s="194"/>
      <c r="JE84" s="194"/>
      <c r="JF84" s="194"/>
      <c r="JG84" s="194"/>
      <c r="JH84" s="194"/>
      <c r="JI84" s="194"/>
      <c r="JJ84" s="194"/>
      <c r="JK84" s="194"/>
      <c r="JL84" s="194"/>
      <c r="JM84" s="194"/>
      <c r="JN84" s="194"/>
      <c r="JO84" s="194"/>
      <c r="JP84" s="194"/>
      <c r="JQ84" s="194"/>
      <c r="JR84" s="194"/>
      <c r="JS84" s="194"/>
      <c r="JT84" s="194"/>
      <c r="JU84" s="194"/>
      <c r="JV84" s="194"/>
      <c r="JW84" s="194"/>
      <c r="JX84" s="194"/>
      <c r="JY84" s="194"/>
      <c r="JZ84" s="194"/>
      <c r="KA84" s="194"/>
      <c r="KB84" s="194"/>
      <c r="KC84" s="194"/>
      <c r="KD84" s="194"/>
      <c r="KE84" s="194"/>
      <c r="KF84" s="194"/>
      <c r="KG84" s="194"/>
      <c r="KH84" s="194"/>
      <c r="KI84" s="194"/>
      <c r="KJ84" s="194"/>
      <c r="KK84" s="194"/>
      <c r="KL84" s="194"/>
      <c r="KM84" s="194"/>
      <c r="KN84" s="194"/>
      <c r="KO84" s="194"/>
      <c r="KP84" s="194"/>
      <c r="KQ84" s="194"/>
      <c r="KR84" s="194"/>
      <c r="KS84" s="194"/>
      <c r="KT84" s="194"/>
      <c r="KU84" s="194"/>
      <c r="KV84" s="194"/>
      <c r="KW84" s="194"/>
      <c r="KX84" s="194"/>
      <c r="KY84" s="194"/>
      <c r="KZ84" s="194"/>
      <c r="LA84" s="194"/>
      <c r="LB84" s="194"/>
      <c r="LC84" s="194"/>
      <c r="LD84" s="194"/>
      <c r="LE84" s="194"/>
      <c r="LF84" s="194"/>
      <c r="LG84" s="194"/>
      <c r="LH84" s="194"/>
      <c r="LI84" s="194"/>
      <c r="LJ84" s="194"/>
      <c r="LK84" s="194"/>
      <c r="LL84" s="194"/>
      <c r="LM84" s="194"/>
      <c r="LN84" s="194"/>
      <c r="LO84" s="194"/>
      <c r="LP84" s="194"/>
      <c r="LQ84" s="194"/>
      <c r="LR84" s="194"/>
      <c r="LS84" s="194"/>
      <c r="LT84" s="194"/>
      <c r="LU84" s="194"/>
      <c r="LV84" s="194"/>
      <c r="LW84" s="194"/>
      <c r="LX84" s="194"/>
      <c r="LY84" s="194"/>
      <c r="LZ84" s="194"/>
      <c r="MA84" s="194"/>
      <c r="MB84" s="194"/>
      <c r="MC84" s="194"/>
      <c r="MD84" s="194"/>
      <c r="ME84" s="194"/>
      <c r="MF84" s="194"/>
      <c r="MG84" s="194"/>
      <c r="MH84" s="194"/>
      <c r="MI84" s="194"/>
      <c r="MJ84" s="194"/>
      <c r="MK84" s="194"/>
      <c r="ML84" s="194"/>
      <c r="MM84" s="194"/>
      <c r="MN84" s="194"/>
      <c r="MO84" s="194"/>
      <c r="MP84" s="194"/>
      <c r="MQ84" s="194"/>
      <c r="MR84" s="194"/>
      <c r="MS84" s="194"/>
      <c r="MT84" s="194"/>
      <c r="MU84" s="194"/>
      <c r="MV84" s="194"/>
      <c r="MW84" s="194"/>
      <c r="MX84" s="194"/>
      <c r="MY84" s="194"/>
      <c r="MZ84" s="194"/>
      <c r="NA84" s="194"/>
      <c r="NB84" s="194"/>
      <c r="NC84" s="194"/>
      <c r="ND84" s="194"/>
      <c r="NE84" s="194"/>
      <c r="NF84" s="194"/>
      <c r="NG84" s="194"/>
      <c r="NH84" s="194"/>
      <c r="NI84" s="194"/>
      <c r="NJ84" s="194"/>
      <c r="NK84" s="194"/>
      <c r="NL84" s="194"/>
      <c r="NM84" s="194"/>
      <c r="NN84" s="194"/>
      <c r="NO84" s="194"/>
      <c r="NP84" s="194"/>
      <c r="NQ84" s="194"/>
      <c r="NR84" s="194"/>
      <c r="NS84" s="194"/>
      <c r="NT84" s="194"/>
      <c r="NU84" s="194"/>
      <c r="NV84" s="194"/>
      <c r="NW84" s="194"/>
      <c r="NX84" s="194"/>
      <c r="NY84" s="194"/>
      <c r="NZ84" s="194"/>
      <c r="OA84" s="194"/>
      <c r="OB84" s="194"/>
      <c r="OC84" s="194"/>
      <c r="OD84" s="194"/>
      <c r="OE84" s="194"/>
      <c r="OF84" s="194"/>
      <c r="OG84" s="194"/>
      <c r="OH84" s="194"/>
      <c r="OI84" s="194"/>
      <c r="OJ84" s="194"/>
      <c r="OK84" s="194"/>
      <c r="OL84" s="194"/>
      <c r="OM84" s="194"/>
      <c r="ON84" s="194"/>
      <c r="OO84" s="194"/>
      <c r="OP84" s="194"/>
      <c r="OQ84" s="194"/>
      <c r="OR84" s="194"/>
      <c r="OS84" s="194"/>
      <c r="OT84" s="194"/>
      <c r="OU84" s="194"/>
      <c r="OV84" s="194"/>
      <c r="OW84" s="194"/>
      <c r="OX84" s="194"/>
      <c r="OY84" s="194"/>
      <c r="OZ84" s="194"/>
      <c r="PA84" s="194"/>
      <c r="PB84" s="194"/>
      <c r="PC84" s="194"/>
      <c r="PD84" s="194"/>
      <c r="PE84" s="194"/>
      <c r="PF84" s="194"/>
      <c r="PG84" s="194"/>
      <c r="PH84" s="194"/>
      <c r="PI84" s="194"/>
      <c r="PJ84" s="194"/>
      <c r="PK84" s="194"/>
      <c r="PL84" s="194"/>
      <c r="PM84" s="194"/>
      <c r="PN84" s="194"/>
      <c r="PO84" s="194"/>
      <c r="PP84" s="194"/>
      <c r="PQ84" s="194"/>
      <c r="PR84" s="194"/>
      <c r="PS84" s="194"/>
      <c r="PT84" s="194"/>
      <c r="PU84" s="194"/>
      <c r="PV84" s="194"/>
      <c r="PW84" s="194"/>
      <c r="PX84" s="194"/>
      <c r="PY84" s="194"/>
      <c r="PZ84" s="194"/>
      <c r="QA84" s="194"/>
      <c r="QB84" s="194"/>
      <c r="QC84" s="194"/>
      <c r="QD84" s="194"/>
      <c r="QE84" s="194"/>
      <c r="QF84" s="194"/>
      <c r="QG84" s="194"/>
      <c r="QH84" s="194"/>
      <c r="QI84" s="194"/>
      <c r="QJ84" s="194"/>
      <c r="QK84" s="194"/>
      <c r="QL84" s="194"/>
      <c r="QM84" s="194"/>
      <c r="QN84" s="194"/>
      <c r="QO84" s="194"/>
      <c r="QP84" s="194"/>
      <c r="QQ84" s="194"/>
      <c r="QR84" s="194"/>
      <c r="QS84" s="194"/>
      <c r="QT84" s="194"/>
      <c r="QU84" s="194"/>
      <c r="QV84" s="194"/>
      <c r="QW84" s="194"/>
      <c r="QX84" s="194"/>
      <c r="QY84" s="194"/>
      <c r="QZ84" s="194"/>
      <c r="RA84" s="194"/>
      <c r="RB84" s="194"/>
      <c r="RC84" s="194"/>
      <c r="RD84" s="194"/>
      <c r="RE84" s="194"/>
      <c r="RF84" s="194"/>
      <c r="RG84" s="194"/>
      <c r="RH84" s="194"/>
      <c r="RI84" s="194"/>
      <c r="RJ84" s="194"/>
      <c r="RK84" s="194"/>
      <c r="RL84" s="194"/>
      <c r="RM84" s="194"/>
      <c r="RN84" s="194"/>
      <c r="RO84" s="194"/>
      <c r="RP84" s="194"/>
      <c r="RQ84" s="194"/>
      <c r="RR84" s="194"/>
      <c r="RS84" s="194"/>
      <c r="RT84" s="194"/>
      <c r="RU84" s="194"/>
      <c r="RV84" s="194"/>
      <c r="RW84" s="194"/>
      <c r="RX84" s="194"/>
      <c r="RY84" s="194"/>
      <c r="RZ84" s="194"/>
      <c r="SA84" s="194"/>
      <c r="SB84" s="194"/>
      <c r="SC84" s="194"/>
      <c r="SD84" s="194"/>
      <c r="SE84" s="194"/>
      <c r="SF84" s="194"/>
      <c r="SG84" s="194"/>
      <c r="SH84" s="194"/>
      <c r="SI84" s="194"/>
      <c r="SJ84" s="194"/>
      <c r="SK84" s="194"/>
      <c r="SL84" s="194"/>
      <c r="SM84" s="194"/>
      <c r="SN84" s="194"/>
      <c r="SO84" s="194"/>
      <c r="SP84" s="194"/>
      <c r="SQ84" s="194"/>
      <c r="SR84" s="194"/>
      <c r="SS84" s="194"/>
      <c r="ST84" s="194"/>
      <c r="SU84" s="194"/>
      <c r="SV84" s="194"/>
      <c r="SW84" s="194"/>
      <c r="SX84" s="194"/>
      <c r="SY84" s="194"/>
      <c r="SZ84" s="194"/>
      <c r="TA84" s="194"/>
      <c r="TB84" s="194"/>
      <c r="TC84" s="194"/>
      <c r="TD84" s="194"/>
      <c r="TE84" s="194"/>
      <c r="TF84" s="194"/>
      <c r="TG84" s="194"/>
      <c r="TH84" s="194"/>
      <c r="TI84" s="194"/>
      <c r="TJ84" s="194"/>
      <c r="TK84" s="194"/>
      <c r="TL84" s="194"/>
      <c r="TM84" s="194"/>
      <c r="TN84" s="194"/>
      <c r="TO84" s="194"/>
      <c r="TP84" s="194"/>
      <c r="TQ84" s="194"/>
      <c r="TR84" s="194"/>
      <c r="TS84" s="194"/>
      <c r="TT84" s="194"/>
      <c r="TU84" s="194"/>
      <c r="TV84" s="194"/>
      <c r="TW84" s="194"/>
      <c r="TX84" s="194"/>
      <c r="TY84" s="194"/>
      <c r="TZ84" s="194"/>
      <c r="UA84" s="194"/>
      <c r="UB84" s="194"/>
      <c r="UC84" s="194"/>
      <c r="UD84" s="194"/>
      <c r="UE84" s="194"/>
      <c r="UF84" s="194"/>
      <c r="UG84" s="194"/>
      <c r="UH84" s="194"/>
      <c r="UI84" s="194"/>
      <c r="UJ84" s="194"/>
      <c r="UK84" s="194"/>
      <c r="UL84" s="194"/>
      <c r="UM84" s="194"/>
      <c r="UN84" s="194"/>
      <c r="UO84" s="194"/>
      <c r="UP84" s="194"/>
      <c r="UQ84" s="194"/>
      <c r="UR84" s="194"/>
      <c r="US84" s="194"/>
      <c r="UT84" s="194"/>
      <c r="UU84" s="194"/>
      <c r="UV84" s="194"/>
      <c r="UW84" s="194"/>
      <c r="UX84" s="194"/>
      <c r="UY84" s="194"/>
      <c r="UZ84" s="194"/>
      <c r="VA84" s="194"/>
      <c r="VB84" s="194"/>
      <c r="VC84" s="194"/>
      <c r="VD84" s="194"/>
      <c r="VE84" s="194"/>
      <c r="VF84" s="194"/>
      <c r="VG84" s="194"/>
      <c r="VH84" s="194"/>
      <c r="VI84" s="194"/>
      <c r="VJ84" s="194"/>
      <c r="VK84" s="194"/>
      <c r="VL84" s="194"/>
      <c r="VM84" s="194"/>
      <c r="VN84" s="194"/>
      <c r="VO84" s="194"/>
      <c r="VP84" s="194"/>
      <c r="VQ84" s="194"/>
      <c r="VR84" s="194"/>
      <c r="VS84" s="194"/>
      <c r="VT84" s="194"/>
      <c r="VU84" s="194"/>
      <c r="VV84" s="194"/>
      <c r="VW84" s="194"/>
      <c r="VX84" s="194"/>
      <c r="VY84" s="194"/>
      <c r="VZ84" s="194"/>
      <c r="WA84" s="194"/>
      <c r="WB84" s="194"/>
      <c r="WC84" s="194"/>
      <c r="WD84" s="194"/>
      <c r="WE84" s="194"/>
      <c r="WF84" s="194"/>
      <c r="WG84" s="194"/>
      <c r="WH84" s="194"/>
      <c r="WI84" s="194"/>
      <c r="WJ84" s="194"/>
      <c r="WK84" s="194"/>
      <c r="WL84" s="194"/>
      <c r="WM84" s="194"/>
      <c r="WN84" s="194"/>
      <c r="WO84" s="194"/>
      <c r="WP84" s="194"/>
      <c r="WQ84" s="194"/>
      <c r="WR84" s="194"/>
      <c r="WS84" s="194"/>
      <c r="WT84" s="194"/>
      <c r="WU84" s="194"/>
      <c r="WV84" s="194"/>
      <c r="WW84" s="194"/>
      <c r="WX84" s="194"/>
      <c r="WY84" s="194"/>
      <c r="WZ84" s="194"/>
      <c r="XA84" s="194"/>
      <c r="XB84" s="194"/>
      <c r="XC84" s="194"/>
      <c r="XD84" s="194"/>
      <c r="XE84" s="194"/>
      <c r="XF84" s="194"/>
      <c r="XG84" s="194"/>
      <c r="XH84" s="194"/>
      <c r="XI84" s="194"/>
      <c r="XJ84" s="194"/>
      <c r="XK84" s="194"/>
      <c r="XL84" s="194"/>
      <c r="XM84" s="194"/>
      <c r="XN84" s="194"/>
      <c r="XO84" s="194"/>
      <c r="XP84" s="194"/>
      <c r="XQ84" s="194"/>
      <c r="XR84" s="194"/>
      <c r="XS84" s="194"/>
      <c r="XT84" s="194"/>
      <c r="XU84" s="194"/>
      <c r="XV84" s="194"/>
      <c r="XW84" s="194"/>
      <c r="XX84" s="194"/>
      <c r="XY84" s="194"/>
      <c r="XZ84" s="194"/>
      <c r="YA84" s="194"/>
      <c r="YB84" s="194"/>
      <c r="YC84" s="194"/>
      <c r="YD84" s="194"/>
      <c r="YE84" s="194"/>
      <c r="YF84" s="194"/>
      <c r="YG84" s="194"/>
      <c r="YH84" s="194"/>
      <c r="YI84" s="194"/>
      <c r="YJ84" s="194"/>
      <c r="YK84" s="194"/>
      <c r="YL84" s="194"/>
      <c r="YM84" s="194"/>
      <c r="YN84" s="194"/>
      <c r="YO84" s="194"/>
      <c r="YP84" s="194"/>
      <c r="YQ84" s="194"/>
      <c r="YR84" s="194"/>
      <c r="YS84" s="194"/>
      <c r="YT84" s="194"/>
      <c r="YU84" s="194"/>
      <c r="YV84" s="194"/>
      <c r="YW84" s="194"/>
      <c r="YX84" s="194"/>
      <c r="YY84" s="194"/>
      <c r="YZ84" s="194"/>
      <c r="ZA84" s="194"/>
      <c r="ZB84" s="194"/>
      <c r="ZC84" s="194"/>
      <c r="ZD84" s="194"/>
      <c r="ZE84" s="194"/>
      <c r="ZF84" s="194"/>
      <c r="ZG84" s="194"/>
      <c r="ZH84" s="194"/>
      <c r="ZI84" s="194"/>
      <c r="ZJ84" s="194"/>
      <c r="ZK84" s="194"/>
      <c r="ZL84" s="194"/>
      <c r="ZM84" s="194"/>
      <c r="ZN84" s="194"/>
      <c r="ZO84" s="194"/>
      <c r="ZP84" s="194"/>
      <c r="ZQ84" s="194"/>
      <c r="ZR84" s="194"/>
      <c r="ZS84" s="194"/>
      <c r="ZT84" s="194"/>
      <c r="ZU84" s="194"/>
      <c r="ZV84" s="194"/>
      <c r="ZW84" s="194"/>
      <c r="ZX84" s="194"/>
      <c r="ZY84" s="194"/>
      <c r="ZZ84" s="194"/>
    </row>
    <row r="85" spans="1:702" s="39" customFormat="1" ht="19.5" hidden="1" customHeight="1">
      <c r="A85" s="194"/>
      <c r="B85" s="823"/>
      <c r="C85" s="672"/>
      <c r="D85" s="660"/>
      <c r="E85" s="661"/>
      <c r="F85" s="676"/>
      <c r="G85" s="663" t="str">
        <f t="shared" si="6"/>
        <v/>
      </c>
      <c r="H85" s="664"/>
      <c r="I85" s="664"/>
      <c r="J85" s="81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c r="BS85" s="194"/>
      <c r="BT85" s="194"/>
      <c r="BU85" s="194"/>
      <c r="BV85" s="194"/>
      <c r="BW85" s="194"/>
      <c r="BX85" s="194"/>
      <c r="BY85" s="194"/>
      <c r="BZ85" s="194"/>
      <c r="CA85" s="194"/>
      <c r="CB85" s="194"/>
      <c r="CC85" s="194"/>
      <c r="CD85" s="194"/>
      <c r="CE85" s="194"/>
      <c r="CF85" s="194"/>
      <c r="CG85" s="194"/>
      <c r="CH85" s="194"/>
      <c r="CI85" s="194"/>
      <c r="CJ85" s="194"/>
      <c r="CK85" s="194"/>
      <c r="CL85" s="194"/>
      <c r="CM85" s="194"/>
      <c r="CN85" s="194"/>
      <c r="CO85" s="194"/>
      <c r="CP85" s="194"/>
      <c r="CQ85" s="194"/>
      <c r="CR85" s="194"/>
      <c r="CS85" s="194"/>
      <c r="CT85" s="194"/>
      <c r="CU85" s="194"/>
      <c r="CV85" s="194"/>
      <c r="CW85" s="194"/>
      <c r="CX85" s="194"/>
      <c r="CY85" s="194"/>
      <c r="CZ85" s="194"/>
      <c r="DA85" s="194"/>
      <c r="DB85" s="194"/>
      <c r="DC85" s="194"/>
      <c r="DD85" s="194"/>
      <c r="DE85" s="194"/>
      <c r="DF85" s="194"/>
      <c r="DG85" s="194"/>
      <c r="DH85" s="194"/>
      <c r="DI85" s="194"/>
      <c r="DJ85" s="194"/>
      <c r="DK85" s="194"/>
      <c r="DL85" s="194"/>
      <c r="DM85" s="194"/>
      <c r="DN85" s="194"/>
      <c r="DO85" s="194"/>
      <c r="DP85" s="194"/>
      <c r="DQ85" s="194"/>
      <c r="DR85" s="194"/>
      <c r="DS85" s="194"/>
      <c r="DT85" s="194"/>
      <c r="DU85" s="194"/>
      <c r="DV85" s="194"/>
      <c r="DW85" s="194"/>
      <c r="DX85" s="194"/>
      <c r="DY85" s="194"/>
      <c r="DZ85" s="194"/>
      <c r="EA85" s="194"/>
      <c r="EB85" s="194"/>
      <c r="EC85" s="194"/>
      <c r="ED85" s="194"/>
      <c r="EE85" s="194"/>
      <c r="EF85" s="194"/>
      <c r="EG85" s="194"/>
      <c r="EH85" s="194"/>
      <c r="EI85" s="194"/>
      <c r="EJ85" s="194"/>
      <c r="EK85" s="194"/>
      <c r="EL85" s="194"/>
      <c r="EM85" s="194"/>
      <c r="EN85" s="194"/>
      <c r="EO85" s="194"/>
      <c r="EP85" s="194"/>
      <c r="EQ85" s="194"/>
      <c r="ER85" s="194"/>
      <c r="ES85" s="194"/>
      <c r="ET85" s="194"/>
      <c r="EU85" s="194"/>
      <c r="EV85" s="194"/>
      <c r="EW85" s="194"/>
      <c r="EX85" s="194"/>
      <c r="EY85" s="194"/>
      <c r="EZ85" s="194"/>
      <c r="FA85" s="194"/>
      <c r="FB85" s="194"/>
      <c r="FC85" s="194"/>
      <c r="FD85" s="194"/>
      <c r="FE85" s="194"/>
      <c r="FF85" s="194"/>
      <c r="FG85" s="194"/>
      <c r="FH85" s="194"/>
      <c r="FI85" s="194"/>
      <c r="FJ85" s="194"/>
      <c r="FK85" s="194"/>
      <c r="FL85" s="194"/>
      <c r="FM85" s="194"/>
      <c r="FN85" s="194"/>
      <c r="FO85" s="194"/>
      <c r="FP85" s="194"/>
      <c r="FQ85" s="194"/>
      <c r="FR85" s="194"/>
      <c r="FS85" s="194"/>
      <c r="FT85" s="194"/>
      <c r="FU85" s="194"/>
      <c r="FV85" s="194"/>
      <c r="FW85" s="194"/>
      <c r="FX85" s="194"/>
      <c r="FY85" s="194"/>
      <c r="FZ85" s="194"/>
      <c r="GA85" s="194"/>
      <c r="GB85" s="194"/>
      <c r="GC85" s="194"/>
      <c r="GD85" s="194"/>
      <c r="GE85" s="194"/>
      <c r="GF85" s="194"/>
      <c r="GG85" s="194"/>
      <c r="GH85" s="194"/>
      <c r="GI85" s="194"/>
      <c r="GJ85" s="194"/>
      <c r="GK85" s="194"/>
      <c r="GL85" s="194"/>
      <c r="GM85" s="194"/>
      <c r="GN85" s="194"/>
      <c r="GO85" s="194"/>
      <c r="GP85" s="194"/>
      <c r="GQ85" s="194"/>
      <c r="GR85" s="194"/>
      <c r="GS85" s="194"/>
      <c r="GT85" s="194"/>
      <c r="GU85" s="194"/>
      <c r="GV85" s="194"/>
      <c r="GW85" s="194"/>
      <c r="GX85" s="194"/>
      <c r="GY85" s="194"/>
      <c r="GZ85" s="194"/>
      <c r="HA85" s="194"/>
      <c r="HB85" s="194"/>
      <c r="HC85" s="194"/>
      <c r="HD85" s="194"/>
      <c r="HE85" s="194"/>
      <c r="HF85" s="194"/>
      <c r="HG85" s="194"/>
      <c r="HH85" s="194"/>
      <c r="HI85" s="194"/>
      <c r="HJ85" s="194"/>
      <c r="HK85" s="194"/>
      <c r="HL85" s="194"/>
      <c r="HM85" s="194"/>
      <c r="HN85" s="194"/>
      <c r="HO85" s="194"/>
      <c r="HP85" s="194"/>
      <c r="HQ85" s="194"/>
      <c r="HR85" s="194"/>
      <c r="HS85" s="194"/>
      <c r="HT85" s="194"/>
      <c r="HU85" s="194"/>
      <c r="HV85" s="194"/>
      <c r="HW85" s="194"/>
      <c r="HX85" s="194"/>
      <c r="HY85" s="194"/>
      <c r="HZ85" s="194"/>
      <c r="IA85" s="194"/>
      <c r="IB85" s="194"/>
      <c r="IC85" s="194"/>
      <c r="ID85" s="194"/>
      <c r="IE85" s="194"/>
      <c r="IF85" s="194"/>
      <c r="IG85" s="194"/>
      <c r="IH85" s="194"/>
      <c r="II85" s="194"/>
      <c r="IJ85" s="194"/>
      <c r="IK85" s="194"/>
      <c r="IL85" s="194"/>
      <c r="IM85" s="194"/>
      <c r="IN85" s="194"/>
      <c r="IO85" s="194"/>
      <c r="IP85" s="194"/>
      <c r="IQ85" s="194"/>
      <c r="IR85" s="194"/>
      <c r="IS85" s="194"/>
      <c r="IT85" s="194"/>
      <c r="IU85" s="194"/>
      <c r="IV85" s="194"/>
      <c r="IW85" s="194"/>
      <c r="IX85" s="194"/>
      <c r="IY85" s="194"/>
      <c r="IZ85" s="194"/>
      <c r="JA85" s="194"/>
      <c r="JB85" s="194"/>
      <c r="JC85" s="194"/>
      <c r="JD85" s="194"/>
      <c r="JE85" s="194"/>
      <c r="JF85" s="194"/>
      <c r="JG85" s="194"/>
      <c r="JH85" s="194"/>
      <c r="JI85" s="194"/>
      <c r="JJ85" s="194"/>
      <c r="JK85" s="194"/>
      <c r="JL85" s="194"/>
      <c r="JM85" s="194"/>
      <c r="JN85" s="194"/>
      <c r="JO85" s="194"/>
      <c r="JP85" s="194"/>
      <c r="JQ85" s="194"/>
      <c r="JR85" s="194"/>
      <c r="JS85" s="194"/>
      <c r="JT85" s="194"/>
      <c r="JU85" s="194"/>
      <c r="JV85" s="194"/>
      <c r="JW85" s="194"/>
      <c r="JX85" s="194"/>
      <c r="JY85" s="194"/>
      <c r="JZ85" s="194"/>
      <c r="KA85" s="194"/>
      <c r="KB85" s="194"/>
      <c r="KC85" s="194"/>
      <c r="KD85" s="194"/>
      <c r="KE85" s="194"/>
      <c r="KF85" s="194"/>
      <c r="KG85" s="194"/>
      <c r="KH85" s="194"/>
      <c r="KI85" s="194"/>
      <c r="KJ85" s="194"/>
      <c r="KK85" s="194"/>
      <c r="KL85" s="194"/>
      <c r="KM85" s="194"/>
      <c r="KN85" s="194"/>
      <c r="KO85" s="194"/>
      <c r="KP85" s="194"/>
      <c r="KQ85" s="194"/>
      <c r="KR85" s="194"/>
      <c r="KS85" s="194"/>
      <c r="KT85" s="194"/>
      <c r="KU85" s="194"/>
      <c r="KV85" s="194"/>
      <c r="KW85" s="194"/>
      <c r="KX85" s="194"/>
      <c r="KY85" s="194"/>
      <c r="KZ85" s="194"/>
      <c r="LA85" s="194"/>
      <c r="LB85" s="194"/>
      <c r="LC85" s="194"/>
      <c r="LD85" s="194"/>
      <c r="LE85" s="194"/>
      <c r="LF85" s="194"/>
      <c r="LG85" s="194"/>
      <c r="LH85" s="194"/>
      <c r="LI85" s="194"/>
      <c r="LJ85" s="194"/>
      <c r="LK85" s="194"/>
      <c r="LL85" s="194"/>
      <c r="LM85" s="194"/>
      <c r="LN85" s="194"/>
      <c r="LO85" s="194"/>
      <c r="LP85" s="194"/>
      <c r="LQ85" s="194"/>
      <c r="LR85" s="194"/>
      <c r="LS85" s="194"/>
      <c r="LT85" s="194"/>
      <c r="LU85" s="194"/>
      <c r="LV85" s="194"/>
      <c r="LW85" s="194"/>
      <c r="LX85" s="194"/>
      <c r="LY85" s="194"/>
      <c r="LZ85" s="194"/>
      <c r="MA85" s="194"/>
      <c r="MB85" s="194"/>
      <c r="MC85" s="194"/>
      <c r="MD85" s="194"/>
      <c r="ME85" s="194"/>
      <c r="MF85" s="194"/>
      <c r="MG85" s="194"/>
      <c r="MH85" s="194"/>
      <c r="MI85" s="194"/>
      <c r="MJ85" s="194"/>
      <c r="MK85" s="194"/>
      <c r="ML85" s="194"/>
      <c r="MM85" s="194"/>
      <c r="MN85" s="194"/>
      <c r="MO85" s="194"/>
      <c r="MP85" s="194"/>
      <c r="MQ85" s="194"/>
      <c r="MR85" s="194"/>
      <c r="MS85" s="194"/>
      <c r="MT85" s="194"/>
      <c r="MU85" s="194"/>
      <c r="MV85" s="194"/>
      <c r="MW85" s="194"/>
      <c r="MX85" s="194"/>
      <c r="MY85" s="194"/>
      <c r="MZ85" s="194"/>
      <c r="NA85" s="194"/>
      <c r="NB85" s="194"/>
      <c r="NC85" s="194"/>
      <c r="ND85" s="194"/>
      <c r="NE85" s="194"/>
      <c r="NF85" s="194"/>
      <c r="NG85" s="194"/>
      <c r="NH85" s="194"/>
      <c r="NI85" s="194"/>
      <c r="NJ85" s="194"/>
      <c r="NK85" s="194"/>
      <c r="NL85" s="194"/>
      <c r="NM85" s="194"/>
      <c r="NN85" s="194"/>
      <c r="NO85" s="194"/>
      <c r="NP85" s="194"/>
      <c r="NQ85" s="194"/>
      <c r="NR85" s="194"/>
      <c r="NS85" s="194"/>
      <c r="NT85" s="194"/>
      <c r="NU85" s="194"/>
      <c r="NV85" s="194"/>
      <c r="NW85" s="194"/>
      <c r="NX85" s="194"/>
      <c r="NY85" s="194"/>
      <c r="NZ85" s="194"/>
      <c r="OA85" s="194"/>
      <c r="OB85" s="194"/>
      <c r="OC85" s="194"/>
      <c r="OD85" s="194"/>
      <c r="OE85" s="194"/>
      <c r="OF85" s="194"/>
      <c r="OG85" s="194"/>
      <c r="OH85" s="194"/>
      <c r="OI85" s="194"/>
      <c r="OJ85" s="194"/>
      <c r="OK85" s="194"/>
      <c r="OL85" s="194"/>
      <c r="OM85" s="194"/>
      <c r="ON85" s="194"/>
      <c r="OO85" s="194"/>
      <c r="OP85" s="194"/>
      <c r="OQ85" s="194"/>
      <c r="OR85" s="194"/>
      <c r="OS85" s="194"/>
      <c r="OT85" s="194"/>
      <c r="OU85" s="194"/>
      <c r="OV85" s="194"/>
      <c r="OW85" s="194"/>
      <c r="OX85" s="194"/>
      <c r="OY85" s="194"/>
      <c r="OZ85" s="194"/>
      <c r="PA85" s="194"/>
      <c r="PB85" s="194"/>
      <c r="PC85" s="194"/>
      <c r="PD85" s="194"/>
      <c r="PE85" s="194"/>
      <c r="PF85" s="194"/>
      <c r="PG85" s="194"/>
      <c r="PH85" s="194"/>
      <c r="PI85" s="194"/>
      <c r="PJ85" s="194"/>
      <c r="PK85" s="194"/>
      <c r="PL85" s="194"/>
      <c r="PM85" s="194"/>
      <c r="PN85" s="194"/>
      <c r="PO85" s="194"/>
      <c r="PP85" s="194"/>
      <c r="PQ85" s="194"/>
      <c r="PR85" s="194"/>
      <c r="PS85" s="194"/>
      <c r="PT85" s="194"/>
      <c r="PU85" s="194"/>
      <c r="PV85" s="194"/>
      <c r="PW85" s="194"/>
      <c r="PX85" s="194"/>
      <c r="PY85" s="194"/>
      <c r="PZ85" s="194"/>
      <c r="QA85" s="194"/>
      <c r="QB85" s="194"/>
      <c r="QC85" s="194"/>
      <c r="QD85" s="194"/>
      <c r="QE85" s="194"/>
      <c r="QF85" s="194"/>
      <c r="QG85" s="194"/>
      <c r="QH85" s="194"/>
      <c r="QI85" s="194"/>
      <c r="QJ85" s="194"/>
      <c r="QK85" s="194"/>
      <c r="QL85" s="194"/>
      <c r="QM85" s="194"/>
      <c r="QN85" s="194"/>
      <c r="QO85" s="194"/>
      <c r="QP85" s="194"/>
      <c r="QQ85" s="194"/>
      <c r="QR85" s="194"/>
      <c r="QS85" s="194"/>
      <c r="QT85" s="194"/>
      <c r="QU85" s="194"/>
      <c r="QV85" s="194"/>
      <c r="QW85" s="194"/>
      <c r="QX85" s="194"/>
      <c r="QY85" s="194"/>
      <c r="QZ85" s="194"/>
      <c r="RA85" s="194"/>
      <c r="RB85" s="194"/>
      <c r="RC85" s="194"/>
      <c r="RD85" s="194"/>
      <c r="RE85" s="194"/>
      <c r="RF85" s="194"/>
      <c r="RG85" s="194"/>
      <c r="RH85" s="194"/>
      <c r="RI85" s="194"/>
      <c r="RJ85" s="194"/>
      <c r="RK85" s="194"/>
      <c r="RL85" s="194"/>
      <c r="RM85" s="194"/>
      <c r="RN85" s="194"/>
      <c r="RO85" s="194"/>
      <c r="RP85" s="194"/>
      <c r="RQ85" s="194"/>
      <c r="RR85" s="194"/>
      <c r="RS85" s="194"/>
      <c r="RT85" s="194"/>
      <c r="RU85" s="194"/>
      <c r="RV85" s="194"/>
      <c r="RW85" s="194"/>
      <c r="RX85" s="194"/>
      <c r="RY85" s="194"/>
      <c r="RZ85" s="194"/>
      <c r="SA85" s="194"/>
      <c r="SB85" s="194"/>
      <c r="SC85" s="194"/>
      <c r="SD85" s="194"/>
      <c r="SE85" s="194"/>
      <c r="SF85" s="194"/>
      <c r="SG85" s="194"/>
      <c r="SH85" s="194"/>
      <c r="SI85" s="194"/>
      <c r="SJ85" s="194"/>
      <c r="SK85" s="194"/>
      <c r="SL85" s="194"/>
      <c r="SM85" s="194"/>
      <c r="SN85" s="194"/>
      <c r="SO85" s="194"/>
      <c r="SP85" s="194"/>
      <c r="SQ85" s="194"/>
      <c r="SR85" s="194"/>
      <c r="SS85" s="194"/>
      <c r="ST85" s="194"/>
      <c r="SU85" s="194"/>
      <c r="SV85" s="194"/>
      <c r="SW85" s="194"/>
      <c r="SX85" s="194"/>
      <c r="SY85" s="194"/>
      <c r="SZ85" s="194"/>
      <c r="TA85" s="194"/>
      <c r="TB85" s="194"/>
      <c r="TC85" s="194"/>
      <c r="TD85" s="194"/>
      <c r="TE85" s="194"/>
      <c r="TF85" s="194"/>
      <c r="TG85" s="194"/>
      <c r="TH85" s="194"/>
      <c r="TI85" s="194"/>
      <c r="TJ85" s="194"/>
      <c r="TK85" s="194"/>
      <c r="TL85" s="194"/>
      <c r="TM85" s="194"/>
      <c r="TN85" s="194"/>
      <c r="TO85" s="194"/>
      <c r="TP85" s="194"/>
      <c r="TQ85" s="194"/>
      <c r="TR85" s="194"/>
      <c r="TS85" s="194"/>
      <c r="TT85" s="194"/>
      <c r="TU85" s="194"/>
      <c r="TV85" s="194"/>
      <c r="TW85" s="194"/>
      <c r="TX85" s="194"/>
      <c r="TY85" s="194"/>
      <c r="TZ85" s="194"/>
      <c r="UA85" s="194"/>
      <c r="UB85" s="194"/>
      <c r="UC85" s="194"/>
      <c r="UD85" s="194"/>
      <c r="UE85" s="194"/>
      <c r="UF85" s="194"/>
      <c r="UG85" s="194"/>
      <c r="UH85" s="194"/>
      <c r="UI85" s="194"/>
      <c r="UJ85" s="194"/>
      <c r="UK85" s="194"/>
      <c r="UL85" s="194"/>
      <c r="UM85" s="194"/>
      <c r="UN85" s="194"/>
      <c r="UO85" s="194"/>
      <c r="UP85" s="194"/>
      <c r="UQ85" s="194"/>
      <c r="UR85" s="194"/>
      <c r="US85" s="194"/>
      <c r="UT85" s="194"/>
      <c r="UU85" s="194"/>
      <c r="UV85" s="194"/>
      <c r="UW85" s="194"/>
      <c r="UX85" s="194"/>
      <c r="UY85" s="194"/>
      <c r="UZ85" s="194"/>
      <c r="VA85" s="194"/>
      <c r="VB85" s="194"/>
      <c r="VC85" s="194"/>
      <c r="VD85" s="194"/>
      <c r="VE85" s="194"/>
      <c r="VF85" s="194"/>
      <c r="VG85" s="194"/>
      <c r="VH85" s="194"/>
      <c r="VI85" s="194"/>
      <c r="VJ85" s="194"/>
      <c r="VK85" s="194"/>
      <c r="VL85" s="194"/>
      <c r="VM85" s="194"/>
      <c r="VN85" s="194"/>
      <c r="VO85" s="194"/>
      <c r="VP85" s="194"/>
      <c r="VQ85" s="194"/>
      <c r="VR85" s="194"/>
      <c r="VS85" s="194"/>
      <c r="VT85" s="194"/>
      <c r="VU85" s="194"/>
      <c r="VV85" s="194"/>
      <c r="VW85" s="194"/>
      <c r="VX85" s="194"/>
      <c r="VY85" s="194"/>
      <c r="VZ85" s="194"/>
      <c r="WA85" s="194"/>
      <c r="WB85" s="194"/>
      <c r="WC85" s="194"/>
      <c r="WD85" s="194"/>
      <c r="WE85" s="194"/>
      <c r="WF85" s="194"/>
      <c r="WG85" s="194"/>
      <c r="WH85" s="194"/>
      <c r="WI85" s="194"/>
      <c r="WJ85" s="194"/>
      <c r="WK85" s="194"/>
      <c r="WL85" s="194"/>
      <c r="WM85" s="194"/>
      <c r="WN85" s="194"/>
      <c r="WO85" s="194"/>
      <c r="WP85" s="194"/>
      <c r="WQ85" s="194"/>
      <c r="WR85" s="194"/>
      <c r="WS85" s="194"/>
      <c r="WT85" s="194"/>
      <c r="WU85" s="194"/>
      <c r="WV85" s="194"/>
      <c r="WW85" s="194"/>
      <c r="WX85" s="194"/>
      <c r="WY85" s="194"/>
      <c r="WZ85" s="194"/>
      <c r="XA85" s="194"/>
      <c r="XB85" s="194"/>
      <c r="XC85" s="194"/>
      <c r="XD85" s="194"/>
      <c r="XE85" s="194"/>
      <c r="XF85" s="194"/>
      <c r="XG85" s="194"/>
      <c r="XH85" s="194"/>
      <c r="XI85" s="194"/>
      <c r="XJ85" s="194"/>
      <c r="XK85" s="194"/>
      <c r="XL85" s="194"/>
      <c r="XM85" s="194"/>
      <c r="XN85" s="194"/>
      <c r="XO85" s="194"/>
      <c r="XP85" s="194"/>
      <c r="XQ85" s="194"/>
      <c r="XR85" s="194"/>
      <c r="XS85" s="194"/>
      <c r="XT85" s="194"/>
      <c r="XU85" s="194"/>
      <c r="XV85" s="194"/>
      <c r="XW85" s="194"/>
      <c r="XX85" s="194"/>
      <c r="XY85" s="194"/>
      <c r="XZ85" s="194"/>
      <c r="YA85" s="194"/>
      <c r="YB85" s="194"/>
      <c r="YC85" s="194"/>
      <c r="YD85" s="194"/>
      <c r="YE85" s="194"/>
      <c r="YF85" s="194"/>
      <c r="YG85" s="194"/>
      <c r="YH85" s="194"/>
      <c r="YI85" s="194"/>
      <c r="YJ85" s="194"/>
      <c r="YK85" s="194"/>
      <c r="YL85" s="194"/>
      <c r="YM85" s="194"/>
      <c r="YN85" s="194"/>
      <c r="YO85" s="194"/>
      <c r="YP85" s="194"/>
      <c r="YQ85" s="194"/>
      <c r="YR85" s="194"/>
      <c r="YS85" s="194"/>
      <c r="YT85" s="194"/>
      <c r="YU85" s="194"/>
      <c r="YV85" s="194"/>
      <c r="YW85" s="194"/>
      <c r="YX85" s="194"/>
      <c r="YY85" s="194"/>
      <c r="YZ85" s="194"/>
      <c r="ZA85" s="194"/>
      <c r="ZB85" s="194"/>
      <c r="ZC85" s="194"/>
      <c r="ZD85" s="194"/>
      <c r="ZE85" s="194"/>
      <c r="ZF85" s="194"/>
      <c r="ZG85" s="194"/>
      <c r="ZH85" s="194"/>
      <c r="ZI85" s="194"/>
      <c r="ZJ85" s="194"/>
      <c r="ZK85" s="194"/>
      <c r="ZL85" s="194"/>
      <c r="ZM85" s="194"/>
      <c r="ZN85" s="194"/>
      <c r="ZO85" s="194"/>
      <c r="ZP85" s="194"/>
      <c r="ZQ85" s="194"/>
      <c r="ZR85" s="194"/>
      <c r="ZS85" s="194"/>
      <c r="ZT85" s="194"/>
      <c r="ZU85" s="194"/>
      <c r="ZV85" s="194"/>
      <c r="ZW85" s="194"/>
      <c r="ZX85" s="194"/>
      <c r="ZY85" s="194"/>
      <c r="ZZ85" s="194"/>
    </row>
    <row r="86" spans="1:702" s="39" customFormat="1" ht="19.5" hidden="1" customHeight="1">
      <c r="A86" s="194"/>
      <c r="B86" s="823"/>
      <c r="C86" s="672"/>
      <c r="D86" s="660"/>
      <c r="E86" s="661"/>
      <c r="F86" s="676"/>
      <c r="G86" s="663" t="str">
        <f t="shared" si="6"/>
        <v/>
      </c>
      <c r="H86" s="664"/>
      <c r="I86" s="664"/>
      <c r="J86" s="81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194"/>
      <c r="CJ86" s="194"/>
      <c r="CK86" s="194"/>
      <c r="CL86" s="194"/>
      <c r="CM86" s="194"/>
      <c r="CN86" s="194"/>
      <c r="CO86" s="194"/>
      <c r="CP86" s="194"/>
      <c r="CQ86" s="194"/>
      <c r="CR86" s="194"/>
      <c r="CS86" s="194"/>
      <c r="CT86" s="194"/>
      <c r="CU86" s="194"/>
      <c r="CV86" s="194"/>
      <c r="CW86" s="194"/>
      <c r="CX86" s="194"/>
      <c r="CY86" s="194"/>
      <c r="CZ86" s="194"/>
      <c r="DA86" s="194"/>
      <c r="DB86" s="194"/>
      <c r="DC86" s="194"/>
      <c r="DD86" s="194"/>
      <c r="DE86" s="194"/>
      <c r="DF86" s="194"/>
      <c r="DG86" s="194"/>
      <c r="DH86" s="194"/>
      <c r="DI86" s="194"/>
      <c r="DJ86" s="194"/>
      <c r="DK86" s="194"/>
      <c r="DL86" s="194"/>
      <c r="DM86" s="194"/>
      <c r="DN86" s="194"/>
      <c r="DO86" s="194"/>
      <c r="DP86" s="194"/>
      <c r="DQ86" s="194"/>
      <c r="DR86" s="194"/>
      <c r="DS86" s="194"/>
      <c r="DT86" s="194"/>
      <c r="DU86" s="194"/>
      <c r="DV86" s="194"/>
      <c r="DW86" s="194"/>
      <c r="DX86" s="194"/>
      <c r="DY86" s="194"/>
      <c r="DZ86" s="194"/>
      <c r="EA86" s="194"/>
      <c r="EB86" s="194"/>
      <c r="EC86" s="194"/>
      <c r="ED86" s="194"/>
      <c r="EE86" s="194"/>
      <c r="EF86" s="194"/>
      <c r="EG86" s="194"/>
      <c r="EH86" s="194"/>
      <c r="EI86" s="194"/>
      <c r="EJ86" s="194"/>
      <c r="EK86" s="194"/>
      <c r="EL86" s="194"/>
      <c r="EM86" s="194"/>
      <c r="EN86" s="194"/>
      <c r="EO86" s="194"/>
      <c r="EP86" s="194"/>
      <c r="EQ86" s="194"/>
      <c r="ER86" s="194"/>
      <c r="ES86" s="194"/>
      <c r="ET86" s="194"/>
      <c r="EU86" s="194"/>
      <c r="EV86" s="194"/>
      <c r="EW86" s="194"/>
      <c r="EX86" s="194"/>
      <c r="EY86" s="194"/>
      <c r="EZ86" s="194"/>
      <c r="FA86" s="194"/>
      <c r="FB86" s="194"/>
      <c r="FC86" s="194"/>
      <c r="FD86" s="194"/>
      <c r="FE86" s="194"/>
      <c r="FF86" s="194"/>
      <c r="FG86" s="194"/>
      <c r="FH86" s="194"/>
      <c r="FI86" s="194"/>
      <c r="FJ86" s="194"/>
      <c r="FK86" s="194"/>
      <c r="FL86" s="194"/>
      <c r="FM86" s="194"/>
      <c r="FN86" s="194"/>
      <c r="FO86" s="194"/>
      <c r="FP86" s="194"/>
      <c r="FQ86" s="194"/>
      <c r="FR86" s="194"/>
      <c r="FS86" s="194"/>
      <c r="FT86" s="194"/>
      <c r="FU86" s="194"/>
      <c r="FV86" s="194"/>
      <c r="FW86" s="194"/>
      <c r="FX86" s="194"/>
      <c r="FY86" s="194"/>
      <c r="FZ86" s="194"/>
      <c r="GA86" s="194"/>
      <c r="GB86" s="194"/>
      <c r="GC86" s="194"/>
      <c r="GD86" s="194"/>
      <c r="GE86" s="194"/>
      <c r="GF86" s="194"/>
      <c r="GG86" s="194"/>
      <c r="GH86" s="194"/>
      <c r="GI86" s="194"/>
      <c r="GJ86" s="194"/>
      <c r="GK86" s="194"/>
      <c r="GL86" s="194"/>
      <c r="GM86" s="194"/>
      <c r="GN86" s="194"/>
      <c r="GO86" s="194"/>
      <c r="GP86" s="194"/>
      <c r="GQ86" s="194"/>
      <c r="GR86" s="194"/>
      <c r="GS86" s="194"/>
      <c r="GT86" s="194"/>
      <c r="GU86" s="194"/>
      <c r="GV86" s="194"/>
      <c r="GW86" s="194"/>
      <c r="GX86" s="194"/>
      <c r="GY86" s="194"/>
      <c r="GZ86" s="194"/>
      <c r="HA86" s="194"/>
      <c r="HB86" s="194"/>
      <c r="HC86" s="194"/>
      <c r="HD86" s="194"/>
      <c r="HE86" s="194"/>
      <c r="HF86" s="194"/>
      <c r="HG86" s="194"/>
      <c r="HH86" s="194"/>
      <c r="HI86" s="194"/>
      <c r="HJ86" s="194"/>
      <c r="HK86" s="194"/>
      <c r="HL86" s="194"/>
      <c r="HM86" s="194"/>
      <c r="HN86" s="194"/>
      <c r="HO86" s="194"/>
      <c r="HP86" s="194"/>
      <c r="HQ86" s="194"/>
      <c r="HR86" s="194"/>
      <c r="HS86" s="194"/>
      <c r="HT86" s="194"/>
      <c r="HU86" s="194"/>
      <c r="HV86" s="194"/>
      <c r="HW86" s="194"/>
      <c r="HX86" s="194"/>
      <c r="HY86" s="194"/>
      <c r="HZ86" s="194"/>
      <c r="IA86" s="194"/>
      <c r="IB86" s="194"/>
      <c r="IC86" s="194"/>
      <c r="ID86" s="194"/>
      <c r="IE86" s="194"/>
      <c r="IF86" s="194"/>
      <c r="IG86" s="194"/>
      <c r="IH86" s="194"/>
      <c r="II86" s="194"/>
      <c r="IJ86" s="194"/>
      <c r="IK86" s="194"/>
      <c r="IL86" s="194"/>
      <c r="IM86" s="194"/>
      <c r="IN86" s="194"/>
      <c r="IO86" s="194"/>
      <c r="IP86" s="194"/>
      <c r="IQ86" s="194"/>
      <c r="IR86" s="194"/>
      <c r="IS86" s="194"/>
      <c r="IT86" s="194"/>
      <c r="IU86" s="194"/>
      <c r="IV86" s="194"/>
      <c r="IW86" s="194"/>
      <c r="IX86" s="194"/>
      <c r="IY86" s="194"/>
      <c r="IZ86" s="194"/>
      <c r="JA86" s="194"/>
      <c r="JB86" s="194"/>
      <c r="JC86" s="194"/>
      <c r="JD86" s="194"/>
      <c r="JE86" s="194"/>
      <c r="JF86" s="194"/>
      <c r="JG86" s="194"/>
      <c r="JH86" s="194"/>
      <c r="JI86" s="194"/>
      <c r="JJ86" s="194"/>
      <c r="JK86" s="194"/>
      <c r="JL86" s="194"/>
      <c r="JM86" s="194"/>
      <c r="JN86" s="194"/>
      <c r="JO86" s="194"/>
      <c r="JP86" s="194"/>
      <c r="JQ86" s="194"/>
      <c r="JR86" s="194"/>
      <c r="JS86" s="194"/>
      <c r="JT86" s="194"/>
      <c r="JU86" s="194"/>
      <c r="JV86" s="194"/>
      <c r="JW86" s="194"/>
      <c r="JX86" s="194"/>
      <c r="JY86" s="194"/>
      <c r="JZ86" s="194"/>
      <c r="KA86" s="194"/>
      <c r="KB86" s="194"/>
      <c r="KC86" s="194"/>
      <c r="KD86" s="194"/>
      <c r="KE86" s="194"/>
      <c r="KF86" s="194"/>
      <c r="KG86" s="194"/>
      <c r="KH86" s="194"/>
      <c r="KI86" s="194"/>
      <c r="KJ86" s="194"/>
      <c r="KK86" s="194"/>
      <c r="KL86" s="194"/>
      <c r="KM86" s="194"/>
      <c r="KN86" s="194"/>
      <c r="KO86" s="194"/>
      <c r="KP86" s="194"/>
      <c r="KQ86" s="194"/>
      <c r="KR86" s="194"/>
      <c r="KS86" s="194"/>
      <c r="KT86" s="194"/>
      <c r="KU86" s="194"/>
      <c r="KV86" s="194"/>
      <c r="KW86" s="194"/>
      <c r="KX86" s="194"/>
      <c r="KY86" s="194"/>
      <c r="KZ86" s="194"/>
      <c r="LA86" s="194"/>
      <c r="LB86" s="194"/>
      <c r="LC86" s="194"/>
      <c r="LD86" s="194"/>
      <c r="LE86" s="194"/>
      <c r="LF86" s="194"/>
      <c r="LG86" s="194"/>
      <c r="LH86" s="194"/>
      <c r="LI86" s="194"/>
      <c r="LJ86" s="194"/>
      <c r="LK86" s="194"/>
      <c r="LL86" s="194"/>
      <c r="LM86" s="194"/>
      <c r="LN86" s="194"/>
      <c r="LO86" s="194"/>
      <c r="LP86" s="194"/>
      <c r="LQ86" s="194"/>
      <c r="LR86" s="194"/>
      <c r="LS86" s="194"/>
      <c r="LT86" s="194"/>
      <c r="LU86" s="194"/>
      <c r="LV86" s="194"/>
      <c r="LW86" s="194"/>
      <c r="LX86" s="194"/>
      <c r="LY86" s="194"/>
      <c r="LZ86" s="194"/>
      <c r="MA86" s="194"/>
      <c r="MB86" s="194"/>
      <c r="MC86" s="194"/>
      <c r="MD86" s="194"/>
      <c r="ME86" s="194"/>
      <c r="MF86" s="194"/>
      <c r="MG86" s="194"/>
      <c r="MH86" s="194"/>
      <c r="MI86" s="194"/>
      <c r="MJ86" s="194"/>
      <c r="MK86" s="194"/>
      <c r="ML86" s="194"/>
      <c r="MM86" s="194"/>
      <c r="MN86" s="194"/>
      <c r="MO86" s="194"/>
      <c r="MP86" s="194"/>
      <c r="MQ86" s="194"/>
      <c r="MR86" s="194"/>
      <c r="MS86" s="194"/>
      <c r="MT86" s="194"/>
      <c r="MU86" s="194"/>
      <c r="MV86" s="194"/>
      <c r="MW86" s="194"/>
      <c r="MX86" s="194"/>
      <c r="MY86" s="194"/>
      <c r="MZ86" s="194"/>
      <c r="NA86" s="194"/>
      <c r="NB86" s="194"/>
      <c r="NC86" s="194"/>
      <c r="ND86" s="194"/>
      <c r="NE86" s="194"/>
      <c r="NF86" s="194"/>
      <c r="NG86" s="194"/>
      <c r="NH86" s="194"/>
      <c r="NI86" s="194"/>
      <c r="NJ86" s="194"/>
      <c r="NK86" s="194"/>
      <c r="NL86" s="194"/>
      <c r="NM86" s="194"/>
      <c r="NN86" s="194"/>
      <c r="NO86" s="194"/>
      <c r="NP86" s="194"/>
      <c r="NQ86" s="194"/>
      <c r="NR86" s="194"/>
      <c r="NS86" s="194"/>
      <c r="NT86" s="194"/>
      <c r="NU86" s="194"/>
      <c r="NV86" s="194"/>
      <c r="NW86" s="194"/>
      <c r="NX86" s="194"/>
      <c r="NY86" s="194"/>
      <c r="NZ86" s="194"/>
      <c r="OA86" s="194"/>
      <c r="OB86" s="194"/>
      <c r="OC86" s="194"/>
      <c r="OD86" s="194"/>
      <c r="OE86" s="194"/>
      <c r="OF86" s="194"/>
      <c r="OG86" s="194"/>
      <c r="OH86" s="194"/>
      <c r="OI86" s="194"/>
      <c r="OJ86" s="194"/>
      <c r="OK86" s="194"/>
      <c r="OL86" s="194"/>
      <c r="OM86" s="194"/>
      <c r="ON86" s="194"/>
      <c r="OO86" s="194"/>
      <c r="OP86" s="194"/>
      <c r="OQ86" s="194"/>
      <c r="OR86" s="194"/>
      <c r="OS86" s="194"/>
      <c r="OT86" s="194"/>
      <c r="OU86" s="194"/>
      <c r="OV86" s="194"/>
      <c r="OW86" s="194"/>
      <c r="OX86" s="194"/>
      <c r="OY86" s="194"/>
      <c r="OZ86" s="194"/>
      <c r="PA86" s="194"/>
      <c r="PB86" s="194"/>
      <c r="PC86" s="194"/>
      <c r="PD86" s="194"/>
      <c r="PE86" s="194"/>
      <c r="PF86" s="194"/>
      <c r="PG86" s="194"/>
      <c r="PH86" s="194"/>
      <c r="PI86" s="194"/>
      <c r="PJ86" s="194"/>
      <c r="PK86" s="194"/>
      <c r="PL86" s="194"/>
      <c r="PM86" s="194"/>
      <c r="PN86" s="194"/>
      <c r="PO86" s="194"/>
      <c r="PP86" s="194"/>
      <c r="PQ86" s="194"/>
      <c r="PR86" s="194"/>
      <c r="PS86" s="194"/>
      <c r="PT86" s="194"/>
      <c r="PU86" s="194"/>
      <c r="PV86" s="194"/>
      <c r="PW86" s="194"/>
      <c r="PX86" s="194"/>
      <c r="PY86" s="194"/>
      <c r="PZ86" s="194"/>
      <c r="QA86" s="194"/>
      <c r="QB86" s="194"/>
      <c r="QC86" s="194"/>
      <c r="QD86" s="194"/>
      <c r="QE86" s="194"/>
      <c r="QF86" s="194"/>
      <c r="QG86" s="194"/>
      <c r="QH86" s="194"/>
      <c r="QI86" s="194"/>
      <c r="QJ86" s="194"/>
      <c r="QK86" s="194"/>
      <c r="QL86" s="194"/>
      <c r="QM86" s="194"/>
      <c r="QN86" s="194"/>
      <c r="QO86" s="194"/>
      <c r="QP86" s="194"/>
      <c r="QQ86" s="194"/>
      <c r="QR86" s="194"/>
      <c r="QS86" s="194"/>
      <c r="QT86" s="194"/>
      <c r="QU86" s="194"/>
      <c r="QV86" s="194"/>
      <c r="QW86" s="194"/>
      <c r="QX86" s="194"/>
      <c r="QY86" s="194"/>
      <c r="QZ86" s="194"/>
      <c r="RA86" s="194"/>
      <c r="RB86" s="194"/>
      <c r="RC86" s="194"/>
      <c r="RD86" s="194"/>
      <c r="RE86" s="194"/>
      <c r="RF86" s="194"/>
      <c r="RG86" s="194"/>
      <c r="RH86" s="194"/>
      <c r="RI86" s="194"/>
      <c r="RJ86" s="194"/>
      <c r="RK86" s="194"/>
      <c r="RL86" s="194"/>
      <c r="RM86" s="194"/>
      <c r="RN86" s="194"/>
      <c r="RO86" s="194"/>
      <c r="RP86" s="194"/>
      <c r="RQ86" s="194"/>
      <c r="RR86" s="194"/>
      <c r="RS86" s="194"/>
      <c r="RT86" s="194"/>
      <c r="RU86" s="194"/>
      <c r="RV86" s="194"/>
      <c r="RW86" s="194"/>
      <c r="RX86" s="194"/>
      <c r="RY86" s="194"/>
      <c r="RZ86" s="194"/>
      <c r="SA86" s="194"/>
      <c r="SB86" s="194"/>
      <c r="SC86" s="194"/>
      <c r="SD86" s="194"/>
      <c r="SE86" s="194"/>
      <c r="SF86" s="194"/>
      <c r="SG86" s="194"/>
      <c r="SH86" s="194"/>
      <c r="SI86" s="194"/>
      <c r="SJ86" s="194"/>
      <c r="SK86" s="194"/>
      <c r="SL86" s="194"/>
      <c r="SM86" s="194"/>
      <c r="SN86" s="194"/>
      <c r="SO86" s="194"/>
      <c r="SP86" s="194"/>
      <c r="SQ86" s="194"/>
      <c r="SR86" s="194"/>
      <c r="SS86" s="194"/>
      <c r="ST86" s="194"/>
      <c r="SU86" s="194"/>
      <c r="SV86" s="194"/>
      <c r="SW86" s="194"/>
      <c r="SX86" s="194"/>
      <c r="SY86" s="194"/>
      <c r="SZ86" s="194"/>
      <c r="TA86" s="194"/>
      <c r="TB86" s="194"/>
      <c r="TC86" s="194"/>
      <c r="TD86" s="194"/>
      <c r="TE86" s="194"/>
      <c r="TF86" s="194"/>
      <c r="TG86" s="194"/>
      <c r="TH86" s="194"/>
      <c r="TI86" s="194"/>
      <c r="TJ86" s="194"/>
      <c r="TK86" s="194"/>
      <c r="TL86" s="194"/>
      <c r="TM86" s="194"/>
      <c r="TN86" s="194"/>
      <c r="TO86" s="194"/>
      <c r="TP86" s="194"/>
      <c r="TQ86" s="194"/>
      <c r="TR86" s="194"/>
      <c r="TS86" s="194"/>
      <c r="TT86" s="194"/>
      <c r="TU86" s="194"/>
      <c r="TV86" s="194"/>
      <c r="TW86" s="194"/>
      <c r="TX86" s="194"/>
      <c r="TY86" s="194"/>
      <c r="TZ86" s="194"/>
      <c r="UA86" s="194"/>
      <c r="UB86" s="194"/>
      <c r="UC86" s="194"/>
      <c r="UD86" s="194"/>
      <c r="UE86" s="194"/>
      <c r="UF86" s="194"/>
      <c r="UG86" s="194"/>
      <c r="UH86" s="194"/>
      <c r="UI86" s="194"/>
      <c r="UJ86" s="194"/>
      <c r="UK86" s="194"/>
      <c r="UL86" s="194"/>
      <c r="UM86" s="194"/>
      <c r="UN86" s="194"/>
      <c r="UO86" s="194"/>
      <c r="UP86" s="194"/>
      <c r="UQ86" s="194"/>
      <c r="UR86" s="194"/>
      <c r="US86" s="194"/>
      <c r="UT86" s="194"/>
      <c r="UU86" s="194"/>
      <c r="UV86" s="194"/>
      <c r="UW86" s="194"/>
      <c r="UX86" s="194"/>
      <c r="UY86" s="194"/>
      <c r="UZ86" s="194"/>
      <c r="VA86" s="194"/>
      <c r="VB86" s="194"/>
      <c r="VC86" s="194"/>
      <c r="VD86" s="194"/>
      <c r="VE86" s="194"/>
      <c r="VF86" s="194"/>
      <c r="VG86" s="194"/>
      <c r="VH86" s="194"/>
      <c r="VI86" s="194"/>
      <c r="VJ86" s="194"/>
      <c r="VK86" s="194"/>
      <c r="VL86" s="194"/>
      <c r="VM86" s="194"/>
      <c r="VN86" s="194"/>
      <c r="VO86" s="194"/>
      <c r="VP86" s="194"/>
      <c r="VQ86" s="194"/>
      <c r="VR86" s="194"/>
      <c r="VS86" s="194"/>
      <c r="VT86" s="194"/>
      <c r="VU86" s="194"/>
      <c r="VV86" s="194"/>
      <c r="VW86" s="194"/>
      <c r="VX86" s="194"/>
      <c r="VY86" s="194"/>
      <c r="VZ86" s="194"/>
      <c r="WA86" s="194"/>
      <c r="WB86" s="194"/>
      <c r="WC86" s="194"/>
      <c r="WD86" s="194"/>
      <c r="WE86" s="194"/>
      <c r="WF86" s="194"/>
      <c r="WG86" s="194"/>
      <c r="WH86" s="194"/>
      <c r="WI86" s="194"/>
      <c r="WJ86" s="194"/>
      <c r="WK86" s="194"/>
      <c r="WL86" s="194"/>
      <c r="WM86" s="194"/>
      <c r="WN86" s="194"/>
      <c r="WO86" s="194"/>
      <c r="WP86" s="194"/>
      <c r="WQ86" s="194"/>
      <c r="WR86" s="194"/>
      <c r="WS86" s="194"/>
      <c r="WT86" s="194"/>
      <c r="WU86" s="194"/>
      <c r="WV86" s="194"/>
      <c r="WW86" s="194"/>
      <c r="WX86" s="194"/>
      <c r="WY86" s="194"/>
      <c r="WZ86" s="194"/>
      <c r="XA86" s="194"/>
      <c r="XB86" s="194"/>
      <c r="XC86" s="194"/>
      <c r="XD86" s="194"/>
      <c r="XE86" s="194"/>
      <c r="XF86" s="194"/>
      <c r="XG86" s="194"/>
      <c r="XH86" s="194"/>
      <c r="XI86" s="194"/>
      <c r="XJ86" s="194"/>
      <c r="XK86" s="194"/>
      <c r="XL86" s="194"/>
      <c r="XM86" s="194"/>
      <c r="XN86" s="194"/>
      <c r="XO86" s="194"/>
      <c r="XP86" s="194"/>
      <c r="XQ86" s="194"/>
      <c r="XR86" s="194"/>
      <c r="XS86" s="194"/>
      <c r="XT86" s="194"/>
      <c r="XU86" s="194"/>
      <c r="XV86" s="194"/>
      <c r="XW86" s="194"/>
      <c r="XX86" s="194"/>
      <c r="XY86" s="194"/>
      <c r="XZ86" s="194"/>
      <c r="YA86" s="194"/>
      <c r="YB86" s="194"/>
      <c r="YC86" s="194"/>
      <c r="YD86" s="194"/>
      <c r="YE86" s="194"/>
      <c r="YF86" s="194"/>
      <c r="YG86" s="194"/>
      <c r="YH86" s="194"/>
      <c r="YI86" s="194"/>
      <c r="YJ86" s="194"/>
      <c r="YK86" s="194"/>
      <c r="YL86" s="194"/>
      <c r="YM86" s="194"/>
      <c r="YN86" s="194"/>
      <c r="YO86" s="194"/>
      <c r="YP86" s="194"/>
      <c r="YQ86" s="194"/>
      <c r="YR86" s="194"/>
      <c r="YS86" s="194"/>
      <c r="YT86" s="194"/>
      <c r="YU86" s="194"/>
      <c r="YV86" s="194"/>
      <c r="YW86" s="194"/>
      <c r="YX86" s="194"/>
      <c r="YY86" s="194"/>
      <c r="YZ86" s="194"/>
      <c r="ZA86" s="194"/>
      <c r="ZB86" s="194"/>
      <c r="ZC86" s="194"/>
      <c r="ZD86" s="194"/>
      <c r="ZE86" s="194"/>
      <c r="ZF86" s="194"/>
      <c r="ZG86" s="194"/>
      <c r="ZH86" s="194"/>
      <c r="ZI86" s="194"/>
      <c r="ZJ86" s="194"/>
      <c r="ZK86" s="194"/>
      <c r="ZL86" s="194"/>
      <c r="ZM86" s="194"/>
      <c r="ZN86" s="194"/>
      <c r="ZO86" s="194"/>
      <c r="ZP86" s="194"/>
      <c r="ZQ86" s="194"/>
      <c r="ZR86" s="194"/>
      <c r="ZS86" s="194"/>
      <c r="ZT86" s="194"/>
      <c r="ZU86" s="194"/>
      <c r="ZV86" s="194"/>
      <c r="ZW86" s="194"/>
      <c r="ZX86" s="194"/>
      <c r="ZY86" s="194"/>
      <c r="ZZ86" s="194"/>
    </row>
    <row r="87" spans="1:702" s="39" customFormat="1" ht="19.5" hidden="1" customHeight="1">
      <c r="A87" s="194"/>
      <c r="B87" s="823"/>
      <c r="C87" s="672"/>
      <c r="D87" s="660"/>
      <c r="E87" s="661"/>
      <c r="F87" s="676"/>
      <c r="G87" s="663" t="str">
        <f t="shared" si="6"/>
        <v/>
      </c>
      <c r="H87" s="664"/>
      <c r="I87" s="664"/>
      <c r="J87" s="814"/>
      <c r="K87" s="194"/>
      <c r="L87" s="194"/>
      <c r="M87" s="194"/>
      <c r="N87" s="194"/>
      <c r="O87" s="194"/>
      <c r="P87" s="194"/>
      <c r="Q87" s="194"/>
      <c r="R87" s="194"/>
      <c r="S87" s="194"/>
      <c r="T87" s="194"/>
      <c r="U87" s="194"/>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194"/>
      <c r="CJ87" s="194"/>
      <c r="CK87" s="194"/>
      <c r="CL87" s="194"/>
      <c r="CM87" s="194"/>
      <c r="CN87" s="194"/>
      <c r="CO87" s="194"/>
      <c r="CP87" s="194"/>
      <c r="CQ87" s="194"/>
      <c r="CR87" s="194"/>
      <c r="CS87" s="194"/>
      <c r="CT87" s="194"/>
      <c r="CU87" s="194"/>
      <c r="CV87" s="194"/>
      <c r="CW87" s="194"/>
      <c r="CX87" s="194"/>
      <c r="CY87" s="194"/>
      <c r="CZ87" s="194"/>
      <c r="DA87" s="194"/>
      <c r="DB87" s="194"/>
      <c r="DC87" s="194"/>
      <c r="DD87" s="194"/>
      <c r="DE87" s="194"/>
      <c r="DF87" s="194"/>
      <c r="DG87" s="194"/>
      <c r="DH87" s="194"/>
      <c r="DI87" s="194"/>
      <c r="DJ87" s="194"/>
      <c r="DK87" s="194"/>
      <c r="DL87" s="194"/>
      <c r="DM87" s="194"/>
      <c r="DN87" s="194"/>
      <c r="DO87" s="194"/>
      <c r="DP87" s="194"/>
      <c r="DQ87" s="194"/>
      <c r="DR87" s="194"/>
      <c r="DS87" s="194"/>
      <c r="DT87" s="194"/>
      <c r="DU87" s="194"/>
      <c r="DV87" s="194"/>
      <c r="DW87" s="194"/>
      <c r="DX87" s="194"/>
      <c r="DY87" s="194"/>
      <c r="DZ87" s="194"/>
      <c r="EA87" s="194"/>
      <c r="EB87" s="194"/>
      <c r="EC87" s="194"/>
      <c r="ED87" s="194"/>
      <c r="EE87" s="194"/>
      <c r="EF87" s="194"/>
      <c r="EG87" s="194"/>
      <c r="EH87" s="194"/>
      <c r="EI87" s="194"/>
      <c r="EJ87" s="194"/>
      <c r="EK87" s="194"/>
      <c r="EL87" s="194"/>
      <c r="EM87" s="194"/>
      <c r="EN87" s="194"/>
      <c r="EO87" s="194"/>
      <c r="EP87" s="194"/>
      <c r="EQ87" s="194"/>
      <c r="ER87" s="194"/>
      <c r="ES87" s="194"/>
      <c r="ET87" s="194"/>
      <c r="EU87" s="194"/>
      <c r="EV87" s="194"/>
      <c r="EW87" s="194"/>
      <c r="EX87" s="194"/>
      <c r="EY87" s="194"/>
      <c r="EZ87" s="194"/>
      <c r="FA87" s="194"/>
      <c r="FB87" s="194"/>
      <c r="FC87" s="194"/>
      <c r="FD87" s="194"/>
      <c r="FE87" s="194"/>
      <c r="FF87" s="194"/>
      <c r="FG87" s="194"/>
      <c r="FH87" s="194"/>
      <c r="FI87" s="194"/>
      <c r="FJ87" s="194"/>
      <c r="FK87" s="194"/>
      <c r="FL87" s="194"/>
      <c r="FM87" s="194"/>
      <c r="FN87" s="194"/>
      <c r="FO87" s="194"/>
      <c r="FP87" s="194"/>
      <c r="FQ87" s="194"/>
      <c r="FR87" s="194"/>
      <c r="FS87" s="194"/>
      <c r="FT87" s="194"/>
      <c r="FU87" s="194"/>
      <c r="FV87" s="194"/>
      <c r="FW87" s="194"/>
      <c r="FX87" s="194"/>
      <c r="FY87" s="194"/>
      <c r="FZ87" s="194"/>
      <c r="GA87" s="194"/>
      <c r="GB87" s="194"/>
      <c r="GC87" s="194"/>
      <c r="GD87" s="194"/>
      <c r="GE87" s="194"/>
      <c r="GF87" s="194"/>
      <c r="GG87" s="194"/>
      <c r="GH87" s="194"/>
      <c r="GI87" s="194"/>
      <c r="GJ87" s="194"/>
      <c r="GK87" s="194"/>
      <c r="GL87" s="194"/>
      <c r="GM87" s="194"/>
      <c r="GN87" s="194"/>
      <c r="GO87" s="194"/>
      <c r="GP87" s="194"/>
      <c r="GQ87" s="194"/>
      <c r="GR87" s="194"/>
      <c r="GS87" s="194"/>
      <c r="GT87" s="194"/>
      <c r="GU87" s="194"/>
      <c r="GV87" s="194"/>
      <c r="GW87" s="194"/>
      <c r="GX87" s="194"/>
      <c r="GY87" s="194"/>
      <c r="GZ87" s="194"/>
      <c r="HA87" s="194"/>
      <c r="HB87" s="194"/>
      <c r="HC87" s="194"/>
      <c r="HD87" s="194"/>
      <c r="HE87" s="194"/>
      <c r="HF87" s="194"/>
      <c r="HG87" s="194"/>
      <c r="HH87" s="194"/>
      <c r="HI87" s="194"/>
      <c r="HJ87" s="194"/>
      <c r="HK87" s="194"/>
      <c r="HL87" s="194"/>
      <c r="HM87" s="194"/>
      <c r="HN87" s="194"/>
      <c r="HO87" s="194"/>
      <c r="HP87" s="194"/>
      <c r="HQ87" s="194"/>
      <c r="HR87" s="194"/>
      <c r="HS87" s="194"/>
      <c r="HT87" s="194"/>
      <c r="HU87" s="194"/>
      <c r="HV87" s="194"/>
      <c r="HW87" s="194"/>
      <c r="HX87" s="194"/>
      <c r="HY87" s="194"/>
      <c r="HZ87" s="194"/>
      <c r="IA87" s="194"/>
      <c r="IB87" s="194"/>
      <c r="IC87" s="194"/>
      <c r="ID87" s="194"/>
      <c r="IE87" s="194"/>
      <c r="IF87" s="194"/>
      <c r="IG87" s="194"/>
      <c r="IH87" s="194"/>
      <c r="II87" s="194"/>
      <c r="IJ87" s="194"/>
      <c r="IK87" s="194"/>
      <c r="IL87" s="194"/>
      <c r="IM87" s="194"/>
      <c r="IN87" s="194"/>
      <c r="IO87" s="194"/>
      <c r="IP87" s="194"/>
      <c r="IQ87" s="194"/>
      <c r="IR87" s="194"/>
      <c r="IS87" s="194"/>
      <c r="IT87" s="194"/>
      <c r="IU87" s="194"/>
      <c r="IV87" s="194"/>
      <c r="IW87" s="194"/>
      <c r="IX87" s="194"/>
      <c r="IY87" s="194"/>
      <c r="IZ87" s="194"/>
      <c r="JA87" s="194"/>
      <c r="JB87" s="194"/>
      <c r="JC87" s="194"/>
      <c r="JD87" s="194"/>
      <c r="JE87" s="194"/>
      <c r="JF87" s="194"/>
      <c r="JG87" s="194"/>
      <c r="JH87" s="194"/>
      <c r="JI87" s="194"/>
      <c r="JJ87" s="194"/>
      <c r="JK87" s="194"/>
      <c r="JL87" s="194"/>
      <c r="JM87" s="194"/>
      <c r="JN87" s="194"/>
      <c r="JO87" s="194"/>
      <c r="JP87" s="194"/>
      <c r="JQ87" s="194"/>
      <c r="JR87" s="194"/>
      <c r="JS87" s="194"/>
      <c r="JT87" s="194"/>
      <c r="JU87" s="194"/>
      <c r="JV87" s="194"/>
      <c r="JW87" s="194"/>
      <c r="JX87" s="194"/>
      <c r="JY87" s="194"/>
      <c r="JZ87" s="194"/>
      <c r="KA87" s="194"/>
      <c r="KB87" s="194"/>
      <c r="KC87" s="194"/>
      <c r="KD87" s="194"/>
      <c r="KE87" s="194"/>
      <c r="KF87" s="194"/>
      <c r="KG87" s="194"/>
      <c r="KH87" s="194"/>
      <c r="KI87" s="194"/>
      <c r="KJ87" s="194"/>
      <c r="KK87" s="194"/>
      <c r="KL87" s="194"/>
      <c r="KM87" s="194"/>
      <c r="KN87" s="194"/>
      <c r="KO87" s="194"/>
      <c r="KP87" s="194"/>
      <c r="KQ87" s="194"/>
      <c r="KR87" s="194"/>
      <c r="KS87" s="194"/>
      <c r="KT87" s="194"/>
      <c r="KU87" s="194"/>
      <c r="KV87" s="194"/>
      <c r="KW87" s="194"/>
      <c r="KX87" s="194"/>
      <c r="KY87" s="194"/>
      <c r="KZ87" s="194"/>
      <c r="LA87" s="194"/>
      <c r="LB87" s="194"/>
      <c r="LC87" s="194"/>
      <c r="LD87" s="194"/>
      <c r="LE87" s="194"/>
      <c r="LF87" s="194"/>
      <c r="LG87" s="194"/>
      <c r="LH87" s="194"/>
      <c r="LI87" s="194"/>
      <c r="LJ87" s="194"/>
      <c r="LK87" s="194"/>
      <c r="LL87" s="194"/>
      <c r="LM87" s="194"/>
      <c r="LN87" s="194"/>
      <c r="LO87" s="194"/>
      <c r="LP87" s="194"/>
      <c r="LQ87" s="194"/>
      <c r="LR87" s="194"/>
      <c r="LS87" s="194"/>
      <c r="LT87" s="194"/>
      <c r="LU87" s="194"/>
      <c r="LV87" s="194"/>
      <c r="LW87" s="194"/>
      <c r="LX87" s="194"/>
      <c r="LY87" s="194"/>
      <c r="LZ87" s="194"/>
      <c r="MA87" s="194"/>
      <c r="MB87" s="194"/>
      <c r="MC87" s="194"/>
      <c r="MD87" s="194"/>
      <c r="ME87" s="194"/>
      <c r="MF87" s="194"/>
      <c r="MG87" s="194"/>
      <c r="MH87" s="194"/>
      <c r="MI87" s="194"/>
      <c r="MJ87" s="194"/>
      <c r="MK87" s="194"/>
      <c r="ML87" s="194"/>
      <c r="MM87" s="194"/>
      <c r="MN87" s="194"/>
      <c r="MO87" s="194"/>
      <c r="MP87" s="194"/>
      <c r="MQ87" s="194"/>
      <c r="MR87" s="194"/>
      <c r="MS87" s="194"/>
      <c r="MT87" s="194"/>
      <c r="MU87" s="194"/>
      <c r="MV87" s="194"/>
      <c r="MW87" s="194"/>
      <c r="MX87" s="194"/>
      <c r="MY87" s="194"/>
      <c r="MZ87" s="194"/>
      <c r="NA87" s="194"/>
      <c r="NB87" s="194"/>
      <c r="NC87" s="194"/>
      <c r="ND87" s="194"/>
      <c r="NE87" s="194"/>
      <c r="NF87" s="194"/>
      <c r="NG87" s="194"/>
      <c r="NH87" s="194"/>
      <c r="NI87" s="194"/>
      <c r="NJ87" s="194"/>
      <c r="NK87" s="194"/>
      <c r="NL87" s="194"/>
      <c r="NM87" s="194"/>
      <c r="NN87" s="194"/>
      <c r="NO87" s="194"/>
      <c r="NP87" s="194"/>
      <c r="NQ87" s="194"/>
      <c r="NR87" s="194"/>
      <c r="NS87" s="194"/>
      <c r="NT87" s="194"/>
      <c r="NU87" s="194"/>
      <c r="NV87" s="194"/>
      <c r="NW87" s="194"/>
      <c r="NX87" s="194"/>
      <c r="NY87" s="194"/>
      <c r="NZ87" s="194"/>
      <c r="OA87" s="194"/>
      <c r="OB87" s="194"/>
      <c r="OC87" s="194"/>
      <c r="OD87" s="194"/>
      <c r="OE87" s="194"/>
      <c r="OF87" s="194"/>
      <c r="OG87" s="194"/>
      <c r="OH87" s="194"/>
      <c r="OI87" s="194"/>
      <c r="OJ87" s="194"/>
      <c r="OK87" s="194"/>
      <c r="OL87" s="194"/>
      <c r="OM87" s="194"/>
      <c r="ON87" s="194"/>
      <c r="OO87" s="194"/>
      <c r="OP87" s="194"/>
      <c r="OQ87" s="194"/>
      <c r="OR87" s="194"/>
      <c r="OS87" s="194"/>
      <c r="OT87" s="194"/>
      <c r="OU87" s="194"/>
      <c r="OV87" s="194"/>
      <c r="OW87" s="194"/>
      <c r="OX87" s="194"/>
      <c r="OY87" s="194"/>
      <c r="OZ87" s="194"/>
      <c r="PA87" s="194"/>
      <c r="PB87" s="194"/>
      <c r="PC87" s="194"/>
      <c r="PD87" s="194"/>
      <c r="PE87" s="194"/>
      <c r="PF87" s="194"/>
      <c r="PG87" s="194"/>
      <c r="PH87" s="194"/>
      <c r="PI87" s="194"/>
      <c r="PJ87" s="194"/>
      <c r="PK87" s="194"/>
      <c r="PL87" s="194"/>
      <c r="PM87" s="194"/>
      <c r="PN87" s="194"/>
      <c r="PO87" s="194"/>
      <c r="PP87" s="194"/>
      <c r="PQ87" s="194"/>
      <c r="PR87" s="194"/>
      <c r="PS87" s="194"/>
      <c r="PT87" s="194"/>
      <c r="PU87" s="194"/>
      <c r="PV87" s="194"/>
      <c r="PW87" s="194"/>
      <c r="PX87" s="194"/>
      <c r="PY87" s="194"/>
      <c r="PZ87" s="194"/>
      <c r="QA87" s="194"/>
      <c r="QB87" s="194"/>
      <c r="QC87" s="194"/>
      <c r="QD87" s="194"/>
      <c r="QE87" s="194"/>
      <c r="QF87" s="194"/>
      <c r="QG87" s="194"/>
      <c r="QH87" s="194"/>
      <c r="QI87" s="194"/>
      <c r="QJ87" s="194"/>
      <c r="QK87" s="194"/>
      <c r="QL87" s="194"/>
      <c r="QM87" s="194"/>
      <c r="QN87" s="194"/>
      <c r="QO87" s="194"/>
      <c r="QP87" s="194"/>
      <c r="QQ87" s="194"/>
      <c r="QR87" s="194"/>
      <c r="QS87" s="194"/>
      <c r="QT87" s="194"/>
      <c r="QU87" s="194"/>
      <c r="QV87" s="194"/>
      <c r="QW87" s="194"/>
      <c r="QX87" s="194"/>
      <c r="QY87" s="194"/>
      <c r="QZ87" s="194"/>
      <c r="RA87" s="194"/>
      <c r="RB87" s="194"/>
      <c r="RC87" s="194"/>
      <c r="RD87" s="194"/>
      <c r="RE87" s="194"/>
      <c r="RF87" s="194"/>
      <c r="RG87" s="194"/>
      <c r="RH87" s="194"/>
      <c r="RI87" s="194"/>
      <c r="RJ87" s="194"/>
      <c r="RK87" s="194"/>
      <c r="RL87" s="194"/>
      <c r="RM87" s="194"/>
      <c r="RN87" s="194"/>
      <c r="RO87" s="194"/>
      <c r="RP87" s="194"/>
      <c r="RQ87" s="194"/>
      <c r="RR87" s="194"/>
      <c r="RS87" s="194"/>
      <c r="RT87" s="194"/>
      <c r="RU87" s="194"/>
      <c r="RV87" s="194"/>
      <c r="RW87" s="194"/>
      <c r="RX87" s="194"/>
      <c r="RY87" s="194"/>
      <c r="RZ87" s="194"/>
      <c r="SA87" s="194"/>
      <c r="SB87" s="194"/>
      <c r="SC87" s="194"/>
      <c r="SD87" s="194"/>
      <c r="SE87" s="194"/>
      <c r="SF87" s="194"/>
      <c r="SG87" s="194"/>
      <c r="SH87" s="194"/>
      <c r="SI87" s="194"/>
      <c r="SJ87" s="194"/>
      <c r="SK87" s="194"/>
      <c r="SL87" s="194"/>
      <c r="SM87" s="194"/>
      <c r="SN87" s="194"/>
      <c r="SO87" s="194"/>
      <c r="SP87" s="194"/>
      <c r="SQ87" s="194"/>
      <c r="SR87" s="194"/>
      <c r="SS87" s="194"/>
      <c r="ST87" s="194"/>
      <c r="SU87" s="194"/>
      <c r="SV87" s="194"/>
      <c r="SW87" s="194"/>
      <c r="SX87" s="194"/>
      <c r="SY87" s="194"/>
      <c r="SZ87" s="194"/>
      <c r="TA87" s="194"/>
      <c r="TB87" s="194"/>
      <c r="TC87" s="194"/>
      <c r="TD87" s="194"/>
      <c r="TE87" s="194"/>
      <c r="TF87" s="194"/>
      <c r="TG87" s="194"/>
      <c r="TH87" s="194"/>
      <c r="TI87" s="194"/>
      <c r="TJ87" s="194"/>
      <c r="TK87" s="194"/>
      <c r="TL87" s="194"/>
      <c r="TM87" s="194"/>
      <c r="TN87" s="194"/>
      <c r="TO87" s="194"/>
      <c r="TP87" s="194"/>
      <c r="TQ87" s="194"/>
      <c r="TR87" s="194"/>
      <c r="TS87" s="194"/>
      <c r="TT87" s="194"/>
      <c r="TU87" s="194"/>
      <c r="TV87" s="194"/>
      <c r="TW87" s="194"/>
      <c r="TX87" s="194"/>
      <c r="TY87" s="194"/>
      <c r="TZ87" s="194"/>
      <c r="UA87" s="194"/>
      <c r="UB87" s="194"/>
      <c r="UC87" s="194"/>
      <c r="UD87" s="194"/>
      <c r="UE87" s="194"/>
      <c r="UF87" s="194"/>
      <c r="UG87" s="194"/>
      <c r="UH87" s="194"/>
      <c r="UI87" s="194"/>
      <c r="UJ87" s="194"/>
      <c r="UK87" s="194"/>
      <c r="UL87" s="194"/>
      <c r="UM87" s="194"/>
      <c r="UN87" s="194"/>
      <c r="UO87" s="194"/>
      <c r="UP87" s="194"/>
      <c r="UQ87" s="194"/>
      <c r="UR87" s="194"/>
      <c r="US87" s="194"/>
      <c r="UT87" s="194"/>
      <c r="UU87" s="194"/>
      <c r="UV87" s="194"/>
      <c r="UW87" s="194"/>
      <c r="UX87" s="194"/>
      <c r="UY87" s="194"/>
      <c r="UZ87" s="194"/>
      <c r="VA87" s="194"/>
      <c r="VB87" s="194"/>
      <c r="VC87" s="194"/>
      <c r="VD87" s="194"/>
      <c r="VE87" s="194"/>
      <c r="VF87" s="194"/>
      <c r="VG87" s="194"/>
      <c r="VH87" s="194"/>
      <c r="VI87" s="194"/>
      <c r="VJ87" s="194"/>
      <c r="VK87" s="194"/>
      <c r="VL87" s="194"/>
      <c r="VM87" s="194"/>
      <c r="VN87" s="194"/>
      <c r="VO87" s="194"/>
      <c r="VP87" s="194"/>
      <c r="VQ87" s="194"/>
      <c r="VR87" s="194"/>
      <c r="VS87" s="194"/>
      <c r="VT87" s="194"/>
      <c r="VU87" s="194"/>
      <c r="VV87" s="194"/>
      <c r="VW87" s="194"/>
      <c r="VX87" s="194"/>
      <c r="VY87" s="194"/>
      <c r="VZ87" s="194"/>
      <c r="WA87" s="194"/>
      <c r="WB87" s="194"/>
      <c r="WC87" s="194"/>
      <c r="WD87" s="194"/>
      <c r="WE87" s="194"/>
      <c r="WF87" s="194"/>
      <c r="WG87" s="194"/>
      <c r="WH87" s="194"/>
      <c r="WI87" s="194"/>
      <c r="WJ87" s="194"/>
      <c r="WK87" s="194"/>
      <c r="WL87" s="194"/>
      <c r="WM87" s="194"/>
      <c r="WN87" s="194"/>
      <c r="WO87" s="194"/>
      <c r="WP87" s="194"/>
      <c r="WQ87" s="194"/>
      <c r="WR87" s="194"/>
      <c r="WS87" s="194"/>
      <c r="WT87" s="194"/>
      <c r="WU87" s="194"/>
      <c r="WV87" s="194"/>
      <c r="WW87" s="194"/>
      <c r="WX87" s="194"/>
      <c r="WY87" s="194"/>
      <c r="WZ87" s="194"/>
      <c r="XA87" s="194"/>
      <c r="XB87" s="194"/>
      <c r="XC87" s="194"/>
      <c r="XD87" s="194"/>
      <c r="XE87" s="194"/>
      <c r="XF87" s="194"/>
      <c r="XG87" s="194"/>
      <c r="XH87" s="194"/>
      <c r="XI87" s="194"/>
      <c r="XJ87" s="194"/>
      <c r="XK87" s="194"/>
      <c r="XL87" s="194"/>
      <c r="XM87" s="194"/>
      <c r="XN87" s="194"/>
      <c r="XO87" s="194"/>
      <c r="XP87" s="194"/>
      <c r="XQ87" s="194"/>
      <c r="XR87" s="194"/>
      <c r="XS87" s="194"/>
      <c r="XT87" s="194"/>
      <c r="XU87" s="194"/>
      <c r="XV87" s="194"/>
      <c r="XW87" s="194"/>
      <c r="XX87" s="194"/>
      <c r="XY87" s="194"/>
      <c r="XZ87" s="194"/>
      <c r="YA87" s="194"/>
      <c r="YB87" s="194"/>
      <c r="YC87" s="194"/>
      <c r="YD87" s="194"/>
      <c r="YE87" s="194"/>
      <c r="YF87" s="194"/>
      <c r="YG87" s="194"/>
      <c r="YH87" s="194"/>
      <c r="YI87" s="194"/>
      <c r="YJ87" s="194"/>
      <c r="YK87" s="194"/>
      <c r="YL87" s="194"/>
      <c r="YM87" s="194"/>
      <c r="YN87" s="194"/>
      <c r="YO87" s="194"/>
      <c r="YP87" s="194"/>
      <c r="YQ87" s="194"/>
      <c r="YR87" s="194"/>
      <c r="YS87" s="194"/>
      <c r="YT87" s="194"/>
      <c r="YU87" s="194"/>
      <c r="YV87" s="194"/>
      <c r="YW87" s="194"/>
      <c r="YX87" s="194"/>
      <c r="YY87" s="194"/>
      <c r="YZ87" s="194"/>
      <c r="ZA87" s="194"/>
      <c r="ZB87" s="194"/>
      <c r="ZC87" s="194"/>
      <c r="ZD87" s="194"/>
      <c r="ZE87" s="194"/>
      <c r="ZF87" s="194"/>
      <c r="ZG87" s="194"/>
      <c r="ZH87" s="194"/>
      <c r="ZI87" s="194"/>
      <c r="ZJ87" s="194"/>
      <c r="ZK87" s="194"/>
      <c r="ZL87" s="194"/>
      <c r="ZM87" s="194"/>
      <c r="ZN87" s="194"/>
      <c r="ZO87" s="194"/>
      <c r="ZP87" s="194"/>
      <c r="ZQ87" s="194"/>
      <c r="ZR87" s="194"/>
      <c r="ZS87" s="194"/>
      <c r="ZT87" s="194"/>
      <c r="ZU87" s="194"/>
      <c r="ZV87" s="194"/>
      <c r="ZW87" s="194"/>
      <c r="ZX87" s="194"/>
      <c r="ZY87" s="194"/>
      <c r="ZZ87" s="194"/>
    </row>
    <row r="88" spans="1:702" s="39" customFormat="1" ht="19.5" hidden="1" customHeight="1">
      <c r="A88" s="194"/>
      <c r="B88" s="823"/>
      <c r="C88" s="672"/>
      <c r="D88" s="660"/>
      <c r="E88" s="661"/>
      <c r="F88" s="676"/>
      <c r="G88" s="663" t="str">
        <f t="shared" si="6"/>
        <v/>
      </c>
      <c r="H88" s="664"/>
      <c r="I88" s="664"/>
      <c r="J88" s="81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c r="BV88" s="194"/>
      <c r="BW88" s="194"/>
      <c r="BX88" s="194"/>
      <c r="BY88" s="194"/>
      <c r="BZ88" s="194"/>
      <c r="CA88" s="194"/>
      <c r="CB88" s="194"/>
      <c r="CC88" s="194"/>
      <c r="CD88" s="194"/>
      <c r="CE88" s="194"/>
      <c r="CF88" s="194"/>
      <c r="CG88" s="194"/>
      <c r="CH88" s="194"/>
      <c r="CI88" s="194"/>
      <c r="CJ88" s="194"/>
      <c r="CK88" s="194"/>
      <c r="CL88" s="194"/>
      <c r="CM88" s="194"/>
      <c r="CN88" s="194"/>
      <c r="CO88" s="194"/>
      <c r="CP88" s="194"/>
      <c r="CQ88" s="194"/>
      <c r="CR88" s="194"/>
      <c r="CS88" s="194"/>
      <c r="CT88" s="194"/>
      <c r="CU88" s="194"/>
      <c r="CV88" s="194"/>
      <c r="CW88" s="194"/>
      <c r="CX88" s="194"/>
      <c r="CY88" s="194"/>
      <c r="CZ88" s="194"/>
      <c r="DA88" s="194"/>
      <c r="DB88" s="194"/>
      <c r="DC88" s="194"/>
      <c r="DD88" s="194"/>
      <c r="DE88" s="194"/>
      <c r="DF88" s="194"/>
      <c r="DG88" s="194"/>
      <c r="DH88" s="194"/>
      <c r="DI88" s="194"/>
      <c r="DJ88" s="194"/>
      <c r="DK88" s="194"/>
      <c r="DL88" s="194"/>
      <c r="DM88" s="194"/>
      <c r="DN88" s="194"/>
      <c r="DO88" s="194"/>
      <c r="DP88" s="194"/>
      <c r="DQ88" s="194"/>
      <c r="DR88" s="194"/>
      <c r="DS88" s="194"/>
      <c r="DT88" s="194"/>
      <c r="DU88" s="194"/>
      <c r="DV88" s="194"/>
      <c r="DW88" s="194"/>
      <c r="DX88" s="194"/>
      <c r="DY88" s="194"/>
      <c r="DZ88" s="194"/>
      <c r="EA88" s="194"/>
      <c r="EB88" s="194"/>
      <c r="EC88" s="194"/>
      <c r="ED88" s="194"/>
      <c r="EE88" s="194"/>
      <c r="EF88" s="194"/>
      <c r="EG88" s="194"/>
      <c r="EH88" s="194"/>
      <c r="EI88" s="194"/>
      <c r="EJ88" s="194"/>
      <c r="EK88" s="194"/>
      <c r="EL88" s="194"/>
      <c r="EM88" s="194"/>
      <c r="EN88" s="194"/>
      <c r="EO88" s="194"/>
      <c r="EP88" s="194"/>
      <c r="EQ88" s="194"/>
      <c r="ER88" s="194"/>
      <c r="ES88" s="194"/>
      <c r="ET88" s="194"/>
      <c r="EU88" s="194"/>
      <c r="EV88" s="194"/>
      <c r="EW88" s="194"/>
      <c r="EX88" s="194"/>
      <c r="EY88" s="194"/>
      <c r="EZ88" s="194"/>
      <c r="FA88" s="194"/>
      <c r="FB88" s="194"/>
      <c r="FC88" s="194"/>
      <c r="FD88" s="194"/>
      <c r="FE88" s="194"/>
      <c r="FF88" s="194"/>
      <c r="FG88" s="194"/>
      <c r="FH88" s="194"/>
      <c r="FI88" s="194"/>
      <c r="FJ88" s="194"/>
      <c r="FK88" s="194"/>
      <c r="FL88" s="194"/>
      <c r="FM88" s="194"/>
      <c r="FN88" s="194"/>
      <c r="FO88" s="194"/>
      <c r="FP88" s="194"/>
      <c r="FQ88" s="194"/>
      <c r="FR88" s="194"/>
      <c r="FS88" s="194"/>
      <c r="FT88" s="194"/>
      <c r="FU88" s="194"/>
      <c r="FV88" s="194"/>
      <c r="FW88" s="194"/>
      <c r="FX88" s="194"/>
      <c r="FY88" s="194"/>
      <c r="FZ88" s="194"/>
      <c r="GA88" s="194"/>
      <c r="GB88" s="194"/>
      <c r="GC88" s="194"/>
      <c r="GD88" s="194"/>
      <c r="GE88" s="194"/>
      <c r="GF88" s="194"/>
      <c r="GG88" s="194"/>
      <c r="GH88" s="194"/>
      <c r="GI88" s="194"/>
      <c r="GJ88" s="194"/>
      <c r="GK88" s="194"/>
      <c r="GL88" s="194"/>
      <c r="GM88" s="194"/>
      <c r="GN88" s="194"/>
      <c r="GO88" s="194"/>
      <c r="GP88" s="194"/>
      <c r="GQ88" s="194"/>
      <c r="GR88" s="194"/>
      <c r="GS88" s="194"/>
      <c r="GT88" s="194"/>
      <c r="GU88" s="194"/>
      <c r="GV88" s="194"/>
      <c r="GW88" s="194"/>
      <c r="GX88" s="194"/>
      <c r="GY88" s="194"/>
      <c r="GZ88" s="194"/>
      <c r="HA88" s="194"/>
      <c r="HB88" s="194"/>
      <c r="HC88" s="194"/>
      <c r="HD88" s="194"/>
      <c r="HE88" s="194"/>
      <c r="HF88" s="194"/>
      <c r="HG88" s="194"/>
      <c r="HH88" s="194"/>
      <c r="HI88" s="194"/>
      <c r="HJ88" s="194"/>
      <c r="HK88" s="194"/>
      <c r="HL88" s="194"/>
      <c r="HM88" s="194"/>
      <c r="HN88" s="194"/>
      <c r="HO88" s="194"/>
      <c r="HP88" s="194"/>
      <c r="HQ88" s="194"/>
      <c r="HR88" s="194"/>
      <c r="HS88" s="194"/>
      <c r="HT88" s="194"/>
      <c r="HU88" s="194"/>
      <c r="HV88" s="194"/>
      <c r="HW88" s="194"/>
      <c r="HX88" s="194"/>
      <c r="HY88" s="194"/>
      <c r="HZ88" s="194"/>
      <c r="IA88" s="194"/>
      <c r="IB88" s="194"/>
      <c r="IC88" s="194"/>
      <c r="ID88" s="194"/>
      <c r="IE88" s="194"/>
      <c r="IF88" s="194"/>
      <c r="IG88" s="194"/>
      <c r="IH88" s="194"/>
      <c r="II88" s="194"/>
      <c r="IJ88" s="194"/>
      <c r="IK88" s="194"/>
      <c r="IL88" s="194"/>
      <c r="IM88" s="194"/>
      <c r="IN88" s="194"/>
      <c r="IO88" s="194"/>
      <c r="IP88" s="194"/>
      <c r="IQ88" s="194"/>
      <c r="IR88" s="194"/>
      <c r="IS88" s="194"/>
      <c r="IT88" s="194"/>
      <c r="IU88" s="194"/>
      <c r="IV88" s="194"/>
      <c r="IW88" s="194"/>
      <c r="IX88" s="194"/>
      <c r="IY88" s="194"/>
      <c r="IZ88" s="194"/>
      <c r="JA88" s="194"/>
      <c r="JB88" s="194"/>
      <c r="JC88" s="194"/>
      <c r="JD88" s="194"/>
      <c r="JE88" s="194"/>
      <c r="JF88" s="194"/>
      <c r="JG88" s="194"/>
      <c r="JH88" s="194"/>
      <c r="JI88" s="194"/>
      <c r="JJ88" s="194"/>
      <c r="JK88" s="194"/>
      <c r="JL88" s="194"/>
      <c r="JM88" s="194"/>
      <c r="JN88" s="194"/>
      <c r="JO88" s="194"/>
      <c r="JP88" s="194"/>
      <c r="JQ88" s="194"/>
      <c r="JR88" s="194"/>
      <c r="JS88" s="194"/>
      <c r="JT88" s="194"/>
      <c r="JU88" s="194"/>
      <c r="JV88" s="194"/>
      <c r="JW88" s="194"/>
      <c r="JX88" s="194"/>
      <c r="JY88" s="194"/>
      <c r="JZ88" s="194"/>
      <c r="KA88" s="194"/>
      <c r="KB88" s="194"/>
      <c r="KC88" s="194"/>
      <c r="KD88" s="194"/>
      <c r="KE88" s="194"/>
      <c r="KF88" s="194"/>
      <c r="KG88" s="194"/>
      <c r="KH88" s="194"/>
      <c r="KI88" s="194"/>
      <c r="KJ88" s="194"/>
      <c r="KK88" s="194"/>
      <c r="KL88" s="194"/>
      <c r="KM88" s="194"/>
      <c r="KN88" s="194"/>
      <c r="KO88" s="194"/>
      <c r="KP88" s="194"/>
      <c r="KQ88" s="194"/>
      <c r="KR88" s="194"/>
      <c r="KS88" s="194"/>
      <c r="KT88" s="194"/>
      <c r="KU88" s="194"/>
      <c r="KV88" s="194"/>
      <c r="KW88" s="194"/>
      <c r="KX88" s="194"/>
      <c r="KY88" s="194"/>
      <c r="KZ88" s="194"/>
      <c r="LA88" s="194"/>
      <c r="LB88" s="194"/>
      <c r="LC88" s="194"/>
      <c r="LD88" s="194"/>
      <c r="LE88" s="194"/>
      <c r="LF88" s="194"/>
      <c r="LG88" s="194"/>
      <c r="LH88" s="194"/>
      <c r="LI88" s="194"/>
      <c r="LJ88" s="194"/>
      <c r="LK88" s="194"/>
      <c r="LL88" s="194"/>
      <c r="LM88" s="194"/>
      <c r="LN88" s="194"/>
      <c r="LO88" s="194"/>
      <c r="LP88" s="194"/>
      <c r="LQ88" s="194"/>
      <c r="LR88" s="194"/>
      <c r="LS88" s="194"/>
      <c r="LT88" s="194"/>
      <c r="LU88" s="194"/>
      <c r="LV88" s="194"/>
      <c r="LW88" s="194"/>
      <c r="LX88" s="194"/>
      <c r="LY88" s="194"/>
      <c r="LZ88" s="194"/>
      <c r="MA88" s="194"/>
      <c r="MB88" s="194"/>
      <c r="MC88" s="194"/>
      <c r="MD88" s="194"/>
      <c r="ME88" s="194"/>
      <c r="MF88" s="194"/>
      <c r="MG88" s="194"/>
      <c r="MH88" s="194"/>
      <c r="MI88" s="194"/>
      <c r="MJ88" s="194"/>
      <c r="MK88" s="194"/>
      <c r="ML88" s="194"/>
      <c r="MM88" s="194"/>
      <c r="MN88" s="194"/>
      <c r="MO88" s="194"/>
      <c r="MP88" s="194"/>
      <c r="MQ88" s="194"/>
      <c r="MR88" s="194"/>
      <c r="MS88" s="194"/>
      <c r="MT88" s="194"/>
      <c r="MU88" s="194"/>
      <c r="MV88" s="194"/>
      <c r="MW88" s="194"/>
      <c r="MX88" s="194"/>
      <c r="MY88" s="194"/>
      <c r="MZ88" s="194"/>
      <c r="NA88" s="194"/>
      <c r="NB88" s="194"/>
      <c r="NC88" s="194"/>
      <c r="ND88" s="194"/>
      <c r="NE88" s="194"/>
      <c r="NF88" s="194"/>
      <c r="NG88" s="194"/>
      <c r="NH88" s="194"/>
      <c r="NI88" s="194"/>
      <c r="NJ88" s="194"/>
      <c r="NK88" s="194"/>
      <c r="NL88" s="194"/>
      <c r="NM88" s="194"/>
      <c r="NN88" s="194"/>
      <c r="NO88" s="194"/>
      <c r="NP88" s="194"/>
      <c r="NQ88" s="194"/>
      <c r="NR88" s="194"/>
      <c r="NS88" s="194"/>
      <c r="NT88" s="194"/>
      <c r="NU88" s="194"/>
      <c r="NV88" s="194"/>
      <c r="NW88" s="194"/>
      <c r="NX88" s="194"/>
      <c r="NY88" s="194"/>
      <c r="NZ88" s="194"/>
      <c r="OA88" s="194"/>
      <c r="OB88" s="194"/>
      <c r="OC88" s="194"/>
      <c r="OD88" s="194"/>
      <c r="OE88" s="194"/>
      <c r="OF88" s="194"/>
      <c r="OG88" s="194"/>
      <c r="OH88" s="194"/>
      <c r="OI88" s="194"/>
      <c r="OJ88" s="194"/>
      <c r="OK88" s="194"/>
      <c r="OL88" s="194"/>
      <c r="OM88" s="194"/>
      <c r="ON88" s="194"/>
      <c r="OO88" s="194"/>
      <c r="OP88" s="194"/>
      <c r="OQ88" s="194"/>
      <c r="OR88" s="194"/>
      <c r="OS88" s="194"/>
      <c r="OT88" s="194"/>
      <c r="OU88" s="194"/>
      <c r="OV88" s="194"/>
      <c r="OW88" s="194"/>
      <c r="OX88" s="194"/>
      <c r="OY88" s="194"/>
      <c r="OZ88" s="194"/>
      <c r="PA88" s="194"/>
      <c r="PB88" s="194"/>
      <c r="PC88" s="194"/>
      <c r="PD88" s="194"/>
      <c r="PE88" s="194"/>
      <c r="PF88" s="194"/>
      <c r="PG88" s="194"/>
      <c r="PH88" s="194"/>
      <c r="PI88" s="194"/>
      <c r="PJ88" s="194"/>
      <c r="PK88" s="194"/>
      <c r="PL88" s="194"/>
      <c r="PM88" s="194"/>
      <c r="PN88" s="194"/>
      <c r="PO88" s="194"/>
      <c r="PP88" s="194"/>
      <c r="PQ88" s="194"/>
      <c r="PR88" s="194"/>
      <c r="PS88" s="194"/>
      <c r="PT88" s="194"/>
      <c r="PU88" s="194"/>
      <c r="PV88" s="194"/>
      <c r="PW88" s="194"/>
      <c r="PX88" s="194"/>
      <c r="PY88" s="194"/>
      <c r="PZ88" s="194"/>
      <c r="QA88" s="194"/>
      <c r="QB88" s="194"/>
      <c r="QC88" s="194"/>
      <c r="QD88" s="194"/>
      <c r="QE88" s="194"/>
      <c r="QF88" s="194"/>
      <c r="QG88" s="194"/>
      <c r="QH88" s="194"/>
      <c r="QI88" s="194"/>
      <c r="QJ88" s="194"/>
      <c r="QK88" s="194"/>
      <c r="QL88" s="194"/>
      <c r="QM88" s="194"/>
      <c r="QN88" s="194"/>
      <c r="QO88" s="194"/>
      <c r="QP88" s="194"/>
      <c r="QQ88" s="194"/>
      <c r="QR88" s="194"/>
      <c r="QS88" s="194"/>
      <c r="QT88" s="194"/>
      <c r="QU88" s="194"/>
      <c r="QV88" s="194"/>
      <c r="QW88" s="194"/>
      <c r="QX88" s="194"/>
      <c r="QY88" s="194"/>
      <c r="QZ88" s="194"/>
      <c r="RA88" s="194"/>
      <c r="RB88" s="194"/>
      <c r="RC88" s="194"/>
      <c r="RD88" s="194"/>
      <c r="RE88" s="194"/>
      <c r="RF88" s="194"/>
      <c r="RG88" s="194"/>
      <c r="RH88" s="194"/>
      <c r="RI88" s="194"/>
      <c r="RJ88" s="194"/>
      <c r="RK88" s="194"/>
      <c r="RL88" s="194"/>
      <c r="RM88" s="194"/>
      <c r="RN88" s="194"/>
      <c r="RO88" s="194"/>
      <c r="RP88" s="194"/>
      <c r="RQ88" s="194"/>
      <c r="RR88" s="194"/>
      <c r="RS88" s="194"/>
      <c r="RT88" s="194"/>
      <c r="RU88" s="194"/>
      <c r="RV88" s="194"/>
      <c r="RW88" s="194"/>
      <c r="RX88" s="194"/>
      <c r="RY88" s="194"/>
      <c r="RZ88" s="194"/>
      <c r="SA88" s="194"/>
      <c r="SB88" s="194"/>
      <c r="SC88" s="194"/>
      <c r="SD88" s="194"/>
      <c r="SE88" s="194"/>
      <c r="SF88" s="194"/>
      <c r="SG88" s="194"/>
      <c r="SH88" s="194"/>
      <c r="SI88" s="194"/>
      <c r="SJ88" s="194"/>
      <c r="SK88" s="194"/>
      <c r="SL88" s="194"/>
      <c r="SM88" s="194"/>
      <c r="SN88" s="194"/>
      <c r="SO88" s="194"/>
      <c r="SP88" s="194"/>
      <c r="SQ88" s="194"/>
      <c r="SR88" s="194"/>
      <c r="SS88" s="194"/>
      <c r="ST88" s="194"/>
      <c r="SU88" s="194"/>
      <c r="SV88" s="194"/>
      <c r="SW88" s="194"/>
      <c r="SX88" s="194"/>
      <c r="SY88" s="194"/>
      <c r="SZ88" s="194"/>
      <c r="TA88" s="194"/>
      <c r="TB88" s="194"/>
      <c r="TC88" s="194"/>
      <c r="TD88" s="194"/>
      <c r="TE88" s="194"/>
      <c r="TF88" s="194"/>
      <c r="TG88" s="194"/>
      <c r="TH88" s="194"/>
      <c r="TI88" s="194"/>
      <c r="TJ88" s="194"/>
      <c r="TK88" s="194"/>
      <c r="TL88" s="194"/>
      <c r="TM88" s="194"/>
      <c r="TN88" s="194"/>
      <c r="TO88" s="194"/>
      <c r="TP88" s="194"/>
      <c r="TQ88" s="194"/>
      <c r="TR88" s="194"/>
      <c r="TS88" s="194"/>
      <c r="TT88" s="194"/>
      <c r="TU88" s="194"/>
      <c r="TV88" s="194"/>
      <c r="TW88" s="194"/>
      <c r="TX88" s="194"/>
      <c r="TY88" s="194"/>
      <c r="TZ88" s="194"/>
      <c r="UA88" s="194"/>
      <c r="UB88" s="194"/>
      <c r="UC88" s="194"/>
      <c r="UD88" s="194"/>
      <c r="UE88" s="194"/>
      <c r="UF88" s="194"/>
      <c r="UG88" s="194"/>
      <c r="UH88" s="194"/>
      <c r="UI88" s="194"/>
      <c r="UJ88" s="194"/>
      <c r="UK88" s="194"/>
      <c r="UL88" s="194"/>
      <c r="UM88" s="194"/>
      <c r="UN88" s="194"/>
      <c r="UO88" s="194"/>
      <c r="UP88" s="194"/>
      <c r="UQ88" s="194"/>
      <c r="UR88" s="194"/>
      <c r="US88" s="194"/>
      <c r="UT88" s="194"/>
      <c r="UU88" s="194"/>
      <c r="UV88" s="194"/>
      <c r="UW88" s="194"/>
      <c r="UX88" s="194"/>
      <c r="UY88" s="194"/>
      <c r="UZ88" s="194"/>
      <c r="VA88" s="194"/>
      <c r="VB88" s="194"/>
      <c r="VC88" s="194"/>
      <c r="VD88" s="194"/>
      <c r="VE88" s="194"/>
      <c r="VF88" s="194"/>
      <c r="VG88" s="194"/>
      <c r="VH88" s="194"/>
      <c r="VI88" s="194"/>
      <c r="VJ88" s="194"/>
      <c r="VK88" s="194"/>
      <c r="VL88" s="194"/>
      <c r="VM88" s="194"/>
      <c r="VN88" s="194"/>
      <c r="VO88" s="194"/>
      <c r="VP88" s="194"/>
      <c r="VQ88" s="194"/>
      <c r="VR88" s="194"/>
      <c r="VS88" s="194"/>
      <c r="VT88" s="194"/>
      <c r="VU88" s="194"/>
      <c r="VV88" s="194"/>
      <c r="VW88" s="194"/>
      <c r="VX88" s="194"/>
      <c r="VY88" s="194"/>
      <c r="VZ88" s="194"/>
      <c r="WA88" s="194"/>
      <c r="WB88" s="194"/>
      <c r="WC88" s="194"/>
      <c r="WD88" s="194"/>
      <c r="WE88" s="194"/>
      <c r="WF88" s="194"/>
      <c r="WG88" s="194"/>
      <c r="WH88" s="194"/>
      <c r="WI88" s="194"/>
      <c r="WJ88" s="194"/>
      <c r="WK88" s="194"/>
      <c r="WL88" s="194"/>
      <c r="WM88" s="194"/>
      <c r="WN88" s="194"/>
      <c r="WO88" s="194"/>
      <c r="WP88" s="194"/>
      <c r="WQ88" s="194"/>
      <c r="WR88" s="194"/>
      <c r="WS88" s="194"/>
      <c r="WT88" s="194"/>
      <c r="WU88" s="194"/>
      <c r="WV88" s="194"/>
      <c r="WW88" s="194"/>
      <c r="WX88" s="194"/>
      <c r="WY88" s="194"/>
      <c r="WZ88" s="194"/>
      <c r="XA88" s="194"/>
      <c r="XB88" s="194"/>
      <c r="XC88" s="194"/>
      <c r="XD88" s="194"/>
      <c r="XE88" s="194"/>
      <c r="XF88" s="194"/>
      <c r="XG88" s="194"/>
      <c r="XH88" s="194"/>
      <c r="XI88" s="194"/>
      <c r="XJ88" s="194"/>
      <c r="XK88" s="194"/>
      <c r="XL88" s="194"/>
      <c r="XM88" s="194"/>
      <c r="XN88" s="194"/>
      <c r="XO88" s="194"/>
      <c r="XP88" s="194"/>
      <c r="XQ88" s="194"/>
      <c r="XR88" s="194"/>
      <c r="XS88" s="194"/>
      <c r="XT88" s="194"/>
      <c r="XU88" s="194"/>
      <c r="XV88" s="194"/>
      <c r="XW88" s="194"/>
      <c r="XX88" s="194"/>
      <c r="XY88" s="194"/>
      <c r="XZ88" s="194"/>
      <c r="YA88" s="194"/>
      <c r="YB88" s="194"/>
      <c r="YC88" s="194"/>
      <c r="YD88" s="194"/>
      <c r="YE88" s="194"/>
      <c r="YF88" s="194"/>
      <c r="YG88" s="194"/>
      <c r="YH88" s="194"/>
      <c r="YI88" s="194"/>
      <c r="YJ88" s="194"/>
      <c r="YK88" s="194"/>
      <c r="YL88" s="194"/>
      <c r="YM88" s="194"/>
      <c r="YN88" s="194"/>
      <c r="YO88" s="194"/>
      <c r="YP88" s="194"/>
      <c r="YQ88" s="194"/>
      <c r="YR88" s="194"/>
      <c r="YS88" s="194"/>
      <c r="YT88" s="194"/>
      <c r="YU88" s="194"/>
      <c r="YV88" s="194"/>
      <c r="YW88" s="194"/>
      <c r="YX88" s="194"/>
      <c r="YY88" s="194"/>
      <c r="YZ88" s="194"/>
      <c r="ZA88" s="194"/>
      <c r="ZB88" s="194"/>
      <c r="ZC88" s="194"/>
      <c r="ZD88" s="194"/>
      <c r="ZE88" s="194"/>
      <c r="ZF88" s="194"/>
      <c r="ZG88" s="194"/>
      <c r="ZH88" s="194"/>
      <c r="ZI88" s="194"/>
      <c r="ZJ88" s="194"/>
      <c r="ZK88" s="194"/>
      <c r="ZL88" s="194"/>
      <c r="ZM88" s="194"/>
      <c r="ZN88" s="194"/>
      <c r="ZO88" s="194"/>
      <c r="ZP88" s="194"/>
      <c r="ZQ88" s="194"/>
      <c r="ZR88" s="194"/>
      <c r="ZS88" s="194"/>
      <c r="ZT88" s="194"/>
      <c r="ZU88" s="194"/>
      <c r="ZV88" s="194"/>
      <c r="ZW88" s="194"/>
      <c r="ZX88" s="194"/>
      <c r="ZY88" s="194"/>
      <c r="ZZ88" s="194"/>
    </row>
    <row r="89" spans="1:702" s="39" customFormat="1" ht="19.5" hidden="1" customHeight="1">
      <c r="A89" s="194"/>
      <c r="B89" s="823"/>
      <c r="C89" s="672"/>
      <c r="D89" s="660"/>
      <c r="E89" s="661"/>
      <c r="F89" s="676"/>
      <c r="G89" s="663" t="str">
        <f t="shared" si="6"/>
        <v/>
      </c>
      <c r="H89" s="664"/>
      <c r="I89" s="664"/>
      <c r="J89" s="81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194"/>
      <c r="BU89" s="194"/>
      <c r="BV89" s="194"/>
      <c r="BW89" s="194"/>
      <c r="BX89" s="194"/>
      <c r="BY89" s="194"/>
      <c r="BZ89" s="194"/>
      <c r="CA89" s="194"/>
      <c r="CB89" s="194"/>
      <c r="CC89" s="194"/>
      <c r="CD89" s="194"/>
      <c r="CE89" s="194"/>
      <c r="CF89" s="194"/>
      <c r="CG89" s="194"/>
      <c r="CH89" s="194"/>
      <c r="CI89" s="194"/>
      <c r="CJ89" s="194"/>
      <c r="CK89" s="194"/>
      <c r="CL89" s="194"/>
      <c r="CM89" s="194"/>
      <c r="CN89" s="194"/>
      <c r="CO89" s="194"/>
      <c r="CP89" s="194"/>
      <c r="CQ89" s="194"/>
      <c r="CR89" s="194"/>
      <c r="CS89" s="194"/>
      <c r="CT89" s="194"/>
      <c r="CU89" s="194"/>
      <c r="CV89" s="194"/>
      <c r="CW89" s="194"/>
      <c r="CX89" s="194"/>
      <c r="CY89" s="194"/>
      <c r="CZ89" s="194"/>
      <c r="DA89" s="194"/>
      <c r="DB89" s="194"/>
      <c r="DC89" s="194"/>
      <c r="DD89" s="194"/>
      <c r="DE89" s="194"/>
      <c r="DF89" s="194"/>
      <c r="DG89" s="194"/>
      <c r="DH89" s="194"/>
      <c r="DI89" s="194"/>
      <c r="DJ89" s="194"/>
      <c r="DK89" s="194"/>
      <c r="DL89" s="194"/>
      <c r="DM89" s="194"/>
      <c r="DN89" s="194"/>
      <c r="DO89" s="194"/>
      <c r="DP89" s="194"/>
      <c r="DQ89" s="194"/>
      <c r="DR89" s="194"/>
      <c r="DS89" s="194"/>
      <c r="DT89" s="194"/>
      <c r="DU89" s="194"/>
      <c r="DV89" s="194"/>
      <c r="DW89" s="194"/>
      <c r="DX89" s="194"/>
      <c r="DY89" s="194"/>
      <c r="DZ89" s="194"/>
      <c r="EA89" s="194"/>
      <c r="EB89" s="194"/>
      <c r="EC89" s="194"/>
      <c r="ED89" s="194"/>
      <c r="EE89" s="194"/>
      <c r="EF89" s="194"/>
      <c r="EG89" s="194"/>
      <c r="EH89" s="194"/>
      <c r="EI89" s="194"/>
      <c r="EJ89" s="194"/>
      <c r="EK89" s="194"/>
      <c r="EL89" s="194"/>
      <c r="EM89" s="194"/>
      <c r="EN89" s="194"/>
      <c r="EO89" s="194"/>
      <c r="EP89" s="194"/>
      <c r="EQ89" s="194"/>
      <c r="ER89" s="194"/>
      <c r="ES89" s="194"/>
      <c r="ET89" s="194"/>
      <c r="EU89" s="194"/>
      <c r="EV89" s="194"/>
      <c r="EW89" s="194"/>
      <c r="EX89" s="194"/>
      <c r="EY89" s="194"/>
      <c r="EZ89" s="194"/>
      <c r="FA89" s="194"/>
      <c r="FB89" s="194"/>
      <c r="FC89" s="194"/>
      <c r="FD89" s="194"/>
      <c r="FE89" s="194"/>
      <c r="FF89" s="194"/>
      <c r="FG89" s="194"/>
      <c r="FH89" s="194"/>
      <c r="FI89" s="194"/>
      <c r="FJ89" s="194"/>
      <c r="FK89" s="194"/>
      <c r="FL89" s="194"/>
      <c r="FM89" s="194"/>
      <c r="FN89" s="194"/>
      <c r="FO89" s="194"/>
      <c r="FP89" s="194"/>
      <c r="FQ89" s="194"/>
      <c r="FR89" s="194"/>
      <c r="FS89" s="194"/>
      <c r="FT89" s="194"/>
      <c r="FU89" s="194"/>
      <c r="FV89" s="194"/>
      <c r="FW89" s="194"/>
      <c r="FX89" s="194"/>
      <c r="FY89" s="194"/>
      <c r="FZ89" s="194"/>
      <c r="GA89" s="194"/>
      <c r="GB89" s="194"/>
      <c r="GC89" s="194"/>
      <c r="GD89" s="194"/>
      <c r="GE89" s="194"/>
      <c r="GF89" s="194"/>
      <c r="GG89" s="194"/>
      <c r="GH89" s="194"/>
      <c r="GI89" s="194"/>
      <c r="GJ89" s="194"/>
      <c r="GK89" s="194"/>
      <c r="GL89" s="194"/>
      <c r="GM89" s="194"/>
      <c r="GN89" s="194"/>
      <c r="GO89" s="194"/>
      <c r="GP89" s="194"/>
      <c r="GQ89" s="194"/>
      <c r="GR89" s="194"/>
      <c r="GS89" s="194"/>
      <c r="GT89" s="194"/>
      <c r="GU89" s="194"/>
      <c r="GV89" s="194"/>
      <c r="GW89" s="194"/>
      <c r="GX89" s="194"/>
      <c r="GY89" s="194"/>
      <c r="GZ89" s="194"/>
      <c r="HA89" s="194"/>
      <c r="HB89" s="194"/>
      <c r="HC89" s="194"/>
      <c r="HD89" s="194"/>
      <c r="HE89" s="194"/>
      <c r="HF89" s="194"/>
      <c r="HG89" s="194"/>
      <c r="HH89" s="194"/>
      <c r="HI89" s="194"/>
      <c r="HJ89" s="194"/>
      <c r="HK89" s="194"/>
      <c r="HL89" s="194"/>
      <c r="HM89" s="194"/>
      <c r="HN89" s="194"/>
      <c r="HO89" s="194"/>
      <c r="HP89" s="194"/>
      <c r="HQ89" s="194"/>
      <c r="HR89" s="194"/>
      <c r="HS89" s="194"/>
      <c r="HT89" s="194"/>
      <c r="HU89" s="194"/>
      <c r="HV89" s="194"/>
      <c r="HW89" s="194"/>
      <c r="HX89" s="194"/>
      <c r="HY89" s="194"/>
      <c r="HZ89" s="194"/>
      <c r="IA89" s="194"/>
      <c r="IB89" s="194"/>
      <c r="IC89" s="194"/>
      <c r="ID89" s="194"/>
      <c r="IE89" s="194"/>
      <c r="IF89" s="194"/>
      <c r="IG89" s="194"/>
      <c r="IH89" s="194"/>
      <c r="II89" s="194"/>
      <c r="IJ89" s="194"/>
      <c r="IK89" s="194"/>
      <c r="IL89" s="194"/>
      <c r="IM89" s="194"/>
      <c r="IN89" s="194"/>
      <c r="IO89" s="194"/>
      <c r="IP89" s="194"/>
      <c r="IQ89" s="194"/>
      <c r="IR89" s="194"/>
      <c r="IS89" s="194"/>
      <c r="IT89" s="194"/>
      <c r="IU89" s="194"/>
      <c r="IV89" s="194"/>
      <c r="IW89" s="194"/>
      <c r="IX89" s="194"/>
      <c r="IY89" s="194"/>
      <c r="IZ89" s="194"/>
      <c r="JA89" s="194"/>
      <c r="JB89" s="194"/>
      <c r="JC89" s="194"/>
      <c r="JD89" s="194"/>
      <c r="JE89" s="194"/>
      <c r="JF89" s="194"/>
      <c r="JG89" s="194"/>
      <c r="JH89" s="194"/>
      <c r="JI89" s="194"/>
      <c r="JJ89" s="194"/>
      <c r="JK89" s="194"/>
      <c r="JL89" s="194"/>
      <c r="JM89" s="194"/>
      <c r="JN89" s="194"/>
      <c r="JO89" s="194"/>
      <c r="JP89" s="194"/>
      <c r="JQ89" s="194"/>
      <c r="JR89" s="194"/>
      <c r="JS89" s="194"/>
      <c r="JT89" s="194"/>
      <c r="JU89" s="194"/>
      <c r="JV89" s="194"/>
      <c r="JW89" s="194"/>
      <c r="JX89" s="194"/>
      <c r="JY89" s="194"/>
      <c r="JZ89" s="194"/>
      <c r="KA89" s="194"/>
      <c r="KB89" s="194"/>
      <c r="KC89" s="194"/>
      <c r="KD89" s="194"/>
      <c r="KE89" s="194"/>
      <c r="KF89" s="194"/>
      <c r="KG89" s="194"/>
      <c r="KH89" s="194"/>
      <c r="KI89" s="194"/>
      <c r="KJ89" s="194"/>
      <c r="KK89" s="194"/>
      <c r="KL89" s="194"/>
      <c r="KM89" s="194"/>
      <c r="KN89" s="194"/>
      <c r="KO89" s="194"/>
      <c r="KP89" s="194"/>
      <c r="KQ89" s="194"/>
      <c r="KR89" s="194"/>
      <c r="KS89" s="194"/>
      <c r="KT89" s="194"/>
      <c r="KU89" s="194"/>
      <c r="KV89" s="194"/>
      <c r="KW89" s="194"/>
      <c r="KX89" s="194"/>
      <c r="KY89" s="194"/>
      <c r="KZ89" s="194"/>
      <c r="LA89" s="194"/>
      <c r="LB89" s="194"/>
      <c r="LC89" s="194"/>
      <c r="LD89" s="194"/>
      <c r="LE89" s="194"/>
      <c r="LF89" s="194"/>
      <c r="LG89" s="194"/>
      <c r="LH89" s="194"/>
      <c r="LI89" s="194"/>
      <c r="LJ89" s="194"/>
      <c r="LK89" s="194"/>
      <c r="LL89" s="194"/>
      <c r="LM89" s="194"/>
      <c r="LN89" s="194"/>
      <c r="LO89" s="194"/>
      <c r="LP89" s="194"/>
      <c r="LQ89" s="194"/>
      <c r="LR89" s="194"/>
      <c r="LS89" s="194"/>
      <c r="LT89" s="194"/>
      <c r="LU89" s="194"/>
      <c r="LV89" s="194"/>
      <c r="LW89" s="194"/>
      <c r="LX89" s="194"/>
      <c r="LY89" s="194"/>
      <c r="LZ89" s="194"/>
      <c r="MA89" s="194"/>
      <c r="MB89" s="194"/>
      <c r="MC89" s="194"/>
      <c r="MD89" s="194"/>
      <c r="ME89" s="194"/>
      <c r="MF89" s="194"/>
      <c r="MG89" s="194"/>
      <c r="MH89" s="194"/>
      <c r="MI89" s="194"/>
      <c r="MJ89" s="194"/>
      <c r="MK89" s="194"/>
      <c r="ML89" s="194"/>
      <c r="MM89" s="194"/>
      <c r="MN89" s="194"/>
      <c r="MO89" s="194"/>
      <c r="MP89" s="194"/>
      <c r="MQ89" s="194"/>
      <c r="MR89" s="194"/>
      <c r="MS89" s="194"/>
      <c r="MT89" s="194"/>
      <c r="MU89" s="194"/>
      <c r="MV89" s="194"/>
      <c r="MW89" s="194"/>
      <c r="MX89" s="194"/>
      <c r="MY89" s="194"/>
      <c r="MZ89" s="194"/>
      <c r="NA89" s="194"/>
      <c r="NB89" s="194"/>
      <c r="NC89" s="194"/>
      <c r="ND89" s="194"/>
      <c r="NE89" s="194"/>
      <c r="NF89" s="194"/>
      <c r="NG89" s="194"/>
      <c r="NH89" s="194"/>
      <c r="NI89" s="194"/>
      <c r="NJ89" s="194"/>
      <c r="NK89" s="194"/>
      <c r="NL89" s="194"/>
      <c r="NM89" s="194"/>
      <c r="NN89" s="194"/>
      <c r="NO89" s="194"/>
      <c r="NP89" s="194"/>
      <c r="NQ89" s="194"/>
      <c r="NR89" s="194"/>
      <c r="NS89" s="194"/>
      <c r="NT89" s="194"/>
      <c r="NU89" s="194"/>
      <c r="NV89" s="194"/>
      <c r="NW89" s="194"/>
      <c r="NX89" s="194"/>
      <c r="NY89" s="194"/>
      <c r="NZ89" s="194"/>
      <c r="OA89" s="194"/>
      <c r="OB89" s="194"/>
      <c r="OC89" s="194"/>
      <c r="OD89" s="194"/>
      <c r="OE89" s="194"/>
      <c r="OF89" s="194"/>
      <c r="OG89" s="194"/>
      <c r="OH89" s="194"/>
      <c r="OI89" s="194"/>
      <c r="OJ89" s="194"/>
      <c r="OK89" s="194"/>
      <c r="OL89" s="194"/>
      <c r="OM89" s="194"/>
      <c r="ON89" s="194"/>
      <c r="OO89" s="194"/>
      <c r="OP89" s="194"/>
      <c r="OQ89" s="194"/>
      <c r="OR89" s="194"/>
      <c r="OS89" s="194"/>
      <c r="OT89" s="194"/>
      <c r="OU89" s="194"/>
      <c r="OV89" s="194"/>
      <c r="OW89" s="194"/>
      <c r="OX89" s="194"/>
      <c r="OY89" s="194"/>
      <c r="OZ89" s="194"/>
      <c r="PA89" s="194"/>
      <c r="PB89" s="194"/>
      <c r="PC89" s="194"/>
      <c r="PD89" s="194"/>
      <c r="PE89" s="194"/>
      <c r="PF89" s="194"/>
      <c r="PG89" s="194"/>
      <c r="PH89" s="194"/>
      <c r="PI89" s="194"/>
      <c r="PJ89" s="194"/>
      <c r="PK89" s="194"/>
      <c r="PL89" s="194"/>
      <c r="PM89" s="194"/>
      <c r="PN89" s="194"/>
      <c r="PO89" s="194"/>
      <c r="PP89" s="194"/>
      <c r="PQ89" s="194"/>
      <c r="PR89" s="194"/>
      <c r="PS89" s="194"/>
      <c r="PT89" s="194"/>
      <c r="PU89" s="194"/>
      <c r="PV89" s="194"/>
      <c r="PW89" s="194"/>
      <c r="PX89" s="194"/>
      <c r="PY89" s="194"/>
      <c r="PZ89" s="194"/>
      <c r="QA89" s="194"/>
      <c r="QB89" s="194"/>
      <c r="QC89" s="194"/>
      <c r="QD89" s="194"/>
      <c r="QE89" s="194"/>
      <c r="QF89" s="194"/>
      <c r="QG89" s="194"/>
      <c r="QH89" s="194"/>
      <c r="QI89" s="194"/>
      <c r="QJ89" s="194"/>
      <c r="QK89" s="194"/>
      <c r="QL89" s="194"/>
      <c r="QM89" s="194"/>
      <c r="QN89" s="194"/>
      <c r="QO89" s="194"/>
      <c r="QP89" s="194"/>
      <c r="QQ89" s="194"/>
      <c r="QR89" s="194"/>
      <c r="QS89" s="194"/>
      <c r="QT89" s="194"/>
      <c r="QU89" s="194"/>
      <c r="QV89" s="194"/>
      <c r="QW89" s="194"/>
      <c r="QX89" s="194"/>
      <c r="QY89" s="194"/>
      <c r="QZ89" s="194"/>
      <c r="RA89" s="194"/>
      <c r="RB89" s="194"/>
      <c r="RC89" s="194"/>
      <c r="RD89" s="194"/>
      <c r="RE89" s="194"/>
      <c r="RF89" s="194"/>
      <c r="RG89" s="194"/>
      <c r="RH89" s="194"/>
      <c r="RI89" s="194"/>
      <c r="RJ89" s="194"/>
      <c r="RK89" s="194"/>
      <c r="RL89" s="194"/>
      <c r="RM89" s="194"/>
      <c r="RN89" s="194"/>
      <c r="RO89" s="194"/>
      <c r="RP89" s="194"/>
      <c r="RQ89" s="194"/>
      <c r="RR89" s="194"/>
      <c r="RS89" s="194"/>
      <c r="RT89" s="194"/>
      <c r="RU89" s="194"/>
      <c r="RV89" s="194"/>
      <c r="RW89" s="194"/>
      <c r="RX89" s="194"/>
      <c r="RY89" s="194"/>
      <c r="RZ89" s="194"/>
      <c r="SA89" s="194"/>
      <c r="SB89" s="194"/>
      <c r="SC89" s="194"/>
      <c r="SD89" s="194"/>
      <c r="SE89" s="194"/>
      <c r="SF89" s="194"/>
      <c r="SG89" s="194"/>
      <c r="SH89" s="194"/>
      <c r="SI89" s="194"/>
      <c r="SJ89" s="194"/>
      <c r="SK89" s="194"/>
      <c r="SL89" s="194"/>
      <c r="SM89" s="194"/>
      <c r="SN89" s="194"/>
      <c r="SO89" s="194"/>
      <c r="SP89" s="194"/>
      <c r="SQ89" s="194"/>
      <c r="SR89" s="194"/>
      <c r="SS89" s="194"/>
      <c r="ST89" s="194"/>
      <c r="SU89" s="194"/>
      <c r="SV89" s="194"/>
      <c r="SW89" s="194"/>
      <c r="SX89" s="194"/>
      <c r="SY89" s="194"/>
      <c r="SZ89" s="194"/>
      <c r="TA89" s="194"/>
      <c r="TB89" s="194"/>
      <c r="TC89" s="194"/>
      <c r="TD89" s="194"/>
      <c r="TE89" s="194"/>
      <c r="TF89" s="194"/>
      <c r="TG89" s="194"/>
      <c r="TH89" s="194"/>
      <c r="TI89" s="194"/>
      <c r="TJ89" s="194"/>
      <c r="TK89" s="194"/>
      <c r="TL89" s="194"/>
      <c r="TM89" s="194"/>
      <c r="TN89" s="194"/>
      <c r="TO89" s="194"/>
      <c r="TP89" s="194"/>
      <c r="TQ89" s="194"/>
      <c r="TR89" s="194"/>
      <c r="TS89" s="194"/>
      <c r="TT89" s="194"/>
      <c r="TU89" s="194"/>
      <c r="TV89" s="194"/>
      <c r="TW89" s="194"/>
      <c r="TX89" s="194"/>
      <c r="TY89" s="194"/>
      <c r="TZ89" s="194"/>
      <c r="UA89" s="194"/>
      <c r="UB89" s="194"/>
      <c r="UC89" s="194"/>
      <c r="UD89" s="194"/>
      <c r="UE89" s="194"/>
      <c r="UF89" s="194"/>
      <c r="UG89" s="194"/>
      <c r="UH89" s="194"/>
      <c r="UI89" s="194"/>
      <c r="UJ89" s="194"/>
      <c r="UK89" s="194"/>
      <c r="UL89" s="194"/>
      <c r="UM89" s="194"/>
      <c r="UN89" s="194"/>
      <c r="UO89" s="194"/>
      <c r="UP89" s="194"/>
      <c r="UQ89" s="194"/>
      <c r="UR89" s="194"/>
      <c r="US89" s="194"/>
      <c r="UT89" s="194"/>
      <c r="UU89" s="194"/>
      <c r="UV89" s="194"/>
      <c r="UW89" s="194"/>
      <c r="UX89" s="194"/>
      <c r="UY89" s="194"/>
      <c r="UZ89" s="194"/>
      <c r="VA89" s="194"/>
      <c r="VB89" s="194"/>
      <c r="VC89" s="194"/>
      <c r="VD89" s="194"/>
      <c r="VE89" s="194"/>
      <c r="VF89" s="194"/>
      <c r="VG89" s="194"/>
      <c r="VH89" s="194"/>
      <c r="VI89" s="194"/>
      <c r="VJ89" s="194"/>
      <c r="VK89" s="194"/>
      <c r="VL89" s="194"/>
      <c r="VM89" s="194"/>
      <c r="VN89" s="194"/>
      <c r="VO89" s="194"/>
      <c r="VP89" s="194"/>
      <c r="VQ89" s="194"/>
      <c r="VR89" s="194"/>
      <c r="VS89" s="194"/>
      <c r="VT89" s="194"/>
      <c r="VU89" s="194"/>
      <c r="VV89" s="194"/>
      <c r="VW89" s="194"/>
      <c r="VX89" s="194"/>
      <c r="VY89" s="194"/>
      <c r="VZ89" s="194"/>
      <c r="WA89" s="194"/>
      <c r="WB89" s="194"/>
      <c r="WC89" s="194"/>
      <c r="WD89" s="194"/>
      <c r="WE89" s="194"/>
      <c r="WF89" s="194"/>
      <c r="WG89" s="194"/>
      <c r="WH89" s="194"/>
      <c r="WI89" s="194"/>
      <c r="WJ89" s="194"/>
      <c r="WK89" s="194"/>
      <c r="WL89" s="194"/>
      <c r="WM89" s="194"/>
      <c r="WN89" s="194"/>
      <c r="WO89" s="194"/>
      <c r="WP89" s="194"/>
      <c r="WQ89" s="194"/>
      <c r="WR89" s="194"/>
      <c r="WS89" s="194"/>
      <c r="WT89" s="194"/>
      <c r="WU89" s="194"/>
      <c r="WV89" s="194"/>
      <c r="WW89" s="194"/>
      <c r="WX89" s="194"/>
      <c r="WY89" s="194"/>
      <c r="WZ89" s="194"/>
      <c r="XA89" s="194"/>
      <c r="XB89" s="194"/>
      <c r="XC89" s="194"/>
      <c r="XD89" s="194"/>
      <c r="XE89" s="194"/>
      <c r="XF89" s="194"/>
      <c r="XG89" s="194"/>
      <c r="XH89" s="194"/>
      <c r="XI89" s="194"/>
      <c r="XJ89" s="194"/>
      <c r="XK89" s="194"/>
      <c r="XL89" s="194"/>
      <c r="XM89" s="194"/>
      <c r="XN89" s="194"/>
      <c r="XO89" s="194"/>
      <c r="XP89" s="194"/>
      <c r="XQ89" s="194"/>
      <c r="XR89" s="194"/>
      <c r="XS89" s="194"/>
      <c r="XT89" s="194"/>
      <c r="XU89" s="194"/>
      <c r="XV89" s="194"/>
      <c r="XW89" s="194"/>
      <c r="XX89" s="194"/>
      <c r="XY89" s="194"/>
      <c r="XZ89" s="194"/>
      <c r="YA89" s="194"/>
      <c r="YB89" s="194"/>
      <c r="YC89" s="194"/>
      <c r="YD89" s="194"/>
      <c r="YE89" s="194"/>
      <c r="YF89" s="194"/>
      <c r="YG89" s="194"/>
      <c r="YH89" s="194"/>
      <c r="YI89" s="194"/>
      <c r="YJ89" s="194"/>
      <c r="YK89" s="194"/>
      <c r="YL89" s="194"/>
      <c r="YM89" s="194"/>
      <c r="YN89" s="194"/>
      <c r="YO89" s="194"/>
      <c r="YP89" s="194"/>
      <c r="YQ89" s="194"/>
      <c r="YR89" s="194"/>
      <c r="YS89" s="194"/>
      <c r="YT89" s="194"/>
      <c r="YU89" s="194"/>
      <c r="YV89" s="194"/>
      <c r="YW89" s="194"/>
      <c r="YX89" s="194"/>
      <c r="YY89" s="194"/>
      <c r="YZ89" s="194"/>
      <c r="ZA89" s="194"/>
      <c r="ZB89" s="194"/>
      <c r="ZC89" s="194"/>
      <c r="ZD89" s="194"/>
      <c r="ZE89" s="194"/>
      <c r="ZF89" s="194"/>
      <c r="ZG89" s="194"/>
      <c r="ZH89" s="194"/>
      <c r="ZI89" s="194"/>
      <c r="ZJ89" s="194"/>
      <c r="ZK89" s="194"/>
      <c r="ZL89" s="194"/>
      <c r="ZM89" s="194"/>
      <c r="ZN89" s="194"/>
      <c r="ZO89" s="194"/>
      <c r="ZP89" s="194"/>
      <c r="ZQ89" s="194"/>
      <c r="ZR89" s="194"/>
      <c r="ZS89" s="194"/>
      <c r="ZT89" s="194"/>
      <c r="ZU89" s="194"/>
      <c r="ZV89" s="194"/>
      <c r="ZW89" s="194"/>
      <c r="ZX89" s="194"/>
      <c r="ZY89" s="194"/>
      <c r="ZZ89" s="194"/>
    </row>
    <row r="90" spans="1:702" s="39" customFormat="1" ht="19.5" hidden="1" customHeight="1">
      <c r="A90" s="194"/>
      <c r="B90" s="823"/>
      <c r="C90" s="672"/>
      <c r="D90" s="660"/>
      <c r="E90" s="661"/>
      <c r="F90" s="676"/>
      <c r="G90" s="663" t="str">
        <f t="shared" si="6"/>
        <v/>
      </c>
      <c r="H90" s="664"/>
      <c r="I90" s="664"/>
      <c r="J90" s="81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4"/>
      <c r="BT90" s="194"/>
      <c r="BU90" s="194"/>
      <c r="BV90" s="194"/>
      <c r="BW90" s="194"/>
      <c r="BX90" s="194"/>
      <c r="BY90" s="194"/>
      <c r="BZ90" s="194"/>
      <c r="CA90" s="194"/>
      <c r="CB90" s="194"/>
      <c r="CC90" s="194"/>
      <c r="CD90" s="194"/>
      <c r="CE90" s="194"/>
      <c r="CF90" s="194"/>
      <c r="CG90" s="194"/>
      <c r="CH90" s="194"/>
      <c r="CI90" s="194"/>
      <c r="CJ90" s="194"/>
      <c r="CK90" s="194"/>
      <c r="CL90" s="194"/>
      <c r="CM90" s="194"/>
      <c r="CN90" s="194"/>
      <c r="CO90" s="194"/>
      <c r="CP90" s="194"/>
      <c r="CQ90" s="194"/>
      <c r="CR90" s="194"/>
      <c r="CS90" s="194"/>
      <c r="CT90" s="194"/>
      <c r="CU90" s="194"/>
      <c r="CV90" s="194"/>
      <c r="CW90" s="194"/>
      <c r="CX90" s="194"/>
      <c r="CY90" s="194"/>
      <c r="CZ90" s="194"/>
      <c r="DA90" s="194"/>
      <c r="DB90" s="194"/>
      <c r="DC90" s="194"/>
      <c r="DD90" s="194"/>
      <c r="DE90" s="194"/>
      <c r="DF90" s="194"/>
      <c r="DG90" s="194"/>
      <c r="DH90" s="194"/>
      <c r="DI90" s="194"/>
      <c r="DJ90" s="194"/>
      <c r="DK90" s="194"/>
      <c r="DL90" s="194"/>
      <c r="DM90" s="194"/>
      <c r="DN90" s="194"/>
      <c r="DO90" s="194"/>
      <c r="DP90" s="194"/>
      <c r="DQ90" s="194"/>
      <c r="DR90" s="194"/>
      <c r="DS90" s="194"/>
      <c r="DT90" s="194"/>
      <c r="DU90" s="194"/>
      <c r="DV90" s="194"/>
      <c r="DW90" s="194"/>
      <c r="DX90" s="194"/>
      <c r="DY90" s="194"/>
      <c r="DZ90" s="194"/>
      <c r="EA90" s="194"/>
      <c r="EB90" s="194"/>
      <c r="EC90" s="194"/>
      <c r="ED90" s="194"/>
      <c r="EE90" s="194"/>
      <c r="EF90" s="194"/>
      <c r="EG90" s="194"/>
      <c r="EH90" s="194"/>
      <c r="EI90" s="194"/>
      <c r="EJ90" s="194"/>
      <c r="EK90" s="194"/>
      <c r="EL90" s="194"/>
      <c r="EM90" s="194"/>
      <c r="EN90" s="194"/>
      <c r="EO90" s="194"/>
      <c r="EP90" s="194"/>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194"/>
      <c r="FM90" s="194"/>
      <c r="FN90" s="194"/>
      <c r="FO90" s="194"/>
      <c r="FP90" s="194"/>
      <c r="FQ90" s="194"/>
      <c r="FR90" s="194"/>
      <c r="FS90" s="194"/>
      <c r="FT90" s="194"/>
      <c r="FU90" s="194"/>
      <c r="FV90" s="194"/>
      <c r="FW90" s="194"/>
      <c r="FX90" s="194"/>
      <c r="FY90" s="194"/>
      <c r="FZ90" s="194"/>
      <c r="GA90" s="194"/>
      <c r="GB90" s="194"/>
      <c r="GC90" s="194"/>
      <c r="GD90" s="194"/>
      <c r="GE90" s="194"/>
      <c r="GF90" s="194"/>
      <c r="GG90" s="194"/>
      <c r="GH90" s="194"/>
      <c r="GI90" s="194"/>
      <c r="GJ90" s="194"/>
      <c r="GK90" s="194"/>
      <c r="GL90" s="194"/>
      <c r="GM90" s="194"/>
      <c r="GN90" s="194"/>
      <c r="GO90" s="194"/>
      <c r="GP90" s="194"/>
      <c r="GQ90" s="194"/>
      <c r="GR90" s="194"/>
      <c r="GS90" s="194"/>
      <c r="GT90" s="194"/>
      <c r="GU90" s="194"/>
      <c r="GV90" s="194"/>
      <c r="GW90" s="194"/>
      <c r="GX90" s="194"/>
      <c r="GY90" s="194"/>
      <c r="GZ90" s="194"/>
      <c r="HA90" s="194"/>
      <c r="HB90" s="194"/>
      <c r="HC90" s="194"/>
      <c r="HD90" s="194"/>
      <c r="HE90" s="194"/>
      <c r="HF90" s="194"/>
      <c r="HG90" s="194"/>
      <c r="HH90" s="194"/>
      <c r="HI90" s="194"/>
      <c r="HJ90" s="194"/>
      <c r="HK90" s="194"/>
      <c r="HL90" s="194"/>
      <c r="HM90" s="194"/>
      <c r="HN90" s="194"/>
      <c r="HO90" s="194"/>
      <c r="HP90" s="194"/>
      <c r="HQ90" s="194"/>
      <c r="HR90" s="194"/>
      <c r="HS90" s="194"/>
      <c r="HT90" s="194"/>
      <c r="HU90" s="194"/>
      <c r="HV90" s="194"/>
      <c r="HW90" s="194"/>
      <c r="HX90" s="194"/>
      <c r="HY90" s="194"/>
      <c r="HZ90" s="194"/>
      <c r="IA90" s="194"/>
      <c r="IB90" s="194"/>
      <c r="IC90" s="194"/>
      <c r="ID90" s="194"/>
      <c r="IE90" s="194"/>
      <c r="IF90" s="194"/>
      <c r="IG90" s="194"/>
      <c r="IH90" s="194"/>
      <c r="II90" s="194"/>
      <c r="IJ90" s="194"/>
      <c r="IK90" s="194"/>
      <c r="IL90" s="194"/>
      <c r="IM90" s="194"/>
      <c r="IN90" s="194"/>
      <c r="IO90" s="194"/>
      <c r="IP90" s="194"/>
      <c r="IQ90" s="194"/>
      <c r="IR90" s="194"/>
      <c r="IS90" s="194"/>
      <c r="IT90" s="194"/>
      <c r="IU90" s="194"/>
      <c r="IV90" s="194"/>
      <c r="IW90" s="194"/>
      <c r="IX90" s="194"/>
      <c r="IY90" s="194"/>
      <c r="IZ90" s="194"/>
      <c r="JA90" s="194"/>
      <c r="JB90" s="194"/>
      <c r="JC90" s="194"/>
      <c r="JD90" s="194"/>
      <c r="JE90" s="194"/>
      <c r="JF90" s="194"/>
      <c r="JG90" s="194"/>
      <c r="JH90" s="194"/>
      <c r="JI90" s="194"/>
      <c r="JJ90" s="194"/>
      <c r="JK90" s="194"/>
      <c r="JL90" s="194"/>
      <c r="JM90" s="194"/>
      <c r="JN90" s="194"/>
      <c r="JO90" s="194"/>
      <c r="JP90" s="194"/>
      <c r="JQ90" s="194"/>
      <c r="JR90" s="194"/>
      <c r="JS90" s="194"/>
      <c r="JT90" s="194"/>
      <c r="JU90" s="194"/>
      <c r="JV90" s="194"/>
      <c r="JW90" s="194"/>
      <c r="JX90" s="194"/>
      <c r="JY90" s="194"/>
      <c r="JZ90" s="194"/>
      <c r="KA90" s="194"/>
      <c r="KB90" s="194"/>
      <c r="KC90" s="194"/>
      <c r="KD90" s="194"/>
      <c r="KE90" s="194"/>
      <c r="KF90" s="194"/>
      <c r="KG90" s="194"/>
      <c r="KH90" s="194"/>
      <c r="KI90" s="194"/>
      <c r="KJ90" s="194"/>
      <c r="KK90" s="194"/>
      <c r="KL90" s="194"/>
      <c r="KM90" s="194"/>
      <c r="KN90" s="194"/>
      <c r="KO90" s="194"/>
      <c r="KP90" s="194"/>
      <c r="KQ90" s="194"/>
      <c r="KR90" s="194"/>
      <c r="KS90" s="194"/>
      <c r="KT90" s="194"/>
      <c r="KU90" s="194"/>
      <c r="KV90" s="194"/>
      <c r="KW90" s="194"/>
      <c r="KX90" s="194"/>
      <c r="KY90" s="194"/>
      <c r="KZ90" s="194"/>
      <c r="LA90" s="194"/>
      <c r="LB90" s="194"/>
      <c r="LC90" s="194"/>
      <c r="LD90" s="194"/>
      <c r="LE90" s="194"/>
      <c r="LF90" s="194"/>
      <c r="LG90" s="194"/>
      <c r="LH90" s="194"/>
      <c r="LI90" s="194"/>
      <c r="LJ90" s="194"/>
      <c r="LK90" s="194"/>
      <c r="LL90" s="194"/>
      <c r="LM90" s="194"/>
      <c r="LN90" s="194"/>
      <c r="LO90" s="194"/>
      <c r="LP90" s="194"/>
      <c r="LQ90" s="194"/>
      <c r="LR90" s="194"/>
      <c r="LS90" s="194"/>
      <c r="LT90" s="194"/>
      <c r="LU90" s="194"/>
      <c r="LV90" s="194"/>
      <c r="LW90" s="194"/>
      <c r="LX90" s="194"/>
      <c r="LY90" s="194"/>
      <c r="LZ90" s="194"/>
      <c r="MA90" s="194"/>
      <c r="MB90" s="194"/>
      <c r="MC90" s="194"/>
      <c r="MD90" s="194"/>
      <c r="ME90" s="194"/>
      <c r="MF90" s="194"/>
      <c r="MG90" s="194"/>
      <c r="MH90" s="194"/>
      <c r="MI90" s="194"/>
      <c r="MJ90" s="194"/>
      <c r="MK90" s="194"/>
      <c r="ML90" s="194"/>
      <c r="MM90" s="194"/>
      <c r="MN90" s="194"/>
      <c r="MO90" s="194"/>
      <c r="MP90" s="194"/>
      <c r="MQ90" s="194"/>
      <c r="MR90" s="194"/>
      <c r="MS90" s="194"/>
      <c r="MT90" s="194"/>
      <c r="MU90" s="194"/>
      <c r="MV90" s="194"/>
      <c r="MW90" s="194"/>
      <c r="MX90" s="194"/>
      <c r="MY90" s="194"/>
      <c r="MZ90" s="194"/>
      <c r="NA90" s="194"/>
      <c r="NB90" s="194"/>
      <c r="NC90" s="194"/>
      <c r="ND90" s="194"/>
      <c r="NE90" s="194"/>
      <c r="NF90" s="194"/>
      <c r="NG90" s="194"/>
      <c r="NH90" s="194"/>
      <c r="NI90" s="194"/>
      <c r="NJ90" s="194"/>
      <c r="NK90" s="194"/>
      <c r="NL90" s="194"/>
      <c r="NM90" s="194"/>
      <c r="NN90" s="194"/>
      <c r="NO90" s="194"/>
      <c r="NP90" s="194"/>
      <c r="NQ90" s="194"/>
      <c r="NR90" s="194"/>
      <c r="NS90" s="194"/>
      <c r="NT90" s="194"/>
      <c r="NU90" s="194"/>
      <c r="NV90" s="194"/>
      <c r="NW90" s="194"/>
      <c r="NX90" s="194"/>
      <c r="NY90" s="194"/>
      <c r="NZ90" s="194"/>
      <c r="OA90" s="194"/>
      <c r="OB90" s="194"/>
      <c r="OC90" s="194"/>
      <c r="OD90" s="194"/>
      <c r="OE90" s="194"/>
      <c r="OF90" s="194"/>
      <c r="OG90" s="194"/>
      <c r="OH90" s="194"/>
      <c r="OI90" s="194"/>
      <c r="OJ90" s="194"/>
      <c r="OK90" s="194"/>
      <c r="OL90" s="194"/>
      <c r="OM90" s="194"/>
      <c r="ON90" s="194"/>
      <c r="OO90" s="194"/>
      <c r="OP90" s="194"/>
      <c r="OQ90" s="194"/>
      <c r="OR90" s="194"/>
      <c r="OS90" s="194"/>
      <c r="OT90" s="194"/>
      <c r="OU90" s="194"/>
      <c r="OV90" s="194"/>
      <c r="OW90" s="194"/>
      <c r="OX90" s="194"/>
      <c r="OY90" s="194"/>
      <c r="OZ90" s="194"/>
      <c r="PA90" s="194"/>
      <c r="PB90" s="194"/>
      <c r="PC90" s="194"/>
      <c r="PD90" s="194"/>
      <c r="PE90" s="194"/>
      <c r="PF90" s="194"/>
      <c r="PG90" s="194"/>
      <c r="PH90" s="194"/>
      <c r="PI90" s="194"/>
      <c r="PJ90" s="194"/>
      <c r="PK90" s="194"/>
      <c r="PL90" s="194"/>
      <c r="PM90" s="194"/>
      <c r="PN90" s="194"/>
      <c r="PO90" s="194"/>
      <c r="PP90" s="194"/>
      <c r="PQ90" s="194"/>
      <c r="PR90" s="194"/>
      <c r="PS90" s="194"/>
      <c r="PT90" s="194"/>
      <c r="PU90" s="194"/>
      <c r="PV90" s="194"/>
      <c r="PW90" s="194"/>
      <c r="PX90" s="194"/>
      <c r="PY90" s="194"/>
      <c r="PZ90" s="194"/>
      <c r="QA90" s="194"/>
      <c r="QB90" s="194"/>
      <c r="QC90" s="194"/>
      <c r="QD90" s="194"/>
      <c r="QE90" s="194"/>
      <c r="QF90" s="194"/>
      <c r="QG90" s="194"/>
      <c r="QH90" s="194"/>
      <c r="QI90" s="194"/>
      <c r="QJ90" s="194"/>
      <c r="QK90" s="194"/>
      <c r="QL90" s="194"/>
      <c r="QM90" s="194"/>
      <c r="QN90" s="194"/>
      <c r="QO90" s="194"/>
      <c r="QP90" s="194"/>
      <c r="QQ90" s="194"/>
      <c r="QR90" s="194"/>
      <c r="QS90" s="194"/>
      <c r="QT90" s="194"/>
      <c r="QU90" s="194"/>
      <c r="QV90" s="194"/>
      <c r="QW90" s="194"/>
      <c r="QX90" s="194"/>
      <c r="QY90" s="194"/>
      <c r="QZ90" s="194"/>
      <c r="RA90" s="194"/>
      <c r="RB90" s="194"/>
      <c r="RC90" s="194"/>
      <c r="RD90" s="194"/>
      <c r="RE90" s="194"/>
      <c r="RF90" s="194"/>
      <c r="RG90" s="194"/>
      <c r="RH90" s="194"/>
      <c r="RI90" s="194"/>
      <c r="RJ90" s="194"/>
      <c r="RK90" s="194"/>
      <c r="RL90" s="194"/>
      <c r="RM90" s="194"/>
      <c r="RN90" s="194"/>
      <c r="RO90" s="194"/>
      <c r="RP90" s="194"/>
      <c r="RQ90" s="194"/>
      <c r="RR90" s="194"/>
      <c r="RS90" s="194"/>
      <c r="RT90" s="194"/>
      <c r="RU90" s="194"/>
      <c r="RV90" s="194"/>
      <c r="RW90" s="194"/>
      <c r="RX90" s="194"/>
      <c r="RY90" s="194"/>
      <c r="RZ90" s="194"/>
      <c r="SA90" s="194"/>
      <c r="SB90" s="194"/>
      <c r="SC90" s="194"/>
      <c r="SD90" s="194"/>
      <c r="SE90" s="194"/>
      <c r="SF90" s="194"/>
      <c r="SG90" s="194"/>
      <c r="SH90" s="194"/>
      <c r="SI90" s="194"/>
      <c r="SJ90" s="194"/>
      <c r="SK90" s="194"/>
      <c r="SL90" s="194"/>
      <c r="SM90" s="194"/>
      <c r="SN90" s="194"/>
      <c r="SO90" s="194"/>
      <c r="SP90" s="194"/>
      <c r="SQ90" s="194"/>
      <c r="SR90" s="194"/>
      <c r="SS90" s="194"/>
      <c r="ST90" s="194"/>
      <c r="SU90" s="194"/>
      <c r="SV90" s="194"/>
      <c r="SW90" s="194"/>
      <c r="SX90" s="194"/>
      <c r="SY90" s="194"/>
      <c r="SZ90" s="194"/>
      <c r="TA90" s="194"/>
      <c r="TB90" s="194"/>
      <c r="TC90" s="194"/>
      <c r="TD90" s="194"/>
      <c r="TE90" s="194"/>
      <c r="TF90" s="194"/>
      <c r="TG90" s="194"/>
      <c r="TH90" s="194"/>
      <c r="TI90" s="194"/>
      <c r="TJ90" s="194"/>
      <c r="TK90" s="194"/>
      <c r="TL90" s="194"/>
      <c r="TM90" s="194"/>
      <c r="TN90" s="194"/>
      <c r="TO90" s="194"/>
      <c r="TP90" s="194"/>
      <c r="TQ90" s="194"/>
      <c r="TR90" s="194"/>
      <c r="TS90" s="194"/>
      <c r="TT90" s="194"/>
      <c r="TU90" s="194"/>
      <c r="TV90" s="194"/>
      <c r="TW90" s="194"/>
      <c r="TX90" s="194"/>
      <c r="TY90" s="194"/>
      <c r="TZ90" s="194"/>
      <c r="UA90" s="194"/>
      <c r="UB90" s="194"/>
      <c r="UC90" s="194"/>
      <c r="UD90" s="194"/>
      <c r="UE90" s="194"/>
      <c r="UF90" s="194"/>
      <c r="UG90" s="194"/>
      <c r="UH90" s="194"/>
      <c r="UI90" s="194"/>
      <c r="UJ90" s="194"/>
      <c r="UK90" s="194"/>
      <c r="UL90" s="194"/>
      <c r="UM90" s="194"/>
      <c r="UN90" s="194"/>
      <c r="UO90" s="194"/>
      <c r="UP90" s="194"/>
      <c r="UQ90" s="194"/>
      <c r="UR90" s="194"/>
      <c r="US90" s="194"/>
      <c r="UT90" s="194"/>
      <c r="UU90" s="194"/>
      <c r="UV90" s="194"/>
      <c r="UW90" s="194"/>
      <c r="UX90" s="194"/>
      <c r="UY90" s="194"/>
      <c r="UZ90" s="194"/>
      <c r="VA90" s="194"/>
      <c r="VB90" s="194"/>
      <c r="VC90" s="194"/>
      <c r="VD90" s="194"/>
      <c r="VE90" s="194"/>
      <c r="VF90" s="194"/>
      <c r="VG90" s="194"/>
      <c r="VH90" s="194"/>
      <c r="VI90" s="194"/>
      <c r="VJ90" s="194"/>
      <c r="VK90" s="194"/>
      <c r="VL90" s="194"/>
      <c r="VM90" s="194"/>
      <c r="VN90" s="194"/>
      <c r="VO90" s="194"/>
      <c r="VP90" s="194"/>
      <c r="VQ90" s="194"/>
      <c r="VR90" s="194"/>
      <c r="VS90" s="194"/>
      <c r="VT90" s="194"/>
      <c r="VU90" s="194"/>
      <c r="VV90" s="194"/>
      <c r="VW90" s="194"/>
      <c r="VX90" s="194"/>
      <c r="VY90" s="194"/>
      <c r="VZ90" s="194"/>
      <c r="WA90" s="194"/>
      <c r="WB90" s="194"/>
      <c r="WC90" s="194"/>
      <c r="WD90" s="194"/>
      <c r="WE90" s="194"/>
      <c r="WF90" s="194"/>
      <c r="WG90" s="194"/>
      <c r="WH90" s="194"/>
      <c r="WI90" s="194"/>
      <c r="WJ90" s="194"/>
      <c r="WK90" s="194"/>
      <c r="WL90" s="194"/>
      <c r="WM90" s="194"/>
      <c r="WN90" s="194"/>
      <c r="WO90" s="194"/>
      <c r="WP90" s="194"/>
      <c r="WQ90" s="194"/>
      <c r="WR90" s="194"/>
      <c r="WS90" s="194"/>
      <c r="WT90" s="194"/>
      <c r="WU90" s="194"/>
      <c r="WV90" s="194"/>
      <c r="WW90" s="194"/>
      <c r="WX90" s="194"/>
      <c r="WY90" s="194"/>
      <c r="WZ90" s="194"/>
      <c r="XA90" s="194"/>
      <c r="XB90" s="194"/>
      <c r="XC90" s="194"/>
      <c r="XD90" s="194"/>
      <c r="XE90" s="194"/>
      <c r="XF90" s="194"/>
      <c r="XG90" s="194"/>
      <c r="XH90" s="194"/>
      <c r="XI90" s="194"/>
      <c r="XJ90" s="194"/>
      <c r="XK90" s="194"/>
      <c r="XL90" s="194"/>
      <c r="XM90" s="194"/>
      <c r="XN90" s="194"/>
      <c r="XO90" s="194"/>
      <c r="XP90" s="194"/>
      <c r="XQ90" s="194"/>
      <c r="XR90" s="194"/>
      <c r="XS90" s="194"/>
      <c r="XT90" s="194"/>
      <c r="XU90" s="194"/>
      <c r="XV90" s="194"/>
      <c r="XW90" s="194"/>
      <c r="XX90" s="194"/>
      <c r="XY90" s="194"/>
      <c r="XZ90" s="194"/>
      <c r="YA90" s="194"/>
      <c r="YB90" s="194"/>
      <c r="YC90" s="194"/>
      <c r="YD90" s="194"/>
      <c r="YE90" s="194"/>
      <c r="YF90" s="194"/>
      <c r="YG90" s="194"/>
      <c r="YH90" s="194"/>
      <c r="YI90" s="194"/>
      <c r="YJ90" s="194"/>
      <c r="YK90" s="194"/>
      <c r="YL90" s="194"/>
      <c r="YM90" s="194"/>
      <c r="YN90" s="194"/>
      <c r="YO90" s="194"/>
      <c r="YP90" s="194"/>
      <c r="YQ90" s="194"/>
      <c r="YR90" s="194"/>
      <c r="YS90" s="194"/>
      <c r="YT90" s="194"/>
      <c r="YU90" s="194"/>
      <c r="YV90" s="194"/>
      <c r="YW90" s="194"/>
      <c r="YX90" s="194"/>
      <c r="YY90" s="194"/>
      <c r="YZ90" s="194"/>
      <c r="ZA90" s="194"/>
      <c r="ZB90" s="194"/>
      <c r="ZC90" s="194"/>
      <c r="ZD90" s="194"/>
      <c r="ZE90" s="194"/>
      <c r="ZF90" s="194"/>
      <c r="ZG90" s="194"/>
      <c r="ZH90" s="194"/>
      <c r="ZI90" s="194"/>
      <c r="ZJ90" s="194"/>
      <c r="ZK90" s="194"/>
      <c r="ZL90" s="194"/>
      <c r="ZM90" s="194"/>
      <c r="ZN90" s="194"/>
      <c r="ZO90" s="194"/>
      <c r="ZP90" s="194"/>
      <c r="ZQ90" s="194"/>
      <c r="ZR90" s="194"/>
      <c r="ZS90" s="194"/>
      <c r="ZT90" s="194"/>
      <c r="ZU90" s="194"/>
      <c r="ZV90" s="194"/>
      <c r="ZW90" s="194"/>
      <c r="ZX90" s="194"/>
      <c r="ZY90" s="194"/>
      <c r="ZZ90" s="194"/>
    </row>
    <row r="91" spans="1:702" s="39" customFormat="1" ht="19.5" hidden="1" customHeight="1">
      <c r="A91" s="194"/>
      <c r="B91" s="823"/>
      <c r="C91" s="672"/>
      <c r="D91" s="660"/>
      <c r="E91" s="661"/>
      <c r="F91" s="676"/>
      <c r="G91" s="663" t="str">
        <f t="shared" si="6"/>
        <v/>
      </c>
      <c r="H91" s="664"/>
      <c r="I91" s="664"/>
      <c r="J91" s="81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194"/>
      <c r="BU91" s="194"/>
      <c r="BV91" s="194"/>
      <c r="BW91" s="194"/>
      <c r="BX91" s="194"/>
      <c r="BY91" s="194"/>
      <c r="BZ91" s="194"/>
      <c r="CA91" s="194"/>
      <c r="CB91" s="194"/>
      <c r="CC91" s="194"/>
      <c r="CD91" s="194"/>
      <c r="CE91" s="194"/>
      <c r="CF91" s="194"/>
      <c r="CG91" s="194"/>
      <c r="CH91" s="194"/>
      <c r="CI91" s="194"/>
      <c r="CJ91" s="194"/>
      <c r="CK91" s="194"/>
      <c r="CL91" s="194"/>
      <c r="CM91" s="194"/>
      <c r="CN91" s="194"/>
      <c r="CO91" s="194"/>
      <c r="CP91" s="194"/>
      <c r="CQ91" s="194"/>
      <c r="CR91" s="194"/>
      <c r="CS91" s="194"/>
      <c r="CT91" s="194"/>
      <c r="CU91" s="194"/>
      <c r="CV91" s="194"/>
      <c r="CW91" s="194"/>
      <c r="CX91" s="194"/>
      <c r="CY91" s="194"/>
      <c r="CZ91" s="194"/>
      <c r="DA91" s="194"/>
      <c r="DB91" s="194"/>
      <c r="DC91" s="194"/>
      <c r="DD91" s="194"/>
      <c r="DE91" s="194"/>
      <c r="DF91" s="194"/>
      <c r="DG91" s="194"/>
      <c r="DH91" s="194"/>
      <c r="DI91" s="194"/>
      <c r="DJ91" s="194"/>
      <c r="DK91" s="194"/>
      <c r="DL91" s="194"/>
      <c r="DM91" s="194"/>
      <c r="DN91" s="194"/>
      <c r="DO91" s="194"/>
      <c r="DP91" s="194"/>
      <c r="DQ91" s="194"/>
      <c r="DR91" s="194"/>
      <c r="DS91" s="194"/>
      <c r="DT91" s="194"/>
      <c r="DU91" s="194"/>
      <c r="DV91" s="194"/>
      <c r="DW91" s="194"/>
      <c r="DX91" s="194"/>
      <c r="DY91" s="194"/>
      <c r="DZ91" s="194"/>
      <c r="EA91" s="194"/>
      <c r="EB91" s="194"/>
      <c r="EC91" s="194"/>
      <c r="ED91" s="194"/>
      <c r="EE91" s="194"/>
      <c r="EF91" s="194"/>
      <c r="EG91" s="194"/>
      <c r="EH91" s="194"/>
      <c r="EI91" s="194"/>
      <c r="EJ91" s="194"/>
      <c r="EK91" s="194"/>
      <c r="EL91" s="194"/>
      <c r="EM91" s="194"/>
      <c r="EN91" s="194"/>
      <c r="EO91" s="194"/>
      <c r="EP91" s="194"/>
      <c r="EQ91" s="194"/>
      <c r="ER91" s="194"/>
      <c r="ES91" s="194"/>
      <c r="ET91" s="194"/>
      <c r="EU91" s="194"/>
      <c r="EV91" s="194"/>
      <c r="EW91" s="194"/>
      <c r="EX91" s="194"/>
      <c r="EY91" s="194"/>
      <c r="EZ91" s="194"/>
      <c r="FA91" s="194"/>
      <c r="FB91" s="194"/>
      <c r="FC91" s="194"/>
      <c r="FD91" s="194"/>
      <c r="FE91" s="194"/>
      <c r="FF91" s="194"/>
      <c r="FG91" s="194"/>
      <c r="FH91" s="194"/>
      <c r="FI91" s="194"/>
      <c r="FJ91" s="194"/>
      <c r="FK91" s="194"/>
      <c r="FL91" s="194"/>
      <c r="FM91" s="194"/>
      <c r="FN91" s="194"/>
      <c r="FO91" s="194"/>
      <c r="FP91" s="194"/>
      <c r="FQ91" s="194"/>
      <c r="FR91" s="194"/>
      <c r="FS91" s="194"/>
      <c r="FT91" s="194"/>
      <c r="FU91" s="194"/>
      <c r="FV91" s="194"/>
      <c r="FW91" s="194"/>
      <c r="FX91" s="194"/>
      <c r="FY91" s="194"/>
      <c r="FZ91" s="194"/>
      <c r="GA91" s="194"/>
      <c r="GB91" s="194"/>
      <c r="GC91" s="194"/>
      <c r="GD91" s="194"/>
      <c r="GE91" s="194"/>
      <c r="GF91" s="194"/>
      <c r="GG91" s="194"/>
      <c r="GH91" s="194"/>
      <c r="GI91" s="194"/>
      <c r="GJ91" s="194"/>
      <c r="GK91" s="194"/>
      <c r="GL91" s="194"/>
      <c r="GM91" s="194"/>
      <c r="GN91" s="194"/>
      <c r="GO91" s="194"/>
      <c r="GP91" s="194"/>
      <c r="GQ91" s="194"/>
      <c r="GR91" s="194"/>
      <c r="GS91" s="194"/>
      <c r="GT91" s="194"/>
      <c r="GU91" s="194"/>
      <c r="GV91" s="194"/>
      <c r="GW91" s="194"/>
      <c r="GX91" s="194"/>
      <c r="GY91" s="194"/>
      <c r="GZ91" s="194"/>
      <c r="HA91" s="194"/>
      <c r="HB91" s="194"/>
      <c r="HC91" s="194"/>
      <c r="HD91" s="194"/>
      <c r="HE91" s="194"/>
      <c r="HF91" s="194"/>
      <c r="HG91" s="194"/>
      <c r="HH91" s="194"/>
      <c r="HI91" s="194"/>
      <c r="HJ91" s="194"/>
      <c r="HK91" s="194"/>
      <c r="HL91" s="194"/>
      <c r="HM91" s="194"/>
      <c r="HN91" s="194"/>
      <c r="HO91" s="194"/>
      <c r="HP91" s="194"/>
      <c r="HQ91" s="194"/>
      <c r="HR91" s="194"/>
      <c r="HS91" s="194"/>
      <c r="HT91" s="194"/>
      <c r="HU91" s="194"/>
      <c r="HV91" s="194"/>
      <c r="HW91" s="194"/>
      <c r="HX91" s="194"/>
      <c r="HY91" s="194"/>
      <c r="HZ91" s="194"/>
      <c r="IA91" s="194"/>
      <c r="IB91" s="194"/>
      <c r="IC91" s="194"/>
      <c r="ID91" s="194"/>
      <c r="IE91" s="194"/>
      <c r="IF91" s="194"/>
      <c r="IG91" s="194"/>
      <c r="IH91" s="194"/>
      <c r="II91" s="194"/>
      <c r="IJ91" s="194"/>
      <c r="IK91" s="194"/>
      <c r="IL91" s="194"/>
      <c r="IM91" s="194"/>
      <c r="IN91" s="194"/>
      <c r="IO91" s="194"/>
      <c r="IP91" s="194"/>
      <c r="IQ91" s="194"/>
      <c r="IR91" s="194"/>
      <c r="IS91" s="194"/>
      <c r="IT91" s="194"/>
      <c r="IU91" s="194"/>
      <c r="IV91" s="194"/>
      <c r="IW91" s="194"/>
      <c r="IX91" s="194"/>
      <c r="IY91" s="194"/>
      <c r="IZ91" s="194"/>
      <c r="JA91" s="194"/>
      <c r="JB91" s="194"/>
      <c r="JC91" s="194"/>
      <c r="JD91" s="194"/>
      <c r="JE91" s="194"/>
      <c r="JF91" s="194"/>
      <c r="JG91" s="194"/>
      <c r="JH91" s="194"/>
      <c r="JI91" s="194"/>
      <c r="JJ91" s="194"/>
      <c r="JK91" s="194"/>
      <c r="JL91" s="194"/>
      <c r="JM91" s="194"/>
      <c r="JN91" s="194"/>
      <c r="JO91" s="194"/>
      <c r="JP91" s="194"/>
      <c r="JQ91" s="194"/>
      <c r="JR91" s="194"/>
      <c r="JS91" s="194"/>
      <c r="JT91" s="194"/>
      <c r="JU91" s="194"/>
      <c r="JV91" s="194"/>
      <c r="JW91" s="194"/>
      <c r="JX91" s="194"/>
      <c r="JY91" s="194"/>
      <c r="JZ91" s="194"/>
      <c r="KA91" s="194"/>
      <c r="KB91" s="194"/>
      <c r="KC91" s="194"/>
      <c r="KD91" s="194"/>
      <c r="KE91" s="194"/>
      <c r="KF91" s="194"/>
      <c r="KG91" s="194"/>
      <c r="KH91" s="194"/>
      <c r="KI91" s="194"/>
      <c r="KJ91" s="194"/>
      <c r="KK91" s="194"/>
      <c r="KL91" s="194"/>
      <c r="KM91" s="194"/>
      <c r="KN91" s="194"/>
      <c r="KO91" s="194"/>
      <c r="KP91" s="194"/>
      <c r="KQ91" s="194"/>
      <c r="KR91" s="194"/>
      <c r="KS91" s="194"/>
      <c r="KT91" s="194"/>
      <c r="KU91" s="194"/>
      <c r="KV91" s="194"/>
      <c r="KW91" s="194"/>
      <c r="KX91" s="194"/>
      <c r="KY91" s="194"/>
      <c r="KZ91" s="194"/>
      <c r="LA91" s="194"/>
      <c r="LB91" s="194"/>
      <c r="LC91" s="194"/>
      <c r="LD91" s="194"/>
      <c r="LE91" s="194"/>
      <c r="LF91" s="194"/>
      <c r="LG91" s="194"/>
      <c r="LH91" s="194"/>
      <c r="LI91" s="194"/>
      <c r="LJ91" s="194"/>
      <c r="LK91" s="194"/>
      <c r="LL91" s="194"/>
      <c r="LM91" s="194"/>
      <c r="LN91" s="194"/>
      <c r="LO91" s="194"/>
      <c r="LP91" s="194"/>
      <c r="LQ91" s="194"/>
      <c r="LR91" s="194"/>
      <c r="LS91" s="194"/>
      <c r="LT91" s="194"/>
      <c r="LU91" s="194"/>
      <c r="LV91" s="194"/>
      <c r="LW91" s="194"/>
      <c r="LX91" s="194"/>
      <c r="LY91" s="194"/>
      <c r="LZ91" s="194"/>
      <c r="MA91" s="194"/>
      <c r="MB91" s="194"/>
      <c r="MC91" s="194"/>
      <c r="MD91" s="194"/>
      <c r="ME91" s="194"/>
      <c r="MF91" s="194"/>
      <c r="MG91" s="194"/>
      <c r="MH91" s="194"/>
      <c r="MI91" s="194"/>
      <c r="MJ91" s="194"/>
      <c r="MK91" s="194"/>
      <c r="ML91" s="194"/>
      <c r="MM91" s="194"/>
      <c r="MN91" s="194"/>
      <c r="MO91" s="194"/>
      <c r="MP91" s="194"/>
      <c r="MQ91" s="194"/>
      <c r="MR91" s="194"/>
      <c r="MS91" s="194"/>
      <c r="MT91" s="194"/>
      <c r="MU91" s="194"/>
      <c r="MV91" s="194"/>
      <c r="MW91" s="194"/>
      <c r="MX91" s="194"/>
      <c r="MY91" s="194"/>
      <c r="MZ91" s="194"/>
      <c r="NA91" s="194"/>
      <c r="NB91" s="194"/>
      <c r="NC91" s="194"/>
      <c r="ND91" s="194"/>
      <c r="NE91" s="194"/>
      <c r="NF91" s="194"/>
      <c r="NG91" s="194"/>
      <c r="NH91" s="194"/>
      <c r="NI91" s="194"/>
      <c r="NJ91" s="194"/>
      <c r="NK91" s="194"/>
      <c r="NL91" s="194"/>
      <c r="NM91" s="194"/>
      <c r="NN91" s="194"/>
      <c r="NO91" s="194"/>
      <c r="NP91" s="194"/>
      <c r="NQ91" s="194"/>
      <c r="NR91" s="194"/>
      <c r="NS91" s="194"/>
      <c r="NT91" s="194"/>
      <c r="NU91" s="194"/>
      <c r="NV91" s="194"/>
      <c r="NW91" s="194"/>
      <c r="NX91" s="194"/>
      <c r="NY91" s="194"/>
      <c r="NZ91" s="194"/>
      <c r="OA91" s="194"/>
      <c r="OB91" s="194"/>
      <c r="OC91" s="194"/>
      <c r="OD91" s="194"/>
      <c r="OE91" s="194"/>
      <c r="OF91" s="194"/>
      <c r="OG91" s="194"/>
      <c r="OH91" s="194"/>
      <c r="OI91" s="194"/>
      <c r="OJ91" s="194"/>
      <c r="OK91" s="194"/>
      <c r="OL91" s="194"/>
      <c r="OM91" s="194"/>
      <c r="ON91" s="194"/>
      <c r="OO91" s="194"/>
      <c r="OP91" s="194"/>
      <c r="OQ91" s="194"/>
      <c r="OR91" s="194"/>
      <c r="OS91" s="194"/>
      <c r="OT91" s="194"/>
      <c r="OU91" s="194"/>
      <c r="OV91" s="194"/>
      <c r="OW91" s="194"/>
      <c r="OX91" s="194"/>
      <c r="OY91" s="194"/>
      <c r="OZ91" s="194"/>
      <c r="PA91" s="194"/>
      <c r="PB91" s="194"/>
      <c r="PC91" s="194"/>
      <c r="PD91" s="194"/>
      <c r="PE91" s="194"/>
      <c r="PF91" s="194"/>
      <c r="PG91" s="194"/>
      <c r="PH91" s="194"/>
      <c r="PI91" s="194"/>
      <c r="PJ91" s="194"/>
      <c r="PK91" s="194"/>
      <c r="PL91" s="194"/>
      <c r="PM91" s="194"/>
      <c r="PN91" s="194"/>
      <c r="PO91" s="194"/>
      <c r="PP91" s="194"/>
      <c r="PQ91" s="194"/>
      <c r="PR91" s="194"/>
      <c r="PS91" s="194"/>
      <c r="PT91" s="194"/>
      <c r="PU91" s="194"/>
      <c r="PV91" s="194"/>
      <c r="PW91" s="194"/>
      <c r="PX91" s="194"/>
      <c r="PY91" s="194"/>
      <c r="PZ91" s="194"/>
      <c r="QA91" s="194"/>
      <c r="QB91" s="194"/>
      <c r="QC91" s="194"/>
      <c r="QD91" s="194"/>
      <c r="QE91" s="194"/>
      <c r="QF91" s="194"/>
      <c r="QG91" s="194"/>
      <c r="QH91" s="194"/>
      <c r="QI91" s="194"/>
      <c r="QJ91" s="194"/>
      <c r="QK91" s="194"/>
      <c r="QL91" s="194"/>
      <c r="QM91" s="194"/>
      <c r="QN91" s="194"/>
      <c r="QO91" s="194"/>
      <c r="QP91" s="194"/>
      <c r="QQ91" s="194"/>
      <c r="QR91" s="194"/>
      <c r="QS91" s="194"/>
      <c r="QT91" s="194"/>
      <c r="QU91" s="194"/>
      <c r="QV91" s="194"/>
      <c r="QW91" s="194"/>
      <c r="QX91" s="194"/>
      <c r="QY91" s="194"/>
      <c r="QZ91" s="194"/>
      <c r="RA91" s="194"/>
      <c r="RB91" s="194"/>
      <c r="RC91" s="194"/>
      <c r="RD91" s="194"/>
      <c r="RE91" s="194"/>
      <c r="RF91" s="194"/>
      <c r="RG91" s="194"/>
      <c r="RH91" s="194"/>
      <c r="RI91" s="194"/>
      <c r="RJ91" s="194"/>
      <c r="RK91" s="194"/>
      <c r="RL91" s="194"/>
      <c r="RM91" s="194"/>
      <c r="RN91" s="194"/>
      <c r="RO91" s="194"/>
      <c r="RP91" s="194"/>
      <c r="RQ91" s="194"/>
      <c r="RR91" s="194"/>
      <c r="RS91" s="194"/>
      <c r="RT91" s="194"/>
      <c r="RU91" s="194"/>
      <c r="RV91" s="194"/>
      <c r="RW91" s="194"/>
      <c r="RX91" s="194"/>
      <c r="RY91" s="194"/>
      <c r="RZ91" s="194"/>
      <c r="SA91" s="194"/>
      <c r="SB91" s="194"/>
      <c r="SC91" s="194"/>
      <c r="SD91" s="194"/>
      <c r="SE91" s="194"/>
      <c r="SF91" s="194"/>
      <c r="SG91" s="194"/>
      <c r="SH91" s="194"/>
      <c r="SI91" s="194"/>
      <c r="SJ91" s="194"/>
      <c r="SK91" s="194"/>
      <c r="SL91" s="194"/>
      <c r="SM91" s="194"/>
      <c r="SN91" s="194"/>
      <c r="SO91" s="194"/>
      <c r="SP91" s="194"/>
      <c r="SQ91" s="194"/>
      <c r="SR91" s="194"/>
      <c r="SS91" s="194"/>
      <c r="ST91" s="194"/>
      <c r="SU91" s="194"/>
      <c r="SV91" s="194"/>
      <c r="SW91" s="194"/>
      <c r="SX91" s="194"/>
      <c r="SY91" s="194"/>
      <c r="SZ91" s="194"/>
      <c r="TA91" s="194"/>
      <c r="TB91" s="194"/>
      <c r="TC91" s="194"/>
      <c r="TD91" s="194"/>
      <c r="TE91" s="194"/>
      <c r="TF91" s="194"/>
      <c r="TG91" s="194"/>
      <c r="TH91" s="194"/>
      <c r="TI91" s="194"/>
      <c r="TJ91" s="194"/>
      <c r="TK91" s="194"/>
      <c r="TL91" s="194"/>
      <c r="TM91" s="194"/>
      <c r="TN91" s="194"/>
      <c r="TO91" s="194"/>
      <c r="TP91" s="194"/>
      <c r="TQ91" s="194"/>
      <c r="TR91" s="194"/>
      <c r="TS91" s="194"/>
      <c r="TT91" s="194"/>
      <c r="TU91" s="194"/>
      <c r="TV91" s="194"/>
      <c r="TW91" s="194"/>
      <c r="TX91" s="194"/>
      <c r="TY91" s="194"/>
      <c r="TZ91" s="194"/>
      <c r="UA91" s="194"/>
      <c r="UB91" s="194"/>
      <c r="UC91" s="194"/>
      <c r="UD91" s="194"/>
      <c r="UE91" s="194"/>
      <c r="UF91" s="194"/>
      <c r="UG91" s="194"/>
      <c r="UH91" s="194"/>
      <c r="UI91" s="194"/>
      <c r="UJ91" s="194"/>
      <c r="UK91" s="194"/>
      <c r="UL91" s="194"/>
      <c r="UM91" s="194"/>
      <c r="UN91" s="194"/>
      <c r="UO91" s="194"/>
      <c r="UP91" s="194"/>
      <c r="UQ91" s="194"/>
      <c r="UR91" s="194"/>
      <c r="US91" s="194"/>
      <c r="UT91" s="194"/>
      <c r="UU91" s="194"/>
      <c r="UV91" s="194"/>
      <c r="UW91" s="194"/>
      <c r="UX91" s="194"/>
      <c r="UY91" s="194"/>
      <c r="UZ91" s="194"/>
      <c r="VA91" s="194"/>
      <c r="VB91" s="194"/>
      <c r="VC91" s="194"/>
      <c r="VD91" s="194"/>
      <c r="VE91" s="194"/>
      <c r="VF91" s="194"/>
      <c r="VG91" s="194"/>
      <c r="VH91" s="194"/>
      <c r="VI91" s="194"/>
      <c r="VJ91" s="194"/>
      <c r="VK91" s="194"/>
      <c r="VL91" s="194"/>
      <c r="VM91" s="194"/>
      <c r="VN91" s="194"/>
      <c r="VO91" s="194"/>
      <c r="VP91" s="194"/>
      <c r="VQ91" s="194"/>
      <c r="VR91" s="194"/>
      <c r="VS91" s="194"/>
      <c r="VT91" s="194"/>
      <c r="VU91" s="194"/>
      <c r="VV91" s="194"/>
      <c r="VW91" s="194"/>
      <c r="VX91" s="194"/>
      <c r="VY91" s="194"/>
      <c r="VZ91" s="194"/>
      <c r="WA91" s="194"/>
      <c r="WB91" s="194"/>
      <c r="WC91" s="194"/>
      <c r="WD91" s="194"/>
      <c r="WE91" s="194"/>
      <c r="WF91" s="194"/>
      <c r="WG91" s="194"/>
      <c r="WH91" s="194"/>
      <c r="WI91" s="194"/>
      <c r="WJ91" s="194"/>
      <c r="WK91" s="194"/>
      <c r="WL91" s="194"/>
      <c r="WM91" s="194"/>
      <c r="WN91" s="194"/>
      <c r="WO91" s="194"/>
      <c r="WP91" s="194"/>
      <c r="WQ91" s="194"/>
      <c r="WR91" s="194"/>
      <c r="WS91" s="194"/>
      <c r="WT91" s="194"/>
      <c r="WU91" s="194"/>
      <c r="WV91" s="194"/>
      <c r="WW91" s="194"/>
      <c r="WX91" s="194"/>
      <c r="WY91" s="194"/>
      <c r="WZ91" s="194"/>
      <c r="XA91" s="194"/>
      <c r="XB91" s="194"/>
      <c r="XC91" s="194"/>
      <c r="XD91" s="194"/>
      <c r="XE91" s="194"/>
      <c r="XF91" s="194"/>
      <c r="XG91" s="194"/>
      <c r="XH91" s="194"/>
      <c r="XI91" s="194"/>
      <c r="XJ91" s="194"/>
      <c r="XK91" s="194"/>
      <c r="XL91" s="194"/>
      <c r="XM91" s="194"/>
      <c r="XN91" s="194"/>
      <c r="XO91" s="194"/>
      <c r="XP91" s="194"/>
      <c r="XQ91" s="194"/>
      <c r="XR91" s="194"/>
      <c r="XS91" s="194"/>
      <c r="XT91" s="194"/>
      <c r="XU91" s="194"/>
      <c r="XV91" s="194"/>
      <c r="XW91" s="194"/>
      <c r="XX91" s="194"/>
      <c r="XY91" s="194"/>
      <c r="XZ91" s="194"/>
      <c r="YA91" s="194"/>
      <c r="YB91" s="194"/>
      <c r="YC91" s="194"/>
      <c r="YD91" s="194"/>
      <c r="YE91" s="194"/>
      <c r="YF91" s="194"/>
      <c r="YG91" s="194"/>
      <c r="YH91" s="194"/>
      <c r="YI91" s="194"/>
      <c r="YJ91" s="194"/>
      <c r="YK91" s="194"/>
      <c r="YL91" s="194"/>
      <c r="YM91" s="194"/>
      <c r="YN91" s="194"/>
      <c r="YO91" s="194"/>
      <c r="YP91" s="194"/>
      <c r="YQ91" s="194"/>
      <c r="YR91" s="194"/>
      <c r="YS91" s="194"/>
      <c r="YT91" s="194"/>
      <c r="YU91" s="194"/>
      <c r="YV91" s="194"/>
      <c r="YW91" s="194"/>
      <c r="YX91" s="194"/>
      <c r="YY91" s="194"/>
      <c r="YZ91" s="194"/>
      <c r="ZA91" s="194"/>
      <c r="ZB91" s="194"/>
      <c r="ZC91" s="194"/>
      <c r="ZD91" s="194"/>
      <c r="ZE91" s="194"/>
      <c r="ZF91" s="194"/>
      <c r="ZG91" s="194"/>
      <c r="ZH91" s="194"/>
      <c r="ZI91" s="194"/>
      <c r="ZJ91" s="194"/>
      <c r="ZK91" s="194"/>
      <c r="ZL91" s="194"/>
      <c r="ZM91" s="194"/>
      <c r="ZN91" s="194"/>
      <c r="ZO91" s="194"/>
      <c r="ZP91" s="194"/>
      <c r="ZQ91" s="194"/>
      <c r="ZR91" s="194"/>
      <c r="ZS91" s="194"/>
      <c r="ZT91" s="194"/>
      <c r="ZU91" s="194"/>
      <c r="ZV91" s="194"/>
      <c r="ZW91" s="194"/>
      <c r="ZX91" s="194"/>
      <c r="ZY91" s="194"/>
      <c r="ZZ91" s="194"/>
    </row>
    <row r="92" spans="1:702" s="39" customFormat="1" ht="19.5" hidden="1" customHeight="1">
      <c r="A92" s="194"/>
      <c r="B92" s="823"/>
      <c r="C92" s="672"/>
      <c r="D92" s="660"/>
      <c r="E92" s="661"/>
      <c r="F92" s="676"/>
      <c r="G92" s="663" t="str">
        <f t="shared" si="6"/>
        <v/>
      </c>
      <c r="H92" s="664"/>
      <c r="I92" s="664"/>
      <c r="J92" s="81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4"/>
      <c r="CB92" s="194"/>
      <c r="CC92" s="194"/>
      <c r="CD92" s="194"/>
      <c r="CE92" s="194"/>
      <c r="CF92" s="194"/>
      <c r="CG92" s="194"/>
      <c r="CH92" s="194"/>
      <c r="CI92" s="194"/>
      <c r="CJ92" s="194"/>
      <c r="CK92" s="194"/>
      <c r="CL92" s="194"/>
      <c r="CM92" s="194"/>
      <c r="CN92" s="194"/>
      <c r="CO92" s="194"/>
      <c r="CP92" s="194"/>
      <c r="CQ92" s="194"/>
      <c r="CR92" s="194"/>
      <c r="CS92" s="194"/>
      <c r="CT92" s="194"/>
      <c r="CU92" s="194"/>
      <c r="CV92" s="194"/>
      <c r="CW92" s="194"/>
      <c r="CX92" s="194"/>
      <c r="CY92" s="194"/>
      <c r="CZ92" s="194"/>
      <c r="DA92" s="194"/>
      <c r="DB92" s="194"/>
      <c r="DC92" s="194"/>
      <c r="DD92" s="194"/>
      <c r="DE92" s="194"/>
      <c r="DF92" s="194"/>
      <c r="DG92" s="194"/>
      <c r="DH92" s="194"/>
      <c r="DI92" s="194"/>
      <c r="DJ92" s="194"/>
      <c r="DK92" s="194"/>
      <c r="DL92" s="194"/>
      <c r="DM92" s="194"/>
      <c r="DN92" s="194"/>
      <c r="DO92" s="194"/>
      <c r="DP92" s="194"/>
      <c r="DQ92" s="194"/>
      <c r="DR92" s="194"/>
      <c r="DS92" s="194"/>
      <c r="DT92" s="194"/>
      <c r="DU92" s="194"/>
      <c r="DV92" s="194"/>
      <c r="DW92" s="194"/>
      <c r="DX92" s="194"/>
      <c r="DY92" s="194"/>
      <c r="DZ92" s="194"/>
      <c r="EA92" s="194"/>
      <c r="EB92" s="194"/>
      <c r="EC92" s="194"/>
      <c r="ED92" s="194"/>
      <c r="EE92" s="194"/>
      <c r="EF92" s="194"/>
      <c r="EG92" s="194"/>
      <c r="EH92" s="194"/>
      <c r="EI92" s="194"/>
      <c r="EJ92" s="194"/>
      <c r="EK92" s="194"/>
      <c r="EL92" s="194"/>
      <c r="EM92" s="194"/>
      <c r="EN92" s="194"/>
      <c r="EO92" s="194"/>
      <c r="EP92" s="194"/>
      <c r="EQ92" s="194"/>
      <c r="ER92" s="194"/>
      <c r="ES92" s="194"/>
      <c r="ET92" s="194"/>
      <c r="EU92" s="194"/>
      <c r="EV92" s="194"/>
      <c r="EW92" s="194"/>
      <c r="EX92" s="194"/>
      <c r="EY92" s="194"/>
      <c r="EZ92" s="194"/>
      <c r="FA92" s="194"/>
      <c r="FB92" s="194"/>
      <c r="FC92" s="194"/>
      <c r="FD92" s="194"/>
      <c r="FE92" s="194"/>
      <c r="FF92" s="194"/>
      <c r="FG92" s="194"/>
      <c r="FH92" s="194"/>
      <c r="FI92" s="194"/>
      <c r="FJ92" s="194"/>
      <c r="FK92" s="194"/>
      <c r="FL92" s="194"/>
      <c r="FM92" s="194"/>
      <c r="FN92" s="194"/>
      <c r="FO92" s="194"/>
      <c r="FP92" s="194"/>
      <c r="FQ92" s="194"/>
      <c r="FR92" s="194"/>
      <c r="FS92" s="194"/>
      <c r="FT92" s="194"/>
      <c r="FU92" s="194"/>
      <c r="FV92" s="194"/>
      <c r="FW92" s="194"/>
      <c r="FX92" s="194"/>
      <c r="FY92" s="194"/>
      <c r="FZ92" s="194"/>
      <c r="GA92" s="194"/>
      <c r="GB92" s="194"/>
      <c r="GC92" s="194"/>
      <c r="GD92" s="194"/>
      <c r="GE92" s="194"/>
      <c r="GF92" s="194"/>
      <c r="GG92" s="194"/>
      <c r="GH92" s="194"/>
      <c r="GI92" s="194"/>
      <c r="GJ92" s="194"/>
      <c r="GK92" s="194"/>
      <c r="GL92" s="194"/>
      <c r="GM92" s="194"/>
      <c r="GN92" s="194"/>
      <c r="GO92" s="194"/>
      <c r="GP92" s="194"/>
      <c r="GQ92" s="194"/>
      <c r="GR92" s="194"/>
      <c r="GS92" s="194"/>
      <c r="GT92" s="194"/>
      <c r="GU92" s="194"/>
      <c r="GV92" s="194"/>
      <c r="GW92" s="194"/>
      <c r="GX92" s="194"/>
      <c r="GY92" s="194"/>
      <c r="GZ92" s="194"/>
      <c r="HA92" s="194"/>
      <c r="HB92" s="194"/>
      <c r="HC92" s="194"/>
      <c r="HD92" s="194"/>
      <c r="HE92" s="194"/>
      <c r="HF92" s="194"/>
      <c r="HG92" s="194"/>
      <c r="HH92" s="194"/>
      <c r="HI92" s="194"/>
      <c r="HJ92" s="194"/>
      <c r="HK92" s="194"/>
      <c r="HL92" s="194"/>
      <c r="HM92" s="194"/>
      <c r="HN92" s="194"/>
      <c r="HO92" s="194"/>
      <c r="HP92" s="194"/>
      <c r="HQ92" s="194"/>
      <c r="HR92" s="194"/>
      <c r="HS92" s="194"/>
      <c r="HT92" s="194"/>
      <c r="HU92" s="194"/>
      <c r="HV92" s="194"/>
      <c r="HW92" s="194"/>
      <c r="HX92" s="194"/>
      <c r="HY92" s="194"/>
      <c r="HZ92" s="194"/>
      <c r="IA92" s="194"/>
      <c r="IB92" s="194"/>
      <c r="IC92" s="194"/>
      <c r="ID92" s="194"/>
      <c r="IE92" s="194"/>
      <c r="IF92" s="194"/>
      <c r="IG92" s="194"/>
      <c r="IH92" s="194"/>
      <c r="II92" s="194"/>
      <c r="IJ92" s="194"/>
      <c r="IK92" s="194"/>
      <c r="IL92" s="194"/>
      <c r="IM92" s="194"/>
      <c r="IN92" s="194"/>
      <c r="IO92" s="194"/>
      <c r="IP92" s="194"/>
      <c r="IQ92" s="194"/>
      <c r="IR92" s="194"/>
      <c r="IS92" s="194"/>
      <c r="IT92" s="194"/>
      <c r="IU92" s="194"/>
      <c r="IV92" s="194"/>
      <c r="IW92" s="194"/>
      <c r="IX92" s="194"/>
      <c r="IY92" s="194"/>
      <c r="IZ92" s="194"/>
      <c r="JA92" s="194"/>
      <c r="JB92" s="194"/>
      <c r="JC92" s="194"/>
      <c r="JD92" s="194"/>
      <c r="JE92" s="194"/>
      <c r="JF92" s="194"/>
      <c r="JG92" s="194"/>
      <c r="JH92" s="194"/>
      <c r="JI92" s="194"/>
      <c r="JJ92" s="194"/>
      <c r="JK92" s="194"/>
      <c r="JL92" s="194"/>
      <c r="JM92" s="194"/>
      <c r="JN92" s="194"/>
      <c r="JO92" s="194"/>
      <c r="JP92" s="194"/>
      <c r="JQ92" s="194"/>
      <c r="JR92" s="194"/>
      <c r="JS92" s="194"/>
      <c r="JT92" s="194"/>
      <c r="JU92" s="194"/>
      <c r="JV92" s="194"/>
      <c r="JW92" s="194"/>
      <c r="JX92" s="194"/>
      <c r="JY92" s="194"/>
      <c r="JZ92" s="194"/>
      <c r="KA92" s="194"/>
      <c r="KB92" s="194"/>
      <c r="KC92" s="194"/>
      <c r="KD92" s="194"/>
      <c r="KE92" s="194"/>
      <c r="KF92" s="194"/>
      <c r="KG92" s="194"/>
      <c r="KH92" s="194"/>
      <c r="KI92" s="194"/>
      <c r="KJ92" s="194"/>
      <c r="KK92" s="194"/>
      <c r="KL92" s="194"/>
      <c r="KM92" s="194"/>
      <c r="KN92" s="194"/>
      <c r="KO92" s="194"/>
      <c r="KP92" s="194"/>
      <c r="KQ92" s="194"/>
      <c r="KR92" s="194"/>
      <c r="KS92" s="194"/>
      <c r="KT92" s="194"/>
      <c r="KU92" s="194"/>
      <c r="KV92" s="194"/>
      <c r="KW92" s="194"/>
      <c r="KX92" s="194"/>
      <c r="KY92" s="194"/>
      <c r="KZ92" s="194"/>
      <c r="LA92" s="194"/>
      <c r="LB92" s="194"/>
      <c r="LC92" s="194"/>
      <c r="LD92" s="194"/>
      <c r="LE92" s="194"/>
      <c r="LF92" s="194"/>
      <c r="LG92" s="194"/>
      <c r="LH92" s="194"/>
      <c r="LI92" s="194"/>
      <c r="LJ92" s="194"/>
      <c r="LK92" s="194"/>
      <c r="LL92" s="194"/>
      <c r="LM92" s="194"/>
      <c r="LN92" s="194"/>
      <c r="LO92" s="194"/>
      <c r="LP92" s="194"/>
      <c r="LQ92" s="194"/>
      <c r="LR92" s="194"/>
      <c r="LS92" s="194"/>
      <c r="LT92" s="194"/>
      <c r="LU92" s="194"/>
      <c r="LV92" s="194"/>
      <c r="LW92" s="194"/>
      <c r="LX92" s="194"/>
      <c r="LY92" s="194"/>
      <c r="LZ92" s="194"/>
      <c r="MA92" s="194"/>
      <c r="MB92" s="194"/>
      <c r="MC92" s="194"/>
      <c r="MD92" s="194"/>
      <c r="ME92" s="194"/>
      <c r="MF92" s="194"/>
      <c r="MG92" s="194"/>
      <c r="MH92" s="194"/>
      <c r="MI92" s="194"/>
      <c r="MJ92" s="194"/>
      <c r="MK92" s="194"/>
      <c r="ML92" s="194"/>
      <c r="MM92" s="194"/>
      <c r="MN92" s="194"/>
      <c r="MO92" s="194"/>
      <c r="MP92" s="194"/>
      <c r="MQ92" s="194"/>
      <c r="MR92" s="194"/>
      <c r="MS92" s="194"/>
      <c r="MT92" s="194"/>
      <c r="MU92" s="194"/>
      <c r="MV92" s="194"/>
      <c r="MW92" s="194"/>
      <c r="MX92" s="194"/>
      <c r="MY92" s="194"/>
      <c r="MZ92" s="194"/>
      <c r="NA92" s="194"/>
      <c r="NB92" s="194"/>
      <c r="NC92" s="194"/>
      <c r="ND92" s="194"/>
      <c r="NE92" s="194"/>
      <c r="NF92" s="194"/>
      <c r="NG92" s="194"/>
      <c r="NH92" s="194"/>
      <c r="NI92" s="194"/>
      <c r="NJ92" s="194"/>
      <c r="NK92" s="194"/>
      <c r="NL92" s="194"/>
      <c r="NM92" s="194"/>
      <c r="NN92" s="194"/>
      <c r="NO92" s="194"/>
      <c r="NP92" s="194"/>
      <c r="NQ92" s="194"/>
      <c r="NR92" s="194"/>
      <c r="NS92" s="194"/>
      <c r="NT92" s="194"/>
      <c r="NU92" s="194"/>
      <c r="NV92" s="194"/>
      <c r="NW92" s="194"/>
      <c r="NX92" s="194"/>
      <c r="NY92" s="194"/>
      <c r="NZ92" s="194"/>
      <c r="OA92" s="194"/>
      <c r="OB92" s="194"/>
      <c r="OC92" s="194"/>
      <c r="OD92" s="194"/>
      <c r="OE92" s="194"/>
      <c r="OF92" s="194"/>
      <c r="OG92" s="194"/>
      <c r="OH92" s="194"/>
      <c r="OI92" s="194"/>
      <c r="OJ92" s="194"/>
      <c r="OK92" s="194"/>
      <c r="OL92" s="194"/>
      <c r="OM92" s="194"/>
      <c r="ON92" s="194"/>
      <c r="OO92" s="194"/>
      <c r="OP92" s="194"/>
      <c r="OQ92" s="194"/>
      <c r="OR92" s="194"/>
      <c r="OS92" s="194"/>
      <c r="OT92" s="194"/>
      <c r="OU92" s="194"/>
      <c r="OV92" s="194"/>
      <c r="OW92" s="194"/>
      <c r="OX92" s="194"/>
      <c r="OY92" s="194"/>
      <c r="OZ92" s="194"/>
      <c r="PA92" s="194"/>
      <c r="PB92" s="194"/>
      <c r="PC92" s="194"/>
      <c r="PD92" s="194"/>
      <c r="PE92" s="194"/>
      <c r="PF92" s="194"/>
      <c r="PG92" s="194"/>
      <c r="PH92" s="194"/>
      <c r="PI92" s="194"/>
      <c r="PJ92" s="194"/>
      <c r="PK92" s="194"/>
      <c r="PL92" s="194"/>
      <c r="PM92" s="194"/>
      <c r="PN92" s="194"/>
      <c r="PO92" s="194"/>
      <c r="PP92" s="194"/>
      <c r="PQ92" s="194"/>
      <c r="PR92" s="194"/>
      <c r="PS92" s="194"/>
      <c r="PT92" s="194"/>
      <c r="PU92" s="194"/>
      <c r="PV92" s="194"/>
      <c r="PW92" s="194"/>
      <c r="PX92" s="194"/>
      <c r="PY92" s="194"/>
      <c r="PZ92" s="194"/>
      <c r="QA92" s="194"/>
      <c r="QB92" s="194"/>
      <c r="QC92" s="194"/>
      <c r="QD92" s="194"/>
      <c r="QE92" s="194"/>
      <c r="QF92" s="194"/>
      <c r="QG92" s="194"/>
      <c r="QH92" s="194"/>
      <c r="QI92" s="194"/>
      <c r="QJ92" s="194"/>
      <c r="QK92" s="194"/>
      <c r="QL92" s="194"/>
      <c r="QM92" s="194"/>
      <c r="QN92" s="194"/>
      <c r="QO92" s="194"/>
      <c r="QP92" s="194"/>
      <c r="QQ92" s="194"/>
      <c r="QR92" s="194"/>
      <c r="QS92" s="194"/>
      <c r="QT92" s="194"/>
      <c r="QU92" s="194"/>
      <c r="QV92" s="194"/>
      <c r="QW92" s="194"/>
      <c r="QX92" s="194"/>
      <c r="QY92" s="194"/>
      <c r="QZ92" s="194"/>
      <c r="RA92" s="194"/>
      <c r="RB92" s="194"/>
      <c r="RC92" s="194"/>
      <c r="RD92" s="194"/>
      <c r="RE92" s="194"/>
      <c r="RF92" s="194"/>
      <c r="RG92" s="194"/>
      <c r="RH92" s="194"/>
      <c r="RI92" s="194"/>
      <c r="RJ92" s="194"/>
      <c r="RK92" s="194"/>
      <c r="RL92" s="194"/>
      <c r="RM92" s="194"/>
      <c r="RN92" s="194"/>
      <c r="RO92" s="194"/>
      <c r="RP92" s="194"/>
      <c r="RQ92" s="194"/>
      <c r="RR92" s="194"/>
      <c r="RS92" s="194"/>
      <c r="RT92" s="194"/>
      <c r="RU92" s="194"/>
      <c r="RV92" s="194"/>
      <c r="RW92" s="194"/>
      <c r="RX92" s="194"/>
      <c r="RY92" s="194"/>
      <c r="RZ92" s="194"/>
      <c r="SA92" s="194"/>
      <c r="SB92" s="194"/>
      <c r="SC92" s="194"/>
      <c r="SD92" s="194"/>
      <c r="SE92" s="194"/>
      <c r="SF92" s="194"/>
      <c r="SG92" s="194"/>
      <c r="SH92" s="194"/>
      <c r="SI92" s="194"/>
      <c r="SJ92" s="194"/>
      <c r="SK92" s="194"/>
      <c r="SL92" s="194"/>
      <c r="SM92" s="194"/>
      <c r="SN92" s="194"/>
      <c r="SO92" s="194"/>
      <c r="SP92" s="194"/>
      <c r="SQ92" s="194"/>
      <c r="SR92" s="194"/>
      <c r="SS92" s="194"/>
      <c r="ST92" s="194"/>
      <c r="SU92" s="194"/>
      <c r="SV92" s="194"/>
      <c r="SW92" s="194"/>
      <c r="SX92" s="194"/>
      <c r="SY92" s="194"/>
      <c r="SZ92" s="194"/>
      <c r="TA92" s="194"/>
      <c r="TB92" s="194"/>
      <c r="TC92" s="194"/>
      <c r="TD92" s="194"/>
      <c r="TE92" s="194"/>
      <c r="TF92" s="194"/>
      <c r="TG92" s="194"/>
      <c r="TH92" s="194"/>
      <c r="TI92" s="194"/>
      <c r="TJ92" s="194"/>
      <c r="TK92" s="194"/>
      <c r="TL92" s="194"/>
      <c r="TM92" s="194"/>
      <c r="TN92" s="194"/>
      <c r="TO92" s="194"/>
      <c r="TP92" s="194"/>
      <c r="TQ92" s="194"/>
      <c r="TR92" s="194"/>
      <c r="TS92" s="194"/>
      <c r="TT92" s="194"/>
      <c r="TU92" s="194"/>
      <c r="TV92" s="194"/>
      <c r="TW92" s="194"/>
      <c r="TX92" s="194"/>
      <c r="TY92" s="194"/>
      <c r="TZ92" s="194"/>
      <c r="UA92" s="194"/>
      <c r="UB92" s="194"/>
      <c r="UC92" s="194"/>
      <c r="UD92" s="194"/>
      <c r="UE92" s="194"/>
      <c r="UF92" s="194"/>
      <c r="UG92" s="194"/>
      <c r="UH92" s="194"/>
      <c r="UI92" s="194"/>
      <c r="UJ92" s="194"/>
      <c r="UK92" s="194"/>
      <c r="UL92" s="194"/>
      <c r="UM92" s="194"/>
      <c r="UN92" s="194"/>
      <c r="UO92" s="194"/>
      <c r="UP92" s="194"/>
      <c r="UQ92" s="194"/>
      <c r="UR92" s="194"/>
      <c r="US92" s="194"/>
      <c r="UT92" s="194"/>
      <c r="UU92" s="194"/>
      <c r="UV92" s="194"/>
      <c r="UW92" s="194"/>
      <c r="UX92" s="194"/>
      <c r="UY92" s="194"/>
      <c r="UZ92" s="194"/>
      <c r="VA92" s="194"/>
      <c r="VB92" s="194"/>
      <c r="VC92" s="194"/>
      <c r="VD92" s="194"/>
      <c r="VE92" s="194"/>
      <c r="VF92" s="194"/>
      <c r="VG92" s="194"/>
      <c r="VH92" s="194"/>
      <c r="VI92" s="194"/>
      <c r="VJ92" s="194"/>
      <c r="VK92" s="194"/>
      <c r="VL92" s="194"/>
      <c r="VM92" s="194"/>
      <c r="VN92" s="194"/>
      <c r="VO92" s="194"/>
      <c r="VP92" s="194"/>
      <c r="VQ92" s="194"/>
      <c r="VR92" s="194"/>
      <c r="VS92" s="194"/>
      <c r="VT92" s="194"/>
      <c r="VU92" s="194"/>
      <c r="VV92" s="194"/>
      <c r="VW92" s="194"/>
      <c r="VX92" s="194"/>
      <c r="VY92" s="194"/>
      <c r="VZ92" s="194"/>
      <c r="WA92" s="194"/>
      <c r="WB92" s="194"/>
      <c r="WC92" s="194"/>
      <c r="WD92" s="194"/>
      <c r="WE92" s="194"/>
      <c r="WF92" s="194"/>
      <c r="WG92" s="194"/>
      <c r="WH92" s="194"/>
      <c r="WI92" s="194"/>
      <c r="WJ92" s="194"/>
      <c r="WK92" s="194"/>
      <c r="WL92" s="194"/>
      <c r="WM92" s="194"/>
      <c r="WN92" s="194"/>
      <c r="WO92" s="194"/>
      <c r="WP92" s="194"/>
      <c r="WQ92" s="194"/>
      <c r="WR92" s="194"/>
      <c r="WS92" s="194"/>
      <c r="WT92" s="194"/>
      <c r="WU92" s="194"/>
      <c r="WV92" s="194"/>
      <c r="WW92" s="194"/>
      <c r="WX92" s="194"/>
      <c r="WY92" s="194"/>
      <c r="WZ92" s="194"/>
      <c r="XA92" s="194"/>
      <c r="XB92" s="194"/>
      <c r="XC92" s="194"/>
      <c r="XD92" s="194"/>
      <c r="XE92" s="194"/>
      <c r="XF92" s="194"/>
      <c r="XG92" s="194"/>
      <c r="XH92" s="194"/>
      <c r="XI92" s="194"/>
      <c r="XJ92" s="194"/>
      <c r="XK92" s="194"/>
      <c r="XL92" s="194"/>
      <c r="XM92" s="194"/>
      <c r="XN92" s="194"/>
      <c r="XO92" s="194"/>
      <c r="XP92" s="194"/>
      <c r="XQ92" s="194"/>
      <c r="XR92" s="194"/>
      <c r="XS92" s="194"/>
      <c r="XT92" s="194"/>
      <c r="XU92" s="194"/>
      <c r="XV92" s="194"/>
      <c r="XW92" s="194"/>
      <c r="XX92" s="194"/>
      <c r="XY92" s="194"/>
      <c r="XZ92" s="194"/>
      <c r="YA92" s="194"/>
      <c r="YB92" s="194"/>
      <c r="YC92" s="194"/>
      <c r="YD92" s="194"/>
      <c r="YE92" s="194"/>
      <c r="YF92" s="194"/>
      <c r="YG92" s="194"/>
      <c r="YH92" s="194"/>
      <c r="YI92" s="194"/>
      <c r="YJ92" s="194"/>
      <c r="YK92" s="194"/>
      <c r="YL92" s="194"/>
      <c r="YM92" s="194"/>
      <c r="YN92" s="194"/>
      <c r="YO92" s="194"/>
      <c r="YP92" s="194"/>
      <c r="YQ92" s="194"/>
      <c r="YR92" s="194"/>
      <c r="YS92" s="194"/>
      <c r="YT92" s="194"/>
      <c r="YU92" s="194"/>
      <c r="YV92" s="194"/>
      <c r="YW92" s="194"/>
      <c r="YX92" s="194"/>
      <c r="YY92" s="194"/>
      <c r="YZ92" s="194"/>
      <c r="ZA92" s="194"/>
      <c r="ZB92" s="194"/>
      <c r="ZC92" s="194"/>
      <c r="ZD92" s="194"/>
      <c r="ZE92" s="194"/>
      <c r="ZF92" s="194"/>
      <c r="ZG92" s="194"/>
      <c r="ZH92" s="194"/>
      <c r="ZI92" s="194"/>
      <c r="ZJ92" s="194"/>
      <c r="ZK92" s="194"/>
      <c r="ZL92" s="194"/>
      <c r="ZM92" s="194"/>
      <c r="ZN92" s="194"/>
      <c r="ZO92" s="194"/>
      <c r="ZP92" s="194"/>
      <c r="ZQ92" s="194"/>
      <c r="ZR92" s="194"/>
      <c r="ZS92" s="194"/>
      <c r="ZT92" s="194"/>
      <c r="ZU92" s="194"/>
      <c r="ZV92" s="194"/>
      <c r="ZW92" s="194"/>
      <c r="ZX92" s="194"/>
      <c r="ZY92" s="194"/>
      <c r="ZZ92" s="194"/>
    </row>
    <row r="93" spans="1:702" s="39" customFormat="1" ht="19.5" customHeight="1">
      <c r="A93" s="194"/>
      <c r="B93" s="823"/>
      <c r="C93" s="672"/>
      <c r="D93" s="660"/>
      <c r="E93" s="661"/>
      <c r="F93" s="676"/>
      <c r="G93" s="663" t="str">
        <f t="shared" si="6"/>
        <v/>
      </c>
      <c r="H93" s="664"/>
      <c r="I93" s="664"/>
      <c r="J93" s="81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4"/>
      <c r="CB93" s="194"/>
      <c r="CC93" s="194"/>
      <c r="CD93" s="194"/>
      <c r="CE93" s="194"/>
      <c r="CF93" s="194"/>
      <c r="CG93" s="194"/>
      <c r="CH93" s="194"/>
      <c r="CI93" s="194"/>
      <c r="CJ93" s="194"/>
      <c r="CK93" s="194"/>
      <c r="CL93" s="194"/>
      <c r="CM93" s="194"/>
      <c r="CN93" s="194"/>
      <c r="CO93" s="194"/>
      <c r="CP93" s="194"/>
      <c r="CQ93" s="194"/>
      <c r="CR93" s="194"/>
      <c r="CS93" s="194"/>
      <c r="CT93" s="194"/>
      <c r="CU93" s="194"/>
      <c r="CV93" s="194"/>
      <c r="CW93" s="194"/>
      <c r="CX93" s="194"/>
      <c r="CY93" s="194"/>
      <c r="CZ93" s="194"/>
      <c r="DA93" s="194"/>
      <c r="DB93" s="194"/>
      <c r="DC93" s="194"/>
      <c r="DD93" s="194"/>
      <c r="DE93" s="194"/>
      <c r="DF93" s="194"/>
      <c r="DG93" s="194"/>
      <c r="DH93" s="194"/>
      <c r="DI93" s="194"/>
      <c r="DJ93" s="194"/>
      <c r="DK93" s="194"/>
      <c r="DL93" s="194"/>
      <c r="DM93" s="194"/>
      <c r="DN93" s="194"/>
      <c r="DO93" s="194"/>
      <c r="DP93" s="194"/>
      <c r="DQ93" s="194"/>
      <c r="DR93" s="194"/>
      <c r="DS93" s="194"/>
      <c r="DT93" s="194"/>
      <c r="DU93" s="194"/>
      <c r="DV93" s="194"/>
      <c r="DW93" s="194"/>
      <c r="DX93" s="194"/>
      <c r="DY93" s="194"/>
      <c r="DZ93" s="194"/>
      <c r="EA93" s="194"/>
      <c r="EB93" s="194"/>
      <c r="EC93" s="194"/>
      <c r="ED93" s="194"/>
      <c r="EE93" s="194"/>
      <c r="EF93" s="194"/>
      <c r="EG93" s="194"/>
      <c r="EH93" s="194"/>
      <c r="EI93" s="194"/>
      <c r="EJ93" s="194"/>
      <c r="EK93" s="194"/>
      <c r="EL93" s="194"/>
      <c r="EM93" s="194"/>
      <c r="EN93" s="194"/>
      <c r="EO93" s="194"/>
      <c r="EP93" s="194"/>
      <c r="EQ93" s="194"/>
      <c r="ER93" s="194"/>
      <c r="ES93" s="194"/>
      <c r="ET93" s="194"/>
      <c r="EU93" s="194"/>
      <c r="EV93" s="194"/>
      <c r="EW93" s="194"/>
      <c r="EX93" s="194"/>
      <c r="EY93" s="194"/>
      <c r="EZ93" s="194"/>
      <c r="FA93" s="194"/>
      <c r="FB93" s="194"/>
      <c r="FC93" s="194"/>
      <c r="FD93" s="194"/>
      <c r="FE93" s="194"/>
      <c r="FF93" s="194"/>
      <c r="FG93" s="194"/>
      <c r="FH93" s="194"/>
      <c r="FI93" s="194"/>
      <c r="FJ93" s="194"/>
      <c r="FK93" s="194"/>
      <c r="FL93" s="194"/>
      <c r="FM93" s="194"/>
      <c r="FN93" s="194"/>
      <c r="FO93" s="194"/>
      <c r="FP93" s="194"/>
      <c r="FQ93" s="194"/>
      <c r="FR93" s="194"/>
      <c r="FS93" s="194"/>
      <c r="FT93" s="194"/>
      <c r="FU93" s="194"/>
      <c r="FV93" s="194"/>
      <c r="FW93" s="194"/>
      <c r="FX93" s="194"/>
      <c r="FY93" s="194"/>
      <c r="FZ93" s="194"/>
      <c r="GA93" s="194"/>
      <c r="GB93" s="194"/>
      <c r="GC93" s="194"/>
      <c r="GD93" s="194"/>
      <c r="GE93" s="194"/>
      <c r="GF93" s="194"/>
      <c r="GG93" s="194"/>
      <c r="GH93" s="194"/>
      <c r="GI93" s="194"/>
      <c r="GJ93" s="194"/>
      <c r="GK93" s="194"/>
      <c r="GL93" s="194"/>
      <c r="GM93" s="194"/>
      <c r="GN93" s="194"/>
      <c r="GO93" s="194"/>
      <c r="GP93" s="194"/>
      <c r="GQ93" s="194"/>
      <c r="GR93" s="194"/>
      <c r="GS93" s="194"/>
      <c r="GT93" s="194"/>
      <c r="GU93" s="194"/>
      <c r="GV93" s="194"/>
      <c r="GW93" s="194"/>
      <c r="GX93" s="194"/>
      <c r="GY93" s="194"/>
      <c r="GZ93" s="194"/>
      <c r="HA93" s="194"/>
      <c r="HB93" s="194"/>
      <c r="HC93" s="194"/>
      <c r="HD93" s="194"/>
      <c r="HE93" s="194"/>
      <c r="HF93" s="194"/>
      <c r="HG93" s="194"/>
      <c r="HH93" s="194"/>
      <c r="HI93" s="194"/>
      <c r="HJ93" s="194"/>
      <c r="HK93" s="194"/>
      <c r="HL93" s="194"/>
      <c r="HM93" s="194"/>
      <c r="HN93" s="194"/>
      <c r="HO93" s="194"/>
      <c r="HP93" s="194"/>
      <c r="HQ93" s="194"/>
      <c r="HR93" s="194"/>
      <c r="HS93" s="194"/>
      <c r="HT93" s="194"/>
      <c r="HU93" s="194"/>
      <c r="HV93" s="194"/>
      <c r="HW93" s="194"/>
      <c r="HX93" s="194"/>
      <c r="HY93" s="194"/>
      <c r="HZ93" s="194"/>
      <c r="IA93" s="194"/>
      <c r="IB93" s="194"/>
      <c r="IC93" s="194"/>
      <c r="ID93" s="194"/>
      <c r="IE93" s="194"/>
      <c r="IF93" s="194"/>
      <c r="IG93" s="194"/>
      <c r="IH93" s="194"/>
      <c r="II93" s="194"/>
      <c r="IJ93" s="194"/>
      <c r="IK93" s="194"/>
      <c r="IL93" s="194"/>
      <c r="IM93" s="194"/>
      <c r="IN93" s="194"/>
      <c r="IO93" s="194"/>
      <c r="IP93" s="194"/>
      <c r="IQ93" s="194"/>
      <c r="IR93" s="194"/>
      <c r="IS93" s="194"/>
      <c r="IT93" s="194"/>
      <c r="IU93" s="194"/>
      <c r="IV93" s="194"/>
      <c r="IW93" s="194"/>
      <c r="IX93" s="194"/>
      <c r="IY93" s="194"/>
      <c r="IZ93" s="194"/>
      <c r="JA93" s="194"/>
      <c r="JB93" s="194"/>
      <c r="JC93" s="194"/>
      <c r="JD93" s="194"/>
      <c r="JE93" s="194"/>
      <c r="JF93" s="194"/>
      <c r="JG93" s="194"/>
      <c r="JH93" s="194"/>
      <c r="JI93" s="194"/>
      <c r="JJ93" s="194"/>
      <c r="JK93" s="194"/>
      <c r="JL93" s="194"/>
      <c r="JM93" s="194"/>
      <c r="JN93" s="194"/>
      <c r="JO93" s="194"/>
      <c r="JP93" s="194"/>
      <c r="JQ93" s="194"/>
      <c r="JR93" s="194"/>
      <c r="JS93" s="194"/>
      <c r="JT93" s="194"/>
      <c r="JU93" s="194"/>
      <c r="JV93" s="194"/>
      <c r="JW93" s="194"/>
      <c r="JX93" s="194"/>
      <c r="JY93" s="194"/>
      <c r="JZ93" s="194"/>
      <c r="KA93" s="194"/>
      <c r="KB93" s="194"/>
      <c r="KC93" s="194"/>
      <c r="KD93" s="194"/>
      <c r="KE93" s="194"/>
      <c r="KF93" s="194"/>
      <c r="KG93" s="194"/>
      <c r="KH93" s="194"/>
      <c r="KI93" s="194"/>
      <c r="KJ93" s="194"/>
      <c r="KK93" s="194"/>
      <c r="KL93" s="194"/>
      <c r="KM93" s="194"/>
      <c r="KN93" s="194"/>
      <c r="KO93" s="194"/>
      <c r="KP93" s="194"/>
      <c r="KQ93" s="194"/>
      <c r="KR93" s="194"/>
      <c r="KS93" s="194"/>
      <c r="KT93" s="194"/>
      <c r="KU93" s="194"/>
      <c r="KV93" s="194"/>
      <c r="KW93" s="194"/>
      <c r="KX93" s="194"/>
      <c r="KY93" s="194"/>
      <c r="KZ93" s="194"/>
      <c r="LA93" s="194"/>
      <c r="LB93" s="194"/>
      <c r="LC93" s="194"/>
      <c r="LD93" s="194"/>
      <c r="LE93" s="194"/>
      <c r="LF93" s="194"/>
      <c r="LG93" s="194"/>
      <c r="LH93" s="194"/>
      <c r="LI93" s="194"/>
      <c r="LJ93" s="194"/>
      <c r="LK93" s="194"/>
      <c r="LL93" s="194"/>
      <c r="LM93" s="194"/>
      <c r="LN93" s="194"/>
      <c r="LO93" s="194"/>
      <c r="LP93" s="194"/>
      <c r="LQ93" s="194"/>
      <c r="LR93" s="194"/>
      <c r="LS93" s="194"/>
      <c r="LT93" s="194"/>
      <c r="LU93" s="194"/>
      <c r="LV93" s="194"/>
      <c r="LW93" s="194"/>
      <c r="LX93" s="194"/>
      <c r="LY93" s="194"/>
      <c r="LZ93" s="194"/>
      <c r="MA93" s="194"/>
      <c r="MB93" s="194"/>
      <c r="MC93" s="194"/>
      <c r="MD93" s="194"/>
      <c r="ME93" s="194"/>
      <c r="MF93" s="194"/>
      <c r="MG93" s="194"/>
      <c r="MH93" s="194"/>
      <c r="MI93" s="194"/>
      <c r="MJ93" s="194"/>
      <c r="MK93" s="194"/>
      <c r="ML93" s="194"/>
      <c r="MM93" s="194"/>
      <c r="MN93" s="194"/>
      <c r="MO93" s="194"/>
      <c r="MP93" s="194"/>
      <c r="MQ93" s="194"/>
      <c r="MR93" s="194"/>
      <c r="MS93" s="194"/>
      <c r="MT93" s="194"/>
      <c r="MU93" s="194"/>
      <c r="MV93" s="194"/>
      <c r="MW93" s="194"/>
      <c r="MX93" s="194"/>
      <c r="MY93" s="194"/>
      <c r="MZ93" s="194"/>
      <c r="NA93" s="194"/>
      <c r="NB93" s="194"/>
      <c r="NC93" s="194"/>
      <c r="ND93" s="194"/>
      <c r="NE93" s="194"/>
      <c r="NF93" s="194"/>
      <c r="NG93" s="194"/>
      <c r="NH93" s="194"/>
      <c r="NI93" s="194"/>
      <c r="NJ93" s="194"/>
      <c r="NK93" s="194"/>
      <c r="NL93" s="194"/>
      <c r="NM93" s="194"/>
      <c r="NN93" s="194"/>
      <c r="NO93" s="194"/>
      <c r="NP93" s="194"/>
      <c r="NQ93" s="194"/>
      <c r="NR93" s="194"/>
      <c r="NS93" s="194"/>
      <c r="NT93" s="194"/>
      <c r="NU93" s="194"/>
      <c r="NV93" s="194"/>
      <c r="NW93" s="194"/>
      <c r="NX93" s="194"/>
      <c r="NY93" s="194"/>
      <c r="NZ93" s="194"/>
      <c r="OA93" s="194"/>
      <c r="OB93" s="194"/>
      <c r="OC93" s="194"/>
      <c r="OD93" s="194"/>
      <c r="OE93" s="194"/>
      <c r="OF93" s="194"/>
      <c r="OG93" s="194"/>
      <c r="OH93" s="194"/>
      <c r="OI93" s="194"/>
      <c r="OJ93" s="194"/>
      <c r="OK93" s="194"/>
      <c r="OL93" s="194"/>
      <c r="OM93" s="194"/>
      <c r="ON93" s="194"/>
      <c r="OO93" s="194"/>
      <c r="OP93" s="194"/>
      <c r="OQ93" s="194"/>
      <c r="OR93" s="194"/>
      <c r="OS93" s="194"/>
      <c r="OT93" s="194"/>
      <c r="OU93" s="194"/>
      <c r="OV93" s="194"/>
      <c r="OW93" s="194"/>
      <c r="OX93" s="194"/>
      <c r="OY93" s="194"/>
      <c r="OZ93" s="194"/>
      <c r="PA93" s="194"/>
      <c r="PB93" s="194"/>
      <c r="PC93" s="194"/>
      <c r="PD93" s="194"/>
      <c r="PE93" s="194"/>
      <c r="PF93" s="194"/>
      <c r="PG93" s="194"/>
      <c r="PH93" s="194"/>
      <c r="PI93" s="194"/>
      <c r="PJ93" s="194"/>
      <c r="PK93" s="194"/>
      <c r="PL93" s="194"/>
      <c r="PM93" s="194"/>
      <c r="PN93" s="194"/>
      <c r="PO93" s="194"/>
      <c r="PP93" s="194"/>
      <c r="PQ93" s="194"/>
      <c r="PR93" s="194"/>
      <c r="PS93" s="194"/>
      <c r="PT93" s="194"/>
      <c r="PU93" s="194"/>
      <c r="PV93" s="194"/>
      <c r="PW93" s="194"/>
      <c r="PX93" s="194"/>
      <c r="PY93" s="194"/>
      <c r="PZ93" s="194"/>
      <c r="QA93" s="194"/>
      <c r="QB93" s="194"/>
      <c r="QC93" s="194"/>
      <c r="QD93" s="194"/>
      <c r="QE93" s="194"/>
      <c r="QF93" s="194"/>
      <c r="QG93" s="194"/>
      <c r="QH93" s="194"/>
      <c r="QI93" s="194"/>
      <c r="QJ93" s="194"/>
      <c r="QK93" s="194"/>
      <c r="QL93" s="194"/>
      <c r="QM93" s="194"/>
      <c r="QN93" s="194"/>
      <c r="QO93" s="194"/>
      <c r="QP93" s="194"/>
      <c r="QQ93" s="194"/>
      <c r="QR93" s="194"/>
      <c r="QS93" s="194"/>
      <c r="QT93" s="194"/>
      <c r="QU93" s="194"/>
      <c r="QV93" s="194"/>
      <c r="QW93" s="194"/>
      <c r="QX93" s="194"/>
      <c r="QY93" s="194"/>
      <c r="QZ93" s="194"/>
      <c r="RA93" s="194"/>
      <c r="RB93" s="194"/>
      <c r="RC93" s="194"/>
      <c r="RD93" s="194"/>
      <c r="RE93" s="194"/>
      <c r="RF93" s="194"/>
      <c r="RG93" s="194"/>
      <c r="RH93" s="194"/>
      <c r="RI93" s="194"/>
      <c r="RJ93" s="194"/>
      <c r="RK93" s="194"/>
      <c r="RL93" s="194"/>
      <c r="RM93" s="194"/>
      <c r="RN93" s="194"/>
      <c r="RO93" s="194"/>
      <c r="RP93" s="194"/>
      <c r="RQ93" s="194"/>
      <c r="RR93" s="194"/>
      <c r="RS93" s="194"/>
      <c r="RT93" s="194"/>
      <c r="RU93" s="194"/>
      <c r="RV93" s="194"/>
      <c r="RW93" s="194"/>
      <c r="RX93" s="194"/>
      <c r="RY93" s="194"/>
      <c r="RZ93" s="194"/>
      <c r="SA93" s="194"/>
      <c r="SB93" s="194"/>
      <c r="SC93" s="194"/>
      <c r="SD93" s="194"/>
      <c r="SE93" s="194"/>
      <c r="SF93" s="194"/>
      <c r="SG93" s="194"/>
      <c r="SH93" s="194"/>
      <c r="SI93" s="194"/>
      <c r="SJ93" s="194"/>
      <c r="SK93" s="194"/>
      <c r="SL93" s="194"/>
      <c r="SM93" s="194"/>
      <c r="SN93" s="194"/>
      <c r="SO93" s="194"/>
      <c r="SP93" s="194"/>
      <c r="SQ93" s="194"/>
      <c r="SR93" s="194"/>
      <c r="SS93" s="194"/>
      <c r="ST93" s="194"/>
      <c r="SU93" s="194"/>
      <c r="SV93" s="194"/>
      <c r="SW93" s="194"/>
      <c r="SX93" s="194"/>
      <c r="SY93" s="194"/>
      <c r="SZ93" s="194"/>
      <c r="TA93" s="194"/>
      <c r="TB93" s="194"/>
      <c r="TC93" s="194"/>
      <c r="TD93" s="194"/>
      <c r="TE93" s="194"/>
      <c r="TF93" s="194"/>
      <c r="TG93" s="194"/>
      <c r="TH93" s="194"/>
      <c r="TI93" s="194"/>
      <c r="TJ93" s="194"/>
      <c r="TK93" s="194"/>
      <c r="TL93" s="194"/>
      <c r="TM93" s="194"/>
      <c r="TN93" s="194"/>
      <c r="TO93" s="194"/>
      <c r="TP93" s="194"/>
      <c r="TQ93" s="194"/>
      <c r="TR93" s="194"/>
      <c r="TS93" s="194"/>
      <c r="TT93" s="194"/>
      <c r="TU93" s="194"/>
      <c r="TV93" s="194"/>
      <c r="TW93" s="194"/>
      <c r="TX93" s="194"/>
      <c r="TY93" s="194"/>
      <c r="TZ93" s="194"/>
      <c r="UA93" s="194"/>
      <c r="UB93" s="194"/>
      <c r="UC93" s="194"/>
      <c r="UD93" s="194"/>
      <c r="UE93" s="194"/>
      <c r="UF93" s="194"/>
      <c r="UG93" s="194"/>
      <c r="UH93" s="194"/>
      <c r="UI93" s="194"/>
      <c r="UJ93" s="194"/>
      <c r="UK93" s="194"/>
      <c r="UL93" s="194"/>
      <c r="UM93" s="194"/>
      <c r="UN93" s="194"/>
      <c r="UO93" s="194"/>
      <c r="UP93" s="194"/>
      <c r="UQ93" s="194"/>
      <c r="UR93" s="194"/>
      <c r="US93" s="194"/>
      <c r="UT93" s="194"/>
      <c r="UU93" s="194"/>
      <c r="UV93" s="194"/>
      <c r="UW93" s="194"/>
      <c r="UX93" s="194"/>
      <c r="UY93" s="194"/>
      <c r="UZ93" s="194"/>
      <c r="VA93" s="194"/>
      <c r="VB93" s="194"/>
      <c r="VC93" s="194"/>
      <c r="VD93" s="194"/>
      <c r="VE93" s="194"/>
      <c r="VF93" s="194"/>
      <c r="VG93" s="194"/>
      <c r="VH93" s="194"/>
      <c r="VI93" s="194"/>
      <c r="VJ93" s="194"/>
      <c r="VK93" s="194"/>
      <c r="VL93" s="194"/>
      <c r="VM93" s="194"/>
      <c r="VN93" s="194"/>
      <c r="VO93" s="194"/>
      <c r="VP93" s="194"/>
      <c r="VQ93" s="194"/>
      <c r="VR93" s="194"/>
      <c r="VS93" s="194"/>
      <c r="VT93" s="194"/>
      <c r="VU93" s="194"/>
      <c r="VV93" s="194"/>
      <c r="VW93" s="194"/>
      <c r="VX93" s="194"/>
      <c r="VY93" s="194"/>
      <c r="VZ93" s="194"/>
      <c r="WA93" s="194"/>
      <c r="WB93" s="194"/>
      <c r="WC93" s="194"/>
      <c r="WD93" s="194"/>
      <c r="WE93" s="194"/>
      <c r="WF93" s="194"/>
      <c r="WG93" s="194"/>
      <c r="WH93" s="194"/>
      <c r="WI93" s="194"/>
      <c r="WJ93" s="194"/>
      <c r="WK93" s="194"/>
      <c r="WL93" s="194"/>
      <c r="WM93" s="194"/>
      <c r="WN93" s="194"/>
      <c r="WO93" s="194"/>
      <c r="WP93" s="194"/>
      <c r="WQ93" s="194"/>
      <c r="WR93" s="194"/>
      <c r="WS93" s="194"/>
      <c r="WT93" s="194"/>
      <c r="WU93" s="194"/>
      <c r="WV93" s="194"/>
      <c r="WW93" s="194"/>
      <c r="WX93" s="194"/>
      <c r="WY93" s="194"/>
      <c r="WZ93" s="194"/>
      <c r="XA93" s="194"/>
      <c r="XB93" s="194"/>
      <c r="XC93" s="194"/>
      <c r="XD93" s="194"/>
      <c r="XE93" s="194"/>
      <c r="XF93" s="194"/>
      <c r="XG93" s="194"/>
      <c r="XH93" s="194"/>
      <c r="XI93" s="194"/>
      <c r="XJ93" s="194"/>
      <c r="XK93" s="194"/>
      <c r="XL93" s="194"/>
      <c r="XM93" s="194"/>
      <c r="XN93" s="194"/>
      <c r="XO93" s="194"/>
      <c r="XP93" s="194"/>
      <c r="XQ93" s="194"/>
      <c r="XR93" s="194"/>
      <c r="XS93" s="194"/>
      <c r="XT93" s="194"/>
      <c r="XU93" s="194"/>
      <c r="XV93" s="194"/>
      <c r="XW93" s="194"/>
      <c r="XX93" s="194"/>
      <c r="XY93" s="194"/>
      <c r="XZ93" s="194"/>
      <c r="YA93" s="194"/>
      <c r="YB93" s="194"/>
      <c r="YC93" s="194"/>
      <c r="YD93" s="194"/>
      <c r="YE93" s="194"/>
      <c r="YF93" s="194"/>
      <c r="YG93" s="194"/>
      <c r="YH93" s="194"/>
      <c r="YI93" s="194"/>
      <c r="YJ93" s="194"/>
      <c r="YK93" s="194"/>
      <c r="YL93" s="194"/>
      <c r="YM93" s="194"/>
      <c r="YN93" s="194"/>
      <c r="YO93" s="194"/>
      <c r="YP93" s="194"/>
      <c r="YQ93" s="194"/>
      <c r="YR93" s="194"/>
      <c r="YS93" s="194"/>
      <c r="YT93" s="194"/>
      <c r="YU93" s="194"/>
      <c r="YV93" s="194"/>
      <c r="YW93" s="194"/>
      <c r="YX93" s="194"/>
      <c r="YY93" s="194"/>
      <c r="YZ93" s="194"/>
      <c r="ZA93" s="194"/>
      <c r="ZB93" s="194"/>
      <c r="ZC93" s="194"/>
      <c r="ZD93" s="194"/>
      <c r="ZE93" s="194"/>
      <c r="ZF93" s="194"/>
      <c r="ZG93" s="194"/>
      <c r="ZH93" s="194"/>
      <c r="ZI93" s="194"/>
      <c r="ZJ93" s="194"/>
      <c r="ZK93" s="194"/>
      <c r="ZL93" s="194"/>
      <c r="ZM93" s="194"/>
      <c r="ZN93" s="194"/>
      <c r="ZO93" s="194"/>
      <c r="ZP93" s="194"/>
      <c r="ZQ93" s="194"/>
      <c r="ZR93" s="194"/>
      <c r="ZS93" s="194"/>
      <c r="ZT93" s="194"/>
      <c r="ZU93" s="194"/>
      <c r="ZV93" s="194"/>
      <c r="ZW93" s="194"/>
      <c r="ZX93" s="194"/>
      <c r="ZY93" s="194"/>
      <c r="ZZ93" s="194"/>
    </row>
    <row r="94" spans="1:702" s="39" customFormat="1" ht="24.65" customHeight="1">
      <c r="A94" s="194"/>
      <c r="B94" s="651"/>
      <c r="C94" s="396"/>
      <c r="D94" s="665"/>
      <c r="E94" s="1064" t="s">
        <v>423</v>
      </c>
      <c r="F94" s="1065"/>
      <c r="G94" s="666">
        <f>SUM(G76:G93)</f>
        <v>0</v>
      </c>
      <c r="H94" s="667"/>
      <c r="I94" s="667"/>
      <c r="J94" s="815"/>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4"/>
      <c r="CB94" s="194"/>
      <c r="CC94" s="194"/>
      <c r="CD94" s="194"/>
      <c r="CE94" s="194"/>
      <c r="CF94" s="194"/>
      <c r="CG94" s="194"/>
      <c r="CH94" s="194"/>
      <c r="CI94" s="194"/>
      <c r="CJ94" s="194"/>
      <c r="CK94" s="194"/>
      <c r="CL94" s="194"/>
      <c r="CM94" s="194"/>
      <c r="CN94" s="194"/>
      <c r="CO94" s="194"/>
      <c r="CP94" s="194"/>
      <c r="CQ94" s="194"/>
      <c r="CR94" s="194"/>
      <c r="CS94" s="194"/>
      <c r="CT94" s="194"/>
      <c r="CU94" s="194"/>
      <c r="CV94" s="194"/>
      <c r="CW94" s="194"/>
      <c r="CX94" s="194"/>
      <c r="CY94" s="194"/>
      <c r="CZ94" s="194"/>
      <c r="DA94" s="194"/>
      <c r="DB94" s="194"/>
      <c r="DC94" s="194"/>
      <c r="DD94" s="194"/>
      <c r="DE94" s="194"/>
      <c r="DF94" s="194"/>
      <c r="DG94" s="194"/>
      <c r="DH94" s="194"/>
      <c r="DI94" s="194"/>
      <c r="DJ94" s="194"/>
      <c r="DK94" s="194"/>
      <c r="DL94" s="194"/>
      <c r="DM94" s="194"/>
      <c r="DN94" s="194"/>
      <c r="DO94" s="194"/>
      <c r="DP94" s="194"/>
      <c r="DQ94" s="194"/>
      <c r="DR94" s="194"/>
      <c r="DS94" s="194"/>
      <c r="DT94" s="194"/>
      <c r="DU94" s="194"/>
      <c r="DV94" s="194"/>
      <c r="DW94" s="194"/>
      <c r="DX94" s="194"/>
      <c r="DY94" s="194"/>
      <c r="DZ94" s="194"/>
      <c r="EA94" s="194"/>
      <c r="EB94" s="194"/>
      <c r="EC94" s="194"/>
      <c r="ED94" s="194"/>
      <c r="EE94" s="194"/>
      <c r="EF94" s="194"/>
      <c r="EG94" s="194"/>
      <c r="EH94" s="194"/>
      <c r="EI94" s="194"/>
      <c r="EJ94" s="194"/>
      <c r="EK94" s="194"/>
      <c r="EL94" s="194"/>
      <c r="EM94" s="194"/>
      <c r="EN94" s="194"/>
      <c r="EO94" s="194"/>
      <c r="EP94" s="194"/>
      <c r="EQ94" s="194"/>
      <c r="ER94" s="194"/>
      <c r="ES94" s="194"/>
      <c r="ET94" s="194"/>
      <c r="EU94" s="194"/>
      <c r="EV94" s="194"/>
      <c r="EW94" s="194"/>
      <c r="EX94" s="194"/>
      <c r="EY94" s="194"/>
      <c r="EZ94" s="194"/>
      <c r="FA94" s="194"/>
      <c r="FB94" s="194"/>
      <c r="FC94" s="194"/>
      <c r="FD94" s="194"/>
      <c r="FE94" s="194"/>
      <c r="FF94" s="194"/>
      <c r="FG94" s="194"/>
      <c r="FH94" s="194"/>
      <c r="FI94" s="194"/>
      <c r="FJ94" s="194"/>
      <c r="FK94" s="194"/>
      <c r="FL94" s="194"/>
      <c r="FM94" s="194"/>
      <c r="FN94" s="194"/>
      <c r="FO94" s="194"/>
      <c r="FP94" s="194"/>
      <c r="FQ94" s="194"/>
      <c r="FR94" s="194"/>
      <c r="FS94" s="194"/>
      <c r="FT94" s="194"/>
      <c r="FU94" s="194"/>
      <c r="FV94" s="194"/>
      <c r="FW94" s="194"/>
      <c r="FX94" s="194"/>
      <c r="FY94" s="194"/>
      <c r="FZ94" s="194"/>
      <c r="GA94" s="194"/>
      <c r="GB94" s="194"/>
      <c r="GC94" s="194"/>
      <c r="GD94" s="194"/>
      <c r="GE94" s="194"/>
      <c r="GF94" s="194"/>
      <c r="GG94" s="194"/>
      <c r="GH94" s="194"/>
      <c r="GI94" s="194"/>
      <c r="GJ94" s="194"/>
      <c r="GK94" s="194"/>
      <c r="GL94" s="194"/>
      <c r="GM94" s="194"/>
      <c r="GN94" s="194"/>
      <c r="GO94" s="194"/>
      <c r="GP94" s="194"/>
      <c r="GQ94" s="194"/>
      <c r="GR94" s="194"/>
      <c r="GS94" s="194"/>
      <c r="GT94" s="194"/>
      <c r="GU94" s="194"/>
      <c r="GV94" s="194"/>
      <c r="GW94" s="194"/>
      <c r="GX94" s="194"/>
      <c r="GY94" s="194"/>
      <c r="GZ94" s="194"/>
      <c r="HA94" s="194"/>
      <c r="HB94" s="194"/>
      <c r="HC94" s="194"/>
      <c r="HD94" s="194"/>
      <c r="HE94" s="194"/>
      <c r="HF94" s="194"/>
      <c r="HG94" s="194"/>
      <c r="HH94" s="194"/>
      <c r="HI94" s="194"/>
      <c r="HJ94" s="194"/>
      <c r="HK94" s="194"/>
      <c r="HL94" s="194"/>
      <c r="HM94" s="194"/>
      <c r="HN94" s="194"/>
      <c r="HO94" s="194"/>
      <c r="HP94" s="194"/>
      <c r="HQ94" s="194"/>
      <c r="HR94" s="194"/>
      <c r="HS94" s="194"/>
      <c r="HT94" s="194"/>
      <c r="HU94" s="194"/>
      <c r="HV94" s="194"/>
      <c r="HW94" s="194"/>
      <c r="HX94" s="194"/>
      <c r="HY94" s="194"/>
      <c r="HZ94" s="194"/>
      <c r="IA94" s="194"/>
      <c r="IB94" s="194"/>
      <c r="IC94" s="194"/>
      <c r="ID94" s="194"/>
      <c r="IE94" s="194"/>
      <c r="IF94" s="194"/>
      <c r="IG94" s="194"/>
      <c r="IH94" s="194"/>
      <c r="II94" s="194"/>
      <c r="IJ94" s="194"/>
      <c r="IK94" s="194"/>
      <c r="IL94" s="194"/>
      <c r="IM94" s="194"/>
      <c r="IN94" s="194"/>
      <c r="IO94" s="194"/>
      <c r="IP94" s="194"/>
      <c r="IQ94" s="194"/>
      <c r="IR94" s="194"/>
      <c r="IS94" s="194"/>
      <c r="IT94" s="194"/>
      <c r="IU94" s="194"/>
      <c r="IV94" s="194"/>
      <c r="IW94" s="194"/>
      <c r="IX94" s="194"/>
      <c r="IY94" s="194"/>
      <c r="IZ94" s="194"/>
      <c r="JA94" s="194"/>
      <c r="JB94" s="194"/>
      <c r="JC94" s="194"/>
      <c r="JD94" s="194"/>
      <c r="JE94" s="194"/>
      <c r="JF94" s="194"/>
      <c r="JG94" s="194"/>
      <c r="JH94" s="194"/>
      <c r="JI94" s="194"/>
      <c r="JJ94" s="194"/>
      <c r="JK94" s="194"/>
      <c r="JL94" s="194"/>
      <c r="JM94" s="194"/>
      <c r="JN94" s="194"/>
      <c r="JO94" s="194"/>
      <c r="JP94" s="194"/>
      <c r="JQ94" s="194"/>
      <c r="JR94" s="194"/>
      <c r="JS94" s="194"/>
      <c r="JT94" s="194"/>
      <c r="JU94" s="194"/>
      <c r="JV94" s="194"/>
      <c r="JW94" s="194"/>
      <c r="JX94" s="194"/>
      <c r="JY94" s="194"/>
      <c r="JZ94" s="194"/>
      <c r="KA94" s="194"/>
      <c r="KB94" s="194"/>
      <c r="KC94" s="194"/>
      <c r="KD94" s="194"/>
      <c r="KE94" s="194"/>
      <c r="KF94" s="194"/>
      <c r="KG94" s="194"/>
      <c r="KH94" s="194"/>
      <c r="KI94" s="194"/>
      <c r="KJ94" s="194"/>
      <c r="KK94" s="194"/>
      <c r="KL94" s="194"/>
      <c r="KM94" s="194"/>
      <c r="KN94" s="194"/>
      <c r="KO94" s="194"/>
      <c r="KP94" s="194"/>
      <c r="KQ94" s="194"/>
      <c r="KR94" s="194"/>
      <c r="KS94" s="194"/>
      <c r="KT94" s="194"/>
      <c r="KU94" s="194"/>
      <c r="KV94" s="194"/>
      <c r="KW94" s="194"/>
      <c r="KX94" s="194"/>
      <c r="KY94" s="194"/>
      <c r="KZ94" s="194"/>
      <c r="LA94" s="194"/>
      <c r="LB94" s="194"/>
      <c r="LC94" s="194"/>
      <c r="LD94" s="194"/>
      <c r="LE94" s="194"/>
      <c r="LF94" s="194"/>
      <c r="LG94" s="194"/>
      <c r="LH94" s="194"/>
      <c r="LI94" s="194"/>
      <c r="LJ94" s="194"/>
      <c r="LK94" s="194"/>
      <c r="LL94" s="194"/>
      <c r="LM94" s="194"/>
      <c r="LN94" s="194"/>
      <c r="LO94" s="194"/>
      <c r="LP94" s="194"/>
      <c r="LQ94" s="194"/>
      <c r="LR94" s="194"/>
      <c r="LS94" s="194"/>
      <c r="LT94" s="194"/>
      <c r="LU94" s="194"/>
      <c r="LV94" s="194"/>
      <c r="LW94" s="194"/>
      <c r="LX94" s="194"/>
      <c r="LY94" s="194"/>
      <c r="LZ94" s="194"/>
      <c r="MA94" s="194"/>
      <c r="MB94" s="194"/>
      <c r="MC94" s="194"/>
      <c r="MD94" s="194"/>
      <c r="ME94" s="194"/>
      <c r="MF94" s="194"/>
      <c r="MG94" s="194"/>
      <c r="MH94" s="194"/>
      <c r="MI94" s="194"/>
      <c r="MJ94" s="194"/>
      <c r="MK94" s="194"/>
      <c r="ML94" s="194"/>
      <c r="MM94" s="194"/>
      <c r="MN94" s="194"/>
      <c r="MO94" s="194"/>
      <c r="MP94" s="194"/>
      <c r="MQ94" s="194"/>
      <c r="MR94" s="194"/>
      <c r="MS94" s="194"/>
      <c r="MT94" s="194"/>
      <c r="MU94" s="194"/>
      <c r="MV94" s="194"/>
      <c r="MW94" s="194"/>
      <c r="MX94" s="194"/>
      <c r="MY94" s="194"/>
      <c r="MZ94" s="194"/>
      <c r="NA94" s="194"/>
      <c r="NB94" s="194"/>
      <c r="NC94" s="194"/>
      <c r="ND94" s="194"/>
      <c r="NE94" s="194"/>
      <c r="NF94" s="194"/>
      <c r="NG94" s="194"/>
      <c r="NH94" s="194"/>
      <c r="NI94" s="194"/>
      <c r="NJ94" s="194"/>
      <c r="NK94" s="194"/>
      <c r="NL94" s="194"/>
      <c r="NM94" s="194"/>
      <c r="NN94" s="194"/>
      <c r="NO94" s="194"/>
      <c r="NP94" s="194"/>
      <c r="NQ94" s="194"/>
      <c r="NR94" s="194"/>
      <c r="NS94" s="194"/>
      <c r="NT94" s="194"/>
      <c r="NU94" s="194"/>
      <c r="NV94" s="194"/>
      <c r="NW94" s="194"/>
      <c r="NX94" s="194"/>
      <c r="NY94" s="194"/>
      <c r="NZ94" s="194"/>
      <c r="OA94" s="194"/>
      <c r="OB94" s="194"/>
      <c r="OC94" s="194"/>
      <c r="OD94" s="194"/>
      <c r="OE94" s="194"/>
      <c r="OF94" s="194"/>
      <c r="OG94" s="194"/>
      <c r="OH94" s="194"/>
      <c r="OI94" s="194"/>
      <c r="OJ94" s="194"/>
      <c r="OK94" s="194"/>
      <c r="OL94" s="194"/>
      <c r="OM94" s="194"/>
      <c r="ON94" s="194"/>
      <c r="OO94" s="194"/>
      <c r="OP94" s="194"/>
      <c r="OQ94" s="194"/>
      <c r="OR94" s="194"/>
      <c r="OS94" s="194"/>
      <c r="OT94" s="194"/>
      <c r="OU94" s="194"/>
      <c r="OV94" s="194"/>
      <c r="OW94" s="194"/>
      <c r="OX94" s="194"/>
      <c r="OY94" s="194"/>
      <c r="OZ94" s="194"/>
      <c r="PA94" s="194"/>
      <c r="PB94" s="194"/>
      <c r="PC94" s="194"/>
      <c r="PD94" s="194"/>
      <c r="PE94" s="194"/>
      <c r="PF94" s="194"/>
      <c r="PG94" s="194"/>
      <c r="PH94" s="194"/>
      <c r="PI94" s="194"/>
      <c r="PJ94" s="194"/>
      <c r="PK94" s="194"/>
      <c r="PL94" s="194"/>
      <c r="PM94" s="194"/>
      <c r="PN94" s="194"/>
      <c r="PO94" s="194"/>
      <c r="PP94" s="194"/>
      <c r="PQ94" s="194"/>
      <c r="PR94" s="194"/>
      <c r="PS94" s="194"/>
      <c r="PT94" s="194"/>
      <c r="PU94" s="194"/>
      <c r="PV94" s="194"/>
      <c r="PW94" s="194"/>
      <c r="PX94" s="194"/>
      <c r="PY94" s="194"/>
      <c r="PZ94" s="194"/>
      <c r="QA94" s="194"/>
      <c r="QB94" s="194"/>
      <c r="QC94" s="194"/>
      <c r="QD94" s="194"/>
      <c r="QE94" s="194"/>
      <c r="QF94" s="194"/>
      <c r="QG94" s="194"/>
      <c r="QH94" s="194"/>
      <c r="QI94" s="194"/>
      <c r="QJ94" s="194"/>
      <c r="QK94" s="194"/>
      <c r="QL94" s="194"/>
      <c r="QM94" s="194"/>
      <c r="QN94" s="194"/>
      <c r="QO94" s="194"/>
      <c r="QP94" s="194"/>
      <c r="QQ94" s="194"/>
      <c r="QR94" s="194"/>
      <c r="QS94" s="194"/>
      <c r="QT94" s="194"/>
      <c r="QU94" s="194"/>
      <c r="QV94" s="194"/>
      <c r="QW94" s="194"/>
      <c r="QX94" s="194"/>
      <c r="QY94" s="194"/>
      <c r="QZ94" s="194"/>
      <c r="RA94" s="194"/>
      <c r="RB94" s="194"/>
      <c r="RC94" s="194"/>
      <c r="RD94" s="194"/>
      <c r="RE94" s="194"/>
      <c r="RF94" s="194"/>
      <c r="RG94" s="194"/>
      <c r="RH94" s="194"/>
      <c r="RI94" s="194"/>
      <c r="RJ94" s="194"/>
      <c r="RK94" s="194"/>
      <c r="RL94" s="194"/>
      <c r="RM94" s="194"/>
      <c r="RN94" s="194"/>
      <c r="RO94" s="194"/>
      <c r="RP94" s="194"/>
      <c r="RQ94" s="194"/>
      <c r="RR94" s="194"/>
      <c r="RS94" s="194"/>
      <c r="RT94" s="194"/>
      <c r="RU94" s="194"/>
      <c r="RV94" s="194"/>
      <c r="RW94" s="194"/>
      <c r="RX94" s="194"/>
      <c r="RY94" s="194"/>
      <c r="RZ94" s="194"/>
      <c r="SA94" s="194"/>
      <c r="SB94" s="194"/>
      <c r="SC94" s="194"/>
      <c r="SD94" s="194"/>
      <c r="SE94" s="194"/>
      <c r="SF94" s="194"/>
      <c r="SG94" s="194"/>
      <c r="SH94" s="194"/>
      <c r="SI94" s="194"/>
      <c r="SJ94" s="194"/>
      <c r="SK94" s="194"/>
      <c r="SL94" s="194"/>
      <c r="SM94" s="194"/>
      <c r="SN94" s="194"/>
      <c r="SO94" s="194"/>
      <c r="SP94" s="194"/>
      <c r="SQ94" s="194"/>
      <c r="SR94" s="194"/>
      <c r="SS94" s="194"/>
      <c r="ST94" s="194"/>
      <c r="SU94" s="194"/>
      <c r="SV94" s="194"/>
      <c r="SW94" s="194"/>
      <c r="SX94" s="194"/>
      <c r="SY94" s="194"/>
      <c r="SZ94" s="194"/>
      <c r="TA94" s="194"/>
      <c r="TB94" s="194"/>
      <c r="TC94" s="194"/>
      <c r="TD94" s="194"/>
      <c r="TE94" s="194"/>
      <c r="TF94" s="194"/>
      <c r="TG94" s="194"/>
      <c r="TH94" s="194"/>
      <c r="TI94" s="194"/>
      <c r="TJ94" s="194"/>
      <c r="TK94" s="194"/>
      <c r="TL94" s="194"/>
      <c r="TM94" s="194"/>
      <c r="TN94" s="194"/>
      <c r="TO94" s="194"/>
      <c r="TP94" s="194"/>
      <c r="TQ94" s="194"/>
      <c r="TR94" s="194"/>
      <c r="TS94" s="194"/>
      <c r="TT94" s="194"/>
      <c r="TU94" s="194"/>
      <c r="TV94" s="194"/>
      <c r="TW94" s="194"/>
      <c r="TX94" s="194"/>
      <c r="TY94" s="194"/>
      <c r="TZ94" s="194"/>
      <c r="UA94" s="194"/>
      <c r="UB94" s="194"/>
      <c r="UC94" s="194"/>
      <c r="UD94" s="194"/>
      <c r="UE94" s="194"/>
      <c r="UF94" s="194"/>
      <c r="UG94" s="194"/>
      <c r="UH94" s="194"/>
      <c r="UI94" s="194"/>
      <c r="UJ94" s="194"/>
      <c r="UK94" s="194"/>
      <c r="UL94" s="194"/>
      <c r="UM94" s="194"/>
      <c r="UN94" s="194"/>
      <c r="UO94" s="194"/>
      <c r="UP94" s="194"/>
      <c r="UQ94" s="194"/>
      <c r="UR94" s="194"/>
      <c r="US94" s="194"/>
      <c r="UT94" s="194"/>
      <c r="UU94" s="194"/>
      <c r="UV94" s="194"/>
      <c r="UW94" s="194"/>
      <c r="UX94" s="194"/>
      <c r="UY94" s="194"/>
      <c r="UZ94" s="194"/>
      <c r="VA94" s="194"/>
      <c r="VB94" s="194"/>
      <c r="VC94" s="194"/>
      <c r="VD94" s="194"/>
      <c r="VE94" s="194"/>
      <c r="VF94" s="194"/>
      <c r="VG94" s="194"/>
      <c r="VH94" s="194"/>
      <c r="VI94" s="194"/>
      <c r="VJ94" s="194"/>
      <c r="VK94" s="194"/>
      <c r="VL94" s="194"/>
      <c r="VM94" s="194"/>
      <c r="VN94" s="194"/>
      <c r="VO94" s="194"/>
      <c r="VP94" s="194"/>
      <c r="VQ94" s="194"/>
      <c r="VR94" s="194"/>
      <c r="VS94" s="194"/>
      <c r="VT94" s="194"/>
      <c r="VU94" s="194"/>
      <c r="VV94" s="194"/>
      <c r="VW94" s="194"/>
      <c r="VX94" s="194"/>
      <c r="VY94" s="194"/>
      <c r="VZ94" s="194"/>
      <c r="WA94" s="194"/>
      <c r="WB94" s="194"/>
      <c r="WC94" s="194"/>
      <c r="WD94" s="194"/>
      <c r="WE94" s="194"/>
      <c r="WF94" s="194"/>
      <c r="WG94" s="194"/>
      <c r="WH94" s="194"/>
      <c r="WI94" s="194"/>
      <c r="WJ94" s="194"/>
      <c r="WK94" s="194"/>
      <c r="WL94" s="194"/>
      <c r="WM94" s="194"/>
      <c r="WN94" s="194"/>
      <c r="WO94" s="194"/>
      <c r="WP94" s="194"/>
      <c r="WQ94" s="194"/>
      <c r="WR94" s="194"/>
      <c r="WS94" s="194"/>
      <c r="WT94" s="194"/>
      <c r="WU94" s="194"/>
      <c r="WV94" s="194"/>
      <c r="WW94" s="194"/>
      <c r="WX94" s="194"/>
      <c r="WY94" s="194"/>
      <c r="WZ94" s="194"/>
      <c r="XA94" s="194"/>
      <c r="XB94" s="194"/>
      <c r="XC94" s="194"/>
      <c r="XD94" s="194"/>
      <c r="XE94" s="194"/>
      <c r="XF94" s="194"/>
      <c r="XG94" s="194"/>
      <c r="XH94" s="194"/>
      <c r="XI94" s="194"/>
      <c r="XJ94" s="194"/>
      <c r="XK94" s="194"/>
      <c r="XL94" s="194"/>
      <c r="XM94" s="194"/>
      <c r="XN94" s="194"/>
      <c r="XO94" s="194"/>
      <c r="XP94" s="194"/>
      <c r="XQ94" s="194"/>
      <c r="XR94" s="194"/>
      <c r="XS94" s="194"/>
      <c r="XT94" s="194"/>
      <c r="XU94" s="194"/>
      <c r="XV94" s="194"/>
      <c r="XW94" s="194"/>
      <c r="XX94" s="194"/>
      <c r="XY94" s="194"/>
      <c r="XZ94" s="194"/>
      <c r="YA94" s="194"/>
      <c r="YB94" s="194"/>
      <c r="YC94" s="194"/>
      <c r="YD94" s="194"/>
      <c r="YE94" s="194"/>
      <c r="YF94" s="194"/>
      <c r="YG94" s="194"/>
      <c r="YH94" s="194"/>
      <c r="YI94" s="194"/>
      <c r="YJ94" s="194"/>
      <c r="YK94" s="194"/>
      <c r="YL94" s="194"/>
      <c r="YM94" s="194"/>
      <c r="YN94" s="194"/>
      <c r="YO94" s="194"/>
      <c r="YP94" s="194"/>
      <c r="YQ94" s="194"/>
      <c r="YR94" s="194"/>
      <c r="YS94" s="194"/>
      <c r="YT94" s="194"/>
      <c r="YU94" s="194"/>
      <c r="YV94" s="194"/>
      <c r="YW94" s="194"/>
      <c r="YX94" s="194"/>
      <c r="YY94" s="194"/>
      <c r="YZ94" s="194"/>
      <c r="ZA94" s="194"/>
      <c r="ZB94" s="194"/>
      <c r="ZC94" s="194"/>
      <c r="ZD94" s="194"/>
      <c r="ZE94" s="194"/>
      <c r="ZF94" s="194"/>
      <c r="ZG94" s="194"/>
      <c r="ZH94" s="194"/>
      <c r="ZI94" s="194"/>
      <c r="ZJ94" s="194"/>
      <c r="ZK94" s="194"/>
      <c r="ZL94" s="194"/>
      <c r="ZM94" s="194"/>
      <c r="ZN94" s="194"/>
      <c r="ZO94" s="194"/>
      <c r="ZP94" s="194"/>
      <c r="ZQ94" s="194"/>
      <c r="ZR94" s="194"/>
      <c r="ZS94" s="194"/>
      <c r="ZT94" s="194"/>
      <c r="ZU94" s="194"/>
      <c r="ZV94" s="194"/>
      <c r="ZW94" s="194"/>
      <c r="ZX94" s="194"/>
      <c r="ZY94" s="194"/>
      <c r="ZZ94" s="194"/>
    </row>
    <row r="95" spans="1:702" s="196" customFormat="1" ht="16.5" customHeight="1">
      <c r="B95" s="678"/>
      <c r="C95" s="679"/>
      <c r="D95" s="680"/>
      <c r="E95" s="679"/>
      <c r="F95" s="680"/>
      <c r="G95" s="680"/>
      <c r="H95" s="681"/>
      <c r="I95" s="681"/>
      <c r="M95" s="197"/>
      <c r="S95" s="198"/>
      <c r="T95" s="199"/>
    </row>
    <row r="96" spans="1:702" s="196" customFormat="1">
      <c r="B96" s="678"/>
      <c r="C96" s="679"/>
      <c r="D96" s="680"/>
      <c r="E96" s="679"/>
      <c r="F96" s="680"/>
      <c r="G96" s="680"/>
      <c r="H96" s="681"/>
      <c r="I96" s="681"/>
      <c r="M96" s="197"/>
      <c r="S96" s="198"/>
      <c r="T96" s="199"/>
    </row>
    <row r="97" spans="2:20" s="196" customFormat="1">
      <c r="B97" s="678"/>
      <c r="C97" s="679"/>
      <c r="D97" s="680"/>
      <c r="E97" s="679"/>
      <c r="F97" s="680"/>
      <c r="G97" s="680"/>
      <c r="H97" s="681"/>
      <c r="I97" s="681"/>
      <c r="M97" s="197"/>
      <c r="S97" s="198"/>
      <c r="T97" s="199"/>
    </row>
    <row r="98" spans="2:20" s="196" customFormat="1">
      <c r="B98" s="678"/>
      <c r="C98" s="679"/>
      <c r="D98" s="680"/>
      <c r="E98" s="679"/>
      <c r="F98" s="680"/>
      <c r="G98" s="680"/>
      <c r="H98" s="681"/>
      <c r="I98" s="681"/>
      <c r="M98" s="197"/>
      <c r="S98" s="198"/>
      <c r="T98" s="199"/>
    </row>
    <row r="99" spans="2:20" s="196" customFormat="1">
      <c r="B99" s="678"/>
      <c r="C99" s="680"/>
      <c r="D99" s="680"/>
      <c r="E99" s="680"/>
      <c r="F99" s="680"/>
      <c r="G99" s="680"/>
      <c r="H99" s="681"/>
      <c r="I99" s="681"/>
      <c r="S99" s="198"/>
      <c r="T99" s="199"/>
    </row>
    <row r="100" spans="2:20" s="196" customFormat="1">
      <c r="B100" s="678"/>
      <c r="C100" s="680"/>
      <c r="D100" s="680"/>
      <c r="E100" s="680"/>
      <c r="F100" s="680"/>
      <c r="G100" s="680"/>
      <c r="H100" s="681"/>
      <c r="I100" s="681"/>
      <c r="S100" s="198"/>
      <c r="T100" s="199"/>
    </row>
    <row r="101" spans="2:20" s="196" customFormat="1">
      <c r="B101" s="678"/>
      <c r="C101" s="680"/>
      <c r="D101" s="680"/>
      <c r="E101" s="680"/>
      <c r="F101" s="680"/>
      <c r="G101" s="680"/>
      <c r="H101" s="681"/>
      <c r="I101" s="681"/>
      <c r="S101" s="198"/>
      <c r="T101" s="199"/>
    </row>
    <row r="102" spans="2:20" s="196" customFormat="1" ht="18" customHeight="1">
      <c r="B102" s="678"/>
      <c r="C102" s="680"/>
      <c r="D102" s="680"/>
      <c r="E102" s="680"/>
      <c r="F102" s="680"/>
      <c r="G102" s="680"/>
      <c r="H102" s="681"/>
      <c r="I102" s="681"/>
      <c r="S102" s="198"/>
      <c r="T102" s="199"/>
    </row>
    <row r="103" spans="2:20" s="196" customFormat="1" ht="18" customHeight="1">
      <c r="B103" s="678"/>
      <c r="C103" s="680"/>
      <c r="D103" s="680"/>
      <c r="E103" s="680"/>
      <c r="F103" s="680"/>
      <c r="G103" s="680"/>
      <c r="H103" s="681"/>
      <c r="I103" s="681"/>
      <c r="S103" s="198"/>
      <c r="T103" s="199"/>
    </row>
    <row r="104" spans="2:20" s="196" customFormat="1" ht="18" customHeight="1">
      <c r="B104" s="678"/>
      <c r="C104" s="680"/>
      <c r="D104" s="680"/>
      <c r="E104" s="680"/>
      <c r="F104" s="680"/>
      <c r="G104" s="680"/>
      <c r="H104" s="681"/>
      <c r="I104" s="681"/>
      <c r="S104" s="198"/>
      <c r="T104" s="199"/>
    </row>
    <row r="105" spans="2:20" s="196" customFormat="1" ht="18" customHeight="1">
      <c r="B105" s="678"/>
      <c r="C105" s="680"/>
      <c r="D105" s="680"/>
      <c r="E105" s="680"/>
      <c r="F105" s="680"/>
      <c r="G105" s="680"/>
      <c r="H105" s="681"/>
      <c r="I105" s="681"/>
      <c r="S105" s="198"/>
      <c r="T105" s="199"/>
    </row>
    <row r="106" spans="2:20" s="196" customFormat="1" ht="18" customHeight="1">
      <c r="B106" s="678"/>
      <c r="C106" s="680"/>
      <c r="D106" s="680"/>
      <c r="E106" s="680"/>
      <c r="F106" s="680"/>
      <c r="G106" s="680"/>
      <c r="H106" s="681"/>
      <c r="I106" s="681"/>
      <c r="S106" s="198"/>
      <c r="T106" s="199"/>
    </row>
    <row r="107" spans="2:20" s="196" customFormat="1">
      <c r="B107" s="678"/>
      <c r="C107" s="679"/>
      <c r="D107" s="680"/>
      <c r="E107" s="679"/>
      <c r="F107" s="680"/>
      <c r="G107" s="680"/>
      <c r="H107" s="681"/>
      <c r="I107" s="681"/>
      <c r="M107" s="197"/>
      <c r="S107" s="198"/>
      <c r="T107" s="199"/>
    </row>
    <row r="108" spans="2:20" s="196" customFormat="1">
      <c r="B108" s="678"/>
      <c r="C108" s="679"/>
      <c r="D108" s="680"/>
      <c r="E108" s="679"/>
      <c r="F108" s="680"/>
      <c r="G108" s="680"/>
      <c r="H108" s="681"/>
      <c r="I108" s="681"/>
      <c r="M108" s="197"/>
      <c r="S108" s="198"/>
      <c r="T108" s="199"/>
    </row>
    <row r="109" spans="2:20" s="196" customFormat="1">
      <c r="B109" s="678"/>
      <c r="C109" s="679"/>
      <c r="D109" s="680"/>
      <c r="E109" s="679"/>
      <c r="F109" s="680"/>
      <c r="G109" s="680"/>
      <c r="H109" s="681"/>
      <c r="I109" s="681"/>
      <c r="M109" s="197"/>
      <c r="S109" s="198"/>
      <c r="T109" s="199"/>
    </row>
    <row r="110" spans="2:20" s="196" customFormat="1">
      <c r="B110" s="678"/>
      <c r="C110" s="679"/>
      <c r="D110" s="680"/>
      <c r="E110" s="679"/>
      <c r="F110" s="680"/>
      <c r="G110" s="680"/>
      <c r="H110" s="681"/>
      <c r="I110" s="681"/>
      <c r="M110" s="197"/>
      <c r="S110" s="198"/>
      <c r="T110" s="199"/>
    </row>
    <row r="111" spans="2:20" s="196" customFormat="1">
      <c r="B111" s="678"/>
      <c r="C111" s="679"/>
      <c r="D111" s="680"/>
      <c r="E111" s="679"/>
      <c r="F111" s="680"/>
      <c r="G111" s="680"/>
      <c r="H111" s="681"/>
      <c r="I111" s="681"/>
      <c r="M111" s="197"/>
      <c r="S111" s="198"/>
      <c r="T111" s="199"/>
    </row>
    <row r="112" spans="2:20" s="196" customFormat="1">
      <c r="B112" s="678"/>
      <c r="C112" s="679"/>
      <c r="D112" s="680"/>
      <c r="E112" s="679"/>
      <c r="F112" s="680"/>
      <c r="G112" s="680"/>
      <c r="H112" s="681"/>
      <c r="I112" s="681"/>
      <c r="M112" s="197"/>
      <c r="S112" s="198"/>
      <c r="T112" s="199"/>
    </row>
    <row r="113" spans="2:20" s="196" customFormat="1">
      <c r="B113" s="678"/>
      <c r="C113" s="679"/>
      <c r="D113" s="680"/>
      <c r="E113" s="679"/>
      <c r="F113" s="680"/>
      <c r="G113" s="680"/>
      <c r="H113" s="681"/>
      <c r="I113" s="681"/>
      <c r="M113" s="197"/>
      <c r="S113" s="198"/>
      <c r="T113" s="199"/>
    </row>
    <row r="114" spans="2:20" s="196" customFormat="1">
      <c r="B114" s="678"/>
      <c r="C114" s="679"/>
      <c r="D114" s="680"/>
      <c r="E114" s="679"/>
      <c r="F114" s="680"/>
      <c r="G114" s="680"/>
      <c r="H114" s="681"/>
      <c r="I114" s="681"/>
      <c r="M114" s="197"/>
      <c r="S114" s="198"/>
      <c r="T114" s="199"/>
    </row>
    <row r="115" spans="2:20" s="196" customFormat="1">
      <c r="B115" s="678"/>
      <c r="C115" s="679"/>
      <c r="D115" s="680"/>
      <c r="E115" s="679"/>
      <c r="F115" s="680"/>
      <c r="G115" s="680"/>
      <c r="H115" s="681"/>
      <c r="I115" s="681"/>
      <c r="M115" s="197"/>
      <c r="S115" s="198"/>
      <c r="T115" s="199"/>
    </row>
    <row r="116" spans="2:20" s="196" customFormat="1">
      <c r="B116" s="678"/>
      <c r="C116" s="679"/>
      <c r="D116" s="680"/>
      <c r="E116" s="679"/>
      <c r="F116" s="680"/>
      <c r="G116" s="680"/>
      <c r="H116" s="681"/>
      <c r="I116" s="681"/>
      <c r="M116" s="197"/>
      <c r="S116" s="198"/>
      <c r="T116" s="199"/>
    </row>
    <row r="117" spans="2:20" s="196" customFormat="1">
      <c r="B117" s="678"/>
      <c r="C117" s="679"/>
      <c r="D117" s="680"/>
      <c r="E117" s="679"/>
      <c r="F117" s="680"/>
      <c r="G117" s="680"/>
      <c r="H117" s="681"/>
      <c r="I117" s="681"/>
      <c r="M117" s="197"/>
      <c r="S117" s="198"/>
      <c r="T117" s="199"/>
    </row>
    <row r="118" spans="2:20" s="196" customFormat="1">
      <c r="B118" s="678"/>
      <c r="C118" s="679"/>
      <c r="D118" s="680"/>
      <c r="E118" s="679"/>
      <c r="F118" s="680"/>
      <c r="G118" s="680"/>
      <c r="H118" s="681"/>
      <c r="I118" s="681"/>
      <c r="M118" s="197"/>
      <c r="S118" s="198"/>
      <c r="T118" s="199"/>
    </row>
    <row r="119" spans="2:20" s="196" customFormat="1">
      <c r="B119" s="678"/>
      <c r="C119" s="679"/>
      <c r="D119" s="680"/>
      <c r="E119" s="679"/>
      <c r="F119" s="680"/>
      <c r="G119" s="680"/>
      <c r="H119" s="681"/>
      <c r="I119" s="681"/>
      <c r="M119" s="197"/>
      <c r="S119" s="198"/>
      <c r="T119" s="199"/>
    </row>
    <row r="120" spans="2:20" s="196" customFormat="1">
      <c r="B120" s="678"/>
      <c r="C120" s="679"/>
      <c r="D120" s="680"/>
      <c r="E120" s="679"/>
      <c r="F120" s="680"/>
      <c r="G120" s="680"/>
      <c r="H120" s="681"/>
      <c r="I120" s="681"/>
      <c r="M120" s="197"/>
      <c r="S120" s="198"/>
      <c r="T120" s="199"/>
    </row>
    <row r="121" spans="2:20" s="196" customFormat="1">
      <c r="B121" s="678"/>
      <c r="C121" s="679"/>
      <c r="D121" s="680"/>
      <c r="E121" s="679"/>
      <c r="F121" s="680"/>
      <c r="G121" s="680"/>
      <c r="H121" s="681"/>
      <c r="I121" s="681"/>
      <c r="M121" s="197"/>
      <c r="S121" s="198"/>
      <c r="T121" s="199"/>
    </row>
    <row r="122" spans="2:20" s="196" customFormat="1">
      <c r="B122" s="678"/>
      <c r="C122" s="679"/>
      <c r="D122" s="680"/>
      <c r="E122" s="679"/>
      <c r="F122" s="680"/>
      <c r="G122" s="680"/>
      <c r="H122" s="681"/>
      <c r="I122" s="681"/>
      <c r="M122" s="197"/>
      <c r="S122" s="198"/>
      <c r="T122" s="199"/>
    </row>
    <row r="123" spans="2:20" s="196" customFormat="1">
      <c r="B123" s="678"/>
      <c r="C123" s="679"/>
      <c r="D123" s="680"/>
      <c r="E123" s="679"/>
      <c r="F123" s="680"/>
      <c r="G123" s="680"/>
      <c r="H123" s="681"/>
      <c r="I123" s="681"/>
      <c r="M123" s="197"/>
      <c r="S123" s="198"/>
      <c r="T123" s="199"/>
    </row>
    <row r="124" spans="2:20" s="196" customFormat="1">
      <c r="B124" s="678"/>
      <c r="C124" s="679"/>
      <c r="D124" s="680"/>
      <c r="E124" s="679"/>
      <c r="F124" s="680"/>
      <c r="G124" s="680"/>
      <c r="H124" s="681"/>
      <c r="I124" s="681"/>
      <c r="M124" s="197"/>
      <c r="S124" s="198"/>
      <c r="T124" s="199"/>
    </row>
    <row r="125" spans="2:20" s="196" customFormat="1">
      <c r="B125" s="678"/>
      <c r="C125" s="679"/>
      <c r="D125" s="680"/>
      <c r="E125" s="679"/>
      <c r="F125" s="680"/>
      <c r="G125" s="680"/>
      <c r="H125" s="681"/>
      <c r="I125" s="681"/>
      <c r="M125" s="197"/>
      <c r="S125" s="198"/>
      <c r="T125" s="199"/>
    </row>
    <row r="126" spans="2:20" s="196" customFormat="1">
      <c r="B126" s="678"/>
      <c r="C126" s="679"/>
      <c r="D126" s="680"/>
      <c r="E126" s="679"/>
      <c r="F126" s="680"/>
      <c r="G126" s="680"/>
      <c r="H126" s="681"/>
      <c r="I126" s="681"/>
      <c r="M126" s="197"/>
      <c r="S126" s="198"/>
      <c r="T126" s="199"/>
    </row>
    <row r="127" spans="2:20" s="196" customFormat="1">
      <c r="B127" s="678"/>
      <c r="C127" s="679"/>
      <c r="D127" s="680"/>
      <c r="E127" s="679"/>
      <c r="F127" s="680"/>
      <c r="G127" s="680"/>
      <c r="H127" s="681"/>
      <c r="I127" s="681"/>
      <c r="M127" s="197"/>
      <c r="S127" s="198"/>
      <c r="T127" s="199"/>
    </row>
    <row r="128" spans="2:20" s="196" customFormat="1">
      <c r="B128" s="678"/>
      <c r="C128" s="679"/>
      <c r="D128" s="680"/>
      <c r="E128" s="679"/>
      <c r="F128" s="680"/>
      <c r="G128" s="680"/>
      <c r="H128" s="681"/>
      <c r="I128" s="681"/>
      <c r="M128" s="197"/>
      <c r="S128" s="198"/>
      <c r="T128" s="199"/>
    </row>
    <row r="129" spans="2:20" s="196" customFormat="1">
      <c r="B129" s="678"/>
      <c r="C129" s="679"/>
      <c r="D129" s="680"/>
      <c r="E129" s="679"/>
      <c r="F129" s="680"/>
      <c r="G129" s="680"/>
      <c r="H129" s="681"/>
      <c r="I129" s="681"/>
      <c r="M129" s="197"/>
      <c r="S129" s="198"/>
      <c r="T129" s="199"/>
    </row>
    <row r="130" spans="2:20" s="196" customFormat="1">
      <c r="B130" s="678"/>
      <c r="C130" s="679"/>
      <c r="D130" s="680"/>
      <c r="E130" s="679"/>
      <c r="F130" s="680"/>
      <c r="G130" s="680"/>
      <c r="H130" s="681"/>
      <c r="I130" s="681"/>
      <c r="M130" s="197"/>
      <c r="S130" s="198"/>
      <c r="T130" s="199"/>
    </row>
    <row r="131" spans="2:20" s="196" customFormat="1">
      <c r="B131" s="678"/>
      <c r="C131" s="679"/>
      <c r="D131" s="680"/>
      <c r="E131" s="679"/>
      <c r="F131" s="680"/>
      <c r="G131" s="680"/>
      <c r="H131" s="681"/>
      <c r="I131" s="681"/>
      <c r="M131" s="197"/>
      <c r="S131" s="198"/>
      <c r="T131" s="199"/>
    </row>
    <row r="132" spans="2:20" s="196" customFormat="1">
      <c r="B132" s="678"/>
      <c r="C132" s="679"/>
      <c r="D132" s="680"/>
      <c r="E132" s="679"/>
      <c r="F132" s="680"/>
      <c r="G132" s="680"/>
      <c r="H132" s="681"/>
      <c r="I132" s="681"/>
      <c r="M132" s="197"/>
      <c r="S132" s="198"/>
      <c r="T132" s="199"/>
    </row>
    <row r="133" spans="2:20" s="196" customFormat="1">
      <c r="B133" s="678"/>
      <c r="C133" s="679"/>
      <c r="D133" s="680"/>
      <c r="E133" s="679"/>
      <c r="F133" s="680"/>
      <c r="G133" s="680"/>
      <c r="H133" s="681"/>
      <c r="I133" s="681"/>
      <c r="M133" s="197"/>
      <c r="S133" s="198"/>
      <c r="T133" s="199"/>
    </row>
    <row r="134" spans="2:20" s="196" customFormat="1">
      <c r="B134" s="678"/>
      <c r="C134" s="679"/>
      <c r="D134" s="680"/>
      <c r="E134" s="679"/>
      <c r="F134" s="680"/>
      <c r="G134" s="680"/>
      <c r="H134" s="681"/>
      <c r="I134" s="681"/>
      <c r="M134" s="197"/>
      <c r="S134" s="198"/>
      <c r="T134" s="199"/>
    </row>
    <row r="135" spans="2:20" s="196" customFormat="1">
      <c r="B135" s="678"/>
      <c r="C135" s="679"/>
      <c r="D135" s="680"/>
      <c r="E135" s="679"/>
      <c r="F135" s="680"/>
      <c r="G135" s="680"/>
      <c r="H135" s="681"/>
      <c r="I135" s="681"/>
      <c r="M135" s="197"/>
      <c r="S135" s="198"/>
      <c r="T135" s="199"/>
    </row>
    <row r="136" spans="2:20" s="196" customFormat="1">
      <c r="B136" s="678"/>
      <c r="C136" s="679"/>
      <c r="D136" s="680"/>
      <c r="E136" s="679"/>
      <c r="F136" s="680"/>
      <c r="G136" s="680"/>
      <c r="H136" s="681"/>
      <c r="I136" s="681"/>
      <c r="M136" s="197"/>
      <c r="S136" s="198"/>
      <c r="T136" s="199"/>
    </row>
    <row r="137" spans="2:20" s="196" customFormat="1">
      <c r="B137" s="678"/>
      <c r="C137" s="679"/>
      <c r="D137" s="680"/>
      <c r="E137" s="679"/>
      <c r="F137" s="680"/>
      <c r="G137" s="680"/>
      <c r="H137" s="681"/>
      <c r="I137" s="681"/>
      <c r="M137" s="197"/>
      <c r="S137" s="198"/>
      <c r="T137" s="199"/>
    </row>
    <row r="138" spans="2:20" s="196" customFormat="1">
      <c r="B138" s="678"/>
      <c r="C138" s="679"/>
      <c r="D138" s="680"/>
      <c r="E138" s="679"/>
      <c r="F138" s="680"/>
      <c r="G138" s="680"/>
      <c r="H138" s="681"/>
      <c r="I138" s="681"/>
      <c r="M138" s="197"/>
      <c r="S138" s="198"/>
      <c r="T138" s="199"/>
    </row>
    <row r="139" spans="2:20" s="196" customFormat="1">
      <c r="B139" s="678"/>
      <c r="C139" s="679"/>
      <c r="D139" s="680"/>
      <c r="E139" s="679"/>
      <c r="F139" s="680"/>
      <c r="G139" s="680"/>
      <c r="H139" s="681"/>
      <c r="I139" s="681"/>
      <c r="M139" s="197"/>
      <c r="S139" s="198"/>
      <c r="T139" s="199"/>
    </row>
    <row r="140" spans="2:20" s="196" customFormat="1">
      <c r="B140" s="678"/>
      <c r="C140" s="679"/>
      <c r="D140" s="680"/>
      <c r="E140" s="679"/>
      <c r="F140" s="680"/>
      <c r="G140" s="680"/>
      <c r="H140" s="681"/>
      <c r="I140" s="681"/>
      <c r="M140" s="197"/>
      <c r="S140" s="198"/>
      <c r="T140" s="199"/>
    </row>
    <row r="141" spans="2:20" s="196" customFormat="1">
      <c r="B141" s="678"/>
      <c r="C141" s="679"/>
      <c r="D141" s="680"/>
      <c r="E141" s="679"/>
      <c r="F141" s="680"/>
      <c r="G141" s="680"/>
      <c r="H141" s="681"/>
      <c r="I141" s="681"/>
      <c r="M141" s="197"/>
      <c r="S141" s="198"/>
      <c r="T141" s="199"/>
    </row>
    <row r="142" spans="2:20" s="196" customFormat="1">
      <c r="B142" s="678"/>
      <c r="C142" s="679"/>
      <c r="D142" s="680"/>
      <c r="E142" s="679"/>
      <c r="F142" s="680"/>
      <c r="G142" s="680"/>
      <c r="H142" s="681"/>
      <c r="I142" s="681"/>
      <c r="M142" s="197"/>
      <c r="S142" s="198"/>
      <c r="T142" s="199"/>
    </row>
    <row r="143" spans="2:20" s="196" customFormat="1">
      <c r="B143" s="678"/>
      <c r="C143" s="679"/>
      <c r="D143" s="680"/>
      <c r="E143" s="679"/>
      <c r="F143" s="680"/>
      <c r="G143" s="680"/>
      <c r="H143" s="681"/>
      <c r="I143" s="681"/>
      <c r="M143" s="197"/>
      <c r="S143" s="198"/>
      <c r="T143" s="199"/>
    </row>
    <row r="144" spans="2:20" s="196" customFormat="1">
      <c r="B144" s="678"/>
      <c r="C144" s="679"/>
      <c r="D144" s="680"/>
      <c r="E144" s="679"/>
      <c r="F144" s="680"/>
      <c r="G144" s="680"/>
      <c r="H144" s="681"/>
      <c r="I144" s="681"/>
      <c r="M144" s="197"/>
      <c r="S144" s="198"/>
      <c r="T144" s="199"/>
    </row>
    <row r="145" spans="2:20" s="196" customFormat="1">
      <c r="B145" s="678"/>
      <c r="C145" s="679"/>
      <c r="D145" s="680"/>
      <c r="E145" s="679"/>
      <c r="F145" s="680"/>
      <c r="G145" s="680"/>
      <c r="H145" s="681"/>
      <c r="I145" s="681"/>
      <c r="M145" s="197"/>
      <c r="S145" s="198"/>
      <c r="T145" s="199"/>
    </row>
    <row r="146" spans="2:20" s="196" customFormat="1">
      <c r="B146" s="678"/>
      <c r="C146" s="679"/>
      <c r="D146" s="680"/>
      <c r="E146" s="679"/>
      <c r="F146" s="680"/>
      <c r="G146" s="680"/>
      <c r="H146" s="681"/>
      <c r="I146" s="681"/>
      <c r="M146" s="197"/>
      <c r="S146" s="198"/>
      <c r="T146" s="199"/>
    </row>
    <row r="147" spans="2:20" s="196" customFormat="1">
      <c r="B147" s="678"/>
      <c r="C147" s="679"/>
      <c r="D147" s="680"/>
      <c r="E147" s="679"/>
      <c r="F147" s="680"/>
      <c r="G147" s="680"/>
      <c r="H147" s="681"/>
      <c r="I147" s="681"/>
      <c r="M147" s="197"/>
      <c r="S147" s="198"/>
      <c r="T147" s="199"/>
    </row>
    <row r="148" spans="2:20" s="196" customFormat="1">
      <c r="B148" s="678"/>
      <c r="C148" s="679"/>
      <c r="D148" s="680"/>
      <c r="E148" s="679"/>
      <c r="F148" s="680"/>
      <c r="G148" s="680"/>
      <c r="H148" s="681"/>
      <c r="I148" s="681"/>
      <c r="M148" s="197"/>
      <c r="S148" s="198"/>
      <c r="T148" s="199"/>
    </row>
    <row r="149" spans="2:20" s="196" customFormat="1">
      <c r="B149" s="678"/>
      <c r="C149" s="679"/>
      <c r="D149" s="680"/>
      <c r="E149" s="679"/>
      <c r="F149" s="680"/>
      <c r="G149" s="680"/>
      <c r="H149" s="681"/>
      <c r="I149" s="681"/>
      <c r="M149" s="197"/>
      <c r="S149" s="198"/>
      <c r="T149" s="199"/>
    </row>
    <row r="150" spans="2:20" s="196" customFormat="1">
      <c r="B150" s="678"/>
      <c r="C150" s="679"/>
      <c r="D150" s="680"/>
      <c r="E150" s="679"/>
      <c r="F150" s="680"/>
      <c r="G150" s="680"/>
      <c r="H150" s="681"/>
      <c r="I150" s="681"/>
      <c r="M150" s="197"/>
      <c r="S150" s="198"/>
      <c r="T150" s="199"/>
    </row>
    <row r="151" spans="2:20" s="196" customFormat="1">
      <c r="B151" s="678"/>
      <c r="C151" s="679"/>
      <c r="D151" s="680"/>
      <c r="E151" s="679"/>
      <c r="F151" s="680"/>
      <c r="G151" s="680"/>
      <c r="H151" s="681"/>
      <c r="I151" s="681"/>
      <c r="M151" s="197"/>
      <c r="S151" s="198"/>
      <c r="T151" s="199"/>
    </row>
    <row r="152" spans="2:20" s="196" customFormat="1">
      <c r="B152" s="678"/>
      <c r="C152" s="679"/>
      <c r="D152" s="680"/>
      <c r="E152" s="679"/>
      <c r="F152" s="680"/>
      <c r="G152" s="680"/>
      <c r="H152" s="681"/>
      <c r="I152" s="681"/>
      <c r="M152" s="197"/>
      <c r="S152" s="198"/>
      <c r="T152" s="199"/>
    </row>
    <row r="153" spans="2:20" s="196" customFormat="1">
      <c r="B153" s="678"/>
      <c r="C153" s="679"/>
      <c r="D153" s="680"/>
      <c r="E153" s="679"/>
      <c r="F153" s="680"/>
      <c r="G153" s="680"/>
      <c r="H153" s="681"/>
      <c r="I153" s="681"/>
      <c r="M153" s="197"/>
      <c r="S153" s="198"/>
      <c r="T153" s="199"/>
    </row>
    <row r="154" spans="2:20" s="196" customFormat="1">
      <c r="B154" s="678"/>
      <c r="C154" s="679"/>
      <c r="D154" s="680"/>
      <c r="E154" s="679"/>
      <c r="F154" s="680"/>
      <c r="G154" s="680"/>
      <c r="H154" s="681"/>
      <c r="I154" s="681"/>
      <c r="M154" s="197"/>
      <c r="S154" s="198"/>
      <c r="T154" s="199"/>
    </row>
    <row r="155" spans="2:20" s="196" customFormat="1">
      <c r="B155" s="678"/>
      <c r="C155" s="679"/>
      <c r="D155" s="680"/>
      <c r="E155" s="679"/>
      <c r="F155" s="680"/>
      <c r="G155" s="680"/>
      <c r="H155" s="681"/>
      <c r="I155" s="681"/>
      <c r="M155" s="197"/>
      <c r="S155" s="198"/>
      <c r="T155" s="199"/>
    </row>
    <row r="156" spans="2:20" s="196" customFormat="1">
      <c r="B156" s="678"/>
      <c r="C156" s="679"/>
      <c r="D156" s="680"/>
      <c r="E156" s="679"/>
      <c r="F156" s="680"/>
      <c r="G156" s="680"/>
      <c r="H156" s="681"/>
      <c r="I156" s="681"/>
      <c r="M156" s="197"/>
      <c r="S156" s="198"/>
      <c r="T156" s="199"/>
    </row>
    <row r="157" spans="2:20" s="196" customFormat="1">
      <c r="B157" s="678"/>
      <c r="C157" s="679"/>
      <c r="D157" s="680"/>
      <c r="E157" s="679"/>
      <c r="F157" s="680"/>
      <c r="G157" s="680"/>
      <c r="H157" s="681"/>
      <c r="I157" s="681"/>
      <c r="M157" s="197"/>
      <c r="S157" s="198"/>
      <c r="T157" s="199"/>
    </row>
    <row r="158" spans="2:20" s="196" customFormat="1">
      <c r="B158" s="678"/>
      <c r="C158" s="679"/>
      <c r="D158" s="680"/>
      <c r="E158" s="679"/>
      <c r="F158" s="680"/>
      <c r="G158" s="680"/>
      <c r="H158" s="681"/>
      <c r="I158" s="681"/>
      <c r="M158" s="197"/>
      <c r="S158" s="198"/>
      <c r="T158" s="199"/>
    </row>
    <row r="159" spans="2:20" s="196" customFormat="1">
      <c r="B159" s="678"/>
      <c r="C159" s="679"/>
      <c r="D159" s="680"/>
      <c r="E159" s="679"/>
      <c r="F159" s="680"/>
      <c r="G159" s="680"/>
      <c r="H159" s="681"/>
      <c r="I159" s="681"/>
      <c r="M159" s="197"/>
      <c r="S159" s="198"/>
      <c r="T159" s="199"/>
    </row>
    <row r="160" spans="2:20" s="196" customFormat="1">
      <c r="B160" s="678"/>
      <c r="C160" s="679"/>
      <c r="D160" s="680"/>
      <c r="E160" s="679"/>
      <c r="F160" s="680"/>
      <c r="G160" s="680"/>
      <c r="H160" s="681"/>
      <c r="I160" s="681"/>
      <c r="M160" s="197"/>
      <c r="S160" s="198"/>
      <c r="T160" s="199"/>
    </row>
    <row r="161" spans="2:20" s="196" customFormat="1">
      <c r="B161" s="678"/>
      <c r="C161" s="679"/>
      <c r="D161" s="680"/>
      <c r="E161" s="679"/>
      <c r="F161" s="680"/>
      <c r="G161" s="680"/>
      <c r="H161" s="681"/>
      <c r="I161" s="681"/>
      <c r="M161" s="197"/>
      <c r="S161" s="198"/>
      <c r="T161" s="199"/>
    </row>
    <row r="162" spans="2:20" s="196" customFormat="1">
      <c r="B162" s="678"/>
      <c r="C162" s="679"/>
      <c r="D162" s="680"/>
      <c r="E162" s="679"/>
      <c r="F162" s="680"/>
      <c r="G162" s="680"/>
      <c r="H162" s="681"/>
      <c r="I162" s="681"/>
      <c r="M162" s="197"/>
      <c r="S162" s="198"/>
      <c r="T162" s="199"/>
    </row>
    <row r="163" spans="2:20" s="196" customFormat="1">
      <c r="B163" s="678"/>
      <c r="C163" s="679"/>
      <c r="D163" s="680"/>
      <c r="E163" s="679"/>
      <c r="F163" s="680"/>
      <c r="G163" s="680"/>
      <c r="H163" s="681"/>
      <c r="I163" s="681"/>
      <c r="M163" s="197"/>
      <c r="S163" s="198"/>
      <c r="T163" s="199"/>
    </row>
    <row r="164" spans="2:20" s="196" customFormat="1">
      <c r="B164" s="678"/>
      <c r="C164" s="679"/>
      <c r="D164" s="680"/>
      <c r="E164" s="679"/>
      <c r="F164" s="680"/>
      <c r="G164" s="680"/>
      <c r="H164" s="681"/>
      <c r="I164" s="681"/>
      <c r="M164" s="197"/>
      <c r="S164" s="198"/>
      <c r="T164" s="199"/>
    </row>
    <row r="165" spans="2:20" s="196" customFormat="1">
      <c r="B165" s="678"/>
      <c r="C165" s="679"/>
      <c r="D165" s="680"/>
      <c r="E165" s="679"/>
      <c r="F165" s="680"/>
      <c r="G165" s="680"/>
      <c r="H165" s="681"/>
      <c r="I165" s="681"/>
      <c r="M165" s="197"/>
      <c r="S165" s="198"/>
      <c r="T165" s="199"/>
    </row>
    <row r="166" spans="2:20" s="196" customFormat="1">
      <c r="B166" s="678"/>
      <c r="C166" s="679"/>
      <c r="D166" s="680"/>
      <c r="E166" s="679"/>
      <c r="F166" s="680"/>
      <c r="G166" s="680"/>
      <c r="H166" s="681"/>
      <c r="I166" s="681"/>
      <c r="M166" s="197"/>
      <c r="S166" s="198"/>
      <c r="T166" s="199"/>
    </row>
    <row r="167" spans="2:20" s="196" customFormat="1">
      <c r="B167" s="678"/>
      <c r="C167" s="679"/>
      <c r="D167" s="680"/>
      <c r="E167" s="679"/>
      <c r="F167" s="680"/>
      <c r="G167" s="680"/>
      <c r="H167" s="681"/>
      <c r="I167" s="681"/>
      <c r="M167" s="197"/>
      <c r="S167" s="198"/>
      <c r="T167" s="199"/>
    </row>
    <row r="168" spans="2:20" s="196" customFormat="1">
      <c r="B168" s="678"/>
      <c r="C168" s="679"/>
      <c r="D168" s="680"/>
      <c r="E168" s="679"/>
      <c r="F168" s="680"/>
      <c r="G168" s="680"/>
      <c r="H168" s="681"/>
      <c r="I168" s="681"/>
      <c r="M168" s="197"/>
      <c r="S168" s="198"/>
      <c r="T168" s="199"/>
    </row>
    <row r="169" spans="2:20" s="196" customFormat="1">
      <c r="B169" s="678"/>
      <c r="C169" s="679"/>
      <c r="D169" s="680"/>
      <c r="E169" s="679"/>
      <c r="F169" s="680"/>
      <c r="G169" s="680"/>
      <c r="H169" s="681"/>
      <c r="I169" s="681"/>
      <c r="M169" s="197"/>
      <c r="S169" s="198"/>
      <c r="T169" s="199"/>
    </row>
    <row r="170" spans="2:20" s="196" customFormat="1">
      <c r="B170" s="678"/>
      <c r="C170" s="679"/>
      <c r="D170" s="680"/>
      <c r="E170" s="679"/>
      <c r="F170" s="680"/>
      <c r="G170" s="680"/>
      <c r="H170" s="681"/>
      <c r="I170" s="681"/>
      <c r="M170" s="197"/>
      <c r="S170" s="198"/>
      <c r="T170" s="199"/>
    </row>
    <row r="171" spans="2:20" s="196" customFormat="1">
      <c r="B171" s="678"/>
      <c r="C171" s="679"/>
      <c r="D171" s="680"/>
      <c r="E171" s="679"/>
      <c r="F171" s="680"/>
      <c r="G171" s="680"/>
      <c r="H171" s="681"/>
      <c r="I171" s="681"/>
      <c r="M171" s="197"/>
      <c r="S171" s="198"/>
      <c r="T171" s="199"/>
    </row>
    <row r="172" spans="2:20" s="196" customFormat="1">
      <c r="B172" s="678"/>
      <c r="C172" s="679"/>
      <c r="D172" s="680"/>
      <c r="E172" s="679"/>
      <c r="F172" s="680"/>
      <c r="G172" s="680"/>
      <c r="H172" s="681"/>
      <c r="I172" s="681"/>
      <c r="M172" s="197"/>
      <c r="S172" s="198"/>
      <c r="T172" s="199"/>
    </row>
    <row r="173" spans="2:20" s="196" customFormat="1">
      <c r="B173" s="678"/>
      <c r="C173" s="679"/>
      <c r="D173" s="680"/>
      <c r="E173" s="679"/>
      <c r="F173" s="680"/>
      <c r="G173" s="680"/>
      <c r="H173" s="681"/>
      <c r="I173" s="681"/>
      <c r="M173" s="197"/>
      <c r="S173" s="198"/>
      <c r="T173" s="199"/>
    </row>
    <row r="174" spans="2:20" s="196" customFormat="1">
      <c r="B174" s="678"/>
      <c r="C174" s="679"/>
      <c r="D174" s="680"/>
      <c r="E174" s="679"/>
      <c r="F174" s="680"/>
      <c r="G174" s="680"/>
      <c r="H174" s="681"/>
      <c r="I174" s="681"/>
      <c r="M174" s="197"/>
      <c r="S174" s="198"/>
      <c r="T174" s="199"/>
    </row>
    <row r="175" spans="2:20" s="196" customFormat="1">
      <c r="B175" s="678"/>
      <c r="C175" s="679"/>
      <c r="D175" s="680"/>
      <c r="E175" s="679"/>
      <c r="F175" s="680"/>
      <c r="G175" s="680"/>
      <c r="H175" s="681"/>
      <c r="I175" s="681"/>
      <c r="M175" s="197"/>
      <c r="S175" s="198"/>
      <c r="T175" s="199"/>
    </row>
    <row r="176" spans="2:20" s="196" customFormat="1">
      <c r="B176" s="678"/>
      <c r="C176" s="679"/>
      <c r="D176" s="680"/>
      <c r="E176" s="679"/>
      <c r="F176" s="680"/>
      <c r="G176" s="680"/>
      <c r="H176" s="681"/>
      <c r="I176" s="681"/>
      <c r="M176" s="197"/>
      <c r="S176" s="198"/>
      <c r="T176" s="199"/>
    </row>
    <row r="177" spans="2:20" s="196" customFormat="1">
      <c r="B177" s="678"/>
      <c r="C177" s="679"/>
      <c r="D177" s="680"/>
      <c r="E177" s="679"/>
      <c r="F177" s="680"/>
      <c r="G177" s="680"/>
      <c r="H177" s="681"/>
      <c r="I177" s="681"/>
      <c r="M177" s="197"/>
      <c r="S177" s="198"/>
      <c r="T177" s="199"/>
    </row>
    <row r="178" spans="2:20" s="196" customFormat="1">
      <c r="B178" s="678"/>
      <c r="C178" s="679"/>
      <c r="D178" s="680"/>
      <c r="E178" s="679"/>
      <c r="F178" s="680"/>
      <c r="G178" s="680"/>
      <c r="H178" s="681"/>
      <c r="I178" s="681"/>
      <c r="M178" s="197"/>
      <c r="S178" s="198"/>
      <c r="T178" s="199"/>
    </row>
    <row r="179" spans="2:20" s="196" customFormat="1">
      <c r="B179" s="678"/>
      <c r="C179" s="679"/>
      <c r="D179" s="680"/>
      <c r="E179" s="679"/>
      <c r="F179" s="680"/>
      <c r="G179" s="680"/>
      <c r="H179" s="681"/>
      <c r="I179" s="681"/>
      <c r="M179" s="197"/>
      <c r="S179" s="198"/>
      <c r="T179" s="199"/>
    </row>
    <row r="180" spans="2:20" s="196" customFormat="1">
      <c r="B180" s="678"/>
      <c r="C180" s="679"/>
      <c r="D180" s="680"/>
      <c r="E180" s="679"/>
      <c r="F180" s="680"/>
      <c r="G180" s="680"/>
      <c r="H180" s="681"/>
      <c r="I180" s="681"/>
      <c r="M180" s="197"/>
      <c r="S180" s="198"/>
      <c r="T180" s="199"/>
    </row>
    <row r="181" spans="2:20" s="196" customFormat="1">
      <c r="B181" s="678"/>
      <c r="C181" s="679"/>
      <c r="D181" s="680"/>
      <c r="E181" s="679"/>
      <c r="F181" s="680"/>
      <c r="G181" s="680"/>
      <c r="H181" s="681"/>
      <c r="I181" s="681"/>
      <c r="M181" s="197"/>
      <c r="S181" s="198"/>
      <c r="T181" s="199"/>
    </row>
    <row r="182" spans="2:20" s="196" customFormat="1">
      <c r="B182" s="678"/>
      <c r="C182" s="679"/>
      <c r="D182" s="680"/>
      <c r="E182" s="679"/>
      <c r="F182" s="680"/>
      <c r="G182" s="680"/>
      <c r="H182" s="681"/>
      <c r="I182" s="681"/>
      <c r="M182" s="197"/>
      <c r="S182" s="198"/>
      <c r="T182" s="199"/>
    </row>
    <row r="183" spans="2:20" s="196" customFormat="1">
      <c r="B183" s="678"/>
      <c r="C183" s="679"/>
      <c r="D183" s="680"/>
      <c r="E183" s="679"/>
      <c r="F183" s="680"/>
      <c r="G183" s="680"/>
      <c r="H183" s="681"/>
      <c r="I183" s="681"/>
      <c r="M183" s="197"/>
      <c r="S183" s="198"/>
      <c r="T183" s="199"/>
    </row>
    <row r="184" spans="2:20" s="196" customFormat="1">
      <c r="B184" s="678"/>
      <c r="C184" s="679"/>
      <c r="D184" s="680"/>
      <c r="E184" s="679"/>
      <c r="F184" s="680"/>
      <c r="G184" s="680"/>
      <c r="H184" s="681"/>
      <c r="I184" s="681"/>
      <c r="M184" s="197"/>
      <c r="S184" s="198"/>
      <c r="T184" s="199"/>
    </row>
    <row r="185" spans="2:20" s="196" customFormat="1">
      <c r="B185" s="678"/>
      <c r="C185" s="679"/>
      <c r="D185" s="680"/>
      <c r="E185" s="679"/>
      <c r="F185" s="680"/>
      <c r="G185" s="680"/>
      <c r="H185" s="681"/>
      <c r="I185" s="681"/>
      <c r="M185" s="197"/>
      <c r="S185" s="198"/>
      <c r="T185" s="199"/>
    </row>
    <row r="186" spans="2:20" s="196" customFormat="1">
      <c r="B186" s="678"/>
      <c r="C186" s="679"/>
      <c r="D186" s="680"/>
      <c r="E186" s="679"/>
      <c r="F186" s="680"/>
      <c r="G186" s="680"/>
      <c r="H186" s="681"/>
      <c r="I186" s="681"/>
      <c r="M186" s="197"/>
      <c r="S186" s="198"/>
      <c r="T186" s="199"/>
    </row>
    <row r="187" spans="2:20" s="196" customFormat="1">
      <c r="B187" s="678"/>
      <c r="C187" s="679"/>
      <c r="D187" s="680"/>
      <c r="E187" s="679"/>
      <c r="F187" s="680"/>
      <c r="G187" s="680"/>
      <c r="H187" s="681"/>
      <c r="I187" s="681"/>
      <c r="M187" s="197"/>
      <c r="S187" s="198"/>
      <c r="T187" s="199"/>
    </row>
    <row r="188" spans="2:20" s="196" customFormat="1">
      <c r="B188" s="678"/>
      <c r="C188" s="679"/>
      <c r="D188" s="680"/>
      <c r="E188" s="679"/>
      <c r="F188" s="680"/>
      <c r="G188" s="680"/>
      <c r="H188" s="681"/>
      <c r="I188" s="681"/>
      <c r="M188" s="197"/>
      <c r="S188" s="198"/>
      <c r="T188" s="199"/>
    </row>
    <row r="189" spans="2:20" s="196" customFormat="1">
      <c r="B189" s="678"/>
      <c r="C189" s="679"/>
      <c r="D189" s="680"/>
      <c r="E189" s="679"/>
      <c r="F189" s="680"/>
      <c r="G189" s="680"/>
      <c r="H189" s="681"/>
      <c r="I189" s="681"/>
      <c r="M189" s="197"/>
      <c r="S189" s="198"/>
      <c r="T189" s="199"/>
    </row>
    <row r="190" spans="2:20" s="196" customFormat="1">
      <c r="B190" s="678"/>
      <c r="C190" s="679"/>
      <c r="D190" s="680"/>
      <c r="E190" s="679"/>
      <c r="F190" s="680"/>
      <c r="G190" s="680"/>
      <c r="H190" s="681"/>
      <c r="I190" s="681"/>
      <c r="M190" s="197"/>
      <c r="S190" s="198"/>
      <c r="T190" s="199"/>
    </row>
    <row r="191" spans="2:20" s="196" customFormat="1">
      <c r="B191" s="678"/>
      <c r="C191" s="679"/>
      <c r="D191" s="680"/>
      <c r="E191" s="679"/>
      <c r="F191" s="680"/>
      <c r="G191" s="680"/>
      <c r="H191" s="681"/>
      <c r="I191" s="681"/>
      <c r="M191" s="197"/>
      <c r="S191" s="198"/>
      <c r="T191" s="199"/>
    </row>
    <row r="192" spans="2:20" s="196" customFormat="1">
      <c r="B192" s="678"/>
      <c r="C192" s="679"/>
      <c r="D192" s="680"/>
      <c r="E192" s="679"/>
      <c r="F192" s="680"/>
      <c r="G192" s="680"/>
      <c r="H192" s="681"/>
      <c r="I192" s="681"/>
      <c r="M192" s="197"/>
      <c r="S192" s="198"/>
      <c r="T192" s="199"/>
    </row>
    <row r="193" spans="2:20" s="196" customFormat="1">
      <c r="B193" s="678"/>
      <c r="C193" s="679"/>
      <c r="D193" s="680"/>
      <c r="E193" s="679"/>
      <c r="F193" s="680"/>
      <c r="G193" s="680"/>
      <c r="H193" s="681"/>
      <c r="I193" s="681"/>
      <c r="M193" s="197"/>
      <c r="S193" s="198"/>
      <c r="T193" s="199"/>
    </row>
    <row r="194" spans="2:20" s="196" customFormat="1">
      <c r="B194" s="678"/>
      <c r="C194" s="679"/>
      <c r="D194" s="680"/>
      <c r="E194" s="679"/>
      <c r="F194" s="680"/>
      <c r="G194" s="680"/>
      <c r="H194" s="681"/>
      <c r="I194" s="681"/>
      <c r="M194" s="197"/>
      <c r="S194" s="198"/>
      <c r="T194" s="199"/>
    </row>
    <row r="195" spans="2:20" s="196" customFormat="1">
      <c r="B195" s="678"/>
      <c r="C195" s="679"/>
      <c r="D195" s="680"/>
      <c r="E195" s="679"/>
      <c r="F195" s="680"/>
      <c r="G195" s="680"/>
      <c r="H195" s="681"/>
      <c r="I195" s="681"/>
      <c r="M195" s="197"/>
      <c r="S195" s="198"/>
      <c r="T195" s="199"/>
    </row>
    <row r="196" spans="2:20" s="196" customFormat="1">
      <c r="B196" s="678"/>
      <c r="C196" s="679"/>
      <c r="D196" s="680"/>
      <c r="E196" s="679"/>
      <c r="F196" s="680"/>
      <c r="G196" s="680"/>
      <c r="H196" s="681"/>
      <c r="I196" s="681"/>
      <c r="M196" s="197"/>
      <c r="S196" s="198"/>
      <c r="T196" s="199"/>
    </row>
    <row r="197" spans="2:20" s="196" customFormat="1">
      <c r="B197" s="678"/>
      <c r="C197" s="679"/>
      <c r="D197" s="680"/>
      <c r="E197" s="679"/>
      <c r="F197" s="680"/>
      <c r="G197" s="680"/>
      <c r="H197" s="681"/>
      <c r="I197" s="681"/>
      <c r="M197" s="197"/>
      <c r="S197" s="198"/>
      <c r="T197" s="199"/>
    </row>
    <row r="198" spans="2:20" s="196" customFormat="1">
      <c r="B198" s="678"/>
      <c r="C198" s="679"/>
      <c r="D198" s="680"/>
      <c r="E198" s="679"/>
      <c r="F198" s="680"/>
      <c r="G198" s="680"/>
      <c r="H198" s="681"/>
      <c r="I198" s="681"/>
      <c r="M198" s="197"/>
      <c r="S198" s="198"/>
      <c r="T198" s="199"/>
    </row>
    <row r="199" spans="2:20" s="196" customFormat="1">
      <c r="B199" s="678"/>
      <c r="C199" s="679"/>
      <c r="D199" s="680"/>
      <c r="E199" s="679"/>
      <c r="F199" s="680"/>
      <c r="G199" s="680"/>
      <c r="H199" s="681"/>
      <c r="I199" s="681"/>
      <c r="M199" s="197"/>
      <c r="S199" s="198"/>
      <c r="T199" s="199"/>
    </row>
    <row r="200" spans="2:20" s="196" customFormat="1">
      <c r="B200" s="678"/>
      <c r="C200" s="679"/>
      <c r="D200" s="680"/>
      <c r="E200" s="679"/>
      <c r="F200" s="680"/>
      <c r="G200" s="680"/>
      <c r="H200" s="681"/>
      <c r="I200" s="681"/>
      <c r="M200" s="197"/>
      <c r="S200" s="198"/>
      <c r="T200" s="199"/>
    </row>
    <row r="201" spans="2:20" s="196" customFormat="1">
      <c r="B201" s="678"/>
      <c r="C201" s="679"/>
      <c r="D201" s="680"/>
      <c r="E201" s="679"/>
      <c r="F201" s="680"/>
      <c r="G201" s="680"/>
      <c r="H201" s="681"/>
      <c r="I201" s="681"/>
      <c r="M201" s="197"/>
      <c r="S201" s="198"/>
      <c r="T201" s="199"/>
    </row>
    <row r="202" spans="2:20" s="196" customFormat="1">
      <c r="B202" s="678"/>
      <c r="C202" s="679"/>
      <c r="D202" s="680"/>
      <c r="E202" s="679"/>
      <c r="F202" s="680"/>
      <c r="G202" s="680"/>
      <c r="H202" s="681"/>
      <c r="I202" s="681"/>
      <c r="M202" s="197"/>
      <c r="S202" s="198"/>
      <c r="T202" s="199"/>
    </row>
    <row r="203" spans="2:20" s="196" customFormat="1">
      <c r="B203" s="678"/>
      <c r="C203" s="679"/>
      <c r="D203" s="680"/>
      <c r="E203" s="679"/>
      <c r="F203" s="680"/>
      <c r="G203" s="680"/>
      <c r="H203" s="681"/>
      <c r="I203" s="681"/>
      <c r="M203" s="197"/>
      <c r="S203" s="198"/>
      <c r="T203" s="199"/>
    </row>
    <row r="204" spans="2:20" s="196" customFormat="1">
      <c r="B204" s="678"/>
      <c r="C204" s="679"/>
      <c r="D204" s="680"/>
      <c r="E204" s="679"/>
      <c r="F204" s="680"/>
      <c r="G204" s="680"/>
      <c r="H204" s="681"/>
      <c r="I204" s="681"/>
      <c r="M204" s="197"/>
      <c r="S204" s="198"/>
      <c r="T204" s="199"/>
    </row>
    <row r="205" spans="2:20" s="196" customFormat="1">
      <c r="B205" s="678"/>
      <c r="C205" s="679"/>
      <c r="D205" s="680"/>
      <c r="E205" s="679"/>
      <c r="F205" s="680"/>
      <c r="G205" s="680"/>
      <c r="H205" s="681"/>
      <c r="I205" s="681"/>
      <c r="M205" s="197"/>
      <c r="S205" s="198"/>
      <c r="T205" s="199"/>
    </row>
    <row r="206" spans="2:20" s="196" customFormat="1">
      <c r="B206" s="678"/>
      <c r="C206" s="679"/>
      <c r="D206" s="680"/>
      <c r="E206" s="679"/>
      <c r="F206" s="680"/>
      <c r="G206" s="680"/>
      <c r="H206" s="681"/>
      <c r="I206" s="681"/>
      <c r="M206" s="197"/>
      <c r="S206" s="198"/>
      <c r="T206" s="199"/>
    </row>
    <row r="207" spans="2:20" s="196" customFormat="1">
      <c r="B207" s="678"/>
      <c r="C207" s="679"/>
      <c r="D207" s="680"/>
      <c r="E207" s="679"/>
      <c r="F207" s="680"/>
      <c r="G207" s="680"/>
      <c r="H207" s="681"/>
      <c r="I207" s="681"/>
      <c r="M207" s="197"/>
      <c r="S207" s="198"/>
      <c r="T207" s="199"/>
    </row>
    <row r="208" spans="2:20" s="196" customFormat="1">
      <c r="B208" s="678"/>
      <c r="C208" s="679"/>
      <c r="D208" s="680"/>
      <c r="E208" s="679"/>
      <c r="F208" s="680"/>
      <c r="G208" s="680"/>
      <c r="H208" s="681"/>
      <c r="I208" s="681"/>
      <c r="M208" s="197"/>
      <c r="S208" s="198"/>
      <c r="T208" s="199"/>
    </row>
    <row r="209" spans="2:20" s="196" customFormat="1">
      <c r="B209" s="678"/>
      <c r="C209" s="679"/>
      <c r="D209" s="680"/>
      <c r="E209" s="679"/>
      <c r="F209" s="680"/>
      <c r="G209" s="680"/>
      <c r="H209" s="681"/>
      <c r="I209" s="681"/>
      <c r="M209" s="197"/>
      <c r="S209" s="198"/>
      <c r="T209" s="199"/>
    </row>
    <row r="210" spans="2:20" s="196" customFormat="1">
      <c r="B210" s="678"/>
      <c r="C210" s="679"/>
      <c r="D210" s="680"/>
      <c r="E210" s="679"/>
      <c r="F210" s="680"/>
      <c r="G210" s="680"/>
      <c r="H210" s="681"/>
      <c r="I210" s="681"/>
      <c r="M210" s="197"/>
      <c r="S210" s="198"/>
      <c r="T210" s="199"/>
    </row>
    <row r="211" spans="2:20" s="196" customFormat="1">
      <c r="B211" s="678"/>
      <c r="C211" s="679"/>
      <c r="D211" s="680"/>
      <c r="E211" s="679"/>
      <c r="F211" s="680"/>
      <c r="G211" s="680"/>
      <c r="H211" s="681"/>
      <c r="I211" s="681"/>
      <c r="M211" s="197"/>
      <c r="S211" s="198"/>
      <c r="T211" s="199"/>
    </row>
    <row r="212" spans="2:20" s="196" customFormat="1">
      <c r="B212" s="678"/>
      <c r="C212" s="679"/>
      <c r="D212" s="680"/>
      <c r="E212" s="679"/>
      <c r="F212" s="680"/>
      <c r="G212" s="680"/>
      <c r="H212" s="681"/>
      <c r="I212" s="681"/>
      <c r="M212" s="197"/>
      <c r="S212" s="198"/>
      <c r="T212" s="199"/>
    </row>
    <row r="213" spans="2:20" s="196" customFormat="1">
      <c r="B213" s="678"/>
      <c r="C213" s="679"/>
      <c r="D213" s="680"/>
      <c r="E213" s="679"/>
      <c r="F213" s="680"/>
      <c r="G213" s="680"/>
      <c r="H213" s="681"/>
      <c r="I213" s="681"/>
      <c r="M213" s="197"/>
      <c r="S213" s="198"/>
      <c r="T213" s="199"/>
    </row>
    <row r="214" spans="2:20" s="196" customFormat="1">
      <c r="B214" s="678"/>
      <c r="C214" s="679"/>
      <c r="D214" s="680"/>
      <c r="E214" s="679"/>
      <c r="F214" s="680"/>
      <c r="G214" s="680"/>
      <c r="H214" s="681"/>
      <c r="I214" s="681"/>
      <c r="M214" s="197"/>
      <c r="S214" s="198"/>
      <c r="T214" s="199"/>
    </row>
    <row r="215" spans="2:20" s="196" customFormat="1">
      <c r="B215" s="678"/>
      <c r="C215" s="679"/>
      <c r="D215" s="680"/>
      <c r="E215" s="679"/>
      <c r="F215" s="680"/>
      <c r="G215" s="680"/>
      <c r="H215" s="681"/>
      <c r="I215" s="681"/>
      <c r="M215" s="197"/>
      <c r="S215" s="198"/>
      <c r="T215" s="199"/>
    </row>
    <row r="216" spans="2:20" s="196" customFormat="1">
      <c r="B216" s="678"/>
      <c r="C216" s="679"/>
      <c r="D216" s="680"/>
      <c r="E216" s="679"/>
      <c r="F216" s="680"/>
      <c r="G216" s="680"/>
      <c r="H216" s="681"/>
      <c r="I216" s="681"/>
      <c r="M216" s="197"/>
      <c r="S216" s="198"/>
      <c r="T216" s="199"/>
    </row>
    <row r="217" spans="2:20" s="196" customFormat="1">
      <c r="B217" s="678"/>
      <c r="C217" s="679"/>
      <c r="D217" s="680"/>
      <c r="E217" s="679"/>
      <c r="F217" s="680"/>
      <c r="G217" s="680"/>
      <c r="H217" s="681"/>
      <c r="I217" s="681"/>
      <c r="M217" s="197"/>
      <c r="S217" s="198"/>
      <c r="T217" s="199"/>
    </row>
    <row r="218" spans="2:20" s="196" customFormat="1">
      <c r="B218" s="678"/>
      <c r="C218" s="679"/>
      <c r="D218" s="680"/>
      <c r="E218" s="679"/>
      <c r="F218" s="680"/>
      <c r="G218" s="680"/>
      <c r="H218" s="681"/>
      <c r="I218" s="681"/>
      <c r="M218" s="197"/>
      <c r="S218" s="198"/>
      <c r="T218" s="199"/>
    </row>
    <row r="219" spans="2:20" s="196" customFormat="1">
      <c r="B219" s="678"/>
      <c r="C219" s="679"/>
      <c r="D219" s="680"/>
      <c r="E219" s="679"/>
      <c r="F219" s="680"/>
      <c r="G219" s="680"/>
      <c r="H219" s="681"/>
      <c r="I219" s="681"/>
      <c r="M219" s="197"/>
      <c r="S219" s="198"/>
      <c r="T219" s="199"/>
    </row>
    <row r="220" spans="2:20" s="196" customFormat="1">
      <c r="B220" s="678"/>
      <c r="C220" s="679"/>
      <c r="D220" s="680"/>
      <c r="E220" s="679"/>
      <c r="F220" s="680"/>
      <c r="G220" s="680"/>
      <c r="H220" s="681"/>
      <c r="I220" s="681"/>
      <c r="M220" s="197"/>
      <c r="S220" s="198"/>
      <c r="T220" s="199"/>
    </row>
    <row r="221" spans="2:20" s="196" customFormat="1">
      <c r="B221" s="678"/>
      <c r="C221" s="679"/>
      <c r="D221" s="680"/>
      <c r="E221" s="679"/>
      <c r="F221" s="680"/>
      <c r="G221" s="680"/>
      <c r="H221" s="681"/>
      <c r="I221" s="681"/>
      <c r="M221" s="197"/>
      <c r="S221" s="198"/>
      <c r="T221" s="199"/>
    </row>
    <row r="222" spans="2:20" s="196" customFormat="1">
      <c r="B222" s="678"/>
      <c r="C222" s="679"/>
      <c r="D222" s="680"/>
      <c r="E222" s="679"/>
      <c r="F222" s="680"/>
      <c r="G222" s="680"/>
      <c r="H222" s="681"/>
      <c r="I222" s="681"/>
      <c r="M222" s="197"/>
      <c r="S222" s="198"/>
      <c r="T222" s="199"/>
    </row>
    <row r="223" spans="2:20" s="196" customFormat="1">
      <c r="B223" s="678"/>
      <c r="C223" s="679"/>
      <c r="D223" s="680"/>
      <c r="E223" s="679"/>
      <c r="F223" s="680"/>
      <c r="G223" s="680"/>
      <c r="H223" s="681"/>
      <c r="I223" s="681"/>
      <c r="M223" s="197"/>
      <c r="S223" s="198"/>
      <c r="T223" s="199"/>
    </row>
    <row r="224" spans="2:20" s="196" customFormat="1">
      <c r="B224" s="678"/>
      <c r="C224" s="679"/>
      <c r="D224" s="680"/>
      <c r="E224" s="679"/>
      <c r="F224" s="680"/>
      <c r="G224" s="680"/>
      <c r="H224" s="681"/>
      <c r="I224" s="681"/>
      <c r="M224" s="197"/>
      <c r="S224" s="198"/>
      <c r="T224" s="199"/>
    </row>
    <row r="225" spans="2:20" s="196" customFormat="1">
      <c r="B225" s="678"/>
      <c r="C225" s="679"/>
      <c r="D225" s="680"/>
      <c r="E225" s="679"/>
      <c r="F225" s="680"/>
      <c r="G225" s="680"/>
      <c r="H225" s="681"/>
      <c r="I225" s="681"/>
      <c r="M225" s="197"/>
      <c r="S225" s="198"/>
      <c r="T225" s="199"/>
    </row>
    <row r="226" spans="2:20" s="196" customFormat="1">
      <c r="B226" s="678"/>
      <c r="C226" s="679"/>
      <c r="D226" s="680"/>
      <c r="E226" s="679"/>
      <c r="F226" s="680"/>
      <c r="G226" s="680"/>
      <c r="H226" s="681"/>
      <c r="I226" s="681"/>
      <c r="M226" s="197"/>
      <c r="S226" s="198"/>
      <c r="T226" s="199"/>
    </row>
    <row r="227" spans="2:20" s="196" customFormat="1">
      <c r="B227" s="678"/>
      <c r="C227" s="679"/>
      <c r="D227" s="680"/>
      <c r="E227" s="679"/>
      <c r="F227" s="680"/>
      <c r="G227" s="680"/>
      <c r="H227" s="681"/>
      <c r="I227" s="681"/>
      <c r="M227" s="197"/>
      <c r="S227" s="198"/>
      <c r="T227" s="199"/>
    </row>
    <row r="228" spans="2:20" s="196" customFormat="1">
      <c r="B228" s="678"/>
      <c r="C228" s="679"/>
      <c r="D228" s="680"/>
      <c r="E228" s="679"/>
      <c r="F228" s="680"/>
      <c r="G228" s="680"/>
      <c r="H228" s="681"/>
      <c r="I228" s="681"/>
      <c r="M228" s="197"/>
      <c r="S228" s="198"/>
      <c r="T228" s="199"/>
    </row>
    <row r="229" spans="2:20" s="196" customFormat="1">
      <c r="B229" s="678"/>
      <c r="C229" s="679"/>
      <c r="D229" s="680"/>
      <c r="E229" s="679"/>
      <c r="F229" s="680"/>
      <c r="G229" s="680"/>
      <c r="H229" s="681"/>
      <c r="I229" s="681"/>
      <c r="M229" s="197"/>
      <c r="S229" s="198"/>
      <c r="T229" s="199"/>
    </row>
    <row r="230" spans="2:20" s="196" customFormat="1">
      <c r="B230" s="678"/>
      <c r="C230" s="679"/>
      <c r="D230" s="680"/>
      <c r="E230" s="679"/>
      <c r="F230" s="680"/>
      <c r="G230" s="680"/>
      <c r="H230" s="681"/>
      <c r="I230" s="681"/>
      <c r="M230" s="197"/>
      <c r="S230" s="198"/>
      <c r="T230" s="199"/>
    </row>
    <row r="231" spans="2:20" s="196" customFormat="1">
      <c r="B231" s="678"/>
      <c r="C231" s="679"/>
      <c r="D231" s="680"/>
      <c r="E231" s="679"/>
      <c r="F231" s="680"/>
      <c r="G231" s="680"/>
      <c r="H231" s="681"/>
      <c r="I231" s="681"/>
      <c r="M231" s="197"/>
      <c r="S231" s="198"/>
      <c r="T231" s="199"/>
    </row>
    <row r="232" spans="2:20" s="196" customFormat="1">
      <c r="B232" s="678"/>
      <c r="C232" s="679"/>
      <c r="D232" s="680"/>
      <c r="E232" s="679"/>
      <c r="F232" s="680"/>
      <c r="G232" s="680"/>
      <c r="H232" s="681"/>
      <c r="I232" s="681"/>
      <c r="M232" s="197"/>
      <c r="S232" s="198"/>
      <c r="T232" s="199"/>
    </row>
    <row r="233" spans="2:20" s="196" customFormat="1">
      <c r="B233" s="678"/>
      <c r="C233" s="679"/>
      <c r="D233" s="680"/>
      <c r="E233" s="679"/>
      <c r="F233" s="680"/>
      <c r="G233" s="680"/>
      <c r="H233" s="681"/>
      <c r="I233" s="681"/>
      <c r="M233" s="197"/>
      <c r="S233" s="198"/>
      <c r="T233" s="199"/>
    </row>
    <row r="234" spans="2:20" s="196" customFormat="1">
      <c r="B234" s="678"/>
      <c r="C234" s="679"/>
      <c r="D234" s="680"/>
      <c r="E234" s="679"/>
      <c r="F234" s="680"/>
      <c r="G234" s="680"/>
      <c r="H234" s="681"/>
      <c r="I234" s="681"/>
      <c r="M234" s="197"/>
      <c r="S234" s="198"/>
      <c r="T234" s="199"/>
    </row>
    <row r="235" spans="2:20" s="196" customFormat="1">
      <c r="B235" s="678"/>
      <c r="C235" s="679"/>
      <c r="D235" s="680"/>
      <c r="E235" s="679"/>
      <c r="F235" s="680"/>
      <c r="G235" s="680"/>
      <c r="H235" s="681"/>
      <c r="I235" s="681"/>
      <c r="M235" s="197"/>
      <c r="S235" s="198"/>
      <c r="T235" s="199"/>
    </row>
    <row r="236" spans="2:20" s="196" customFormat="1">
      <c r="B236" s="678"/>
      <c r="C236" s="679"/>
      <c r="D236" s="680"/>
      <c r="E236" s="679"/>
      <c r="F236" s="680"/>
      <c r="G236" s="680"/>
      <c r="H236" s="681"/>
      <c r="I236" s="681"/>
      <c r="M236" s="197"/>
      <c r="S236" s="198"/>
      <c r="T236" s="199"/>
    </row>
    <row r="237" spans="2:20" s="196" customFormat="1">
      <c r="B237" s="678"/>
      <c r="C237" s="679"/>
      <c r="D237" s="680"/>
      <c r="E237" s="679"/>
      <c r="F237" s="680"/>
      <c r="G237" s="680"/>
      <c r="H237" s="681"/>
      <c r="I237" s="681"/>
      <c r="M237" s="197"/>
      <c r="S237" s="198"/>
      <c r="T237" s="199"/>
    </row>
    <row r="238" spans="2:20" s="196" customFormat="1">
      <c r="B238" s="678"/>
      <c r="C238" s="679"/>
      <c r="D238" s="680"/>
      <c r="E238" s="679"/>
      <c r="F238" s="680"/>
      <c r="G238" s="680"/>
      <c r="H238" s="681"/>
      <c r="I238" s="681"/>
      <c r="M238" s="197"/>
      <c r="S238" s="198"/>
      <c r="T238" s="199"/>
    </row>
    <row r="239" spans="2:20" s="196" customFormat="1">
      <c r="B239" s="678"/>
      <c r="C239" s="679"/>
      <c r="D239" s="680"/>
      <c r="E239" s="679"/>
      <c r="F239" s="680"/>
      <c r="G239" s="680"/>
      <c r="H239" s="681"/>
      <c r="I239" s="681"/>
      <c r="M239" s="197"/>
      <c r="S239" s="198"/>
      <c r="T239" s="199"/>
    </row>
    <row r="240" spans="2:20" s="196" customFormat="1">
      <c r="B240" s="678"/>
      <c r="C240" s="679"/>
      <c r="D240" s="680"/>
      <c r="E240" s="679"/>
      <c r="F240" s="680"/>
      <c r="G240" s="680"/>
      <c r="H240" s="681"/>
      <c r="I240" s="681"/>
      <c r="M240" s="197"/>
      <c r="S240" s="198"/>
      <c r="T240" s="199"/>
    </row>
    <row r="241" spans="2:20" s="196" customFormat="1">
      <c r="B241" s="678"/>
      <c r="C241" s="679"/>
      <c r="D241" s="680"/>
      <c r="E241" s="679"/>
      <c r="F241" s="680"/>
      <c r="G241" s="680"/>
      <c r="H241" s="681"/>
      <c r="I241" s="681"/>
      <c r="M241" s="197"/>
      <c r="S241" s="198"/>
      <c r="T241" s="199"/>
    </row>
    <row r="242" spans="2:20" s="196" customFormat="1">
      <c r="B242" s="678"/>
      <c r="C242" s="679"/>
      <c r="D242" s="680"/>
      <c r="E242" s="679"/>
      <c r="F242" s="680"/>
      <c r="G242" s="680"/>
      <c r="H242" s="681"/>
      <c r="I242" s="681"/>
      <c r="M242" s="197"/>
      <c r="S242" s="198"/>
      <c r="T242" s="199"/>
    </row>
    <row r="243" spans="2:20" s="196" customFormat="1">
      <c r="B243" s="678"/>
      <c r="C243" s="679"/>
      <c r="D243" s="680"/>
      <c r="E243" s="679"/>
      <c r="F243" s="680"/>
      <c r="G243" s="680"/>
      <c r="H243" s="681"/>
      <c r="I243" s="681"/>
      <c r="M243" s="197"/>
      <c r="S243" s="198"/>
      <c r="T243" s="199"/>
    </row>
    <row r="244" spans="2:20" s="196" customFormat="1">
      <c r="B244" s="678"/>
      <c r="C244" s="679"/>
      <c r="D244" s="680"/>
      <c r="E244" s="679"/>
      <c r="F244" s="680"/>
      <c r="G244" s="680"/>
      <c r="H244" s="681"/>
      <c r="I244" s="681"/>
      <c r="M244" s="197"/>
      <c r="S244" s="198"/>
      <c r="T244" s="199"/>
    </row>
    <row r="245" spans="2:20" s="196" customFormat="1">
      <c r="B245" s="678"/>
      <c r="C245" s="679"/>
      <c r="D245" s="680"/>
      <c r="E245" s="679"/>
      <c r="F245" s="680"/>
      <c r="G245" s="680"/>
      <c r="H245" s="681"/>
      <c r="I245" s="681"/>
      <c r="M245" s="197"/>
      <c r="S245" s="198"/>
      <c r="T245" s="199"/>
    </row>
    <row r="246" spans="2:20" s="196" customFormat="1">
      <c r="B246" s="678"/>
      <c r="C246" s="679"/>
      <c r="D246" s="680"/>
      <c r="E246" s="679"/>
      <c r="F246" s="680"/>
      <c r="G246" s="680"/>
      <c r="H246" s="681"/>
      <c r="I246" s="681"/>
      <c r="M246" s="197"/>
      <c r="S246" s="198"/>
      <c r="T246" s="199"/>
    </row>
    <row r="247" spans="2:20" s="196" customFormat="1">
      <c r="B247" s="678"/>
      <c r="C247" s="679"/>
      <c r="D247" s="680"/>
      <c r="E247" s="679"/>
      <c r="F247" s="680"/>
      <c r="G247" s="680"/>
      <c r="H247" s="681"/>
      <c r="I247" s="681"/>
      <c r="M247" s="197"/>
      <c r="S247" s="198"/>
      <c r="T247" s="199"/>
    </row>
    <row r="248" spans="2:20" s="196" customFormat="1">
      <c r="B248" s="678"/>
      <c r="C248" s="679"/>
      <c r="D248" s="680"/>
      <c r="E248" s="679"/>
      <c r="F248" s="680"/>
      <c r="G248" s="680"/>
      <c r="H248" s="681"/>
      <c r="I248" s="681"/>
      <c r="M248" s="197"/>
      <c r="S248" s="198"/>
      <c r="T248" s="199"/>
    </row>
    <row r="249" spans="2:20" s="196" customFormat="1">
      <c r="B249" s="678"/>
      <c r="C249" s="679"/>
      <c r="D249" s="680"/>
      <c r="E249" s="679"/>
      <c r="F249" s="680"/>
      <c r="G249" s="680"/>
      <c r="H249" s="681"/>
      <c r="I249" s="681"/>
      <c r="M249" s="197"/>
      <c r="S249" s="198"/>
      <c r="T249" s="199"/>
    </row>
    <row r="250" spans="2:20" s="196" customFormat="1">
      <c r="B250" s="678"/>
      <c r="C250" s="679"/>
      <c r="D250" s="680"/>
      <c r="E250" s="679"/>
      <c r="F250" s="680"/>
      <c r="G250" s="680"/>
      <c r="H250" s="681"/>
      <c r="I250" s="681"/>
      <c r="M250" s="197"/>
      <c r="S250" s="198"/>
      <c r="T250" s="199"/>
    </row>
    <row r="251" spans="2:20" s="196" customFormat="1">
      <c r="B251" s="678"/>
      <c r="C251" s="679"/>
      <c r="D251" s="680"/>
      <c r="E251" s="679"/>
      <c r="F251" s="680"/>
      <c r="G251" s="680"/>
      <c r="H251" s="681"/>
      <c r="I251" s="681"/>
      <c r="M251" s="197"/>
      <c r="S251" s="198"/>
      <c r="T251" s="199"/>
    </row>
    <row r="252" spans="2:20" s="196" customFormat="1">
      <c r="B252" s="678"/>
      <c r="C252" s="679"/>
      <c r="D252" s="680"/>
      <c r="E252" s="679"/>
      <c r="F252" s="680"/>
      <c r="G252" s="680"/>
      <c r="H252" s="681"/>
      <c r="I252" s="681"/>
      <c r="M252" s="197"/>
      <c r="S252" s="198"/>
      <c r="T252" s="199"/>
    </row>
    <row r="253" spans="2:20" s="196" customFormat="1">
      <c r="B253" s="678"/>
      <c r="C253" s="679"/>
      <c r="D253" s="680"/>
      <c r="E253" s="679"/>
      <c r="F253" s="680"/>
      <c r="G253" s="680"/>
      <c r="H253" s="681"/>
      <c r="I253" s="681"/>
      <c r="M253" s="197"/>
      <c r="S253" s="198"/>
      <c r="T253" s="199"/>
    </row>
    <row r="254" spans="2:20" s="196" customFormat="1">
      <c r="B254" s="678"/>
      <c r="C254" s="679"/>
      <c r="D254" s="680"/>
      <c r="E254" s="679"/>
      <c r="F254" s="680"/>
      <c r="G254" s="680"/>
      <c r="H254" s="681"/>
      <c r="I254" s="681"/>
      <c r="M254" s="197"/>
      <c r="S254" s="198"/>
      <c r="T254" s="199"/>
    </row>
    <row r="255" spans="2:20" s="196" customFormat="1">
      <c r="B255" s="678"/>
      <c r="C255" s="679"/>
      <c r="D255" s="680"/>
      <c r="E255" s="679"/>
      <c r="F255" s="680"/>
      <c r="G255" s="680"/>
      <c r="H255" s="681"/>
      <c r="I255" s="681"/>
      <c r="M255" s="197"/>
      <c r="S255" s="198"/>
      <c r="T255" s="199"/>
    </row>
    <row r="256" spans="2:20" s="196" customFormat="1">
      <c r="B256" s="678"/>
      <c r="C256" s="679"/>
      <c r="D256" s="680"/>
      <c r="E256" s="679"/>
      <c r="F256" s="680"/>
      <c r="G256" s="680"/>
      <c r="H256" s="681"/>
      <c r="I256" s="681"/>
      <c r="M256" s="197"/>
      <c r="S256" s="198"/>
      <c r="T256" s="199"/>
    </row>
    <row r="257" spans="2:20" s="196" customFormat="1">
      <c r="B257" s="678"/>
      <c r="C257" s="679"/>
      <c r="D257" s="680"/>
      <c r="E257" s="679"/>
      <c r="F257" s="680"/>
      <c r="G257" s="680"/>
      <c r="H257" s="681"/>
      <c r="I257" s="681"/>
      <c r="M257" s="197"/>
      <c r="S257" s="198"/>
      <c r="T257" s="199"/>
    </row>
    <row r="258" spans="2:20" s="196" customFormat="1">
      <c r="B258" s="678"/>
      <c r="C258" s="679"/>
      <c r="D258" s="680"/>
      <c r="E258" s="679"/>
      <c r="F258" s="680"/>
      <c r="G258" s="680"/>
      <c r="H258" s="681"/>
      <c r="I258" s="681"/>
      <c r="M258" s="197"/>
      <c r="S258" s="198"/>
      <c r="T258" s="199"/>
    </row>
    <row r="259" spans="2:20" s="196" customFormat="1">
      <c r="B259" s="678"/>
      <c r="C259" s="679"/>
      <c r="D259" s="680"/>
      <c r="E259" s="679"/>
      <c r="F259" s="680"/>
      <c r="G259" s="680"/>
      <c r="H259" s="681"/>
      <c r="I259" s="681"/>
      <c r="M259" s="197"/>
      <c r="S259" s="198"/>
      <c r="T259" s="199"/>
    </row>
    <row r="260" spans="2:20" s="196" customFormat="1">
      <c r="B260" s="678"/>
      <c r="C260" s="679"/>
      <c r="D260" s="680"/>
      <c r="E260" s="679"/>
      <c r="F260" s="680"/>
      <c r="G260" s="680"/>
      <c r="H260" s="681"/>
      <c r="I260" s="681"/>
      <c r="M260" s="197"/>
      <c r="S260" s="198"/>
      <c r="T260" s="199"/>
    </row>
    <row r="261" spans="2:20" s="196" customFormat="1">
      <c r="B261" s="678"/>
      <c r="C261" s="679"/>
      <c r="D261" s="680"/>
      <c r="E261" s="679"/>
      <c r="F261" s="680"/>
      <c r="G261" s="680"/>
      <c r="H261" s="681"/>
      <c r="I261" s="681"/>
      <c r="M261" s="197"/>
      <c r="S261" s="198"/>
      <c r="T261" s="199"/>
    </row>
    <row r="262" spans="2:20" s="196" customFormat="1">
      <c r="B262" s="678"/>
      <c r="C262" s="679"/>
      <c r="D262" s="680"/>
      <c r="E262" s="679"/>
      <c r="F262" s="680"/>
      <c r="G262" s="680"/>
      <c r="H262" s="681"/>
      <c r="I262" s="681"/>
      <c r="M262" s="197"/>
      <c r="S262" s="198"/>
      <c r="T262" s="199"/>
    </row>
    <row r="263" spans="2:20" s="196" customFormat="1">
      <c r="B263" s="678"/>
      <c r="C263" s="679"/>
      <c r="D263" s="680"/>
      <c r="E263" s="679"/>
      <c r="F263" s="680"/>
      <c r="G263" s="680"/>
      <c r="H263" s="681"/>
      <c r="I263" s="681"/>
      <c r="M263" s="197"/>
      <c r="S263" s="198"/>
      <c r="T263" s="199"/>
    </row>
    <row r="264" spans="2:20" s="196" customFormat="1">
      <c r="B264" s="678"/>
      <c r="C264" s="679"/>
      <c r="D264" s="680"/>
      <c r="E264" s="679"/>
      <c r="F264" s="680"/>
      <c r="G264" s="680"/>
      <c r="H264" s="681"/>
      <c r="I264" s="681"/>
      <c r="M264" s="197"/>
      <c r="S264" s="198"/>
      <c r="T264" s="199"/>
    </row>
    <row r="265" spans="2:20" s="196" customFormat="1">
      <c r="B265" s="678"/>
      <c r="C265" s="679"/>
      <c r="D265" s="680"/>
      <c r="E265" s="679"/>
      <c r="F265" s="680"/>
      <c r="G265" s="680"/>
      <c r="H265" s="681"/>
      <c r="I265" s="681"/>
      <c r="M265" s="197"/>
      <c r="S265" s="198"/>
      <c r="T265" s="199"/>
    </row>
    <row r="266" spans="2:20" s="196" customFormat="1">
      <c r="B266" s="678"/>
      <c r="C266" s="679"/>
      <c r="D266" s="680"/>
      <c r="E266" s="679"/>
      <c r="F266" s="680"/>
      <c r="G266" s="680"/>
      <c r="H266" s="681"/>
      <c r="I266" s="681"/>
      <c r="M266" s="197"/>
      <c r="S266" s="198"/>
      <c r="T266" s="199"/>
    </row>
    <row r="267" spans="2:20" s="196" customFormat="1">
      <c r="B267" s="678"/>
      <c r="C267" s="679"/>
      <c r="D267" s="680"/>
      <c r="E267" s="679"/>
      <c r="F267" s="680"/>
      <c r="G267" s="680"/>
      <c r="H267" s="681"/>
      <c r="I267" s="681"/>
      <c r="M267" s="197"/>
      <c r="S267" s="198"/>
      <c r="T267" s="199"/>
    </row>
    <row r="268" spans="2:20" s="196" customFormat="1">
      <c r="B268" s="678"/>
      <c r="C268" s="679"/>
      <c r="D268" s="680"/>
      <c r="E268" s="679"/>
      <c r="F268" s="680"/>
      <c r="G268" s="680"/>
      <c r="H268" s="681"/>
      <c r="I268" s="681"/>
      <c r="M268" s="197"/>
      <c r="S268" s="198"/>
      <c r="T268" s="199"/>
    </row>
    <row r="269" spans="2:20" s="196" customFormat="1">
      <c r="B269" s="678"/>
      <c r="C269" s="679"/>
      <c r="D269" s="680"/>
      <c r="E269" s="679"/>
      <c r="F269" s="680"/>
      <c r="G269" s="680"/>
      <c r="H269" s="681"/>
      <c r="I269" s="681"/>
      <c r="M269" s="197"/>
      <c r="S269" s="198"/>
      <c r="T269" s="199"/>
    </row>
    <row r="270" spans="2:20" s="196" customFormat="1">
      <c r="B270" s="678"/>
      <c r="C270" s="679"/>
      <c r="D270" s="680"/>
      <c r="E270" s="679"/>
      <c r="F270" s="680"/>
      <c r="G270" s="680"/>
      <c r="H270" s="681"/>
      <c r="I270" s="681"/>
      <c r="M270" s="197"/>
      <c r="S270" s="198"/>
      <c r="T270" s="199"/>
    </row>
    <row r="271" spans="2:20" s="196" customFormat="1">
      <c r="B271" s="678"/>
      <c r="C271" s="679"/>
      <c r="D271" s="680"/>
      <c r="E271" s="679"/>
      <c r="F271" s="680"/>
      <c r="G271" s="680"/>
      <c r="H271" s="681"/>
      <c r="I271" s="681"/>
      <c r="M271" s="197"/>
      <c r="S271" s="198"/>
      <c r="T271" s="199"/>
    </row>
    <row r="272" spans="2:20" s="196" customFormat="1">
      <c r="B272" s="678"/>
      <c r="C272" s="679"/>
      <c r="D272" s="680"/>
      <c r="E272" s="679"/>
      <c r="F272" s="680"/>
      <c r="G272" s="680"/>
      <c r="H272" s="681"/>
      <c r="I272" s="681"/>
      <c r="M272" s="197"/>
      <c r="S272" s="198"/>
      <c r="T272" s="199"/>
    </row>
    <row r="273" spans="2:20" s="196" customFormat="1">
      <c r="B273" s="678"/>
      <c r="C273" s="679"/>
      <c r="D273" s="680"/>
      <c r="E273" s="679"/>
      <c r="F273" s="680"/>
      <c r="G273" s="680"/>
      <c r="H273" s="681"/>
      <c r="I273" s="681"/>
      <c r="M273" s="197"/>
      <c r="S273" s="198"/>
      <c r="T273" s="199"/>
    </row>
    <row r="274" spans="2:20" s="196" customFormat="1">
      <c r="B274" s="678"/>
      <c r="C274" s="679"/>
      <c r="D274" s="680"/>
      <c r="E274" s="679"/>
      <c r="F274" s="680"/>
      <c r="G274" s="680"/>
      <c r="H274" s="681"/>
      <c r="I274" s="681"/>
      <c r="M274" s="197"/>
      <c r="S274" s="198"/>
      <c r="T274" s="199"/>
    </row>
    <row r="275" spans="2:20" s="196" customFormat="1">
      <c r="B275" s="678"/>
      <c r="C275" s="679"/>
      <c r="D275" s="680"/>
      <c r="E275" s="679"/>
      <c r="F275" s="680"/>
      <c r="G275" s="680"/>
      <c r="H275" s="681"/>
      <c r="I275" s="681"/>
      <c r="M275" s="197"/>
      <c r="S275" s="198"/>
      <c r="T275" s="199"/>
    </row>
    <row r="276" spans="2:20" s="196" customFormat="1">
      <c r="B276" s="678"/>
      <c r="C276" s="679"/>
      <c r="D276" s="680"/>
      <c r="E276" s="679"/>
      <c r="F276" s="680"/>
      <c r="G276" s="680"/>
      <c r="H276" s="681"/>
      <c r="I276" s="681"/>
      <c r="M276" s="197"/>
      <c r="S276" s="198"/>
      <c r="T276" s="199"/>
    </row>
    <row r="277" spans="2:20" s="196" customFormat="1">
      <c r="B277" s="678"/>
      <c r="C277" s="679"/>
      <c r="D277" s="680"/>
      <c r="E277" s="679"/>
      <c r="F277" s="680"/>
      <c r="G277" s="680"/>
      <c r="H277" s="681"/>
      <c r="I277" s="681"/>
      <c r="M277" s="197"/>
      <c r="S277" s="198"/>
      <c r="T277" s="199"/>
    </row>
    <row r="278" spans="2:20" s="196" customFormat="1">
      <c r="B278" s="678"/>
      <c r="C278" s="679"/>
      <c r="D278" s="680"/>
      <c r="E278" s="679"/>
      <c r="F278" s="680"/>
      <c r="G278" s="680"/>
      <c r="H278" s="681"/>
      <c r="I278" s="681"/>
      <c r="M278" s="197"/>
      <c r="S278" s="198"/>
      <c r="T278" s="199"/>
    </row>
    <row r="279" spans="2:20" s="196" customFormat="1">
      <c r="B279" s="678"/>
      <c r="C279" s="679"/>
      <c r="D279" s="680"/>
      <c r="E279" s="679"/>
      <c r="F279" s="680"/>
      <c r="G279" s="680"/>
      <c r="H279" s="681"/>
      <c r="I279" s="681"/>
      <c r="M279" s="197"/>
      <c r="S279" s="198"/>
      <c r="T279" s="199"/>
    </row>
    <row r="280" spans="2:20" s="196" customFormat="1">
      <c r="B280" s="678"/>
      <c r="C280" s="679"/>
      <c r="D280" s="680"/>
      <c r="E280" s="679"/>
      <c r="F280" s="680"/>
      <c r="G280" s="680"/>
      <c r="H280" s="681"/>
      <c r="I280" s="681"/>
      <c r="M280" s="197"/>
      <c r="S280" s="198"/>
      <c r="T280" s="199"/>
    </row>
    <row r="281" spans="2:20" s="196" customFormat="1">
      <c r="B281" s="678"/>
      <c r="C281" s="679"/>
      <c r="D281" s="680"/>
      <c r="E281" s="679"/>
      <c r="F281" s="680"/>
      <c r="G281" s="680"/>
      <c r="H281" s="681"/>
      <c r="I281" s="681"/>
      <c r="M281" s="197"/>
      <c r="S281" s="198"/>
      <c r="T281" s="199"/>
    </row>
    <row r="282" spans="2:20" s="196" customFormat="1">
      <c r="B282" s="678"/>
      <c r="C282" s="679"/>
      <c r="D282" s="680"/>
      <c r="E282" s="679"/>
      <c r="F282" s="680"/>
      <c r="G282" s="680"/>
      <c r="H282" s="681"/>
      <c r="I282" s="681"/>
      <c r="M282" s="197"/>
      <c r="S282" s="198"/>
      <c r="T282" s="199"/>
    </row>
    <row r="283" spans="2:20" s="196" customFormat="1">
      <c r="B283" s="678"/>
      <c r="C283" s="679"/>
      <c r="D283" s="680"/>
      <c r="E283" s="679"/>
      <c r="F283" s="680"/>
      <c r="G283" s="680"/>
      <c r="H283" s="681"/>
      <c r="I283" s="681"/>
      <c r="M283" s="197"/>
      <c r="S283" s="198"/>
      <c r="T283" s="199"/>
    </row>
    <row r="284" spans="2:20" s="196" customFormat="1">
      <c r="B284" s="678"/>
      <c r="C284" s="679"/>
      <c r="D284" s="680"/>
      <c r="E284" s="679"/>
      <c r="F284" s="680"/>
      <c r="G284" s="680"/>
      <c r="H284" s="681"/>
      <c r="I284" s="681"/>
      <c r="M284" s="197"/>
      <c r="S284" s="198"/>
      <c r="T284" s="199"/>
    </row>
    <row r="285" spans="2:20" s="196" customFormat="1">
      <c r="B285" s="678"/>
      <c r="C285" s="679"/>
      <c r="D285" s="680"/>
      <c r="E285" s="679"/>
      <c r="F285" s="680"/>
      <c r="G285" s="680"/>
      <c r="H285" s="681"/>
      <c r="I285" s="681"/>
      <c r="M285" s="197"/>
      <c r="S285" s="198"/>
      <c r="T285" s="199"/>
    </row>
    <row r="286" spans="2:20" s="196" customFormat="1">
      <c r="B286" s="678"/>
      <c r="C286" s="679"/>
      <c r="D286" s="680"/>
      <c r="E286" s="679"/>
      <c r="F286" s="680"/>
      <c r="G286" s="680"/>
      <c r="H286" s="681"/>
      <c r="I286" s="681"/>
      <c r="M286" s="197"/>
      <c r="S286" s="198"/>
      <c r="T286" s="199"/>
    </row>
    <row r="287" spans="2:20" s="196" customFormat="1">
      <c r="B287" s="678"/>
      <c r="C287" s="679"/>
      <c r="D287" s="680"/>
      <c r="E287" s="679"/>
      <c r="F287" s="680"/>
      <c r="G287" s="680"/>
      <c r="H287" s="681"/>
      <c r="I287" s="681"/>
      <c r="M287" s="197"/>
      <c r="S287" s="198"/>
      <c r="T287" s="199"/>
    </row>
    <row r="288" spans="2:20" s="196" customFormat="1">
      <c r="B288" s="678"/>
      <c r="C288" s="679"/>
      <c r="D288" s="680"/>
      <c r="E288" s="679"/>
      <c r="F288" s="680"/>
      <c r="G288" s="680"/>
      <c r="H288" s="681"/>
      <c r="I288" s="681"/>
      <c r="M288" s="197"/>
      <c r="S288" s="198"/>
      <c r="T288" s="199"/>
    </row>
    <row r="289" spans="2:20" s="196" customFormat="1">
      <c r="B289" s="678"/>
      <c r="C289" s="679"/>
      <c r="D289" s="680"/>
      <c r="E289" s="679"/>
      <c r="F289" s="680"/>
      <c r="G289" s="680"/>
      <c r="H289" s="681"/>
      <c r="I289" s="681"/>
      <c r="M289" s="197"/>
      <c r="S289" s="198"/>
      <c r="T289" s="199"/>
    </row>
    <row r="290" spans="2:20" s="196" customFormat="1">
      <c r="B290" s="678"/>
      <c r="C290" s="679"/>
      <c r="D290" s="680"/>
      <c r="E290" s="679"/>
      <c r="F290" s="680"/>
      <c r="G290" s="680"/>
      <c r="H290" s="681"/>
      <c r="I290" s="681"/>
      <c r="M290" s="197"/>
      <c r="S290" s="198"/>
      <c r="T290" s="199"/>
    </row>
    <row r="291" spans="2:20" s="196" customFormat="1">
      <c r="B291" s="678"/>
      <c r="C291" s="679"/>
      <c r="D291" s="680"/>
      <c r="E291" s="679"/>
      <c r="F291" s="680"/>
      <c r="G291" s="680"/>
      <c r="H291" s="681"/>
      <c r="I291" s="681"/>
      <c r="M291" s="197"/>
      <c r="S291" s="198"/>
      <c r="T291" s="199"/>
    </row>
    <row r="292" spans="2:20" s="196" customFormat="1">
      <c r="B292" s="678"/>
      <c r="C292" s="679"/>
      <c r="D292" s="680"/>
      <c r="E292" s="679"/>
      <c r="F292" s="680"/>
      <c r="G292" s="680"/>
      <c r="H292" s="681"/>
      <c r="I292" s="681"/>
      <c r="M292" s="197"/>
      <c r="S292" s="198"/>
      <c r="T292" s="199"/>
    </row>
    <row r="293" spans="2:20" s="196" customFormat="1">
      <c r="B293" s="678"/>
      <c r="C293" s="679"/>
      <c r="D293" s="680"/>
      <c r="E293" s="679"/>
      <c r="F293" s="680"/>
      <c r="G293" s="680"/>
      <c r="H293" s="681"/>
      <c r="I293" s="681"/>
      <c r="M293" s="197"/>
      <c r="S293" s="198"/>
      <c r="T293" s="199"/>
    </row>
    <row r="294" spans="2:20" s="196" customFormat="1">
      <c r="B294" s="678"/>
      <c r="C294" s="679"/>
      <c r="D294" s="680"/>
      <c r="E294" s="679"/>
      <c r="F294" s="680"/>
      <c r="G294" s="680"/>
      <c r="H294" s="681"/>
      <c r="I294" s="681"/>
      <c r="M294" s="197"/>
      <c r="S294" s="198"/>
      <c r="T294" s="199"/>
    </row>
    <row r="295" spans="2:20" s="196" customFormat="1">
      <c r="B295" s="678"/>
      <c r="C295" s="679"/>
      <c r="D295" s="680"/>
      <c r="E295" s="679"/>
      <c r="F295" s="680"/>
      <c r="G295" s="680"/>
      <c r="H295" s="681"/>
      <c r="I295" s="681"/>
      <c r="M295" s="197"/>
      <c r="S295" s="198"/>
      <c r="T295" s="199"/>
    </row>
    <row r="296" spans="2:20" s="196" customFormat="1">
      <c r="B296" s="678"/>
      <c r="C296" s="679"/>
      <c r="D296" s="680"/>
      <c r="E296" s="679"/>
      <c r="F296" s="680"/>
      <c r="G296" s="680"/>
      <c r="H296" s="681"/>
      <c r="I296" s="681"/>
      <c r="M296" s="197"/>
      <c r="S296" s="198"/>
      <c r="T296" s="199"/>
    </row>
    <row r="297" spans="2:20" s="196" customFormat="1">
      <c r="B297" s="678"/>
      <c r="C297" s="679"/>
      <c r="D297" s="680"/>
      <c r="E297" s="679"/>
      <c r="F297" s="680"/>
      <c r="G297" s="680"/>
      <c r="H297" s="681"/>
      <c r="I297" s="681"/>
      <c r="M297" s="197"/>
      <c r="S297" s="198"/>
      <c r="T297" s="199"/>
    </row>
    <row r="298" spans="2:20" s="196" customFormat="1">
      <c r="B298" s="678"/>
      <c r="C298" s="679"/>
      <c r="D298" s="680"/>
      <c r="E298" s="679"/>
      <c r="F298" s="680"/>
      <c r="G298" s="680"/>
      <c r="H298" s="681"/>
      <c r="I298" s="681"/>
      <c r="M298" s="197"/>
      <c r="S298" s="198"/>
      <c r="T298" s="199"/>
    </row>
    <row r="299" spans="2:20" s="196" customFormat="1">
      <c r="B299" s="678"/>
      <c r="C299" s="679"/>
      <c r="D299" s="680"/>
      <c r="E299" s="679"/>
      <c r="F299" s="680"/>
      <c r="G299" s="680"/>
      <c r="H299" s="681"/>
      <c r="I299" s="681"/>
      <c r="M299" s="197"/>
      <c r="S299" s="198"/>
      <c r="T299" s="199"/>
    </row>
    <row r="300" spans="2:20" s="196" customFormat="1">
      <c r="B300" s="678"/>
      <c r="C300" s="679"/>
      <c r="D300" s="680"/>
      <c r="E300" s="679"/>
      <c r="F300" s="680"/>
      <c r="G300" s="680"/>
      <c r="H300" s="681"/>
      <c r="I300" s="681"/>
      <c r="M300" s="197"/>
      <c r="S300" s="198"/>
      <c r="T300" s="199"/>
    </row>
    <row r="301" spans="2:20" s="196" customFormat="1">
      <c r="B301" s="678"/>
      <c r="C301" s="679"/>
      <c r="D301" s="680"/>
      <c r="E301" s="679"/>
      <c r="F301" s="680"/>
      <c r="G301" s="680"/>
      <c r="H301" s="681"/>
      <c r="I301" s="681"/>
      <c r="M301" s="197"/>
      <c r="S301" s="198"/>
      <c r="T301" s="199"/>
    </row>
    <row r="302" spans="2:20" s="196" customFormat="1">
      <c r="B302" s="678"/>
      <c r="C302" s="679"/>
      <c r="D302" s="680"/>
      <c r="E302" s="679"/>
      <c r="F302" s="680"/>
      <c r="G302" s="680"/>
      <c r="H302" s="681"/>
      <c r="I302" s="681"/>
      <c r="M302" s="197"/>
      <c r="S302" s="198"/>
      <c r="T302" s="199"/>
    </row>
    <row r="303" spans="2:20" s="196" customFormat="1">
      <c r="B303" s="678"/>
      <c r="C303" s="679"/>
      <c r="D303" s="680"/>
      <c r="E303" s="679"/>
      <c r="F303" s="680"/>
      <c r="G303" s="680"/>
      <c r="H303" s="681"/>
      <c r="I303" s="681"/>
      <c r="M303" s="197"/>
      <c r="S303" s="198"/>
      <c r="T303" s="199"/>
    </row>
    <row r="304" spans="2:20" s="196" customFormat="1">
      <c r="B304" s="678"/>
      <c r="C304" s="679"/>
      <c r="D304" s="680"/>
      <c r="E304" s="679"/>
      <c r="F304" s="680"/>
      <c r="G304" s="680"/>
      <c r="H304" s="681"/>
      <c r="I304" s="681"/>
      <c r="M304" s="197"/>
      <c r="S304" s="198"/>
      <c r="T304" s="199"/>
    </row>
    <row r="305" spans="2:20" s="196" customFormat="1">
      <c r="B305" s="678"/>
      <c r="C305" s="679"/>
      <c r="D305" s="680"/>
      <c r="E305" s="679"/>
      <c r="F305" s="680"/>
      <c r="G305" s="680"/>
      <c r="H305" s="681"/>
      <c r="I305" s="681"/>
      <c r="M305" s="197"/>
      <c r="S305" s="198"/>
      <c r="T305" s="199"/>
    </row>
    <row r="306" spans="2:20" s="196" customFormat="1">
      <c r="B306" s="678"/>
      <c r="C306" s="679"/>
      <c r="D306" s="680"/>
      <c r="E306" s="679"/>
      <c r="F306" s="680"/>
      <c r="G306" s="680"/>
      <c r="H306" s="681"/>
      <c r="I306" s="681"/>
      <c r="M306" s="197"/>
      <c r="S306" s="198"/>
      <c r="T306" s="199"/>
    </row>
    <row r="307" spans="2:20" s="196" customFormat="1">
      <c r="B307" s="678"/>
      <c r="C307" s="679"/>
      <c r="D307" s="680"/>
      <c r="E307" s="679"/>
      <c r="F307" s="680"/>
      <c r="G307" s="680"/>
      <c r="H307" s="681"/>
      <c r="I307" s="681"/>
      <c r="M307" s="197"/>
      <c r="S307" s="198"/>
      <c r="T307" s="199"/>
    </row>
    <row r="308" spans="2:20" s="196" customFormat="1">
      <c r="B308" s="678"/>
      <c r="C308" s="679"/>
      <c r="D308" s="680"/>
      <c r="E308" s="679"/>
      <c r="F308" s="680"/>
      <c r="G308" s="680"/>
      <c r="H308" s="681"/>
      <c r="I308" s="681"/>
      <c r="M308" s="197"/>
      <c r="S308" s="198"/>
      <c r="T308" s="199"/>
    </row>
    <row r="309" spans="2:20" s="196" customFormat="1">
      <c r="B309" s="678"/>
      <c r="C309" s="679"/>
      <c r="D309" s="680"/>
      <c r="E309" s="679"/>
      <c r="F309" s="680"/>
      <c r="G309" s="680"/>
      <c r="H309" s="681"/>
      <c r="I309" s="681"/>
      <c r="M309" s="197"/>
      <c r="S309" s="198"/>
      <c r="T309" s="199"/>
    </row>
    <row r="310" spans="2:20" s="196" customFormat="1">
      <c r="B310" s="678"/>
      <c r="C310" s="679"/>
      <c r="D310" s="680"/>
      <c r="E310" s="679"/>
      <c r="F310" s="680"/>
      <c r="G310" s="680"/>
      <c r="H310" s="681"/>
      <c r="I310" s="681"/>
      <c r="M310" s="197"/>
      <c r="S310" s="198"/>
      <c r="T310" s="199"/>
    </row>
    <row r="311" spans="2:20" s="196" customFormat="1">
      <c r="B311" s="678"/>
      <c r="C311" s="679"/>
      <c r="D311" s="680"/>
      <c r="E311" s="679"/>
      <c r="F311" s="680"/>
      <c r="G311" s="680"/>
      <c r="H311" s="681"/>
      <c r="I311" s="681"/>
      <c r="M311" s="197"/>
      <c r="S311" s="198"/>
      <c r="T311" s="199"/>
    </row>
    <row r="312" spans="2:20" s="196" customFormat="1">
      <c r="B312" s="678"/>
      <c r="C312" s="679"/>
      <c r="D312" s="680"/>
      <c r="E312" s="679"/>
      <c r="F312" s="680"/>
      <c r="G312" s="680"/>
      <c r="H312" s="681"/>
      <c r="I312" s="681"/>
      <c r="M312" s="197"/>
      <c r="S312" s="198"/>
      <c r="T312" s="199"/>
    </row>
    <row r="313" spans="2:20" s="196" customFormat="1">
      <c r="B313" s="678"/>
      <c r="C313" s="679"/>
      <c r="D313" s="680"/>
      <c r="E313" s="679"/>
      <c r="F313" s="680"/>
      <c r="G313" s="680"/>
      <c r="H313" s="681"/>
      <c r="I313" s="681"/>
      <c r="M313" s="197"/>
      <c r="S313" s="198"/>
      <c r="T313" s="199"/>
    </row>
    <row r="314" spans="2:20" s="196" customFormat="1">
      <c r="B314" s="678"/>
      <c r="C314" s="679"/>
      <c r="D314" s="680"/>
      <c r="E314" s="679"/>
      <c r="F314" s="680"/>
      <c r="G314" s="680"/>
      <c r="H314" s="681"/>
      <c r="I314" s="681"/>
      <c r="M314" s="197"/>
      <c r="S314" s="198"/>
      <c r="T314" s="199"/>
    </row>
    <row r="315" spans="2:20" s="196" customFormat="1">
      <c r="B315" s="678"/>
      <c r="C315" s="679"/>
      <c r="D315" s="680"/>
      <c r="E315" s="679"/>
      <c r="F315" s="680"/>
      <c r="G315" s="680"/>
      <c r="H315" s="681"/>
      <c r="I315" s="681"/>
      <c r="M315" s="197"/>
      <c r="S315" s="198"/>
      <c r="T315" s="199"/>
    </row>
    <row r="316" spans="2:20" s="196" customFormat="1">
      <c r="B316" s="678"/>
      <c r="C316" s="679"/>
      <c r="D316" s="680"/>
      <c r="E316" s="679"/>
      <c r="F316" s="680"/>
      <c r="G316" s="680"/>
      <c r="H316" s="681"/>
      <c r="I316" s="681"/>
      <c r="M316" s="197"/>
      <c r="S316" s="198"/>
      <c r="T316" s="199"/>
    </row>
    <row r="317" spans="2:20" s="196" customFormat="1">
      <c r="B317" s="678"/>
      <c r="C317" s="679"/>
      <c r="D317" s="680"/>
      <c r="E317" s="679"/>
      <c r="F317" s="680"/>
      <c r="G317" s="680"/>
      <c r="H317" s="681"/>
      <c r="I317" s="681"/>
      <c r="M317" s="197"/>
      <c r="S317" s="198"/>
      <c r="T317" s="199"/>
    </row>
    <row r="318" spans="2:20" s="196" customFormat="1">
      <c r="B318" s="678"/>
      <c r="C318" s="679"/>
      <c r="D318" s="680"/>
      <c r="E318" s="679"/>
      <c r="F318" s="680"/>
      <c r="G318" s="680"/>
      <c r="H318" s="681"/>
      <c r="I318" s="681"/>
      <c r="M318" s="197"/>
      <c r="S318" s="198"/>
      <c r="T318" s="199"/>
    </row>
    <row r="319" spans="2:20" s="196" customFormat="1">
      <c r="B319" s="678"/>
      <c r="C319" s="679"/>
      <c r="D319" s="680"/>
      <c r="E319" s="679"/>
      <c r="F319" s="680"/>
      <c r="G319" s="680"/>
      <c r="H319" s="681"/>
      <c r="I319" s="681"/>
      <c r="M319" s="197"/>
      <c r="S319" s="198"/>
      <c r="T319" s="199"/>
    </row>
    <row r="320" spans="2:20" s="196" customFormat="1">
      <c r="B320" s="678"/>
      <c r="C320" s="679"/>
      <c r="D320" s="680"/>
      <c r="E320" s="679"/>
      <c r="F320" s="680"/>
      <c r="G320" s="680"/>
      <c r="H320" s="681"/>
      <c r="I320" s="681"/>
      <c r="M320" s="197"/>
      <c r="S320" s="198"/>
      <c r="T320" s="199"/>
    </row>
    <row r="321" spans="2:20" s="196" customFormat="1">
      <c r="B321" s="678"/>
      <c r="C321" s="679"/>
      <c r="D321" s="680"/>
      <c r="E321" s="679"/>
      <c r="F321" s="680"/>
      <c r="G321" s="680"/>
      <c r="H321" s="681"/>
      <c r="I321" s="681"/>
      <c r="M321" s="197"/>
      <c r="S321" s="198"/>
      <c r="T321" s="199"/>
    </row>
    <row r="322" spans="2:20" s="196" customFormat="1">
      <c r="B322" s="678"/>
      <c r="C322" s="679"/>
      <c r="D322" s="680"/>
      <c r="E322" s="679"/>
      <c r="F322" s="680"/>
      <c r="G322" s="680"/>
      <c r="H322" s="681"/>
      <c r="I322" s="681"/>
      <c r="M322" s="197"/>
      <c r="S322" s="198"/>
      <c r="T322" s="199"/>
    </row>
    <row r="323" spans="2:20" s="196" customFormat="1">
      <c r="B323" s="678"/>
      <c r="C323" s="679"/>
      <c r="D323" s="680"/>
      <c r="E323" s="679"/>
      <c r="F323" s="680"/>
      <c r="G323" s="680"/>
      <c r="H323" s="681"/>
      <c r="I323" s="681"/>
      <c r="M323" s="197"/>
      <c r="S323" s="198"/>
      <c r="T323" s="199"/>
    </row>
    <row r="324" spans="2:20" s="196" customFormat="1">
      <c r="B324" s="678"/>
      <c r="C324" s="679"/>
      <c r="D324" s="680"/>
      <c r="E324" s="679"/>
      <c r="F324" s="680"/>
      <c r="G324" s="680"/>
      <c r="H324" s="681"/>
      <c r="I324" s="681"/>
      <c r="M324" s="197"/>
      <c r="S324" s="198"/>
      <c r="T324" s="199"/>
    </row>
    <row r="325" spans="2:20" s="196" customFormat="1">
      <c r="B325" s="678"/>
      <c r="C325" s="679"/>
      <c r="D325" s="680"/>
      <c r="E325" s="679"/>
      <c r="F325" s="680"/>
      <c r="G325" s="680"/>
      <c r="H325" s="681"/>
      <c r="I325" s="681"/>
      <c r="M325" s="197"/>
      <c r="S325" s="198"/>
      <c r="T325" s="199"/>
    </row>
    <row r="326" spans="2:20" s="196" customFormat="1">
      <c r="B326" s="678"/>
      <c r="C326" s="679"/>
      <c r="D326" s="680"/>
      <c r="E326" s="679"/>
      <c r="F326" s="680"/>
      <c r="G326" s="680"/>
      <c r="H326" s="681"/>
      <c r="I326" s="681"/>
      <c r="M326" s="197"/>
      <c r="S326" s="198"/>
      <c r="T326" s="199"/>
    </row>
    <row r="327" spans="2:20" s="196" customFormat="1">
      <c r="B327" s="678"/>
      <c r="C327" s="679"/>
      <c r="D327" s="680"/>
      <c r="E327" s="679"/>
      <c r="F327" s="680"/>
      <c r="G327" s="680"/>
      <c r="H327" s="681"/>
      <c r="I327" s="681"/>
      <c r="M327" s="197"/>
      <c r="S327" s="198"/>
      <c r="T327" s="199"/>
    </row>
    <row r="328" spans="2:20" s="196" customFormat="1">
      <c r="B328" s="678"/>
      <c r="C328" s="679"/>
      <c r="D328" s="680"/>
      <c r="E328" s="679"/>
      <c r="F328" s="680"/>
      <c r="G328" s="680"/>
      <c r="H328" s="681"/>
      <c r="I328" s="681"/>
      <c r="M328" s="197"/>
      <c r="S328" s="198"/>
      <c r="T328" s="199"/>
    </row>
    <row r="329" spans="2:20" s="196" customFormat="1">
      <c r="B329" s="678"/>
      <c r="C329" s="679"/>
      <c r="D329" s="680"/>
      <c r="E329" s="679"/>
      <c r="F329" s="680"/>
      <c r="G329" s="680"/>
      <c r="H329" s="681"/>
      <c r="I329" s="681"/>
      <c r="M329" s="197"/>
      <c r="S329" s="198"/>
      <c r="T329" s="199"/>
    </row>
    <row r="330" spans="2:20" s="196" customFormat="1">
      <c r="B330" s="678"/>
      <c r="C330" s="679"/>
      <c r="D330" s="680"/>
      <c r="E330" s="679"/>
      <c r="F330" s="680"/>
      <c r="G330" s="680"/>
      <c r="H330" s="681"/>
      <c r="I330" s="681"/>
      <c r="M330" s="197"/>
      <c r="S330" s="198"/>
      <c r="T330" s="199"/>
    </row>
    <row r="331" spans="2:20" s="196" customFormat="1">
      <c r="B331" s="678"/>
      <c r="C331" s="679"/>
      <c r="D331" s="680"/>
      <c r="E331" s="679"/>
      <c r="F331" s="680"/>
      <c r="G331" s="680"/>
      <c r="H331" s="681"/>
      <c r="I331" s="681"/>
      <c r="M331" s="197"/>
      <c r="S331" s="198"/>
      <c r="T331" s="199"/>
    </row>
    <row r="332" spans="2:20" s="196" customFormat="1">
      <c r="B332" s="678"/>
      <c r="C332" s="679"/>
      <c r="D332" s="680"/>
      <c r="E332" s="679"/>
      <c r="F332" s="680"/>
      <c r="G332" s="680"/>
      <c r="H332" s="681"/>
      <c r="I332" s="681"/>
      <c r="M332" s="197"/>
      <c r="S332" s="198"/>
      <c r="T332" s="199"/>
    </row>
    <row r="333" spans="2:20" s="196" customFormat="1">
      <c r="B333" s="678"/>
      <c r="C333" s="679"/>
      <c r="D333" s="680"/>
      <c r="E333" s="679"/>
      <c r="F333" s="680"/>
      <c r="G333" s="680"/>
      <c r="H333" s="681"/>
      <c r="I333" s="681"/>
      <c r="M333" s="197"/>
      <c r="S333" s="198"/>
      <c r="T333" s="199"/>
    </row>
    <row r="334" spans="2:20" s="196" customFormat="1">
      <c r="B334" s="678"/>
      <c r="C334" s="679"/>
      <c r="D334" s="680"/>
      <c r="E334" s="679"/>
      <c r="F334" s="680"/>
      <c r="G334" s="680"/>
      <c r="H334" s="681"/>
      <c r="I334" s="681"/>
      <c r="M334" s="197"/>
      <c r="S334" s="198"/>
      <c r="T334" s="199"/>
    </row>
    <row r="335" spans="2:20" s="196" customFormat="1">
      <c r="B335" s="678"/>
      <c r="C335" s="679"/>
      <c r="D335" s="680"/>
      <c r="E335" s="679"/>
      <c r="F335" s="680"/>
      <c r="G335" s="680"/>
      <c r="H335" s="681"/>
      <c r="I335" s="681"/>
      <c r="M335" s="197"/>
      <c r="S335" s="198"/>
      <c r="T335" s="199"/>
    </row>
    <row r="336" spans="2:20" s="196" customFormat="1">
      <c r="B336" s="678"/>
      <c r="C336" s="679"/>
      <c r="D336" s="680"/>
      <c r="E336" s="679"/>
      <c r="F336" s="680"/>
      <c r="G336" s="680"/>
      <c r="H336" s="681"/>
      <c r="I336" s="681"/>
      <c r="M336" s="197"/>
      <c r="S336" s="198"/>
      <c r="T336" s="199"/>
    </row>
    <row r="337" spans="2:20" s="196" customFormat="1">
      <c r="B337" s="678"/>
      <c r="C337" s="679"/>
      <c r="D337" s="680"/>
      <c r="E337" s="679"/>
      <c r="F337" s="680"/>
      <c r="G337" s="680"/>
      <c r="H337" s="681"/>
      <c r="I337" s="681"/>
      <c r="M337" s="197"/>
      <c r="S337" s="198"/>
      <c r="T337" s="199"/>
    </row>
    <row r="338" spans="2:20" s="196" customFormat="1">
      <c r="B338" s="678"/>
      <c r="C338" s="679"/>
      <c r="D338" s="680"/>
      <c r="E338" s="679"/>
      <c r="F338" s="680"/>
      <c r="G338" s="680"/>
      <c r="H338" s="681"/>
      <c r="I338" s="681"/>
      <c r="M338" s="197"/>
      <c r="S338" s="198"/>
      <c r="T338" s="199"/>
    </row>
    <row r="339" spans="2:20" s="196" customFormat="1">
      <c r="B339" s="678"/>
      <c r="C339" s="679"/>
      <c r="D339" s="680"/>
      <c r="E339" s="679"/>
      <c r="F339" s="680"/>
      <c r="G339" s="680"/>
      <c r="H339" s="681"/>
      <c r="I339" s="681"/>
      <c r="M339" s="197"/>
      <c r="S339" s="198"/>
      <c r="T339" s="199"/>
    </row>
    <row r="340" spans="2:20" s="196" customFormat="1">
      <c r="B340" s="678"/>
      <c r="C340" s="679"/>
      <c r="D340" s="680"/>
      <c r="E340" s="679"/>
      <c r="F340" s="680"/>
      <c r="G340" s="680"/>
      <c r="H340" s="681"/>
      <c r="I340" s="681"/>
      <c r="M340" s="197"/>
      <c r="S340" s="198"/>
      <c r="T340" s="199"/>
    </row>
    <row r="341" spans="2:20" s="196" customFormat="1">
      <c r="B341" s="678"/>
      <c r="C341" s="679"/>
      <c r="D341" s="680"/>
      <c r="E341" s="679"/>
      <c r="F341" s="680"/>
      <c r="G341" s="680"/>
      <c r="H341" s="681"/>
      <c r="I341" s="681"/>
      <c r="M341" s="197"/>
      <c r="S341" s="198"/>
      <c r="T341" s="199"/>
    </row>
    <row r="342" spans="2:20" s="196" customFormat="1">
      <c r="B342" s="678"/>
      <c r="C342" s="679"/>
      <c r="D342" s="680"/>
      <c r="E342" s="679"/>
      <c r="F342" s="680"/>
      <c r="G342" s="680"/>
      <c r="H342" s="681"/>
      <c r="I342" s="681"/>
      <c r="M342" s="197"/>
      <c r="S342" s="198"/>
      <c r="T342" s="199"/>
    </row>
    <row r="343" spans="2:20" s="196" customFormat="1">
      <c r="B343" s="678"/>
      <c r="C343" s="679"/>
      <c r="D343" s="680"/>
      <c r="E343" s="679"/>
      <c r="F343" s="680"/>
      <c r="G343" s="680"/>
      <c r="H343" s="681"/>
      <c r="I343" s="681"/>
      <c r="M343" s="197"/>
      <c r="S343" s="198"/>
      <c r="T343" s="199"/>
    </row>
    <row r="344" spans="2:20" s="196" customFormat="1">
      <c r="B344" s="678"/>
      <c r="C344" s="679"/>
      <c r="D344" s="680"/>
      <c r="E344" s="679"/>
      <c r="F344" s="680"/>
      <c r="G344" s="680"/>
      <c r="H344" s="681"/>
      <c r="I344" s="681"/>
      <c r="M344" s="197"/>
      <c r="S344" s="198"/>
      <c r="T344" s="199"/>
    </row>
    <row r="345" spans="2:20" s="196" customFormat="1">
      <c r="B345" s="678"/>
      <c r="C345" s="679"/>
      <c r="D345" s="680"/>
      <c r="E345" s="679"/>
      <c r="F345" s="680"/>
      <c r="G345" s="680"/>
      <c r="H345" s="681"/>
      <c r="I345" s="681"/>
      <c r="M345" s="197"/>
      <c r="S345" s="198"/>
      <c r="T345" s="199"/>
    </row>
    <row r="346" spans="2:20" s="196" customFormat="1">
      <c r="B346" s="678"/>
      <c r="C346" s="679"/>
      <c r="D346" s="680"/>
      <c r="E346" s="679"/>
      <c r="F346" s="680"/>
      <c r="G346" s="680"/>
      <c r="H346" s="681"/>
      <c r="I346" s="681"/>
      <c r="M346" s="197"/>
      <c r="S346" s="198"/>
      <c r="T346" s="199"/>
    </row>
    <row r="347" spans="2:20" s="196" customFormat="1">
      <c r="B347" s="678"/>
      <c r="C347" s="679"/>
      <c r="D347" s="680"/>
      <c r="E347" s="679"/>
      <c r="F347" s="680"/>
      <c r="G347" s="680"/>
      <c r="H347" s="681"/>
      <c r="I347" s="681"/>
      <c r="M347" s="197"/>
      <c r="S347" s="198"/>
      <c r="T347" s="199"/>
    </row>
    <row r="348" spans="2:20" s="196" customFormat="1">
      <c r="B348" s="678"/>
      <c r="C348" s="679"/>
      <c r="D348" s="680"/>
      <c r="E348" s="679"/>
      <c r="F348" s="680"/>
      <c r="G348" s="680"/>
      <c r="H348" s="681"/>
      <c r="I348" s="681"/>
      <c r="M348" s="197"/>
      <c r="S348" s="198"/>
      <c r="T348" s="199"/>
    </row>
    <row r="349" spans="2:20" s="196" customFormat="1">
      <c r="B349" s="678"/>
      <c r="C349" s="679"/>
      <c r="D349" s="680"/>
      <c r="E349" s="679"/>
      <c r="F349" s="680"/>
      <c r="G349" s="680"/>
      <c r="H349" s="681"/>
      <c r="I349" s="681"/>
      <c r="M349" s="197"/>
      <c r="S349" s="198"/>
      <c r="T349" s="199"/>
    </row>
    <row r="350" spans="2:20" s="196" customFormat="1">
      <c r="B350" s="678"/>
      <c r="C350" s="679"/>
      <c r="D350" s="680"/>
      <c r="E350" s="679"/>
      <c r="F350" s="680"/>
      <c r="G350" s="680"/>
      <c r="H350" s="681"/>
      <c r="I350" s="681"/>
      <c r="M350" s="197"/>
      <c r="S350" s="198"/>
      <c r="T350" s="199"/>
    </row>
    <row r="351" spans="2:20" s="196" customFormat="1">
      <c r="B351" s="678"/>
      <c r="C351" s="679"/>
      <c r="D351" s="680"/>
      <c r="E351" s="679"/>
      <c r="F351" s="680"/>
      <c r="G351" s="680"/>
      <c r="H351" s="681"/>
      <c r="I351" s="681"/>
      <c r="M351" s="197"/>
      <c r="S351" s="198"/>
      <c r="T351" s="199"/>
    </row>
    <row r="352" spans="2:20" s="196" customFormat="1">
      <c r="B352" s="678"/>
      <c r="C352" s="679"/>
      <c r="D352" s="680"/>
      <c r="E352" s="679"/>
      <c r="F352" s="680"/>
      <c r="G352" s="680"/>
      <c r="H352" s="681"/>
      <c r="I352" s="681"/>
      <c r="M352" s="197"/>
      <c r="S352" s="198"/>
      <c r="T352" s="199"/>
    </row>
    <row r="353" spans="2:20" s="196" customFormat="1">
      <c r="B353" s="678"/>
      <c r="C353" s="679"/>
      <c r="D353" s="680"/>
      <c r="E353" s="679"/>
      <c r="F353" s="680"/>
      <c r="G353" s="680"/>
      <c r="H353" s="681"/>
      <c r="I353" s="681"/>
      <c r="M353" s="197"/>
      <c r="S353" s="198"/>
      <c r="T353" s="199"/>
    </row>
    <row r="354" spans="2:20" s="196" customFormat="1">
      <c r="B354" s="678"/>
      <c r="C354" s="679"/>
      <c r="D354" s="680"/>
      <c r="E354" s="679"/>
      <c r="F354" s="680"/>
      <c r="G354" s="680"/>
      <c r="H354" s="681"/>
      <c r="I354" s="681"/>
      <c r="M354" s="197"/>
      <c r="S354" s="198"/>
      <c r="T354" s="199"/>
    </row>
    <row r="355" spans="2:20" s="196" customFormat="1">
      <c r="B355" s="678"/>
      <c r="C355" s="679"/>
      <c r="D355" s="680"/>
      <c r="E355" s="679"/>
      <c r="F355" s="680"/>
      <c r="G355" s="680"/>
      <c r="H355" s="681"/>
      <c r="I355" s="681"/>
      <c r="M355" s="197"/>
      <c r="S355" s="198"/>
      <c r="T355" s="199"/>
    </row>
    <row r="356" spans="2:20" s="196" customFormat="1">
      <c r="B356" s="678"/>
      <c r="C356" s="679"/>
      <c r="D356" s="680"/>
      <c r="E356" s="679"/>
      <c r="F356" s="680"/>
      <c r="G356" s="680"/>
      <c r="H356" s="681"/>
      <c r="I356" s="681"/>
      <c r="M356" s="197"/>
      <c r="S356" s="198"/>
      <c r="T356" s="199"/>
    </row>
    <row r="357" spans="2:20" s="196" customFormat="1">
      <c r="B357" s="678"/>
      <c r="C357" s="679"/>
      <c r="D357" s="680"/>
      <c r="E357" s="679"/>
      <c r="F357" s="680"/>
      <c r="G357" s="680"/>
      <c r="H357" s="681"/>
      <c r="I357" s="681"/>
      <c r="M357" s="197"/>
      <c r="S357" s="198"/>
      <c r="T357" s="199"/>
    </row>
    <row r="358" spans="2:20" s="196" customFormat="1">
      <c r="B358" s="678"/>
      <c r="C358" s="679"/>
      <c r="D358" s="680"/>
      <c r="E358" s="679"/>
      <c r="F358" s="680"/>
      <c r="G358" s="680"/>
      <c r="H358" s="681"/>
      <c r="I358" s="681"/>
      <c r="M358" s="197"/>
      <c r="S358" s="198"/>
      <c r="T358" s="199"/>
    </row>
    <row r="359" spans="2:20" s="196" customFormat="1">
      <c r="B359" s="678"/>
      <c r="C359" s="679"/>
      <c r="D359" s="680"/>
      <c r="E359" s="679"/>
      <c r="F359" s="680"/>
      <c r="G359" s="680"/>
      <c r="H359" s="681"/>
      <c r="I359" s="681"/>
      <c r="M359" s="197"/>
      <c r="S359" s="198"/>
      <c r="T359" s="199"/>
    </row>
    <row r="360" spans="2:20" s="196" customFormat="1">
      <c r="B360" s="678"/>
      <c r="C360" s="679"/>
      <c r="D360" s="680"/>
      <c r="E360" s="679"/>
      <c r="F360" s="680"/>
      <c r="G360" s="680"/>
      <c r="H360" s="681"/>
      <c r="I360" s="681"/>
      <c r="M360" s="197"/>
      <c r="S360" s="198"/>
      <c r="T360" s="199"/>
    </row>
    <row r="361" spans="2:20" s="196" customFormat="1">
      <c r="B361" s="678"/>
      <c r="C361" s="679"/>
      <c r="D361" s="680"/>
      <c r="E361" s="679"/>
      <c r="F361" s="680"/>
      <c r="G361" s="680"/>
      <c r="H361" s="681"/>
      <c r="I361" s="681"/>
      <c r="M361" s="197"/>
      <c r="S361" s="198"/>
      <c r="T361" s="199"/>
    </row>
    <row r="362" spans="2:20" s="196" customFormat="1">
      <c r="B362" s="678"/>
      <c r="C362" s="679"/>
      <c r="D362" s="680"/>
      <c r="E362" s="679"/>
      <c r="F362" s="680"/>
      <c r="G362" s="680"/>
      <c r="H362" s="681"/>
      <c r="I362" s="681"/>
      <c r="M362" s="197"/>
      <c r="S362" s="198"/>
      <c r="T362" s="199"/>
    </row>
    <row r="363" spans="2:20" s="196" customFormat="1">
      <c r="B363" s="678"/>
      <c r="C363" s="679"/>
      <c r="D363" s="680"/>
      <c r="E363" s="679"/>
      <c r="F363" s="680"/>
      <c r="G363" s="680"/>
      <c r="H363" s="681"/>
      <c r="I363" s="681"/>
      <c r="M363" s="197"/>
      <c r="S363" s="198"/>
      <c r="T363" s="199"/>
    </row>
    <row r="364" spans="2:20" s="196" customFormat="1">
      <c r="B364" s="678"/>
      <c r="C364" s="679"/>
      <c r="D364" s="680"/>
      <c r="E364" s="679"/>
      <c r="F364" s="680"/>
      <c r="G364" s="680"/>
      <c r="H364" s="681"/>
      <c r="I364" s="681"/>
      <c r="M364" s="197"/>
      <c r="S364" s="198"/>
      <c r="T364" s="199"/>
    </row>
    <row r="365" spans="2:20" s="196" customFormat="1">
      <c r="B365" s="678"/>
      <c r="C365" s="679"/>
      <c r="D365" s="680"/>
      <c r="E365" s="679"/>
      <c r="F365" s="680"/>
      <c r="G365" s="680"/>
      <c r="H365" s="681"/>
      <c r="I365" s="681"/>
      <c r="M365" s="197"/>
      <c r="S365" s="198"/>
      <c r="T365" s="199"/>
    </row>
    <row r="366" spans="2:20" s="196" customFormat="1">
      <c r="B366" s="678"/>
      <c r="C366" s="679"/>
      <c r="D366" s="680"/>
      <c r="E366" s="679"/>
      <c r="F366" s="680"/>
      <c r="G366" s="680"/>
      <c r="H366" s="681"/>
      <c r="I366" s="681"/>
      <c r="M366" s="197"/>
      <c r="S366" s="198"/>
      <c r="T366" s="199"/>
    </row>
    <row r="367" spans="2:20" s="196" customFormat="1">
      <c r="B367" s="678"/>
      <c r="C367" s="679"/>
      <c r="D367" s="680"/>
      <c r="E367" s="679"/>
      <c r="F367" s="680"/>
      <c r="G367" s="680"/>
      <c r="H367" s="681"/>
      <c r="I367" s="681"/>
      <c r="M367" s="197"/>
      <c r="S367" s="198"/>
      <c r="T367" s="199"/>
    </row>
    <row r="368" spans="2:20" s="196" customFormat="1">
      <c r="B368" s="678"/>
      <c r="C368" s="679"/>
      <c r="D368" s="680"/>
      <c r="E368" s="679"/>
      <c r="F368" s="680"/>
      <c r="G368" s="680"/>
      <c r="H368" s="681"/>
      <c r="I368" s="681"/>
      <c r="M368" s="197"/>
      <c r="S368" s="198"/>
      <c r="T368" s="199"/>
    </row>
    <row r="369" spans="2:20" s="196" customFormat="1">
      <c r="B369" s="678"/>
      <c r="C369" s="679"/>
      <c r="D369" s="680"/>
      <c r="E369" s="679"/>
      <c r="F369" s="680"/>
      <c r="G369" s="680"/>
      <c r="H369" s="681"/>
      <c r="I369" s="681"/>
      <c r="M369" s="197"/>
      <c r="S369" s="198"/>
      <c r="T369" s="199"/>
    </row>
    <row r="370" spans="2:20" s="196" customFormat="1">
      <c r="B370" s="678"/>
      <c r="C370" s="679"/>
      <c r="D370" s="680"/>
      <c r="E370" s="679"/>
      <c r="F370" s="680"/>
      <c r="G370" s="680"/>
      <c r="H370" s="681"/>
      <c r="I370" s="681"/>
      <c r="M370" s="197"/>
      <c r="S370" s="198"/>
      <c r="T370" s="199"/>
    </row>
    <row r="371" spans="2:20" s="196" customFormat="1">
      <c r="B371" s="678"/>
      <c r="C371" s="679"/>
      <c r="D371" s="680"/>
      <c r="E371" s="679"/>
      <c r="F371" s="680"/>
      <c r="G371" s="680"/>
      <c r="H371" s="681"/>
      <c r="I371" s="681"/>
      <c r="M371" s="197"/>
      <c r="S371" s="198"/>
      <c r="T371" s="199"/>
    </row>
    <row r="372" spans="2:20" s="196" customFormat="1">
      <c r="B372" s="678"/>
      <c r="C372" s="679"/>
      <c r="D372" s="680"/>
      <c r="E372" s="679"/>
      <c r="F372" s="680"/>
      <c r="G372" s="680"/>
      <c r="H372" s="681"/>
      <c r="I372" s="681"/>
      <c r="M372" s="197"/>
      <c r="S372" s="198"/>
      <c r="T372" s="199"/>
    </row>
    <row r="373" spans="2:20" s="196" customFormat="1">
      <c r="B373" s="678"/>
      <c r="C373" s="679"/>
      <c r="D373" s="680"/>
      <c r="E373" s="679"/>
      <c r="F373" s="680"/>
      <c r="G373" s="680"/>
      <c r="H373" s="681"/>
      <c r="I373" s="681"/>
      <c r="M373" s="197"/>
      <c r="S373" s="198"/>
      <c r="T373" s="199"/>
    </row>
    <row r="374" spans="2:20" s="196" customFormat="1">
      <c r="B374" s="678"/>
      <c r="C374" s="679"/>
      <c r="D374" s="680"/>
      <c r="E374" s="679"/>
      <c r="F374" s="680"/>
      <c r="G374" s="680"/>
      <c r="H374" s="681"/>
      <c r="I374" s="681"/>
      <c r="M374" s="197"/>
      <c r="S374" s="198"/>
      <c r="T374" s="199"/>
    </row>
    <row r="375" spans="2:20" s="196" customFormat="1">
      <c r="B375" s="678"/>
      <c r="C375" s="679"/>
      <c r="D375" s="680"/>
      <c r="E375" s="679"/>
      <c r="F375" s="680"/>
      <c r="G375" s="680"/>
      <c r="H375" s="681"/>
      <c r="I375" s="681"/>
      <c r="M375" s="197"/>
      <c r="S375" s="198"/>
      <c r="T375" s="199"/>
    </row>
    <row r="376" spans="2:20" s="196" customFormat="1">
      <c r="B376" s="678"/>
      <c r="C376" s="679"/>
      <c r="D376" s="680"/>
      <c r="E376" s="679"/>
      <c r="F376" s="680"/>
      <c r="G376" s="680"/>
      <c r="H376" s="681"/>
      <c r="I376" s="681"/>
      <c r="M376" s="197"/>
      <c r="S376" s="198"/>
      <c r="T376" s="199"/>
    </row>
    <row r="377" spans="2:20" s="196" customFormat="1">
      <c r="B377" s="678"/>
      <c r="C377" s="679"/>
      <c r="D377" s="680"/>
      <c r="E377" s="679"/>
      <c r="F377" s="680"/>
      <c r="G377" s="680"/>
      <c r="H377" s="681"/>
      <c r="I377" s="681"/>
      <c r="M377" s="197"/>
      <c r="S377" s="198"/>
      <c r="T377" s="199"/>
    </row>
    <row r="378" spans="2:20" s="196" customFormat="1">
      <c r="B378" s="678"/>
      <c r="C378" s="679"/>
      <c r="D378" s="680"/>
      <c r="E378" s="679"/>
      <c r="F378" s="680"/>
      <c r="G378" s="680"/>
      <c r="H378" s="681"/>
      <c r="I378" s="681"/>
      <c r="M378" s="197"/>
      <c r="S378" s="198"/>
      <c r="T378" s="199"/>
    </row>
    <row r="379" spans="2:20" s="196" customFormat="1">
      <c r="B379" s="678"/>
      <c r="C379" s="679"/>
      <c r="D379" s="680"/>
      <c r="E379" s="679"/>
      <c r="F379" s="680"/>
      <c r="G379" s="680"/>
      <c r="H379" s="681"/>
      <c r="I379" s="681"/>
      <c r="M379" s="197"/>
      <c r="S379" s="198"/>
      <c r="T379" s="199"/>
    </row>
    <row r="380" spans="2:20" s="196" customFormat="1">
      <c r="B380" s="678"/>
      <c r="C380" s="679"/>
      <c r="D380" s="680"/>
      <c r="E380" s="679"/>
      <c r="F380" s="680"/>
      <c r="G380" s="680"/>
      <c r="H380" s="681"/>
      <c r="I380" s="681"/>
      <c r="M380" s="197"/>
      <c r="S380" s="198"/>
      <c r="T380" s="199"/>
    </row>
    <row r="381" spans="2:20" s="196" customFormat="1">
      <c r="B381" s="678"/>
      <c r="C381" s="679"/>
      <c r="D381" s="680"/>
      <c r="E381" s="679"/>
      <c r="F381" s="680"/>
      <c r="G381" s="680"/>
      <c r="H381" s="681"/>
      <c r="I381" s="681"/>
      <c r="M381" s="197"/>
      <c r="S381" s="198"/>
      <c r="T381" s="199"/>
    </row>
    <row r="382" spans="2:20" s="196" customFormat="1">
      <c r="B382" s="678"/>
      <c r="C382" s="679"/>
      <c r="D382" s="680"/>
      <c r="E382" s="679"/>
      <c r="F382" s="680"/>
      <c r="G382" s="680"/>
      <c r="H382" s="681"/>
      <c r="I382" s="681"/>
      <c r="M382" s="197"/>
      <c r="S382" s="198"/>
      <c r="T382" s="199"/>
    </row>
    <row r="383" spans="2:20" s="196" customFormat="1">
      <c r="B383" s="678"/>
      <c r="C383" s="679"/>
      <c r="D383" s="680"/>
      <c r="E383" s="679"/>
      <c r="F383" s="680"/>
      <c r="G383" s="680"/>
      <c r="H383" s="681"/>
      <c r="I383" s="681"/>
      <c r="M383" s="197"/>
      <c r="S383" s="198"/>
      <c r="T383" s="199"/>
    </row>
    <row r="384" spans="2:20" s="196" customFormat="1">
      <c r="B384" s="678"/>
      <c r="C384" s="679"/>
      <c r="D384" s="680"/>
      <c r="E384" s="679"/>
      <c r="F384" s="680"/>
      <c r="G384" s="680"/>
      <c r="H384" s="681"/>
      <c r="I384" s="681"/>
      <c r="M384" s="197"/>
      <c r="S384" s="198"/>
      <c r="T384" s="199"/>
    </row>
    <row r="385" spans="2:20" s="196" customFormat="1">
      <c r="B385" s="678"/>
      <c r="C385" s="679"/>
      <c r="D385" s="680"/>
      <c r="E385" s="679"/>
      <c r="F385" s="680"/>
      <c r="G385" s="680"/>
      <c r="H385" s="681"/>
      <c r="I385" s="681"/>
      <c r="M385" s="197"/>
      <c r="S385" s="198"/>
      <c r="T385" s="199"/>
    </row>
    <row r="386" spans="2:20" s="196" customFormat="1">
      <c r="B386" s="678"/>
      <c r="C386" s="679"/>
      <c r="D386" s="680"/>
      <c r="E386" s="679"/>
      <c r="F386" s="680"/>
      <c r="G386" s="680"/>
      <c r="H386" s="681"/>
      <c r="I386" s="681"/>
      <c r="M386" s="197"/>
      <c r="S386" s="198"/>
      <c r="T386" s="199"/>
    </row>
    <row r="387" spans="2:20" s="196" customFormat="1">
      <c r="B387" s="678"/>
      <c r="C387" s="679"/>
      <c r="D387" s="680"/>
      <c r="E387" s="679"/>
      <c r="F387" s="680"/>
      <c r="G387" s="680"/>
      <c r="H387" s="681"/>
      <c r="I387" s="681"/>
      <c r="M387" s="197"/>
      <c r="S387" s="198"/>
      <c r="T387" s="199"/>
    </row>
    <row r="388" spans="2:20" s="196" customFormat="1">
      <c r="B388" s="678"/>
      <c r="C388" s="679"/>
      <c r="D388" s="680"/>
      <c r="E388" s="679"/>
      <c r="F388" s="680"/>
      <c r="G388" s="680"/>
      <c r="H388" s="681"/>
      <c r="I388" s="681"/>
      <c r="M388" s="197"/>
      <c r="S388" s="198"/>
      <c r="T388" s="199"/>
    </row>
    <row r="389" spans="2:20" s="196" customFormat="1">
      <c r="B389" s="678"/>
      <c r="C389" s="679"/>
      <c r="D389" s="680"/>
      <c r="E389" s="679"/>
      <c r="F389" s="680"/>
      <c r="G389" s="680"/>
      <c r="H389" s="681"/>
      <c r="I389" s="681"/>
      <c r="M389" s="197"/>
      <c r="S389" s="198"/>
      <c r="T389" s="199"/>
    </row>
    <row r="390" spans="2:20" s="196" customFormat="1">
      <c r="B390" s="678"/>
      <c r="C390" s="679"/>
      <c r="D390" s="680"/>
      <c r="E390" s="679"/>
      <c r="F390" s="680"/>
      <c r="G390" s="680"/>
      <c r="H390" s="681"/>
      <c r="I390" s="681"/>
      <c r="M390" s="197"/>
      <c r="S390" s="198"/>
      <c r="T390" s="199"/>
    </row>
    <row r="391" spans="2:20" s="196" customFormat="1">
      <c r="B391" s="678"/>
      <c r="C391" s="679"/>
      <c r="D391" s="680"/>
      <c r="E391" s="679"/>
      <c r="F391" s="680"/>
      <c r="G391" s="680"/>
      <c r="H391" s="681"/>
      <c r="I391" s="681"/>
      <c r="M391" s="197"/>
      <c r="S391" s="198"/>
      <c r="T391" s="199"/>
    </row>
    <row r="392" spans="2:20" s="196" customFormat="1">
      <c r="B392" s="678"/>
      <c r="C392" s="679"/>
      <c r="D392" s="680"/>
      <c r="E392" s="679"/>
      <c r="F392" s="680"/>
      <c r="G392" s="680"/>
      <c r="H392" s="681"/>
      <c r="I392" s="681"/>
      <c r="M392" s="197"/>
      <c r="S392" s="198"/>
      <c r="T392" s="199"/>
    </row>
    <row r="393" spans="2:20" s="196" customFormat="1">
      <c r="B393" s="678"/>
      <c r="C393" s="679"/>
      <c r="D393" s="680"/>
      <c r="E393" s="679"/>
      <c r="F393" s="680"/>
      <c r="G393" s="680"/>
      <c r="H393" s="681"/>
      <c r="I393" s="681"/>
      <c r="M393" s="197"/>
      <c r="S393" s="198"/>
      <c r="T393" s="199"/>
    </row>
    <row r="394" spans="2:20" s="196" customFormat="1">
      <c r="B394" s="678"/>
      <c r="C394" s="679"/>
      <c r="D394" s="680"/>
      <c r="E394" s="679"/>
      <c r="F394" s="680"/>
      <c r="G394" s="680"/>
      <c r="H394" s="681"/>
      <c r="I394" s="681"/>
      <c r="M394" s="197"/>
      <c r="S394" s="198"/>
      <c r="T394" s="199"/>
    </row>
    <row r="395" spans="2:20" s="196" customFormat="1">
      <c r="B395" s="678"/>
      <c r="C395" s="679"/>
      <c r="D395" s="680"/>
      <c r="E395" s="679"/>
      <c r="F395" s="680"/>
      <c r="G395" s="680"/>
      <c r="H395" s="681"/>
      <c r="I395" s="681"/>
      <c r="M395" s="197"/>
      <c r="S395" s="198"/>
      <c r="T395" s="199"/>
    </row>
    <row r="396" spans="2:20" s="196" customFormat="1">
      <c r="B396" s="678"/>
      <c r="C396" s="679"/>
      <c r="D396" s="680"/>
      <c r="E396" s="679"/>
      <c r="F396" s="680"/>
      <c r="G396" s="680"/>
      <c r="H396" s="681"/>
      <c r="I396" s="681"/>
      <c r="M396" s="197"/>
      <c r="S396" s="198"/>
      <c r="T396" s="199"/>
    </row>
    <row r="397" spans="2:20" s="196" customFormat="1">
      <c r="B397" s="678"/>
      <c r="C397" s="679"/>
      <c r="D397" s="680"/>
      <c r="E397" s="679"/>
      <c r="F397" s="680"/>
      <c r="G397" s="680"/>
      <c r="H397" s="681"/>
      <c r="I397" s="681"/>
      <c r="M397" s="197"/>
      <c r="S397" s="198"/>
      <c r="T397" s="199"/>
    </row>
    <row r="398" spans="2:20" s="196" customFormat="1">
      <c r="B398" s="678"/>
      <c r="C398" s="679"/>
      <c r="D398" s="680"/>
      <c r="E398" s="679"/>
      <c r="F398" s="680"/>
      <c r="G398" s="680"/>
      <c r="H398" s="681"/>
      <c r="I398" s="681"/>
      <c r="M398" s="197"/>
      <c r="S398" s="198"/>
      <c r="T398" s="199"/>
    </row>
    <row r="399" spans="2:20" s="196" customFormat="1">
      <c r="B399" s="678"/>
      <c r="C399" s="679"/>
      <c r="D399" s="680"/>
      <c r="E399" s="679"/>
      <c r="F399" s="680"/>
      <c r="G399" s="680"/>
      <c r="H399" s="681"/>
      <c r="I399" s="681"/>
      <c r="M399" s="197"/>
      <c r="S399" s="198"/>
      <c r="T399" s="199"/>
    </row>
    <row r="400" spans="2:20" s="196" customFormat="1">
      <c r="B400" s="678"/>
      <c r="C400" s="679"/>
      <c r="D400" s="680"/>
      <c r="E400" s="679"/>
      <c r="F400" s="680"/>
      <c r="G400" s="680"/>
      <c r="H400" s="681"/>
      <c r="I400" s="681"/>
      <c r="M400" s="197"/>
      <c r="S400" s="198"/>
      <c r="T400" s="199"/>
    </row>
    <row r="401" spans="2:20" s="196" customFormat="1">
      <c r="B401" s="678"/>
      <c r="C401" s="679"/>
      <c r="D401" s="680"/>
      <c r="E401" s="679"/>
      <c r="F401" s="680"/>
      <c r="G401" s="680"/>
      <c r="H401" s="681"/>
      <c r="I401" s="681"/>
      <c r="M401" s="197"/>
      <c r="S401" s="198"/>
      <c r="T401" s="199"/>
    </row>
    <row r="402" spans="2:20" s="196" customFormat="1">
      <c r="B402" s="678"/>
      <c r="C402" s="679"/>
      <c r="D402" s="680"/>
      <c r="E402" s="679"/>
      <c r="F402" s="680"/>
      <c r="G402" s="680"/>
      <c r="H402" s="681"/>
      <c r="I402" s="681"/>
      <c r="M402" s="197"/>
      <c r="S402" s="198"/>
      <c r="T402" s="199"/>
    </row>
    <row r="403" spans="2:20" s="196" customFormat="1">
      <c r="B403" s="678"/>
      <c r="C403" s="679"/>
      <c r="D403" s="680"/>
      <c r="E403" s="679"/>
      <c r="F403" s="680"/>
      <c r="G403" s="680"/>
      <c r="H403" s="681"/>
      <c r="I403" s="681"/>
      <c r="M403" s="197"/>
      <c r="S403" s="198"/>
      <c r="T403" s="199"/>
    </row>
    <row r="404" spans="2:20" s="196" customFormat="1">
      <c r="B404" s="678"/>
      <c r="C404" s="679"/>
      <c r="D404" s="680"/>
      <c r="E404" s="679"/>
      <c r="F404" s="680"/>
      <c r="G404" s="680"/>
      <c r="H404" s="681"/>
      <c r="I404" s="681"/>
      <c r="M404" s="197"/>
      <c r="S404" s="198"/>
      <c r="T404" s="199"/>
    </row>
    <row r="405" spans="2:20" s="196" customFormat="1">
      <c r="B405" s="678"/>
      <c r="C405" s="679"/>
      <c r="D405" s="680"/>
      <c r="E405" s="679"/>
      <c r="F405" s="680"/>
      <c r="G405" s="680"/>
      <c r="H405" s="681"/>
      <c r="I405" s="681"/>
      <c r="M405" s="197"/>
      <c r="S405" s="198"/>
      <c r="T405" s="199"/>
    </row>
    <row r="406" spans="2:20" s="196" customFormat="1">
      <c r="B406" s="678"/>
      <c r="C406" s="679"/>
      <c r="D406" s="680"/>
      <c r="E406" s="679"/>
      <c r="F406" s="680"/>
      <c r="G406" s="680"/>
      <c r="H406" s="681"/>
      <c r="I406" s="681"/>
      <c r="M406" s="197"/>
      <c r="S406" s="198"/>
      <c r="T406" s="199"/>
    </row>
    <row r="407" spans="2:20" s="196" customFormat="1">
      <c r="B407" s="678"/>
      <c r="C407" s="679"/>
      <c r="D407" s="680"/>
      <c r="E407" s="679"/>
      <c r="F407" s="680"/>
      <c r="G407" s="680"/>
      <c r="H407" s="681"/>
      <c r="I407" s="681"/>
      <c r="M407" s="197"/>
      <c r="S407" s="198"/>
      <c r="T407" s="199"/>
    </row>
    <row r="408" spans="2:20" s="196" customFormat="1">
      <c r="B408" s="678"/>
      <c r="C408" s="679"/>
      <c r="D408" s="680"/>
      <c r="E408" s="679"/>
      <c r="F408" s="680"/>
      <c r="G408" s="680"/>
      <c r="H408" s="681"/>
      <c r="I408" s="681"/>
      <c r="M408" s="197"/>
      <c r="S408" s="198"/>
      <c r="T408" s="199"/>
    </row>
    <row r="409" spans="2:20" s="196" customFormat="1">
      <c r="B409" s="678"/>
      <c r="C409" s="679"/>
      <c r="D409" s="680"/>
      <c r="E409" s="679"/>
      <c r="F409" s="680"/>
      <c r="G409" s="680"/>
      <c r="H409" s="681"/>
      <c r="I409" s="681"/>
      <c r="M409" s="197"/>
      <c r="S409" s="198"/>
      <c r="T409" s="199"/>
    </row>
    <row r="410" spans="2:20" s="196" customFormat="1">
      <c r="B410" s="678"/>
      <c r="C410" s="679"/>
      <c r="D410" s="680"/>
      <c r="E410" s="679"/>
      <c r="F410" s="680"/>
      <c r="G410" s="680"/>
      <c r="H410" s="681"/>
      <c r="I410" s="681"/>
      <c r="M410" s="197"/>
      <c r="S410" s="198"/>
      <c r="T410" s="199"/>
    </row>
    <row r="411" spans="2:20" s="196" customFormat="1">
      <c r="B411" s="678"/>
      <c r="C411" s="679"/>
      <c r="D411" s="680"/>
      <c r="E411" s="679"/>
      <c r="F411" s="680"/>
      <c r="G411" s="680"/>
      <c r="H411" s="681"/>
      <c r="I411" s="681"/>
      <c r="M411" s="197"/>
      <c r="S411" s="198"/>
      <c r="T411" s="199"/>
    </row>
    <row r="412" spans="2:20" s="196" customFormat="1">
      <c r="B412" s="678"/>
      <c r="C412" s="679"/>
      <c r="D412" s="680"/>
      <c r="E412" s="679"/>
      <c r="F412" s="680"/>
      <c r="G412" s="680"/>
      <c r="H412" s="681"/>
      <c r="I412" s="681"/>
      <c r="M412" s="197"/>
      <c r="S412" s="198"/>
      <c r="T412" s="199"/>
    </row>
    <row r="413" spans="2:20" s="196" customFormat="1">
      <c r="B413" s="678"/>
      <c r="C413" s="679"/>
      <c r="D413" s="680"/>
      <c r="E413" s="679"/>
      <c r="F413" s="680"/>
      <c r="G413" s="680"/>
      <c r="H413" s="681"/>
      <c r="I413" s="681"/>
      <c r="M413" s="197"/>
      <c r="S413" s="198"/>
      <c r="T413" s="199"/>
    </row>
    <row r="414" spans="2:20" s="196" customFormat="1">
      <c r="B414" s="678"/>
      <c r="C414" s="679"/>
      <c r="D414" s="680"/>
      <c r="E414" s="679"/>
      <c r="F414" s="680"/>
      <c r="G414" s="680"/>
      <c r="H414" s="681"/>
      <c r="I414" s="681"/>
      <c r="M414" s="197"/>
      <c r="S414" s="198"/>
      <c r="T414" s="199"/>
    </row>
    <row r="415" spans="2:20" s="196" customFormat="1">
      <c r="B415" s="678"/>
      <c r="C415" s="679"/>
      <c r="D415" s="680"/>
      <c r="E415" s="679"/>
      <c r="F415" s="680"/>
      <c r="G415" s="680"/>
      <c r="H415" s="681"/>
      <c r="I415" s="681"/>
      <c r="M415" s="197"/>
      <c r="S415" s="198"/>
      <c r="T415" s="199"/>
    </row>
    <row r="416" spans="2:20" s="196" customFormat="1">
      <c r="B416" s="678"/>
      <c r="C416" s="679"/>
      <c r="D416" s="680"/>
      <c r="E416" s="679"/>
      <c r="F416" s="680"/>
      <c r="G416" s="680"/>
      <c r="H416" s="681"/>
      <c r="I416" s="681"/>
      <c r="M416" s="197"/>
      <c r="S416" s="198"/>
      <c r="T416" s="199"/>
    </row>
    <row r="417" spans="2:20" s="196" customFormat="1">
      <c r="B417" s="678"/>
      <c r="C417" s="679"/>
      <c r="D417" s="680"/>
      <c r="E417" s="679"/>
      <c r="F417" s="680"/>
      <c r="G417" s="680"/>
      <c r="H417" s="681"/>
      <c r="I417" s="681"/>
      <c r="M417" s="197"/>
      <c r="S417" s="198"/>
      <c r="T417" s="199"/>
    </row>
    <row r="418" spans="2:20" s="196" customFormat="1">
      <c r="B418" s="678"/>
      <c r="C418" s="679"/>
      <c r="D418" s="680"/>
      <c r="E418" s="679"/>
      <c r="F418" s="680"/>
      <c r="G418" s="680"/>
      <c r="H418" s="681"/>
      <c r="I418" s="681"/>
      <c r="M418" s="197"/>
      <c r="S418" s="198"/>
      <c r="T418" s="199"/>
    </row>
    <row r="419" spans="2:20" s="196" customFormat="1">
      <c r="B419" s="678"/>
      <c r="C419" s="679"/>
      <c r="D419" s="680"/>
      <c r="E419" s="679"/>
      <c r="F419" s="680"/>
      <c r="G419" s="680"/>
      <c r="H419" s="681"/>
      <c r="I419" s="681"/>
      <c r="M419" s="197"/>
      <c r="S419" s="198"/>
      <c r="T419" s="199"/>
    </row>
    <row r="420" spans="2:20" s="196" customFormat="1">
      <c r="B420" s="678"/>
      <c r="C420" s="679"/>
      <c r="D420" s="680"/>
      <c r="E420" s="679"/>
      <c r="F420" s="680"/>
      <c r="G420" s="680"/>
      <c r="H420" s="681"/>
      <c r="I420" s="681"/>
      <c r="M420" s="197"/>
      <c r="S420" s="198"/>
      <c r="T420" s="199"/>
    </row>
    <row r="421" spans="2:20" s="196" customFormat="1">
      <c r="B421" s="678"/>
      <c r="C421" s="679"/>
      <c r="D421" s="680"/>
      <c r="E421" s="679"/>
      <c r="F421" s="680"/>
      <c r="G421" s="680"/>
      <c r="H421" s="681"/>
      <c r="I421" s="681"/>
      <c r="M421" s="197"/>
      <c r="S421" s="198"/>
      <c r="T421" s="199"/>
    </row>
    <row r="422" spans="2:20" s="196" customFormat="1">
      <c r="B422" s="678"/>
      <c r="C422" s="679"/>
      <c r="D422" s="680"/>
      <c r="E422" s="679"/>
      <c r="F422" s="680"/>
      <c r="G422" s="680"/>
      <c r="H422" s="681"/>
      <c r="I422" s="681"/>
      <c r="M422" s="197"/>
      <c r="S422" s="198"/>
      <c r="T422" s="199"/>
    </row>
    <row r="423" spans="2:20" s="196" customFormat="1">
      <c r="B423" s="678"/>
      <c r="C423" s="679"/>
      <c r="D423" s="680"/>
      <c r="E423" s="679"/>
      <c r="F423" s="680"/>
      <c r="G423" s="680"/>
      <c r="H423" s="681"/>
      <c r="I423" s="681"/>
      <c r="M423" s="197"/>
      <c r="S423" s="198"/>
      <c r="T423" s="199"/>
    </row>
    <row r="424" spans="2:20" s="196" customFormat="1">
      <c r="B424" s="678"/>
      <c r="C424" s="679"/>
      <c r="D424" s="680"/>
      <c r="E424" s="679"/>
      <c r="F424" s="680"/>
      <c r="G424" s="680"/>
      <c r="H424" s="681"/>
      <c r="I424" s="681"/>
      <c r="M424" s="197"/>
      <c r="S424" s="198"/>
      <c r="T424" s="199"/>
    </row>
    <row r="425" spans="2:20" s="196" customFormat="1">
      <c r="B425" s="678"/>
      <c r="C425" s="679"/>
      <c r="D425" s="680"/>
      <c r="E425" s="679"/>
      <c r="F425" s="680"/>
      <c r="G425" s="680"/>
      <c r="H425" s="681"/>
      <c r="I425" s="681"/>
      <c r="M425" s="197"/>
      <c r="S425" s="198"/>
      <c r="T425" s="199"/>
    </row>
    <row r="426" spans="2:20" s="196" customFormat="1">
      <c r="B426" s="678"/>
      <c r="C426" s="679"/>
      <c r="D426" s="680"/>
      <c r="E426" s="679"/>
      <c r="F426" s="680"/>
      <c r="G426" s="680"/>
      <c r="H426" s="681"/>
      <c r="I426" s="681"/>
      <c r="M426" s="197"/>
      <c r="S426" s="198"/>
      <c r="T426" s="199"/>
    </row>
    <row r="427" spans="2:20" s="196" customFormat="1">
      <c r="B427" s="678"/>
      <c r="C427" s="679"/>
      <c r="D427" s="680"/>
      <c r="E427" s="679"/>
      <c r="F427" s="680"/>
      <c r="G427" s="680"/>
      <c r="H427" s="681"/>
      <c r="I427" s="681"/>
      <c r="M427" s="197"/>
      <c r="S427" s="198"/>
      <c r="T427" s="199"/>
    </row>
    <row r="428" spans="2:20" s="196" customFormat="1">
      <c r="B428" s="678"/>
      <c r="C428" s="679"/>
      <c r="D428" s="680"/>
      <c r="E428" s="679"/>
      <c r="F428" s="680"/>
      <c r="G428" s="680"/>
      <c r="H428" s="681"/>
      <c r="I428" s="681"/>
      <c r="M428" s="197"/>
      <c r="S428" s="198"/>
      <c r="T428" s="199"/>
    </row>
    <row r="429" spans="2:20" s="196" customFormat="1">
      <c r="B429" s="678"/>
      <c r="C429" s="679"/>
      <c r="D429" s="680"/>
      <c r="E429" s="679"/>
      <c r="F429" s="680"/>
      <c r="G429" s="680"/>
      <c r="H429" s="681"/>
      <c r="I429" s="681"/>
      <c r="M429" s="197"/>
      <c r="S429" s="198"/>
      <c r="T429" s="199"/>
    </row>
    <row r="430" spans="2:20" s="196" customFormat="1">
      <c r="B430" s="678"/>
      <c r="C430" s="679"/>
      <c r="D430" s="680"/>
      <c r="E430" s="679"/>
      <c r="F430" s="680"/>
      <c r="G430" s="680"/>
      <c r="H430" s="681"/>
      <c r="I430" s="681"/>
      <c r="M430" s="197"/>
      <c r="S430" s="198"/>
      <c r="T430" s="199"/>
    </row>
    <row r="431" spans="2:20" s="196" customFormat="1">
      <c r="B431" s="678"/>
      <c r="C431" s="679"/>
      <c r="D431" s="680"/>
      <c r="E431" s="679"/>
      <c r="F431" s="680"/>
      <c r="G431" s="680"/>
      <c r="H431" s="681"/>
      <c r="I431" s="681"/>
      <c r="M431" s="197"/>
      <c r="S431" s="198"/>
      <c r="T431" s="199"/>
    </row>
    <row r="432" spans="2:20" s="196" customFormat="1">
      <c r="B432" s="678"/>
      <c r="C432" s="679"/>
      <c r="D432" s="680"/>
      <c r="E432" s="679"/>
      <c r="F432" s="680"/>
      <c r="G432" s="680"/>
      <c r="H432" s="681"/>
      <c r="I432" s="681"/>
      <c r="M432" s="197"/>
      <c r="S432" s="198"/>
      <c r="T432" s="199"/>
    </row>
    <row r="433" spans="2:20" s="196" customFormat="1">
      <c r="B433" s="678"/>
      <c r="C433" s="679"/>
      <c r="D433" s="680"/>
      <c r="E433" s="679"/>
      <c r="F433" s="680"/>
      <c r="G433" s="680"/>
      <c r="H433" s="681"/>
      <c r="I433" s="681"/>
      <c r="M433" s="197"/>
      <c r="S433" s="198"/>
      <c r="T433" s="199"/>
    </row>
    <row r="434" spans="2:20" s="196" customFormat="1">
      <c r="B434" s="678"/>
      <c r="C434" s="679"/>
      <c r="D434" s="680"/>
      <c r="E434" s="679"/>
      <c r="F434" s="680"/>
      <c r="G434" s="680"/>
      <c r="H434" s="681"/>
      <c r="I434" s="681"/>
      <c r="M434" s="197"/>
      <c r="S434" s="198"/>
      <c r="T434" s="199"/>
    </row>
    <row r="435" spans="2:20" s="196" customFormat="1">
      <c r="B435" s="678"/>
      <c r="C435" s="679"/>
      <c r="D435" s="680"/>
      <c r="E435" s="679"/>
      <c r="F435" s="680"/>
      <c r="G435" s="680"/>
      <c r="H435" s="681"/>
      <c r="I435" s="681"/>
      <c r="M435" s="197"/>
      <c r="S435" s="198"/>
      <c r="T435" s="199"/>
    </row>
    <row r="436" spans="2:20" s="196" customFormat="1">
      <c r="B436" s="678"/>
      <c r="C436" s="679"/>
      <c r="D436" s="680"/>
      <c r="E436" s="679"/>
      <c r="F436" s="680"/>
      <c r="G436" s="680"/>
      <c r="H436" s="681"/>
      <c r="I436" s="681"/>
      <c r="M436" s="197"/>
      <c r="S436" s="198"/>
      <c r="T436" s="199"/>
    </row>
    <row r="437" spans="2:20" s="196" customFormat="1">
      <c r="B437" s="678"/>
      <c r="C437" s="679"/>
      <c r="D437" s="680"/>
      <c r="E437" s="679"/>
      <c r="F437" s="680"/>
      <c r="G437" s="680"/>
      <c r="H437" s="681"/>
      <c r="I437" s="681"/>
      <c r="M437" s="197"/>
      <c r="S437" s="198"/>
      <c r="T437" s="199"/>
    </row>
    <row r="438" spans="2:20" s="196" customFormat="1">
      <c r="B438" s="678"/>
      <c r="C438" s="679"/>
      <c r="D438" s="680"/>
      <c r="E438" s="679"/>
      <c r="F438" s="680"/>
      <c r="G438" s="680"/>
      <c r="H438" s="681"/>
      <c r="I438" s="681"/>
      <c r="M438" s="197"/>
      <c r="S438" s="198"/>
      <c r="T438" s="199"/>
    </row>
    <row r="439" spans="2:20" s="196" customFormat="1">
      <c r="B439" s="678"/>
      <c r="C439" s="679"/>
      <c r="D439" s="680"/>
      <c r="E439" s="679"/>
      <c r="F439" s="680"/>
      <c r="G439" s="680"/>
      <c r="H439" s="681"/>
      <c r="I439" s="681"/>
      <c r="M439" s="197"/>
      <c r="S439" s="198"/>
      <c r="T439" s="199"/>
    </row>
    <row r="440" spans="2:20" s="196" customFormat="1">
      <c r="B440" s="678"/>
      <c r="C440" s="679"/>
      <c r="D440" s="680"/>
      <c r="E440" s="679"/>
      <c r="F440" s="680"/>
      <c r="G440" s="680"/>
      <c r="H440" s="681"/>
      <c r="I440" s="681"/>
      <c r="M440" s="197"/>
      <c r="S440" s="198"/>
      <c r="T440" s="199"/>
    </row>
    <row r="441" spans="2:20" s="196" customFormat="1">
      <c r="B441" s="678"/>
      <c r="C441" s="679"/>
      <c r="D441" s="680"/>
      <c r="E441" s="679"/>
      <c r="F441" s="680"/>
      <c r="G441" s="680"/>
      <c r="H441" s="681"/>
      <c r="I441" s="681"/>
      <c r="M441" s="197"/>
      <c r="S441" s="198"/>
      <c r="T441" s="199"/>
    </row>
    <row r="442" spans="2:20" s="196" customFormat="1">
      <c r="B442" s="678"/>
      <c r="C442" s="679"/>
      <c r="D442" s="680"/>
      <c r="E442" s="679"/>
      <c r="F442" s="680"/>
      <c r="G442" s="680"/>
      <c r="H442" s="681"/>
      <c r="I442" s="681"/>
      <c r="M442" s="197"/>
      <c r="S442" s="198"/>
      <c r="T442" s="199"/>
    </row>
    <row r="443" spans="2:20" s="196" customFormat="1">
      <c r="B443" s="678"/>
      <c r="C443" s="679"/>
      <c r="D443" s="680"/>
      <c r="E443" s="679"/>
      <c r="F443" s="680"/>
      <c r="G443" s="680"/>
      <c r="H443" s="681"/>
      <c r="I443" s="681"/>
      <c r="M443" s="197"/>
      <c r="S443" s="198"/>
      <c r="T443" s="199"/>
    </row>
    <row r="444" spans="2:20" s="196" customFormat="1">
      <c r="B444" s="678"/>
      <c r="C444" s="679"/>
      <c r="D444" s="680"/>
      <c r="E444" s="679"/>
      <c r="F444" s="680"/>
      <c r="G444" s="680"/>
      <c r="H444" s="681"/>
      <c r="I444" s="681"/>
      <c r="M444" s="197"/>
      <c r="S444" s="198"/>
      <c r="T444" s="199"/>
    </row>
    <row r="445" spans="2:20" s="196" customFormat="1">
      <c r="B445" s="678"/>
      <c r="C445" s="679"/>
      <c r="D445" s="680"/>
      <c r="E445" s="679"/>
      <c r="F445" s="680"/>
      <c r="G445" s="680"/>
      <c r="H445" s="681"/>
      <c r="I445" s="681"/>
      <c r="M445" s="197"/>
      <c r="S445" s="198"/>
      <c r="T445" s="199"/>
    </row>
    <row r="446" spans="2:20" s="196" customFormat="1">
      <c r="B446" s="678"/>
      <c r="C446" s="679"/>
      <c r="D446" s="680"/>
      <c r="E446" s="679"/>
      <c r="F446" s="680"/>
      <c r="G446" s="680"/>
      <c r="H446" s="681"/>
      <c r="I446" s="681"/>
      <c r="M446" s="197"/>
      <c r="S446" s="198"/>
      <c r="T446" s="199"/>
    </row>
    <row r="447" spans="2:20" s="196" customFormat="1">
      <c r="B447" s="678"/>
      <c r="C447" s="679"/>
      <c r="D447" s="680"/>
      <c r="E447" s="679"/>
      <c r="F447" s="680"/>
      <c r="G447" s="680"/>
      <c r="H447" s="681"/>
      <c r="I447" s="681"/>
      <c r="M447" s="197"/>
      <c r="S447" s="198"/>
      <c r="T447" s="199"/>
    </row>
    <row r="448" spans="2:20" s="196" customFormat="1">
      <c r="B448" s="678"/>
      <c r="C448" s="679"/>
      <c r="D448" s="680"/>
      <c r="E448" s="679"/>
      <c r="F448" s="680"/>
      <c r="G448" s="680"/>
      <c r="H448" s="681"/>
      <c r="I448" s="681"/>
      <c r="M448" s="197"/>
      <c r="S448" s="198"/>
      <c r="T448" s="199"/>
    </row>
    <row r="449" spans="2:20" s="196" customFormat="1">
      <c r="B449" s="678"/>
      <c r="C449" s="679"/>
      <c r="D449" s="680"/>
      <c r="E449" s="679"/>
      <c r="F449" s="680"/>
      <c r="G449" s="680"/>
      <c r="H449" s="681"/>
      <c r="I449" s="681"/>
      <c r="M449" s="197"/>
      <c r="S449" s="198"/>
      <c r="T449" s="199"/>
    </row>
    <row r="450" spans="2:20" s="196" customFormat="1">
      <c r="B450" s="678"/>
      <c r="C450" s="679"/>
      <c r="D450" s="680"/>
      <c r="E450" s="679"/>
      <c r="F450" s="680"/>
      <c r="G450" s="680"/>
      <c r="H450" s="681"/>
      <c r="I450" s="681"/>
      <c r="M450" s="197"/>
      <c r="S450" s="198"/>
      <c r="T450" s="199"/>
    </row>
    <row r="451" spans="2:20" s="196" customFormat="1">
      <c r="B451" s="678"/>
      <c r="C451" s="679"/>
      <c r="D451" s="680"/>
      <c r="E451" s="679"/>
      <c r="F451" s="680"/>
      <c r="G451" s="680"/>
      <c r="H451" s="681"/>
      <c r="I451" s="681"/>
      <c r="M451" s="197"/>
      <c r="S451" s="198"/>
      <c r="T451" s="199"/>
    </row>
    <row r="452" spans="2:20" s="196" customFormat="1">
      <c r="B452" s="678"/>
      <c r="C452" s="679"/>
      <c r="D452" s="680"/>
      <c r="E452" s="679"/>
      <c r="F452" s="680"/>
      <c r="G452" s="680"/>
      <c r="H452" s="681"/>
      <c r="I452" s="681"/>
      <c r="M452" s="197"/>
      <c r="S452" s="198"/>
      <c r="T452" s="199"/>
    </row>
    <row r="453" spans="2:20" s="196" customFormat="1">
      <c r="B453" s="678"/>
      <c r="C453" s="679"/>
      <c r="D453" s="680"/>
      <c r="E453" s="679"/>
      <c r="F453" s="680"/>
      <c r="G453" s="680"/>
      <c r="H453" s="681"/>
      <c r="I453" s="681"/>
      <c r="M453" s="197"/>
      <c r="S453" s="198"/>
      <c r="T453" s="199"/>
    </row>
    <row r="454" spans="2:20" s="196" customFormat="1">
      <c r="B454" s="678"/>
      <c r="C454" s="679"/>
      <c r="D454" s="680"/>
      <c r="E454" s="679"/>
      <c r="F454" s="680"/>
      <c r="G454" s="680"/>
      <c r="H454" s="681"/>
      <c r="I454" s="681"/>
      <c r="M454" s="197"/>
      <c r="S454" s="198"/>
      <c r="T454" s="199"/>
    </row>
    <row r="455" spans="2:20" s="196" customFormat="1">
      <c r="B455" s="678"/>
      <c r="C455" s="679"/>
      <c r="D455" s="680"/>
      <c r="E455" s="679"/>
      <c r="F455" s="680"/>
      <c r="G455" s="680"/>
      <c r="H455" s="681"/>
      <c r="I455" s="681"/>
      <c r="M455" s="197"/>
      <c r="S455" s="198"/>
      <c r="T455" s="199"/>
    </row>
    <row r="456" spans="2:20" s="196" customFormat="1">
      <c r="B456" s="678"/>
      <c r="C456" s="679"/>
      <c r="D456" s="680"/>
      <c r="E456" s="679"/>
      <c r="F456" s="680"/>
      <c r="G456" s="680"/>
      <c r="H456" s="681"/>
      <c r="I456" s="681"/>
      <c r="M456" s="197"/>
      <c r="S456" s="198"/>
      <c r="T456" s="199"/>
    </row>
    <row r="457" spans="2:20" s="196" customFormat="1">
      <c r="B457" s="678"/>
      <c r="C457" s="679"/>
      <c r="D457" s="680"/>
      <c r="E457" s="679"/>
      <c r="F457" s="680"/>
      <c r="G457" s="680"/>
      <c r="H457" s="681"/>
      <c r="I457" s="681"/>
      <c r="M457" s="197"/>
      <c r="S457" s="198"/>
      <c r="T457" s="199"/>
    </row>
    <row r="458" spans="2:20" s="196" customFormat="1">
      <c r="B458" s="678"/>
      <c r="C458" s="679"/>
      <c r="D458" s="680"/>
      <c r="E458" s="679"/>
      <c r="F458" s="680"/>
      <c r="G458" s="680"/>
      <c r="H458" s="681"/>
      <c r="I458" s="681"/>
      <c r="M458" s="197"/>
      <c r="S458" s="198"/>
      <c r="T458" s="199"/>
    </row>
    <row r="459" spans="2:20" s="196" customFormat="1">
      <c r="B459" s="678"/>
      <c r="C459" s="679"/>
      <c r="D459" s="680"/>
      <c r="E459" s="679"/>
      <c r="F459" s="680"/>
      <c r="G459" s="680"/>
      <c r="H459" s="681"/>
      <c r="I459" s="681"/>
      <c r="M459" s="197"/>
      <c r="S459" s="198"/>
      <c r="T459" s="199"/>
    </row>
    <row r="460" spans="2:20" s="196" customFormat="1">
      <c r="B460" s="678"/>
      <c r="C460" s="679"/>
      <c r="D460" s="680"/>
      <c r="E460" s="679"/>
      <c r="F460" s="680"/>
      <c r="G460" s="680"/>
      <c r="H460" s="681"/>
      <c r="I460" s="681"/>
      <c r="M460" s="197"/>
      <c r="S460" s="198"/>
      <c r="T460" s="199"/>
    </row>
    <row r="461" spans="2:20" s="196" customFormat="1">
      <c r="B461" s="678"/>
      <c r="C461" s="679"/>
      <c r="D461" s="680"/>
      <c r="E461" s="679"/>
      <c r="F461" s="680"/>
      <c r="G461" s="680"/>
      <c r="H461" s="681"/>
      <c r="I461" s="681"/>
      <c r="M461" s="197"/>
      <c r="S461" s="198"/>
      <c r="T461" s="199"/>
    </row>
    <row r="462" spans="2:20" s="196" customFormat="1">
      <c r="B462" s="678"/>
      <c r="C462" s="679"/>
      <c r="D462" s="680"/>
      <c r="E462" s="679"/>
      <c r="F462" s="680"/>
      <c r="G462" s="680"/>
      <c r="H462" s="681"/>
      <c r="I462" s="681"/>
      <c r="M462" s="197"/>
      <c r="S462" s="198"/>
      <c r="T462" s="199"/>
    </row>
    <row r="463" spans="2:20" s="196" customFormat="1">
      <c r="B463" s="678"/>
      <c r="C463" s="679"/>
      <c r="D463" s="680"/>
      <c r="E463" s="679"/>
      <c r="F463" s="680"/>
      <c r="G463" s="680"/>
      <c r="H463" s="681"/>
      <c r="I463" s="681"/>
      <c r="M463" s="197"/>
      <c r="S463" s="198"/>
      <c r="T463" s="199"/>
    </row>
    <row r="464" spans="2:20" s="196" customFormat="1">
      <c r="B464" s="678"/>
      <c r="C464" s="679"/>
      <c r="D464" s="680"/>
      <c r="E464" s="679"/>
      <c r="F464" s="680"/>
      <c r="G464" s="680"/>
      <c r="H464" s="681"/>
      <c r="I464" s="681"/>
      <c r="M464" s="197"/>
      <c r="S464" s="198"/>
      <c r="T464" s="199"/>
    </row>
    <row r="465" spans="2:20" s="196" customFormat="1">
      <c r="B465" s="678"/>
      <c r="C465" s="679"/>
      <c r="D465" s="680"/>
      <c r="E465" s="679"/>
      <c r="F465" s="680"/>
      <c r="G465" s="680"/>
      <c r="H465" s="681"/>
      <c r="I465" s="681"/>
      <c r="M465" s="197"/>
      <c r="S465" s="198"/>
      <c r="T465" s="199"/>
    </row>
    <row r="466" spans="2:20" s="196" customFormat="1">
      <c r="B466" s="678"/>
      <c r="C466" s="679"/>
      <c r="D466" s="680"/>
      <c r="E466" s="679"/>
      <c r="F466" s="680"/>
      <c r="G466" s="680"/>
      <c r="H466" s="681"/>
      <c r="I466" s="681"/>
      <c r="M466" s="197"/>
      <c r="S466" s="198"/>
      <c r="T466" s="199"/>
    </row>
    <row r="467" spans="2:20" s="196" customFormat="1">
      <c r="B467" s="678"/>
      <c r="C467" s="679"/>
      <c r="D467" s="680"/>
      <c r="E467" s="679"/>
      <c r="F467" s="680"/>
      <c r="G467" s="680"/>
      <c r="H467" s="681"/>
      <c r="I467" s="681"/>
      <c r="M467" s="197"/>
      <c r="S467" s="198"/>
      <c r="T467" s="199"/>
    </row>
    <row r="468" spans="2:20" s="196" customFormat="1">
      <c r="B468" s="678"/>
      <c r="C468" s="679"/>
      <c r="D468" s="680"/>
      <c r="E468" s="679"/>
      <c r="F468" s="680"/>
      <c r="G468" s="680"/>
      <c r="H468" s="681"/>
      <c r="I468" s="681"/>
      <c r="M468" s="197"/>
      <c r="S468" s="198"/>
      <c r="T468" s="199"/>
    </row>
    <row r="469" spans="2:20" s="196" customFormat="1">
      <c r="B469" s="678"/>
      <c r="C469" s="679"/>
      <c r="D469" s="680"/>
      <c r="E469" s="679"/>
      <c r="F469" s="680"/>
      <c r="G469" s="680"/>
      <c r="H469" s="681"/>
      <c r="I469" s="681"/>
      <c r="M469" s="197"/>
      <c r="S469" s="198"/>
      <c r="T469" s="199"/>
    </row>
    <row r="470" spans="2:20" s="196" customFormat="1">
      <c r="B470" s="678"/>
      <c r="C470" s="679"/>
      <c r="D470" s="680"/>
      <c r="E470" s="679"/>
      <c r="F470" s="680"/>
      <c r="G470" s="680"/>
      <c r="H470" s="681"/>
      <c r="I470" s="681"/>
      <c r="M470" s="197"/>
      <c r="S470" s="198"/>
      <c r="T470" s="199"/>
    </row>
    <row r="471" spans="2:20" s="196" customFormat="1">
      <c r="B471" s="678"/>
      <c r="C471" s="679"/>
      <c r="D471" s="680"/>
      <c r="E471" s="679"/>
      <c r="F471" s="680"/>
      <c r="G471" s="680"/>
      <c r="H471" s="681"/>
      <c r="I471" s="681"/>
      <c r="M471" s="197"/>
      <c r="S471" s="198"/>
      <c r="T471" s="199"/>
    </row>
    <row r="472" spans="2:20" s="196" customFormat="1">
      <c r="B472" s="678"/>
      <c r="C472" s="679"/>
      <c r="D472" s="680"/>
      <c r="E472" s="679"/>
      <c r="F472" s="680"/>
      <c r="G472" s="680"/>
      <c r="H472" s="681"/>
      <c r="I472" s="681"/>
      <c r="M472" s="197"/>
      <c r="S472" s="198"/>
      <c r="T472" s="199"/>
    </row>
    <row r="473" spans="2:20" s="196" customFormat="1">
      <c r="B473" s="678"/>
      <c r="C473" s="679"/>
      <c r="D473" s="680"/>
      <c r="E473" s="679"/>
      <c r="F473" s="680"/>
      <c r="G473" s="680"/>
      <c r="H473" s="681"/>
      <c r="I473" s="681"/>
      <c r="M473" s="197"/>
      <c r="S473" s="198"/>
      <c r="T473" s="199"/>
    </row>
    <row r="474" spans="2:20" s="196" customFormat="1">
      <c r="B474" s="678"/>
      <c r="C474" s="679"/>
      <c r="D474" s="680"/>
      <c r="E474" s="679"/>
      <c r="F474" s="680"/>
      <c r="G474" s="680"/>
      <c r="H474" s="681"/>
      <c r="I474" s="681"/>
      <c r="M474" s="197"/>
      <c r="S474" s="198"/>
      <c r="T474" s="199"/>
    </row>
    <row r="475" spans="2:20" s="196" customFormat="1">
      <c r="B475" s="678"/>
      <c r="C475" s="679"/>
      <c r="D475" s="680"/>
      <c r="E475" s="679"/>
      <c r="F475" s="680"/>
      <c r="G475" s="680"/>
      <c r="H475" s="681"/>
      <c r="I475" s="681"/>
      <c r="M475" s="197"/>
      <c r="S475" s="198"/>
      <c r="T475" s="199"/>
    </row>
    <row r="476" spans="2:20" s="196" customFormat="1">
      <c r="B476" s="678"/>
      <c r="C476" s="679"/>
      <c r="D476" s="680"/>
      <c r="E476" s="679"/>
      <c r="F476" s="680"/>
      <c r="G476" s="680"/>
      <c r="H476" s="681"/>
      <c r="I476" s="681"/>
      <c r="M476" s="197"/>
      <c r="S476" s="198"/>
      <c r="T476" s="199"/>
    </row>
    <row r="477" spans="2:20" s="196" customFormat="1">
      <c r="B477" s="678"/>
      <c r="C477" s="679"/>
      <c r="D477" s="680"/>
      <c r="E477" s="679"/>
      <c r="F477" s="680"/>
      <c r="G477" s="680"/>
      <c r="H477" s="681"/>
      <c r="I477" s="681"/>
      <c r="M477" s="197"/>
      <c r="S477" s="198"/>
      <c r="T477" s="199"/>
    </row>
    <row r="478" spans="2:20" s="196" customFormat="1">
      <c r="B478" s="678"/>
      <c r="C478" s="679"/>
      <c r="D478" s="680"/>
      <c r="E478" s="679"/>
      <c r="F478" s="680"/>
      <c r="G478" s="680"/>
      <c r="H478" s="681"/>
      <c r="I478" s="681"/>
      <c r="M478" s="197"/>
      <c r="S478" s="198"/>
      <c r="T478" s="199"/>
    </row>
    <row r="479" spans="2:20" s="196" customFormat="1">
      <c r="B479" s="678"/>
      <c r="C479" s="679"/>
      <c r="D479" s="680"/>
      <c r="E479" s="679"/>
      <c r="F479" s="680"/>
      <c r="G479" s="680"/>
      <c r="H479" s="681"/>
      <c r="I479" s="681"/>
      <c r="M479" s="197"/>
      <c r="S479" s="198"/>
      <c r="T479" s="199"/>
    </row>
    <row r="480" spans="2:20" s="196" customFormat="1">
      <c r="B480" s="678"/>
      <c r="C480" s="679"/>
      <c r="D480" s="680"/>
      <c r="E480" s="679"/>
      <c r="F480" s="680"/>
      <c r="G480" s="680"/>
      <c r="H480" s="681"/>
      <c r="I480" s="681"/>
      <c r="M480" s="197"/>
      <c r="S480" s="198"/>
      <c r="T480" s="199"/>
    </row>
    <row r="481" spans="2:20" s="196" customFormat="1">
      <c r="B481" s="678"/>
      <c r="C481" s="679"/>
      <c r="D481" s="680"/>
      <c r="E481" s="679"/>
      <c r="F481" s="680"/>
      <c r="G481" s="680"/>
      <c r="H481" s="681"/>
      <c r="I481" s="681"/>
      <c r="M481" s="197"/>
      <c r="S481" s="198"/>
      <c r="T481" s="199"/>
    </row>
    <row r="482" spans="2:20" s="196" customFormat="1">
      <c r="B482" s="678"/>
      <c r="C482" s="679"/>
      <c r="D482" s="680"/>
      <c r="E482" s="679"/>
      <c r="F482" s="680"/>
      <c r="G482" s="680"/>
      <c r="H482" s="681"/>
      <c r="I482" s="681"/>
      <c r="M482" s="197"/>
      <c r="S482" s="198"/>
      <c r="T482" s="199"/>
    </row>
    <row r="483" spans="2:20" s="196" customFormat="1">
      <c r="B483" s="678"/>
      <c r="C483" s="679"/>
      <c r="D483" s="680"/>
      <c r="E483" s="679"/>
      <c r="F483" s="680"/>
      <c r="G483" s="680"/>
      <c r="H483" s="681"/>
      <c r="I483" s="681"/>
      <c r="M483" s="197"/>
      <c r="S483" s="198"/>
      <c r="T483" s="199"/>
    </row>
    <row r="484" spans="2:20" s="196" customFormat="1">
      <c r="B484" s="678"/>
      <c r="C484" s="679"/>
      <c r="D484" s="680"/>
      <c r="E484" s="679"/>
      <c r="F484" s="680"/>
      <c r="G484" s="680"/>
      <c r="H484" s="681"/>
      <c r="I484" s="681"/>
      <c r="M484" s="197"/>
      <c r="S484" s="198"/>
      <c r="T484" s="199"/>
    </row>
    <row r="485" spans="2:20" s="196" customFormat="1">
      <c r="B485" s="678"/>
      <c r="C485" s="679"/>
      <c r="D485" s="680"/>
      <c r="E485" s="679"/>
      <c r="F485" s="680"/>
      <c r="G485" s="680"/>
      <c r="H485" s="681"/>
      <c r="I485" s="681"/>
      <c r="M485" s="197"/>
      <c r="S485" s="198"/>
      <c r="T485" s="199"/>
    </row>
    <row r="486" spans="2:20" s="196" customFormat="1">
      <c r="B486" s="678"/>
      <c r="C486" s="679"/>
      <c r="D486" s="680"/>
      <c r="E486" s="679"/>
      <c r="F486" s="680"/>
      <c r="G486" s="680"/>
      <c r="H486" s="681"/>
      <c r="I486" s="681"/>
      <c r="M486" s="197"/>
      <c r="S486" s="198"/>
      <c r="T486" s="199"/>
    </row>
    <row r="487" spans="2:20" s="196" customFormat="1">
      <c r="B487" s="678"/>
      <c r="C487" s="679"/>
      <c r="D487" s="680"/>
      <c r="E487" s="679"/>
      <c r="F487" s="680"/>
      <c r="G487" s="680"/>
      <c r="H487" s="681"/>
      <c r="I487" s="681"/>
      <c r="M487" s="197"/>
      <c r="S487" s="198"/>
      <c r="T487" s="199"/>
    </row>
    <row r="488" spans="2:20" s="196" customFormat="1">
      <c r="B488" s="678"/>
      <c r="C488" s="679"/>
      <c r="D488" s="680"/>
      <c r="E488" s="679"/>
      <c r="F488" s="680"/>
      <c r="G488" s="680"/>
      <c r="H488" s="681"/>
      <c r="I488" s="681"/>
      <c r="M488" s="197"/>
      <c r="S488" s="198"/>
      <c r="T488" s="199"/>
    </row>
    <row r="489" spans="2:20" s="196" customFormat="1">
      <c r="B489" s="678"/>
      <c r="C489" s="679"/>
      <c r="D489" s="680"/>
      <c r="E489" s="679"/>
      <c r="F489" s="680"/>
      <c r="G489" s="680"/>
      <c r="H489" s="681"/>
      <c r="I489" s="681"/>
      <c r="M489" s="197"/>
      <c r="S489" s="198"/>
      <c r="T489" s="199"/>
    </row>
    <row r="490" spans="2:20" s="196" customFormat="1">
      <c r="B490" s="678"/>
      <c r="C490" s="679"/>
      <c r="D490" s="680"/>
      <c r="E490" s="679"/>
      <c r="F490" s="680"/>
      <c r="G490" s="680"/>
      <c r="H490" s="681"/>
      <c r="I490" s="681"/>
      <c r="M490" s="197"/>
      <c r="S490" s="198"/>
      <c r="T490" s="199"/>
    </row>
    <row r="491" spans="2:20" s="196" customFormat="1">
      <c r="B491" s="678"/>
      <c r="C491" s="679"/>
      <c r="D491" s="680"/>
      <c r="E491" s="679"/>
      <c r="F491" s="680"/>
      <c r="G491" s="680"/>
      <c r="H491" s="681"/>
      <c r="I491" s="681"/>
      <c r="M491" s="197"/>
      <c r="S491" s="198"/>
      <c r="T491" s="199"/>
    </row>
    <row r="492" spans="2:20" s="196" customFormat="1">
      <c r="B492" s="678"/>
      <c r="C492" s="679"/>
      <c r="D492" s="680"/>
      <c r="E492" s="679"/>
      <c r="F492" s="680"/>
      <c r="G492" s="680"/>
      <c r="H492" s="681"/>
      <c r="I492" s="681"/>
      <c r="M492" s="197"/>
      <c r="S492" s="198"/>
      <c r="T492" s="199"/>
    </row>
    <row r="493" spans="2:20" s="196" customFormat="1">
      <c r="B493" s="678"/>
      <c r="C493" s="679"/>
      <c r="D493" s="680"/>
      <c r="E493" s="679"/>
      <c r="F493" s="680"/>
      <c r="G493" s="680"/>
      <c r="H493" s="681"/>
      <c r="I493" s="681"/>
      <c r="M493" s="197"/>
      <c r="S493" s="198"/>
      <c r="T493" s="199"/>
    </row>
    <row r="494" spans="2:20" s="196" customFormat="1">
      <c r="B494" s="678"/>
      <c r="C494" s="679"/>
      <c r="D494" s="680"/>
      <c r="E494" s="679"/>
      <c r="F494" s="680"/>
      <c r="G494" s="680"/>
      <c r="H494" s="681"/>
      <c r="I494" s="681"/>
      <c r="M494" s="197"/>
      <c r="S494" s="198"/>
      <c r="T494" s="199"/>
    </row>
    <row r="495" spans="2:20" s="196" customFormat="1">
      <c r="B495" s="678"/>
      <c r="C495" s="679"/>
      <c r="D495" s="680"/>
      <c r="E495" s="679"/>
      <c r="F495" s="680"/>
      <c r="G495" s="680"/>
      <c r="H495" s="681"/>
      <c r="I495" s="681"/>
      <c r="M495" s="197"/>
      <c r="S495" s="198"/>
      <c r="T495" s="199"/>
    </row>
    <row r="496" spans="2:20" s="196" customFormat="1">
      <c r="B496" s="678"/>
      <c r="C496" s="679"/>
      <c r="D496" s="680"/>
      <c r="E496" s="679"/>
      <c r="F496" s="680"/>
      <c r="G496" s="680"/>
      <c r="H496" s="681"/>
      <c r="I496" s="681"/>
      <c r="M496" s="197"/>
      <c r="S496" s="198"/>
      <c r="T496" s="199"/>
    </row>
    <row r="497" spans="2:20" s="196" customFormat="1">
      <c r="B497" s="678"/>
      <c r="C497" s="679"/>
      <c r="D497" s="680"/>
      <c r="E497" s="679"/>
      <c r="F497" s="680"/>
      <c r="G497" s="680"/>
      <c r="H497" s="681"/>
      <c r="I497" s="681"/>
      <c r="M497" s="197"/>
      <c r="S497" s="198"/>
      <c r="T497" s="199"/>
    </row>
    <row r="498" spans="2:20" s="196" customFormat="1">
      <c r="B498" s="678"/>
      <c r="C498" s="679"/>
      <c r="D498" s="680"/>
      <c r="E498" s="679"/>
      <c r="F498" s="680"/>
      <c r="G498" s="680"/>
      <c r="H498" s="681"/>
      <c r="I498" s="681"/>
      <c r="M498" s="197"/>
      <c r="S498" s="198"/>
      <c r="T498" s="199"/>
    </row>
    <row r="499" spans="2:20" s="196" customFormat="1">
      <c r="B499" s="678"/>
      <c r="C499" s="679"/>
      <c r="D499" s="680"/>
      <c r="E499" s="679"/>
      <c r="F499" s="680"/>
      <c r="G499" s="680"/>
      <c r="H499" s="681"/>
      <c r="I499" s="681"/>
      <c r="M499" s="197"/>
      <c r="S499" s="198"/>
      <c r="T499" s="199"/>
    </row>
    <row r="500" spans="2:20" s="196" customFormat="1">
      <c r="B500" s="678"/>
      <c r="C500" s="679"/>
      <c r="D500" s="680"/>
      <c r="E500" s="679"/>
      <c r="F500" s="680"/>
      <c r="G500" s="680"/>
      <c r="H500" s="681"/>
      <c r="I500" s="681"/>
      <c r="M500" s="197"/>
      <c r="S500" s="198"/>
      <c r="T500" s="199"/>
    </row>
    <row r="501" spans="2:20" s="196" customFormat="1">
      <c r="B501" s="678"/>
      <c r="C501" s="679"/>
      <c r="D501" s="680"/>
      <c r="E501" s="679"/>
      <c r="F501" s="680"/>
      <c r="G501" s="680"/>
      <c r="H501" s="681"/>
      <c r="I501" s="681"/>
      <c r="M501" s="197"/>
      <c r="S501" s="198"/>
      <c r="T501" s="199"/>
    </row>
    <row r="502" spans="2:20" s="196" customFormat="1">
      <c r="B502" s="678"/>
      <c r="C502" s="679"/>
      <c r="D502" s="680"/>
      <c r="E502" s="679"/>
      <c r="F502" s="680"/>
      <c r="G502" s="680"/>
      <c r="H502" s="681"/>
      <c r="I502" s="681"/>
      <c r="M502" s="197"/>
      <c r="S502" s="198"/>
      <c r="T502" s="199"/>
    </row>
    <row r="503" spans="2:20" s="196" customFormat="1">
      <c r="B503" s="678"/>
      <c r="C503" s="679"/>
      <c r="D503" s="680"/>
      <c r="E503" s="679"/>
      <c r="F503" s="680"/>
      <c r="G503" s="680"/>
      <c r="H503" s="681"/>
      <c r="I503" s="681"/>
      <c r="M503" s="197"/>
      <c r="S503" s="198"/>
      <c r="T503" s="199"/>
    </row>
    <row r="504" spans="2:20" s="196" customFormat="1">
      <c r="B504" s="678"/>
      <c r="C504" s="679"/>
      <c r="D504" s="680"/>
      <c r="E504" s="679"/>
      <c r="F504" s="680"/>
      <c r="G504" s="680"/>
      <c r="H504" s="681"/>
      <c r="I504" s="681"/>
      <c r="M504" s="197"/>
      <c r="S504" s="198"/>
      <c r="T504" s="199"/>
    </row>
    <row r="505" spans="2:20" s="196" customFormat="1">
      <c r="B505" s="678"/>
      <c r="C505" s="679"/>
      <c r="D505" s="680"/>
      <c r="E505" s="679"/>
      <c r="F505" s="680"/>
      <c r="G505" s="680"/>
      <c r="H505" s="681"/>
      <c r="I505" s="681"/>
      <c r="M505" s="197"/>
      <c r="S505" s="198"/>
      <c r="T505" s="199"/>
    </row>
    <row r="506" spans="2:20" s="196" customFormat="1">
      <c r="B506" s="678"/>
      <c r="C506" s="679"/>
      <c r="D506" s="680"/>
      <c r="E506" s="679"/>
      <c r="F506" s="680"/>
      <c r="G506" s="680"/>
      <c r="H506" s="681"/>
      <c r="I506" s="681"/>
      <c r="M506" s="197"/>
      <c r="S506" s="198"/>
      <c r="T506" s="199"/>
    </row>
    <row r="507" spans="2:20" s="196" customFormat="1">
      <c r="B507" s="678"/>
      <c r="C507" s="679"/>
      <c r="D507" s="680"/>
      <c r="E507" s="679"/>
      <c r="F507" s="680"/>
      <c r="G507" s="680"/>
      <c r="H507" s="681"/>
      <c r="I507" s="681"/>
      <c r="M507" s="197"/>
      <c r="S507" s="198"/>
      <c r="T507" s="199"/>
    </row>
    <row r="508" spans="2:20" s="196" customFormat="1">
      <c r="B508" s="678"/>
      <c r="C508" s="679"/>
      <c r="D508" s="680"/>
      <c r="E508" s="679"/>
      <c r="F508" s="680"/>
      <c r="G508" s="680"/>
      <c r="H508" s="681"/>
      <c r="I508" s="681"/>
      <c r="M508" s="197"/>
      <c r="S508" s="198"/>
      <c r="T508" s="199"/>
    </row>
    <row r="509" spans="2:20" s="196" customFormat="1">
      <c r="B509" s="678"/>
      <c r="C509" s="679"/>
      <c r="D509" s="680"/>
      <c r="E509" s="679"/>
      <c r="F509" s="680"/>
      <c r="G509" s="680"/>
      <c r="H509" s="681"/>
      <c r="I509" s="681"/>
      <c r="M509" s="197"/>
      <c r="S509" s="198"/>
      <c r="T509" s="199"/>
    </row>
    <row r="510" spans="2:20" s="196" customFormat="1">
      <c r="B510" s="678"/>
      <c r="C510" s="679"/>
      <c r="D510" s="680"/>
      <c r="E510" s="679"/>
      <c r="F510" s="680"/>
      <c r="G510" s="680"/>
      <c r="H510" s="681"/>
      <c r="I510" s="681"/>
      <c r="M510" s="197"/>
      <c r="S510" s="198"/>
      <c r="T510" s="199"/>
    </row>
    <row r="511" spans="2:20" s="196" customFormat="1">
      <c r="B511" s="678"/>
      <c r="C511" s="679"/>
      <c r="D511" s="680"/>
      <c r="E511" s="679"/>
      <c r="F511" s="680"/>
      <c r="G511" s="680"/>
      <c r="H511" s="681"/>
      <c r="I511" s="681"/>
      <c r="M511" s="197"/>
      <c r="S511" s="198"/>
      <c r="T511" s="199"/>
    </row>
    <row r="512" spans="2:20" s="196" customFormat="1">
      <c r="B512" s="678"/>
      <c r="C512" s="679"/>
      <c r="D512" s="680"/>
      <c r="E512" s="679"/>
      <c r="F512" s="680"/>
      <c r="G512" s="680"/>
      <c r="H512" s="681"/>
      <c r="I512" s="681"/>
      <c r="M512" s="197"/>
      <c r="S512" s="198"/>
      <c r="T512" s="199"/>
    </row>
    <row r="513" spans="2:20" s="196" customFormat="1">
      <c r="B513" s="678"/>
      <c r="C513" s="679"/>
      <c r="D513" s="680"/>
      <c r="E513" s="679"/>
      <c r="F513" s="680"/>
      <c r="G513" s="680"/>
      <c r="H513" s="681"/>
      <c r="I513" s="681"/>
      <c r="M513" s="197"/>
      <c r="S513" s="198"/>
      <c r="T513" s="199"/>
    </row>
    <row r="514" spans="2:20" s="196" customFormat="1">
      <c r="B514" s="678"/>
      <c r="C514" s="679"/>
      <c r="D514" s="680"/>
      <c r="E514" s="679"/>
      <c r="F514" s="680"/>
      <c r="G514" s="680"/>
      <c r="H514" s="681"/>
      <c r="I514" s="681"/>
      <c r="M514" s="197"/>
      <c r="S514" s="198"/>
      <c r="T514" s="199"/>
    </row>
    <row r="515" spans="2:20" s="196" customFormat="1">
      <c r="B515" s="678"/>
      <c r="C515" s="679"/>
      <c r="D515" s="680"/>
      <c r="E515" s="679"/>
      <c r="F515" s="680"/>
      <c r="G515" s="680"/>
      <c r="H515" s="681"/>
      <c r="I515" s="681"/>
      <c r="M515" s="197"/>
      <c r="S515" s="198"/>
      <c r="T515" s="199"/>
    </row>
    <row r="516" spans="2:20" s="196" customFormat="1">
      <c r="B516" s="678"/>
      <c r="C516" s="679"/>
      <c r="D516" s="680"/>
      <c r="E516" s="679"/>
      <c r="F516" s="680"/>
      <c r="G516" s="680"/>
      <c r="H516" s="681"/>
      <c r="I516" s="681"/>
      <c r="M516" s="197"/>
      <c r="S516" s="198"/>
      <c r="T516" s="199"/>
    </row>
    <row r="517" spans="2:20" s="196" customFormat="1">
      <c r="B517" s="678"/>
      <c r="C517" s="679"/>
      <c r="D517" s="680"/>
      <c r="E517" s="679"/>
      <c r="F517" s="680"/>
      <c r="G517" s="680"/>
      <c r="H517" s="681"/>
      <c r="I517" s="681"/>
      <c r="M517" s="197"/>
      <c r="S517" s="198"/>
      <c r="T517" s="199"/>
    </row>
    <row r="518" spans="2:20" s="196" customFormat="1">
      <c r="B518" s="678"/>
      <c r="C518" s="679"/>
      <c r="D518" s="680"/>
      <c r="E518" s="679"/>
      <c r="F518" s="680"/>
      <c r="G518" s="680"/>
      <c r="H518" s="681"/>
      <c r="I518" s="681"/>
      <c r="M518" s="197"/>
      <c r="S518" s="198"/>
      <c r="T518" s="199"/>
    </row>
    <row r="519" spans="2:20" s="196" customFormat="1">
      <c r="B519" s="678"/>
      <c r="C519" s="679"/>
      <c r="D519" s="680"/>
      <c r="E519" s="679"/>
      <c r="F519" s="680"/>
      <c r="G519" s="680"/>
      <c r="H519" s="681"/>
      <c r="I519" s="681"/>
      <c r="M519" s="197"/>
      <c r="S519" s="198"/>
      <c r="T519" s="199"/>
    </row>
    <row r="520" spans="2:20" s="196" customFormat="1">
      <c r="B520" s="678"/>
      <c r="C520" s="679"/>
      <c r="D520" s="680"/>
      <c r="E520" s="679"/>
      <c r="F520" s="680"/>
      <c r="G520" s="680"/>
      <c r="H520" s="681"/>
      <c r="I520" s="681"/>
      <c r="M520" s="197"/>
      <c r="S520" s="198"/>
      <c r="T520" s="199"/>
    </row>
    <row r="521" spans="2:20" s="196" customFormat="1">
      <c r="B521" s="678"/>
      <c r="C521" s="679"/>
      <c r="D521" s="680"/>
      <c r="E521" s="679"/>
      <c r="F521" s="680"/>
      <c r="G521" s="680"/>
      <c r="H521" s="681"/>
      <c r="I521" s="681"/>
      <c r="M521" s="197"/>
      <c r="S521" s="198"/>
      <c r="T521" s="199"/>
    </row>
    <row r="522" spans="2:20" s="196" customFormat="1">
      <c r="B522" s="678"/>
      <c r="C522" s="679"/>
      <c r="D522" s="680"/>
      <c r="E522" s="679"/>
      <c r="F522" s="680"/>
      <c r="G522" s="680"/>
      <c r="H522" s="681"/>
      <c r="I522" s="681"/>
      <c r="M522" s="197"/>
      <c r="S522" s="198"/>
      <c r="T522" s="199"/>
    </row>
    <row r="523" spans="2:20" s="196" customFormat="1">
      <c r="B523" s="678"/>
      <c r="C523" s="679"/>
      <c r="D523" s="680"/>
      <c r="E523" s="679"/>
      <c r="F523" s="680"/>
      <c r="G523" s="680"/>
      <c r="H523" s="681"/>
      <c r="I523" s="681"/>
      <c r="M523" s="197"/>
      <c r="S523" s="198"/>
      <c r="T523" s="199"/>
    </row>
    <row r="524" spans="2:20" s="196" customFormat="1">
      <c r="B524" s="678"/>
      <c r="C524" s="679"/>
      <c r="D524" s="680"/>
      <c r="E524" s="679"/>
      <c r="F524" s="680"/>
      <c r="G524" s="680"/>
      <c r="H524" s="681"/>
      <c r="I524" s="681"/>
      <c r="M524" s="197"/>
      <c r="S524" s="198"/>
      <c r="T524" s="199"/>
    </row>
    <row r="525" spans="2:20" s="196" customFormat="1">
      <c r="B525" s="678"/>
      <c r="C525" s="679"/>
      <c r="D525" s="680"/>
      <c r="E525" s="679"/>
      <c r="F525" s="680"/>
      <c r="G525" s="680"/>
      <c r="H525" s="681"/>
      <c r="I525" s="681"/>
      <c r="M525" s="197"/>
      <c r="S525" s="198"/>
      <c r="T525" s="199"/>
    </row>
    <row r="526" spans="2:20" s="196" customFormat="1">
      <c r="B526" s="678"/>
      <c r="C526" s="679"/>
      <c r="D526" s="680"/>
      <c r="E526" s="679"/>
      <c r="F526" s="680"/>
      <c r="G526" s="680"/>
      <c r="H526" s="681"/>
      <c r="I526" s="681"/>
      <c r="M526" s="197"/>
      <c r="S526" s="198"/>
      <c r="T526" s="199"/>
    </row>
    <row r="527" spans="2:20" s="196" customFormat="1">
      <c r="B527" s="678"/>
      <c r="C527" s="679"/>
      <c r="D527" s="680"/>
      <c r="E527" s="679"/>
      <c r="F527" s="680"/>
      <c r="G527" s="680"/>
      <c r="H527" s="681"/>
      <c r="I527" s="681"/>
      <c r="M527" s="197"/>
      <c r="S527" s="198"/>
      <c r="T527" s="199"/>
    </row>
    <row r="528" spans="2:20" s="196" customFormat="1">
      <c r="B528" s="678"/>
      <c r="C528" s="679"/>
      <c r="D528" s="680"/>
      <c r="E528" s="679"/>
      <c r="F528" s="680"/>
      <c r="G528" s="680"/>
      <c r="H528" s="681"/>
      <c r="I528" s="681"/>
      <c r="M528" s="197"/>
      <c r="S528" s="198"/>
      <c r="T528" s="199"/>
    </row>
    <row r="529" spans="2:20" s="196" customFormat="1">
      <c r="B529" s="678"/>
      <c r="C529" s="679"/>
      <c r="D529" s="680"/>
      <c r="E529" s="679"/>
      <c r="F529" s="680"/>
      <c r="G529" s="680"/>
      <c r="H529" s="681"/>
      <c r="I529" s="681"/>
      <c r="M529" s="197"/>
      <c r="S529" s="198"/>
      <c r="T529" s="199"/>
    </row>
    <row r="530" spans="2:20" s="196" customFormat="1">
      <c r="B530" s="678"/>
      <c r="C530" s="679"/>
      <c r="D530" s="680"/>
      <c r="E530" s="679"/>
      <c r="F530" s="680"/>
      <c r="G530" s="680"/>
      <c r="H530" s="681"/>
      <c r="I530" s="681"/>
      <c r="M530" s="197"/>
      <c r="S530" s="198"/>
      <c r="T530" s="199"/>
    </row>
    <row r="531" spans="2:20" s="196" customFormat="1">
      <c r="B531" s="678"/>
      <c r="C531" s="679"/>
      <c r="D531" s="680"/>
      <c r="E531" s="679"/>
      <c r="F531" s="680"/>
      <c r="G531" s="680"/>
      <c r="H531" s="681"/>
      <c r="I531" s="681"/>
      <c r="M531" s="197"/>
      <c r="S531" s="198"/>
      <c r="T531" s="199"/>
    </row>
    <row r="532" spans="2:20" s="196" customFormat="1">
      <c r="B532" s="678"/>
      <c r="C532" s="679"/>
      <c r="D532" s="680"/>
      <c r="E532" s="679"/>
      <c r="F532" s="680"/>
      <c r="G532" s="680"/>
      <c r="H532" s="681"/>
      <c r="I532" s="681"/>
      <c r="M532" s="197"/>
      <c r="S532" s="198"/>
      <c r="T532" s="199"/>
    </row>
    <row r="533" spans="2:20" s="196" customFormat="1">
      <c r="B533" s="678"/>
      <c r="C533" s="679"/>
      <c r="D533" s="680"/>
      <c r="E533" s="679"/>
      <c r="F533" s="680"/>
      <c r="G533" s="680"/>
      <c r="H533" s="681"/>
      <c r="I533" s="681"/>
      <c r="M533" s="197"/>
      <c r="S533" s="198"/>
      <c r="T533" s="199"/>
    </row>
    <row r="534" spans="2:20" s="196" customFormat="1">
      <c r="B534" s="678"/>
      <c r="C534" s="679"/>
      <c r="D534" s="680"/>
      <c r="E534" s="679"/>
      <c r="F534" s="680"/>
      <c r="G534" s="680"/>
      <c r="H534" s="681"/>
      <c r="I534" s="681"/>
      <c r="M534" s="197"/>
      <c r="S534" s="198"/>
      <c r="T534" s="199"/>
    </row>
    <row r="535" spans="2:20" s="196" customFormat="1">
      <c r="B535" s="678"/>
      <c r="C535" s="679"/>
      <c r="D535" s="680"/>
      <c r="E535" s="679"/>
      <c r="F535" s="680"/>
      <c r="G535" s="680"/>
      <c r="H535" s="681"/>
      <c r="I535" s="681"/>
      <c r="M535" s="197"/>
      <c r="S535" s="198"/>
      <c r="T535" s="199"/>
    </row>
    <row r="536" spans="2:20" s="196" customFormat="1">
      <c r="B536" s="678"/>
      <c r="C536" s="679"/>
      <c r="D536" s="680"/>
      <c r="E536" s="679"/>
      <c r="F536" s="680"/>
      <c r="G536" s="680"/>
      <c r="H536" s="681"/>
      <c r="I536" s="681"/>
      <c r="M536" s="197"/>
      <c r="S536" s="198"/>
      <c r="T536" s="199"/>
    </row>
    <row r="537" spans="2:20" s="196" customFormat="1">
      <c r="B537" s="678"/>
      <c r="C537" s="679"/>
      <c r="D537" s="680"/>
      <c r="E537" s="679"/>
      <c r="F537" s="680"/>
      <c r="G537" s="680"/>
      <c r="H537" s="681"/>
      <c r="I537" s="681"/>
      <c r="M537" s="197"/>
      <c r="S537" s="198"/>
      <c r="T537" s="199"/>
    </row>
    <row r="538" spans="2:20" s="196" customFormat="1">
      <c r="B538" s="678"/>
      <c r="C538" s="679"/>
      <c r="D538" s="680"/>
      <c r="E538" s="679"/>
      <c r="F538" s="680"/>
      <c r="G538" s="680"/>
      <c r="H538" s="681"/>
      <c r="I538" s="681"/>
      <c r="M538" s="197"/>
      <c r="S538" s="198"/>
      <c r="T538" s="199"/>
    </row>
    <row r="539" spans="2:20" s="196" customFormat="1">
      <c r="B539" s="678"/>
      <c r="C539" s="679"/>
      <c r="D539" s="680"/>
      <c r="E539" s="679"/>
      <c r="F539" s="680"/>
      <c r="G539" s="680"/>
      <c r="H539" s="681"/>
      <c r="I539" s="681"/>
      <c r="M539" s="197"/>
      <c r="S539" s="198"/>
      <c r="T539" s="199"/>
    </row>
    <row r="540" spans="2:20" s="196" customFormat="1">
      <c r="B540" s="678"/>
      <c r="C540" s="679"/>
      <c r="D540" s="680"/>
      <c r="E540" s="679"/>
      <c r="F540" s="680"/>
      <c r="G540" s="680"/>
      <c r="H540" s="681"/>
      <c r="I540" s="681"/>
      <c r="M540" s="197"/>
      <c r="S540" s="198"/>
      <c r="T540" s="199"/>
    </row>
    <row r="541" spans="2:20" s="196" customFormat="1">
      <c r="B541" s="678"/>
      <c r="C541" s="679"/>
      <c r="D541" s="680"/>
      <c r="E541" s="679"/>
      <c r="F541" s="680"/>
      <c r="G541" s="680"/>
      <c r="H541" s="681"/>
      <c r="I541" s="681"/>
      <c r="M541" s="197"/>
      <c r="S541" s="198"/>
      <c r="T541" s="199"/>
    </row>
    <row r="542" spans="2:20" s="196" customFormat="1">
      <c r="B542" s="678"/>
      <c r="C542" s="679"/>
      <c r="D542" s="680"/>
      <c r="E542" s="679"/>
      <c r="F542" s="680"/>
      <c r="G542" s="680"/>
      <c r="H542" s="681"/>
      <c r="I542" s="681"/>
      <c r="M542" s="197"/>
      <c r="S542" s="198"/>
      <c r="T542" s="199"/>
    </row>
    <row r="543" spans="2:20" s="196" customFormat="1">
      <c r="B543" s="678"/>
      <c r="C543" s="679"/>
      <c r="D543" s="680"/>
      <c r="E543" s="679"/>
      <c r="F543" s="680"/>
      <c r="G543" s="680"/>
      <c r="H543" s="681"/>
      <c r="I543" s="681"/>
      <c r="M543" s="197"/>
      <c r="S543" s="198"/>
      <c r="T543" s="199"/>
    </row>
    <row r="544" spans="2:20" s="196" customFormat="1">
      <c r="B544" s="678"/>
      <c r="C544" s="679"/>
      <c r="D544" s="680"/>
      <c r="E544" s="679"/>
      <c r="F544" s="680"/>
      <c r="G544" s="680"/>
      <c r="H544" s="681"/>
      <c r="I544" s="681"/>
      <c r="M544" s="197"/>
      <c r="S544" s="198"/>
      <c r="T544" s="199"/>
    </row>
    <row r="545" spans="2:20" s="196" customFormat="1">
      <c r="B545" s="678"/>
      <c r="C545" s="679"/>
      <c r="D545" s="680"/>
      <c r="E545" s="679"/>
      <c r="F545" s="680"/>
      <c r="G545" s="680"/>
      <c r="H545" s="681"/>
      <c r="I545" s="681"/>
      <c r="M545" s="197"/>
      <c r="S545" s="198"/>
      <c r="T545" s="199"/>
    </row>
    <row r="546" spans="2:20" s="196" customFormat="1">
      <c r="B546" s="678"/>
      <c r="C546" s="679"/>
      <c r="D546" s="680"/>
      <c r="E546" s="679"/>
      <c r="F546" s="680"/>
      <c r="G546" s="680"/>
      <c r="H546" s="681"/>
      <c r="I546" s="681"/>
      <c r="M546" s="197"/>
      <c r="S546" s="198"/>
      <c r="T546" s="199"/>
    </row>
    <row r="547" spans="2:20" s="196" customFormat="1">
      <c r="B547" s="678"/>
      <c r="C547" s="679"/>
      <c r="D547" s="680"/>
      <c r="E547" s="679"/>
      <c r="F547" s="680"/>
      <c r="G547" s="680"/>
      <c r="H547" s="681"/>
      <c r="I547" s="681"/>
      <c r="M547" s="197"/>
      <c r="S547" s="198"/>
      <c r="T547" s="199"/>
    </row>
    <row r="548" spans="2:20" s="196" customFormat="1">
      <c r="B548" s="678"/>
      <c r="C548" s="679"/>
      <c r="D548" s="680"/>
      <c r="E548" s="679"/>
      <c r="F548" s="680"/>
      <c r="G548" s="680"/>
      <c r="H548" s="681"/>
      <c r="I548" s="681"/>
      <c r="M548" s="197"/>
      <c r="S548" s="198"/>
      <c r="T548" s="199"/>
    </row>
    <row r="549" spans="2:20" s="196" customFormat="1">
      <c r="B549" s="678"/>
      <c r="C549" s="679"/>
      <c r="D549" s="680"/>
      <c r="E549" s="679"/>
      <c r="F549" s="680"/>
      <c r="G549" s="680"/>
      <c r="H549" s="681"/>
      <c r="I549" s="681"/>
      <c r="M549" s="197"/>
      <c r="S549" s="198"/>
      <c r="T549" s="199"/>
    </row>
    <row r="550" spans="2:20" s="196" customFormat="1">
      <c r="B550" s="678"/>
      <c r="C550" s="679"/>
      <c r="D550" s="680"/>
      <c r="E550" s="679"/>
      <c r="F550" s="680"/>
      <c r="G550" s="680"/>
      <c r="H550" s="681"/>
      <c r="I550" s="681"/>
      <c r="M550" s="197"/>
      <c r="S550" s="198"/>
      <c r="T550" s="199"/>
    </row>
    <row r="551" spans="2:20" s="196" customFormat="1">
      <c r="B551" s="678"/>
      <c r="C551" s="679"/>
      <c r="D551" s="680"/>
      <c r="E551" s="679"/>
      <c r="F551" s="680"/>
      <c r="G551" s="680"/>
      <c r="H551" s="681"/>
      <c r="I551" s="681"/>
      <c r="M551" s="197"/>
      <c r="S551" s="198"/>
      <c r="T551" s="199"/>
    </row>
    <row r="552" spans="2:20" s="196" customFormat="1">
      <c r="B552" s="678"/>
      <c r="C552" s="679"/>
      <c r="D552" s="680"/>
      <c r="E552" s="679"/>
      <c r="F552" s="680"/>
      <c r="G552" s="680"/>
      <c r="H552" s="681"/>
      <c r="I552" s="681"/>
      <c r="M552" s="197"/>
      <c r="S552" s="198"/>
      <c r="T552" s="199"/>
    </row>
    <row r="553" spans="2:20" s="196" customFormat="1">
      <c r="B553" s="678"/>
      <c r="C553" s="679"/>
      <c r="D553" s="680"/>
      <c r="E553" s="679"/>
      <c r="F553" s="680"/>
      <c r="G553" s="680"/>
      <c r="H553" s="681"/>
      <c r="I553" s="681"/>
      <c r="M553" s="197"/>
      <c r="S553" s="198"/>
      <c r="T553" s="199"/>
    </row>
    <row r="554" spans="2:20" s="196" customFormat="1">
      <c r="B554" s="678"/>
      <c r="C554" s="679"/>
      <c r="D554" s="680"/>
      <c r="E554" s="679"/>
      <c r="F554" s="680"/>
      <c r="G554" s="680"/>
      <c r="H554" s="681"/>
      <c r="I554" s="681"/>
      <c r="M554" s="197"/>
      <c r="S554" s="198"/>
      <c r="T554" s="199"/>
    </row>
    <row r="555" spans="2:20" s="196" customFormat="1">
      <c r="B555" s="678"/>
      <c r="C555" s="679"/>
      <c r="D555" s="680"/>
      <c r="E555" s="679"/>
      <c r="F555" s="680"/>
      <c r="G555" s="680"/>
      <c r="H555" s="681"/>
      <c r="I555" s="681"/>
      <c r="M555" s="197"/>
      <c r="S555" s="198"/>
      <c r="T555" s="199"/>
    </row>
    <row r="556" spans="2:20" s="196" customFormat="1">
      <c r="B556" s="678"/>
      <c r="C556" s="679"/>
      <c r="D556" s="680"/>
      <c r="E556" s="679"/>
      <c r="F556" s="680"/>
      <c r="G556" s="680"/>
      <c r="H556" s="681"/>
      <c r="I556" s="681"/>
      <c r="M556" s="197"/>
      <c r="S556" s="198"/>
      <c r="T556" s="199"/>
    </row>
    <row r="557" spans="2:20" s="196" customFormat="1">
      <c r="B557" s="678"/>
      <c r="C557" s="679"/>
      <c r="D557" s="680"/>
      <c r="E557" s="679"/>
      <c r="F557" s="680"/>
      <c r="G557" s="680"/>
      <c r="H557" s="681"/>
      <c r="I557" s="681"/>
      <c r="M557" s="197"/>
      <c r="S557" s="198"/>
      <c r="T557" s="199"/>
    </row>
    <row r="558" spans="2:20" s="196" customFormat="1">
      <c r="B558" s="678"/>
      <c r="C558" s="679"/>
      <c r="D558" s="680"/>
      <c r="E558" s="679"/>
      <c r="F558" s="680"/>
      <c r="G558" s="680"/>
      <c r="H558" s="681"/>
      <c r="I558" s="681"/>
      <c r="M558" s="197"/>
      <c r="S558" s="198"/>
      <c r="T558" s="199"/>
    </row>
    <row r="559" spans="2:20" s="196" customFormat="1">
      <c r="B559" s="678"/>
      <c r="C559" s="679"/>
      <c r="D559" s="680"/>
      <c r="E559" s="679"/>
      <c r="F559" s="680"/>
      <c r="G559" s="680"/>
      <c r="H559" s="681"/>
      <c r="I559" s="681"/>
      <c r="M559" s="197"/>
      <c r="S559" s="198"/>
      <c r="T559" s="199"/>
    </row>
    <row r="560" spans="2:20" s="196" customFormat="1">
      <c r="B560" s="678"/>
      <c r="C560" s="679"/>
      <c r="D560" s="680"/>
      <c r="E560" s="679"/>
      <c r="F560" s="680"/>
      <c r="G560" s="680"/>
      <c r="H560" s="681"/>
      <c r="I560" s="681"/>
      <c r="M560" s="197"/>
      <c r="S560" s="198"/>
      <c r="T560" s="199"/>
    </row>
    <row r="561" spans="2:20" s="196" customFormat="1">
      <c r="B561" s="678"/>
      <c r="C561" s="679"/>
      <c r="D561" s="680"/>
      <c r="E561" s="679"/>
      <c r="F561" s="680"/>
      <c r="G561" s="680"/>
      <c r="H561" s="681"/>
      <c r="I561" s="681"/>
      <c r="M561" s="197"/>
      <c r="S561" s="198"/>
      <c r="T561" s="199"/>
    </row>
    <row r="562" spans="2:20" s="196" customFormat="1">
      <c r="B562" s="678"/>
      <c r="C562" s="679"/>
      <c r="D562" s="680"/>
      <c r="E562" s="679"/>
      <c r="F562" s="680"/>
      <c r="G562" s="680"/>
      <c r="H562" s="681"/>
      <c r="I562" s="681"/>
      <c r="M562" s="197"/>
      <c r="S562" s="198"/>
      <c r="T562" s="199"/>
    </row>
    <row r="563" spans="2:20" s="196" customFormat="1">
      <c r="B563" s="678"/>
      <c r="C563" s="679"/>
      <c r="D563" s="680"/>
      <c r="E563" s="679"/>
      <c r="F563" s="680"/>
      <c r="G563" s="680"/>
      <c r="H563" s="681"/>
      <c r="I563" s="681"/>
      <c r="M563" s="197"/>
      <c r="S563" s="198"/>
      <c r="T563" s="199"/>
    </row>
    <row r="564" spans="2:20" s="196" customFormat="1">
      <c r="B564" s="678"/>
      <c r="C564" s="679"/>
      <c r="D564" s="680"/>
      <c r="E564" s="679"/>
      <c r="F564" s="680"/>
      <c r="G564" s="680"/>
      <c r="H564" s="681"/>
      <c r="I564" s="681"/>
      <c r="M564" s="197"/>
      <c r="S564" s="198"/>
      <c r="T564" s="199"/>
    </row>
    <row r="565" spans="2:20" s="196" customFormat="1">
      <c r="B565" s="678"/>
      <c r="C565" s="679"/>
      <c r="D565" s="680"/>
      <c r="E565" s="679"/>
      <c r="F565" s="680"/>
      <c r="G565" s="680"/>
      <c r="H565" s="681"/>
      <c r="I565" s="681"/>
      <c r="M565" s="197"/>
      <c r="S565" s="198"/>
      <c r="T565" s="199"/>
    </row>
    <row r="566" spans="2:20" s="196" customFormat="1">
      <c r="B566" s="678"/>
      <c r="C566" s="679"/>
      <c r="D566" s="680"/>
      <c r="E566" s="679"/>
      <c r="F566" s="680"/>
      <c r="G566" s="680"/>
      <c r="H566" s="681"/>
      <c r="I566" s="681"/>
      <c r="M566" s="197"/>
      <c r="S566" s="198"/>
      <c r="T566" s="199"/>
    </row>
    <row r="567" spans="2:20" s="196" customFormat="1">
      <c r="B567" s="678"/>
      <c r="C567" s="679"/>
      <c r="D567" s="680"/>
      <c r="E567" s="679"/>
      <c r="F567" s="680"/>
      <c r="G567" s="680"/>
      <c r="H567" s="681"/>
      <c r="I567" s="681"/>
      <c r="M567" s="197"/>
      <c r="S567" s="198"/>
      <c r="T567" s="199"/>
    </row>
    <row r="568" spans="2:20" s="196" customFormat="1">
      <c r="B568" s="678"/>
      <c r="C568" s="679"/>
      <c r="D568" s="680"/>
      <c r="E568" s="679"/>
      <c r="F568" s="680"/>
      <c r="G568" s="680"/>
      <c r="H568" s="681"/>
      <c r="I568" s="681"/>
      <c r="M568" s="197"/>
      <c r="S568" s="198"/>
      <c r="T568" s="199"/>
    </row>
    <row r="569" spans="2:20" s="196" customFormat="1">
      <c r="B569" s="678"/>
      <c r="C569" s="679"/>
      <c r="D569" s="680"/>
      <c r="E569" s="679"/>
      <c r="F569" s="680"/>
      <c r="G569" s="680"/>
      <c r="H569" s="681"/>
      <c r="I569" s="681"/>
      <c r="M569" s="197"/>
      <c r="S569" s="198"/>
      <c r="T569" s="199"/>
    </row>
    <row r="570" spans="2:20" s="196" customFormat="1">
      <c r="B570" s="678"/>
      <c r="C570" s="679"/>
      <c r="D570" s="680"/>
      <c r="E570" s="679"/>
      <c r="F570" s="680"/>
      <c r="G570" s="680"/>
      <c r="H570" s="681"/>
      <c r="I570" s="681"/>
      <c r="M570" s="197"/>
      <c r="S570" s="198"/>
      <c r="T570" s="199"/>
    </row>
    <row r="571" spans="2:20" s="196" customFormat="1">
      <c r="B571" s="678"/>
      <c r="C571" s="679"/>
      <c r="D571" s="680"/>
      <c r="E571" s="679"/>
      <c r="F571" s="680"/>
      <c r="G571" s="680"/>
      <c r="H571" s="681"/>
      <c r="I571" s="681"/>
      <c r="M571" s="197"/>
      <c r="S571" s="198"/>
      <c r="T571" s="199"/>
    </row>
    <row r="572" spans="2:20" s="196" customFormat="1">
      <c r="B572" s="678"/>
      <c r="C572" s="679"/>
      <c r="D572" s="680"/>
      <c r="E572" s="679"/>
      <c r="F572" s="680"/>
      <c r="G572" s="680"/>
      <c r="H572" s="681"/>
      <c r="I572" s="681"/>
      <c r="M572" s="197"/>
      <c r="S572" s="198"/>
      <c r="T572" s="199"/>
    </row>
    <row r="573" spans="2:20" s="196" customFormat="1">
      <c r="B573" s="678"/>
      <c r="C573" s="679"/>
      <c r="D573" s="680"/>
      <c r="E573" s="679"/>
      <c r="F573" s="680"/>
      <c r="G573" s="680"/>
      <c r="H573" s="681"/>
      <c r="I573" s="681"/>
      <c r="M573" s="197"/>
      <c r="S573" s="198"/>
      <c r="T573" s="199"/>
    </row>
    <row r="574" spans="2:20" s="196" customFormat="1">
      <c r="B574" s="678"/>
      <c r="C574" s="679"/>
      <c r="D574" s="680"/>
      <c r="E574" s="679"/>
      <c r="F574" s="680"/>
      <c r="G574" s="680"/>
      <c r="H574" s="681"/>
      <c r="I574" s="681"/>
      <c r="M574" s="197"/>
      <c r="S574" s="198"/>
      <c r="T574" s="199"/>
    </row>
    <row r="575" spans="2:20" s="196" customFormat="1">
      <c r="B575" s="678"/>
      <c r="C575" s="679"/>
      <c r="D575" s="680"/>
      <c r="E575" s="679"/>
      <c r="F575" s="680"/>
      <c r="G575" s="680"/>
      <c r="H575" s="681"/>
      <c r="I575" s="681"/>
      <c r="M575" s="197"/>
      <c r="S575" s="198"/>
      <c r="T575" s="199"/>
    </row>
    <row r="576" spans="2:20" s="196" customFormat="1">
      <c r="B576" s="678"/>
      <c r="C576" s="679"/>
      <c r="D576" s="680"/>
      <c r="E576" s="679"/>
      <c r="F576" s="680"/>
      <c r="G576" s="680"/>
      <c r="H576" s="681"/>
      <c r="I576" s="681"/>
      <c r="M576" s="197"/>
      <c r="S576" s="198"/>
      <c r="T576" s="199"/>
    </row>
    <row r="577" spans="2:20" s="196" customFormat="1">
      <c r="B577" s="678"/>
      <c r="C577" s="679"/>
      <c r="D577" s="680"/>
      <c r="E577" s="679"/>
      <c r="F577" s="680"/>
      <c r="G577" s="680"/>
      <c r="H577" s="681"/>
      <c r="I577" s="681"/>
      <c r="M577" s="197"/>
      <c r="S577" s="198"/>
      <c r="T577" s="199"/>
    </row>
    <row r="578" spans="2:20" s="196" customFormat="1">
      <c r="B578" s="678"/>
      <c r="C578" s="679"/>
      <c r="D578" s="680"/>
      <c r="E578" s="679"/>
      <c r="F578" s="680"/>
      <c r="G578" s="680"/>
      <c r="H578" s="681"/>
      <c r="I578" s="681"/>
      <c r="M578" s="197"/>
      <c r="S578" s="198"/>
      <c r="T578" s="199"/>
    </row>
    <row r="579" spans="2:20" s="196" customFormat="1">
      <c r="B579" s="678"/>
      <c r="C579" s="679"/>
      <c r="D579" s="680"/>
      <c r="E579" s="679"/>
      <c r="F579" s="680"/>
      <c r="G579" s="680"/>
      <c r="H579" s="681"/>
      <c r="I579" s="681"/>
      <c r="M579" s="197"/>
      <c r="S579" s="198"/>
      <c r="T579" s="199"/>
    </row>
    <row r="580" spans="2:20" s="196" customFormat="1">
      <c r="B580" s="678"/>
      <c r="C580" s="679"/>
      <c r="D580" s="680"/>
      <c r="E580" s="679"/>
      <c r="F580" s="680"/>
      <c r="G580" s="680"/>
      <c r="H580" s="681"/>
      <c r="I580" s="681"/>
      <c r="M580" s="197"/>
      <c r="S580" s="198"/>
      <c r="T580" s="199"/>
    </row>
    <row r="581" spans="2:20" s="196" customFormat="1">
      <c r="B581" s="678"/>
      <c r="C581" s="679"/>
      <c r="D581" s="680"/>
      <c r="E581" s="679"/>
      <c r="F581" s="680"/>
      <c r="G581" s="680"/>
      <c r="H581" s="681"/>
      <c r="I581" s="681"/>
      <c r="M581" s="197"/>
      <c r="S581" s="198"/>
      <c r="T581" s="199"/>
    </row>
    <row r="582" spans="2:20" s="196" customFormat="1">
      <c r="B582" s="678"/>
      <c r="C582" s="679"/>
      <c r="D582" s="680"/>
      <c r="E582" s="679"/>
      <c r="F582" s="680"/>
      <c r="G582" s="680"/>
      <c r="H582" s="681"/>
      <c r="I582" s="681"/>
      <c r="M582" s="197"/>
      <c r="S582" s="198"/>
      <c r="T582" s="199"/>
    </row>
    <row r="583" spans="2:20" s="196" customFormat="1">
      <c r="B583" s="678"/>
      <c r="C583" s="679"/>
      <c r="D583" s="680"/>
      <c r="E583" s="679"/>
      <c r="F583" s="680"/>
      <c r="G583" s="680"/>
      <c r="H583" s="681"/>
      <c r="I583" s="681"/>
      <c r="M583" s="197"/>
      <c r="S583" s="198"/>
      <c r="T583" s="199"/>
    </row>
    <row r="584" spans="2:20" s="196" customFormat="1">
      <c r="B584" s="678"/>
      <c r="C584" s="679"/>
      <c r="D584" s="680"/>
      <c r="E584" s="679"/>
      <c r="F584" s="680"/>
      <c r="G584" s="680"/>
      <c r="H584" s="681"/>
      <c r="I584" s="681"/>
      <c r="M584" s="197"/>
      <c r="S584" s="198"/>
      <c r="T584" s="199"/>
    </row>
    <row r="585" spans="2:20" s="196" customFormat="1">
      <c r="B585" s="678"/>
      <c r="C585" s="679"/>
      <c r="D585" s="680"/>
      <c r="E585" s="679"/>
      <c r="F585" s="680"/>
      <c r="G585" s="680"/>
      <c r="H585" s="681"/>
      <c r="I585" s="681"/>
      <c r="M585" s="197"/>
      <c r="S585" s="198"/>
      <c r="T585" s="199"/>
    </row>
    <row r="586" spans="2:20" s="196" customFormat="1">
      <c r="B586" s="678"/>
      <c r="C586" s="679"/>
      <c r="D586" s="680"/>
      <c r="E586" s="679"/>
      <c r="F586" s="680"/>
      <c r="G586" s="680"/>
      <c r="H586" s="681"/>
      <c r="I586" s="681"/>
      <c r="M586" s="197"/>
      <c r="S586" s="198"/>
      <c r="T586" s="199"/>
    </row>
    <row r="587" spans="2:20" s="196" customFormat="1">
      <c r="B587" s="678"/>
      <c r="C587" s="679"/>
      <c r="D587" s="680"/>
      <c r="E587" s="679"/>
      <c r="F587" s="680"/>
      <c r="G587" s="680"/>
      <c r="H587" s="681"/>
      <c r="I587" s="681"/>
      <c r="M587" s="197"/>
      <c r="S587" s="198"/>
      <c r="T587" s="199"/>
    </row>
    <row r="588" spans="2:20" s="196" customFormat="1">
      <c r="B588" s="678"/>
      <c r="C588" s="679"/>
      <c r="D588" s="680"/>
      <c r="E588" s="679"/>
      <c r="F588" s="680"/>
      <c r="G588" s="680"/>
      <c r="H588" s="681"/>
      <c r="I588" s="681"/>
      <c r="M588" s="197"/>
      <c r="S588" s="198"/>
      <c r="T588" s="199"/>
    </row>
    <row r="589" spans="2:20" s="196" customFormat="1">
      <c r="B589" s="678"/>
      <c r="C589" s="679"/>
      <c r="D589" s="680"/>
      <c r="E589" s="679"/>
      <c r="F589" s="680"/>
      <c r="G589" s="680"/>
      <c r="H589" s="681"/>
      <c r="I589" s="681"/>
      <c r="M589" s="197"/>
      <c r="S589" s="198"/>
      <c r="T589" s="199"/>
    </row>
    <row r="590" spans="2:20" s="196" customFormat="1">
      <c r="B590" s="678"/>
      <c r="C590" s="679"/>
      <c r="D590" s="680"/>
      <c r="E590" s="679"/>
      <c r="F590" s="680"/>
      <c r="G590" s="680"/>
      <c r="H590" s="681"/>
      <c r="I590" s="681"/>
      <c r="M590" s="197"/>
      <c r="S590" s="198"/>
      <c r="T590" s="199"/>
    </row>
    <row r="591" spans="2:20" s="196" customFormat="1">
      <c r="B591" s="678"/>
      <c r="C591" s="679"/>
      <c r="D591" s="680"/>
      <c r="E591" s="679"/>
      <c r="F591" s="680"/>
      <c r="G591" s="680"/>
      <c r="H591" s="681"/>
      <c r="I591" s="681"/>
      <c r="M591" s="197"/>
      <c r="S591" s="198"/>
      <c r="T591" s="199"/>
    </row>
    <row r="592" spans="2:20" s="196" customFormat="1">
      <c r="B592" s="678"/>
      <c r="C592" s="679"/>
      <c r="D592" s="680"/>
      <c r="E592" s="679"/>
      <c r="F592" s="680"/>
      <c r="G592" s="680"/>
      <c r="H592" s="681"/>
      <c r="I592" s="681"/>
      <c r="M592" s="197"/>
      <c r="S592" s="198"/>
      <c r="T592" s="199"/>
    </row>
    <row r="593" spans="2:20" s="196" customFormat="1">
      <c r="B593" s="678"/>
      <c r="C593" s="679"/>
      <c r="D593" s="680"/>
      <c r="E593" s="679"/>
      <c r="F593" s="680"/>
      <c r="G593" s="680"/>
      <c r="H593" s="681"/>
      <c r="I593" s="681"/>
      <c r="M593" s="197"/>
      <c r="S593" s="198"/>
      <c r="T593" s="199"/>
    </row>
    <row r="594" spans="2:20" s="196" customFormat="1">
      <c r="B594" s="678"/>
      <c r="C594" s="679"/>
      <c r="D594" s="680"/>
      <c r="E594" s="679"/>
      <c r="F594" s="680"/>
      <c r="G594" s="680"/>
      <c r="H594" s="681"/>
      <c r="I594" s="681"/>
      <c r="M594" s="197"/>
      <c r="S594" s="198"/>
      <c r="T594" s="199"/>
    </row>
    <row r="595" spans="2:20" s="196" customFormat="1">
      <c r="B595" s="678"/>
      <c r="C595" s="679"/>
      <c r="D595" s="680"/>
      <c r="E595" s="679"/>
      <c r="F595" s="680"/>
      <c r="G595" s="680"/>
      <c r="H595" s="681"/>
      <c r="I595" s="681"/>
      <c r="M595" s="197"/>
      <c r="S595" s="198"/>
      <c r="T595" s="199"/>
    </row>
    <row r="596" spans="2:20" s="196" customFormat="1">
      <c r="B596" s="678"/>
      <c r="C596" s="679"/>
      <c r="D596" s="680"/>
      <c r="E596" s="679"/>
      <c r="F596" s="680"/>
      <c r="G596" s="680"/>
      <c r="H596" s="681"/>
      <c r="I596" s="681"/>
      <c r="M596" s="197"/>
      <c r="S596" s="198"/>
      <c r="T596" s="199"/>
    </row>
    <row r="597" spans="2:20" s="196" customFormat="1">
      <c r="B597" s="678"/>
      <c r="C597" s="679"/>
      <c r="D597" s="680"/>
      <c r="E597" s="679"/>
      <c r="F597" s="680"/>
      <c r="G597" s="680"/>
      <c r="H597" s="681"/>
      <c r="I597" s="681"/>
      <c r="M597" s="197"/>
      <c r="S597" s="198"/>
      <c r="T597" s="199"/>
    </row>
    <row r="598" spans="2:20" s="196" customFormat="1">
      <c r="B598" s="678"/>
      <c r="C598" s="679"/>
      <c r="D598" s="680"/>
      <c r="E598" s="679"/>
      <c r="F598" s="680"/>
      <c r="G598" s="680"/>
      <c r="H598" s="681"/>
      <c r="I598" s="681"/>
      <c r="M598" s="197"/>
      <c r="S598" s="198"/>
      <c r="T598" s="199"/>
    </row>
    <row r="599" spans="2:20" s="196" customFormat="1">
      <c r="B599" s="678"/>
      <c r="C599" s="679"/>
      <c r="D599" s="680"/>
      <c r="E599" s="679"/>
      <c r="F599" s="680"/>
      <c r="G599" s="680"/>
      <c r="H599" s="681"/>
      <c r="I599" s="681"/>
      <c r="M599" s="197"/>
      <c r="S599" s="198"/>
      <c r="T599" s="199"/>
    </row>
    <row r="600" spans="2:20" s="196" customFormat="1">
      <c r="B600" s="678"/>
      <c r="C600" s="679"/>
      <c r="D600" s="680"/>
      <c r="E600" s="679"/>
      <c r="F600" s="680"/>
      <c r="G600" s="680"/>
      <c r="H600" s="681"/>
      <c r="I600" s="681"/>
      <c r="M600" s="197"/>
      <c r="S600" s="198"/>
      <c r="T600" s="199"/>
    </row>
    <row r="601" spans="2:20" s="196" customFormat="1">
      <c r="B601" s="678"/>
      <c r="C601" s="679"/>
      <c r="D601" s="680"/>
      <c r="E601" s="679"/>
      <c r="F601" s="680"/>
      <c r="G601" s="680"/>
      <c r="H601" s="681"/>
      <c r="I601" s="681"/>
      <c r="M601" s="197"/>
      <c r="S601" s="198"/>
      <c r="T601" s="199"/>
    </row>
    <row r="602" spans="2:20" s="196" customFormat="1">
      <c r="B602" s="678"/>
      <c r="C602" s="679"/>
      <c r="D602" s="680"/>
      <c r="E602" s="679"/>
      <c r="F602" s="680"/>
      <c r="G602" s="680"/>
      <c r="H602" s="681"/>
      <c r="I602" s="681"/>
      <c r="M602" s="197"/>
      <c r="S602" s="198"/>
      <c r="T602" s="199"/>
    </row>
    <row r="603" spans="2:20" s="196" customFormat="1">
      <c r="B603" s="678"/>
      <c r="C603" s="679"/>
      <c r="D603" s="680"/>
      <c r="E603" s="679"/>
      <c r="F603" s="680"/>
      <c r="G603" s="680"/>
      <c r="H603" s="681"/>
      <c r="I603" s="681"/>
      <c r="M603" s="197"/>
      <c r="S603" s="198"/>
      <c r="T603" s="199"/>
    </row>
    <row r="604" spans="2:20" s="196" customFormat="1">
      <c r="B604" s="678"/>
      <c r="C604" s="679"/>
      <c r="D604" s="680"/>
      <c r="E604" s="679"/>
      <c r="F604" s="680"/>
      <c r="G604" s="680"/>
      <c r="H604" s="681"/>
      <c r="I604" s="681"/>
      <c r="M604" s="197"/>
      <c r="S604" s="198"/>
      <c r="T604" s="199"/>
    </row>
    <row r="605" spans="2:20" s="196" customFormat="1">
      <c r="B605" s="678"/>
      <c r="C605" s="679"/>
      <c r="D605" s="680"/>
      <c r="E605" s="679"/>
      <c r="F605" s="680"/>
      <c r="G605" s="680"/>
      <c r="H605" s="681"/>
      <c r="I605" s="681"/>
      <c r="M605" s="197"/>
      <c r="S605" s="198"/>
      <c r="T605" s="199"/>
    </row>
    <row r="606" spans="2:20" s="196" customFormat="1">
      <c r="B606" s="678"/>
      <c r="C606" s="679"/>
      <c r="D606" s="680"/>
      <c r="E606" s="679"/>
      <c r="F606" s="680"/>
      <c r="G606" s="680"/>
      <c r="H606" s="681"/>
      <c r="I606" s="681"/>
      <c r="M606" s="197"/>
      <c r="S606" s="198"/>
      <c r="T606" s="199"/>
    </row>
    <row r="607" spans="2:20" s="196" customFormat="1">
      <c r="B607" s="678"/>
      <c r="C607" s="679"/>
      <c r="D607" s="680"/>
      <c r="E607" s="679"/>
      <c r="F607" s="680"/>
      <c r="G607" s="680"/>
      <c r="H607" s="681"/>
      <c r="I607" s="681"/>
      <c r="M607" s="197"/>
      <c r="S607" s="198"/>
      <c r="T607" s="199"/>
    </row>
    <row r="608" spans="2:20" s="196" customFormat="1">
      <c r="B608" s="678"/>
      <c r="C608" s="679"/>
      <c r="D608" s="680"/>
      <c r="E608" s="679"/>
      <c r="F608" s="680"/>
      <c r="G608" s="680"/>
      <c r="H608" s="681"/>
      <c r="I608" s="681"/>
      <c r="M608" s="197"/>
      <c r="S608" s="198"/>
      <c r="T608" s="199"/>
    </row>
    <row r="609" spans="2:20" s="196" customFormat="1">
      <c r="B609" s="678"/>
      <c r="C609" s="679"/>
      <c r="D609" s="680"/>
      <c r="E609" s="679"/>
      <c r="F609" s="680"/>
      <c r="G609" s="680"/>
      <c r="H609" s="681"/>
      <c r="I609" s="681"/>
      <c r="M609" s="197"/>
      <c r="S609" s="198"/>
      <c r="T609" s="199"/>
    </row>
    <row r="610" spans="2:20" s="196" customFormat="1">
      <c r="B610" s="678"/>
      <c r="C610" s="679"/>
      <c r="D610" s="680"/>
      <c r="E610" s="679"/>
      <c r="F610" s="680"/>
      <c r="G610" s="680"/>
      <c r="H610" s="681"/>
      <c r="I610" s="681"/>
      <c r="M610" s="197"/>
      <c r="S610" s="198"/>
      <c r="T610" s="199"/>
    </row>
    <row r="611" spans="2:20" s="196" customFormat="1">
      <c r="B611" s="678"/>
      <c r="C611" s="679"/>
      <c r="D611" s="680"/>
      <c r="E611" s="679"/>
      <c r="F611" s="680"/>
      <c r="G611" s="680"/>
      <c r="H611" s="681"/>
      <c r="I611" s="681"/>
      <c r="M611" s="197"/>
      <c r="S611" s="198"/>
      <c r="T611" s="199"/>
    </row>
    <row r="612" spans="2:20" s="196" customFormat="1">
      <c r="B612" s="678"/>
      <c r="C612" s="679"/>
      <c r="D612" s="680"/>
      <c r="E612" s="679"/>
      <c r="F612" s="680"/>
      <c r="G612" s="680"/>
      <c r="H612" s="681"/>
      <c r="I612" s="681"/>
      <c r="M612" s="197"/>
      <c r="S612" s="198"/>
      <c r="T612" s="199"/>
    </row>
    <row r="613" spans="2:20" s="196" customFormat="1">
      <c r="B613" s="678"/>
      <c r="C613" s="679"/>
      <c r="D613" s="680"/>
      <c r="E613" s="679"/>
      <c r="F613" s="680"/>
      <c r="G613" s="680"/>
      <c r="H613" s="681"/>
      <c r="I613" s="681"/>
      <c r="M613" s="197"/>
      <c r="S613" s="198"/>
      <c r="T613" s="199"/>
    </row>
    <row r="614" spans="2:20" s="196" customFormat="1">
      <c r="B614" s="678"/>
      <c r="C614" s="679"/>
      <c r="D614" s="680"/>
      <c r="E614" s="679"/>
      <c r="F614" s="680"/>
      <c r="G614" s="680"/>
      <c r="H614" s="681"/>
      <c r="I614" s="681"/>
      <c r="M614" s="197"/>
      <c r="S614" s="198"/>
      <c r="T614" s="199"/>
    </row>
    <row r="615" spans="2:20" s="196" customFormat="1">
      <c r="B615" s="678"/>
      <c r="C615" s="679"/>
      <c r="D615" s="680"/>
      <c r="E615" s="679"/>
      <c r="F615" s="680"/>
      <c r="G615" s="680"/>
      <c r="H615" s="681"/>
      <c r="I615" s="681"/>
      <c r="M615" s="197"/>
      <c r="S615" s="198"/>
      <c r="T615" s="199"/>
    </row>
    <row r="616" spans="2:20" s="196" customFormat="1">
      <c r="B616" s="678"/>
      <c r="C616" s="679"/>
      <c r="D616" s="680"/>
      <c r="E616" s="679"/>
      <c r="F616" s="680"/>
      <c r="G616" s="680"/>
      <c r="H616" s="681"/>
      <c r="I616" s="681"/>
      <c r="M616" s="197"/>
      <c r="S616" s="198"/>
      <c r="T616" s="199"/>
    </row>
    <row r="617" spans="2:20" s="196" customFormat="1">
      <c r="B617" s="678"/>
      <c r="C617" s="679"/>
      <c r="D617" s="680"/>
      <c r="E617" s="679"/>
      <c r="F617" s="680"/>
      <c r="G617" s="680"/>
      <c r="H617" s="681"/>
      <c r="I617" s="681"/>
      <c r="M617" s="197"/>
      <c r="S617" s="198"/>
      <c r="T617" s="199"/>
    </row>
    <row r="618" spans="2:20" s="196" customFormat="1">
      <c r="B618" s="678"/>
      <c r="C618" s="679"/>
      <c r="D618" s="680"/>
      <c r="E618" s="679"/>
      <c r="F618" s="680"/>
      <c r="G618" s="680"/>
      <c r="H618" s="681"/>
      <c r="I618" s="681"/>
      <c r="M618" s="197"/>
      <c r="S618" s="198"/>
      <c r="T618" s="199"/>
    </row>
    <row r="619" spans="2:20" s="196" customFormat="1">
      <c r="B619" s="678"/>
      <c r="C619" s="679"/>
      <c r="D619" s="680"/>
      <c r="E619" s="679"/>
      <c r="F619" s="680"/>
      <c r="G619" s="680"/>
      <c r="H619" s="681"/>
      <c r="I619" s="681"/>
      <c r="M619" s="197"/>
      <c r="S619" s="198"/>
      <c r="T619" s="199"/>
    </row>
    <row r="620" spans="2:20" s="196" customFormat="1">
      <c r="B620" s="678"/>
      <c r="C620" s="679"/>
      <c r="D620" s="680"/>
      <c r="E620" s="679"/>
      <c r="F620" s="680"/>
      <c r="G620" s="680"/>
      <c r="H620" s="681"/>
      <c r="I620" s="681"/>
      <c r="M620" s="197"/>
      <c r="S620" s="198"/>
      <c r="T620" s="199"/>
    </row>
    <row r="621" spans="2:20" s="196" customFormat="1">
      <c r="B621" s="678"/>
      <c r="C621" s="679"/>
      <c r="D621" s="680"/>
      <c r="E621" s="679"/>
      <c r="F621" s="680"/>
      <c r="G621" s="680"/>
      <c r="H621" s="681"/>
      <c r="I621" s="681"/>
      <c r="M621" s="197"/>
      <c r="S621" s="198"/>
      <c r="T621" s="199"/>
    </row>
    <row r="622" spans="2:20" s="196" customFormat="1">
      <c r="B622" s="678"/>
      <c r="C622" s="679"/>
      <c r="D622" s="680"/>
      <c r="E622" s="679"/>
      <c r="F622" s="680"/>
      <c r="G622" s="680"/>
      <c r="H622" s="681"/>
      <c r="I622" s="681"/>
      <c r="M622" s="197"/>
      <c r="S622" s="198"/>
      <c r="T622" s="199"/>
    </row>
    <row r="623" spans="2:20" s="196" customFormat="1">
      <c r="B623" s="678"/>
      <c r="C623" s="679"/>
      <c r="D623" s="680"/>
      <c r="E623" s="679"/>
      <c r="F623" s="680"/>
      <c r="G623" s="680"/>
      <c r="H623" s="681"/>
      <c r="I623" s="681"/>
      <c r="M623" s="197"/>
      <c r="S623" s="198"/>
      <c r="T623" s="199"/>
    </row>
    <row r="624" spans="2:20" s="196" customFormat="1">
      <c r="B624" s="678"/>
      <c r="C624" s="679"/>
      <c r="D624" s="680"/>
      <c r="E624" s="679"/>
      <c r="F624" s="680"/>
      <c r="G624" s="680"/>
      <c r="H624" s="681"/>
      <c r="I624" s="681"/>
      <c r="M624" s="197"/>
      <c r="S624" s="198"/>
      <c r="T624" s="199"/>
    </row>
    <row r="625" spans="2:20" s="196" customFormat="1">
      <c r="B625" s="678"/>
      <c r="C625" s="679"/>
      <c r="D625" s="680"/>
      <c r="E625" s="679"/>
      <c r="F625" s="680"/>
      <c r="G625" s="680"/>
      <c r="H625" s="681"/>
      <c r="I625" s="681"/>
      <c r="M625" s="197"/>
      <c r="S625" s="198"/>
      <c r="T625" s="199"/>
    </row>
    <row r="626" spans="2:20" s="196" customFormat="1">
      <c r="B626" s="678"/>
      <c r="C626" s="679"/>
      <c r="D626" s="680"/>
      <c r="E626" s="679"/>
      <c r="F626" s="680"/>
      <c r="G626" s="680"/>
      <c r="H626" s="681"/>
      <c r="I626" s="681"/>
      <c r="M626" s="197"/>
      <c r="S626" s="198"/>
      <c r="T626" s="199"/>
    </row>
    <row r="627" spans="2:20" s="196" customFormat="1">
      <c r="B627" s="678"/>
      <c r="C627" s="679"/>
      <c r="D627" s="680"/>
      <c r="E627" s="679"/>
      <c r="F627" s="680"/>
      <c r="G627" s="680"/>
      <c r="H627" s="681"/>
      <c r="I627" s="681"/>
      <c r="M627" s="197"/>
      <c r="S627" s="198"/>
      <c r="T627" s="199"/>
    </row>
    <row r="628" spans="2:20" s="196" customFormat="1">
      <c r="B628" s="678"/>
      <c r="C628" s="679"/>
      <c r="D628" s="680"/>
      <c r="E628" s="679"/>
      <c r="F628" s="680"/>
      <c r="G628" s="680"/>
      <c r="H628" s="681"/>
      <c r="I628" s="681"/>
      <c r="M628" s="197"/>
      <c r="S628" s="198"/>
      <c r="T628" s="199"/>
    </row>
    <row r="629" spans="2:20" s="196" customFormat="1">
      <c r="B629" s="678"/>
      <c r="C629" s="679"/>
      <c r="D629" s="680"/>
      <c r="E629" s="679"/>
      <c r="F629" s="680"/>
      <c r="G629" s="680"/>
      <c r="H629" s="681"/>
      <c r="I629" s="681"/>
      <c r="M629" s="197"/>
      <c r="S629" s="198"/>
      <c r="T629" s="199"/>
    </row>
    <row r="630" spans="2:20" s="196" customFormat="1">
      <c r="B630" s="678"/>
      <c r="C630" s="679"/>
      <c r="D630" s="680"/>
      <c r="E630" s="679"/>
      <c r="F630" s="680"/>
      <c r="G630" s="680"/>
      <c r="H630" s="681"/>
      <c r="I630" s="681"/>
      <c r="M630" s="197"/>
      <c r="S630" s="198"/>
      <c r="T630" s="199"/>
    </row>
    <row r="631" spans="2:20" s="196" customFormat="1">
      <c r="B631" s="678"/>
      <c r="C631" s="679"/>
      <c r="D631" s="680"/>
      <c r="E631" s="679"/>
      <c r="F631" s="680"/>
      <c r="G631" s="680"/>
      <c r="H631" s="681"/>
      <c r="I631" s="681"/>
      <c r="M631" s="197"/>
      <c r="S631" s="198"/>
      <c r="T631" s="199"/>
    </row>
    <row r="632" spans="2:20" s="196" customFormat="1">
      <c r="B632" s="678"/>
      <c r="C632" s="679"/>
      <c r="D632" s="680"/>
      <c r="E632" s="679"/>
      <c r="F632" s="680"/>
      <c r="G632" s="680"/>
      <c r="H632" s="681"/>
      <c r="I632" s="681"/>
      <c r="M632" s="197"/>
      <c r="S632" s="198"/>
      <c r="T632" s="199"/>
    </row>
    <row r="633" spans="2:20" s="196" customFormat="1">
      <c r="B633" s="678"/>
      <c r="C633" s="679"/>
      <c r="D633" s="680"/>
      <c r="E633" s="679"/>
      <c r="F633" s="680"/>
      <c r="G633" s="680"/>
      <c r="H633" s="681"/>
      <c r="I633" s="681"/>
      <c r="M633" s="197"/>
      <c r="S633" s="198"/>
      <c r="T633" s="199"/>
    </row>
    <row r="634" spans="2:20" s="196" customFormat="1">
      <c r="B634" s="678"/>
      <c r="C634" s="679"/>
      <c r="D634" s="680"/>
      <c r="E634" s="679"/>
      <c r="F634" s="680"/>
      <c r="G634" s="680"/>
      <c r="H634" s="681"/>
      <c r="I634" s="681"/>
      <c r="M634" s="197"/>
      <c r="S634" s="198"/>
      <c r="T634" s="199"/>
    </row>
    <row r="635" spans="2:20" s="196" customFormat="1">
      <c r="B635" s="678"/>
      <c r="C635" s="679"/>
      <c r="D635" s="680"/>
      <c r="E635" s="679"/>
      <c r="F635" s="680"/>
      <c r="G635" s="680"/>
      <c r="H635" s="681"/>
      <c r="I635" s="681"/>
      <c r="M635" s="197"/>
      <c r="S635" s="198"/>
      <c r="T635" s="199"/>
    </row>
    <row r="636" spans="2:20" s="196" customFormat="1">
      <c r="B636" s="678"/>
      <c r="C636" s="679"/>
      <c r="D636" s="680"/>
      <c r="E636" s="679"/>
      <c r="F636" s="680"/>
      <c r="G636" s="680"/>
      <c r="H636" s="681"/>
      <c r="I636" s="681"/>
      <c r="M636" s="197"/>
      <c r="S636" s="198"/>
      <c r="T636" s="199"/>
    </row>
    <row r="637" spans="2:20" s="196" customFormat="1">
      <c r="B637" s="678"/>
      <c r="C637" s="679"/>
      <c r="D637" s="680"/>
      <c r="E637" s="679"/>
      <c r="F637" s="680"/>
      <c r="G637" s="680"/>
      <c r="H637" s="681"/>
      <c r="I637" s="681"/>
      <c r="M637" s="197"/>
      <c r="S637" s="198"/>
      <c r="T637" s="199"/>
    </row>
    <row r="638" spans="2:20" s="196" customFormat="1">
      <c r="B638" s="678"/>
      <c r="C638" s="679"/>
      <c r="D638" s="680"/>
      <c r="E638" s="679"/>
      <c r="F638" s="680"/>
      <c r="G638" s="680"/>
      <c r="H638" s="681"/>
      <c r="I638" s="681"/>
      <c r="M638" s="197"/>
      <c r="S638" s="198"/>
      <c r="T638" s="199"/>
    </row>
    <row r="639" spans="2:20" s="196" customFormat="1">
      <c r="B639" s="678"/>
      <c r="C639" s="679"/>
      <c r="D639" s="680"/>
      <c r="E639" s="679"/>
      <c r="F639" s="680"/>
      <c r="G639" s="680"/>
      <c r="H639" s="681"/>
      <c r="I639" s="681"/>
      <c r="M639" s="197"/>
      <c r="S639" s="198"/>
      <c r="T639" s="199"/>
    </row>
    <row r="640" spans="2:20" s="196" customFormat="1">
      <c r="B640" s="678"/>
      <c r="C640" s="679"/>
      <c r="D640" s="680"/>
      <c r="E640" s="679"/>
      <c r="F640" s="680"/>
      <c r="G640" s="680"/>
      <c r="H640" s="681"/>
      <c r="I640" s="681"/>
      <c r="M640" s="197"/>
      <c r="S640" s="198"/>
      <c r="T640" s="199"/>
    </row>
    <row r="641" spans="2:20" s="196" customFormat="1">
      <c r="B641" s="678"/>
      <c r="C641" s="679"/>
      <c r="D641" s="680"/>
      <c r="E641" s="679"/>
      <c r="F641" s="680"/>
      <c r="G641" s="680"/>
      <c r="H641" s="681"/>
      <c r="I641" s="681"/>
      <c r="M641" s="197"/>
      <c r="S641" s="198"/>
      <c r="T641" s="199"/>
    </row>
    <row r="642" spans="2:20" s="196" customFormat="1">
      <c r="B642" s="678"/>
      <c r="C642" s="679"/>
      <c r="D642" s="680"/>
      <c r="E642" s="679"/>
      <c r="F642" s="680"/>
      <c r="G642" s="680"/>
      <c r="H642" s="681"/>
      <c r="I642" s="681"/>
      <c r="M642" s="197"/>
      <c r="S642" s="198"/>
      <c r="T642" s="199"/>
    </row>
    <row r="643" spans="2:20" s="196" customFormat="1">
      <c r="B643" s="678"/>
      <c r="C643" s="679"/>
      <c r="D643" s="680"/>
      <c r="E643" s="679"/>
      <c r="F643" s="680"/>
      <c r="G643" s="680"/>
      <c r="H643" s="681"/>
      <c r="I643" s="681"/>
      <c r="M643" s="197"/>
      <c r="S643" s="198"/>
      <c r="T643" s="199"/>
    </row>
    <row r="644" spans="2:20" s="196" customFormat="1">
      <c r="B644" s="678"/>
      <c r="C644" s="679"/>
      <c r="D644" s="680"/>
      <c r="E644" s="679"/>
      <c r="F644" s="680"/>
      <c r="G644" s="680"/>
      <c r="H644" s="681"/>
      <c r="I644" s="681"/>
      <c r="M644" s="197"/>
      <c r="S644" s="198"/>
      <c r="T644" s="199"/>
    </row>
    <row r="645" spans="2:20" s="196" customFormat="1">
      <c r="B645" s="678"/>
      <c r="C645" s="679"/>
      <c r="D645" s="680"/>
      <c r="E645" s="679"/>
      <c r="F645" s="680"/>
      <c r="G645" s="680"/>
      <c r="H645" s="681"/>
      <c r="I645" s="681"/>
      <c r="M645" s="197"/>
      <c r="S645" s="198"/>
      <c r="T645" s="199"/>
    </row>
    <row r="646" spans="2:20" s="196" customFormat="1">
      <c r="B646" s="678"/>
      <c r="C646" s="679"/>
      <c r="D646" s="680"/>
      <c r="E646" s="679"/>
      <c r="F646" s="680"/>
      <c r="G646" s="680"/>
      <c r="H646" s="681"/>
      <c r="I646" s="681"/>
      <c r="M646" s="197"/>
      <c r="S646" s="198"/>
      <c r="T646" s="199"/>
    </row>
    <row r="647" spans="2:20" s="196" customFormat="1">
      <c r="B647" s="678"/>
      <c r="C647" s="679"/>
      <c r="D647" s="680"/>
      <c r="E647" s="679"/>
      <c r="F647" s="680"/>
      <c r="G647" s="680"/>
      <c r="H647" s="681"/>
      <c r="I647" s="681"/>
      <c r="M647" s="197"/>
      <c r="S647" s="198"/>
      <c r="T647" s="199"/>
    </row>
    <row r="648" spans="2:20" s="196" customFormat="1">
      <c r="B648" s="678"/>
      <c r="C648" s="679"/>
      <c r="D648" s="680"/>
      <c r="E648" s="679"/>
      <c r="F648" s="680"/>
      <c r="G648" s="680"/>
      <c r="H648" s="681"/>
      <c r="I648" s="681"/>
      <c r="M648" s="197"/>
      <c r="S648" s="198"/>
      <c r="T648" s="199"/>
    </row>
    <row r="649" spans="2:20" s="196" customFormat="1">
      <c r="B649" s="678"/>
      <c r="C649" s="679"/>
      <c r="D649" s="680"/>
      <c r="E649" s="679"/>
      <c r="F649" s="680"/>
      <c r="G649" s="680"/>
      <c r="H649" s="681"/>
      <c r="I649" s="681"/>
      <c r="M649" s="197"/>
      <c r="S649" s="198"/>
      <c r="T649" s="199"/>
    </row>
    <row r="650" spans="2:20" s="196" customFormat="1">
      <c r="B650" s="678"/>
      <c r="C650" s="679"/>
      <c r="D650" s="680"/>
      <c r="E650" s="679"/>
      <c r="F650" s="680"/>
      <c r="G650" s="680"/>
      <c r="H650" s="681"/>
      <c r="I650" s="681"/>
      <c r="M650" s="197"/>
      <c r="S650" s="198"/>
      <c r="T650" s="199"/>
    </row>
    <row r="651" spans="2:20" s="196" customFormat="1">
      <c r="B651" s="678"/>
      <c r="C651" s="679"/>
      <c r="D651" s="680"/>
      <c r="E651" s="679"/>
      <c r="F651" s="680"/>
      <c r="G651" s="680"/>
      <c r="H651" s="681"/>
      <c r="I651" s="681"/>
      <c r="M651" s="197"/>
      <c r="S651" s="198"/>
      <c r="T651" s="199"/>
    </row>
    <row r="652" spans="2:20" s="196" customFormat="1">
      <c r="B652" s="678"/>
      <c r="C652" s="679"/>
      <c r="D652" s="680"/>
      <c r="E652" s="679"/>
      <c r="F652" s="680"/>
      <c r="G652" s="680"/>
      <c r="H652" s="681"/>
      <c r="I652" s="681"/>
      <c r="M652" s="197"/>
      <c r="S652" s="198"/>
      <c r="T652" s="199"/>
    </row>
    <row r="653" spans="2:20" s="196" customFormat="1">
      <c r="B653" s="678"/>
      <c r="C653" s="679"/>
      <c r="D653" s="680"/>
      <c r="E653" s="679"/>
      <c r="F653" s="680"/>
      <c r="G653" s="680"/>
      <c r="H653" s="681"/>
      <c r="I653" s="681"/>
      <c r="M653" s="197"/>
      <c r="S653" s="198"/>
      <c r="T653" s="199"/>
    </row>
    <row r="654" spans="2:20" s="196" customFormat="1">
      <c r="B654" s="678"/>
      <c r="C654" s="679"/>
      <c r="D654" s="680"/>
      <c r="E654" s="679"/>
      <c r="F654" s="680"/>
      <c r="G654" s="680"/>
      <c r="H654" s="681"/>
      <c r="I654" s="681"/>
      <c r="M654" s="197"/>
      <c r="S654" s="198"/>
      <c r="T654" s="199"/>
    </row>
    <row r="655" spans="2:20" s="196" customFormat="1">
      <c r="B655" s="678"/>
      <c r="C655" s="679"/>
      <c r="D655" s="680"/>
      <c r="E655" s="679"/>
      <c r="F655" s="680"/>
      <c r="G655" s="680"/>
      <c r="H655" s="681"/>
      <c r="I655" s="681"/>
      <c r="M655" s="197"/>
      <c r="S655" s="198"/>
      <c r="T655" s="199"/>
    </row>
    <row r="656" spans="2:20" s="196" customFormat="1">
      <c r="B656" s="678"/>
      <c r="C656" s="679"/>
      <c r="D656" s="680"/>
      <c r="E656" s="679"/>
      <c r="F656" s="680"/>
      <c r="G656" s="680"/>
      <c r="H656" s="681"/>
      <c r="I656" s="681"/>
      <c r="M656" s="197"/>
      <c r="S656" s="198"/>
      <c r="T656" s="199"/>
    </row>
    <row r="657" spans="2:20" s="196" customFormat="1">
      <c r="B657" s="678"/>
      <c r="C657" s="679"/>
      <c r="D657" s="680"/>
      <c r="E657" s="679"/>
      <c r="F657" s="680"/>
      <c r="G657" s="680"/>
      <c r="H657" s="681"/>
      <c r="I657" s="681"/>
      <c r="M657" s="197"/>
      <c r="S657" s="198"/>
      <c r="T657" s="199"/>
    </row>
    <row r="658" spans="2:20" s="196" customFormat="1">
      <c r="B658" s="678"/>
      <c r="C658" s="679"/>
      <c r="D658" s="680"/>
      <c r="E658" s="679"/>
      <c r="F658" s="680"/>
      <c r="G658" s="680"/>
      <c r="H658" s="681"/>
      <c r="I658" s="681"/>
      <c r="M658" s="197"/>
      <c r="S658" s="198"/>
      <c r="T658" s="199"/>
    </row>
    <row r="659" spans="2:20" s="196" customFormat="1">
      <c r="B659" s="678"/>
      <c r="C659" s="679"/>
      <c r="D659" s="680"/>
      <c r="E659" s="679"/>
      <c r="F659" s="680"/>
      <c r="G659" s="680"/>
      <c r="H659" s="681"/>
      <c r="I659" s="681"/>
      <c r="M659" s="197"/>
      <c r="S659" s="198"/>
      <c r="T659" s="199"/>
    </row>
    <row r="660" spans="2:20" s="196" customFormat="1">
      <c r="B660" s="678"/>
      <c r="C660" s="679"/>
      <c r="D660" s="680"/>
      <c r="E660" s="679"/>
      <c r="F660" s="680"/>
      <c r="G660" s="680"/>
      <c r="H660" s="681"/>
      <c r="I660" s="681"/>
      <c r="M660" s="197"/>
      <c r="S660" s="198"/>
      <c r="T660" s="199"/>
    </row>
    <row r="661" spans="2:20" s="196" customFormat="1">
      <c r="B661" s="678"/>
      <c r="C661" s="679"/>
      <c r="D661" s="680"/>
      <c r="E661" s="679"/>
      <c r="F661" s="680"/>
      <c r="G661" s="680"/>
      <c r="H661" s="681"/>
      <c r="I661" s="681"/>
      <c r="M661" s="197"/>
      <c r="S661" s="198"/>
      <c r="T661" s="199"/>
    </row>
    <row r="662" spans="2:20" s="196" customFormat="1">
      <c r="B662" s="678"/>
      <c r="C662" s="679"/>
      <c r="D662" s="680"/>
      <c r="E662" s="679"/>
      <c r="F662" s="680"/>
      <c r="G662" s="680"/>
      <c r="H662" s="681"/>
      <c r="I662" s="681"/>
      <c r="M662" s="197"/>
      <c r="S662" s="198"/>
      <c r="T662" s="199"/>
    </row>
    <row r="663" spans="2:20" s="196" customFormat="1">
      <c r="B663" s="678"/>
      <c r="C663" s="679"/>
      <c r="D663" s="680"/>
      <c r="E663" s="679"/>
      <c r="F663" s="680"/>
      <c r="G663" s="680"/>
      <c r="H663" s="681"/>
      <c r="I663" s="681"/>
      <c r="M663" s="197"/>
      <c r="S663" s="198"/>
      <c r="T663" s="199"/>
    </row>
    <row r="664" spans="2:20" s="196" customFormat="1">
      <c r="B664" s="678"/>
      <c r="C664" s="679"/>
      <c r="D664" s="680"/>
      <c r="E664" s="679"/>
      <c r="F664" s="680"/>
      <c r="G664" s="680"/>
      <c r="H664" s="681"/>
      <c r="I664" s="681"/>
      <c r="M664" s="197"/>
      <c r="S664" s="198"/>
      <c r="T664" s="199"/>
    </row>
    <row r="665" spans="2:20" s="196" customFormat="1">
      <c r="B665" s="678"/>
      <c r="C665" s="679"/>
      <c r="D665" s="680"/>
      <c r="E665" s="679"/>
      <c r="F665" s="680"/>
      <c r="G665" s="680"/>
      <c r="H665" s="681"/>
      <c r="I665" s="681"/>
      <c r="M665" s="197"/>
      <c r="S665" s="198"/>
      <c r="T665" s="199"/>
    </row>
    <row r="666" spans="2:20" s="196" customFormat="1">
      <c r="B666" s="678"/>
      <c r="C666" s="679"/>
      <c r="D666" s="680"/>
      <c r="E666" s="679"/>
      <c r="F666" s="680"/>
      <c r="G666" s="680"/>
      <c r="H666" s="681"/>
      <c r="I666" s="681"/>
      <c r="M666" s="197"/>
      <c r="S666" s="198"/>
      <c r="T666" s="199"/>
    </row>
    <row r="667" spans="2:20" s="196" customFormat="1">
      <c r="B667" s="678"/>
      <c r="C667" s="679"/>
      <c r="D667" s="680"/>
      <c r="E667" s="679"/>
      <c r="F667" s="680"/>
      <c r="G667" s="680"/>
      <c r="H667" s="681"/>
      <c r="I667" s="681"/>
      <c r="M667" s="197"/>
      <c r="S667" s="198"/>
      <c r="T667" s="199"/>
    </row>
    <row r="668" spans="2:20" s="196" customFormat="1">
      <c r="B668" s="678"/>
      <c r="C668" s="679"/>
      <c r="D668" s="680"/>
      <c r="E668" s="679"/>
      <c r="F668" s="680"/>
      <c r="G668" s="680"/>
      <c r="H668" s="681"/>
      <c r="I668" s="681"/>
      <c r="M668" s="197"/>
      <c r="S668" s="198"/>
      <c r="T668" s="199"/>
    </row>
    <row r="669" spans="2:20" s="196" customFormat="1">
      <c r="B669" s="678"/>
      <c r="C669" s="679"/>
      <c r="D669" s="680"/>
      <c r="E669" s="679"/>
      <c r="F669" s="680"/>
      <c r="G669" s="680"/>
      <c r="H669" s="681"/>
      <c r="I669" s="681"/>
      <c r="M669" s="197"/>
      <c r="S669" s="198"/>
      <c r="T669" s="199"/>
    </row>
    <row r="670" spans="2:20" s="196" customFormat="1">
      <c r="B670" s="678"/>
      <c r="C670" s="679"/>
      <c r="D670" s="680"/>
      <c r="E670" s="679"/>
      <c r="F670" s="680"/>
      <c r="G670" s="680"/>
      <c r="H670" s="681"/>
      <c r="I670" s="681"/>
      <c r="M670" s="197"/>
      <c r="S670" s="198"/>
      <c r="T670" s="199"/>
    </row>
    <row r="671" spans="2:20" s="196" customFormat="1">
      <c r="B671" s="678"/>
      <c r="C671" s="679"/>
      <c r="D671" s="680"/>
      <c r="E671" s="679"/>
      <c r="F671" s="680"/>
      <c r="G671" s="680"/>
      <c r="H671" s="681"/>
      <c r="I671" s="681"/>
      <c r="M671" s="197"/>
      <c r="S671" s="198"/>
      <c r="T671" s="199"/>
    </row>
    <row r="672" spans="2:20" s="196" customFormat="1">
      <c r="B672" s="678"/>
      <c r="C672" s="679"/>
      <c r="D672" s="680"/>
      <c r="E672" s="679"/>
      <c r="F672" s="680"/>
      <c r="G672" s="680"/>
      <c r="H672" s="681"/>
      <c r="I672" s="681"/>
      <c r="M672" s="197"/>
      <c r="S672" s="198"/>
      <c r="T672" s="199"/>
    </row>
    <row r="673" spans="2:20" s="196" customFormat="1">
      <c r="B673" s="678"/>
      <c r="C673" s="679"/>
      <c r="D673" s="680"/>
      <c r="E673" s="679"/>
      <c r="F673" s="680"/>
      <c r="G673" s="680"/>
      <c r="H673" s="681"/>
      <c r="I673" s="681"/>
      <c r="M673" s="197"/>
      <c r="S673" s="198"/>
      <c r="T673" s="199"/>
    </row>
    <row r="674" spans="2:20" s="196" customFormat="1">
      <c r="B674" s="678"/>
      <c r="C674" s="679"/>
      <c r="D674" s="680"/>
      <c r="E674" s="679"/>
      <c r="F674" s="680"/>
      <c r="G674" s="680"/>
      <c r="H674" s="681"/>
      <c r="I674" s="681"/>
      <c r="M674" s="197"/>
      <c r="S674" s="198"/>
      <c r="T674" s="199"/>
    </row>
    <row r="675" spans="2:20" s="196" customFormat="1">
      <c r="B675" s="678"/>
      <c r="C675" s="679"/>
      <c r="D675" s="680"/>
      <c r="E675" s="679"/>
      <c r="F675" s="680"/>
      <c r="G675" s="680"/>
      <c r="H675" s="681"/>
      <c r="I675" s="681"/>
      <c r="M675" s="197"/>
      <c r="S675" s="198"/>
      <c r="T675" s="199"/>
    </row>
    <row r="676" spans="2:20" s="196" customFormat="1">
      <c r="B676" s="678"/>
      <c r="C676" s="679"/>
      <c r="D676" s="680"/>
      <c r="E676" s="679"/>
      <c r="F676" s="680"/>
      <c r="G676" s="680"/>
      <c r="H676" s="681"/>
      <c r="I676" s="681"/>
      <c r="M676" s="197"/>
      <c r="S676" s="198"/>
      <c r="T676" s="199"/>
    </row>
    <row r="677" spans="2:20" s="196" customFormat="1">
      <c r="B677" s="678"/>
      <c r="C677" s="679"/>
      <c r="D677" s="680"/>
      <c r="E677" s="679"/>
      <c r="F677" s="680"/>
      <c r="G677" s="680"/>
      <c r="H677" s="681"/>
      <c r="I677" s="681"/>
      <c r="M677" s="197"/>
      <c r="S677" s="198"/>
      <c r="T677" s="199"/>
    </row>
    <row r="678" spans="2:20" s="196" customFormat="1">
      <c r="B678" s="678"/>
      <c r="C678" s="679"/>
      <c r="D678" s="680"/>
      <c r="E678" s="679"/>
      <c r="F678" s="680"/>
      <c r="G678" s="680"/>
      <c r="H678" s="681"/>
      <c r="I678" s="681"/>
      <c r="M678" s="197"/>
      <c r="S678" s="198"/>
      <c r="T678" s="199"/>
    </row>
    <row r="679" spans="2:20" s="196" customFormat="1">
      <c r="B679" s="678"/>
      <c r="C679" s="679"/>
      <c r="D679" s="680"/>
      <c r="E679" s="679"/>
      <c r="F679" s="680"/>
      <c r="G679" s="680"/>
      <c r="H679" s="681"/>
      <c r="I679" s="681"/>
      <c r="M679" s="197"/>
      <c r="S679" s="198"/>
      <c r="T679" s="199"/>
    </row>
    <row r="680" spans="2:20" s="196" customFormat="1">
      <c r="B680" s="678"/>
      <c r="C680" s="679"/>
      <c r="D680" s="680"/>
      <c r="E680" s="679"/>
      <c r="F680" s="680"/>
      <c r="G680" s="680"/>
      <c r="H680" s="681"/>
      <c r="I680" s="681"/>
      <c r="M680" s="197"/>
      <c r="S680" s="198"/>
      <c r="T680" s="199"/>
    </row>
    <row r="681" spans="2:20" s="196" customFormat="1">
      <c r="B681" s="678"/>
      <c r="C681" s="679"/>
      <c r="D681" s="680"/>
      <c r="E681" s="679"/>
      <c r="F681" s="680"/>
      <c r="G681" s="680"/>
      <c r="H681" s="681"/>
      <c r="I681" s="681"/>
      <c r="M681" s="197"/>
      <c r="S681" s="198"/>
      <c r="T681" s="199"/>
    </row>
    <row r="682" spans="2:20" s="196" customFormat="1">
      <c r="B682" s="678"/>
      <c r="C682" s="679"/>
      <c r="D682" s="680"/>
      <c r="E682" s="679"/>
      <c r="F682" s="680"/>
      <c r="G682" s="680"/>
      <c r="H682" s="681"/>
      <c r="I682" s="681"/>
      <c r="M682" s="197"/>
      <c r="S682" s="198"/>
      <c r="T682" s="199"/>
    </row>
    <row r="683" spans="2:20" s="196" customFormat="1">
      <c r="B683" s="678"/>
      <c r="C683" s="679"/>
      <c r="D683" s="680"/>
      <c r="E683" s="679"/>
      <c r="F683" s="680"/>
      <c r="G683" s="680"/>
      <c r="H683" s="681"/>
      <c r="I683" s="681"/>
      <c r="M683" s="197"/>
      <c r="S683" s="198"/>
      <c r="T683" s="199"/>
    </row>
    <row r="684" spans="2:20" s="196" customFormat="1">
      <c r="B684" s="678"/>
      <c r="C684" s="679"/>
      <c r="D684" s="680"/>
      <c r="E684" s="679"/>
      <c r="F684" s="680"/>
      <c r="G684" s="680"/>
      <c r="H684" s="681"/>
      <c r="I684" s="681"/>
      <c r="M684" s="197"/>
      <c r="S684" s="198"/>
      <c r="T684" s="199"/>
    </row>
    <row r="685" spans="2:20" s="196" customFormat="1">
      <c r="B685" s="678"/>
      <c r="C685" s="679"/>
      <c r="D685" s="680"/>
      <c r="E685" s="679"/>
      <c r="F685" s="680"/>
      <c r="G685" s="680"/>
      <c r="H685" s="681"/>
      <c r="I685" s="681"/>
      <c r="M685" s="197"/>
      <c r="S685" s="198"/>
      <c r="T685" s="199"/>
    </row>
    <row r="686" spans="2:20" s="196" customFormat="1">
      <c r="B686" s="678"/>
      <c r="C686" s="679"/>
      <c r="D686" s="680"/>
      <c r="E686" s="679"/>
      <c r="F686" s="680"/>
      <c r="G686" s="680"/>
      <c r="H686" s="681"/>
      <c r="I686" s="681"/>
      <c r="M686" s="197"/>
      <c r="S686" s="198"/>
      <c r="T686" s="199"/>
    </row>
    <row r="687" spans="2:20" s="196" customFormat="1">
      <c r="B687" s="678"/>
      <c r="C687" s="679"/>
      <c r="D687" s="680"/>
      <c r="E687" s="679"/>
      <c r="F687" s="680"/>
      <c r="G687" s="680"/>
      <c r="H687" s="681"/>
      <c r="I687" s="681"/>
      <c r="M687" s="197"/>
      <c r="S687" s="198"/>
      <c r="T687" s="199"/>
    </row>
    <row r="688" spans="2:20" s="196" customFormat="1">
      <c r="B688" s="678"/>
      <c r="C688" s="679"/>
      <c r="D688" s="680"/>
      <c r="E688" s="679"/>
      <c r="F688" s="680"/>
      <c r="G688" s="680"/>
      <c r="H688" s="681"/>
      <c r="I688" s="681"/>
      <c r="M688" s="197"/>
      <c r="S688" s="198"/>
      <c r="T688" s="199"/>
    </row>
    <row r="689" spans="2:20" s="196" customFormat="1">
      <c r="B689" s="678"/>
      <c r="C689" s="679"/>
      <c r="D689" s="680"/>
      <c r="E689" s="679"/>
      <c r="F689" s="680"/>
      <c r="G689" s="680"/>
      <c r="H689" s="681"/>
      <c r="I689" s="681"/>
      <c r="M689" s="197"/>
      <c r="S689" s="198"/>
      <c r="T689" s="199"/>
    </row>
    <row r="690" spans="2:20" s="196" customFormat="1">
      <c r="B690" s="678"/>
      <c r="C690" s="679"/>
      <c r="D690" s="680"/>
      <c r="E690" s="679"/>
      <c r="F690" s="680"/>
      <c r="G690" s="680"/>
      <c r="H690" s="681"/>
      <c r="I690" s="681"/>
      <c r="M690" s="197"/>
      <c r="S690" s="198"/>
      <c r="T690" s="199"/>
    </row>
    <row r="691" spans="2:20" s="196" customFormat="1">
      <c r="B691" s="678"/>
      <c r="C691" s="679"/>
      <c r="D691" s="680"/>
      <c r="E691" s="679"/>
      <c r="F691" s="680"/>
      <c r="G691" s="680"/>
      <c r="H691" s="681"/>
      <c r="I691" s="681"/>
      <c r="M691" s="197"/>
      <c r="S691" s="198"/>
      <c r="T691" s="199"/>
    </row>
    <row r="692" spans="2:20" s="196" customFormat="1">
      <c r="B692" s="678"/>
      <c r="C692" s="679"/>
      <c r="D692" s="680"/>
      <c r="E692" s="679"/>
      <c r="F692" s="680"/>
      <c r="G692" s="680"/>
      <c r="H692" s="681"/>
      <c r="I692" s="681"/>
      <c r="M692" s="197"/>
      <c r="S692" s="198"/>
      <c r="T692" s="199"/>
    </row>
    <row r="693" spans="2:20" s="196" customFormat="1">
      <c r="B693" s="678"/>
      <c r="C693" s="679"/>
      <c r="D693" s="680"/>
      <c r="E693" s="679"/>
      <c r="F693" s="680"/>
      <c r="G693" s="680"/>
      <c r="H693" s="681"/>
      <c r="I693" s="681"/>
      <c r="M693" s="197"/>
      <c r="S693" s="198"/>
      <c r="T693" s="199"/>
    </row>
    <row r="694" spans="2:20" s="196" customFormat="1">
      <c r="B694" s="678"/>
      <c r="C694" s="679"/>
      <c r="D694" s="680"/>
      <c r="E694" s="679"/>
      <c r="F694" s="680"/>
      <c r="G694" s="680"/>
      <c r="H694" s="681"/>
      <c r="I694" s="681"/>
      <c r="M694" s="197"/>
      <c r="S694" s="198"/>
      <c r="T694" s="199"/>
    </row>
    <row r="695" spans="2:20" s="196" customFormat="1">
      <c r="B695" s="678"/>
      <c r="C695" s="679"/>
      <c r="D695" s="680"/>
      <c r="E695" s="679"/>
      <c r="F695" s="680"/>
      <c r="G695" s="680"/>
      <c r="H695" s="681"/>
      <c r="I695" s="681"/>
      <c r="M695" s="197"/>
      <c r="S695" s="198"/>
      <c r="T695" s="199"/>
    </row>
    <row r="696" spans="2:20" s="196" customFormat="1">
      <c r="B696" s="678"/>
      <c r="C696" s="679"/>
      <c r="D696" s="680"/>
      <c r="E696" s="679"/>
      <c r="F696" s="680"/>
      <c r="G696" s="680"/>
      <c r="H696" s="681"/>
      <c r="I696" s="681"/>
      <c r="M696" s="197"/>
      <c r="S696" s="198"/>
      <c r="T696" s="199"/>
    </row>
    <row r="697" spans="2:20" s="196" customFormat="1">
      <c r="B697" s="678"/>
      <c r="C697" s="679"/>
      <c r="D697" s="680"/>
      <c r="E697" s="679"/>
      <c r="F697" s="680"/>
      <c r="G697" s="680"/>
      <c r="H697" s="681"/>
      <c r="I697" s="681"/>
      <c r="M697" s="197"/>
      <c r="S697" s="198"/>
      <c r="T697" s="199"/>
    </row>
    <row r="698" spans="2:20" s="196" customFormat="1">
      <c r="B698" s="678"/>
      <c r="C698" s="679"/>
      <c r="D698" s="680"/>
      <c r="E698" s="679"/>
      <c r="F698" s="680"/>
      <c r="G698" s="680"/>
      <c r="H698" s="681"/>
      <c r="I698" s="681"/>
      <c r="M698" s="197"/>
      <c r="S698" s="198"/>
      <c r="T698" s="199"/>
    </row>
    <row r="699" spans="2:20" s="196" customFormat="1">
      <c r="B699" s="678"/>
      <c r="C699" s="679"/>
      <c r="D699" s="680"/>
      <c r="E699" s="679"/>
      <c r="F699" s="680"/>
      <c r="G699" s="680"/>
      <c r="H699" s="681"/>
      <c r="I699" s="681"/>
      <c r="M699" s="197"/>
      <c r="S699" s="198"/>
      <c r="T699" s="199"/>
    </row>
    <row r="700" spans="2:20" s="196" customFormat="1">
      <c r="B700" s="678"/>
      <c r="C700" s="679"/>
      <c r="D700" s="680"/>
      <c r="E700" s="679"/>
      <c r="F700" s="680"/>
      <c r="G700" s="680"/>
      <c r="H700" s="681"/>
      <c r="I700" s="681"/>
      <c r="M700" s="197"/>
      <c r="S700" s="198"/>
      <c r="T700" s="199"/>
    </row>
    <row r="701" spans="2:20" s="196" customFormat="1">
      <c r="B701" s="678"/>
      <c r="C701" s="679"/>
      <c r="D701" s="680"/>
      <c r="E701" s="679"/>
      <c r="F701" s="680"/>
      <c r="G701" s="680"/>
      <c r="H701" s="681"/>
      <c r="I701" s="681"/>
      <c r="M701" s="197"/>
      <c r="S701" s="198"/>
      <c r="T701" s="199"/>
    </row>
    <row r="702" spans="2:20" s="196" customFormat="1">
      <c r="B702" s="678"/>
      <c r="C702" s="679"/>
      <c r="D702" s="680"/>
      <c r="E702" s="679"/>
      <c r="F702" s="680"/>
      <c r="G702" s="680"/>
      <c r="H702" s="681"/>
      <c r="I702" s="681"/>
      <c r="M702" s="197"/>
      <c r="S702" s="198"/>
      <c r="T702" s="199"/>
    </row>
    <row r="703" spans="2:20" s="196" customFormat="1">
      <c r="B703" s="678"/>
      <c r="C703" s="679"/>
      <c r="D703" s="680"/>
      <c r="E703" s="679"/>
      <c r="F703" s="680"/>
      <c r="G703" s="680"/>
      <c r="H703" s="681"/>
      <c r="I703" s="681"/>
      <c r="M703" s="197"/>
      <c r="S703" s="198"/>
      <c r="T703" s="199"/>
    </row>
    <row r="704" spans="2:20" s="196" customFormat="1">
      <c r="B704" s="678"/>
      <c r="C704" s="679"/>
      <c r="D704" s="680"/>
      <c r="E704" s="679"/>
      <c r="F704" s="680"/>
      <c r="G704" s="680"/>
      <c r="H704" s="681"/>
      <c r="I704" s="681"/>
      <c r="M704" s="197"/>
      <c r="S704" s="198"/>
      <c r="T704" s="199"/>
    </row>
    <row r="705" spans="2:20" s="196" customFormat="1">
      <c r="B705" s="678"/>
      <c r="C705" s="679"/>
      <c r="D705" s="680"/>
      <c r="E705" s="679"/>
      <c r="F705" s="680"/>
      <c r="G705" s="680"/>
      <c r="H705" s="681"/>
      <c r="I705" s="681"/>
      <c r="M705" s="197"/>
      <c r="S705" s="198"/>
      <c r="T705" s="199"/>
    </row>
    <row r="706" spans="2:20" s="196" customFormat="1">
      <c r="B706" s="678"/>
      <c r="C706" s="679"/>
      <c r="D706" s="680"/>
      <c r="E706" s="679"/>
      <c r="F706" s="680"/>
      <c r="G706" s="680"/>
      <c r="H706" s="681"/>
      <c r="I706" s="681"/>
      <c r="M706" s="197"/>
      <c r="S706" s="198"/>
      <c r="T706" s="199"/>
    </row>
    <row r="707" spans="2:20" s="196" customFormat="1">
      <c r="B707" s="678"/>
      <c r="C707" s="679"/>
      <c r="D707" s="680"/>
      <c r="E707" s="679"/>
      <c r="F707" s="680"/>
      <c r="G707" s="680"/>
      <c r="H707" s="681"/>
      <c r="I707" s="681"/>
      <c r="M707" s="197"/>
      <c r="S707" s="198"/>
      <c r="T707" s="199"/>
    </row>
    <row r="708" spans="2:20" s="196" customFormat="1">
      <c r="B708" s="678"/>
      <c r="C708" s="679"/>
      <c r="D708" s="680"/>
      <c r="E708" s="679"/>
      <c r="F708" s="680"/>
      <c r="G708" s="680"/>
      <c r="H708" s="681"/>
      <c r="I708" s="681"/>
      <c r="M708" s="197"/>
      <c r="S708" s="198"/>
      <c r="T708" s="199"/>
    </row>
    <row r="709" spans="2:20" s="196" customFormat="1">
      <c r="B709" s="678"/>
      <c r="C709" s="679"/>
      <c r="D709" s="680"/>
      <c r="E709" s="679"/>
      <c r="F709" s="680"/>
      <c r="G709" s="680"/>
      <c r="H709" s="681"/>
      <c r="I709" s="681"/>
      <c r="M709" s="197"/>
      <c r="S709" s="198"/>
      <c r="T709" s="199"/>
    </row>
    <row r="710" spans="2:20" s="196" customFormat="1">
      <c r="B710" s="678"/>
      <c r="C710" s="679"/>
      <c r="D710" s="680"/>
      <c r="E710" s="679"/>
      <c r="F710" s="680"/>
      <c r="G710" s="680"/>
      <c r="H710" s="681"/>
      <c r="I710" s="681"/>
      <c r="M710" s="197"/>
      <c r="S710" s="198"/>
      <c r="T710" s="199"/>
    </row>
    <row r="711" spans="2:20" s="196" customFormat="1">
      <c r="B711" s="678"/>
      <c r="C711" s="679"/>
      <c r="D711" s="680"/>
      <c r="E711" s="679"/>
      <c r="F711" s="680"/>
      <c r="G711" s="680"/>
      <c r="H711" s="681"/>
      <c r="I711" s="681"/>
      <c r="M711" s="197"/>
      <c r="S711" s="198"/>
      <c r="T711" s="199"/>
    </row>
    <row r="712" spans="2:20" s="196" customFormat="1">
      <c r="B712" s="678"/>
      <c r="C712" s="679"/>
      <c r="D712" s="680"/>
      <c r="E712" s="679"/>
      <c r="F712" s="680"/>
      <c r="G712" s="680"/>
      <c r="H712" s="681"/>
      <c r="I712" s="681"/>
      <c r="M712" s="197"/>
      <c r="S712" s="198"/>
      <c r="T712" s="199"/>
    </row>
    <row r="713" spans="2:20" s="196" customFormat="1">
      <c r="B713" s="678"/>
      <c r="C713" s="679"/>
      <c r="D713" s="680"/>
      <c r="E713" s="679"/>
      <c r="F713" s="680"/>
      <c r="G713" s="680"/>
      <c r="H713" s="681"/>
      <c r="I713" s="681"/>
      <c r="M713" s="197"/>
      <c r="S713" s="198"/>
      <c r="T713" s="199"/>
    </row>
    <row r="714" spans="2:20" s="196" customFormat="1">
      <c r="B714" s="678"/>
      <c r="C714" s="679"/>
      <c r="D714" s="680"/>
      <c r="E714" s="679"/>
      <c r="F714" s="680"/>
      <c r="G714" s="680"/>
      <c r="H714" s="681"/>
      <c r="I714" s="681"/>
      <c r="M714" s="197"/>
      <c r="S714" s="198"/>
      <c r="T714" s="199"/>
    </row>
    <row r="715" spans="2:20" s="196" customFormat="1">
      <c r="B715" s="678"/>
      <c r="C715" s="679"/>
      <c r="D715" s="680"/>
      <c r="E715" s="679"/>
      <c r="F715" s="680"/>
      <c r="G715" s="680"/>
      <c r="H715" s="681"/>
      <c r="I715" s="681"/>
      <c r="M715" s="197"/>
      <c r="S715" s="198"/>
      <c r="T715" s="199"/>
    </row>
    <row r="716" spans="2:20" s="196" customFormat="1">
      <c r="B716" s="678"/>
      <c r="C716" s="679"/>
      <c r="D716" s="680"/>
      <c r="E716" s="679"/>
      <c r="F716" s="680"/>
      <c r="G716" s="680"/>
      <c r="H716" s="681"/>
      <c r="I716" s="681"/>
      <c r="M716" s="197"/>
      <c r="S716" s="198"/>
      <c r="T716" s="199"/>
    </row>
    <row r="717" spans="2:20" s="196" customFormat="1">
      <c r="B717" s="678"/>
      <c r="C717" s="679"/>
      <c r="D717" s="680"/>
      <c r="E717" s="679"/>
      <c r="F717" s="680"/>
      <c r="G717" s="680"/>
      <c r="H717" s="681"/>
      <c r="I717" s="681"/>
      <c r="M717" s="197"/>
      <c r="S717" s="198"/>
      <c r="T717" s="199"/>
    </row>
    <row r="718" spans="2:20" s="196" customFormat="1">
      <c r="B718" s="678"/>
      <c r="C718" s="679"/>
      <c r="D718" s="680"/>
      <c r="E718" s="679"/>
      <c r="F718" s="680"/>
      <c r="G718" s="680"/>
      <c r="H718" s="681"/>
      <c r="I718" s="681"/>
      <c r="M718" s="197"/>
      <c r="S718" s="198"/>
      <c r="T718" s="199"/>
    </row>
    <row r="719" spans="2:20" s="196" customFormat="1">
      <c r="B719" s="678"/>
      <c r="C719" s="679"/>
      <c r="D719" s="680"/>
      <c r="E719" s="679"/>
      <c r="F719" s="680"/>
      <c r="G719" s="680"/>
      <c r="H719" s="681"/>
      <c r="I719" s="681"/>
      <c r="M719" s="197"/>
      <c r="S719" s="198"/>
      <c r="T719" s="199"/>
    </row>
    <row r="720" spans="2:20" s="196" customFormat="1">
      <c r="B720" s="678"/>
      <c r="C720" s="679"/>
      <c r="D720" s="680"/>
      <c r="E720" s="679"/>
      <c r="F720" s="680"/>
      <c r="G720" s="680"/>
      <c r="H720" s="681"/>
      <c r="I720" s="681"/>
      <c r="M720" s="197"/>
      <c r="S720" s="198"/>
      <c r="T720" s="199"/>
    </row>
    <row r="721" spans="2:20" s="196" customFormat="1">
      <c r="B721" s="678"/>
      <c r="C721" s="679"/>
      <c r="D721" s="680"/>
      <c r="E721" s="679"/>
      <c r="F721" s="680"/>
      <c r="G721" s="680"/>
      <c r="H721" s="681"/>
      <c r="I721" s="681"/>
      <c r="M721" s="197"/>
      <c r="S721" s="198"/>
      <c r="T721" s="199"/>
    </row>
    <row r="722" spans="2:20" s="196" customFormat="1">
      <c r="B722" s="678"/>
      <c r="C722" s="679"/>
      <c r="D722" s="680"/>
      <c r="E722" s="679"/>
      <c r="F722" s="680"/>
      <c r="G722" s="680"/>
      <c r="H722" s="681"/>
      <c r="I722" s="681"/>
      <c r="M722" s="197"/>
      <c r="S722" s="198"/>
      <c r="T722" s="199"/>
    </row>
    <row r="723" spans="2:20" s="196" customFormat="1">
      <c r="B723" s="678"/>
      <c r="C723" s="679"/>
      <c r="D723" s="680"/>
      <c r="E723" s="679"/>
      <c r="F723" s="680"/>
      <c r="G723" s="680"/>
      <c r="H723" s="681"/>
      <c r="I723" s="681"/>
      <c r="M723" s="197"/>
      <c r="S723" s="198"/>
      <c r="T723" s="199"/>
    </row>
    <row r="724" spans="2:20" s="196" customFormat="1">
      <c r="B724" s="678"/>
      <c r="C724" s="679"/>
      <c r="D724" s="680"/>
      <c r="E724" s="679"/>
      <c r="F724" s="680"/>
      <c r="G724" s="680"/>
      <c r="H724" s="681"/>
      <c r="I724" s="681"/>
      <c r="M724" s="197"/>
      <c r="S724" s="198"/>
      <c r="T724" s="199"/>
    </row>
    <row r="725" spans="2:20" s="196" customFormat="1">
      <c r="B725" s="678"/>
      <c r="C725" s="679"/>
      <c r="D725" s="680"/>
      <c r="E725" s="679"/>
      <c r="F725" s="680"/>
      <c r="G725" s="680"/>
      <c r="H725" s="681"/>
      <c r="I725" s="681"/>
      <c r="M725" s="197"/>
      <c r="S725" s="198"/>
      <c r="T725" s="199"/>
    </row>
    <row r="726" spans="2:20" s="196" customFormat="1">
      <c r="B726" s="678"/>
      <c r="C726" s="679"/>
      <c r="D726" s="680"/>
      <c r="E726" s="679"/>
      <c r="F726" s="680"/>
      <c r="G726" s="680"/>
      <c r="H726" s="681"/>
      <c r="I726" s="681"/>
      <c r="M726" s="197"/>
      <c r="S726" s="198"/>
      <c r="T726" s="199"/>
    </row>
    <row r="727" spans="2:20" s="196" customFormat="1">
      <c r="B727" s="678"/>
      <c r="C727" s="679"/>
      <c r="D727" s="680"/>
      <c r="E727" s="679"/>
      <c r="F727" s="680"/>
      <c r="G727" s="680"/>
      <c r="H727" s="681"/>
      <c r="I727" s="681"/>
      <c r="M727" s="197"/>
      <c r="S727" s="198"/>
      <c r="T727" s="199"/>
    </row>
    <row r="728" spans="2:20" s="196" customFormat="1">
      <c r="B728" s="678"/>
      <c r="C728" s="679"/>
      <c r="D728" s="680"/>
      <c r="E728" s="679"/>
      <c r="F728" s="680"/>
      <c r="G728" s="680"/>
      <c r="H728" s="681"/>
      <c r="I728" s="681"/>
      <c r="M728" s="197"/>
      <c r="S728" s="198"/>
      <c r="T728" s="199"/>
    </row>
    <row r="729" spans="2:20" s="196" customFormat="1">
      <c r="B729" s="678"/>
      <c r="C729" s="679"/>
      <c r="D729" s="680"/>
      <c r="E729" s="679"/>
      <c r="F729" s="680"/>
      <c r="G729" s="680"/>
      <c r="H729" s="681"/>
      <c r="I729" s="681"/>
      <c r="M729" s="197"/>
      <c r="S729" s="198"/>
      <c r="T729" s="199"/>
    </row>
    <row r="730" spans="2:20" s="196" customFormat="1">
      <c r="B730" s="678"/>
      <c r="C730" s="679"/>
      <c r="D730" s="680"/>
      <c r="E730" s="679"/>
      <c r="F730" s="680"/>
      <c r="G730" s="680"/>
      <c r="H730" s="681"/>
      <c r="I730" s="681"/>
      <c r="M730" s="197"/>
      <c r="S730" s="198"/>
      <c r="T730" s="199"/>
    </row>
    <row r="731" spans="2:20" s="196" customFormat="1">
      <c r="B731" s="678"/>
      <c r="C731" s="679"/>
      <c r="D731" s="680"/>
      <c r="E731" s="679"/>
      <c r="F731" s="680"/>
      <c r="G731" s="680"/>
      <c r="H731" s="681"/>
      <c r="I731" s="681"/>
      <c r="M731" s="197"/>
      <c r="S731" s="198"/>
      <c r="T731" s="199"/>
    </row>
    <row r="732" spans="2:20" s="196" customFormat="1">
      <c r="B732" s="678"/>
      <c r="C732" s="679"/>
      <c r="D732" s="680"/>
      <c r="E732" s="679"/>
      <c r="F732" s="680"/>
      <c r="G732" s="680"/>
      <c r="H732" s="681"/>
      <c r="I732" s="681"/>
      <c r="M732" s="197"/>
      <c r="S732" s="198"/>
      <c r="T732" s="199"/>
    </row>
    <row r="733" spans="2:20" s="196" customFormat="1">
      <c r="B733" s="678"/>
      <c r="C733" s="679"/>
      <c r="D733" s="680"/>
      <c r="E733" s="679"/>
      <c r="F733" s="680"/>
      <c r="G733" s="680"/>
      <c r="H733" s="681"/>
      <c r="I733" s="681"/>
      <c r="M733" s="197"/>
      <c r="S733" s="198"/>
      <c r="T733" s="199"/>
    </row>
    <row r="734" spans="2:20" s="196" customFormat="1">
      <c r="B734" s="678"/>
      <c r="C734" s="679"/>
      <c r="D734" s="680"/>
      <c r="E734" s="679"/>
      <c r="F734" s="680"/>
      <c r="G734" s="680"/>
      <c r="H734" s="681"/>
      <c r="I734" s="681"/>
      <c r="M734" s="197"/>
      <c r="S734" s="198"/>
      <c r="T734" s="199"/>
    </row>
    <row r="735" spans="2:20" s="196" customFormat="1">
      <c r="B735" s="678"/>
      <c r="C735" s="679"/>
      <c r="D735" s="680"/>
      <c r="E735" s="679"/>
      <c r="F735" s="680"/>
      <c r="G735" s="680"/>
      <c r="H735" s="681"/>
      <c r="I735" s="681"/>
      <c r="M735" s="197"/>
      <c r="S735" s="198"/>
      <c r="T735" s="199"/>
    </row>
    <row r="736" spans="2:20" s="196" customFormat="1">
      <c r="B736" s="678"/>
      <c r="C736" s="679"/>
      <c r="D736" s="680"/>
      <c r="E736" s="679"/>
      <c r="F736" s="680"/>
      <c r="G736" s="680"/>
      <c r="H736" s="681"/>
      <c r="I736" s="681"/>
      <c r="M736" s="197"/>
      <c r="S736" s="198"/>
      <c r="T736" s="199"/>
    </row>
    <row r="737" spans="2:20" s="196" customFormat="1">
      <c r="B737" s="678"/>
      <c r="C737" s="679"/>
      <c r="D737" s="680"/>
      <c r="E737" s="679"/>
      <c r="F737" s="680"/>
      <c r="G737" s="680"/>
      <c r="H737" s="681"/>
      <c r="I737" s="681"/>
      <c r="M737" s="197"/>
      <c r="S737" s="198"/>
      <c r="T737" s="199"/>
    </row>
    <row r="738" spans="2:20" s="196" customFormat="1">
      <c r="B738" s="678"/>
      <c r="C738" s="679"/>
      <c r="D738" s="680"/>
      <c r="E738" s="679"/>
      <c r="F738" s="680"/>
      <c r="G738" s="680"/>
      <c r="H738" s="681"/>
      <c r="I738" s="681"/>
      <c r="M738" s="197"/>
      <c r="S738" s="198"/>
      <c r="T738" s="199"/>
    </row>
    <row r="739" spans="2:20" s="196" customFormat="1">
      <c r="B739" s="678"/>
      <c r="C739" s="679"/>
      <c r="D739" s="680"/>
      <c r="E739" s="679"/>
      <c r="F739" s="680"/>
      <c r="G739" s="680"/>
      <c r="H739" s="681"/>
      <c r="I739" s="681"/>
      <c r="M739" s="197"/>
      <c r="S739" s="198"/>
      <c r="T739" s="199"/>
    </row>
    <row r="740" spans="2:20" s="196" customFormat="1">
      <c r="B740" s="678"/>
      <c r="C740" s="679"/>
      <c r="D740" s="680"/>
      <c r="E740" s="679"/>
      <c r="F740" s="680"/>
      <c r="G740" s="680"/>
      <c r="H740" s="681"/>
      <c r="I740" s="681"/>
      <c r="M740" s="197"/>
      <c r="S740" s="198"/>
      <c r="T740" s="199"/>
    </row>
    <row r="741" spans="2:20" s="196" customFormat="1">
      <c r="B741" s="678"/>
      <c r="C741" s="679"/>
      <c r="D741" s="680"/>
      <c r="E741" s="679"/>
      <c r="F741" s="680"/>
      <c r="G741" s="680"/>
      <c r="H741" s="681"/>
      <c r="I741" s="681"/>
      <c r="M741" s="197"/>
      <c r="S741" s="198"/>
      <c r="T741" s="199"/>
    </row>
    <row r="742" spans="2:20" s="196" customFormat="1">
      <c r="B742" s="678"/>
      <c r="C742" s="679"/>
      <c r="D742" s="680"/>
      <c r="E742" s="679"/>
      <c r="F742" s="680"/>
      <c r="G742" s="680"/>
      <c r="H742" s="681"/>
      <c r="I742" s="681"/>
      <c r="M742" s="197"/>
      <c r="S742" s="198"/>
      <c r="T742" s="199"/>
    </row>
    <row r="743" spans="2:20" s="196" customFormat="1">
      <c r="B743" s="678"/>
      <c r="C743" s="679"/>
      <c r="D743" s="680"/>
      <c r="E743" s="679"/>
      <c r="F743" s="680"/>
      <c r="G743" s="680"/>
      <c r="H743" s="681"/>
      <c r="I743" s="681"/>
      <c r="M743" s="197"/>
      <c r="S743" s="198"/>
      <c r="T743" s="199"/>
    </row>
    <row r="744" spans="2:20" s="196" customFormat="1">
      <c r="B744" s="678"/>
      <c r="C744" s="679"/>
      <c r="D744" s="680"/>
      <c r="E744" s="679"/>
      <c r="F744" s="680"/>
      <c r="G744" s="680"/>
      <c r="H744" s="681"/>
      <c r="I744" s="681"/>
      <c r="M744" s="197"/>
      <c r="S744" s="198"/>
      <c r="T744" s="199"/>
    </row>
    <row r="745" spans="2:20" s="196" customFormat="1">
      <c r="B745" s="678"/>
      <c r="C745" s="679"/>
      <c r="D745" s="680"/>
      <c r="E745" s="679"/>
      <c r="F745" s="680"/>
      <c r="G745" s="680"/>
      <c r="H745" s="681"/>
      <c r="I745" s="681"/>
      <c r="M745" s="197"/>
      <c r="S745" s="198"/>
      <c r="T745" s="199"/>
    </row>
    <row r="746" spans="2:20" s="196" customFormat="1">
      <c r="B746" s="678"/>
      <c r="C746" s="679"/>
      <c r="D746" s="680"/>
      <c r="E746" s="679"/>
      <c r="F746" s="680"/>
      <c r="G746" s="680"/>
      <c r="H746" s="681"/>
      <c r="I746" s="681"/>
      <c r="M746" s="197"/>
      <c r="S746" s="198"/>
      <c r="T746" s="199"/>
    </row>
    <row r="747" spans="2:20" s="196" customFormat="1">
      <c r="B747" s="678"/>
      <c r="C747" s="679"/>
      <c r="D747" s="680"/>
      <c r="E747" s="679"/>
      <c r="F747" s="680"/>
      <c r="G747" s="680"/>
      <c r="H747" s="681"/>
      <c r="I747" s="681"/>
      <c r="M747" s="197"/>
      <c r="S747" s="198"/>
      <c r="T747" s="199"/>
    </row>
    <row r="748" spans="2:20" s="196" customFormat="1">
      <c r="B748" s="678"/>
      <c r="C748" s="679"/>
      <c r="D748" s="680"/>
      <c r="E748" s="679"/>
      <c r="F748" s="680"/>
      <c r="G748" s="680"/>
      <c r="H748" s="681"/>
      <c r="I748" s="681"/>
      <c r="M748" s="197"/>
      <c r="S748" s="198"/>
      <c r="T748" s="199"/>
    </row>
    <row r="749" spans="2:20" s="196" customFormat="1">
      <c r="B749" s="678"/>
      <c r="C749" s="679"/>
      <c r="D749" s="680"/>
      <c r="E749" s="679"/>
      <c r="F749" s="680"/>
      <c r="G749" s="680"/>
      <c r="H749" s="681"/>
      <c r="I749" s="681"/>
      <c r="M749" s="197"/>
      <c r="S749" s="198"/>
      <c r="T749" s="199"/>
    </row>
    <row r="750" spans="2:20" s="196" customFormat="1">
      <c r="B750" s="678"/>
      <c r="C750" s="679"/>
      <c r="D750" s="680"/>
      <c r="E750" s="679"/>
      <c r="F750" s="680"/>
      <c r="G750" s="680"/>
      <c r="H750" s="681"/>
      <c r="I750" s="681"/>
      <c r="M750" s="197"/>
      <c r="S750" s="198"/>
      <c r="T750" s="199"/>
    </row>
    <row r="751" spans="2:20" s="196" customFormat="1">
      <c r="B751" s="678"/>
      <c r="C751" s="679"/>
      <c r="D751" s="680"/>
      <c r="E751" s="679"/>
      <c r="F751" s="680"/>
      <c r="G751" s="680"/>
      <c r="H751" s="681"/>
      <c r="I751" s="681"/>
      <c r="M751" s="197"/>
      <c r="S751" s="198"/>
      <c r="T751" s="199"/>
    </row>
    <row r="752" spans="2:20" s="196" customFormat="1">
      <c r="B752" s="678"/>
      <c r="C752" s="679"/>
      <c r="D752" s="680"/>
      <c r="E752" s="679"/>
      <c r="F752" s="680"/>
      <c r="G752" s="680"/>
      <c r="H752" s="681"/>
      <c r="I752" s="681"/>
      <c r="M752" s="197"/>
      <c r="S752" s="198"/>
      <c r="T752" s="199"/>
    </row>
    <row r="753" spans="2:20" s="196" customFormat="1">
      <c r="B753" s="678"/>
      <c r="C753" s="679"/>
      <c r="D753" s="680"/>
      <c r="E753" s="679"/>
      <c r="F753" s="680"/>
      <c r="G753" s="680"/>
      <c r="H753" s="681"/>
      <c r="I753" s="681"/>
      <c r="M753" s="197"/>
      <c r="S753" s="198"/>
      <c r="T753" s="199"/>
    </row>
    <row r="754" spans="2:20" s="196" customFormat="1">
      <c r="B754" s="678"/>
      <c r="C754" s="679"/>
      <c r="D754" s="680"/>
      <c r="E754" s="679"/>
      <c r="F754" s="680"/>
      <c r="G754" s="680"/>
      <c r="H754" s="681"/>
      <c r="I754" s="681"/>
      <c r="M754" s="197"/>
      <c r="S754" s="198"/>
      <c r="T754" s="199"/>
    </row>
    <row r="755" spans="2:20" s="196" customFormat="1">
      <c r="B755" s="678"/>
      <c r="C755" s="679"/>
      <c r="D755" s="680"/>
      <c r="E755" s="679"/>
      <c r="F755" s="680"/>
      <c r="G755" s="680"/>
      <c r="H755" s="681"/>
      <c r="I755" s="681"/>
      <c r="M755" s="197"/>
      <c r="S755" s="198"/>
      <c r="T755" s="199"/>
    </row>
    <row r="756" spans="2:20" s="196" customFormat="1">
      <c r="B756" s="678"/>
      <c r="C756" s="679"/>
      <c r="D756" s="680"/>
      <c r="E756" s="679"/>
      <c r="F756" s="680"/>
      <c r="G756" s="680"/>
      <c r="H756" s="681"/>
      <c r="I756" s="681"/>
      <c r="M756" s="197"/>
      <c r="S756" s="198"/>
      <c r="T756" s="199"/>
    </row>
    <row r="757" spans="2:20" s="196" customFormat="1">
      <c r="B757" s="678"/>
      <c r="C757" s="679"/>
      <c r="D757" s="680"/>
      <c r="E757" s="679"/>
      <c r="F757" s="680"/>
      <c r="G757" s="680"/>
      <c r="H757" s="681"/>
      <c r="I757" s="681"/>
      <c r="M757" s="197"/>
      <c r="S757" s="198"/>
      <c r="T757" s="199"/>
    </row>
    <row r="758" spans="2:20" s="196" customFormat="1">
      <c r="B758" s="678"/>
      <c r="C758" s="679"/>
      <c r="D758" s="680"/>
      <c r="E758" s="679"/>
      <c r="F758" s="680"/>
      <c r="G758" s="680"/>
      <c r="H758" s="681"/>
      <c r="I758" s="681"/>
      <c r="M758" s="197"/>
      <c r="S758" s="198"/>
      <c r="T758" s="199"/>
    </row>
    <row r="759" spans="2:20" s="196" customFormat="1">
      <c r="B759" s="678"/>
      <c r="C759" s="679"/>
      <c r="D759" s="680"/>
      <c r="E759" s="679"/>
      <c r="F759" s="680"/>
      <c r="G759" s="680"/>
      <c r="H759" s="681"/>
      <c r="I759" s="681"/>
      <c r="M759" s="197"/>
      <c r="S759" s="198"/>
      <c r="T759" s="199"/>
    </row>
    <row r="760" spans="2:20" s="196" customFormat="1">
      <c r="B760" s="678"/>
      <c r="C760" s="679"/>
      <c r="D760" s="680"/>
      <c r="E760" s="679"/>
      <c r="F760" s="680"/>
      <c r="G760" s="680"/>
      <c r="H760" s="681"/>
      <c r="I760" s="681"/>
      <c r="M760" s="197"/>
      <c r="S760" s="198"/>
      <c r="T760" s="199"/>
    </row>
    <row r="761" spans="2:20" s="196" customFormat="1">
      <c r="B761" s="678"/>
      <c r="C761" s="679"/>
      <c r="D761" s="680"/>
      <c r="E761" s="679"/>
      <c r="F761" s="680"/>
      <c r="G761" s="680"/>
      <c r="H761" s="681"/>
      <c r="I761" s="681"/>
      <c r="M761" s="197"/>
      <c r="S761" s="198"/>
      <c r="T761" s="199"/>
    </row>
    <row r="762" spans="2:20" s="196" customFormat="1">
      <c r="B762" s="678"/>
      <c r="C762" s="679"/>
      <c r="D762" s="680"/>
      <c r="E762" s="679"/>
      <c r="F762" s="680"/>
      <c r="G762" s="680"/>
      <c r="H762" s="681"/>
      <c r="I762" s="681"/>
      <c r="M762" s="197"/>
      <c r="S762" s="198"/>
      <c r="T762" s="199"/>
    </row>
    <row r="763" spans="2:20" s="196" customFormat="1">
      <c r="B763" s="678"/>
      <c r="C763" s="679"/>
      <c r="D763" s="680"/>
      <c r="E763" s="679"/>
      <c r="F763" s="680"/>
      <c r="G763" s="680"/>
      <c r="H763" s="681"/>
      <c r="I763" s="681"/>
      <c r="M763" s="197"/>
      <c r="S763" s="198"/>
      <c r="T763" s="199"/>
    </row>
    <row r="764" spans="2:20" s="196" customFormat="1">
      <c r="B764" s="678"/>
      <c r="C764" s="679"/>
      <c r="D764" s="680"/>
      <c r="E764" s="679"/>
      <c r="F764" s="680"/>
      <c r="G764" s="680"/>
      <c r="H764" s="681"/>
      <c r="I764" s="681"/>
      <c r="M764" s="197"/>
      <c r="S764" s="198"/>
      <c r="T764" s="199"/>
    </row>
    <row r="765" spans="2:20" s="196" customFormat="1">
      <c r="B765" s="678"/>
      <c r="C765" s="679"/>
      <c r="D765" s="680"/>
      <c r="E765" s="679"/>
      <c r="F765" s="680"/>
      <c r="G765" s="680"/>
      <c r="H765" s="681"/>
      <c r="I765" s="681"/>
      <c r="M765" s="197"/>
      <c r="S765" s="198"/>
      <c r="T765" s="199"/>
    </row>
    <row r="766" spans="2:20" s="196" customFormat="1">
      <c r="B766" s="678"/>
      <c r="C766" s="679"/>
      <c r="D766" s="680"/>
      <c r="E766" s="679"/>
      <c r="F766" s="680"/>
      <c r="G766" s="680"/>
      <c r="H766" s="681"/>
      <c r="I766" s="681"/>
      <c r="M766" s="197"/>
      <c r="S766" s="198"/>
      <c r="T766" s="199"/>
    </row>
    <row r="767" spans="2:20" s="196" customFormat="1">
      <c r="B767" s="678"/>
      <c r="C767" s="679"/>
      <c r="D767" s="680"/>
      <c r="E767" s="679"/>
      <c r="F767" s="680"/>
      <c r="G767" s="680"/>
      <c r="H767" s="681"/>
      <c r="I767" s="681"/>
      <c r="M767" s="197"/>
      <c r="S767" s="198"/>
      <c r="T767" s="199"/>
    </row>
    <row r="768" spans="2:20" s="196" customFormat="1">
      <c r="B768" s="678"/>
      <c r="C768" s="679"/>
      <c r="D768" s="680"/>
      <c r="E768" s="679"/>
      <c r="F768" s="680"/>
      <c r="G768" s="680"/>
      <c r="H768" s="681"/>
      <c r="I768" s="681"/>
      <c r="M768" s="197"/>
      <c r="S768" s="198"/>
      <c r="T768" s="199"/>
    </row>
    <row r="769" spans="2:20" s="196" customFormat="1">
      <c r="B769" s="678"/>
      <c r="C769" s="679"/>
      <c r="D769" s="680"/>
      <c r="E769" s="679"/>
      <c r="F769" s="680"/>
      <c r="G769" s="680"/>
      <c r="H769" s="681"/>
      <c r="I769" s="681"/>
      <c r="M769" s="197"/>
      <c r="S769" s="198"/>
      <c r="T769" s="199"/>
    </row>
    <row r="770" spans="2:20" s="196" customFormat="1">
      <c r="B770" s="678"/>
      <c r="C770" s="679"/>
      <c r="D770" s="680"/>
      <c r="E770" s="679"/>
      <c r="F770" s="680"/>
      <c r="G770" s="680"/>
      <c r="H770" s="681"/>
      <c r="I770" s="681"/>
      <c r="M770" s="197"/>
      <c r="S770" s="198"/>
      <c r="T770" s="199"/>
    </row>
    <row r="771" spans="2:20" s="196" customFormat="1">
      <c r="B771" s="678"/>
      <c r="C771" s="679"/>
      <c r="D771" s="680"/>
      <c r="E771" s="679"/>
      <c r="F771" s="680"/>
      <c r="G771" s="680"/>
      <c r="H771" s="681"/>
      <c r="I771" s="681"/>
      <c r="M771" s="197"/>
      <c r="S771" s="198"/>
      <c r="T771" s="199"/>
    </row>
    <row r="772" spans="2:20" s="196" customFormat="1">
      <c r="B772" s="678"/>
      <c r="C772" s="679"/>
      <c r="D772" s="680"/>
      <c r="E772" s="679"/>
      <c r="F772" s="680"/>
      <c r="G772" s="680"/>
      <c r="H772" s="681"/>
      <c r="I772" s="681"/>
      <c r="M772" s="197"/>
      <c r="S772" s="198"/>
      <c r="T772" s="199"/>
    </row>
    <row r="773" spans="2:20" s="196" customFormat="1">
      <c r="B773" s="678"/>
      <c r="C773" s="679"/>
      <c r="D773" s="680"/>
      <c r="E773" s="679"/>
      <c r="F773" s="680"/>
      <c r="G773" s="680"/>
      <c r="H773" s="681"/>
      <c r="I773" s="681"/>
      <c r="M773" s="197"/>
      <c r="S773" s="198"/>
      <c r="T773" s="199"/>
    </row>
    <row r="774" spans="2:20" s="196" customFormat="1">
      <c r="B774" s="678"/>
      <c r="C774" s="679"/>
      <c r="D774" s="680"/>
      <c r="E774" s="679"/>
      <c r="F774" s="680"/>
      <c r="G774" s="680"/>
      <c r="H774" s="681"/>
      <c r="I774" s="681"/>
      <c r="M774" s="197"/>
      <c r="S774" s="198"/>
      <c r="T774" s="199"/>
    </row>
    <row r="775" spans="2:20" s="196" customFormat="1">
      <c r="B775" s="678"/>
      <c r="C775" s="679"/>
      <c r="D775" s="680"/>
      <c r="E775" s="679"/>
      <c r="F775" s="680"/>
      <c r="G775" s="680"/>
      <c r="H775" s="681"/>
      <c r="I775" s="681"/>
      <c r="M775" s="197"/>
      <c r="S775" s="198"/>
      <c r="T775" s="199"/>
    </row>
    <row r="776" spans="2:20" s="196" customFormat="1">
      <c r="B776" s="678"/>
      <c r="C776" s="679"/>
      <c r="D776" s="680"/>
      <c r="E776" s="679"/>
      <c r="F776" s="680"/>
      <c r="G776" s="680"/>
      <c r="H776" s="681"/>
      <c r="I776" s="681"/>
      <c r="M776" s="197"/>
      <c r="S776" s="198"/>
      <c r="T776" s="199"/>
    </row>
    <row r="777" spans="2:20" s="196" customFormat="1">
      <c r="B777" s="678"/>
      <c r="C777" s="679"/>
      <c r="D777" s="680"/>
      <c r="E777" s="679"/>
      <c r="F777" s="680"/>
      <c r="G777" s="680"/>
      <c r="H777" s="681"/>
      <c r="I777" s="681"/>
      <c r="M777" s="197"/>
      <c r="S777" s="198"/>
      <c r="T777" s="199"/>
    </row>
    <row r="778" spans="2:20" s="196" customFormat="1">
      <c r="B778" s="678"/>
      <c r="C778" s="679"/>
      <c r="D778" s="680"/>
      <c r="E778" s="679"/>
      <c r="F778" s="680"/>
      <c r="G778" s="680"/>
      <c r="H778" s="681"/>
      <c r="I778" s="681"/>
      <c r="M778" s="197"/>
      <c r="S778" s="198"/>
      <c r="T778" s="199"/>
    </row>
    <row r="779" spans="2:20" s="196" customFormat="1">
      <c r="B779" s="678"/>
      <c r="C779" s="679"/>
      <c r="D779" s="680"/>
      <c r="E779" s="679"/>
      <c r="F779" s="680"/>
      <c r="G779" s="680"/>
      <c r="H779" s="681"/>
      <c r="I779" s="681"/>
      <c r="M779" s="197"/>
      <c r="S779" s="198"/>
      <c r="T779" s="199"/>
    </row>
    <row r="780" spans="2:20" s="196" customFormat="1">
      <c r="B780" s="678"/>
      <c r="C780" s="679"/>
      <c r="D780" s="680"/>
      <c r="E780" s="679"/>
      <c r="F780" s="680"/>
      <c r="G780" s="680"/>
      <c r="H780" s="681"/>
      <c r="I780" s="681"/>
      <c r="M780" s="197"/>
      <c r="S780" s="198"/>
      <c r="T780" s="199"/>
    </row>
    <row r="781" spans="2:20" s="196" customFormat="1">
      <c r="B781" s="678"/>
      <c r="C781" s="679"/>
      <c r="D781" s="680"/>
      <c r="E781" s="679"/>
      <c r="F781" s="680"/>
      <c r="G781" s="680"/>
      <c r="H781" s="681"/>
      <c r="I781" s="681"/>
      <c r="M781" s="197"/>
      <c r="S781" s="198"/>
      <c r="T781" s="199"/>
    </row>
    <row r="782" spans="2:20" s="196" customFormat="1">
      <c r="B782" s="678"/>
      <c r="C782" s="679"/>
      <c r="D782" s="680"/>
      <c r="E782" s="679"/>
      <c r="F782" s="680"/>
      <c r="G782" s="680"/>
      <c r="H782" s="681"/>
      <c r="I782" s="681"/>
      <c r="M782" s="197"/>
      <c r="S782" s="198"/>
      <c r="T782" s="199"/>
    </row>
    <row r="783" spans="2:20" s="196" customFormat="1">
      <c r="B783" s="678"/>
      <c r="C783" s="679"/>
      <c r="D783" s="680"/>
      <c r="E783" s="679"/>
      <c r="F783" s="680"/>
      <c r="G783" s="680"/>
      <c r="H783" s="681"/>
      <c r="I783" s="681"/>
      <c r="M783" s="197"/>
      <c r="S783" s="198"/>
      <c r="T783" s="199"/>
    </row>
    <row r="784" spans="2:20" s="196" customFormat="1">
      <c r="B784" s="678"/>
      <c r="C784" s="679"/>
      <c r="D784" s="680"/>
      <c r="E784" s="679"/>
      <c r="F784" s="680"/>
      <c r="G784" s="680"/>
      <c r="H784" s="681"/>
      <c r="I784" s="681"/>
      <c r="M784" s="197"/>
      <c r="S784" s="198"/>
      <c r="T784" s="199"/>
    </row>
    <row r="785" spans="2:20" s="196" customFormat="1">
      <c r="B785" s="678"/>
      <c r="C785" s="679"/>
      <c r="D785" s="680"/>
      <c r="E785" s="679"/>
      <c r="F785" s="680"/>
      <c r="G785" s="680"/>
      <c r="H785" s="681"/>
      <c r="I785" s="681"/>
      <c r="M785" s="197"/>
      <c r="S785" s="198"/>
      <c r="T785" s="199"/>
    </row>
    <row r="786" spans="2:20" s="196" customFormat="1">
      <c r="B786" s="678"/>
      <c r="C786" s="679"/>
      <c r="D786" s="680"/>
      <c r="E786" s="679"/>
      <c r="F786" s="680"/>
      <c r="G786" s="680"/>
      <c r="H786" s="681"/>
      <c r="I786" s="681"/>
      <c r="M786" s="197"/>
      <c r="S786" s="198"/>
      <c r="T786" s="199"/>
    </row>
    <row r="787" spans="2:20" s="196" customFormat="1">
      <c r="B787" s="678"/>
      <c r="C787" s="679"/>
      <c r="D787" s="680"/>
      <c r="E787" s="679"/>
      <c r="F787" s="680"/>
      <c r="G787" s="680"/>
      <c r="H787" s="681"/>
      <c r="I787" s="681"/>
      <c r="M787" s="197"/>
      <c r="S787" s="198"/>
      <c r="T787" s="199"/>
    </row>
    <row r="788" spans="2:20" s="196" customFormat="1">
      <c r="B788" s="678"/>
      <c r="C788" s="679"/>
      <c r="D788" s="680"/>
      <c r="E788" s="679"/>
      <c r="F788" s="680"/>
      <c r="G788" s="680"/>
      <c r="H788" s="681"/>
      <c r="I788" s="681"/>
      <c r="M788" s="197"/>
      <c r="S788" s="198"/>
      <c r="T788" s="199"/>
    </row>
    <row r="789" spans="2:20" s="196" customFormat="1">
      <c r="B789" s="678"/>
      <c r="C789" s="679"/>
      <c r="D789" s="680"/>
      <c r="E789" s="679"/>
      <c r="F789" s="680"/>
      <c r="G789" s="680"/>
      <c r="H789" s="681"/>
      <c r="I789" s="681"/>
      <c r="M789" s="197"/>
      <c r="S789" s="198"/>
      <c r="T789" s="199"/>
    </row>
    <row r="790" spans="2:20" s="196" customFormat="1">
      <c r="B790" s="678"/>
      <c r="C790" s="679"/>
      <c r="D790" s="680"/>
      <c r="E790" s="679"/>
      <c r="F790" s="680"/>
      <c r="G790" s="680"/>
      <c r="H790" s="681"/>
      <c r="I790" s="681"/>
      <c r="M790" s="197"/>
      <c r="S790" s="198"/>
      <c r="T790" s="199"/>
    </row>
    <row r="791" spans="2:20" s="196" customFormat="1">
      <c r="B791" s="678"/>
      <c r="C791" s="679"/>
      <c r="D791" s="680"/>
      <c r="E791" s="679"/>
      <c r="F791" s="680"/>
      <c r="G791" s="680"/>
      <c r="H791" s="681"/>
      <c r="I791" s="681"/>
      <c r="M791" s="197"/>
      <c r="S791" s="198"/>
      <c r="T791" s="199"/>
    </row>
    <row r="792" spans="2:20" s="196" customFormat="1">
      <c r="B792" s="678"/>
      <c r="C792" s="679"/>
      <c r="D792" s="680"/>
      <c r="E792" s="679"/>
      <c r="F792" s="680"/>
      <c r="G792" s="680"/>
      <c r="H792" s="681"/>
      <c r="I792" s="681"/>
      <c r="M792" s="197"/>
      <c r="S792" s="198"/>
      <c r="T792" s="199"/>
    </row>
    <row r="793" spans="2:20" s="196" customFormat="1">
      <c r="B793" s="678"/>
      <c r="C793" s="679"/>
      <c r="D793" s="680"/>
      <c r="E793" s="679"/>
      <c r="F793" s="680"/>
      <c r="G793" s="680"/>
      <c r="H793" s="681"/>
      <c r="I793" s="681"/>
      <c r="M793" s="197"/>
      <c r="S793" s="198"/>
      <c r="T793" s="199"/>
    </row>
    <row r="794" spans="2:20" s="196" customFormat="1">
      <c r="B794" s="678"/>
      <c r="C794" s="679"/>
      <c r="D794" s="680"/>
      <c r="E794" s="679"/>
      <c r="F794" s="680"/>
      <c r="G794" s="680"/>
      <c r="H794" s="681"/>
      <c r="I794" s="681"/>
      <c r="M794" s="197"/>
      <c r="S794" s="198"/>
      <c r="T794" s="199"/>
    </row>
    <row r="795" spans="2:20" s="196" customFormat="1">
      <c r="B795" s="678"/>
      <c r="C795" s="679"/>
      <c r="D795" s="680"/>
      <c r="E795" s="679"/>
      <c r="F795" s="680"/>
      <c r="G795" s="680"/>
      <c r="H795" s="681"/>
      <c r="I795" s="681"/>
      <c r="M795" s="197"/>
      <c r="S795" s="198"/>
      <c r="T795" s="199"/>
    </row>
    <row r="796" spans="2:20" s="196" customFormat="1">
      <c r="B796" s="678"/>
      <c r="C796" s="679"/>
      <c r="D796" s="680"/>
      <c r="E796" s="679"/>
      <c r="F796" s="680"/>
      <c r="G796" s="680"/>
      <c r="H796" s="681"/>
      <c r="I796" s="681"/>
      <c r="M796" s="197"/>
      <c r="S796" s="198"/>
      <c r="T796" s="199"/>
    </row>
    <row r="797" spans="2:20" s="196" customFormat="1">
      <c r="B797" s="678"/>
      <c r="C797" s="679"/>
      <c r="D797" s="680"/>
      <c r="E797" s="679"/>
      <c r="F797" s="680"/>
      <c r="G797" s="680"/>
      <c r="H797" s="681"/>
      <c r="I797" s="681"/>
      <c r="M797" s="197"/>
      <c r="S797" s="198"/>
      <c r="T797" s="199"/>
    </row>
    <row r="798" spans="2:20" s="196" customFormat="1">
      <c r="B798" s="678"/>
      <c r="C798" s="679"/>
      <c r="D798" s="680"/>
      <c r="E798" s="679"/>
      <c r="F798" s="680"/>
      <c r="G798" s="680"/>
      <c r="H798" s="681"/>
      <c r="I798" s="681"/>
      <c r="M798" s="197"/>
      <c r="S798" s="198"/>
      <c r="T798" s="199"/>
    </row>
    <row r="799" spans="2:20" s="196" customFormat="1">
      <c r="B799" s="678"/>
      <c r="C799" s="679"/>
      <c r="D799" s="680"/>
      <c r="E799" s="679"/>
      <c r="F799" s="680"/>
      <c r="G799" s="680"/>
      <c r="H799" s="681"/>
      <c r="I799" s="681"/>
      <c r="M799" s="197"/>
      <c r="S799" s="198"/>
      <c r="T799" s="199"/>
    </row>
    <row r="800" spans="2:20" s="196" customFormat="1">
      <c r="B800" s="678"/>
      <c r="C800" s="679"/>
      <c r="D800" s="680"/>
      <c r="E800" s="679"/>
      <c r="F800" s="680"/>
      <c r="G800" s="680"/>
      <c r="H800" s="681"/>
      <c r="I800" s="681"/>
      <c r="M800" s="197"/>
      <c r="S800" s="198"/>
      <c r="T800" s="199"/>
    </row>
    <row r="801" spans="2:20" s="196" customFormat="1">
      <c r="B801" s="678"/>
      <c r="C801" s="679"/>
      <c r="D801" s="680"/>
      <c r="E801" s="679"/>
      <c r="F801" s="680"/>
      <c r="G801" s="680"/>
      <c r="H801" s="681"/>
      <c r="I801" s="681"/>
      <c r="M801" s="197"/>
      <c r="S801" s="198"/>
      <c r="T801" s="199"/>
    </row>
    <row r="802" spans="2:20" s="196" customFormat="1">
      <c r="B802" s="678"/>
      <c r="C802" s="679"/>
      <c r="D802" s="680"/>
      <c r="E802" s="679"/>
      <c r="F802" s="680"/>
      <c r="G802" s="680"/>
      <c r="H802" s="681"/>
      <c r="I802" s="681"/>
      <c r="M802" s="197"/>
      <c r="S802" s="198"/>
      <c r="T802" s="199"/>
    </row>
    <row r="803" spans="2:20" s="196" customFormat="1">
      <c r="B803" s="678"/>
      <c r="C803" s="679"/>
      <c r="D803" s="680"/>
      <c r="E803" s="679"/>
      <c r="F803" s="680"/>
      <c r="G803" s="680"/>
      <c r="H803" s="681"/>
      <c r="I803" s="681"/>
      <c r="M803" s="197"/>
      <c r="S803" s="198"/>
      <c r="T803" s="199"/>
    </row>
    <row r="804" spans="2:20" s="196" customFormat="1">
      <c r="B804" s="678"/>
      <c r="C804" s="679"/>
      <c r="D804" s="680"/>
      <c r="E804" s="679"/>
      <c r="F804" s="680"/>
      <c r="G804" s="680"/>
      <c r="H804" s="681"/>
      <c r="I804" s="681"/>
      <c r="M804" s="197"/>
      <c r="S804" s="198"/>
      <c r="T804" s="199"/>
    </row>
    <row r="805" spans="2:20" s="196" customFormat="1">
      <c r="B805" s="678"/>
      <c r="C805" s="679"/>
      <c r="D805" s="680"/>
      <c r="E805" s="679"/>
      <c r="F805" s="680"/>
      <c r="G805" s="680"/>
      <c r="H805" s="681"/>
      <c r="I805" s="681"/>
      <c r="M805" s="197"/>
      <c r="S805" s="198"/>
      <c r="T805" s="199"/>
    </row>
    <row r="806" spans="2:20" s="196" customFormat="1">
      <c r="B806" s="678"/>
      <c r="C806" s="679"/>
      <c r="D806" s="680"/>
      <c r="E806" s="679"/>
      <c r="F806" s="680"/>
      <c r="G806" s="680"/>
      <c r="H806" s="681"/>
      <c r="I806" s="681"/>
      <c r="M806" s="197"/>
      <c r="S806" s="198"/>
      <c r="T806" s="199"/>
    </row>
    <row r="807" spans="2:20" s="196" customFormat="1">
      <c r="B807" s="678"/>
      <c r="C807" s="679"/>
      <c r="D807" s="680"/>
      <c r="E807" s="679"/>
      <c r="F807" s="680"/>
      <c r="G807" s="680"/>
      <c r="H807" s="681"/>
      <c r="I807" s="681"/>
      <c r="M807" s="197"/>
      <c r="S807" s="198"/>
      <c r="T807" s="199"/>
    </row>
    <row r="808" spans="2:20" s="196" customFormat="1">
      <c r="B808" s="678"/>
      <c r="C808" s="679"/>
      <c r="D808" s="680"/>
      <c r="E808" s="679"/>
      <c r="F808" s="680"/>
      <c r="G808" s="680"/>
      <c r="H808" s="681"/>
      <c r="I808" s="681"/>
      <c r="M808" s="197"/>
      <c r="S808" s="198"/>
      <c r="T808" s="199"/>
    </row>
    <row r="809" spans="2:20" s="196" customFormat="1">
      <c r="B809" s="678"/>
      <c r="C809" s="679"/>
      <c r="D809" s="680"/>
      <c r="E809" s="679"/>
      <c r="F809" s="680"/>
      <c r="G809" s="680"/>
      <c r="H809" s="681"/>
      <c r="I809" s="681"/>
      <c r="M809" s="197"/>
      <c r="S809" s="198"/>
      <c r="T809" s="199"/>
    </row>
    <row r="810" spans="2:20" s="196" customFormat="1">
      <c r="B810" s="678"/>
      <c r="C810" s="679"/>
      <c r="D810" s="680"/>
      <c r="E810" s="679"/>
      <c r="F810" s="680"/>
      <c r="G810" s="680"/>
      <c r="H810" s="681"/>
      <c r="I810" s="681"/>
      <c r="M810" s="197"/>
      <c r="S810" s="198"/>
      <c r="T810" s="199"/>
    </row>
    <row r="811" spans="2:20" s="196" customFormat="1">
      <c r="B811" s="678"/>
      <c r="C811" s="679"/>
      <c r="D811" s="680"/>
      <c r="E811" s="679"/>
      <c r="F811" s="680"/>
      <c r="G811" s="680"/>
      <c r="H811" s="681"/>
      <c r="I811" s="681"/>
      <c r="M811" s="197"/>
      <c r="S811" s="198"/>
      <c r="T811" s="199"/>
    </row>
    <row r="812" spans="2:20" s="196" customFormat="1">
      <c r="B812" s="678"/>
      <c r="C812" s="679"/>
      <c r="D812" s="680"/>
      <c r="E812" s="679"/>
      <c r="F812" s="680"/>
      <c r="G812" s="680"/>
      <c r="H812" s="681"/>
      <c r="I812" s="681"/>
      <c r="M812" s="197"/>
      <c r="S812" s="198"/>
      <c r="T812" s="199"/>
    </row>
    <row r="813" spans="2:20" s="196" customFormat="1">
      <c r="B813" s="678"/>
      <c r="C813" s="679"/>
      <c r="D813" s="680"/>
      <c r="E813" s="679"/>
      <c r="F813" s="680"/>
      <c r="G813" s="680"/>
      <c r="H813" s="681"/>
      <c r="I813" s="681"/>
      <c r="M813" s="197"/>
      <c r="S813" s="198"/>
      <c r="T813" s="199"/>
    </row>
    <row r="814" spans="2:20" s="196" customFormat="1">
      <c r="B814" s="678"/>
      <c r="C814" s="679"/>
      <c r="D814" s="680"/>
      <c r="E814" s="679"/>
      <c r="F814" s="680"/>
      <c r="G814" s="680"/>
      <c r="H814" s="681"/>
      <c r="I814" s="681"/>
      <c r="M814" s="197"/>
      <c r="S814" s="198"/>
      <c r="T814" s="199"/>
    </row>
    <row r="815" spans="2:20" s="196" customFormat="1">
      <c r="B815" s="678"/>
      <c r="C815" s="679"/>
      <c r="D815" s="680"/>
      <c r="E815" s="679"/>
      <c r="F815" s="680"/>
      <c r="G815" s="680"/>
      <c r="H815" s="681"/>
      <c r="I815" s="681"/>
      <c r="M815" s="197"/>
      <c r="S815" s="198"/>
      <c r="T815" s="199"/>
    </row>
    <row r="816" spans="2:20" s="196" customFormat="1">
      <c r="B816" s="678"/>
      <c r="C816" s="679"/>
      <c r="D816" s="680"/>
      <c r="E816" s="679"/>
      <c r="F816" s="680"/>
      <c r="G816" s="680"/>
      <c r="H816" s="681"/>
      <c r="I816" s="681"/>
      <c r="M816" s="197"/>
      <c r="S816" s="198"/>
      <c r="T816" s="199"/>
    </row>
    <row r="817" spans="2:20" s="196" customFormat="1">
      <c r="B817" s="678"/>
      <c r="C817" s="679"/>
      <c r="D817" s="680"/>
      <c r="E817" s="679"/>
      <c r="F817" s="680"/>
      <c r="G817" s="680"/>
      <c r="H817" s="681"/>
      <c r="I817" s="681"/>
      <c r="M817" s="197"/>
      <c r="S817" s="198"/>
      <c r="T817" s="199"/>
    </row>
    <row r="818" spans="2:20" s="196" customFormat="1">
      <c r="B818" s="678"/>
      <c r="C818" s="679"/>
      <c r="D818" s="680"/>
      <c r="E818" s="679"/>
      <c r="F818" s="680"/>
      <c r="G818" s="680"/>
      <c r="H818" s="681"/>
      <c r="I818" s="681"/>
      <c r="M818" s="197"/>
      <c r="S818" s="198"/>
      <c r="T818" s="199"/>
    </row>
    <row r="819" spans="2:20" s="196" customFormat="1">
      <c r="B819" s="678"/>
      <c r="C819" s="679"/>
      <c r="D819" s="680"/>
      <c r="E819" s="679"/>
      <c r="F819" s="680"/>
      <c r="G819" s="680"/>
      <c r="H819" s="681"/>
      <c r="I819" s="681"/>
      <c r="M819" s="197"/>
      <c r="S819" s="198"/>
      <c r="T819" s="199"/>
    </row>
    <row r="820" spans="2:20" s="196" customFormat="1">
      <c r="B820" s="678"/>
      <c r="C820" s="679"/>
      <c r="D820" s="680"/>
      <c r="E820" s="679"/>
      <c r="F820" s="680"/>
      <c r="G820" s="680"/>
      <c r="H820" s="681"/>
      <c r="I820" s="681"/>
      <c r="M820" s="197"/>
      <c r="S820" s="198"/>
      <c r="T820" s="199"/>
    </row>
    <row r="821" spans="2:20" s="196" customFormat="1">
      <c r="B821" s="678"/>
      <c r="C821" s="679"/>
      <c r="D821" s="680"/>
      <c r="E821" s="679"/>
      <c r="F821" s="680"/>
      <c r="G821" s="680"/>
      <c r="H821" s="681"/>
      <c r="I821" s="681"/>
      <c r="M821" s="197"/>
      <c r="S821" s="198"/>
      <c r="T821" s="199"/>
    </row>
    <row r="822" spans="2:20" s="196" customFormat="1">
      <c r="B822" s="678"/>
      <c r="C822" s="679"/>
      <c r="D822" s="680"/>
      <c r="E822" s="679"/>
      <c r="F822" s="680"/>
      <c r="G822" s="680"/>
      <c r="H822" s="681"/>
      <c r="I822" s="681"/>
      <c r="M822" s="197"/>
      <c r="S822" s="198"/>
      <c r="T822" s="199"/>
    </row>
    <row r="823" spans="2:20" s="196" customFormat="1">
      <c r="B823" s="678"/>
      <c r="C823" s="679"/>
      <c r="D823" s="680"/>
      <c r="E823" s="679"/>
      <c r="F823" s="680"/>
      <c r="G823" s="680"/>
      <c r="H823" s="681"/>
      <c r="I823" s="681"/>
      <c r="M823" s="197"/>
      <c r="S823" s="198"/>
      <c r="T823" s="199"/>
    </row>
    <row r="824" spans="2:20" s="196" customFormat="1">
      <c r="B824" s="678"/>
      <c r="C824" s="679"/>
      <c r="D824" s="680"/>
      <c r="E824" s="679"/>
      <c r="F824" s="680"/>
      <c r="G824" s="680"/>
      <c r="H824" s="681"/>
      <c r="I824" s="681"/>
      <c r="M824" s="197"/>
      <c r="S824" s="198"/>
      <c r="T824" s="199"/>
    </row>
    <row r="825" spans="2:20" s="196" customFormat="1">
      <c r="B825" s="678"/>
      <c r="C825" s="679"/>
      <c r="D825" s="680"/>
      <c r="E825" s="679"/>
      <c r="F825" s="680"/>
      <c r="G825" s="680"/>
      <c r="H825" s="681"/>
      <c r="I825" s="681"/>
      <c r="M825" s="197"/>
      <c r="S825" s="198"/>
      <c r="T825" s="199"/>
    </row>
    <row r="826" spans="2:20" s="196" customFormat="1">
      <c r="B826" s="678"/>
      <c r="C826" s="679"/>
      <c r="D826" s="680"/>
      <c r="E826" s="679"/>
      <c r="F826" s="680"/>
      <c r="G826" s="680"/>
      <c r="H826" s="681"/>
      <c r="I826" s="681"/>
      <c r="M826" s="197"/>
      <c r="S826" s="198"/>
      <c r="T826" s="199"/>
    </row>
    <row r="827" spans="2:20" s="196" customFormat="1">
      <c r="B827" s="678"/>
      <c r="C827" s="679"/>
      <c r="D827" s="680"/>
      <c r="E827" s="679"/>
      <c r="F827" s="680"/>
      <c r="G827" s="680"/>
      <c r="H827" s="681"/>
      <c r="I827" s="681"/>
      <c r="M827" s="197"/>
      <c r="S827" s="198"/>
      <c r="T827" s="199"/>
    </row>
    <row r="828" spans="2:20" s="196" customFormat="1">
      <c r="B828" s="678"/>
      <c r="C828" s="679"/>
      <c r="D828" s="680"/>
      <c r="E828" s="679"/>
      <c r="F828" s="680"/>
      <c r="G828" s="680"/>
      <c r="H828" s="681"/>
      <c r="I828" s="681"/>
      <c r="M828" s="197"/>
      <c r="S828" s="198"/>
      <c r="T828" s="199"/>
    </row>
    <row r="829" spans="2:20" s="196" customFormat="1">
      <c r="B829" s="678"/>
      <c r="C829" s="679"/>
      <c r="D829" s="680"/>
      <c r="E829" s="679"/>
      <c r="F829" s="680"/>
      <c r="G829" s="680"/>
      <c r="H829" s="681"/>
      <c r="I829" s="681"/>
      <c r="M829" s="197"/>
      <c r="S829" s="198"/>
      <c r="T829" s="199"/>
    </row>
    <row r="830" spans="2:20" s="196" customFormat="1">
      <c r="B830" s="678"/>
      <c r="C830" s="679"/>
      <c r="D830" s="680"/>
      <c r="E830" s="679"/>
      <c r="F830" s="680"/>
      <c r="G830" s="680"/>
      <c r="H830" s="681"/>
      <c r="I830" s="681"/>
      <c r="M830" s="197"/>
      <c r="S830" s="198"/>
      <c r="T830" s="199"/>
    </row>
    <row r="831" spans="2:20" s="196" customFormat="1">
      <c r="B831" s="678"/>
      <c r="C831" s="679"/>
      <c r="D831" s="680"/>
      <c r="E831" s="679"/>
      <c r="F831" s="680"/>
      <c r="G831" s="680"/>
      <c r="H831" s="681"/>
      <c r="I831" s="681"/>
      <c r="M831" s="197"/>
      <c r="S831" s="198"/>
      <c r="T831" s="199"/>
    </row>
    <row r="832" spans="2:20" s="196" customFormat="1">
      <c r="B832" s="678"/>
      <c r="C832" s="679"/>
      <c r="D832" s="680"/>
      <c r="E832" s="679"/>
      <c r="F832" s="680"/>
      <c r="G832" s="680"/>
      <c r="H832" s="681"/>
      <c r="I832" s="681"/>
      <c r="M832" s="197"/>
      <c r="S832" s="198"/>
      <c r="T832" s="199"/>
    </row>
    <row r="833" spans="2:20" s="196" customFormat="1">
      <c r="B833" s="678"/>
      <c r="C833" s="679"/>
      <c r="D833" s="680"/>
      <c r="E833" s="679"/>
      <c r="F833" s="680"/>
      <c r="G833" s="680"/>
      <c r="H833" s="681"/>
      <c r="I833" s="681"/>
      <c r="M833" s="197"/>
      <c r="S833" s="198"/>
      <c r="T833" s="199"/>
    </row>
    <row r="834" spans="2:20" s="196" customFormat="1">
      <c r="B834" s="678"/>
      <c r="C834" s="679"/>
      <c r="D834" s="680"/>
      <c r="E834" s="679"/>
      <c r="F834" s="680"/>
      <c r="G834" s="680"/>
      <c r="H834" s="681"/>
      <c r="I834" s="681"/>
      <c r="M834" s="197"/>
      <c r="S834" s="198"/>
      <c r="T834" s="199"/>
    </row>
    <row r="835" spans="2:20" s="196" customFormat="1">
      <c r="B835" s="678"/>
      <c r="C835" s="679"/>
      <c r="D835" s="680"/>
      <c r="E835" s="679"/>
      <c r="F835" s="680"/>
      <c r="G835" s="680"/>
      <c r="H835" s="681"/>
      <c r="I835" s="681"/>
      <c r="M835" s="197"/>
      <c r="S835" s="198"/>
      <c r="T835" s="199"/>
    </row>
    <row r="836" spans="2:20" s="196" customFormat="1">
      <c r="B836" s="678"/>
      <c r="C836" s="679"/>
      <c r="D836" s="680"/>
      <c r="E836" s="679"/>
      <c r="F836" s="680"/>
      <c r="G836" s="680"/>
      <c r="H836" s="681"/>
      <c r="I836" s="681"/>
      <c r="M836" s="197"/>
      <c r="S836" s="198"/>
      <c r="T836" s="199"/>
    </row>
    <row r="837" spans="2:20" s="196" customFormat="1">
      <c r="B837" s="678"/>
      <c r="C837" s="679"/>
      <c r="D837" s="680"/>
      <c r="E837" s="679"/>
      <c r="F837" s="680"/>
      <c r="G837" s="680"/>
      <c r="H837" s="681"/>
      <c r="I837" s="681"/>
      <c r="M837" s="197"/>
      <c r="S837" s="198"/>
      <c r="T837" s="199"/>
    </row>
    <row r="838" spans="2:20" s="196" customFormat="1">
      <c r="B838" s="678"/>
      <c r="C838" s="679"/>
      <c r="D838" s="680"/>
      <c r="E838" s="679"/>
      <c r="F838" s="680"/>
      <c r="G838" s="680"/>
      <c r="H838" s="681"/>
      <c r="I838" s="681"/>
      <c r="M838" s="197"/>
      <c r="S838" s="198"/>
      <c r="T838" s="199"/>
    </row>
    <row r="839" spans="2:20" s="196" customFormat="1">
      <c r="B839" s="678"/>
      <c r="C839" s="679"/>
      <c r="D839" s="680"/>
      <c r="E839" s="679"/>
      <c r="F839" s="680"/>
      <c r="G839" s="680"/>
      <c r="H839" s="681"/>
      <c r="I839" s="681"/>
      <c r="M839" s="197"/>
      <c r="S839" s="198"/>
      <c r="T839" s="199"/>
    </row>
    <row r="840" spans="2:20" s="196" customFormat="1">
      <c r="B840" s="678"/>
      <c r="C840" s="679"/>
      <c r="D840" s="680"/>
      <c r="E840" s="679"/>
      <c r="F840" s="680"/>
      <c r="G840" s="680"/>
      <c r="H840" s="681"/>
      <c r="I840" s="681"/>
      <c r="M840" s="197"/>
      <c r="S840" s="198"/>
      <c r="T840" s="199"/>
    </row>
    <row r="841" spans="2:20" s="196" customFormat="1">
      <c r="B841" s="678"/>
      <c r="C841" s="679"/>
      <c r="D841" s="680"/>
      <c r="E841" s="679"/>
      <c r="F841" s="680"/>
      <c r="G841" s="680"/>
      <c r="H841" s="681"/>
      <c r="I841" s="681"/>
      <c r="M841" s="197"/>
      <c r="S841" s="198"/>
      <c r="T841" s="199"/>
    </row>
    <row r="842" spans="2:20" s="196" customFormat="1">
      <c r="B842" s="678"/>
      <c r="C842" s="679"/>
      <c r="D842" s="680"/>
      <c r="E842" s="679"/>
      <c r="F842" s="680"/>
      <c r="G842" s="680"/>
      <c r="H842" s="681"/>
      <c r="I842" s="681"/>
      <c r="M842" s="197"/>
      <c r="S842" s="198"/>
      <c r="T842" s="199"/>
    </row>
    <row r="843" spans="2:20" s="196" customFormat="1">
      <c r="B843" s="678"/>
      <c r="C843" s="679"/>
      <c r="D843" s="680"/>
      <c r="E843" s="679"/>
      <c r="F843" s="680"/>
      <c r="G843" s="680"/>
      <c r="H843" s="681"/>
      <c r="I843" s="681"/>
      <c r="M843" s="197"/>
      <c r="S843" s="198"/>
      <c r="T843" s="199"/>
    </row>
    <row r="844" spans="2:20" s="196" customFormat="1">
      <c r="B844" s="678"/>
      <c r="C844" s="679"/>
      <c r="D844" s="680"/>
      <c r="E844" s="679"/>
      <c r="F844" s="680"/>
      <c r="G844" s="680"/>
      <c r="H844" s="681"/>
      <c r="I844" s="681"/>
      <c r="M844" s="197"/>
      <c r="S844" s="198"/>
      <c r="T844" s="199"/>
    </row>
    <row r="845" spans="2:20" s="196" customFormat="1">
      <c r="B845" s="678"/>
      <c r="C845" s="679"/>
      <c r="D845" s="680"/>
      <c r="E845" s="679"/>
      <c r="F845" s="680"/>
      <c r="G845" s="680"/>
      <c r="H845" s="681"/>
      <c r="I845" s="681"/>
      <c r="M845" s="197"/>
      <c r="S845" s="198"/>
      <c r="T845" s="199"/>
    </row>
    <row r="846" spans="2:20" s="196" customFormat="1">
      <c r="B846" s="678"/>
      <c r="C846" s="679"/>
      <c r="D846" s="680"/>
      <c r="E846" s="679"/>
      <c r="F846" s="680"/>
      <c r="G846" s="680"/>
      <c r="H846" s="681"/>
      <c r="I846" s="681"/>
      <c r="M846" s="197"/>
      <c r="S846" s="198"/>
      <c r="T846" s="199"/>
    </row>
    <row r="847" spans="2:20" s="196" customFormat="1">
      <c r="B847" s="678"/>
      <c r="C847" s="679"/>
      <c r="D847" s="680"/>
      <c r="E847" s="679"/>
      <c r="F847" s="680"/>
      <c r="G847" s="680"/>
      <c r="H847" s="681"/>
      <c r="I847" s="681"/>
      <c r="M847" s="197"/>
      <c r="S847" s="198"/>
      <c r="T847" s="199"/>
    </row>
    <row r="848" spans="2:20" s="196" customFormat="1">
      <c r="B848" s="678"/>
      <c r="C848" s="679"/>
      <c r="D848" s="680"/>
      <c r="E848" s="679"/>
      <c r="F848" s="680"/>
      <c r="G848" s="680"/>
      <c r="H848" s="681"/>
      <c r="I848" s="681"/>
      <c r="M848" s="197"/>
      <c r="S848" s="198"/>
      <c r="T848" s="199"/>
    </row>
    <row r="849" spans="2:20" s="196" customFormat="1">
      <c r="B849" s="678"/>
      <c r="C849" s="679"/>
      <c r="D849" s="680"/>
      <c r="E849" s="679"/>
      <c r="F849" s="680"/>
      <c r="G849" s="680"/>
      <c r="H849" s="681"/>
      <c r="I849" s="681"/>
      <c r="M849" s="197"/>
      <c r="S849" s="198"/>
      <c r="T849" s="199"/>
    </row>
    <row r="850" spans="2:20" s="196" customFormat="1">
      <c r="B850" s="678"/>
      <c r="C850" s="679"/>
      <c r="D850" s="680"/>
      <c r="E850" s="679"/>
      <c r="F850" s="680"/>
      <c r="G850" s="680"/>
      <c r="H850" s="681"/>
      <c r="I850" s="681"/>
      <c r="M850" s="197"/>
      <c r="S850" s="198"/>
      <c r="T850" s="199"/>
    </row>
    <row r="851" spans="2:20" s="196" customFormat="1">
      <c r="B851" s="678"/>
      <c r="C851" s="679"/>
      <c r="D851" s="680"/>
      <c r="E851" s="679"/>
      <c r="F851" s="680"/>
      <c r="G851" s="680"/>
      <c r="H851" s="681"/>
      <c r="I851" s="681"/>
      <c r="M851" s="197"/>
      <c r="S851" s="198"/>
      <c r="T851" s="199"/>
    </row>
    <row r="852" spans="2:20" s="196" customFormat="1">
      <c r="B852" s="678"/>
      <c r="C852" s="679"/>
      <c r="D852" s="680"/>
      <c r="E852" s="679"/>
      <c r="F852" s="680"/>
      <c r="G852" s="680"/>
      <c r="H852" s="681"/>
      <c r="I852" s="681"/>
      <c r="M852" s="197"/>
      <c r="S852" s="198"/>
      <c r="T852" s="199"/>
    </row>
    <row r="853" spans="2:20" s="196" customFormat="1">
      <c r="B853" s="678"/>
      <c r="C853" s="679"/>
      <c r="D853" s="680"/>
      <c r="E853" s="679"/>
      <c r="F853" s="680"/>
      <c r="G853" s="680"/>
      <c r="H853" s="681"/>
      <c r="I853" s="681"/>
      <c r="M853" s="197"/>
      <c r="S853" s="198"/>
      <c r="T853" s="199"/>
    </row>
    <row r="854" spans="2:20" s="196" customFormat="1">
      <c r="B854" s="678"/>
      <c r="C854" s="679"/>
      <c r="D854" s="680"/>
      <c r="E854" s="679"/>
      <c r="F854" s="680"/>
      <c r="G854" s="680"/>
      <c r="H854" s="681"/>
      <c r="I854" s="681"/>
      <c r="M854" s="197"/>
      <c r="S854" s="198"/>
      <c r="T854" s="199"/>
    </row>
    <row r="855" spans="2:20" s="196" customFormat="1">
      <c r="B855" s="678"/>
      <c r="C855" s="679"/>
      <c r="D855" s="680"/>
      <c r="E855" s="679"/>
      <c r="F855" s="680"/>
      <c r="G855" s="680"/>
      <c r="H855" s="681"/>
      <c r="I855" s="681"/>
      <c r="M855" s="197"/>
      <c r="S855" s="198"/>
      <c r="T855" s="199"/>
    </row>
    <row r="856" spans="2:20" s="196" customFormat="1">
      <c r="B856" s="678"/>
      <c r="C856" s="679"/>
      <c r="D856" s="680"/>
      <c r="E856" s="679"/>
      <c r="F856" s="680"/>
      <c r="G856" s="680"/>
      <c r="H856" s="681"/>
      <c r="I856" s="681"/>
      <c r="M856" s="197"/>
      <c r="S856" s="198"/>
      <c r="T856" s="199"/>
    </row>
    <row r="857" spans="2:20" s="196" customFormat="1">
      <c r="B857" s="678"/>
      <c r="C857" s="679"/>
      <c r="D857" s="680"/>
      <c r="E857" s="679"/>
      <c r="F857" s="680"/>
      <c r="G857" s="680"/>
      <c r="H857" s="681"/>
      <c r="I857" s="681"/>
      <c r="M857" s="197"/>
      <c r="S857" s="198"/>
      <c r="T857" s="199"/>
    </row>
    <row r="858" spans="2:20" s="196" customFormat="1">
      <c r="B858" s="678"/>
      <c r="C858" s="679"/>
      <c r="D858" s="680"/>
      <c r="E858" s="679"/>
      <c r="F858" s="680"/>
      <c r="G858" s="680"/>
      <c r="H858" s="681"/>
      <c r="I858" s="681"/>
      <c r="M858" s="197"/>
      <c r="S858" s="198"/>
      <c r="T858" s="199"/>
    </row>
    <row r="859" spans="2:20" s="196" customFormat="1">
      <c r="B859" s="678"/>
      <c r="C859" s="679"/>
      <c r="D859" s="680"/>
      <c r="E859" s="679"/>
      <c r="F859" s="680"/>
      <c r="G859" s="680"/>
      <c r="H859" s="681"/>
      <c r="I859" s="681"/>
      <c r="M859" s="197"/>
      <c r="S859" s="198"/>
      <c r="T859" s="199"/>
    </row>
    <row r="860" spans="2:20" s="196" customFormat="1">
      <c r="B860" s="678"/>
      <c r="C860" s="679"/>
      <c r="D860" s="680"/>
      <c r="E860" s="679"/>
      <c r="F860" s="680"/>
      <c r="G860" s="680"/>
      <c r="H860" s="681"/>
      <c r="I860" s="681"/>
      <c r="M860" s="197"/>
      <c r="S860" s="198"/>
      <c r="T860" s="199"/>
    </row>
    <row r="861" spans="2:20" s="196" customFormat="1">
      <c r="B861" s="678"/>
      <c r="C861" s="679"/>
      <c r="D861" s="680"/>
      <c r="E861" s="679"/>
      <c r="F861" s="680"/>
      <c r="G861" s="680"/>
      <c r="H861" s="681"/>
      <c r="I861" s="681"/>
      <c r="M861" s="197"/>
      <c r="S861" s="198"/>
      <c r="T861" s="199"/>
    </row>
    <row r="862" spans="2:20" s="196" customFormat="1">
      <c r="B862" s="678"/>
      <c r="C862" s="679"/>
      <c r="D862" s="680"/>
      <c r="E862" s="679"/>
      <c r="F862" s="680"/>
      <c r="G862" s="680"/>
      <c r="H862" s="681"/>
      <c r="I862" s="681"/>
      <c r="M862" s="197"/>
      <c r="S862" s="198"/>
      <c r="T862" s="199"/>
    </row>
    <row r="863" spans="2:20" s="196" customFormat="1">
      <c r="B863" s="678"/>
      <c r="C863" s="679"/>
      <c r="D863" s="680"/>
      <c r="E863" s="679"/>
      <c r="F863" s="680"/>
      <c r="G863" s="680"/>
      <c r="H863" s="681"/>
      <c r="I863" s="681"/>
      <c r="M863" s="197"/>
      <c r="S863" s="198"/>
      <c r="T863" s="199"/>
    </row>
    <row r="864" spans="2:20" s="196" customFormat="1">
      <c r="B864" s="678"/>
      <c r="C864" s="679"/>
      <c r="D864" s="680"/>
      <c r="E864" s="679"/>
      <c r="F864" s="680"/>
      <c r="G864" s="680"/>
      <c r="H864" s="681"/>
      <c r="I864" s="681"/>
      <c r="M864" s="197"/>
      <c r="S864" s="198"/>
      <c r="T864" s="199"/>
    </row>
    <row r="865" spans="2:20" s="196" customFormat="1">
      <c r="B865" s="678"/>
      <c r="C865" s="679"/>
      <c r="D865" s="680"/>
      <c r="E865" s="679"/>
      <c r="F865" s="680"/>
      <c r="G865" s="680"/>
      <c r="H865" s="681"/>
      <c r="I865" s="681"/>
      <c r="M865" s="197"/>
      <c r="S865" s="198"/>
      <c r="T865" s="199"/>
    </row>
    <row r="866" spans="2:20" s="196" customFormat="1">
      <c r="B866" s="678"/>
      <c r="C866" s="679"/>
      <c r="D866" s="680"/>
      <c r="E866" s="679"/>
      <c r="F866" s="680"/>
      <c r="G866" s="680"/>
      <c r="H866" s="681"/>
      <c r="I866" s="681"/>
      <c r="M866" s="197"/>
      <c r="S866" s="198"/>
      <c r="T866" s="199"/>
    </row>
    <row r="867" spans="2:20" s="196" customFormat="1">
      <c r="B867" s="678"/>
      <c r="C867" s="679"/>
      <c r="D867" s="680"/>
      <c r="E867" s="679"/>
      <c r="F867" s="680"/>
      <c r="G867" s="680"/>
      <c r="H867" s="681"/>
      <c r="I867" s="681"/>
      <c r="M867" s="197"/>
      <c r="S867" s="198"/>
      <c r="T867" s="199"/>
    </row>
    <row r="868" spans="2:20" s="196" customFormat="1">
      <c r="B868" s="678"/>
      <c r="C868" s="679"/>
      <c r="D868" s="680"/>
      <c r="E868" s="679"/>
      <c r="F868" s="680"/>
      <c r="G868" s="680"/>
      <c r="H868" s="681"/>
      <c r="I868" s="681"/>
      <c r="M868" s="197"/>
      <c r="S868" s="198"/>
      <c r="T868" s="199"/>
    </row>
    <row r="869" spans="2:20" s="196" customFormat="1">
      <c r="B869" s="678"/>
      <c r="C869" s="679"/>
      <c r="D869" s="680"/>
      <c r="E869" s="679"/>
      <c r="F869" s="680"/>
      <c r="G869" s="680"/>
      <c r="H869" s="681"/>
      <c r="I869" s="681"/>
      <c r="M869" s="197"/>
      <c r="S869" s="198"/>
      <c r="T869" s="199"/>
    </row>
    <row r="870" spans="2:20" s="196" customFormat="1">
      <c r="B870" s="678"/>
      <c r="C870" s="679"/>
      <c r="D870" s="680"/>
      <c r="E870" s="679"/>
      <c r="F870" s="680"/>
      <c r="G870" s="680"/>
      <c r="H870" s="681"/>
      <c r="I870" s="681"/>
      <c r="M870" s="197"/>
      <c r="S870" s="198"/>
      <c r="T870" s="199"/>
    </row>
    <row r="871" spans="2:20" s="196" customFormat="1">
      <c r="B871" s="678"/>
      <c r="C871" s="679"/>
      <c r="D871" s="680"/>
      <c r="E871" s="679"/>
      <c r="F871" s="680"/>
      <c r="G871" s="680"/>
      <c r="H871" s="681"/>
      <c r="I871" s="681"/>
      <c r="M871" s="197"/>
      <c r="S871" s="198"/>
      <c r="T871" s="199"/>
    </row>
    <row r="872" spans="2:20" s="196" customFormat="1">
      <c r="B872" s="678"/>
      <c r="C872" s="679"/>
      <c r="D872" s="680"/>
      <c r="E872" s="679"/>
      <c r="F872" s="680"/>
      <c r="G872" s="680"/>
      <c r="H872" s="681"/>
      <c r="I872" s="681"/>
      <c r="M872" s="197"/>
      <c r="S872" s="198"/>
      <c r="T872" s="199"/>
    </row>
    <row r="873" spans="2:20" s="196" customFormat="1">
      <c r="B873" s="678"/>
      <c r="C873" s="679"/>
      <c r="D873" s="680"/>
      <c r="E873" s="679"/>
      <c r="F873" s="680"/>
      <c r="G873" s="680"/>
      <c r="H873" s="681"/>
      <c r="I873" s="681"/>
      <c r="M873" s="197"/>
      <c r="S873" s="198"/>
      <c r="T873" s="199"/>
    </row>
    <row r="874" spans="2:20" s="196" customFormat="1">
      <c r="B874" s="678"/>
      <c r="C874" s="679"/>
      <c r="D874" s="680"/>
      <c r="E874" s="679"/>
      <c r="F874" s="680"/>
      <c r="G874" s="680"/>
      <c r="H874" s="681"/>
      <c r="I874" s="681"/>
      <c r="M874" s="197"/>
      <c r="S874" s="198"/>
      <c r="T874" s="199"/>
    </row>
    <row r="875" spans="2:20" s="196" customFormat="1">
      <c r="B875" s="678"/>
      <c r="C875" s="679"/>
      <c r="D875" s="680"/>
      <c r="E875" s="679"/>
      <c r="F875" s="680"/>
      <c r="G875" s="680"/>
      <c r="H875" s="681"/>
      <c r="I875" s="681"/>
      <c r="M875" s="197"/>
      <c r="S875" s="198"/>
      <c r="T875" s="199"/>
    </row>
    <row r="876" spans="2:20" s="196" customFormat="1">
      <c r="B876" s="678"/>
      <c r="C876" s="679"/>
      <c r="D876" s="680"/>
      <c r="E876" s="679"/>
      <c r="F876" s="680"/>
      <c r="G876" s="680"/>
      <c r="H876" s="681"/>
      <c r="I876" s="681"/>
      <c r="M876" s="197"/>
      <c r="S876" s="198"/>
      <c r="T876" s="199"/>
    </row>
    <row r="877" spans="2:20" s="196" customFormat="1">
      <c r="B877" s="678"/>
      <c r="C877" s="679"/>
      <c r="D877" s="680"/>
      <c r="E877" s="679"/>
      <c r="F877" s="680"/>
      <c r="G877" s="680"/>
      <c r="H877" s="681"/>
      <c r="I877" s="681"/>
      <c r="M877" s="197"/>
      <c r="S877" s="198"/>
      <c r="T877" s="199"/>
    </row>
    <row r="878" spans="2:20" s="196" customFormat="1">
      <c r="B878" s="678"/>
      <c r="C878" s="679"/>
      <c r="D878" s="680"/>
      <c r="E878" s="679"/>
      <c r="F878" s="680"/>
      <c r="G878" s="680"/>
      <c r="H878" s="681"/>
      <c r="I878" s="681"/>
      <c r="M878" s="197"/>
      <c r="S878" s="198"/>
      <c r="T878" s="199"/>
    </row>
    <row r="879" spans="2:20" s="196" customFormat="1">
      <c r="B879" s="678"/>
      <c r="C879" s="679"/>
      <c r="D879" s="680"/>
      <c r="E879" s="679"/>
      <c r="F879" s="680"/>
      <c r="G879" s="680"/>
      <c r="H879" s="681"/>
      <c r="I879" s="681"/>
      <c r="M879" s="197"/>
      <c r="S879" s="198"/>
      <c r="T879" s="199"/>
    </row>
    <row r="880" spans="2:20" s="196" customFormat="1">
      <c r="B880" s="678"/>
      <c r="C880" s="679"/>
      <c r="D880" s="680"/>
      <c r="E880" s="679"/>
      <c r="F880" s="680"/>
      <c r="G880" s="680"/>
      <c r="H880" s="681"/>
      <c r="I880" s="681"/>
      <c r="M880" s="197"/>
      <c r="S880" s="198"/>
      <c r="T880" s="199"/>
    </row>
    <row r="881" spans="2:20" s="196" customFormat="1">
      <c r="B881" s="678"/>
      <c r="C881" s="679"/>
      <c r="D881" s="680"/>
      <c r="E881" s="679"/>
      <c r="F881" s="680"/>
      <c r="G881" s="680"/>
      <c r="H881" s="681"/>
      <c r="I881" s="681"/>
      <c r="M881" s="197"/>
      <c r="S881" s="198"/>
      <c r="T881" s="199"/>
    </row>
    <row r="882" spans="2:20" s="196" customFormat="1">
      <c r="B882" s="678"/>
      <c r="C882" s="679"/>
      <c r="D882" s="680"/>
      <c r="E882" s="679"/>
      <c r="F882" s="680"/>
      <c r="G882" s="680"/>
      <c r="H882" s="681"/>
      <c r="I882" s="681"/>
      <c r="M882" s="197"/>
      <c r="S882" s="198"/>
      <c r="T882" s="199"/>
    </row>
    <row r="883" spans="2:20" s="196" customFormat="1">
      <c r="B883" s="678"/>
      <c r="C883" s="679"/>
      <c r="D883" s="680"/>
      <c r="E883" s="679"/>
      <c r="F883" s="680"/>
      <c r="G883" s="680"/>
      <c r="H883" s="681"/>
      <c r="I883" s="681"/>
      <c r="M883" s="197"/>
      <c r="S883" s="198"/>
      <c r="T883" s="199"/>
    </row>
    <row r="884" spans="2:20" s="196" customFormat="1">
      <c r="B884" s="678"/>
      <c r="C884" s="679"/>
      <c r="D884" s="680"/>
      <c r="E884" s="679"/>
      <c r="F884" s="680"/>
      <c r="G884" s="680"/>
      <c r="H884" s="681"/>
      <c r="I884" s="681"/>
      <c r="M884" s="197"/>
      <c r="S884" s="198"/>
      <c r="T884" s="199"/>
    </row>
    <row r="885" spans="2:20" s="196" customFormat="1">
      <c r="B885" s="678"/>
      <c r="C885" s="679"/>
      <c r="D885" s="680"/>
      <c r="E885" s="679"/>
      <c r="F885" s="680"/>
      <c r="G885" s="680"/>
      <c r="H885" s="681"/>
      <c r="I885" s="681"/>
      <c r="M885" s="197"/>
      <c r="S885" s="198"/>
      <c r="T885" s="199"/>
    </row>
    <row r="886" spans="2:20" s="196" customFormat="1">
      <c r="B886" s="678"/>
      <c r="C886" s="679"/>
      <c r="D886" s="680"/>
      <c r="E886" s="679"/>
      <c r="F886" s="680"/>
      <c r="G886" s="680"/>
      <c r="H886" s="681"/>
      <c r="I886" s="681"/>
      <c r="M886" s="197"/>
      <c r="S886" s="198"/>
      <c r="T886" s="199"/>
    </row>
    <row r="887" spans="2:20" s="196" customFormat="1">
      <c r="B887" s="678"/>
      <c r="C887" s="679"/>
      <c r="D887" s="680"/>
      <c r="E887" s="679"/>
      <c r="F887" s="680"/>
      <c r="G887" s="680"/>
      <c r="H887" s="681"/>
      <c r="I887" s="681"/>
      <c r="M887" s="197"/>
      <c r="S887" s="198"/>
      <c r="T887" s="199"/>
    </row>
    <row r="888" spans="2:20" s="196" customFormat="1">
      <c r="B888" s="678"/>
      <c r="C888" s="679"/>
      <c r="D888" s="680"/>
      <c r="E888" s="679"/>
      <c r="F888" s="680"/>
      <c r="G888" s="680"/>
      <c r="H888" s="681"/>
      <c r="I888" s="681"/>
      <c r="M888" s="197"/>
      <c r="S888" s="198"/>
      <c r="T888" s="199"/>
    </row>
    <row r="889" spans="2:20" s="196" customFormat="1">
      <c r="B889" s="678"/>
      <c r="C889" s="679"/>
      <c r="D889" s="680"/>
      <c r="E889" s="679"/>
      <c r="F889" s="680"/>
      <c r="G889" s="680"/>
      <c r="H889" s="681"/>
      <c r="I889" s="681"/>
      <c r="M889" s="197"/>
      <c r="S889" s="198"/>
      <c r="T889" s="199"/>
    </row>
    <row r="890" spans="2:20" s="196" customFormat="1">
      <c r="B890" s="678"/>
      <c r="C890" s="679"/>
      <c r="D890" s="680"/>
      <c r="E890" s="679"/>
      <c r="F890" s="680"/>
      <c r="G890" s="680"/>
      <c r="H890" s="681"/>
      <c r="I890" s="681"/>
      <c r="M890" s="197"/>
      <c r="S890" s="198"/>
      <c r="T890" s="199"/>
    </row>
    <row r="891" spans="2:20" s="196" customFormat="1">
      <c r="B891" s="678"/>
      <c r="C891" s="679"/>
      <c r="D891" s="680"/>
      <c r="E891" s="679"/>
      <c r="F891" s="680"/>
      <c r="G891" s="680"/>
      <c r="H891" s="681"/>
      <c r="I891" s="681"/>
      <c r="M891" s="197"/>
      <c r="S891" s="198"/>
      <c r="T891" s="199"/>
    </row>
    <row r="892" spans="2:20" s="196" customFormat="1">
      <c r="B892" s="678"/>
      <c r="C892" s="679"/>
      <c r="D892" s="680"/>
      <c r="E892" s="679"/>
      <c r="F892" s="680"/>
      <c r="G892" s="680"/>
      <c r="H892" s="681"/>
      <c r="I892" s="681"/>
      <c r="M892" s="197"/>
      <c r="S892" s="198"/>
      <c r="T892" s="199"/>
    </row>
  </sheetData>
  <mergeCells count="9">
    <mergeCell ref="H2:I2"/>
    <mergeCell ref="H4:I4"/>
    <mergeCell ref="E94:F94"/>
    <mergeCell ref="E72:F72"/>
    <mergeCell ref="E44:F44"/>
    <mergeCell ref="E63:F63"/>
    <mergeCell ref="E31:F31"/>
    <mergeCell ref="E22:F22"/>
    <mergeCell ref="D3:E3"/>
  </mergeCells>
  <phoneticPr fontId="6"/>
  <dataValidations count="5">
    <dataValidation imeMode="on" allowBlank="1" showInputMessage="1" showErrorMessage="1" sqref="H48:I62 C35 H6:I21 H26:I30 C26:C30 H35:I43 C6:C21 H67:I71 H76:I93" xr:uid="{00000000-0002-0000-0900-000000000000}"/>
    <dataValidation imeMode="off" allowBlank="1" showInputMessage="1" showErrorMessage="1" sqref="F6:F21 D6:D21 B6:B21 F26:F30 B26:B30 D26:D30 B48:C62 C36:C43 D35:D43 F35:F43 B35:B43 D48:D62 F48:F62 F67:F71 B67:C71 D67:D71 B76:C93 F76:F93 D76:D93" xr:uid="{00000000-0002-0000-0900-000001000000}"/>
    <dataValidation type="list" allowBlank="1" showInputMessage="1" showErrorMessage="1" sqref="E6:E21 E67:E71" xr:uid="{00000000-0002-0000-0900-000002000000}">
      <formula1>"8%税込,10%税込,税抜"</formula1>
    </dataValidation>
    <dataValidation type="list" allowBlank="1" showInputMessage="1" showErrorMessage="1" sqref="E26:E30 E48:E62 E76:E93" xr:uid="{00000000-0002-0000-0900-000003000000}">
      <formula1>"10%税込,税抜"</formula1>
    </dataValidation>
    <dataValidation type="list" allowBlank="1" showInputMessage="1" showErrorMessage="1" sqref="E35:E43" xr:uid="{F52320EC-9B32-4D15-824A-D97CFF4BC9BF}">
      <formula1>"10%税込,税抜,不課税"</formula1>
    </dataValidation>
  </dataValidations>
  <printOptions horizontalCentered="1"/>
  <pageMargins left="0.70866141732283472" right="0.70866141732283472" top="0.74803149606299213" bottom="0.55118110236220474" header="0.31496062992125984" footer="0.31496062992125984"/>
  <pageSetup paperSize="9" scale="62" orientation="portrait" cellComments="asDisplayed" horizontalDpi="300" verticalDpi="300" r:id="rId1"/>
  <rowBreaks count="2" manualBreakCount="2">
    <brk id="23" min="1" max="8" man="1"/>
    <brk id="45" min="1" max="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92D050"/>
    <pageSetUpPr fitToPage="1"/>
  </sheetPr>
  <dimension ref="A1:AAA1001"/>
  <sheetViews>
    <sheetView showGridLines="0" view="pageBreakPreview" topLeftCell="A30" zoomScale="55" zoomScaleNormal="100" zoomScaleSheetLayoutView="55" workbookViewId="0">
      <selection activeCell="K29" sqref="K29"/>
    </sheetView>
  </sheetViews>
  <sheetFormatPr defaultColWidth="5.26953125" defaultRowHeight="18" customHeight="1" outlineLevelRow="1"/>
  <cols>
    <col min="1" max="1" width="49.1796875" style="187" customWidth="1"/>
    <col min="2" max="5" width="7.1796875" style="98" customWidth="1"/>
    <col min="6" max="17" width="7.54296875" style="98" customWidth="1"/>
    <col min="18" max="19" width="7.1796875" style="98" customWidth="1"/>
    <col min="20" max="703" width="5.26953125" style="187"/>
    <col min="704" max="16384" width="5.26953125" style="61"/>
  </cols>
  <sheetData>
    <row r="1" spans="2:19" ht="21" customHeight="1">
      <c r="O1" s="969" t="s">
        <v>150</v>
      </c>
      <c r="P1" s="969"/>
      <c r="Q1" s="969"/>
      <c r="R1" s="969"/>
      <c r="S1" s="969"/>
    </row>
    <row r="2" spans="2:19" ht="21" customHeight="1">
      <c r="B2" s="62"/>
    </row>
    <row r="3" spans="2:19" ht="21" customHeight="1">
      <c r="B3" s="62" t="str">
        <f>基本情報!$E$5</f>
        <v>独立行政法人国際協力機構</v>
      </c>
    </row>
    <row r="4" spans="2:19" ht="21" customHeight="1">
      <c r="B4" s="62" t="str">
        <f>基本情報!$E$6</f>
        <v>○○センター　契約担当役</v>
      </c>
    </row>
    <row r="5" spans="2:19" ht="21" customHeight="1">
      <c r="B5" s="62" t="str">
        <f>基本情報!$E$7&amp;"　"&amp;基本情報!$E$8&amp;"　殿"</f>
        <v>所長　　殿</v>
      </c>
    </row>
    <row r="6" spans="2:19" ht="21" customHeight="1">
      <c r="B6" s="62"/>
    </row>
    <row r="7" spans="2:19" ht="21" customHeight="1">
      <c r="M7" s="98" t="str">
        <f>基本情報!$E$11</f>
        <v>一般社団法人　XXXXXXXX</v>
      </c>
    </row>
    <row r="8" spans="2:19" ht="21" customHeight="1">
      <c r="M8" s="98" t="str">
        <f>IF(基本情報!$E$12="","",基本情報!$E$12)</f>
        <v/>
      </c>
    </row>
    <row r="9" spans="2:19" ht="21" customHeight="1">
      <c r="M9" s="98" t="str">
        <f>基本情報!$E$13&amp;"　"&amp;基本情報!$E$14</f>
        <v>理事長　XXXXXXXX</v>
      </c>
      <c r="S9" s="116" t="s">
        <v>151</v>
      </c>
    </row>
    <row r="10" spans="2:19" ht="21" customHeight="1">
      <c r="N10" s="400" t="s">
        <v>424</v>
      </c>
      <c r="O10" s="1081">
        <f>基本情報!E15</f>
        <v>8888888888888</v>
      </c>
      <c r="P10" s="1081"/>
      <c r="Q10" s="1081"/>
      <c r="R10" s="1081"/>
      <c r="S10" s="98" t="s">
        <v>425</v>
      </c>
    </row>
    <row r="11" spans="2:19" ht="21" customHeight="1" outlineLevel="1">
      <c r="L11" s="977" t="s">
        <v>152</v>
      </c>
      <c r="M11" s="977"/>
      <c r="N11" s="101" t="s">
        <v>153</v>
      </c>
      <c r="O11" s="766"/>
      <c r="P11" s="766"/>
      <c r="S11" s="62"/>
    </row>
    <row r="12" spans="2:19" ht="21" customHeight="1" outlineLevel="1">
      <c r="L12" s="766"/>
      <c r="M12" s="766"/>
      <c r="N12" s="101" t="s">
        <v>154</v>
      </c>
      <c r="O12" s="766"/>
      <c r="P12" s="766"/>
      <c r="S12" s="62"/>
    </row>
    <row r="13" spans="2:19" ht="21" customHeight="1" outlineLevel="1">
      <c r="L13" s="766"/>
      <c r="M13" s="766"/>
      <c r="N13" s="101" t="s">
        <v>155</v>
      </c>
      <c r="O13" s="766"/>
      <c r="P13" s="766"/>
      <c r="S13" s="62"/>
    </row>
    <row r="14" spans="2:19" ht="21" customHeight="1" outlineLevel="1">
      <c r="L14" s="766"/>
      <c r="M14" s="766"/>
      <c r="N14" s="101" t="s">
        <v>156</v>
      </c>
      <c r="P14" s="102" t="s">
        <v>157</v>
      </c>
      <c r="S14" s="62"/>
    </row>
    <row r="15" spans="2:19" ht="21" customHeight="1" outlineLevel="1">
      <c r="L15" s="977" t="s">
        <v>158</v>
      </c>
      <c r="M15" s="977"/>
      <c r="N15" s="101" t="s">
        <v>153</v>
      </c>
      <c r="O15" s="766"/>
    </row>
    <row r="16" spans="2:19" ht="21" customHeight="1" outlineLevel="1">
      <c r="L16" s="766"/>
      <c r="M16" s="766"/>
      <c r="N16" s="101" t="s">
        <v>154</v>
      </c>
      <c r="O16" s="766"/>
      <c r="S16" s="62"/>
    </row>
    <row r="17" spans="2:27" ht="21" customHeight="1" outlineLevel="1">
      <c r="L17" s="766"/>
      <c r="M17" s="766"/>
      <c r="N17" s="101" t="s">
        <v>155</v>
      </c>
      <c r="O17" s="766"/>
      <c r="S17" s="62"/>
    </row>
    <row r="18" spans="2:27" ht="14" outlineLevel="1">
      <c r="L18" s="766"/>
      <c r="M18" s="766"/>
      <c r="N18" s="101" t="s">
        <v>156</v>
      </c>
      <c r="P18" s="102" t="s">
        <v>157</v>
      </c>
      <c r="S18" s="62"/>
    </row>
    <row r="19" spans="2:27" ht="21" customHeight="1"/>
    <row r="20" spans="2:27" ht="21" customHeight="1"/>
    <row r="21" spans="2:27" ht="21" customHeight="1">
      <c r="B21" s="1083" t="s">
        <v>426</v>
      </c>
      <c r="C21" s="1083"/>
      <c r="D21" s="1083"/>
      <c r="E21" s="1083"/>
      <c r="F21" s="1083"/>
      <c r="G21" s="1083"/>
      <c r="H21" s="1083"/>
      <c r="I21" s="1083"/>
      <c r="J21" s="1083"/>
      <c r="K21" s="1083"/>
      <c r="L21" s="1083"/>
      <c r="M21" s="1083"/>
      <c r="N21" s="1083"/>
      <c r="O21" s="1083"/>
      <c r="P21" s="1083"/>
      <c r="Q21" s="1083"/>
      <c r="R21" s="1083"/>
    </row>
    <row r="22" spans="2:27" ht="21" customHeight="1">
      <c r="AA22" s="200"/>
    </row>
    <row r="23" spans="2:27" ht="21" customHeight="1">
      <c r="C23" s="972" t="s">
        <v>160</v>
      </c>
      <c r="D23" s="972"/>
      <c r="E23" s="972"/>
      <c r="F23" s="972"/>
      <c r="G23" s="1080" t="str">
        <f>基本情報!E18</f>
        <v>2XaXXXXXXXXX</v>
      </c>
      <c r="H23" s="1080"/>
      <c r="I23" s="1080"/>
      <c r="J23" s="1080"/>
      <c r="AA23" s="200"/>
    </row>
    <row r="24" spans="2:27" ht="21" customHeight="1">
      <c r="AA24" s="200"/>
    </row>
    <row r="25" spans="2:27" ht="21" customHeight="1">
      <c r="C25" s="972" t="s">
        <v>427</v>
      </c>
      <c r="D25" s="972"/>
      <c r="E25" s="972"/>
      <c r="F25" s="972"/>
      <c r="G25" s="1082" t="str">
        <f>基本情報!$E$20</f>
        <v>202X年度●●研修「●●●」研修業務委託契約</v>
      </c>
      <c r="H25" s="1082"/>
      <c r="I25" s="1082"/>
      <c r="J25" s="1082"/>
      <c r="K25" s="1082"/>
      <c r="L25" s="1082"/>
      <c r="M25" s="1082"/>
      <c r="N25" s="1082"/>
      <c r="O25" s="1082"/>
      <c r="P25" s="1082"/>
      <c r="Q25" s="1082"/>
      <c r="R25" s="1082"/>
    </row>
    <row r="26" spans="2:27" ht="21" customHeight="1">
      <c r="D26" s="748"/>
      <c r="E26" s="748"/>
      <c r="F26" s="748"/>
      <c r="G26" s="1082"/>
      <c r="H26" s="1082"/>
      <c r="I26" s="1082"/>
      <c r="J26" s="1082"/>
      <c r="K26" s="1082"/>
      <c r="L26" s="1082"/>
      <c r="M26" s="1082"/>
      <c r="N26" s="1082"/>
      <c r="O26" s="1082"/>
      <c r="P26" s="1082"/>
      <c r="Q26" s="1082"/>
      <c r="R26" s="1082"/>
    </row>
    <row r="27" spans="2:27" ht="21" customHeight="1">
      <c r="C27" s="972" t="s">
        <v>136</v>
      </c>
      <c r="D27" s="972"/>
      <c r="E27" s="972"/>
      <c r="F27" s="972"/>
      <c r="G27" s="973">
        <f>基本情報!$E$25</f>
        <v>0</v>
      </c>
      <c r="H27" s="973"/>
    </row>
    <row r="28" spans="2:27" ht="21" customHeight="1"/>
    <row r="29" spans="2:27" ht="21" customHeight="1">
      <c r="C29" s="972" t="s">
        <v>162</v>
      </c>
      <c r="D29" s="972"/>
      <c r="E29" s="972"/>
      <c r="F29" s="972"/>
      <c r="G29" s="970" t="str">
        <f>基本情報!$E$27</f>
        <v>20XX年XX月XX日</v>
      </c>
      <c r="H29" s="970"/>
      <c r="I29" s="970"/>
      <c r="J29" s="970"/>
      <c r="K29" s="411" t="s">
        <v>163</v>
      </c>
      <c r="L29" s="970" t="str">
        <f>基本情報!$E$28</f>
        <v>20XX年XX月XX日</v>
      </c>
      <c r="M29" s="970"/>
      <c r="N29" s="970"/>
      <c r="O29" s="970"/>
    </row>
    <row r="30" spans="2:27" ht="21" customHeight="1">
      <c r="C30" s="972" t="s">
        <v>164</v>
      </c>
      <c r="D30" s="972"/>
      <c r="E30" s="972"/>
      <c r="F30" s="972"/>
      <c r="G30" s="970" t="str">
        <f>基本情報!E31</f>
        <v>20XX年XX月XX日</v>
      </c>
      <c r="H30" s="970"/>
      <c r="I30" s="970"/>
      <c r="J30" s="970"/>
      <c r="K30" s="411" t="s">
        <v>163</v>
      </c>
      <c r="L30" s="970" t="str">
        <f>基本情報!$E$32</f>
        <v>20XX年XX月XX日</v>
      </c>
      <c r="M30" s="970"/>
      <c r="N30" s="970"/>
      <c r="O30" s="970"/>
    </row>
    <row r="31" spans="2:27" ht="21" customHeight="1"/>
    <row r="32" spans="2:27" ht="21" customHeight="1"/>
    <row r="33" spans="1:703" ht="21" customHeight="1">
      <c r="B33" s="980" t="s">
        <v>428</v>
      </c>
      <c r="C33" s="980"/>
      <c r="D33" s="980"/>
      <c r="E33" s="980"/>
      <c r="F33" s="980"/>
      <c r="G33" s="980"/>
      <c r="H33" s="980"/>
      <c r="I33" s="980"/>
      <c r="J33" s="980"/>
      <c r="K33" s="980"/>
      <c r="L33" s="980"/>
      <c r="M33" s="980"/>
      <c r="N33" s="980"/>
      <c r="O33" s="980"/>
      <c r="P33" s="980"/>
      <c r="Q33" s="980"/>
      <c r="R33" s="980"/>
    </row>
    <row r="34" spans="1:703" ht="21" customHeight="1">
      <c r="B34" s="411"/>
      <c r="C34" s="411"/>
      <c r="D34" s="411"/>
      <c r="E34" s="411"/>
      <c r="F34" s="411"/>
      <c r="G34" s="411"/>
      <c r="H34" s="411"/>
      <c r="I34" s="411"/>
      <c r="J34" s="411"/>
      <c r="K34" s="411"/>
      <c r="L34" s="411"/>
      <c r="M34" s="411"/>
      <c r="N34" s="411"/>
      <c r="O34" s="411"/>
      <c r="P34" s="411"/>
      <c r="Q34" s="411"/>
      <c r="R34" s="411"/>
    </row>
    <row r="35" spans="1:703" ht="21" customHeight="1"/>
    <row r="36" spans="1:703" ht="21" customHeight="1">
      <c r="B36" s="980" t="s">
        <v>166</v>
      </c>
      <c r="C36" s="980"/>
      <c r="D36" s="980"/>
      <c r="E36" s="980"/>
      <c r="F36" s="980"/>
      <c r="G36" s="980"/>
      <c r="H36" s="980"/>
      <c r="I36" s="980"/>
      <c r="J36" s="980"/>
      <c r="K36" s="980"/>
      <c r="L36" s="980"/>
      <c r="M36" s="980"/>
      <c r="N36" s="980"/>
      <c r="O36" s="980"/>
      <c r="P36" s="980"/>
      <c r="Q36" s="980"/>
      <c r="R36" s="980"/>
    </row>
    <row r="37" spans="1:703" ht="21" customHeight="1">
      <c r="B37" s="411"/>
      <c r="C37" s="411"/>
      <c r="D37" s="411"/>
      <c r="E37" s="411"/>
      <c r="F37" s="411"/>
      <c r="G37" s="411"/>
      <c r="H37" s="411"/>
      <c r="I37" s="411"/>
      <c r="J37" s="411"/>
      <c r="K37" s="411"/>
      <c r="L37" s="411"/>
      <c r="M37" s="411"/>
      <c r="N37" s="411"/>
      <c r="O37" s="411"/>
      <c r="P37" s="411"/>
      <c r="Q37" s="411"/>
      <c r="R37" s="411"/>
    </row>
    <row r="38" spans="1:703" ht="21" customHeight="1"/>
    <row r="39" spans="1:703" ht="21" customHeight="1">
      <c r="C39" s="972" t="s">
        <v>429</v>
      </c>
      <c r="D39" s="972"/>
      <c r="E39" s="972"/>
      <c r="F39" s="1074"/>
      <c r="G39" s="1074"/>
      <c r="H39" s="1074"/>
      <c r="I39" s="98" t="s">
        <v>430</v>
      </c>
      <c r="J39" s="64"/>
      <c r="K39" s="64"/>
      <c r="L39" s="64"/>
      <c r="M39" s="64"/>
      <c r="N39" s="64"/>
      <c r="O39" s="1079">
        <f>ROUNDDOWN(F39*0.1,1)</f>
        <v>0</v>
      </c>
      <c r="P39" s="1079"/>
      <c r="Q39" s="1079"/>
      <c r="R39" s="825" t="s">
        <v>169</v>
      </c>
    </row>
    <row r="40" spans="1:703" ht="21" customHeight="1">
      <c r="C40" s="107"/>
      <c r="D40" s="1075" t="s">
        <v>431</v>
      </c>
      <c r="E40" s="1075"/>
      <c r="F40" s="115" t="s">
        <v>432</v>
      </c>
      <c r="G40" s="108"/>
      <c r="H40" s="108"/>
      <c r="I40" s="64"/>
      <c r="J40" s="64"/>
      <c r="K40" s="1076">
        <f>'【1】見・契_経費 契約金額内訳書'!C26</f>
        <v>0</v>
      </c>
      <c r="L40" s="1077"/>
      <c r="M40" s="1077"/>
      <c r="N40" s="1077"/>
      <c r="O40" s="64" t="s">
        <v>352</v>
      </c>
      <c r="P40" s="109"/>
      <c r="Q40" s="109"/>
      <c r="R40" s="109"/>
    </row>
    <row r="41" spans="1:703" ht="21" customHeight="1">
      <c r="C41" s="107"/>
      <c r="D41" s="107"/>
      <c r="E41" s="107"/>
      <c r="F41" s="115" t="s">
        <v>433</v>
      </c>
      <c r="G41" s="108"/>
      <c r="H41" s="108"/>
      <c r="I41" s="64"/>
      <c r="J41" s="64"/>
      <c r="K41" s="1078">
        <f>ROUNDDOWN(K40*0.7,0)</f>
        <v>0</v>
      </c>
      <c r="L41" s="1078"/>
      <c r="M41" s="1078"/>
      <c r="N41" s="1078"/>
      <c r="O41" s="64" t="s">
        <v>352</v>
      </c>
      <c r="P41" s="109"/>
      <c r="Q41" s="109"/>
      <c r="R41" s="109"/>
    </row>
    <row r="42" spans="1:703" ht="21" customHeight="1">
      <c r="C42" s="107"/>
      <c r="D42" s="107"/>
      <c r="E42" s="107"/>
      <c r="F42" s="110" t="s">
        <v>434</v>
      </c>
      <c r="G42" s="108"/>
      <c r="H42" s="108"/>
      <c r="I42" s="64"/>
      <c r="J42" s="64"/>
      <c r="K42" s="1078">
        <v>0</v>
      </c>
      <c r="L42" s="1078"/>
      <c r="M42" s="1078"/>
      <c r="N42" s="1078"/>
      <c r="O42" s="64" t="s">
        <v>352</v>
      </c>
      <c r="P42" s="109"/>
      <c r="Q42" s="109"/>
      <c r="R42" s="109"/>
    </row>
    <row r="43" spans="1:703" ht="21" customHeight="1">
      <c r="C43" s="107"/>
      <c r="D43" s="107"/>
      <c r="E43" s="107"/>
      <c r="F43" s="110"/>
      <c r="G43" s="108"/>
      <c r="H43" s="108"/>
      <c r="I43" s="64"/>
      <c r="J43" s="64"/>
      <c r="K43" s="64"/>
      <c r="L43" s="64"/>
      <c r="M43" s="64"/>
      <c r="N43" s="64"/>
      <c r="O43" s="64"/>
      <c r="P43" s="109"/>
      <c r="Q43" s="109"/>
      <c r="R43" s="109"/>
    </row>
    <row r="44" spans="1:703" s="58" customFormat="1" ht="21" customHeight="1">
      <c r="A44" s="684"/>
      <c r="B44" s="391"/>
      <c r="C44" s="1072" t="s">
        <v>435</v>
      </c>
      <c r="D44" s="1072"/>
      <c r="E44" s="1072"/>
      <c r="F44" s="391"/>
      <c r="G44" s="391"/>
      <c r="H44" s="391"/>
      <c r="I44" s="391"/>
      <c r="J44" s="391"/>
      <c r="K44" s="391"/>
      <c r="L44" s="391"/>
      <c r="M44" s="391"/>
      <c r="N44" s="391"/>
      <c r="O44" s="391"/>
      <c r="P44" s="391"/>
      <c r="Q44" s="391"/>
      <c r="R44" s="391"/>
      <c r="S44" s="391"/>
      <c r="T44" s="684"/>
      <c r="U44" s="684"/>
      <c r="V44" s="684"/>
      <c r="W44" s="684"/>
      <c r="X44" s="684"/>
      <c r="Y44" s="684"/>
      <c r="Z44" s="684"/>
      <c r="AA44" s="684"/>
      <c r="AB44" s="684"/>
      <c r="AC44" s="684"/>
      <c r="AD44" s="684"/>
      <c r="AE44" s="684"/>
      <c r="AF44" s="684"/>
      <c r="AG44" s="684"/>
      <c r="AH44" s="684"/>
      <c r="AI44" s="684"/>
      <c r="AJ44" s="684"/>
      <c r="AK44" s="684"/>
      <c r="AL44" s="684"/>
      <c r="AM44" s="684"/>
      <c r="AN44" s="684"/>
      <c r="AO44" s="684"/>
      <c r="AP44" s="684"/>
      <c r="AQ44" s="684"/>
      <c r="AR44" s="684"/>
      <c r="AS44" s="684"/>
      <c r="AT44" s="684"/>
      <c r="AU44" s="684"/>
      <c r="AV44" s="684"/>
      <c r="AW44" s="684"/>
      <c r="AX44" s="684"/>
      <c r="AY44" s="684"/>
      <c r="AZ44" s="684"/>
      <c r="BA44" s="684"/>
      <c r="BB44" s="684"/>
      <c r="BC44" s="684"/>
      <c r="BD44" s="684"/>
      <c r="BE44" s="684"/>
      <c r="BF44" s="684"/>
      <c r="BG44" s="684"/>
      <c r="BH44" s="684"/>
      <c r="BI44" s="684"/>
      <c r="BJ44" s="684"/>
      <c r="BK44" s="684"/>
      <c r="BL44" s="684"/>
      <c r="BM44" s="684"/>
      <c r="BN44" s="684"/>
      <c r="BO44" s="684"/>
      <c r="BP44" s="684"/>
      <c r="BQ44" s="684"/>
      <c r="BR44" s="684"/>
      <c r="BS44" s="684"/>
      <c r="BT44" s="684"/>
      <c r="BU44" s="684"/>
      <c r="BV44" s="684"/>
      <c r="BW44" s="684"/>
      <c r="BX44" s="684"/>
      <c r="BY44" s="684"/>
      <c r="BZ44" s="684"/>
      <c r="CA44" s="684"/>
      <c r="CB44" s="684"/>
      <c r="CC44" s="684"/>
      <c r="CD44" s="684"/>
      <c r="CE44" s="684"/>
      <c r="CF44" s="684"/>
      <c r="CG44" s="684"/>
      <c r="CH44" s="684"/>
      <c r="CI44" s="684"/>
      <c r="CJ44" s="684"/>
      <c r="CK44" s="684"/>
      <c r="CL44" s="684"/>
      <c r="CM44" s="684"/>
      <c r="CN44" s="684"/>
      <c r="CO44" s="684"/>
      <c r="CP44" s="684"/>
      <c r="CQ44" s="684"/>
      <c r="CR44" s="684"/>
      <c r="CS44" s="684"/>
      <c r="CT44" s="684"/>
      <c r="CU44" s="684"/>
      <c r="CV44" s="684"/>
      <c r="CW44" s="684"/>
      <c r="CX44" s="684"/>
      <c r="CY44" s="684"/>
      <c r="CZ44" s="684"/>
      <c r="DA44" s="684"/>
      <c r="DB44" s="684"/>
      <c r="DC44" s="684"/>
      <c r="DD44" s="684"/>
      <c r="DE44" s="684"/>
      <c r="DF44" s="684"/>
      <c r="DG44" s="684"/>
      <c r="DH44" s="684"/>
      <c r="DI44" s="684"/>
      <c r="DJ44" s="684"/>
      <c r="DK44" s="684"/>
      <c r="DL44" s="684"/>
      <c r="DM44" s="684"/>
      <c r="DN44" s="684"/>
      <c r="DO44" s="684"/>
      <c r="DP44" s="684"/>
      <c r="DQ44" s="684"/>
      <c r="DR44" s="684"/>
      <c r="DS44" s="684"/>
      <c r="DT44" s="684"/>
      <c r="DU44" s="684"/>
      <c r="DV44" s="684"/>
      <c r="DW44" s="684"/>
      <c r="DX44" s="684"/>
      <c r="DY44" s="684"/>
      <c r="DZ44" s="684"/>
      <c r="EA44" s="684"/>
      <c r="EB44" s="684"/>
      <c r="EC44" s="684"/>
      <c r="ED44" s="684"/>
      <c r="EE44" s="684"/>
      <c r="EF44" s="684"/>
      <c r="EG44" s="684"/>
      <c r="EH44" s="684"/>
      <c r="EI44" s="684"/>
      <c r="EJ44" s="684"/>
      <c r="EK44" s="684"/>
      <c r="EL44" s="684"/>
      <c r="EM44" s="684"/>
      <c r="EN44" s="684"/>
      <c r="EO44" s="684"/>
      <c r="EP44" s="684"/>
      <c r="EQ44" s="684"/>
      <c r="ER44" s="684"/>
      <c r="ES44" s="684"/>
      <c r="ET44" s="684"/>
      <c r="EU44" s="684"/>
      <c r="EV44" s="684"/>
      <c r="EW44" s="684"/>
      <c r="EX44" s="684"/>
      <c r="EY44" s="684"/>
      <c r="EZ44" s="684"/>
      <c r="FA44" s="684"/>
      <c r="FB44" s="684"/>
      <c r="FC44" s="684"/>
      <c r="FD44" s="684"/>
      <c r="FE44" s="684"/>
      <c r="FF44" s="684"/>
      <c r="FG44" s="684"/>
      <c r="FH44" s="684"/>
      <c r="FI44" s="684"/>
      <c r="FJ44" s="684"/>
      <c r="FK44" s="684"/>
      <c r="FL44" s="684"/>
      <c r="FM44" s="684"/>
      <c r="FN44" s="684"/>
      <c r="FO44" s="684"/>
      <c r="FP44" s="684"/>
      <c r="FQ44" s="684"/>
      <c r="FR44" s="684"/>
      <c r="FS44" s="684"/>
      <c r="FT44" s="684"/>
      <c r="FU44" s="684"/>
      <c r="FV44" s="684"/>
      <c r="FW44" s="684"/>
      <c r="FX44" s="684"/>
      <c r="FY44" s="684"/>
      <c r="FZ44" s="684"/>
      <c r="GA44" s="684"/>
      <c r="GB44" s="684"/>
      <c r="GC44" s="684"/>
      <c r="GD44" s="684"/>
      <c r="GE44" s="684"/>
      <c r="GF44" s="684"/>
      <c r="GG44" s="684"/>
      <c r="GH44" s="684"/>
      <c r="GI44" s="684"/>
      <c r="GJ44" s="684"/>
      <c r="GK44" s="684"/>
      <c r="GL44" s="684"/>
      <c r="GM44" s="684"/>
      <c r="GN44" s="684"/>
      <c r="GO44" s="684"/>
      <c r="GP44" s="684"/>
      <c r="GQ44" s="684"/>
      <c r="GR44" s="684"/>
      <c r="GS44" s="684"/>
      <c r="GT44" s="684"/>
      <c r="GU44" s="684"/>
      <c r="GV44" s="684"/>
      <c r="GW44" s="684"/>
      <c r="GX44" s="684"/>
      <c r="GY44" s="684"/>
      <c r="GZ44" s="684"/>
      <c r="HA44" s="684"/>
      <c r="HB44" s="684"/>
      <c r="HC44" s="684"/>
      <c r="HD44" s="684"/>
      <c r="HE44" s="684"/>
      <c r="HF44" s="684"/>
      <c r="HG44" s="684"/>
      <c r="HH44" s="684"/>
      <c r="HI44" s="684"/>
      <c r="HJ44" s="684"/>
      <c r="HK44" s="684"/>
      <c r="HL44" s="684"/>
      <c r="HM44" s="684"/>
      <c r="HN44" s="684"/>
      <c r="HO44" s="684"/>
      <c r="HP44" s="684"/>
      <c r="HQ44" s="684"/>
      <c r="HR44" s="684"/>
      <c r="HS44" s="684"/>
      <c r="HT44" s="684"/>
      <c r="HU44" s="684"/>
      <c r="HV44" s="684"/>
      <c r="HW44" s="684"/>
      <c r="HX44" s="684"/>
      <c r="HY44" s="684"/>
      <c r="HZ44" s="684"/>
      <c r="IA44" s="684"/>
      <c r="IB44" s="684"/>
      <c r="IC44" s="684"/>
      <c r="ID44" s="684"/>
      <c r="IE44" s="684"/>
      <c r="IF44" s="684"/>
      <c r="IG44" s="684"/>
      <c r="IH44" s="684"/>
      <c r="II44" s="684"/>
      <c r="IJ44" s="684"/>
      <c r="IK44" s="684"/>
      <c r="IL44" s="684"/>
      <c r="IM44" s="684"/>
      <c r="IN44" s="684"/>
      <c r="IO44" s="684"/>
      <c r="IP44" s="684"/>
      <c r="IQ44" s="684"/>
      <c r="IR44" s="684"/>
      <c r="IS44" s="684"/>
      <c r="IT44" s="684"/>
      <c r="IU44" s="684"/>
      <c r="IV44" s="684"/>
      <c r="IW44" s="684"/>
      <c r="IX44" s="684"/>
      <c r="IY44" s="684"/>
      <c r="IZ44" s="684"/>
      <c r="JA44" s="684"/>
      <c r="JB44" s="684"/>
      <c r="JC44" s="684"/>
      <c r="JD44" s="684"/>
      <c r="JE44" s="684"/>
      <c r="JF44" s="684"/>
      <c r="JG44" s="684"/>
      <c r="JH44" s="684"/>
      <c r="JI44" s="684"/>
      <c r="JJ44" s="684"/>
      <c r="JK44" s="684"/>
      <c r="JL44" s="684"/>
      <c r="JM44" s="684"/>
      <c r="JN44" s="684"/>
      <c r="JO44" s="684"/>
      <c r="JP44" s="684"/>
      <c r="JQ44" s="684"/>
      <c r="JR44" s="684"/>
      <c r="JS44" s="684"/>
      <c r="JT44" s="684"/>
      <c r="JU44" s="684"/>
      <c r="JV44" s="684"/>
      <c r="JW44" s="684"/>
      <c r="JX44" s="684"/>
      <c r="JY44" s="684"/>
      <c r="JZ44" s="684"/>
      <c r="KA44" s="684"/>
      <c r="KB44" s="684"/>
      <c r="KC44" s="684"/>
      <c r="KD44" s="684"/>
      <c r="KE44" s="684"/>
      <c r="KF44" s="684"/>
      <c r="KG44" s="684"/>
      <c r="KH44" s="684"/>
      <c r="KI44" s="684"/>
      <c r="KJ44" s="684"/>
      <c r="KK44" s="684"/>
      <c r="KL44" s="684"/>
      <c r="KM44" s="684"/>
      <c r="KN44" s="684"/>
      <c r="KO44" s="684"/>
      <c r="KP44" s="684"/>
      <c r="KQ44" s="684"/>
      <c r="KR44" s="684"/>
      <c r="KS44" s="684"/>
      <c r="KT44" s="684"/>
      <c r="KU44" s="684"/>
      <c r="KV44" s="684"/>
      <c r="KW44" s="684"/>
      <c r="KX44" s="684"/>
      <c r="KY44" s="684"/>
      <c r="KZ44" s="684"/>
      <c r="LA44" s="684"/>
      <c r="LB44" s="684"/>
      <c r="LC44" s="684"/>
      <c r="LD44" s="684"/>
      <c r="LE44" s="684"/>
      <c r="LF44" s="684"/>
      <c r="LG44" s="684"/>
      <c r="LH44" s="684"/>
      <c r="LI44" s="684"/>
      <c r="LJ44" s="684"/>
      <c r="LK44" s="684"/>
      <c r="LL44" s="684"/>
      <c r="LM44" s="684"/>
      <c r="LN44" s="684"/>
      <c r="LO44" s="684"/>
      <c r="LP44" s="684"/>
      <c r="LQ44" s="684"/>
      <c r="LR44" s="684"/>
      <c r="LS44" s="684"/>
      <c r="LT44" s="684"/>
      <c r="LU44" s="684"/>
      <c r="LV44" s="684"/>
      <c r="LW44" s="684"/>
      <c r="LX44" s="684"/>
      <c r="LY44" s="684"/>
      <c r="LZ44" s="684"/>
      <c r="MA44" s="684"/>
      <c r="MB44" s="684"/>
      <c r="MC44" s="684"/>
      <c r="MD44" s="684"/>
      <c r="ME44" s="684"/>
      <c r="MF44" s="684"/>
      <c r="MG44" s="684"/>
      <c r="MH44" s="684"/>
      <c r="MI44" s="684"/>
      <c r="MJ44" s="684"/>
      <c r="MK44" s="684"/>
      <c r="ML44" s="684"/>
      <c r="MM44" s="684"/>
      <c r="MN44" s="684"/>
      <c r="MO44" s="684"/>
      <c r="MP44" s="684"/>
      <c r="MQ44" s="684"/>
      <c r="MR44" s="684"/>
      <c r="MS44" s="684"/>
      <c r="MT44" s="684"/>
      <c r="MU44" s="684"/>
      <c r="MV44" s="684"/>
      <c r="MW44" s="684"/>
      <c r="MX44" s="684"/>
      <c r="MY44" s="684"/>
      <c r="MZ44" s="684"/>
      <c r="NA44" s="684"/>
      <c r="NB44" s="684"/>
      <c r="NC44" s="684"/>
      <c r="ND44" s="684"/>
      <c r="NE44" s="684"/>
      <c r="NF44" s="684"/>
      <c r="NG44" s="684"/>
      <c r="NH44" s="684"/>
      <c r="NI44" s="684"/>
      <c r="NJ44" s="684"/>
      <c r="NK44" s="684"/>
      <c r="NL44" s="684"/>
      <c r="NM44" s="684"/>
      <c r="NN44" s="684"/>
      <c r="NO44" s="684"/>
      <c r="NP44" s="684"/>
      <c r="NQ44" s="684"/>
      <c r="NR44" s="684"/>
      <c r="NS44" s="684"/>
      <c r="NT44" s="684"/>
      <c r="NU44" s="684"/>
      <c r="NV44" s="684"/>
      <c r="NW44" s="684"/>
      <c r="NX44" s="684"/>
      <c r="NY44" s="684"/>
      <c r="NZ44" s="684"/>
      <c r="OA44" s="684"/>
      <c r="OB44" s="684"/>
      <c r="OC44" s="684"/>
      <c r="OD44" s="684"/>
      <c r="OE44" s="684"/>
      <c r="OF44" s="684"/>
      <c r="OG44" s="684"/>
      <c r="OH44" s="684"/>
      <c r="OI44" s="684"/>
      <c r="OJ44" s="684"/>
      <c r="OK44" s="684"/>
      <c r="OL44" s="684"/>
      <c r="OM44" s="684"/>
      <c r="ON44" s="684"/>
      <c r="OO44" s="684"/>
      <c r="OP44" s="684"/>
      <c r="OQ44" s="684"/>
      <c r="OR44" s="684"/>
      <c r="OS44" s="684"/>
      <c r="OT44" s="684"/>
      <c r="OU44" s="684"/>
      <c r="OV44" s="684"/>
      <c r="OW44" s="684"/>
      <c r="OX44" s="684"/>
      <c r="OY44" s="684"/>
      <c r="OZ44" s="684"/>
      <c r="PA44" s="684"/>
      <c r="PB44" s="684"/>
      <c r="PC44" s="684"/>
      <c r="PD44" s="684"/>
      <c r="PE44" s="684"/>
      <c r="PF44" s="684"/>
      <c r="PG44" s="684"/>
      <c r="PH44" s="684"/>
      <c r="PI44" s="684"/>
      <c r="PJ44" s="684"/>
      <c r="PK44" s="684"/>
      <c r="PL44" s="684"/>
      <c r="PM44" s="684"/>
      <c r="PN44" s="684"/>
      <c r="PO44" s="684"/>
      <c r="PP44" s="684"/>
      <c r="PQ44" s="684"/>
      <c r="PR44" s="684"/>
      <c r="PS44" s="684"/>
      <c r="PT44" s="684"/>
      <c r="PU44" s="684"/>
      <c r="PV44" s="684"/>
      <c r="PW44" s="684"/>
      <c r="PX44" s="684"/>
      <c r="PY44" s="684"/>
      <c r="PZ44" s="684"/>
      <c r="QA44" s="684"/>
      <c r="QB44" s="684"/>
      <c r="QC44" s="684"/>
      <c r="QD44" s="684"/>
      <c r="QE44" s="684"/>
      <c r="QF44" s="684"/>
      <c r="QG44" s="684"/>
      <c r="QH44" s="684"/>
      <c r="QI44" s="684"/>
      <c r="QJ44" s="684"/>
      <c r="QK44" s="684"/>
      <c r="QL44" s="684"/>
      <c r="QM44" s="684"/>
      <c r="QN44" s="684"/>
      <c r="QO44" s="684"/>
      <c r="QP44" s="684"/>
      <c r="QQ44" s="684"/>
      <c r="QR44" s="684"/>
      <c r="QS44" s="684"/>
      <c r="QT44" s="684"/>
      <c r="QU44" s="684"/>
      <c r="QV44" s="684"/>
      <c r="QW44" s="684"/>
      <c r="QX44" s="684"/>
      <c r="QY44" s="684"/>
      <c r="QZ44" s="684"/>
      <c r="RA44" s="684"/>
      <c r="RB44" s="684"/>
      <c r="RC44" s="684"/>
      <c r="RD44" s="684"/>
      <c r="RE44" s="684"/>
      <c r="RF44" s="684"/>
      <c r="RG44" s="684"/>
      <c r="RH44" s="684"/>
      <c r="RI44" s="684"/>
      <c r="RJ44" s="684"/>
      <c r="RK44" s="684"/>
      <c r="RL44" s="684"/>
      <c r="RM44" s="684"/>
      <c r="RN44" s="684"/>
      <c r="RO44" s="684"/>
      <c r="RP44" s="684"/>
      <c r="RQ44" s="684"/>
      <c r="RR44" s="684"/>
      <c r="RS44" s="684"/>
      <c r="RT44" s="684"/>
      <c r="RU44" s="684"/>
      <c r="RV44" s="684"/>
      <c r="RW44" s="684"/>
      <c r="RX44" s="684"/>
      <c r="RY44" s="684"/>
      <c r="RZ44" s="684"/>
      <c r="SA44" s="684"/>
      <c r="SB44" s="684"/>
      <c r="SC44" s="684"/>
      <c r="SD44" s="684"/>
      <c r="SE44" s="684"/>
      <c r="SF44" s="684"/>
      <c r="SG44" s="684"/>
      <c r="SH44" s="684"/>
      <c r="SI44" s="684"/>
      <c r="SJ44" s="684"/>
      <c r="SK44" s="684"/>
      <c r="SL44" s="684"/>
      <c r="SM44" s="684"/>
      <c r="SN44" s="684"/>
      <c r="SO44" s="684"/>
      <c r="SP44" s="684"/>
      <c r="SQ44" s="684"/>
      <c r="SR44" s="684"/>
      <c r="SS44" s="684"/>
      <c r="ST44" s="684"/>
      <c r="SU44" s="684"/>
      <c r="SV44" s="684"/>
      <c r="SW44" s="684"/>
      <c r="SX44" s="684"/>
      <c r="SY44" s="684"/>
      <c r="SZ44" s="684"/>
      <c r="TA44" s="684"/>
      <c r="TB44" s="684"/>
      <c r="TC44" s="684"/>
      <c r="TD44" s="684"/>
      <c r="TE44" s="684"/>
      <c r="TF44" s="684"/>
      <c r="TG44" s="684"/>
      <c r="TH44" s="684"/>
      <c r="TI44" s="684"/>
      <c r="TJ44" s="684"/>
      <c r="TK44" s="684"/>
      <c r="TL44" s="684"/>
      <c r="TM44" s="684"/>
      <c r="TN44" s="684"/>
      <c r="TO44" s="684"/>
      <c r="TP44" s="684"/>
      <c r="TQ44" s="684"/>
      <c r="TR44" s="684"/>
      <c r="TS44" s="684"/>
      <c r="TT44" s="684"/>
      <c r="TU44" s="684"/>
      <c r="TV44" s="684"/>
      <c r="TW44" s="684"/>
      <c r="TX44" s="684"/>
      <c r="TY44" s="684"/>
      <c r="TZ44" s="684"/>
      <c r="UA44" s="684"/>
      <c r="UB44" s="684"/>
      <c r="UC44" s="684"/>
      <c r="UD44" s="684"/>
      <c r="UE44" s="684"/>
      <c r="UF44" s="684"/>
      <c r="UG44" s="684"/>
      <c r="UH44" s="684"/>
      <c r="UI44" s="684"/>
      <c r="UJ44" s="684"/>
      <c r="UK44" s="684"/>
      <c r="UL44" s="684"/>
      <c r="UM44" s="684"/>
      <c r="UN44" s="684"/>
      <c r="UO44" s="684"/>
      <c r="UP44" s="684"/>
      <c r="UQ44" s="684"/>
      <c r="UR44" s="684"/>
      <c r="US44" s="684"/>
      <c r="UT44" s="684"/>
      <c r="UU44" s="684"/>
      <c r="UV44" s="684"/>
      <c r="UW44" s="684"/>
      <c r="UX44" s="684"/>
      <c r="UY44" s="684"/>
      <c r="UZ44" s="684"/>
      <c r="VA44" s="684"/>
      <c r="VB44" s="684"/>
      <c r="VC44" s="684"/>
      <c r="VD44" s="684"/>
      <c r="VE44" s="684"/>
      <c r="VF44" s="684"/>
      <c r="VG44" s="684"/>
      <c r="VH44" s="684"/>
      <c r="VI44" s="684"/>
      <c r="VJ44" s="684"/>
      <c r="VK44" s="684"/>
      <c r="VL44" s="684"/>
      <c r="VM44" s="684"/>
      <c r="VN44" s="684"/>
      <c r="VO44" s="684"/>
      <c r="VP44" s="684"/>
      <c r="VQ44" s="684"/>
      <c r="VR44" s="684"/>
      <c r="VS44" s="684"/>
      <c r="VT44" s="684"/>
      <c r="VU44" s="684"/>
      <c r="VV44" s="684"/>
      <c r="VW44" s="684"/>
      <c r="VX44" s="684"/>
      <c r="VY44" s="684"/>
      <c r="VZ44" s="684"/>
      <c r="WA44" s="684"/>
      <c r="WB44" s="684"/>
      <c r="WC44" s="684"/>
      <c r="WD44" s="684"/>
      <c r="WE44" s="684"/>
      <c r="WF44" s="684"/>
      <c r="WG44" s="684"/>
      <c r="WH44" s="684"/>
      <c r="WI44" s="684"/>
      <c r="WJ44" s="684"/>
      <c r="WK44" s="684"/>
      <c r="WL44" s="684"/>
      <c r="WM44" s="684"/>
      <c r="WN44" s="684"/>
      <c r="WO44" s="684"/>
      <c r="WP44" s="684"/>
      <c r="WQ44" s="684"/>
      <c r="WR44" s="684"/>
      <c r="WS44" s="684"/>
      <c r="WT44" s="684"/>
      <c r="WU44" s="684"/>
      <c r="WV44" s="684"/>
      <c r="WW44" s="684"/>
      <c r="WX44" s="684"/>
      <c r="WY44" s="684"/>
      <c r="WZ44" s="684"/>
      <c r="XA44" s="684"/>
      <c r="XB44" s="684"/>
      <c r="XC44" s="684"/>
      <c r="XD44" s="684"/>
      <c r="XE44" s="684"/>
      <c r="XF44" s="684"/>
      <c r="XG44" s="684"/>
      <c r="XH44" s="684"/>
      <c r="XI44" s="684"/>
      <c r="XJ44" s="684"/>
      <c r="XK44" s="684"/>
      <c r="XL44" s="684"/>
      <c r="XM44" s="684"/>
      <c r="XN44" s="684"/>
      <c r="XO44" s="684"/>
      <c r="XP44" s="684"/>
      <c r="XQ44" s="684"/>
      <c r="XR44" s="684"/>
      <c r="XS44" s="684"/>
      <c r="XT44" s="684"/>
      <c r="XU44" s="684"/>
      <c r="XV44" s="684"/>
      <c r="XW44" s="684"/>
      <c r="XX44" s="684"/>
      <c r="XY44" s="684"/>
      <c r="XZ44" s="684"/>
      <c r="YA44" s="684"/>
      <c r="YB44" s="684"/>
      <c r="YC44" s="684"/>
      <c r="YD44" s="684"/>
      <c r="YE44" s="684"/>
      <c r="YF44" s="684"/>
      <c r="YG44" s="684"/>
      <c r="YH44" s="684"/>
      <c r="YI44" s="684"/>
      <c r="YJ44" s="684"/>
      <c r="YK44" s="684"/>
      <c r="YL44" s="684"/>
      <c r="YM44" s="684"/>
      <c r="YN44" s="684"/>
      <c r="YO44" s="684"/>
      <c r="YP44" s="684"/>
      <c r="YQ44" s="684"/>
      <c r="YR44" s="684"/>
      <c r="YS44" s="684"/>
      <c r="YT44" s="684"/>
      <c r="YU44" s="684"/>
      <c r="YV44" s="684"/>
      <c r="YW44" s="684"/>
      <c r="YX44" s="684"/>
      <c r="YY44" s="684"/>
      <c r="YZ44" s="684"/>
      <c r="ZA44" s="684"/>
      <c r="ZB44" s="684"/>
      <c r="ZC44" s="684"/>
      <c r="ZD44" s="684"/>
      <c r="ZE44" s="684"/>
      <c r="ZF44" s="684"/>
      <c r="ZG44" s="684"/>
      <c r="ZH44" s="684"/>
      <c r="ZI44" s="684"/>
      <c r="ZJ44" s="684"/>
      <c r="ZK44" s="684"/>
      <c r="ZL44" s="684"/>
      <c r="ZM44" s="684"/>
      <c r="ZN44" s="684"/>
      <c r="ZO44" s="684"/>
      <c r="ZP44" s="684"/>
      <c r="ZQ44" s="684"/>
      <c r="ZR44" s="684"/>
      <c r="ZS44" s="684"/>
      <c r="ZT44" s="684"/>
      <c r="ZU44" s="684"/>
      <c r="ZV44" s="684"/>
      <c r="ZW44" s="684"/>
      <c r="ZX44" s="684"/>
      <c r="ZY44" s="684"/>
      <c r="ZZ44" s="684"/>
      <c r="AAA44" s="684"/>
    </row>
    <row r="45" spans="1:703" ht="21" customHeight="1">
      <c r="C45" s="86" t="s">
        <v>436</v>
      </c>
      <c r="D45" s="111"/>
      <c r="E45" s="111"/>
      <c r="F45" s="111"/>
      <c r="G45" s="112"/>
      <c r="H45" s="1071"/>
      <c r="I45" s="1071"/>
      <c r="J45" s="1071"/>
      <c r="K45" s="1071"/>
      <c r="L45" s="1071"/>
      <c r="M45" s="1071"/>
      <c r="N45" s="1071"/>
      <c r="O45" s="1071"/>
      <c r="P45" s="1071"/>
      <c r="Q45" s="1071"/>
      <c r="R45" s="1071"/>
    </row>
    <row r="46" spans="1:703" ht="21" customHeight="1">
      <c r="C46" s="86" t="s">
        <v>437</v>
      </c>
      <c r="D46" s="111"/>
      <c r="E46" s="111"/>
      <c r="F46" s="111"/>
      <c r="G46" s="112"/>
      <c r="H46" s="1073"/>
      <c r="I46" s="1073"/>
      <c r="J46" s="1073"/>
      <c r="K46" s="1073"/>
      <c r="L46" s="1073"/>
      <c r="M46" s="1073"/>
      <c r="N46" s="1073"/>
      <c r="O46" s="1073"/>
      <c r="P46" s="1073"/>
      <c r="Q46" s="1073"/>
      <c r="R46" s="1073"/>
    </row>
    <row r="47" spans="1:703" ht="21" customHeight="1">
      <c r="C47" s="86" t="s">
        <v>438</v>
      </c>
      <c r="D47" s="111"/>
      <c r="E47" s="111"/>
      <c r="F47" s="111"/>
      <c r="G47" s="112"/>
      <c r="H47" s="1071"/>
      <c r="I47" s="1071"/>
      <c r="J47" s="1071"/>
      <c r="K47" s="1071"/>
      <c r="L47" s="1071"/>
      <c r="M47" s="1071"/>
      <c r="N47" s="1071"/>
      <c r="O47" s="1071"/>
      <c r="P47" s="1071"/>
      <c r="Q47" s="1071"/>
      <c r="R47" s="1071"/>
    </row>
    <row r="48" spans="1:703" ht="21" customHeight="1">
      <c r="C48" s="86" t="s">
        <v>439</v>
      </c>
      <c r="D48" s="111"/>
      <c r="E48" s="111"/>
      <c r="F48" s="111"/>
      <c r="G48" s="112"/>
      <c r="H48" s="1073"/>
      <c r="I48" s="1073"/>
      <c r="J48" s="1073"/>
      <c r="K48" s="1073"/>
      <c r="L48" s="1073"/>
      <c r="M48" s="1073"/>
      <c r="N48" s="1073"/>
      <c r="O48" s="1073"/>
      <c r="P48" s="1073"/>
      <c r="Q48" s="1073"/>
      <c r="R48" s="1073"/>
    </row>
    <row r="49" spans="2:19" ht="21" customHeight="1">
      <c r="C49" s="86" t="s">
        <v>440</v>
      </c>
      <c r="D49" s="111"/>
      <c r="E49" s="111"/>
      <c r="F49" s="111"/>
      <c r="G49" s="112"/>
      <c r="H49" s="1071"/>
      <c r="I49" s="1071"/>
      <c r="J49" s="1071"/>
      <c r="K49" s="1071"/>
      <c r="L49" s="1071"/>
      <c r="M49" s="1071"/>
      <c r="N49" s="1071"/>
      <c r="O49" s="1071"/>
      <c r="P49" s="1071"/>
      <c r="Q49" s="1071"/>
      <c r="R49" s="1071"/>
    </row>
    <row r="50" spans="2:19" ht="21" customHeight="1"/>
    <row r="51" spans="2:19" ht="21" customHeight="1"/>
    <row r="52" spans="2:19" ht="21" customHeight="1">
      <c r="C52" s="766" t="s">
        <v>441</v>
      </c>
    </row>
    <row r="53" spans="2:19" s="187" customFormat="1" ht="21" customHeight="1">
      <c r="B53" s="201"/>
      <c r="C53" s="201"/>
      <c r="D53" s="201"/>
      <c r="E53" s="201"/>
      <c r="F53" s="201"/>
      <c r="G53" s="201"/>
      <c r="H53" s="201"/>
      <c r="I53" s="201"/>
      <c r="J53" s="201"/>
      <c r="K53" s="201"/>
      <c r="L53" s="201"/>
      <c r="M53" s="201"/>
      <c r="N53" s="201"/>
      <c r="O53" s="201"/>
      <c r="P53" s="201"/>
      <c r="Q53" s="201"/>
      <c r="R53" s="201"/>
      <c r="S53" s="201"/>
    </row>
    <row r="54" spans="2:19" s="187" customFormat="1" ht="18" customHeight="1">
      <c r="B54" s="201"/>
      <c r="C54" s="201"/>
      <c r="D54" s="201"/>
      <c r="E54" s="201"/>
      <c r="F54" s="201"/>
      <c r="G54" s="201"/>
      <c r="H54" s="201"/>
      <c r="I54" s="201"/>
      <c r="J54" s="201"/>
      <c r="K54" s="201"/>
      <c r="L54" s="201"/>
      <c r="M54" s="201"/>
      <c r="N54" s="201"/>
      <c r="O54" s="201"/>
      <c r="P54" s="201"/>
      <c r="Q54" s="201"/>
      <c r="R54" s="201"/>
      <c r="S54" s="201"/>
    </row>
    <row r="55" spans="2:19" s="187" customFormat="1" ht="18" customHeight="1">
      <c r="B55" s="201"/>
      <c r="C55" s="201"/>
      <c r="D55" s="201"/>
      <c r="E55" s="201"/>
      <c r="F55" s="201"/>
      <c r="G55" s="201"/>
      <c r="H55" s="201"/>
      <c r="I55" s="201"/>
      <c r="J55" s="201"/>
      <c r="K55" s="201"/>
      <c r="L55" s="201"/>
      <c r="M55" s="201"/>
      <c r="N55" s="201"/>
      <c r="O55" s="201"/>
      <c r="P55" s="201"/>
      <c r="Q55" s="201"/>
      <c r="R55" s="201"/>
      <c r="S55" s="201"/>
    </row>
    <row r="56" spans="2:19" s="187" customFormat="1" ht="18" customHeight="1">
      <c r="B56" s="201"/>
      <c r="C56" s="201"/>
      <c r="D56" s="201"/>
      <c r="E56" s="201"/>
      <c r="F56" s="201"/>
      <c r="G56" s="201"/>
      <c r="H56" s="201"/>
      <c r="I56" s="201"/>
      <c r="J56" s="201"/>
      <c r="K56" s="201"/>
      <c r="L56" s="201"/>
      <c r="M56" s="201"/>
      <c r="N56" s="201"/>
      <c r="O56" s="201"/>
      <c r="P56" s="201"/>
      <c r="Q56" s="201"/>
      <c r="R56" s="201"/>
      <c r="S56" s="201"/>
    </row>
    <row r="57" spans="2:19" s="187" customFormat="1" ht="18" customHeight="1">
      <c r="B57" s="201"/>
      <c r="C57" s="201"/>
      <c r="D57" s="201"/>
      <c r="E57" s="201"/>
      <c r="F57" s="201"/>
      <c r="G57" s="201"/>
      <c r="H57" s="201"/>
      <c r="I57" s="201"/>
      <c r="J57" s="201"/>
      <c r="K57" s="201"/>
      <c r="L57" s="201"/>
      <c r="M57" s="201"/>
      <c r="N57" s="201"/>
      <c r="O57" s="201"/>
      <c r="P57" s="201"/>
      <c r="Q57" s="201"/>
      <c r="R57" s="201"/>
      <c r="S57" s="201"/>
    </row>
    <row r="58" spans="2:19" s="187" customFormat="1" ht="18" customHeight="1">
      <c r="B58" s="201"/>
      <c r="C58" s="201"/>
      <c r="D58" s="201"/>
      <c r="E58" s="201"/>
      <c r="F58" s="201"/>
      <c r="G58" s="201"/>
      <c r="H58" s="201"/>
      <c r="I58" s="201"/>
      <c r="J58" s="201"/>
      <c r="K58" s="201"/>
      <c r="L58" s="201"/>
      <c r="M58" s="201"/>
      <c r="N58" s="201"/>
      <c r="O58" s="201"/>
      <c r="P58" s="201"/>
      <c r="Q58" s="201"/>
      <c r="R58" s="201"/>
      <c r="S58" s="201"/>
    </row>
    <row r="59" spans="2:19" s="187" customFormat="1" ht="18" customHeight="1">
      <c r="B59" s="201"/>
      <c r="C59" s="201"/>
      <c r="D59" s="201"/>
      <c r="E59" s="201"/>
      <c r="F59" s="201"/>
      <c r="G59" s="201"/>
      <c r="H59" s="201"/>
      <c r="I59" s="201"/>
      <c r="J59" s="201"/>
      <c r="K59" s="201"/>
      <c r="L59" s="201"/>
      <c r="M59" s="201"/>
      <c r="N59" s="201"/>
      <c r="O59" s="201"/>
      <c r="P59" s="201"/>
      <c r="Q59" s="201"/>
      <c r="R59" s="201"/>
      <c r="S59" s="201"/>
    </row>
    <row r="60" spans="2:19" s="187" customFormat="1" ht="18" customHeight="1">
      <c r="B60" s="201"/>
      <c r="C60" s="201"/>
      <c r="D60" s="201"/>
      <c r="E60" s="201"/>
      <c r="F60" s="201"/>
      <c r="G60" s="201"/>
      <c r="H60" s="201"/>
      <c r="I60" s="201"/>
      <c r="J60" s="201"/>
      <c r="K60" s="201"/>
      <c r="L60" s="201"/>
      <c r="M60" s="201"/>
      <c r="N60" s="201"/>
      <c r="O60" s="201"/>
      <c r="P60" s="201"/>
      <c r="Q60" s="201"/>
      <c r="R60" s="201"/>
      <c r="S60" s="201"/>
    </row>
    <row r="61" spans="2:19" s="187" customFormat="1" ht="18" customHeight="1">
      <c r="B61" s="201"/>
      <c r="C61" s="201"/>
      <c r="D61" s="201"/>
      <c r="E61" s="201"/>
      <c r="F61" s="201"/>
      <c r="G61" s="201"/>
      <c r="H61" s="201"/>
      <c r="I61" s="201"/>
      <c r="J61" s="201"/>
      <c r="K61" s="201"/>
      <c r="L61" s="201"/>
      <c r="M61" s="201"/>
      <c r="N61" s="201"/>
      <c r="O61" s="201"/>
      <c r="P61" s="201"/>
      <c r="Q61" s="201"/>
      <c r="R61" s="201"/>
      <c r="S61" s="201"/>
    </row>
    <row r="62" spans="2:19" s="187" customFormat="1" ht="18" customHeight="1">
      <c r="B62" s="201"/>
      <c r="C62" s="201"/>
      <c r="D62" s="201"/>
      <c r="E62" s="201"/>
      <c r="F62" s="201"/>
      <c r="G62" s="201"/>
      <c r="H62" s="201"/>
      <c r="I62" s="201"/>
      <c r="J62" s="201"/>
      <c r="K62" s="201"/>
      <c r="L62" s="201"/>
      <c r="M62" s="201"/>
      <c r="N62" s="201"/>
      <c r="O62" s="201"/>
      <c r="P62" s="201"/>
      <c r="Q62" s="201"/>
      <c r="R62" s="201"/>
      <c r="S62" s="201"/>
    </row>
    <row r="63" spans="2:19" s="187" customFormat="1" ht="18" customHeight="1">
      <c r="B63" s="201"/>
      <c r="C63" s="201"/>
      <c r="D63" s="201"/>
      <c r="E63" s="201"/>
      <c r="F63" s="201"/>
      <c r="G63" s="201"/>
      <c r="H63" s="201"/>
      <c r="I63" s="201"/>
      <c r="J63" s="201"/>
      <c r="K63" s="201"/>
      <c r="L63" s="201"/>
      <c r="M63" s="201"/>
      <c r="N63" s="201"/>
      <c r="O63" s="201"/>
      <c r="P63" s="201"/>
      <c r="Q63" s="201"/>
      <c r="R63" s="201"/>
      <c r="S63" s="201"/>
    </row>
    <row r="64" spans="2:19" s="187" customFormat="1" ht="18" customHeight="1">
      <c r="B64" s="201"/>
      <c r="C64" s="201"/>
      <c r="D64" s="201"/>
      <c r="E64" s="201"/>
      <c r="F64" s="201"/>
      <c r="G64" s="201"/>
      <c r="H64" s="201"/>
      <c r="I64" s="201"/>
      <c r="J64" s="201"/>
      <c r="K64" s="201"/>
      <c r="L64" s="201"/>
      <c r="M64" s="201"/>
      <c r="N64" s="201"/>
      <c r="O64" s="201"/>
      <c r="P64" s="201"/>
      <c r="Q64" s="201"/>
      <c r="R64" s="201"/>
      <c r="S64" s="201"/>
    </row>
    <row r="65" spans="2:19" s="187" customFormat="1" ht="18" customHeight="1">
      <c r="B65" s="201"/>
      <c r="C65" s="201"/>
      <c r="D65" s="201"/>
      <c r="E65" s="201"/>
      <c r="F65" s="201"/>
      <c r="G65" s="201"/>
      <c r="H65" s="201"/>
      <c r="I65" s="201"/>
      <c r="J65" s="201"/>
      <c r="K65" s="201"/>
      <c r="L65" s="201"/>
      <c r="M65" s="201"/>
      <c r="N65" s="201"/>
      <c r="O65" s="201"/>
      <c r="P65" s="201"/>
      <c r="Q65" s="201"/>
      <c r="R65" s="201"/>
      <c r="S65" s="201"/>
    </row>
    <row r="66" spans="2:19" s="187" customFormat="1" ht="18" customHeight="1">
      <c r="B66" s="201"/>
      <c r="C66" s="201"/>
      <c r="D66" s="201"/>
      <c r="E66" s="201"/>
      <c r="F66" s="201"/>
      <c r="G66" s="201"/>
      <c r="H66" s="201"/>
      <c r="I66" s="201"/>
      <c r="J66" s="201"/>
      <c r="K66" s="201"/>
      <c r="L66" s="201"/>
      <c r="M66" s="201"/>
      <c r="N66" s="201"/>
      <c r="O66" s="201"/>
      <c r="P66" s="201"/>
      <c r="Q66" s="201"/>
      <c r="R66" s="201"/>
      <c r="S66" s="201"/>
    </row>
    <row r="67" spans="2:19" s="187" customFormat="1" ht="18" customHeight="1">
      <c r="B67" s="201"/>
      <c r="C67" s="201"/>
      <c r="D67" s="201"/>
      <c r="E67" s="201"/>
      <c r="F67" s="201"/>
      <c r="G67" s="201"/>
      <c r="H67" s="201"/>
      <c r="I67" s="201"/>
      <c r="J67" s="201"/>
      <c r="K67" s="201"/>
      <c r="L67" s="201"/>
      <c r="M67" s="201"/>
      <c r="N67" s="201"/>
      <c r="O67" s="201"/>
      <c r="P67" s="201"/>
      <c r="Q67" s="201"/>
      <c r="R67" s="201"/>
      <c r="S67" s="201"/>
    </row>
    <row r="68" spans="2:19" s="187" customFormat="1" ht="18" customHeight="1">
      <c r="B68" s="201"/>
      <c r="C68" s="201"/>
      <c r="D68" s="201"/>
      <c r="E68" s="201"/>
      <c r="F68" s="201"/>
      <c r="G68" s="201"/>
      <c r="H68" s="201"/>
      <c r="I68" s="201"/>
      <c r="J68" s="201"/>
      <c r="K68" s="201"/>
      <c r="L68" s="201"/>
      <c r="M68" s="201"/>
      <c r="N68" s="201"/>
      <c r="O68" s="201"/>
      <c r="P68" s="201"/>
      <c r="Q68" s="201"/>
      <c r="R68" s="201"/>
      <c r="S68" s="201"/>
    </row>
    <row r="69" spans="2:19" s="187" customFormat="1" ht="18" customHeight="1">
      <c r="B69" s="201"/>
      <c r="C69" s="201"/>
      <c r="D69" s="201"/>
      <c r="E69" s="201"/>
      <c r="F69" s="201"/>
      <c r="G69" s="201"/>
      <c r="H69" s="201"/>
      <c r="I69" s="201"/>
      <c r="J69" s="201"/>
      <c r="K69" s="201"/>
      <c r="L69" s="201"/>
      <c r="M69" s="201"/>
      <c r="N69" s="201"/>
      <c r="O69" s="201"/>
      <c r="P69" s="201"/>
      <c r="Q69" s="201"/>
      <c r="R69" s="201"/>
      <c r="S69" s="201"/>
    </row>
    <row r="70" spans="2:19" s="187" customFormat="1" ht="18" customHeight="1">
      <c r="B70" s="201"/>
      <c r="C70" s="201"/>
      <c r="D70" s="201"/>
      <c r="E70" s="201"/>
      <c r="F70" s="201"/>
      <c r="G70" s="201"/>
      <c r="H70" s="201"/>
      <c r="I70" s="201"/>
      <c r="J70" s="201"/>
      <c r="K70" s="201"/>
      <c r="L70" s="201"/>
      <c r="M70" s="201"/>
      <c r="N70" s="201"/>
      <c r="O70" s="201"/>
      <c r="P70" s="201"/>
      <c r="Q70" s="201"/>
      <c r="R70" s="201"/>
      <c r="S70" s="201"/>
    </row>
    <row r="71" spans="2:19" s="187" customFormat="1" ht="18" customHeight="1">
      <c r="B71" s="201"/>
      <c r="C71" s="201"/>
      <c r="D71" s="201"/>
      <c r="E71" s="201"/>
      <c r="F71" s="201"/>
      <c r="G71" s="201"/>
      <c r="H71" s="201"/>
      <c r="I71" s="201"/>
      <c r="J71" s="201"/>
      <c r="K71" s="201"/>
      <c r="L71" s="201"/>
      <c r="M71" s="201"/>
      <c r="N71" s="201"/>
      <c r="O71" s="201"/>
      <c r="P71" s="201"/>
      <c r="Q71" s="201"/>
      <c r="R71" s="201"/>
      <c r="S71" s="201"/>
    </row>
    <row r="72" spans="2:19" s="187" customFormat="1" ht="18" customHeight="1">
      <c r="B72" s="201"/>
      <c r="C72" s="201"/>
      <c r="D72" s="201"/>
      <c r="E72" s="201"/>
      <c r="F72" s="201"/>
      <c r="G72" s="201"/>
      <c r="H72" s="201"/>
      <c r="I72" s="201"/>
      <c r="J72" s="201"/>
      <c r="K72" s="201"/>
      <c r="L72" s="201"/>
      <c r="M72" s="201"/>
      <c r="N72" s="201"/>
      <c r="O72" s="201"/>
      <c r="P72" s="201"/>
      <c r="Q72" s="201"/>
      <c r="R72" s="201"/>
      <c r="S72" s="201"/>
    </row>
    <row r="73" spans="2:19" s="187" customFormat="1" ht="18" customHeight="1">
      <c r="B73" s="201"/>
      <c r="C73" s="201"/>
      <c r="D73" s="201"/>
      <c r="E73" s="201"/>
      <c r="F73" s="201"/>
      <c r="G73" s="201"/>
      <c r="H73" s="201"/>
      <c r="I73" s="201"/>
      <c r="J73" s="201"/>
      <c r="K73" s="201"/>
      <c r="L73" s="201"/>
      <c r="M73" s="201"/>
      <c r="N73" s="201"/>
      <c r="O73" s="201"/>
      <c r="P73" s="201"/>
      <c r="Q73" s="201"/>
      <c r="R73" s="201"/>
      <c r="S73" s="201"/>
    </row>
    <row r="74" spans="2:19" s="187" customFormat="1" ht="18" customHeight="1">
      <c r="B74" s="201"/>
      <c r="C74" s="201"/>
      <c r="D74" s="201"/>
      <c r="E74" s="201"/>
      <c r="F74" s="201"/>
      <c r="G74" s="201"/>
      <c r="H74" s="201"/>
      <c r="I74" s="201"/>
      <c r="J74" s="201"/>
      <c r="K74" s="201"/>
      <c r="L74" s="201"/>
      <c r="M74" s="201"/>
      <c r="N74" s="201"/>
      <c r="O74" s="201"/>
      <c r="P74" s="201"/>
      <c r="Q74" s="201"/>
      <c r="R74" s="201"/>
      <c r="S74" s="201"/>
    </row>
    <row r="75" spans="2:19" s="187" customFormat="1" ht="18" customHeight="1">
      <c r="B75" s="201"/>
      <c r="C75" s="201"/>
      <c r="D75" s="201"/>
      <c r="E75" s="201"/>
      <c r="F75" s="201"/>
      <c r="G75" s="201"/>
      <c r="H75" s="201"/>
      <c r="I75" s="201"/>
      <c r="J75" s="201"/>
      <c r="K75" s="201"/>
      <c r="L75" s="201"/>
      <c r="M75" s="201"/>
      <c r="N75" s="201"/>
      <c r="O75" s="201"/>
      <c r="P75" s="201"/>
      <c r="Q75" s="201"/>
      <c r="R75" s="201"/>
      <c r="S75" s="201"/>
    </row>
    <row r="76" spans="2:19" s="187" customFormat="1" ht="18" customHeight="1">
      <c r="B76" s="201"/>
      <c r="C76" s="201"/>
      <c r="D76" s="201"/>
      <c r="E76" s="201"/>
      <c r="F76" s="201"/>
      <c r="G76" s="201"/>
      <c r="H76" s="201"/>
      <c r="I76" s="201"/>
      <c r="J76" s="201"/>
      <c r="K76" s="201"/>
      <c r="L76" s="201"/>
      <c r="M76" s="201"/>
      <c r="N76" s="201"/>
      <c r="O76" s="201"/>
      <c r="P76" s="201"/>
      <c r="Q76" s="201"/>
      <c r="R76" s="201"/>
      <c r="S76" s="201"/>
    </row>
    <row r="77" spans="2:19" s="187" customFormat="1" ht="18" customHeight="1">
      <c r="B77" s="201"/>
      <c r="C77" s="201"/>
      <c r="D77" s="201"/>
      <c r="E77" s="201"/>
      <c r="F77" s="201"/>
      <c r="G77" s="201"/>
      <c r="H77" s="201"/>
      <c r="I77" s="201"/>
      <c r="J77" s="201"/>
      <c r="K77" s="201"/>
      <c r="L77" s="201"/>
      <c r="M77" s="201"/>
      <c r="N77" s="201"/>
      <c r="O77" s="201"/>
      <c r="P77" s="201"/>
      <c r="Q77" s="201"/>
      <c r="R77" s="201"/>
      <c r="S77" s="201"/>
    </row>
    <row r="78" spans="2:19" s="187" customFormat="1" ht="18" customHeight="1">
      <c r="B78" s="201"/>
      <c r="C78" s="201"/>
      <c r="D78" s="201"/>
      <c r="E78" s="201"/>
      <c r="F78" s="201"/>
      <c r="G78" s="201"/>
      <c r="H78" s="201"/>
      <c r="I78" s="201"/>
      <c r="J78" s="201"/>
      <c r="K78" s="201"/>
      <c r="L78" s="201"/>
      <c r="M78" s="201"/>
      <c r="N78" s="201"/>
      <c r="O78" s="201"/>
      <c r="P78" s="201"/>
      <c r="Q78" s="201"/>
      <c r="R78" s="201"/>
      <c r="S78" s="201"/>
    </row>
    <row r="79" spans="2:19" s="187" customFormat="1" ht="18" customHeight="1">
      <c r="B79" s="201"/>
      <c r="C79" s="201"/>
      <c r="D79" s="201"/>
      <c r="E79" s="201"/>
      <c r="F79" s="201"/>
      <c r="G79" s="201"/>
      <c r="H79" s="201"/>
      <c r="I79" s="201"/>
      <c r="J79" s="201"/>
      <c r="K79" s="201"/>
      <c r="L79" s="201"/>
      <c r="M79" s="201"/>
      <c r="N79" s="201"/>
      <c r="O79" s="201"/>
      <c r="P79" s="201"/>
      <c r="Q79" s="201"/>
      <c r="R79" s="201"/>
      <c r="S79" s="201"/>
    </row>
    <row r="80" spans="2:19" s="187" customFormat="1" ht="18" customHeight="1">
      <c r="B80" s="201"/>
      <c r="C80" s="201"/>
      <c r="D80" s="201"/>
      <c r="E80" s="201"/>
      <c r="F80" s="201"/>
      <c r="G80" s="201"/>
      <c r="H80" s="201"/>
      <c r="I80" s="201"/>
      <c r="J80" s="201"/>
      <c r="K80" s="201"/>
      <c r="L80" s="201"/>
      <c r="M80" s="201"/>
      <c r="N80" s="201"/>
      <c r="O80" s="201"/>
      <c r="P80" s="201"/>
      <c r="Q80" s="201"/>
      <c r="R80" s="201"/>
      <c r="S80" s="201"/>
    </row>
    <row r="81" spans="2:19" s="187" customFormat="1" ht="18" customHeight="1">
      <c r="B81" s="201"/>
      <c r="C81" s="201"/>
      <c r="D81" s="201"/>
      <c r="E81" s="201"/>
      <c r="F81" s="201"/>
      <c r="G81" s="201"/>
      <c r="H81" s="201"/>
      <c r="I81" s="201"/>
      <c r="J81" s="201"/>
      <c r="K81" s="201"/>
      <c r="L81" s="201"/>
      <c r="M81" s="201"/>
      <c r="N81" s="201"/>
      <c r="O81" s="201"/>
      <c r="P81" s="201"/>
      <c r="Q81" s="201"/>
      <c r="R81" s="201"/>
      <c r="S81" s="201"/>
    </row>
    <row r="82" spans="2:19" s="187" customFormat="1" ht="18" customHeight="1">
      <c r="B82" s="201"/>
      <c r="C82" s="201"/>
      <c r="D82" s="201"/>
      <c r="E82" s="201"/>
      <c r="F82" s="201"/>
      <c r="G82" s="201"/>
      <c r="H82" s="201"/>
      <c r="I82" s="201"/>
      <c r="J82" s="201"/>
      <c r="K82" s="201"/>
      <c r="L82" s="201"/>
      <c r="M82" s="201"/>
      <c r="N82" s="201"/>
      <c r="O82" s="201"/>
      <c r="P82" s="201"/>
      <c r="Q82" s="201"/>
      <c r="R82" s="201"/>
      <c r="S82" s="201"/>
    </row>
    <row r="83" spans="2:19" s="187" customFormat="1" ht="18" customHeight="1">
      <c r="B83" s="201"/>
      <c r="C83" s="201"/>
      <c r="D83" s="201"/>
      <c r="E83" s="201"/>
      <c r="F83" s="201"/>
      <c r="G83" s="201"/>
      <c r="H83" s="201"/>
      <c r="I83" s="201"/>
      <c r="J83" s="201"/>
      <c r="K83" s="201"/>
      <c r="L83" s="201"/>
      <c r="M83" s="201"/>
      <c r="N83" s="201"/>
      <c r="O83" s="201"/>
      <c r="P83" s="201"/>
      <c r="Q83" s="201"/>
      <c r="R83" s="201"/>
      <c r="S83" s="201"/>
    </row>
    <row r="84" spans="2:19" s="187" customFormat="1" ht="18" customHeight="1">
      <c r="B84" s="201"/>
      <c r="C84" s="201"/>
      <c r="D84" s="201"/>
      <c r="E84" s="201"/>
      <c r="F84" s="201"/>
      <c r="G84" s="201"/>
      <c r="H84" s="201"/>
      <c r="I84" s="201"/>
      <c r="J84" s="201"/>
      <c r="K84" s="201"/>
      <c r="L84" s="201"/>
      <c r="M84" s="201"/>
      <c r="N84" s="201"/>
      <c r="O84" s="201"/>
      <c r="P84" s="201"/>
      <c r="Q84" s="201"/>
      <c r="R84" s="201"/>
      <c r="S84" s="201"/>
    </row>
    <row r="85" spans="2:19" s="187" customFormat="1" ht="18" customHeight="1">
      <c r="B85" s="201"/>
      <c r="C85" s="201"/>
      <c r="D85" s="201"/>
      <c r="E85" s="201"/>
      <c r="F85" s="201"/>
      <c r="G85" s="201"/>
      <c r="H85" s="201"/>
      <c r="I85" s="201"/>
      <c r="J85" s="201"/>
      <c r="K85" s="201"/>
      <c r="L85" s="201"/>
      <c r="M85" s="201"/>
      <c r="N85" s="201"/>
      <c r="O85" s="201"/>
      <c r="P85" s="201"/>
      <c r="Q85" s="201"/>
      <c r="R85" s="201"/>
      <c r="S85" s="201"/>
    </row>
    <row r="86" spans="2:19" s="187" customFormat="1" ht="18" customHeight="1">
      <c r="B86" s="201"/>
      <c r="C86" s="201"/>
      <c r="D86" s="201"/>
      <c r="E86" s="201"/>
      <c r="F86" s="201"/>
      <c r="G86" s="201"/>
      <c r="H86" s="201"/>
      <c r="I86" s="201"/>
      <c r="J86" s="201"/>
      <c r="K86" s="201"/>
      <c r="L86" s="201"/>
      <c r="M86" s="201"/>
      <c r="N86" s="201"/>
      <c r="O86" s="201"/>
      <c r="P86" s="201"/>
      <c r="Q86" s="201"/>
      <c r="R86" s="201"/>
      <c r="S86" s="201"/>
    </row>
    <row r="87" spans="2:19" s="187" customFormat="1" ht="18" customHeight="1">
      <c r="B87" s="201"/>
      <c r="C87" s="201"/>
      <c r="D87" s="201"/>
      <c r="E87" s="201"/>
      <c r="F87" s="201"/>
      <c r="G87" s="201"/>
      <c r="H87" s="201"/>
      <c r="I87" s="201"/>
      <c r="J87" s="201"/>
      <c r="K87" s="201"/>
      <c r="L87" s="201"/>
      <c r="M87" s="201"/>
      <c r="N87" s="201"/>
      <c r="O87" s="201"/>
      <c r="P87" s="201"/>
      <c r="Q87" s="201"/>
      <c r="R87" s="201"/>
      <c r="S87" s="201"/>
    </row>
    <row r="88" spans="2:19" s="187" customFormat="1" ht="18" customHeight="1">
      <c r="B88" s="201"/>
      <c r="C88" s="201"/>
      <c r="D88" s="201"/>
      <c r="E88" s="201"/>
      <c r="F88" s="201"/>
      <c r="G88" s="201"/>
      <c r="H88" s="201"/>
      <c r="I88" s="201"/>
      <c r="J88" s="201"/>
      <c r="K88" s="201"/>
      <c r="L88" s="201"/>
      <c r="M88" s="201"/>
      <c r="N88" s="201"/>
      <c r="O88" s="201"/>
      <c r="P88" s="201"/>
      <c r="Q88" s="201"/>
      <c r="R88" s="201"/>
      <c r="S88" s="201"/>
    </row>
    <row r="89" spans="2:19" s="187" customFormat="1" ht="18" customHeight="1">
      <c r="B89" s="201"/>
      <c r="C89" s="201"/>
      <c r="D89" s="201"/>
      <c r="E89" s="201"/>
      <c r="F89" s="201"/>
      <c r="G89" s="201"/>
      <c r="H89" s="201"/>
      <c r="I89" s="201"/>
      <c r="J89" s="201"/>
      <c r="K89" s="201"/>
      <c r="L89" s="201"/>
      <c r="M89" s="201"/>
      <c r="N89" s="201"/>
      <c r="O89" s="201"/>
      <c r="P89" s="201"/>
      <c r="Q89" s="201"/>
      <c r="R89" s="201"/>
      <c r="S89" s="201"/>
    </row>
    <row r="90" spans="2:19" s="187" customFormat="1" ht="18" customHeight="1">
      <c r="B90" s="201"/>
      <c r="C90" s="201"/>
      <c r="D90" s="201"/>
      <c r="E90" s="201"/>
      <c r="F90" s="201"/>
      <c r="G90" s="201"/>
      <c r="H90" s="201"/>
      <c r="I90" s="201"/>
      <c r="J90" s="201"/>
      <c r="K90" s="201"/>
      <c r="L90" s="201"/>
      <c r="M90" s="201"/>
      <c r="N90" s="201"/>
      <c r="O90" s="201"/>
      <c r="P90" s="201"/>
      <c r="Q90" s="201"/>
      <c r="R90" s="201"/>
      <c r="S90" s="201"/>
    </row>
    <row r="91" spans="2:19" s="187" customFormat="1" ht="18" customHeight="1">
      <c r="B91" s="201"/>
      <c r="C91" s="201"/>
      <c r="D91" s="201"/>
      <c r="E91" s="201"/>
      <c r="F91" s="201"/>
      <c r="G91" s="201"/>
      <c r="H91" s="201"/>
      <c r="I91" s="201"/>
      <c r="J91" s="201"/>
      <c r="K91" s="201"/>
      <c r="L91" s="201"/>
      <c r="M91" s="201"/>
      <c r="N91" s="201"/>
      <c r="O91" s="201"/>
      <c r="P91" s="201"/>
      <c r="Q91" s="201"/>
      <c r="R91" s="201"/>
      <c r="S91" s="201"/>
    </row>
    <row r="92" spans="2:19" s="187" customFormat="1" ht="18" customHeight="1">
      <c r="B92" s="201"/>
      <c r="C92" s="201"/>
      <c r="D92" s="201"/>
      <c r="E92" s="201"/>
      <c r="F92" s="201"/>
      <c r="G92" s="201"/>
      <c r="H92" s="201"/>
      <c r="I92" s="201"/>
      <c r="J92" s="201"/>
      <c r="K92" s="201"/>
      <c r="L92" s="201"/>
      <c r="M92" s="201"/>
      <c r="N92" s="201"/>
      <c r="O92" s="201"/>
      <c r="P92" s="201"/>
      <c r="Q92" s="201"/>
      <c r="R92" s="201"/>
      <c r="S92" s="201"/>
    </row>
    <row r="93" spans="2:19" s="187" customFormat="1" ht="18" customHeight="1">
      <c r="B93" s="201"/>
      <c r="C93" s="201"/>
      <c r="D93" s="201"/>
      <c r="E93" s="201"/>
      <c r="F93" s="201"/>
      <c r="G93" s="201"/>
      <c r="H93" s="201"/>
      <c r="I93" s="201"/>
      <c r="J93" s="201"/>
      <c r="K93" s="201"/>
      <c r="L93" s="201"/>
      <c r="M93" s="201"/>
      <c r="N93" s="201"/>
      <c r="O93" s="201"/>
      <c r="P93" s="201"/>
      <c r="Q93" s="201"/>
      <c r="R93" s="201"/>
      <c r="S93" s="201"/>
    </row>
    <row r="94" spans="2:19" s="187" customFormat="1" ht="18" customHeight="1">
      <c r="B94" s="201"/>
      <c r="C94" s="201"/>
      <c r="D94" s="201"/>
      <c r="E94" s="201"/>
      <c r="F94" s="201"/>
      <c r="G94" s="201"/>
      <c r="H94" s="201"/>
      <c r="I94" s="201"/>
      <c r="J94" s="201"/>
      <c r="K94" s="201"/>
      <c r="L94" s="201"/>
      <c r="M94" s="201"/>
      <c r="N94" s="201"/>
      <c r="O94" s="201"/>
      <c r="P94" s="201"/>
      <c r="Q94" s="201"/>
      <c r="R94" s="201"/>
      <c r="S94" s="201"/>
    </row>
    <row r="95" spans="2:19" s="187" customFormat="1" ht="18" customHeight="1">
      <c r="B95" s="201"/>
      <c r="C95" s="201"/>
      <c r="D95" s="201"/>
      <c r="E95" s="201"/>
      <c r="F95" s="201"/>
      <c r="G95" s="201"/>
      <c r="H95" s="201"/>
      <c r="I95" s="201"/>
      <c r="J95" s="201"/>
      <c r="K95" s="201"/>
      <c r="L95" s="201"/>
      <c r="M95" s="201"/>
      <c r="N95" s="201"/>
      <c r="O95" s="201"/>
      <c r="P95" s="201"/>
      <c r="Q95" s="201"/>
      <c r="R95" s="201"/>
      <c r="S95" s="201"/>
    </row>
    <row r="96" spans="2:19" s="187" customFormat="1" ht="18" customHeight="1">
      <c r="B96" s="201"/>
      <c r="C96" s="201"/>
      <c r="D96" s="201"/>
      <c r="E96" s="201"/>
      <c r="F96" s="201"/>
      <c r="G96" s="201"/>
      <c r="H96" s="201"/>
      <c r="I96" s="201"/>
      <c r="J96" s="201"/>
      <c r="K96" s="201"/>
      <c r="L96" s="201"/>
      <c r="M96" s="201"/>
      <c r="N96" s="201"/>
      <c r="O96" s="201"/>
      <c r="P96" s="201"/>
      <c r="Q96" s="201"/>
      <c r="R96" s="201"/>
      <c r="S96" s="201"/>
    </row>
    <row r="97" spans="2:19" s="187" customFormat="1" ht="18" customHeight="1">
      <c r="B97" s="201"/>
      <c r="C97" s="201"/>
      <c r="D97" s="201"/>
      <c r="E97" s="201"/>
      <c r="F97" s="201"/>
      <c r="G97" s="201"/>
      <c r="H97" s="201"/>
      <c r="I97" s="201"/>
      <c r="J97" s="201"/>
      <c r="K97" s="201"/>
      <c r="L97" s="201"/>
      <c r="M97" s="201"/>
      <c r="N97" s="201"/>
      <c r="O97" s="201"/>
      <c r="P97" s="201"/>
      <c r="Q97" s="201"/>
      <c r="R97" s="201"/>
      <c r="S97" s="201"/>
    </row>
    <row r="98" spans="2:19" s="187" customFormat="1" ht="18" customHeight="1">
      <c r="B98" s="201"/>
      <c r="C98" s="201"/>
      <c r="D98" s="201"/>
      <c r="E98" s="201"/>
      <c r="F98" s="201"/>
      <c r="G98" s="201"/>
      <c r="H98" s="201"/>
      <c r="I98" s="201"/>
      <c r="J98" s="201"/>
      <c r="K98" s="201"/>
      <c r="L98" s="201"/>
      <c r="M98" s="201"/>
      <c r="N98" s="201"/>
      <c r="O98" s="201"/>
      <c r="P98" s="201"/>
      <c r="Q98" s="201"/>
      <c r="R98" s="201"/>
      <c r="S98" s="201"/>
    </row>
    <row r="99" spans="2:19" s="187" customFormat="1" ht="18" customHeight="1">
      <c r="B99" s="201"/>
      <c r="C99" s="201"/>
      <c r="D99" s="201"/>
      <c r="E99" s="201"/>
      <c r="F99" s="201"/>
      <c r="G99" s="201"/>
      <c r="H99" s="201"/>
      <c r="I99" s="201"/>
      <c r="J99" s="201"/>
      <c r="K99" s="201"/>
      <c r="L99" s="201"/>
      <c r="M99" s="201"/>
      <c r="N99" s="201"/>
      <c r="O99" s="201"/>
      <c r="P99" s="201"/>
      <c r="Q99" s="201"/>
      <c r="R99" s="201"/>
      <c r="S99" s="201"/>
    </row>
    <row r="100" spans="2:19" s="187" customFormat="1" ht="18" customHeight="1">
      <c r="B100" s="201"/>
      <c r="C100" s="201"/>
      <c r="D100" s="201"/>
      <c r="E100" s="201"/>
      <c r="F100" s="201"/>
      <c r="G100" s="201"/>
      <c r="H100" s="201"/>
      <c r="I100" s="201"/>
      <c r="J100" s="201"/>
      <c r="K100" s="201"/>
      <c r="L100" s="201"/>
      <c r="M100" s="201"/>
      <c r="N100" s="201"/>
      <c r="O100" s="201"/>
      <c r="P100" s="201"/>
      <c r="Q100" s="201"/>
      <c r="R100" s="201"/>
      <c r="S100" s="201"/>
    </row>
    <row r="101" spans="2:19" s="187" customFormat="1" ht="18" customHeight="1">
      <c r="B101" s="201"/>
      <c r="C101" s="201"/>
      <c r="D101" s="201"/>
      <c r="E101" s="201"/>
      <c r="F101" s="201"/>
      <c r="G101" s="201"/>
      <c r="H101" s="201"/>
      <c r="I101" s="201"/>
      <c r="J101" s="201"/>
      <c r="K101" s="201"/>
      <c r="L101" s="201"/>
      <c r="M101" s="201"/>
      <c r="N101" s="201"/>
      <c r="O101" s="201"/>
      <c r="P101" s="201"/>
      <c r="Q101" s="201"/>
      <c r="R101" s="201"/>
      <c r="S101" s="201"/>
    </row>
    <row r="102" spans="2:19" s="187" customFormat="1" ht="18" customHeight="1">
      <c r="B102" s="201"/>
      <c r="C102" s="201"/>
      <c r="D102" s="201"/>
      <c r="E102" s="201"/>
      <c r="F102" s="201"/>
      <c r="G102" s="201"/>
      <c r="H102" s="201"/>
      <c r="I102" s="201"/>
      <c r="J102" s="201"/>
      <c r="K102" s="201"/>
      <c r="L102" s="201"/>
      <c r="M102" s="201"/>
      <c r="N102" s="201"/>
      <c r="O102" s="201"/>
      <c r="P102" s="201"/>
      <c r="Q102" s="201"/>
      <c r="R102" s="201"/>
      <c r="S102" s="201"/>
    </row>
    <row r="103" spans="2:19" s="187" customFormat="1" ht="18" customHeight="1">
      <c r="B103" s="201"/>
      <c r="C103" s="201"/>
      <c r="D103" s="201"/>
      <c r="E103" s="201"/>
      <c r="F103" s="201"/>
      <c r="G103" s="201"/>
      <c r="H103" s="201"/>
      <c r="I103" s="201"/>
      <c r="J103" s="201"/>
      <c r="K103" s="201"/>
      <c r="L103" s="201"/>
      <c r="M103" s="201"/>
      <c r="N103" s="201"/>
      <c r="O103" s="201"/>
      <c r="P103" s="201"/>
      <c r="Q103" s="201"/>
      <c r="R103" s="201"/>
      <c r="S103" s="201"/>
    </row>
    <row r="104" spans="2:19" s="187" customFormat="1" ht="18" customHeight="1">
      <c r="B104" s="201"/>
      <c r="C104" s="201"/>
      <c r="D104" s="201"/>
      <c r="E104" s="201"/>
      <c r="F104" s="201"/>
      <c r="G104" s="201"/>
      <c r="H104" s="201"/>
      <c r="I104" s="201"/>
      <c r="J104" s="201"/>
      <c r="K104" s="201"/>
      <c r="L104" s="201"/>
      <c r="M104" s="201"/>
      <c r="N104" s="201"/>
      <c r="O104" s="201"/>
      <c r="P104" s="201"/>
      <c r="Q104" s="201"/>
      <c r="R104" s="201"/>
      <c r="S104" s="201"/>
    </row>
    <row r="105" spans="2:19" s="187" customFormat="1" ht="18" customHeight="1">
      <c r="B105" s="201"/>
      <c r="C105" s="201"/>
      <c r="D105" s="201"/>
      <c r="E105" s="201"/>
      <c r="F105" s="201"/>
      <c r="G105" s="201"/>
      <c r="H105" s="201"/>
      <c r="I105" s="201"/>
      <c r="J105" s="201"/>
      <c r="K105" s="201"/>
      <c r="L105" s="201"/>
      <c r="M105" s="201"/>
      <c r="N105" s="201"/>
      <c r="O105" s="201"/>
      <c r="P105" s="201"/>
      <c r="Q105" s="201"/>
      <c r="R105" s="201"/>
      <c r="S105" s="201"/>
    </row>
    <row r="106" spans="2:19" s="187" customFormat="1" ht="18" customHeight="1">
      <c r="B106" s="201"/>
      <c r="C106" s="201"/>
      <c r="D106" s="201"/>
      <c r="E106" s="201"/>
      <c r="F106" s="201"/>
      <c r="G106" s="201"/>
      <c r="H106" s="201"/>
      <c r="I106" s="201"/>
      <c r="J106" s="201"/>
      <c r="K106" s="201"/>
      <c r="L106" s="201"/>
      <c r="M106" s="201"/>
      <c r="N106" s="201"/>
      <c r="O106" s="201"/>
      <c r="P106" s="201"/>
      <c r="Q106" s="201"/>
      <c r="R106" s="201"/>
      <c r="S106" s="201"/>
    </row>
    <row r="107" spans="2:19" s="187" customFormat="1" ht="18" customHeight="1">
      <c r="B107" s="201"/>
      <c r="C107" s="201"/>
      <c r="D107" s="201"/>
      <c r="E107" s="201"/>
      <c r="F107" s="201"/>
      <c r="G107" s="201"/>
      <c r="H107" s="201"/>
      <c r="I107" s="201"/>
      <c r="J107" s="201"/>
      <c r="K107" s="201"/>
      <c r="L107" s="201"/>
      <c r="M107" s="201"/>
      <c r="N107" s="201"/>
      <c r="O107" s="201"/>
      <c r="P107" s="201"/>
      <c r="Q107" s="201"/>
      <c r="R107" s="201"/>
      <c r="S107" s="201"/>
    </row>
    <row r="108" spans="2:19" s="187" customFormat="1" ht="18" customHeight="1">
      <c r="B108" s="201"/>
      <c r="C108" s="201"/>
      <c r="D108" s="201"/>
      <c r="E108" s="201"/>
      <c r="F108" s="201"/>
      <c r="G108" s="201"/>
      <c r="H108" s="201"/>
      <c r="I108" s="201"/>
      <c r="J108" s="201"/>
      <c r="K108" s="201"/>
      <c r="L108" s="201"/>
      <c r="M108" s="201"/>
      <c r="N108" s="201"/>
      <c r="O108" s="201"/>
      <c r="P108" s="201"/>
      <c r="Q108" s="201"/>
      <c r="R108" s="201"/>
      <c r="S108" s="201"/>
    </row>
    <row r="109" spans="2:19" s="187" customFormat="1" ht="18" customHeight="1">
      <c r="B109" s="201"/>
      <c r="C109" s="201"/>
      <c r="D109" s="201"/>
      <c r="E109" s="201"/>
      <c r="F109" s="201"/>
      <c r="G109" s="201"/>
      <c r="H109" s="201"/>
      <c r="I109" s="201"/>
      <c r="J109" s="201"/>
      <c r="K109" s="201"/>
      <c r="L109" s="201"/>
      <c r="M109" s="201"/>
      <c r="N109" s="201"/>
      <c r="O109" s="201"/>
      <c r="P109" s="201"/>
      <c r="Q109" s="201"/>
      <c r="R109" s="201"/>
      <c r="S109" s="201"/>
    </row>
    <row r="110" spans="2:19" s="187" customFormat="1" ht="18" customHeight="1">
      <c r="B110" s="201"/>
      <c r="C110" s="201"/>
      <c r="D110" s="201"/>
      <c r="E110" s="201"/>
      <c r="F110" s="201"/>
      <c r="G110" s="201"/>
      <c r="H110" s="201"/>
      <c r="I110" s="201"/>
      <c r="J110" s="201"/>
      <c r="K110" s="201"/>
      <c r="L110" s="201"/>
      <c r="M110" s="201"/>
      <c r="N110" s="201"/>
      <c r="O110" s="201"/>
      <c r="P110" s="201"/>
      <c r="Q110" s="201"/>
      <c r="R110" s="201"/>
      <c r="S110" s="201"/>
    </row>
    <row r="111" spans="2:19" s="187" customFormat="1" ht="18" customHeight="1">
      <c r="B111" s="201"/>
      <c r="C111" s="201"/>
      <c r="D111" s="201"/>
      <c r="E111" s="201"/>
      <c r="F111" s="201"/>
      <c r="G111" s="201"/>
      <c r="H111" s="201"/>
      <c r="I111" s="201"/>
      <c r="J111" s="201"/>
      <c r="K111" s="201"/>
      <c r="L111" s="201"/>
      <c r="M111" s="201"/>
      <c r="N111" s="201"/>
      <c r="O111" s="201"/>
      <c r="P111" s="201"/>
      <c r="Q111" s="201"/>
      <c r="R111" s="201"/>
      <c r="S111" s="201"/>
    </row>
    <row r="112" spans="2:19" s="187" customFormat="1" ht="18" customHeight="1">
      <c r="B112" s="201"/>
      <c r="C112" s="201"/>
      <c r="D112" s="201"/>
      <c r="E112" s="201"/>
      <c r="F112" s="201"/>
      <c r="G112" s="201"/>
      <c r="H112" s="201"/>
      <c r="I112" s="201"/>
      <c r="J112" s="201"/>
      <c r="K112" s="201"/>
      <c r="L112" s="201"/>
      <c r="M112" s="201"/>
      <c r="N112" s="201"/>
      <c r="O112" s="201"/>
      <c r="P112" s="201"/>
      <c r="Q112" s="201"/>
      <c r="R112" s="201"/>
      <c r="S112" s="201"/>
    </row>
    <row r="113" spans="2:19" s="187" customFormat="1" ht="18" customHeight="1">
      <c r="B113" s="201"/>
      <c r="C113" s="201"/>
      <c r="D113" s="201"/>
      <c r="E113" s="201"/>
      <c r="F113" s="201"/>
      <c r="G113" s="201"/>
      <c r="H113" s="201"/>
      <c r="I113" s="201"/>
      <c r="J113" s="201"/>
      <c r="K113" s="201"/>
      <c r="L113" s="201"/>
      <c r="M113" s="201"/>
      <c r="N113" s="201"/>
      <c r="O113" s="201"/>
      <c r="P113" s="201"/>
      <c r="Q113" s="201"/>
      <c r="R113" s="201"/>
      <c r="S113" s="201"/>
    </row>
    <row r="114" spans="2:19" s="187" customFormat="1" ht="18" customHeight="1">
      <c r="B114" s="201"/>
      <c r="C114" s="201"/>
      <c r="D114" s="201"/>
      <c r="E114" s="201"/>
      <c r="F114" s="201"/>
      <c r="G114" s="201"/>
      <c r="H114" s="201"/>
      <c r="I114" s="201"/>
      <c r="J114" s="201"/>
      <c r="K114" s="201"/>
      <c r="L114" s="201"/>
      <c r="M114" s="201"/>
      <c r="N114" s="201"/>
      <c r="O114" s="201"/>
      <c r="P114" s="201"/>
      <c r="Q114" s="201"/>
      <c r="R114" s="201"/>
      <c r="S114" s="201"/>
    </row>
    <row r="115" spans="2:19" s="187" customFormat="1" ht="18" customHeight="1">
      <c r="B115" s="201"/>
      <c r="C115" s="201"/>
      <c r="D115" s="201"/>
      <c r="E115" s="201"/>
      <c r="F115" s="201"/>
      <c r="G115" s="201"/>
      <c r="H115" s="201"/>
      <c r="I115" s="201"/>
      <c r="J115" s="201"/>
      <c r="K115" s="201"/>
      <c r="L115" s="201"/>
      <c r="M115" s="201"/>
      <c r="N115" s="201"/>
      <c r="O115" s="201"/>
      <c r="P115" s="201"/>
      <c r="Q115" s="201"/>
      <c r="R115" s="201"/>
      <c r="S115" s="201"/>
    </row>
    <row r="116" spans="2:19" s="187" customFormat="1" ht="18" customHeight="1">
      <c r="B116" s="201"/>
      <c r="C116" s="201"/>
      <c r="D116" s="201"/>
      <c r="E116" s="201"/>
      <c r="F116" s="201"/>
      <c r="G116" s="201"/>
      <c r="H116" s="201"/>
      <c r="I116" s="201"/>
      <c r="J116" s="201"/>
      <c r="K116" s="201"/>
      <c r="L116" s="201"/>
      <c r="M116" s="201"/>
      <c r="N116" s="201"/>
      <c r="O116" s="201"/>
      <c r="P116" s="201"/>
      <c r="Q116" s="201"/>
      <c r="R116" s="201"/>
      <c r="S116" s="201"/>
    </row>
    <row r="117" spans="2:19" s="187" customFormat="1" ht="18" customHeight="1">
      <c r="B117" s="201"/>
      <c r="C117" s="201"/>
      <c r="D117" s="201"/>
      <c r="E117" s="201"/>
      <c r="F117" s="201"/>
      <c r="G117" s="201"/>
      <c r="H117" s="201"/>
      <c r="I117" s="201"/>
      <c r="J117" s="201"/>
      <c r="K117" s="201"/>
      <c r="L117" s="201"/>
      <c r="M117" s="201"/>
      <c r="N117" s="201"/>
      <c r="O117" s="201"/>
      <c r="P117" s="201"/>
      <c r="Q117" s="201"/>
      <c r="R117" s="201"/>
      <c r="S117" s="201"/>
    </row>
    <row r="118" spans="2:19" s="187" customFormat="1" ht="18" customHeight="1">
      <c r="B118" s="201"/>
      <c r="C118" s="201"/>
      <c r="D118" s="201"/>
      <c r="E118" s="201"/>
      <c r="F118" s="201"/>
      <c r="G118" s="201"/>
      <c r="H118" s="201"/>
      <c r="I118" s="201"/>
      <c r="J118" s="201"/>
      <c r="K118" s="201"/>
      <c r="L118" s="201"/>
      <c r="M118" s="201"/>
      <c r="N118" s="201"/>
      <c r="O118" s="201"/>
      <c r="P118" s="201"/>
      <c r="Q118" s="201"/>
      <c r="R118" s="201"/>
      <c r="S118" s="201"/>
    </row>
    <row r="119" spans="2:19" s="187" customFormat="1" ht="18" customHeight="1">
      <c r="B119" s="201"/>
      <c r="C119" s="201"/>
      <c r="D119" s="201"/>
      <c r="E119" s="201"/>
      <c r="F119" s="201"/>
      <c r="G119" s="201"/>
      <c r="H119" s="201"/>
      <c r="I119" s="201"/>
      <c r="J119" s="201"/>
      <c r="K119" s="201"/>
      <c r="L119" s="201"/>
      <c r="M119" s="201"/>
      <c r="N119" s="201"/>
      <c r="O119" s="201"/>
      <c r="P119" s="201"/>
      <c r="Q119" s="201"/>
      <c r="R119" s="201"/>
      <c r="S119" s="201"/>
    </row>
    <row r="120" spans="2:19" s="187" customFormat="1" ht="18" customHeight="1">
      <c r="B120" s="201"/>
      <c r="C120" s="201"/>
      <c r="D120" s="201"/>
      <c r="E120" s="201"/>
      <c r="F120" s="201"/>
      <c r="G120" s="201"/>
      <c r="H120" s="201"/>
      <c r="I120" s="201"/>
      <c r="J120" s="201"/>
      <c r="K120" s="201"/>
      <c r="L120" s="201"/>
      <c r="M120" s="201"/>
      <c r="N120" s="201"/>
      <c r="O120" s="201"/>
      <c r="P120" s="201"/>
      <c r="Q120" s="201"/>
      <c r="R120" s="201"/>
      <c r="S120" s="201"/>
    </row>
    <row r="121" spans="2:19" s="187" customFormat="1" ht="18" customHeight="1">
      <c r="B121" s="201"/>
      <c r="C121" s="201"/>
      <c r="D121" s="201"/>
      <c r="E121" s="201"/>
      <c r="F121" s="201"/>
      <c r="G121" s="201"/>
      <c r="H121" s="201"/>
      <c r="I121" s="201"/>
      <c r="J121" s="201"/>
      <c r="K121" s="201"/>
      <c r="L121" s="201"/>
      <c r="M121" s="201"/>
      <c r="N121" s="201"/>
      <c r="O121" s="201"/>
      <c r="P121" s="201"/>
      <c r="Q121" s="201"/>
      <c r="R121" s="201"/>
      <c r="S121" s="201"/>
    </row>
    <row r="122" spans="2:19" s="187" customFormat="1" ht="18" customHeight="1">
      <c r="B122" s="201"/>
      <c r="C122" s="201"/>
      <c r="D122" s="201"/>
      <c r="E122" s="201"/>
      <c r="F122" s="201"/>
      <c r="G122" s="201"/>
      <c r="H122" s="201"/>
      <c r="I122" s="201"/>
      <c r="J122" s="201"/>
      <c r="K122" s="201"/>
      <c r="L122" s="201"/>
      <c r="M122" s="201"/>
      <c r="N122" s="201"/>
      <c r="O122" s="201"/>
      <c r="P122" s="201"/>
      <c r="Q122" s="201"/>
      <c r="R122" s="201"/>
      <c r="S122" s="201"/>
    </row>
    <row r="123" spans="2:19" s="187" customFormat="1" ht="18" customHeight="1">
      <c r="B123" s="201"/>
      <c r="C123" s="201"/>
      <c r="D123" s="201"/>
      <c r="E123" s="201"/>
      <c r="F123" s="201"/>
      <c r="G123" s="201"/>
      <c r="H123" s="201"/>
      <c r="I123" s="201"/>
      <c r="J123" s="201"/>
      <c r="K123" s="201"/>
      <c r="L123" s="201"/>
      <c r="M123" s="201"/>
      <c r="N123" s="201"/>
      <c r="O123" s="201"/>
      <c r="P123" s="201"/>
      <c r="Q123" s="201"/>
      <c r="R123" s="201"/>
      <c r="S123" s="201"/>
    </row>
    <row r="124" spans="2:19" s="187" customFormat="1" ht="18" customHeight="1">
      <c r="B124" s="201"/>
      <c r="C124" s="201"/>
      <c r="D124" s="201"/>
      <c r="E124" s="201"/>
      <c r="F124" s="201"/>
      <c r="G124" s="201"/>
      <c r="H124" s="201"/>
      <c r="I124" s="201"/>
      <c r="J124" s="201"/>
      <c r="K124" s="201"/>
      <c r="L124" s="201"/>
      <c r="M124" s="201"/>
      <c r="N124" s="201"/>
      <c r="O124" s="201"/>
      <c r="P124" s="201"/>
      <c r="Q124" s="201"/>
      <c r="R124" s="201"/>
      <c r="S124" s="201"/>
    </row>
    <row r="125" spans="2:19" s="187" customFormat="1" ht="18" customHeight="1">
      <c r="B125" s="201"/>
      <c r="C125" s="201"/>
      <c r="D125" s="201"/>
      <c r="E125" s="201"/>
      <c r="F125" s="201"/>
      <c r="G125" s="201"/>
      <c r="H125" s="201"/>
      <c r="I125" s="201"/>
      <c r="J125" s="201"/>
      <c r="K125" s="201"/>
      <c r="L125" s="201"/>
      <c r="M125" s="201"/>
      <c r="N125" s="201"/>
      <c r="O125" s="201"/>
      <c r="P125" s="201"/>
      <c r="Q125" s="201"/>
      <c r="R125" s="201"/>
      <c r="S125" s="201"/>
    </row>
    <row r="126" spans="2:19" s="187" customFormat="1" ht="18" customHeight="1">
      <c r="B126" s="201"/>
      <c r="C126" s="201"/>
      <c r="D126" s="201"/>
      <c r="E126" s="201"/>
      <c r="F126" s="201"/>
      <c r="G126" s="201"/>
      <c r="H126" s="201"/>
      <c r="I126" s="201"/>
      <c r="J126" s="201"/>
      <c r="K126" s="201"/>
      <c r="L126" s="201"/>
      <c r="M126" s="201"/>
      <c r="N126" s="201"/>
      <c r="O126" s="201"/>
      <c r="P126" s="201"/>
      <c r="Q126" s="201"/>
      <c r="R126" s="201"/>
      <c r="S126" s="201"/>
    </row>
    <row r="127" spans="2:19" s="187" customFormat="1" ht="18" customHeight="1">
      <c r="B127" s="201"/>
      <c r="C127" s="201"/>
      <c r="D127" s="201"/>
      <c r="E127" s="201"/>
      <c r="F127" s="201"/>
      <c r="G127" s="201"/>
      <c r="H127" s="201"/>
      <c r="I127" s="201"/>
      <c r="J127" s="201"/>
      <c r="K127" s="201"/>
      <c r="L127" s="201"/>
      <c r="M127" s="201"/>
      <c r="N127" s="201"/>
      <c r="O127" s="201"/>
      <c r="P127" s="201"/>
      <c r="Q127" s="201"/>
      <c r="R127" s="201"/>
      <c r="S127" s="201"/>
    </row>
    <row r="128" spans="2:19" s="187" customFormat="1" ht="18" customHeight="1">
      <c r="B128" s="201"/>
      <c r="C128" s="201"/>
      <c r="D128" s="201"/>
      <c r="E128" s="201"/>
      <c r="F128" s="201"/>
      <c r="G128" s="201"/>
      <c r="H128" s="201"/>
      <c r="I128" s="201"/>
      <c r="J128" s="201"/>
      <c r="K128" s="201"/>
      <c r="L128" s="201"/>
      <c r="M128" s="201"/>
      <c r="N128" s="201"/>
      <c r="O128" s="201"/>
      <c r="P128" s="201"/>
      <c r="Q128" s="201"/>
      <c r="R128" s="201"/>
      <c r="S128" s="201"/>
    </row>
    <row r="129" spans="2:19" s="187" customFormat="1" ht="18" customHeight="1">
      <c r="B129" s="201"/>
      <c r="C129" s="201"/>
      <c r="D129" s="201"/>
      <c r="E129" s="201"/>
      <c r="F129" s="201"/>
      <c r="G129" s="201"/>
      <c r="H129" s="201"/>
      <c r="I129" s="201"/>
      <c r="J129" s="201"/>
      <c r="K129" s="201"/>
      <c r="L129" s="201"/>
      <c r="M129" s="201"/>
      <c r="N129" s="201"/>
      <c r="O129" s="201"/>
      <c r="P129" s="201"/>
      <c r="Q129" s="201"/>
      <c r="R129" s="201"/>
      <c r="S129" s="201"/>
    </row>
    <row r="130" spans="2:19" s="187" customFormat="1" ht="18" customHeight="1">
      <c r="B130" s="201"/>
      <c r="C130" s="201"/>
      <c r="D130" s="201"/>
      <c r="E130" s="201"/>
      <c r="F130" s="201"/>
      <c r="G130" s="201"/>
      <c r="H130" s="201"/>
      <c r="I130" s="201"/>
      <c r="J130" s="201"/>
      <c r="K130" s="201"/>
      <c r="L130" s="201"/>
      <c r="M130" s="201"/>
      <c r="N130" s="201"/>
      <c r="O130" s="201"/>
      <c r="P130" s="201"/>
      <c r="Q130" s="201"/>
      <c r="R130" s="201"/>
      <c r="S130" s="201"/>
    </row>
    <row r="131" spans="2:19" s="187" customFormat="1" ht="18" customHeight="1">
      <c r="B131" s="201"/>
      <c r="C131" s="201"/>
      <c r="D131" s="201"/>
      <c r="E131" s="201"/>
      <c r="F131" s="201"/>
      <c r="G131" s="201"/>
      <c r="H131" s="201"/>
      <c r="I131" s="201"/>
      <c r="J131" s="201"/>
      <c r="K131" s="201"/>
      <c r="L131" s="201"/>
      <c r="M131" s="201"/>
      <c r="N131" s="201"/>
      <c r="O131" s="201"/>
      <c r="P131" s="201"/>
      <c r="Q131" s="201"/>
      <c r="R131" s="201"/>
      <c r="S131" s="201"/>
    </row>
    <row r="132" spans="2:19" s="187" customFormat="1" ht="18" customHeight="1">
      <c r="B132" s="201"/>
      <c r="C132" s="201"/>
      <c r="D132" s="201"/>
      <c r="E132" s="201"/>
      <c r="F132" s="201"/>
      <c r="G132" s="201"/>
      <c r="H132" s="201"/>
      <c r="I132" s="201"/>
      <c r="J132" s="201"/>
      <c r="K132" s="201"/>
      <c r="L132" s="201"/>
      <c r="M132" s="201"/>
      <c r="N132" s="201"/>
      <c r="O132" s="201"/>
      <c r="P132" s="201"/>
      <c r="Q132" s="201"/>
      <c r="R132" s="201"/>
      <c r="S132" s="201"/>
    </row>
    <row r="133" spans="2:19" s="187" customFormat="1" ht="18" customHeight="1">
      <c r="B133" s="201"/>
      <c r="C133" s="201"/>
      <c r="D133" s="201"/>
      <c r="E133" s="201"/>
      <c r="F133" s="201"/>
      <c r="G133" s="201"/>
      <c r="H133" s="201"/>
      <c r="I133" s="201"/>
      <c r="J133" s="201"/>
      <c r="K133" s="201"/>
      <c r="L133" s="201"/>
      <c r="M133" s="201"/>
      <c r="N133" s="201"/>
      <c r="O133" s="201"/>
      <c r="P133" s="201"/>
      <c r="Q133" s="201"/>
      <c r="R133" s="201"/>
      <c r="S133" s="201"/>
    </row>
    <row r="134" spans="2:19" s="187" customFormat="1" ht="18" customHeight="1">
      <c r="B134" s="201"/>
      <c r="C134" s="201"/>
      <c r="D134" s="201"/>
      <c r="E134" s="201"/>
      <c r="F134" s="201"/>
      <c r="G134" s="201"/>
      <c r="H134" s="201"/>
      <c r="I134" s="201"/>
      <c r="J134" s="201"/>
      <c r="K134" s="201"/>
      <c r="L134" s="201"/>
      <c r="M134" s="201"/>
      <c r="N134" s="201"/>
      <c r="O134" s="201"/>
      <c r="P134" s="201"/>
      <c r="Q134" s="201"/>
      <c r="R134" s="201"/>
      <c r="S134" s="201"/>
    </row>
    <row r="135" spans="2:19" s="187" customFormat="1" ht="18" customHeight="1">
      <c r="B135" s="201"/>
      <c r="C135" s="201"/>
      <c r="D135" s="201"/>
      <c r="E135" s="201"/>
      <c r="F135" s="201"/>
      <c r="G135" s="201"/>
      <c r="H135" s="201"/>
      <c r="I135" s="201"/>
      <c r="J135" s="201"/>
      <c r="K135" s="201"/>
      <c r="L135" s="201"/>
      <c r="M135" s="201"/>
      <c r="N135" s="201"/>
      <c r="O135" s="201"/>
      <c r="P135" s="201"/>
      <c r="Q135" s="201"/>
      <c r="R135" s="201"/>
      <c r="S135" s="201"/>
    </row>
    <row r="136" spans="2:19" s="187" customFormat="1" ht="18" customHeight="1">
      <c r="B136" s="201"/>
      <c r="C136" s="201"/>
      <c r="D136" s="201"/>
      <c r="E136" s="201"/>
      <c r="F136" s="201"/>
      <c r="G136" s="201"/>
      <c r="H136" s="201"/>
      <c r="I136" s="201"/>
      <c r="J136" s="201"/>
      <c r="K136" s="201"/>
      <c r="L136" s="201"/>
      <c r="M136" s="201"/>
      <c r="N136" s="201"/>
      <c r="O136" s="201"/>
      <c r="P136" s="201"/>
      <c r="Q136" s="201"/>
      <c r="R136" s="201"/>
      <c r="S136" s="201"/>
    </row>
    <row r="137" spans="2:19" s="187" customFormat="1" ht="18" customHeight="1">
      <c r="B137" s="201"/>
      <c r="C137" s="201"/>
      <c r="D137" s="201"/>
      <c r="E137" s="201"/>
      <c r="F137" s="201"/>
      <c r="G137" s="201"/>
      <c r="H137" s="201"/>
      <c r="I137" s="201"/>
      <c r="J137" s="201"/>
      <c r="K137" s="201"/>
      <c r="L137" s="201"/>
      <c r="M137" s="201"/>
      <c r="N137" s="201"/>
      <c r="O137" s="201"/>
      <c r="P137" s="201"/>
      <c r="Q137" s="201"/>
      <c r="R137" s="201"/>
      <c r="S137" s="201"/>
    </row>
    <row r="138" spans="2:19" s="187" customFormat="1" ht="18" customHeight="1">
      <c r="B138" s="201"/>
      <c r="C138" s="201"/>
      <c r="D138" s="201"/>
      <c r="E138" s="201"/>
      <c r="F138" s="201"/>
      <c r="G138" s="201"/>
      <c r="H138" s="201"/>
      <c r="I138" s="201"/>
      <c r="J138" s="201"/>
      <c r="K138" s="201"/>
      <c r="L138" s="201"/>
      <c r="M138" s="201"/>
      <c r="N138" s="201"/>
      <c r="O138" s="201"/>
      <c r="P138" s="201"/>
      <c r="Q138" s="201"/>
      <c r="R138" s="201"/>
      <c r="S138" s="201"/>
    </row>
    <row r="139" spans="2:19" s="187" customFormat="1" ht="18" customHeight="1">
      <c r="B139" s="201"/>
      <c r="C139" s="201"/>
      <c r="D139" s="201"/>
      <c r="E139" s="201"/>
      <c r="F139" s="201"/>
      <c r="G139" s="201"/>
      <c r="H139" s="201"/>
      <c r="I139" s="201"/>
      <c r="J139" s="201"/>
      <c r="K139" s="201"/>
      <c r="L139" s="201"/>
      <c r="M139" s="201"/>
      <c r="N139" s="201"/>
      <c r="O139" s="201"/>
      <c r="P139" s="201"/>
      <c r="Q139" s="201"/>
      <c r="R139" s="201"/>
      <c r="S139" s="201"/>
    </row>
    <row r="140" spans="2:19" s="187" customFormat="1" ht="18" customHeight="1">
      <c r="B140" s="201"/>
      <c r="C140" s="201"/>
      <c r="D140" s="201"/>
      <c r="E140" s="201"/>
      <c r="F140" s="201"/>
      <c r="G140" s="201"/>
      <c r="H140" s="201"/>
      <c r="I140" s="201"/>
      <c r="J140" s="201"/>
      <c r="K140" s="201"/>
      <c r="L140" s="201"/>
      <c r="M140" s="201"/>
      <c r="N140" s="201"/>
      <c r="O140" s="201"/>
      <c r="P140" s="201"/>
      <c r="Q140" s="201"/>
      <c r="R140" s="201"/>
      <c r="S140" s="201"/>
    </row>
    <row r="141" spans="2:19" s="187" customFormat="1" ht="18" customHeight="1">
      <c r="B141" s="201"/>
      <c r="C141" s="201"/>
      <c r="D141" s="201"/>
      <c r="E141" s="201"/>
      <c r="F141" s="201"/>
      <c r="G141" s="201"/>
      <c r="H141" s="201"/>
      <c r="I141" s="201"/>
      <c r="J141" s="201"/>
      <c r="K141" s="201"/>
      <c r="L141" s="201"/>
      <c r="M141" s="201"/>
      <c r="N141" s="201"/>
      <c r="O141" s="201"/>
      <c r="P141" s="201"/>
      <c r="Q141" s="201"/>
      <c r="R141" s="201"/>
      <c r="S141" s="201"/>
    </row>
    <row r="142" spans="2:19" s="187" customFormat="1" ht="18" customHeight="1">
      <c r="B142" s="201"/>
      <c r="C142" s="201"/>
      <c r="D142" s="201"/>
      <c r="E142" s="201"/>
      <c r="F142" s="201"/>
      <c r="G142" s="201"/>
      <c r="H142" s="201"/>
      <c r="I142" s="201"/>
      <c r="J142" s="201"/>
      <c r="K142" s="201"/>
      <c r="L142" s="201"/>
      <c r="M142" s="201"/>
      <c r="N142" s="201"/>
      <c r="O142" s="201"/>
      <c r="P142" s="201"/>
      <c r="Q142" s="201"/>
      <c r="R142" s="201"/>
      <c r="S142" s="201"/>
    </row>
    <row r="143" spans="2:19" s="187" customFormat="1" ht="18" customHeight="1">
      <c r="B143" s="201"/>
      <c r="C143" s="201"/>
      <c r="D143" s="201"/>
      <c r="E143" s="201"/>
      <c r="F143" s="201"/>
      <c r="G143" s="201"/>
      <c r="H143" s="201"/>
      <c r="I143" s="201"/>
      <c r="J143" s="201"/>
      <c r="K143" s="201"/>
      <c r="L143" s="201"/>
      <c r="M143" s="201"/>
      <c r="N143" s="201"/>
      <c r="O143" s="201"/>
      <c r="P143" s="201"/>
      <c r="Q143" s="201"/>
      <c r="R143" s="201"/>
      <c r="S143" s="201"/>
    </row>
    <row r="144" spans="2:19" s="187" customFormat="1" ht="18" customHeight="1">
      <c r="B144" s="201"/>
      <c r="C144" s="201"/>
      <c r="D144" s="201"/>
      <c r="E144" s="201"/>
      <c r="F144" s="201"/>
      <c r="G144" s="201"/>
      <c r="H144" s="201"/>
      <c r="I144" s="201"/>
      <c r="J144" s="201"/>
      <c r="K144" s="201"/>
      <c r="L144" s="201"/>
      <c r="M144" s="201"/>
      <c r="N144" s="201"/>
      <c r="O144" s="201"/>
      <c r="P144" s="201"/>
      <c r="Q144" s="201"/>
      <c r="R144" s="201"/>
      <c r="S144" s="201"/>
    </row>
    <row r="145" spans="2:19" s="187" customFormat="1" ht="18" customHeight="1">
      <c r="B145" s="201"/>
      <c r="C145" s="201"/>
      <c r="D145" s="201"/>
      <c r="E145" s="201"/>
      <c r="F145" s="201"/>
      <c r="G145" s="201"/>
      <c r="H145" s="201"/>
      <c r="I145" s="201"/>
      <c r="J145" s="201"/>
      <c r="K145" s="201"/>
      <c r="L145" s="201"/>
      <c r="M145" s="201"/>
      <c r="N145" s="201"/>
      <c r="O145" s="201"/>
      <c r="P145" s="201"/>
      <c r="Q145" s="201"/>
      <c r="R145" s="201"/>
      <c r="S145" s="201"/>
    </row>
    <row r="146" spans="2:19" s="187" customFormat="1" ht="18" customHeight="1">
      <c r="B146" s="201"/>
      <c r="C146" s="201"/>
      <c r="D146" s="201"/>
      <c r="E146" s="201"/>
      <c r="F146" s="201"/>
      <c r="G146" s="201"/>
      <c r="H146" s="201"/>
      <c r="I146" s="201"/>
      <c r="J146" s="201"/>
      <c r="K146" s="201"/>
      <c r="L146" s="201"/>
      <c r="M146" s="201"/>
      <c r="N146" s="201"/>
      <c r="O146" s="201"/>
      <c r="P146" s="201"/>
      <c r="Q146" s="201"/>
      <c r="R146" s="201"/>
      <c r="S146" s="201"/>
    </row>
    <row r="147" spans="2:19" s="187" customFormat="1" ht="18" customHeight="1">
      <c r="B147" s="201"/>
      <c r="C147" s="201"/>
      <c r="D147" s="201"/>
      <c r="E147" s="201"/>
      <c r="F147" s="201"/>
      <c r="G147" s="201"/>
      <c r="H147" s="201"/>
      <c r="I147" s="201"/>
      <c r="J147" s="201"/>
      <c r="K147" s="201"/>
      <c r="L147" s="201"/>
      <c r="M147" s="201"/>
      <c r="N147" s="201"/>
      <c r="O147" s="201"/>
      <c r="P147" s="201"/>
      <c r="Q147" s="201"/>
      <c r="R147" s="201"/>
      <c r="S147" s="201"/>
    </row>
    <row r="148" spans="2:19" s="187" customFormat="1" ht="18" customHeight="1">
      <c r="B148" s="201"/>
      <c r="C148" s="201"/>
      <c r="D148" s="201"/>
      <c r="E148" s="201"/>
      <c r="F148" s="201"/>
      <c r="G148" s="201"/>
      <c r="H148" s="201"/>
      <c r="I148" s="201"/>
      <c r="J148" s="201"/>
      <c r="K148" s="201"/>
      <c r="L148" s="201"/>
      <c r="M148" s="201"/>
      <c r="N148" s="201"/>
      <c r="O148" s="201"/>
      <c r="P148" s="201"/>
      <c r="Q148" s="201"/>
      <c r="R148" s="201"/>
      <c r="S148" s="201"/>
    </row>
    <row r="149" spans="2:19" s="187" customFormat="1" ht="18" customHeight="1">
      <c r="B149" s="201"/>
      <c r="C149" s="201"/>
      <c r="D149" s="201"/>
      <c r="E149" s="201"/>
      <c r="F149" s="201"/>
      <c r="G149" s="201"/>
      <c r="H149" s="201"/>
      <c r="I149" s="201"/>
      <c r="J149" s="201"/>
      <c r="K149" s="201"/>
      <c r="L149" s="201"/>
      <c r="M149" s="201"/>
      <c r="N149" s="201"/>
      <c r="O149" s="201"/>
      <c r="P149" s="201"/>
      <c r="Q149" s="201"/>
      <c r="R149" s="201"/>
      <c r="S149" s="201"/>
    </row>
    <row r="150" spans="2:19" s="187" customFormat="1" ht="18" customHeight="1">
      <c r="B150" s="201"/>
      <c r="C150" s="201"/>
      <c r="D150" s="201"/>
      <c r="E150" s="201"/>
      <c r="F150" s="201"/>
      <c r="G150" s="201"/>
      <c r="H150" s="201"/>
      <c r="I150" s="201"/>
      <c r="J150" s="201"/>
      <c r="K150" s="201"/>
      <c r="L150" s="201"/>
      <c r="M150" s="201"/>
      <c r="N150" s="201"/>
      <c r="O150" s="201"/>
      <c r="P150" s="201"/>
      <c r="Q150" s="201"/>
      <c r="R150" s="201"/>
      <c r="S150" s="201"/>
    </row>
    <row r="151" spans="2:19" s="187" customFormat="1" ht="18" customHeight="1">
      <c r="B151" s="201"/>
      <c r="C151" s="201"/>
      <c r="D151" s="201"/>
      <c r="E151" s="201"/>
      <c r="F151" s="201"/>
      <c r="G151" s="201"/>
      <c r="H151" s="201"/>
      <c r="I151" s="201"/>
      <c r="J151" s="201"/>
      <c r="K151" s="201"/>
      <c r="L151" s="201"/>
      <c r="M151" s="201"/>
      <c r="N151" s="201"/>
      <c r="O151" s="201"/>
      <c r="P151" s="201"/>
      <c r="Q151" s="201"/>
      <c r="R151" s="201"/>
      <c r="S151" s="201"/>
    </row>
    <row r="152" spans="2:19" s="187" customFormat="1" ht="18" customHeight="1">
      <c r="B152" s="201"/>
      <c r="C152" s="201"/>
      <c r="D152" s="201"/>
      <c r="E152" s="201"/>
      <c r="F152" s="201"/>
      <c r="G152" s="201"/>
      <c r="H152" s="201"/>
      <c r="I152" s="201"/>
      <c r="J152" s="201"/>
      <c r="K152" s="201"/>
      <c r="L152" s="201"/>
      <c r="M152" s="201"/>
      <c r="N152" s="201"/>
      <c r="O152" s="201"/>
      <c r="P152" s="201"/>
      <c r="Q152" s="201"/>
      <c r="R152" s="201"/>
      <c r="S152" s="201"/>
    </row>
    <row r="153" spans="2:19" s="187" customFormat="1" ht="18" customHeight="1">
      <c r="B153" s="201"/>
      <c r="C153" s="201"/>
      <c r="D153" s="201"/>
      <c r="E153" s="201"/>
      <c r="F153" s="201"/>
      <c r="G153" s="201"/>
      <c r="H153" s="201"/>
      <c r="I153" s="201"/>
      <c r="J153" s="201"/>
      <c r="K153" s="201"/>
      <c r="L153" s="201"/>
      <c r="M153" s="201"/>
      <c r="N153" s="201"/>
      <c r="O153" s="201"/>
      <c r="P153" s="201"/>
      <c r="Q153" s="201"/>
      <c r="R153" s="201"/>
      <c r="S153" s="201"/>
    </row>
    <row r="154" spans="2:19" s="187" customFormat="1" ht="18" customHeight="1">
      <c r="B154" s="201"/>
      <c r="C154" s="201"/>
      <c r="D154" s="201"/>
      <c r="E154" s="201"/>
      <c r="F154" s="201"/>
      <c r="G154" s="201"/>
      <c r="H154" s="201"/>
      <c r="I154" s="201"/>
      <c r="J154" s="201"/>
      <c r="K154" s="201"/>
      <c r="L154" s="201"/>
      <c r="M154" s="201"/>
      <c r="N154" s="201"/>
      <c r="O154" s="201"/>
      <c r="P154" s="201"/>
      <c r="Q154" s="201"/>
      <c r="R154" s="201"/>
      <c r="S154" s="201"/>
    </row>
    <row r="155" spans="2:19" s="187" customFormat="1" ht="18" customHeight="1">
      <c r="B155" s="201"/>
      <c r="C155" s="201"/>
      <c r="D155" s="201"/>
      <c r="E155" s="201"/>
      <c r="F155" s="201"/>
      <c r="G155" s="201"/>
      <c r="H155" s="201"/>
      <c r="I155" s="201"/>
      <c r="J155" s="201"/>
      <c r="K155" s="201"/>
      <c r="L155" s="201"/>
      <c r="M155" s="201"/>
      <c r="N155" s="201"/>
      <c r="O155" s="201"/>
      <c r="P155" s="201"/>
      <c r="Q155" s="201"/>
      <c r="R155" s="201"/>
      <c r="S155" s="201"/>
    </row>
    <row r="156" spans="2:19" s="187" customFormat="1" ht="18" customHeight="1">
      <c r="B156" s="201"/>
      <c r="C156" s="201"/>
      <c r="D156" s="201"/>
      <c r="E156" s="201"/>
      <c r="F156" s="201"/>
      <c r="G156" s="201"/>
      <c r="H156" s="201"/>
      <c r="I156" s="201"/>
      <c r="J156" s="201"/>
      <c r="K156" s="201"/>
      <c r="L156" s="201"/>
      <c r="M156" s="201"/>
      <c r="N156" s="201"/>
      <c r="O156" s="201"/>
      <c r="P156" s="201"/>
      <c r="Q156" s="201"/>
      <c r="R156" s="201"/>
      <c r="S156" s="201"/>
    </row>
    <row r="157" spans="2:19" s="187" customFormat="1" ht="18" customHeight="1">
      <c r="B157" s="201"/>
      <c r="C157" s="201"/>
      <c r="D157" s="201"/>
      <c r="E157" s="201"/>
      <c r="F157" s="201"/>
      <c r="G157" s="201"/>
      <c r="H157" s="201"/>
      <c r="I157" s="201"/>
      <c r="J157" s="201"/>
      <c r="K157" s="201"/>
      <c r="L157" s="201"/>
      <c r="M157" s="201"/>
      <c r="N157" s="201"/>
      <c r="O157" s="201"/>
      <c r="P157" s="201"/>
      <c r="Q157" s="201"/>
      <c r="R157" s="201"/>
      <c r="S157" s="201"/>
    </row>
    <row r="158" spans="2:19" s="187" customFormat="1" ht="18" customHeight="1">
      <c r="B158" s="201"/>
      <c r="C158" s="201"/>
      <c r="D158" s="201"/>
      <c r="E158" s="201"/>
      <c r="F158" s="201"/>
      <c r="G158" s="201"/>
      <c r="H158" s="201"/>
      <c r="I158" s="201"/>
      <c r="J158" s="201"/>
      <c r="K158" s="201"/>
      <c r="L158" s="201"/>
      <c r="M158" s="201"/>
      <c r="N158" s="201"/>
      <c r="O158" s="201"/>
      <c r="P158" s="201"/>
      <c r="Q158" s="201"/>
      <c r="R158" s="201"/>
      <c r="S158" s="201"/>
    </row>
    <row r="159" spans="2:19" s="187" customFormat="1" ht="18" customHeight="1">
      <c r="B159" s="201"/>
      <c r="C159" s="201"/>
      <c r="D159" s="201"/>
      <c r="E159" s="201"/>
      <c r="F159" s="201"/>
      <c r="G159" s="201"/>
      <c r="H159" s="201"/>
      <c r="I159" s="201"/>
      <c r="J159" s="201"/>
      <c r="K159" s="201"/>
      <c r="L159" s="201"/>
      <c r="M159" s="201"/>
      <c r="N159" s="201"/>
      <c r="O159" s="201"/>
      <c r="P159" s="201"/>
      <c r="Q159" s="201"/>
      <c r="R159" s="201"/>
      <c r="S159" s="201"/>
    </row>
    <row r="160" spans="2:19" s="187" customFormat="1" ht="18" customHeight="1">
      <c r="B160" s="201"/>
      <c r="C160" s="201"/>
      <c r="D160" s="201"/>
      <c r="E160" s="201"/>
      <c r="F160" s="201"/>
      <c r="G160" s="201"/>
      <c r="H160" s="201"/>
      <c r="I160" s="201"/>
      <c r="J160" s="201"/>
      <c r="K160" s="201"/>
      <c r="L160" s="201"/>
      <c r="M160" s="201"/>
      <c r="N160" s="201"/>
      <c r="O160" s="201"/>
      <c r="P160" s="201"/>
      <c r="Q160" s="201"/>
      <c r="R160" s="201"/>
      <c r="S160" s="201"/>
    </row>
    <row r="161" spans="2:19" s="187" customFormat="1" ht="18" customHeight="1">
      <c r="B161" s="201"/>
      <c r="C161" s="201"/>
      <c r="D161" s="201"/>
      <c r="E161" s="201"/>
      <c r="F161" s="201"/>
      <c r="G161" s="201"/>
      <c r="H161" s="201"/>
      <c r="I161" s="201"/>
      <c r="J161" s="201"/>
      <c r="K161" s="201"/>
      <c r="L161" s="201"/>
      <c r="M161" s="201"/>
      <c r="N161" s="201"/>
      <c r="O161" s="201"/>
      <c r="P161" s="201"/>
      <c r="Q161" s="201"/>
      <c r="R161" s="201"/>
      <c r="S161" s="201"/>
    </row>
    <row r="162" spans="2:19" s="187" customFormat="1" ht="18" customHeight="1">
      <c r="B162" s="201"/>
      <c r="C162" s="201"/>
      <c r="D162" s="201"/>
      <c r="E162" s="201"/>
      <c r="F162" s="201"/>
      <c r="G162" s="201"/>
      <c r="H162" s="201"/>
      <c r="I162" s="201"/>
      <c r="J162" s="201"/>
      <c r="K162" s="201"/>
      <c r="L162" s="201"/>
      <c r="M162" s="201"/>
      <c r="N162" s="201"/>
      <c r="O162" s="201"/>
      <c r="P162" s="201"/>
      <c r="Q162" s="201"/>
      <c r="R162" s="201"/>
      <c r="S162" s="201"/>
    </row>
    <row r="163" spans="2:19" s="187" customFormat="1" ht="18" customHeight="1">
      <c r="B163" s="201"/>
      <c r="C163" s="201"/>
      <c r="D163" s="201"/>
      <c r="E163" s="201"/>
      <c r="F163" s="201"/>
      <c r="G163" s="201"/>
      <c r="H163" s="201"/>
      <c r="I163" s="201"/>
      <c r="J163" s="201"/>
      <c r="K163" s="201"/>
      <c r="L163" s="201"/>
      <c r="M163" s="201"/>
      <c r="N163" s="201"/>
      <c r="O163" s="201"/>
      <c r="P163" s="201"/>
      <c r="Q163" s="201"/>
      <c r="R163" s="201"/>
      <c r="S163" s="201"/>
    </row>
    <row r="164" spans="2:19" s="187" customFormat="1" ht="18" customHeight="1">
      <c r="B164" s="201"/>
      <c r="C164" s="201"/>
      <c r="D164" s="201"/>
      <c r="E164" s="201"/>
      <c r="F164" s="201"/>
      <c r="G164" s="201"/>
      <c r="H164" s="201"/>
      <c r="I164" s="201"/>
      <c r="J164" s="201"/>
      <c r="K164" s="201"/>
      <c r="L164" s="201"/>
      <c r="M164" s="201"/>
      <c r="N164" s="201"/>
      <c r="O164" s="201"/>
      <c r="P164" s="201"/>
      <c r="Q164" s="201"/>
      <c r="R164" s="201"/>
      <c r="S164" s="201"/>
    </row>
    <row r="165" spans="2:19" s="187" customFormat="1" ht="18" customHeight="1">
      <c r="B165" s="201"/>
      <c r="C165" s="201"/>
      <c r="D165" s="201"/>
      <c r="E165" s="201"/>
      <c r="F165" s="201"/>
      <c r="G165" s="201"/>
      <c r="H165" s="201"/>
      <c r="I165" s="201"/>
      <c r="J165" s="201"/>
      <c r="K165" s="201"/>
      <c r="L165" s="201"/>
      <c r="M165" s="201"/>
      <c r="N165" s="201"/>
      <c r="O165" s="201"/>
      <c r="P165" s="201"/>
      <c r="Q165" s="201"/>
      <c r="R165" s="201"/>
      <c r="S165" s="201"/>
    </row>
    <row r="166" spans="2:19" s="187" customFormat="1" ht="18" customHeight="1">
      <c r="B166" s="201"/>
      <c r="C166" s="201"/>
      <c r="D166" s="201"/>
      <c r="E166" s="201"/>
      <c r="F166" s="201"/>
      <c r="G166" s="201"/>
      <c r="H166" s="201"/>
      <c r="I166" s="201"/>
      <c r="J166" s="201"/>
      <c r="K166" s="201"/>
      <c r="L166" s="201"/>
      <c r="M166" s="201"/>
      <c r="N166" s="201"/>
      <c r="O166" s="201"/>
      <c r="P166" s="201"/>
      <c r="Q166" s="201"/>
      <c r="R166" s="201"/>
      <c r="S166" s="201"/>
    </row>
    <row r="167" spans="2:19" s="187" customFormat="1" ht="18" customHeight="1">
      <c r="B167" s="201"/>
      <c r="C167" s="201"/>
      <c r="D167" s="201"/>
      <c r="E167" s="201"/>
      <c r="F167" s="201"/>
      <c r="G167" s="201"/>
      <c r="H167" s="201"/>
      <c r="I167" s="201"/>
      <c r="J167" s="201"/>
      <c r="K167" s="201"/>
      <c r="L167" s="201"/>
      <c r="M167" s="201"/>
      <c r="N167" s="201"/>
      <c r="O167" s="201"/>
      <c r="P167" s="201"/>
      <c r="Q167" s="201"/>
      <c r="R167" s="201"/>
      <c r="S167" s="201"/>
    </row>
    <row r="168" spans="2:19" s="187" customFormat="1" ht="18" customHeight="1">
      <c r="B168" s="201"/>
      <c r="C168" s="201"/>
      <c r="D168" s="201"/>
      <c r="E168" s="201"/>
      <c r="F168" s="201"/>
      <c r="G168" s="201"/>
      <c r="H168" s="201"/>
      <c r="I168" s="201"/>
      <c r="J168" s="201"/>
      <c r="K168" s="201"/>
      <c r="L168" s="201"/>
      <c r="M168" s="201"/>
      <c r="N168" s="201"/>
      <c r="O168" s="201"/>
      <c r="P168" s="201"/>
      <c r="Q168" s="201"/>
      <c r="R168" s="201"/>
      <c r="S168" s="201"/>
    </row>
    <row r="169" spans="2:19" s="187" customFormat="1" ht="18" customHeight="1">
      <c r="B169" s="201"/>
      <c r="C169" s="201"/>
      <c r="D169" s="201"/>
      <c r="E169" s="201"/>
      <c r="F169" s="201"/>
      <c r="G169" s="201"/>
      <c r="H169" s="201"/>
      <c r="I169" s="201"/>
      <c r="J169" s="201"/>
      <c r="K169" s="201"/>
      <c r="L169" s="201"/>
      <c r="M169" s="201"/>
      <c r="N169" s="201"/>
      <c r="O169" s="201"/>
      <c r="P169" s="201"/>
      <c r="Q169" s="201"/>
      <c r="R169" s="201"/>
      <c r="S169" s="201"/>
    </row>
    <row r="170" spans="2:19" s="187" customFormat="1" ht="18" customHeight="1">
      <c r="B170" s="201"/>
      <c r="C170" s="201"/>
      <c r="D170" s="201"/>
      <c r="E170" s="201"/>
      <c r="F170" s="201"/>
      <c r="G170" s="201"/>
      <c r="H170" s="201"/>
      <c r="I170" s="201"/>
      <c r="J170" s="201"/>
      <c r="K170" s="201"/>
      <c r="L170" s="201"/>
      <c r="M170" s="201"/>
      <c r="N170" s="201"/>
      <c r="O170" s="201"/>
      <c r="P170" s="201"/>
      <c r="Q170" s="201"/>
      <c r="R170" s="201"/>
      <c r="S170" s="201"/>
    </row>
    <row r="171" spans="2:19" s="187" customFormat="1" ht="18" customHeight="1">
      <c r="B171" s="201"/>
      <c r="C171" s="201"/>
      <c r="D171" s="201"/>
      <c r="E171" s="201"/>
      <c r="F171" s="201"/>
      <c r="G171" s="201"/>
      <c r="H171" s="201"/>
      <c r="I171" s="201"/>
      <c r="J171" s="201"/>
      <c r="K171" s="201"/>
      <c r="L171" s="201"/>
      <c r="M171" s="201"/>
      <c r="N171" s="201"/>
      <c r="O171" s="201"/>
      <c r="P171" s="201"/>
      <c r="Q171" s="201"/>
      <c r="R171" s="201"/>
      <c r="S171" s="201"/>
    </row>
    <row r="172" spans="2:19" s="187" customFormat="1" ht="18" customHeight="1">
      <c r="B172" s="201"/>
      <c r="C172" s="201"/>
      <c r="D172" s="201"/>
      <c r="E172" s="201"/>
      <c r="F172" s="201"/>
      <c r="G172" s="201"/>
      <c r="H172" s="201"/>
      <c r="I172" s="201"/>
      <c r="J172" s="201"/>
      <c r="K172" s="201"/>
      <c r="L172" s="201"/>
      <c r="M172" s="201"/>
      <c r="N172" s="201"/>
      <c r="O172" s="201"/>
      <c r="P172" s="201"/>
      <c r="Q172" s="201"/>
      <c r="R172" s="201"/>
      <c r="S172" s="201"/>
    </row>
    <row r="173" spans="2:19" s="187" customFormat="1" ht="18" customHeight="1">
      <c r="B173" s="201"/>
      <c r="C173" s="201"/>
      <c r="D173" s="201"/>
      <c r="E173" s="201"/>
      <c r="F173" s="201"/>
      <c r="G173" s="201"/>
      <c r="H173" s="201"/>
      <c r="I173" s="201"/>
      <c r="J173" s="201"/>
      <c r="K173" s="201"/>
      <c r="L173" s="201"/>
      <c r="M173" s="201"/>
      <c r="N173" s="201"/>
      <c r="O173" s="201"/>
      <c r="P173" s="201"/>
      <c r="Q173" s="201"/>
      <c r="R173" s="201"/>
      <c r="S173" s="201"/>
    </row>
    <row r="174" spans="2:19" s="187" customFormat="1" ht="18" customHeight="1">
      <c r="B174" s="201"/>
      <c r="C174" s="201"/>
      <c r="D174" s="201"/>
      <c r="E174" s="201"/>
      <c r="F174" s="201"/>
      <c r="G174" s="201"/>
      <c r="H174" s="201"/>
      <c r="I174" s="201"/>
      <c r="J174" s="201"/>
      <c r="K174" s="201"/>
      <c r="L174" s="201"/>
      <c r="M174" s="201"/>
      <c r="N174" s="201"/>
      <c r="O174" s="201"/>
      <c r="P174" s="201"/>
      <c r="Q174" s="201"/>
      <c r="R174" s="201"/>
      <c r="S174" s="201"/>
    </row>
    <row r="175" spans="2:19" s="187" customFormat="1" ht="18" customHeight="1">
      <c r="B175" s="201"/>
      <c r="C175" s="201"/>
      <c r="D175" s="201"/>
      <c r="E175" s="201"/>
      <c r="F175" s="201"/>
      <c r="G175" s="201"/>
      <c r="H175" s="201"/>
      <c r="I175" s="201"/>
      <c r="J175" s="201"/>
      <c r="K175" s="201"/>
      <c r="L175" s="201"/>
      <c r="M175" s="201"/>
      <c r="N175" s="201"/>
      <c r="O175" s="201"/>
      <c r="P175" s="201"/>
      <c r="Q175" s="201"/>
      <c r="R175" s="201"/>
      <c r="S175" s="201"/>
    </row>
    <row r="176" spans="2:19" s="187" customFormat="1" ht="18" customHeight="1">
      <c r="B176" s="201"/>
      <c r="C176" s="201"/>
      <c r="D176" s="201"/>
      <c r="E176" s="201"/>
      <c r="F176" s="201"/>
      <c r="G176" s="201"/>
      <c r="H176" s="201"/>
      <c r="I176" s="201"/>
      <c r="J176" s="201"/>
      <c r="K176" s="201"/>
      <c r="L176" s="201"/>
      <c r="M176" s="201"/>
      <c r="N176" s="201"/>
      <c r="O176" s="201"/>
      <c r="P176" s="201"/>
      <c r="Q176" s="201"/>
      <c r="R176" s="201"/>
      <c r="S176" s="201"/>
    </row>
    <row r="177" spans="2:19" s="187" customFormat="1" ht="18" customHeight="1">
      <c r="B177" s="201"/>
      <c r="C177" s="201"/>
      <c r="D177" s="201"/>
      <c r="E177" s="201"/>
      <c r="F177" s="201"/>
      <c r="G177" s="201"/>
      <c r="H177" s="201"/>
      <c r="I177" s="201"/>
      <c r="J177" s="201"/>
      <c r="K177" s="201"/>
      <c r="L177" s="201"/>
      <c r="M177" s="201"/>
      <c r="N177" s="201"/>
      <c r="O177" s="201"/>
      <c r="P177" s="201"/>
      <c r="Q177" s="201"/>
      <c r="R177" s="201"/>
      <c r="S177" s="201"/>
    </row>
    <row r="178" spans="2:19" s="187" customFormat="1" ht="18" customHeight="1">
      <c r="B178" s="201"/>
      <c r="C178" s="201"/>
      <c r="D178" s="201"/>
      <c r="E178" s="201"/>
      <c r="F178" s="201"/>
      <c r="G178" s="201"/>
      <c r="H178" s="201"/>
      <c r="I178" s="201"/>
      <c r="J178" s="201"/>
      <c r="K178" s="201"/>
      <c r="L178" s="201"/>
      <c r="M178" s="201"/>
      <c r="N178" s="201"/>
      <c r="O178" s="201"/>
      <c r="P178" s="201"/>
      <c r="Q178" s="201"/>
      <c r="R178" s="201"/>
      <c r="S178" s="201"/>
    </row>
    <row r="179" spans="2:19" s="187" customFormat="1" ht="18" customHeight="1">
      <c r="B179" s="201"/>
      <c r="C179" s="201"/>
      <c r="D179" s="201"/>
      <c r="E179" s="201"/>
      <c r="F179" s="201"/>
      <c r="G179" s="201"/>
      <c r="H179" s="201"/>
      <c r="I179" s="201"/>
      <c r="J179" s="201"/>
      <c r="K179" s="201"/>
      <c r="L179" s="201"/>
      <c r="M179" s="201"/>
      <c r="N179" s="201"/>
      <c r="O179" s="201"/>
      <c r="P179" s="201"/>
      <c r="Q179" s="201"/>
      <c r="R179" s="201"/>
      <c r="S179" s="201"/>
    </row>
    <row r="180" spans="2:19" s="187" customFormat="1" ht="18" customHeight="1">
      <c r="B180" s="201"/>
      <c r="C180" s="201"/>
      <c r="D180" s="201"/>
      <c r="E180" s="201"/>
      <c r="F180" s="201"/>
      <c r="G180" s="201"/>
      <c r="H180" s="201"/>
      <c r="I180" s="201"/>
      <c r="J180" s="201"/>
      <c r="K180" s="201"/>
      <c r="L180" s="201"/>
      <c r="M180" s="201"/>
      <c r="N180" s="201"/>
      <c r="O180" s="201"/>
      <c r="P180" s="201"/>
      <c r="Q180" s="201"/>
      <c r="R180" s="201"/>
      <c r="S180" s="201"/>
    </row>
    <row r="181" spans="2:19" s="187" customFormat="1" ht="18" customHeight="1">
      <c r="B181" s="201"/>
      <c r="C181" s="201"/>
      <c r="D181" s="201"/>
      <c r="E181" s="201"/>
      <c r="F181" s="201"/>
      <c r="G181" s="201"/>
      <c r="H181" s="201"/>
      <c r="I181" s="201"/>
      <c r="J181" s="201"/>
      <c r="K181" s="201"/>
      <c r="L181" s="201"/>
      <c r="M181" s="201"/>
      <c r="N181" s="201"/>
      <c r="O181" s="201"/>
      <c r="P181" s="201"/>
      <c r="Q181" s="201"/>
      <c r="R181" s="201"/>
      <c r="S181" s="201"/>
    </row>
    <row r="182" spans="2:19" s="187" customFormat="1" ht="18" customHeight="1">
      <c r="B182" s="201"/>
      <c r="C182" s="201"/>
      <c r="D182" s="201"/>
      <c r="E182" s="201"/>
      <c r="F182" s="201"/>
      <c r="G182" s="201"/>
      <c r="H182" s="201"/>
      <c r="I182" s="201"/>
      <c r="J182" s="201"/>
      <c r="K182" s="201"/>
      <c r="L182" s="201"/>
      <c r="M182" s="201"/>
      <c r="N182" s="201"/>
      <c r="O182" s="201"/>
      <c r="P182" s="201"/>
      <c r="Q182" s="201"/>
      <c r="R182" s="201"/>
      <c r="S182" s="201"/>
    </row>
    <row r="183" spans="2:19" s="187" customFormat="1" ht="18" customHeight="1">
      <c r="B183" s="201"/>
      <c r="C183" s="201"/>
      <c r="D183" s="201"/>
      <c r="E183" s="201"/>
      <c r="F183" s="201"/>
      <c r="G183" s="201"/>
      <c r="H183" s="201"/>
      <c r="I183" s="201"/>
      <c r="J183" s="201"/>
      <c r="K183" s="201"/>
      <c r="L183" s="201"/>
      <c r="M183" s="201"/>
      <c r="N183" s="201"/>
      <c r="O183" s="201"/>
      <c r="P183" s="201"/>
      <c r="Q183" s="201"/>
      <c r="R183" s="201"/>
      <c r="S183" s="201"/>
    </row>
    <row r="184" spans="2:19" s="187" customFormat="1" ht="18" customHeight="1">
      <c r="B184" s="201"/>
      <c r="C184" s="201"/>
      <c r="D184" s="201"/>
      <c r="E184" s="201"/>
      <c r="F184" s="201"/>
      <c r="G184" s="201"/>
      <c r="H184" s="201"/>
      <c r="I184" s="201"/>
      <c r="J184" s="201"/>
      <c r="K184" s="201"/>
      <c r="L184" s="201"/>
      <c r="M184" s="201"/>
      <c r="N184" s="201"/>
      <c r="O184" s="201"/>
      <c r="P184" s="201"/>
      <c r="Q184" s="201"/>
      <c r="R184" s="201"/>
      <c r="S184" s="201"/>
    </row>
    <row r="185" spans="2:19" s="187" customFormat="1" ht="18" customHeight="1">
      <c r="B185" s="201"/>
      <c r="C185" s="201"/>
      <c r="D185" s="201"/>
      <c r="E185" s="201"/>
      <c r="F185" s="201"/>
      <c r="G185" s="201"/>
      <c r="H185" s="201"/>
      <c r="I185" s="201"/>
      <c r="J185" s="201"/>
      <c r="K185" s="201"/>
      <c r="L185" s="201"/>
      <c r="M185" s="201"/>
      <c r="N185" s="201"/>
      <c r="O185" s="201"/>
      <c r="P185" s="201"/>
      <c r="Q185" s="201"/>
      <c r="R185" s="201"/>
      <c r="S185" s="201"/>
    </row>
    <row r="186" spans="2:19" s="187" customFormat="1" ht="18" customHeight="1">
      <c r="B186" s="201"/>
      <c r="C186" s="201"/>
      <c r="D186" s="201"/>
      <c r="E186" s="201"/>
      <c r="F186" s="201"/>
      <c r="G186" s="201"/>
      <c r="H186" s="201"/>
      <c r="I186" s="201"/>
      <c r="J186" s="201"/>
      <c r="K186" s="201"/>
      <c r="L186" s="201"/>
      <c r="M186" s="201"/>
      <c r="N186" s="201"/>
      <c r="O186" s="201"/>
      <c r="P186" s="201"/>
      <c r="Q186" s="201"/>
      <c r="R186" s="201"/>
      <c r="S186" s="201"/>
    </row>
    <row r="187" spans="2:19" s="187" customFormat="1" ht="18" customHeight="1">
      <c r="B187" s="201"/>
      <c r="C187" s="201"/>
      <c r="D187" s="201"/>
      <c r="E187" s="201"/>
      <c r="F187" s="201"/>
      <c r="G187" s="201"/>
      <c r="H187" s="201"/>
      <c r="I187" s="201"/>
      <c r="J187" s="201"/>
      <c r="K187" s="201"/>
      <c r="L187" s="201"/>
      <c r="M187" s="201"/>
      <c r="N187" s="201"/>
      <c r="O187" s="201"/>
      <c r="P187" s="201"/>
      <c r="Q187" s="201"/>
      <c r="R187" s="201"/>
      <c r="S187" s="201"/>
    </row>
    <row r="188" spans="2:19" s="187" customFormat="1" ht="18" customHeight="1">
      <c r="B188" s="201"/>
      <c r="C188" s="201"/>
      <c r="D188" s="201"/>
      <c r="E188" s="201"/>
      <c r="F188" s="201"/>
      <c r="G188" s="201"/>
      <c r="H188" s="201"/>
      <c r="I188" s="201"/>
      <c r="J188" s="201"/>
      <c r="K188" s="201"/>
      <c r="L188" s="201"/>
      <c r="M188" s="201"/>
      <c r="N188" s="201"/>
      <c r="O188" s="201"/>
      <c r="P188" s="201"/>
      <c r="Q188" s="201"/>
      <c r="R188" s="201"/>
      <c r="S188" s="201"/>
    </row>
    <row r="189" spans="2:19" s="187" customFormat="1" ht="18" customHeight="1">
      <c r="B189" s="201"/>
      <c r="C189" s="201"/>
      <c r="D189" s="201"/>
      <c r="E189" s="201"/>
      <c r="F189" s="201"/>
      <c r="G189" s="201"/>
      <c r="H189" s="201"/>
      <c r="I189" s="201"/>
      <c r="J189" s="201"/>
      <c r="K189" s="201"/>
      <c r="L189" s="201"/>
      <c r="M189" s="201"/>
      <c r="N189" s="201"/>
      <c r="O189" s="201"/>
      <c r="P189" s="201"/>
      <c r="Q189" s="201"/>
      <c r="R189" s="201"/>
      <c r="S189" s="201"/>
    </row>
    <row r="190" spans="2:19" s="187" customFormat="1" ht="18" customHeight="1">
      <c r="B190" s="201"/>
      <c r="C190" s="201"/>
      <c r="D190" s="201"/>
      <c r="E190" s="201"/>
      <c r="F190" s="201"/>
      <c r="G190" s="201"/>
      <c r="H190" s="201"/>
      <c r="I190" s="201"/>
      <c r="J190" s="201"/>
      <c r="K190" s="201"/>
      <c r="L190" s="201"/>
      <c r="M190" s="201"/>
      <c r="N190" s="201"/>
      <c r="O190" s="201"/>
      <c r="P190" s="201"/>
      <c r="Q190" s="201"/>
      <c r="R190" s="201"/>
      <c r="S190" s="201"/>
    </row>
    <row r="191" spans="2:19" s="187" customFormat="1" ht="18" customHeight="1">
      <c r="B191" s="201"/>
      <c r="C191" s="201"/>
      <c r="D191" s="201"/>
      <c r="E191" s="201"/>
      <c r="F191" s="201"/>
      <c r="G191" s="201"/>
      <c r="H191" s="201"/>
      <c r="I191" s="201"/>
      <c r="J191" s="201"/>
      <c r="K191" s="201"/>
      <c r="L191" s="201"/>
      <c r="M191" s="201"/>
      <c r="N191" s="201"/>
      <c r="O191" s="201"/>
      <c r="P191" s="201"/>
      <c r="Q191" s="201"/>
      <c r="R191" s="201"/>
      <c r="S191" s="201"/>
    </row>
    <row r="192" spans="2:19" s="187" customFormat="1" ht="18" customHeight="1">
      <c r="B192" s="201"/>
      <c r="C192" s="201"/>
      <c r="D192" s="201"/>
      <c r="E192" s="201"/>
      <c r="F192" s="201"/>
      <c r="G192" s="201"/>
      <c r="H192" s="201"/>
      <c r="I192" s="201"/>
      <c r="J192" s="201"/>
      <c r="K192" s="201"/>
      <c r="L192" s="201"/>
      <c r="M192" s="201"/>
      <c r="N192" s="201"/>
      <c r="O192" s="201"/>
      <c r="P192" s="201"/>
      <c r="Q192" s="201"/>
      <c r="R192" s="201"/>
      <c r="S192" s="201"/>
    </row>
    <row r="193" spans="2:19" s="187" customFormat="1" ht="18" customHeight="1">
      <c r="B193" s="201"/>
      <c r="C193" s="201"/>
      <c r="D193" s="201"/>
      <c r="E193" s="201"/>
      <c r="F193" s="201"/>
      <c r="G193" s="201"/>
      <c r="H193" s="201"/>
      <c r="I193" s="201"/>
      <c r="J193" s="201"/>
      <c r="K193" s="201"/>
      <c r="L193" s="201"/>
      <c r="M193" s="201"/>
      <c r="N193" s="201"/>
      <c r="O193" s="201"/>
      <c r="P193" s="201"/>
      <c r="Q193" s="201"/>
      <c r="R193" s="201"/>
      <c r="S193" s="201"/>
    </row>
    <row r="194" spans="2:19" s="187" customFormat="1" ht="18" customHeight="1">
      <c r="B194" s="201"/>
      <c r="C194" s="201"/>
      <c r="D194" s="201"/>
      <c r="E194" s="201"/>
      <c r="F194" s="201"/>
      <c r="G194" s="201"/>
      <c r="H194" s="201"/>
      <c r="I194" s="201"/>
      <c r="J194" s="201"/>
      <c r="K194" s="201"/>
      <c r="L194" s="201"/>
      <c r="M194" s="201"/>
      <c r="N194" s="201"/>
      <c r="O194" s="201"/>
      <c r="P194" s="201"/>
      <c r="Q194" s="201"/>
      <c r="R194" s="201"/>
      <c r="S194" s="201"/>
    </row>
    <row r="195" spans="2:19" s="187" customFormat="1" ht="18" customHeight="1">
      <c r="B195" s="201"/>
      <c r="C195" s="201"/>
      <c r="D195" s="201"/>
      <c r="E195" s="201"/>
      <c r="F195" s="201"/>
      <c r="G195" s="201"/>
      <c r="H195" s="201"/>
      <c r="I195" s="201"/>
      <c r="J195" s="201"/>
      <c r="K195" s="201"/>
      <c r="L195" s="201"/>
      <c r="M195" s="201"/>
      <c r="N195" s="201"/>
      <c r="O195" s="201"/>
      <c r="P195" s="201"/>
      <c r="Q195" s="201"/>
      <c r="R195" s="201"/>
      <c r="S195" s="201"/>
    </row>
    <row r="196" spans="2:19" s="187" customFormat="1" ht="18" customHeight="1">
      <c r="B196" s="201"/>
      <c r="C196" s="201"/>
      <c r="D196" s="201"/>
      <c r="E196" s="201"/>
      <c r="F196" s="201"/>
      <c r="G196" s="201"/>
      <c r="H196" s="201"/>
      <c r="I196" s="201"/>
      <c r="J196" s="201"/>
      <c r="K196" s="201"/>
      <c r="L196" s="201"/>
      <c r="M196" s="201"/>
      <c r="N196" s="201"/>
      <c r="O196" s="201"/>
      <c r="P196" s="201"/>
      <c r="Q196" s="201"/>
      <c r="R196" s="201"/>
      <c r="S196" s="201"/>
    </row>
    <row r="197" spans="2:19" s="187" customFormat="1" ht="18" customHeight="1">
      <c r="B197" s="201"/>
      <c r="C197" s="201"/>
      <c r="D197" s="201"/>
      <c r="E197" s="201"/>
      <c r="F197" s="201"/>
      <c r="G197" s="201"/>
      <c r="H197" s="201"/>
      <c r="I197" s="201"/>
      <c r="J197" s="201"/>
      <c r="K197" s="201"/>
      <c r="L197" s="201"/>
      <c r="M197" s="201"/>
      <c r="N197" s="201"/>
      <c r="O197" s="201"/>
      <c r="P197" s="201"/>
      <c r="Q197" s="201"/>
      <c r="R197" s="201"/>
      <c r="S197" s="201"/>
    </row>
    <row r="198" spans="2:19" s="187" customFormat="1" ht="18" customHeight="1">
      <c r="B198" s="201"/>
      <c r="C198" s="201"/>
      <c r="D198" s="201"/>
      <c r="E198" s="201"/>
      <c r="F198" s="201"/>
      <c r="G198" s="201"/>
      <c r="H198" s="201"/>
      <c r="I198" s="201"/>
      <c r="J198" s="201"/>
      <c r="K198" s="201"/>
      <c r="L198" s="201"/>
      <c r="M198" s="201"/>
      <c r="N198" s="201"/>
      <c r="O198" s="201"/>
      <c r="P198" s="201"/>
      <c r="Q198" s="201"/>
      <c r="R198" s="201"/>
      <c r="S198" s="201"/>
    </row>
    <row r="199" spans="2:19" s="187" customFormat="1" ht="18" customHeight="1">
      <c r="B199" s="201"/>
      <c r="C199" s="201"/>
      <c r="D199" s="201"/>
      <c r="E199" s="201"/>
      <c r="F199" s="201"/>
      <c r="G199" s="201"/>
      <c r="H199" s="201"/>
      <c r="I199" s="201"/>
      <c r="J199" s="201"/>
      <c r="K199" s="201"/>
      <c r="L199" s="201"/>
      <c r="M199" s="201"/>
      <c r="N199" s="201"/>
      <c r="O199" s="201"/>
      <c r="P199" s="201"/>
      <c r="Q199" s="201"/>
      <c r="R199" s="201"/>
      <c r="S199" s="201"/>
    </row>
    <row r="200" spans="2:19" s="187" customFormat="1" ht="18" customHeight="1">
      <c r="B200" s="201"/>
      <c r="C200" s="201"/>
      <c r="D200" s="201"/>
      <c r="E200" s="201"/>
      <c r="F200" s="201"/>
      <c r="G200" s="201"/>
      <c r="H200" s="201"/>
      <c r="I200" s="201"/>
      <c r="J200" s="201"/>
      <c r="K200" s="201"/>
      <c r="L200" s="201"/>
      <c r="M200" s="201"/>
      <c r="N200" s="201"/>
      <c r="O200" s="201"/>
      <c r="P200" s="201"/>
      <c r="Q200" s="201"/>
      <c r="R200" s="201"/>
      <c r="S200" s="201"/>
    </row>
    <row r="201" spans="2:19" s="187" customFormat="1" ht="18" customHeight="1">
      <c r="B201" s="201"/>
      <c r="C201" s="201"/>
      <c r="D201" s="201"/>
      <c r="E201" s="201"/>
      <c r="F201" s="201"/>
      <c r="G201" s="201"/>
      <c r="H201" s="201"/>
      <c r="I201" s="201"/>
      <c r="J201" s="201"/>
      <c r="K201" s="201"/>
      <c r="L201" s="201"/>
      <c r="M201" s="201"/>
      <c r="N201" s="201"/>
      <c r="O201" s="201"/>
      <c r="P201" s="201"/>
      <c r="Q201" s="201"/>
      <c r="R201" s="201"/>
      <c r="S201" s="201"/>
    </row>
    <row r="202" spans="2:19" s="187" customFormat="1" ht="18" customHeight="1">
      <c r="B202" s="201"/>
      <c r="C202" s="201"/>
      <c r="D202" s="201"/>
      <c r="E202" s="201"/>
      <c r="F202" s="201"/>
      <c r="G202" s="201"/>
      <c r="H202" s="201"/>
      <c r="I202" s="201"/>
      <c r="J202" s="201"/>
      <c r="K202" s="201"/>
      <c r="L202" s="201"/>
      <c r="M202" s="201"/>
      <c r="N202" s="201"/>
      <c r="O202" s="201"/>
      <c r="P202" s="201"/>
      <c r="Q202" s="201"/>
      <c r="R202" s="201"/>
      <c r="S202" s="201"/>
    </row>
    <row r="203" spans="2:19" s="187" customFormat="1" ht="18" customHeight="1">
      <c r="B203" s="201"/>
      <c r="C203" s="201"/>
      <c r="D203" s="201"/>
      <c r="E203" s="201"/>
      <c r="F203" s="201"/>
      <c r="G203" s="201"/>
      <c r="H203" s="201"/>
      <c r="I203" s="201"/>
      <c r="J203" s="201"/>
      <c r="K203" s="201"/>
      <c r="L203" s="201"/>
      <c r="M203" s="201"/>
      <c r="N203" s="201"/>
      <c r="O203" s="201"/>
      <c r="P203" s="201"/>
      <c r="Q203" s="201"/>
      <c r="R203" s="201"/>
      <c r="S203" s="201"/>
    </row>
    <row r="204" spans="2:19" s="187" customFormat="1" ht="18" customHeight="1">
      <c r="B204" s="201"/>
      <c r="C204" s="201"/>
      <c r="D204" s="201"/>
      <c r="E204" s="201"/>
      <c r="F204" s="201"/>
      <c r="G204" s="201"/>
      <c r="H204" s="201"/>
      <c r="I204" s="201"/>
      <c r="J204" s="201"/>
      <c r="K204" s="201"/>
      <c r="L204" s="201"/>
      <c r="M204" s="201"/>
      <c r="N204" s="201"/>
      <c r="O204" s="201"/>
      <c r="P204" s="201"/>
      <c r="Q204" s="201"/>
      <c r="R204" s="201"/>
      <c r="S204" s="201"/>
    </row>
    <row r="205" spans="2:19" s="187" customFormat="1" ht="18" customHeight="1">
      <c r="B205" s="201"/>
      <c r="C205" s="201"/>
      <c r="D205" s="201"/>
      <c r="E205" s="201"/>
      <c r="F205" s="201"/>
      <c r="G205" s="201"/>
      <c r="H205" s="201"/>
      <c r="I205" s="201"/>
      <c r="J205" s="201"/>
      <c r="K205" s="201"/>
      <c r="L205" s="201"/>
      <c r="M205" s="201"/>
      <c r="N205" s="201"/>
      <c r="O205" s="201"/>
      <c r="P205" s="201"/>
      <c r="Q205" s="201"/>
      <c r="R205" s="201"/>
      <c r="S205" s="201"/>
    </row>
    <row r="206" spans="2:19" s="187" customFormat="1" ht="18" customHeight="1">
      <c r="B206" s="201"/>
      <c r="C206" s="201"/>
      <c r="D206" s="201"/>
      <c r="E206" s="201"/>
      <c r="F206" s="201"/>
      <c r="G206" s="201"/>
      <c r="H206" s="201"/>
      <c r="I206" s="201"/>
      <c r="J206" s="201"/>
      <c r="K206" s="201"/>
      <c r="L206" s="201"/>
      <c r="M206" s="201"/>
      <c r="N206" s="201"/>
      <c r="O206" s="201"/>
      <c r="P206" s="201"/>
      <c r="Q206" s="201"/>
      <c r="R206" s="201"/>
      <c r="S206" s="201"/>
    </row>
    <row r="207" spans="2:19" s="187" customFormat="1" ht="18" customHeight="1">
      <c r="B207" s="201"/>
      <c r="C207" s="201"/>
      <c r="D207" s="201"/>
      <c r="E207" s="201"/>
      <c r="F207" s="201"/>
      <c r="G207" s="201"/>
      <c r="H207" s="201"/>
      <c r="I207" s="201"/>
      <c r="J207" s="201"/>
      <c r="K207" s="201"/>
      <c r="L207" s="201"/>
      <c r="M207" s="201"/>
      <c r="N207" s="201"/>
      <c r="O207" s="201"/>
      <c r="P207" s="201"/>
      <c r="Q207" s="201"/>
      <c r="R207" s="201"/>
      <c r="S207" s="201"/>
    </row>
    <row r="208" spans="2:19" s="187" customFormat="1" ht="18" customHeight="1">
      <c r="B208" s="201"/>
      <c r="C208" s="201"/>
      <c r="D208" s="201"/>
      <c r="E208" s="201"/>
      <c r="F208" s="201"/>
      <c r="G208" s="201"/>
      <c r="H208" s="201"/>
      <c r="I208" s="201"/>
      <c r="J208" s="201"/>
      <c r="K208" s="201"/>
      <c r="L208" s="201"/>
      <c r="M208" s="201"/>
      <c r="N208" s="201"/>
      <c r="O208" s="201"/>
      <c r="P208" s="201"/>
      <c r="Q208" s="201"/>
      <c r="R208" s="201"/>
      <c r="S208" s="201"/>
    </row>
    <row r="209" spans="2:19" s="187" customFormat="1" ht="18" customHeight="1">
      <c r="B209" s="201"/>
      <c r="C209" s="201"/>
      <c r="D209" s="201"/>
      <c r="E209" s="201"/>
      <c r="F209" s="201"/>
      <c r="G209" s="201"/>
      <c r="H209" s="201"/>
      <c r="I209" s="201"/>
      <c r="J209" s="201"/>
      <c r="K209" s="201"/>
      <c r="L209" s="201"/>
      <c r="M209" s="201"/>
      <c r="N209" s="201"/>
      <c r="O209" s="201"/>
      <c r="P209" s="201"/>
      <c r="Q209" s="201"/>
      <c r="R209" s="201"/>
      <c r="S209" s="201"/>
    </row>
    <row r="210" spans="2:19" s="187" customFormat="1" ht="18" customHeight="1">
      <c r="B210" s="201"/>
      <c r="C210" s="201"/>
      <c r="D210" s="201"/>
      <c r="E210" s="201"/>
      <c r="F210" s="201"/>
      <c r="G210" s="201"/>
      <c r="H210" s="201"/>
      <c r="I210" s="201"/>
      <c r="J210" s="201"/>
      <c r="K210" s="201"/>
      <c r="L210" s="201"/>
      <c r="M210" s="201"/>
      <c r="N210" s="201"/>
      <c r="O210" s="201"/>
      <c r="P210" s="201"/>
      <c r="Q210" s="201"/>
      <c r="R210" s="201"/>
      <c r="S210" s="201"/>
    </row>
    <row r="211" spans="2:19" s="187" customFormat="1" ht="18" customHeight="1">
      <c r="B211" s="201"/>
      <c r="C211" s="201"/>
      <c r="D211" s="201"/>
      <c r="E211" s="201"/>
      <c r="F211" s="201"/>
      <c r="G211" s="201"/>
      <c r="H211" s="201"/>
      <c r="I211" s="201"/>
      <c r="J211" s="201"/>
      <c r="K211" s="201"/>
      <c r="L211" s="201"/>
      <c r="M211" s="201"/>
      <c r="N211" s="201"/>
      <c r="O211" s="201"/>
      <c r="P211" s="201"/>
      <c r="Q211" s="201"/>
      <c r="R211" s="201"/>
      <c r="S211" s="201"/>
    </row>
    <row r="212" spans="2:19" s="187" customFormat="1" ht="18" customHeight="1">
      <c r="B212" s="201"/>
      <c r="C212" s="201"/>
      <c r="D212" s="201"/>
      <c r="E212" s="201"/>
      <c r="F212" s="201"/>
      <c r="G212" s="201"/>
      <c r="H212" s="201"/>
      <c r="I212" s="201"/>
      <c r="J212" s="201"/>
      <c r="K212" s="201"/>
      <c r="L212" s="201"/>
      <c r="M212" s="201"/>
      <c r="N212" s="201"/>
      <c r="O212" s="201"/>
      <c r="P212" s="201"/>
      <c r="Q212" s="201"/>
      <c r="R212" s="201"/>
      <c r="S212" s="201"/>
    </row>
    <row r="213" spans="2:19" s="187" customFormat="1" ht="18" customHeight="1">
      <c r="B213" s="201"/>
      <c r="C213" s="201"/>
      <c r="D213" s="201"/>
      <c r="E213" s="201"/>
      <c r="F213" s="201"/>
      <c r="G213" s="201"/>
      <c r="H213" s="201"/>
      <c r="I213" s="201"/>
      <c r="J213" s="201"/>
      <c r="K213" s="201"/>
      <c r="L213" s="201"/>
      <c r="M213" s="201"/>
      <c r="N213" s="201"/>
      <c r="O213" s="201"/>
      <c r="P213" s="201"/>
      <c r="Q213" s="201"/>
      <c r="R213" s="201"/>
      <c r="S213" s="201"/>
    </row>
    <row r="214" spans="2:19" s="187" customFormat="1" ht="18" customHeight="1">
      <c r="B214" s="201"/>
      <c r="C214" s="201"/>
      <c r="D214" s="201"/>
      <c r="E214" s="201"/>
      <c r="F214" s="201"/>
      <c r="G214" s="201"/>
      <c r="H214" s="201"/>
      <c r="I214" s="201"/>
      <c r="J214" s="201"/>
      <c r="K214" s="201"/>
      <c r="L214" s="201"/>
      <c r="M214" s="201"/>
      <c r="N214" s="201"/>
      <c r="O214" s="201"/>
      <c r="P214" s="201"/>
      <c r="Q214" s="201"/>
      <c r="R214" s="201"/>
      <c r="S214" s="201"/>
    </row>
    <row r="215" spans="2:19" s="187" customFormat="1" ht="18" customHeight="1">
      <c r="B215" s="201"/>
      <c r="C215" s="201"/>
      <c r="D215" s="201"/>
      <c r="E215" s="201"/>
      <c r="F215" s="201"/>
      <c r="G215" s="201"/>
      <c r="H215" s="201"/>
      <c r="I215" s="201"/>
      <c r="J215" s="201"/>
      <c r="K215" s="201"/>
      <c r="L215" s="201"/>
      <c r="M215" s="201"/>
      <c r="N215" s="201"/>
      <c r="O215" s="201"/>
      <c r="P215" s="201"/>
      <c r="Q215" s="201"/>
      <c r="R215" s="201"/>
      <c r="S215" s="201"/>
    </row>
    <row r="216" spans="2:19" s="187" customFormat="1" ht="18" customHeight="1">
      <c r="B216" s="201"/>
      <c r="C216" s="201"/>
      <c r="D216" s="201"/>
      <c r="E216" s="201"/>
      <c r="F216" s="201"/>
      <c r="G216" s="201"/>
      <c r="H216" s="201"/>
      <c r="I216" s="201"/>
      <c r="J216" s="201"/>
      <c r="K216" s="201"/>
      <c r="L216" s="201"/>
      <c r="M216" s="201"/>
      <c r="N216" s="201"/>
      <c r="O216" s="201"/>
      <c r="P216" s="201"/>
      <c r="Q216" s="201"/>
      <c r="R216" s="201"/>
      <c r="S216" s="201"/>
    </row>
    <row r="217" spans="2:19" s="187" customFormat="1" ht="18" customHeight="1">
      <c r="B217" s="201"/>
      <c r="C217" s="201"/>
      <c r="D217" s="201"/>
      <c r="E217" s="201"/>
      <c r="F217" s="201"/>
      <c r="G217" s="201"/>
      <c r="H217" s="201"/>
      <c r="I217" s="201"/>
      <c r="J217" s="201"/>
      <c r="K217" s="201"/>
      <c r="L217" s="201"/>
      <c r="M217" s="201"/>
      <c r="N217" s="201"/>
      <c r="O217" s="201"/>
      <c r="P217" s="201"/>
      <c r="Q217" s="201"/>
      <c r="R217" s="201"/>
      <c r="S217" s="201"/>
    </row>
    <row r="218" spans="2:19" s="187" customFormat="1" ht="18" customHeight="1">
      <c r="B218" s="201"/>
      <c r="C218" s="201"/>
      <c r="D218" s="201"/>
      <c r="E218" s="201"/>
      <c r="F218" s="201"/>
      <c r="G218" s="201"/>
      <c r="H218" s="201"/>
      <c r="I218" s="201"/>
      <c r="J218" s="201"/>
      <c r="K218" s="201"/>
      <c r="L218" s="201"/>
      <c r="M218" s="201"/>
      <c r="N218" s="201"/>
      <c r="O218" s="201"/>
      <c r="P218" s="201"/>
      <c r="Q218" s="201"/>
      <c r="R218" s="201"/>
      <c r="S218" s="201"/>
    </row>
    <row r="219" spans="2:19" s="187" customFormat="1" ht="18" customHeight="1">
      <c r="B219" s="201"/>
      <c r="C219" s="201"/>
      <c r="D219" s="201"/>
      <c r="E219" s="201"/>
      <c r="F219" s="201"/>
      <c r="G219" s="201"/>
      <c r="H219" s="201"/>
      <c r="I219" s="201"/>
      <c r="J219" s="201"/>
      <c r="K219" s="201"/>
      <c r="L219" s="201"/>
      <c r="M219" s="201"/>
      <c r="N219" s="201"/>
      <c r="O219" s="201"/>
      <c r="P219" s="201"/>
      <c r="Q219" s="201"/>
      <c r="R219" s="201"/>
      <c r="S219" s="201"/>
    </row>
    <row r="220" spans="2:19" s="187" customFormat="1" ht="18" customHeight="1">
      <c r="B220" s="201"/>
      <c r="C220" s="201"/>
      <c r="D220" s="201"/>
      <c r="E220" s="201"/>
      <c r="F220" s="201"/>
      <c r="G220" s="201"/>
      <c r="H220" s="201"/>
      <c r="I220" s="201"/>
      <c r="J220" s="201"/>
      <c r="K220" s="201"/>
      <c r="L220" s="201"/>
      <c r="M220" s="201"/>
      <c r="N220" s="201"/>
      <c r="O220" s="201"/>
      <c r="P220" s="201"/>
      <c r="Q220" s="201"/>
      <c r="R220" s="201"/>
      <c r="S220" s="201"/>
    </row>
    <row r="221" spans="2:19" s="187" customFormat="1" ht="18" customHeight="1">
      <c r="B221" s="201"/>
      <c r="C221" s="201"/>
      <c r="D221" s="201"/>
      <c r="E221" s="201"/>
      <c r="F221" s="201"/>
      <c r="G221" s="201"/>
      <c r="H221" s="201"/>
      <c r="I221" s="201"/>
      <c r="J221" s="201"/>
      <c r="K221" s="201"/>
      <c r="L221" s="201"/>
      <c r="M221" s="201"/>
      <c r="N221" s="201"/>
      <c r="O221" s="201"/>
      <c r="P221" s="201"/>
      <c r="Q221" s="201"/>
      <c r="R221" s="201"/>
      <c r="S221" s="201"/>
    </row>
    <row r="222" spans="2:19" s="187" customFormat="1" ht="18" customHeight="1">
      <c r="B222" s="201"/>
      <c r="C222" s="201"/>
      <c r="D222" s="201"/>
      <c r="E222" s="201"/>
      <c r="F222" s="201"/>
      <c r="G222" s="201"/>
      <c r="H222" s="201"/>
      <c r="I222" s="201"/>
      <c r="J222" s="201"/>
      <c r="K222" s="201"/>
      <c r="L222" s="201"/>
      <c r="M222" s="201"/>
      <c r="N222" s="201"/>
      <c r="O222" s="201"/>
      <c r="P222" s="201"/>
      <c r="Q222" s="201"/>
      <c r="R222" s="201"/>
      <c r="S222" s="201"/>
    </row>
    <row r="223" spans="2:19" s="187" customFormat="1" ht="18" customHeight="1">
      <c r="B223" s="201"/>
      <c r="C223" s="201"/>
      <c r="D223" s="201"/>
      <c r="E223" s="201"/>
      <c r="F223" s="201"/>
      <c r="G223" s="201"/>
      <c r="H223" s="201"/>
      <c r="I223" s="201"/>
      <c r="J223" s="201"/>
      <c r="K223" s="201"/>
      <c r="L223" s="201"/>
      <c r="M223" s="201"/>
      <c r="N223" s="201"/>
      <c r="O223" s="201"/>
      <c r="P223" s="201"/>
      <c r="Q223" s="201"/>
      <c r="R223" s="201"/>
      <c r="S223" s="201"/>
    </row>
    <row r="224" spans="2:19" s="187" customFormat="1" ht="18" customHeight="1">
      <c r="B224" s="201"/>
      <c r="C224" s="201"/>
      <c r="D224" s="201"/>
      <c r="E224" s="201"/>
      <c r="F224" s="201"/>
      <c r="G224" s="201"/>
      <c r="H224" s="201"/>
      <c r="I224" s="201"/>
      <c r="J224" s="201"/>
      <c r="K224" s="201"/>
      <c r="L224" s="201"/>
      <c r="M224" s="201"/>
      <c r="N224" s="201"/>
      <c r="O224" s="201"/>
      <c r="P224" s="201"/>
      <c r="Q224" s="201"/>
      <c r="R224" s="201"/>
      <c r="S224" s="201"/>
    </row>
    <row r="225" spans="2:19" s="187" customFormat="1" ht="18" customHeight="1">
      <c r="B225" s="201"/>
      <c r="C225" s="201"/>
      <c r="D225" s="201"/>
      <c r="E225" s="201"/>
      <c r="F225" s="201"/>
      <c r="G225" s="201"/>
      <c r="H225" s="201"/>
      <c r="I225" s="201"/>
      <c r="J225" s="201"/>
      <c r="K225" s="201"/>
      <c r="L225" s="201"/>
      <c r="M225" s="201"/>
      <c r="N225" s="201"/>
      <c r="O225" s="201"/>
      <c r="P225" s="201"/>
      <c r="Q225" s="201"/>
      <c r="R225" s="201"/>
      <c r="S225" s="201"/>
    </row>
    <row r="226" spans="2:19" s="187" customFormat="1" ht="18" customHeight="1">
      <c r="B226" s="201"/>
      <c r="C226" s="201"/>
      <c r="D226" s="201"/>
      <c r="E226" s="201"/>
      <c r="F226" s="201"/>
      <c r="G226" s="201"/>
      <c r="H226" s="201"/>
      <c r="I226" s="201"/>
      <c r="J226" s="201"/>
      <c r="K226" s="201"/>
      <c r="L226" s="201"/>
      <c r="M226" s="201"/>
      <c r="N226" s="201"/>
      <c r="O226" s="201"/>
      <c r="P226" s="201"/>
      <c r="Q226" s="201"/>
      <c r="R226" s="201"/>
      <c r="S226" s="201"/>
    </row>
    <row r="227" spans="2:19" s="187" customFormat="1" ht="18" customHeight="1">
      <c r="B227" s="201"/>
      <c r="C227" s="201"/>
      <c r="D227" s="201"/>
      <c r="E227" s="201"/>
      <c r="F227" s="201"/>
      <c r="G227" s="201"/>
      <c r="H227" s="201"/>
      <c r="I227" s="201"/>
      <c r="J227" s="201"/>
      <c r="K227" s="201"/>
      <c r="L227" s="201"/>
      <c r="M227" s="201"/>
      <c r="N227" s="201"/>
      <c r="O227" s="201"/>
      <c r="P227" s="201"/>
      <c r="Q227" s="201"/>
      <c r="R227" s="201"/>
      <c r="S227" s="201"/>
    </row>
    <row r="228" spans="2:19" s="187" customFormat="1" ht="18" customHeight="1">
      <c r="B228" s="201"/>
      <c r="C228" s="201"/>
      <c r="D228" s="201"/>
      <c r="E228" s="201"/>
      <c r="F228" s="201"/>
      <c r="G228" s="201"/>
      <c r="H228" s="201"/>
      <c r="I228" s="201"/>
      <c r="J228" s="201"/>
      <c r="K228" s="201"/>
      <c r="L228" s="201"/>
      <c r="M228" s="201"/>
      <c r="N228" s="201"/>
      <c r="O228" s="201"/>
      <c r="P228" s="201"/>
      <c r="Q228" s="201"/>
      <c r="R228" s="201"/>
      <c r="S228" s="201"/>
    </row>
    <row r="229" spans="2:19" s="187" customFormat="1" ht="18" customHeight="1">
      <c r="B229" s="201"/>
      <c r="C229" s="201"/>
      <c r="D229" s="201"/>
      <c r="E229" s="201"/>
      <c r="F229" s="201"/>
      <c r="G229" s="201"/>
      <c r="H229" s="201"/>
      <c r="I229" s="201"/>
      <c r="J229" s="201"/>
      <c r="K229" s="201"/>
      <c r="L229" s="201"/>
      <c r="M229" s="201"/>
      <c r="N229" s="201"/>
      <c r="O229" s="201"/>
      <c r="P229" s="201"/>
      <c r="Q229" s="201"/>
      <c r="R229" s="201"/>
      <c r="S229" s="201"/>
    </row>
    <row r="230" spans="2:19" s="187" customFormat="1" ht="18" customHeight="1">
      <c r="B230" s="201"/>
      <c r="C230" s="201"/>
      <c r="D230" s="201"/>
      <c r="E230" s="201"/>
      <c r="F230" s="201"/>
      <c r="G230" s="201"/>
      <c r="H230" s="201"/>
      <c r="I230" s="201"/>
      <c r="J230" s="201"/>
      <c r="K230" s="201"/>
      <c r="L230" s="201"/>
      <c r="M230" s="201"/>
      <c r="N230" s="201"/>
      <c r="O230" s="201"/>
      <c r="P230" s="201"/>
      <c r="Q230" s="201"/>
      <c r="R230" s="201"/>
      <c r="S230" s="201"/>
    </row>
    <row r="231" spans="2:19" s="187" customFormat="1" ht="18" customHeight="1">
      <c r="B231" s="201"/>
      <c r="C231" s="201"/>
      <c r="D231" s="201"/>
      <c r="E231" s="201"/>
      <c r="F231" s="201"/>
      <c r="G231" s="201"/>
      <c r="H231" s="201"/>
      <c r="I231" s="201"/>
      <c r="J231" s="201"/>
      <c r="K231" s="201"/>
      <c r="L231" s="201"/>
      <c r="M231" s="201"/>
      <c r="N231" s="201"/>
      <c r="O231" s="201"/>
      <c r="P231" s="201"/>
      <c r="Q231" s="201"/>
      <c r="R231" s="201"/>
      <c r="S231" s="201"/>
    </row>
    <row r="232" spans="2:19" s="187" customFormat="1" ht="18" customHeight="1">
      <c r="B232" s="201"/>
      <c r="C232" s="201"/>
      <c r="D232" s="201"/>
      <c r="E232" s="201"/>
      <c r="F232" s="201"/>
      <c r="G232" s="201"/>
      <c r="H232" s="201"/>
      <c r="I232" s="201"/>
      <c r="J232" s="201"/>
      <c r="K232" s="201"/>
      <c r="L232" s="201"/>
      <c r="M232" s="201"/>
      <c r="N232" s="201"/>
      <c r="O232" s="201"/>
      <c r="P232" s="201"/>
      <c r="Q232" s="201"/>
      <c r="R232" s="201"/>
      <c r="S232" s="201"/>
    </row>
    <row r="233" spans="2:19" s="187" customFormat="1" ht="18" customHeight="1">
      <c r="B233" s="201"/>
      <c r="C233" s="201"/>
      <c r="D233" s="201"/>
      <c r="E233" s="201"/>
      <c r="F233" s="201"/>
      <c r="G233" s="201"/>
      <c r="H233" s="201"/>
      <c r="I233" s="201"/>
      <c r="J233" s="201"/>
      <c r="K233" s="201"/>
      <c r="L233" s="201"/>
      <c r="M233" s="201"/>
      <c r="N233" s="201"/>
      <c r="O233" s="201"/>
      <c r="P233" s="201"/>
      <c r="Q233" s="201"/>
      <c r="R233" s="201"/>
      <c r="S233" s="201"/>
    </row>
    <row r="234" spans="2:19" s="187" customFormat="1" ht="18" customHeight="1">
      <c r="B234" s="201"/>
      <c r="C234" s="201"/>
      <c r="D234" s="201"/>
      <c r="E234" s="201"/>
      <c r="F234" s="201"/>
      <c r="G234" s="201"/>
      <c r="H234" s="201"/>
      <c r="I234" s="201"/>
      <c r="J234" s="201"/>
      <c r="K234" s="201"/>
      <c r="L234" s="201"/>
      <c r="M234" s="201"/>
      <c r="N234" s="201"/>
      <c r="O234" s="201"/>
      <c r="P234" s="201"/>
      <c r="Q234" s="201"/>
      <c r="R234" s="201"/>
      <c r="S234" s="201"/>
    </row>
    <row r="235" spans="2:19" s="187" customFormat="1" ht="18" customHeight="1">
      <c r="B235" s="201"/>
      <c r="C235" s="201"/>
      <c r="D235" s="201"/>
      <c r="E235" s="201"/>
      <c r="F235" s="201"/>
      <c r="G235" s="201"/>
      <c r="H235" s="201"/>
      <c r="I235" s="201"/>
      <c r="J235" s="201"/>
      <c r="K235" s="201"/>
      <c r="L235" s="201"/>
      <c r="M235" s="201"/>
      <c r="N235" s="201"/>
      <c r="O235" s="201"/>
      <c r="P235" s="201"/>
      <c r="Q235" s="201"/>
      <c r="R235" s="201"/>
      <c r="S235" s="201"/>
    </row>
    <row r="236" spans="2:19" s="187" customFormat="1" ht="18" customHeight="1">
      <c r="B236" s="201"/>
      <c r="C236" s="201"/>
      <c r="D236" s="201"/>
      <c r="E236" s="201"/>
      <c r="F236" s="201"/>
      <c r="G236" s="201"/>
      <c r="H236" s="201"/>
      <c r="I236" s="201"/>
      <c r="J236" s="201"/>
      <c r="K236" s="201"/>
      <c r="L236" s="201"/>
      <c r="M236" s="201"/>
      <c r="N236" s="201"/>
      <c r="O236" s="201"/>
      <c r="P236" s="201"/>
      <c r="Q236" s="201"/>
      <c r="R236" s="201"/>
      <c r="S236" s="201"/>
    </row>
    <row r="237" spans="2:19" s="187" customFormat="1" ht="18" customHeight="1">
      <c r="B237" s="201"/>
      <c r="C237" s="201"/>
      <c r="D237" s="201"/>
      <c r="E237" s="201"/>
      <c r="F237" s="201"/>
      <c r="G237" s="201"/>
      <c r="H237" s="201"/>
      <c r="I237" s="201"/>
      <c r="J237" s="201"/>
      <c r="K237" s="201"/>
      <c r="L237" s="201"/>
      <c r="M237" s="201"/>
      <c r="N237" s="201"/>
      <c r="O237" s="201"/>
      <c r="P237" s="201"/>
      <c r="Q237" s="201"/>
      <c r="R237" s="201"/>
      <c r="S237" s="201"/>
    </row>
    <row r="238" spans="2:19" s="187" customFormat="1" ht="18" customHeight="1">
      <c r="B238" s="201"/>
      <c r="C238" s="201"/>
      <c r="D238" s="201"/>
      <c r="E238" s="201"/>
      <c r="F238" s="201"/>
      <c r="G238" s="201"/>
      <c r="H238" s="201"/>
      <c r="I238" s="201"/>
      <c r="J238" s="201"/>
      <c r="K238" s="201"/>
      <c r="L238" s="201"/>
      <c r="M238" s="201"/>
      <c r="N238" s="201"/>
      <c r="O238" s="201"/>
      <c r="P238" s="201"/>
      <c r="Q238" s="201"/>
      <c r="R238" s="201"/>
      <c r="S238" s="201"/>
    </row>
    <row r="239" spans="2:19" s="187" customFormat="1" ht="18" customHeight="1">
      <c r="B239" s="201"/>
      <c r="C239" s="201"/>
      <c r="D239" s="201"/>
      <c r="E239" s="201"/>
      <c r="F239" s="201"/>
      <c r="G239" s="201"/>
      <c r="H239" s="201"/>
      <c r="I239" s="201"/>
      <c r="J239" s="201"/>
      <c r="K239" s="201"/>
      <c r="L239" s="201"/>
      <c r="M239" s="201"/>
      <c r="N239" s="201"/>
      <c r="O239" s="201"/>
      <c r="P239" s="201"/>
      <c r="Q239" s="201"/>
      <c r="R239" s="201"/>
      <c r="S239" s="201"/>
    </row>
    <row r="240" spans="2:19" s="187" customFormat="1" ht="18" customHeight="1">
      <c r="B240" s="201"/>
      <c r="C240" s="201"/>
      <c r="D240" s="201"/>
      <c r="E240" s="201"/>
      <c r="F240" s="201"/>
      <c r="G240" s="201"/>
      <c r="H240" s="201"/>
      <c r="I240" s="201"/>
      <c r="J240" s="201"/>
      <c r="K240" s="201"/>
      <c r="L240" s="201"/>
      <c r="M240" s="201"/>
      <c r="N240" s="201"/>
      <c r="O240" s="201"/>
      <c r="P240" s="201"/>
      <c r="Q240" s="201"/>
      <c r="R240" s="201"/>
      <c r="S240" s="201"/>
    </row>
    <row r="241" spans="2:19" s="187" customFormat="1" ht="18" customHeight="1">
      <c r="B241" s="201"/>
      <c r="C241" s="201"/>
      <c r="D241" s="201"/>
      <c r="E241" s="201"/>
      <c r="F241" s="201"/>
      <c r="G241" s="201"/>
      <c r="H241" s="201"/>
      <c r="I241" s="201"/>
      <c r="J241" s="201"/>
      <c r="K241" s="201"/>
      <c r="L241" s="201"/>
      <c r="M241" s="201"/>
      <c r="N241" s="201"/>
      <c r="O241" s="201"/>
      <c r="P241" s="201"/>
      <c r="Q241" s="201"/>
      <c r="R241" s="201"/>
      <c r="S241" s="201"/>
    </row>
    <row r="242" spans="2:19" s="187" customFormat="1" ht="18" customHeight="1">
      <c r="B242" s="201"/>
      <c r="C242" s="201"/>
      <c r="D242" s="201"/>
      <c r="E242" s="201"/>
      <c r="F242" s="201"/>
      <c r="G242" s="201"/>
      <c r="H242" s="201"/>
      <c r="I242" s="201"/>
      <c r="J242" s="201"/>
      <c r="K242" s="201"/>
      <c r="L242" s="201"/>
      <c r="M242" s="201"/>
      <c r="N242" s="201"/>
      <c r="O242" s="201"/>
      <c r="P242" s="201"/>
      <c r="Q242" s="201"/>
      <c r="R242" s="201"/>
      <c r="S242" s="201"/>
    </row>
    <row r="243" spans="2:19" s="187" customFormat="1" ht="18" customHeight="1">
      <c r="B243" s="201"/>
      <c r="C243" s="201"/>
      <c r="D243" s="201"/>
      <c r="E243" s="201"/>
      <c r="F243" s="201"/>
      <c r="G243" s="201"/>
      <c r="H243" s="201"/>
      <c r="I243" s="201"/>
      <c r="J243" s="201"/>
      <c r="K243" s="201"/>
      <c r="L243" s="201"/>
      <c r="M243" s="201"/>
      <c r="N243" s="201"/>
      <c r="O243" s="201"/>
      <c r="P243" s="201"/>
      <c r="Q243" s="201"/>
      <c r="R243" s="201"/>
      <c r="S243" s="201"/>
    </row>
    <row r="244" spans="2:19" s="187" customFormat="1" ht="18" customHeight="1">
      <c r="B244" s="201"/>
      <c r="C244" s="201"/>
      <c r="D244" s="201"/>
      <c r="E244" s="201"/>
      <c r="F244" s="201"/>
      <c r="G244" s="201"/>
      <c r="H244" s="201"/>
      <c r="I244" s="201"/>
      <c r="J244" s="201"/>
      <c r="K244" s="201"/>
      <c r="L244" s="201"/>
      <c r="M244" s="201"/>
      <c r="N244" s="201"/>
      <c r="O244" s="201"/>
      <c r="P244" s="201"/>
      <c r="Q244" s="201"/>
      <c r="R244" s="201"/>
      <c r="S244" s="201"/>
    </row>
    <row r="245" spans="2:19" s="187" customFormat="1" ht="18" customHeight="1">
      <c r="B245" s="201"/>
      <c r="C245" s="201"/>
      <c r="D245" s="201"/>
      <c r="E245" s="201"/>
      <c r="F245" s="201"/>
      <c r="G245" s="201"/>
      <c r="H245" s="201"/>
      <c r="I245" s="201"/>
      <c r="J245" s="201"/>
      <c r="K245" s="201"/>
      <c r="L245" s="201"/>
      <c r="M245" s="201"/>
      <c r="N245" s="201"/>
      <c r="O245" s="201"/>
      <c r="P245" s="201"/>
      <c r="Q245" s="201"/>
      <c r="R245" s="201"/>
      <c r="S245" s="201"/>
    </row>
    <row r="246" spans="2:19" s="187" customFormat="1" ht="18" customHeight="1">
      <c r="B246" s="201"/>
      <c r="C246" s="201"/>
      <c r="D246" s="201"/>
      <c r="E246" s="201"/>
      <c r="F246" s="201"/>
      <c r="G246" s="201"/>
      <c r="H246" s="201"/>
      <c r="I246" s="201"/>
      <c r="J246" s="201"/>
      <c r="K246" s="201"/>
      <c r="L246" s="201"/>
      <c r="M246" s="201"/>
      <c r="N246" s="201"/>
      <c r="O246" s="201"/>
      <c r="P246" s="201"/>
      <c r="Q246" s="201"/>
      <c r="R246" s="201"/>
      <c r="S246" s="201"/>
    </row>
    <row r="247" spans="2:19" s="187" customFormat="1" ht="18" customHeight="1">
      <c r="B247" s="201"/>
      <c r="C247" s="201"/>
      <c r="D247" s="201"/>
      <c r="E247" s="201"/>
      <c r="F247" s="201"/>
      <c r="G247" s="201"/>
      <c r="H247" s="201"/>
      <c r="I247" s="201"/>
      <c r="J247" s="201"/>
      <c r="K247" s="201"/>
      <c r="L247" s="201"/>
      <c r="M247" s="201"/>
      <c r="N247" s="201"/>
      <c r="O247" s="201"/>
      <c r="P247" s="201"/>
      <c r="Q247" s="201"/>
      <c r="R247" s="201"/>
      <c r="S247" s="201"/>
    </row>
    <row r="248" spans="2:19" s="187" customFormat="1" ht="18" customHeight="1">
      <c r="B248" s="201"/>
      <c r="C248" s="201"/>
      <c r="D248" s="201"/>
      <c r="E248" s="201"/>
      <c r="F248" s="201"/>
      <c r="G248" s="201"/>
      <c r="H248" s="201"/>
      <c r="I248" s="201"/>
      <c r="J248" s="201"/>
      <c r="K248" s="201"/>
      <c r="L248" s="201"/>
      <c r="M248" s="201"/>
      <c r="N248" s="201"/>
      <c r="O248" s="201"/>
      <c r="P248" s="201"/>
      <c r="Q248" s="201"/>
      <c r="R248" s="201"/>
      <c r="S248" s="201"/>
    </row>
    <row r="249" spans="2:19" s="187" customFormat="1" ht="18" customHeight="1">
      <c r="B249" s="201"/>
      <c r="C249" s="201"/>
      <c r="D249" s="201"/>
      <c r="E249" s="201"/>
      <c r="F249" s="201"/>
      <c r="G249" s="201"/>
      <c r="H249" s="201"/>
      <c r="I249" s="201"/>
      <c r="J249" s="201"/>
      <c r="K249" s="201"/>
      <c r="L249" s="201"/>
      <c r="M249" s="201"/>
      <c r="N249" s="201"/>
      <c r="O249" s="201"/>
      <c r="P249" s="201"/>
      <c r="Q249" s="201"/>
      <c r="R249" s="201"/>
      <c r="S249" s="201"/>
    </row>
    <row r="250" spans="2:19" s="187" customFormat="1" ht="18" customHeight="1">
      <c r="B250" s="201"/>
      <c r="C250" s="201"/>
      <c r="D250" s="201"/>
      <c r="E250" s="201"/>
      <c r="F250" s="201"/>
      <c r="G250" s="201"/>
      <c r="H250" s="201"/>
      <c r="I250" s="201"/>
      <c r="J250" s="201"/>
      <c r="K250" s="201"/>
      <c r="L250" s="201"/>
      <c r="M250" s="201"/>
      <c r="N250" s="201"/>
      <c r="O250" s="201"/>
      <c r="P250" s="201"/>
      <c r="Q250" s="201"/>
      <c r="R250" s="201"/>
      <c r="S250" s="201"/>
    </row>
    <row r="251" spans="2:19" s="187" customFormat="1" ht="18" customHeight="1">
      <c r="B251" s="201"/>
      <c r="C251" s="201"/>
      <c r="D251" s="201"/>
      <c r="E251" s="201"/>
      <c r="F251" s="201"/>
      <c r="G251" s="201"/>
      <c r="H251" s="201"/>
      <c r="I251" s="201"/>
      <c r="J251" s="201"/>
      <c r="K251" s="201"/>
      <c r="L251" s="201"/>
      <c r="M251" s="201"/>
      <c r="N251" s="201"/>
      <c r="O251" s="201"/>
      <c r="P251" s="201"/>
      <c r="Q251" s="201"/>
      <c r="R251" s="201"/>
      <c r="S251" s="201"/>
    </row>
    <row r="252" spans="2:19" s="187" customFormat="1" ht="18" customHeight="1">
      <c r="B252" s="201"/>
      <c r="C252" s="201"/>
      <c r="D252" s="201"/>
      <c r="E252" s="201"/>
      <c r="F252" s="201"/>
      <c r="G252" s="201"/>
      <c r="H252" s="201"/>
      <c r="I252" s="201"/>
      <c r="J252" s="201"/>
      <c r="K252" s="201"/>
      <c r="L252" s="201"/>
      <c r="M252" s="201"/>
      <c r="N252" s="201"/>
      <c r="O252" s="201"/>
      <c r="P252" s="201"/>
      <c r="Q252" s="201"/>
      <c r="R252" s="201"/>
      <c r="S252" s="201"/>
    </row>
    <row r="253" spans="2:19" s="187" customFormat="1" ht="18" customHeight="1">
      <c r="B253" s="201"/>
      <c r="C253" s="201"/>
      <c r="D253" s="201"/>
      <c r="E253" s="201"/>
      <c r="F253" s="201"/>
      <c r="G253" s="201"/>
      <c r="H253" s="201"/>
      <c r="I253" s="201"/>
      <c r="J253" s="201"/>
      <c r="K253" s="201"/>
      <c r="L253" s="201"/>
      <c r="M253" s="201"/>
      <c r="N253" s="201"/>
      <c r="O253" s="201"/>
      <c r="P253" s="201"/>
      <c r="Q253" s="201"/>
      <c r="R253" s="201"/>
      <c r="S253" s="201"/>
    </row>
    <row r="254" spans="2:19" s="187" customFormat="1" ht="18" customHeight="1">
      <c r="B254" s="201"/>
      <c r="C254" s="201"/>
      <c r="D254" s="201"/>
      <c r="E254" s="201"/>
      <c r="F254" s="201"/>
      <c r="G254" s="201"/>
      <c r="H254" s="201"/>
      <c r="I254" s="201"/>
      <c r="J254" s="201"/>
      <c r="K254" s="201"/>
      <c r="L254" s="201"/>
      <c r="M254" s="201"/>
      <c r="N254" s="201"/>
      <c r="O254" s="201"/>
      <c r="P254" s="201"/>
      <c r="Q254" s="201"/>
      <c r="R254" s="201"/>
      <c r="S254" s="201"/>
    </row>
    <row r="255" spans="2:19" s="187" customFormat="1" ht="18" customHeight="1">
      <c r="B255" s="201"/>
      <c r="C255" s="201"/>
      <c r="D255" s="201"/>
      <c r="E255" s="201"/>
      <c r="F255" s="201"/>
      <c r="G255" s="201"/>
      <c r="H255" s="201"/>
      <c r="I255" s="201"/>
      <c r="J255" s="201"/>
      <c r="K255" s="201"/>
      <c r="L255" s="201"/>
      <c r="M255" s="201"/>
      <c r="N255" s="201"/>
      <c r="O255" s="201"/>
      <c r="P255" s="201"/>
      <c r="Q255" s="201"/>
      <c r="R255" s="201"/>
      <c r="S255" s="201"/>
    </row>
    <row r="256" spans="2:19" s="187" customFormat="1" ht="18" customHeight="1">
      <c r="B256" s="201"/>
      <c r="C256" s="201"/>
      <c r="D256" s="201"/>
      <c r="E256" s="201"/>
      <c r="F256" s="201"/>
      <c r="G256" s="201"/>
      <c r="H256" s="201"/>
      <c r="I256" s="201"/>
      <c r="J256" s="201"/>
      <c r="K256" s="201"/>
      <c r="L256" s="201"/>
      <c r="M256" s="201"/>
      <c r="N256" s="201"/>
      <c r="O256" s="201"/>
      <c r="P256" s="201"/>
      <c r="Q256" s="201"/>
      <c r="R256" s="201"/>
      <c r="S256" s="201"/>
    </row>
    <row r="257" spans="2:19" s="187" customFormat="1" ht="18" customHeight="1">
      <c r="B257" s="201"/>
      <c r="C257" s="201"/>
      <c r="D257" s="201"/>
      <c r="E257" s="201"/>
      <c r="F257" s="201"/>
      <c r="G257" s="201"/>
      <c r="H257" s="201"/>
      <c r="I257" s="201"/>
      <c r="J257" s="201"/>
      <c r="K257" s="201"/>
      <c r="L257" s="201"/>
      <c r="M257" s="201"/>
      <c r="N257" s="201"/>
      <c r="O257" s="201"/>
      <c r="P257" s="201"/>
      <c r="Q257" s="201"/>
      <c r="R257" s="201"/>
      <c r="S257" s="201"/>
    </row>
    <row r="258" spans="2:19" s="187" customFormat="1" ht="18" customHeight="1">
      <c r="B258" s="201"/>
      <c r="C258" s="201"/>
      <c r="D258" s="201"/>
      <c r="E258" s="201"/>
      <c r="F258" s="201"/>
      <c r="G258" s="201"/>
      <c r="H258" s="201"/>
      <c r="I258" s="201"/>
      <c r="J258" s="201"/>
      <c r="K258" s="201"/>
      <c r="L258" s="201"/>
      <c r="M258" s="201"/>
      <c r="N258" s="201"/>
      <c r="O258" s="201"/>
      <c r="P258" s="201"/>
      <c r="Q258" s="201"/>
      <c r="R258" s="201"/>
      <c r="S258" s="201"/>
    </row>
    <row r="259" spans="2:19" s="187" customFormat="1" ht="18" customHeight="1">
      <c r="B259" s="201"/>
      <c r="C259" s="201"/>
      <c r="D259" s="201"/>
      <c r="E259" s="201"/>
      <c r="F259" s="201"/>
      <c r="G259" s="201"/>
      <c r="H259" s="201"/>
      <c r="I259" s="201"/>
      <c r="J259" s="201"/>
      <c r="K259" s="201"/>
      <c r="L259" s="201"/>
      <c r="M259" s="201"/>
      <c r="N259" s="201"/>
      <c r="O259" s="201"/>
      <c r="P259" s="201"/>
      <c r="Q259" s="201"/>
      <c r="R259" s="201"/>
      <c r="S259" s="201"/>
    </row>
    <row r="260" spans="2:19" s="187" customFormat="1" ht="18" customHeight="1">
      <c r="B260" s="201"/>
      <c r="C260" s="201"/>
      <c r="D260" s="201"/>
      <c r="E260" s="201"/>
      <c r="F260" s="201"/>
      <c r="G260" s="201"/>
      <c r="H260" s="201"/>
      <c r="I260" s="201"/>
      <c r="J260" s="201"/>
      <c r="K260" s="201"/>
      <c r="L260" s="201"/>
      <c r="M260" s="201"/>
      <c r="N260" s="201"/>
      <c r="O260" s="201"/>
      <c r="P260" s="201"/>
      <c r="Q260" s="201"/>
      <c r="R260" s="201"/>
      <c r="S260" s="201"/>
    </row>
    <row r="261" spans="2:19" s="187" customFormat="1" ht="18" customHeight="1">
      <c r="B261" s="201"/>
      <c r="C261" s="201"/>
      <c r="D261" s="201"/>
      <c r="E261" s="201"/>
      <c r="F261" s="201"/>
      <c r="G261" s="201"/>
      <c r="H261" s="201"/>
      <c r="I261" s="201"/>
      <c r="J261" s="201"/>
      <c r="K261" s="201"/>
      <c r="L261" s="201"/>
      <c r="M261" s="201"/>
      <c r="N261" s="201"/>
      <c r="O261" s="201"/>
      <c r="P261" s="201"/>
      <c r="Q261" s="201"/>
      <c r="R261" s="201"/>
      <c r="S261" s="201"/>
    </row>
    <row r="262" spans="2:19" s="187" customFormat="1" ht="18" customHeight="1">
      <c r="B262" s="201"/>
      <c r="C262" s="201"/>
      <c r="D262" s="201"/>
      <c r="E262" s="201"/>
      <c r="F262" s="201"/>
      <c r="G262" s="201"/>
      <c r="H262" s="201"/>
      <c r="I262" s="201"/>
      <c r="J262" s="201"/>
      <c r="K262" s="201"/>
      <c r="L262" s="201"/>
      <c r="M262" s="201"/>
      <c r="N262" s="201"/>
      <c r="O262" s="201"/>
      <c r="P262" s="201"/>
      <c r="Q262" s="201"/>
      <c r="R262" s="201"/>
      <c r="S262" s="201"/>
    </row>
    <row r="263" spans="2:19" s="187" customFormat="1" ht="18" customHeight="1">
      <c r="B263" s="201"/>
      <c r="C263" s="201"/>
      <c r="D263" s="201"/>
      <c r="E263" s="201"/>
      <c r="F263" s="201"/>
      <c r="G263" s="201"/>
      <c r="H263" s="201"/>
      <c r="I263" s="201"/>
      <c r="J263" s="201"/>
      <c r="K263" s="201"/>
      <c r="L263" s="201"/>
      <c r="M263" s="201"/>
      <c r="N263" s="201"/>
      <c r="O263" s="201"/>
      <c r="P263" s="201"/>
      <c r="Q263" s="201"/>
      <c r="R263" s="201"/>
      <c r="S263" s="201"/>
    </row>
    <row r="264" spans="2:19" s="187" customFormat="1" ht="18" customHeight="1">
      <c r="B264" s="201"/>
      <c r="C264" s="201"/>
      <c r="D264" s="201"/>
      <c r="E264" s="201"/>
      <c r="F264" s="201"/>
      <c r="G264" s="201"/>
      <c r="H264" s="201"/>
      <c r="I264" s="201"/>
      <c r="J264" s="201"/>
      <c r="K264" s="201"/>
      <c r="L264" s="201"/>
      <c r="M264" s="201"/>
      <c r="N264" s="201"/>
      <c r="O264" s="201"/>
      <c r="P264" s="201"/>
      <c r="Q264" s="201"/>
      <c r="R264" s="201"/>
      <c r="S264" s="201"/>
    </row>
    <row r="265" spans="2:19" s="187" customFormat="1" ht="18" customHeight="1">
      <c r="B265" s="201"/>
      <c r="C265" s="201"/>
      <c r="D265" s="201"/>
      <c r="E265" s="201"/>
      <c r="F265" s="201"/>
      <c r="G265" s="201"/>
      <c r="H265" s="201"/>
      <c r="I265" s="201"/>
      <c r="J265" s="201"/>
      <c r="K265" s="201"/>
      <c r="L265" s="201"/>
      <c r="M265" s="201"/>
      <c r="N265" s="201"/>
      <c r="O265" s="201"/>
      <c r="P265" s="201"/>
      <c r="Q265" s="201"/>
      <c r="R265" s="201"/>
      <c r="S265" s="201"/>
    </row>
    <row r="266" spans="2:19" s="187" customFormat="1" ht="18" customHeight="1">
      <c r="B266" s="201"/>
      <c r="C266" s="201"/>
      <c r="D266" s="201"/>
      <c r="E266" s="201"/>
      <c r="F266" s="201"/>
      <c r="G266" s="201"/>
      <c r="H266" s="201"/>
      <c r="I266" s="201"/>
      <c r="J266" s="201"/>
      <c r="K266" s="201"/>
      <c r="L266" s="201"/>
      <c r="M266" s="201"/>
      <c r="N266" s="201"/>
      <c r="O266" s="201"/>
      <c r="P266" s="201"/>
      <c r="Q266" s="201"/>
      <c r="R266" s="201"/>
      <c r="S266" s="201"/>
    </row>
    <row r="267" spans="2:19" s="187" customFormat="1" ht="18" customHeight="1">
      <c r="B267" s="201"/>
      <c r="C267" s="201"/>
      <c r="D267" s="201"/>
      <c r="E267" s="201"/>
      <c r="F267" s="201"/>
      <c r="G267" s="201"/>
      <c r="H267" s="201"/>
      <c r="I267" s="201"/>
      <c r="J267" s="201"/>
      <c r="K267" s="201"/>
      <c r="L267" s="201"/>
      <c r="M267" s="201"/>
      <c r="N267" s="201"/>
      <c r="O267" s="201"/>
      <c r="P267" s="201"/>
      <c r="Q267" s="201"/>
      <c r="R267" s="201"/>
      <c r="S267" s="201"/>
    </row>
    <row r="268" spans="2:19" s="187" customFormat="1" ht="18" customHeight="1">
      <c r="B268" s="201"/>
      <c r="C268" s="201"/>
      <c r="D268" s="201"/>
      <c r="E268" s="201"/>
      <c r="F268" s="201"/>
      <c r="G268" s="201"/>
      <c r="H268" s="201"/>
      <c r="I268" s="201"/>
      <c r="J268" s="201"/>
      <c r="K268" s="201"/>
      <c r="L268" s="201"/>
      <c r="M268" s="201"/>
      <c r="N268" s="201"/>
      <c r="O268" s="201"/>
      <c r="P268" s="201"/>
      <c r="Q268" s="201"/>
      <c r="R268" s="201"/>
      <c r="S268" s="201"/>
    </row>
    <row r="269" spans="2:19" s="187" customFormat="1" ht="18" customHeight="1">
      <c r="B269" s="201"/>
      <c r="C269" s="201"/>
      <c r="D269" s="201"/>
      <c r="E269" s="201"/>
      <c r="F269" s="201"/>
      <c r="G269" s="201"/>
      <c r="H269" s="201"/>
      <c r="I269" s="201"/>
      <c r="J269" s="201"/>
      <c r="K269" s="201"/>
      <c r="L269" s="201"/>
      <c r="M269" s="201"/>
      <c r="N269" s="201"/>
      <c r="O269" s="201"/>
      <c r="P269" s="201"/>
      <c r="Q269" s="201"/>
      <c r="R269" s="201"/>
      <c r="S269" s="201"/>
    </row>
    <row r="270" spans="2:19" s="187" customFormat="1" ht="18" customHeight="1">
      <c r="B270" s="201"/>
      <c r="C270" s="201"/>
      <c r="D270" s="201"/>
      <c r="E270" s="201"/>
      <c r="F270" s="201"/>
      <c r="G270" s="201"/>
      <c r="H270" s="201"/>
      <c r="I270" s="201"/>
      <c r="J270" s="201"/>
      <c r="K270" s="201"/>
      <c r="L270" s="201"/>
      <c r="M270" s="201"/>
      <c r="N270" s="201"/>
      <c r="O270" s="201"/>
      <c r="P270" s="201"/>
      <c r="Q270" s="201"/>
      <c r="R270" s="201"/>
      <c r="S270" s="201"/>
    </row>
    <row r="271" spans="2:19" s="187" customFormat="1" ht="18" customHeight="1">
      <c r="B271" s="201"/>
      <c r="C271" s="201"/>
      <c r="D271" s="201"/>
      <c r="E271" s="201"/>
      <c r="F271" s="201"/>
      <c r="G271" s="201"/>
      <c r="H271" s="201"/>
      <c r="I271" s="201"/>
      <c r="J271" s="201"/>
      <c r="K271" s="201"/>
      <c r="L271" s="201"/>
      <c r="M271" s="201"/>
      <c r="N271" s="201"/>
      <c r="O271" s="201"/>
      <c r="P271" s="201"/>
      <c r="Q271" s="201"/>
      <c r="R271" s="201"/>
      <c r="S271" s="201"/>
    </row>
    <row r="272" spans="2:19" s="187" customFormat="1" ht="18" customHeight="1">
      <c r="B272" s="201"/>
      <c r="C272" s="201"/>
      <c r="D272" s="201"/>
      <c r="E272" s="201"/>
      <c r="F272" s="201"/>
      <c r="G272" s="201"/>
      <c r="H272" s="201"/>
      <c r="I272" s="201"/>
      <c r="J272" s="201"/>
      <c r="K272" s="201"/>
      <c r="L272" s="201"/>
      <c r="M272" s="201"/>
      <c r="N272" s="201"/>
      <c r="O272" s="201"/>
      <c r="P272" s="201"/>
      <c r="Q272" s="201"/>
      <c r="R272" s="201"/>
      <c r="S272" s="201"/>
    </row>
    <row r="273" spans="2:19" s="187" customFormat="1" ht="18" customHeight="1">
      <c r="B273" s="201"/>
      <c r="C273" s="201"/>
      <c r="D273" s="201"/>
      <c r="E273" s="201"/>
      <c r="F273" s="201"/>
      <c r="G273" s="201"/>
      <c r="H273" s="201"/>
      <c r="I273" s="201"/>
      <c r="J273" s="201"/>
      <c r="K273" s="201"/>
      <c r="L273" s="201"/>
      <c r="M273" s="201"/>
      <c r="N273" s="201"/>
      <c r="O273" s="201"/>
      <c r="P273" s="201"/>
      <c r="Q273" s="201"/>
      <c r="R273" s="201"/>
      <c r="S273" s="201"/>
    </row>
    <row r="274" spans="2:19" s="187" customFormat="1" ht="18" customHeight="1">
      <c r="B274" s="201"/>
      <c r="C274" s="201"/>
      <c r="D274" s="201"/>
      <c r="E274" s="201"/>
      <c r="F274" s="201"/>
      <c r="G274" s="201"/>
      <c r="H274" s="201"/>
      <c r="I274" s="201"/>
      <c r="J274" s="201"/>
      <c r="K274" s="201"/>
      <c r="L274" s="201"/>
      <c r="M274" s="201"/>
      <c r="N274" s="201"/>
      <c r="O274" s="201"/>
      <c r="P274" s="201"/>
      <c r="Q274" s="201"/>
      <c r="R274" s="201"/>
      <c r="S274" s="201"/>
    </row>
    <row r="275" spans="2:19" s="187" customFormat="1" ht="18" customHeight="1">
      <c r="B275" s="201"/>
      <c r="C275" s="201"/>
      <c r="D275" s="201"/>
      <c r="E275" s="201"/>
      <c r="F275" s="201"/>
      <c r="G275" s="201"/>
      <c r="H275" s="201"/>
      <c r="I275" s="201"/>
      <c r="J275" s="201"/>
      <c r="K275" s="201"/>
      <c r="L275" s="201"/>
      <c r="M275" s="201"/>
      <c r="N275" s="201"/>
      <c r="O275" s="201"/>
      <c r="P275" s="201"/>
      <c r="Q275" s="201"/>
      <c r="R275" s="201"/>
      <c r="S275" s="201"/>
    </row>
    <row r="276" spans="2:19" s="187" customFormat="1" ht="18" customHeight="1">
      <c r="B276" s="201"/>
      <c r="C276" s="201"/>
      <c r="D276" s="201"/>
      <c r="E276" s="201"/>
      <c r="F276" s="201"/>
      <c r="G276" s="201"/>
      <c r="H276" s="201"/>
      <c r="I276" s="201"/>
      <c r="J276" s="201"/>
      <c r="K276" s="201"/>
      <c r="L276" s="201"/>
      <c r="M276" s="201"/>
      <c r="N276" s="201"/>
      <c r="O276" s="201"/>
      <c r="P276" s="201"/>
      <c r="Q276" s="201"/>
      <c r="R276" s="201"/>
      <c r="S276" s="201"/>
    </row>
    <row r="277" spans="2:19" s="187" customFormat="1" ht="18" customHeight="1">
      <c r="B277" s="201"/>
      <c r="C277" s="201"/>
      <c r="D277" s="201"/>
      <c r="E277" s="201"/>
      <c r="F277" s="201"/>
      <c r="G277" s="201"/>
      <c r="H277" s="201"/>
      <c r="I277" s="201"/>
      <c r="J277" s="201"/>
      <c r="K277" s="201"/>
      <c r="L277" s="201"/>
      <c r="M277" s="201"/>
      <c r="N277" s="201"/>
      <c r="O277" s="201"/>
      <c r="P277" s="201"/>
      <c r="Q277" s="201"/>
      <c r="R277" s="201"/>
      <c r="S277" s="201"/>
    </row>
    <row r="278" spans="2:19" s="187" customFormat="1" ht="18" customHeight="1">
      <c r="B278" s="201"/>
      <c r="C278" s="201"/>
      <c r="D278" s="201"/>
      <c r="E278" s="201"/>
      <c r="F278" s="201"/>
      <c r="G278" s="201"/>
      <c r="H278" s="201"/>
      <c r="I278" s="201"/>
      <c r="J278" s="201"/>
      <c r="K278" s="201"/>
      <c r="L278" s="201"/>
      <c r="M278" s="201"/>
      <c r="N278" s="201"/>
      <c r="O278" s="201"/>
      <c r="P278" s="201"/>
      <c r="Q278" s="201"/>
      <c r="R278" s="201"/>
      <c r="S278" s="201"/>
    </row>
    <row r="279" spans="2:19" s="187" customFormat="1" ht="18" customHeight="1">
      <c r="B279" s="201"/>
      <c r="C279" s="201"/>
      <c r="D279" s="201"/>
      <c r="E279" s="201"/>
      <c r="F279" s="201"/>
      <c r="G279" s="201"/>
      <c r="H279" s="201"/>
      <c r="I279" s="201"/>
      <c r="J279" s="201"/>
      <c r="K279" s="201"/>
      <c r="L279" s="201"/>
      <c r="M279" s="201"/>
      <c r="N279" s="201"/>
      <c r="O279" s="201"/>
      <c r="P279" s="201"/>
      <c r="Q279" s="201"/>
      <c r="R279" s="201"/>
      <c r="S279" s="201"/>
    </row>
    <row r="280" spans="2:19" s="187" customFormat="1" ht="18" customHeight="1">
      <c r="B280" s="201"/>
      <c r="C280" s="201"/>
      <c r="D280" s="201"/>
      <c r="E280" s="201"/>
      <c r="F280" s="201"/>
      <c r="G280" s="201"/>
      <c r="H280" s="201"/>
      <c r="I280" s="201"/>
      <c r="J280" s="201"/>
      <c r="K280" s="201"/>
      <c r="L280" s="201"/>
      <c r="M280" s="201"/>
      <c r="N280" s="201"/>
      <c r="O280" s="201"/>
      <c r="P280" s="201"/>
      <c r="Q280" s="201"/>
      <c r="R280" s="201"/>
      <c r="S280" s="201"/>
    </row>
    <row r="281" spans="2:19" s="187" customFormat="1" ht="18" customHeight="1">
      <c r="B281" s="201"/>
      <c r="C281" s="201"/>
      <c r="D281" s="201"/>
      <c r="E281" s="201"/>
      <c r="F281" s="201"/>
      <c r="G281" s="201"/>
      <c r="H281" s="201"/>
      <c r="I281" s="201"/>
      <c r="J281" s="201"/>
      <c r="K281" s="201"/>
      <c r="L281" s="201"/>
      <c r="M281" s="201"/>
      <c r="N281" s="201"/>
      <c r="O281" s="201"/>
      <c r="P281" s="201"/>
      <c r="Q281" s="201"/>
      <c r="R281" s="201"/>
      <c r="S281" s="201"/>
    </row>
    <row r="282" spans="2:19" s="187" customFormat="1" ht="18" customHeight="1">
      <c r="B282" s="201"/>
      <c r="C282" s="201"/>
      <c r="D282" s="201"/>
      <c r="E282" s="201"/>
      <c r="F282" s="201"/>
      <c r="G282" s="201"/>
      <c r="H282" s="201"/>
      <c r="I282" s="201"/>
      <c r="J282" s="201"/>
      <c r="K282" s="201"/>
      <c r="L282" s="201"/>
      <c r="M282" s="201"/>
      <c r="N282" s="201"/>
      <c r="O282" s="201"/>
      <c r="P282" s="201"/>
      <c r="Q282" s="201"/>
      <c r="R282" s="201"/>
      <c r="S282" s="201"/>
    </row>
    <row r="283" spans="2:19" s="187" customFormat="1" ht="18" customHeight="1">
      <c r="B283" s="201"/>
      <c r="C283" s="201"/>
      <c r="D283" s="201"/>
      <c r="E283" s="201"/>
      <c r="F283" s="201"/>
      <c r="G283" s="201"/>
      <c r="H283" s="201"/>
      <c r="I283" s="201"/>
      <c r="J283" s="201"/>
      <c r="K283" s="201"/>
      <c r="L283" s="201"/>
      <c r="M283" s="201"/>
      <c r="N283" s="201"/>
      <c r="O283" s="201"/>
      <c r="P283" s="201"/>
      <c r="Q283" s="201"/>
      <c r="R283" s="201"/>
      <c r="S283" s="201"/>
    </row>
    <row r="284" spans="2:19" s="187" customFormat="1" ht="18" customHeight="1">
      <c r="B284" s="201"/>
      <c r="C284" s="201"/>
      <c r="D284" s="201"/>
      <c r="E284" s="201"/>
      <c r="F284" s="201"/>
      <c r="G284" s="201"/>
      <c r="H284" s="201"/>
      <c r="I284" s="201"/>
      <c r="J284" s="201"/>
      <c r="K284" s="201"/>
      <c r="L284" s="201"/>
      <c r="M284" s="201"/>
      <c r="N284" s="201"/>
      <c r="O284" s="201"/>
      <c r="P284" s="201"/>
      <c r="Q284" s="201"/>
      <c r="R284" s="201"/>
      <c r="S284" s="201"/>
    </row>
    <row r="285" spans="2:19" s="187" customFormat="1" ht="18" customHeight="1">
      <c r="B285" s="201"/>
      <c r="C285" s="201"/>
      <c r="D285" s="201"/>
      <c r="E285" s="201"/>
      <c r="F285" s="201"/>
      <c r="G285" s="201"/>
      <c r="H285" s="201"/>
      <c r="I285" s="201"/>
      <c r="J285" s="201"/>
      <c r="K285" s="201"/>
      <c r="L285" s="201"/>
      <c r="M285" s="201"/>
      <c r="N285" s="201"/>
      <c r="O285" s="201"/>
      <c r="P285" s="201"/>
      <c r="Q285" s="201"/>
      <c r="R285" s="201"/>
      <c r="S285" s="201"/>
    </row>
    <row r="286" spans="2:19" s="187" customFormat="1" ht="18" customHeight="1">
      <c r="B286" s="201"/>
      <c r="C286" s="201"/>
      <c r="D286" s="201"/>
      <c r="E286" s="201"/>
      <c r="F286" s="201"/>
      <c r="G286" s="201"/>
      <c r="H286" s="201"/>
      <c r="I286" s="201"/>
      <c r="J286" s="201"/>
      <c r="K286" s="201"/>
      <c r="L286" s="201"/>
      <c r="M286" s="201"/>
      <c r="N286" s="201"/>
      <c r="O286" s="201"/>
      <c r="P286" s="201"/>
      <c r="Q286" s="201"/>
      <c r="R286" s="201"/>
      <c r="S286" s="201"/>
    </row>
    <row r="287" spans="2:19" s="187" customFormat="1" ht="18" customHeight="1">
      <c r="B287" s="201"/>
      <c r="C287" s="201"/>
      <c r="D287" s="201"/>
      <c r="E287" s="201"/>
      <c r="F287" s="201"/>
      <c r="G287" s="201"/>
      <c r="H287" s="201"/>
      <c r="I287" s="201"/>
      <c r="J287" s="201"/>
      <c r="K287" s="201"/>
      <c r="L287" s="201"/>
      <c r="M287" s="201"/>
      <c r="N287" s="201"/>
      <c r="O287" s="201"/>
      <c r="P287" s="201"/>
      <c r="Q287" s="201"/>
      <c r="R287" s="201"/>
      <c r="S287" s="201"/>
    </row>
    <row r="288" spans="2:19" s="187" customFormat="1" ht="18" customHeight="1">
      <c r="B288" s="201"/>
      <c r="C288" s="201"/>
      <c r="D288" s="201"/>
      <c r="E288" s="201"/>
      <c r="F288" s="201"/>
      <c r="G288" s="201"/>
      <c r="H288" s="201"/>
      <c r="I288" s="201"/>
      <c r="J288" s="201"/>
      <c r="K288" s="201"/>
      <c r="L288" s="201"/>
      <c r="M288" s="201"/>
      <c r="N288" s="201"/>
      <c r="O288" s="201"/>
      <c r="P288" s="201"/>
      <c r="Q288" s="201"/>
      <c r="R288" s="201"/>
      <c r="S288" s="201"/>
    </row>
    <row r="289" spans="2:19" s="187" customFormat="1" ht="18" customHeight="1">
      <c r="B289" s="201"/>
      <c r="C289" s="201"/>
      <c r="D289" s="201"/>
      <c r="E289" s="201"/>
      <c r="F289" s="201"/>
      <c r="G289" s="201"/>
      <c r="H289" s="201"/>
      <c r="I289" s="201"/>
      <c r="J289" s="201"/>
      <c r="K289" s="201"/>
      <c r="L289" s="201"/>
      <c r="M289" s="201"/>
      <c r="N289" s="201"/>
      <c r="O289" s="201"/>
      <c r="P289" s="201"/>
      <c r="Q289" s="201"/>
      <c r="R289" s="201"/>
      <c r="S289" s="201"/>
    </row>
    <row r="290" spans="2:19" s="187" customFormat="1" ht="18" customHeight="1">
      <c r="B290" s="201"/>
      <c r="C290" s="201"/>
      <c r="D290" s="201"/>
      <c r="E290" s="201"/>
      <c r="F290" s="201"/>
      <c r="G290" s="201"/>
      <c r="H290" s="201"/>
      <c r="I290" s="201"/>
      <c r="J290" s="201"/>
      <c r="K290" s="201"/>
      <c r="L290" s="201"/>
      <c r="M290" s="201"/>
      <c r="N290" s="201"/>
      <c r="O290" s="201"/>
      <c r="P290" s="201"/>
      <c r="Q290" s="201"/>
      <c r="R290" s="201"/>
      <c r="S290" s="201"/>
    </row>
    <row r="291" spans="2:19" s="187" customFormat="1" ht="18" customHeight="1">
      <c r="B291" s="201"/>
      <c r="C291" s="201"/>
      <c r="D291" s="201"/>
      <c r="E291" s="201"/>
      <c r="F291" s="201"/>
      <c r="G291" s="201"/>
      <c r="H291" s="201"/>
      <c r="I291" s="201"/>
      <c r="J291" s="201"/>
      <c r="K291" s="201"/>
      <c r="L291" s="201"/>
      <c r="M291" s="201"/>
      <c r="N291" s="201"/>
      <c r="O291" s="201"/>
      <c r="P291" s="201"/>
      <c r="Q291" s="201"/>
      <c r="R291" s="201"/>
      <c r="S291" s="201"/>
    </row>
    <row r="292" spans="2:19" s="187" customFormat="1" ht="18" customHeight="1">
      <c r="B292" s="201"/>
      <c r="C292" s="201"/>
      <c r="D292" s="201"/>
      <c r="E292" s="201"/>
      <c r="F292" s="201"/>
      <c r="G292" s="201"/>
      <c r="H292" s="201"/>
      <c r="I292" s="201"/>
      <c r="J292" s="201"/>
      <c r="K292" s="201"/>
      <c r="L292" s="201"/>
      <c r="M292" s="201"/>
      <c r="N292" s="201"/>
      <c r="O292" s="201"/>
      <c r="P292" s="201"/>
      <c r="Q292" s="201"/>
      <c r="R292" s="201"/>
      <c r="S292" s="201"/>
    </row>
    <row r="293" spans="2:19" s="187" customFormat="1" ht="18" customHeight="1">
      <c r="B293" s="201"/>
      <c r="C293" s="201"/>
      <c r="D293" s="201"/>
      <c r="E293" s="201"/>
      <c r="F293" s="201"/>
      <c r="G293" s="201"/>
      <c r="H293" s="201"/>
      <c r="I293" s="201"/>
      <c r="J293" s="201"/>
      <c r="K293" s="201"/>
      <c r="L293" s="201"/>
      <c r="M293" s="201"/>
      <c r="N293" s="201"/>
      <c r="O293" s="201"/>
      <c r="P293" s="201"/>
      <c r="Q293" s="201"/>
      <c r="R293" s="201"/>
      <c r="S293" s="201"/>
    </row>
    <row r="294" spans="2:19" s="187" customFormat="1" ht="18" customHeight="1">
      <c r="B294" s="201"/>
      <c r="C294" s="201"/>
      <c r="D294" s="201"/>
      <c r="E294" s="201"/>
      <c r="F294" s="201"/>
      <c r="G294" s="201"/>
      <c r="H294" s="201"/>
      <c r="I294" s="201"/>
      <c r="J294" s="201"/>
      <c r="K294" s="201"/>
      <c r="L294" s="201"/>
      <c r="M294" s="201"/>
      <c r="N294" s="201"/>
      <c r="O294" s="201"/>
      <c r="P294" s="201"/>
      <c r="Q294" s="201"/>
      <c r="R294" s="201"/>
      <c r="S294" s="201"/>
    </row>
    <row r="295" spans="2:19" s="187" customFormat="1" ht="18" customHeight="1">
      <c r="B295" s="201"/>
      <c r="C295" s="201"/>
      <c r="D295" s="201"/>
      <c r="E295" s="201"/>
      <c r="F295" s="201"/>
      <c r="G295" s="201"/>
      <c r="H295" s="201"/>
      <c r="I295" s="201"/>
      <c r="J295" s="201"/>
      <c r="K295" s="201"/>
      <c r="L295" s="201"/>
      <c r="M295" s="201"/>
      <c r="N295" s="201"/>
      <c r="O295" s="201"/>
      <c r="P295" s="201"/>
      <c r="Q295" s="201"/>
      <c r="R295" s="201"/>
      <c r="S295" s="201"/>
    </row>
    <row r="296" spans="2:19" s="187" customFormat="1" ht="18" customHeight="1">
      <c r="B296" s="201"/>
      <c r="C296" s="201"/>
      <c r="D296" s="201"/>
      <c r="E296" s="201"/>
      <c r="F296" s="201"/>
      <c r="G296" s="201"/>
      <c r="H296" s="201"/>
      <c r="I296" s="201"/>
      <c r="J296" s="201"/>
      <c r="K296" s="201"/>
      <c r="L296" s="201"/>
      <c r="M296" s="201"/>
      <c r="N296" s="201"/>
      <c r="O296" s="201"/>
      <c r="P296" s="201"/>
      <c r="Q296" s="201"/>
      <c r="R296" s="201"/>
      <c r="S296" s="201"/>
    </row>
    <row r="297" spans="2:19" s="187" customFormat="1" ht="18" customHeight="1">
      <c r="B297" s="201"/>
      <c r="C297" s="201"/>
      <c r="D297" s="201"/>
      <c r="E297" s="201"/>
      <c r="F297" s="201"/>
      <c r="G297" s="201"/>
      <c r="H297" s="201"/>
      <c r="I297" s="201"/>
      <c r="J297" s="201"/>
      <c r="K297" s="201"/>
      <c r="L297" s="201"/>
      <c r="M297" s="201"/>
      <c r="N297" s="201"/>
      <c r="O297" s="201"/>
      <c r="P297" s="201"/>
      <c r="Q297" s="201"/>
      <c r="R297" s="201"/>
      <c r="S297" s="201"/>
    </row>
    <row r="298" spans="2:19" s="187" customFormat="1" ht="18" customHeight="1">
      <c r="B298" s="201"/>
      <c r="C298" s="201"/>
      <c r="D298" s="201"/>
      <c r="E298" s="201"/>
      <c r="F298" s="201"/>
      <c r="G298" s="201"/>
      <c r="H298" s="201"/>
      <c r="I298" s="201"/>
      <c r="J298" s="201"/>
      <c r="K298" s="201"/>
      <c r="L298" s="201"/>
      <c r="M298" s="201"/>
      <c r="N298" s="201"/>
      <c r="O298" s="201"/>
      <c r="P298" s="201"/>
      <c r="Q298" s="201"/>
      <c r="R298" s="201"/>
      <c r="S298" s="201"/>
    </row>
    <row r="299" spans="2:19" s="187" customFormat="1" ht="18" customHeight="1">
      <c r="B299" s="201"/>
      <c r="C299" s="201"/>
      <c r="D299" s="201"/>
      <c r="E299" s="201"/>
      <c r="F299" s="201"/>
      <c r="G299" s="201"/>
      <c r="H299" s="201"/>
      <c r="I299" s="201"/>
      <c r="J299" s="201"/>
      <c r="K299" s="201"/>
      <c r="L299" s="201"/>
      <c r="M299" s="201"/>
      <c r="N299" s="201"/>
      <c r="O299" s="201"/>
      <c r="P299" s="201"/>
      <c r="Q299" s="201"/>
      <c r="R299" s="201"/>
      <c r="S299" s="201"/>
    </row>
    <row r="300" spans="2:19" s="187" customFormat="1" ht="18" customHeight="1">
      <c r="B300" s="201"/>
      <c r="C300" s="201"/>
      <c r="D300" s="201"/>
      <c r="E300" s="201"/>
      <c r="F300" s="201"/>
      <c r="G300" s="201"/>
      <c r="H300" s="201"/>
      <c r="I300" s="201"/>
      <c r="J300" s="201"/>
      <c r="K300" s="201"/>
      <c r="L300" s="201"/>
      <c r="M300" s="201"/>
      <c r="N300" s="201"/>
      <c r="O300" s="201"/>
      <c r="P300" s="201"/>
      <c r="Q300" s="201"/>
      <c r="R300" s="201"/>
      <c r="S300" s="201"/>
    </row>
    <row r="301" spans="2:19" s="187" customFormat="1" ht="18" customHeight="1">
      <c r="B301" s="201"/>
      <c r="C301" s="201"/>
      <c r="D301" s="201"/>
      <c r="E301" s="201"/>
      <c r="F301" s="201"/>
      <c r="G301" s="201"/>
      <c r="H301" s="201"/>
      <c r="I301" s="201"/>
      <c r="J301" s="201"/>
      <c r="K301" s="201"/>
      <c r="L301" s="201"/>
      <c r="M301" s="201"/>
      <c r="N301" s="201"/>
      <c r="O301" s="201"/>
      <c r="P301" s="201"/>
      <c r="Q301" s="201"/>
      <c r="R301" s="201"/>
      <c r="S301" s="201"/>
    </row>
    <row r="302" spans="2:19" s="187" customFormat="1" ht="18" customHeight="1">
      <c r="B302" s="201"/>
      <c r="C302" s="201"/>
      <c r="D302" s="201"/>
      <c r="E302" s="201"/>
      <c r="F302" s="201"/>
      <c r="G302" s="201"/>
      <c r="H302" s="201"/>
      <c r="I302" s="201"/>
      <c r="J302" s="201"/>
      <c r="K302" s="201"/>
      <c r="L302" s="201"/>
      <c r="M302" s="201"/>
      <c r="N302" s="201"/>
      <c r="O302" s="201"/>
      <c r="P302" s="201"/>
      <c r="Q302" s="201"/>
      <c r="R302" s="201"/>
      <c r="S302" s="201"/>
    </row>
    <row r="303" spans="2:19" s="187" customFormat="1" ht="18" customHeight="1">
      <c r="B303" s="201"/>
      <c r="C303" s="201"/>
      <c r="D303" s="201"/>
      <c r="E303" s="201"/>
      <c r="F303" s="201"/>
      <c r="G303" s="201"/>
      <c r="H303" s="201"/>
      <c r="I303" s="201"/>
      <c r="J303" s="201"/>
      <c r="K303" s="201"/>
      <c r="L303" s="201"/>
      <c r="M303" s="201"/>
      <c r="N303" s="201"/>
      <c r="O303" s="201"/>
      <c r="P303" s="201"/>
      <c r="Q303" s="201"/>
      <c r="R303" s="201"/>
      <c r="S303" s="201"/>
    </row>
    <row r="304" spans="2:19" s="187" customFormat="1" ht="18" customHeight="1">
      <c r="B304" s="201"/>
      <c r="C304" s="201"/>
      <c r="D304" s="201"/>
      <c r="E304" s="201"/>
      <c r="F304" s="201"/>
      <c r="G304" s="201"/>
      <c r="H304" s="201"/>
      <c r="I304" s="201"/>
      <c r="J304" s="201"/>
      <c r="K304" s="201"/>
      <c r="L304" s="201"/>
      <c r="M304" s="201"/>
      <c r="N304" s="201"/>
      <c r="O304" s="201"/>
      <c r="P304" s="201"/>
      <c r="Q304" s="201"/>
      <c r="R304" s="201"/>
      <c r="S304" s="201"/>
    </row>
    <row r="305" spans="2:19" s="187" customFormat="1" ht="18" customHeight="1">
      <c r="B305" s="201"/>
      <c r="C305" s="201"/>
      <c r="D305" s="201"/>
      <c r="E305" s="201"/>
      <c r="F305" s="201"/>
      <c r="G305" s="201"/>
      <c r="H305" s="201"/>
      <c r="I305" s="201"/>
      <c r="J305" s="201"/>
      <c r="K305" s="201"/>
      <c r="L305" s="201"/>
      <c r="M305" s="201"/>
      <c r="N305" s="201"/>
      <c r="O305" s="201"/>
      <c r="P305" s="201"/>
      <c r="Q305" s="201"/>
      <c r="R305" s="201"/>
      <c r="S305" s="201"/>
    </row>
    <row r="306" spans="2:19" s="187" customFormat="1" ht="18" customHeight="1">
      <c r="B306" s="201"/>
      <c r="C306" s="201"/>
      <c r="D306" s="201"/>
      <c r="E306" s="201"/>
      <c r="F306" s="201"/>
      <c r="G306" s="201"/>
      <c r="H306" s="201"/>
      <c r="I306" s="201"/>
      <c r="J306" s="201"/>
      <c r="K306" s="201"/>
      <c r="L306" s="201"/>
      <c r="M306" s="201"/>
      <c r="N306" s="201"/>
      <c r="O306" s="201"/>
      <c r="P306" s="201"/>
      <c r="Q306" s="201"/>
      <c r="R306" s="201"/>
      <c r="S306" s="201"/>
    </row>
    <row r="307" spans="2:19" s="187" customFormat="1" ht="18" customHeight="1">
      <c r="B307" s="201"/>
      <c r="C307" s="201"/>
      <c r="D307" s="201"/>
      <c r="E307" s="201"/>
      <c r="F307" s="201"/>
      <c r="G307" s="201"/>
      <c r="H307" s="201"/>
      <c r="I307" s="201"/>
      <c r="J307" s="201"/>
      <c r="K307" s="201"/>
      <c r="L307" s="201"/>
      <c r="M307" s="201"/>
      <c r="N307" s="201"/>
      <c r="O307" s="201"/>
      <c r="P307" s="201"/>
      <c r="Q307" s="201"/>
      <c r="R307" s="201"/>
      <c r="S307" s="201"/>
    </row>
    <row r="308" spans="2:19" s="187" customFormat="1" ht="18" customHeight="1">
      <c r="B308" s="201"/>
      <c r="C308" s="201"/>
      <c r="D308" s="201"/>
      <c r="E308" s="201"/>
      <c r="F308" s="201"/>
      <c r="G308" s="201"/>
      <c r="H308" s="201"/>
      <c r="I308" s="201"/>
      <c r="J308" s="201"/>
      <c r="K308" s="201"/>
      <c r="L308" s="201"/>
      <c r="M308" s="201"/>
      <c r="N308" s="201"/>
      <c r="O308" s="201"/>
      <c r="P308" s="201"/>
      <c r="Q308" s="201"/>
      <c r="R308" s="201"/>
      <c r="S308" s="201"/>
    </row>
    <row r="309" spans="2:19" s="187" customFormat="1" ht="18" customHeight="1">
      <c r="B309" s="201"/>
      <c r="C309" s="201"/>
      <c r="D309" s="201"/>
      <c r="E309" s="201"/>
      <c r="F309" s="201"/>
      <c r="G309" s="201"/>
      <c r="H309" s="201"/>
      <c r="I309" s="201"/>
      <c r="J309" s="201"/>
      <c r="K309" s="201"/>
      <c r="L309" s="201"/>
      <c r="M309" s="201"/>
      <c r="N309" s="201"/>
      <c r="O309" s="201"/>
      <c r="P309" s="201"/>
      <c r="Q309" s="201"/>
      <c r="R309" s="201"/>
      <c r="S309" s="201"/>
    </row>
    <row r="310" spans="2:19" s="187" customFormat="1" ht="18" customHeight="1">
      <c r="B310" s="201"/>
      <c r="C310" s="201"/>
      <c r="D310" s="201"/>
      <c r="E310" s="201"/>
      <c r="F310" s="201"/>
      <c r="G310" s="201"/>
      <c r="H310" s="201"/>
      <c r="I310" s="201"/>
      <c r="J310" s="201"/>
      <c r="K310" s="201"/>
      <c r="L310" s="201"/>
      <c r="M310" s="201"/>
      <c r="N310" s="201"/>
      <c r="O310" s="201"/>
      <c r="P310" s="201"/>
      <c r="Q310" s="201"/>
      <c r="R310" s="201"/>
      <c r="S310" s="201"/>
    </row>
    <row r="311" spans="2:19" s="187" customFormat="1" ht="18" customHeight="1">
      <c r="B311" s="201"/>
      <c r="C311" s="201"/>
      <c r="D311" s="201"/>
      <c r="E311" s="201"/>
      <c r="F311" s="201"/>
      <c r="G311" s="201"/>
      <c r="H311" s="201"/>
      <c r="I311" s="201"/>
      <c r="J311" s="201"/>
      <c r="K311" s="201"/>
      <c r="L311" s="201"/>
      <c r="M311" s="201"/>
      <c r="N311" s="201"/>
      <c r="O311" s="201"/>
      <c r="P311" s="201"/>
      <c r="Q311" s="201"/>
      <c r="R311" s="201"/>
      <c r="S311" s="201"/>
    </row>
    <row r="312" spans="2:19" s="187" customFormat="1" ht="18" customHeight="1">
      <c r="B312" s="201"/>
      <c r="C312" s="201"/>
      <c r="D312" s="201"/>
      <c r="E312" s="201"/>
      <c r="F312" s="201"/>
      <c r="G312" s="201"/>
      <c r="H312" s="201"/>
      <c r="I312" s="201"/>
      <c r="J312" s="201"/>
      <c r="K312" s="201"/>
      <c r="L312" s="201"/>
      <c r="M312" s="201"/>
      <c r="N312" s="201"/>
      <c r="O312" s="201"/>
      <c r="P312" s="201"/>
      <c r="Q312" s="201"/>
      <c r="R312" s="201"/>
      <c r="S312" s="201"/>
    </row>
    <row r="313" spans="2:19" s="187" customFormat="1" ht="18" customHeight="1">
      <c r="B313" s="201"/>
      <c r="C313" s="201"/>
      <c r="D313" s="201"/>
      <c r="E313" s="201"/>
      <c r="F313" s="201"/>
      <c r="G313" s="201"/>
      <c r="H313" s="201"/>
      <c r="I313" s="201"/>
      <c r="J313" s="201"/>
      <c r="K313" s="201"/>
      <c r="L313" s="201"/>
      <c r="M313" s="201"/>
      <c r="N313" s="201"/>
      <c r="O313" s="201"/>
      <c r="P313" s="201"/>
      <c r="Q313" s="201"/>
      <c r="R313" s="201"/>
      <c r="S313" s="201"/>
    </row>
    <row r="314" spans="2:19" s="187" customFormat="1" ht="18" customHeight="1">
      <c r="B314" s="201"/>
      <c r="C314" s="201"/>
      <c r="D314" s="201"/>
      <c r="E314" s="201"/>
      <c r="F314" s="201"/>
      <c r="G314" s="201"/>
      <c r="H314" s="201"/>
      <c r="I314" s="201"/>
      <c r="J314" s="201"/>
      <c r="K314" s="201"/>
      <c r="L314" s="201"/>
      <c r="M314" s="201"/>
      <c r="N314" s="201"/>
      <c r="O314" s="201"/>
      <c r="P314" s="201"/>
      <c r="Q314" s="201"/>
      <c r="R314" s="201"/>
      <c r="S314" s="201"/>
    </row>
    <row r="315" spans="2:19" s="187" customFormat="1" ht="18" customHeight="1">
      <c r="B315" s="201"/>
      <c r="C315" s="201"/>
      <c r="D315" s="201"/>
      <c r="E315" s="201"/>
      <c r="F315" s="201"/>
      <c r="G315" s="201"/>
      <c r="H315" s="201"/>
      <c r="I315" s="201"/>
      <c r="J315" s="201"/>
      <c r="K315" s="201"/>
      <c r="L315" s="201"/>
      <c r="M315" s="201"/>
      <c r="N315" s="201"/>
      <c r="O315" s="201"/>
      <c r="P315" s="201"/>
      <c r="Q315" s="201"/>
      <c r="R315" s="201"/>
      <c r="S315" s="201"/>
    </row>
    <row r="316" spans="2:19" s="187" customFormat="1" ht="18" customHeight="1">
      <c r="B316" s="201"/>
      <c r="C316" s="201"/>
      <c r="D316" s="201"/>
      <c r="E316" s="201"/>
      <c r="F316" s="201"/>
      <c r="G316" s="201"/>
      <c r="H316" s="201"/>
      <c r="I316" s="201"/>
      <c r="J316" s="201"/>
      <c r="K316" s="201"/>
      <c r="L316" s="201"/>
      <c r="M316" s="201"/>
      <c r="N316" s="201"/>
      <c r="O316" s="201"/>
      <c r="P316" s="201"/>
      <c r="Q316" s="201"/>
      <c r="R316" s="201"/>
      <c r="S316" s="201"/>
    </row>
    <row r="317" spans="2:19" s="187" customFormat="1" ht="18" customHeight="1">
      <c r="B317" s="201"/>
      <c r="C317" s="201"/>
      <c r="D317" s="201"/>
      <c r="E317" s="201"/>
      <c r="F317" s="201"/>
      <c r="G317" s="201"/>
      <c r="H317" s="201"/>
      <c r="I317" s="201"/>
      <c r="J317" s="201"/>
      <c r="K317" s="201"/>
      <c r="L317" s="201"/>
      <c r="M317" s="201"/>
      <c r="N317" s="201"/>
      <c r="O317" s="201"/>
      <c r="P317" s="201"/>
      <c r="Q317" s="201"/>
      <c r="R317" s="201"/>
      <c r="S317" s="201"/>
    </row>
    <row r="318" spans="2:19" s="187" customFormat="1" ht="18" customHeight="1">
      <c r="B318" s="201"/>
      <c r="C318" s="201"/>
      <c r="D318" s="201"/>
      <c r="E318" s="201"/>
      <c r="F318" s="201"/>
      <c r="G318" s="201"/>
      <c r="H318" s="201"/>
      <c r="I318" s="201"/>
      <c r="J318" s="201"/>
      <c r="K318" s="201"/>
      <c r="L318" s="201"/>
      <c r="M318" s="201"/>
      <c r="N318" s="201"/>
      <c r="O318" s="201"/>
      <c r="P318" s="201"/>
      <c r="Q318" s="201"/>
      <c r="R318" s="201"/>
      <c r="S318" s="201"/>
    </row>
    <row r="319" spans="2:19" s="187" customFormat="1" ht="18" customHeight="1">
      <c r="B319" s="201"/>
      <c r="C319" s="201"/>
      <c r="D319" s="201"/>
      <c r="E319" s="201"/>
      <c r="F319" s="201"/>
      <c r="G319" s="201"/>
      <c r="H319" s="201"/>
      <c r="I319" s="201"/>
      <c r="J319" s="201"/>
      <c r="K319" s="201"/>
      <c r="L319" s="201"/>
      <c r="M319" s="201"/>
      <c r="N319" s="201"/>
      <c r="O319" s="201"/>
      <c r="P319" s="201"/>
      <c r="Q319" s="201"/>
      <c r="R319" s="201"/>
      <c r="S319" s="201"/>
    </row>
    <row r="320" spans="2:19" s="187" customFormat="1" ht="18" customHeight="1">
      <c r="B320" s="201"/>
      <c r="C320" s="201"/>
      <c r="D320" s="201"/>
      <c r="E320" s="201"/>
      <c r="F320" s="201"/>
      <c r="G320" s="201"/>
      <c r="H320" s="201"/>
      <c r="I320" s="201"/>
      <c r="J320" s="201"/>
      <c r="K320" s="201"/>
      <c r="L320" s="201"/>
      <c r="M320" s="201"/>
      <c r="N320" s="201"/>
      <c r="O320" s="201"/>
      <c r="P320" s="201"/>
      <c r="Q320" s="201"/>
      <c r="R320" s="201"/>
      <c r="S320" s="201"/>
    </row>
    <row r="321" spans="2:19" s="187" customFormat="1" ht="18" customHeight="1">
      <c r="B321" s="201"/>
      <c r="C321" s="201"/>
      <c r="D321" s="201"/>
      <c r="E321" s="201"/>
      <c r="F321" s="201"/>
      <c r="G321" s="201"/>
      <c r="H321" s="201"/>
      <c r="I321" s="201"/>
      <c r="J321" s="201"/>
      <c r="K321" s="201"/>
      <c r="L321" s="201"/>
      <c r="M321" s="201"/>
      <c r="N321" s="201"/>
      <c r="O321" s="201"/>
      <c r="P321" s="201"/>
      <c r="Q321" s="201"/>
      <c r="R321" s="201"/>
      <c r="S321" s="201"/>
    </row>
    <row r="322" spans="2:19" s="187" customFormat="1" ht="18" customHeight="1">
      <c r="B322" s="201"/>
      <c r="C322" s="201"/>
      <c r="D322" s="201"/>
      <c r="E322" s="201"/>
      <c r="F322" s="201"/>
      <c r="G322" s="201"/>
      <c r="H322" s="201"/>
      <c r="I322" s="201"/>
      <c r="J322" s="201"/>
      <c r="K322" s="201"/>
      <c r="L322" s="201"/>
      <c r="M322" s="201"/>
      <c r="N322" s="201"/>
      <c r="O322" s="201"/>
      <c r="P322" s="201"/>
      <c r="Q322" s="201"/>
      <c r="R322" s="201"/>
      <c r="S322" s="201"/>
    </row>
    <row r="323" spans="2:19" s="187" customFormat="1" ht="18" customHeight="1">
      <c r="B323" s="201"/>
      <c r="C323" s="201"/>
      <c r="D323" s="201"/>
      <c r="E323" s="201"/>
      <c r="F323" s="201"/>
      <c r="G323" s="201"/>
      <c r="H323" s="201"/>
      <c r="I323" s="201"/>
      <c r="J323" s="201"/>
      <c r="K323" s="201"/>
      <c r="L323" s="201"/>
      <c r="M323" s="201"/>
      <c r="N323" s="201"/>
      <c r="O323" s="201"/>
      <c r="P323" s="201"/>
      <c r="Q323" s="201"/>
      <c r="R323" s="201"/>
      <c r="S323" s="201"/>
    </row>
    <row r="324" spans="2:19" s="187" customFormat="1" ht="18" customHeight="1">
      <c r="B324" s="201"/>
      <c r="C324" s="201"/>
      <c r="D324" s="201"/>
      <c r="E324" s="201"/>
      <c r="F324" s="201"/>
      <c r="G324" s="201"/>
      <c r="H324" s="201"/>
      <c r="I324" s="201"/>
      <c r="J324" s="201"/>
      <c r="K324" s="201"/>
      <c r="L324" s="201"/>
      <c r="M324" s="201"/>
      <c r="N324" s="201"/>
      <c r="O324" s="201"/>
      <c r="P324" s="201"/>
      <c r="Q324" s="201"/>
      <c r="R324" s="201"/>
      <c r="S324" s="201"/>
    </row>
    <row r="325" spans="2:19" s="187" customFormat="1" ht="18" customHeight="1">
      <c r="B325" s="201"/>
      <c r="C325" s="201"/>
      <c r="D325" s="201"/>
      <c r="E325" s="201"/>
      <c r="F325" s="201"/>
      <c r="G325" s="201"/>
      <c r="H325" s="201"/>
      <c r="I325" s="201"/>
      <c r="J325" s="201"/>
      <c r="K325" s="201"/>
      <c r="L325" s="201"/>
      <c r="M325" s="201"/>
      <c r="N325" s="201"/>
      <c r="O325" s="201"/>
      <c r="P325" s="201"/>
      <c r="Q325" s="201"/>
      <c r="R325" s="201"/>
      <c r="S325" s="201"/>
    </row>
    <row r="326" spans="2:19" s="187" customFormat="1" ht="18" customHeight="1">
      <c r="B326" s="201"/>
      <c r="C326" s="201"/>
      <c r="D326" s="201"/>
      <c r="E326" s="201"/>
      <c r="F326" s="201"/>
      <c r="G326" s="201"/>
      <c r="H326" s="201"/>
      <c r="I326" s="201"/>
      <c r="J326" s="201"/>
      <c r="K326" s="201"/>
      <c r="L326" s="201"/>
      <c r="M326" s="201"/>
      <c r="N326" s="201"/>
      <c r="O326" s="201"/>
      <c r="P326" s="201"/>
      <c r="Q326" s="201"/>
      <c r="R326" s="201"/>
      <c r="S326" s="201"/>
    </row>
    <row r="327" spans="2:19" s="187" customFormat="1" ht="18" customHeight="1">
      <c r="B327" s="201"/>
      <c r="C327" s="201"/>
      <c r="D327" s="201"/>
      <c r="E327" s="201"/>
      <c r="F327" s="201"/>
      <c r="G327" s="201"/>
      <c r="H327" s="201"/>
      <c r="I327" s="201"/>
      <c r="J327" s="201"/>
      <c r="K327" s="201"/>
      <c r="L327" s="201"/>
      <c r="M327" s="201"/>
      <c r="N327" s="201"/>
      <c r="O327" s="201"/>
      <c r="P327" s="201"/>
      <c r="Q327" s="201"/>
      <c r="R327" s="201"/>
      <c r="S327" s="201"/>
    </row>
    <row r="328" spans="2:19" s="187" customFormat="1" ht="18" customHeight="1">
      <c r="B328" s="201"/>
      <c r="C328" s="201"/>
      <c r="D328" s="201"/>
      <c r="E328" s="201"/>
      <c r="F328" s="201"/>
      <c r="G328" s="201"/>
      <c r="H328" s="201"/>
      <c r="I328" s="201"/>
      <c r="J328" s="201"/>
      <c r="K328" s="201"/>
      <c r="L328" s="201"/>
      <c r="M328" s="201"/>
      <c r="N328" s="201"/>
      <c r="O328" s="201"/>
      <c r="P328" s="201"/>
      <c r="Q328" s="201"/>
      <c r="R328" s="201"/>
      <c r="S328" s="201"/>
    </row>
    <row r="329" spans="2:19" s="187" customFormat="1" ht="18" customHeight="1">
      <c r="B329" s="201"/>
      <c r="C329" s="201"/>
      <c r="D329" s="201"/>
      <c r="E329" s="201"/>
      <c r="F329" s="201"/>
      <c r="G329" s="201"/>
      <c r="H329" s="201"/>
      <c r="I329" s="201"/>
      <c r="J329" s="201"/>
      <c r="K329" s="201"/>
      <c r="L329" s="201"/>
      <c r="M329" s="201"/>
      <c r="N329" s="201"/>
      <c r="O329" s="201"/>
      <c r="P329" s="201"/>
      <c r="Q329" s="201"/>
      <c r="R329" s="201"/>
      <c r="S329" s="201"/>
    </row>
    <row r="330" spans="2:19" s="187" customFormat="1" ht="18" customHeight="1">
      <c r="B330" s="201"/>
      <c r="C330" s="201"/>
      <c r="D330" s="201"/>
      <c r="E330" s="201"/>
      <c r="F330" s="201"/>
      <c r="G330" s="201"/>
      <c r="H330" s="201"/>
      <c r="I330" s="201"/>
      <c r="J330" s="201"/>
      <c r="K330" s="201"/>
      <c r="L330" s="201"/>
      <c r="M330" s="201"/>
      <c r="N330" s="201"/>
      <c r="O330" s="201"/>
      <c r="P330" s="201"/>
      <c r="Q330" s="201"/>
      <c r="R330" s="201"/>
      <c r="S330" s="201"/>
    </row>
    <row r="331" spans="2:19" s="187" customFormat="1" ht="18" customHeight="1">
      <c r="B331" s="201"/>
      <c r="C331" s="201"/>
      <c r="D331" s="201"/>
      <c r="E331" s="201"/>
      <c r="F331" s="201"/>
      <c r="G331" s="201"/>
      <c r="H331" s="201"/>
      <c r="I331" s="201"/>
      <c r="J331" s="201"/>
      <c r="K331" s="201"/>
      <c r="L331" s="201"/>
      <c r="M331" s="201"/>
      <c r="N331" s="201"/>
      <c r="O331" s="201"/>
      <c r="P331" s="201"/>
      <c r="Q331" s="201"/>
      <c r="R331" s="201"/>
      <c r="S331" s="201"/>
    </row>
    <row r="332" spans="2:19" s="187" customFormat="1" ht="18" customHeight="1">
      <c r="B332" s="201"/>
      <c r="C332" s="201"/>
      <c r="D332" s="201"/>
      <c r="E332" s="201"/>
      <c r="F332" s="201"/>
      <c r="G332" s="201"/>
      <c r="H332" s="201"/>
      <c r="I332" s="201"/>
      <c r="J332" s="201"/>
      <c r="K332" s="201"/>
      <c r="L332" s="201"/>
      <c r="M332" s="201"/>
      <c r="N332" s="201"/>
      <c r="O332" s="201"/>
      <c r="P332" s="201"/>
      <c r="Q332" s="201"/>
      <c r="R332" s="201"/>
      <c r="S332" s="201"/>
    </row>
    <row r="333" spans="2:19" s="187" customFormat="1" ht="18" customHeight="1">
      <c r="B333" s="201"/>
      <c r="C333" s="201"/>
      <c r="D333" s="201"/>
      <c r="E333" s="201"/>
      <c r="F333" s="201"/>
      <c r="G333" s="201"/>
      <c r="H333" s="201"/>
      <c r="I333" s="201"/>
      <c r="J333" s="201"/>
      <c r="K333" s="201"/>
      <c r="L333" s="201"/>
      <c r="M333" s="201"/>
      <c r="N333" s="201"/>
      <c r="O333" s="201"/>
      <c r="P333" s="201"/>
      <c r="Q333" s="201"/>
      <c r="R333" s="201"/>
      <c r="S333" s="201"/>
    </row>
    <row r="334" spans="2:19" s="187" customFormat="1" ht="18" customHeight="1">
      <c r="B334" s="201"/>
      <c r="C334" s="201"/>
      <c r="D334" s="201"/>
      <c r="E334" s="201"/>
      <c r="F334" s="201"/>
      <c r="G334" s="201"/>
      <c r="H334" s="201"/>
      <c r="I334" s="201"/>
      <c r="J334" s="201"/>
      <c r="K334" s="201"/>
      <c r="L334" s="201"/>
      <c r="M334" s="201"/>
      <c r="N334" s="201"/>
      <c r="O334" s="201"/>
      <c r="P334" s="201"/>
      <c r="Q334" s="201"/>
      <c r="R334" s="201"/>
      <c r="S334" s="201"/>
    </row>
    <row r="335" spans="2:19" s="187" customFormat="1" ht="18" customHeight="1">
      <c r="B335" s="201"/>
      <c r="C335" s="201"/>
      <c r="D335" s="201"/>
      <c r="E335" s="201"/>
      <c r="F335" s="201"/>
      <c r="G335" s="201"/>
      <c r="H335" s="201"/>
      <c r="I335" s="201"/>
      <c r="J335" s="201"/>
      <c r="K335" s="201"/>
      <c r="L335" s="201"/>
      <c r="M335" s="201"/>
      <c r="N335" s="201"/>
      <c r="O335" s="201"/>
      <c r="P335" s="201"/>
      <c r="Q335" s="201"/>
      <c r="R335" s="201"/>
      <c r="S335" s="201"/>
    </row>
    <row r="336" spans="2:19" s="187" customFormat="1" ht="18" customHeight="1">
      <c r="B336" s="201"/>
      <c r="C336" s="201"/>
      <c r="D336" s="201"/>
      <c r="E336" s="201"/>
      <c r="F336" s="201"/>
      <c r="G336" s="201"/>
      <c r="H336" s="201"/>
      <c r="I336" s="201"/>
      <c r="J336" s="201"/>
      <c r="K336" s="201"/>
      <c r="L336" s="201"/>
      <c r="M336" s="201"/>
      <c r="N336" s="201"/>
      <c r="O336" s="201"/>
      <c r="P336" s="201"/>
      <c r="Q336" s="201"/>
      <c r="R336" s="201"/>
      <c r="S336" s="201"/>
    </row>
    <row r="337" spans="2:19" s="187" customFormat="1" ht="18" customHeight="1">
      <c r="B337" s="201"/>
      <c r="C337" s="201"/>
      <c r="D337" s="201"/>
      <c r="E337" s="201"/>
      <c r="F337" s="201"/>
      <c r="G337" s="201"/>
      <c r="H337" s="201"/>
      <c r="I337" s="201"/>
      <c r="J337" s="201"/>
      <c r="K337" s="201"/>
      <c r="L337" s="201"/>
      <c r="M337" s="201"/>
      <c r="N337" s="201"/>
      <c r="O337" s="201"/>
      <c r="P337" s="201"/>
      <c r="Q337" s="201"/>
      <c r="R337" s="201"/>
      <c r="S337" s="201"/>
    </row>
    <row r="338" spans="2:19" s="187" customFormat="1" ht="18" customHeight="1">
      <c r="B338" s="201"/>
      <c r="C338" s="201"/>
      <c r="D338" s="201"/>
      <c r="E338" s="201"/>
      <c r="F338" s="201"/>
      <c r="G338" s="201"/>
      <c r="H338" s="201"/>
      <c r="I338" s="201"/>
      <c r="J338" s="201"/>
      <c r="K338" s="201"/>
      <c r="L338" s="201"/>
      <c r="M338" s="201"/>
      <c r="N338" s="201"/>
      <c r="O338" s="201"/>
      <c r="P338" s="201"/>
      <c r="Q338" s="201"/>
      <c r="R338" s="201"/>
      <c r="S338" s="201"/>
    </row>
    <row r="339" spans="2:19" s="187" customFormat="1" ht="18" customHeight="1">
      <c r="B339" s="201"/>
      <c r="C339" s="201"/>
      <c r="D339" s="201"/>
      <c r="E339" s="201"/>
      <c r="F339" s="201"/>
      <c r="G339" s="201"/>
      <c r="H339" s="201"/>
      <c r="I339" s="201"/>
      <c r="J339" s="201"/>
      <c r="K339" s="201"/>
      <c r="L339" s="201"/>
      <c r="M339" s="201"/>
      <c r="N339" s="201"/>
      <c r="O339" s="201"/>
      <c r="P339" s="201"/>
      <c r="Q339" s="201"/>
      <c r="R339" s="201"/>
      <c r="S339" s="201"/>
    </row>
    <row r="340" spans="2:19" s="187" customFormat="1" ht="18" customHeight="1">
      <c r="B340" s="201"/>
      <c r="C340" s="201"/>
      <c r="D340" s="201"/>
      <c r="E340" s="201"/>
      <c r="F340" s="201"/>
      <c r="G340" s="201"/>
      <c r="H340" s="201"/>
      <c r="I340" s="201"/>
      <c r="J340" s="201"/>
      <c r="K340" s="201"/>
      <c r="L340" s="201"/>
      <c r="M340" s="201"/>
      <c r="N340" s="201"/>
      <c r="O340" s="201"/>
      <c r="P340" s="201"/>
      <c r="Q340" s="201"/>
      <c r="R340" s="201"/>
      <c r="S340" s="201"/>
    </row>
    <row r="341" spans="2:19" s="187" customFormat="1" ht="18" customHeight="1">
      <c r="B341" s="201"/>
      <c r="C341" s="201"/>
      <c r="D341" s="201"/>
      <c r="E341" s="201"/>
      <c r="F341" s="201"/>
      <c r="G341" s="201"/>
      <c r="H341" s="201"/>
      <c r="I341" s="201"/>
      <c r="J341" s="201"/>
      <c r="K341" s="201"/>
      <c r="L341" s="201"/>
      <c r="M341" s="201"/>
      <c r="N341" s="201"/>
      <c r="O341" s="201"/>
      <c r="P341" s="201"/>
      <c r="Q341" s="201"/>
      <c r="R341" s="201"/>
      <c r="S341" s="201"/>
    </row>
    <row r="342" spans="2:19" s="187" customFormat="1" ht="18" customHeight="1">
      <c r="B342" s="201"/>
      <c r="C342" s="201"/>
      <c r="D342" s="201"/>
      <c r="E342" s="201"/>
      <c r="F342" s="201"/>
      <c r="G342" s="201"/>
      <c r="H342" s="201"/>
      <c r="I342" s="201"/>
      <c r="J342" s="201"/>
      <c r="K342" s="201"/>
      <c r="L342" s="201"/>
      <c r="M342" s="201"/>
      <c r="N342" s="201"/>
      <c r="O342" s="201"/>
      <c r="P342" s="201"/>
      <c r="Q342" s="201"/>
      <c r="R342" s="201"/>
      <c r="S342" s="201"/>
    </row>
    <row r="343" spans="2:19" s="187" customFormat="1" ht="18" customHeight="1">
      <c r="B343" s="201"/>
      <c r="C343" s="201"/>
      <c r="D343" s="201"/>
      <c r="E343" s="201"/>
      <c r="F343" s="201"/>
      <c r="G343" s="201"/>
      <c r="H343" s="201"/>
      <c r="I343" s="201"/>
      <c r="J343" s="201"/>
      <c r="K343" s="201"/>
      <c r="L343" s="201"/>
      <c r="M343" s="201"/>
      <c r="N343" s="201"/>
      <c r="O343" s="201"/>
      <c r="P343" s="201"/>
      <c r="Q343" s="201"/>
      <c r="R343" s="201"/>
      <c r="S343" s="201"/>
    </row>
    <row r="344" spans="2:19" s="187" customFormat="1" ht="18" customHeight="1">
      <c r="B344" s="201"/>
      <c r="C344" s="201"/>
      <c r="D344" s="201"/>
      <c r="E344" s="201"/>
      <c r="F344" s="201"/>
      <c r="G344" s="201"/>
      <c r="H344" s="201"/>
      <c r="I344" s="201"/>
      <c r="J344" s="201"/>
      <c r="K344" s="201"/>
      <c r="L344" s="201"/>
      <c r="M344" s="201"/>
      <c r="N344" s="201"/>
      <c r="O344" s="201"/>
      <c r="P344" s="201"/>
      <c r="Q344" s="201"/>
      <c r="R344" s="201"/>
      <c r="S344" s="201"/>
    </row>
    <row r="345" spans="2:19" s="187" customFormat="1" ht="18" customHeight="1">
      <c r="B345" s="201"/>
      <c r="C345" s="201"/>
      <c r="D345" s="201"/>
      <c r="E345" s="201"/>
      <c r="F345" s="201"/>
      <c r="G345" s="201"/>
      <c r="H345" s="201"/>
      <c r="I345" s="201"/>
      <c r="J345" s="201"/>
      <c r="K345" s="201"/>
      <c r="L345" s="201"/>
      <c r="M345" s="201"/>
      <c r="N345" s="201"/>
      <c r="O345" s="201"/>
      <c r="P345" s="201"/>
      <c r="Q345" s="201"/>
      <c r="R345" s="201"/>
      <c r="S345" s="201"/>
    </row>
    <row r="346" spans="2:19" s="187" customFormat="1" ht="18" customHeight="1">
      <c r="B346" s="201"/>
      <c r="C346" s="201"/>
      <c r="D346" s="201"/>
      <c r="E346" s="201"/>
      <c r="F346" s="201"/>
      <c r="G346" s="201"/>
      <c r="H346" s="201"/>
      <c r="I346" s="201"/>
      <c r="J346" s="201"/>
      <c r="K346" s="201"/>
      <c r="L346" s="201"/>
      <c r="M346" s="201"/>
      <c r="N346" s="201"/>
      <c r="O346" s="201"/>
      <c r="P346" s="201"/>
      <c r="Q346" s="201"/>
      <c r="R346" s="201"/>
      <c r="S346" s="201"/>
    </row>
    <row r="347" spans="2:19" s="187" customFormat="1" ht="18" customHeight="1">
      <c r="B347" s="201"/>
      <c r="C347" s="201"/>
      <c r="D347" s="201"/>
      <c r="E347" s="201"/>
      <c r="F347" s="201"/>
      <c r="G347" s="201"/>
      <c r="H347" s="201"/>
      <c r="I347" s="201"/>
      <c r="J347" s="201"/>
      <c r="K347" s="201"/>
      <c r="L347" s="201"/>
      <c r="M347" s="201"/>
      <c r="N347" s="201"/>
      <c r="O347" s="201"/>
      <c r="P347" s="201"/>
      <c r="Q347" s="201"/>
      <c r="R347" s="201"/>
      <c r="S347" s="201"/>
    </row>
    <row r="348" spans="2:19" s="187" customFormat="1" ht="18" customHeight="1">
      <c r="B348" s="201"/>
      <c r="C348" s="201"/>
      <c r="D348" s="201"/>
      <c r="E348" s="201"/>
      <c r="F348" s="201"/>
      <c r="G348" s="201"/>
      <c r="H348" s="201"/>
      <c r="I348" s="201"/>
      <c r="J348" s="201"/>
      <c r="K348" s="201"/>
      <c r="L348" s="201"/>
      <c r="M348" s="201"/>
      <c r="N348" s="201"/>
      <c r="O348" s="201"/>
      <c r="P348" s="201"/>
      <c r="Q348" s="201"/>
      <c r="R348" s="201"/>
      <c r="S348" s="201"/>
    </row>
    <row r="349" spans="2:19" s="187" customFormat="1" ht="18" customHeight="1">
      <c r="B349" s="201"/>
      <c r="C349" s="201"/>
      <c r="D349" s="201"/>
      <c r="E349" s="201"/>
      <c r="F349" s="201"/>
      <c r="G349" s="201"/>
      <c r="H349" s="201"/>
      <c r="I349" s="201"/>
      <c r="J349" s="201"/>
      <c r="K349" s="201"/>
      <c r="L349" s="201"/>
      <c r="M349" s="201"/>
      <c r="N349" s="201"/>
      <c r="O349" s="201"/>
      <c r="P349" s="201"/>
      <c r="Q349" s="201"/>
      <c r="R349" s="201"/>
      <c r="S349" s="201"/>
    </row>
    <row r="350" spans="2:19" s="187" customFormat="1" ht="18" customHeight="1">
      <c r="B350" s="201"/>
      <c r="C350" s="201"/>
      <c r="D350" s="201"/>
      <c r="E350" s="201"/>
      <c r="F350" s="201"/>
      <c r="G350" s="201"/>
      <c r="H350" s="201"/>
      <c r="I350" s="201"/>
      <c r="J350" s="201"/>
      <c r="K350" s="201"/>
      <c r="L350" s="201"/>
      <c r="M350" s="201"/>
      <c r="N350" s="201"/>
      <c r="O350" s="201"/>
      <c r="P350" s="201"/>
      <c r="Q350" s="201"/>
      <c r="R350" s="201"/>
      <c r="S350" s="201"/>
    </row>
    <row r="351" spans="2:19" s="187" customFormat="1" ht="18" customHeight="1">
      <c r="B351" s="201"/>
      <c r="C351" s="201"/>
      <c r="D351" s="201"/>
      <c r="E351" s="201"/>
      <c r="F351" s="201"/>
      <c r="G351" s="201"/>
      <c r="H351" s="201"/>
      <c r="I351" s="201"/>
      <c r="J351" s="201"/>
      <c r="K351" s="201"/>
      <c r="L351" s="201"/>
      <c r="M351" s="201"/>
      <c r="N351" s="201"/>
      <c r="O351" s="201"/>
      <c r="P351" s="201"/>
      <c r="Q351" s="201"/>
      <c r="R351" s="201"/>
      <c r="S351" s="201"/>
    </row>
    <row r="352" spans="2:19" s="187" customFormat="1" ht="18" customHeight="1">
      <c r="B352" s="201"/>
      <c r="C352" s="201"/>
      <c r="D352" s="201"/>
      <c r="E352" s="201"/>
      <c r="F352" s="201"/>
      <c r="G352" s="201"/>
      <c r="H352" s="201"/>
      <c r="I352" s="201"/>
      <c r="J352" s="201"/>
      <c r="K352" s="201"/>
      <c r="L352" s="201"/>
      <c r="M352" s="201"/>
      <c r="N352" s="201"/>
      <c r="O352" s="201"/>
      <c r="P352" s="201"/>
      <c r="Q352" s="201"/>
      <c r="R352" s="201"/>
      <c r="S352" s="201"/>
    </row>
    <row r="353" spans="2:19" s="187" customFormat="1" ht="18" customHeight="1">
      <c r="B353" s="201"/>
      <c r="C353" s="201"/>
      <c r="D353" s="201"/>
      <c r="E353" s="201"/>
      <c r="F353" s="201"/>
      <c r="G353" s="201"/>
      <c r="H353" s="201"/>
      <c r="I353" s="201"/>
      <c r="J353" s="201"/>
      <c r="K353" s="201"/>
      <c r="L353" s="201"/>
      <c r="M353" s="201"/>
      <c r="N353" s="201"/>
      <c r="O353" s="201"/>
      <c r="P353" s="201"/>
      <c r="Q353" s="201"/>
      <c r="R353" s="201"/>
      <c r="S353" s="201"/>
    </row>
    <row r="354" spans="2:19" s="187" customFormat="1" ht="18" customHeight="1">
      <c r="B354" s="201"/>
      <c r="C354" s="201"/>
      <c r="D354" s="201"/>
      <c r="E354" s="201"/>
      <c r="F354" s="201"/>
      <c r="G354" s="201"/>
      <c r="H354" s="201"/>
      <c r="I354" s="201"/>
      <c r="J354" s="201"/>
      <c r="K354" s="201"/>
      <c r="L354" s="201"/>
      <c r="M354" s="201"/>
      <c r="N354" s="201"/>
      <c r="O354" s="201"/>
      <c r="P354" s="201"/>
      <c r="Q354" s="201"/>
      <c r="R354" s="201"/>
      <c r="S354" s="201"/>
    </row>
    <row r="355" spans="2:19" s="187" customFormat="1" ht="18" customHeight="1">
      <c r="B355" s="201"/>
      <c r="C355" s="201"/>
      <c r="D355" s="201"/>
      <c r="E355" s="201"/>
      <c r="F355" s="201"/>
      <c r="G355" s="201"/>
      <c r="H355" s="201"/>
      <c r="I355" s="201"/>
      <c r="J355" s="201"/>
      <c r="K355" s="201"/>
      <c r="L355" s="201"/>
      <c r="M355" s="201"/>
      <c r="N355" s="201"/>
      <c r="O355" s="201"/>
      <c r="P355" s="201"/>
      <c r="Q355" s="201"/>
      <c r="R355" s="201"/>
      <c r="S355" s="201"/>
    </row>
    <row r="356" spans="2:19" s="187" customFormat="1" ht="18" customHeight="1">
      <c r="B356" s="201"/>
      <c r="C356" s="201"/>
      <c r="D356" s="201"/>
      <c r="E356" s="201"/>
      <c r="F356" s="201"/>
      <c r="G356" s="201"/>
      <c r="H356" s="201"/>
      <c r="I356" s="201"/>
      <c r="J356" s="201"/>
      <c r="K356" s="201"/>
      <c r="L356" s="201"/>
      <c r="M356" s="201"/>
      <c r="N356" s="201"/>
      <c r="O356" s="201"/>
      <c r="P356" s="201"/>
      <c r="Q356" s="201"/>
      <c r="R356" s="201"/>
      <c r="S356" s="201"/>
    </row>
    <row r="357" spans="2:19" s="187" customFormat="1" ht="18" customHeight="1">
      <c r="B357" s="201"/>
      <c r="C357" s="201"/>
      <c r="D357" s="201"/>
      <c r="E357" s="201"/>
      <c r="F357" s="201"/>
      <c r="G357" s="201"/>
      <c r="H357" s="201"/>
      <c r="I357" s="201"/>
      <c r="J357" s="201"/>
      <c r="K357" s="201"/>
      <c r="L357" s="201"/>
      <c r="M357" s="201"/>
      <c r="N357" s="201"/>
      <c r="O357" s="201"/>
      <c r="P357" s="201"/>
      <c r="Q357" s="201"/>
      <c r="R357" s="201"/>
      <c r="S357" s="201"/>
    </row>
    <row r="358" spans="2:19" s="187" customFormat="1" ht="18" customHeight="1">
      <c r="B358" s="201"/>
      <c r="C358" s="201"/>
      <c r="D358" s="201"/>
      <c r="E358" s="201"/>
      <c r="F358" s="201"/>
      <c r="G358" s="201"/>
      <c r="H358" s="201"/>
      <c r="I358" s="201"/>
      <c r="J358" s="201"/>
      <c r="K358" s="201"/>
      <c r="L358" s="201"/>
      <c r="M358" s="201"/>
      <c r="N358" s="201"/>
      <c r="O358" s="201"/>
      <c r="P358" s="201"/>
      <c r="Q358" s="201"/>
      <c r="R358" s="201"/>
      <c r="S358" s="201"/>
    </row>
    <row r="359" spans="2:19" s="187" customFormat="1" ht="18" customHeight="1">
      <c r="B359" s="201"/>
      <c r="C359" s="201"/>
      <c r="D359" s="201"/>
      <c r="E359" s="201"/>
      <c r="F359" s="201"/>
      <c r="G359" s="201"/>
      <c r="H359" s="201"/>
      <c r="I359" s="201"/>
      <c r="J359" s="201"/>
      <c r="K359" s="201"/>
      <c r="L359" s="201"/>
      <c r="M359" s="201"/>
      <c r="N359" s="201"/>
      <c r="O359" s="201"/>
      <c r="P359" s="201"/>
      <c r="Q359" s="201"/>
      <c r="R359" s="201"/>
      <c r="S359" s="201"/>
    </row>
    <row r="360" spans="2:19" s="187" customFormat="1" ht="18" customHeight="1">
      <c r="B360" s="201"/>
      <c r="C360" s="201"/>
      <c r="D360" s="201"/>
      <c r="E360" s="201"/>
      <c r="F360" s="201"/>
      <c r="G360" s="201"/>
      <c r="H360" s="201"/>
      <c r="I360" s="201"/>
      <c r="J360" s="201"/>
      <c r="K360" s="201"/>
      <c r="L360" s="201"/>
      <c r="M360" s="201"/>
      <c r="N360" s="201"/>
      <c r="O360" s="201"/>
      <c r="P360" s="201"/>
      <c r="Q360" s="201"/>
      <c r="R360" s="201"/>
      <c r="S360" s="201"/>
    </row>
    <row r="361" spans="2:19" s="187" customFormat="1" ht="18" customHeight="1">
      <c r="B361" s="201"/>
      <c r="C361" s="201"/>
      <c r="D361" s="201"/>
      <c r="E361" s="201"/>
      <c r="F361" s="201"/>
      <c r="G361" s="201"/>
      <c r="H361" s="201"/>
      <c r="I361" s="201"/>
      <c r="J361" s="201"/>
      <c r="K361" s="201"/>
      <c r="L361" s="201"/>
      <c r="M361" s="201"/>
      <c r="N361" s="201"/>
      <c r="O361" s="201"/>
      <c r="P361" s="201"/>
      <c r="Q361" s="201"/>
      <c r="R361" s="201"/>
      <c r="S361" s="201"/>
    </row>
    <row r="362" spans="2:19" s="187" customFormat="1" ht="18" customHeight="1">
      <c r="B362" s="201"/>
      <c r="C362" s="201"/>
      <c r="D362" s="201"/>
      <c r="E362" s="201"/>
      <c r="F362" s="201"/>
      <c r="G362" s="201"/>
      <c r="H362" s="201"/>
      <c r="I362" s="201"/>
      <c r="J362" s="201"/>
      <c r="K362" s="201"/>
      <c r="L362" s="201"/>
      <c r="M362" s="201"/>
      <c r="N362" s="201"/>
      <c r="O362" s="201"/>
      <c r="P362" s="201"/>
      <c r="Q362" s="201"/>
      <c r="R362" s="201"/>
      <c r="S362" s="201"/>
    </row>
    <row r="363" spans="2:19" s="187" customFormat="1" ht="18" customHeight="1">
      <c r="B363" s="201"/>
      <c r="C363" s="201"/>
      <c r="D363" s="201"/>
      <c r="E363" s="201"/>
      <c r="F363" s="201"/>
      <c r="G363" s="201"/>
      <c r="H363" s="201"/>
      <c r="I363" s="201"/>
      <c r="J363" s="201"/>
      <c r="K363" s="201"/>
      <c r="L363" s="201"/>
      <c r="M363" s="201"/>
      <c r="N363" s="201"/>
      <c r="O363" s="201"/>
      <c r="P363" s="201"/>
      <c r="Q363" s="201"/>
      <c r="R363" s="201"/>
      <c r="S363" s="201"/>
    </row>
    <row r="364" spans="2:19" s="187" customFormat="1" ht="18" customHeight="1">
      <c r="B364" s="201"/>
      <c r="C364" s="201"/>
      <c r="D364" s="201"/>
      <c r="E364" s="201"/>
      <c r="F364" s="201"/>
      <c r="G364" s="201"/>
      <c r="H364" s="201"/>
      <c r="I364" s="201"/>
      <c r="J364" s="201"/>
      <c r="K364" s="201"/>
      <c r="L364" s="201"/>
      <c r="M364" s="201"/>
      <c r="N364" s="201"/>
      <c r="O364" s="201"/>
      <c r="P364" s="201"/>
      <c r="Q364" s="201"/>
      <c r="R364" s="201"/>
      <c r="S364" s="201"/>
    </row>
    <row r="365" spans="2:19" s="187" customFormat="1" ht="18" customHeight="1">
      <c r="B365" s="201"/>
      <c r="C365" s="201"/>
      <c r="D365" s="201"/>
      <c r="E365" s="201"/>
      <c r="F365" s="201"/>
      <c r="G365" s="201"/>
      <c r="H365" s="201"/>
      <c r="I365" s="201"/>
      <c r="J365" s="201"/>
      <c r="K365" s="201"/>
      <c r="L365" s="201"/>
      <c r="M365" s="201"/>
      <c r="N365" s="201"/>
      <c r="O365" s="201"/>
      <c r="P365" s="201"/>
      <c r="Q365" s="201"/>
      <c r="R365" s="201"/>
      <c r="S365" s="201"/>
    </row>
    <row r="366" spans="2:19" s="187" customFormat="1" ht="18" customHeight="1">
      <c r="B366" s="201"/>
      <c r="C366" s="201"/>
      <c r="D366" s="201"/>
      <c r="E366" s="201"/>
      <c r="F366" s="201"/>
      <c r="G366" s="201"/>
      <c r="H366" s="201"/>
      <c r="I366" s="201"/>
      <c r="J366" s="201"/>
      <c r="K366" s="201"/>
      <c r="L366" s="201"/>
      <c r="M366" s="201"/>
      <c r="N366" s="201"/>
      <c r="O366" s="201"/>
      <c r="P366" s="201"/>
      <c r="Q366" s="201"/>
      <c r="R366" s="201"/>
      <c r="S366" s="201"/>
    </row>
    <row r="367" spans="2:19" s="187" customFormat="1" ht="18" customHeight="1">
      <c r="B367" s="201"/>
      <c r="C367" s="201"/>
      <c r="D367" s="201"/>
      <c r="E367" s="201"/>
      <c r="F367" s="201"/>
      <c r="G367" s="201"/>
      <c r="H367" s="201"/>
      <c r="I367" s="201"/>
      <c r="J367" s="201"/>
      <c r="K367" s="201"/>
      <c r="L367" s="201"/>
      <c r="M367" s="201"/>
      <c r="N367" s="201"/>
      <c r="O367" s="201"/>
      <c r="P367" s="201"/>
      <c r="Q367" s="201"/>
      <c r="R367" s="201"/>
      <c r="S367" s="201"/>
    </row>
    <row r="368" spans="2:19" s="187" customFormat="1" ht="18" customHeight="1">
      <c r="B368" s="201"/>
      <c r="C368" s="201"/>
      <c r="D368" s="201"/>
      <c r="E368" s="201"/>
      <c r="F368" s="201"/>
      <c r="G368" s="201"/>
      <c r="H368" s="201"/>
      <c r="I368" s="201"/>
      <c r="J368" s="201"/>
      <c r="K368" s="201"/>
      <c r="L368" s="201"/>
      <c r="M368" s="201"/>
      <c r="N368" s="201"/>
      <c r="O368" s="201"/>
      <c r="P368" s="201"/>
      <c r="Q368" s="201"/>
      <c r="R368" s="201"/>
      <c r="S368" s="201"/>
    </row>
    <row r="369" spans="2:19" s="187" customFormat="1" ht="18" customHeight="1">
      <c r="B369" s="201"/>
      <c r="C369" s="201"/>
      <c r="D369" s="201"/>
      <c r="E369" s="201"/>
      <c r="F369" s="201"/>
      <c r="G369" s="201"/>
      <c r="H369" s="201"/>
      <c r="I369" s="201"/>
      <c r="J369" s="201"/>
      <c r="K369" s="201"/>
      <c r="L369" s="201"/>
      <c r="M369" s="201"/>
      <c r="N369" s="201"/>
      <c r="O369" s="201"/>
      <c r="P369" s="201"/>
      <c r="Q369" s="201"/>
      <c r="R369" s="201"/>
      <c r="S369" s="201"/>
    </row>
    <row r="370" spans="2:19" s="187" customFormat="1" ht="18" customHeight="1">
      <c r="B370" s="201"/>
      <c r="C370" s="201"/>
      <c r="D370" s="201"/>
      <c r="E370" s="201"/>
      <c r="F370" s="201"/>
      <c r="G370" s="201"/>
      <c r="H370" s="201"/>
      <c r="I370" s="201"/>
      <c r="J370" s="201"/>
      <c r="K370" s="201"/>
      <c r="L370" s="201"/>
      <c r="M370" s="201"/>
      <c r="N370" s="201"/>
      <c r="O370" s="201"/>
      <c r="P370" s="201"/>
      <c r="Q370" s="201"/>
      <c r="R370" s="201"/>
      <c r="S370" s="201"/>
    </row>
    <row r="371" spans="2:19" s="187" customFormat="1" ht="18" customHeight="1">
      <c r="B371" s="201"/>
      <c r="C371" s="201"/>
      <c r="D371" s="201"/>
      <c r="E371" s="201"/>
      <c r="F371" s="201"/>
      <c r="G371" s="201"/>
      <c r="H371" s="201"/>
      <c r="I371" s="201"/>
      <c r="J371" s="201"/>
      <c r="K371" s="201"/>
      <c r="L371" s="201"/>
      <c r="M371" s="201"/>
      <c r="N371" s="201"/>
      <c r="O371" s="201"/>
      <c r="P371" s="201"/>
      <c r="Q371" s="201"/>
      <c r="R371" s="201"/>
      <c r="S371" s="201"/>
    </row>
    <row r="372" spans="2:19" s="187" customFormat="1" ht="18" customHeight="1">
      <c r="B372" s="201"/>
      <c r="C372" s="201"/>
      <c r="D372" s="201"/>
      <c r="E372" s="201"/>
      <c r="F372" s="201"/>
      <c r="G372" s="201"/>
      <c r="H372" s="201"/>
      <c r="I372" s="201"/>
      <c r="J372" s="201"/>
      <c r="K372" s="201"/>
      <c r="L372" s="201"/>
      <c r="M372" s="201"/>
      <c r="N372" s="201"/>
      <c r="O372" s="201"/>
      <c r="P372" s="201"/>
      <c r="Q372" s="201"/>
      <c r="R372" s="201"/>
      <c r="S372" s="201"/>
    </row>
    <row r="373" spans="2:19" s="187" customFormat="1" ht="18" customHeight="1">
      <c r="B373" s="201"/>
      <c r="C373" s="201"/>
      <c r="D373" s="201"/>
      <c r="E373" s="201"/>
      <c r="F373" s="201"/>
      <c r="G373" s="201"/>
      <c r="H373" s="201"/>
      <c r="I373" s="201"/>
      <c r="J373" s="201"/>
      <c r="K373" s="201"/>
      <c r="L373" s="201"/>
      <c r="M373" s="201"/>
      <c r="N373" s="201"/>
      <c r="O373" s="201"/>
      <c r="P373" s="201"/>
      <c r="Q373" s="201"/>
      <c r="R373" s="201"/>
      <c r="S373" s="201"/>
    </row>
    <row r="374" spans="2:19" s="187" customFormat="1" ht="18" customHeight="1">
      <c r="B374" s="201"/>
      <c r="C374" s="201"/>
      <c r="D374" s="201"/>
      <c r="E374" s="201"/>
      <c r="F374" s="201"/>
      <c r="G374" s="201"/>
      <c r="H374" s="201"/>
      <c r="I374" s="201"/>
      <c r="J374" s="201"/>
      <c r="K374" s="201"/>
      <c r="L374" s="201"/>
      <c r="M374" s="201"/>
      <c r="N374" s="201"/>
      <c r="O374" s="201"/>
      <c r="P374" s="201"/>
      <c r="Q374" s="201"/>
      <c r="R374" s="201"/>
      <c r="S374" s="201"/>
    </row>
    <row r="375" spans="2:19" s="187" customFormat="1" ht="18" customHeight="1">
      <c r="B375" s="201"/>
      <c r="C375" s="201"/>
      <c r="D375" s="201"/>
      <c r="E375" s="201"/>
      <c r="F375" s="201"/>
      <c r="G375" s="201"/>
      <c r="H375" s="201"/>
      <c r="I375" s="201"/>
      <c r="J375" s="201"/>
      <c r="K375" s="201"/>
      <c r="L375" s="201"/>
      <c r="M375" s="201"/>
      <c r="N375" s="201"/>
      <c r="O375" s="201"/>
      <c r="P375" s="201"/>
      <c r="Q375" s="201"/>
      <c r="R375" s="201"/>
      <c r="S375" s="201"/>
    </row>
    <row r="376" spans="2:19" s="187" customFormat="1" ht="18" customHeight="1">
      <c r="B376" s="201"/>
      <c r="C376" s="201"/>
      <c r="D376" s="201"/>
      <c r="E376" s="201"/>
      <c r="F376" s="201"/>
      <c r="G376" s="201"/>
      <c r="H376" s="201"/>
      <c r="I376" s="201"/>
      <c r="J376" s="201"/>
      <c r="K376" s="201"/>
      <c r="L376" s="201"/>
      <c r="M376" s="201"/>
      <c r="N376" s="201"/>
      <c r="O376" s="201"/>
      <c r="P376" s="201"/>
      <c r="Q376" s="201"/>
      <c r="R376" s="201"/>
      <c r="S376" s="201"/>
    </row>
    <row r="377" spans="2:19" s="187" customFormat="1" ht="18" customHeight="1">
      <c r="B377" s="201"/>
      <c r="C377" s="201"/>
      <c r="D377" s="201"/>
      <c r="E377" s="201"/>
      <c r="F377" s="201"/>
      <c r="G377" s="201"/>
      <c r="H377" s="201"/>
      <c r="I377" s="201"/>
      <c r="J377" s="201"/>
      <c r="K377" s="201"/>
      <c r="L377" s="201"/>
      <c r="M377" s="201"/>
      <c r="N377" s="201"/>
      <c r="O377" s="201"/>
      <c r="P377" s="201"/>
      <c r="Q377" s="201"/>
      <c r="R377" s="201"/>
      <c r="S377" s="201"/>
    </row>
    <row r="378" spans="2:19" s="187" customFormat="1" ht="18" customHeight="1">
      <c r="B378" s="201"/>
      <c r="C378" s="201"/>
      <c r="D378" s="201"/>
      <c r="E378" s="201"/>
      <c r="F378" s="201"/>
      <c r="G378" s="201"/>
      <c r="H378" s="201"/>
      <c r="I378" s="201"/>
      <c r="J378" s="201"/>
      <c r="K378" s="201"/>
      <c r="L378" s="201"/>
      <c r="M378" s="201"/>
      <c r="N378" s="201"/>
      <c r="O378" s="201"/>
      <c r="P378" s="201"/>
      <c r="Q378" s="201"/>
      <c r="R378" s="201"/>
      <c r="S378" s="201"/>
    </row>
    <row r="379" spans="2:19" s="187" customFormat="1" ht="18" customHeight="1">
      <c r="B379" s="201"/>
      <c r="C379" s="201"/>
      <c r="D379" s="201"/>
      <c r="E379" s="201"/>
      <c r="F379" s="201"/>
      <c r="G379" s="201"/>
      <c r="H379" s="201"/>
      <c r="I379" s="201"/>
      <c r="J379" s="201"/>
      <c r="K379" s="201"/>
      <c r="L379" s="201"/>
      <c r="M379" s="201"/>
      <c r="N379" s="201"/>
      <c r="O379" s="201"/>
      <c r="P379" s="201"/>
      <c r="Q379" s="201"/>
      <c r="R379" s="201"/>
      <c r="S379" s="201"/>
    </row>
    <row r="380" spans="2:19" s="187" customFormat="1" ht="18" customHeight="1">
      <c r="B380" s="201"/>
      <c r="C380" s="201"/>
      <c r="D380" s="201"/>
      <c r="E380" s="201"/>
      <c r="F380" s="201"/>
      <c r="G380" s="201"/>
      <c r="H380" s="201"/>
      <c r="I380" s="201"/>
      <c r="J380" s="201"/>
      <c r="K380" s="201"/>
      <c r="L380" s="201"/>
      <c r="M380" s="201"/>
      <c r="N380" s="201"/>
      <c r="O380" s="201"/>
      <c r="P380" s="201"/>
      <c r="Q380" s="201"/>
      <c r="R380" s="201"/>
      <c r="S380" s="201"/>
    </row>
    <row r="381" spans="2:19" s="187" customFormat="1" ht="18" customHeight="1">
      <c r="B381" s="201"/>
      <c r="C381" s="201"/>
      <c r="D381" s="201"/>
      <c r="E381" s="201"/>
      <c r="F381" s="201"/>
      <c r="G381" s="201"/>
      <c r="H381" s="201"/>
      <c r="I381" s="201"/>
      <c r="J381" s="201"/>
      <c r="K381" s="201"/>
      <c r="L381" s="201"/>
      <c r="M381" s="201"/>
      <c r="N381" s="201"/>
      <c r="O381" s="201"/>
      <c r="P381" s="201"/>
      <c r="Q381" s="201"/>
      <c r="R381" s="201"/>
      <c r="S381" s="201"/>
    </row>
    <row r="382" spans="2:19" s="187" customFormat="1" ht="18" customHeight="1">
      <c r="B382" s="201"/>
      <c r="C382" s="201"/>
      <c r="D382" s="201"/>
      <c r="E382" s="201"/>
      <c r="F382" s="201"/>
      <c r="G382" s="201"/>
      <c r="H382" s="201"/>
      <c r="I382" s="201"/>
      <c r="J382" s="201"/>
      <c r="K382" s="201"/>
      <c r="L382" s="201"/>
      <c r="M382" s="201"/>
      <c r="N382" s="201"/>
      <c r="O382" s="201"/>
      <c r="P382" s="201"/>
      <c r="Q382" s="201"/>
      <c r="R382" s="201"/>
      <c r="S382" s="201"/>
    </row>
    <row r="383" spans="2:19" s="187" customFormat="1" ht="18" customHeight="1">
      <c r="B383" s="201"/>
      <c r="C383" s="201"/>
      <c r="D383" s="201"/>
      <c r="E383" s="201"/>
      <c r="F383" s="201"/>
      <c r="G383" s="201"/>
      <c r="H383" s="201"/>
      <c r="I383" s="201"/>
      <c r="J383" s="201"/>
      <c r="K383" s="201"/>
      <c r="L383" s="201"/>
      <c r="M383" s="201"/>
      <c r="N383" s="201"/>
      <c r="O383" s="201"/>
      <c r="P383" s="201"/>
      <c r="Q383" s="201"/>
      <c r="R383" s="201"/>
      <c r="S383" s="201"/>
    </row>
    <row r="384" spans="2:19" s="187" customFormat="1" ht="18" customHeight="1">
      <c r="B384" s="201"/>
      <c r="C384" s="201"/>
      <c r="D384" s="201"/>
      <c r="E384" s="201"/>
      <c r="F384" s="201"/>
      <c r="G384" s="201"/>
      <c r="H384" s="201"/>
      <c r="I384" s="201"/>
      <c r="J384" s="201"/>
      <c r="K384" s="201"/>
      <c r="L384" s="201"/>
      <c r="M384" s="201"/>
      <c r="N384" s="201"/>
      <c r="O384" s="201"/>
      <c r="P384" s="201"/>
      <c r="Q384" s="201"/>
      <c r="R384" s="201"/>
      <c r="S384" s="201"/>
    </row>
    <row r="385" spans="2:19" s="187" customFormat="1" ht="18" customHeight="1">
      <c r="B385" s="201"/>
      <c r="C385" s="201"/>
      <c r="D385" s="201"/>
      <c r="E385" s="201"/>
      <c r="F385" s="201"/>
      <c r="G385" s="201"/>
      <c r="H385" s="201"/>
      <c r="I385" s="201"/>
      <c r="J385" s="201"/>
      <c r="K385" s="201"/>
      <c r="L385" s="201"/>
      <c r="M385" s="201"/>
      <c r="N385" s="201"/>
      <c r="O385" s="201"/>
      <c r="P385" s="201"/>
      <c r="Q385" s="201"/>
      <c r="R385" s="201"/>
      <c r="S385" s="201"/>
    </row>
    <row r="386" spans="2:19" s="187" customFormat="1" ht="18" customHeight="1">
      <c r="B386" s="201"/>
      <c r="C386" s="201"/>
      <c r="D386" s="201"/>
      <c r="E386" s="201"/>
      <c r="F386" s="201"/>
      <c r="G386" s="201"/>
      <c r="H386" s="201"/>
      <c r="I386" s="201"/>
      <c r="J386" s="201"/>
      <c r="K386" s="201"/>
      <c r="L386" s="201"/>
      <c r="M386" s="201"/>
      <c r="N386" s="201"/>
      <c r="O386" s="201"/>
      <c r="P386" s="201"/>
      <c r="Q386" s="201"/>
      <c r="R386" s="201"/>
      <c r="S386" s="201"/>
    </row>
    <row r="387" spans="2:19" s="187" customFormat="1" ht="18" customHeight="1">
      <c r="B387" s="201"/>
      <c r="C387" s="201"/>
      <c r="D387" s="201"/>
      <c r="E387" s="201"/>
      <c r="F387" s="201"/>
      <c r="G387" s="201"/>
      <c r="H387" s="201"/>
      <c r="I387" s="201"/>
      <c r="J387" s="201"/>
      <c r="K387" s="201"/>
      <c r="L387" s="201"/>
      <c r="M387" s="201"/>
      <c r="N387" s="201"/>
      <c r="O387" s="201"/>
      <c r="P387" s="201"/>
      <c r="Q387" s="201"/>
      <c r="R387" s="201"/>
      <c r="S387" s="201"/>
    </row>
    <row r="388" spans="2:19" s="187" customFormat="1" ht="18" customHeight="1">
      <c r="B388" s="201"/>
      <c r="C388" s="201"/>
      <c r="D388" s="201"/>
      <c r="E388" s="201"/>
      <c r="F388" s="201"/>
      <c r="G388" s="201"/>
      <c r="H388" s="201"/>
      <c r="I388" s="201"/>
      <c r="J388" s="201"/>
      <c r="K388" s="201"/>
      <c r="L388" s="201"/>
      <c r="M388" s="201"/>
      <c r="N388" s="201"/>
      <c r="O388" s="201"/>
      <c r="P388" s="201"/>
      <c r="Q388" s="201"/>
      <c r="R388" s="201"/>
      <c r="S388" s="201"/>
    </row>
    <row r="389" spans="2:19" s="187" customFormat="1" ht="18" customHeight="1">
      <c r="B389" s="201"/>
      <c r="C389" s="201"/>
      <c r="D389" s="201"/>
      <c r="E389" s="201"/>
      <c r="F389" s="201"/>
      <c r="G389" s="201"/>
      <c r="H389" s="201"/>
      <c r="I389" s="201"/>
      <c r="J389" s="201"/>
      <c r="K389" s="201"/>
      <c r="L389" s="201"/>
      <c r="M389" s="201"/>
      <c r="N389" s="201"/>
      <c r="O389" s="201"/>
      <c r="P389" s="201"/>
      <c r="Q389" s="201"/>
      <c r="R389" s="201"/>
      <c r="S389" s="201"/>
    </row>
    <row r="390" spans="2:19" s="187" customFormat="1" ht="18" customHeight="1">
      <c r="B390" s="201"/>
      <c r="C390" s="201"/>
      <c r="D390" s="201"/>
      <c r="E390" s="201"/>
      <c r="F390" s="201"/>
      <c r="G390" s="201"/>
      <c r="H390" s="201"/>
      <c r="I390" s="201"/>
      <c r="J390" s="201"/>
      <c r="K390" s="201"/>
      <c r="L390" s="201"/>
      <c r="M390" s="201"/>
      <c r="N390" s="201"/>
      <c r="O390" s="201"/>
      <c r="P390" s="201"/>
      <c r="Q390" s="201"/>
      <c r="R390" s="201"/>
      <c r="S390" s="201"/>
    </row>
    <row r="391" spans="2:19" s="187" customFormat="1" ht="18" customHeight="1">
      <c r="B391" s="201"/>
      <c r="C391" s="201"/>
      <c r="D391" s="201"/>
      <c r="E391" s="201"/>
      <c r="F391" s="201"/>
      <c r="G391" s="201"/>
      <c r="H391" s="201"/>
      <c r="I391" s="201"/>
      <c r="J391" s="201"/>
      <c r="K391" s="201"/>
      <c r="L391" s="201"/>
      <c r="M391" s="201"/>
      <c r="N391" s="201"/>
      <c r="O391" s="201"/>
      <c r="P391" s="201"/>
      <c r="Q391" s="201"/>
      <c r="R391" s="201"/>
      <c r="S391" s="201"/>
    </row>
    <row r="392" spans="2:19" s="187" customFormat="1" ht="18" customHeight="1">
      <c r="B392" s="201"/>
      <c r="C392" s="201"/>
      <c r="D392" s="201"/>
      <c r="E392" s="201"/>
      <c r="F392" s="201"/>
      <c r="G392" s="201"/>
      <c r="H392" s="201"/>
      <c r="I392" s="201"/>
      <c r="J392" s="201"/>
      <c r="K392" s="201"/>
      <c r="L392" s="201"/>
      <c r="M392" s="201"/>
      <c r="N392" s="201"/>
      <c r="O392" s="201"/>
      <c r="P392" s="201"/>
      <c r="Q392" s="201"/>
      <c r="R392" s="201"/>
      <c r="S392" s="201"/>
    </row>
    <row r="393" spans="2:19" s="187" customFormat="1" ht="18" customHeight="1">
      <c r="B393" s="201"/>
      <c r="C393" s="201"/>
      <c r="D393" s="201"/>
      <c r="E393" s="201"/>
      <c r="F393" s="201"/>
      <c r="G393" s="201"/>
      <c r="H393" s="201"/>
      <c r="I393" s="201"/>
      <c r="J393" s="201"/>
      <c r="K393" s="201"/>
      <c r="L393" s="201"/>
      <c r="M393" s="201"/>
      <c r="N393" s="201"/>
      <c r="O393" s="201"/>
      <c r="P393" s="201"/>
      <c r="Q393" s="201"/>
      <c r="R393" s="201"/>
      <c r="S393" s="201"/>
    </row>
    <row r="394" spans="2:19" s="187" customFormat="1" ht="18" customHeight="1">
      <c r="B394" s="201"/>
      <c r="C394" s="201"/>
      <c r="D394" s="201"/>
      <c r="E394" s="201"/>
      <c r="F394" s="201"/>
      <c r="G394" s="201"/>
      <c r="H394" s="201"/>
      <c r="I394" s="201"/>
      <c r="J394" s="201"/>
      <c r="K394" s="201"/>
      <c r="L394" s="201"/>
      <c r="M394" s="201"/>
      <c r="N394" s="201"/>
      <c r="O394" s="201"/>
      <c r="P394" s="201"/>
      <c r="Q394" s="201"/>
      <c r="R394" s="201"/>
      <c r="S394" s="201"/>
    </row>
    <row r="395" spans="2:19" s="187" customFormat="1" ht="18" customHeight="1">
      <c r="B395" s="201"/>
      <c r="C395" s="201"/>
      <c r="D395" s="201"/>
      <c r="E395" s="201"/>
      <c r="F395" s="201"/>
      <c r="G395" s="201"/>
      <c r="H395" s="201"/>
      <c r="I395" s="201"/>
      <c r="J395" s="201"/>
      <c r="K395" s="201"/>
      <c r="L395" s="201"/>
      <c r="M395" s="201"/>
      <c r="N395" s="201"/>
      <c r="O395" s="201"/>
      <c r="P395" s="201"/>
      <c r="Q395" s="201"/>
      <c r="R395" s="201"/>
      <c r="S395" s="201"/>
    </row>
    <row r="396" spans="2:19" s="187" customFormat="1" ht="18" customHeight="1">
      <c r="B396" s="201"/>
      <c r="C396" s="201"/>
      <c r="D396" s="201"/>
      <c r="E396" s="201"/>
      <c r="F396" s="201"/>
      <c r="G396" s="201"/>
      <c r="H396" s="201"/>
      <c r="I396" s="201"/>
      <c r="J396" s="201"/>
      <c r="K396" s="201"/>
      <c r="L396" s="201"/>
      <c r="M396" s="201"/>
      <c r="N396" s="201"/>
      <c r="O396" s="201"/>
      <c r="P396" s="201"/>
      <c r="Q396" s="201"/>
      <c r="R396" s="201"/>
      <c r="S396" s="201"/>
    </row>
    <row r="397" spans="2:19" s="187" customFormat="1" ht="18" customHeight="1">
      <c r="B397" s="201"/>
      <c r="C397" s="201"/>
      <c r="D397" s="201"/>
      <c r="E397" s="201"/>
      <c r="F397" s="201"/>
      <c r="G397" s="201"/>
      <c r="H397" s="201"/>
      <c r="I397" s="201"/>
      <c r="J397" s="201"/>
      <c r="K397" s="201"/>
      <c r="L397" s="201"/>
      <c r="M397" s="201"/>
      <c r="N397" s="201"/>
      <c r="O397" s="201"/>
      <c r="P397" s="201"/>
      <c r="Q397" s="201"/>
      <c r="R397" s="201"/>
      <c r="S397" s="201"/>
    </row>
    <row r="398" spans="2:19" s="187" customFormat="1" ht="18" customHeight="1">
      <c r="B398" s="201"/>
      <c r="C398" s="201"/>
      <c r="D398" s="201"/>
      <c r="E398" s="201"/>
      <c r="F398" s="201"/>
      <c r="G398" s="201"/>
      <c r="H398" s="201"/>
      <c r="I398" s="201"/>
      <c r="J398" s="201"/>
      <c r="K398" s="201"/>
      <c r="L398" s="201"/>
      <c r="M398" s="201"/>
      <c r="N398" s="201"/>
      <c r="O398" s="201"/>
      <c r="P398" s="201"/>
      <c r="Q398" s="201"/>
      <c r="R398" s="201"/>
      <c r="S398" s="201"/>
    </row>
    <row r="399" spans="2:19" s="187" customFormat="1" ht="18" customHeight="1">
      <c r="B399" s="201"/>
      <c r="C399" s="201"/>
      <c r="D399" s="201"/>
      <c r="E399" s="201"/>
      <c r="F399" s="201"/>
      <c r="G399" s="201"/>
      <c r="H399" s="201"/>
      <c r="I399" s="201"/>
      <c r="J399" s="201"/>
      <c r="K399" s="201"/>
      <c r="L399" s="201"/>
      <c r="M399" s="201"/>
      <c r="N399" s="201"/>
      <c r="O399" s="201"/>
      <c r="P399" s="201"/>
      <c r="Q399" s="201"/>
      <c r="R399" s="201"/>
      <c r="S399" s="201"/>
    </row>
    <row r="400" spans="2:19" s="187" customFormat="1" ht="18" customHeight="1">
      <c r="B400" s="201"/>
      <c r="C400" s="201"/>
      <c r="D400" s="201"/>
      <c r="E400" s="201"/>
      <c r="F400" s="201"/>
      <c r="G400" s="201"/>
      <c r="H400" s="201"/>
      <c r="I400" s="201"/>
      <c r="J400" s="201"/>
      <c r="K400" s="201"/>
      <c r="L400" s="201"/>
      <c r="M400" s="201"/>
      <c r="N400" s="201"/>
      <c r="O400" s="201"/>
      <c r="P400" s="201"/>
      <c r="Q400" s="201"/>
      <c r="R400" s="201"/>
      <c r="S400" s="201"/>
    </row>
    <row r="401" spans="2:19" s="187" customFormat="1" ht="18" customHeight="1">
      <c r="B401" s="201"/>
      <c r="C401" s="201"/>
      <c r="D401" s="201"/>
      <c r="E401" s="201"/>
      <c r="F401" s="201"/>
      <c r="G401" s="201"/>
      <c r="H401" s="201"/>
      <c r="I401" s="201"/>
      <c r="J401" s="201"/>
      <c r="K401" s="201"/>
      <c r="L401" s="201"/>
      <c r="M401" s="201"/>
      <c r="N401" s="201"/>
      <c r="O401" s="201"/>
      <c r="P401" s="201"/>
      <c r="Q401" s="201"/>
      <c r="R401" s="201"/>
      <c r="S401" s="201"/>
    </row>
    <row r="402" spans="2:19" s="187" customFormat="1" ht="18" customHeight="1">
      <c r="B402" s="201"/>
      <c r="C402" s="201"/>
      <c r="D402" s="201"/>
      <c r="E402" s="201"/>
      <c r="F402" s="201"/>
      <c r="G402" s="201"/>
      <c r="H402" s="201"/>
      <c r="I402" s="201"/>
      <c r="J402" s="201"/>
      <c r="K402" s="201"/>
      <c r="L402" s="201"/>
      <c r="M402" s="201"/>
      <c r="N402" s="201"/>
      <c r="O402" s="201"/>
      <c r="P402" s="201"/>
      <c r="Q402" s="201"/>
      <c r="R402" s="201"/>
      <c r="S402" s="201"/>
    </row>
    <row r="403" spans="2:19" s="187" customFormat="1" ht="18" customHeight="1">
      <c r="B403" s="201"/>
      <c r="C403" s="201"/>
      <c r="D403" s="201"/>
      <c r="E403" s="201"/>
      <c r="F403" s="201"/>
      <c r="G403" s="201"/>
      <c r="H403" s="201"/>
      <c r="I403" s="201"/>
      <c r="J403" s="201"/>
      <c r="K403" s="201"/>
      <c r="L403" s="201"/>
      <c r="M403" s="201"/>
      <c r="N403" s="201"/>
      <c r="O403" s="201"/>
      <c r="P403" s="201"/>
      <c r="Q403" s="201"/>
      <c r="R403" s="201"/>
      <c r="S403" s="201"/>
    </row>
    <row r="404" spans="2:19" s="187" customFormat="1" ht="18" customHeight="1">
      <c r="B404" s="201"/>
      <c r="C404" s="201"/>
      <c r="D404" s="201"/>
      <c r="E404" s="201"/>
      <c r="F404" s="201"/>
      <c r="G404" s="201"/>
      <c r="H404" s="201"/>
      <c r="I404" s="201"/>
      <c r="J404" s="201"/>
      <c r="K404" s="201"/>
      <c r="L404" s="201"/>
      <c r="M404" s="201"/>
      <c r="N404" s="201"/>
      <c r="O404" s="201"/>
      <c r="P404" s="201"/>
      <c r="Q404" s="201"/>
      <c r="R404" s="201"/>
      <c r="S404" s="201"/>
    </row>
    <row r="405" spans="2:19" s="187" customFormat="1" ht="18" customHeight="1">
      <c r="B405" s="201"/>
      <c r="C405" s="201"/>
      <c r="D405" s="201"/>
      <c r="E405" s="201"/>
      <c r="F405" s="201"/>
      <c r="G405" s="201"/>
      <c r="H405" s="201"/>
      <c r="I405" s="201"/>
      <c r="J405" s="201"/>
      <c r="K405" s="201"/>
      <c r="L405" s="201"/>
      <c r="M405" s="201"/>
      <c r="N405" s="201"/>
      <c r="O405" s="201"/>
      <c r="P405" s="201"/>
      <c r="Q405" s="201"/>
      <c r="R405" s="201"/>
      <c r="S405" s="201"/>
    </row>
    <row r="406" spans="2:19" s="187" customFormat="1" ht="18" customHeight="1">
      <c r="B406" s="201"/>
      <c r="C406" s="201"/>
      <c r="D406" s="201"/>
      <c r="E406" s="201"/>
      <c r="F406" s="201"/>
      <c r="G406" s="201"/>
      <c r="H406" s="201"/>
      <c r="I406" s="201"/>
      <c r="J406" s="201"/>
      <c r="K406" s="201"/>
      <c r="L406" s="201"/>
      <c r="M406" s="201"/>
      <c r="N406" s="201"/>
      <c r="O406" s="201"/>
      <c r="P406" s="201"/>
      <c r="Q406" s="201"/>
      <c r="R406" s="201"/>
      <c r="S406" s="201"/>
    </row>
    <row r="407" spans="2:19" s="187" customFormat="1" ht="18" customHeight="1">
      <c r="B407" s="201"/>
      <c r="C407" s="201"/>
      <c r="D407" s="201"/>
      <c r="E407" s="201"/>
      <c r="F407" s="201"/>
      <c r="G407" s="201"/>
      <c r="H407" s="201"/>
      <c r="I407" s="201"/>
      <c r="J407" s="201"/>
      <c r="K407" s="201"/>
      <c r="L407" s="201"/>
      <c r="M407" s="201"/>
      <c r="N407" s="201"/>
      <c r="O407" s="201"/>
      <c r="P407" s="201"/>
      <c r="Q407" s="201"/>
      <c r="R407" s="201"/>
      <c r="S407" s="201"/>
    </row>
    <row r="408" spans="2:19" s="187" customFormat="1" ht="18" customHeight="1">
      <c r="B408" s="201"/>
      <c r="C408" s="201"/>
      <c r="D408" s="201"/>
      <c r="E408" s="201"/>
      <c r="F408" s="201"/>
      <c r="G408" s="201"/>
      <c r="H408" s="201"/>
      <c r="I408" s="201"/>
      <c r="J408" s="201"/>
      <c r="K408" s="201"/>
      <c r="L408" s="201"/>
      <c r="M408" s="201"/>
      <c r="N408" s="201"/>
      <c r="O408" s="201"/>
      <c r="P408" s="201"/>
      <c r="Q408" s="201"/>
      <c r="R408" s="201"/>
      <c r="S408" s="201"/>
    </row>
    <row r="409" spans="2:19" s="187" customFormat="1" ht="18" customHeight="1">
      <c r="B409" s="201"/>
      <c r="C409" s="201"/>
      <c r="D409" s="201"/>
      <c r="E409" s="201"/>
      <c r="F409" s="201"/>
      <c r="G409" s="201"/>
      <c r="H409" s="201"/>
      <c r="I409" s="201"/>
      <c r="J409" s="201"/>
      <c r="K409" s="201"/>
      <c r="L409" s="201"/>
      <c r="M409" s="201"/>
      <c r="N409" s="201"/>
      <c r="O409" s="201"/>
      <c r="P409" s="201"/>
      <c r="Q409" s="201"/>
      <c r="R409" s="201"/>
      <c r="S409" s="201"/>
    </row>
    <row r="410" spans="2:19" s="187" customFormat="1" ht="18" customHeight="1">
      <c r="B410" s="201"/>
      <c r="C410" s="201"/>
      <c r="D410" s="201"/>
      <c r="E410" s="201"/>
      <c r="F410" s="201"/>
      <c r="G410" s="201"/>
      <c r="H410" s="201"/>
      <c r="I410" s="201"/>
      <c r="J410" s="201"/>
      <c r="K410" s="201"/>
      <c r="L410" s="201"/>
      <c r="M410" s="201"/>
      <c r="N410" s="201"/>
      <c r="O410" s="201"/>
      <c r="P410" s="201"/>
      <c r="Q410" s="201"/>
      <c r="R410" s="201"/>
      <c r="S410" s="201"/>
    </row>
    <row r="411" spans="2:19" s="187" customFormat="1" ht="18" customHeight="1">
      <c r="B411" s="201"/>
      <c r="C411" s="201"/>
      <c r="D411" s="201"/>
      <c r="E411" s="201"/>
      <c r="F411" s="201"/>
      <c r="G411" s="201"/>
      <c r="H411" s="201"/>
      <c r="I411" s="201"/>
      <c r="J411" s="201"/>
      <c r="K411" s="201"/>
      <c r="L411" s="201"/>
      <c r="M411" s="201"/>
      <c r="N411" s="201"/>
      <c r="O411" s="201"/>
      <c r="P411" s="201"/>
      <c r="Q411" s="201"/>
      <c r="R411" s="201"/>
      <c r="S411" s="201"/>
    </row>
    <row r="412" spans="2:19" s="187" customFormat="1" ht="18" customHeight="1">
      <c r="B412" s="201"/>
      <c r="C412" s="201"/>
      <c r="D412" s="201"/>
      <c r="E412" s="201"/>
      <c r="F412" s="201"/>
      <c r="G412" s="201"/>
      <c r="H412" s="201"/>
      <c r="I412" s="201"/>
      <c r="J412" s="201"/>
      <c r="K412" s="201"/>
      <c r="L412" s="201"/>
      <c r="M412" s="201"/>
      <c r="N412" s="201"/>
      <c r="O412" s="201"/>
      <c r="P412" s="201"/>
      <c r="Q412" s="201"/>
      <c r="R412" s="201"/>
      <c r="S412" s="201"/>
    </row>
    <row r="413" spans="2:19" s="187" customFormat="1" ht="18" customHeight="1">
      <c r="B413" s="201"/>
      <c r="C413" s="201"/>
      <c r="D413" s="201"/>
      <c r="E413" s="201"/>
      <c r="F413" s="201"/>
      <c r="G413" s="201"/>
      <c r="H413" s="201"/>
      <c r="I413" s="201"/>
      <c r="J413" s="201"/>
      <c r="K413" s="201"/>
      <c r="L413" s="201"/>
      <c r="M413" s="201"/>
      <c r="N413" s="201"/>
      <c r="O413" s="201"/>
      <c r="P413" s="201"/>
      <c r="Q413" s="201"/>
      <c r="R413" s="201"/>
      <c r="S413" s="201"/>
    </row>
    <row r="414" spans="2:19" s="187" customFormat="1" ht="18" customHeight="1">
      <c r="B414" s="201"/>
      <c r="C414" s="201"/>
      <c r="D414" s="201"/>
      <c r="E414" s="201"/>
      <c r="F414" s="201"/>
      <c r="G414" s="201"/>
      <c r="H414" s="201"/>
      <c r="I414" s="201"/>
      <c r="J414" s="201"/>
      <c r="K414" s="201"/>
      <c r="L414" s="201"/>
      <c r="M414" s="201"/>
      <c r="N414" s="201"/>
      <c r="O414" s="201"/>
      <c r="P414" s="201"/>
      <c r="Q414" s="201"/>
      <c r="R414" s="201"/>
      <c r="S414" s="201"/>
    </row>
    <row r="415" spans="2:19" s="187" customFormat="1" ht="18" customHeight="1">
      <c r="B415" s="201"/>
      <c r="C415" s="201"/>
      <c r="D415" s="201"/>
      <c r="E415" s="201"/>
      <c r="F415" s="201"/>
      <c r="G415" s="201"/>
      <c r="H415" s="201"/>
      <c r="I415" s="201"/>
      <c r="J415" s="201"/>
      <c r="K415" s="201"/>
      <c r="L415" s="201"/>
      <c r="M415" s="201"/>
      <c r="N415" s="201"/>
      <c r="O415" s="201"/>
      <c r="P415" s="201"/>
      <c r="Q415" s="201"/>
      <c r="R415" s="201"/>
      <c r="S415" s="201"/>
    </row>
    <row r="416" spans="2:19" s="187" customFormat="1" ht="18" customHeight="1">
      <c r="B416" s="201"/>
      <c r="C416" s="201"/>
      <c r="D416" s="201"/>
      <c r="E416" s="201"/>
      <c r="F416" s="201"/>
      <c r="G416" s="201"/>
      <c r="H416" s="201"/>
      <c r="I416" s="201"/>
      <c r="J416" s="201"/>
      <c r="K416" s="201"/>
      <c r="L416" s="201"/>
      <c r="M416" s="201"/>
      <c r="N416" s="201"/>
      <c r="O416" s="201"/>
      <c r="P416" s="201"/>
      <c r="Q416" s="201"/>
      <c r="R416" s="201"/>
      <c r="S416" s="201"/>
    </row>
    <row r="417" spans="2:19" s="187" customFormat="1" ht="18" customHeight="1">
      <c r="B417" s="201"/>
      <c r="C417" s="201"/>
      <c r="D417" s="201"/>
      <c r="E417" s="201"/>
      <c r="F417" s="201"/>
      <c r="G417" s="201"/>
      <c r="H417" s="201"/>
      <c r="I417" s="201"/>
      <c r="J417" s="201"/>
      <c r="K417" s="201"/>
      <c r="L417" s="201"/>
      <c r="M417" s="201"/>
      <c r="N417" s="201"/>
      <c r="O417" s="201"/>
      <c r="P417" s="201"/>
      <c r="Q417" s="201"/>
      <c r="R417" s="201"/>
      <c r="S417" s="201"/>
    </row>
    <row r="418" spans="2:19" s="187" customFormat="1" ht="18" customHeight="1">
      <c r="B418" s="201"/>
      <c r="C418" s="201"/>
      <c r="D418" s="201"/>
      <c r="E418" s="201"/>
      <c r="F418" s="201"/>
      <c r="G418" s="201"/>
      <c r="H418" s="201"/>
      <c r="I418" s="201"/>
      <c r="J418" s="201"/>
      <c r="K418" s="201"/>
      <c r="L418" s="201"/>
      <c r="M418" s="201"/>
      <c r="N418" s="201"/>
      <c r="O418" s="201"/>
      <c r="P418" s="201"/>
      <c r="Q418" s="201"/>
      <c r="R418" s="201"/>
      <c r="S418" s="201"/>
    </row>
    <row r="419" spans="2:19" s="187" customFormat="1" ht="18" customHeight="1">
      <c r="B419" s="201"/>
      <c r="C419" s="201"/>
      <c r="D419" s="201"/>
      <c r="E419" s="201"/>
      <c r="F419" s="201"/>
      <c r="G419" s="201"/>
      <c r="H419" s="201"/>
      <c r="I419" s="201"/>
      <c r="J419" s="201"/>
      <c r="K419" s="201"/>
      <c r="L419" s="201"/>
      <c r="M419" s="201"/>
      <c r="N419" s="201"/>
      <c r="O419" s="201"/>
      <c r="P419" s="201"/>
      <c r="Q419" s="201"/>
      <c r="R419" s="201"/>
      <c r="S419" s="201"/>
    </row>
    <row r="420" spans="2:19" s="187" customFormat="1" ht="18" customHeight="1">
      <c r="B420" s="201"/>
      <c r="C420" s="201"/>
      <c r="D420" s="201"/>
      <c r="E420" s="201"/>
      <c r="F420" s="201"/>
      <c r="G420" s="201"/>
      <c r="H420" s="201"/>
      <c r="I420" s="201"/>
      <c r="J420" s="201"/>
      <c r="K420" s="201"/>
      <c r="L420" s="201"/>
      <c r="M420" s="201"/>
      <c r="N420" s="201"/>
      <c r="O420" s="201"/>
      <c r="P420" s="201"/>
      <c r="Q420" s="201"/>
      <c r="R420" s="201"/>
      <c r="S420" s="201"/>
    </row>
    <row r="421" spans="2:19" s="187" customFormat="1" ht="18" customHeight="1">
      <c r="B421" s="201"/>
      <c r="C421" s="201"/>
      <c r="D421" s="201"/>
      <c r="E421" s="201"/>
      <c r="F421" s="201"/>
      <c r="G421" s="201"/>
      <c r="H421" s="201"/>
      <c r="I421" s="201"/>
      <c r="J421" s="201"/>
      <c r="K421" s="201"/>
      <c r="L421" s="201"/>
      <c r="M421" s="201"/>
      <c r="N421" s="201"/>
      <c r="O421" s="201"/>
      <c r="P421" s="201"/>
      <c r="Q421" s="201"/>
      <c r="R421" s="201"/>
      <c r="S421" s="201"/>
    </row>
    <row r="422" spans="2:19" s="187" customFormat="1" ht="18" customHeight="1">
      <c r="B422" s="201"/>
      <c r="C422" s="201"/>
      <c r="D422" s="201"/>
      <c r="E422" s="201"/>
      <c r="F422" s="201"/>
      <c r="G422" s="201"/>
      <c r="H422" s="201"/>
      <c r="I422" s="201"/>
      <c r="J422" s="201"/>
      <c r="K422" s="201"/>
      <c r="L422" s="201"/>
      <c r="M422" s="201"/>
      <c r="N422" s="201"/>
      <c r="O422" s="201"/>
      <c r="P422" s="201"/>
      <c r="Q422" s="201"/>
      <c r="R422" s="201"/>
      <c r="S422" s="201"/>
    </row>
    <row r="423" spans="2:19" s="187" customFormat="1" ht="18" customHeight="1">
      <c r="B423" s="201"/>
      <c r="C423" s="201"/>
      <c r="D423" s="201"/>
      <c r="E423" s="201"/>
      <c r="F423" s="201"/>
      <c r="G423" s="201"/>
      <c r="H423" s="201"/>
      <c r="I423" s="201"/>
      <c r="J423" s="201"/>
      <c r="K423" s="201"/>
      <c r="L423" s="201"/>
      <c r="M423" s="201"/>
      <c r="N423" s="201"/>
      <c r="O423" s="201"/>
      <c r="P423" s="201"/>
      <c r="Q423" s="201"/>
      <c r="R423" s="201"/>
      <c r="S423" s="201"/>
    </row>
    <row r="424" spans="2:19" s="187" customFormat="1" ht="18" customHeight="1">
      <c r="B424" s="201"/>
      <c r="C424" s="201"/>
      <c r="D424" s="201"/>
      <c r="E424" s="201"/>
      <c r="F424" s="201"/>
      <c r="G424" s="201"/>
      <c r="H424" s="201"/>
      <c r="I424" s="201"/>
      <c r="J424" s="201"/>
      <c r="K424" s="201"/>
      <c r="L424" s="201"/>
      <c r="M424" s="201"/>
      <c r="N424" s="201"/>
      <c r="O424" s="201"/>
      <c r="P424" s="201"/>
      <c r="Q424" s="201"/>
      <c r="R424" s="201"/>
      <c r="S424" s="201"/>
    </row>
    <row r="425" spans="2:19" s="187" customFormat="1" ht="18" customHeight="1">
      <c r="B425" s="201"/>
      <c r="C425" s="201"/>
      <c r="D425" s="201"/>
      <c r="E425" s="201"/>
      <c r="F425" s="201"/>
      <c r="G425" s="201"/>
      <c r="H425" s="201"/>
      <c r="I425" s="201"/>
      <c r="J425" s="201"/>
      <c r="K425" s="201"/>
      <c r="L425" s="201"/>
      <c r="M425" s="201"/>
      <c r="N425" s="201"/>
      <c r="O425" s="201"/>
      <c r="P425" s="201"/>
      <c r="Q425" s="201"/>
      <c r="R425" s="201"/>
      <c r="S425" s="201"/>
    </row>
    <row r="426" spans="2:19" s="187" customFormat="1" ht="18" customHeight="1">
      <c r="B426" s="201"/>
      <c r="C426" s="201"/>
      <c r="D426" s="201"/>
      <c r="E426" s="201"/>
      <c r="F426" s="201"/>
      <c r="G426" s="201"/>
      <c r="H426" s="201"/>
      <c r="I426" s="201"/>
      <c r="J426" s="201"/>
      <c r="K426" s="201"/>
      <c r="L426" s="201"/>
      <c r="M426" s="201"/>
      <c r="N426" s="201"/>
      <c r="O426" s="201"/>
      <c r="P426" s="201"/>
      <c r="Q426" s="201"/>
      <c r="R426" s="201"/>
      <c r="S426" s="201"/>
    </row>
    <row r="427" spans="2:19" s="187" customFormat="1" ht="18" customHeight="1">
      <c r="B427" s="201"/>
      <c r="C427" s="201"/>
      <c r="D427" s="201"/>
      <c r="E427" s="201"/>
      <c r="F427" s="201"/>
      <c r="G427" s="201"/>
      <c r="H427" s="201"/>
      <c r="I427" s="201"/>
      <c r="J427" s="201"/>
      <c r="K427" s="201"/>
      <c r="L427" s="201"/>
      <c r="M427" s="201"/>
      <c r="N427" s="201"/>
      <c r="O427" s="201"/>
      <c r="P427" s="201"/>
      <c r="Q427" s="201"/>
      <c r="R427" s="201"/>
      <c r="S427" s="201"/>
    </row>
    <row r="428" spans="2:19" s="187" customFormat="1" ht="18" customHeight="1">
      <c r="B428" s="201"/>
      <c r="C428" s="201"/>
      <c r="D428" s="201"/>
      <c r="E428" s="201"/>
      <c r="F428" s="201"/>
      <c r="G428" s="201"/>
      <c r="H428" s="201"/>
      <c r="I428" s="201"/>
      <c r="J428" s="201"/>
      <c r="K428" s="201"/>
      <c r="L428" s="201"/>
      <c r="M428" s="201"/>
      <c r="N428" s="201"/>
      <c r="O428" s="201"/>
      <c r="P428" s="201"/>
      <c r="Q428" s="201"/>
      <c r="R428" s="201"/>
      <c r="S428" s="201"/>
    </row>
    <row r="429" spans="2:19" s="187" customFormat="1" ht="18" customHeight="1">
      <c r="B429" s="201"/>
      <c r="C429" s="201"/>
      <c r="D429" s="201"/>
      <c r="E429" s="201"/>
      <c r="F429" s="201"/>
      <c r="G429" s="201"/>
      <c r="H429" s="201"/>
      <c r="I429" s="201"/>
      <c r="J429" s="201"/>
      <c r="K429" s="201"/>
      <c r="L429" s="201"/>
      <c r="M429" s="201"/>
      <c r="N429" s="201"/>
      <c r="O429" s="201"/>
      <c r="P429" s="201"/>
      <c r="Q429" s="201"/>
      <c r="R429" s="201"/>
      <c r="S429" s="201"/>
    </row>
    <row r="430" spans="2:19" s="187" customFormat="1" ht="18" customHeight="1">
      <c r="B430" s="201"/>
      <c r="C430" s="201"/>
      <c r="D430" s="201"/>
      <c r="E430" s="201"/>
      <c r="F430" s="201"/>
      <c r="G430" s="201"/>
      <c r="H430" s="201"/>
      <c r="I430" s="201"/>
      <c r="J430" s="201"/>
      <c r="K430" s="201"/>
      <c r="L430" s="201"/>
      <c r="M430" s="201"/>
      <c r="N430" s="201"/>
      <c r="O430" s="201"/>
      <c r="P430" s="201"/>
      <c r="Q430" s="201"/>
      <c r="R430" s="201"/>
      <c r="S430" s="201"/>
    </row>
    <row r="431" spans="2:19" s="187" customFormat="1" ht="18" customHeight="1">
      <c r="B431" s="201"/>
      <c r="C431" s="201"/>
      <c r="D431" s="201"/>
      <c r="E431" s="201"/>
      <c r="F431" s="201"/>
      <c r="G431" s="201"/>
      <c r="H431" s="201"/>
      <c r="I431" s="201"/>
      <c r="J431" s="201"/>
      <c r="K431" s="201"/>
      <c r="L431" s="201"/>
      <c r="M431" s="201"/>
      <c r="N431" s="201"/>
      <c r="O431" s="201"/>
      <c r="P431" s="201"/>
      <c r="Q431" s="201"/>
      <c r="R431" s="201"/>
      <c r="S431" s="201"/>
    </row>
    <row r="432" spans="2:19" s="187" customFormat="1" ht="18" customHeight="1">
      <c r="B432" s="201"/>
      <c r="C432" s="201"/>
      <c r="D432" s="201"/>
      <c r="E432" s="201"/>
      <c r="F432" s="201"/>
      <c r="G432" s="201"/>
      <c r="H432" s="201"/>
      <c r="I432" s="201"/>
      <c r="J432" s="201"/>
      <c r="K432" s="201"/>
      <c r="L432" s="201"/>
      <c r="M432" s="201"/>
      <c r="N432" s="201"/>
      <c r="O432" s="201"/>
      <c r="P432" s="201"/>
      <c r="Q432" s="201"/>
      <c r="R432" s="201"/>
      <c r="S432" s="201"/>
    </row>
    <row r="433" spans="2:19" s="187" customFormat="1" ht="18" customHeight="1">
      <c r="B433" s="201"/>
      <c r="C433" s="201"/>
      <c r="D433" s="201"/>
      <c r="E433" s="201"/>
      <c r="F433" s="201"/>
      <c r="G433" s="201"/>
      <c r="H433" s="201"/>
      <c r="I433" s="201"/>
      <c r="J433" s="201"/>
      <c r="K433" s="201"/>
      <c r="L433" s="201"/>
      <c r="M433" s="201"/>
      <c r="N433" s="201"/>
      <c r="O433" s="201"/>
      <c r="P433" s="201"/>
      <c r="Q433" s="201"/>
      <c r="R433" s="201"/>
      <c r="S433" s="201"/>
    </row>
    <row r="434" spans="2:19" s="187" customFormat="1" ht="18" customHeight="1">
      <c r="B434" s="201"/>
      <c r="C434" s="201"/>
      <c r="D434" s="201"/>
      <c r="E434" s="201"/>
      <c r="F434" s="201"/>
      <c r="G434" s="201"/>
      <c r="H434" s="201"/>
      <c r="I434" s="201"/>
      <c r="J434" s="201"/>
      <c r="K434" s="201"/>
      <c r="L434" s="201"/>
      <c r="M434" s="201"/>
      <c r="N434" s="201"/>
      <c r="O434" s="201"/>
      <c r="P434" s="201"/>
      <c r="Q434" s="201"/>
      <c r="R434" s="201"/>
      <c r="S434" s="201"/>
    </row>
    <row r="435" spans="2:19" s="187" customFormat="1" ht="18" customHeight="1">
      <c r="B435" s="201"/>
      <c r="C435" s="201"/>
      <c r="D435" s="201"/>
      <c r="E435" s="201"/>
      <c r="F435" s="201"/>
      <c r="G435" s="201"/>
      <c r="H435" s="201"/>
      <c r="I435" s="201"/>
      <c r="J435" s="201"/>
      <c r="K435" s="201"/>
      <c r="L435" s="201"/>
      <c r="M435" s="201"/>
      <c r="N435" s="201"/>
      <c r="O435" s="201"/>
      <c r="P435" s="201"/>
      <c r="Q435" s="201"/>
      <c r="R435" s="201"/>
      <c r="S435" s="201"/>
    </row>
    <row r="436" spans="2:19" s="187" customFormat="1" ht="18" customHeight="1">
      <c r="B436" s="201"/>
      <c r="C436" s="201"/>
      <c r="D436" s="201"/>
      <c r="E436" s="201"/>
      <c r="F436" s="201"/>
      <c r="G436" s="201"/>
      <c r="H436" s="201"/>
      <c r="I436" s="201"/>
      <c r="J436" s="201"/>
      <c r="K436" s="201"/>
      <c r="L436" s="201"/>
      <c r="M436" s="201"/>
      <c r="N436" s="201"/>
      <c r="O436" s="201"/>
      <c r="P436" s="201"/>
      <c r="Q436" s="201"/>
      <c r="R436" s="201"/>
      <c r="S436" s="201"/>
    </row>
    <row r="437" spans="2:19" s="187" customFormat="1" ht="18" customHeight="1">
      <c r="B437" s="201"/>
      <c r="C437" s="201"/>
      <c r="D437" s="201"/>
      <c r="E437" s="201"/>
      <c r="F437" s="201"/>
      <c r="G437" s="201"/>
      <c r="H437" s="201"/>
      <c r="I437" s="201"/>
      <c r="J437" s="201"/>
      <c r="K437" s="201"/>
      <c r="L437" s="201"/>
      <c r="M437" s="201"/>
      <c r="N437" s="201"/>
      <c r="O437" s="201"/>
      <c r="P437" s="201"/>
      <c r="Q437" s="201"/>
      <c r="R437" s="201"/>
      <c r="S437" s="201"/>
    </row>
    <row r="438" spans="2:19" s="187" customFormat="1" ht="18" customHeight="1">
      <c r="B438" s="201"/>
      <c r="C438" s="201"/>
      <c r="D438" s="201"/>
      <c r="E438" s="201"/>
      <c r="F438" s="201"/>
      <c r="G438" s="201"/>
      <c r="H438" s="201"/>
      <c r="I438" s="201"/>
      <c r="J438" s="201"/>
      <c r="K438" s="201"/>
      <c r="L438" s="201"/>
      <c r="M438" s="201"/>
      <c r="N438" s="201"/>
      <c r="O438" s="201"/>
      <c r="P438" s="201"/>
      <c r="Q438" s="201"/>
      <c r="R438" s="201"/>
      <c r="S438" s="201"/>
    </row>
    <row r="439" spans="2:19" s="187" customFormat="1" ht="18" customHeight="1">
      <c r="B439" s="201"/>
      <c r="C439" s="201"/>
      <c r="D439" s="201"/>
      <c r="E439" s="201"/>
      <c r="F439" s="201"/>
      <c r="G439" s="201"/>
      <c r="H439" s="201"/>
      <c r="I439" s="201"/>
      <c r="J439" s="201"/>
      <c r="K439" s="201"/>
      <c r="L439" s="201"/>
      <c r="M439" s="201"/>
      <c r="N439" s="201"/>
      <c r="O439" s="201"/>
      <c r="P439" s="201"/>
      <c r="Q439" s="201"/>
      <c r="R439" s="201"/>
      <c r="S439" s="201"/>
    </row>
    <row r="440" spans="2:19" s="187" customFormat="1" ht="18" customHeight="1">
      <c r="B440" s="201"/>
      <c r="C440" s="201"/>
      <c r="D440" s="201"/>
      <c r="E440" s="201"/>
      <c r="F440" s="201"/>
      <c r="G440" s="201"/>
      <c r="H440" s="201"/>
      <c r="I440" s="201"/>
      <c r="J440" s="201"/>
      <c r="K440" s="201"/>
      <c r="L440" s="201"/>
      <c r="M440" s="201"/>
      <c r="N440" s="201"/>
      <c r="O440" s="201"/>
      <c r="P440" s="201"/>
      <c r="Q440" s="201"/>
      <c r="R440" s="201"/>
      <c r="S440" s="201"/>
    </row>
    <row r="441" spans="2:19" s="187" customFormat="1" ht="18" customHeight="1">
      <c r="B441" s="201"/>
      <c r="C441" s="201"/>
      <c r="D441" s="201"/>
      <c r="E441" s="201"/>
      <c r="F441" s="201"/>
      <c r="G441" s="201"/>
      <c r="H441" s="201"/>
      <c r="I441" s="201"/>
      <c r="J441" s="201"/>
      <c r="K441" s="201"/>
      <c r="L441" s="201"/>
      <c r="M441" s="201"/>
      <c r="N441" s="201"/>
      <c r="O441" s="201"/>
      <c r="P441" s="201"/>
      <c r="Q441" s="201"/>
      <c r="R441" s="201"/>
      <c r="S441" s="201"/>
    </row>
    <row r="442" spans="2:19" s="187" customFormat="1" ht="18" customHeight="1">
      <c r="B442" s="201"/>
      <c r="C442" s="201"/>
      <c r="D442" s="201"/>
      <c r="E442" s="201"/>
      <c r="F442" s="201"/>
      <c r="G442" s="201"/>
      <c r="H442" s="201"/>
      <c r="I442" s="201"/>
      <c r="J442" s="201"/>
      <c r="K442" s="201"/>
      <c r="L442" s="201"/>
      <c r="M442" s="201"/>
      <c r="N442" s="201"/>
      <c r="O442" s="201"/>
      <c r="P442" s="201"/>
      <c r="Q442" s="201"/>
      <c r="R442" s="201"/>
      <c r="S442" s="201"/>
    </row>
    <row r="443" spans="2:19" s="187" customFormat="1" ht="18" customHeight="1">
      <c r="B443" s="201"/>
      <c r="C443" s="201"/>
      <c r="D443" s="201"/>
      <c r="E443" s="201"/>
      <c r="F443" s="201"/>
      <c r="G443" s="201"/>
      <c r="H443" s="201"/>
      <c r="I443" s="201"/>
      <c r="J443" s="201"/>
      <c r="K443" s="201"/>
      <c r="L443" s="201"/>
      <c r="M443" s="201"/>
      <c r="N443" s="201"/>
      <c r="O443" s="201"/>
      <c r="P443" s="201"/>
      <c r="Q443" s="201"/>
      <c r="R443" s="201"/>
      <c r="S443" s="201"/>
    </row>
    <row r="444" spans="2:19" s="187" customFormat="1" ht="18" customHeight="1">
      <c r="B444" s="201"/>
      <c r="C444" s="201"/>
      <c r="D444" s="201"/>
      <c r="E444" s="201"/>
      <c r="F444" s="201"/>
      <c r="G444" s="201"/>
      <c r="H444" s="201"/>
      <c r="I444" s="201"/>
      <c r="J444" s="201"/>
      <c r="K444" s="201"/>
      <c r="L444" s="201"/>
      <c r="M444" s="201"/>
      <c r="N444" s="201"/>
      <c r="O444" s="201"/>
      <c r="P444" s="201"/>
      <c r="Q444" s="201"/>
      <c r="R444" s="201"/>
      <c r="S444" s="201"/>
    </row>
    <row r="445" spans="2:19" s="187" customFormat="1" ht="18" customHeight="1">
      <c r="B445" s="201"/>
      <c r="C445" s="201"/>
      <c r="D445" s="201"/>
      <c r="E445" s="201"/>
      <c r="F445" s="201"/>
      <c r="G445" s="201"/>
      <c r="H445" s="201"/>
      <c r="I445" s="201"/>
      <c r="J445" s="201"/>
      <c r="K445" s="201"/>
      <c r="L445" s="201"/>
      <c r="M445" s="201"/>
      <c r="N445" s="201"/>
      <c r="O445" s="201"/>
      <c r="P445" s="201"/>
      <c r="Q445" s="201"/>
      <c r="R445" s="201"/>
      <c r="S445" s="201"/>
    </row>
    <row r="446" spans="2:19" s="187" customFormat="1" ht="18" customHeight="1">
      <c r="B446" s="201"/>
      <c r="C446" s="201"/>
      <c r="D446" s="201"/>
      <c r="E446" s="201"/>
      <c r="F446" s="201"/>
      <c r="G446" s="201"/>
      <c r="H446" s="201"/>
      <c r="I446" s="201"/>
      <c r="J446" s="201"/>
      <c r="K446" s="201"/>
      <c r="L446" s="201"/>
      <c r="M446" s="201"/>
      <c r="N446" s="201"/>
      <c r="O446" s="201"/>
      <c r="P446" s="201"/>
      <c r="Q446" s="201"/>
      <c r="R446" s="201"/>
      <c r="S446" s="201"/>
    </row>
    <row r="447" spans="2:19" s="187" customFormat="1" ht="18" customHeight="1">
      <c r="B447" s="201"/>
      <c r="C447" s="201"/>
      <c r="D447" s="201"/>
      <c r="E447" s="201"/>
      <c r="F447" s="201"/>
      <c r="G447" s="201"/>
      <c r="H447" s="201"/>
      <c r="I447" s="201"/>
      <c r="J447" s="201"/>
      <c r="K447" s="201"/>
      <c r="L447" s="201"/>
      <c r="M447" s="201"/>
      <c r="N447" s="201"/>
      <c r="O447" s="201"/>
      <c r="P447" s="201"/>
      <c r="Q447" s="201"/>
      <c r="R447" s="201"/>
      <c r="S447" s="201"/>
    </row>
    <row r="448" spans="2:19" s="187" customFormat="1" ht="18" customHeight="1">
      <c r="B448" s="201"/>
      <c r="C448" s="201"/>
      <c r="D448" s="201"/>
      <c r="E448" s="201"/>
      <c r="F448" s="201"/>
      <c r="G448" s="201"/>
      <c r="H448" s="201"/>
      <c r="I448" s="201"/>
      <c r="J448" s="201"/>
      <c r="K448" s="201"/>
      <c r="L448" s="201"/>
      <c r="M448" s="201"/>
      <c r="N448" s="201"/>
      <c r="O448" s="201"/>
      <c r="P448" s="201"/>
      <c r="Q448" s="201"/>
      <c r="R448" s="201"/>
      <c r="S448" s="201"/>
    </row>
    <row r="449" spans="2:19" s="187" customFormat="1" ht="18" customHeight="1">
      <c r="B449" s="201"/>
      <c r="C449" s="201"/>
      <c r="D449" s="201"/>
      <c r="E449" s="201"/>
      <c r="F449" s="201"/>
      <c r="G449" s="201"/>
      <c r="H449" s="201"/>
      <c r="I449" s="201"/>
      <c r="J449" s="201"/>
      <c r="K449" s="201"/>
      <c r="L449" s="201"/>
      <c r="M449" s="201"/>
      <c r="N449" s="201"/>
      <c r="O449" s="201"/>
      <c r="P449" s="201"/>
      <c r="Q449" s="201"/>
      <c r="R449" s="201"/>
      <c r="S449" s="201"/>
    </row>
    <row r="450" spans="2:19" s="187" customFormat="1" ht="18" customHeight="1">
      <c r="B450" s="201"/>
      <c r="C450" s="201"/>
      <c r="D450" s="201"/>
      <c r="E450" s="201"/>
      <c r="F450" s="201"/>
      <c r="G450" s="201"/>
      <c r="H450" s="201"/>
      <c r="I450" s="201"/>
      <c r="J450" s="201"/>
      <c r="K450" s="201"/>
      <c r="L450" s="201"/>
      <c r="M450" s="201"/>
      <c r="N450" s="201"/>
      <c r="O450" s="201"/>
      <c r="P450" s="201"/>
      <c r="Q450" s="201"/>
      <c r="R450" s="201"/>
      <c r="S450" s="201"/>
    </row>
    <row r="451" spans="2:19" s="187" customFormat="1" ht="18" customHeight="1">
      <c r="B451" s="201"/>
      <c r="C451" s="201"/>
      <c r="D451" s="201"/>
      <c r="E451" s="201"/>
      <c r="F451" s="201"/>
      <c r="G451" s="201"/>
      <c r="H451" s="201"/>
      <c r="I451" s="201"/>
      <c r="J451" s="201"/>
      <c r="K451" s="201"/>
      <c r="L451" s="201"/>
      <c r="M451" s="201"/>
      <c r="N451" s="201"/>
      <c r="O451" s="201"/>
      <c r="P451" s="201"/>
      <c r="Q451" s="201"/>
      <c r="R451" s="201"/>
      <c r="S451" s="201"/>
    </row>
    <row r="452" spans="2:19" s="187" customFormat="1" ht="18" customHeight="1">
      <c r="B452" s="201"/>
      <c r="C452" s="201"/>
      <c r="D452" s="201"/>
      <c r="E452" s="201"/>
      <c r="F452" s="201"/>
      <c r="G452" s="201"/>
      <c r="H452" s="201"/>
      <c r="I452" s="201"/>
      <c r="J452" s="201"/>
      <c r="K452" s="201"/>
      <c r="L452" s="201"/>
      <c r="M452" s="201"/>
      <c r="N452" s="201"/>
      <c r="O452" s="201"/>
      <c r="P452" s="201"/>
      <c r="Q452" s="201"/>
      <c r="R452" s="201"/>
      <c r="S452" s="201"/>
    </row>
    <row r="453" spans="2:19" s="187" customFormat="1" ht="18" customHeight="1">
      <c r="B453" s="201"/>
      <c r="C453" s="201"/>
      <c r="D453" s="201"/>
      <c r="E453" s="201"/>
      <c r="F453" s="201"/>
      <c r="G453" s="201"/>
      <c r="H453" s="201"/>
      <c r="I453" s="201"/>
      <c r="J453" s="201"/>
      <c r="K453" s="201"/>
      <c r="L453" s="201"/>
      <c r="M453" s="201"/>
      <c r="N453" s="201"/>
      <c r="O453" s="201"/>
      <c r="P453" s="201"/>
      <c r="Q453" s="201"/>
      <c r="R453" s="201"/>
      <c r="S453" s="201"/>
    </row>
    <row r="454" spans="2:19" s="187" customFormat="1" ht="18" customHeight="1">
      <c r="B454" s="201"/>
      <c r="C454" s="201"/>
      <c r="D454" s="201"/>
      <c r="E454" s="201"/>
      <c r="F454" s="201"/>
      <c r="G454" s="201"/>
      <c r="H454" s="201"/>
      <c r="I454" s="201"/>
      <c r="J454" s="201"/>
      <c r="K454" s="201"/>
      <c r="L454" s="201"/>
      <c r="M454" s="201"/>
      <c r="N454" s="201"/>
      <c r="O454" s="201"/>
      <c r="P454" s="201"/>
      <c r="Q454" s="201"/>
      <c r="R454" s="201"/>
      <c r="S454" s="201"/>
    </row>
    <row r="455" spans="2:19" s="187" customFormat="1" ht="18" customHeight="1">
      <c r="B455" s="201"/>
      <c r="C455" s="201"/>
      <c r="D455" s="201"/>
      <c r="E455" s="201"/>
      <c r="F455" s="201"/>
      <c r="G455" s="201"/>
      <c r="H455" s="201"/>
      <c r="I455" s="201"/>
      <c r="J455" s="201"/>
      <c r="K455" s="201"/>
      <c r="L455" s="201"/>
      <c r="M455" s="201"/>
      <c r="N455" s="201"/>
      <c r="O455" s="201"/>
      <c r="P455" s="201"/>
      <c r="Q455" s="201"/>
      <c r="R455" s="201"/>
      <c r="S455" s="201"/>
    </row>
    <row r="456" spans="2:19" s="187" customFormat="1" ht="18" customHeight="1">
      <c r="B456" s="201"/>
      <c r="C456" s="201"/>
      <c r="D456" s="201"/>
      <c r="E456" s="201"/>
      <c r="F456" s="201"/>
      <c r="G456" s="201"/>
      <c r="H456" s="201"/>
      <c r="I456" s="201"/>
      <c r="J456" s="201"/>
      <c r="K456" s="201"/>
      <c r="L456" s="201"/>
      <c r="M456" s="201"/>
      <c r="N456" s="201"/>
      <c r="O456" s="201"/>
      <c r="P456" s="201"/>
      <c r="Q456" s="201"/>
      <c r="R456" s="201"/>
      <c r="S456" s="201"/>
    </row>
    <row r="457" spans="2:19" s="187" customFormat="1" ht="18" customHeight="1">
      <c r="B457" s="201"/>
      <c r="C457" s="201"/>
      <c r="D457" s="201"/>
      <c r="E457" s="201"/>
      <c r="F457" s="201"/>
      <c r="G457" s="201"/>
      <c r="H457" s="201"/>
      <c r="I457" s="201"/>
      <c r="J457" s="201"/>
      <c r="K457" s="201"/>
      <c r="L457" s="201"/>
      <c r="M457" s="201"/>
      <c r="N457" s="201"/>
      <c r="O457" s="201"/>
      <c r="P457" s="201"/>
      <c r="Q457" s="201"/>
      <c r="R457" s="201"/>
      <c r="S457" s="201"/>
    </row>
    <row r="458" spans="2:19" s="187" customFormat="1" ht="18" customHeight="1">
      <c r="B458" s="201"/>
      <c r="C458" s="201"/>
      <c r="D458" s="201"/>
      <c r="E458" s="201"/>
      <c r="F458" s="201"/>
      <c r="G458" s="201"/>
      <c r="H458" s="201"/>
      <c r="I458" s="201"/>
      <c r="J458" s="201"/>
      <c r="K458" s="201"/>
      <c r="L458" s="201"/>
      <c r="M458" s="201"/>
      <c r="N458" s="201"/>
      <c r="O458" s="201"/>
      <c r="P458" s="201"/>
      <c r="Q458" s="201"/>
      <c r="R458" s="201"/>
      <c r="S458" s="201"/>
    </row>
    <row r="459" spans="2:19" s="187" customFormat="1" ht="18" customHeight="1">
      <c r="B459" s="201"/>
      <c r="C459" s="201"/>
      <c r="D459" s="201"/>
      <c r="E459" s="201"/>
      <c r="F459" s="201"/>
      <c r="G459" s="201"/>
      <c r="H459" s="201"/>
      <c r="I459" s="201"/>
      <c r="J459" s="201"/>
      <c r="K459" s="201"/>
      <c r="L459" s="201"/>
      <c r="M459" s="201"/>
      <c r="N459" s="201"/>
      <c r="O459" s="201"/>
      <c r="P459" s="201"/>
      <c r="Q459" s="201"/>
      <c r="R459" s="201"/>
      <c r="S459" s="201"/>
    </row>
    <row r="460" spans="2:19" s="187" customFormat="1" ht="18" customHeight="1">
      <c r="B460" s="201"/>
      <c r="C460" s="201"/>
      <c r="D460" s="201"/>
      <c r="E460" s="201"/>
      <c r="F460" s="201"/>
      <c r="G460" s="201"/>
      <c r="H460" s="201"/>
      <c r="I460" s="201"/>
      <c r="J460" s="201"/>
      <c r="K460" s="201"/>
      <c r="L460" s="201"/>
      <c r="M460" s="201"/>
      <c r="N460" s="201"/>
      <c r="O460" s="201"/>
      <c r="P460" s="201"/>
      <c r="Q460" s="201"/>
      <c r="R460" s="201"/>
      <c r="S460" s="201"/>
    </row>
    <row r="461" spans="2:19" s="187" customFormat="1" ht="18" customHeight="1">
      <c r="B461" s="201"/>
      <c r="C461" s="201"/>
      <c r="D461" s="201"/>
      <c r="E461" s="201"/>
      <c r="F461" s="201"/>
      <c r="G461" s="201"/>
      <c r="H461" s="201"/>
      <c r="I461" s="201"/>
      <c r="J461" s="201"/>
      <c r="K461" s="201"/>
      <c r="L461" s="201"/>
      <c r="M461" s="201"/>
      <c r="N461" s="201"/>
      <c r="O461" s="201"/>
      <c r="P461" s="201"/>
      <c r="Q461" s="201"/>
      <c r="R461" s="201"/>
      <c r="S461" s="201"/>
    </row>
    <row r="462" spans="2:19" s="187" customFormat="1" ht="18" customHeight="1">
      <c r="B462" s="201"/>
      <c r="C462" s="201"/>
      <c r="D462" s="201"/>
      <c r="E462" s="201"/>
      <c r="F462" s="201"/>
      <c r="G462" s="201"/>
      <c r="H462" s="201"/>
      <c r="I462" s="201"/>
      <c r="J462" s="201"/>
      <c r="K462" s="201"/>
      <c r="L462" s="201"/>
      <c r="M462" s="201"/>
      <c r="N462" s="201"/>
      <c r="O462" s="201"/>
      <c r="P462" s="201"/>
      <c r="Q462" s="201"/>
      <c r="R462" s="201"/>
      <c r="S462" s="201"/>
    </row>
    <row r="463" spans="2:19" s="187" customFormat="1" ht="18" customHeight="1">
      <c r="B463" s="201"/>
      <c r="C463" s="201"/>
      <c r="D463" s="201"/>
      <c r="E463" s="201"/>
      <c r="F463" s="201"/>
      <c r="G463" s="201"/>
      <c r="H463" s="201"/>
      <c r="I463" s="201"/>
      <c r="J463" s="201"/>
      <c r="K463" s="201"/>
      <c r="L463" s="201"/>
      <c r="M463" s="201"/>
      <c r="N463" s="201"/>
      <c r="O463" s="201"/>
      <c r="P463" s="201"/>
      <c r="Q463" s="201"/>
      <c r="R463" s="201"/>
      <c r="S463" s="201"/>
    </row>
    <row r="464" spans="2:19" s="187" customFormat="1" ht="18" customHeight="1">
      <c r="B464" s="201"/>
      <c r="C464" s="201"/>
      <c r="D464" s="201"/>
      <c r="E464" s="201"/>
      <c r="F464" s="201"/>
      <c r="G464" s="201"/>
      <c r="H464" s="201"/>
      <c r="I464" s="201"/>
      <c r="J464" s="201"/>
      <c r="K464" s="201"/>
      <c r="L464" s="201"/>
      <c r="M464" s="201"/>
      <c r="N464" s="201"/>
      <c r="O464" s="201"/>
      <c r="P464" s="201"/>
      <c r="Q464" s="201"/>
      <c r="R464" s="201"/>
      <c r="S464" s="201"/>
    </row>
    <row r="465" spans="2:19" s="187" customFormat="1" ht="18" customHeight="1">
      <c r="B465" s="201"/>
      <c r="C465" s="201"/>
      <c r="D465" s="201"/>
      <c r="E465" s="201"/>
      <c r="F465" s="201"/>
      <c r="G465" s="201"/>
      <c r="H465" s="201"/>
      <c r="I465" s="201"/>
      <c r="J465" s="201"/>
      <c r="K465" s="201"/>
      <c r="L465" s="201"/>
      <c r="M465" s="201"/>
      <c r="N465" s="201"/>
      <c r="O465" s="201"/>
      <c r="P465" s="201"/>
      <c r="Q465" s="201"/>
      <c r="R465" s="201"/>
      <c r="S465" s="201"/>
    </row>
    <row r="466" spans="2:19" s="187" customFormat="1" ht="18" customHeight="1">
      <c r="B466" s="201"/>
      <c r="C466" s="201"/>
      <c r="D466" s="201"/>
      <c r="E466" s="201"/>
      <c r="F466" s="201"/>
      <c r="G466" s="201"/>
      <c r="H466" s="201"/>
      <c r="I466" s="201"/>
      <c r="J466" s="201"/>
      <c r="K466" s="201"/>
      <c r="L466" s="201"/>
      <c r="M466" s="201"/>
      <c r="N466" s="201"/>
      <c r="O466" s="201"/>
      <c r="P466" s="201"/>
      <c r="Q466" s="201"/>
      <c r="R466" s="201"/>
      <c r="S466" s="201"/>
    </row>
    <row r="467" spans="2:19" s="187" customFormat="1" ht="18" customHeight="1">
      <c r="B467" s="201"/>
      <c r="C467" s="201"/>
      <c r="D467" s="201"/>
      <c r="E467" s="201"/>
      <c r="F467" s="201"/>
      <c r="G467" s="201"/>
      <c r="H467" s="201"/>
      <c r="I467" s="201"/>
      <c r="J467" s="201"/>
      <c r="K467" s="201"/>
      <c r="L467" s="201"/>
      <c r="M467" s="201"/>
      <c r="N467" s="201"/>
      <c r="O467" s="201"/>
      <c r="P467" s="201"/>
      <c r="Q467" s="201"/>
      <c r="R467" s="201"/>
      <c r="S467" s="201"/>
    </row>
    <row r="468" spans="2:19" s="187" customFormat="1" ht="18" customHeight="1">
      <c r="B468" s="201"/>
      <c r="C468" s="201"/>
      <c r="D468" s="201"/>
      <c r="E468" s="201"/>
      <c r="F468" s="201"/>
      <c r="G468" s="201"/>
      <c r="H468" s="201"/>
      <c r="I468" s="201"/>
      <c r="J468" s="201"/>
      <c r="K468" s="201"/>
      <c r="L468" s="201"/>
      <c r="M468" s="201"/>
      <c r="N468" s="201"/>
      <c r="O468" s="201"/>
      <c r="P468" s="201"/>
      <c r="Q468" s="201"/>
      <c r="R468" s="201"/>
      <c r="S468" s="201"/>
    </row>
    <row r="469" spans="2:19" s="187" customFormat="1" ht="18" customHeight="1">
      <c r="B469" s="201"/>
      <c r="C469" s="201"/>
      <c r="D469" s="201"/>
      <c r="E469" s="201"/>
      <c r="F469" s="201"/>
      <c r="G469" s="201"/>
      <c r="H469" s="201"/>
      <c r="I469" s="201"/>
      <c r="J469" s="201"/>
      <c r="K469" s="201"/>
      <c r="L469" s="201"/>
      <c r="M469" s="201"/>
      <c r="N469" s="201"/>
      <c r="O469" s="201"/>
      <c r="P469" s="201"/>
      <c r="Q469" s="201"/>
      <c r="R469" s="201"/>
      <c r="S469" s="201"/>
    </row>
    <row r="470" spans="2:19" s="187" customFormat="1" ht="18" customHeight="1">
      <c r="B470" s="201"/>
      <c r="C470" s="201"/>
      <c r="D470" s="201"/>
      <c r="E470" s="201"/>
      <c r="F470" s="201"/>
      <c r="G470" s="201"/>
      <c r="H470" s="201"/>
      <c r="I470" s="201"/>
      <c r="J470" s="201"/>
      <c r="K470" s="201"/>
      <c r="L470" s="201"/>
      <c r="M470" s="201"/>
      <c r="N470" s="201"/>
      <c r="O470" s="201"/>
      <c r="P470" s="201"/>
      <c r="Q470" s="201"/>
      <c r="R470" s="201"/>
      <c r="S470" s="201"/>
    </row>
    <row r="471" spans="2:19" s="187" customFormat="1" ht="18" customHeight="1">
      <c r="B471" s="201"/>
      <c r="C471" s="201"/>
      <c r="D471" s="201"/>
      <c r="E471" s="201"/>
      <c r="F471" s="201"/>
      <c r="G471" s="201"/>
      <c r="H471" s="201"/>
      <c r="I471" s="201"/>
      <c r="J471" s="201"/>
      <c r="K471" s="201"/>
      <c r="L471" s="201"/>
      <c r="M471" s="201"/>
      <c r="N471" s="201"/>
      <c r="O471" s="201"/>
      <c r="P471" s="201"/>
      <c r="Q471" s="201"/>
      <c r="R471" s="201"/>
      <c r="S471" s="201"/>
    </row>
    <row r="472" spans="2:19" s="187" customFormat="1" ht="18" customHeight="1">
      <c r="B472" s="201"/>
      <c r="C472" s="201"/>
      <c r="D472" s="201"/>
      <c r="E472" s="201"/>
      <c r="F472" s="201"/>
      <c r="G472" s="201"/>
      <c r="H472" s="201"/>
      <c r="I472" s="201"/>
      <c r="J472" s="201"/>
      <c r="K472" s="201"/>
      <c r="L472" s="201"/>
      <c r="M472" s="201"/>
      <c r="N472" s="201"/>
      <c r="O472" s="201"/>
      <c r="P472" s="201"/>
      <c r="Q472" s="201"/>
      <c r="R472" s="201"/>
      <c r="S472" s="201"/>
    </row>
    <row r="473" spans="2:19" s="187" customFormat="1" ht="18" customHeight="1">
      <c r="B473" s="201"/>
      <c r="C473" s="201"/>
      <c r="D473" s="201"/>
      <c r="E473" s="201"/>
      <c r="F473" s="201"/>
      <c r="G473" s="201"/>
      <c r="H473" s="201"/>
      <c r="I473" s="201"/>
      <c r="J473" s="201"/>
      <c r="K473" s="201"/>
      <c r="L473" s="201"/>
      <c r="M473" s="201"/>
      <c r="N473" s="201"/>
      <c r="O473" s="201"/>
      <c r="P473" s="201"/>
      <c r="Q473" s="201"/>
      <c r="R473" s="201"/>
      <c r="S473" s="201"/>
    </row>
    <row r="474" spans="2:19" s="187" customFormat="1" ht="18" customHeight="1">
      <c r="B474" s="201"/>
      <c r="C474" s="201"/>
      <c r="D474" s="201"/>
      <c r="E474" s="201"/>
      <c r="F474" s="201"/>
      <c r="G474" s="201"/>
      <c r="H474" s="201"/>
      <c r="I474" s="201"/>
      <c r="J474" s="201"/>
      <c r="K474" s="201"/>
      <c r="L474" s="201"/>
      <c r="M474" s="201"/>
      <c r="N474" s="201"/>
      <c r="O474" s="201"/>
      <c r="P474" s="201"/>
      <c r="Q474" s="201"/>
      <c r="R474" s="201"/>
      <c r="S474" s="201"/>
    </row>
    <row r="475" spans="2:19" s="187" customFormat="1" ht="18" customHeight="1">
      <c r="B475" s="201"/>
      <c r="C475" s="201"/>
      <c r="D475" s="201"/>
      <c r="E475" s="201"/>
      <c r="F475" s="201"/>
      <c r="G475" s="201"/>
      <c r="H475" s="201"/>
      <c r="I475" s="201"/>
      <c r="J475" s="201"/>
      <c r="K475" s="201"/>
      <c r="L475" s="201"/>
      <c r="M475" s="201"/>
      <c r="N475" s="201"/>
      <c r="O475" s="201"/>
      <c r="P475" s="201"/>
      <c r="Q475" s="201"/>
      <c r="R475" s="201"/>
      <c r="S475" s="201"/>
    </row>
    <row r="476" spans="2:19" s="187" customFormat="1" ht="18" customHeight="1">
      <c r="B476" s="201"/>
      <c r="C476" s="201"/>
      <c r="D476" s="201"/>
      <c r="E476" s="201"/>
      <c r="F476" s="201"/>
      <c r="G476" s="201"/>
      <c r="H476" s="201"/>
      <c r="I476" s="201"/>
      <c r="J476" s="201"/>
      <c r="K476" s="201"/>
      <c r="L476" s="201"/>
      <c r="M476" s="201"/>
      <c r="N476" s="201"/>
      <c r="O476" s="201"/>
      <c r="P476" s="201"/>
      <c r="Q476" s="201"/>
      <c r="R476" s="201"/>
      <c r="S476" s="201"/>
    </row>
    <row r="477" spans="2:19" s="187" customFormat="1" ht="18" customHeight="1">
      <c r="B477" s="201"/>
      <c r="C477" s="201"/>
      <c r="D477" s="201"/>
      <c r="E477" s="201"/>
      <c r="F477" s="201"/>
      <c r="G477" s="201"/>
      <c r="H477" s="201"/>
      <c r="I477" s="201"/>
      <c r="J477" s="201"/>
      <c r="K477" s="201"/>
      <c r="L477" s="201"/>
      <c r="M477" s="201"/>
      <c r="N477" s="201"/>
      <c r="O477" s="201"/>
      <c r="P477" s="201"/>
      <c r="Q477" s="201"/>
      <c r="R477" s="201"/>
      <c r="S477" s="201"/>
    </row>
    <row r="478" spans="2:19" s="187" customFormat="1" ht="18" customHeight="1">
      <c r="B478" s="201"/>
      <c r="C478" s="201"/>
      <c r="D478" s="201"/>
      <c r="E478" s="201"/>
      <c r="F478" s="201"/>
      <c r="G478" s="201"/>
      <c r="H478" s="201"/>
      <c r="I478" s="201"/>
      <c r="J478" s="201"/>
      <c r="K478" s="201"/>
      <c r="L478" s="201"/>
      <c r="M478" s="201"/>
      <c r="N478" s="201"/>
      <c r="O478" s="201"/>
      <c r="P478" s="201"/>
      <c r="Q478" s="201"/>
      <c r="R478" s="201"/>
      <c r="S478" s="201"/>
    </row>
    <row r="479" spans="2:19" s="187" customFormat="1" ht="18" customHeight="1">
      <c r="B479" s="201"/>
      <c r="C479" s="201"/>
      <c r="D479" s="201"/>
      <c r="E479" s="201"/>
      <c r="F479" s="201"/>
      <c r="G479" s="201"/>
      <c r="H479" s="201"/>
      <c r="I479" s="201"/>
      <c r="J479" s="201"/>
      <c r="K479" s="201"/>
      <c r="L479" s="201"/>
      <c r="M479" s="201"/>
      <c r="N479" s="201"/>
      <c r="O479" s="201"/>
      <c r="P479" s="201"/>
      <c r="Q479" s="201"/>
      <c r="R479" s="201"/>
      <c r="S479" s="201"/>
    </row>
    <row r="480" spans="2:19" s="187" customFormat="1" ht="18" customHeight="1">
      <c r="B480" s="201"/>
      <c r="C480" s="201"/>
      <c r="D480" s="201"/>
      <c r="E480" s="201"/>
      <c r="F480" s="201"/>
      <c r="G480" s="201"/>
      <c r="H480" s="201"/>
      <c r="I480" s="201"/>
      <c r="J480" s="201"/>
      <c r="K480" s="201"/>
      <c r="L480" s="201"/>
      <c r="M480" s="201"/>
      <c r="N480" s="201"/>
      <c r="O480" s="201"/>
      <c r="P480" s="201"/>
      <c r="Q480" s="201"/>
      <c r="R480" s="201"/>
      <c r="S480" s="201"/>
    </row>
    <row r="481" spans="2:19" s="187" customFormat="1" ht="18" customHeight="1">
      <c r="B481" s="201"/>
      <c r="C481" s="201"/>
      <c r="D481" s="201"/>
      <c r="E481" s="201"/>
      <c r="F481" s="201"/>
      <c r="G481" s="201"/>
      <c r="H481" s="201"/>
      <c r="I481" s="201"/>
      <c r="J481" s="201"/>
      <c r="K481" s="201"/>
      <c r="L481" s="201"/>
      <c r="M481" s="201"/>
      <c r="N481" s="201"/>
      <c r="O481" s="201"/>
      <c r="P481" s="201"/>
      <c r="Q481" s="201"/>
      <c r="R481" s="201"/>
      <c r="S481" s="201"/>
    </row>
    <row r="482" spans="2:19" s="187" customFormat="1" ht="18" customHeight="1">
      <c r="B482" s="201"/>
      <c r="C482" s="201"/>
      <c r="D482" s="201"/>
      <c r="E482" s="201"/>
      <c r="F482" s="201"/>
      <c r="G482" s="201"/>
      <c r="H482" s="201"/>
      <c r="I482" s="201"/>
      <c r="J482" s="201"/>
      <c r="K482" s="201"/>
      <c r="L482" s="201"/>
      <c r="M482" s="201"/>
      <c r="N482" s="201"/>
      <c r="O482" s="201"/>
      <c r="P482" s="201"/>
      <c r="Q482" s="201"/>
      <c r="R482" s="201"/>
      <c r="S482" s="201"/>
    </row>
    <row r="483" spans="2:19" s="187" customFormat="1" ht="18" customHeight="1">
      <c r="B483" s="201"/>
      <c r="C483" s="201"/>
      <c r="D483" s="201"/>
      <c r="E483" s="201"/>
      <c r="F483" s="201"/>
      <c r="G483" s="201"/>
      <c r="H483" s="201"/>
      <c r="I483" s="201"/>
      <c r="J483" s="201"/>
      <c r="K483" s="201"/>
      <c r="L483" s="201"/>
      <c r="M483" s="201"/>
      <c r="N483" s="201"/>
      <c r="O483" s="201"/>
      <c r="P483" s="201"/>
      <c r="Q483" s="201"/>
      <c r="R483" s="201"/>
      <c r="S483" s="201"/>
    </row>
    <row r="484" spans="2:19" s="187" customFormat="1" ht="18" customHeight="1">
      <c r="B484" s="201"/>
      <c r="C484" s="201"/>
      <c r="D484" s="201"/>
      <c r="E484" s="201"/>
      <c r="F484" s="201"/>
      <c r="G484" s="201"/>
      <c r="H484" s="201"/>
      <c r="I484" s="201"/>
      <c r="J484" s="201"/>
      <c r="K484" s="201"/>
      <c r="L484" s="201"/>
      <c r="M484" s="201"/>
      <c r="N484" s="201"/>
      <c r="O484" s="201"/>
      <c r="P484" s="201"/>
      <c r="Q484" s="201"/>
      <c r="R484" s="201"/>
      <c r="S484" s="201"/>
    </row>
    <row r="485" spans="2:19" s="187" customFormat="1" ht="18" customHeight="1">
      <c r="B485" s="201"/>
      <c r="C485" s="201"/>
      <c r="D485" s="201"/>
      <c r="E485" s="201"/>
      <c r="F485" s="201"/>
      <c r="G485" s="201"/>
      <c r="H485" s="201"/>
      <c r="I485" s="201"/>
      <c r="J485" s="201"/>
      <c r="K485" s="201"/>
      <c r="L485" s="201"/>
      <c r="M485" s="201"/>
      <c r="N485" s="201"/>
      <c r="O485" s="201"/>
      <c r="P485" s="201"/>
      <c r="Q485" s="201"/>
      <c r="R485" s="201"/>
      <c r="S485" s="201"/>
    </row>
    <row r="486" spans="2:19" s="187" customFormat="1" ht="18" customHeight="1">
      <c r="B486" s="201"/>
      <c r="C486" s="201"/>
      <c r="D486" s="201"/>
      <c r="E486" s="201"/>
      <c r="F486" s="201"/>
      <c r="G486" s="201"/>
      <c r="H486" s="201"/>
      <c r="I486" s="201"/>
      <c r="J486" s="201"/>
      <c r="K486" s="201"/>
      <c r="L486" s="201"/>
      <c r="M486" s="201"/>
      <c r="N486" s="201"/>
      <c r="O486" s="201"/>
      <c r="P486" s="201"/>
      <c r="Q486" s="201"/>
      <c r="R486" s="201"/>
      <c r="S486" s="201"/>
    </row>
    <row r="487" spans="2:19" s="187" customFormat="1" ht="18" customHeight="1">
      <c r="B487" s="201"/>
      <c r="C487" s="201"/>
      <c r="D487" s="201"/>
      <c r="E487" s="201"/>
      <c r="F487" s="201"/>
      <c r="G487" s="201"/>
      <c r="H487" s="201"/>
      <c r="I487" s="201"/>
      <c r="J487" s="201"/>
      <c r="K487" s="201"/>
      <c r="L487" s="201"/>
      <c r="M487" s="201"/>
      <c r="N487" s="201"/>
      <c r="O487" s="201"/>
      <c r="P487" s="201"/>
      <c r="Q487" s="201"/>
      <c r="R487" s="201"/>
      <c r="S487" s="201"/>
    </row>
    <row r="488" spans="2:19" s="187" customFormat="1" ht="18" customHeight="1">
      <c r="B488" s="201"/>
      <c r="C488" s="201"/>
      <c r="D488" s="201"/>
      <c r="E488" s="201"/>
      <c r="F488" s="201"/>
      <c r="G488" s="201"/>
      <c r="H488" s="201"/>
      <c r="I488" s="201"/>
      <c r="J488" s="201"/>
      <c r="K488" s="201"/>
      <c r="L488" s="201"/>
      <c r="M488" s="201"/>
      <c r="N488" s="201"/>
      <c r="O488" s="201"/>
      <c r="P488" s="201"/>
      <c r="Q488" s="201"/>
      <c r="R488" s="201"/>
      <c r="S488" s="201"/>
    </row>
    <row r="489" spans="2:19" s="187" customFormat="1" ht="18" customHeight="1">
      <c r="B489" s="201"/>
      <c r="C489" s="201"/>
      <c r="D489" s="201"/>
      <c r="E489" s="201"/>
      <c r="F489" s="201"/>
      <c r="G489" s="201"/>
      <c r="H489" s="201"/>
      <c r="I489" s="201"/>
      <c r="J489" s="201"/>
      <c r="K489" s="201"/>
      <c r="L489" s="201"/>
      <c r="M489" s="201"/>
      <c r="N489" s="201"/>
      <c r="O489" s="201"/>
      <c r="P489" s="201"/>
      <c r="Q489" s="201"/>
      <c r="R489" s="201"/>
      <c r="S489" s="201"/>
    </row>
    <row r="490" spans="2:19" s="187" customFormat="1" ht="18" customHeight="1">
      <c r="B490" s="201"/>
      <c r="C490" s="201"/>
      <c r="D490" s="201"/>
      <c r="E490" s="201"/>
      <c r="F490" s="201"/>
      <c r="G490" s="201"/>
      <c r="H490" s="201"/>
      <c r="I490" s="201"/>
      <c r="J490" s="201"/>
      <c r="K490" s="201"/>
      <c r="L490" s="201"/>
      <c r="M490" s="201"/>
      <c r="N490" s="201"/>
      <c r="O490" s="201"/>
      <c r="P490" s="201"/>
      <c r="Q490" s="201"/>
      <c r="R490" s="201"/>
      <c r="S490" s="201"/>
    </row>
    <row r="491" spans="2:19" s="187" customFormat="1" ht="18" customHeight="1">
      <c r="B491" s="201"/>
      <c r="C491" s="201"/>
      <c r="D491" s="201"/>
      <c r="E491" s="201"/>
      <c r="F491" s="201"/>
      <c r="G491" s="201"/>
      <c r="H491" s="201"/>
      <c r="I491" s="201"/>
      <c r="J491" s="201"/>
      <c r="K491" s="201"/>
      <c r="L491" s="201"/>
      <c r="M491" s="201"/>
      <c r="N491" s="201"/>
      <c r="O491" s="201"/>
      <c r="P491" s="201"/>
      <c r="Q491" s="201"/>
      <c r="R491" s="201"/>
      <c r="S491" s="201"/>
    </row>
    <row r="492" spans="2:19" s="187" customFormat="1" ht="18" customHeight="1">
      <c r="B492" s="201"/>
      <c r="C492" s="201"/>
      <c r="D492" s="201"/>
      <c r="E492" s="201"/>
      <c r="F492" s="201"/>
      <c r="G492" s="201"/>
      <c r="H492" s="201"/>
      <c r="I492" s="201"/>
      <c r="J492" s="201"/>
      <c r="K492" s="201"/>
      <c r="L492" s="201"/>
      <c r="M492" s="201"/>
      <c r="N492" s="201"/>
      <c r="O492" s="201"/>
      <c r="P492" s="201"/>
      <c r="Q492" s="201"/>
      <c r="R492" s="201"/>
      <c r="S492" s="201"/>
    </row>
    <row r="493" spans="2:19" s="187" customFormat="1" ht="18" customHeight="1">
      <c r="B493" s="201"/>
      <c r="C493" s="201"/>
      <c r="D493" s="201"/>
      <c r="E493" s="201"/>
      <c r="F493" s="201"/>
      <c r="G493" s="201"/>
      <c r="H493" s="201"/>
      <c r="I493" s="201"/>
      <c r="J493" s="201"/>
      <c r="K493" s="201"/>
      <c r="L493" s="201"/>
      <c r="M493" s="201"/>
      <c r="N493" s="201"/>
      <c r="O493" s="201"/>
      <c r="P493" s="201"/>
      <c r="Q493" s="201"/>
      <c r="R493" s="201"/>
      <c r="S493" s="201"/>
    </row>
    <row r="494" spans="2:19" s="187" customFormat="1" ht="18" customHeight="1">
      <c r="B494" s="201"/>
      <c r="C494" s="201"/>
      <c r="D494" s="201"/>
      <c r="E494" s="201"/>
      <c r="F494" s="201"/>
      <c r="G494" s="201"/>
      <c r="H494" s="201"/>
      <c r="I494" s="201"/>
      <c r="J494" s="201"/>
      <c r="K494" s="201"/>
      <c r="L494" s="201"/>
      <c r="M494" s="201"/>
      <c r="N494" s="201"/>
      <c r="O494" s="201"/>
      <c r="P494" s="201"/>
      <c r="Q494" s="201"/>
      <c r="R494" s="201"/>
      <c r="S494" s="201"/>
    </row>
    <row r="495" spans="2:19" s="187" customFormat="1" ht="18" customHeight="1">
      <c r="B495" s="201"/>
      <c r="C495" s="201"/>
      <c r="D495" s="201"/>
      <c r="E495" s="201"/>
      <c r="F495" s="201"/>
      <c r="G495" s="201"/>
      <c r="H495" s="201"/>
      <c r="I495" s="201"/>
      <c r="J495" s="201"/>
      <c r="K495" s="201"/>
      <c r="L495" s="201"/>
      <c r="M495" s="201"/>
      <c r="N495" s="201"/>
      <c r="O495" s="201"/>
      <c r="P495" s="201"/>
      <c r="Q495" s="201"/>
      <c r="R495" s="201"/>
      <c r="S495" s="201"/>
    </row>
    <row r="496" spans="2:19" s="187" customFormat="1" ht="18" customHeight="1">
      <c r="B496" s="201"/>
      <c r="C496" s="201"/>
      <c r="D496" s="201"/>
      <c r="E496" s="201"/>
      <c r="F496" s="201"/>
      <c r="G496" s="201"/>
      <c r="H496" s="201"/>
      <c r="I496" s="201"/>
      <c r="J496" s="201"/>
      <c r="K496" s="201"/>
      <c r="L496" s="201"/>
      <c r="M496" s="201"/>
      <c r="N496" s="201"/>
      <c r="O496" s="201"/>
      <c r="P496" s="201"/>
      <c r="Q496" s="201"/>
      <c r="R496" s="201"/>
      <c r="S496" s="201"/>
    </row>
    <row r="497" spans="2:19" s="187" customFormat="1" ht="18" customHeight="1">
      <c r="B497" s="201"/>
      <c r="C497" s="201"/>
      <c r="D497" s="201"/>
      <c r="E497" s="201"/>
      <c r="F497" s="201"/>
      <c r="G497" s="201"/>
      <c r="H497" s="201"/>
      <c r="I497" s="201"/>
      <c r="J497" s="201"/>
      <c r="K497" s="201"/>
      <c r="L497" s="201"/>
      <c r="M497" s="201"/>
      <c r="N497" s="201"/>
      <c r="O497" s="201"/>
      <c r="P497" s="201"/>
      <c r="Q497" s="201"/>
      <c r="R497" s="201"/>
      <c r="S497" s="201"/>
    </row>
    <row r="498" spans="2:19" s="187" customFormat="1" ht="18" customHeight="1">
      <c r="B498" s="201"/>
      <c r="C498" s="201"/>
      <c r="D498" s="201"/>
      <c r="E498" s="201"/>
      <c r="F498" s="201"/>
      <c r="G498" s="201"/>
      <c r="H498" s="201"/>
      <c r="I498" s="201"/>
      <c r="J498" s="201"/>
      <c r="K498" s="201"/>
      <c r="L498" s="201"/>
      <c r="M498" s="201"/>
      <c r="N498" s="201"/>
      <c r="O498" s="201"/>
      <c r="P498" s="201"/>
      <c r="Q498" s="201"/>
      <c r="R498" s="201"/>
      <c r="S498" s="201"/>
    </row>
    <row r="499" spans="2:19" s="187" customFormat="1" ht="18" customHeight="1">
      <c r="B499" s="201"/>
      <c r="C499" s="201"/>
      <c r="D499" s="201"/>
      <c r="E499" s="201"/>
      <c r="F499" s="201"/>
      <c r="G499" s="201"/>
      <c r="H499" s="201"/>
      <c r="I499" s="201"/>
      <c r="J499" s="201"/>
      <c r="K499" s="201"/>
      <c r="L499" s="201"/>
      <c r="M499" s="201"/>
      <c r="N499" s="201"/>
      <c r="O499" s="201"/>
      <c r="P499" s="201"/>
      <c r="Q499" s="201"/>
      <c r="R499" s="201"/>
      <c r="S499" s="201"/>
    </row>
    <row r="500" spans="2:19" s="187" customFormat="1" ht="18" customHeight="1">
      <c r="B500" s="201"/>
      <c r="C500" s="201"/>
      <c r="D500" s="201"/>
      <c r="E500" s="201"/>
      <c r="F500" s="201"/>
      <c r="G500" s="201"/>
      <c r="H500" s="201"/>
      <c r="I500" s="201"/>
      <c r="J500" s="201"/>
      <c r="K500" s="201"/>
      <c r="L500" s="201"/>
      <c r="M500" s="201"/>
      <c r="N500" s="201"/>
      <c r="O500" s="201"/>
      <c r="P500" s="201"/>
      <c r="Q500" s="201"/>
      <c r="R500" s="201"/>
      <c r="S500" s="201"/>
    </row>
    <row r="501" spans="2:19" s="187" customFormat="1" ht="18" customHeight="1">
      <c r="B501" s="201"/>
      <c r="C501" s="201"/>
      <c r="D501" s="201"/>
      <c r="E501" s="201"/>
      <c r="F501" s="201"/>
      <c r="G501" s="201"/>
      <c r="H501" s="201"/>
      <c r="I501" s="201"/>
      <c r="J501" s="201"/>
      <c r="K501" s="201"/>
      <c r="L501" s="201"/>
      <c r="M501" s="201"/>
      <c r="N501" s="201"/>
      <c r="O501" s="201"/>
      <c r="P501" s="201"/>
      <c r="Q501" s="201"/>
      <c r="R501" s="201"/>
      <c r="S501" s="201"/>
    </row>
    <row r="502" spans="2:19" s="187" customFormat="1" ht="18" customHeight="1">
      <c r="B502" s="201"/>
      <c r="C502" s="201"/>
      <c r="D502" s="201"/>
      <c r="E502" s="201"/>
      <c r="F502" s="201"/>
      <c r="G502" s="201"/>
      <c r="H502" s="201"/>
      <c r="I502" s="201"/>
      <c r="J502" s="201"/>
      <c r="K502" s="201"/>
      <c r="L502" s="201"/>
      <c r="M502" s="201"/>
      <c r="N502" s="201"/>
      <c r="O502" s="201"/>
      <c r="P502" s="201"/>
      <c r="Q502" s="201"/>
      <c r="R502" s="201"/>
      <c r="S502" s="201"/>
    </row>
    <row r="503" spans="2:19" s="187" customFormat="1" ht="18" customHeight="1">
      <c r="B503" s="201"/>
      <c r="C503" s="201"/>
      <c r="D503" s="201"/>
      <c r="E503" s="201"/>
      <c r="F503" s="201"/>
      <c r="G503" s="201"/>
      <c r="H503" s="201"/>
      <c r="I503" s="201"/>
      <c r="J503" s="201"/>
      <c r="K503" s="201"/>
      <c r="L503" s="201"/>
      <c r="M503" s="201"/>
      <c r="N503" s="201"/>
      <c r="O503" s="201"/>
      <c r="P503" s="201"/>
      <c r="Q503" s="201"/>
      <c r="R503" s="201"/>
      <c r="S503" s="201"/>
    </row>
    <row r="504" spans="2:19" s="187" customFormat="1" ht="18" customHeight="1">
      <c r="B504" s="201"/>
      <c r="C504" s="201"/>
      <c r="D504" s="201"/>
      <c r="E504" s="201"/>
      <c r="F504" s="201"/>
      <c r="G504" s="201"/>
      <c r="H504" s="201"/>
      <c r="I504" s="201"/>
      <c r="J504" s="201"/>
      <c r="K504" s="201"/>
      <c r="L504" s="201"/>
      <c r="M504" s="201"/>
      <c r="N504" s="201"/>
      <c r="O504" s="201"/>
      <c r="P504" s="201"/>
      <c r="Q504" s="201"/>
      <c r="R504" s="201"/>
      <c r="S504" s="201"/>
    </row>
    <row r="505" spans="2:19" s="187" customFormat="1" ht="18" customHeight="1">
      <c r="B505" s="201"/>
      <c r="C505" s="201"/>
      <c r="D505" s="201"/>
      <c r="E505" s="201"/>
      <c r="F505" s="201"/>
      <c r="G505" s="201"/>
      <c r="H505" s="201"/>
      <c r="I505" s="201"/>
      <c r="J505" s="201"/>
      <c r="K505" s="201"/>
      <c r="L505" s="201"/>
      <c r="M505" s="201"/>
      <c r="N505" s="201"/>
      <c r="O505" s="201"/>
      <c r="P505" s="201"/>
      <c r="Q505" s="201"/>
      <c r="R505" s="201"/>
      <c r="S505" s="201"/>
    </row>
    <row r="506" spans="2:19" s="187" customFormat="1" ht="18" customHeight="1">
      <c r="B506" s="201"/>
      <c r="C506" s="201"/>
      <c r="D506" s="201"/>
      <c r="E506" s="201"/>
      <c r="F506" s="201"/>
      <c r="G506" s="201"/>
      <c r="H506" s="201"/>
      <c r="I506" s="201"/>
      <c r="J506" s="201"/>
      <c r="K506" s="201"/>
      <c r="L506" s="201"/>
      <c r="M506" s="201"/>
      <c r="N506" s="201"/>
      <c r="O506" s="201"/>
      <c r="P506" s="201"/>
      <c r="Q506" s="201"/>
      <c r="R506" s="201"/>
      <c r="S506" s="201"/>
    </row>
    <row r="507" spans="2:19" s="187" customFormat="1" ht="18" customHeight="1">
      <c r="B507" s="201"/>
      <c r="C507" s="201"/>
      <c r="D507" s="201"/>
      <c r="E507" s="201"/>
      <c r="F507" s="201"/>
      <c r="G507" s="201"/>
      <c r="H507" s="201"/>
      <c r="I507" s="201"/>
      <c r="J507" s="201"/>
      <c r="K507" s="201"/>
      <c r="L507" s="201"/>
      <c r="M507" s="201"/>
      <c r="N507" s="201"/>
      <c r="O507" s="201"/>
      <c r="P507" s="201"/>
      <c r="Q507" s="201"/>
      <c r="R507" s="201"/>
      <c r="S507" s="201"/>
    </row>
    <row r="508" spans="2:19" s="187" customFormat="1" ht="18" customHeight="1">
      <c r="B508" s="201"/>
      <c r="C508" s="201"/>
      <c r="D508" s="201"/>
      <c r="E508" s="201"/>
      <c r="F508" s="201"/>
      <c r="G508" s="201"/>
      <c r="H508" s="201"/>
      <c r="I508" s="201"/>
      <c r="J508" s="201"/>
      <c r="K508" s="201"/>
      <c r="L508" s="201"/>
      <c r="M508" s="201"/>
      <c r="N508" s="201"/>
      <c r="O508" s="201"/>
      <c r="P508" s="201"/>
      <c r="Q508" s="201"/>
      <c r="R508" s="201"/>
      <c r="S508" s="201"/>
    </row>
    <row r="509" spans="2:19" s="187" customFormat="1" ht="18" customHeight="1">
      <c r="B509" s="201"/>
      <c r="C509" s="201"/>
      <c r="D509" s="201"/>
      <c r="E509" s="201"/>
      <c r="F509" s="201"/>
      <c r="G509" s="201"/>
      <c r="H509" s="201"/>
      <c r="I509" s="201"/>
      <c r="J509" s="201"/>
      <c r="K509" s="201"/>
      <c r="L509" s="201"/>
      <c r="M509" s="201"/>
      <c r="N509" s="201"/>
      <c r="O509" s="201"/>
      <c r="P509" s="201"/>
      <c r="Q509" s="201"/>
      <c r="R509" s="201"/>
      <c r="S509" s="201"/>
    </row>
    <row r="510" spans="2:19" s="187" customFormat="1" ht="18" customHeight="1">
      <c r="B510" s="201"/>
      <c r="C510" s="201"/>
      <c r="D510" s="201"/>
      <c r="E510" s="201"/>
      <c r="F510" s="201"/>
      <c r="G510" s="201"/>
      <c r="H510" s="201"/>
      <c r="I510" s="201"/>
      <c r="J510" s="201"/>
      <c r="K510" s="201"/>
      <c r="L510" s="201"/>
      <c r="M510" s="201"/>
      <c r="N510" s="201"/>
      <c r="O510" s="201"/>
      <c r="P510" s="201"/>
      <c r="Q510" s="201"/>
      <c r="R510" s="201"/>
      <c r="S510" s="201"/>
    </row>
    <row r="511" spans="2:19" s="187" customFormat="1" ht="18" customHeight="1">
      <c r="B511" s="201"/>
      <c r="C511" s="201"/>
      <c r="D511" s="201"/>
      <c r="E511" s="201"/>
      <c r="F511" s="201"/>
      <c r="G511" s="201"/>
      <c r="H511" s="201"/>
      <c r="I511" s="201"/>
      <c r="J511" s="201"/>
      <c r="K511" s="201"/>
      <c r="L511" s="201"/>
      <c r="M511" s="201"/>
      <c r="N511" s="201"/>
      <c r="O511" s="201"/>
      <c r="P511" s="201"/>
      <c r="Q511" s="201"/>
      <c r="R511" s="201"/>
      <c r="S511" s="201"/>
    </row>
    <row r="512" spans="2:19" s="187" customFormat="1" ht="18" customHeight="1">
      <c r="B512" s="201"/>
      <c r="C512" s="201"/>
      <c r="D512" s="201"/>
      <c r="E512" s="201"/>
      <c r="F512" s="201"/>
      <c r="G512" s="201"/>
      <c r="H512" s="201"/>
      <c r="I512" s="201"/>
      <c r="J512" s="201"/>
      <c r="K512" s="201"/>
      <c r="L512" s="201"/>
      <c r="M512" s="201"/>
      <c r="N512" s="201"/>
      <c r="O512" s="201"/>
      <c r="P512" s="201"/>
      <c r="Q512" s="201"/>
      <c r="R512" s="201"/>
      <c r="S512" s="201"/>
    </row>
    <row r="513" spans="2:19" s="187" customFormat="1" ht="18" customHeight="1">
      <c r="B513" s="201"/>
      <c r="C513" s="201"/>
      <c r="D513" s="201"/>
      <c r="E513" s="201"/>
      <c r="F513" s="201"/>
      <c r="G513" s="201"/>
      <c r="H513" s="201"/>
      <c r="I513" s="201"/>
      <c r="J513" s="201"/>
      <c r="K513" s="201"/>
      <c r="L513" s="201"/>
      <c r="M513" s="201"/>
      <c r="N513" s="201"/>
      <c r="O513" s="201"/>
      <c r="P513" s="201"/>
      <c r="Q513" s="201"/>
      <c r="R513" s="201"/>
      <c r="S513" s="201"/>
    </row>
    <row r="514" spans="2:19" s="187" customFormat="1" ht="18" customHeight="1">
      <c r="B514" s="201"/>
      <c r="C514" s="201"/>
      <c r="D514" s="201"/>
      <c r="E514" s="201"/>
      <c r="F514" s="201"/>
      <c r="G514" s="201"/>
      <c r="H514" s="201"/>
      <c r="I514" s="201"/>
      <c r="J514" s="201"/>
      <c r="K514" s="201"/>
      <c r="L514" s="201"/>
      <c r="M514" s="201"/>
      <c r="N514" s="201"/>
      <c r="O514" s="201"/>
      <c r="P514" s="201"/>
      <c r="Q514" s="201"/>
      <c r="R514" s="201"/>
      <c r="S514" s="201"/>
    </row>
    <row r="515" spans="2:19" s="187" customFormat="1" ht="18" customHeight="1">
      <c r="B515" s="201"/>
      <c r="C515" s="201"/>
      <c r="D515" s="201"/>
      <c r="E515" s="201"/>
      <c r="F515" s="201"/>
      <c r="G515" s="201"/>
      <c r="H515" s="201"/>
      <c r="I515" s="201"/>
      <c r="J515" s="201"/>
      <c r="K515" s="201"/>
      <c r="L515" s="201"/>
      <c r="M515" s="201"/>
      <c r="N515" s="201"/>
      <c r="O515" s="201"/>
      <c r="P515" s="201"/>
      <c r="Q515" s="201"/>
      <c r="R515" s="201"/>
      <c r="S515" s="201"/>
    </row>
    <row r="516" spans="2:19" s="187" customFormat="1" ht="18" customHeight="1">
      <c r="B516" s="201"/>
      <c r="C516" s="201"/>
      <c r="D516" s="201"/>
      <c r="E516" s="201"/>
      <c r="F516" s="201"/>
      <c r="G516" s="201"/>
      <c r="H516" s="201"/>
      <c r="I516" s="201"/>
      <c r="J516" s="201"/>
      <c r="K516" s="201"/>
      <c r="L516" s="201"/>
      <c r="M516" s="201"/>
      <c r="N516" s="201"/>
      <c r="O516" s="201"/>
      <c r="P516" s="201"/>
      <c r="Q516" s="201"/>
      <c r="R516" s="201"/>
      <c r="S516" s="201"/>
    </row>
    <row r="517" spans="2:19" s="187" customFormat="1" ht="18" customHeight="1">
      <c r="B517" s="201"/>
      <c r="C517" s="201"/>
      <c r="D517" s="201"/>
      <c r="E517" s="201"/>
      <c r="F517" s="201"/>
      <c r="G517" s="201"/>
      <c r="H517" s="201"/>
      <c r="I517" s="201"/>
      <c r="J517" s="201"/>
      <c r="K517" s="201"/>
      <c r="L517" s="201"/>
      <c r="M517" s="201"/>
      <c r="N517" s="201"/>
      <c r="O517" s="201"/>
      <c r="P517" s="201"/>
      <c r="Q517" s="201"/>
      <c r="R517" s="201"/>
      <c r="S517" s="201"/>
    </row>
    <row r="518" spans="2:19" s="187" customFormat="1" ht="18" customHeight="1">
      <c r="B518" s="201"/>
      <c r="C518" s="201"/>
      <c r="D518" s="201"/>
      <c r="E518" s="201"/>
      <c r="F518" s="201"/>
      <c r="G518" s="201"/>
      <c r="H518" s="201"/>
      <c r="I518" s="201"/>
      <c r="J518" s="201"/>
      <c r="K518" s="201"/>
      <c r="L518" s="201"/>
      <c r="M518" s="201"/>
      <c r="N518" s="201"/>
      <c r="O518" s="201"/>
      <c r="P518" s="201"/>
      <c r="Q518" s="201"/>
      <c r="R518" s="201"/>
      <c r="S518" s="201"/>
    </row>
    <row r="519" spans="2:19" s="187" customFormat="1" ht="18" customHeight="1">
      <c r="B519" s="201"/>
      <c r="C519" s="201"/>
      <c r="D519" s="201"/>
      <c r="E519" s="201"/>
      <c r="F519" s="201"/>
      <c r="G519" s="201"/>
      <c r="H519" s="201"/>
      <c r="I519" s="201"/>
      <c r="J519" s="201"/>
      <c r="K519" s="201"/>
      <c r="L519" s="201"/>
      <c r="M519" s="201"/>
      <c r="N519" s="201"/>
      <c r="O519" s="201"/>
      <c r="P519" s="201"/>
      <c r="Q519" s="201"/>
      <c r="R519" s="201"/>
      <c r="S519" s="201"/>
    </row>
    <row r="520" spans="2:19" s="187" customFormat="1" ht="18" customHeight="1">
      <c r="B520" s="201"/>
      <c r="C520" s="201"/>
      <c r="D520" s="201"/>
      <c r="E520" s="201"/>
      <c r="F520" s="201"/>
      <c r="G520" s="201"/>
      <c r="H520" s="201"/>
      <c r="I520" s="201"/>
      <c r="J520" s="201"/>
      <c r="K520" s="201"/>
      <c r="L520" s="201"/>
      <c r="M520" s="201"/>
      <c r="N520" s="201"/>
      <c r="O520" s="201"/>
      <c r="P520" s="201"/>
      <c r="Q520" s="201"/>
      <c r="R520" s="201"/>
      <c r="S520" s="201"/>
    </row>
    <row r="521" spans="2:19" s="187" customFormat="1" ht="18" customHeight="1">
      <c r="B521" s="201"/>
      <c r="C521" s="201"/>
      <c r="D521" s="201"/>
      <c r="E521" s="201"/>
      <c r="F521" s="201"/>
      <c r="G521" s="201"/>
      <c r="H521" s="201"/>
      <c r="I521" s="201"/>
      <c r="J521" s="201"/>
      <c r="K521" s="201"/>
      <c r="L521" s="201"/>
      <c r="M521" s="201"/>
      <c r="N521" s="201"/>
      <c r="O521" s="201"/>
      <c r="P521" s="201"/>
      <c r="Q521" s="201"/>
      <c r="R521" s="201"/>
      <c r="S521" s="201"/>
    </row>
    <row r="522" spans="2:19" s="187" customFormat="1" ht="18" customHeight="1">
      <c r="B522" s="201"/>
      <c r="C522" s="201"/>
      <c r="D522" s="201"/>
      <c r="E522" s="201"/>
      <c r="F522" s="201"/>
      <c r="G522" s="201"/>
      <c r="H522" s="201"/>
      <c r="I522" s="201"/>
      <c r="J522" s="201"/>
      <c r="K522" s="201"/>
      <c r="L522" s="201"/>
      <c r="M522" s="201"/>
      <c r="N522" s="201"/>
      <c r="O522" s="201"/>
      <c r="P522" s="201"/>
      <c r="Q522" s="201"/>
      <c r="R522" s="201"/>
      <c r="S522" s="201"/>
    </row>
    <row r="523" spans="2:19" s="187" customFormat="1" ht="18" customHeight="1">
      <c r="B523" s="201"/>
      <c r="C523" s="201"/>
      <c r="D523" s="201"/>
      <c r="E523" s="201"/>
      <c r="F523" s="201"/>
      <c r="G523" s="201"/>
      <c r="H523" s="201"/>
      <c r="I523" s="201"/>
      <c r="J523" s="201"/>
      <c r="K523" s="201"/>
      <c r="L523" s="201"/>
      <c r="M523" s="201"/>
      <c r="N523" s="201"/>
      <c r="O523" s="201"/>
      <c r="P523" s="201"/>
      <c r="Q523" s="201"/>
      <c r="R523" s="201"/>
      <c r="S523" s="201"/>
    </row>
    <row r="524" spans="2:19" s="187" customFormat="1" ht="18" customHeight="1">
      <c r="B524" s="201"/>
      <c r="C524" s="201"/>
      <c r="D524" s="201"/>
      <c r="E524" s="201"/>
      <c r="F524" s="201"/>
      <c r="G524" s="201"/>
      <c r="H524" s="201"/>
      <c r="I524" s="201"/>
      <c r="J524" s="201"/>
      <c r="K524" s="201"/>
      <c r="L524" s="201"/>
      <c r="M524" s="201"/>
      <c r="N524" s="201"/>
      <c r="O524" s="201"/>
      <c r="P524" s="201"/>
      <c r="Q524" s="201"/>
      <c r="R524" s="201"/>
      <c r="S524" s="201"/>
    </row>
    <row r="525" spans="2:19" s="187" customFormat="1" ht="18" customHeight="1">
      <c r="B525" s="201"/>
      <c r="C525" s="201"/>
      <c r="D525" s="201"/>
      <c r="E525" s="201"/>
      <c r="F525" s="201"/>
      <c r="G525" s="201"/>
      <c r="H525" s="201"/>
      <c r="I525" s="201"/>
      <c r="J525" s="201"/>
      <c r="K525" s="201"/>
      <c r="L525" s="201"/>
      <c r="M525" s="201"/>
      <c r="N525" s="201"/>
      <c r="O525" s="201"/>
      <c r="P525" s="201"/>
      <c r="Q525" s="201"/>
      <c r="R525" s="201"/>
      <c r="S525" s="201"/>
    </row>
    <row r="526" spans="2:19" s="187" customFormat="1" ht="18" customHeight="1">
      <c r="B526" s="201"/>
      <c r="C526" s="201"/>
      <c r="D526" s="201"/>
      <c r="E526" s="201"/>
      <c r="F526" s="201"/>
      <c r="G526" s="201"/>
      <c r="H526" s="201"/>
      <c r="I526" s="201"/>
      <c r="J526" s="201"/>
      <c r="K526" s="201"/>
      <c r="L526" s="201"/>
      <c r="M526" s="201"/>
      <c r="N526" s="201"/>
      <c r="O526" s="201"/>
      <c r="P526" s="201"/>
      <c r="Q526" s="201"/>
      <c r="R526" s="201"/>
      <c r="S526" s="201"/>
    </row>
    <row r="527" spans="2:19" s="187" customFormat="1" ht="18" customHeight="1">
      <c r="B527" s="201"/>
      <c r="C527" s="201"/>
      <c r="D527" s="201"/>
      <c r="E527" s="201"/>
      <c r="F527" s="201"/>
      <c r="G527" s="201"/>
      <c r="H527" s="201"/>
      <c r="I527" s="201"/>
      <c r="J527" s="201"/>
      <c r="K527" s="201"/>
      <c r="L527" s="201"/>
      <c r="M527" s="201"/>
      <c r="N527" s="201"/>
      <c r="O527" s="201"/>
      <c r="P527" s="201"/>
      <c r="Q527" s="201"/>
      <c r="R527" s="201"/>
      <c r="S527" s="201"/>
    </row>
    <row r="528" spans="2:19" s="187" customFormat="1" ht="18" customHeight="1">
      <c r="B528" s="201"/>
      <c r="C528" s="201"/>
      <c r="D528" s="201"/>
      <c r="E528" s="201"/>
      <c r="F528" s="201"/>
      <c r="G528" s="201"/>
      <c r="H528" s="201"/>
      <c r="I528" s="201"/>
      <c r="J528" s="201"/>
      <c r="K528" s="201"/>
      <c r="L528" s="201"/>
      <c r="M528" s="201"/>
      <c r="N528" s="201"/>
      <c r="O528" s="201"/>
      <c r="P528" s="201"/>
      <c r="Q528" s="201"/>
      <c r="R528" s="201"/>
      <c r="S528" s="201"/>
    </row>
    <row r="529" spans="2:19" s="187" customFormat="1" ht="18" customHeight="1">
      <c r="B529" s="201"/>
      <c r="C529" s="201"/>
      <c r="D529" s="201"/>
      <c r="E529" s="201"/>
      <c r="F529" s="201"/>
      <c r="G529" s="201"/>
      <c r="H529" s="201"/>
      <c r="I529" s="201"/>
      <c r="J529" s="201"/>
      <c r="K529" s="201"/>
      <c r="L529" s="201"/>
      <c r="M529" s="201"/>
      <c r="N529" s="201"/>
      <c r="O529" s="201"/>
      <c r="P529" s="201"/>
      <c r="Q529" s="201"/>
      <c r="R529" s="201"/>
      <c r="S529" s="201"/>
    </row>
    <row r="530" spans="2:19" s="187" customFormat="1" ht="18" customHeight="1">
      <c r="B530" s="201"/>
      <c r="C530" s="201"/>
      <c r="D530" s="201"/>
      <c r="E530" s="201"/>
      <c r="F530" s="201"/>
      <c r="G530" s="201"/>
      <c r="H530" s="201"/>
      <c r="I530" s="201"/>
      <c r="J530" s="201"/>
      <c r="K530" s="201"/>
      <c r="L530" s="201"/>
      <c r="M530" s="201"/>
      <c r="N530" s="201"/>
      <c r="O530" s="201"/>
      <c r="P530" s="201"/>
      <c r="Q530" s="201"/>
      <c r="R530" s="201"/>
      <c r="S530" s="201"/>
    </row>
    <row r="531" spans="2:19" s="187" customFormat="1" ht="18" customHeight="1">
      <c r="B531" s="201"/>
      <c r="C531" s="201"/>
      <c r="D531" s="201"/>
      <c r="E531" s="201"/>
      <c r="F531" s="201"/>
      <c r="G531" s="201"/>
      <c r="H531" s="201"/>
      <c r="I531" s="201"/>
      <c r="J531" s="201"/>
      <c r="K531" s="201"/>
      <c r="L531" s="201"/>
      <c r="M531" s="201"/>
      <c r="N531" s="201"/>
      <c r="O531" s="201"/>
      <c r="P531" s="201"/>
      <c r="Q531" s="201"/>
      <c r="R531" s="201"/>
      <c r="S531" s="201"/>
    </row>
    <row r="532" spans="2:19" s="187" customFormat="1" ht="18" customHeight="1">
      <c r="B532" s="201"/>
      <c r="C532" s="201"/>
      <c r="D532" s="201"/>
      <c r="E532" s="201"/>
      <c r="F532" s="201"/>
      <c r="G532" s="201"/>
      <c r="H532" s="201"/>
      <c r="I532" s="201"/>
      <c r="J532" s="201"/>
      <c r="K532" s="201"/>
      <c r="L532" s="201"/>
      <c r="M532" s="201"/>
      <c r="N532" s="201"/>
      <c r="O532" s="201"/>
      <c r="P532" s="201"/>
      <c r="Q532" s="201"/>
      <c r="R532" s="201"/>
      <c r="S532" s="201"/>
    </row>
    <row r="533" spans="2:19" s="187" customFormat="1" ht="18" customHeight="1">
      <c r="B533" s="201"/>
      <c r="C533" s="201"/>
      <c r="D533" s="201"/>
      <c r="E533" s="201"/>
      <c r="F533" s="201"/>
      <c r="G533" s="201"/>
      <c r="H533" s="201"/>
      <c r="I533" s="201"/>
      <c r="J533" s="201"/>
      <c r="K533" s="201"/>
      <c r="L533" s="201"/>
      <c r="M533" s="201"/>
      <c r="N533" s="201"/>
      <c r="O533" s="201"/>
      <c r="P533" s="201"/>
      <c r="Q533" s="201"/>
      <c r="R533" s="201"/>
      <c r="S533" s="201"/>
    </row>
    <row r="534" spans="2:19" s="187" customFormat="1" ht="18" customHeight="1">
      <c r="B534" s="201"/>
      <c r="C534" s="201"/>
      <c r="D534" s="201"/>
      <c r="E534" s="201"/>
      <c r="F534" s="201"/>
      <c r="G534" s="201"/>
      <c r="H534" s="201"/>
      <c r="I534" s="201"/>
      <c r="J534" s="201"/>
      <c r="K534" s="201"/>
      <c r="L534" s="201"/>
      <c r="M534" s="201"/>
      <c r="N534" s="201"/>
      <c r="O534" s="201"/>
      <c r="P534" s="201"/>
      <c r="Q534" s="201"/>
      <c r="R534" s="201"/>
      <c r="S534" s="201"/>
    </row>
    <row r="535" spans="2:19" s="187" customFormat="1" ht="18" customHeight="1">
      <c r="B535" s="201"/>
      <c r="C535" s="201"/>
      <c r="D535" s="201"/>
      <c r="E535" s="201"/>
      <c r="F535" s="201"/>
      <c r="G535" s="201"/>
      <c r="H535" s="201"/>
      <c r="I535" s="201"/>
      <c r="J535" s="201"/>
      <c r="K535" s="201"/>
      <c r="L535" s="201"/>
      <c r="M535" s="201"/>
      <c r="N535" s="201"/>
      <c r="O535" s="201"/>
      <c r="P535" s="201"/>
      <c r="Q535" s="201"/>
      <c r="R535" s="201"/>
      <c r="S535" s="201"/>
    </row>
    <row r="536" spans="2:19" s="187" customFormat="1" ht="18" customHeight="1">
      <c r="B536" s="201"/>
      <c r="C536" s="201"/>
      <c r="D536" s="201"/>
      <c r="E536" s="201"/>
      <c r="F536" s="201"/>
      <c r="G536" s="201"/>
      <c r="H536" s="201"/>
      <c r="I536" s="201"/>
      <c r="J536" s="201"/>
      <c r="K536" s="201"/>
      <c r="L536" s="201"/>
      <c r="M536" s="201"/>
      <c r="N536" s="201"/>
      <c r="O536" s="201"/>
      <c r="P536" s="201"/>
      <c r="Q536" s="201"/>
      <c r="R536" s="201"/>
      <c r="S536" s="201"/>
    </row>
    <row r="537" spans="2:19" s="187" customFormat="1" ht="18" customHeight="1">
      <c r="B537" s="201"/>
      <c r="C537" s="201"/>
      <c r="D537" s="201"/>
      <c r="E537" s="201"/>
      <c r="F537" s="201"/>
      <c r="G537" s="201"/>
      <c r="H537" s="201"/>
      <c r="I537" s="201"/>
      <c r="J537" s="201"/>
      <c r="K537" s="201"/>
      <c r="L537" s="201"/>
      <c r="M537" s="201"/>
      <c r="N537" s="201"/>
      <c r="O537" s="201"/>
      <c r="P537" s="201"/>
      <c r="Q537" s="201"/>
      <c r="R537" s="201"/>
      <c r="S537" s="201"/>
    </row>
    <row r="538" spans="2:19" s="187" customFormat="1" ht="18" customHeight="1">
      <c r="B538" s="201"/>
      <c r="C538" s="201"/>
      <c r="D538" s="201"/>
      <c r="E538" s="201"/>
      <c r="F538" s="201"/>
      <c r="G538" s="201"/>
      <c r="H538" s="201"/>
      <c r="I538" s="201"/>
      <c r="J538" s="201"/>
      <c r="K538" s="201"/>
      <c r="L538" s="201"/>
      <c r="M538" s="201"/>
      <c r="N538" s="201"/>
      <c r="O538" s="201"/>
      <c r="P538" s="201"/>
      <c r="Q538" s="201"/>
      <c r="R538" s="201"/>
      <c r="S538" s="201"/>
    </row>
    <row r="539" spans="2:19" s="187" customFormat="1" ht="18" customHeight="1">
      <c r="B539" s="201"/>
      <c r="C539" s="201"/>
      <c r="D539" s="201"/>
      <c r="E539" s="201"/>
      <c r="F539" s="201"/>
      <c r="G539" s="201"/>
      <c r="H539" s="201"/>
      <c r="I539" s="201"/>
      <c r="J539" s="201"/>
      <c r="K539" s="201"/>
      <c r="L539" s="201"/>
      <c r="M539" s="201"/>
      <c r="N539" s="201"/>
      <c r="O539" s="201"/>
      <c r="P539" s="201"/>
      <c r="Q539" s="201"/>
      <c r="R539" s="201"/>
      <c r="S539" s="201"/>
    </row>
    <row r="540" spans="2:19" s="187" customFormat="1" ht="18" customHeight="1">
      <c r="B540" s="201"/>
      <c r="C540" s="201"/>
      <c r="D540" s="201"/>
      <c r="E540" s="201"/>
      <c r="F540" s="201"/>
      <c r="G540" s="201"/>
      <c r="H540" s="201"/>
      <c r="I540" s="201"/>
      <c r="J540" s="201"/>
      <c r="K540" s="201"/>
      <c r="L540" s="201"/>
      <c r="M540" s="201"/>
      <c r="N540" s="201"/>
      <c r="O540" s="201"/>
      <c r="P540" s="201"/>
      <c r="Q540" s="201"/>
      <c r="R540" s="201"/>
      <c r="S540" s="201"/>
    </row>
    <row r="541" spans="2:19" s="187" customFormat="1" ht="18" customHeight="1">
      <c r="B541" s="201"/>
      <c r="C541" s="201"/>
      <c r="D541" s="201"/>
      <c r="E541" s="201"/>
      <c r="F541" s="201"/>
      <c r="G541" s="201"/>
      <c r="H541" s="201"/>
      <c r="I541" s="201"/>
      <c r="J541" s="201"/>
      <c r="K541" s="201"/>
      <c r="L541" s="201"/>
      <c r="M541" s="201"/>
      <c r="N541" s="201"/>
      <c r="O541" s="201"/>
      <c r="P541" s="201"/>
      <c r="Q541" s="201"/>
      <c r="R541" s="201"/>
      <c r="S541" s="201"/>
    </row>
    <row r="542" spans="2:19" s="187" customFormat="1" ht="18" customHeight="1">
      <c r="B542" s="201"/>
      <c r="C542" s="201"/>
      <c r="D542" s="201"/>
      <c r="E542" s="201"/>
      <c r="F542" s="201"/>
      <c r="G542" s="201"/>
      <c r="H542" s="201"/>
      <c r="I542" s="201"/>
      <c r="J542" s="201"/>
      <c r="K542" s="201"/>
      <c r="L542" s="201"/>
      <c r="M542" s="201"/>
      <c r="N542" s="201"/>
      <c r="O542" s="201"/>
      <c r="P542" s="201"/>
      <c r="Q542" s="201"/>
      <c r="R542" s="201"/>
      <c r="S542" s="201"/>
    </row>
    <row r="543" spans="2:19" s="187" customFormat="1" ht="18" customHeight="1">
      <c r="B543" s="201"/>
      <c r="C543" s="201"/>
      <c r="D543" s="201"/>
      <c r="E543" s="201"/>
      <c r="F543" s="201"/>
      <c r="G543" s="201"/>
      <c r="H543" s="201"/>
      <c r="I543" s="201"/>
      <c r="J543" s="201"/>
      <c r="K543" s="201"/>
      <c r="L543" s="201"/>
      <c r="M543" s="201"/>
      <c r="N543" s="201"/>
      <c r="O543" s="201"/>
      <c r="P543" s="201"/>
      <c r="Q543" s="201"/>
      <c r="R543" s="201"/>
      <c r="S543" s="201"/>
    </row>
    <row r="544" spans="2:19" s="187" customFormat="1" ht="18" customHeight="1">
      <c r="B544" s="201"/>
      <c r="C544" s="201"/>
      <c r="D544" s="201"/>
      <c r="E544" s="201"/>
      <c r="F544" s="201"/>
      <c r="G544" s="201"/>
      <c r="H544" s="201"/>
      <c r="I544" s="201"/>
      <c r="J544" s="201"/>
      <c r="K544" s="201"/>
      <c r="L544" s="201"/>
      <c r="M544" s="201"/>
      <c r="N544" s="201"/>
      <c r="O544" s="201"/>
      <c r="P544" s="201"/>
      <c r="Q544" s="201"/>
      <c r="R544" s="201"/>
      <c r="S544" s="201"/>
    </row>
    <row r="545" spans="2:19" s="187" customFormat="1" ht="18" customHeight="1">
      <c r="B545" s="201"/>
      <c r="C545" s="201"/>
      <c r="D545" s="201"/>
      <c r="E545" s="201"/>
      <c r="F545" s="201"/>
      <c r="G545" s="201"/>
      <c r="H545" s="201"/>
      <c r="I545" s="201"/>
      <c r="J545" s="201"/>
      <c r="K545" s="201"/>
      <c r="L545" s="201"/>
      <c r="M545" s="201"/>
      <c r="N545" s="201"/>
      <c r="O545" s="201"/>
      <c r="P545" s="201"/>
      <c r="Q545" s="201"/>
      <c r="R545" s="201"/>
      <c r="S545" s="201"/>
    </row>
    <row r="546" spans="2:19" s="187" customFormat="1" ht="18" customHeight="1">
      <c r="B546" s="201"/>
      <c r="C546" s="201"/>
      <c r="D546" s="201"/>
      <c r="E546" s="201"/>
      <c r="F546" s="201"/>
      <c r="G546" s="201"/>
      <c r="H546" s="201"/>
      <c r="I546" s="201"/>
      <c r="J546" s="201"/>
      <c r="K546" s="201"/>
      <c r="L546" s="201"/>
      <c r="M546" s="201"/>
      <c r="N546" s="201"/>
      <c r="O546" s="201"/>
      <c r="P546" s="201"/>
      <c r="Q546" s="201"/>
      <c r="R546" s="201"/>
      <c r="S546" s="201"/>
    </row>
    <row r="547" spans="2:19" s="187" customFormat="1" ht="18" customHeight="1">
      <c r="B547" s="201"/>
      <c r="C547" s="201"/>
      <c r="D547" s="201"/>
      <c r="E547" s="201"/>
      <c r="F547" s="201"/>
      <c r="G547" s="201"/>
      <c r="H547" s="201"/>
      <c r="I547" s="201"/>
      <c r="J547" s="201"/>
      <c r="K547" s="201"/>
      <c r="L547" s="201"/>
      <c r="M547" s="201"/>
      <c r="N547" s="201"/>
      <c r="O547" s="201"/>
      <c r="P547" s="201"/>
      <c r="Q547" s="201"/>
      <c r="R547" s="201"/>
      <c r="S547" s="201"/>
    </row>
    <row r="548" spans="2:19" s="187" customFormat="1" ht="18" customHeight="1">
      <c r="B548" s="201"/>
      <c r="C548" s="201"/>
      <c r="D548" s="201"/>
      <c r="E548" s="201"/>
      <c r="F548" s="201"/>
      <c r="G548" s="201"/>
      <c r="H548" s="201"/>
      <c r="I548" s="201"/>
      <c r="J548" s="201"/>
      <c r="K548" s="201"/>
      <c r="L548" s="201"/>
      <c r="M548" s="201"/>
      <c r="N548" s="201"/>
      <c r="O548" s="201"/>
      <c r="P548" s="201"/>
      <c r="Q548" s="201"/>
      <c r="R548" s="201"/>
      <c r="S548" s="201"/>
    </row>
    <row r="549" spans="2:19" s="187" customFormat="1" ht="18" customHeight="1">
      <c r="B549" s="201"/>
      <c r="C549" s="201"/>
      <c r="D549" s="201"/>
      <c r="E549" s="201"/>
      <c r="F549" s="201"/>
      <c r="G549" s="201"/>
      <c r="H549" s="201"/>
      <c r="I549" s="201"/>
      <c r="J549" s="201"/>
      <c r="K549" s="201"/>
      <c r="L549" s="201"/>
      <c r="M549" s="201"/>
      <c r="N549" s="201"/>
      <c r="O549" s="201"/>
      <c r="P549" s="201"/>
      <c r="Q549" s="201"/>
      <c r="R549" s="201"/>
      <c r="S549" s="201"/>
    </row>
    <row r="550" spans="2:19" s="187" customFormat="1" ht="18" customHeight="1">
      <c r="B550" s="201"/>
      <c r="C550" s="201"/>
      <c r="D550" s="201"/>
      <c r="E550" s="201"/>
      <c r="F550" s="201"/>
      <c r="G550" s="201"/>
      <c r="H550" s="201"/>
      <c r="I550" s="201"/>
      <c r="J550" s="201"/>
      <c r="K550" s="201"/>
      <c r="L550" s="201"/>
      <c r="M550" s="201"/>
      <c r="N550" s="201"/>
      <c r="O550" s="201"/>
      <c r="P550" s="201"/>
      <c r="Q550" s="201"/>
      <c r="R550" s="201"/>
      <c r="S550" s="201"/>
    </row>
    <row r="551" spans="2:19" s="187" customFormat="1" ht="18" customHeight="1">
      <c r="B551" s="201"/>
      <c r="C551" s="201"/>
      <c r="D551" s="201"/>
      <c r="E551" s="201"/>
      <c r="F551" s="201"/>
      <c r="G551" s="201"/>
      <c r="H551" s="201"/>
      <c r="I551" s="201"/>
      <c r="J551" s="201"/>
      <c r="K551" s="201"/>
      <c r="L551" s="201"/>
      <c r="M551" s="201"/>
      <c r="N551" s="201"/>
      <c r="O551" s="201"/>
      <c r="P551" s="201"/>
      <c r="Q551" s="201"/>
      <c r="R551" s="201"/>
      <c r="S551" s="201"/>
    </row>
    <row r="552" spans="2:19" s="187" customFormat="1" ht="18" customHeight="1">
      <c r="B552" s="201"/>
      <c r="C552" s="201"/>
      <c r="D552" s="201"/>
      <c r="E552" s="201"/>
      <c r="F552" s="201"/>
      <c r="G552" s="201"/>
      <c r="H552" s="201"/>
      <c r="I552" s="201"/>
      <c r="J552" s="201"/>
      <c r="K552" s="201"/>
      <c r="L552" s="201"/>
      <c r="M552" s="201"/>
      <c r="N552" s="201"/>
      <c r="O552" s="201"/>
      <c r="P552" s="201"/>
      <c r="Q552" s="201"/>
      <c r="R552" s="201"/>
      <c r="S552" s="201"/>
    </row>
    <row r="553" spans="2:19" s="187" customFormat="1" ht="18" customHeight="1">
      <c r="B553" s="201"/>
      <c r="C553" s="201"/>
      <c r="D553" s="201"/>
      <c r="E553" s="201"/>
      <c r="F553" s="201"/>
      <c r="G553" s="201"/>
      <c r="H553" s="201"/>
      <c r="I553" s="201"/>
      <c r="J553" s="201"/>
      <c r="K553" s="201"/>
      <c r="L553" s="201"/>
      <c r="M553" s="201"/>
      <c r="N553" s="201"/>
      <c r="O553" s="201"/>
      <c r="P553" s="201"/>
      <c r="Q553" s="201"/>
      <c r="R553" s="201"/>
      <c r="S553" s="201"/>
    </row>
    <row r="554" spans="2:19" s="187" customFormat="1" ht="18" customHeight="1">
      <c r="B554" s="201"/>
      <c r="C554" s="201"/>
      <c r="D554" s="201"/>
      <c r="E554" s="201"/>
      <c r="F554" s="201"/>
      <c r="G554" s="201"/>
      <c r="H554" s="201"/>
      <c r="I554" s="201"/>
      <c r="J554" s="201"/>
      <c r="K554" s="201"/>
      <c r="L554" s="201"/>
      <c r="M554" s="201"/>
      <c r="N554" s="201"/>
      <c r="O554" s="201"/>
      <c r="P554" s="201"/>
      <c r="Q554" s="201"/>
      <c r="R554" s="201"/>
      <c r="S554" s="201"/>
    </row>
    <row r="555" spans="2:19" s="187" customFormat="1" ht="18" customHeight="1">
      <c r="B555" s="201"/>
      <c r="C555" s="201"/>
      <c r="D555" s="201"/>
      <c r="E555" s="201"/>
      <c r="F555" s="201"/>
      <c r="G555" s="201"/>
      <c r="H555" s="201"/>
      <c r="I555" s="201"/>
      <c r="J555" s="201"/>
      <c r="K555" s="201"/>
      <c r="L555" s="201"/>
      <c r="M555" s="201"/>
      <c r="N555" s="201"/>
      <c r="O555" s="201"/>
      <c r="P555" s="201"/>
      <c r="Q555" s="201"/>
      <c r="R555" s="201"/>
      <c r="S555" s="201"/>
    </row>
    <row r="556" spans="2:19" s="187" customFormat="1" ht="18" customHeight="1">
      <c r="B556" s="201"/>
      <c r="C556" s="201"/>
      <c r="D556" s="201"/>
      <c r="E556" s="201"/>
      <c r="F556" s="201"/>
      <c r="G556" s="201"/>
      <c r="H556" s="201"/>
      <c r="I556" s="201"/>
      <c r="J556" s="201"/>
      <c r="K556" s="201"/>
      <c r="L556" s="201"/>
      <c r="M556" s="201"/>
      <c r="N556" s="201"/>
      <c r="O556" s="201"/>
      <c r="P556" s="201"/>
      <c r="Q556" s="201"/>
      <c r="R556" s="201"/>
      <c r="S556" s="201"/>
    </row>
    <row r="557" spans="2:19" s="187" customFormat="1" ht="18" customHeight="1">
      <c r="B557" s="201"/>
      <c r="C557" s="201"/>
      <c r="D557" s="201"/>
      <c r="E557" s="201"/>
      <c r="F557" s="201"/>
      <c r="G557" s="201"/>
      <c r="H557" s="201"/>
      <c r="I557" s="201"/>
      <c r="J557" s="201"/>
      <c r="K557" s="201"/>
      <c r="L557" s="201"/>
      <c r="M557" s="201"/>
      <c r="N557" s="201"/>
      <c r="O557" s="201"/>
      <c r="P557" s="201"/>
      <c r="Q557" s="201"/>
      <c r="R557" s="201"/>
      <c r="S557" s="201"/>
    </row>
    <row r="558" spans="2:19" s="187" customFormat="1" ht="18" customHeight="1">
      <c r="B558" s="201"/>
      <c r="C558" s="201"/>
      <c r="D558" s="201"/>
      <c r="E558" s="201"/>
      <c r="F558" s="201"/>
      <c r="G558" s="201"/>
      <c r="H558" s="201"/>
      <c r="I558" s="201"/>
      <c r="J558" s="201"/>
      <c r="K558" s="201"/>
      <c r="L558" s="201"/>
      <c r="M558" s="201"/>
      <c r="N558" s="201"/>
      <c r="O558" s="201"/>
      <c r="P558" s="201"/>
      <c r="Q558" s="201"/>
      <c r="R558" s="201"/>
      <c r="S558" s="201"/>
    </row>
    <row r="559" spans="2:19" s="187" customFormat="1" ht="18" customHeight="1">
      <c r="B559" s="201"/>
      <c r="C559" s="201"/>
      <c r="D559" s="201"/>
      <c r="E559" s="201"/>
      <c r="F559" s="201"/>
      <c r="G559" s="201"/>
      <c r="H559" s="201"/>
      <c r="I559" s="201"/>
      <c r="J559" s="201"/>
      <c r="K559" s="201"/>
      <c r="L559" s="201"/>
      <c r="M559" s="201"/>
      <c r="N559" s="201"/>
      <c r="O559" s="201"/>
      <c r="P559" s="201"/>
      <c r="Q559" s="201"/>
      <c r="R559" s="201"/>
      <c r="S559" s="201"/>
    </row>
    <row r="560" spans="2:19" s="187" customFormat="1" ht="18" customHeight="1">
      <c r="B560" s="201"/>
      <c r="C560" s="201"/>
      <c r="D560" s="201"/>
      <c r="E560" s="201"/>
      <c r="F560" s="201"/>
      <c r="G560" s="201"/>
      <c r="H560" s="201"/>
      <c r="I560" s="201"/>
      <c r="J560" s="201"/>
      <c r="K560" s="201"/>
      <c r="L560" s="201"/>
      <c r="M560" s="201"/>
      <c r="N560" s="201"/>
      <c r="O560" s="201"/>
      <c r="P560" s="201"/>
      <c r="Q560" s="201"/>
      <c r="R560" s="201"/>
      <c r="S560" s="201"/>
    </row>
    <row r="561" spans="2:19" s="187" customFormat="1" ht="18" customHeight="1">
      <c r="B561" s="201"/>
      <c r="C561" s="201"/>
      <c r="D561" s="201"/>
      <c r="E561" s="201"/>
      <c r="F561" s="201"/>
      <c r="G561" s="201"/>
      <c r="H561" s="201"/>
      <c r="I561" s="201"/>
      <c r="J561" s="201"/>
      <c r="K561" s="201"/>
      <c r="L561" s="201"/>
      <c r="M561" s="201"/>
      <c r="N561" s="201"/>
      <c r="O561" s="201"/>
      <c r="P561" s="201"/>
      <c r="Q561" s="201"/>
      <c r="R561" s="201"/>
      <c r="S561" s="201"/>
    </row>
    <row r="562" spans="2:19" s="187" customFormat="1" ht="18" customHeight="1">
      <c r="B562" s="201"/>
      <c r="C562" s="201"/>
      <c r="D562" s="201"/>
      <c r="E562" s="201"/>
      <c r="F562" s="201"/>
      <c r="G562" s="201"/>
      <c r="H562" s="201"/>
      <c r="I562" s="201"/>
      <c r="J562" s="201"/>
      <c r="K562" s="201"/>
      <c r="L562" s="201"/>
      <c r="M562" s="201"/>
      <c r="N562" s="201"/>
      <c r="O562" s="201"/>
      <c r="P562" s="201"/>
      <c r="Q562" s="201"/>
      <c r="R562" s="201"/>
      <c r="S562" s="201"/>
    </row>
    <row r="563" spans="2:19" s="187" customFormat="1" ht="18" customHeight="1">
      <c r="B563" s="201"/>
      <c r="C563" s="201"/>
      <c r="D563" s="201"/>
      <c r="E563" s="201"/>
      <c r="F563" s="201"/>
      <c r="G563" s="201"/>
      <c r="H563" s="201"/>
      <c r="I563" s="201"/>
      <c r="J563" s="201"/>
      <c r="K563" s="201"/>
      <c r="L563" s="201"/>
      <c r="M563" s="201"/>
      <c r="N563" s="201"/>
      <c r="O563" s="201"/>
      <c r="P563" s="201"/>
      <c r="Q563" s="201"/>
      <c r="R563" s="201"/>
      <c r="S563" s="201"/>
    </row>
    <row r="564" spans="2:19" s="187" customFormat="1" ht="18" customHeight="1">
      <c r="B564" s="201"/>
      <c r="C564" s="201"/>
      <c r="D564" s="201"/>
      <c r="E564" s="201"/>
      <c r="F564" s="201"/>
      <c r="G564" s="201"/>
      <c r="H564" s="201"/>
      <c r="I564" s="201"/>
      <c r="J564" s="201"/>
      <c r="K564" s="201"/>
      <c r="L564" s="201"/>
      <c r="M564" s="201"/>
      <c r="N564" s="201"/>
      <c r="O564" s="201"/>
      <c r="P564" s="201"/>
      <c r="Q564" s="201"/>
      <c r="R564" s="201"/>
      <c r="S564" s="201"/>
    </row>
    <row r="565" spans="2:19" s="187" customFormat="1" ht="18" customHeight="1">
      <c r="B565" s="201"/>
      <c r="C565" s="201"/>
      <c r="D565" s="201"/>
      <c r="E565" s="201"/>
      <c r="F565" s="201"/>
      <c r="G565" s="201"/>
      <c r="H565" s="201"/>
      <c r="I565" s="201"/>
      <c r="J565" s="201"/>
      <c r="K565" s="201"/>
      <c r="L565" s="201"/>
      <c r="M565" s="201"/>
      <c r="N565" s="201"/>
      <c r="O565" s="201"/>
      <c r="P565" s="201"/>
      <c r="Q565" s="201"/>
      <c r="R565" s="201"/>
      <c r="S565" s="201"/>
    </row>
    <row r="566" spans="2:19" s="187" customFormat="1" ht="18" customHeight="1">
      <c r="B566" s="201"/>
      <c r="C566" s="201"/>
      <c r="D566" s="201"/>
      <c r="E566" s="201"/>
      <c r="F566" s="201"/>
      <c r="G566" s="201"/>
      <c r="H566" s="201"/>
      <c r="I566" s="201"/>
      <c r="J566" s="201"/>
      <c r="K566" s="201"/>
      <c r="L566" s="201"/>
      <c r="M566" s="201"/>
      <c r="N566" s="201"/>
      <c r="O566" s="201"/>
      <c r="P566" s="201"/>
      <c r="Q566" s="201"/>
      <c r="R566" s="201"/>
      <c r="S566" s="201"/>
    </row>
    <row r="567" spans="2:19" s="187" customFormat="1" ht="18" customHeight="1">
      <c r="B567" s="201"/>
      <c r="C567" s="201"/>
      <c r="D567" s="201"/>
      <c r="E567" s="201"/>
      <c r="F567" s="201"/>
      <c r="G567" s="201"/>
      <c r="H567" s="201"/>
      <c r="I567" s="201"/>
      <c r="J567" s="201"/>
      <c r="K567" s="201"/>
      <c r="L567" s="201"/>
      <c r="M567" s="201"/>
      <c r="N567" s="201"/>
      <c r="O567" s="201"/>
      <c r="P567" s="201"/>
      <c r="Q567" s="201"/>
      <c r="R567" s="201"/>
      <c r="S567" s="201"/>
    </row>
    <row r="568" spans="2:19" s="187" customFormat="1" ht="18" customHeight="1">
      <c r="B568" s="201"/>
      <c r="C568" s="201"/>
      <c r="D568" s="201"/>
      <c r="E568" s="201"/>
      <c r="F568" s="201"/>
      <c r="G568" s="201"/>
      <c r="H568" s="201"/>
      <c r="I568" s="201"/>
      <c r="J568" s="201"/>
      <c r="K568" s="201"/>
      <c r="L568" s="201"/>
      <c r="M568" s="201"/>
      <c r="N568" s="201"/>
      <c r="O568" s="201"/>
      <c r="P568" s="201"/>
      <c r="Q568" s="201"/>
      <c r="R568" s="201"/>
      <c r="S568" s="201"/>
    </row>
    <row r="569" spans="2:19" s="187" customFormat="1" ht="18" customHeight="1">
      <c r="B569" s="201"/>
      <c r="C569" s="201"/>
      <c r="D569" s="201"/>
      <c r="E569" s="201"/>
      <c r="F569" s="201"/>
      <c r="G569" s="201"/>
      <c r="H569" s="201"/>
      <c r="I569" s="201"/>
      <c r="J569" s="201"/>
      <c r="K569" s="201"/>
      <c r="L569" s="201"/>
      <c r="M569" s="201"/>
      <c r="N569" s="201"/>
      <c r="O569" s="201"/>
      <c r="P569" s="201"/>
      <c r="Q569" s="201"/>
      <c r="R569" s="201"/>
      <c r="S569" s="201"/>
    </row>
    <row r="570" spans="2:19" s="187" customFormat="1" ht="18" customHeight="1">
      <c r="B570" s="201"/>
      <c r="C570" s="201"/>
      <c r="D570" s="201"/>
      <c r="E570" s="201"/>
      <c r="F570" s="201"/>
      <c r="G570" s="201"/>
      <c r="H570" s="201"/>
      <c r="I570" s="201"/>
      <c r="J570" s="201"/>
      <c r="K570" s="201"/>
      <c r="L570" s="201"/>
      <c r="M570" s="201"/>
      <c r="N570" s="201"/>
      <c r="O570" s="201"/>
      <c r="P570" s="201"/>
      <c r="Q570" s="201"/>
      <c r="R570" s="201"/>
      <c r="S570" s="201"/>
    </row>
    <row r="571" spans="2:19" s="187" customFormat="1" ht="18" customHeight="1">
      <c r="B571" s="201"/>
      <c r="C571" s="201"/>
      <c r="D571" s="201"/>
      <c r="E571" s="201"/>
      <c r="F571" s="201"/>
      <c r="G571" s="201"/>
      <c r="H571" s="201"/>
      <c r="I571" s="201"/>
      <c r="J571" s="201"/>
      <c r="K571" s="201"/>
      <c r="L571" s="201"/>
      <c r="M571" s="201"/>
      <c r="N571" s="201"/>
      <c r="O571" s="201"/>
      <c r="P571" s="201"/>
      <c r="Q571" s="201"/>
      <c r="R571" s="201"/>
      <c r="S571" s="201"/>
    </row>
    <row r="572" spans="2:19" s="187" customFormat="1" ht="18" customHeight="1">
      <c r="B572" s="201"/>
      <c r="C572" s="201"/>
      <c r="D572" s="201"/>
      <c r="E572" s="201"/>
      <c r="F572" s="201"/>
      <c r="G572" s="201"/>
      <c r="H572" s="201"/>
      <c r="I572" s="201"/>
      <c r="J572" s="201"/>
      <c r="K572" s="201"/>
      <c r="L572" s="201"/>
      <c r="M572" s="201"/>
      <c r="N572" s="201"/>
      <c r="O572" s="201"/>
      <c r="P572" s="201"/>
      <c r="Q572" s="201"/>
      <c r="R572" s="201"/>
      <c r="S572" s="201"/>
    </row>
    <row r="573" spans="2:19" s="187" customFormat="1" ht="18" customHeight="1">
      <c r="B573" s="201"/>
      <c r="C573" s="201"/>
      <c r="D573" s="201"/>
      <c r="E573" s="201"/>
      <c r="F573" s="201"/>
      <c r="G573" s="201"/>
      <c r="H573" s="201"/>
      <c r="I573" s="201"/>
      <c r="J573" s="201"/>
      <c r="K573" s="201"/>
      <c r="L573" s="201"/>
      <c r="M573" s="201"/>
      <c r="N573" s="201"/>
      <c r="O573" s="201"/>
      <c r="P573" s="201"/>
      <c r="Q573" s="201"/>
      <c r="R573" s="201"/>
      <c r="S573" s="201"/>
    </row>
    <row r="574" spans="2:19" s="187" customFormat="1" ht="18" customHeight="1">
      <c r="B574" s="201"/>
      <c r="C574" s="201"/>
      <c r="D574" s="201"/>
      <c r="E574" s="201"/>
      <c r="F574" s="201"/>
      <c r="G574" s="201"/>
      <c r="H574" s="201"/>
      <c r="I574" s="201"/>
      <c r="J574" s="201"/>
      <c r="K574" s="201"/>
      <c r="L574" s="201"/>
      <c r="M574" s="201"/>
      <c r="N574" s="201"/>
      <c r="O574" s="201"/>
      <c r="P574" s="201"/>
      <c r="Q574" s="201"/>
      <c r="R574" s="201"/>
      <c r="S574" s="201"/>
    </row>
    <row r="575" spans="2:19" s="187" customFormat="1" ht="18" customHeight="1">
      <c r="B575" s="201"/>
      <c r="C575" s="201"/>
      <c r="D575" s="201"/>
      <c r="E575" s="201"/>
      <c r="F575" s="201"/>
      <c r="G575" s="201"/>
      <c r="H575" s="201"/>
      <c r="I575" s="201"/>
      <c r="J575" s="201"/>
      <c r="K575" s="201"/>
      <c r="L575" s="201"/>
      <c r="M575" s="201"/>
      <c r="N575" s="201"/>
      <c r="O575" s="201"/>
      <c r="P575" s="201"/>
      <c r="Q575" s="201"/>
      <c r="R575" s="201"/>
      <c r="S575" s="201"/>
    </row>
    <row r="576" spans="2:19" s="187" customFormat="1" ht="18" customHeight="1">
      <c r="B576" s="201"/>
      <c r="C576" s="201"/>
      <c r="D576" s="201"/>
      <c r="E576" s="201"/>
      <c r="F576" s="201"/>
      <c r="G576" s="201"/>
      <c r="H576" s="201"/>
      <c r="I576" s="201"/>
      <c r="J576" s="201"/>
      <c r="K576" s="201"/>
      <c r="L576" s="201"/>
      <c r="M576" s="201"/>
      <c r="N576" s="201"/>
      <c r="O576" s="201"/>
      <c r="P576" s="201"/>
      <c r="Q576" s="201"/>
      <c r="R576" s="201"/>
      <c r="S576" s="201"/>
    </row>
    <row r="577" spans="2:19" s="187" customFormat="1" ht="18" customHeight="1">
      <c r="B577" s="201"/>
      <c r="C577" s="201"/>
      <c r="D577" s="201"/>
      <c r="E577" s="201"/>
      <c r="F577" s="201"/>
      <c r="G577" s="201"/>
      <c r="H577" s="201"/>
      <c r="I577" s="201"/>
      <c r="J577" s="201"/>
      <c r="K577" s="201"/>
      <c r="L577" s="201"/>
      <c r="M577" s="201"/>
      <c r="N577" s="201"/>
      <c r="O577" s="201"/>
      <c r="P577" s="201"/>
      <c r="Q577" s="201"/>
      <c r="R577" s="201"/>
      <c r="S577" s="201"/>
    </row>
    <row r="578" spans="2:19" s="187" customFormat="1" ht="18" customHeight="1">
      <c r="B578" s="201"/>
      <c r="C578" s="201"/>
      <c r="D578" s="201"/>
      <c r="E578" s="201"/>
      <c r="F578" s="201"/>
      <c r="G578" s="201"/>
      <c r="H578" s="201"/>
      <c r="I578" s="201"/>
      <c r="J578" s="201"/>
      <c r="K578" s="201"/>
      <c r="L578" s="201"/>
      <c r="M578" s="201"/>
      <c r="N578" s="201"/>
      <c r="O578" s="201"/>
      <c r="P578" s="201"/>
      <c r="Q578" s="201"/>
      <c r="R578" s="201"/>
      <c r="S578" s="201"/>
    </row>
    <row r="579" spans="2:19" s="187" customFormat="1" ht="18" customHeight="1">
      <c r="B579" s="201"/>
      <c r="C579" s="201"/>
      <c r="D579" s="201"/>
      <c r="E579" s="201"/>
      <c r="F579" s="201"/>
      <c r="G579" s="201"/>
      <c r="H579" s="201"/>
      <c r="I579" s="201"/>
      <c r="J579" s="201"/>
      <c r="K579" s="201"/>
      <c r="L579" s="201"/>
      <c r="M579" s="201"/>
      <c r="N579" s="201"/>
      <c r="O579" s="201"/>
      <c r="P579" s="201"/>
      <c r="Q579" s="201"/>
      <c r="R579" s="201"/>
      <c r="S579" s="201"/>
    </row>
    <row r="580" spans="2:19" s="187" customFormat="1" ht="18" customHeight="1">
      <c r="B580" s="201"/>
      <c r="C580" s="201"/>
      <c r="D580" s="201"/>
      <c r="E580" s="201"/>
      <c r="F580" s="201"/>
      <c r="G580" s="201"/>
      <c r="H580" s="201"/>
      <c r="I580" s="201"/>
      <c r="J580" s="201"/>
      <c r="K580" s="201"/>
      <c r="L580" s="201"/>
      <c r="M580" s="201"/>
      <c r="N580" s="201"/>
      <c r="O580" s="201"/>
      <c r="P580" s="201"/>
      <c r="Q580" s="201"/>
      <c r="R580" s="201"/>
      <c r="S580" s="201"/>
    </row>
    <row r="581" spans="2:19" s="187" customFormat="1" ht="18" customHeight="1">
      <c r="B581" s="201"/>
      <c r="C581" s="201"/>
      <c r="D581" s="201"/>
      <c r="E581" s="201"/>
      <c r="F581" s="201"/>
      <c r="G581" s="201"/>
      <c r="H581" s="201"/>
      <c r="I581" s="201"/>
      <c r="J581" s="201"/>
      <c r="K581" s="201"/>
      <c r="L581" s="201"/>
      <c r="M581" s="201"/>
      <c r="N581" s="201"/>
      <c r="O581" s="201"/>
      <c r="P581" s="201"/>
      <c r="Q581" s="201"/>
      <c r="R581" s="201"/>
      <c r="S581" s="201"/>
    </row>
    <row r="582" spans="2:19" s="187" customFormat="1" ht="18" customHeight="1">
      <c r="B582" s="201"/>
      <c r="C582" s="201"/>
      <c r="D582" s="201"/>
      <c r="E582" s="201"/>
      <c r="F582" s="201"/>
      <c r="G582" s="201"/>
      <c r="H582" s="201"/>
      <c r="I582" s="201"/>
      <c r="J582" s="201"/>
      <c r="K582" s="201"/>
      <c r="L582" s="201"/>
      <c r="M582" s="201"/>
      <c r="N582" s="201"/>
      <c r="O582" s="201"/>
      <c r="P582" s="201"/>
      <c r="Q582" s="201"/>
      <c r="R582" s="201"/>
      <c r="S582" s="201"/>
    </row>
    <row r="583" spans="2:19" s="187" customFormat="1" ht="18" customHeight="1">
      <c r="B583" s="201"/>
      <c r="C583" s="201"/>
      <c r="D583" s="201"/>
      <c r="E583" s="201"/>
      <c r="F583" s="201"/>
      <c r="G583" s="201"/>
      <c r="H583" s="201"/>
      <c r="I583" s="201"/>
      <c r="J583" s="201"/>
      <c r="K583" s="201"/>
      <c r="L583" s="201"/>
      <c r="M583" s="201"/>
      <c r="N583" s="201"/>
      <c r="O583" s="201"/>
      <c r="P583" s="201"/>
      <c r="Q583" s="201"/>
      <c r="R583" s="201"/>
      <c r="S583" s="201"/>
    </row>
    <row r="584" spans="2:19" s="187" customFormat="1" ht="18" customHeight="1">
      <c r="B584" s="201"/>
      <c r="C584" s="201"/>
      <c r="D584" s="201"/>
      <c r="E584" s="201"/>
      <c r="F584" s="201"/>
      <c r="G584" s="201"/>
      <c r="H584" s="201"/>
      <c r="I584" s="201"/>
      <c r="J584" s="201"/>
      <c r="K584" s="201"/>
      <c r="L584" s="201"/>
      <c r="M584" s="201"/>
      <c r="N584" s="201"/>
      <c r="O584" s="201"/>
      <c r="P584" s="201"/>
      <c r="Q584" s="201"/>
      <c r="R584" s="201"/>
      <c r="S584" s="201"/>
    </row>
    <row r="585" spans="2:19" s="187" customFormat="1" ht="18" customHeight="1">
      <c r="B585" s="201"/>
      <c r="C585" s="201"/>
      <c r="D585" s="201"/>
      <c r="E585" s="201"/>
      <c r="F585" s="201"/>
      <c r="G585" s="201"/>
      <c r="H585" s="201"/>
      <c r="I585" s="201"/>
      <c r="J585" s="201"/>
      <c r="K585" s="201"/>
      <c r="L585" s="201"/>
      <c r="M585" s="201"/>
      <c r="N585" s="201"/>
      <c r="O585" s="201"/>
      <c r="P585" s="201"/>
      <c r="Q585" s="201"/>
      <c r="R585" s="201"/>
      <c r="S585" s="201"/>
    </row>
    <row r="586" spans="2:19" s="187" customFormat="1" ht="18" customHeight="1">
      <c r="B586" s="201"/>
      <c r="C586" s="201"/>
      <c r="D586" s="201"/>
      <c r="E586" s="201"/>
      <c r="F586" s="201"/>
      <c r="G586" s="201"/>
      <c r="H586" s="201"/>
      <c r="I586" s="201"/>
      <c r="J586" s="201"/>
      <c r="K586" s="201"/>
      <c r="L586" s="201"/>
      <c r="M586" s="201"/>
      <c r="N586" s="201"/>
      <c r="O586" s="201"/>
      <c r="P586" s="201"/>
      <c r="Q586" s="201"/>
      <c r="R586" s="201"/>
      <c r="S586" s="201"/>
    </row>
    <row r="587" spans="2:19" s="187" customFormat="1" ht="18" customHeight="1">
      <c r="B587" s="201"/>
      <c r="C587" s="201"/>
      <c r="D587" s="201"/>
      <c r="E587" s="201"/>
      <c r="F587" s="201"/>
      <c r="G587" s="201"/>
      <c r="H587" s="201"/>
      <c r="I587" s="201"/>
      <c r="J587" s="201"/>
      <c r="K587" s="201"/>
      <c r="L587" s="201"/>
      <c r="M587" s="201"/>
      <c r="N587" s="201"/>
      <c r="O587" s="201"/>
      <c r="P587" s="201"/>
      <c r="Q587" s="201"/>
      <c r="R587" s="201"/>
      <c r="S587" s="201"/>
    </row>
    <row r="588" spans="2:19" s="187" customFormat="1" ht="18" customHeight="1">
      <c r="B588" s="201"/>
      <c r="C588" s="201"/>
      <c r="D588" s="201"/>
      <c r="E588" s="201"/>
      <c r="F588" s="201"/>
      <c r="G588" s="201"/>
      <c r="H588" s="201"/>
      <c r="I588" s="201"/>
      <c r="J588" s="201"/>
      <c r="K588" s="201"/>
      <c r="L588" s="201"/>
      <c r="M588" s="201"/>
      <c r="N588" s="201"/>
      <c r="O588" s="201"/>
      <c r="P588" s="201"/>
      <c r="Q588" s="201"/>
      <c r="R588" s="201"/>
      <c r="S588" s="201"/>
    </row>
    <row r="589" spans="2:19" s="187" customFormat="1" ht="18" customHeight="1">
      <c r="B589" s="201"/>
      <c r="C589" s="201"/>
      <c r="D589" s="201"/>
      <c r="E589" s="201"/>
      <c r="F589" s="201"/>
      <c r="G589" s="201"/>
      <c r="H589" s="201"/>
      <c r="I589" s="201"/>
      <c r="J589" s="201"/>
      <c r="K589" s="201"/>
      <c r="L589" s="201"/>
      <c r="M589" s="201"/>
      <c r="N589" s="201"/>
      <c r="O589" s="201"/>
      <c r="P589" s="201"/>
      <c r="Q589" s="201"/>
      <c r="R589" s="201"/>
      <c r="S589" s="201"/>
    </row>
    <row r="590" spans="2:19" s="187" customFormat="1" ht="18" customHeight="1">
      <c r="B590" s="201"/>
      <c r="C590" s="201"/>
      <c r="D590" s="201"/>
      <c r="E590" s="201"/>
      <c r="F590" s="201"/>
      <c r="G590" s="201"/>
      <c r="H590" s="201"/>
      <c r="I590" s="201"/>
      <c r="J590" s="201"/>
      <c r="K590" s="201"/>
      <c r="L590" s="201"/>
      <c r="M590" s="201"/>
      <c r="N590" s="201"/>
      <c r="O590" s="201"/>
      <c r="P590" s="201"/>
      <c r="Q590" s="201"/>
      <c r="R590" s="201"/>
      <c r="S590" s="201"/>
    </row>
    <row r="591" spans="2:19" s="187" customFormat="1" ht="18" customHeight="1">
      <c r="B591" s="201"/>
      <c r="C591" s="201"/>
      <c r="D591" s="201"/>
      <c r="E591" s="201"/>
      <c r="F591" s="201"/>
      <c r="G591" s="201"/>
      <c r="H591" s="201"/>
      <c r="I591" s="201"/>
      <c r="J591" s="201"/>
      <c r="K591" s="201"/>
      <c r="L591" s="201"/>
      <c r="M591" s="201"/>
      <c r="N591" s="201"/>
      <c r="O591" s="201"/>
      <c r="P591" s="201"/>
      <c r="Q591" s="201"/>
      <c r="R591" s="201"/>
      <c r="S591" s="201"/>
    </row>
    <row r="592" spans="2:19" s="187" customFormat="1" ht="18" customHeight="1">
      <c r="B592" s="201"/>
      <c r="C592" s="201"/>
      <c r="D592" s="201"/>
      <c r="E592" s="201"/>
      <c r="F592" s="201"/>
      <c r="G592" s="201"/>
      <c r="H592" s="201"/>
      <c r="I592" s="201"/>
      <c r="J592" s="201"/>
      <c r="K592" s="201"/>
      <c r="L592" s="201"/>
      <c r="M592" s="201"/>
      <c r="N592" s="201"/>
      <c r="O592" s="201"/>
      <c r="P592" s="201"/>
      <c r="Q592" s="201"/>
      <c r="R592" s="201"/>
      <c r="S592" s="201"/>
    </row>
    <row r="593" spans="2:19" s="187" customFormat="1" ht="18" customHeight="1">
      <c r="B593" s="201"/>
      <c r="C593" s="201"/>
      <c r="D593" s="201"/>
      <c r="E593" s="201"/>
      <c r="F593" s="201"/>
      <c r="G593" s="201"/>
      <c r="H593" s="201"/>
      <c r="I593" s="201"/>
      <c r="J593" s="201"/>
      <c r="K593" s="201"/>
      <c r="L593" s="201"/>
      <c r="M593" s="201"/>
      <c r="N593" s="201"/>
      <c r="O593" s="201"/>
      <c r="P593" s="201"/>
      <c r="Q593" s="201"/>
      <c r="R593" s="201"/>
      <c r="S593" s="201"/>
    </row>
    <row r="594" spans="2:19" s="187" customFormat="1" ht="18" customHeight="1">
      <c r="B594" s="201"/>
      <c r="C594" s="201"/>
      <c r="D594" s="201"/>
      <c r="E594" s="201"/>
      <c r="F594" s="201"/>
      <c r="G594" s="201"/>
      <c r="H594" s="201"/>
      <c r="I594" s="201"/>
      <c r="J594" s="201"/>
      <c r="K594" s="201"/>
      <c r="L594" s="201"/>
      <c r="M594" s="201"/>
      <c r="N594" s="201"/>
      <c r="O594" s="201"/>
      <c r="P594" s="201"/>
      <c r="Q594" s="201"/>
      <c r="R594" s="201"/>
      <c r="S594" s="201"/>
    </row>
    <row r="595" spans="2:19" s="187" customFormat="1" ht="18" customHeight="1">
      <c r="B595" s="201"/>
      <c r="C595" s="201"/>
      <c r="D595" s="201"/>
      <c r="E595" s="201"/>
      <c r="F595" s="201"/>
      <c r="G595" s="201"/>
      <c r="H595" s="201"/>
      <c r="I595" s="201"/>
      <c r="J595" s="201"/>
      <c r="K595" s="201"/>
      <c r="L595" s="201"/>
      <c r="M595" s="201"/>
      <c r="N595" s="201"/>
      <c r="O595" s="201"/>
      <c r="P595" s="201"/>
      <c r="Q595" s="201"/>
      <c r="R595" s="201"/>
      <c r="S595" s="201"/>
    </row>
    <row r="596" spans="2:19" s="187" customFormat="1" ht="18" customHeight="1">
      <c r="B596" s="201"/>
      <c r="C596" s="201"/>
      <c r="D596" s="201"/>
      <c r="E596" s="201"/>
      <c r="F596" s="201"/>
      <c r="G596" s="201"/>
      <c r="H596" s="201"/>
      <c r="I596" s="201"/>
      <c r="J596" s="201"/>
      <c r="K596" s="201"/>
      <c r="L596" s="201"/>
      <c r="M596" s="201"/>
      <c r="N596" s="201"/>
      <c r="O596" s="201"/>
      <c r="P596" s="201"/>
      <c r="Q596" s="201"/>
      <c r="R596" s="201"/>
      <c r="S596" s="201"/>
    </row>
    <row r="597" spans="2:19" s="187" customFormat="1" ht="18" customHeight="1">
      <c r="B597" s="201"/>
      <c r="C597" s="201"/>
      <c r="D597" s="201"/>
      <c r="E597" s="201"/>
      <c r="F597" s="201"/>
      <c r="G597" s="201"/>
      <c r="H597" s="201"/>
      <c r="I597" s="201"/>
      <c r="J597" s="201"/>
      <c r="K597" s="201"/>
      <c r="L597" s="201"/>
      <c r="M597" s="201"/>
      <c r="N597" s="201"/>
      <c r="O597" s="201"/>
      <c r="P597" s="201"/>
      <c r="Q597" s="201"/>
      <c r="R597" s="201"/>
      <c r="S597" s="201"/>
    </row>
    <row r="598" spans="2:19" s="187" customFormat="1" ht="18" customHeight="1">
      <c r="B598" s="201"/>
      <c r="C598" s="201"/>
      <c r="D598" s="201"/>
      <c r="E598" s="201"/>
      <c r="F598" s="201"/>
      <c r="G598" s="201"/>
      <c r="H598" s="201"/>
      <c r="I598" s="201"/>
      <c r="J598" s="201"/>
      <c r="K598" s="201"/>
      <c r="L598" s="201"/>
      <c r="M598" s="201"/>
      <c r="N598" s="201"/>
      <c r="O598" s="201"/>
      <c r="P598" s="201"/>
      <c r="Q598" s="201"/>
      <c r="R598" s="201"/>
      <c r="S598" s="201"/>
    </row>
    <row r="599" spans="2:19" s="187" customFormat="1" ht="18" customHeight="1">
      <c r="B599" s="201"/>
      <c r="C599" s="201"/>
      <c r="D599" s="201"/>
      <c r="E599" s="201"/>
      <c r="F599" s="201"/>
      <c r="G599" s="201"/>
      <c r="H599" s="201"/>
      <c r="I599" s="201"/>
      <c r="J599" s="201"/>
      <c r="K599" s="201"/>
      <c r="L599" s="201"/>
      <c r="M599" s="201"/>
      <c r="N599" s="201"/>
      <c r="O599" s="201"/>
      <c r="P599" s="201"/>
      <c r="Q599" s="201"/>
      <c r="R599" s="201"/>
      <c r="S599" s="201"/>
    </row>
    <row r="600" spans="2:19" s="187" customFormat="1" ht="18" customHeight="1">
      <c r="B600" s="201"/>
      <c r="C600" s="201"/>
      <c r="D600" s="201"/>
      <c r="E600" s="201"/>
      <c r="F600" s="201"/>
      <c r="G600" s="201"/>
      <c r="H600" s="201"/>
      <c r="I600" s="201"/>
      <c r="J600" s="201"/>
      <c r="K600" s="201"/>
      <c r="L600" s="201"/>
      <c r="M600" s="201"/>
      <c r="N600" s="201"/>
      <c r="O600" s="201"/>
      <c r="P600" s="201"/>
      <c r="Q600" s="201"/>
      <c r="R600" s="201"/>
      <c r="S600" s="201"/>
    </row>
    <row r="601" spans="2:19" s="187" customFormat="1" ht="18" customHeight="1">
      <c r="B601" s="201"/>
      <c r="C601" s="201"/>
      <c r="D601" s="201"/>
      <c r="E601" s="201"/>
      <c r="F601" s="201"/>
      <c r="G601" s="201"/>
      <c r="H601" s="201"/>
      <c r="I601" s="201"/>
      <c r="J601" s="201"/>
      <c r="K601" s="201"/>
      <c r="L601" s="201"/>
      <c r="M601" s="201"/>
      <c r="N601" s="201"/>
      <c r="O601" s="201"/>
      <c r="P601" s="201"/>
      <c r="Q601" s="201"/>
      <c r="R601" s="201"/>
      <c r="S601" s="201"/>
    </row>
    <row r="602" spans="2:19" s="187" customFormat="1" ht="18" customHeight="1">
      <c r="B602" s="201"/>
      <c r="C602" s="201"/>
      <c r="D602" s="201"/>
      <c r="E602" s="201"/>
      <c r="F602" s="201"/>
      <c r="G602" s="201"/>
      <c r="H602" s="201"/>
      <c r="I602" s="201"/>
      <c r="J602" s="201"/>
      <c r="K602" s="201"/>
      <c r="L602" s="201"/>
      <c r="M602" s="201"/>
      <c r="N602" s="201"/>
      <c r="O602" s="201"/>
      <c r="P602" s="201"/>
      <c r="Q602" s="201"/>
      <c r="R602" s="201"/>
      <c r="S602" s="201"/>
    </row>
    <row r="603" spans="2:19" s="187" customFormat="1" ht="18" customHeight="1">
      <c r="B603" s="201"/>
      <c r="C603" s="201"/>
      <c r="D603" s="201"/>
      <c r="E603" s="201"/>
      <c r="F603" s="201"/>
      <c r="G603" s="201"/>
      <c r="H603" s="201"/>
      <c r="I603" s="201"/>
      <c r="J603" s="201"/>
      <c r="K603" s="201"/>
      <c r="L603" s="201"/>
      <c r="M603" s="201"/>
      <c r="N603" s="201"/>
      <c r="O603" s="201"/>
      <c r="P603" s="201"/>
      <c r="Q603" s="201"/>
      <c r="R603" s="201"/>
      <c r="S603" s="201"/>
    </row>
    <row r="604" spans="2:19" s="187" customFormat="1" ht="18" customHeight="1">
      <c r="B604" s="201"/>
      <c r="C604" s="201"/>
      <c r="D604" s="201"/>
      <c r="E604" s="201"/>
      <c r="F604" s="201"/>
      <c r="G604" s="201"/>
      <c r="H604" s="201"/>
      <c r="I604" s="201"/>
      <c r="J604" s="201"/>
      <c r="K604" s="201"/>
      <c r="L604" s="201"/>
      <c r="M604" s="201"/>
      <c r="N604" s="201"/>
      <c r="O604" s="201"/>
      <c r="P604" s="201"/>
      <c r="Q604" s="201"/>
      <c r="R604" s="201"/>
      <c r="S604" s="201"/>
    </row>
    <row r="605" spans="2:19" s="187" customFormat="1" ht="18" customHeight="1">
      <c r="B605" s="201"/>
      <c r="C605" s="201"/>
      <c r="D605" s="201"/>
      <c r="E605" s="201"/>
      <c r="F605" s="201"/>
      <c r="G605" s="201"/>
      <c r="H605" s="201"/>
      <c r="I605" s="201"/>
      <c r="J605" s="201"/>
      <c r="K605" s="201"/>
      <c r="L605" s="201"/>
      <c r="M605" s="201"/>
      <c r="N605" s="201"/>
      <c r="O605" s="201"/>
      <c r="P605" s="201"/>
      <c r="Q605" s="201"/>
      <c r="R605" s="201"/>
      <c r="S605" s="201"/>
    </row>
    <row r="606" spans="2:19" s="187" customFormat="1" ht="18" customHeight="1">
      <c r="B606" s="201"/>
      <c r="C606" s="201"/>
      <c r="D606" s="201"/>
      <c r="E606" s="201"/>
      <c r="F606" s="201"/>
      <c r="G606" s="201"/>
      <c r="H606" s="201"/>
      <c r="I606" s="201"/>
      <c r="J606" s="201"/>
      <c r="K606" s="201"/>
      <c r="L606" s="201"/>
      <c r="M606" s="201"/>
      <c r="N606" s="201"/>
      <c r="O606" s="201"/>
      <c r="P606" s="201"/>
      <c r="Q606" s="201"/>
      <c r="R606" s="201"/>
      <c r="S606" s="201"/>
    </row>
    <row r="607" spans="2:19" s="187" customFormat="1" ht="18" customHeight="1">
      <c r="B607" s="201"/>
      <c r="C607" s="201"/>
      <c r="D607" s="201"/>
      <c r="E607" s="201"/>
      <c r="F607" s="201"/>
      <c r="G607" s="201"/>
      <c r="H607" s="201"/>
      <c r="I607" s="201"/>
      <c r="J607" s="201"/>
      <c r="K607" s="201"/>
      <c r="L607" s="201"/>
      <c r="M607" s="201"/>
      <c r="N607" s="201"/>
      <c r="O607" s="201"/>
      <c r="P607" s="201"/>
      <c r="Q607" s="201"/>
      <c r="R607" s="201"/>
      <c r="S607" s="201"/>
    </row>
    <row r="608" spans="2:19" s="187" customFormat="1" ht="18" customHeight="1">
      <c r="B608" s="201"/>
      <c r="C608" s="201"/>
      <c r="D608" s="201"/>
      <c r="E608" s="201"/>
      <c r="F608" s="201"/>
      <c r="G608" s="201"/>
      <c r="H608" s="201"/>
      <c r="I608" s="201"/>
      <c r="J608" s="201"/>
      <c r="K608" s="201"/>
      <c r="L608" s="201"/>
      <c r="M608" s="201"/>
      <c r="N608" s="201"/>
      <c r="O608" s="201"/>
      <c r="P608" s="201"/>
      <c r="Q608" s="201"/>
      <c r="R608" s="201"/>
      <c r="S608" s="201"/>
    </row>
    <row r="609" spans="2:19" s="187" customFormat="1" ht="18" customHeight="1">
      <c r="B609" s="201"/>
      <c r="C609" s="201"/>
      <c r="D609" s="201"/>
      <c r="E609" s="201"/>
      <c r="F609" s="201"/>
      <c r="G609" s="201"/>
      <c r="H609" s="201"/>
      <c r="I609" s="201"/>
      <c r="J609" s="201"/>
      <c r="K609" s="201"/>
      <c r="L609" s="201"/>
      <c r="M609" s="201"/>
      <c r="N609" s="201"/>
      <c r="O609" s="201"/>
      <c r="P609" s="201"/>
      <c r="Q609" s="201"/>
      <c r="R609" s="201"/>
      <c r="S609" s="201"/>
    </row>
    <row r="610" spans="2:19" s="187" customFormat="1" ht="18" customHeight="1">
      <c r="B610" s="201"/>
      <c r="C610" s="201"/>
      <c r="D610" s="201"/>
      <c r="E610" s="201"/>
      <c r="F610" s="201"/>
      <c r="G610" s="201"/>
      <c r="H610" s="201"/>
      <c r="I610" s="201"/>
      <c r="J610" s="201"/>
      <c r="K610" s="201"/>
      <c r="L610" s="201"/>
      <c r="M610" s="201"/>
      <c r="N610" s="201"/>
      <c r="O610" s="201"/>
      <c r="P610" s="201"/>
      <c r="Q610" s="201"/>
      <c r="R610" s="201"/>
      <c r="S610" s="201"/>
    </row>
    <row r="611" spans="2:19" s="187" customFormat="1" ht="18" customHeight="1">
      <c r="B611" s="201"/>
      <c r="C611" s="201"/>
      <c r="D611" s="201"/>
      <c r="E611" s="201"/>
      <c r="F611" s="201"/>
      <c r="G611" s="201"/>
      <c r="H611" s="201"/>
      <c r="I611" s="201"/>
      <c r="J611" s="201"/>
      <c r="K611" s="201"/>
      <c r="L611" s="201"/>
      <c r="M611" s="201"/>
      <c r="N611" s="201"/>
      <c r="O611" s="201"/>
      <c r="P611" s="201"/>
      <c r="Q611" s="201"/>
      <c r="R611" s="201"/>
      <c r="S611" s="201"/>
    </row>
    <row r="612" spans="2:19" s="187" customFormat="1" ht="18" customHeight="1">
      <c r="B612" s="201"/>
      <c r="C612" s="201"/>
      <c r="D612" s="201"/>
      <c r="E612" s="201"/>
      <c r="F612" s="201"/>
      <c r="G612" s="201"/>
      <c r="H612" s="201"/>
      <c r="I612" s="201"/>
      <c r="J612" s="201"/>
      <c r="K612" s="201"/>
      <c r="L612" s="201"/>
      <c r="M612" s="201"/>
      <c r="N612" s="201"/>
      <c r="O612" s="201"/>
      <c r="P612" s="201"/>
      <c r="Q612" s="201"/>
      <c r="R612" s="201"/>
      <c r="S612" s="201"/>
    </row>
    <row r="613" spans="2:19" s="187" customFormat="1" ht="18" customHeight="1">
      <c r="B613" s="201"/>
      <c r="C613" s="201"/>
      <c r="D613" s="201"/>
      <c r="E613" s="201"/>
      <c r="F613" s="201"/>
      <c r="G613" s="201"/>
      <c r="H613" s="201"/>
      <c r="I613" s="201"/>
      <c r="J613" s="201"/>
      <c r="K613" s="201"/>
      <c r="L613" s="201"/>
      <c r="M613" s="201"/>
      <c r="N613" s="201"/>
      <c r="O613" s="201"/>
      <c r="P613" s="201"/>
      <c r="Q613" s="201"/>
      <c r="R613" s="201"/>
      <c r="S613" s="201"/>
    </row>
    <row r="614" spans="2:19" s="187" customFormat="1" ht="18" customHeight="1">
      <c r="B614" s="201"/>
      <c r="C614" s="201"/>
      <c r="D614" s="201"/>
      <c r="E614" s="201"/>
      <c r="F614" s="201"/>
      <c r="G614" s="201"/>
      <c r="H614" s="201"/>
      <c r="I614" s="201"/>
      <c r="J614" s="201"/>
      <c r="K614" s="201"/>
      <c r="L614" s="201"/>
      <c r="M614" s="201"/>
      <c r="N614" s="201"/>
      <c r="O614" s="201"/>
      <c r="P614" s="201"/>
      <c r="Q614" s="201"/>
      <c r="R614" s="201"/>
      <c r="S614" s="201"/>
    </row>
    <row r="615" spans="2:19" s="187" customFormat="1" ht="18" customHeight="1">
      <c r="B615" s="201"/>
      <c r="C615" s="201"/>
      <c r="D615" s="201"/>
      <c r="E615" s="201"/>
      <c r="F615" s="201"/>
      <c r="G615" s="201"/>
      <c r="H615" s="201"/>
      <c r="I615" s="201"/>
      <c r="J615" s="201"/>
      <c r="K615" s="201"/>
      <c r="L615" s="201"/>
      <c r="M615" s="201"/>
      <c r="N615" s="201"/>
      <c r="O615" s="201"/>
      <c r="P615" s="201"/>
      <c r="Q615" s="201"/>
      <c r="R615" s="201"/>
      <c r="S615" s="201"/>
    </row>
    <row r="616" spans="2:19" s="187" customFormat="1" ht="18" customHeight="1">
      <c r="B616" s="201"/>
      <c r="C616" s="201"/>
      <c r="D616" s="201"/>
      <c r="E616" s="201"/>
      <c r="F616" s="201"/>
      <c r="G616" s="201"/>
      <c r="H616" s="201"/>
      <c r="I616" s="201"/>
      <c r="J616" s="201"/>
      <c r="K616" s="201"/>
      <c r="L616" s="201"/>
      <c r="M616" s="201"/>
      <c r="N616" s="201"/>
      <c r="O616" s="201"/>
      <c r="P616" s="201"/>
      <c r="Q616" s="201"/>
      <c r="R616" s="201"/>
      <c r="S616" s="201"/>
    </row>
    <row r="617" spans="2:19" s="187" customFormat="1" ht="18" customHeight="1">
      <c r="B617" s="201"/>
      <c r="C617" s="201"/>
      <c r="D617" s="201"/>
      <c r="E617" s="201"/>
      <c r="F617" s="201"/>
      <c r="G617" s="201"/>
      <c r="H617" s="201"/>
      <c r="I617" s="201"/>
      <c r="J617" s="201"/>
      <c r="K617" s="201"/>
      <c r="L617" s="201"/>
      <c r="M617" s="201"/>
      <c r="N617" s="201"/>
      <c r="O617" s="201"/>
      <c r="P617" s="201"/>
      <c r="Q617" s="201"/>
      <c r="R617" s="201"/>
      <c r="S617" s="201"/>
    </row>
    <row r="618" spans="2:19" s="187" customFormat="1" ht="18" customHeight="1">
      <c r="B618" s="201"/>
      <c r="C618" s="201"/>
      <c r="D618" s="201"/>
      <c r="E618" s="201"/>
      <c r="F618" s="201"/>
      <c r="G618" s="201"/>
      <c r="H618" s="201"/>
      <c r="I618" s="201"/>
      <c r="J618" s="201"/>
      <c r="K618" s="201"/>
      <c r="L618" s="201"/>
      <c r="M618" s="201"/>
      <c r="N618" s="201"/>
      <c r="O618" s="201"/>
      <c r="P618" s="201"/>
      <c r="Q618" s="201"/>
      <c r="R618" s="201"/>
      <c r="S618" s="201"/>
    </row>
    <row r="619" spans="2:19" s="187" customFormat="1" ht="18" customHeight="1">
      <c r="B619" s="201"/>
      <c r="C619" s="201"/>
      <c r="D619" s="201"/>
      <c r="E619" s="201"/>
      <c r="F619" s="201"/>
      <c r="G619" s="201"/>
      <c r="H619" s="201"/>
      <c r="I619" s="201"/>
      <c r="J619" s="201"/>
      <c r="K619" s="201"/>
      <c r="L619" s="201"/>
      <c r="M619" s="201"/>
      <c r="N619" s="201"/>
      <c r="O619" s="201"/>
      <c r="P619" s="201"/>
      <c r="Q619" s="201"/>
      <c r="R619" s="201"/>
      <c r="S619" s="201"/>
    </row>
    <row r="620" spans="2:19" s="187" customFormat="1" ht="18" customHeight="1">
      <c r="B620" s="201"/>
      <c r="C620" s="201"/>
      <c r="D620" s="201"/>
      <c r="E620" s="201"/>
      <c r="F620" s="201"/>
      <c r="G620" s="201"/>
      <c r="H620" s="201"/>
      <c r="I620" s="201"/>
      <c r="J620" s="201"/>
      <c r="K620" s="201"/>
      <c r="L620" s="201"/>
      <c r="M620" s="201"/>
      <c r="N620" s="201"/>
      <c r="O620" s="201"/>
      <c r="P620" s="201"/>
      <c r="Q620" s="201"/>
      <c r="R620" s="201"/>
      <c r="S620" s="201"/>
    </row>
    <row r="621" spans="2:19" s="187" customFormat="1" ht="18" customHeight="1">
      <c r="B621" s="201"/>
      <c r="C621" s="201"/>
      <c r="D621" s="201"/>
      <c r="E621" s="201"/>
      <c r="F621" s="201"/>
      <c r="G621" s="201"/>
      <c r="H621" s="201"/>
      <c r="I621" s="201"/>
      <c r="J621" s="201"/>
      <c r="K621" s="201"/>
      <c r="L621" s="201"/>
      <c r="M621" s="201"/>
      <c r="N621" s="201"/>
      <c r="O621" s="201"/>
      <c r="P621" s="201"/>
      <c r="Q621" s="201"/>
      <c r="R621" s="201"/>
      <c r="S621" s="201"/>
    </row>
    <row r="622" spans="2:19" s="187" customFormat="1" ht="18" customHeight="1">
      <c r="B622" s="201"/>
      <c r="C622" s="201"/>
      <c r="D622" s="201"/>
      <c r="E622" s="201"/>
      <c r="F622" s="201"/>
      <c r="G622" s="201"/>
      <c r="H622" s="201"/>
      <c r="I622" s="201"/>
      <c r="J622" s="201"/>
      <c r="K622" s="201"/>
      <c r="L622" s="201"/>
      <c r="M622" s="201"/>
      <c r="N622" s="201"/>
      <c r="O622" s="201"/>
      <c r="P622" s="201"/>
      <c r="Q622" s="201"/>
      <c r="R622" s="201"/>
      <c r="S622" s="201"/>
    </row>
    <row r="623" spans="2:19" s="187" customFormat="1" ht="18" customHeight="1">
      <c r="B623" s="201"/>
      <c r="C623" s="201"/>
      <c r="D623" s="201"/>
      <c r="E623" s="201"/>
      <c r="F623" s="201"/>
      <c r="G623" s="201"/>
      <c r="H623" s="201"/>
      <c r="I623" s="201"/>
      <c r="J623" s="201"/>
      <c r="K623" s="201"/>
      <c r="L623" s="201"/>
      <c r="M623" s="201"/>
      <c r="N623" s="201"/>
      <c r="O623" s="201"/>
      <c r="P623" s="201"/>
      <c r="Q623" s="201"/>
      <c r="R623" s="201"/>
      <c r="S623" s="201"/>
    </row>
    <row r="624" spans="2:19" s="187" customFormat="1" ht="18" customHeight="1">
      <c r="B624" s="201"/>
      <c r="C624" s="201"/>
      <c r="D624" s="201"/>
      <c r="E624" s="201"/>
      <c r="F624" s="201"/>
      <c r="G624" s="201"/>
      <c r="H624" s="201"/>
      <c r="I624" s="201"/>
      <c r="J624" s="201"/>
      <c r="K624" s="201"/>
      <c r="L624" s="201"/>
      <c r="M624" s="201"/>
      <c r="N624" s="201"/>
      <c r="O624" s="201"/>
      <c r="P624" s="201"/>
      <c r="Q624" s="201"/>
      <c r="R624" s="201"/>
      <c r="S624" s="201"/>
    </row>
    <row r="625" spans="2:19" s="187" customFormat="1" ht="18" customHeight="1">
      <c r="B625" s="201"/>
      <c r="C625" s="201"/>
      <c r="D625" s="201"/>
      <c r="E625" s="201"/>
      <c r="F625" s="201"/>
      <c r="G625" s="201"/>
      <c r="H625" s="201"/>
      <c r="I625" s="201"/>
      <c r="J625" s="201"/>
      <c r="K625" s="201"/>
      <c r="L625" s="201"/>
      <c r="M625" s="201"/>
      <c r="N625" s="201"/>
      <c r="O625" s="201"/>
      <c r="P625" s="201"/>
      <c r="Q625" s="201"/>
      <c r="R625" s="201"/>
      <c r="S625" s="201"/>
    </row>
    <row r="626" spans="2:19" s="187" customFormat="1" ht="18" customHeight="1">
      <c r="B626" s="201"/>
      <c r="C626" s="201"/>
      <c r="D626" s="201"/>
      <c r="E626" s="201"/>
      <c r="F626" s="201"/>
      <c r="G626" s="201"/>
      <c r="H626" s="201"/>
      <c r="I626" s="201"/>
      <c r="J626" s="201"/>
      <c r="K626" s="201"/>
      <c r="L626" s="201"/>
      <c r="M626" s="201"/>
      <c r="N626" s="201"/>
      <c r="O626" s="201"/>
      <c r="P626" s="201"/>
      <c r="Q626" s="201"/>
      <c r="R626" s="201"/>
      <c r="S626" s="201"/>
    </row>
    <row r="627" spans="2:19" s="187" customFormat="1" ht="18" customHeight="1">
      <c r="B627" s="201"/>
      <c r="C627" s="201"/>
      <c r="D627" s="201"/>
      <c r="E627" s="201"/>
      <c r="F627" s="201"/>
      <c r="G627" s="201"/>
      <c r="H627" s="201"/>
      <c r="I627" s="201"/>
      <c r="J627" s="201"/>
      <c r="K627" s="201"/>
      <c r="L627" s="201"/>
      <c r="M627" s="201"/>
      <c r="N627" s="201"/>
      <c r="O627" s="201"/>
      <c r="P627" s="201"/>
      <c r="Q627" s="201"/>
      <c r="R627" s="201"/>
      <c r="S627" s="201"/>
    </row>
    <row r="628" spans="2:19" s="187" customFormat="1" ht="18" customHeight="1">
      <c r="B628" s="201"/>
      <c r="C628" s="201"/>
      <c r="D628" s="201"/>
      <c r="E628" s="201"/>
      <c r="F628" s="201"/>
      <c r="G628" s="201"/>
      <c r="H628" s="201"/>
      <c r="I628" s="201"/>
      <c r="J628" s="201"/>
      <c r="K628" s="201"/>
      <c r="L628" s="201"/>
      <c r="M628" s="201"/>
      <c r="N628" s="201"/>
      <c r="O628" s="201"/>
      <c r="P628" s="201"/>
      <c r="Q628" s="201"/>
      <c r="R628" s="201"/>
      <c r="S628" s="201"/>
    </row>
    <row r="629" spans="2:19" s="187" customFormat="1" ht="18" customHeight="1">
      <c r="B629" s="201"/>
      <c r="C629" s="201"/>
      <c r="D629" s="201"/>
      <c r="E629" s="201"/>
      <c r="F629" s="201"/>
      <c r="G629" s="201"/>
      <c r="H629" s="201"/>
      <c r="I629" s="201"/>
      <c r="J629" s="201"/>
      <c r="K629" s="201"/>
      <c r="L629" s="201"/>
      <c r="M629" s="201"/>
      <c r="N629" s="201"/>
      <c r="O629" s="201"/>
      <c r="P629" s="201"/>
      <c r="Q629" s="201"/>
      <c r="R629" s="201"/>
      <c r="S629" s="201"/>
    </row>
    <row r="630" spans="2:19" s="187" customFormat="1" ht="18" customHeight="1">
      <c r="B630" s="201"/>
      <c r="C630" s="201"/>
      <c r="D630" s="201"/>
      <c r="E630" s="201"/>
      <c r="F630" s="201"/>
      <c r="G630" s="201"/>
      <c r="H630" s="201"/>
      <c r="I630" s="201"/>
      <c r="J630" s="201"/>
      <c r="K630" s="201"/>
      <c r="L630" s="201"/>
      <c r="M630" s="201"/>
      <c r="N630" s="201"/>
      <c r="O630" s="201"/>
      <c r="P630" s="201"/>
      <c r="Q630" s="201"/>
      <c r="R630" s="201"/>
      <c r="S630" s="201"/>
    </row>
    <row r="631" spans="2:19" s="187" customFormat="1" ht="18" customHeight="1">
      <c r="B631" s="201"/>
      <c r="C631" s="201"/>
      <c r="D631" s="201"/>
      <c r="E631" s="201"/>
      <c r="F631" s="201"/>
      <c r="G631" s="201"/>
      <c r="H631" s="201"/>
      <c r="I631" s="201"/>
      <c r="J631" s="201"/>
      <c r="K631" s="201"/>
      <c r="L631" s="201"/>
      <c r="M631" s="201"/>
      <c r="N631" s="201"/>
      <c r="O631" s="201"/>
      <c r="P631" s="201"/>
      <c r="Q631" s="201"/>
      <c r="R631" s="201"/>
      <c r="S631" s="201"/>
    </row>
    <row r="632" spans="2:19" s="187" customFormat="1" ht="18" customHeight="1">
      <c r="B632" s="201"/>
      <c r="C632" s="201"/>
      <c r="D632" s="201"/>
      <c r="E632" s="201"/>
      <c r="F632" s="201"/>
      <c r="G632" s="201"/>
      <c r="H632" s="201"/>
      <c r="I632" s="201"/>
      <c r="J632" s="201"/>
      <c r="K632" s="201"/>
      <c r="L632" s="201"/>
      <c r="M632" s="201"/>
      <c r="N632" s="201"/>
      <c r="O632" s="201"/>
      <c r="P632" s="201"/>
      <c r="Q632" s="201"/>
      <c r="R632" s="201"/>
      <c r="S632" s="201"/>
    </row>
    <row r="633" spans="2:19" s="187" customFormat="1" ht="18" customHeight="1">
      <c r="B633" s="201"/>
      <c r="C633" s="201"/>
      <c r="D633" s="201"/>
      <c r="E633" s="201"/>
      <c r="F633" s="201"/>
      <c r="G633" s="201"/>
      <c r="H633" s="201"/>
      <c r="I633" s="201"/>
      <c r="J633" s="201"/>
      <c r="K633" s="201"/>
      <c r="L633" s="201"/>
      <c r="M633" s="201"/>
      <c r="N633" s="201"/>
      <c r="O633" s="201"/>
      <c r="P633" s="201"/>
      <c r="Q633" s="201"/>
      <c r="R633" s="201"/>
      <c r="S633" s="201"/>
    </row>
    <row r="634" spans="2:19" s="187" customFormat="1" ht="18" customHeight="1">
      <c r="B634" s="201"/>
      <c r="C634" s="201"/>
      <c r="D634" s="201"/>
      <c r="E634" s="201"/>
      <c r="F634" s="201"/>
      <c r="G634" s="201"/>
      <c r="H634" s="201"/>
      <c r="I634" s="201"/>
      <c r="J634" s="201"/>
      <c r="K634" s="201"/>
      <c r="L634" s="201"/>
      <c r="M634" s="201"/>
      <c r="N634" s="201"/>
      <c r="O634" s="201"/>
      <c r="P634" s="201"/>
      <c r="Q634" s="201"/>
      <c r="R634" s="201"/>
      <c r="S634" s="201"/>
    </row>
    <row r="635" spans="2:19" s="187" customFormat="1" ht="18" customHeight="1">
      <c r="B635" s="201"/>
      <c r="C635" s="201"/>
      <c r="D635" s="201"/>
      <c r="E635" s="201"/>
      <c r="F635" s="201"/>
      <c r="G635" s="201"/>
      <c r="H635" s="201"/>
      <c r="I635" s="201"/>
      <c r="J635" s="201"/>
      <c r="K635" s="201"/>
      <c r="L635" s="201"/>
      <c r="M635" s="201"/>
      <c r="N635" s="201"/>
      <c r="O635" s="201"/>
      <c r="P635" s="201"/>
      <c r="Q635" s="201"/>
      <c r="R635" s="201"/>
      <c r="S635" s="201"/>
    </row>
    <row r="636" spans="2:19" s="187" customFormat="1" ht="18" customHeight="1">
      <c r="B636" s="201"/>
      <c r="C636" s="201"/>
      <c r="D636" s="201"/>
      <c r="E636" s="201"/>
      <c r="F636" s="201"/>
      <c r="G636" s="201"/>
      <c r="H636" s="201"/>
      <c r="I636" s="201"/>
      <c r="J636" s="201"/>
      <c r="K636" s="201"/>
      <c r="L636" s="201"/>
      <c r="M636" s="201"/>
      <c r="N636" s="201"/>
      <c r="O636" s="201"/>
      <c r="P636" s="201"/>
      <c r="Q636" s="201"/>
      <c r="R636" s="201"/>
      <c r="S636" s="201"/>
    </row>
    <row r="637" spans="2:19" s="187" customFormat="1" ht="18" customHeight="1">
      <c r="B637" s="201"/>
      <c r="C637" s="201"/>
      <c r="D637" s="201"/>
      <c r="E637" s="201"/>
      <c r="F637" s="201"/>
      <c r="G637" s="201"/>
      <c r="H637" s="201"/>
      <c r="I637" s="201"/>
      <c r="J637" s="201"/>
      <c r="K637" s="201"/>
      <c r="L637" s="201"/>
      <c r="M637" s="201"/>
      <c r="N637" s="201"/>
      <c r="O637" s="201"/>
      <c r="P637" s="201"/>
      <c r="Q637" s="201"/>
      <c r="R637" s="201"/>
      <c r="S637" s="201"/>
    </row>
    <row r="638" spans="2:19" s="187" customFormat="1" ht="18" customHeight="1">
      <c r="B638" s="201"/>
      <c r="C638" s="201"/>
      <c r="D638" s="201"/>
      <c r="E638" s="201"/>
      <c r="F638" s="201"/>
      <c r="G638" s="201"/>
      <c r="H638" s="201"/>
      <c r="I638" s="201"/>
      <c r="J638" s="201"/>
      <c r="K638" s="201"/>
      <c r="L638" s="201"/>
      <c r="M638" s="201"/>
      <c r="N638" s="201"/>
      <c r="O638" s="201"/>
      <c r="P638" s="201"/>
      <c r="Q638" s="201"/>
      <c r="R638" s="201"/>
      <c r="S638" s="201"/>
    </row>
    <row r="639" spans="2:19" s="187" customFormat="1" ht="18" customHeight="1">
      <c r="B639" s="201"/>
      <c r="C639" s="201"/>
      <c r="D639" s="201"/>
      <c r="E639" s="201"/>
      <c r="F639" s="201"/>
      <c r="G639" s="201"/>
      <c r="H639" s="201"/>
      <c r="I639" s="201"/>
      <c r="J639" s="201"/>
      <c r="K639" s="201"/>
      <c r="L639" s="201"/>
      <c r="M639" s="201"/>
      <c r="N639" s="201"/>
      <c r="O639" s="201"/>
      <c r="P639" s="201"/>
      <c r="Q639" s="201"/>
      <c r="R639" s="201"/>
      <c r="S639" s="201"/>
    </row>
    <row r="640" spans="2:19" s="187" customFormat="1" ht="18" customHeight="1">
      <c r="B640" s="201"/>
      <c r="C640" s="201"/>
      <c r="D640" s="201"/>
      <c r="E640" s="201"/>
      <c r="F640" s="201"/>
      <c r="G640" s="201"/>
      <c r="H640" s="201"/>
      <c r="I640" s="201"/>
      <c r="J640" s="201"/>
      <c r="K640" s="201"/>
      <c r="L640" s="201"/>
      <c r="M640" s="201"/>
      <c r="N640" s="201"/>
      <c r="O640" s="201"/>
      <c r="P640" s="201"/>
      <c r="Q640" s="201"/>
      <c r="R640" s="201"/>
      <c r="S640" s="201"/>
    </row>
    <row r="641" spans="2:19" s="187" customFormat="1" ht="18" customHeight="1">
      <c r="B641" s="201"/>
      <c r="C641" s="201"/>
      <c r="D641" s="201"/>
      <c r="E641" s="201"/>
      <c r="F641" s="201"/>
      <c r="G641" s="201"/>
      <c r="H641" s="201"/>
      <c r="I641" s="201"/>
      <c r="J641" s="201"/>
      <c r="K641" s="201"/>
      <c r="L641" s="201"/>
      <c r="M641" s="201"/>
      <c r="N641" s="201"/>
      <c r="O641" s="201"/>
      <c r="P641" s="201"/>
      <c r="Q641" s="201"/>
      <c r="R641" s="201"/>
      <c r="S641" s="201"/>
    </row>
    <row r="642" spans="2:19" s="187" customFormat="1" ht="18" customHeight="1">
      <c r="B642" s="201"/>
      <c r="C642" s="201"/>
      <c r="D642" s="201"/>
      <c r="E642" s="201"/>
      <c r="F642" s="201"/>
      <c r="G642" s="201"/>
      <c r="H642" s="201"/>
      <c r="I642" s="201"/>
      <c r="J642" s="201"/>
      <c r="K642" s="201"/>
      <c r="L642" s="201"/>
      <c r="M642" s="201"/>
      <c r="N642" s="201"/>
      <c r="O642" s="201"/>
      <c r="P642" s="201"/>
      <c r="Q642" s="201"/>
      <c r="R642" s="201"/>
      <c r="S642" s="201"/>
    </row>
    <row r="643" spans="2:19" s="187" customFormat="1" ht="18" customHeight="1">
      <c r="B643" s="201"/>
      <c r="C643" s="201"/>
      <c r="D643" s="201"/>
      <c r="E643" s="201"/>
      <c r="F643" s="201"/>
      <c r="G643" s="201"/>
      <c r="H643" s="201"/>
      <c r="I643" s="201"/>
      <c r="J643" s="201"/>
      <c r="K643" s="201"/>
      <c r="L643" s="201"/>
      <c r="M643" s="201"/>
      <c r="N643" s="201"/>
      <c r="O643" s="201"/>
      <c r="P643" s="201"/>
      <c r="Q643" s="201"/>
      <c r="R643" s="201"/>
      <c r="S643" s="201"/>
    </row>
    <row r="644" spans="2:19" s="187" customFormat="1" ht="18" customHeight="1">
      <c r="B644" s="201"/>
      <c r="C644" s="201"/>
      <c r="D644" s="201"/>
      <c r="E644" s="201"/>
      <c r="F644" s="201"/>
      <c r="G644" s="201"/>
      <c r="H644" s="201"/>
      <c r="I644" s="201"/>
      <c r="J644" s="201"/>
      <c r="K644" s="201"/>
      <c r="L644" s="201"/>
      <c r="M644" s="201"/>
      <c r="N644" s="201"/>
      <c r="O644" s="201"/>
      <c r="P644" s="201"/>
      <c r="Q644" s="201"/>
      <c r="R644" s="201"/>
      <c r="S644" s="201"/>
    </row>
    <row r="645" spans="2:19" s="187" customFormat="1" ht="18" customHeight="1">
      <c r="B645" s="201"/>
      <c r="C645" s="201"/>
      <c r="D645" s="201"/>
      <c r="E645" s="201"/>
      <c r="F645" s="201"/>
      <c r="G645" s="201"/>
      <c r="H645" s="201"/>
      <c r="I645" s="201"/>
      <c r="J645" s="201"/>
      <c r="K645" s="201"/>
      <c r="L645" s="201"/>
      <c r="M645" s="201"/>
      <c r="N645" s="201"/>
      <c r="O645" s="201"/>
      <c r="P645" s="201"/>
      <c r="Q645" s="201"/>
      <c r="R645" s="201"/>
      <c r="S645" s="201"/>
    </row>
    <row r="646" spans="2:19" s="187" customFormat="1" ht="18" customHeight="1">
      <c r="B646" s="201"/>
      <c r="C646" s="201"/>
      <c r="D646" s="201"/>
      <c r="E646" s="201"/>
      <c r="F646" s="201"/>
      <c r="G646" s="201"/>
      <c r="H646" s="201"/>
      <c r="I646" s="201"/>
      <c r="J646" s="201"/>
      <c r="K646" s="201"/>
      <c r="L646" s="201"/>
      <c r="M646" s="201"/>
      <c r="N646" s="201"/>
      <c r="O646" s="201"/>
      <c r="P646" s="201"/>
      <c r="Q646" s="201"/>
      <c r="R646" s="201"/>
      <c r="S646" s="201"/>
    </row>
    <row r="647" spans="2:19" s="187" customFormat="1" ht="18" customHeight="1">
      <c r="B647" s="201"/>
      <c r="C647" s="201"/>
      <c r="D647" s="201"/>
      <c r="E647" s="201"/>
      <c r="F647" s="201"/>
      <c r="G647" s="201"/>
      <c r="H647" s="201"/>
      <c r="I647" s="201"/>
      <c r="J647" s="201"/>
      <c r="K647" s="201"/>
      <c r="L647" s="201"/>
      <c r="M647" s="201"/>
      <c r="N647" s="201"/>
      <c r="O647" s="201"/>
      <c r="P647" s="201"/>
      <c r="Q647" s="201"/>
      <c r="R647" s="201"/>
      <c r="S647" s="201"/>
    </row>
    <row r="648" spans="2:19" s="187" customFormat="1" ht="18" customHeight="1">
      <c r="B648" s="201"/>
      <c r="C648" s="201"/>
      <c r="D648" s="201"/>
      <c r="E648" s="201"/>
      <c r="F648" s="201"/>
      <c r="G648" s="201"/>
      <c r="H648" s="201"/>
      <c r="I648" s="201"/>
      <c r="J648" s="201"/>
      <c r="K648" s="201"/>
      <c r="L648" s="201"/>
      <c r="M648" s="201"/>
      <c r="N648" s="201"/>
      <c r="O648" s="201"/>
      <c r="P648" s="201"/>
      <c r="Q648" s="201"/>
      <c r="R648" s="201"/>
      <c r="S648" s="201"/>
    </row>
    <row r="649" spans="2:19" s="187" customFormat="1" ht="18" customHeight="1">
      <c r="B649" s="201"/>
      <c r="C649" s="201"/>
      <c r="D649" s="201"/>
      <c r="E649" s="201"/>
      <c r="F649" s="201"/>
      <c r="G649" s="201"/>
      <c r="H649" s="201"/>
      <c r="I649" s="201"/>
      <c r="J649" s="201"/>
      <c r="K649" s="201"/>
      <c r="L649" s="201"/>
      <c r="M649" s="201"/>
      <c r="N649" s="201"/>
      <c r="O649" s="201"/>
      <c r="P649" s="201"/>
      <c r="Q649" s="201"/>
      <c r="R649" s="201"/>
      <c r="S649" s="201"/>
    </row>
    <row r="650" spans="2:19" s="187" customFormat="1" ht="18" customHeight="1">
      <c r="B650" s="201"/>
      <c r="C650" s="201"/>
      <c r="D650" s="201"/>
      <c r="E650" s="201"/>
      <c r="F650" s="201"/>
      <c r="G650" s="201"/>
      <c r="H650" s="201"/>
      <c r="I650" s="201"/>
      <c r="J650" s="201"/>
      <c r="K650" s="201"/>
      <c r="L650" s="201"/>
      <c r="M650" s="201"/>
      <c r="N650" s="201"/>
      <c r="O650" s="201"/>
      <c r="P650" s="201"/>
      <c r="Q650" s="201"/>
      <c r="R650" s="201"/>
      <c r="S650" s="201"/>
    </row>
    <row r="651" spans="2:19" s="187" customFormat="1" ht="18" customHeight="1">
      <c r="B651" s="201"/>
      <c r="C651" s="201"/>
      <c r="D651" s="201"/>
      <c r="E651" s="201"/>
      <c r="F651" s="201"/>
      <c r="G651" s="201"/>
      <c r="H651" s="201"/>
      <c r="I651" s="201"/>
      <c r="J651" s="201"/>
      <c r="K651" s="201"/>
      <c r="L651" s="201"/>
      <c r="M651" s="201"/>
      <c r="N651" s="201"/>
      <c r="O651" s="201"/>
      <c r="P651" s="201"/>
      <c r="Q651" s="201"/>
      <c r="R651" s="201"/>
      <c r="S651" s="201"/>
    </row>
    <row r="652" spans="2:19" s="187" customFormat="1" ht="18" customHeight="1">
      <c r="B652" s="201"/>
      <c r="C652" s="201"/>
      <c r="D652" s="201"/>
      <c r="E652" s="201"/>
      <c r="F652" s="201"/>
      <c r="G652" s="201"/>
      <c r="H652" s="201"/>
      <c r="I652" s="201"/>
      <c r="J652" s="201"/>
      <c r="K652" s="201"/>
      <c r="L652" s="201"/>
      <c r="M652" s="201"/>
      <c r="N652" s="201"/>
      <c r="O652" s="201"/>
      <c r="P652" s="201"/>
      <c r="Q652" s="201"/>
      <c r="R652" s="201"/>
      <c r="S652" s="201"/>
    </row>
    <row r="653" spans="2:19" s="187" customFormat="1" ht="18" customHeight="1">
      <c r="B653" s="201"/>
      <c r="C653" s="201"/>
      <c r="D653" s="201"/>
      <c r="E653" s="201"/>
      <c r="F653" s="201"/>
      <c r="G653" s="201"/>
      <c r="H653" s="201"/>
      <c r="I653" s="201"/>
      <c r="J653" s="201"/>
      <c r="K653" s="201"/>
      <c r="L653" s="201"/>
      <c r="M653" s="201"/>
      <c r="N653" s="201"/>
      <c r="O653" s="201"/>
      <c r="P653" s="201"/>
      <c r="Q653" s="201"/>
      <c r="R653" s="201"/>
      <c r="S653" s="201"/>
    </row>
    <row r="654" spans="2:19" s="187" customFormat="1" ht="18" customHeight="1">
      <c r="B654" s="201"/>
      <c r="C654" s="201"/>
      <c r="D654" s="201"/>
      <c r="E654" s="201"/>
      <c r="F654" s="201"/>
      <c r="G654" s="201"/>
      <c r="H654" s="201"/>
      <c r="I654" s="201"/>
      <c r="J654" s="201"/>
      <c r="K654" s="201"/>
      <c r="L654" s="201"/>
      <c r="M654" s="201"/>
      <c r="N654" s="201"/>
      <c r="O654" s="201"/>
      <c r="P654" s="201"/>
      <c r="Q654" s="201"/>
      <c r="R654" s="201"/>
      <c r="S654" s="201"/>
    </row>
    <row r="655" spans="2:19" s="187" customFormat="1" ht="18" customHeight="1">
      <c r="B655" s="201"/>
      <c r="C655" s="201"/>
      <c r="D655" s="201"/>
      <c r="E655" s="201"/>
      <c r="F655" s="201"/>
      <c r="G655" s="201"/>
      <c r="H655" s="201"/>
      <c r="I655" s="201"/>
      <c r="J655" s="201"/>
      <c r="K655" s="201"/>
      <c r="L655" s="201"/>
      <c r="M655" s="201"/>
      <c r="N655" s="201"/>
      <c r="O655" s="201"/>
      <c r="P655" s="201"/>
      <c r="Q655" s="201"/>
      <c r="R655" s="201"/>
      <c r="S655" s="201"/>
    </row>
    <row r="656" spans="2:19" s="187" customFormat="1" ht="18" customHeight="1">
      <c r="B656" s="201"/>
      <c r="C656" s="201"/>
      <c r="D656" s="201"/>
      <c r="E656" s="201"/>
      <c r="F656" s="201"/>
      <c r="G656" s="201"/>
      <c r="H656" s="201"/>
      <c r="I656" s="201"/>
      <c r="J656" s="201"/>
      <c r="K656" s="201"/>
      <c r="L656" s="201"/>
      <c r="M656" s="201"/>
      <c r="N656" s="201"/>
      <c r="O656" s="201"/>
      <c r="P656" s="201"/>
      <c r="Q656" s="201"/>
      <c r="R656" s="201"/>
      <c r="S656" s="201"/>
    </row>
    <row r="657" spans="2:19" s="187" customFormat="1" ht="18" customHeight="1">
      <c r="B657" s="201"/>
      <c r="C657" s="201"/>
      <c r="D657" s="201"/>
      <c r="E657" s="201"/>
      <c r="F657" s="201"/>
      <c r="G657" s="201"/>
      <c r="H657" s="201"/>
      <c r="I657" s="201"/>
      <c r="J657" s="201"/>
      <c r="K657" s="201"/>
      <c r="L657" s="201"/>
      <c r="M657" s="201"/>
      <c r="N657" s="201"/>
      <c r="O657" s="201"/>
      <c r="P657" s="201"/>
      <c r="Q657" s="201"/>
      <c r="R657" s="201"/>
      <c r="S657" s="201"/>
    </row>
    <row r="658" spans="2:19" s="187" customFormat="1" ht="18" customHeight="1">
      <c r="B658" s="201"/>
      <c r="C658" s="201"/>
      <c r="D658" s="201"/>
      <c r="E658" s="201"/>
      <c r="F658" s="201"/>
      <c r="G658" s="201"/>
      <c r="H658" s="201"/>
      <c r="I658" s="201"/>
      <c r="J658" s="201"/>
      <c r="K658" s="201"/>
      <c r="L658" s="201"/>
      <c r="M658" s="201"/>
      <c r="N658" s="201"/>
      <c r="O658" s="201"/>
      <c r="P658" s="201"/>
      <c r="Q658" s="201"/>
      <c r="R658" s="201"/>
      <c r="S658" s="201"/>
    </row>
    <row r="659" spans="2:19" s="187" customFormat="1" ht="18" customHeight="1">
      <c r="B659" s="201"/>
      <c r="C659" s="201"/>
      <c r="D659" s="201"/>
      <c r="E659" s="201"/>
      <c r="F659" s="201"/>
      <c r="G659" s="201"/>
      <c r="H659" s="201"/>
      <c r="I659" s="201"/>
      <c r="J659" s="201"/>
      <c r="K659" s="201"/>
      <c r="L659" s="201"/>
      <c r="M659" s="201"/>
      <c r="N659" s="201"/>
      <c r="O659" s="201"/>
      <c r="P659" s="201"/>
      <c r="Q659" s="201"/>
      <c r="R659" s="201"/>
      <c r="S659" s="201"/>
    </row>
    <row r="660" spans="2:19" s="187" customFormat="1" ht="18" customHeight="1">
      <c r="B660" s="201"/>
      <c r="C660" s="201"/>
      <c r="D660" s="201"/>
      <c r="E660" s="201"/>
      <c r="F660" s="201"/>
      <c r="G660" s="201"/>
      <c r="H660" s="201"/>
      <c r="I660" s="201"/>
      <c r="J660" s="201"/>
      <c r="K660" s="201"/>
      <c r="L660" s="201"/>
      <c r="M660" s="201"/>
      <c r="N660" s="201"/>
      <c r="O660" s="201"/>
      <c r="P660" s="201"/>
      <c r="Q660" s="201"/>
      <c r="R660" s="201"/>
      <c r="S660" s="201"/>
    </row>
    <row r="661" spans="2:19" s="187" customFormat="1" ht="18" customHeight="1">
      <c r="B661" s="201"/>
      <c r="C661" s="201"/>
      <c r="D661" s="201"/>
      <c r="E661" s="201"/>
      <c r="F661" s="201"/>
      <c r="G661" s="201"/>
      <c r="H661" s="201"/>
      <c r="I661" s="201"/>
      <c r="J661" s="201"/>
      <c r="K661" s="201"/>
      <c r="L661" s="201"/>
      <c r="M661" s="201"/>
      <c r="N661" s="201"/>
      <c r="O661" s="201"/>
      <c r="P661" s="201"/>
      <c r="Q661" s="201"/>
      <c r="R661" s="201"/>
      <c r="S661" s="201"/>
    </row>
    <row r="662" spans="2:19" s="187" customFormat="1" ht="18" customHeight="1">
      <c r="B662" s="201"/>
      <c r="C662" s="201"/>
      <c r="D662" s="201"/>
      <c r="E662" s="201"/>
      <c r="F662" s="201"/>
      <c r="G662" s="201"/>
      <c r="H662" s="201"/>
      <c r="I662" s="201"/>
      <c r="J662" s="201"/>
      <c r="K662" s="201"/>
      <c r="L662" s="201"/>
      <c r="M662" s="201"/>
      <c r="N662" s="201"/>
      <c r="O662" s="201"/>
      <c r="P662" s="201"/>
      <c r="Q662" s="201"/>
      <c r="R662" s="201"/>
      <c r="S662" s="201"/>
    </row>
    <row r="663" spans="2:19" s="187" customFormat="1" ht="18" customHeight="1">
      <c r="B663" s="201"/>
      <c r="C663" s="201"/>
      <c r="D663" s="201"/>
      <c r="E663" s="201"/>
      <c r="F663" s="201"/>
      <c r="G663" s="201"/>
      <c r="H663" s="201"/>
      <c r="I663" s="201"/>
      <c r="J663" s="201"/>
      <c r="K663" s="201"/>
      <c r="L663" s="201"/>
      <c r="M663" s="201"/>
      <c r="N663" s="201"/>
      <c r="O663" s="201"/>
      <c r="P663" s="201"/>
      <c r="Q663" s="201"/>
      <c r="R663" s="201"/>
      <c r="S663" s="201"/>
    </row>
    <row r="664" spans="2:19" s="187" customFormat="1" ht="18" customHeight="1">
      <c r="B664" s="201"/>
      <c r="C664" s="201"/>
      <c r="D664" s="201"/>
      <c r="E664" s="201"/>
      <c r="F664" s="201"/>
      <c r="G664" s="201"/>
      <c r="H664" s="201"/>
      <c r="I664" s="201"/>
      <c r="J664" s="201"/>
      <c r="K664" s="201"/>
      <c r="L664" s="201"/>
      <c r="M664" s="201"/>
      <c r="N664" s="201"/>
      <c r="O664" s="201"/>
      <c r="P664" s="201"/>
      <c r="Q664" s="201"/>
      <c r="R664" s="201"/>
      <c r="S664" s="201"/>
    </row>
    <row r="665" spans="2:19" s="187" customFormat="1" ht="18" customHeight="1">
      <c r="B665" s="201"/>
      <c r="C665" s="201"/>
      <c r="D665" s="201"/>
      <c r="E665" s="201"/>
      <c r="F665" s="201"/>
      <c r="G665" s="201"/>
      <c r="H665" s="201"/>
      <c r="I665" s="201"/>
      <c r="J665" s="201"/>
      <c r="K665" s="201"/>
      <c r="L665" s="201"/>
      <c r="M665" s="201"/>
      <c r="N665" s="201"/>
      <c r="O665" s="201"/>
      <c r="P665" s="201"/>
      <c r="Q665" s="201"/>
      <c r="R665" s="201"/>
      <c r="S665" s="201"/>
    </row>
    <row r="666" spans="2:19" s="187" customFormat="1" ht="18" customHeight="1">
      <c r="B666" s="201"/>
      <c r="C666" s="201"/>
      <c r="D666" s="201"/>
      <c r="E666" s="201"/>
      <c r="F666" s="201"/>
      <c r="G666" s="201"/>
      <c r="H666" s="201"/>
      <c r="I666" s="201"/>
      <c r="J666" s="201"/>
      <c r="K666" s="201"/>
      <c r="L666" s="201"/>
      <c r="M666" s="201"/>
      <c r="N666" s="201"/>
      <c r="O666" s="201"/>
      <c r="P666" s="201"/>
      <c r="Q666" s="201"/>
      <c r="R666" s="201"/>
      <c r="S666" s="201"/>
    </row>
    <row r="667" spans="2:19" s="187" customFormat="1" ht="18" customHeight="1">
      <c r="B667" s="201"/>
      <c r="C667" s="201"/>
      <c r="D667" s="201"/>
      <c r="E667" s="201"/>
      <c r="F667" s="201"/>
      <c r="G667" s="201"/>
      <c r="H667" s="201"/>
      <c r="I667" s="201"/>
      <c r="J667" s="201"/>
      <c r="K667" s="201"/>
      <c r="L667" s="201"/>
      <c r="M667" s="201"/>
      <c r="N667" s="201"/>
      <c r="O667" s="201"/>
      <c r="P667" s="201"/>
      <c r="Q667" s="201"/>
      <c r="R667" s="201"/>
      <c r="S667" s="201"/>
    </row>
    <row r="668" spans="2:19" s="187" customFormat="1" ht="18" customHeight="1">
      <c r="B668" s="201"/>
      <c r="C668" s="201"/>
      <c r="D668" s="201"/>
      <c r="E668" s="201"/>
      <c r="F668" s="201"/>
      <c r="G668" s="201"/>
      <c r="H668" s="201"/>
      <c r="I668" s="201"/>
      <c r="J668" s="201"/>
      <c r="K668" s="201"/>
      <c r="L668" s="201"/>
      <c r="M668" s="201"/>
      <c r="N668" s="201"/>
      <c r="O668" s="201"/>
      <c r="P668" s="201"/>
      <c r="Q668" s="201"/>
      <c r="R668" s="201"/>
      <c r="S668" s="201"/>
    </row>
    <row r="669" spans="2:19" s="187" customFormat="1" ht="18" customHeight="1">
      <c r="B669" s="201"/>
      <c r="C669" s="201"/>
      <c r="D669" s="201"/>
      <c r="E669" s="201"/>
      <c r="F669" s="201"/>
      <c r="G669" s="201"/>
      <c r="H669" s="201"/>
      <c r="I669" s="201"/>
      <c r="J669" s="201"/>
      <c r="K669" s="201"/>
      <c r="L669" s="201"/>
      <c r="M669" s="201"/>
      <c r="N669" s="201"/>
      <c r="O669" s="201"/>
      <c r="P669" s="201"/>
      <c r="Q669" s="201"/>
      <c r="R669" s="201"/>
      <c r="S669" s="201"/>
    </row>
    <row r="670" spans="2:19" s="187" customFormat="1" ht="18" customHeight="1">
      <c r="B670" s="201"/>
      <c r="C670" s="201"/>
      <c r="D670" s="201"/>
      <c r="E670" s="201"/>
      <c r="F670" s="201"/>
      <c r="G670" s="201"/>
      <c r="H670" s="201"/>
      <c r="I670" s="201"/>
      <c r="J670" s="201"/>
      <c r="K670" s="201"/>
      <c r="L670" s="201"/>
      <c r="M670" s="201"/>
      <c r="N670" s="201"/>
      <c r="O670" s="201"/>
      <c r="P670" s="201"/>
      <c r="Q670" s="201"/>
      <c r="R670" s="201"/>
      <c r="S670" s="201"/>
    </row>
    <row r="671" spans="2:19" s="187" customFormat="1" ht="18" customHeight="1">
      <c r="B671" s="201"/>
      <c r="C671" s="201"/>
      <c r="D671" s="201"/>
      <c r="E671" s="201"/>
      <c r="F671" s="201"/>
      <c r="G671" s="201"/>
      <c r="H671" s="201"/>
      <c r="I671" s="201"/>
      <c r="J671" s="201"/>
      <c r="K671" s="201"/>
      <c r="L671" s="201"/>
      <c r="M671" s="201"/>
      <c r="N671" s="201"/>
      <c r="O671" s="201"/>
      <c r="P671" s="201"/>
      <c r="Q671" s="201"/>
      <c r="R671" s="201"/>
      <c r="S671" s="201"/>
    </row>
    <row r="672" spans="2:19" s="187" customFormat="1" ht="18" customHeight="1">
      <c r="B672" s="201"/>
      <c r="C672" s="201"/>
      <c r="D672" s="201"/>
      <c r="E672" s="201"/>
      <c r="F672" s="201"/>
      <c r="G672" s="201"/>
      <c r="H672" s="201"/>
      <c r="I672" s="201"/>
      <c r="J672" s="201"/>
      <c r="K672" s="201"/>
      <c r="L672" s="201"/>
      <c r="M672" s="201"/>
      <c r="N672" s="201"/>
      <c r="O672" s="201"/>
      <c r="P672" s="201"/>
      <c r="Q672" s="201"/>
      <c r="R672" s="201"/>
      <c r="S672" s="201"/>
    </row>
    <row r="673" spans="2:19" s="187" customFormat="1" ht="18" customHeight="1">
      <c r="B673" s="201"/>
      <c r="C673" s="201"/>
      <c r="D673" s="201"/>
      <c r="E673" s="201"/>
      <c r="F673" s="201"/>
      <c r="G673" s="201"/>
      <c r="H673" s="201"/>
      <c r="I673" s="201"/>
      <c r="J673" s="201"/>
      <c r="K673" s="201"/>
      <c r="L673" s="201"/>
      <c r="M673" s="201"/>
      <c r="N673" s="201"/>
      <c r="O673" s="201"/>
      <c r="P673" s="201"/>
      <c r="Q673" s="201"/>
      <c r="R673" s="201"/>
      <c r="S673" s="201"/>
    </row>
    <row r="674" spans="2:19" s="187" customFormat="1" ht="18" customHeight="1">
      <c r="B674" s="201"/>
      <c r="C674" s="201"/>
      <c r="D674" s="201"/>
      <c r="E674" s="201"/>
      <c r="F674" s="201"/>
      <c r="G674" s="201"/>
      <c r="H674" s="201"/>
      <c r="I674" s="201"/>
      <c r="J674" s="201"/>
      <c r="K674" s="201"/>
      <c r="L674" s="201"/>
      <c r="M674" s="201"/>
      <c r="N674" s="201"/>
      <c r="O674" s="201"/>
      <c r="P674" s="201"/>
      <c r="Q674" s="201"/>
      <c r="R674" s="201"/>
      <c r="S674" s="201"/>
    </row>
    <row r="675" spans="2:19" s="187" customFormat="1" ht="18" customHeight="1">
      <c r="B675" s="201"/>
      <c r="C675" s="201"/>
      <c r="D675" s="201"/>
      <c r="E675" s="201"/>
      <c r="F675" s="201"/>
      <c r="G675" s="201"/>
      <c r="H675" s="201"/>
      <c r="I675" s="201"/>
      <c r="J675" s="201"/>
      <c r="K675" s="201"/>
      <c r="L675" s="201"/>
      <c r="M675" s="201"/>
      <c r="N675" s="201"/>
      <c r="O675" s="201"/>
      <c r="P675" s="201"/>
      <c r="Q675" s="201"/>
      <c r="R675" s="201"/>
      <c r="S675" s="201"/>
    </row>
    <row r="676" spans="2:19" s="187" customFormat="1" ht="18" customHeight="1">
      <c r="B676" s="201"/>
      <c r="C676" s="201"/>
      <c r="D676" s="201"/>
      <c r="E676" s="201"/>
      <c r="F676" s="201"/>
      <c r="G676" s="201"/>
      <c r="H676" s="201"/>
      <c r="I676" s="201"/>
      <c r="J676" s="201"/>
      <c r="K676" s="201"/>
      <c r="L676" s="201"/>
      <c r="M676" s="201"/>
      <c r="N676" s="201"/>
      <c r="O676" s="201"/>
      <c r="P676" s="201"/>
      <c r="Q676" s="201"/>
      <c r="R676" s="201"/>
      <c r="S676" s="201"/>
    </row>
    <row r="677" spans="2:19" s="187" customFormat="1" ht="18" customHeight="1">
      <c r="B677" s="201"/>
      <c r="C677" s="201"/>
      <c r="D677" s="201"/>
      <c r="E677" s="201"/>
      <c r="F677" s="201"/>
      <c r="G677" s="201"/>
      <c r="H677" s="201"/>
      <c r="I677" s="201"/>
      <c r="J677" s="201"/>
      <c r="K677" s="201"/>
      <c r="L677" s="201"/>
      <c r="M677" s="201"/>
      <c r="N677" s="201"/>
      <c r="O677" s="201"/>
      <c r="P677" s="201"/>
      <c r="Q677" s="201"/>
      <c r="R677" s="201"/>
      <c r="S677" s="201"/>
    </row>
    <row r="678" spans="2:19" s="187" customFormat="1" ht="18" customHeight="1">
      <c r="B678" s="201"/>
      <c r="C678" s="201"/>
      <c r="D678" s="201"/>
      <c r="E678" s="201"/>
      <c r="F678" s="201"/>
      <c r="G678" s="201"/>
      <c r="H678" s="201"/>
      <c r="I678" s="201"/>
      <c r="J678" s="201"/>
      <c r="K678" s="201"/>
      <c r="L678" s="201"/>
      <c r="M678" s="201"/>
      <c r="N678" s="201"/>
      <c r="O678" s="201"/>
      <c r="P678" s="201"/>
      <c r="Q678" s="201"/>
      <c r="R678" s="201"/>
      <c r="S678" s="201"/>
    </row>
    <row r="679" spans="2:19" s="187" customFormat="1" ht="18" customHeight="1">
      <c r="B679" s="201"/>
      <c r="C679" s="201"/>
      <c r="D679" s="201"/>
      <c r="E679" s="201"/>
      <c r="F679" s="201"/>
      <c r="G679" s="201"/>
      <c r="H679" s="201"/>
      <c r="I679" s="201"/>
      <c r="J679" s="201"/>
      <c r="K679" s="201"/>
      <c r="L679" s="201"/>
      <c r="M679" s="201"/>
      <c r="N679" s="201"/>
      <c r="O679" s="201"/>
      <c r="P679" s="201"/>
      <c r="Q679" s="201"/>
      <c r="R679" s="201"/>
      <c r="S679" s="201"/>
    </row>
    <row r="680" spans="2:19" s="187" customFormat="1" ht="18" customHeight="1">
      <c r="B680" s="201"/>
      <c r="C680" s="201"/>
      <c r="D680" s="201"/>
      <c r="E680" s="201"/>
      <c r="F680" s="201"/>
      <c r="G680" s="201"/>
      <c r="H680" s="201"/>
      <c r="I680" s="201"/>
      <c r="J680" s="201"/>
      <c r="K680" s="201"/>
      <c r="L680" s="201"/>
      <c r="M680" s="201"/>
      <c r="N680" s="201"/>
      <c r="O680" s="201"/>
      <c r="P680" s="201"/>
      <c r="Q680" s="201"/>
      <c r="R680" s="201"/>
      <c r="S680" s="201"/>
    </row>
    <row r="681" spans="2:19" s="187" customFormat="1" ht="18" customHeight="1">
      <c r="B681" s="201"/>
      <c r="C681" s="201"/>
      <c r="D681" s="201"/>
      <c r="E681" s="201"/>
      <c r="F681" s="201"/>
      <c r="G681" s="201"/>
      <c r="H681" s="201"/>
      <c r="I681" s="201"/>
      <c r="J681" s="201"/>
      <c r="K681" s="201"/>
      <c r="L681" s="201"/>
      <c r="M681" s="201"/>
      <c r="N681" s="201"/>
      <c r="O681" s="201"/>
      <c r="P681" s="201"/>
      <c r="Q681" s="201"/>
      <c r="R681" s="201"/>
      <c r="S681" s="201"/>
    </row>
    <row r="682" spans="2:19" s="187" customFormat="1" ht="18" customHeight="1">
      <c r="B682" s="201"/>
      <c r="C682" s="201"/>
      <c r="D682" s="201"/>
      <c r="E682" s="201"/>
      <c r="F682" s="201"/>
      <c r="G682" s="201"/>
      <c r="H682" s="201"/>
      <c r="I682" s="201"/>
      <c r="J682" s="201"/>
      <c r="K682" s="201"/>
      <c r="L682" s="201"/>
      <c r="M682" s="201"/>
      <c r="N682" s="201"/>
      <c r="O682" s="201"/>
      <c r="P682" s="201"/>
      <c r="Q682" s="201"/>
      <c r="R682" s="201"/>
      <c r="S682" s="201"/>
    </row>
    <row r="683" spans="2:19" s="187" customFormat="1" ht="18" customHeight="1">
      <c r="B683" s="201"/>
      <c r="C683" s="201"/>
      <c r="D683" s="201"/>
      <c r="E683" s="201"/>
      <c r="F683" s="201"/>
      <c r="G683" s="201"/>
      <c r="H683" s="201"/>
      <c r="I683" s="201"/>
      <c r="J683" s="201"/>
      <c r="K683" s="201"/>
      <c r="L683" s="201"/>
      <c r="M683" s="201"/>
      <c r="N683" s="201"/>
      <c r="O683" s="201"/>
      <c r="P683" s="201"/>
      <c r="Q683" s="201"/>
      <c r="R683" s="201"/>
      <c r="S683" s="201"/>
    </row>
    <row r="684" spans="2:19" s="187" customFormat="1" ht="18" customHeight="1">
      <c r="B684" s="201"/>
      <c r="C684" s="201"/>
      <c r="D684" s="201"/>
      <c r="E684" s="201"/>
      <c r="F684" s="201"/>
      <c r="G684" s="201"/>
      <c r="H684" s="201"/>
      <c r="I684" s="201"/>
      <c r="J684" s="201"/>
      <c r="K684" s="201"/>
      <c r="L684" s="201"/>
      <c r="M684" s="201"/>
      <c r="N684" s="201"/>
      <c r="O684" s="201"/>
      <c r="P684" s="201"/>
      <c r="Q684" s="201"/>
      <c r="R684" s="201"/>
      <c r="S684" s="201"/>
    </row>
    <row r="685" spans="2:19" s="187" customFormat="1" ht="18" customHeight="1">
      <c r="B685" s="201"/>
      <c r="C685" s="201"/>
      <c r="D685" s="201"/>
      <c r="E685" s="201"/>
      <c r="F685" s="201"/>
      <c r="G685" s="201"/>
      <c r="H685" s="201"/>
      <c r="I685" s="201"/>
      <c r="J685" s="201"/>
      <c r="K685" s="201"/>
      <c r="L685" s="201"/>
      <c r="M685" s="201"/>
      <c r="N685" s="201"/>
      <c r="O685" s="201"/>
      <c r="P685" s="201"/>
      <c r="Q685" s="201"/>
      <c r="R685" s="201"/>
      <c r="S685" s="201"/>
    </row>
    <row r="686" spans="2:19" s="187" customFormat="1" ht="18" customHeight="1">
      <c r="B686" s="201"/>
      <c r="C686" s="201"/>
      <c r="D686" s="201"/>
      <c r="E686" s="201"/>
      <c r="F686" s="201"/>
      <c r="G686" s="201"/>
      <c r="H686" s="201"/>
      <c r="I686" s="201"/>
      <c r="J686" s="201"/>
      <c r="K686" s="201"/>
      <c r="L686" s="201"/>
      <c r="M686" s="201"/>
      <c r="N686" s="201"/>
      <c r="O686" s="201"/>
      <c r="P686" s="201"/>
      <c r="Q686" s="201"/>
      <c r="R686" s="201"/>
      <c r="S686" s="201"/>
    </row>
    <row r="687" spans="2:19" s="187" customFormat="1" ht="18" customHeight="1">
      <c r="B687" s="201"/>
      <c r="C687" s="201"/>
      <c r="D687" s="201"/>
      <c r="E687" s="201"/>
      <c r="F687" s="201"/>
      <c r="G687" s="201"/>
      <c r="H687" s="201"/>
      <c r="I687" s="201"/>
      <c r="J687" s="201"/>
      <c r="K687" s="201"/>
      <c r="L687" s="201"/>
      <c r="M687" s="201"/>
      <c r="N687" s="201"/>
      <c r="O687" s="201"/>
      <c r="P687" s="201"/>
      <c r="Q687" s="201"/>
      <c r="R687" s="201"/>
      <c r="S687" s="201"/>
    </row>
    <row r="688" spans="2:19" s="187" customFormat="1" ht="18" customHeight="1">
      <c r="B688" s="201"/>
      <c r="C688" s="201"/>
      <c r="D688" s="201"/>
      <c r="E688" s="201"/>
      <c r="F688" s="201"/>
      <c r="G688" s="201"/>
      <c r="H688" s="201"/>
      <c r="I688" s="201"/>
      <c r="J688" s="201"/>
      <c r="K688" s="201"/>
      <c r="L688" s="201"/>
      <c r="M688" s="201"/>
      <c r="N688" s="201"/>
      <c r="O688" s="201"/>
      <c r="P688" s="201"/>
      <c r="Q688" s="201"/>
      <c r="R688" s="201"/>
      <c r="S688" s="201"/>
    </row>
    <row r="689" spans="2:19" s="187" customFormat="1" ht="18" customHeight="1">
      <c r="B689" s="201"/>
      <c r="C689" s="201"/>
      <c r="D689" s="201"/>
      <c r="E689" s="201"/>
      <c r="F689" s="201"/>
      <c r="G689" s="201"/>
      <c r="H689" s="201"/>
      <c r="I689" s="201"/>
      <c r="J689" s="201"/>
      <c r="K689" s="201"/>
      <c r="L689" s="201"/>
      <c r="M689" s="201"/>
      <c r="N689" s="201"/>
      <c r="O689" s="201"/>
      <c r="P689" s="201"/>
      <c r="Q689" s="201"/>
      <c r="R689" s="201"/>
      <c r="S689" s="201"/>
    </row>
    <row r="690" spans="2:19" s="187" customFormat="1" ht="18" customHeight="1">
      <c r="B690" s="201"/>
      <c r="C690" s="201"/>
      <c r="D690" s="201"/>
      <c r="E690" s="201"/>
      <c r="F690" s="201"/>
      <c r="G690" s="201"/>
      <c r="H690" s="201"/>
      <c r="I690" s="201"/>
      <c r="J690" s="201"/>
      <c r="K690" s="201"/>
      <c r="L690" s="201"/>
      <c r="M690" s="201"/>
      <c r="N690" s="201"/>
      <c r="O690" s="201"/>
      <c r="P690" s="201"/>
      <c r="Q690" s="201"/>
      <c r="R690" s="201"/>
      <c r="S690" s="201"/>
    </row>
    <row r="691" spans="2:19" s="187" customFormat="1" ht="18" customHeight="1">
      <c r="B691" s="201"/>
      <c r="C691" s="201"/>
      <c r="D691" s="201"/>
      <c r="E691" s="201"/>
      <c r="F691" s="201"/>
      <c r="G691" s="201"/>
      <c r="H691" s="201"/>
      <c r="I691" s="201"/>
      <c r="J691" s="201"/>
      <c r="K691" s="201"/>
      <c r="L691" s="201"/>
      <c r="M691" s="201"/>
      <c r="N691" s="201"/>
      <c r="O691" s="201"/>
      <c r="P691" s="201"/>
      <c r="Q691" s="201"/>
      <c r="R691" s="201"/>
      <c r="S691" s="201"/>
    </row>
    <row r="692" spans="2:19" s="187" customFormat="1" ht="18" customHeight="1">
      <c r="B692" s="201"/>
      <c r="C692" s="201"/>
      <c r="D692" s="201"/>
      <c r="E692" s="201"/>
      <c r="F692" s="201"/>
      <c r="G692" s="201"/>
      <c r="H692" s="201"/>
      <c r="I692" s="201"/>
      <c r="J692" s="201"/>
      <c r="K692" s="201"/>
      <c r="L692" s="201"/>
      <c r="M692" s="201"/>
      <c r="N692" s="201"/>
      <c r="O692" s="201"/>
      <c r="P692" s="201"/>
      <c r="Q692" s="201"/>
      <c r="R692" s="201"/>
      <c r="S692" s="201"/>
    </row>
    <row r="693" spans="2:19" s="187" customFormat="1" ht="18" customHeight="1">
      <c r="B693" s="201"/>
      <c r="C693" s="201"/>
      <c r="D693" s="201"/>
      <c r="E693" s="201"/>
      <c r="F693" s="201"/>
      <c r="G693" s="201"/>
      <c r="H693" s="201"/>
      <c r="I693" s="201"/>
      <c r="J693" s="201"/>
      <c r="K693" s="201"/>
      <c r="L693" s="201"/>
      <c r="M693" s="201"/>
      <c r="N693" s="201"/>
      <c r="O693" s="201"/>
      <c r="P693" s="201"/>
      <c r="Q693" s="201"/>
      <c r="R693" s="201"/>
      <c r="S693" s="201"/>
    </row>
    <row r="694" spans="2:19" s="187" customFormat="1" ht="18" customHeight="1">
      <c r="B694" s="201"/>
      <c r="C694" s="201"/>
      <c r="D694" s="201"/>
      <c r="E694" s="201"/>
      <c r="F694" s="201"/>
      <c r="G694" s="201"/>
      <c r="H694" s="201"/>
      <c r="I694" s="201"/>
      <c r="J694" s="201"/>
      <c r="K694" s="201"/>
      <c r="L694" s="201"/>
      <c r="M694" s="201"/>
      <c r="N694" s="201"/>
      <c r="O694" s="201"/>
      <c r="P694" s="201"/>
      <c r="Q694" s="201"/>
      <c r="R694" s="201"/>
      <c r="S694" s="201"/>
    </row>
    <row r="695" spans="2:19" s="187" customFormat="1" ht="18" customHeight="1">
      <c r="B695" s="201"/>
      <c r="C695" s="201"/>
      <c r="D695" s="201"/>
      <c r="E695" s="201"/>
      <c r="F695" s="201"/>
      <c r="G695" s="201"/>
      <c r="H695" s="201"/>
      <c r="I695" s="201"/>
      <c r="J695" s="201"/>
      <c r="K695" s="201"/>
      <c r="L695" s="201"/>
      <c r="M695" s="201"/>
      <c r="N695" s="201"/>
      <c r="O695" s="201"/>
      <c r="P695" s="201"/>
      <c r="Q695" s="201"/>
      <c r="R695" s="201"/>
      <c r="S695" s="201"/>
    </row>
    <row r="696" spans="2:19" s="187" customFormat="1" ht="18" customHeight="1">
      <c r="B696" s="201"/>
      <c r="C696" s="201"/>
      <c r="D696" s="201"/>
      <c r="E696" s="201"/>
      <c r="F696" s="201"/>
      <c r="G696" s="201"/>
      <c r="H696" s="201"/>
      <c r="I696" s="201"/>
      <c r="J696" s="201"/>
      <c r="K696" s="201"/>
      <c r="L696" s="201"/>
      <c r="M696" s="201"/>
      <c r="N696" s="201"/>
      <c r="O696" s="201"/>
      <c r="P696" s="201"/>
      <c r="Q696" s="201"/>
      <c r="R696" s="201"/>
      <c r="S696" s="201"/>
    </row>
    <row r="697" spans="2:19" s="187" customFormat="1" ht="18" customHeight="1">
      <c r="B697" s="201"/>
      <c r="C697" s="201"/>
      <c r="D697" s="201"/>
      <c r="E697" s="201"/>
      <c r="F697" s="201"/>
      <c r="G697" s="201"/>
      <c r="H697" s="201"/>
      <c r="I697" s="201"/>
      <c r="J697" s="201"/>
      <c r="K697" s="201"/>
      <c r="L697" s="201"/>
      <c r="M697" s="201"/>
      <c r="N697" s="201"/>
      <c r="O697" s="201"/>
      <c r="P697" s="201"/>
      <c r="Q697" s="201"/>
      <c r="R697" s="201"/>
      <c r="S697" s="201"/>
    </row>
    <row r="698" spans="2:19" s="187" customFormat="1" ht="18" customHeight="1">
      <c r="B698" s="201"/>
      <c r="C698" s="201"/>
      <c r="D698" s="201"/>
      <c r="E698" s="201"/>
      <c r="F698" s="201"/>
      <c r="G698" s="201"/>
      <c r="H698" s="201"/>
      <c r="I698" s="201"/>
      <c r="J698" s="201"/>
      <c r="K698" s="201"/>
      <c r="L698" s="201"/>
      <c r="M698" s="201"/>
      <c r="N698" s="201"/>
      <c r="O698" s="201"/>
      <c r="P698" s="201"/>
      <c r="Q698" s="201"/>
      <c r="R698" s="201"/>
      <c r="S698" s="201"/>
    </row>
    <row r="699" spans="2:19" s="187" customFormat="1" ht="18" customHeight="1">
      <c r="B699" s="201"/>
      <c r="C699" s="201"/>
      <c r="D699" s="201"/>
      <c r="E699" s="201"/>
      <c r="F699" s="201"/>
      <c r="G699" s="201"/>
      <c r="H699" s="201"/>
      <c r="I699" s="201"/>
      <c r="J699" s="201"/>
      <c r="K699" s="201"/>
      <c r="L699" s="201"/>
      <c r="M699" s="201"/>
      <c r="N699" s="201"/>
      <c r="O699" s="201"/>
      <c r="P699" s="201"/>
      <c r="Q699" s="201"/>
      <c r="R699" s="201"/>
      <c r="S699" s="201"/>
    </row>
    <row r="700" spans="2:19" s="187" customFormat="1" ht="18" customHeight="1">
      <c r="B700" s="201"/>
      <c r="C700" s="201"/>
      <c r="D700" s="201"/>
      <c r="E700" s="201"/>
      <c r="F700" s="201"/>
      <c r="G700" s="201"/>
      <c r="H700" s="201"/>
      <c r="I700" s="201"/>
      <c r="J700" s="201"/>
      <c r="K700" s="201"/>
      <c r="L700" s="201"/>
      <c r="M700" s="201"/>
      <c r="N700" s="201"/>
      <c r="O700" s="201"/>
      <c r="P700" s="201"/>
      <c r="Q700" s="201"/>
      <c r="R700" s="201"/>
      <c r="S700" s="201"/>
    </row>
    <row r="701" spans="2:19" s="187" customFormat="1" ht="18" customHeight="1">
      <c r="B701" s="201"/>
      <c r="C701" s="201"/>
      <c r="D701" s="201"/>
      <c r="E701" s="201"/>
      <c r="F701" s="201"/>
      <c r="G701" s="201"/>
      <c r="H701" s="201"/>
      <c r="I701" s="201"/>
      <c r="J701" s="201"/>
      <c r="K701" s="201"/>
      <c r="L701" s="201"/>
      <c r="M701" s="201"/>
      <c r="N701" s="201"/>
      <c r="O701" s="201"/>
      <c r="P701" s="201"/>
      <c r="Q701" s="201"/>
      <c r="R701" s="201"/>
      <c r="S701" s="201"/>
    </row>
    <row r="702" spans="2:19" s="187" customFormat="1" ht="18" customHeight="1">
      <c r="B702" s="201"/>
      <c r="C702" s="201"/>
      <c r="D702" s="201"/>
      <c r="E702" s="201"/>
      <c r="F702" s="201"/>
      <c r="G702" s="201"/>
      <c r="H702" s="201"/>
      <c r="I702" s="201"/>
      <c r="J702" s="201"/>
      <c r="K702" s="201"/>
      <c r="L702" s="201"/>
      <c r="M702" s="201"/>
      <c r="N702" s="201"/>
      <c r="O702" s="201"/>
      <c r="P702" s="201"/>
      <c r="Q702" s="201"/>
      <c r="R702" s="201"/>
      <c r="S702" s="201"/>
    </row>
    <row r="703" spans="2:19" s="187" customFormat="1" ht="18" customHeight="1">
      <c r="B703" s="201"/>
      <c r="C703" s="201"/>
      <c r="D703" s="201"/>
      <c r="E703" s="201"/>
      <c r="F703" s="201"/>
      <c r="G703" s="201"/>
      <c r="H703" s="201"/>
      <c r="I703" s="201"/>
      <c r="J703" s="201"/>
      <c r="K703" s="201"/>
      <c r="L703" s="201"/>
      <c r="M703" s="201"/>
      <c r="N703" s="201"/>
      <c r="O703" s="201"/>
      <c r="P703" s="201"/>
      <c r="Q703" s="201"/>
      <c r="R703" s="201"/>
      <c r="S703" s="201"/>
    </row>
    <row r="704" spans="2:19" s="187" customFormat="1" ht="18" customHeight="1">
      <c r="B704" s="201"/>
      <c r="C704" s="201"/>
      <c r="D704" s="201"/>
      <c r="E704" s="201"/>
      <c r="F704" s="201"/>
      <c r="G704" s="201"/>
      <c r="H704" s="201"/>
      <c r="I704" s="201"/>
      <c r="J704" s="201"/>
      <c r="K704" s="201"/>
      <c r="L704" s="201"/>
      <c r="M704" s="201"/>
      <c r="N704" s="201"/>
      <c r="O704" s="201"/>
      <c r="P704" s="201"/>
      <c r="Q704" s="201"/>
      <c r="R704" s="201"/>
      <c r="S704" s="201"/>
    </row>
    <row r="705" spans="2:19" s="187" customFormat="1" ht="18" customHeight="1">
      <c r="B705" s="201"/>
      <c r="C705" s="201"/>
      <c r="D705" s="201"/>
      <c r="E705" s="201"/>
      <c r="F705" s="201"/>
      <c r="G705" s="201"/>
      <c r="H705" s="201"/>
      <c r="I705" s="201"/>
      <c r="J705" s="201"/>
      <c r="K705" s="201"/>
      <c r="L705" s="201"/>
      <c r="M705" s="201"/>
      <c r="N705" s="201"/>
      <c r="O705" s="201"/>
      <c r="P705" s="201"/>
      <c r="Q705" s="201"/>
      <c r="R705" s="201"/>
      <c r="S705" s="201"/>
    </row>
    <row r="706" spans="2:19" s="187" customFormat="1" ht="18" customHeight="1">
      <c r="B706" s="201"/>
      <c r="C706" s="201"/>
      <c r="D706" s="201"/>
      <c r="E706" s="201"/>
      <c r="F706" s="201"/>
      <c r="G706" s="201"/>
      <c r="H706" s="201"/>
      <c r="I706" s="201"/>
      <c r="J706" s="201"/>
      <c r="K706" s="201"/>
      <c r="L706" s="201"/>
      <c r="M706" s="201"/>
      <c r="N706" s="201"/>
      <c r="O706" s="201"/>
      <c r="P706" s="201"/>
      <c r="Q706" s="201"/>
      <c r="R706" s="201"/>
      <c r="S706" s="201"/>
    </row>
    <row r="707" spans="2:19" s="187" customFormat="1" ht="18" customHeight="1">
      <c r="B707" s="201"/>
      <c r="C707" s="201"/>
      <c r="D707" s="201"/>
      <c r="E707" s="201"/>
      <c r="F707" s="201"/>
      <c r="G707" s="201"/>
      <c r="H707" s="201"/>
      <c r="I707" s="201"/>
      <c r="J707" s="201"/>
      <c r="K707" s="201"/>
      <c r="L707" s="201"/>
      <c r="M707" s="201"/>
      <c r="N707" s="201"/>
      <c r="O707" s="201"/>
      <c r="P707" s="201"/>
      <c r="Q707" s="201"/>
      <c r="R707" s="201"/>
      <c r="S707" s="201"/>
    </row>
    <row r="708" spans="2:19" s="187" customFormat="1" ht="18" customHeight="1">
      <c r="B708" s="201"/>
      <c r="C708" s="201"/>
      <c r="D708" s="201"/>
      <c r="E708" s="201"/>
      <c r="F708" s="201"/>
      <c r="G708" s="201"/>
      <c r="H708" s="201"/>
      <c r="I708" s="201"/>
      <c r="J708" s="201"/>
      <c r="K708" s="201"/>
      <c r="L708" s="201"/>
      <c r="M708" s="201"/>
      <c r="N708" s="201"/>
      <c r="O708" s="201"/>
      <c r="P708" s="201"/>
      <c r="Q708" s="201"/>
      <c r="R708" s="201"/>
      <c r="S708" s="201"/>
    </row>
    <row r="709" spans="2:19" s="187" customFormat="1" ht="18" customHeight="1">
      <c r="B709" s="201"/>
      <c r="C709" s="201"/>
      <c r="D709" s="201"/>
      <c r="E709" s="201"/>
      <c r="F709" s="201"/>
      <c r="G709" s="201"/>
      <c r="H709" s="201"/>
      <c r="I709" s="201"/>
      <c r="J709" s="201"/>
      <c r="K709" s="201"/>
      <c r="L709" s="201"/>
      <c r="M709" s="201"/>
      <c r="N709" s="201"/>
      <c r="O709" s="201"/>
      <c r="P709" s="201"/>
      <c r="Q709" s="201"/>
      <c r="R709" s="201"/>
      <c r="S709" s="201"/>
    </row>
    <row r="710" spans="2:19" s="187" customFormat="1" ht="18" customHeight="1">
      <c r="B710" s="201"/>
      <c r="C710" s="201"/>
      <c r="D710" s="201"/>
      <c r="E710" s="201"/>
      <c r="F710" s="201"/>
      <c r="G710" s="201"/>
      <c r="H710" s="201"/>
      <c r="I710" s="201"/>
      <c r="J710" s="201"/>
      <c r="K710" s="201"/>
      <c r="L710" s="201"/>
      <c r="M710" s="201"/>
      <c r="N710" s="201"/>
      <c r="O710" s="201"/>
      <c r="P710" s="201"/>
      <c r="Q710" s="201"/>
      <c r="R710" s="201"/>
      <c r="S710" s="201"/>
    </row>
    <row r="711" spans="2:19" s="187" customFormat="1" ht="18" customHeight="1">
      <c r="B711" s="201"/>
      <c r="C711" s="201"/>
      <c r="D711" s="201"/>
      <c r="E711" s="201"/>
      <c r="F711" s="201"/>
      <c r="G711" s="201"/>
      <c r="H711" s="201"/>
      <c r="I711" s="201"/>
      <c r="J711" s="201"/>
      <c r="K711" s="201"/>
      <c r="L711" s="201"/>
      <c r="M711" s="201"/>
      <c r="N711" s="201"/>
      <c r="O711" s="201"/>
      <c r="P711" s="201"/>
      <c r="Q711" s="201"/>
      <c r="R711" s="201"/>
      <c r="S711" s="201"/>
    </row>
    <row r="712" spans="2:19" s="187" customFormat="1" ht="18" customHeight="1">
      <c r="B712" s="201"/>
      <c r="C712" s="201"/>
      <c r="D712" s="201"/>
      <c r="E712" s="201"/>
      <c r="F712" s="201"/>
      <c r="G712" s="201"/>
      <c r="H712" s="201"/>
      <c r="I712" s="201"/>
      <c r="J712" s="201"/>
      <c r="K712" s="201"/>
      <c r="L712" s="201"/>
      <c r="M712" s="201"/>
      <c r="N712" s="201"/>
      <c r="O712" s="201"/>
      <c r="P712" s="201"/>
      <c r="Q712" s="201"/>
      <c r="R712" s="201"/>
      <c r="S712" s="201"/>
    </row>
    <row r="713" spans="2:19" s="187" customFormat="1" ht="18" customHeight="1">
      <c r="B713" s="201"/>
      <c r="C713" s="201"/>
      <c r="D713" s="201"/>
      <c r="E713" s="201"/>
      <c r="F713" s="201"/>
      <c r="G713" s="201"/>
      <c r="H713" s="201"/>
      <c r="I713" s="201"/>
      <c r="J713" s="201"/>
      <c r="K713" s="201"/>
      <c r="L713" s="201"/>
      <c r="M713" s="201"/>
      <c r="N713" s="201"/>
      <c r="O713" s="201"/>
      <c r="P713" s="201"/>
      <c r="Q713" s="201"/>
      <c r="R713" s="201"/>
      <c r="S713" s="201"/>
    </row>
    <row r="714" spans="2:19" s="187" customFormat="1" ht="18" customHeight="1">
      <c r="B714" s="201"/>
      <c r="C714" s="201"/>
      <c r="D714" s="201"/>
      <c r="E714" s="201"/>
      <c r="F714" s="201"/>
      <c r="G714" s="201"/>
      <c r="H714" s="201"/>
      <c r="I714" s="201"/>
      <c r="J714" s="201"/>
      <c r="K714" s="201"/>
      <c r="L714" s="201"/>
      <c r="M714" s="201"/>
      <c r="N714" s="201"/>
      <c r="O714" s="201"/>
      <c r="P714" s="201"/>
      <c r="Q714" s="201"/>
      <c r="R714" s="201"/>
      <c r="S714" s="201"/>
    </row>
    <row r="715" spans="2:19" s="187" customFormat="1" ht="18" customHeight="1">
      <c r="B715" s="201"/>
      <c r="C715" s="201"/>
      <c r="D715" s="201"/>
      <c r="E715" s="201"/>
      <c r="F715" s="201"/>
      <c r="G715" s="201"/>
      <c r="H715" s="201"/>
      <c r="I715" s="201"/>
      <c r="J715" s="201"/>
      <c r="K715" s="201"/>
      <c r="L715" s="201"/>
      <c r="M715" s="201"/>
      <c r="N715" s="201"/>
      <c r="O715" s="201"/>
      <c r="P715" s="201"/>
      <c r="Q715" s="201"/>
      <c r="R715" s="201"/>
      <c r="S715" s="201"/>
    </row>
    <row r="716" spans="2:19" s="187" customFormat="1" ht="18" customHeight="1">
      <c r="B716" s="201"/>
      <c r="C716" s="201"/>
      <c r="D716" s="201"/>
      <c r="E716" s="201"/>
      <c r="F716" s="201"/>
      <c r="G716" s="201"/>
      <c r="H716" s="201"/>
      <c r="I716" s="201"/>
      <c r="J716" s="201"/>
      <c r="K716" s="201"/>
      <c r="L716" s="201"/>
      <c r="M716" s="201"/>
      <c r="N716" s="201"/>
      <c r="O716" s="201"/>
      <c r="P716" s="201"/>
      <c r="Q716" s="201"/>
      <c r="R716" s="201"/>
      <c r="S716" s="201"/>
    </row>
    <row r="717" spans="2:19" s="187" customFormat="1" ht="18" customHeight="1">
      <c r="B717" s="201"/>
      <c r="C717" s="201"/>
      <c r="D717" s="201"/>
      <c r="E717" s="201"/>
      <c r="F717" s="201"/>
      <c r="G717" s="201"/>
      <c r="H717" s="201"/>
      <c r="I717" s="201"/>
      <c r="J717" s="201"/>
      <c r="K717" s="201"/>
      <c r="L717" s="201"/>
      <c r="M717" s="201"/>
      <c r="N717" s="201"/>
      <c r="O717" s="201"/>
      <c r="P717" s="201"/>
      <c r="Q717" s="201"/>
      <c r="R717" s="201"/>
      <c r="S717" s="201"/>
    </row>
    <row r="718" spans="2:19" s="187" customFormat="1" ht="18" customHeight="1">
      <c r="B718" s="201"/>
      <c r="C718" s="201"/>
      <c r="D718" s="201"/>
      <c r="E718" s="201"/>
      <c r="F718" s="201"/>
      <c r="G718" s="201"/>
      <c r="H718" s="201"/>
      <c r="I718" s="201"/>
      <c r="J718" s="201"/>
      <c r="K718" s="201"/>
      <c r="L718" s="201"/>
      <c r="M718" s="201"/>
      <c r="N718" s="201"/>
      <c r="O718" s="201"/>
      <c r="P718" s="201"/>
      <c r="Q718" s="201"/>
      <c r="R718" s="201"/>
      <c r="S718" s="201"/>
    </row>
    <row r="719" spans="2:19" s="187" customFormat="1" ht="18" customHeight="1">
      <c r="B719" s="201"/>
      <c r="C719" s="201"/>
      <c r="D719" s="201"/>
      <c r="E719" s="201"/>
      <c r="F719" s="201"/>
      <c r="G719" s="201"/>
      <c r="H719" s="201"/>
      <c r="I719" s="201"/>
      <c r="J719" s="201"/>
      <c r="K719" s="201"/>
      <c r="L719" s="201"/>
      <c r="M719" s="201"/>
      <c r="N719" s="201"/>
      <c r="O719" s="201"/>
      <c r="P719" s="201"/>
      <c r="Q719" s="201"/>
      <c r="R719" s="201"/>
      <c r="S719" s="201"/>
    </row>
    <row r="720" spans="2:19" s="187" customFormat="1" ht="18" customHeight="1">
      <c r="B720" s="201"/>
      <c r="C720" s="201"/>
      <c r="D720" s="201"/>
      <c r="E720" s="201"/>
      <c r="F720" s="201"/>
      <c r="G720" s="201"/>
      <c r="H720" s="201"/>
      <c r="I720" s="201"/>
      <c r="J720" s="201"/>
      <c r="K720" s="201"/>
      <c r="L720" s="201"/>
      <c r="M720" s="201"/>
      <c r="N720" s="201"/>
      <c r="O720" s="201"/>
      <c r="P720" s="201"/>
      <c r="Q720" s="201"/>
      <c r="R720" s="201"/>
      <c r="S720" s="201"/>
    </row>
    <row r="721" spans="2:19" s="187" customFormat="1" ht="18" customHeight="1">
      <c r="B721" s="201"/>
      <c r="C721" s="201"/>
      <c r="D721" s="201"/>
      <c r="E721" s="201"/>
      <c r="F721" s="201"/>
      <c r="G721" s="201"/>
      <c r="H721" s="201"/>
      <c r="I721" s="201"/>
      <c r="J721" s="201"/>
      <c r="K721" s="201"/>
      <c r="L721" s="201"/>
      <c r="M721" s="201"/>
      <c r="N721" s="201"/>
      <c r="O721" s="201"/>
      <c r="P721" s="201"/>
      <c r="Q721" s="201"/>
      <c r="R721" s="201"/>
      <c r="S721" s="201"/>
    </row>
    <row r="722" spans="2:19" s="187" customFormat="1" ht="18" customHeight="1">
      <c r="B722" s="201"/>
      <c r="C722" s="201"/>
      <c r="D722" s="201"/>
      <c r="E722" s="201"/>
      <c r="F722" s="201"/>
      <c r="G722" s="201"/>
      <c r="H722" s="201"/>
      <c r="I722" s="201"/>
      <c r="J722" s="201"/>
      <c r="K722" s="201"/>
      <c r="L722" s="201"/>
      <c r="M722" s="201"/>
      <c r="N722" s="201"/>
      <c r="O722" s="201"/>
      <c r="P722" s="201"/>
      <c r="Q722" s="201"/>
      <c r="R722" s="201"/>
      <c r="S722" s="201"/>
    </row>
    <row r="723" spans="2:19" s="187" customFormat="1" ht="18" customHeight="1">
      <c r="B723" s="201"/>
      <c r="C723" s="201"/>
      <c r="D723" s="201"/>
      <c r="E723" s="201"/>
      <c r="F723" s="201"/>
      <c r="G723" s="201"/>
      <c r="H723" s="201"/>
      <c r="I723" s="201"/>
      <c r="J723" s="201"/>
      <c r="K723" s="201"/>
      <c r="L723" s="201"/>
      <c r="M723" s="201"/>
      <c r="N723" s="201"/>
      <c r="O723" s="201"/>
      <c r="P723" s="201"/>
      <c r="Q723" s="201"/>
      <c r="R723" s="201"/>
      <c r="S723" s="201"/>
    </row>
    <row r="724" spans="2:19" s="187" customFormat="1" ht="18" customHeight="1">
      <c r="B724" s="201"/>
      <c r="C724" s="201"/>
      <c r="D724" s="201"/>
      <c r="E724" s="201"/>
      <c r="F724" s="201"/>
      <c r="G724" s="201"/>
      <c r="H724" s="201"/>
      <c r="I724" s="201"/>
      <c r="J724" s="201"/>
      <c r="K724" s="201"/>
      <c r="L724" s="201"/>
      <c r="M724" s="201"/>
      <c r="N724" s="201"/>
      <c r="O724" s="201"/>
      <c r="P724" s="201"/>
      <c r="Q724" s="201"/>
      <c r="R724" s="201"/>
      <c r="S724" s="201"/>
    </row>
    <row r="725" spans="2:19" s="187" customFormat="1" ht="18" customHeight="1">
      <c r="B725" s="201"/>
      <c r="C725" s="201"/>
      <c r="D725" s="201"/>
      <c r="E725" s="201"/>
      <c r="F725" s="201"/>
      <c r="G725" s="201"/>
      <c r="H725" s="201"/>
      <c r="I725" s="201"/>
      <c r="J725" s="201"/>
      <c r="K725" s="201"/>
      <c r="L725" s="201"/>
      <c r="M725" s="201"/>
      <c r="N725" s="201"/>
      <c r="O725" s="201"/>
      <c r="P725" s="201"/>
      <c r="Q725" s="201"/>
      <c r="R725" s="201"/>
      <c r="S725" s="201"/>
    </row>
    <row r="726" spans="2:19" s="187" customFormat="1" ht="18" customHeight="1">
      <c r="B726" s="201"/>
      <c r="C726" s="201"/>
      <c r="D726" s="201"/>
      <c r="E726" s="201"/>
      <c r="F726" s="201"/>
      <c r="G726" s="201"/>
      <c r="H726" s="201"/>
      <c r="I726" s="201"/>
      <c r="J726" s="201"/>
      <c r="K726" s="201"/>
      <c r="L726" s="201"/>
      <c r="M726" s="201"/>
      <c r="N726" s="201"/>
      <c r="O726" s="201"/>
      <c r="P726" s="201"/>
      <c r="Q726" s="201"/>
      <c r="R726" s="201"/>
      <c r="S726" s="201"/>
    </row>
    <row r="727" spans="2:19" s="187" customFormat="1" ht="18" customHeight="1">
      <c r="B727" s="201"/>
      <c r="C727" s="201"/>
      <c r="D727" s="201"/>
      <c r="E727" s="201"/>
      <c r="F727" s="201"/>
      <c r="G727" s="201"/>
      <c r="H727" s="201"/>
      <c r="I727" s="201"/>
      <c r="J727" s="201"/>
      <c r="K727" s="201"/>
      <c r="L727" s="201"/>
      <c r="M727" s="201"/>
      <c r="N727" s="201"/>
      <c r="O727" s="201"/>
      <c r="P727" s="201"/>
      <c r="Q727" s="201"/>
      <c r="R727" s="201"/>
      <c r="S727" s="201"/>
    </row>
    <row r="728" spans="2:19" s="187" customFormat="1" ht="18" customHeight="1">
      <c r="B728" s="201"/>
      <c r="C728" s="201"/>
      <c r="D728" s="201"/>
      <c r="E728" s="201"/>
      <c r="F728" s="201"/>
      <c r="G728" s="201"/>
      <c r="H728" s="201"/>
      <c r="I728" s="201"/>
      <c r="J728" s="201"/>
      <c r="K728" s="201"/>
      <c r="L728" s="201"/>
      <c r="M728" s="201"/>
      <c r="N728" s="201"/>
      <c r="O728" s="201"/>
      <c r="P728" s="201"/>
      <c r="Q728" s="201"/>
      <c r="R728" s="201"/>
      <c r="S728" s="201"/>
    </row>
    <row r="729" spans="2:19" s="187" customFormat="1" ht="18" customHeight="1">
      <c r="B729" s="201"/>
      <c r="C729" s="201"/>
      <c r="D729" s="201"/>
      <c r="E729" s="201"/>
      <c r="F729" s="201"/>
      <c r="G729" s="201"/>
      <c r="H729" s="201"/>
      <c r="I729" s="201"/>
      <c r="J729" s="201"/>
      <c r="K729" s="201"/>
      <c r="L729" s="201"/>
      <c r="M729" s="201"/>
      <c r="N729" s="201"/>
      <c r="O729" s="201"/>
      <c r="P729" s="201"/>
      <c r="Q729" s="201"/>
      <c r="R729" s="201"/>
      <c r="S729" s="201"/>
    </row>
    <row r="730" spans="2:19" s="187" customFormat="1" ht="18" customHeight="1">
      <c r="B730" s="201"/>
      <c r="C730" s="201"/>
      <c r="D730" s="201"/>
      <c r="E730" s="201"/>
      <c r="F730" s="201"/>
      <c r="G730" s="201"/>
      <c r="H730" s="201"/>
      <c r="I730" s="201"/>
      <c r="J730" s="201"/>
      <c r="K730" s="201"/>
      <c r="L730" s="201"/>
      <c r="M730" s="201"/>
      <c r="N730" s="201"/>
      <c r="O730" s="201"/>
      <c r="P730" s="201"/>
      <c r="Q730" s="201"/>
      <c r="R730" s="201"/>
      <c r="S730" s="201"/>
    </row>
    <row r="731" spans="2:19" s="187" customFormat="1" ht="18" customHeight="1">
      <c r="B731" s="201"/>
      <c r="C731" s="201"/>
      <c r="D731" s="201"/>
      <c r="E731" s="201"/>
      <c r="F731" s="201"/>
      <c r="G731" s="201"/>
      <c r="H731" s="201"/>
      <c r="I731" s="201"/>
      <c r="J731" s="201"/>
      <c r="K731" s="201"/>
      <c r="L731" s="201"/>
      <c r="M731" s="201"/>
      <c r="N731" s="201"/>
      <c r="O731" s="201"/>
      <c r="P731" s="201"/>
      <c r="Q731" s="201"/>
      <c r="R731" s="201"/>
      <c r="S731" s="201"/>
    </row>
    <row r="732" spans="2:19" s="187" customFormat="1" ht="18" customHeight="1">
      <c r="B732" s="201"/>
      <c r="C732" s="201"/>
      <c r="D732" s="201"/>
      <c r="E732" s="201"/>
      <c r="F732" s="201"/>
      <c r="G732" s="201"/>
      <c r="H732" s="201"/>
      <c r="I732" s="201"/>
      <c r="J732" s="201"/>
      <c r="K732" s="201"/>
      <c r="L732" s="201"/>
      <c r="M732" s="201"/>
      <c r="N732" s="201"/>
      <c r="O732" s="201"/>
      <c r="P732" s="201"/>
      <c r="Q732" s="201"/>
      <c r="R732" s="201"/>
      <c r="S732" s="201"/>
    </row>
    <row r="733" spans="2:19" s="187" customFormat="1" ht="18" customHeight="1">
      <c r="B733" s="201"/>
      <c r="C733" s="201"/>
      <c r="D733" s="201"/>
      <c r="E733" s="201"/>
      <c r="F733" s="201"/>
      <c r="G733" s="201"/>
      <c r="H733" s="201"/>
      <c r="I733" s="201"/>
      <c r="J733" s="201"/>
      <c r="K733" s="201"/>
      <c r="L733" s="201"/>
      <c r="M733" s="201"/>
      <c r="N733" s="201"/>
      <c r="O733" s="201"/>
      <c r="P733" s="201"/>
      <c r="Q733" s="201"/>
      <c r="R733" s="201"/>
      <c r="S733" s="201"/>
    </row>
    <row r="734" spans="2:19" s="187" customFormat="1" ht="18" customHeight="1">
      <c r="B734" s="201"/>
      <c r="C734" s="201"/>
      <c r="D734" s="201"/>
      <c r="E734" s="201"/>
      <c r="F734" s="201"/>
      <c r="G734" s="201"/>
      <c r="H734" s="201"/>
      <c r="I734" s="201"/>
      <c r="J734" s="201"/>
      <c r="K734" s="201"/>
      <c r="L734" s="201"/>
      <c r="M734" s="201"/>
      <c r="N734" s="201"/>
      <c r="O734" s="201"/>
      <c r="P734" s="201"/>
      <c r="Q734" s="201"/>
      <c r="R734" s="201"/>
      <c r="S734" s="201"/>
    </row>
    <row r="735" spans="2:19" s="187" customFormat="1" ht="18" customHeight="1">
      <c r="B735" s="201"/>
      <c r="C735" s="201"/>
      <c r="D735" s="201"/>
      <c r="E735" s="201"/>
      <c r="F735" s="201"/>
      <c r="G735" s="201"/>
      <c r="H735" s="201"/>
      <c r="I735" s="201"/>
      <c r="J735" s="201"/>
      <c r="K735" s="201"/>
      <c r="L735" s="201"/>
      <c r="M735" s="201"/>
      <c r="N735" s="201"/>
      <c r="O735" s="201"/>
      <c r="P735" s="201"/>
      <c r="Q735" s="201"/>
      <c r="R735" s="201"/>
      <c r="S735" s="201"/>
    </row>
    <row r="736" spans="2:19" s="187" customFormat="1" ht="18" customHeight="1">
      <c r="B736" s="201"/>
      <c r="C736" s="201"/>
      <c r="D736" s="201"/>
      <c r="E736" s="201"/>
      <c r="F736" s="201"/>
      <c r="G736" s="201"/>
      <c r="H736" s="201"/>
      <c r="I736" s="201"/>
      <c r="J736" s="201"/>
      <c r="K736" s="201"/>
      <c r="L736" s="201"/>
      <c r="M736" s="201"/>
      <c r="N736" s="201"/>
      <c r="O736" s="201"/>
      <c r="P736" s="201"/>
      <c r="Q736" s="201"/>
      <c r="R736" s="201"/>
      <c r="S736" s="201"/>
    </row>
    <row r="737" spans="2:19" s="187" customFormat="1" ht="18" customHeight="1">
      <c r="B737" s="201"/>
      <c r="C737" s="201"/>
      <c r="D737" s="201"/>
      <c r="E737" s="201"/>
      <c r="F737" s="201"/>
      <c r="G737" s="201"/>
      <c r="H737" s="201"/>
      <c r="I737" s="201"/>
      <c r="J737" s="201"/>
      <c r="K737" s="201"/>
      <c r="L737" s="201"/>
      <c r="M737" s="201"/>
      <c r="N737" s="201"/>
      <c r="O737" s="201"/>
      <c r="P737" s="201"/>
      <c r="Q737" s="201"/>
      <c r="R737" s="201"/>
      <c r="S737" s="201"/>
    </row>
    <row r="738" spans="2:19" s="187" customFormat="1" ht="18" customHeight="1">
      <c r="B738" s="201"/>
      <c r="C738" s="201"/>
      <c r="D738" s="201"/>
      <c r="E738" s="201"/>
      <c r="F738" s="201"/>
      <c r="G738" s="201"/>
      <c r="H738" s="201"/>
      <c r="I738" s="201"/>
      <c r="J738" s="201"/>
      <c r="K738" s="201"/>
      <c r="L738" s="201"/>
      <c r="M738" s="201"/>
      <c r="N738" s="201"/>
      <c r="O738" s="201"/>
      <c r="P738" s="201"/>
      <c r="Q738" s="201"/>
      <c r="R738" s="201"/>
      <c r="S738" s="201"/>
    </row>
    <row r="739" spans="2:19" s="187" customFormat="1" ht="18" customHeight="1">
      <c r="B739" s="201"/>
      <c r="C739" s="201"/>
      <c r="D739" s="201"/>
      <c r="E739" s="201"/>
      <c r="F739" s="201"/>
      <c r="G739" s="201"/>
      <c r="H739" s="201"/>
      <c r="I739" s="201"/>
      <c r="J739" s="201"/>
      <c r="K739" s="201"/>
      <c r="L739" s="201"/>
      <c r="M739" s="201"/>
      <c r="N739" s="201"/>
      <c r="O739" s="201"/>
      <c r="P739" s="201"/>
      <c r="Q739" s="201"/>
      <c r="R739" s="201"/>
      <c r="S739" s="201"/>
    </row>
    <row r="740" spans="2:19" s="187" customFormat="1" ht="18" customHeight="1">
      <c r="B740" s="201"/>
      <c r="C740" s="201"/>
      <c r="D740" s="201"/>
      <c r="E740" s="201"/>
      <c r="F740" s="201"/>
      <c r="G740" s="201"/>
      <c r="H740" s="201"/>
      <c r="I740" s="201"/>
      <c r="J740" s="201"/>
      <c r="K740" s="201"/>
      <c r="L740" s="201"/>
      <c r="M740" s="201"/>
      <c r="N740" s="201"/>
      <c r="O740" s="201"/>
      <c r="P740" s="201"/>
      <c r="Q740" s="201"/>
      <c r="R740" s="201"/>
      <c r="S740" s="201"/>
    </row>
    <row r="741" spans="2:19" s="187" customFormat="1" ht="18" customHeight="1">
      <c r="B741" s="201"/>
      <c r="C741" s="201"/>
      <c r="D741" s="201"/>
      <c r="E741" s="201"/>
      <c r="F741" s="201"/>
      <c r="G741" s="201"/>
      <c r="H741" s="201"/>
      <c r="I741" s="201"/>
      <c r="J741" s="201"/>
      <c r="K741" s="201"/>
      <c r="L741" s="201"/>
      <c r="M741" s="201"/>
      <c r="N741" s="201"/>
      <c r="O741" s="201"/>
      <c r="P741" s="201"/>
      <c r="Q741" s="201"/>
      <c r="R741" s="201"/>
      <c r="S741" s="201"/>
    </row>
    <row r="742" spans="2:19" s="187" customFormat="1" ht="18" customHeight="1">
      <c r="B742" s="201"/>
      <c r="C742" s="201"/>
      <c r="D742" s="201"/>
      <c r="E742" s="201"/>
      <c r="F742" s="201"/>
      <c r="G742" s="201"/>
      <c r="H742" s="201"/>
      <c r="I742" s="201"/>
      <c r="J742" s="201"/>
      <c r="K742" s="201"/>
      <c r="L742" s="201"/>
      <c r="M742" s="201"/>
      <c r="N742" s="201"/>
      <c r="O742" s="201"/>
      <c r="P742" s="201"/>
      <c r="Q742" s="201"/>
      <c r="R742" s="201"/>
      <c r="S742" s="201"/>
    </row>
    <row r="743" spans="2:19" s="187" customFormat="1" ht="18" customHeight="1">
      <c r="B743" s="201"/>
      <c r="C743" s="201"/>
      <c r="D743" s="201"/>
      <c r="E743" s="201"/>
      <c r="F743" s="201"/>
      <c r="G743" s="201"/>
      <c r="H743" s="201"/>
      <c r="I743" s="201"/>
      <c r="J743" s="201"/>
      <c r="K743" s="201"/>
      <c r="L743" s="201"/>
      <c r="M743" s="201"/>
      <c r="N743" s="201"/>
      <c r="O743" s="201"/>
      <c r="P743" s="201"/>
      <c r="Q743" s="201"/>
      <c r="R743" s="201"/>
      <c r="S743" s="201"/>
    </row>
    <row r="744" spans="2:19" s="187" customFormat="1" ht="18" customHeight="1">
      <c r="B744" s="201"/>
      <c r="C744" s="201"/>
      <c r="D744" s="201"/>
      <c r="E744" s="201"/>
      <c r="F744" s="201"/>
      <c r="G744" s="201"/>
      <c r="H744" s="201"/>
      <c r="I744" s="201"/>
      <c r="J744" s="201"/>
      <c r="K744" s="201"/>
      <c r="L744" s="201"/>
      <c r="M744" s="201"/>
      <c r="N744" s="201"/>
      <c r="O744" s="201"/>
      <c r="P744" s="201"/>
      <c r="Q744" s="201"/>
      <c r="R744" s="201"/>
      <c r="S744" s="201"/>
    </row>
    <row r="745" spans="2:19" s="187" customFormat="1" ht="18" customHeight="1">
      <c r="B745" s="201"/>
      <c r="C745" s="201"/>
      <c r="D745" s="201"/>
      <c r="E745" s="201"/>
      <c r="F745" s="201"/>
      <c r="G745" s="201"/>
      <c r="H745" s="201"/>
      <c r="I745" s="201"/>
      <c r="J745" s="201"/>
      <c r="K745" s="201"/>
      <c r="L745" s="201"/>
      <c r="M745" s="201"/>
      <c r="N745" s="201"/>
      <c r="O745" s="201"/>
      <c r="P745" s="201"/>
      <c r="Q745" s="201"/>
      <c r="R745" s="201"/>
      <c r="S745" s="201"/>
    </row>
    <row r="746" spans="2:19" s="187" customFormat="1" ht="18" customHeight="1">
      <c r="B746" s="201"/>
      <c r="C746" s="201"/>
      <c r="D746" s="201"/>
      <c r="E746" s="201"/>
      <c r="F746" s="201"/>
      <c r="G746" s="201"/>
      <c r="H746" s="201"/>
      <c r="I746" s="201"/>
      <c r="J746" s="201"/>
      <c r="K746" s="201"/>
      <c r="L746" s="201"/>
      <c r="M746" s="201"/>
      <c r="N746" s="201"/>
      <c r="O746" s="201"/>
      <c r="P746" s="201"/>
      <c r="Q746" s="201"/>
      <c r="R746" s="201"/>
      <c r="S746" s="201"/>
    </row>
    <row r="747" spans="2:19" s="187" customFormat="1" ht="18" customHeight="1">
      <c r="B747" s="201"/>
      <c r="C747" s="201"/>
      <c r="D747" s="201"/>
      <c r="E747" s="201"/>
      <c r="F747" s="201"/>
      <c r="G747" s="201"/>
      <c r="H747" s="201"/>
      <c r="I747" s="201"/>
      <c r="J747" s="201"/>
      <c r="K747" s="201"/>
      <c r="L747" s="201"/>
      <c r="M747" s="201"/>
      <c r="N747" s="201"/>
      <c r="O747" s="201"/>
      <c r="P747" s="201"/>
      <c r="Q747" s="201"/>
      <c r="R747" s="201"/>
      <c r="S747" s="201"/>
    </row>
    <row r="748" spans="2:19" s="187" customFormat="1" ht="18" customHeight="1">
      <c r="B748" s="201"/>
      <c r="C748" s="201"/>
      <c r="D748" s="201"/>
      <c r="E748" s="201"/>
      <c r="F748" s="201"/>
      <c r="G748" s="201"/>
      <c r="H748" s="201"/>
      <c r="I748" s="201"/>
      <c r="J748" s="201"/>
      <c r="K748" s="201"/>
      <c r="L748" s="201"/>
      <c r="M748" s="201"/>
      <c r="N748" s="201"/>
      <c r="O748" s="201"/>
      <c r="P748" s="201"/>
      <c r="Q748" s="201"/>
      <c r="R748" s="201"/>
      <c r="S748" s="201"/>
    </row>
    <row r="749" spans="2:19" s="187" customFormat="1" ht="18" customHeight="1">
      <c r="B749" s="201"/>
      <c r="C749" s="201"/>
      <c r="D749" s="201"/>
      <c r="E749" s="201"/>
      <c r="F749" s="201"/>
      <c r="G749" s="201"/>
      <c r="H749" s="201"/>
      <c r="I749" s="201"/>
      <c r="J749" s="201"/>
      <c r="K749" s="201"/>
      <c r="L749" s="201"/>
      <c r="M749" s="201"/>
      <c r="N749" s="201"/>
      <c r="O749" s="201"/>
      <c r="P749" s="201"/>
      <c r="Q749" s="201"/>
      <c r="R749" s="201"/>
      <c r="S749" s="201"/>
    </row>
    <row r="750" spans="2:19" s="187" customFormat="1" ht="18" customHeight="1">
      <c r="B750" s="201"/>
      <c r="C750" s="201"/>
      <c r="D750" s="201"/>
      <c r="E750" s="201"/>
      <c r="F750" s="201"/>
      <c r="G750" s="201"/>
      <c r="H750" s="201"/>
      <c r="I750" s="201"/>
      <c r="J750" s="201"/>
      <c r="K750" s="201"/>
      <c r="L750" s="201"/>
      <c r="M750" s="201"/>
      <c r="N750" s="201"/>
      <c r="O750" s="201"/>
      <c r="P750" s="201"/>
      <c r="Q750" s="201"/>
      <c r="R750" s="201"/>
      <c r="S750" s="201"/>
    </row>
    <row r="751" spans="2:19" s="187" customFormat="1" ht="18" customHeight="1">
      <c r="B751" s="201"/>
      <c r="C751" s="201"/>
      <c r="D751" s="201"/>
      <c r="E751" s="201"/>
      <c r="F751" s="201"/>
      <c r="G751" s="201"/>
      <c r="H751" s="201"/>
      <c r="I751" s="201"/>
      <c r="J751" s="201"/>
      <c r="K751" s="201"/>
      <c r="L751" s="201"/>
      <c r="M751" s="201"/>
      <c r="N751" s="201"/>
      <c r="O751" s="201"/>
      <c r="P751" s="201"/>
      <c r="Q751" s="201"/>
      <c r="R751" s="201"/>
      <c r="S751" s="201"/>
    </row>
    <row r="752" spans="2:19" s="187" customFormat="1" ht="18" customHeight="1">
      <c r="B752" s="201"/>
      <c r="C752" s="201"/>
      <c r="D752" s="201"/>
      <c r="E752" s="201"/>
      <c r="F752" s="201"/>
      <c r="G752" s="201"/>
      <c r="H752" s="201"/>
      <c r="I752" s="201"/>
      <c r="J752" s="201"/>
      <c r="K752" s="201"/>
      <c r="L752" s="201"/>
      <c r="M752" s="201"/>
      <c r="N752" s="201"/>
      <c r="O752" s="201"/>
      <c r="P752" s="201"/>
      <c r="Q752" s="201"/>
      <c r="R752" s="201"/>
      <c r="S752" s="201"/>
    </row>
    <row r="753" spans="2:19" s="187" customFormat="1" ht="18" customHeight="1">
      <c r="B753" s="201"/>
      <c r="C753" s="201"/>
      <c r="D753" s="201"/>
      <c r="E753" s="201"/>
      <c r="F753" s="201"/>
      <c r="G753" s="201"/>
      <c r="H753" s="201"/>
      <c r="I753" s="201"/>
      <c r="J753" s="201"/>
      <c r="K753" s="201"/>
      <c r="L753" s="201"/>
      <c r="M753" s="201"/>
      <c r="N753" s="201"/>
      <c r="O753" s="201"/>
      <c r="P753" s="201"/>
      <c r="Q753" s="201"/>
      <c r="R753" s="201"/>
      <c r="S753" s="201"/>
    </row>
    <row r="754" spans="2:19" s="187" customFormat="1" ht="18" customHeight="1">
      <c r="B754" s="201"/>
      <c r="C754" s="201"/>
      <c r="D754" s="201"/>
      <c r="E754" s="201"/>
      <c r="F754" s="201"/>
      <c r="G754" s="201"/>
      <c r="H754" s="201"/>
      <c r="I754" s="201"/>
      <c r="J754" s="201"/>
      <c r="K754" s="201"/>
      <c r="L754" s="201"/>
      <c r="M754" s="201"/>
      <c r="N754" s="201"/>
      <c r="O754" s="201"/>
      <c r="P754" s="201"/>
      <c r="Q754" s="201"/>
      <c r="R754" s="201"/>
      <c r="S754" s="201"/>
    </row>
    <row r="755" spans="2:19" s="187" customFormat="1" ht="18" customHeight="1">
      <c r="B755" s="201"/>
      <c r="C755" s="201"/>
      <c r="D755" s="201"/>
      <c r="E755" s="201"/>
      <c r="F755" s="201"/>
      <c r="G755" s="201"/>
      <c r="H755" s="201"/>
      <c r="I755" s="201"/>
      <c r="J755" s="201"/>
      <c r="K755" s="201"/>
      <c r="L755" s="201"/>
      <c r="M755" s="201"/>
      <c r="N755" s="201"/>
      <c r="O755" s="201"/>
      <c r="P755" s="201"/>
      <c r="Q755" s="201"/>
      <c r="R755" s="201"/>
      <c r="S755" s="201"/>
    </row>
    <row r="756" spans="2:19" s="187" customFormat="1" ht="18" customHeight="1">
      <c r="B756" s="201"/>
      <c r="C756" s="201"/>
      <c r="D756" s="201"/>
      <c r="E756" s="201"/>
      <c r="F756" s="201"/>
      <c r="G756" s="201"/>
      <c r="H756" s="201"/>
      <c r="I756" s="201"/>
      <c r="J756" s="201"/>
      <c r="K756" s="201"/>
      <c r="L756" s="201"/>
      <c r="M756" s="201"/>
      <c r="N756" s="201"/>
      <c r="O756" s="201"/>
      <c r="P756" s="201"/>
      <c r="Q756" s="201"/>
      <c r="R756" s="201"/>
      <c r="S756" s="201"/>
    </row>
    <row r="757" spans="2:19" s="187" customFormat="1" ht="18" customHeight="1">
      <c r="B757" s="201"/>
      <c r="C757" s="201"/>
      <c r="D757" s="201"/>
      <c r="E757" s="201"/>
      <c r="F757" s="201"/>
      <c r="G757" s="201"/>
      <c r="H757" s="201"/>
      <c r="I757" s="201"/>
      <c r="J757" s="201"/>
      <c r="K757" s="201"/>
      <c r="L757" s="201"/>
      <c r="M757" s="201"/>
      <c r="N757" s="201"/>
      <c r="O757" s="201"/>
      <c r="P757" s="201"/>
      <c r="Q757" s="201"/>
      <c r="R757" s="201"/>
      <c r="S757" s="201"/>
    </row>
    <row r="758" spans="2:19" s="187" customFormat="1" ht="18" customHeight="1">
      <c r="B758" s="201"/>
      <c r="C758" s="201"/>
      <c r="D758" s="201"/>
      <c r="E758" s="201"/>
      <c r="F758" s="201"/>
      <c r="G758" s="201"/>
      <c r="H758" s="201"/>
      <c r="I758" s="201"/>
      <c r="J758" s="201"/>
      <c r="K758" s="201"/>
      <c r="L758" s="201"/>
      <c r="M758" s="201"/>
      <c r="N758" s="201"/>
      <c r="O758" s="201"/>
      <c r="P758" s="201"/>
      <c r="Q758" s="201"/>
      <c r="R758" s="201"/>
      <c r="S758" s="201"/>
    </row>
    <row r="759" spans="2:19" s="187" customFormat="1" ht="18" customHeight="1">
      <c r="B759" s="201"/>
      <c r="C759" s="201"/>
      <c r="D759" s="201"/>
      <c r="E759" s="201"/>
      <c r="F759" s="201"/>
      <c r="G759" s="201"/>
      <c r="H759" s="201"/>
      <c r="I759" s="201"/>
      <c r="J759" s="201"/>
      <c r="K759" s="201"/>
      <c r="L759" s="201"/>
      <c r="M759" s="201"/>
      <c r="N759" s="201"/>
      <c r="O759" s="201"/>
      <c r="P759" s="201"/>
      <c r="Q759" s="201"/>
      <c r="R759" s="201"/>
      <c r="S759" s="201"/>
    </row>
    <row r="760" spans="2:19" s="187" customFormat="1" ht="18" customHeight="1">
      <c r="B760" s="201"/>
      <c r="C760" s="201"/>
      <c r="D760" s="201"/>
      <c r="E760" s="201"/>
      <c r="F760" s="201"/>
      <c r="G760" s="201"/>
      <c r="H760" s="201"/>
      <c r="I760" s="201"/>
      <c r="J760" s="201"/>
      <c r="K760" s="201"/>
      <c r="L760" s="201"/>
      <c r="M760" s="201"/>
      <c r="N760" s="201"/>
      <c r="O760" s="201"/>
      <c r="P760" s="201"/>
      <c r="Q760" s="201"/>
      <c r="R760" s="201"/>
      <c r="S760" s="201"/>
    </row>
    <row r="761" spans="2:19" s="187" customFormat="1" ht="18" customHeight="1">
      <c r="B761" s="201"/>
      <c r="C761" s="201"/>
      <c r="D761" s="201"/>
      <c r="E761" s="201"/>
      <c r="F761" s="201"/>
      <c r="G761" s="201"/>
      <c r="H761" s="201"/>
      <c r="I761" s="201"/>
      <c r="J761" s="201"/>
      <c r="K761" s="201"/>
      <c r="L761" s="201"/>
      <c r="M761" s="201"/>
      <c r="N761" s="201"/>
      <c r="O761" s="201"/>
      <c r="P761" s="201"/>
      <c r="Q761" s="201"/>
      <c r="R761" s="201"/>
      <c r="S761" s="201"/>
    </row>
    <row r="762" spans="2:19" s="187" customFormat="1" ht="18" customHeight="1">
      <c r="B762" s="201"/>
      <c r="C762" s="201"/>
      <c r="D762" s="201"/>
      <c r="E762" s="201"/>
      <c r="F762" s="201"/>
      <c r="G762" s="201"/>
      <c r="H762" s="201"/>
      <c r="I762" s="201"/>
      <c r="J762" s="201"/>
      <c r="K762" s="201"/>
      <c r="L762" s="201"/>
      <c r="M762" s="201"/>
      <c r="N762" s="201"/>
      <c r="O762" s="201"/>
      <c r="P762" s="201"/>
      <c r="Q762" s="201"/>
      <c r="R762" s="201"/>
      <c r="S762" s="201"/>
    </row>
    <row r="763" spans="2:19" s="187" customFormat="1" ht="18" customHeight="1">
      <c r="B763" s="201"/>
      <c r="C763" s="201"/>
      <c r="D763" s="201"/>
      <c r="E763" s="201"/>
      <c r="F763" s="201"/>
      <c r="G763" s="201"/>
      <c r="H763" s="201"/>
      <c r="I763" s="201"/>
      <c r="J763" s="201"/>
      <c r="K763" s="201"/>
      <c r="L763" s="201"/>
      <c r="M763" s="201"/>
      <c r="N763" s="201"/>
      <c r="O763" s="201"/>
      <c r="P763" s="201"/>
      <c r="Q763" s="201"/>
      <c r="R763" s="201"/>
      <c r="S763" s="201"/>
    </row>
    <row r="764" spans="2:19" s="187" customFormat="1" ht="18" customHeight="1">
      <c r="B764" s="201"/>
      <c r="C764" s="201"/>
      <c r="D764" s="201"/>
      <c r="E764" s="201"/>
      <c r="F764" s="201"/>
      <c r="G764" s="201"/>
      <c r="H764" s="201"/>
      <c r="I764" s="201"/>
      <c r="J764" s="201"/>
      <c r="K764" s="201"/>
      <c r="L764" s="201"/>
      <c r="M764" s="201"/>
      <c r="N764" s="201"/>
      <c r="O764" s="201"/>
      <c r="P764" s="201"/>
      <c r="Q764" s="201"/>
      <c r="R764" s="201"/>
      <c r="S764" s="201"/>
    </row>
    <row r="765" spans="2:19" s="187" customFormat="1" ht="18" customHeight="1">
      <c r="B765" s="201"/>
      <c r="C765" s="201"/>
      <c r="D765" s="201"/>
      <c r="E765" s="201"/>
      <c r="F765" s="201"/>
      <c r="G765" s="201"/>
      <c r="H765" s="201"/>
      <c r="I765" s="201"/>
      <c r="J765" s="201"/>
      <c r="K765" s="201"/>
      <c r="L765" s="201"/>
      <c r="M765" s="201"/>
      <c r="N765" s="201"/>
      <c r="O765" s="201"/>
      <c r="P765" s="201"/>
      <c r="Q765" s="201"/>
      <c r="R765" s="201"/>
      <c r="S765" s="201"/>
    </row>
    <row r="766" spans="2:19" s="187" customFormat="1" ht="18" customHeight="1">
      <c r="B766" s="201"/>
      <c r="C766" s="201"/>
      <c r="D766" s="201"/>
      <c r="E766" s="201"/>
      <c r="F766" s="201"/>
      <c r="G766" s="201"/>
      <c r="H766" s="201"/>
      <c r="I766" s="201"/>
      <c r="J766" s="201"/>
      <c r="K766" s="201"/>
      <c r="L766" s="201"/>
      <c r="M766" s="201"/>
      <c r="N766" s="201"/>
      <c r="O766" s="201"/>
      <c r="P766" s="201"/>
      <c r="Q766" s="201"/>
      <c r="R766" s="201"/>
      <c r="S766" s="201"/>
    </row>
    <row r="767" spans="2:19" s="187" customFormat="1" ht="18" customHeight="1">
      <c r="B767" s="201"/>
      <c r="C767" s="201"/>
      <c r="D767" s="201"/>
      <c r="E767" s="201"/>
      <c r="F767" s="201"/>
      <c r="G767" s="201"/>
      <c r="H767" s="201"/>
      <c r="I767" s="201"/>
      <c r="J767" s="201"/>
      <c r="K767" s="201"/>
      <c r="L767" s="201"/>
      <c r="M767" s="201"/>
      <c r="N767" s="201"/>
      <c r="O767" s="201"/>
      <c r="P767" s="201"/>
      <c r="Q767" s="201"/>
      <c r="R767" s="201"/>
      <c r="S767" s="201"/>
    </row>
    <row r="768" spans="2:19" s="187" customFormat="1" ht="18" customHeight="1">
      <c r="B768" s="201"/>
      <c r="C768" s="201"/>
      <c r="D768" s="201"/>
      <c r="E768" s="201"/>
      <c r="F768" s="201"/>
      <c r="G768" s="201"/>
      <c r="H768" s="201"/>
      <c r="I768" s="201"/>
      <c r="J768" s="201"/>
      <c r="K768" s="201"/>
      <c r="L768" s="201"/>
      <c r="M768" s="201"/>
      <c r="N768" s="201"/>
      <c r="O768" s="201"/>
      <c r="P768" s="201"/>
      <c r="Q768" s="201"/>
      <c r="R768" s="201"/>
      <c r="S768" s="201"/>
    </row>
    <row r="769" spans="2:19" s="187" customFormat="1" ht="18" customHeight="1">
      <c r="B769" s="201"/>
      <c r="C769" s="201"/>
      <c r="D769" s="201"/>
      <c r="E769" s="201"/>
      <c r="F769" s="201"/>
      <c r="G769" s="201"/>
      <c r="H769" s="201"/>
      <c r="I769" s="201"/>
      <c r="J769" s="201"/>
      <c r="K769" s="201"/>
      <c r="L769" s="201"/>
      <c r="M769" s="201"/>
      <c r="N769" s="201"/>
      <c r="O769" s="201"/>
      <c r="P769" s="201"/>
      <c r="Q769" s="201"/>
      <c r="R769" s="201"/>
      <c r="S769" s="201"/>
    </row>
    <row r="770" spans="2:19" s="187" customFormat="1" ht="18" customHeight="1">
      <c r="B770" s="201"/>
      <c r="C770" s="201"/>
      <c r="D770" s="201"/>
      <c r="E770" s="201"/>
      <c r="F770" s="201"/>
      <c r="G770" s="201"/>
      <c r="H770" s="201"/>
      <c r="I770" s="201"/>
      <c r="J770" s="201"/>
      <c r="K770" s="201"/>
      <c r="L770" s="201"/>
      <c r="M770" s="201"/>
      <c r="N770" s="201"/>
      <c r="O770" s="201"/>
      <c r="P770" s="201"/>
      <c r="Q770" s="201"/>
      <c r="R770" s="201"/>
      <c r="S770" s="201"/>
    </row>
    <row r="771" spans="2:19" s="187" customFormat="1" ht="18" customHeight="1">
      <c r="B771" s="201"/>
      <c r="C771" s="201"/>
      <c r="D771" s="201"/>
      <c r="E771" s="201"/>
      <c r="F771" s="201"/>
      <c r="G771" s="201"/>
      <c r="H771" s="201"/>
      <c r="I771" s="201"/>
      <c r="J771" s="201"/>
      <c r="K771" s="201"/>
      <c r="L771" s="201"/>
      <c r="M771" s="201"/>
      <c r="N771" s="201"/>
      <c r="O771" s="201"/>
      <c r="P771" s="201"/>
      <c r="Q771" s="201"/>
      <c r="R771" s="201"/>
      <c r="S771" s="201"/>
    </row>
    <row r="772" spans="2:19" s="187" customFormat="1" ht="18" customHeight="1">
      <c r="B772" s="201"/>
      <c r="C772" s="201"/>
      <c r="D772" s="201"/>
      <c r="E772" s="201"/>
      <c r="F772" s="201"/>
      <c r="G772" s="201"/>
      <c r="H772" s="201"/>
      <c r="I772" s="201"/>
      <c r="J772" s="201"/>
      <c r="K772" s="201"/>
      <c r="L772" s="201"/>
      <c r="M772" s="201"/>
      <c r="N772" s="201"/>
      <c r="O772" s="201"/>
      <c r="P772" s="201"/>
      <c r="Q772" s="201"/>
      <c r="R772" s="201"/>
      <c r="S772" s="201"/>
    </row>
    <row r="773" spans="2:19" s="187" customFormat="1" ht="18" customHeight="1">
      <c r="B773" s="201"/>
      <c r="C773" s="201"/>
      <c r="D773" s="201"/>
      <c r="E773" s="201"/>
      <c r="F773" s="201"/>
      <c r="G773" s="201"/>
      <c r="H773" s="201"/>
      <c r="I773" s="201"/>
      <c r="J773" s="201"/>
      <c r="K773" s="201"/>
      <c r="L773" s="201"/>
      <c r="M773" s="201"/>
      <c r="N773" s="201"/>
      <c r="O773" s="201"/>
      <c r="P773" s="201"/>
      <c r="Q773" s="201"/>
      <c r="R773" s="201"/>
      <c r="S773" s="201"/>
    </row>
    <row r="774" spans="2:19" s="187" customFormat="1" ht="18" customHeight="1">
      <c r="B774" s="201"/>
      <c r="C774" s="201"/>
      <c r="D774" s="201"/>
      <c r="E774" s="201"/>
      <c r="F774" s="201"/>
      <c r="G774" s="201"/>
      <c r="H774" s="201"/>
      <c r="I774" s="201"/>
      <c r="J774" s="201"/>
      <c r="K774" s="201"/>
      <c r="L774" s="201"/>
      <c r="M774" s="201"/>
      <c r="N774" s="201"/>
      <c r="O774" s="201"/>
      <c r="P774" s="201"/>
      <c r="Q774" s="201"/>
      <c r="R774" s="201"/>
      <c r="S774" s="201"/>
    </row>
    <row r="775" spans="2:19" s="187" customFormat="1" ht="18" customHeight="1">
      <c r="B775" s="201"/>
      <c r="C775" s="201"/>
      <c r="D775" s="201"/>
      <c r="E775" s="201"/>
      <c r="F775" s="201"/>
      <c r="G775" s="201"/>
      <c r="H775" s="201"/>
      <c r="I775" s="201"/>
      <c r="J775" s="201"/>
      <c r="K775" s="201"/>
      <c r="L775" s="201"/>
      <c r="M775" s="201"/>
      <c r="N775" s="201"/>
      <c r="O775" s="201"/>
      <c r="P775" s="201"/>
      <c r="Q775" s="201"/>
      <c r="R775" s="201"/>
      <c r="S775" s="201"/>
    </row>
    <row r="776" spans="2:19" s="187" customFormat="1" ht="18" customHeight="1">
      <c r="B776" s="201"/>
      <c r="C776" s="201"/>
      <c r="D776" s="201"/>
      <c r="E776" s="201"/>
      <c r="F776" s="201"/>
      <c r="G776" s="201"/>
      <c r="H776" s="201"/>
      <c r="I776" s="201"/>
      <c r="J776" s="201"/>
      <c r="K776" s="201"/>
      <c r="L776" s="201"/>
      <c r="M776" s="201"/>
      <c r="N776" s="201"/>
      <c r="O776" s="201"/>
      <c r="P776" s="201"/>
      <c r="Q776" s="201"/>
      <c r="R776" s="201"/>
      <c r="S776" s="201"/>
    </row>
    <row r="777" spans="2:19" s="187" customFormat="1" ht="18" customHeight="1">
      <c r="B777" s="201"/>
      <c r="C777" s="201"/>
      <c r="D777" s="201"/>
      <c r="E777" s="201"/>
      <c r="F777" s="201"/>
      <c r="G777" s="201"/>
      <c r="H777" s="201"/>
      <c r="I777" s="201"/>
      <c r="J777" s="201"/>
      <c r="K777" s="201"/>
      <c r="L777" s="201"/>
      <c r="M777" s="201"/>
      <c r="N777" s="201"/>
      <c r="O777" s="201"/>
      <c r="P777" s="201"/>
      <c r="Q777" s="201"/>
      <c r="R777" s="201"/>
      <c r="S777" s="201"/>
    </row>
    <row r="778" spans="2:19" s="187" customFormat="1" ht="18" customHeight="1">
      <c r="B778" s="201"/>
      <c r="C778" s="201"/>
      <c r="D778" s="201"/>
      <c r="E778" s="201"/>
      <c r="F778" s="201"/>
      <c r="G778" s="201"/>
      <c r="H778" s="201"/>
      <c r="I778" s="201"/>
      <c r="J778" s="201"/>
      <c r="K778" s="201"/>
      <c r="L778" s="201"/>
      <c r="M778" s="201"/>
      <c r="N778" s="201"/>
      <c r="O778" s="201"/>
      <c r="P778" s="201"/>
      <c r="Q778" s="201"/>
      <c r="R778" s="201"/>
      <c r="S778" s="201"/>
    </row>
    <row r="779" spans="2:19" s="187" customFormat="1" ht="18" customHeight="1">
      <c r="B779" s="201"/>
      <c r="C779" s="201"/>
      <c r="D779" s="201"/>
      <c r="E779" s="201"/>
      <c r="F779" s="201"/>
      <c r="G779" s="201"/>
      <c r="H779" s="201"/>
      <c r="I779" s="201"/>
      <c r="J779" s="201"/>
      <c r="K779" s="201"/>
      <c r="L779" s="201"/>
      <c r="M779" s="201"/>
      <c r="N779" s="201"/>
      <c r="O779" s="201"/>
      <c r="P779" s="201"/>
      <c r="Q779" s="201"/>
      <c r="R779" s="201"/>
      <c r="S779" s="201"/>
    </row>
    <row r="780" spans="2:19" s="187" customFormat="1" ht="18" customHeight="1">
      <c r="B780" s="201"/>
      <c r="C780" s="201"/>
      <c r="D780" s="201"/>
      <c r="E780" s="201"/>
      <c r="F780" s="201"/>
      <c r="G780" s="201"/>
      <c r="H780" s="201"/>
      <c r="I780" s="201"/>
      <c r="J780" s="201"/>
      <c r="K780" s="201"/>
      <c r="L780" s="201"/>
      <c r="M780" s="201"/>
      <c r="N780" s="201"/>
      <c r="O780" s="201"/>
      <c r="P780" s="201"/>
      <c r="Q780" s="201"/>
      <c r="R780" s="201"/>
      <c r="S780" s="201"/>
    </row>
    <row r="781" spans="2:19" s="187" customFormat="1" ht="18" customHeight="1">
      <c r="B781" s="201"/>
      <c r="C781" s="201"/>
      <c r="D781" s="201"/>
      <c r="E781" s="201"/>
      <c r="F781" s="201"/>
      <c r="G781" s="201"/>
      <c r="H781" s="201"/>
      <c r="I781" s="201"/>
      <c r="J781" s="201"/>
      <c r="K781" s="201"/>
      <c r="L781" s="201"/>
      <c r="M781" s="201"/>
      <c r="N781" s="201"/>
      <c r="O781" s="201"/>
      <c r="P781" s="201"/>
      <c r="Q781" s="201"/>
      <c r="R781" s="201"/>
      <c r="S781" s="201"/>
    </row>
    <row r="782" spans="2:19" s="187" customFormat="1" ht="18" customHeight="1">
      <c r="B782" s="201"/>
      <c r="C782" s="201"/>
      <c r="D782" s="201"/>
      <c r="E782" s="201"/>
      <c r="F782" s="201"/>
      <c r="G782" s="201"/>
      <c r="H782" s="201"/>
      <c r="I782" s="201"/>
      <c r="J782" s="201"/>
      <c r="K782" s="201"/>
      <c r="L782" s="201"/>
      <c r="M782" s="201"/>
      <c r="N782" s="201"/>
      <c r="O782" s="201"/>
      <c r="P782" s="201"/>
      <c r="Q782" s="201"/>
      <c r="R782" s="201"/>
      <c r="S782" s="201"/>
    </row>
    <row r="783" spans="2:19" s="187" customFormat="1" ht="18" customHeight="1">
      <c r="B783" s="201"/>
      <c r="C783" s="201"/>
      <c r="D783" s="201"/>
      <c r="E783" s="201"/>
      <c r="F783" s="201"/>
      <c r="G783" s="201"/>
      <c r="H783" s="201"/>
      <c r="I783" s="201"/>
      <c r="J783" s="201"/>
      <c r="K783" s="201"/>
      <c r="L783" s="201"/>
      <c r="M783" s="201"/>
      <c r="N783" s="201"/>
      <c r="O783" s="201"/>
      <c r="P783" s="201"/>
      <c r="Q783" s="201"/>
      <c r="R783" s="201"/>
      <c r="S783" s="201"/>
    </row>
    <row r="784" spans="2:19" s="187" customFormat="1" ht="18" customHeight="1">
      <c r="B784" s="201"/>
      <c r="C784" s="201"/>
      <c r="D784" s="201"/>
      <c r="E784" s="201"/>
      <c r="F784" s="201"/>
      <c r="G784" s="201"/>
      <c r="H784" s="201"/>
      <c r="I784" s="201"/>
      <c r="J784" s="201"/>
      <c r="K784" s="201"/>
      <c r="L784" s="201"/>
      <c r="M784" s="201"/>
      <c r="N784" s="201"/>
      <c r="O784" s="201"/>
      <c r="P784" s="201"/>
      <c r="Q784" s="201"/>
      <c r="R784" s="201"/>
      <c r="S784" s="201"/>
    </row>
    <row r="785" spans="2:19" s="187" customFormat="1" ht="18" customHeight="1">
      <c r="B785" s="201"/>
      <c r="C785" s="201"/>
      <c r="D785" s="201"/>
      <c r="E785" s="201"/>
      <c r="F785" s="201"/>
      <c r="G785" s="201"/>
      <c r="H785" s="201"/>
      <c r="I785" s="201"/>
      <c r="J785" s="201"/>
      <c r="K785" s="201"/>
      <c r="L785" s="201"/>
      <c r="M785" s="201"/>
      <c r="N785" s="201"/>
      <c r="O785" s="201"/>
      <c r="P785" s="201"/>
      <c r="Q785" s="201"/>
      <c r="R785" s="201"/>
      <c r="S785" s="201"/>
    </row>
    <row r="786" spans="2:19" s="187" customFormat="1" ht="18" customHeight="1">
      <c r="B786" s="201"/>
      <c r="C786" s="201"/>
      <c r="D786" s="201"/>
      <c r="E786" s="201"/>
      <c r="F786" s="201"/>
      <c r="G786" s="201"/>
      <c r="H786" s="201"/>
      <c r="I786" s="201"/>
      <c r="J786" s="201"/>
      <c r="K786" s="201"/>
      <c r="L786" s="201"/>
      <c r="M786" s="201"/>
      <c r="N786" s="201"/>
      <c r="O786" s="201"/>
      <c r="P786" s="201"/>
      <c r="Q786" s="201"/>
      <c r="R786" s="201"/>
      <c r="S786" s="201"/>
    </row>
    <row r="787" spans="2:19" s="187" customFormat="1" ht="18" customHeight="1">
      <c r="B787" s="201"/>
      <c r="C787" s="201"/>
      <c r="D787" s="201"/>
      <c r="E787" s="201"/>
      <c r="F787" s="201"/>
      <c r="G787" s="201"/>
      <c r="H787" s="201"/>
      <c r="I787" s="201"/>
      <c r="J787" s="201"/>
      <c r="K787" s="201"/>
      <c r="L787" s="201"/>
      <c r="M787" s="201"/>
      <c r="N787" s="201"/>
      <c r="O787" s="201"/>
      <c r="P787" s="201"/>
      <c r="Q787" s="201"/>
      <c r="R787" s="201"/>
      <c r="S787" s="201"/>
    </row>
    <row r="788" spans="2:19" s="187" customFormat="1" ht="18" customHeight="1">
      <c r="B788" s="201"/>
      <c r="C788" s="201"/>
      <c r="D788" s="201"/>
      <c r="E788" s="201"/>
      <c r="F788" s="201"/>
      <c r="G788" s="201"/>
      <c r="H788" s="201"/>
      <c r="I788" s="201"/>
      <c r="J788" s="201"/>
      <c r="K788" s="201"/>
      <c r="L788" s="201"/>
      <c r="M788" s="201"/>
      <c r="N788" s="201"/>
      <c r="O788" s="201"/>
      <c r="P788" s="201"/>
      <c r="Q788" s="201"/>
      <c r="R788" s="201"/>
      <c r="S788" s="201"/>
    </row>
    <row r="789" spans="2:19" s="187" customFormat="1" ht="18" customHeight="1">
      <c r="B789" s="201"/>
      <c r="C789" s="201"/>
      <c r="D789" s="201"/>
      <c r="E789" s="201"/>
      <c r="F789" s="201"/>
      <c r="G789" s="201"/>
      <c r="H789" s="201"/>
      <c r="I789" s="201"/>
      <c r="J789" s="201"/>
      <c r="K789" s="201"/>
      <c r="L789" s="201"/>
      <c r="M789" s="201"/>
      <c r="N789" s="201"/>
      <c r="O789" s="201"/>
      <c r="P789" s="201"/>
      <c r="Q789" s="201"/>
      <c r="R789" s="201"/>
      <c r="S789" s="201"/>
    </row>
    <row r="790" spans="2:19" s="187" customFormat="1" ht="18" customHeight="1">
      <c r="B790" s="201"/>
      <c r="C790" s="201"/>
      <c r="D790" s="201"/>
      <c r="E790" s="201"/>
      <c r="F790" s="201"/>
      <c r="G790" s="201"/>
      <c r="H790" s="201"/>
      <c r="I790" s="201"/>
      <c r="J790" s="201"/>
      <c r="K790" s="201"/>
      <c r="L790" s="201"/>
      <c r="M790" s="201"/>
      <c r="N790" s="201"/>
      <c r="O790" s="201"/>
      <c r="P790" s="201"/>
      <c r="Q790" s="201"/>
      <c r="R790" s="201"/>
      <c r="S790" s="201"/>
    </row>
    <row r="791" spans="2:19" s="187" customFormat="1" ht="18" customHeight="1">
      <c r="B791" s="201"/>
      <c r="C791" s="201"/>
      <c r="D791" s="201"/>
      <c r="E791" s="201"/>
      <c r="F791" s="201"/>
      <c r="G791" s="201"/>
      <c r="H791" s="201"/>
      <c r="I791" s="201"/>
      <c r="J791" s="201"/>
      <c r="K791" s="201"/>
      <c r="L791" s="201"/>
      <c r="M791" s="201"/>
      <c r="N791" s="201"/>
      <c r="O791" s="201"/>
      <c r="P791" s="201"/>
      <c r="Q791" s="201"/>
      <c r="R791" s="201"/>
      <c r="S791" s="201"/>
    </row>
    <row r="792" spans="2:19" s="187" customFormat="1" ht="18" customHeight="1">
      <c r="B792" s="201"/>
      <c r="C792" s="201"/>
      <c r="D792" s="201"/>
      <c r="E792" s="201"/>
      <c r="F792" s="201"/>
      <c r="G792" s="201"/>
      <c r="H792" s="201"/>
      <c r="I792" s="201"/>
      <c r="J792" s="201"/>
      <c r="K792" s="201"/>
      <c r="L792" s="201"/>
      <c r="M792" s="201"/>
      <c r="N792" s="201"/>
      <c r="O792" s="201"/>
      <c r="P792" s="201"/>
      <c r="Q792" s="201"/>
      <c r="R792" s="201"/>
      <c r="S792" s="201"/>
    </row>
    <row r="793" spans="2:19" s="187" customFormat="1" ht="18" customHeight="1">
      <c r="B793" s="201"/>
      <c r="C793" s="201"/>
      <c r="D793" s="201"/>
      <c r="E793" s="201"/>
      <c r="F793" s="201"/>
      <c r="G793" s="201"/>
      <c r="H793" s="201"/>
      <c r="I793" s="201"/>
      <c r="J793" s="201"/>
      <c r="K793" s="201"/>
      <c r="L793" s="201"/>
      <c r="M793" s="201"/>
      <c r="N793" s="201"/>
      <c r="O793" s="201"/>
      <c r="P793" s="201"/>
      <c r="Q793" s="201"/>
      <c r="R793" s="201"/>
      <c r="S793" s="201"/>
    </row>
    <row r="794" spans="2:19" s="187" customFormat="1" ht="18" customHeight="1">
      <c r="B794" s="201"/>
      <c r="C794" s="201"/>
      <c r="D794" s="201"/>
      <c r="E794" s="201"/>
      <c r="F794" s="201"/>
      <c r="G794" s="201"/>
      <c r="H794" s="201"/>
      <c r="I794" s="201"/>
      <c r="J794" s="201"/>
      <c r="K794" s="201"/>
      <c r="L794" s="201"/>
      <c r="M794" s="201"/>
      <c r="N794" s="201"/>
      <c r="O794" s="201"/>
      <c r="P794" s="201"/>
      <c r="Q794" s="201"/>
      <c r="R794" s="201"/>
      <c r="S794" s="201"/>
    </row>
    <row r="795" spans="2:19" s="187" customFormat="1" ht="18" customHeight="1">
      <c r="B795" s="201"/>
      <c r="C795" s="201"/>
      <c r="D795" s="201"/>
      <c r="E795" s="201"/>
      <c r="F795" s="201"/>
      <c r="G795" s="201"/>
      <c r="H795" s="201"/>
      <c r="I795" s="201"/>
      <c r="J795" s="201"/>
      <c r="K795" s="201"/>
      <c r="L795" s="201"/>
      <c r="M795" s="201"/>
      <c r="N795" s="201"/>
      <c r="O795" s="201"/>
      <c r="P795" s="201"/>
      <c r="Q795" s="201"/>
      <c r="R795" s="201"/>
      <c r="S795" s="201"/>
    </row>
    <row r="796" spans="2:19" s="187" customFormat="1" ht="18" customHeight="1">
      <c r="B796" s="201"/>
      <c r="C796" s="201"/>
      <c r="D796" s="201"/>
      <c r="E796" s="201"/>
      <c r="F796" s="201"/>
      <c r="G796" s="201"/>
      <c r="H796" s="201"/>
      <c r="I796" s="201"/>
      <c r="J796" s="201"/>
      <c r="K796" s="201"/>
      <c r="L796" s="201"/>
      <c r="M796" s="201"/>
      <c r="N796" s="201"/>
      <c r="O796" s="201"/>
      <c r="P796" s="201"/>
      <c r="Q796" s="201"/>
      <c r="R796" s="201"/>
      <c r="S796" s="201"/>
    </row>
    <row r="797" spans="2:19" s="187" customFormat="1" ht="18" customHeight="1">
      <c r="B797" s="201"/>
      <c r="C797" s="201"/>
      <c r="D797" s="201"/>
      <c r="E797" s="201"/>
      <c r="F797" s="201"/>
      <c r="G797" s="201"/>
      <c r="H797" s="201"/>
      <c r="I797" s="201"/>
      <c r="J797" s="201"/>
      <c r="K797" s="201"/>
      <c r="L797" s="201"/>
      <c r="M797" s="201"/>
      <c r="N797" s="201"/>
      <c r="O797" s="201"/>
      <c r="P797" s="201"/>
      <c r="Q797" s="201"/>
      <c r="R797" s="201"/>
      <c r="S797" s="201"/>
    </row>
    <row r="798" spans="2:19" s="187" customFormat="1" ht="18" customHeight="1">
      <c r="B798" s="201"/>
      <c r="C798" s="201"/>
      <c r="D798" s="201"/>
      <c r="E798" s="201"/>
      <c r="F798" s="201"/>
      <c r="G798" s="201"/>
      <c r="H798" s="201"/>
      <c r="I798" s="201"/>
      <c r="J798" s="201"/>
      <c r="K798" s="201"/>
      <c r="L798" s="201"/>
      <c r="M798" s="201"/>
      <c r="N798" s="201"/>
      <c r="O798" s="201"/>
      <c r="P798" s="201"/>
      <c r="Q798" s="201"/>
      <c r="R798" s="201"/>
      <c r="S798" s="201"/>
    </row>
    <row r="799" spans="2:19" s="187" customFormat="1" ht="18" customHeight="1">
      <c r="B799" s="201"/>
      <c r="C799" s="201"/>
      <c r="D799" s="201"/>
      <c r="E799" s="201"/>
      <c r="F799" s="201"/>
      <c r="G799" s="201"/>
      <c r="H799" s="201"/>
      <c r="I799" s="201"/>
      <c r="J799" s="201"/>
      <c r="K799" s="201"/>
      <c r="L799" s="201"/>
      <c r="M799" s="201"/>
      <c r="N799" s="201"/>
      <c r="O799" s="201"/>
      <c r="P799" s="201"/>
      <c r="Q799" s="201"/>
      <c r="R799" s="201"/>
      <c r="S799" s="201"/>
    </row>
    <row r="800" spans="2:19" s="187" customFormat="1" ht="18" customHeight="1">
      <c r="B800" s="201"/>
      <c r="C800" s="201"/>
      <c r="D800" s="201"/>
      <c r="E800" s="201"/>
      <c r="F800" s="201"/>
      <c r="G800" s="201"/>
      <c r="H800" s="201"/>
      <c r="I800" s="201"/>
      <c r="J800" s="201"/>
      <c r="K800" s="201"/>
      <c r="L800" s="201"/>
      <c r="M800" s="201"/>
      <c r="N800" s="201"/>
      <c r="O800" s="201"/>
      <c r="P800" s="201"/>
      <c r="Q800" s="201"/>
      <c r="R800" s="201"/>
      <c r="S800" s="201"/>
    </row>
    <row r="801" spans="2:19" s="187" customFormat="1" ht="18" customHeight="1">
      <c r="B801" s="201"/>
      <c r="C801" s="201"/>
      <c r="D801" s="201"/>
      <c r="E801" s="201"/>
      <c r="F801" s="201"/>
      <c r="G801" s="201"/>
      <c r="H801" s="201"/>
      <c r="I801" s="201"/>
      <c r="J801" s="201"/>
      <c r="K801" s="201"/>
      <c r="L801" s="201"/>
      <c r="M801" s="201"/>
      <c r="N801" s="201"/>
      <c r="O801" s="201"/>
      <c r="P801" s="201"/>
      <c r="Q801" s="201"/>
      <c r="R801" s="201"/>
      <c r="S801" s="201"/>
    </row>
    <row r="802" spans="2:19" s="187" customFormat="1" ht="18" customHeight="1">
      <c r="B802" s="201"/>
      <c r="C802" s="201"/>
      <c r="D802" s="201"/>
      <c r="E802" s="201"/>
      <c r="F802" s="201"/>
      <c r="G802" s="201"/>
      <c r="H802" s="201"/>
      <c r="I802" s="201"/>
      <c r="J802" s="201"/>
      <c r="K802" s="201"/>
      <c r="L802" s="201"/>
      <c r="M802" s="201"/>
      <c r="N802" s="201"/>
      <c r="O802" s="201"/>
      <c r="P802" s="201"/>
      <c r="Q802" s="201"/>
      <c r="R802" s="201"/>
      <c r="S802" s="201"/>
    </row>
    <row r="803" spans="2:19" s="187" customFormat="1" ht="18" customHeight="1">
      <c r="B803" s="201"/>
      <c r="C803" s="201"/>
      <c r="D803" s="201"/>
      <c r="E803" s="201"/>
      <c r="F803" s="201"/>
      <c r="G803" s="201"/>
      <c r="H803" s="201"/>
      <c r="I803" s="201"/>
      <c r="J803" s="201"/>
      <c r="K803" s="201"/>
      <c r="L803" s="201"/>
      <c r="M803" s="201"/>
      <c r="N803" s="201"/>
      <c r="O803" s="201"/>
      <c r="P803" s="201"/>
      <c r="Q803" s="201"/>
      <c r="R803" s="201"/>
      <c r="S803" s="201"/>
    </row>
    <row r="804" spans="2:19" s="187" customFormat="1" ht="18" customHeight="1">
      <c r="B804" s="201"/>
      <c r="C804" s="201"/>
      <c r="D804" s="201"/>
      <c r="E804" s="201"/>
      <c r="F804" s="201"/>
      <c r="G804" s="201"/>
      <c r="H804" s="201"/>
      <c r="I804" s="201"/>
      <c r="J804" s="201"/>
      <c r="K804" s="201"/>
      <c r="L804" s="201"/>
      <c r="M804" s="201"/>
      <c r="N804" s="201"/>
      <c r="O804" s="201"/>
      <c r="P804" s="201"/>
      <c r="Q804" s="201"/>
      <c r="R804" s="201"/>
      <c r="S804" s="201"/>
    </row>
    <row r="805" spans="2:19" s="187" customFormat="1" ht="18" customHeight="1">
      <c r="B805" s="201"/>
      <c r="C805" s="201"/>
      <c r="D805" s="201"/>
      <c r="E805" s="201"/>
      <c r="F805" s="201"/>
      <c r="G805" s="201"/>
      <c r="H805" s="201"/>
      <c r="I805" s="201"/>
      <c r="J805" s="201"/>
      <c r="K805" s="201"/>
      <c r="L805" s="201"/>
      <c r="M805" s="201"/>
      <c r="N805" s="201"/>
      <c r="O805" s="201"/>
      <c r="P805" s="201"/>
      <c r="Q805" s="201"/>
      <c r="R805" s="201"/>
      <c r="S805" s="201"/>
    </row>
    <row r="806" spans="2:19" s="187" customFormat="1" ht="18" customHeight="1">
      <c r="B806" s="201"/>
      <c r="C806" s="201"/>
      <c r="D806" s="201"/>
      <c r="E806" s="201"/>
      <c r="F806" s="201"/>
      <c r="G806" s="201"/>
      <c r="H806" s="201"/>
      <c r="I806" s="201"/>
      <c r="J806" s="201"/>
      <c r="K806" s="201"/>
      <c r="L806" s="201"/>
      <c r="M806" s="201"/>
      <c r="N806" s="201"/>
      <c r="O806" s="201"/>
      <c r="P806" s="201"/>
      <c r="Q806" s="201"/>
      <c r="R806" s="201"/>
      <c r="S806" s="201"/>
    </row>
    <row r="807" spans="2:19" s="187" customFormat="1" ht="18" customHeight="1">
      <c r="B807" s="201"/>
      <c r="C807" s="201"/>
      <c r="D807" s="201"/>
      <c r="E807" s="201"/>
      <c r="F807" s="201"/>
      <c r="G807" s="201"/>
      <c r="H807" s="201"/>
      <c r="I807" s="201"/>
      <c r="J807" s="201"/>
      <c r="K807" s="201"/>
      <c r="L807" s="201"/>
      <c r="M807" s="201"/>
      <c r="N807" s="201"/>
      <c r="O807" s="201"/>
      <c r="P807" s="201"/>
      <c r="Q807" s="201"/>
      <c r="R807" s="201"/>
      <c r="S807" s="201"/>
    </row>
    <row r="808" spans="2:19" s="187" customFormat="1" ht="18" customHeight="1">
      <c r="B808" s="201"/>
      <c r="C808" s="201"/>
      <c r="D808" s="201"/>
      <c r="E808" s="201"/>
      <c r="F808" s="201"/>
      <c r="G808" s="201"/>
      <c r="H808" s="201"/>
      <c r="I808" s="201"/>
      <c r="J808" s="201"/>
      <c r="K808" s="201"/>
      <c r="L808" s="201"/>
      <c r="M808" s="201"/>
      <c r="N808" s="201"/>
      <c r="O808" s="201"/>
      <c r="P808" s="201"/>
      <c r="Q808" s="201"/>
      <c r="R808" s="201"/>
      <c r="S808" s="201"/>
    </row>
    <row r="809" spans="2:19" s="187" customFormat="1" ht="18" customHeight="1">
      <c r="B809" s="201"/>
      <c r="C809" s="201"/>
      <c r="D809" s="201"/>
      <c r="E809" s="201"/>
      <c r="F809" s="201"/>
      <c r="G809" s="201"/>
      <c r="H809" s="201"/>
      <c r="I809" s="201"/>
      <c r="J809" s="201"/>
      <c r="K809" s="201"/>
      <c r="L809" s="201"/>
      <c r="M809" s="201"/>
      <c r="N809" s="201"/>
      <c r="O809" s="201"/>
      <c r="P809" s="201"/>
      <c r="Q809" s="201"/>
      <c r="R809" s="201"/>
      <c r="S809" s="201"/>
    </row>
    <row r="810" spans="2:19" s="187" customFormat="1" ht="18" customHeight="1">
      <c r="B810" s="201"/>
      <c r="C810" s="201"/>
      <c r="D810" s="201"/>
      <c r="E810" s="201"/>
      <c r="F810" s="201"/>
      <c r="G810" s="201"/>
      <c r="H810" s="201"/>
      <c r="I810" s="201"/>
      <c r="J810" s="201"/>
      <c r="K810" s="201"/>
      <c r="L810" s="201"/>
      <c r="M810" s="201"/>
      <c r="N810" s="201"/>
      <c r="O810" s="201"/>
      <c r="P810" s="201"/>
      <c r="Q810" s="201"/>
      <c r="R810" s="201"/>
      <c r="S810" s="201"/>
    </row>
    <row r="811" spans="2:19" s="187" customFormat="1" ht="18" customHeight="1">
      <c r="B811" s="201"/>
      <c r="C811" s="201"/>
      <c r="D811" s="201"/>
      <c r="E811" s="201"/>
      <c r="F811" s="201"/>
      <c r="G811" s="201"/>
      <c r="H811" s="201"/>
      <c r="I811" s="201"/>
      <c r="J811" s="201"/>
      <c r="K811" s="201"/>
      <c r="L811" s="201"/>
      <c r="M811" s="201"/>
      <c r="N811" s="201"/>
      <c r="O811" s="201"/>
      <c r="P811" s="201"/>
      <c r="Q811" s="201"/>
      <c r="R811" s="201"/>
      <c r="S811" s="201"/>
    </row>
    <row r="812" spans="2:19" s="187" customFormat="1" ht="18" customHeight="1">
      <c r="B812" s="201"/>
      <c r="C812" s="201"/>
      <c r="D812" s="201"/>
      <c r="E812" s="201"/>
      <c r="F812" s="201"/>
      <c r="G812" s="201"/>
      <c r="H812" s="201"/>
      <c r="I812" s="201"/>
      <c r="J812" s="201"/>
      <c r="K812" s="201"/>
      <c r="L812" s="201"/>
      <c r="M812" s="201"/>
      <c r="N812" s="201"/>
      <c r="O812" s="201"/>
      <c r="P812" s="201"/>
      <c r="Q812" s="201"/>
      <c r="R812" s="201"/>
      <c r="S812" s="201"/>
    </row>
    <row r="813" spans="2:19" s="187" customFormat="1" ht="18" customHeight="1">
      <c r="B813" s="201"/>
      <c r="C813" s="201"/>
      <c r="D813" s="201"/>
      <c r="E813" s="201"/>
      <c r="F813" s="201"/>
      <c r="G813" s="201"/>
      <c r="H813" s="201"/>
      <c r="I813" s="201"/>
      <c r="J813" s="201"/>
      <c r="K813" s="201"/>
      <c r="L813" s="201"/>
      <c r="M813" s="201"/>
      <c r="N813" s="201"/>
      <c r="O813" s="201"/>
      <c r="P813" s="201"/>
      <c r="Q813" s="201"/>
      <c r="R813" s="201"/>
      <c r="S813" s="201"/>
    </row>
    <row r="814" spans="2:19" s="187" customFormat="1" ht="18" customHeight="1">
      <c r="B814" s="201"/>
      <c r="C814" s="201"/>
      <c r="D814" s="201"/>
      <c r="E814" s="201"/>
      <c r="F814" s="201"/>
      <c r="G814" s="201"/>
      <c r="H814" s="201"/>
      <c r="I814" s="201"/>
      <c r="J814" s="201"/>
      <c r="K814" s="201"/>
      <c r="L814" s="201"/>
      <c r="M814" s="201"/>
      <c r="N814" s="201"/>
      <c r="O814" s="201"/>
      <c r="P814" s="201"/>
      <c r="Q814" s="201"/>
      <c r="R814" s="201"/>
      <c r="S814" s="201"/>
    </row>
    <row r="815" spans="2:19" s="187" customFormat="1" ht="18" customHeight="1">
      <c r="B815" s="201"/>
      <c r="C815" s="201"/>
      <c r="D815" s="201"/>
      <c r="E815" s="201"/>
      <c r="F815" s="201"/>
      <c r="G815" s="201"/>
      <c r="H815" s="201"/>
      <c r="I815" s="201"/>
      <c r="J815" s="201"/>
      <c r="K815" s="201"/>
      <c r="L815" s="201"/>
      <c r="M815" s="201"/>
      <c r="N815" s="201"/>
      <c r="O815" s="201"/>
      <c r="P815" s="201"/>
      <c r="Q815" s="201"/>
      <c r="R815" s="201"/>
      <c r="S815" s="201"/>
    </row>
    <row r="816" spans="2:19" s="187" customFormat="1" ht="18" customHeight="1">
      <c r="B816" s="201"/>
      <c r="C816" s="201"/>
      <c r="D816" s="201"/>
      <c r="E816" s="201"/>
      <c r="F816" s="201"/>
      <c r="G816" s="201"/>
      <c r="H816" s="201"/>
      <c r="I816" s="201"/>
      <c r="J816" s="201"/>
      <c r="K816" s="201"/>
      <c r="L816" s="201"/>
      <c r="M816" s="201"/>
      <c r="N816" s="201"/>
      <c r="O816" s="201"/>
      <c r="P816" s="201"/>
      <c r="Q816" s="201"/>
      <c r="R816" s="201"/>
      <c r="S816" s="201"/>
    </row>
    <row r="817" spans="2:19" s="187" customFormat="1" ht="18" customHeight="1">
      <c r="B817" s="201"/>
      <c r="C817" s="201"/>
      <c r="D817" s="201"/>
      <c r="E817" s="201"/>
      <c r="F817" s="201"/>
      <c r="G817" s="201"/>
      <c r="H817" s="201"/>
      <c r="I817" s="201"/>
      <c r="J817" s="201"/>
      <c r="K817" s="201"/>
      <c r="L817" s="201"/>
      <c r="M817" s="201"/>
      <c r="N817" s="201"/>
      <c r="O817" s="201"/>
      <c r="P817" s="201"/>
      <c r="Q817" s="201"/>
      <c r="R817" s="201"/>
      <c r="S817" s="201"/>
    </row>
    <row r="818" spans="2:19" s="187" customFormat="1" ht="18" customHeight="1">
      <c r="B818" s="201"/>
      <c r="C818" s="201"/>
      <c r="D818" s="201"/>
      <c r="E818" s="201"/>
      <c r="F818" s="201"/>
      <c r="G818" s="201"/>
      <c r="H818" s="201"/>
      <c r="I818" s="201"/>
      <c r="J818" s="201"/>
      <c r="K818" s="201"/>
      <c r="L818" s="201"/>
      <c r="M818" s="201"/>
      <c r="N818" s="201"/>
      <c r="O818" s="201"/>
      <c r="P818" s="201"/>
      <c r="Q818" s="201"/>
      <c r="R818" s="201"/>
      <c r="S818" s="201"/>
    </row>
    <row r="819" spans="2:19" s="187" customFormat="1" ht="18" customHeight="1">
      <c r="B819" s="201"/>
      <c r="C819" s="201"/>
      <c r="D819" s="201"/>
      <c r="E819" s="201"/>
      <c r="F819" s="201"/>
      <c r="G819" s="201"/>
      <c r="H819" s="201"/>
      <c r="I819" s="201"/>
      <c r="J819" s="201"/>
      <c r="K819" s="201"/>
      <c r="L819" s="201"/>
      <c r="M819" s="201"/>
      <c r="N819" s="201"/>
      <c r="O819" s="201"/>
      <c r="P819" s="201"/>
      <c r="Q819" s="201"/>
      <c r="R819" s="201"/>
      <c r="S819" s="201"/>
    </row>
    <row r="820" spans="2:19" s="187" customFormat="1" ht="18" customHeight="1">
      <c r="B820" s="201"/>
      <c r="C820" s="201"/>
      <c r="D820" s="201"/>
      <c r="E820" s="201"/>
      <c r="F820" s="201"/>
      <c r="G820" s="201"/>
      <c r="H820" s="201"/>
      <c r="I820" s="201"/>
      <c r="J820" s="201"/>
      <c r="K820" s="201"/>
      <c r="L820" s="201"/>
      <c r="M820" s="201"/>
      <c r="N820" s="201"/>
      <c r="O820" s="201"/>
      <c r="P820" s="201"/>
      <c r="Q820" s="201"/>
      <c r="R820" s="201"/>
      <c r="S820" s="201"/>
    </row>
    <row r="821" spans="2:19" s="187" customFormat="1" ht="18" customHeight="1">
      <c r="B821" s="201"/>
      <c r="C821" s="201"/>
      <c r="D821" s="201"/>
      <c r="E821" s="201"/>
      <c r="F821" s="201"/>
      <c r="G821" s="201"/>
      <c r="H821" s="201"/>
      <c r="I821" s="201"/>
      <c r="J821" s="201"/>
      <c r="K821" s="201"/>
      <c r="L821" s="201"/>
      <c r="M821" s="201"/>
      <c r="N821" s="201"/>
      <c r="O821" s="201"/>
      <c r="P821" s="201"/>
      <c r="Q821" s="201"/>
      <c r="R821" s="201"/>
      <c r="S821" s="201"/>
    </row>
    <row r="822" spans="2:19" s="187" customFormat="1" ht="18" customHeight="1">
      <c r="B822" s="201"/>
      <c r="C822" s="201"/>
      <c r="D822" s="201"/>
      <c r="E822" s="201"/>
      <c r="F822" s="201"/>
      <c r="G822" s="201"/>
      <c r="H822" s="201"/>
      <c r="I822" s="201"/>
      <c r="J822" s="201"/>
      <c r="K822" s="201"/>
      <c r="L822" s="201"/>
      <c r="M822" s="201"/>
      <c r="N822" s="201"/>
      <c r="O822" s="201"/>
      <c r="P822" s="201"/>
      <c r="Q822" s="201"/>
      <c r="R822" s="201"/>
      <c r="S822" s="201"/>
    </row>
    <row r="823" spans="2:19" s="187" customFormat="1" ht="18" customHeight="1">
      <c r="B823" s="201"/>
      <c r="C823" s="201"/>
      <c r="D823" s="201"/>
      <c r="E823" s="201"/>
      <c r="F823" s="201"/>
      <c r="G823" s="201"/>
      <c r="H823" s="201"/>
      <c r="I823" s="201"/>
      <c r="J823" s="201"/>
      <c r="K823" s="201"/>
      <c r="L823" s="201"/>
      <c r="M823" s="201"/>
      <c r="N823" s="201"/>
      <c r="O823" s="201"/>
      <c r="P823" s="201"/>
      <c r="Q823" s="201"/>
      <c r="R823" s="201"/>
      <c r="S823" s="201"/>
    </row>
    <row r="824" spans="2:19" s="187" customFormat="1" ht="18" customHeight="1">
      <c r="B824" s="201"/>
      <c r="C824" s="201"/>
      <c r="D824" s="201"/>
      <c r="E824" s="201"/>
      <c r="F824" s="201"/>
      <c r="G824" s="201"/>
      <c r="H824" s="201"/>
      <c r="I824" s="201"/>
      <c r="J824" s="201"/>
      <c r="K824" s="201"/>
      <c r="L824" s="201"/>
      <c r="M824" s="201"/>
      <c r="N824" s="201"/>
      <c r="O824" s="201"/>
      <c r="P824" s="201"/>
      <c r="Q824" s="201"/>
      <c r="R824" s="201"/>
      <c r="S824" s="201"/>
    </row>
    <row r="825" spans="2:19" s="187" customFormat="1" ht="18" customHeight="1">
      <c r="B825" s="201"/>
      <c r="C825" s="201"/>
      <c r="D825" s="201"/>
      <c r="E825" s="201"/>
      <c r="F825" s="201"/>
      <c r="G825" s="201"/>
      <c r="H825" s="201"/>
      <c r="I825" s="201"/>
      <c r="J825" s="201"/>
      <c r="K825" s="201"/>
      <c r="L825" s="201"/>
      <c r="M825" s="201"/>
      <c r="N825" s="201"/>
      <c r="O825" s="201"/>
      <c r="P825" s="201"/>
      <c r="Q825" s="201"/>
      <c r="R825" s="201"/>
      <c r="S825" s="201"/>
    </row>
    <row r="826" spans="2:19" s="187" customFormat="1" ht="18" customHeight="1">
      <c r="B826" s="201"/>
      <c r="C826" s="201"/>
      <c r="D826" s="201"/>
      <c r="E826" s="201"/>
      <c r="F826" s="201"/>
      <c r="G826" s="201"/>
      <c r="H826" s="201"/>
      <c r="I826" s="201"/>
      <c r="J826" s="201"/>
      <c r="K826" s="201"/>
      <c r="L826" s="201"/>
      <c r="M826" s="201"/>
      <c r="N826" s="201"/>
      <c r="O826" s="201"/>
      <c r="P826" s="201"/>
      <c r="Q826" s="201"/>
      <c r="R826" s="201"/>
      <c r="S826" s="201"/>
    </row>
    <row r="827" spans="2:19" s="187" customFormat="1" ht="18" customHeight="1">
      <c r="B827" s="201"/>
      <c r="C827" s="201"/>
      <c r="D827" s="201"/>
      <c r="E827" s="201"/>
      <c r="F827" s="201"/>
      <c r="G827" s="201"/>
      <c r="H827" s="201"/>
      <c r="I827" s="201"/>
      <c r="J827" s="201"/>
      <c r="K827" s="201"/>
      <c r="L827" s="201"/>
      <c r="M827" s="201"/>
      <c r="N827" s="201"/>
      <c r="O827" s="201"/>
      <c r="P827" s="201"/>
      <c r="Q827" s="201"/>
      <c r="R827" s="201"/>
      <c r="S827" s="201"/>
    </row>
    <row r="828" spans="2:19" s="187" customFormat="1" ht="18" customHeight="1">
      <c r="B828" s="201"/>
      <c r="C828" s="201"/>
      <c r="D828" s="201"/>
      <c r="E828" s="201"/>
      <c r="F828" s="201"/>
      <c r="G828" s="201"/>
      <c r="H828" s="201"/>
      <c r="I828" s="201"/>
      <c r="J828" s="201"/>
      <c r="K828" s="201"/>
      <c r="L828" s="201"/>
      <c r="M828" s="201"/>
      <c r="N828" s="201"/>
      <c r="O828" s="201"/>
      <c r="P828" s="201"/>
      <c r="Q828" s="201"/>
      <c r="R828" s="201"/>
      <c r="S828" s="201"/>
    </row>
    <row r="829" spans="2:19" s="187" customFormat="1" ht="18" customHeight="1">
      <c r="B829" s="201"/>
      <c r="C829" s="201"/>
      <c r="D829" s="201"/>
      <c r="E829" s="201"/>
      <c r="F829" s="201"/>
      <c r="G829" s="201"/>
      <c r="H829" s="201"/>
      <c r="I829" s="201"/>
      <c r="J829" s="201"/>
      <c r="K829" s="201"/>
      <c r="L829" s="201"/>
      <c r="M829" s="201"/>
      <c r="N829" s="201"/>
      <c r="O829" s="201"/>
      <c r="P829" s="201"/>
      <c r="Q829" s="201"/>
      <c r="R829" s="201"/>
      <c r="S829" s="201"/>
    </row>
    <row r="830" spans="2:19" s="187" customFormat="1" ht="18" customHeight="1">
      <c r="B830" s="201"/>
      <c r="C830" s="201"/>
      <c r="D830" s="201"/>
      <c r="E830" s="201"/>
      <c r="F830" s="201"/>
      <c r="G830" s="201"/>
      <c r="H830" s="201"/>
      <c r="I830" s="201"/>
      <c r="J830" s="201"/>
      <c r="K830" s="201"/>
      <c r="L830" s="201"/>
      <c r="M830" s="201"/>
      <c r="N830" s="201"/>
      <c r="O830" s="201"/>
      <c r="P830" s="201"/>
      <c r="Q830" s="201"/>
      <c r="R830" s="201"/>
      <c r="S830" s="201"/>
    </row>
    <row r="831" spans="2:19" s="187" customFormat="1" ht="18" customHeight="1">
      <c r="B831" s="201"/>
      <c r="C831" s="201"/>
      <c r="D831" s="201"/>
      <c r="E831" s="201"/>
      <c r="F831" s="201"/>
      <c r="G831" s="201"/>
      <c r="H831" s="201"/>
      <c r="I831" s="201"/>
      <c r="J831" s="201"/>
      <c r="K831" s="201"/>
      <c r="L831" s="201"/>
      <c r="M831" s="201"/>
      <c r="N831" s="201"/>
      <c r="O831" s="201"/>
      <c r="P831" s="201"/>
      <c r="Q831" s="201"/>
      <c r="R831" s="201"/>
      <c r="S831" s="201"/>
    </row>
    <row r="832" spans="2:19" s="187" customFormat="1" ht="18" customHeight="1">
      <c r="B832" s="201"/>
      <c r="C832" s="201"/>
      <c r="D832" s="201"/>
      <c r="E832" s="201"/>
      <c r="F832" s="201"/>
      <c r="G832" s="201"/>
      <c r="H832" s="201"/>
      <c r="I832" s="201"/>
      <c r="J832" s="201"/>
      <c r="K832" s="201"/>
      <c r="L832" s="201"/>
      <c r="M832" s="201"/>
      <c r="N832" s="201"/>
      <c r="O832" s="201"/>
      <c r="P832" s="201"/>
      <c r="Q832" s="201"/>
      <c r="R832" s="201"/>
      <c r="S832" s="201"/>
    </row>
    <row r="833" spans="2:19" s="187" customFormat="1" ht="18" customHeight="1">
      <c r="B833" s="201"/>
      <c r="C833" s="201"/>
      <c r="D833" s="201"/>
      <c r="E833" s="201"/>
      <c r="F833" s="201"/>
      <c r="G833" s="201"/>
      <c r="H833" s="201"/>
      <c r="I833" s="201"/>
      <c r="J833" s="201"/>
      <c r="K833" s="201"/>
      <c r="L833" s="201"/>
      <c r="M833" s="201"/>
      <c r="N833" s="201"/>
      <c r="O833" s="201"/>
      <c r="P833" s="201"/>
      <c r="Q833" s="201"/>
      <c r="R833" s="201"/>
      <c r="S833" s="201"/>
    </row>
    <row r="834" spans="2:19" s="187" customFormat="1" ht="18" customHeight="1">
      <c r="B834" s="201"/>
      <c r="C834" s="201"/>
      <c r="D834" s="201"/>
      <c r="E834" s="201"/>
      <c r="F834" s="201"/>
      <c r="G834" s="201"/>
      <c r="H834" s="201"/>
      <c r="I834" s="201"/>
      <c r="J834" s="201"/>
      <c r="K834" s="201"/>
      <c r="L834" s="201"/>
      <c r="M834" s="201"/>
      <c r="N834" s="201"/>
      <c r="O834" s="201"/>
      <c r="P834" s="201"/>
      <c r="Q834" s="201"/>
      <c r="R834" s="201"/>
      <c r="S834" s="201"/>
    </row>
    <row r="835" spans="2:19" s="187" customFormat="1" ht="18" customHeight="1">
      <c r="B835" s="201"/>
      <c r="C835" s="201"/>
      <c r="D835" s="201"/>
      <c r="E835" s="201"/>
      <c r="F835" s="201"/>
      <c r="G835" s="201"/>
      <c r="H835" s="201"/>
      <c r="I835" s="201"/>
      <c r="J835" s="201"/>
      <c r="K835" s="201"/>
      <c r="L835" s="201"/>
      <c r="M835" s="201"/>
      <c r="N835" s="201"/>
      <c r="O835" s="201"/>
      <c r="P835" s="201"/>
      <c r="Q835" s="201"/>
      <c r="R835" s="201"/>
      <c r="S835" s="201"/>
    </row>
    <row r="836" spans="2:19" s="187" customFormat="1" ht="18" customHeight="1">
      <c r="B836" s="201"/>
      <c r="C836" s="201"/>
      <c r="D836" s="201"/>
      <c r="E836" s="201"/>
      <c r="F836" s="201"/>
      <c r="G836" s="201"/>
      <c r="H836" s="201"/>
      <c r="I836" s="201"/>
      <c r="J836" s="201"/>
      <c r="K836" s="201"/>
      <c r="L836" s="201"/>
      <c r="M836" s="201"/>
      <c r="N836" s="201"/>
      <c r="O836" s="201"/>
      <c r="P836" s="201"/>
      <c r="Q836" s="201"/>
      <c r="R836" s="201"/>
      <c r="S836" s="201"/>
    </row>
    <row r="837" spans="2:19" s="187" customFormat="1" ht="18" customHeight="1">
      <c r="B837" s="201"/>
      <c r="C837" s="201"/>
      <c r="D837" s="201"/>
      <c r="E837" s="201"/>
      <c r="F837" s="201"/>
      <c r="G837" s="201"/>
      <c r="H837" s="201"/>
      <c r="I837" s="201"/>
      <c r="J837" s="201"/>
      <c r="K837" s="201"/>
      <c r="L837" s="201"/>
      <c r="M837" s="201"/>
      <c r="N837" s="201"/>
      <c r="O837" s="201"/>
      <c r="P837" s="201"/>
      <c r="Q837" s="201"/>
      <c r="R837" s="201"/>
      <c r="S837" s="201"/>
    </row>
    <row r="838" spans="2:19" s="187" customFormat="1" ht="18" customHeight="1">
      <c r="B838" s="201"/>
      <c r="C838" s="201"/>
      <c r="D838" s="201"/>
      <c r="E838" s="201"/>
      <c r="F838" s="201"/>
      <c r="G838" s="201"/>
      <c r="H838" s="201"/>
      <c r="I838" s="201"/>
      <c r="J838" s="201"/>
      <c r="K838" s="201"/>
      <c r="L838" s="201"/>
      <c r="M838" s="201"/>
      <c r="N838" s="201"/>
      <c r="O838" s="201"/>
      <c r="P838" s="201"/>
      <c r="Q838" s="201"/>
      <c r="R838" s="201"/>
      <c r="S838" s="201"/>
    </row>
    <row r="839" spans="2:19" s="187" customFormat="1" ht="18" customHeight="1">
      <c r="B839" s="201"/>
      <c r="C839" s="201"/>
      <c r="D839" s="201"/>
      <c r="E839" s="201"/>
      <c r="F839" s="201"/>
      <c r="G839" s="201"/>
      <c r="H839" s="201"/>
      <c r="I839" s="201"/>
      <c r="J839" s="201"/>
      <c r="K839" s="201"/>
      <c r="L839" s="201"/>
      <c r="M839" s="201"/>
      <c r="N839" s="201"/>
      <c r="O839" s="201"/>
      <c r="P839" s="201"/>
      <c r="Q839" s="201"/>
      <c r="R839" s="201"/>
      <c r="S839" s="201"/>
    </row>
    <row r="840" spans="2:19" s="187" customFormat="1" ht="18" customHeight="1">
      <c r="B840" s="201"/>
      <c r="C840" s="201"/>
      <c r="D840" s="201"/>
      <c r="E840" s="201"/>
      <c r="F840" s="201"/>
      <c r="G840" s="201"/>
      <c r="H840" s="201"/>
      <c r="I840" s="201"/>
      <c r="J840" s="201"/>
      <c r="K840" s="201"/>
      <c r="L840" s="201"/>
      <c r="M840" s="201"/>
      <c r="N840" s="201"/>
      <c r="O840" s="201"/>
      <c r="P840" s="201"/>
      <c r="Q840" s="201"/>
      <c r="R840" s="201"/>
      <c r="S840" s="201"/>
    </row>
    <row r="841" spans="2:19" s="187" customFormat="1" ht="18" customHeight="1">
      <c r="B841" s="201"/>
      <c r="C841" s="201"/>
      <c r="D841" s="201"/>
      <c r="E841" s="201"/>
      <c r="F841" s="201"/>
      <c r="G841" s="201"/>
      <c r="H841" s="201"/>
      <c r="I841" s="201"/>
      <c r="J841" s="201"/>
      <c r="K841" s="201"/>
      <c r="L841" s="201"/>
      <c r="M841" s="201"/>
      <c r="N841" s="201"/>
      <c r="O841" s="201"/>
      <c r="P841" s="201"/>
      <c r="Q841" s="201"/>
      <c r="R841" s="201"/>
      <c r="S841" s="201"/>
    </row>
    <row r="842" spans="2:19" s="187" customFormat="1" ht="18" customHeight="1">
      <c r="B842" s="201"/>
      <c r="C842" s="201"/>
      <c r="D842" s="201"/>
      <c r="E842" s="201"/>
      <c r="F842" s="201"/>
      <c r="G842" s="201"/>
      <c r="H842" s="201"/>
      <c r="I842" s="201"/>
      <c r="J842" s="201"/>
      <c r="K842" s="201"/>
      <c r="L842" s="201"/>
      <c r="M842" s="201"/>
      <c r="N842" s="201"/>
      <c r="O842" s="201"/>
      <c r="P842" s="201"/>
      <c r="Q842" s="201"/>
      <c r="R842" s="201"/>
      <c r="S842" s="201"/>
    </row>
    <row r="843" spans="2:19" s="187" customFormat="1" ht="18" customHeight="1">
      <c r="B843" s="201"/>
      <c r="C843" s="201"/>
      <c r="D843" s="201"/>
      <c r="E843" s="201"/>
      <c r="F843" s="201"/>
      <c r="G843" s="201"/>
      <c r="H843" s="201"/>
      <c r="I843" s="201"/>
      <c r="J843" s="201"/>
      <c r="K843" s="201"/>
      <c r="L843" s="201"/>
      <c r="M843" s="201"/>
      <c r="N843" s="201"/>
      <c r="O843" s="201"/>
      <c r="P843" s="201"/>
      <c r="Q843" s="201"/>
      <c r="R843" s="201"/>
      <c r="S843" s="201"/>
    </row>
    <row r="844" spans="2:19" s="187" customFormat="1" ht="18" customHeight="1">
      <c r="B844" s="201"/>
      <c r="C844" s="201"/>
      <c r="D844" s="201"/>
      <c r="E844" s="201"/>
      <c r="F844" s="201"/>
      <c r="G844" s="201"/>
      <c r="H844" s="201"/>
      <c r="I844" s="201"/>
      <c r="J844" s="201"/>
      <c r="K844" s="201"/>
      <c r="L844" s="201"/>
      <c r="M844" s="201"/>
      <c r="N844" s="201"/>
      <c r="O844" s="201"/>
      <c r="P844" s="201"/>
      <c r="Q844" s="201"/>
      <c r="R844" s="201"/>
      <c r="S844" s="201"/>
    </row>
    <row r="845" spans="2:19" s="187" customFormat="1" ht="18" customHeight="1">
      <c r="B845" s="201"/>
      <c r="C845" s="201"/>
      <c r="D845" s="201"/>
      <c r="E845" s="201"/>
      <c r="F845" s="201"/>
      <c r="G845" s="201"/>
      <c r="H845" s="201"/>
      <c r="I845" s="201"/>
      <c r="J845" s="201"/>
      <c r="K845" s="201"/>
      <c r="L845" s="201"/>
      <c r="M845" s="201"/>
      <c r="N845" s="201"/>
      <c r="O845" s="201"/>
      <c r="P845" s="201"/>
      <c r="Q845" s="201"/>
      <c r="R845" s="201"/>
      <c r="S845" s="201"/>
    </row>
    <row r="846" spans="2:19" s="187" customFormat="1" ht="18" customHeight="1">
      <c r="B846" s="201"/>
      <c r="C846" s="201"/>
      <c r="D846" s="201"/>
      <c r="E846" s="201"/>
      <c r="F846" s="201"/>
      <c r="G846" s="201"/>
      <c r="H846" s="201"/>
      <c r="I846" s="201"/>
      <c r="J846" s="201"/>
      <c r="K846" s="201"/>
      <c r="L846" s="201"/>
      <c r="M846" s="201"/>
      <c r="N846" s="201"/>
      <c r="O846" s="201"/>
      <c r="P846" s="201"/>
      <c r="Q846" s="201"/>
      <c r="R846" s="201"/>
      <c r="S846" s="201"/>
    </row>
    <row r="847" spans="2:19" s="187" customFormat="1" ht="18" customHeight="1">
      <c r="B847" s="201"/>
      <c r="C847" s="201"/>
      <c r="D847" s="201"/>
      <c r="E847" s="201"/>
      <c r="F847" s="201"/>
      <c r="G847" s="201"/>
      <c r="H847" s="201"/>
      <c r="I847" s="201"/>
      <c r="J847" s="201"/>
      <c r="K847" s="201"/>
      <c r="L847" s="201"/>
      <c r="M847" s="201"/>
      <c r="N847" s="201"/>
      <c r="O847" s="201"/>
      <c r="P847" s="201"/>
      <c r="Q847" s="201"/>
      <c r="R847" s="201"/>
      <c r="S847" s="201"/>
    </row>
    <row r="848" spans="2:19" s="187" customFormat="1" ht="18" customHeight="1">
      <c r="B848" s="201"/>
      <c r="C848" s="201"/>
      <c r="D848" s="201"/>
      <c r="E848" s="201"/>
      <c r="F848" s="201"/>
      <c r="G848" s="201"/>
      <c r="H848" s="201"/>
      <c r="I848" s="201"/>
      <c r="J848" s="201"/>
      <c r="K848" s="201"/>
      <c r="L848" s="201"/>
      <c r="M848" s="201"/>
      <c r="N848" s="201"/>
      <c r="O848" s="201"/>
      <c r="P848" s="201"/>
      <c r="Q848" s="201"/>
      <c r="R848" s="201"/>
      <c r="S848" s="201"/>
    </row>
    <row r="849" spans="2:19" s="187" customFormat="1" ht="18" customHeight="1">
      <c r="B849" s="201"/>
      <c r="C849" s="201"/>
      <c r="D849" s="201"/>
      <c r="E849" s="201"/>
      <c r="F849" s="201"/>
      <c r="G849" s="201"/>
      <c r="H849" s="201"/>
      <c r="I849" s="201"/>
      <c r="J849" s="201"/>
      <c r="K849" s="201"/>
      <c r="L849" s="201"/>
      <c r="M849" s="201"/>
      <c r="N849" s="201"/>
      <c r="O849" s="201"/>
      <c r="P849" s="201"/>
      <c r="Q849" s="201"/>
      <c r="R849" s="201"/>
      <c r="S849" s="201"/>
    </row>
    <row r="850" spans="2:19" s="187" customFormat="1" ht="18" customHeight="1">
      <c r="B850" s="201"/>
      <c r="C850" s="201"/>
      <c r="D850" s="201"/>
      <c r="E850" s="201"/>
      <c r="F850" s="201"/>
      <c r="G850" s="201"/>
      <c r="H850" s="201"/>
      <c r="I850" s="201"/>
      <c r="J850" s="201"/>
      <c r="K850" s="201"/>
      <c r="L850" s="201"/>
      <c r="M850" s="201"/>
      <c r="N850" s="201"/>
      <c r="O850" s="201"/>
      <c r="P850" s="201"/>
      <c r="Q850" s="201"/>
      <c r="R850" s="201"/>
      <c r="S850" s="201"/>
    </row>
    <row r="851" spans="2:19" s="187" customFormat="1" ht="18" customHeight="1">
      <c r="B851" s="201"/>
      <c r="C851" s="201"/>
      <c r="D851" s="201"/>
      <c r="E851" s="201"/>
      <c r="F851" s="201"/>
      <c r="G851" s="201"/>
      <c r="H851" s="201"/>
      <c r="I851" s="201"/>
      <c r="J851" s="201"/>
      <c r="K851" s="201"/>
      <c r="L851" s="201"/>
      <c r="M851" s="201"/>
      <c r="N851" s="201"/>
      <c r="O851" s="201"/>
      <c r="P851" s="201"/>
      <c r="Q851" s="201"/>
      <c r="R851" s="201"/>
      <c r="S851" s="201"/>
    </row>
    <row r="852" spans="2:19" s="187" customFormat="1" ht="18" customHeight="1">
      <c r="B852" s="201"/>
      <c r="C852" s="201"/>
      <c r="D852" s="201"/>
      <c r="E852" s="201"/>
      <c r="F852" s="201"/>
      <c r="G852" s="201"/>
      <c r="H852" s="201"/>
      <c r="I852" s="201"/>
      <c r="J852" s="201"/>
      <c r="K852" s="201"/>
      <c r="L852" s="201"/>
      <c r="M852" s="201"/>
      <c r="N852" s="201"/>
      <c r="O852" s="201"/>
      <c r="P852" s="201"/>
      <c r="Q852" s="201"/>
      <c r="R852" s="201"/>
      <c r="S852" s="201"/>
    </row>
    <row r="853" spans="2:19" s="187" customFormat="1" ht="18" customHeight="1">
      <c r="B853" s="201"/>
      <c r="C853" s="201"/>
      <c r="D853" s="201"/>
      <c r="E853" s="201"/>
      <c r="F853" s="201"/>
      <c r="G853" s="201"/>
      <c r="H853" s="201"/>
      <c r="I853" s="201"/>
      <c r="J853" s="201"/>
      <c r="K853" s="201"/>
      <c r="L853" s="201"/>
      <c r="M853" s="201"/>
      <c r="N853" s="201"/>
      <c r="O853" s="201"/>
      <c r="P853" s="201"/>
      <c r="Q853" s="201"/>
      <c r="R853" s="201"/>
      <c r="S853" s="201"/>
    </row>
    <row r="854" spans="2:19" s="187" customFormat="1" ht="18" customHeight="1">
      <c r="B854" s="201"/>
      <c r="C854" s="201"/>
      <c r="D854" s="201"/>
      <c r="E854" s="201"/>
      <c r="F854" s="201"/>
      <c r="G854" s="201"/>
      <c r="H854" s="201"/>
      <c r="I854" s="201"/>
      <c r="J854" s="201"/>
      <c r="K854" s="201"/>
      <c r="L854" s="201"/>
      <c r="M854" s="201"/>
      <c r="N854" s="201"/>
      <c r="O854" s="201"/>
      <c r="P854" s="201"/>
      <c r="Q854" s="201"/>
      <c r="R854" s="201"/>
      <c r="S854" s="201"/>
    </row>
    <row r="855" spans="2:19" s="187" customFormat="1" ht="18" customHeight="1">
      <c r="B855" s="201"/>
      <c r="C855" s="201"/>
      <c r="D855" s="201"/>
      <c r="E855" s="201"/>
      <c r="F855" s="201"/>
      <c r="G855" s="201"/>
      <c r="H855" s="201"/>
      <c r="I855" s="201"/>
      <c r="J855" s="201"/>
      <c r="K855" s="201"/>
      <c r="L855" s="201"/>
      <c r="M855" s="201"/>
      <c r="N855" s="201"/>
      <c r="O855" s="201"/>
      <c r="P855" s="201"/>
      <c r="Q855" s="201"/>
      <c r="R855" s="201"/>
      <c r="S855" s="201"/>
    </row>
    <row r="856" spans="2:19" s="187" customFormat="1" ht="18" customHeight="1">
      <c r="B856" s="201"/>
      <c r="C856" s="201"/>
      <c r="D856" s="201"/>
      <c r="E856" s="201"/>
      <c r="F856" s="201"/>
      <c r="G856" s="201"/>
      <c r="H856" s="201"/>
      <c r="I856" s="201"/>
      <c r="J856" s="201"/>
      <c r="K856" s="201"/>
      <c r="L856" s="201"/>
      <c r="M856" s="201"/>
      <c r="N856" s="201"/>
      <c r="O856" s="201"/>
      <c r="P856" s="201"/>
      <c r="Q856" s="201"/>
      <c r="R856" s="201"/>
      <c r="S856" s="201"/>
    </row>
    <row r="857" spans="2:19" s="187" customFormat="1" ht="18" customHeight="1">
      <c r="B857" s="201"/>
      <c r="C857" s="201"/>
      <c r="D857" s="201"/>
      <c r="E857" s="201"/>
      <c r="F857" s="201"/>
      <c r="G857" s="201"/>
      <c r="H857" s="201"/>
      <c r="I857" s="201"/>
      <c r="J857" s="201"/>
      <c r="K857" s="201"/>
      <c r="L857" s="201"/>
      <c r="M857" s="201"/>
      <c r="N857" s="201"/>
      <c r="O857" s="201"/>
      <c r="P857" s="201"/>
      <c r="Q857" s="201"/>
      <c r="R857" s="201"/>
      <c r="S857" s="201"/>
    </row>
    <row r="858" spans="2:19" s="187" customFormat="1" ht="18" customHeight="1">
      <c r="B858" s="201"/>
      <c r="C858" s="201"/>
      <c r="D858" s="201"/>
      <c r="E858" s="201"/>
      <c r="F858" s="201"/>
      <c r="G858" s="201"/>
      <c r="H858" s="201"/>
      <c r="I858" s="201"/>
      <c r="J858" s="201"/>
      <c r="K858" s="201"/>
      <c r="L858" s="201"/>
      <c r="M858" s="201"/>
      <c r="N858" s="201"/>
      <c r="O858" s="201"/>
      <c r="P858" s="201"/>
      <c r="Q858" s="201"/>
      <c r="R858" s="201"/>
      <c r="S858" s="201"/>
    </row>
    <row r="859" spans="2:19" s="187" customFormat="1" ht="18" customHeight="1">
      <c r="B859" s="201"/>
      <c r="C859" s="201"/>
      <c r="D859" s="201"/>
      <c r="E859" s="201"/>
      <c r="F859" s="201"/>
      <c r="G859" s="201"/>
      <c r="H859" s="201"/>
      <c r="I859" s="201"/>
      <c r="J859" s="201"/>
      <c r="K859" s="201"/>
      <c r="L859" s="201"/>
      <c r="M859" s="201"/>
      <c r="N859" s="201"/>
      <c r="O859" s="201"/>
      <c r="P859" s="201"/>
      <c r="Q859" s="201"/>
      <c r="R859" s="201"/>
      <c r="S859" s="201"/>
    </row>
    <row r="860" spans="2:19" s="187" customFormat="1" ht="18" customHeight="1">
      <c r="B860" s="201"/>
      <c r="C860" s="201"/>
      <c r="D860" s="201"/>
      <c r="E860" s="201"/>
      <c r="F860" s="201"/>
      <c r="G860" s="201"/>
      <c r="H860" s="201"/>
      <c r="I860" s="201"/>
      <c r="J860" s="201"/>
      <c r="K860" s="201"/>
      <c r="L860" s="201"/>
      <c r="M860" s="201"/>
      <c r="N860" s="201"/>
      <c r="O860" s="201"/>
      <c r="P860" s="201"/>
      <c r="Q860" s="201"/>
      <c r="R860" s="201"/>
      <c r="S860" s="201"/>
    </row>
    <row r="861" spans="2:19" s="187" customFormat="1" ht="18" customHeight="1">
      <c r="B861" s="201"/>
      <c r="C861" s="201"/>
      <c r="D861" s="201"/>
      <c r="E861" s="201"/>
      <c r="F861" s="201"/>
      <c r="G861" s="201"/>
      <c r="H861" s="201"/>
      <c r="I861" s="201"/>
      <c r="J861" s="201"/>
      <c r="K861" s="201"/>
      <c r="L861" s="201"/>
      <c r="M861" s="201"/>
      <c r="N861" s="201"/>
      <c r="O861" s="201"/>
      <c r="P861" s="201"/>
      <c r="Q861" s="201"/>
      <c r="R861" s="201"/>
      <c r="S861" s="201"/>
    </row>
    <row r="862" spans="2:19" s="187" customFormat="1" ht="18" customHeight="1">
      <c r="B862" s="201"/>
      <c r="C862" s="201"/>
      <c r="D862" s="201"/>
      <c r="E862" s="201"/>
      <c r="F862" s="201"/>
      <c r="G862" s="201"/>
      <c r="H862" s="201"/>
      <c r="I862" s="201"/>
      <c r="J862" s="201"/>
      <c r="K862" s="201"/>
      <c r="L862" s="201"/>
      <c r="M862" s="201"/>
      <c r="N862" s="201"/>
      <c r="O862" s="201"/>
      <c r="P862" s="201"/>
      <c r="Q862" s="201"/>
      <c r="R862" s="201"/>
      <c r="S862" s="201"/>
    </row>
    <row r="863" spans="2:19" s="187" customFormat="1" ht="18" customHeight="1">
      <c r="B863" s="201"/>
      <c r="C863" s="201"/>
      <c r="D863" s="201"/>
      <c r="E863" s="201"/>
      <c r="F863" s="201"/>
      <c r="G863" s="201"/>
      <c r="H863" s="201"/>
      <c r="I863" s="201"/>
      <c r="J863" s="201"/>
      <c r="K863" s="201"/>
      <c r="L863" s="201"/>
      <c r="M863" s="201"/>
      <c r="N863" s="201"/>
      <c r="O863" s="201"/>
      <c r="P863" s="201"/>
      <c r="Q863" s="201"/>
      <c r="R863" s="201"/>
      <c r="S863" s="201"/>
    </row>
    <row r="864" spans="2:19" s="187" customFormat="1" ht="18" customHeight="1">
      <c r="B864" s="201"/>
      <c r="C864" s="201"/>
      <c r="D864" s="201"/>
      <c r="E864" s="201"/>
      <c r="F864" s="201"/>
      <c r="G864" s="201"/>
      <c r="H864" s="201"/>
      <c r="I864" s="201"/>
      <c r="J864" s="201"/>
      <c r="K864" s="201"/>
      <c r="L864" s="201"/>
      <c r="M864" s="201"/>
      <c r="N864" s="201"/>
      <c r="O864" s="201"/>
      <c r="P864" s="201"/>
      <c r="Q864" s="201"/>
      <c r="R864" s="201"/>
      <c r="S864" s="201"/>
    </row>
    <row r="865" spans="2:19" s="187" customFormat="1" ht="18" customHeight="1">
      <c r="B865" s="201"/>
      <c r="C865" s="201"/>
      <c r="D865" s="201"/>
      <c r="E865" s="201"/>
      <c r="F865" s="201"/>
      <c r="G865" s="201"/>
      <c r="H865" s="201"/>
      <c r="I865" s="201"/>
      <c r="J865" s="201"/>
      <c r="K865" s="201"/>
      <c r="L865" s="201"/>
      <c r="M865" s="201"/>
      <c r="N865" s="201"/>
      <c r="O865" s="201"/>
      <c r="P865" s="201"/>
      <c r="Q865" s="201"/>
      <c r="R865" s="201"/>
      <c r="S865" s="201"/>
    </row>
    <row r="866" spans="2:19" s="187" customFormat="1" ht="18" customHeight="1">
      <c r="B866" s="201"/>
      <c r="C866" s="201"/>
      <c r="D866" s="201"/>
      <c r="E866" s="201"/>
      <c r="F866" s="201"/>
      <c r="G866" s="201"/>
      <c r="H866" s="201"/>
      <c r="I866" s="201"/>
      <c r="J866" s="201"/>
      <c r="K866" s="201"/>
      <c r="L866" s="201"/>
      <c r="M866" s="201"/>
      <c r="N866" s="201"/>
      <c r="O866" s="201"/>
      <c r="P866" s="201"/>
      <c r="Q866" s="201"/>
      <c r="R866" s="201"/>
      <c r="S866" s="201"/>
    </row>
    <row r="867" spans="2:19" s="187" customFormat="1" ht="18" customHeight="1">
      <c r="B867" s="201"/>
      <c r="C867" s="201"/>
      <c r="D867" s="201"/>
      <c r="E867" s="201"/>
      <c r="F867" s="201"/>
      <c r="G867" s="201"/>
      <c r="H867" s="201"/>
      <c r="I867" s="201"/>
      <c r="J867" s="201"/>
      <c r="K867" s="201"/>
      <c r="L867" s="201"/>
      <c r="M867" s="201"/>
      <c r="N867" s="201"/>
      <c r="O867" s="201"/>
      <c r="P867" s="201"/>
      <c r="Q867" s="201"/>
      <c r="R867" s="201"/>
      <c r="S867" s="201"/>
    </row>
    <row r="868" spans="2:19" s="187" customFormat="1" ht="18" customHeight="1">
      <c r="B868" s="201"/>
      <c r="C868" s="201"/>
      <c r="D868" s="201"/>
      <c r="E868" s="201"/>
      <c r="F868" s="201"/>
      <c r="G868" s="201"/>
      <c r="H868" s="201"/>
      <c r="I868" s="201"/>
      <c r="J868" s="201"/>
      <c r="K868" s="201"/>
      <c r="L868" s="201"/>
      <c r="M868" s="201"/>
      <c r="N868" s="201"/>
      <c r="O868" s="201"/>
      <c r="P868" s="201"/>
      <c r="Q868" s="201"/>
      <c r="R868" s="201"/>
      <c r="S868" s="201"/>
    </row>
    <row r="869" spans="2:19" s="187" customFormat="1" ht="18" customHeight="1">
      <c r="B869" s="201"/>
      <c r="C869" s="201"/>
      <c r="D869" s="201"/>
      <c r="E869" s="201"/>
      <c r="F869" s="201"/>
      <c r="G869" s="201"/>
      <c r="H869" s="201"/>
      <c r="I869" s="201"/>
      <c r="J869" s="201"/>
      <c r="K869" s="201"/>
      <c r="L869" s="201"/>
      <c r="M869" s="201"/>
      <c r="N869" s="201"/>
      <c r="O869" s="201"/>
      <c r="P869" s="201"/>
      <c r="Q869" s="201"/>
      <c r="R869" s="201"/>
      <c r="S869" s="201"/>
    </row>
    <row r="870" spans="2:19" s="187" customFormat="1" ht="18" customHeight="1">
      <c r="B870" s="201"/>
      <c r="C870" s="201"/>
      <c r="D870" s="201"/>
      <c r="E870" s="201"/>
      <c r="F870" s="201"/>
      <c r="G870" s="201"/>
      <c r="H870" s="201"/>
      <c r="I870" s="201"/>
      <c r="J870" s="201"/>
      <c r="K870" s="201"/>
      <c r="L870" s="201"/>
      <c r="M870" s="201"/>
      <c r="N870" s="201"/>
      <c r="O870" s="201"/>
      <c r="P870" s="201"/>
      <c r="Q870" s="201"/>
      <c r="R870" s="201"/>
      <c r="S870" s="201"/>
    </row>
    <row r="871" spans="2:19" s="187" customFormat="1" ht="18" customHeight="1">
      <c r="B871" s="201"/>
      <c r="C871" s="201"/>
      <c r="D871" s="201"/>
      <c r="E871" s="201"/>
      <c r="F871" s="201"/>
      <c r="G871" s="201"/>
      <c r="H871" s="201"/>
      <c r="I871" s="201"/>
      <c r="J871" s="201"/>
      <c r="K871" s="201"/>
      <c r="L871" s="201"/>
      <c r="M871" s="201"/>
      <c r="N871" s="201"/>
      <c r="O871" s="201"/>
      <c r="P871" s="201"/>
      <c r="Q871" s="201"/>
      <c r="R871" s="201"/>
      <c r="S871" s="201"/>
    </row>
    <row r="872" spans="2:19" s="187" customFormat="1" ht="18" customHeight="1">
      <c r="B872" s="201"/>
      <c r="C872" s="201"/>
      <c r="D872" s="201"/>
      <c r="E872" s="201"/>
      <c r="F872" s="201"/>
      <c r="G872" s="201"/>
      <c r="H872" s="201"/>
      <c r="I872" s="201"/>
      <c r="J872" s="201"/>
      <c r="K872" s="201"/>
      <c r="L872" s="201"/>
      <c r="M872" s="201"/>
      <c r="N872" s="201"/>
      <c r="O872" s="201"/>
      <c r="P872" s="201"/>
      <c r="Q872" s="201"/>
      <c r="R872" s="201"/>
      <c r="S872" s="201"/>
    </row>
    <row r="873" spans="2:19" s="187" customFormat="1" ht="18" customHeight="1">
      <c r="B873" s="201"/>
      <c r="C873" s="201"/>
      <c r="D873" s="201"/>
      <c r="E873" s="201"/>
      <c r="F873" s="201"/>
      <c r="G873" s="201"/>
      <c r="H873" s="201"/>
      <c r="I873" s="201"/>
      <c r="J873" s="201"/>
      <c r="K873" s="201"/>
      <c r="L873" s="201"/>
      <c r="M873" s="201"/>
      <c r="N873" s="201"/>
      <c r="O873" s="201"/>
      <c r="P873" s="201"/>
      <c r="Q873" s="201"/>
      <c r="R873" s="201"/>
      <c r="S873" s="201"/>
    </row>
    <row r="874" spans="2:19" s="187" customFormat="1" ht="18" customHeight="1">
      <c r="B874" s="201"/>
      <c r="C874" s="201"/>
      <c r="D874" s="201"/>
      <c r="E874" s="201"/>
      <c r="F874" s="201"/>
      <c r="G874" s="201"/>
      <c r="H874" s="201"/>
      <c r="I874" s="201"/>
      <c r="J874" s="201"/>
      <c r="K874" s="201"/>
      <c r="L874" s="201"/>
      <c r="M874" s="201"/>
      <c r="N874" s="201"/>
      <c r="O874" s="201"/>
      <c r="P874" s="201"/>
      <c r="Q874" s="201"/>
      <c r="R874" s="201"/>
      <c r="S874" s="201"/>
    </row>
    <row r="875" spans="2:19" s="187" customFormat="1" ht="18" customHeight="1">
      <c r="B875" s="201"/>
      <c r="C875" s="201"/>
      <c r="D875" s="201"/>
      <c r="E875" s="201"/>
      <c r="F875" s="201"/>
      <c r="G875" s="201"/>
      <c r="H875" s="201"/>
      <c r="I875" s="201"/>
      <c r="J875" s="201"/>
      <c r="K875" s="201"/>
      <c r="L875" s="201"/>
      <c r="M875" s="201"/>
      <c r="N875" s="201"/>
      <c r="O875" s="201"/>
      <c r="P875" s="201"/>
      <c r="Q875" s="201"/>
      <c r="R875" s="201"/>
      <c r="S875" s="201"/>
    </row>
    <row r="876" spans="2:19" s="187" customFormat="1" ht="18" customHeight="1">
      <c r="B876" s="201"/>
      <c r="C876" s="201"/>
      <c r="D876" s="201"/>
      <c r="E876" s="201"/>
      <c r="F876" s="201"/>
      <c r="G876" s="201"/>
      <c r="H876" s="201"/>
      <c r="I876" s="201"/>
      <c r="J876" s="201"/>
      <c r="K876" s="201"/>
      <c r="L876" s="201"/>
      <c r="M876" s="201"/>
      <c r="N876" s="201"/>
      <c r="O876" s="201"/>
      <c r="P876" s="201"/>
      <c r="Q876" s="201"/>
      <c r="R876" s="201"/>
      <c r="S876" s="201"/>
    </row>
    <row r="877" spans="2:19" s="187" customFormat="1" ht="18" customHeight="1">
      <c r="B877" s="201"/>
      <c r="C877" s="201"/>
      <c r="D877" s="201"/>
      <c r="E877" s="201"/>
      <c r="F877" s="201"/>
      <c r="G877" s="201"/>
      <c r="H877" s="201"/>
      <c r="I877" s="201"/>
      <c r="J877" s="201"/>
      <c r="K877" s="201"/>
      <c r="L877" s="201"/>
      <c r="M877" s="201"/>
      <c r="N877" s="201"/>
      <c r="O877" s="201"/>
      <c r="P877" s="201"/>
      <c r="Q877" s="201"/>
      <c r="R877" s="201"/>
      <c r="S877" s="201"/>
    </row>
    <row r="878" spans="2:19" s="187" customFormat="1" ht="18" customHeight="1">
      <c r="B878" s="201"/>
      <c r="C878" s="201"/>
      <c r="D878" s="201"/>
      <c r="E878" s="201"/>
      <c r="F878" s="201"/>
      <c r="G878" s="201"/>
      <c r="H878" s="201"/>
      <c r="I878" s="201"/>
      <c r="J878" s="201"/>
      <c r="K878" s="201"/>
      <c r="L878" s="201"/>
      <c r="M878" s="201"/>
      <c r="N878" s="201"/>
      <c r="O878" s="201"/>
      <c r="P878" s="201"/>
      <c r="Q878" s="201"/>
      <c r="R878" s="201"/>
      <c r="S878" s="201"/>
    </row>
    <row r="879" spans="2:19" s="187" customFormat="1" ht="18" customHeight="1">
      <c r="B879" s="201"/>
      <c r="C879" s="201"/>
      <c r="D879" s="201"/>
      <c r="E879" s="201"/>
      <c r="F879" s="201"/>
      <c r="G879" s="201"/>
      <c r="H879" s="201"/>
      <c r="I879" s="201"/>
      <c r="J879" s="201"/>
      <c r="K879" s="201"/>
      <c r="L879" s="201"/>
      <c r="M879" s="201"/>
      <c r="N879" s="201"/>
      <c r="O879" s="201"/>
      <c r="P879" s="201"/>
      <c r="Q879" s="201"/>
      <c r="R879" s="201"/>
      <c r="S879" s="201"/>
    </row>
    <row r="880" spans="2:19" s="187" customFormat="1" ht="18" customHeight="1">
      <c r="B880" s="201"/>
      <c r="C880" s="201"/>
      <c r="D880" s="201"/>
      <c r="E880" s="201"/>
      <c r="F880" s="201"/>
      <c r="G880" s="201"/>
      <c r="H880" s="201"/>
      <c r="I880" s="201"/>
      <c r="J880" s="201"/>
      <c r="K880" s="201"/>
      <c r="L880" s="201"/>
      <c r="M880" s="201"/>
      <c r="N880" s="201"/>
      <c r="O880" s="201"/>
      <c r="P880" s="201"/>
      <c r="Q880" s="201"/>
      <c r="R880" s="201"/>
      <c r="S880" s="201"/>
    </row>
    <row r="881" spans="2:19" s="187" customFormat="1" ht="18" customHeight="1">
      <c r="B881" s="201"/>
      <c r="C881" s="201"/>
      <c r="D881" s="201"/>
      <c r="E881" s="201"/>
      <c r="F881" s="201"/>
      <c r="G881" s="201"/>
      <c r="H881" s="201"/>
      <c r="I881" s="201"/>
      <c r="J881" s="201"/>
      <c r="K881" s="201"/>
      <c r="L881" s="201"/>
      <c r="M881" s="201"/>
      <c r="N881" s="201"/>
      <c r="O881" s="201"/>
      <c r="P881" s="201"/>
      <c r="Q881" s="201"/>
      <c r="R881" s="201"/>
      <c r="S881" s="201"/>
    </row>
    <row r="882" spans="2:19" s="187" customFormat="1" ht="18" customHeight="1">
      <c r="B882" s="201"/>
      <c r="C882" s="201"/>
      <c r="D882" s="201"/>
      <c r="E882" s="201"/>
      <c r="F882" s="201"/>
      <c r="G882" s="201"/>
      <c r="H882" s="201"/>
      <c r="I882" s="201"/>
      <c r="J882" s="201"/>
      <c r="K882" s="201"/>
      <c r="L882" s="201"/>
      <c r="M882" s="201"/>
      <c r="N882" s="201"/>
      <c r="O882" s="201"/>
      <c r="P882" s="201"/>
      <c r="Q882" s="201"/>
      <c r="R882" s="201"/>
      <c r="S882" s="201"/>
    </row>
    <row r="883" spans="2:19" s="187" customFormat="1" ht="18" customHeight="1">
      <c r="B883" s="201"/>
      <c r="C883" s="201"/>
      <c r="D883" s="201"/>
      <c r="E883" s="201"/>
      <c r="F883" s="201"/>
      <c r="G883" s="201"/>
      <c r="H883" s="201"/>
      <c r="I883" s="201"/>
      <c r="J883" s="201"/>
      <c r="K883" s="201"/>
      <c r="L883" s="201"/>
      <c r="M883" s="201"/>
      <c r="N883" s="201"/>
      <c r="O883" s="201"/>
      <c r="P883" s="201"/>
      <c r="Q883" s="201"/>
      <c r="R883" s="201"/>
      <c r="S883" s="201"/>
    </row>
    <row r="884" spans="2:19" s="187" customFormat="1" ht="18" customHeight="1">
      <c r="B884" s="201"/>
      <c r="C884" s="201"/>
      <c r="D884" s="201"/>
      <c r="E884" s="201"/>
      <c r="F884" s="201"/>
      <c r="G884" s="201"/>
      <c r="H884" s="201"/>
      <c r="I884" s="201"/>
      <c r="J884" s="201"/>
      <c r="K884" s="201"/>
      <c r="L884" s="201"/>
      <c r="M884" s="201"/>
      <c r="N884" s="201"/>
      <c r="O884" s="201"/>
      <c r="P884" s="201"/>
      <c r="Q884" s="201"/>
      <c r="R884" s="201"/>
      <c r="S884" s="201"/>
    </row>
    <row r="885" spans="2:19" s="187" customFormat="1" ht="18" customHeight="1">
      <c r="B885" s="201"/>
      <c r="C885" s="201"/>
      <c r="D885" s="201"/>
      <c r="E885" s="201"/>
      <c r="F885" s="201"/>
      <c r="G885" s="201"/>
      <c r="H885" s="201"/>
      <c r="I885" s="201"/>
      <c r="J885" s="201"/>
      <c r="K885" s="201"/>
      <c r="L885" s="201"/>
      <c r="M885" s="201"/>
      <c r="N885" s="201"/>
      <c r="O885" s="201"/>
      <c r="P885" s="201"/>
      <c r="Q885" s="201"/>
      <c r="R885" s="201"/>
      <c r="S885" s="201"/>
    </row>
    <row r="886" spans="2:19" s="187" customFormat="1" ht="18" customHeight="1">
      <c r="B886" s="201"/>
      <c r="C886" s="201"/>
      <c r="D886" s="201"/>
      <c r="E886" s="201"/>
      <c r="F886" s="201"/>
      <c r="G886" s="201"/>
      <c r="H886" s="201"/>
      <c r="I886" s="201"/>
      <c r="J886" s="201"/>
      <c r="K886" s="201"/>
      <c r="L886" s="201"/>
      <c r="M886" s="201"/>
      <c r="N886" s="201"/>
      <c r="O886" s="201"/>
      <c r="P886" s="201"/>
      <c r="Q886" s="201"/>
      <c r="R886" s="201"/>
      <c r="S886" s="201"/>
    </row>
    <row r="887" spans="2:19" s="187" customFormat="1" ht="18" customHeight="1">
      <c r="B887" s="201"/>
      <c r="C887" s="201"/>
      <c r="D887" s="201"/>
      <c r="E887" s="201"/>
      <c r="F887" s="201"/>
      <c r="G887" s="201"/>
      <c r="H887" s="201"/>
      <c r="I887" s="201"/>
      <c r="J887" s="201"/>
      <c r="K887" s="201"/>
      <c r="L887" s="201"/>
      <c r="M887" s="201"/>
      <c r="N887" s="201"/>
      <c r="O887" s="201"/>
      <c r="P887" s="201"/>
      <c r="Q887" s="201"/>
      <c r="R887" s="201"/>
      <c r="S887" s="201"/>
    </row>
    <row r="888" spans="2:19" s="187" customFormat="1" ht="18" customHeight="1">
      <c r="B888" s="201"/>
      <c r="C888" s="201"/>
      <c r="D888" s="201"/>
      <c r="E888" s="201"/>
      <c r="F888" s="201"/>
      <c r="G888" s="201"/>
      <c r="H888" s="201"/>
      <c r="I888" s="201"/>
      <c r="J888" s="201"/>
      <c r="K888" s="201"/>
      <c r="L888" s="201"/>
      <c r="M888" s="201"/>
      <c r="N888" s="201"/>
      <c r="O888" s="201"/>
      <c r="P888" s="201"/>
      <c r="Q888" s="201"/>
      <c r="R888" s="201"/>
      <c r="S888" s="201"/>
    </row>
    <row r="889" spans="2:19" s="187" customFormat="1" ht="18" customHeight="1">
      <c r="B889" s="201"/>
      <c r="C889" s="201"/>
      <c r="D889" s="201"/>
      <c r="E889" s="201"/>
      <c r="F889" s="201"/>
      <c r="G889" s="201"/>
      <c r="H889" s="201"/>
      <c r="I889" s="201"/>
      <c r="J889" s="201"/>
      <c r="K889" s="201"/>
      <c r="L889" s="201"/>
      <c r="M889" s="201"/>
      <c r="N889" s="201"/>
      <c r="O889" s="201"/>
      <c r="P889" s="201"/>
      <c r="Q889" s="201"/>
      <c r="R889" s="201"/>
      <c r="S889" s="201"/>
    </row>
    <row r="890" spans="2:19" s="187" customFormat="1" ht="18" customHeight="1">
      <c r="B890" s="201"/>
      <c r="C890" s="201"/>
      <c r="D890" s="201"/>
      <c r="E890" s="201"/>
      <c r="F890" s="201"/>
      <c r="G890" s="201"/>
      <c r="H890" s="201"/>
      <c r="I890" s="201"/>
      <c r="J890" s="201"/>
      <c r="K890" s="201"/>
      <c r="L890" s="201"/>
      <c r="M890" s="201"/>
      <c r="N890" s="201"/>
      <c r="O890" s="201"/>
      <c r="P890" s="201"/>
      <c r="Q890" s="201"/>
      <c r="R890" s="201"/>
      <c r="S890" s="201"/>
    </row>
    <row r="891" spans="2:19" s="187" customFormat="1" ht="18" customHeight="1">
      <c r="B891" s="201"/>
      <c r="C891" s="201"/>
      <c r="D891" s="201"/>
      <c r="E891" s="201"/>
      <c r="F891" s="201"/>
      <c r="G891" s="201"/>
      <c r="H891" s="201"/>
      <c r="I891" s="201"/>
      <c r="J891" s="201"/>
      <c r="K891" s="201"/>
      <c r="L891" s="201"/>
      <c r="M891" s="201"/>
      <c r="N891" s="201"/>
      <c r="O891" s="201"/>
      <c r="P891" s="201"/>
      <c r="Q891" s="201"/>
      <c r="R891" s="201"/>
      <c r="S891" s="201"/>
    </row>
    <row r="892" spans="2:19" s="187" customFormat="1" ht="18" customHeight="1">
      <c r="B892" s="201"/>
      <c r="C892" s="201"/>
      <c r="D892" s="201"/>
      <c r="E892" s="201"/>
      <c r="F892" s="201"/>
      <c r="G892" s="201"/>
      <c r="H892" s="201"/>
      <c r="I892" s="201"/>
      <c r="J892" s="201"/>
      <c r="K892" s="201"/>
      <c r="L892" s="201"/>
      <c r="M892" s="201"/>
      <c r="N892" s="201"/>
      <c r="O892" s="201"/>
      <c r="P892" s="201"/>
      <c r="Q892" s="201"/>
      <c r="R892" s="201"/>
      <c r="S892" s="201"/>
    </row>
    <row r="893" spans="2:19" s="187" customFormat="1" ht="18" customHeight="1">
      <c r="B893" s="201"/>
      <c r="C893" s="201"/>
      <c r="D893" s="201"/>
      <c r="E893" s="201"/>
      <c r="F893" s="201"/>
      <c r="G893" s="201"/>
      <c r="H893" s="201"/>
      <c r="I893" s="201"/>
      <c r="J893" s="201"/>
      <c r="K893" s="201"/>
      <c r="L893" s="201"/>
      <c r="M893" s="201"/>
      <c r="N893" s="201"/>
      <c r="O893" s="201"/>
      <c r="P893" s="201"/>
      <c r="Q893" s="201"/>
      <c r="R893" s="201"/>
      <c r="S893" s="201"/>
    </row>
    <row r="894" spans="2:19" s="187" customFormat="1" ht="18" customHeight="1">
      <c r="B894" s="201"/>
      <c r="C894" s="201"/>
      <c r="D894" s="201"/>
      <c r="E894" s="201"/>
      <c r="F894" s="201"/>
      <c r="G894" s="201"/>
      <c r="H894" s="201"/>
      <c r="I894" s="201"/>
      <c r="J894" s="201"/>
      <c r="K894" s="201"/>
      <c r="L894" s="201"/>
      <c r="M894" s="201"/>
      <c r="N894" s="201"/>
      <c r="O894" s="201"/>
      <c r="P894" s="201"/>
      <c r="Q894" s="201"/>
      <c r="R894" s="201"/>
      <c r="S894" s="201"/>
    </row>
    <row r="895" spans="2:19" s="187" customFormat="1" ht="18" customHeight="1">
      <c r="B895" s="201"/>
      <c r="C895" s="201"/>
      <c r="D895" s="201"/>
      <c r="E895" s="201"/>
      <c r="F895" s="201"/>
      <c r="G895" s="201"/>
      <c r="H895" s="201"/>
      <c r="I895" s="201"/>
      <c r="J895" s="201"/>
      <c r="K895" s="201"/>
      <c r="L895" s="201"/>
      <c r="M895" s="201"/>
      <c r="N895" s="201"/>
      <c r="O895" s="201"/>
      <c r="P895" s="201"/>
      <c r="Q895" s="201"/>
      <c r="R895" s="201"/>
      <c r="S895" s="201"/>
    </row>
    <row r="896" spans="2:19" s="187" customFormat="1" ht="18" customHeight="1">
      <c r="B896" s="201"/>
      <c r="C896" s="201"/>
      <c r="D896" s="201"/>
      <c r="E896" s="201"/>
      <c r="F896" s="201"/>
      <c r="G896" s="201"/>
      <c r="H896" s="201"/>
      <c r="I896" s="201"/>
      <c r="J896" s="201"/>
      <c r="K896" s="201"/>
      <c r="L896" s="201"/>
      <c r="M896" s="201"/>
      <c r="N896" s="201"/>
      <c r="O896" s="201"/>
      <c r="P896" s="201"/>
      <c r="Q896" s="201"/>
      <c r="R896" s="201"/>
      <c r="S896" s="201"/>
    </row>
    <row r="897" spans="2:19" s="187" customFormat="1" ht="18" customHeight="1">
      <c r="B897" s="201"/>
      <c r="C897" s="201"/>
      <c r="D897" s="201"/>
      <c r="E897" s="201"/>
      <c r="F897" s="201"/>
      <c r="G897" s="201"/>
      <c r="H897" s="201"/>
      <c r="I897" s="201"/>
      <c r="J897" s="201"/>
      <c r="K897" s="201"/>
      <c r="L897" s="201"/>
      <c r="M897" s="201"/>
      <c r="N897" s="201"/>
      <c r="O897" s="201"/>
      <c r="P897" s="201"/>
      <c r="Q897" s="201"/>
      <c r="R897" s="201"/>
      <c r="S897" s="201"/>
    </row>
    <row r="898" spans="2:19" s="187" customFormat="1" ht="18" customHeight="1">
      <c r="B898" s="201"/>
      <c r="C898" s="201"/>
      <c r="D898" s="201"/>
      <c r="E898" s="201"/>
      <c r="F898" s="201"/>
      <c r="G898" s="201"/>
      <c r="H898" s="201"/>
      <c r="I898" s="201"/>
      <c r="J898" s="201"/>
      <c r="K898" s="201"/>
      <c r="L898" s="201"/>
      <c r="M898" s="201"/>
      <c r="N898" s="201"/>
      <c r="O898" s="201"/>
      <c r="P898" s="201"/>
      <c r="Q898" s="201"/>
      <c r="R898" s="201"/>
      <c r="S898" s="201"/>
    </row>
    <row r="899" spans="2:19" s="187" customFormat="1" ht="18" customHeight="1">
      <c r="B899" s="201"/>
      <c r="C899" s="201"/>
      <c r="D899" s="201"/>
      <c r="E899" s="201"/>
      <c r="F899" s="201"/>
      <c r="G899" s="201"/>
      <c r="H899" s="201"/>
      <c r="I899" s="201"/>
      <c r="J899" s="201"/>
      <c r="K899" s="201"/>
      <c r="L899" s="201"/>
      <c r="M899" s="201"/>
      <c r="N899" s="201"/>
      <c r="O899" s="201"/>
      <c r="P899" s="201"/>
      <c r="Q899" s="201"/>
      <c r="R899" s="201"/>
      <c r="S899" s="201"/>
    </row>
    <row r="900" spans="2:19" s="187" customFormat="1" ht="18" customHeight="1">
      <c r="B900" s="201"/>
      <c r="C900" s="201"/>
      <c r="D900" s="201"/>
      <c r="E900" s="201"/>
      <c r="F900" s="201"/>
      <c r="G900" s="201"/>
      <c r="H900" s="201"/>
      <c r="I900" s="201"/>
      <c r="J900" s="201"/>
      <c r="K900" s="201"/>
      <c r="L900" s="201"/>
      <c r="M900" s="201"/>
      <c r="N900" s="201"/>
      <c r="O900" s="201"/>
      <c r="P900" s="201"/>
      <c r="Q900" s="201"/>
      <c r="R900" s="201"/>
      <c r="S900" s="201"/>
    </row>
    <row r="901" spans="2:19" s="187" customFormat="1" ht="18" customHeight="1">
      <c r="B901" s="201"/>
      <c r="C901" s="201"/>
      <c r="D901" s="201"/>
      <c r="E901" s="201"/>
      <c r="F901" s="201"/>
      <c r="G901" s="201"/>
      <c r="H901" s="201"/>
      <c r="I901" s="201"/>
      <c r="J901" s="201"/>
      <c r="K901" s="201"/>
      <c r="L901" s="201"/>
      <c r="M901" s="201"/>
      <c r="N901" s="201"/>
      <c r="O901" s="201"/>
      <c r="P901" s="201"/>
      <c r="Q901" s="201"/>
      <c r="R901" s="201"/>
      <c r="S901" s="201"/>
    </row>
    <row r="902" spans="2:19" s="187" customFormat="1" ht="18" customHeight="1">
      <c r="B902" s="201"/>
      <c r="C902" s="201"/>
      <c r="D902" s="201"/>
      <c r="E902" s="201"/>
      <c r="F902" s="201"/>
      <c r="G902" s="201"/>
      <c r="H902" s="201"/>
      <c r="I902" s="201"/>
      <c r="J902" s="201"/>
      <c r="K902" s="201"/>
      <c r="L902" s="201"/>
      <c r="M902" s="201"/>
      <c r="N902" s="201"/>
      <c r="O902" s="201"/>
      <c r="P902" s="201"/>
      <c r="Q902" s="201"/>
      <c r="R902" s="201"/>
      <c r="S902" s="201"/>
    </row>
    <row r="903" spans="2:19" s="187" customFormat="1" ht="18" customHeight="1">
      <c r="B903" s="201"/>
      <c r="C903" s="201"/>
      <c r="D903" s="201"/>
      <c r="E903" s="201"/>
      <c r="F903" s="201"/>
      <c r="G903" s="201"/>
      <c r="H903" s="201"/>
      <c r="I903" s="201"/>
      <c r="J903" s="201"/>
      <c r="K903" s="201"/>
      <c r="L903" s="201"/>
      <c r="M903" s="201"/>
      <c r="N903" s="201"/>
      <c r="O903" s="201"/>
      <c r="P903" s="201"/>
      <c r="Q903" s="201"/>
      <c r="R903" s="201"/>
      <c r="S903" s="201"/>
    </row>
    <row r="904" spans="2:19" s="187" customFormat="1" ht="18" customHeight="1">
      <c r="B904" s="201"/>
      <c r="C904" s="201"/>
      <c r="D904" s="201"/>
      <c r="E904" s="201"/>
      <c r="F904" s="201"/>
      <c r="G904" s="201"/>
      <c r="H904" s="201"/>
      <c r="I904" s="201"/>
      <c r="J904" s="201"/>
      <c r="K904" s="201"/>
      <c r="L904" s="201"/>
      <c r="M904" s="201"/>
      <c r="N904" s="201"/>
      <c r="O904" s="201"/>
      <c r="P904" s="201"/>
      <c r="Q904" s="201"/>
      <c r="R904" s="201"/>
      <c r="S904" s="201"/>
    </row>
    <row r="905" spans="2:19" s="187" customFormat="1" ht="18" customHeight="1">
      <c r="B905" s="201"/>
      <c r="C905" s="201"/>
      <c r="D905" s="201"/>
      <c r="E905" s="201"/>
      <c r="F905" s="201"/>
      <c r="G905" s="201"/>
      <c r="H905" s="201"/>
      <c r="I905" s="201"/>
      <c r="J905" s="201"/>
      <c r="K905" s="201"/>
      <c r="L905" s="201"/>
      <c r="M905" s="201"/>
      <c r="N905" s="201"/>
      <c r="O905" s="201"/>
      <c r="P905" s="201"/>
      <c r="Q905" s="201"/>
      <c r="R905" s="201"/>
      <c r="S905" s="201"/>
    </row>
    <row r="906" spans="2:19" s="187" customFormat="1" ht="18" customHeight="1">
      <c r="B906" s="201"/>
      <c r="C906" s="201"/>
      <c r="D906" s="201"/>
      <c r="E906" s="201"/>
      <c r="F906" s="201"/>
      <c r="G906" s="201"/>
      <c r="H906" s="201"/>
      <c r="I906" s="201"/>
      <c r="J906" s="201"/>
      <c r="K906" s="201"/>
      <c r="L906" s="201"/>
      <c r="M906" s="201"/>
      <c r="N906" s="201"/>
      <c r="O906" s="201"/>
      <c r="P906" s="201"/>
      <c r="Q906" s="201"/>
      <c r="R906" s="201"/>
      <c r="S906" s="201"/>
    </row>
    <row r="907" spans="2:19" s="187" customFormat="1" ht="18" customHeight="1">
      <c r="B907" s="201"/>
      <c r="C907" s="201"/>
      <c r="D907" s="201"/>
      <c r="E907" s="201"/>
      <c r="F907" s="201"/>
      <c r="G907" s="201"/>
      <c r="H907" s="201"/>
      <c r="I907" s="201"/>
      <c r="J907" s="201"/>
      <c r="K907" s="201"/>
      <c r="L907" s="201"/>
      <c r="M907" s="201"/>
      <c r="N907" s="201"/>
      <c r="O907" s="201"/>
      <c r="P907" s="201"/>
      <c r="Q907" s="201"/>
      <c r="R907" s="201"/>
      <c r="S907" s="201"/>
    </row>
    <row r="908" spans="2:19" s="187" customFormat="1" ht="18" customHeight="1">
      <c r="B908" s="201"/>
      <c r="C908" s="201"/>
      <c r="D908" s="201"/>
      <c r="E908" s="201"/>
      <c r="F908" s="201"/>
      <c r="G908" s="201"/>
      <c r="H908" s="201"/>
      <c r="I908" s="201"/>
      <c r="J908" s="201"/>
      <c r="K908" s="201"/>
      <c r="L908" s="201"/>
      <c r="M908" s="201"/>
      <c r="N908" s="201"/>
      <c r="O908" s="201"/>
      <c r="P908" s="201"/>
      <c r="Q908" s="201"/>
      <c r="R908" s="201"/>
      <c r="S908" s="201"/>
    </row>
    <row r="909" spans="2:19" s="187" customFormat="1" ht="18" customHeight="1">
      <c r="B909" s="201"/>
      <c r="C909" s="201"/>
      <c r="D909" s="201"/>
      <c r="E909" s="201"/>
      <c r="F909" s="201"/>
      <c r="G909" s="201"/>
      <c r="H909" s="201"/>
      <c r="I909" s="201"/>
      <c r="J909" s="201"/>
      <c r="K909" s="201"/>
      <c r="L909" s="201"/>
      <c r="M909" s="201"/>
      <c r="N909" s="201"/>
      <c r="O909" s="201"/>
      <c r="P909" s="201"/>
      <c r="Q909" s="201"/>
      <c r="R909" s="201"/>
      <c r="S909" s="201"/>
    </row>
    <row r="910" spans="2:19" s="187" customFormat="1" ht="18" customHeight="1">
      <c r="B910" s="201"/>
      <c r="C910" s="201"/>
      <c r="D910" s="201"/>
      <c r="E910" s="201"/>
      <c r="F910" s="201"/>
      <c r="G910" s="201"/>
      <c r="H910" s="201"/>
      <c r="I910" s="201"/>
      <c r="J910" s="201"/>
      <c r="K910" s="201"/>
      <c r="L910" s="201"/>
      <c r="M910" s="201"/>
      <c r="N910" s="201"/>
      <c r="O910" s="201"/>
      <c r="P910" s="201"/>
      <c r="Q910" s="201"/>
      <c r="R910" s="201"/>
      <c r="S910" s="201"/>
    </row>
    <row r="911" spans="2:19" s="187" customFormat="1" ht="18" customHeight="1">
      <c r="B911" s="201"/>
      <c r="C911" s="201"/>
      <c r="D911" s="201"/>
      <c r="E911" s="201"/>
      <c r="F911" s="201"/>
      <c r="G911" s="201"/>
      <c r="H911" s="201"/>
      <c r="I911" s="201"/>
      <c r="J911" s="201"/>
      <c r="K911" s="201"/>
      <c r="L911" s="201"/>
      <c r="M911" s="201"/>
      <c r="N911" s="201"/>
      <c r="O911" s="201"/>
      <c r="P911" s="201"/>
      <c r="Q911" s="201"/>
      <c r="R911" s="201"/>
      <c r="S911" s="201"/>
    </row>
    <row r="912" spans="2:19" s="187" customFormat="1" ht="18" customHeight="1">
      <c r="B912" s="201"/>
      <c r="C912" s="201"/>
      <c r="D912" s="201"/>
      <c r="E912" s="201"/>
      <c r="F912" s="201"/>
      <c r="G912" s="201"/>
      <c r="H912" s="201"/>
      <c r="I912" s="201"/>
      <c r="J912" s="201"/>
      <c r="K912" s="201"/>
      <c r="L912" s="201"/>
      <c r="M912" s="201"/>
      <c r="N912" s="201"/>
      <c r="O912" s="201"/>
      <c r="P912" s="201"/>
      <c r="Q912" s="201"/>
      <c r="R912" s="201"/>
      <c r="S912" s="201"/>
    </row>
    <row r="913" spans="2:19" s="187" customFormat="1" ht="18" customHeight="1">
      <c r="B913" s="201"/>
      <c r="C913" s="201"/>
      <c r="D913" s="201"/>
      <c r="E913" s="201"/>
      <c r="F913" s="201"/>
      <c r="G913" s="201"/>
      <c r="H913" s="201"/>
      <c r="I913" s="201"/>
      <c r="J913" s="201"/>
      <c r="K913" s="201"/>
      <c r="L913" s="201"/>
      <c r="M913" s="201"/>
      <c r="N913" s="201"/>
      <c r="O913" s="201"/>
      <c r="P913" s="201"/>
      <c r="Q913" s="201"/>
      <c r="R913" s="201"/>
      <c r="S913" s="201"/>
    </row>
    <row r="914" spans="2:19" s="187" customFormat="1" ht="18" customHeight="1">
      <c r="B914" s="201"/>
      <c r="C914" s="201"/>
      <c r="D914" s="201"/>
      <c r="E914" s="201"/>
      <c r="F914" s="201"/>
      <c r="G914" s="201"/>
      <c r="H914" s="201"/>
      <c r="I914" s="201"/>
      <c r="J914" s="201"/>
      <c r="K914" s="201"/>
      <c r="L914" s="201"/>
      <c r="M914" s="201"/>
      <c r="N914" s="201"/>
      <c r="O914" s="201"/>
      <c r="P914" s="201"/>
      <c r="Q914" s="201"/>
      <c r="R914" s="201"/>
      <c r="S914" s="201"/>
    </row>
    <row r="915" spans="2:19" s="187" customFormat="1" ht="18" customHeight="1">
      <c r="B915" s="201"/>
      <c r="C915" s="201"/>
      <c r="D915" s="201"/>
      <c r="E915" s="201"/>
      <c r="F915" s="201"/>
      <c r="G915" s="201"/>
      <c r="H915" s="201"/>
      <c r="I915" s="201"/>
      <c r="J915" s="201"/>
      <c r="K915" s="201"/>
      <c r="L915" s="201"/>
      <c r="M915" s="201"/>
      <c r="N915" s="201"/>
      <c r="O915" s="201"/>
      <c r="P915" s="201"/>
      <c r="Q915" s="201"/>
      <c r="R915" s="201"/>
      <c r="S915" s="201"/>
    </row>
    <row r="916" spans="2:19" s="187" customFormat="1" ht="18" customHeight="1">
      <c r="B916" s="201"/>
      <c r="C916" s="201"/>
      <c r="D916" s="201"/>
      <c r="E916" s="201"/>
      <c r="F916" s="201"/>
      <c r="G916" s="201"/>
      <c r="H916" s="201"/>
      <c r="I916" s="201"/>
      <c r="J916" s="201"/>
      <c r="K916" s="201"/>
      <c r="L916" s="201"/>
      <c r="M916" s="201"/>
      <c r="N916" s="201"/>
      <c r="O916" s="201"/>
      <c r="P916" s="201"/>
      <c r="Q916" s="201"/>
      <c r="R916" s="201"/>
      <c r="S916" s="201"/>
    </row>
    <row r="917" spans="2:19" s="187" customFormat="1" ht="18" customHeight="1">
      <c r="B917" s="201"/>
      <c r="C917" s="201"/>
      <c r="D917" s="201"/>
      <c r="E917" s="201"/>
      <c r="F917" s="201"/>
      <c r="G917" s="201"/>
      <c r="H917" s="201"/>
      <c r="I917" s="201"/>
      <c r="J917" s="201"/>
      <c r="K917" s="201"/>
      <c r="L917" s="201"/>
      <c r="M917" s="201"/>
      <c r="N917" s="201"/>
      <c r="O917" s="201"/>
      <c r="P917" s="201"/>
      <c r="Q917" s="201"/>
      <c r="R917" s="201"/>
      <c r="S917" s="201"/>
    </row>
    <row r="918" spans="2:19" s="187" customFormat="1" ht="18" customHeight="1">
      <c r="B918" s="201"/>
      <c r="C918" s="201"/>
      <c r="D918" s="201"/>
      <c r="E918" s="201"/>
      <c r="F918" s="201"/>
      <c r="G918" s="201"/>
      <c r="H918" s="201"/>
      <c r="I918" s="201"/>
      <c r="J918" s="201"/>
      <c r="K918" s="201"/>
      <c r="L918" s="201"/>
      <c r="M918" s="201"/>
      <c r="N918" s="201"/>
      <c r="O918" s="201"/>
      <c r="P918" s="201"/>
      <c r="Q918" s="201"/>
      <c r="R918" s="201"/>
      <c r="S918" s="201"/>
    </row>
    <row r="919" spans="2:19" s="187" customFormat="1" ht="18" customHeight="1">
      <c r="B919" s="201"/>
      <c r="C919" s="201"/>
      <c r="D919" s="201"/>
      <c r="E919" s="201"/>
      <c r="F919" s="201"/>
      <c r="G919" s="201"/>
      <c r="H919" s="201"/>
      <c r="I919" s="201"/>
      <c r="J919" s="201"/>
      <c r="K919" s="201"/>
      <c r="L919" s="201"/>
      <c r="M919" s="201"/>
      <c r="N919" s="201"/>
      <c r="O919" s="201"/>
      <c r="P919" s="201"/>
      <c r="Q919" s="201"/>
      <c r="R919" s="201"/>
      <c r="S919" s="201"/>
    </row>
    <row r="920" spans="2:19" s="187" customFormat="1" ht="18" customHeight="1">
      <c r="B920" s="201"/>
      <c r="C920" s="201"/>
      <c r="D920" s="201"/>
      <c r="E920" s="201"/>
      <c r="F920" s="201"/>
      <c r="G920" s="201"/>
      <c r="H920" s="201"/>
      <c r="I920" s="201"/>
      <c r="J920" s="201"/>
      <c r="K920" s="201"/>
      <c r="L920" s="201"/>
      <c r="M920" s="201"/>
      <c r="N920" s="201"/>
      <c r="O920" s="201"/>
      <c r="P920" s="201"/>
      <c r="Q920" s="201"/>
      <c r="R920" s="201"/>
      <c r="S920" s="201"/>
    </row>
    <row r="921" spans="2:19" s="187" customFormat="1" ht="18" customHeight="1">
      <c r="B921" s="201"/>
      <c r="C921" s="201"/>
      <c r="D921" s="201"/>
      <c r="E921" s="201"/>
      <c r="F921" s="201"/>
      <c r="G921" s="201"/>
      <c r="H921" s="201"/>
      <c r="I921" s="201"/>
      <c r="J921" s="201"/>
      <c r="K921" s="201"/>
      <c r="L921" s="201"/>
      <c r="M921" s="201"/>
      <c r="N921" s="201"/>
      <c r="O921" s="201"/>
      <c r="P921" s="201"/>
      <c r="Q921" s="201"/>
      <c r="R921" s="201"/>
      <c r="S921" s="201"/>
    </row>
    <row r="922" spans="2:19" s="187" customFormat="1" ht="18" customHeight="1">
      <c r="B922" s="201"/>
      <c r="C922" s="201"/>
      <c r="D922" s="201"/>
      <c r="E922" s="201"/>
      <c r="F922" s="201"/>
      <c r="G922" s="201"/>
      <c r="H922" s="201"/>
      <c r="I922" s="201"/>
      <c r="J922" s="201"/>
      <c r="K922" s="201"/>
      <c r="L922" s="201"/>
      <c r="M922" s="201"/>
      <c r="N922" s="201"/>
      <c r="O922" s="201"/>
      <c r="P922" s="201"/>
      <c r="Q922" s="201"/>
      <c r="R922" s="201"/>
      <c r="S922" s="201"/>
    </row>
    <row r="923" spans="2:19" s="187" customFormat="1" ht="18" customHeight="1">
      <c r="B923" s="201"/>
      <c r="C923" s="201"/>
      <c r="D923" s="201"/>
      <c r="E923" s="201"/>
      <c r="F923" s="201"/>
      <c r="G923" s="201"/>
      <c r="H923" s="201"/>
      <c r="I923" s="201"/>
      <c r="J923" s="201"/>
      <c r="K923" s="201"/>
      <c r="L923" s="201"/>
      <c r="M923" s="201"/>
      <c r="N923" s="201"/>
      <c r="O923" s="201"/>
      <c r="P923" s="201"/>
      <c r="Q923" s="201"/>
      <c r="R923" s="201"/>
      <c r="S923" s="201"/>
    </row>
    <row r="924" spans="2:19" s="187" customFormat="1" ht="18" customHeight="1">
      <c r="B924" s="201"/>
      <c r="C924" s="201"/>
      <c r="D924" s="201"/>
      <c r="E924" s="201"/>
      <c r="F924" s="201"/>
      <c r="G924" s="201"/>
      <c r="H924" s="201"/>
      <c r="I924" s="201"/>
      <c r="J924" s="201"/>
      <c r="K924" s="201"/>
      <c r="L924" s="201"/>
      <c r="M924" s="201"/>
      <c r="N924" s="201"/>
      <c r="O924" s="201"/>
      <c r="P924" s="201"/>
      <c r="Q924" s="201"/>
      <c r="R924" s="201"/>
      <c r="S924" s="201"/>
    </row>
    <row r="925" spans="2:19" s="187" customFormat="1" ht="18" customHeight="1">
      <c r="B925" s="201"/>
      <c r="C925" s="201"/>
      <c r="D925" s="201"/>
      <c r="E925" s="201"/>
      <c r="F925" s="201"/>
      <c r="G925" s="201"/>
      <c r="H925" s="201"/>
      <c r="I925" s="201"/>
      <c r="J925" s="201"/>
      <c r="K925" s="201"/>
      <c r="L925" s="201"/>
      <c r="M925" s="201"/>
      <c r="N925" s="201"/>
      <c r="O925" s="201"/>
      <c r="P925" s="201"/>
      <c r="Q925" s="201"/>
      <c r="R925" s="201"/>
      <c r="S925" s="201"/>
    </row>
    <row r="926" spans="2:19" s="187" customFormat="1" ht="18" customHeight="1">
      <c r="B926" s="201"/>
      <c r="C926" s="201"/>
      <c r="D926" s="201"/>
      <c r="E926" s="201"/>
      <c r="F926" s="201"/>
      <c r="G926" s="201"/>
      <c r="H926" s="201"/>
      <c r="I926" s="201"/>
      <c r="J926" s="201"/>
      <c r="K926" s="201"/>
      <c r="L926" s="201"/>
      <c r="M926" s="201"/>
      <c r="N926" s="201"/>
      <c r="O926" s="201"/>
      <c r="P926" s="201"/>
      <c r="Q926" s="201"/>
      <c r="R926" s="201"/>
      <c r="S926" s="201"/>
    </row>
    <row r="927" spans="2:19" s="187" customFormat="1" ht="18" customHeight="1">
      <c r="B927" s="201"/>
      <c r="C927" s="201"/>
      <c r="D927" s="201"/>
      <c r="E927" s="201"/>
      <c r="F927" s="201"/>
      <c r="G927" s="201"/>
      <c r="H927" s="201"/>
      <c r="I927" s="201"/>
      <c r="J927" s="201"/>
      <c r="K927" s="201"/>
      <c r="L927" s="201"/>
      <c r="M927" s="201"/>
      <c r="N927" s="201"/>
      <c r="O927" s="201"/>
      <c r="P927" s="201"/>
      <c r="Q927" s="201"/>
      <c r="R927" s="201"/>
      <c r="S927" s="201"/>
    </row>
    <row r="928" spans="2:19" s="187" customFormat="1" ht="18" customHeight="1">
      <c r="B928" s="201"/>
      <c r="C928" s="201"/>
      <c r="D928" s="201"/>
      <c r="E928" s="201"/>
      <c r="F928" s="201"/>
      <c r="G928" s="201"/>
      <c r="H928" s="201"/>
      <c r="I928" s="201"/>
      <c r="J928" s="201"/>
      <c r="K928" s="201"/>
      <c r="L928" s="201"/>
      <c r="M928" s="201"/>
      <c r="N928" s="201"/>
      <c r="O928" s="201"/>
      <c r="P928" s="201"/>
      <c r="Q928" s="201"/>
      <c r="R928" s="201"/>
      <c r="S928" s="201"/>
    </row>
    <row r="929" spans="2:19" s="187" customFormat="1" ht="18" customHeight="1">
      <c r="B929" s="201"/>
      <c r="C929" s="201"/>
      <c r="D929" s="201"/>
      <c r="E929" s="201"/>
      <c r="F929" s="201"/>
      <c r="G929" s="201"/>
      <c r="H929" s="201"/>
      <c r="I929" s="201"/>
      <c r="J929" s="201"/>
      <c r="K929" s="201"/>
      <c r="L929" s="201"/>
      <c r="M929" s="201"/>
      <c r="N929" s="201"/>
      <c r="O929" s="201"/>
      <c r="P929" s="201"/>
      <c r="Q929" s="201"/>
      <c r="R929" s="201"/>
      <c r="S929" s="201"/>
    </row>
    <row r="930" spans="2:19" s="187" customFormat="1" ht="18" customHeight="1">
      <c r="B930" s="201"/>
      <c r="C930" s="201"/>
      <c r="D930" s="201"/>
      <c r="E930" s="201"/>
      <c r="F930" s="201"/>
      <c r="G930" s="201"/>
      <c r="H930" s="201"/>
      <c r="I930" s="201"/>
      <c r="J930" s="201"/>
      <c r="K930" s="201"/>
      <c r="L930" s="201"/>
      <c r="M930" s="201"/>
      <c r="N930" s="201"/>
      <c r="O930" s="201"/>
      <c r="P930" s="201"/>
      <c r="Q930" s="201"/>
      <c r="R930" s="201"/>
      <c r="S930" s="201"/>
    </row>
    <row r="931" spans="2:19" s="187" customFormat="1" ht="18" customHeight="1">
      <c r="B931" s="201"/>
      <c r="C931" s="201"/>
      <c r="D931" s="201"/>
      <c r="E931" s="201"/>
      <c r="F931" s="201"/>
      <c r="G931" s="201"/>
      <c r="H931" s="201"/>
      <c r="I931" s="201"/>
      <c r="J931" s="201"/>
      <c r="K931" s="201"/>
      <c r="L931" s="201"/>
      <c r="M931" s="201"/>
      <c r="N931" s="201"/>
      <c r="O931" s="201"/>
      <c r="P931" s="201"/>
      <c r="Q931" s="201"/>
      <c r="R931" s="201"/>
      <c r="S931" s="201"/>
    </row>
    <row r="932" spans="2:19" s="187" customFormat="1" ht="18" customHeight="1">
      <c r="B932" s="201"/>
      <c r="C932" s="201"/>
      <c r="D932" s="201"/>
      <c r="E932" s="201"/>
      <c r="F932" s="201"/>
      <c r="G932" s="201"/>
      <c r="H932" s="201"/>
      <c r="I932" s="201"/>
      <c r="J932" s="201"/>
      <c r="K932" s="201"/>
      <c r="L932" s="201"/>
      <c r="M932" s="201"/>
      <c r="N932" s="201"/>
      <c r="O932" s="201"/>
      <c r="P932" s="201"/>
      <c r="Q932" s="201"/>
      <c r="R932" s="201"/>
      <c r="S932" s="201"/>
    </row>
    <row r="933" spans="2:19" s="187" customFormat="1" ht="18" customHeight="1">
      <c r="B933" s="201"/>
      <c r="C933" s="201"/>
      <c r="D933" s="201"/>
      <c r="E933" s="201"/>
      <c r="F933" s="201"/>
      <c r="G933" s="201"/>
      <c r="H933" s="201"/>
      <c r="I933" s="201"/>
      <c r="J933" s="201"/>
      <c r="K933" s="201"/>
      <c r="L933" s="201"/>
      <c r="M933" s="201"/>
      <c r="N933" s="201"/>
      <c r="O933" s="201"/>
      <c r="P933" s="201"/>
      <c r="Q933" s="201"/>
      <c r="R933" s="201"/>
      <c r="S933" s="201"/>
    </row>
    <row r="934" spans="2:19" s="187" customFormat="1" ht="18" customHeight="1">
      <c r="B934" s="201"/>
      <c r="C934" s="201"/>
      <c r="D934" s="201"/>
      <c r="E934" s="201"/>
      <c r="F934" s="201"/>
      <c r="G934" s="201"/>
      <c r="H934" s="201"/>
      <c r="I934" s="201"/>
      <c r="J934" s="201"/>
      <c r="K934" s="201"/>
      <c r="L934" s="201"/>
      <c r="M934" s="201"/>
      <c r="N934" s="201"/>
      <c r="O934" s="201"/>
      <c r="P934" s="201"/>
      <c r="Q934" s="201"/>
      <c r="R934" s="201"/>
      <c r="S934" s="201"/>
    </row>
    <row r="935" spans="2:19" s="187" customFormat="1" ht="18" customHeight="1">
      <c r="B935" s="201"/>
      <c r="C935" s="201"/>
      <c r="D935" s="201"/>
      <c r="E935" s="201"/>
      <c r="F935" s="201"/>
      <c r="G935" s="201"/>
      <c r="H935" s="201"/>
      <c r="I935" s="201"/>
      <c r="J935" s="201"/>
      <c r="K935" s="201"/>
      <c r="L935" s="201"/>
      <c r="M935" s="201"/>
      <c r="N935" s="201"/>
      <c r="O935" s="201"/>
      <c r="P935" s="201"/>
      <c r="Q935" s="201"/>
      <c r="R935" s="201"/>
      <c r="S935" s="201"/>
    </row>
    <row r="936" spans="2:19" s="187" customFormat="1" ht="18" customHeight="1">
      <c r="B936" s="201"/>
      <c r="C936" s="201"/>
      <c r="D936" s="201"/>
      <c r="E936" s="201"/>
      <c r="F936" s="201"/>
      <c r="G936" s="201"/>
      <c r="H936" s="201"/>
      <c r="I936" s="201"/>
      <c r="J936" s="201"/>
      <c r="K936" s="201"/>
      <c r="L936" s="201"/>
      <c r="M936" s="201"/>
      <c r="N936" s="201"/>
      <c r="O936" s="201"/>
      <c r="P936" s="201"/>
      <c r="Q936" s="201"/>
      <c r="R936" s="201"/>
      <c r="S936" s="201"/>
    </row>
    <row r="937" spans="2:19" s="187" customFormat="1" ht="18" customHeight="1">
      <c r="B937" s="201"/>
      <c r="C937" s="201"/>
      <c r="D937" s="201"/>
      <c r="E937" s="201"/>
      <c r="F937" s="201"/>
      <c r="G937" s="201"/>
      <c r="H937" s="201"/>
      <c r="I937" s="201"/>
      <c r="J937" s="201"/>
      <c r="K937" s="201"/>
      <c r="L937" s="201"/>
      <c r="M937" s="201"/>
      <c r="N937" s="201"/>
      <c r="O937" s="201"/>
      <c r="P937" s="201"/>
      <c r="Q937" s="201"/>
      <c r="R937" s="201"/>
      <c r="S937" s="201"/>
    </row>
    <row r="938" spans="2:19" s="187" customFormat="1" ht="18" customHeight="1">
      <c r="B938" s="201"/>
      <c r="C938" s="201"/>
      <c r="D938" s="201"/>
      <c r="E938" s="201"/>
      <c r="F938" s="201"/>
      <c r="G938" s="201"/>
      <c r="H938" s="201"/>
      <c r="I938" s="201"/>
      <c r="J938" s="201"/>
      <c r="K938" s="201"/>
      <c r="L938" s="201"/>
      <c r="M938" s="201"/>
      <c r="N938" s="201"/>
      <c r="O938" s="201"/>
      <c r="P938" s="201"/>
      <c r="Q938" s="201"/>
      <c r="R938" s="201"/>
      <c r="S938" s="201"/>
    </row>
    <row r="939" spans="2:19" s="187" customFormat="1" ht="18" customHeight="1">
      <c r="B939" s="201"/>
      <c r="C939" s="201"/>
      <c r="D939" s="201"/>
      <c r="E939" s="201"/>
      <c r="F939" s="201"/>
      <c r="G939" s="201"/>
      <c r="H939" s="201"/>
      <c r="I939" s="201"/>
      <c r="J939" s="201"/>
      <c r="K939" s="201"/>
      <c r="L939" s="201"/>
      <c r="M939" s="201"/>
      <c r="N939" s="201"/>
      <c r="O939" s="201"/>
      <c r="P939" s="201"/>
      <c r="Q939" s="201"/>
      <c r="R939" s="201"/>
      <c r="S939" s="201"/>
    </row>
    <row r="940" spans="2:19" s="187" customFormat="1" ht="18" customHeight="1">
      <c r="B940" s="201"/>
      <c r="C940" s="201"/>
      <c r="D940" s="201"/>
      <c r="E940" s="201"/>
      <c r="F940" s="201"/>
      <c r="G940" s="201"/>
      <c r="H940" s="201"/>
      <c r="I940" s="201"/>
      <c r="J940" s="201"/>
      <c r="K940" s="201"/>
      <c r="L940" s="201"/>
      <c r="M940" s="201"/>
      <c r="N940" s="201"/>
      <c r="O940" s="201"/>
      <c r="P940" s="201"/>
      <c r="Q940" s="201"/>
      <c r="R940" s="201"/>
      <c r="S940" s="201"/>
    </row>
    <row r="941" spans="2:19" s="187" customFormat="1" ht="18" customHeight="1">
      <c r="B941" s="201"/>
      <c r="C941" s="201"/>
      <c r="D941" s="201"/>
      <c r="E941" s="201"/>
      <c r="F941" s="201"/>
      <c r="G941" s="201"/>
      <c r="H941" s="201"/>
      <c r="I941" s="201"/>
      <c r="J941" s="201"/>
      <c r="K941" s="201"/>
      <c r="L941" s="201"/>
      <c r="M941" s="201"/>
      <c r="N941" s="201"/>
      <c r="O941" s="201"/>
      <c r="P941" s="201"/>
      <c r="Q941" s="201"/>
      <c r="R941" s="201"/>
      <c r="S941" s="201"/>
    </row>
    <row r="942" spans="2:19" s="187" customFormat="1" ht="18" customHeight="1">
      <c r="B942" s="201"/>
      <c r="C942" s="201"/>
      <c r="D942" s="201"/>
      <c r="E942" s="201"/>
      <c r="F942" s="201"/>
      <c r="G942" s="201"/>
      <c r="H942" s="201"/>
      <c r="I942" s="201"/>
      <c r="J942" s="201"/>
      <c r="K942" s="201"/>
      <c r="L942" s="201"/>
      <c r="M942" s="201"/>
      <c r="N942" s="201"/>
      <c r="O942" s="201"/>
      <c r="P942" s="201"/>
      <c r="Q942" s="201"/>
      <c r="R942" s="201"/>
      <c r="S942" s="201"/>
    </row>
    <row r="943" spans="2:19" s="187" customFormat="1" ht="18" customHeight="1">
      <c r="B943" s="201"/>
      <c r="C943" s="201"/>
      <c r="D943" s="201"/>
      <c r="E943" s="201"/>
      <c r="F943" s="201"/>
      <c r="G943" s="201"/>
      <c r="H943" s="201"/>
      <c r="I943" s="201"/>
      <c r="J943" s="201"/>
      <c r="K943" s="201"/>
      <c r="L943" s="201"/>
      <c r="M943" s="201"/>
      <c r="N943" s="201"/>
      <c r="O943" s="201"/>
      <c r="P943" s="201"/>
      <c r="Q943" s="201"/>
      <c r="R943" s="201"/>
      <c r="S943" s="201"/>
    </row>
    <row r="944" spans="2:19" s="187" customFormat="1" ht="18" customHeight="1">
      <c r="B944" s="201"/>
      <c r="C944" s="201"/>
      <c r="D944" s="201"/>
      <c r="E944" s="201"/>
      <c r="F944" s="201"/>
      <c r="G944" s="201"/>
      <c r="H944" s="201"/>
      <c r="I944" s="201"/>
      <c r="J944" s="201"/>
      <c r="K944" s="201"/>
      <c r="L944" s="201"/>
      <c r="M944" s="201"/>
      <c r="N944" s="201"/>
      <c r="O944" s="201"/>
      <c r="P944" s="201"/>
      <c r="Q944" s="201"/>
      <c r="R944" s="201"/>
      <c r="S944" s="201"/>
    </row>
    <row r="945" spans="2:19" s="187" customFormat="1" ht="18" customHeight="1">
      <c r="B945" s="201"/>
      <c r="C945" s="201"/>
      <c r="D945" s="201"/>
      <c r="E945" s="201"/>
      <c r="F945" s="201"/>
      <c r="G945" s="201"/>
      <c r="H945" s="201"/>
      <c r="I945" s="201"/>
      <c r="J945" s="201"/>
      <c r="K945" s="201"/>
      <c r="L945" s="201"/>
      <c r="M945" s="201"/>
      <c r="N945" s="201"/>
      <c r="O945" s="201"/>
      <c r="P945" s="201"/>
      <c r="Q945" s="201"/>
      <c r="R945" s="201"/>
      <c r="S945" s="201"/>
    </row>
    <row r="946" spans="2:19" s="187" customFormat="1" ht="18" customHeight="1">
      <c r="B946" s="201"/>
      <c r="C946" s="201"/>
      <c r="D946" s="201"/>
      <c r="E946" s="201"/>
      <c r="F946" s="201"/>
      <c r="G946" s="201"/>
      <c r="H946" s="201"/>
      <c r="I946" s="201"/>
      <c r="J946" s="201"/>
      <c r="K946" s="201"/>
      <c r="L946" s="201"/>
      <c r="M946" s="201"/>
      <c r="N946" s="201"/>
      <c r="O946" s="201"/>
      <c r="P946" s="201"/>
      <c r="Q946" s="201"/>
      <c r="R946" s="201"/>
      <c r="S946" s="201"/>
    </row>
    <row r="947" spans="2:19" s="187" customFormat="1" ht="18" customHeight="1">
      <c r="B947" s="201"/>
      <c r="C947" s="201"/>
      <c r="D947" s="201"/>
      <c r="E947" s="201"/>
      <c r="F947" s="201"/>
      <c r="G947" s="201"/>
      <c r="H947" s="201"/>
      <c r="I947" s="201"/>
      <c r="J947" s="201"/>
      <c r="K947" s="201"/>
      <c r="L947" s="201"/>
      <c r="M947" s="201"/>
      <c r="N947" s="201"/>
      <c r="O947" s="201"/>
      <c r="P947" s="201"/>
      <c r="Q947" s="201"/>
      <c r="R947" s="201"/>
      <c r="S947" s="201"/>
    </row>
    <row r="948" spans="2:19" s="187" customFormat="1" ht="18" customHeight="1">
      <c r="B948" s="201"/>
      <c r="C948" s="201"/>
      <c r="D948" s="201"/>
      <c r="E948" s="201"/>
      <c r="F948" s="201"/>
      <c r="G948" s="201"/>
      <c r="H948" s="201"/>
      <c r="I948" s="201"/>
      <c r="J948" s="201"/>
      <c r="K948" s="201"/>
      <c r="L948" s="201"/>
      <c r="M948" s="201"/>
      <c r="N948" s="201"/>
      <c r="O948" s="201"/>
      <c r="P948" s="201"/>
      <c r="Q948" s="201"/>
      <c r="R948" s="201"/>
      <c r="S948" s="201"/>
    </row>
    <row r="949" spans="2:19" s="187" customFormat="1" ht="18" customHeight="1">
      <c r="B949" s="201"/>
      <c r="C949" s="201"/>
      <c r="D949" s="201"/>
      <c r="E949" s="201"/>
      <c r="F949" s="201"/>
      <c r="G949" s="201"/>
      <c r="H949" s="201"/>
      <c r="I949" s="201"/>
      <c r="J949" s="201"/>
      <c r="K949" s="201"/>
      <c r="L949" s="201"/>
      <c r="M949" s="201"/>
      <c r="N949" s="201"/>
      <c r="O949" s="201"/>
      <c r="P949" s="201"/>
      <c r="Q949" s="201"/>
      <c r="R949" s="201"/>
      <c r="S949" s="201"/>
    </row>
    <row r="950" spans="2:19" s="187" customFormat="1" ht="18" customHeight="1">
      <c r="B950" s="201"/>
      <c r="C950" s="201"/>
      <c r="D950" s="201"/>
      <c r="E950" s="201"/>
      <c r="F950" s="201"/>
      <c r="G950" s="201"/>
      <c r="H950" s="201"/>
      <c r="I950" s="201"/>
      <c r="J950" s="201"/>
      <c r="K950" s="201"/>
      <c r="L950" s="201"/>
      <c r="M950" s="201"/>
      <c r="N950" s="201"/>
      <c r="O950" s="201"/>
      <c r="P950" s="201"/>
      <c r="Q950" s="201"/>
      <c r="R950" s="201"/>
      <c r="S950" s="201"/>
    </row>
    <row r="951" spans="2:19" s="187" customFormat="1" ht="18" customHeight="1">
      <c r="B951" s="201"/>
      <c r="C951" s="201"/>
      <c r="D951" s="201"/>
      <c r="E951" s="201"/>
      <c r="F951" s="201"/>
      <c r="G951" s="201"/>
      <c r="H951" s="201"/>
      <c r="I951" s="201"/>
      <c r="J951" s="201"/>
      <c r="K951" s="201"/>
      <c r="L951" s="201"/>
      <c r="M951" s="201"/>
      <c r="N951" s="201"/>
      <c r="O951" s="201"/>
      <c r="P951" s="201"/>
      <c r="Q951" s="201"/>
      <c r="R951" s="201"/>
      <c r="S951" s="201"/>
    </row>
    <row r="952" spans="2:19" s="187" customFormat="1" ht="18" customHeight="1">
      <c r="B952" s="201"/>
      <c r="C952" s="201"/>
      <c r="D952" s="201"/>
      <c r="E952" s="201"/>
      <c r="F952" s="201"/>
      <c r="G952" s="201"/>
      <c r="H952" s="201"/>
      <c r="I952" s="201"/>
      <c r="J952" s="201"/>
      <c r="K952" s="201"/>
      <c r="L952" s="201"/>
      <c r="M952" s="201"/>
      <c r="N952" s="201"/>
      <c r="O952" s="201"/>
      <c r="P952" s="201"/>
      <c r="Q952" s="201"/>
      <c r="R952" s="201"/>
      <c r="S952" s="201"/>
    </row>
    <row r="953" spans="2:19" s="187" customFormat="1" ht="18" customHeight="1">
      <c r="B953" s="201"/>
      <c r="C953" s="201"/>
      <c r="D953" s="201"/>
      <c r="E953" s="201"/>
      <c r="F953" s="201"/>
      <c r="G953" s="201"/>
      <c r="H953" s="201"/>
      <c r="I953" s="201"/>
      <c r="J953" s="201"/>
      <c r="K953" s="201"/>
      <c r="L953" s="201"/>
      <c r="M953" s="201"/>
      <c r="N953" s="201"/>
      <c r="O953" s="201"/>
      <c r="P953" s="201"/>
      <c r="Q953" s="201"/>
      <c r="R953" s="201"/>
      <c r="S953" s="201"/>
    </row>
    <row r="954" spans="2:19" s="187" customFormat="1" ht="18" customHeight="1">
      <c r="B954" s="201"/>
      <c r="C954" s="201"/>
      <c r="D954" s="201"/>
      <c r="E954" s="201"/>
      <c r="F954" s="201"/>
      <c r="G954" s="201"/>
      <c r="H954" s="201"/>
      <c r="I954" s="201"/>
      <c r="J954" s="201"/>
      <c r="K954" s="201"/>
      <c r="L954" s="201"/>
      <c r="M954" s="201"/>
      <c r="N954" s="201"/>
      <c r="O954" s="201"/>
      <c r="P954" s="201"/>
      <c r="Q954" s="201"/>
      <c r="R954" s="201"/>
      <c r="S954" s="201"/>
    </row>
    <row r="955" spans="2:19" s="187" customFormat="1" ht="18" customHeight="1">
      <c r="B955" s="201"/>
      <c r="C955" s="201"/>
      <c r="D955" s="201"/>
      <c r="E955" s="201"/>
      <c r="F955" s="201"/>
      <c r="G955" s="201"/>
      <c r="H955" s="201"/>
      <c r="I955" s="201"/>
      <c r="J955" s="201"/>
      <c r="K955" s="201"/>
      <c r="L955" s="201"/>
      <c r="M955" s="201"/>
      <c r="N955" s="201"/>
      <c r="O955" s="201"/>
      <c r="P955" s="201"/>
      <c r="Q955" s="201"/>
      <c r="R955" s="201"/>
      <c r="S955" s="201"/>
    </row>
    <row r="956" spans="2:19" s="187" customFormat="1" ht="18" customHeight="1">
      <c r="B956" s="201"/>
      <c r="C956" s="201"/>
      <c r="D956" s="201"/>
      <c r="E956" s="201"/>
      <c r="F956" s="201"/>
      <c r="G956" s="201"/>
      <c r="H956" s="201"/>
      <c r="I956" s="201"/>
      <c r="J956" s="201"/>
      <c r="K956" s="201"/>
      <c r="L956" s="201"/>
      <c r="M956" s="201"/>
      <c r="N956" s="201"/>
      <c r="O956" s="201"/>
      <c r="P956" s="201"/>
      <c r="Q956" s="201"/>
      <c r="R956" s="201"/>
      <c r="S956" s="201"/>
    </row>
    <row r="957" spans="2:19" s="187" customFormat="1" ht="18" customHeight="1">
      <c r="B957" s="201"/>
      <c r="C957" s="201"/>
      <c r="D957" s="201"/>
      <c r="E957" s="201"/>
      <c r="F957" s="201"/>
      <c r="G957" s="201"/>
      <c r="H957" s="201"/>
      <c r="I957" s="201"/>
      <c r="J957" s="201"/>
      <c r="K957" s="201"/>
      <c r="L957" s="201"/>
      <c r="M957" s="201"/>
      <c r="N957" s="201"/>
      <c r="O957" s="201"/>
      <c r="P957" s="201"/>
      <c r="Q957" s="201"/>
      <c r="R957" s="201"/>
      <c r="S957" s="201"/>
    </row>
    <row r="958" spans="2:19" s="187" customFormat="1" ht="18" customHeight="1">
      <c r="B958" s="201"/>
      <c r="C958" s="201"/>
      <c r="D958" s="201"/>
      <c r="E958" s="201"/>
      <c r="F958" s="201"/>
      <c r="G958" s="201"/>
      <c r="H958" s="201"/>
      <c r="I958" s="201"/>
      <c r="J958" s="201"/>
      <c r="K958" s="201"/>
      <c r="L958" s="201"/>
      <c r="M958" s="201"/>
      <c r="N958" s="201"/>
      <c r="O958" s="201"/>
      <c r="P958" s="201"/>
      <c r="Q958" s="201"/>
      <c r="R958" s="201"/>
      <c r="S958" s="201"/>
    </row>
    <row r="959" spans="2:19" s="187" customFormat="1" ht="18" customHeight="1">
      <c r="B959" s="201"/>
      <c r="C959" s="201"/>
      <c r="D959" s="201"/>
      <c r="E959" s="201"/>
      <c r="F959" s="201"/>
      <c r="G959" s="201"/>
      <c r="H959" s="201"/>
      <c r="I959" s="201"/>
      <c r="J959" s="201"/>
      <c r="K959" s="201"/>
      <c r="L959" s="201"/>
      <c r="M959" s="201"/>
      <c r="N959" s="201"/>
      <c r="O959" s="201"/>
      <c r="P959" s="201"/>
      <c r="Q959" s="201"/>
      <c r="R959" s="201"/>
      <c r="S959" s="201"/>
    </row>
    <row r="960" spans="2:19" s="187" customFormat="1" ht="18" customHeight="1">
      <c r="B960" s="201"/>
      <c r="C960" s="201"/>
      <c r="D960" s="201"/>
      <c r="E960" s="201"/>
      <c r="F960" s="201"/>
      <c r="G960" s="201"/>
      <c r="H960" s="201"/>
      <c r="I960" s="201"/>
      <c r="J960" s="201"/>
      <c r="K960" s="201"/>
      <c r="L960" s="201"/>
      <c r="M960" s="201"/>
      <c r="N960" s="201"/>
      <c r="O960" s="201"/>
      <c r="P960" s="201"/>
      <c r="Q960" s="201"/>
      <c r="R960" s="201"/>
      <c r="S960" s="201"/>
    </row>
    <row r="961" spans="2:19" s="187" customFormat="1" ht="18" customHeight="1">
      <c r="B961" s="201"/>
      <c r="C961" s="201"/>
      <c r="D961" s="201"/>
      <c r="E961" s="201"/>
      <c r="F961" s="201"/>
      <c r="G961" s="201"/>
      <c r="H961" s="201"/>
      <c r="I961" s="201"/>
      <c r="J961" s="201"/>
      <c r="K961" s="201"/>
      <c r="L961" s="201"/>
      <c r="M961" s="201"/>
      <c r="N961" s="201"/>
      <c r="O961" s="201"/>
      <c r="P961" s="201"/>
      <c r="Q961" s="201"/>
      <c r="R961" s="201"/>
      <c r="S961" s="201"/>
    </row>
    <row r="962" spans="2:19" s="187" customFormat="1" ht="18" customHeight="1">
      <c r="B962" s="201"/>
      <c r="C962" s="201"/>
      <c r="D962" s="201"/>
      <c r="E962" s="201"/>
      <c r="F962" s="201"/>
      <c r="G962" s="201"/>
      <c r="H962" s="201"/>
      <c r="I962" s="201"/>
      <c r="J962" s="201"/>
      <c r="K962" s="201"/>
      <c r="L962" s="201"/>
      <c r="M962" s="201"/>
      <c r="N962" s="201"/>
      <c r="O962" s="201"/>
      <c r="P962" s="201"/>
      <c r="Q962" s="201"/>
      <c r="R962" s="201"/>
      <c r="S962" s="201"/>
    </row>
    <row r="963" spans="2:19" s="187" customFormat="1" ht="18" customHeight="1">
      <c r="B963" s="201"/>
      <c r="C963" s="201"/>
      <c r="D963" s="201"/>
      <c r="E963" s="201"/>
      <c r="F963" s="201"/>
      <c r="G963" s="201"/>
      <c r="H963" s="201"/>
      <c r="I963" s="201"/>
      <c r="J963" s="201"/>
      <c r="K963" s="201"/>
      <c r="L963" s="201"/>
      <c r="M963" s="201"/>
      <c r="N963" s="201"/>
      <c r="O963" s="201"/>
      <c r="P963" s="201"/>
      <c r="Q963" s="201"/>
      <c r="R963" s="201"/>
      <c r="S963" s="201"/>
    </row>
    <row r="964" spans="2:19" s="187" customFormat="1" ht="18" customHeight="1">
      <c r="B964" s="201"/>
      <c r="C964" s="201"/>
      <c r="D964" s="201"/>
      <c r="E964" s="201"/>
      <c r="F964" s="201"/>
      <c r="G964" s="201"/>
      <c r="H964" s="201"/>
      <c r="I964" s="201"/>
      <c r="J964" s="201"/>
      <c r="K964" s="201"/>
      <c r="L964" s="201"/>
      <c r="M964" s="201"/>
      <c r="N964" s="201"/>
      <c r="O964" s="201"/>
      <c r="P964" s="201"/>
      <c r="Q964" s="201"/>
      <c r="R964" s="201"/>
      <c r="S964" s="201"/>
    </row>
    <row r="965" spans="2:19" s="187" customFormat="1" ht="18" customHeight="1">
      <c r="B965" s="201"/>
      <c r="C965" s="201"/>
      <c r="D965" s="201"/>
      <c r="E965" s="201"/>
      <c r="F965" s="201"/>
      <c r="G965" s="201"/>
      <c r="H965" s="201"/>
      <c r="I965" s="201"/>
      <c r="J965" s="201"/>
      <c r="K965" s="201"/>
      <c r="L965" s="201"/>
      <c r="M965" s="201"/>
      <c r="N965" s="201"/>
      <c r="O965" s="201"/>
      <c r="P965" s="201"/>
      <c r="Q965" s="201"/>
      <c r="R965" s="201"/>
      <c r="S965" s="201"/>
    </row>
    <row r="966" spans="2:19" s="187" customFormat="1" ht="18" customHeight="1">
      <c r="B966" s="201"/>
      <c r="C966" s="201"/>
      <c r="D966" s="201"/>
      <c r="E966" s="201"/>
      <c r="F966" s="201"/>
      <c r="G966" s="201"/>
      <c r="H966" s="201"/>
      <c r="I966" s="201"/>
      <c r="J966" s="201"/>
      <c r="K966" s="201"/>
      <c r="L966" s="201"/>
      <c r="M966" s="201"/>
      <c r="N966" s="201"/>
      <c r="O966" s="201"/>
      <c r="P966" s="201"/>
      <c r="Q966" s="201"/>
      <c r="R966" s="201"/>
      <c r="S966" s="201"/>
    </row>
    <row r="967" spans="2:19" s="187" customFormat="1" ht="18" customHeight="1">
      <c r="B967" s="201"/>
      <c r="C967" s="201"/>
      <c r="D967" s="201"/>
      <c r="E967" s="201"/>
      <c r="F967" s="201"/>
      <c r="G967" s="201"/>
      <c r="H967" s="201"/>
      <c r="I967" s="201"/>
      <c r="J967" s="201"/>
      <c r="K967" s="201"/>
      <c r="L967" s="201"/>
      <c r="M967" s="201"/>
      <c r="N967" s="201"/>
      <c r="O967" s="201"/>
      <c r="P967" s="201"/>
      <c r="Q967" s="201"/>
      <c r="R967" s="201"/>
      <c r="S967" s="201"/>
    </row>
    <row r="968" spans="2:19" s="187" customFormat="1" ht="18" customHeight="1">
      <c r="B968" s="201"/>
      <c r="C968" s="201"/>
      <c r="D968" s="201"/>
      <c r="E968" s="201"/>
      <c r="F968" s="201"/>
      <c r="G968" s="201"/>
      <c r="H968" s="201"/>
      <c r="I968" s="201"/>
      <c r="J968" s="201"/>
      <c r="K968" s="201"/>
      <c r="L968" s="201"/>
      <c r="M968" s="201"/>
      <c r="N968" s="201"/>
      <c r="O968" s="201"/>
      <c r="P968" s="201"/>
      <c r="Q968" s="201"/>
      <c r="R968" s="201"/>
      <c r="S968" s="201"/>
    </row>
    <row r="969" spans="2:19" s="187" customFormat="1" ht="18" customHeight="1">
      <c r="B969" s="201"/>
      <c r="C969" s="201"/>
      <c r="D969" s="201"/>
      <c r="E969" s="201"/>
      <c r="F969" s="201"/>
      <c r="G969" s="201"/>
      <c r="H969" s="201"/>
      <c r="I969" s="201"/>
      <c r="J969" s="201"/>
      <c r="K969" s="201"/>
      <c r="L969" s="201"/>
      <c r="M969" s="201"/>
      <c r="N969" s="201"/>
      <c r="O969" s="201"/>
      <c r="P969" s="201"/>
      <c r="Q969" s="201"/>
      <c r="R969" s="201"/>
      <c r="S969" s="201"/>
    </row>
    <row r="970" spans="2:19" s="187" customFormat="1" ht="18" customHeight="1">
      <c r="B970" s="201"/>
      <c r="C970" s="201"/>
      <c r="D970" s="201"/>
      <c r="E970" s="201"/>
      <c r="F970" s="201"/>
      <c r="G970" s="201"/>
      <c r="H970" s="201"/>
      <c r="I970" s="201"/>
      <c r="J970" s="201"/>
      <c r="K970" s="201"/>
      <c r="L970" s="201"/>
      <c r="M970" s="201"/>
      <c r="N970" s="201"/>
      <c r="O970" s="201"/>
      <c r="P970" s="201"/>
      <c r="Q970" s="201"/>
      <c r="R970" s="201"/>
      <c r="S970" s="201"/>
    </row>
    <row r="971" spans="2:19" s="187" customFormat="1" ht="18" customHeight="1">
      <c r="B971" s="201"/>
      <c r="C971" s="201"/>
      <c r="D971" s="201"/>
      <c r="E971" s="201"/>
      <c r="F971" s="201"/>
      <c r="G971" s="201"/>
      <c r="H971" s="201"/>
      <c r="I971" s="201"/>
      <c r="J971" s="201"/>
      <c r="K971" s="201"/>
      <c r="L971" s="201"/>
      <c r="M971" s="201"/>
      <c r="N971" s="201"/>
      <c r="O971" s="201"/>
      <c r="P971" s="201"/>
      <c r="Q971" s="201"/>
      <c r="R971" s="201"/>
      <c r="S971" s="201"/>
    </row>
    <row r="972" spans="2:19" s="187" customFormat="1" ht="18" customHeight="1">
      <c r="B972" s="201"/>
      <c r="C972" s="201"/>
      <c r="D972" s="201"/>
      <c r="E972" s="201"/>
      <c r="F972" s="201"/>
      <c r="G972" s="201"/>
      <c r="H972" s="201"/>
      <c r="I972" s="201"/>
      <c r="J972" s="201"/>
      <c r="K972" s="201"/>
      <c r="L972" s="201"/>
      <c r="M972" s="201"/>
      <c r="N972" s="201"/>
      <c r="O972" s="201"/>
      <c r="P972" s="201"/>
      <c r="Q972" s="201"/>
      <c r="R972" s="201"/>
      <c r="S972" s="201"/>
    </row>
    <row r="973" spans="2:19" s="187" customFormat="1" ht="18" customHeight="1">
      <c r="B973" s="201"/>
      <c r="C973" s="201"/>
      <c r="D973" s="201"/>
      <c r="E973" s="201"/>
      <c r="F973" s="201"/>
      <c r="G973" s="201"/>
      <c r="H973" s="201"/>
      <c r="I973" s="201"/>
      <c r="J973" s="201"/>
      <c r="K973" s="201"/>
      <c r="L973" s="201"/>
      <c r="M973" s="201"/>
      <c r="N973" s="201"/>
      <c r="O973" s="201"/>
      <c r="P973" s="201"/>
      <c r="Q973" s="201"/>
      <c r="R973" s="201"/>
      <c r="S973" s="201"/>
    </row>
    <row r="974" spans="2:19" s="187" customFormat="1" ht="18" customHeight="1">
      <c r="B974" s="201"/>
      <c r="C974" s="201"/>
      <c r="D974" s="201"/>
      <c r="E974" s="201"/>
      <c r="F974" s="201"/>
      <c r="G974" s="201"/>
      <c r="H974" s="201"/>
      <c r="I974" s="201"/>
      <c r="J974" s="201"/>
      <c r="K974" s="201"/>
      <c r="L974" s="201"/>
      <c r="M974" s="201"/>
      <c r="N974" s="201"/>
      <c r="O974" s="201"/>
      <c r="P974" s="201"/>
      <c r="Q974" s="201"/>
      <c r="R974" s="201"/>
      <c r="S974" s="201"/>
    </row>
    <row r="975" spans="2:19" s="187" customFormat="1" ht="18" customHeight="1">
      <c r="B975" s="201"/>
      <c r="C975" s="201"/>
      <c r="D975" s="201"/>
      <c r="E975" s="201"/>
      <c r="F975" s="201"/>
      <c r="G975" s="201"/>
      <c r="H975" s="201"/>
      <c r="I975" s="201"/>
      <c r="J975" s="201"/>
      <c r="K975" s="201"/>
      <c r="L975" s="201"/>
      <c r="M975" s="201"/>
      <c r="N975" s="201"/>
      <c r="O975" s="201"/>
      <c r="P975" s="201"/>
      <c r="Q975" s="201"/>
      <c r="R975" s="201"/>
      <c r="S975" s="201"/>
    </row>
    <row r="976" spans="2:19" s="187" customFormat="1" ht="18" customHeight="1">
      <c r="B976" s="201"/>
      <c r="C976" s="201"/>
      <c r="D976" s="201"/>
      <c r="E976" s="201"/>
      <c r="F976" s="201"/>
      <c r="G976" s="201"/>
      <c r="H976" s="201"/>
      <c r="I976" s="201"/>
      <c r="J976" s="201"/>
      <c r="K976" s="201"/>
      <c r="L976" s="201"/>
      <c r="M976" s="201"/>
      <c r="N976" s="201"/>
      <c r="O976" s="201"/>
      <c r="P976" s="201"/>
      <c r="Q976" s="201"/>
      <c r="R976" s="201"/>
      <c r="S976" s="201"/>
    </row>
    <row r="977" spans="2:19" s="187" customFormat="1" ht="18" customHeight="1">
      <c r="B977" s="201"/>
      <c r="C977" s="201"/>
      <c r="D977" s="201"/>
      <c r="E977" s="201"/>
      <c r="F977" s="201"/>
      <c r="G977" s="201"/>
      <c r="H977" s="201"/>
      <c r="I977" s="201"/>
      <c r="J977" s="201"/>
      <c r="K977" s="201"/>
      <c r="L977" s="201"/>
      <c r="M977" s="201"/>
      <c r="N977" s="201"/>
      <c r="O977" s="201"/>
      <c r="P977" s="201"/>
      <c r="Q977" s="201"/>
      <c r="R977" s="201"/>
      <c r="S977" s="201"/>
    </row>
    <row r="978" spans="2:19" s="187" customFormat="1" ht="18" customHeight="1">
      <c r="B978" s="201"/>
      <c r="C978" s="201"/>
      <c r="D978" s="201"/>
      <c r="E978" s="201"/>
      <c r="F978" s="201"/>
      <c r="G978" s="201"/>
      <c r="H978" s="201"/>
      <c r="I978" s="201"/>
      <c r="J978" s="201"/>
      <c r="K978" s="201"/>
      <c r="L978" s="201"/>
      <c r="M978" s="201"/>
      <c r="N978" s="201"/>
      <c r="O978" s="201"/>
      <c r="P978" s="201"/>
      <c r="Q978" s="201"/>
      <c r="R978" s="201"/>
      <c r="S978" s="201"/>
    </row>
    <row r="979" spans="2:19" s="187" customFormat="1" ht="18" customHeight="1">
      <c r="B979" s="201"/>
      <c r="C979" s="201"/>
      <c r="D979" s="201"/>
      <c r="E979" s="201"/>
      <c r="F979" s="201"/>
      <c r="G979" s="201"/>
      <c r="H979" s="201"/>
      <c r="I979" s="201"/>
      <c r="J979" s="201"/>
      <c r="K979" s="201"/>
      <c r="L979" s="201"/>
      <c r="M979" s="201"/>
      <c r="N979" s="201"/>
      <c r="O979" s="201"/>
      <c r="P979" s="201"/>
      <c r="Q979" s="201"/>
      <c r="R979" s="201"/>
      <c r="S979" s="201"/>
    </row>
    <row r="980" spans="2:19" s="187" customFormat="1" ht="18" customHeight="1">
      <c r="B980" s="201"/>
      <c r="C980" s="201"/>
      <c r="D980" s="201"/>
      <c r="E980" s="201"/>
      <c r="F980" s="201"/>
      <c r="G980" s="201"/>
      <c r="H980" s="201"/>
      <c r="I980" s="201"/>
      <c r="J980" s="201"/>
      <c r="K980" s="201"/>
      <c r="L980" s="201"/>
      <c r="M980" s="201"/>
      <c r="N980" s="201"/>
      <c r="O980" s="201"/>
      <c r="P980" s="201"/>
      <c r="Q980" s="201"/>
      <c r="R980" s="201"/>
      <c r="S980" s="201"/>
    </row>
    <row r="981" spans="2:19" s="187" customFormat="1" ht="18" customHeight="1">
      <c r="B981" s="201"/>
      <c r="C981" s="201"/>
      <c r="D981" s="201"/>
      <c r="E981" s="201"/>
      <c r="F981" s="201"/>
      <c r="G981" s="201"/>
      <c r="H981" s="201"/>
      <c r="I981" s="201"/>
      <c r="J981" s="201"/>
      <c r="K981" s="201"/>
      <c r="L981" s="201"/>
      <c r="M981" s="201"/>
      <c r="N981" s="201"/>
      <c r="O981" s="201"/>
      <c r="P981" s="201"/>
      <c r="Q981" s="201"/>
      <c r="R981" s="201"/>
      <c r="S981" s="201"/>
    </row>
    <row r="982" spans="2:19" s="187" customFormat="1" ht="18" customHeight="1">
      <c r="B982" s="201"/>
      <c r="C982" s="201"/>
      <c r="D982" s="201"/>
      <c r="E982" s="201"/>
      <c r="F982" s="201"/>
      <c r="G982" s="201"/>
      <c r="H982" s="201"/>
      <c r="I982" s="201"/>
      <c r="J982" s="201"/>
      <c r="K982" s="201"/>
      <c r="L982" s="201"/>
      <c r="M982" s="201"/>
      <c r="N982" s="201"/>
      <c r="O982" s="201"/>
      <c r="P982" s="201"/>
      <c r="Q982" s="201"/>
      <c r="R982" s="201"/>
      <c r="S982" s="201"/>
    </row>
    <row r="983" spans="2:19" s="187" customFormat="1" ht="18" customHeight="1">
      <c r="B983" s="201"/>
      <c r="C983" s="201"/>
      <c r="D983" s="201"/>
      <c r="E983" s="201"/>
      <c r="F983" s="201"/>
      <c r="G983" s="201"/>
      <c r="H983" s="201"/>
      <c r="I983" s="201"/>
      <c r="J983" s="201"/>
      <c r="K983" s="201"/>
      <c r="L983" s="201"/>
      <c r="M983" s="201"/>
      <c r="N983" s="201"/>
      <c r="O983" s="201"/>
      <c r="P983" s="201"/>
      <c r="Q983" s="201"/>
      <c r="R983" s="201"/>
      <c r="S983" s="201"/>
    </row>
    <row r="984" spans="2:19" s="187" customFormat="1" ht="18" customHeight="1">
      <c r="B984" s="201"/>
      <c r="C984" s="201"/>
      <c r="D984" s="201"/>
      <c r="E984" s="201"/>
      <c r="F984" s="201"/>
      <c r="G984" s="201"/>
      <c r="H984" s="201"/>
      <c r="I984" s="201"/>
      <c r="J984" s="201"/>
      <c r="K984" s="201"/>
      <c r="L984" s="201"/>
      <c r="M984" s="201"/>
      <c r="N984" s="201"/>
      <c r="O984" s="201"/>
      <c r="P984" s="201"/>
      <c r="Q984" s="201"/>
      <c r="R984" s="201"/>
      <c r="S984" s="201"/>
    </row>
    <row r="985" spans="2:19" s="187" customFormat="1" ht="18" customHeight="1">
      <c r="B985" s="201"/>
      <c r="C985" s="201"/>
      <c r="D985" s="201"/>
      <c r="E985" s="201"/>
      <c r="F985" s="201"/>
      <c r="G985" s="201"/>
      <c r="H985" s="201"/>
      <c r="I985" s="201"/>
      <c r="J985" s="201"/>
      <c r="K985" s="201"/>
      <c r="L985" s="201"/>
      <c r="M985" s="201"/>
      <c r="N985" s="201"/>
      <c r="O985" s="201"/>
      <c r="P985" s="201"/>
      <c r="Q985" s="201"/>
      <c r="R985" s="201"/>
      <c r="S985" s="201"/>
    </row>
    <row r="986" spans="2:19" s="187" customFormat="1" ht="18" customHeight="1">
      <c r="B986" s="201"/>
      <c r="C986" s="201"/>
      <c r="D986" s="201"/>
      <c r="E986" s="201"/>
      <c r="F986" s="201"/>
      <c r="G986" s="201"/>
      <c r="H986" s="201"/>
      <c r="I986" s="201"/>
      <c r="J986" s="201"/>
      <c r="K986" s="201"/>
      <c r="L986" s="201"/>
      <c r="M986" s="201"/>
      <c r="N986" s="201"/>
      <c r="O986" s="201"/>
      <c r="P986" s="201"/>
      <c r="Q986" s="201"/>
      <c r="R986" s="201"/>
      <c r="S986" s="201"/>
    </row>
    <row r="987" spans="2:19" s="187" customFormat="1" ht="18" customHeight="1">
      <c r="B987" s="201"/>
      <c r="C987" s="201"/>
      <c r="D987" s="201"/>
      <c r="E987" s="201"/>
      <c r="F987" s="201"/>
      <c r="G987" s="201"/>
      <c r="H987" s="201"/>
      <c r="I987" s="201"/>
      <c r="J987" s="201"/>
      <c r="K987" s="201"/>
      <c r="L987" s="201"/>
      <c r="M987" s="201"/>
      <c r="N987" s="201"/>
      <c r="O987" s="201"/>
      <c r="P987" s="201"/>
      <c r="Q987" s="201"/>
      <c r="R987" s="201"/>
      <c r="S987" s="201"/>
    </row>
    <row r="988" spans="2:19" s="187" customFormat="1" ht="18" customHeight="1">
      <c r="B988" s="201"/>
      <c r="C988" s="201"/>
      <c r="D988" s="201"/>
      <c r="E988" s="201"/>
      <c r="F988" s="201"/>
      <c r="G988" s="201"/>
      <c r="H988" s="201"/>
      <c r="I988" s="201"/>
      <c r="J988" s="201"/>
      <c r="K988" s="201"/>
      <c r="L988" s="201"/>
      <c r="M988" s="201"/>
      <c r="N988" s="201"/>
      <c r="O988" s="201"/>
      <c r="P988" s="201"/>
      <c r="Q988" s="201"/>
      <c r="R988" s="201"/>
      <c r="S988" s="201"/>
    </row>
    <row r="989" spans="2:19" s="187" customFormat="1" ht="18" customHeight="1">
      <c r="B989" s="201"/>
      <c r="C989" s="201"/>
      <c r="D989" s="201"/>
      <c r="E989" s="201"/>
      <c r="F989" s="201"/>
      <c r="G989" s="201"/>
      <c r="H989" s="201"/>
      <c r="I989" s="201"/>
      <c r="J989" s="201"/>
      <c r="K989" s="201"/>
      <c r="L989" s="201"/>
      <c r="M989" s="201"/>
      <c r="N989" s="201"/>
      <c r="O989" s="201"/>
      <c r="P989" s="201"/>
      <c r="Q989" s="201"/>
      <c r="R989" s="201"/>
      <c r="S989" s="201"/>
    </row>
    <row r="990" spans="2:19" s="187" customFormat="1" ht="18" customHeight="1">
      <c r="B990" s="201"/>
      <c r="C990" s="201"/>
      <c r="D990" s="201"/>
      <c r="E990" s="201"/>
      <c r="F990" s="201"/>
      <c r="G990" s="201"/>
      <c r="H990" s="201"/>
      <c r="I990" s="201"/>
      <c r="J990" s="201"/>
      <c r="K990" s="201"/>
      <c r="L990" s="201"/>
      <c r="M990" s="201"/>
      <c r="N990" s="201"/>
      <c r="O990" s="201"/>
      <c r="P990" s="201"/>
      <c r="Q990" s="201"/>
      <c r="R990" s="201"/>
      <c r="S990" s="201"/>
    </row>
    <row r="991" spans="2:19" s="187" customFormat="1" ht="18" customHeight="1">
      <c r="B991" s="201"/>
      <c r="C991" s="201"/>
      <c r="D991" s="201"/>
      <c r="E991" s="201"/>
      <c r="F991" s="201"/>
      <c r="G991" s="201"/>
      <c r="H991" s="201"/>
      <c r="I991" s="201"/>
      <c r="J991" s="201"/>
      <c r="K991" s="201"/>
      <c r="L991" s="201"/>
      <c r="M991" s="201"/>
      <c r="N991" s="201"/>
      <c r="O991" s="201"/>
      <c r="P991" s="201"/>
      <c r="Q991" s="201"/>
      <c r="R991" s="201"/>
      <c r="S991" s="201"/>
    </row>
    <row r="992" spans="2:19" s="187" customFormat="1" ht="18" customHeight="1">
      <c r="B992" s="201"/>
      <c r="C992" s="201"/>
      <c r="D992" s="201"/>
      <c r="E992" s="201"/>
      <c r="F992" s="201"/>
      <c r="G992" s="201"/>
      <c r="H992" s="201"/>
      <c r="I992" s="201"/>
      <c r="J992" s="201"/>
      <c r="K992" s="201"/>
      <c r="L992" s="201"/>
      <c r="M992" s="201"/>
      <c r="N992" s="201"/>
      <c r="O992" s="201"/>
      <c r="P992" s="201"/>
      <c r="Q992" s="201"/>
      <c r="R992" s="201"/>
      <c r="S992" s="201"/>
    </row>
    <row r="993" spans="2:19" s="187" customFormat="1" ht="18" customHeight="1">
      <c r="B993" s="201"/>
      <c r="C993" s="201"/>
      <c r="D993" s="201"/>
      <c r="E993" s="201"/>
      <c r="F993" s="201"/>
      <c r="G993" s="201"/>
      <c r="H993" s="201"/>
      <c r="I993" s="201"/>
      <c r="J993" s="201"/>
      <c r="K993" s="201"/>
      <c r="L993" s="201"/>
      <c r="M993" s="201"/>
      <c r="N993" s="201"/>
      <c r="O993" s="201"/>
      <c r="P993" s="201"/>
      <c r="Q993" s="201"/>
      <c r="R993" s="201"/>
      <c r="S993" s="201"/>
    </row>
    <row r="994" spans="2:19" s="187" customFormat="1" ht="18" customHeight="1">
      <c r="B994" s="201"/>
      <c r="C994" s="201"/>
      <c r="D994" s="201"/>
      <c r="E994" s="201"/>
      <c r="F994" s="201"/>
      <c r="G994" s="201"/>
      <c r="H994" s="201"/>
      <c r="I994" s="201"/>
      <c r="J994" s="201"/>
      <c r="K994" s="201"/>
      <c r="L994" s="201"/>
      <c r="M994" s="201"/>
      <c r="N994" s="201"/>
      <c r="O994" s="201"/>
      <c r="P994" s="201"/>
      <c r="Q994" s="201"/>
      <c r="R994" s="201"/>
      <c r="S994" s="201"/>
    </row>
    <row r="995" spans="2:19" s="187" customFormat="1" ht="18" customHeight="1">
      <c r="B995" s="201"/>
      <c r="C995" s="201"/>
      <c r="D995" s="201"/>
      <c r="E995" s="201"/>
      <c r="F995" s="201"/>
      <c r="G995" s="201"/>
      <c r="H995" s="201"/>
      <c r="I995" s="201"/>
      <c r="J995" s="201"/>
      <c r="K995" s="201"/>
      <c r="L995" s="201"/>
      <c r="M995" s="201"/>
      <c r="N995" s="201"/>
      <c r="O995" s="201"/>
      <c r="P995" s="201"/>
      <c r="Q995" s="201"/>
      <c r="R995" s="201"/>
      <c r="S995" s="201"/>
    </row>
    <row r="996" spans="2:19" s="187" customFormat="1" ht="18" customHeight="1">
      <c r="B996" s="201"/>
      <c r="C996" s="201"/>
      <c r="D996" s="201"/>
      <c r="E996" s="201"/>
      <c r="F996" s="201"/>
      <c r="G996" s="201"/>
      <c r="H996" s="201"/>
      <c r="I996" s="201"/>
      <c r="J996" s="201"/>
      <c r="K996" s="201"/>
      <c r="L996" s="201"/>
      <c r="M996" s="201"/>
      <c r="N996" s="201"/>
      <c r="O996" s="201"/>
      <c r="P996" s="201"/>
      <c r="Q996" s="201"/>
      <c r="R996" s="201"/>
      <c r="S996" s="201"/>
    </row>
    <row r="997" spans="2:19" s="187" customFormat="1" ht="18" customHeight="1">
      <c r="B997" s="201"/>
      <c r="C997" s="201"/>
      <c r="D997" s="201"/>
      <c r="E997" s="201"/>
      <c r="F997" s="201"/>
      <c r="G997" s="201"/>
      <c r="H997" s="201"/>
      <c r="I997" s="201"/>
      <c r="J997" s="201"/>
      <c r="K997" s="201"/>
      <c r="L997" s="201"/>
      <c r="M997" s="201"/>
      <c r="N997" s="201"/>
      <c r="O997" s="201"/>
      <c r="P997" s="201"/>
      <c r="Q997" s="201"/>
      <c r="R997" s="201"/>
      <c r="S997" s="201"/>
    </row>
    <row r="998" spans="2:19" s="187" customFormat="1" ht="18" customHeight="1">
      <c r="B998" s="201"/>
      <c r="C998" s="201"/>
      <c r="D998" s="201"/>
      <c r="E998" s="201"/>
      <c r="F998" s="201"/>
      <c r="G998" s="201"/>
      <c r="H998" s="201"/>
      <c r="I998" s="201"/>
      <c r="J998" s="201"/>
      <c r="K998" s="201"/>
      <c r="L998" s="201"/>
      <c r="M998" s="201"/>
      <c r="N998" s="201"/>
      <c r="O998" s="201"/>
      <c r="P998" s="201"/>
      <c r="Q998" s="201"/>
      <c r="R998" s="201"/>
      <c r="S998" s="201"/>
    </row>
    <row r="999" spans="2:19" s="187" customFormat="1" ht="18" customHeight="1">
      <c r="B999" s="201"/>
      <c r="C999" s="201"/>
      <c r="D999" s="201"/>
      <c r="E999" s="201"/>
      <c r="F999" s="201"/>
      <c r="G999" s="201"/>
      <c r="H999" s="201"/>
      <c r="I999" s="201"/>
      <c r="J999" s="201"/>
      <c r="K999" s="201"/>
      <c r="L999" s="201"/>
      <c r="M999" s="201"/>
      <c r="N999" s="201"/>
      <c r="O999" s="201"/>
      <c r="P999" s="201"/>
      <c r="Q999" s="201"/>
      <c r="R999" s="201"/>
      <c r="S999" s="201"/>
    </row>
    <row r="1000" spans="2:19" s="187" customFormat="1" ht="18" customHeight="1">
      <c r="B1000" s="201"/>
      <c r="C1000" s="201"/>
      <c r="D1000" s="201"/>
      <c r="E1000" s="201"/>
      <c r="F1000" s="201"/>
      <c r="G1000" s="201"/>
      <c r="H1000" s="201"/>
      <c r="I1000" s="201"/>
      <c r="J1000" s="201"/>
      <c r="K1000" s="201"/>
      <c r="L1000" s="201"/>
      <c r="M1000" s="201"/>
      <c r="N1000" s="201"/>
      <c r="O1000" s="201"/>
      <c r="P1000" s="201"/>
      <c r="Q1000" s="201"/>
      <c r="R1000" s="201"/>
      <c r="S1000" s="201"/>
    </row>
    <row r="1001" spans="2:19" s="187" customFormat="1" ht="18" customHeight="1">
      <c r="B1001" s="201"/>
      <c r="C1001" s="201"/>
      <c r="D1001" s="201"/>
      <c r="E1001" s="201"/>
      <c r="F1001" s="201"/>
      <c r="G1001" s="201"/>
      <c r="H1001" s="201"/>
      <c r="I1001" s="201"/>
      <c r="J1001" s="201"/>
      <c r="K1001" s="201"/>
      <c r="L1001" s="201"/>
      <c r="M1001" s="201"/>
      <c r="N1001" s="201"/>
      <c r="O1001" s="201"/>
      <c r="P1001" s="201"/>
      <c r="Q1001" s="201"/>
      <c r="R1001" s="201"/>
      <c r="S1001" s="201"/>
    </row>
  </sheetData>
  <mergeCells count="32">
    <mergeCell ref="O1:S1"/>
    <mergeCell ref="C30:F30"/>
    <mergeCell ref="G30:J30"/>
    <mergeCell ref="L30:O30"/>
    <mergeCell ref="B33:R33"/>
    <mergeCell ref="O10:R10"/>
    <mergeCell ref="C25:F25"/>
    <mergeCell ref="G25:R26"/>
    <mergeCell ref="C27:F27"/>
    <mergeCell ref="C29:F29"/>
    <mergeCell ref="G29:J29"/>
    <mergeCell ref="L29:O29"/>
    <mergeCell ref="G27:H27"/>
    <mergeCell ref="B21:R21"/>
    <mergeCell ref="L11:M11"/>
    <mergeCell ref="L15:M15"/>
    <mergeCell ref="C23:F23"/>
    <mergeCell ref="G23:J23"/>
    <mergeCell ref="B36:R36"/>
    <mergeCell ref="H47:R47"/>
    <mergeCell ref="H48:R48"/>
    <mergeCell ref="H49:R49"/>
    <mergeCell ref="C44:E44"/>
    <mergeCell ref="C39:E39"/>
    <mergeCell ref="H45:R45"/>
    <mergeCell ref="H46:R46"/>
    <mergeCell ref="F39:H39"/>
    <mergeCell ref="D40:E40"/>
    <mergeCell ref="K40:N40"/>
    <mergeCell ref="K41:N41"/>
    <mergeCell ref="K42:N42"/>
    <mergeCell ref="O39:Q39"/>
  </mergeCells>
  <phoneticPr fontId="6"/>
  <dataValidations count="4">
    <dataValidation imeMode="off" allowBlank="1" showInputMessage="1" showErrorMessage="1" sqref="G27 G23" xr:uid="{00000000-0002-0000-0D00-000000000000}"/>
    <dataValidation imeMode="on" allowBlank="1" showInputMessage="1" showErrorMessage="1" sqref="B2:B6 S11:S14 C45:C49 S16:S18" xr:uid="{00000000-0002-0000-0D00-000001000000}"/>
    <dataValidation type="list" allowBlank="1" showInputMessage="1" sqref="H47:R47" xr:uid="{00000000-0002-0000-0D00-000002000000}">
      <formula1>"当座,普通"</formula1>
    </dataValidation>
    <dataValidation type="list" imeMode="on" allowBlank="1" showInputMessage="1" showErrorMessage="1" sqref="S9" xr:uid="{4DF288FF-F908-4344-9231-D14928CA0582}">
      <formula1>"㊞,押印省略"</formula1>
    </dataValidation>
  </dataValidations>
  <printOptions horizontalCentered="1"/>
  <pageMargins left="0.51181102362204722" right="0.51181102362204722" top="0.74803149606299213" bottom="0.55118110236220474" header="0.31496062992125984" footer="0.31496062992125984"/>
  <pageSetup paperSize="9" scale="68" orientation="portrait" cellComments="asDisplayed"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E86D8-8366-4941-BCC1-E9C1FD60B103}">
  <sheetPr codeName="Sheet14">
    <tabColor rgb="FF92D050"/>
    <pageSetUpPr fitToPage="1"/>
  </sheetPr>
  <dimension ref="A1:AAA1001"/>
  <sheetViews>
    <sheetView showGridLines="0" view="pageBreakPreview" topLeftCell="A12" zoomScale="50" zoomScaleNormal="100" zoomScaleSheetLayoutView="50" workbookViewId="0">
      <selection activeCell="K29" sqref="K29"/>
    </sheetView>
  </sheetViews>
  <sheetFormatPr defaultColWidth="5.26953125" defaultRowHeight="18" customHeight="1" outlineLevelRow="1"/>
  <cols>
    <col min="1" max="1" width="50.26953125" style="187" customWidth="1"/>
    <col min="2" max="2" width="6.54296875" style="98" customWidth="1"/>
    <col min="3" max="5" width="7" style="98" customWidth="1"/>
    <col min="6" max="17" width="7.54296875" style="98" customWidth="1"/>
    <col min="18" max="19" width="6.54296875" style="98" customWidth="1"/>
    <col min="20" max="20" width="5.26953125" style="201"/>
    <col min="21" max="703" width="5.26953125" style="187"/>
    <col min="704" max="16384" width="5.26953125" style="61"/>
  </cols>
  <sheetData>
    <row r="1" spans="2:19" ht="21" customHeight="1">
      <c r="O1" s="969" t="s">
        <v>150</v>
      </c>
      <c r="P1" s="969"/>
      <c r="Q1" s="969"/>
      <c r="R1" s="969"/>
      <c r="S1" s="969"/>
    </row>
    <row r="2" spans="2:19" ht="21" customHeight="1">
      <c r="B2" s="62"/>
    </row>
    <row r="3" spans="2:19" ht="21" customHeight="1">
      <c r="B3" s="62" t="str">
        <f>基本情報!$E$5</f>
        <v>独立行政法人国際協力機構</v>
      </c>
    </row>
    <row r="4" spans="2:19" ht="21" customHeight="1">
      <c r="B4" s="62" t="str">
        <f>基本情報!$E$6</f>
        <v>○○センター　契約担当役</v>
      </c>
    </row>
    <row r="5" spans="2:19" ht="21" customHeight="1">
      <c r="B5" s="62" t="str">
        <f>基本情報!$E$7&amp;"　"&amp;基本情報!$E$8&amp;"　殿"</f>
        <v>所長　　殿</v>
      </c>
    </row>
    <row r="6" spans="2:19" ht="21" customHeight="1">
      <c r="B6" s="62"/>
    </row>
    <row r="7" spans="2:19" ht="21" customHeight="1">
      <c r="M7" s="98" t="str">
        <f>基本情報!$E$11</f>
        <v>一般社団法人　XXXXXXXX</v>
      </c>
    </row>
    <row r="8" spans="2:19" ht="21" customHeight="1">
      <c r="M8" s="98" t="str">
        <f>IF(基本情報!$E$12="","",基本情報!$E$12)</f>
        <v/>
      </c>
    </row>
    <row r="9" spans="2:19" ht="21" customHeight="1">
      <c r="M9" s="98" t="str">
        <f>基本情報!$E$13&amp;"　"&amp;基本情報!$E$14</f>
        <v>理事長　XXXXXXXX</v>
      </c>
      <c r="S9" s="116" t="s">
        <v>151</v>
      </c>
    </row>
    <row r="10" spans="2:19" ht="21" customHeight="1">
      <c r="N10" s="400" t="s">
        <v>424</v>
      </c>
      <c r="O10" s="1081">
        <f>基本情報!E15</f>
        <v>8888888888888</v>
      </c>
      <c r="P10" s="1081"/>
      <c r="Q10" s="1081"/>
      <c r="R10" s="1081"/>
      <c r="S10" s="98" t="s">
        <v>425</v>
      </c>
    </row>
    <row r="11" spans="2:19" ht="21" customHeight="1" outlineLevel="1">
      <c r="L11" s="977" t="s">
        <v>152</v>
      </c>
      <c r="M11" s="977"/>
      <c r="N11" s="101" t="s">
        <v>153</v>
      </c>
      <c r="O11" s="766"/>
      <c r="P11" s="766"/>
      <c r="S11" s="62"/>
    </row>
    <row r="12" spans="2:19" ht="21" customHeight="1" outlineLevel="1">
      <c r="L12" s="766"/>
      <c r="M12" s="766"/>
      <c r="N12" s="101" t="s">
        <v>154</v>
      </c>
      <c r="O12" s="766"/>
      <c r="P12" s="766"/>
      <c r="S12" s="62"/>
    </row>
    <row r="13" spans="2:19" ht="21" customHeight="1" outlineLevel="1">
      <c r="L13" s="766"/>
      <c r="M13" s="766"/>
      <c r="N13" s="101" t="s">
        <v>155</v>
      </c>
      <c r="O13" s="766"/>
      <c r="P13" s="766"/>
      <c r="S13" s="62"/>
    </row>
    <row r="14" spans="2:19" ht="21" customHeight="1" outlineLevel="1">
      <c r="L14" s="766"/>
      <c r="M14" s="766"/>
      <c r="N14" s="101" t="s">
        <v>156</v>
      </c>
      <c r="P14" s="102" t="s">
        <v>157</v>
      </c>
      <c r="S14" s="62"/>
    </row>
    <row r="15" spans="2:19" ht="21" customHeight="1" outlineLevel="1">
      <c r="L15" s="977" t="s">
        <v>158</v>
      </c>
      <c r="M15" s="977"/>
      <c r="N15" s="101" t="s">
        <v>153</v>
      </c>
      <c r="O15" s="766"/>
    </row>
    <row r="16" spans="2:19" ht="21" customHeight="1" outlineLevel="1">
      <c r="L16" s="766"/>
      <c r="M16" s="766"/>
      <c r="N16" s="101" t="s">
        <v>154</v>
      </c>
      <c r="O16" s="766"/>
      <c r="S16" s="62"/>
    </row>
    <row r="17" spans="1:703" ht="21" customHeight="1" outlineLevel="1">
      <c r="L17" s="766"/>
      <c r="M17" s="766"/>
      <c r="N17" s="101" t="s">
        <v>155</v>
      </c>
      <c r="O17" s="766"/>
      <c r="S17" s="62"/>
    </row>
    <row r="18" spans="1:703" ht="21" customHeight="1" outlineLevel="1">
      <c r="L18" s="766"/>
      <c r="M18" s="766"/>
      <c r="N18" s="101" t="s">
        <v>156</v>
      </c>
      <c r="P18" s="102" t="s">
        <v>157</v>
      </c>
      <c r="S18" s="62"/>
    </row>
    <row r="19" spans="1:703" ht="21" customHeight="1"/>
    <row r="20" spans="1:703" ht="21" customHeight="1"/>
    <row r="21" spans="1:703" s="98" customFormat="1" ht="21" customHeight="1">
      <c r="A21" s="201"/>
      <c r="B21" s="1083" t="s">
        <v>442</v>
      </c>
      <c r="C21" s="1083"/>
      <c r="D21" s="1083"/>
      <c r="E21" s="1083"/>
      <c r="F21" s="1083"/>
      <c r="G21" s="1083"/>
      <c r="H21" s="1083"/>
      <c r="I21" s="1083"/>
      <c r="J21" s="1083"/>
      <c r="K21" s="1083"/>
      <c r="L21" s="1083"/>
      <c r="M21" s="1083"/>
      <c r="N21" s="1083"/>
      <c r="O21" s="1083"/>
      <c r="P21" s="1083"/>
      <c r="Q21" s="1083"/>
      <c r="R21" s="1083"/>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c r="MS21" s="201"/>
      <c r="MT21" s="201"/>
      <c r="MU21" s="201"/>
      <c r="MV21" s="201"/>
      <c r="MW21" s="201"/>
      <c r="MX21" s="201"/>
      <c r="MY21" s="201"/>
      <c r="MZ21" s="201"/>
      <c r="NA21" s="201"/>
      <c r="NB21" s="201"/>
      <c r="NC21" s="201"/>
      <c r="ND21" s="201"/>
      <c r="NE21" s="201"/>
      <c r="NF21" s="201"/>
      <c r="NG21" s="201"/>
      <c r="NH21" s="201"/>
      <c r="NI21" s="201"/>
      <c r="NJ21" s="201"/>
      <c r="NK21" s="201"/>
      <c r="NL21" s="201"/>
      <c r="NM21" s="201"/>
      <c r="NN21" s="201"/>
      <c r="NO21" s="201"/>
      <c r="NP21" s="201"/>
      <c r="NQ21" s="201"/>
      <c r="NR21" s="201"/>
      <c r="NS21" s="201"/>
      <c r="NT21" s="201"/>
      <c r="NU21" s="201"/>
      <c r="NV21" s="201"/>
      <c r="NW21" s="201"/>
      <c r="NX21" s="201"/>
      <c r="NY21" s="201"/>
      <c r="NZ21" s="201"/>
      <c r="OA21" s="201"/>
      <c r="OB21" s="201"/>
      <c r="OC21" s="201"/>
      <c r="OD21" s="201"/>
      <c r="OE21" s="201"/>
      <c r="OF21" s="201"/>
      <c r="OG21" s="201"/>
      <c r="OH21" s="201"/>
      <c r="OI21" s="201"/>
      <c r="OJ21" s="201"/>
      <c r="OK21" s="201"/>
      <c r="OL21" s="201"/>
      <c r="OM21" s="201"/>
      <c r="ON21" s="201"/>
      <c r="OO21" s="201"/>
      <c r="OP21" s="201"/>
      <c r="OQ21" s="201"/>
      <c r="OR21" s="201"/>
      <c r="OS21" s="201"/>
      <c r="OT21" s="201"/>
      <c r="OU21" s="201"/>
      <c r="OV21" s="201"/>
      <c r="OW21" s="201"/>
      <c r="OX21" s="201"/>
      <c r="OY21" s="201"/>
      <c r="OZ21" s="201"/>
      <c r="PA21" s="201"/>
      <c r="PB21" s="201"/>
      <c r="PC21" s="201"/>
      <c r="PD21" s="201"/>
      <c r="PE21" s="201"/>
      <c r="PF21" s="201"/>
      <c r="PG21" s="201"/>
      <c r="PH21" s="201"/>
      <c r="PI21" s="201"/>
      <c r="PJ21" s="201"/>
      <c r="PK21" s="201"/>
      <c r="PL21" s="201"/>
      <c r="PM21" s="201"/>
      <c r="PN21" s="201"/>
      <c r="PO21" s="201"/>
      <c r="PP21" s="201"/>
      <c r="PQ21" s="201"/>
      <c r="PR21" s="201"/>
      <c r="PS21" s="201"/>
      <c r="PT21" s="201"/>
      <c r="PU21" s="201"/>
      <c r="PV21" s="201"/>
      <c r="PW21" s="201"/>
      <c r="PX21" s="201"/>
      <c r="PY21" s="201"/>
      <c r="PZ21" s="201"/>
      <c r="QA21" s="201"/>
      <c r="QB21" s="201"/>
      <c r="QC21" s="201"/>
      <c r="QD21" s="201"/>
      <c r="QE21" s="201"/>
      <c r="QF21" s="201"/>
      <c r="QG21" s="201"/>
      <c r="QH21" s="201"/>
      <c r="QI21" s="201"/>
      <c r="QJ21" s="201"/>
      <c r="QK21" s="201"/>
      <c r="QL21" s="201"/>
      <c r="QM21" s="201"/>
      <c r="QN21" s="201"/>
      <c r="QO21" s="201"/>
      <c r="QP21" s="201"/>
      <c r="QQ21" s="201"/>
      <c r="QR21" s="201"/>
      <c r="QS21" s="201"/>
      <c r="QT21" s="201"/>
      <c r="QU21" s="201"/>
      <c r="QV21" s="201"/>
      <c r="QW21" s="201"/>
      <c r="QX21" s="201"/>
      <c r="QY21" s="201"/>
      <c r="QZ21" s="201"/>
      <c r="RA21" s="201"/>
      <c r="RB21" s="201"/>
      <c r="RC21" s="201"/>
      <c r="RD21" s="201"/>
      <c r="RE21" s="201"/>
      <c r="RF21" s="201"/>
      <c r="RG21" s="201"/>
      <c r="RH21" s="201"/>
      <c r="RI21" s="201"/>
      <c r="RJ21" s="201"/>
      <c r="RK21" s="201"/>
      <c r="RL21" s="201"/>
      <c r="RM21" s="201"/>
      <c r="RN21" s="201"/>
      <c r="RO21" s="201"/>
      <c r="RP21" s="201"/>
      <c r="RQ21" s="201"/>
      <c r="RR21" s="201"/>
      <c r="RS21" s="201"/>
      <c r="RT21" s="201"/>
      <c r="RU21" s="201"/>
      <c r="RV21" s="201"/>
      <c r="RW21" s="201"/>
      <c r="RX21" s="201"/>
      <c r="RY21" s="201"/>
      <c r="RZ21" s="201"/>
      <c r="SA21" s="201"/>
      <c r="SB21" s="201"/>
      <c r="SC21" s="201"/>
      <c r="SD21" s="201"/>
      <c r="SE21" s="201"/>
      <c r="SF21" s="201"/>
      <c r="SG21" s="201"/>
      <c r="SH21" s="201"/>
      <c r="SI21" s="201"/>
      <c r="SJ21" s="201"/>
      <c r="SK21" s="201"/>
      <c r="SL21" s="201"/>
      <c r="SM21" s="201"/>
      <c r="SN21" s="201"/>
      <c r="SO21" s="201"/>
      <c r="SP21" s="201"/>
      <c r="SQ21" s="201"/>
      <c r="SR21" s="201"/>
      <c r="SS21" s="201"/>
      <c r="ST21" s="201"/>
      <c r="SU21" s="201"/>
      <c r="SV21" s="201"/>
      <c r="SW21" s="201"/>
      <c r="SX21" s="201"/>
      <c r="SY21" s="201"/>
      <c r="SZ21" s="201"/>
      <c r="TA21" s="201"/>
      <c r="TB21" s="201"/>
      <c r="TC21" s="201"/>
      <c r="TD21" s="201"/>
      <c r="TE21" s="201"/>
      <c r="TF21" s="201"/>
      <c r="TG21" s="201"/>
      <c r="TH21" s="201"/>
      <c r="TI21" s="201"/>
      <c r="TJ21" s="201"/>
      <c r="TK21" s="201"/>
      <c r="TL21" s="201"/>
      <c r="TM21" s="201"/>
      <c r="TN21" s="201"/>
      <c r="TO21" s="201"/>
      <c r="TP21" s="201"/>
      <c r="TQ21" s="201"/>
      <c r="TR21" s="201"/>
      <c r="TS21" s="201"/>
      <c r="TT21" s="201"/>
      <c r="TU21" s="201"/>
      <c r="TV21" s="201"/>
      <c r="TW21" s="201"/>
      <c r="TX21" s="201"/>
      <c r="TY21" s="201"/>
      <c r="TZ21" s="201"/>
      <c r="UA21" s="201"/>
      <c r="UB21" s="201"/>
      <c r="UC21" s="201"/>
      <c r="UD21" s="201"/>
      <c r="UE21" s="201"/>
      <c r="UF21" s="201"/>
      <c r="UG21" s="201"/>
      <c r="UH21" s="201"/>
      <c r="UI21" s="201"/>
      <c r="UJ21" s="201"/>
      <c r="UK21" s="201"/>
      <c r="UL21" s="201"/>
      <c r="UM21" s="201"/>
      <c r="UN21" s="201"/>
      <c r="UO21" s="201"/>
      <c r="UP21" s="201"/>
      <c r="UQ21" s="201"/>
      <c r="UR21" s="201"/>
      <c r="US21" s="201"/>
      <c r="UT21" s="201"/>
      <c r="UU21" s="201"/>
      <c r="UV21" s="201"/>
      <c r="UW21" s="201"/>
      <c r="UX21" s="201"/>
      <c r="UY21" s="201"/>
      <c r="UZ21" s="201"/>
      <c r="VA21" s="201"/>
      <c r="VB21" s="201"/>
      <c r="VC21" s="201"/>
      <c r="VD21" s="201"/>
      <c r="VE21" s="201"/>
      <c r="VF21" s="201"/>
      <c r="VG21" s="201"/>
      <c r="VH21" s="201"/>
      <c r="VI21" s="201"/>
      <c r="VJ21" s="201"/>
      <c r="VK21" s="201"/>
      <c r="VL21" s="201"/>
      <c r="VM21" s="201"/>
      <c r="VN21" s="201"/>
      <c r="VO21" s="201"/>
      <c r="VP21" s="201"/>
      <c r="VQ21" s="201"/>
      <c r="VR21" s="201"/>
      <c r="VS21" s="201"/>
      <c r="VT21" s="201"/>
      <c r="VU21" s="201"/>
      <c r="VV21" s="201"/>
      <c r="VW21" s="201"/>
      <c r="VX21" s="201"/>
      <c r="VY21" s="201"/>
      <c r="VZ21" s="201"/>
      <c r="WA21" s="201"/>
      <c r="WB21" s="201"/>
      <c r="WC21" s="201"/>
      <c r="WD21" s="201"/>
      <c r="WE21" s="201"/>
      <c r="WF21" s="201"/>
      <c r="WG21" s="201"/>
      <c r="WH21" s="201"/>
      <c r="WI21" s="201"/>
      <c r="WJ21" s="201"/>
      <c r="WK21" s="201"/>
      <c r="WL21" s="201"/>
      <c r="WM21" s="201"/>
      <c r="WN21" s="201"/>
      <c r="WO21" s="201"/>
      <c r="WP21" s="201"/>
      <c r="WQ21" s="201"/>
      <c r="WR21" s="201"/>
      <c r="WS21" s="201"/>
      <c r="WT21" s="201"/>
      <c r="WU21" s="201"/>
      <c r="WV21" s="201"/>
      <c r="WW21" s="201"/>
      <c r="WX21" s="201"/>
      <c r="WY21" s="201"/>
      <c r="WZ21" s="201"/>
      <c r="XA21" s="201"/>
      <c r="XB21" s="201"/>
      <c r="XC21" s="201"/>
      <c r="XD21" s="201"/>
      <c r="XE21" s="201"/>
      <c r="XF21" s="201"/>
      <c r="XG21" s="201"/>
      <c r="XH21" s="201"/>
      <c r="XI21" s="201"/>
      <c r="XJ21" s="201"/>
      <c r="XK21" s="201"/>
      <c r="XL21" s="201"/>
      <c r="XM21" s="201"/>
      <c r="XN21" s="201"/>
      <c r="XO21" s="201"/>
      <c r="XP21" s="201"/>
      <c r="XQ21" s="201"/>
      <c r="XR21" s="201"/>
      <c r="XS21" s="201"/>
      <c r="XT21" s="201"/>
      <c r="XU21" s="201"/>
      <c r="XV21" s="201"/>
      <c r="XW21" s="201"/>
      <c r="XX21" s="201"/>
      <c r="XY21" s="201"/>
      <c r="XZ21" s="201"/>
      <c r="YA21" s="201"/>
      <c r="YB21" s="201"/>
      <c r="YC21" s="201"/>
      <c r="YD21" s="201"/>
      <c r="YE21" s="201"/>
      <c r="YF21" s="201"/>
      <c r="YG21" s="201"/>
      <c r="YH21" s="201"/>
      <c r="YI21" s="201"/>
      <c r="YJ21" s="201"/>
      <c r="YK21" s="201"/>
      <c r="YL21" s="201"/>
      <c r="YM21" s="201"/>
      <c r="YN21" s="201"/>
      <c r="YO21" s="201"/>
      <c r="YP21" s="201"/>
      <c r="YQ21" s="201"/>
      <c r="YR21" s="201"/>
      <c r="YS21" s="201"/>
      <c r="YT21" s="201"/>
      <c r="YU21" s="201"/>
      <c r="YV21" s="201"/>
      <c r="YW21" s="201"/>
      <c r="YX21" s="201"/>
      <c r="YY21" s="201"/>
      <c r="YZ21" s="201"/>
      <c r="ZA21" s="201"/>
      <c r="ZB21" s="201"/>
      <c r="ZC21" s="201"/>
      <c r="ZD21" s="201"/>
      <c r="ZE21" s="201"/>
      <c r="ZF21" s="201"/>
      <c r="ZG21" s="201"/>
      <c r="ZH21" s="201"/>
      <c r="ZI21" s="201"/>
      <c r="ZJ21" s="201"/>
      <c r="ZK21" s="201"/>
      <c r="ZL21" s="201"/>
      <c r="ZM21" s="201"/>
      <c r="ZN21" s="201"/>
      <c r="ZO21" s="201"/>
      <c r="ZP21" s="201"/>
      <c r="ZQ21" s="201"/>
      <c r="ZR21" s="201"/>
      <c r="ZS21" s="201"/>
      <c r="ZT21" s="201"/>
      <c r="ZU21" s="201"/>
      <c r="ZV21" s="201"/>
      <c r="ZW21" s="201"/>
      <c r="ZX21" s="201"/>
      <c r="ZY21" s="201"/>
      <c r="ZZ21" s="201"/>
      <c r="AAA21" s="201"/>
    </row>
    <row r="22" spans="1:703" s="98" customFormat="1" ht="21" customHeight="1">
      <c r="A22" s="201"/>
      <c r="B22" s="411"/>
      <c r="C22" s="411"/>
      <c r="D22" s="411"/>
      <c r="E22" s="411"/>
      <c r="F22" s="411"/>
      <c r="G22" s="411"/>
      <c r="H22" s="411"/>
      <c r="I22" s="411"/>
      <c r="J22" s="411"/>
      <c r="K22" s="411"/>
      <c r="L22" s="411"/>
      <c r="M22" s="411"/>
      <c r="N22" s="411"/>
      <c r="O22" s="411"/>
      <c r="P22" s="411"/>
      <c r="Q22" s="411"/>
      <c r="R22" s="41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c r="SC22" s="201"/>
      <c r="SD22" s="201"/>
      <c r="SE22" s="201"/>
      <c r="SF22" s="201"/>
      <c r="SG22" s="201"/>
      <c r="SH22" s="201"/>
      <c r="SI22" s="201"/>
      <c r="SJ22" s="201"/>
      <c r="SK22" s="201"/>
      <c r="SL22" s="201"/>
      <c r="SM22" s="201"/>
      <c r="SN22" s="201"/>
      <c r="SO22" s="201"/>
      <c r="SP22" s="201"/>
      <c r="SQ22" s="201"/>
      <c r="SR22" s="201"/>
      <c r="SS22" s="201"/>
      <c r="ST22" s="201"/>
      <c r="SU22" s="201"/>
      <c r="SV22" s="201"/>
      <c r="SW22" s="201"/>
      <c r="SX22" s="201"/>
      <c r="SY22" s="201"/>
      <c r="SZ22" s="201"/>
      <c r="TA22" s="201"/>
      <c r="TB22" s="201"/>
      <c r="TC22" s="201"/>
      <c r="TD22" s="201"/>
      <c r="TE22" s="201"/>
      <c r="TF22" s="201"/>
      <c r="TG22" s="201"/>
      <c r="TH22" s="201"/>
      <c r="TI22" s="201"/>
      <c r="TJ22" s="201"/>
      <c r="TK22" s="201"/>
      <c r="TL22" s="201"/>
      <c r="TM22" s="201"/>
      <c r="TN22" s="201"/>
      <c r="TO22" s="201"/>
      <c r="TP22" s="201"/>
      <c r="TQ22" s="201"/>
      <c r="TR22" s="201"/>
      <c r="TS22" s="201"/>
      <c r="TT22" s="201"/>
      <c r="TU22" s="201"/>
      <c r="TV22" s="201"/>
      <c r="TW22" s="201"/>
      <c r="TX22" s="201"/>
      <c r="TY22" s="201"/>
      <c r="TZ22" s="201"/>
      <c r="UA22" s="201"/>
      <c r="UB22" s="201"/>
      <c r="UC22" s="201"/>
      <c r="UD22" s="201"/>
      <c r="UE22" s="201"/>
      <c r="UF22" s="201"/>
      <c r="UG22" s="201"/>
      <c r="UH22" s="201"/>
      <c r="UI22" s="201"/>
      <c r="UJ22" s="201"/>
      <c r="UK22" s="201"/>
      <c r="UL22" s="201"/>
      <c r="UM22" s="201"/>
      <c r="UN22" s="201"/>
      <c r="UO22" s="201"/>
      <c r="UP22" s="201"/>
      <c r="UQ22" s="201"/>
      <c r="UR22" s="201"/>
      <c r="US22" s="201"/>
      <c r="UT22" s="201"/>
      <c r="UU22" s="201"/>
      <c r="UV22" s="201"/>
      <c r="UW22" s="201"/>
      <c r="UX22" s="201"/>
      <c r="UY22" s="201"/>
      <c r="UZ22" s="201"/>
      <c r="VA22" s="201"/>
      <c r="VB22" s="201"/>
      <c r="VC22" s="201"/>
      <c r="VD22" s="201"/>
      <c r="VE22" s="201"/>
      <c r="VF22" s="201"/>
      <c r="VG22" s="201"/>
      <c r="VH22" s="201"/>
      <c r="VI22" s="201"/>
      <c r="VJ22" s="201"/>
      <c r="VK22" s="201"/>
      <c r="VL22" s="201"/>
      <c r="VM22" s="201"/>
      <c r="VN22" s="201"/>
      <c r="VO22" s="201"/>
      <c r="VP22" s="201"/>
      <c r="VQ22" s="201"/>
      <c r="VR22" s="201"/>
      <c r="VS22" s="201"/>
      <c r="VT22" s="201"/>
      <c r="VU22" s="201"/>
      <c r="VV22" s="201"/>
      <c r="VW22" s="201"/>
      <c r="VX22" s="201"/>
      <c r="VY22" s="201"/>
      <c r="VZ22" s="201"/>
      <c r="WA22" s="201"/>
      <c r="WB22" s="201"/>
      <c r="WC22" s="201"/>
      <c r="WD22" s="201"/>
      <c r="WE22" s="201"/>
      <c r="WF22" s="201"/>
      <c r="WG22" s="201"/>
      <c r="WH22" s="201"/>
      <c r="WI22" s="201"/>
      <c r="WJ22" s="201"/>
      <c r="WK22" s="201"/>
      <c r="WL22" s="201"/>
      <c r="WM22" s="201"/>
      <c r="WN22" s="201"/>
      <c r="WO22" s="201"/>
      <c r="WP22" s="201"/>
      <c r="WQ22" s="201"/>
      <c r="WR22" s="201"/>
      <c r="WS22" s="201"/>
      <c r="WT22" s="201"/>
      <c r="WU22" s="201"/>
      <c r="WV22" s="201"/>
      <c r="WW22" s="201"/>
      <c r="WX22" s="201"/>
      <c r="WY22" s="201"/>
      <c r="WZ22" s="201"/>
      <c r="XA22" s="201"/>
      <c r="XB22" s="201"/>
      <c r="XC22" s="201"/>
      <c r="XD22" s="201"/>
      <c r="XE22" s="201"/>
      <c r="XF22" s="201"/>
      <c r="XG22" s="201"/>
      <c r="XH22" s="201"/>
      <c r="XI22" s="201"/>
      <c r="XJ22" s="201"/>
      <c r="XK22" s="201"/>
      <c r="XL22" s="201"/>
      <c r="XM22" s="201"/>
      <c r="XN22" s="201"/>
      <c r="XO22" s="201"/>
      <c r="XP22" s="201"/>
      <c r="XQ22" s="201"/>
      <c r="XR22" s="201"/>
      <c r="XS22" s="201"/>
      <c r="XT22" s="201"/>
      <c r="XU22" s="201"/>
      <c r="XV22" s="201"/>
      <c r="XW22" s="201"/>
      <c r="XX22" s="201"/>
      <c r="XY22" s="201"/>
      <c r="XZ22" s="201"/>
      <c r="YA22" s="201"/>
      <c r="YB22" s="201"/>
      <c r="YC22" s="201"/>
      <c r="YD22" s="201"/>
      <c r="YE22" s="201"/>
      <c r="YF22" s="201"/>
      <c r="YG22" s="201"/>
      <c r="YH22" s="201"/>
      <c r="YI22" s="201"/>
      <c r="YJ22" s="201"/>
      <c r="YK22" s="201"/>
      <c r="YL22" s="201"/>
      <c r="YM22" s="201"/>
      <c r="YN22" s="201"/>
      <c r="YO22" s="201"/>
      <c r="YP22" s="201"/>
      <c r="YQ22" s="201"/>
      <c r="YR22" s="201"/>
      <c r="YS22" s="201"/>
      <c r="YT22" s="201"/>
      <c r="YU22" s="201"/>
      <c r="YV22" s="201"/>
      <c r="YW22" s="201"/>
      <c r="YX22" s="201"/>
      <c r="YY22" s="201"/>
      <c r="YZ22" s="201"/>
      <c r="ZA22" s="201"/>
      <c r="ZB22" s="201"/>
      <c r="ZC22" s="201"/>
      <c r="ZD22" s="201"/>
      <c r="ZE22" s="201"/>
      <c r="ZF22" s="201"/>
      <c r="ZG22" s="201"/>
      <c r="ZH22" s="201"/>
      <c r="ZI22" s="201"/>
      <c r="ZJ22" s="201"/>
      <c r="ZK22" s="201"/>
      <c r="ZL22" s="201"/>
      <c r="ZM22" s="201"/>
      <c r="ZN22" s="201"/>
      <c r="ZO22" s="201"/>
      <c r="ZP22" s="201"/>
      <c r="ZQ22" s="201"/>
      <c r="ZR22" s="201"/>
      <c r="ZS22" s="201"/>
      <c r="ZT22" s="201"/>
      <c r="ZU22" s="201"/>
      <c r="ZV22" s="201"/>
      <c r="ZW22" s="201"/>
      <c r="ZX22" s="201"/>
      <c r="ZY22" s="201"/>
      <c r="ZZ22" s="201"/>
      <c r="AAA22" s="201"/>
    </row>
    <row r="23" spans="1:703" s="98" customFormat="1" ht="21" customHeight="1">
      <c r="A23" s="201"/>
      <c r="B23" s="411"/>
      <c r="C23" s="972" t="s">
        <v>160</v>
      </c>
      <c r="D23" s="972"/>
      <c r="E23" s="972"/>
      <c r="F23" s="972"/>
      <c r="G23" s="1080" t="str">
        <f>基本情報!$E$18</f>
        <v>2XaXXXXXXXXX</v>
      </c>
      <c r="H23" s="1080"/>
      <c r="I23" s="1080"/>
      <c r="J23" s="1080"/>
      <c r="K23" s="411"/>
      <c r="L23" s="411"/>
      <c r="M23" s="411"/>
      <c r="N23" s="411"/>
      <c r="O23" s="411"/>
      <c r="P23" s="411"/>
      <c r="Q23" s="411"/>
      <c r="R23" s="41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c r="SC23" s="201"/>
      <c r="SD23" s="201"/>
      <c r="SE23" s="201"/>
      <c r="SF23" s="201"/>
      <c r="SG23" s="201"/>
      <c r="SH23" s="201"/>
      <c r="SI23" s="201"/>
      <c r="SJ23" s="201"/>
      <c r="SK23" s="201"/>
      <c r="SL23" s="201"/>
      <c r="SM23" s="201"/>
      <c r="SN23" s="201"/>
      <c r="SO23" s="201"/>
      <c r="SP23" s="201"/>
      <c r="SQ23" s="201"/>
      <c r="SR23" s="201"/>
      <c r="SS23" s="201"/>
      <c r="ST23" s="201"/>
      <c r="SU23" s="201"/>
      <c r="SV23" s="201"/>
      <c r="SW23" s="201"/>
      <c r="SX23" s="201"/>
      <c r="SY23" s="201"/>
      <c r="SZ23" s="201"/>
      <c r="TA23" s="201"/>
      <c r="TB23" s="201"/>
      <c r="TC23" s="201"/>
      <c r="TD23" s="201"/>
      <c r="TE23" s="201"/>
      <c r="TF23" s="201"/>
      <c r="TG23" s="201"/>
      <c r="TH23" s="201"/>
      <c r="TI23" s="201"/>
      <c r="TJ23" s="201"/>
      <c r="TK23" s="201"/>
      <c r="TL23" s="201"/>
      <c r="TM23" s="201"/>
      <c r="TN23" s="201"/>
      <c r="TO23" s="201"/>
      <c r="TP23" s="201"/>
      <c r="TQ23" s="201"/>
      <c r="TR23" s="201"/>
      <c r="TS23" s="201"/>
      <c r="TT23" s="201"/>
      <c r="TU23" s="201"/>
      <c r="TV23" s="201"/>
      <c r="TW23" s="201"/>
      <c r="TX23" s="201"/>
      <c r="TY23" s="201"/>
      <c r="TZ23" s="201"/>
      <c r="UA23" s="201"/>
      <c r="UB23" s="201"/>
      <c r="UC23" s="201"/>
      <c r="UD23" s="201"/>
      <c r="UE23" s="201"/>
      <c r="UF23" s="201"/>
      <c r="UG23" s="201"/>
      <c r="UH23" s="201"/>
      <c r="UI23" s="201"/>
      <c r="UJ23" s="201"/>
      <c r="UK23" s="201"/>
      <c r="UL23" s="201"/>
      <c r="UM23" s="201"/>
      <c r="UN23" s="201"/>
      <c r="UO23" s="201"/>
      <c r="UP23" s="201"/>
      <c r="UQ23" s="201"/>
      <c r="UR23" s="201"/>
      <c r="US23" s="201"/>
      <c r="UT23" s="201"/>
      <c r="UU23" s="201"/>
      <c r="UV23" s="201"/>
      <c r="UW23" s="201"/>
      <c r="UX23" s="201"/>
      <c r="UY23" s="201"/>
      <c r="UZ23" s="201"/>
      <c r="VA23" s="201"/>
      <c r="VB23" s="201"/>
      <c r="VC23" s="201"/>
      <c r="VD23" s="201"/>
      <c r="VE23" s="201"/>
      <c r="VF23" s="201"/>
      <c r="VG23" s="201"/>
      <c r="VH23" s="201"/>
      <c r="VI23" s="201"/>
      <c r="VJ23" s="201"/>
      <c r="VK23" s="201"/>
      <c r="VL23" s="201"/>
      <c r="VM23" s="201"/>
      <c r="VN23" s="201"/>
      <c r="VO23" s="201"/>
      <c r="VP23" s="201"/>
      <c r="VQ23" s="201"/>
      <c r="VR23" s="201"/>
      <c r="VS23" s="201"/>
      <c r="VT23" s="201"/>
      <c r="VU23" s="201"/>
      <c r="VV23" s="201"/>
      <c r="VW23" s="201"/>
      <c r="VX23" s="201"/>
      <c r="VY23" s="201"/>
      <c r="VZ23" s="201"/>
      <c r="WA23" s="201"/>
      <c r="WB23" s="201"/>
      <c r="WC23" s="201"/>
      <c r="WD23" s="201"/>
      <c r="WE23" s="201"/>
      <c r="WF23" s="201"/>
      <c r="WG23" s="201"/>
      <c r="WH23" s="201"/>
      <c r="WI23" s="201"/>
      <c r="WJ23" s="201"/>
      <c r="WK23" s="201"/>
      <c r="WL23" s="201"/>
      <c r="WM23" s="201"/>
      <c r="WN23" s="201"/>
      <c r="WO23" s="201"/>
      <c r="WP23" s="201"/>
      <c r="WQ23" s="201"/>
      <c r="WR23" s="201"/>
      <c r="WS23" s="201"/>
      <c r="WT23" s="201"/>
      <c r="WU23" s="201"/>
      <c r="WV23" s="201"/>
      <c r="WW23" s="201"/>
      <c r="WX23" s="201"/>
      <c r="WY23" s="201"/>
      <c r="WZ23" s="201"/>
      <c r="XA23" s="201"/>
      <c r="XB23" s="201"/>
      <c r="XC23" s="201"/>
      <c r="XD23" s="201"/>
      <c r="XE23" s="201"/>
      <c r="XF23" s="201"/>
      <c r="XG23" s="201"/>
      <c r="XH23" s="201"/>
      <c r="XI23" s="201"/>
      <c r="XJ23" s="201"/>
      <c r="XK23" s="201"/>
      <c r="XL23" s="201"/>
      <c r="XM23" s="201"/>
      <c r="XN23" s="201"/>
      <c r="XO23" s="201"/>
      <c r="XP23" s="201"/>
      <c r="XQ23" s="201"/>
      <c r="XR23" s="201"/>
      <c r="XS23" s="201"/>
      <c r="XT23" s="201"/>
      <c r="XU23" s="201"/>
      <c r="XV23" s="201"/>
      <c r="XW23" s="201"/>
      <c r="XX23" s="201"/>
      <c r="XY23" s="201"/>
      <c r="XZ23" s="201"/>
      <c r="YA23" s="201"/>
      <c r="YB23" s="201"/>
      <c r="YC23" s="201"/>
      <c r="YD23" s="201"/>
      <c r="YE23" s="201"/>
      <c r="YF23" s="201"/>
      <c r="YG23" s="201"/>
      <c r="YH23" s="201"/>
      <c r="YI23" s="201"/>
      <c r="YJ23" s="201"/>
      <c r="YK23" s="201"/>
      <c r="YL23" s="201"/>
      <c r="YM23" s="201"/>
      <c r="YN23" s="201"/>
      <c r="YO23" s="201"/>
      <c r="YP23" s="201"/>
      <c r="YQ23" s="201"/>
      <c r="YR23" s="201"/>
      <c r="YS23" s="201"/>
      <c r="YT23" s="201"/>
      <c r="YU23" s="201"/>
      <c r="YV23" s="201"/>
      <c r="YW23" s="201"/>
      <c r="YX23" s="201"/>
      <c r="YY23" s="201"/>
      <c r="YZ23" s="201"/>
      <c r="ZA23" s="201"/>
      <c r="ZB23" s="201"/>
      <c r="ZC23" s="201"/>
      <c r="ZD23" s="201"/>
      <c r="ZE23" s="201"/>
      <c r="ZF23" s="201"/>
      <c r="ZG23" s="201"/>
      <c r="ZH23" s="201"/>
      <c r="ZI23" s="201"/>
      <c r="ZJ23" s="201"/>
      <c r="ZK23" s="201"/>
      <c r="ZL23" s="201"/>
      <c r="ZM23" s="201"/>
      <c r="ZN23" s="201"/>
      <c r="ZO23" s="201"/>
      <c r="ZP23" s="201"/>
      <c r="ZQ23" s="201"/>
      <c r="ZR23" s="201"/>
      <c r="ZS23" s="201"/>
      <c r="ZT23" s="201"/>
      <c r="ZU23" s="201"/>
      <c r="ZV23" s="201"/>
      <c r="ZW23" s="201"/>
      <c r="ZX23" s="201"/>
      <c r="ZY23" s="201"/>
      <c r="ZZ23" s="201"/>
      <c r="AAA23" s="201"/>
    </row>
    <row r="24" spans="1:703" s="98" customFormat="1" ht="21" customHeight="1">
      <c r="A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c r="SC24" s="201"/>
      <c r="SD24" s="201"/>
      <c r="SE24" s="201"/>
      <c r="SF24" s="201"/>
      <c r="SG24" s="201"/>
      <c r="SH24" s="201"/>
      <c r="SI24" s="201"/>
      <c r="SJ24" s="201"/>
      <c r="SK24" s="201"/>
      <c r="SL24" s="201"/>
      <c r="SM24" s="201"/>
      <c r="SN24" s="201"/>
      <c r="SO24" s="201"/>
      <c r="SP24" s="201"/>
      <c r="SQ24" s="201"/>
      <c r="SR24" s="201"/>
      <c r="SS24" s="201"/>
      <c r="ST24" s="201"/>
      <c r="SU24" s="201"/>
      <c r="SV24" s="201"/>
      <c r="SW24" s="201"/>
      <c r="SX24" s="201"/>
      <c r="SY24" s="201"/>
      <c r="SZ24" s="201"/>
      <c r="TA24" s="201"/>
      <c r="TB24" s="201"/>
      <c r="TC24" s="201"/>
      <c r="TD24" s="201"/>
      <c r="TE24" s="201"/>
      <c r="TF24" s="201"/>
      <c r="TG24" s="201"/>
      <c r="TH24" s="201"/>
      <c r="TI24" s="201"/>
      <c r="TJ24" s="201"/>
      <c r="TK24" s="201"/>
      <c r="TL24" s="201"/>
      <c r="TM24" s="201"/>
      <c r="TN24" s="201"/>
      <c r="TO24" s="201"/>
      <c r="TP24" s="201"/>
      <c r="TQ24" s="201"/>
      <c r="TR24" s="201"/>
      <c r="TS24" s="201"/>
      <c r="TT24" s="201"/>
      <c r="TU24" s="201"/>
      <c r="TV24" s="201"/>
      <c r="TW24" s="201"/>
      <c r="TX24" s="201"/>
      <c r="TY24" s="201"/>
      <c r="TZ24" s="201"/>
      <c r="UA24" s="201"/>
      <c r="UB24" s="201"/>
      <c r="UC24" s="201"/>
      <c r="UD24" s="201"/>
      <c r="UE24" s="201"/>
      <c r="UF24" s="201"/>
      <c r="UG24" s="201"/>
      <c r="UH24" s="201"/>
      <c r="UI24" s="201"/>
      <c r="UJ24" s="201"/>
      <c r="UK24" s="201"/>
      <c r="UL24" s="201"/>
      <c r="UM24" s="201"/>
      <c r="UN24" s="201"/>
      <c r="UO24" s="201"/>
      <c r="UP24" s="201"/>
      <c r="UQ24" s="201"/>
      <c r="UR24" s="201"/>
      <c r="US24" s="201"/>
      <c r="UT24" s="201"/>
      <c r="UU24" s="201"/>
      <c r="UV24" s="201"/>
      <c r="UW24" s="201"/>
      <c r="UX24" s="201"/>
      <c r="UY24" s="201"/>
      <c r="UZ24" s="201"/>
      <c r="VA24" s="201"/>
      <c r="VB24" s="201"/>
      <c r="VC24" s="201"/>
      <c r="VD24" s="201"/>
      <c r="VE24" s="201"/>
      <c r="VF24" s="201"/>
      <c r="VG24" s="201"/>
      <c r="VH24" s="201"/>
      <c r="VI24" s="201"/>
      <c r="VJ24" s="201"/>
      <c r="VK24" s="201"/>
      <c r="VL24" s="201"/>
      <c r="VM24" s="201"/>
      <c r="VN24" s="201"/>
      <c r="VO24" s="201"/>
      <c r="VP24" s="201"/>
      <c r="VQ24" s="201"/>
      <c r="VR24" s="201"/>
      <c r="VS24" s="201"/>
      <c r="VT24" s="201"/>
      <c r="VU24" s="201"/>
      <c r="VV24" s="201"/>
      <c r="VW24" s="201"/>
      <c r="VX24" s="201"/>
      <c r="VY24" s="201"/>
      <c r="VZ24" s="201"/>
      <c r="WA24" s="201"/>
      <c r="WB24" s="201"/>
      <c r="WC24" s="201"/>
      <c r="WD24" s="201"/>
      <c r="WE24" s="201"/>
      <c r="WF24" s="201"/>
      <c r="WG24" s="201"/>
      <c r="WH24" s="201"/>
      <c r="WI24" s="201"/>
      <c r="WJ24" s="201"/>
      <c r="WK24" s="201"/>
      <c r="WL24" s="201"/>
      <c r="WM24" s="201"/>
      <c r="WN24" s="201"/>
      <c r="WO24" s="201"/>
      <c r="WP24" s="201"/>
      <c r="WQ24" s="201"/>
      <c r="WR24" s="201"/>
      <c r="WS24" s="201"/>
      <c r="WT24" s="201"/>
      <c r="WU24" s="201"/>
      <c r="WV24" s="201"/>
      <c r="WW24" s="201"/>
      <c r="WX24" s="201"/>
      <c r="WY24" s="201"/>
      <c r="WZ24" s="201"/>
      <c r="XA24" s="201"/>
      <c r="XB24" s="201"/>
      <c r="XC24" s="201"/>
      <c r="XD24" s="201"/>
      <c r="XE24" s="201"/>
      <c r="XF24" s="201"/>
      <c r="XG24" s="201"/>
      <c r="XH24" s="201"/>
      <c r="XI24" s="201"/>
      <c r="XJ24" s="201"/>
      <c r="XK24" s="201"/>
      <c r="XL24" s="201"/>
      <c r="XM24" s="201"/>
      <c r="XN24" s="201"/>
      <c r="XO24" s="201"/>
      <c r="XP24" s="201"/>
      <c r="XQ24" s="201"/>
      <c r="XR24" s="201"/>
      <c r="XS24" s="201"/>
      <c r="XT24" s="201"/>
      <c r="XU24" s="201"/>
      <c r="XV24" s="201"/>
      <c r="XW24" s="201"/>
      <c r="XX24" s="201"/>
      <c r="XY24" s="201"/>
      <c r="XZ24" s="201"/>
      <c r="YA24" s="201"/>
      <c r="YB24" s="201"/>
      <c r="YC24" s="201"/>
      <c r="YD24" s="201"/>
      <c r="YE24" s="201"/>
      <c r="YF24" s="201"/>
      <c r="YG24" s="201"/>
      <c r="YH24" s="201"/>
      <c r="YI24" s="201"/>
      <c r="YJ24" s="201"/>
      <c r="YK24" s="201"/>
      <c r="YL24" s="201"/>
      <c r="YM24" s="201"/>
      <c r="YN24" s="201"/>
      <c r="YO24" s="201"/>
      <c r="YP24" s="201"/>
      <c r="YQ24" s="201"/>
      <c r="YR24" s="201"/>
      <c r="YS24" s="201"/>
      <c r="YT24" s="201"/>
      <c r="YU24" s="201"/>
      <c r="YV24" s="201"/>
      <c r="YW24" s="201"/>
      <c r="YX24" s="201"/>
      <c r="YY24" s="201"/>
      <c r="YZ24" s="201"/>
      <c r="ZA24" s="201"/>
      <c r="ZB24" s="201"/>
      <c r="ZC24" s="201"/>
      <c r="ZD24" s="201"/>
      <c r="ZE24" s="201"/>
      <c r="ZF24" s="201"/>
      <c r="ZG24" s="201"/>
      <c r="ZH24" s="201"/>
      <c r="ZI24" s="201"/>
      <c r="ZJ24" s="201"/>
      <c r="ZK24" s="201"/>
      <c r="ZL24" s="201"/>
      <c r="ZM24" s="201"/>
      <c r="ZN24" s="201"/>
      <c r="ZO24" s="201"/>
      <c r="ZP24" s="201"/>
      <c r="ZQ24" s="201"/>
      <c r="ZR24" s="201"/>
      <c r="ZS24" s="201"/>
      <c r="ZT24" s="201"/>
      <c r="ZU24" s="201"/>
      <c r="ZV24" s="201"/>
      <c r="ZW24" s="201"/>
      <c r="ZX24" s="201"/>
      <c r="ZY24" s="201"/>
      <c r="ZZ24" s="201"/>
      <c r="AAA24" s="201"/>
    </row>
    <row r="25" spans="1:703" s="98" customFormat="1" ht="21" customHeight="1">
      <c r="A25" s="201"/>
      <c r="C25" s="972" t="s">
        <v>427</v>
      </c>
      <c r="D25" s="972"/>
      <c r="E25" s="972"/>
      <c r="F25" s="972"/>
      <c r="G25" s="1082" t="str">
        <f>基本情報!$E$20</f>
        <v>202X年度●●研修「●●●」研修業務委託契約</v>
      </c>
      <c r="H25" s="1082"/>
      <c r="I25" s="1082"/>
      <c r="J25" s="1082"/>
      <c r="K25" s="1082"/>
      <c r="L25" s="1082"/>
      <c r="M25" s="1082"/>
      <c r="N25" s="1082"/>
      <c r="O25" s="1082"/>
      <c r="P25" s="1082"/>
      <c r="Q25" s="1082"/>
      <c r="R25" s="1082"/>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c r="KQ25" s="201"/>
      <c r="KR25" s="201"/>
      <c r="KS25" s="201"/>
      <c r="KT25" s="201"/>
      <c r="KU25" s="201"/>
      <c r="KV25" s="201"/>
      <c r="KW25" s="201"/>
      <c r="KX25" s="201"/>
      <c r="KY25" s="201"/>
      <c r="KZ25" s="201"/>
      <c r="LA25" s="201"/>
      <c r="LB25" s="201"/>
      <c r="LC25" s="201"/>
      <c r="LD25" s="201"/>
      <c r="LE25" s="201"/>
      <c r="LF25" s="201"/>
      <c r="LG25" s="201"/>
      <c r="LH25" s="201"/>
      <c r="LI25" s="201"/>
      <c r="LJ25" s="201"/>
      <c r="LK25" s="201"/>
      <c r="LL25" s="201"/>
      <c r="LM25" s="201"/>
      <c r="LN25" s="201"/>
      <c r="LO25" s="201"/>
      <c r="LP25" s="201"/>
      <c r="LQ25" s="201"/>
      <c r="LR25" s="201"/>
      <c r="LS25" s="201"/>
      <c r="LT25" s="201"/>
      <c r="LU25" s="201"/>
      <c r="LV25" s="201"/>
      <c r="LW25" s="201"/>
      <c r="LX25" s="201"/>
      <c r="LY25" s="201"/>
      <c r="LZ25" s="201"/>
      <c r="MA25" s="201"/>
      <c r="MB25" s="201"/>
      <c r="MC25" s="201"/>
      <c r="MD25" s="201"/>
      <c r="ME25" s="201"/>
      <c r="MF25" s="201"/>
      <c r="MG25" s="201"/>
      <c r="MH25" s="201"/>
      <c r="MI25" s="201"/>
      <c r="MJ25" s="201"/>
      <c r="MK25" s="201"/>
      <c r="ML25" s="201"/>
      <c r="MM25" s="201"/>
      <c r="MN25" s="201"/>
      <c r="MO25" s="201"/>
      <c r="MP25" s="201"/>
      <c r="MQ25" s="201"/>
      <c r="MR25" s="201"/>
      <c r="MS25" s="201"/>
      <c r="MT25" s="201"/>
      <c r="MU25" s="201"/>
      <c r="MV25" s="201"/>
      <c r="MW25" s="201"/>
      <c r="MX25" s="201"/>
      <c r="MY25" s="201"/>
      <c r="MZ25" s="201"/>
      <c r="NA25" s="201"/>
      <c r="NB25" s="201"/>
      <c r="NC25" s="201"/>
      <c r="ND25" s="201"/>
      <c r="NE25" s="201"/>
      <c r="NF25" s="201"/>
      <c r="NG25" s="201"/>
      <c r="NH25" s="201"/>
      <c r="NI25" s="201"/>
      <c r="NJ25" s="201"/>
      <c r="NK25" s="201"/>
      <c r="NL25" s="201"/>
      <c r="NM25" s="201"/>
      <c r="NN25" s="201"/>
      <c r="NO25" s="201"/>
      <c r="NP25" s="201"/>
      <c r="NQ25" s="201"/>
      <c r="NR25" s="201"/>
      <c r="NS25" s="201"/>
      <c r="NT25" s="201"/>
      <c r="NU25" s="201"/>
      <c r="NV25" s="201"/>
      <c r="NW25" s="201"/>
      <c r="NX25" s="201"/>
      <c r="NY25" s="201"/>
      <c r="NZ25" s="201"/>
      <c r="OA25" s="201"/>
      <c r="OB25" s="201"/>
      <c r="OC25" s="201"/>
      <c r="OD25" s="201"/>
      <c r="OE25" s="201"/>
      <c r="OF25" s="201"/>
      <c r="OG25" s="201"/>
      <c r="OH25" s="201"/>
      <c r="OI25" s="201"/>
      <c r="OJ25" s="201"/>
      <c r="OK25" s="201"/>
      <c r="OL25" s="201"/>
      <c r="OM25" s="201"/>
      <c r="ON25" s="201"/>
      <c r="OO25" s="201"/>
      <c r="OP25" s="201"/>
      <c r="OQ25" s="201"/>
      <c r="OR25" s="201"/>
      <c r="OS25" s="201"/>
      <c r="OT25" s="201"/>
      <c r="OU25" s="201"/>
      <c r="OV25" s="201"/>
      <c r="OW25" s="201"/>
      <c r="OX25" s="201"/>
      <c r="OY25" s="201"/>
      <c r="OZ25" s="201"/>
      <c r="PA25" s="201"/>
      <c r="PB25" s="201"/>
      <c r="PC25" s="201"/>
      <c r="PD25" s="201"/>
      <c r="PE25" s="201"/>
      <c r="PF25" s="201"/>
      <c r="PG25" s="201"/>
      <c r="PH25" s="201"/>
      <c r="PI25" s="201"/>
      <c r="PJ25" s="201"/>
      <c r="PK25" s="201"/>
      <c r="PL25" s="201"/>
      <c r="PM25" s="201"/>
      <c r="PN25" s="201"/>
      <c r="PO25" s="201"/>
      <c r="PP25" s="201"/>
      <c r="PQ25" s="201"/>
      <c r="PR25" s="201"/>
      <c r="PS25" s="201"/>
      <c r="PT25" s="201"/>
      <c r="PU25" s="201"/>
      <c r="PV25" s="201"/>
      <c r="PW25" s="201"/>
      <c r="PX25" s="201"/>
      <c r="PY25" s="201"/>
      <c r="PZ25" s="201"/>
      <c r="QA25" s="201"/>
      <c r="QB25" s="201"/>
      <c r="QC25" s="201"/>
      <c r="QD25" s="201"/>
      <c r="QE25" s="201"/>
      <c r="QF25" s="201"/>
      <c r="QG25" s="201"/>
      <c r="QH25" s="201"/>
      <c r="QI25" s="201"/>
      <c r="QJ25" s="201"/>
      <c r="QK25" s="201"/>
      <c r="QL25" s="201"/>
      <c r="QM25" s="201"/>
      <c r="QN25" s="201"/>
      <c r="QO25" s="201"/>
      <c r="QP25" s="201"/>
      <c r="QQ25" s="201"/>
      <c r="QR25" s="201"/>
      <c r="QS25" s="201"/>
      <c r="QT25" s="201"/>
      <c r="QU25" s="201"/>
      <c r="QV25" s="201"/>
      <c r="QW25" s="201"/>
      <c r="QX25" s="201"/>
      <c r="QY25" s="201"/>
      <c r="QZ25" s="201"/>
      <c r="RA25" s="201"/>
      <c r="RB25" s="201"/>
      <c r="RC25" s="201"/>
      <c r="RD25" s="201"/>
      <c r="RE25" s="201"/>
      <c r="RF25" s="201"/>
      <c r="RG25" s="201"/>
      <c r="RH25" s="201"/>
      <c r="RI25" s="201"/>
      <c r="RJ25" s="201"/>
      <c r="RK25" s="201"/>
      <c r="RL25" s="201"/>
      <c r="RM25" s="201"/>
      <c r="RN25" s="201"/>
      <c r="RO25" s="201"/>
      <c r="RP25" s="201"/>
      <c r="RQ25" s="201"/>
      <c r="RR25" s="201"/>
      <c r="RS25" s="201"/>
      <c r="RT25" s="201"/>
      <c r="RU25" s="201"/>
      <c r="RV25" s="201"/>
      <c r="RW25" s="201"/>
      <c r="RX25" s="201"/>
      <c r="RY25" s="201"/>
      <c r="RZ25" s="201"/>
      <c r="SA25" s="201"/>
      <c r="SB25" s="201"/>
      <c r="SC25" s="201"/>
      <c r="SD25" s="201"/>
      <c r="SE25" s="201"/>
      <c r="SF25" s="201"/>
      <c r="SG25" s="201"/>
      <c r="SH25" s="201"/>
      <c r="SI25" s="201"/>
      <c r="SJ25" s="201"/>
      <c r="SK25" s="201"/>
      <c r="SL25" s="201"/>
      <c r="SM25" s="201"/>
      <c r="SN25" s="201"/>
      <c r="SO25" s="201"/>
      <c r="SP25" s="201"/>
      <c r="SQ25" s="201"/>
      <c r="SR25" s="201"/>
      <c r="SS25" s="201"/>
      <c r="ST25" s="201"/>
      <c r="SU25" s="201"/>
      <c r="SV25" s="201"/>
      <c r="SW25" s="201"/>
      <c r="SX25" s="201"/>
      <c r="SY25" s="201"/>
      <c r="SZ25" s="201"/>
      <c r="TA25" s="201"/>
      <c r="TB25" s="201"/>
      <c r="TC25" s="201"/>
      <c r="TD25" s="201"/>
      <c r="TE25" s="201"/>
      <c r="TF25" s="201"/>
      <c r="TG25" s="201"/>
      <c r="TH25" s="201"/>
      <c r="TI25" s="201"/>
      <c r="TJ25" s="201"/>
      <c r="TK25" s="201"/>
      <c r="TL25" s="201"/>
      <c r="TM25" s="201"/>
      <c r="TN25" s="201"/>
      <c r="TO25" s="201"/>
      <c r="TP25" s="201"/>
      <c r="TQ25" s="201"/>
      <c r="TR25" s="201"/>
      <c r="TS25" s="201"/>
      <c r="TT25" s="201"/>
      <c r="TU25" s="201"/>
      <c r="TV25" s="201"/>
      <c r="TW25" s="201"/>
      <c r="TX25" s="201"/>
      <c r="TY25" s="201"/>
      <c r="TZ25" s="201"/>
      <c r="UA25" s="201"/>
      <c r="UB25" s="201"/>
      <c r="UC25" s="201"/>
      <c r="UD25" s="201"/>
      <c r="UE25" s="201"/>
      <c r="UF25" s="201"/>
      <c r="UG25" s="201"/>
      <c r="UH25" s="201"/>
      <c r="UI25" s="201"/>
      <c r="UJ25" s="201"/>
      <c r="UK25" s="201"/>
      <c r="UL25" s="201"/>
      <c r="UM25" s="201"/>
      <c r="UN25" s="201"/>
      <c r="UO25" s="201"/>
      <c r="UP25" s="201"/>
      <c r="UQ25" s="201"/>
      <c r="UR25" s="201"/>
      <c r="US25" s="201"/>
      <c r="UT25" s="201"/>
      <c r="UU25" s="201"/>
      <c r="UV25" s="201"/>
      <c r="UW25" s="201"/>
      <c r="UX25" s="201"/>
      <c r="UY25" s="201"/>
      <c r="UZ25" s="201"/>
      <c r="VA25" s="201"/>
      <c r="VB25" s="201"/>
      <c r="VC25" s="201"/>
      <c r="VD25" s="201"/>
      <c r="VE25" s="201"/>
      <c r="VF25" s="201"/>
      <c r="VG25" s="201"/>
      <c r="VH25" s="201"/>
      <c r="VI25" s="201"/>
      <c r="VJ25" s="201"/>
      <c r="VK25" s="201"/>
      <c r="VL25" s="201"/>
      <c r="VM25" s="201"/>
      <c r="VN25" s="201"/>
      <c r="VO25" s="201"/>
      <c r="VP25" s="201"/>
      <c r="VQ25" s="201"/>
      <c r="VR25" s="201"/>
      <c r="VS25" s="201"/>
      <c r="VT25" s="201"/>
      <c r="VU25" s="201"/>
      <c r="VV25" s="201"/>
      <c r="VW25" s="201"/>
      <c r="VX25" s="201"/>
      <c r="VY25" s="201"/>
      <c r="VZ25" s="201"/>
      <c r="WA25" s="201"/>
      <c r="WB25" s="201"/>
      <c r="WC25" s="201"/>
      <c r="WD25" s="201"/>
      <c r="WE25" s="201"/>
      <c r="WF25" s="201"/>
      <c r="WG25" s="201"/>
      <c r="WH25" s="201"/>
      <c r="WI25" s="201"/>
      <c r="WJ25" s="201"/>
      <c r="WK25" s="201"/>
      <c r="WL25" s="201"/>
      <c r="WM25" s="201"/>
      <c r="WN25" s="201"/>
      <c r="WO25" s="201"/>
      <c r="WP25" s="201"/>
      <c r="WQ25" s="201"/>
      <c r="WR25" s="201"/>
      <c r="WS25" s="201"/>
      <c r="WT25" s="201"/>
      <c r="WU25" s="201"/>
      <c r="WV25" s="201"/>
      <c r="WW25" s="201"/>
      <c r="WX25" s="201"/>
      <c r="WY25" s="201"/>
      <c r="WZ25" s="201"/>
      <c r="XA25" s="201"/>
      <c r="XB25" s="201"/>
      <c r="XC25" s="201"/>
      <c r="XD25" s="201"/>
      <c r="XE25" s="201"/>
      <c r="XF25" s="201"/>
      <c r="XG25" s="201"/>
      <c r="XH25" s="201"/>
      <c r="XI25" s="201"/>
      <c r="XJ25" s="201"/>
      <c r="XK25" s="201"/>
      <c r="XL25" s="201"/>
      <c r="XM25" s="201"/>
      <c r="XN25" s="201"/>
      <c r="XO25" s="201"/>
      <c r="XP25" s="201"/>
      <c r="XQ25" s="201"/>
      <c r="XR25" s="201"/>
      <c r="XS25" s="201"/>
      <c r="XT25" s="201"/>
      <c r="XU25" s="201"/>
      <c r="XV25" s="201"/>
      <c r="XW25" s="201"/>
      <c r="XX25" s="201"/>
      <c r="XY25" s="201"/>
      <c r="XZ25" s="201"/>
      <c r="YA25" s="201"/>
      <c r="YB25" s="201"/>
      <c r="YC25" s="201"/>
      <c r="YD25" s="201"/>
      <c r="YE25" s="201"/>
      <c r="YF25" s="201"/>
      <c r="YG25" s="201"/>
      <c r="YH25" s="201"/>
      <c r="YI25" s="201"/>
      <c r="YJ25" s="201"/>
      <c r="YK25" s="201"/>
      <c r="YL25" s="201"/>
      <c r="YM25" s="201"/>
      <c r="YN25" s="201"/>
      <c r="YO25" s="201"/>
      <c r="YP25" s="201"/>
      <c r="YQ25" s="201"/>
      <c r="YR25" s="201"/>
      <c r="YS25" s="201"/>
      <c r="YT25" s="201"/>
      <c r="YU25" s="201"/>
      <c r="YV25" s="201"/>
      <c r="YW25" s="201"/>
      <c r="YX25" s="201"/>
      <c r="YY25" s="201"/>
      <c r="YZ25" s="201"/>
      <c r="ZA25" s="201"/>
      <c r="ZB25" s="201"/>
      <c r="ZC25" s="201"/>
      <c r="ZD25" s="201"/>
      <c r="ZE25" s="201"/>
      <c r="ZF25" s="201"/>
      <c r="ZG25" s="201"/>
      <c r="ZH25" s="201"/>
      <c r="ZI25" s="201"/>
      <c r="ZJ25" s="201"/>
      <c r="ZK25" s="201"/>
      <c r="ZL25" s="201"/>
      <c r="ZM25" s="201"/>
      <c r="ZN25" s="201"/>
      <c r="ZO25" s="201"/>
      <c r="ZP25" s="201"/>
      <c r="ZQ25" s="201"/>
      <c r="ZR25" s="201"/>
      <c r="ZS25" s="201"/>
      <c r="ZT25" s="201"/>
      <c r="ZU25" s="201"/>
      <c r="ZV25" s="201"/>
      <c r="ZW25" s="201"/>
      <c r="ZX25" s="201"/>
      <c r="ZY25" s="201"/>
      <c r="ZZ25" s="201"/>
      <c r="AAA25" s="201"/>
    </row>
    <row r="26" spans="1:703" s="98" customFormat="1" ht="21" customHeight="1">
      <c r="A26" s="201"/>
      <c r="D26" s="748"/>
      <c r="E26" s="748"/>
      <c r="F26" s="748"/>
      <c r="G26" s="1082"/>
      <c r="H26" s="1082"/>
      <c r="I26" s="1082"/>
      <c r="J26" s="1082"/>
      <c r="K26" s="1082"/>
      <c r="L26" s="1082"/>
      <c r="M26" s="1082"/>
      <c r="N26" s="1082"/>
      <c r="O26" s="1082"/>
      <c r="P26" s="1082"/>
      <c r="Q26" s="1082"/>
      <c r="R26" s="1082"/>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c r="KQ26" s="201"/>
      <c r="KR26" s="201"/>
      <c r="KS26" s="201"/>
      <c r="KT26" s="201"/>
      <c r="KU26" s="201"/>
      <c r="KV26" s="201"/>
      <c r="KW26" s="201"/>
      <c r="KX26" s="201"/>
      <c r="KY26" s="201"/>
      <c r="KZ26" s="201"/>
      <c r="LA26" s="201"/>
      <c r="LB26" s="201"/>
      <c r="LC26" s="201"/>
      <c r="LD26" s="201"/>
      <c r="LE26" s="201"/>
      <c r="LF26" s="201"/>
      <c r="LG26" s="201"/>
      <c r="LH26" s="201"/>
      <c r="LI26" s="201"/>
      <c r="LJ26" s="201"/>
      <c r="LK26" s="201"/>
      <c r="LL26" s="201"/>
      <c r="LM26" s="201"/>
      <c r="LN26" s="201"/>
      <c r="LO26" s="201"/>
      <c r="LP26" s="201"/>
      <c r="LQ26" s="201"/>
      <c r="LR26" s="201"/>
      <c r="LS26" s="201"/>
      <c r="LT26" s="201"/>
      <c r="LU26" s="201"/>
      <c r="LV26" s="201"/>
      <c r="LW26" s="201"/>
      <c r="LX26" s="201"/>
      <c r="LY26" s="201"/>
      <c r="LZ26" s="201"/>
      <c r="MA26" s="201"/>
      <c r="MB26" s="201"/>
      <c r="MC26" s="201"/>
      <c r="MD26" s="201"/>
      <c r="ME26" s="201"/>
      <c r="MF26" s="201"/>
      <c r="MG26" s="201"/>
      <c r="MH26" s="201"/>
      <c r="MI26" s="201"/>
      <c r="MJ26" s="201"/>
      <c r="MK26" s="201"/>
      <c r="ML26" s="201"/>
      <c r="MM26" s="201"/>
      <c r="MN26" s="201"/>
      <c r="MO26" s="201"/>
      <c r="MP26" s="201"/>
      <c r="MQ26" s="201"/>
      <c r="MR26" s="201"/>
      <c r="MS26" s="201"/>
      <c r="MT26" s="201"/>
      <c r="MU26" s="201"/>
      <c r="MV26" s="201"/>
      <c r="MW26" s="201"/>
      <c r="MX26" s="201"/>
      <c r="MY26" s="201"/>
      <c r="MZ26" s="201"/>
      <c r="NA26" s="201"/>
      <c r="NB26" s="201"/>
      <c r="NC26" s="201"/>
      <c r="ND26" s="201"/>
      <c r="NE26" s="201"/>
      <c r="NF26" s="201"/>
      <c r="NG26" s="201"/>
      <c r="NH26" s="201"/>
      <c r="NI26" s="201"/>
      <c r="NJ26" s="201"/>
      <c r="NK26" s="201"/>
      <c r="NL26" s="201"/>
      <c r="NM26" s="201"/>
      <c r="NN26" s="201"/>
      <c r="NO26" s="201"/>
      <c r="NP26" s="201"/>
      <c r="NQ26" s="201"/>
      <c r="NR26" s="201"/>
      <c r="NS26" s="201"/>
      <c r="NT26" s="201"/>
      <c r="NU26" s="201"/>
      <c r="NV26" s="201"/>
      <c r="NW26" s="201"/>
      <c r="NX26" s="201"/>
      <c r="NY26" s="201"/>
      <c r="NZ26" s="201"/>
      <c r="OA26" s="201"/>
      <c r="OB26" s="201"/>
      <c r="OC26" s="201"/>
      <c r="OD26" s="201"/>
      <c r="OE26" s="201"/>
      <c r="OF26" s="201"/>
      <c r="OG26" s="201"/>
      <c r="OH26" s="201"/>
      <c r="OI26" s="201"/>
      <c r="OJ26" s="201"/>
      <c r="OK26" s="201"/>
      <c r="OL26" s="201"/>
      <c r="OM26" s="201"/>
      <c r="ON26" s="201"/>
      <c r="OO26" s="201"/>
      <c r="OP26" s="201"/>
      <c r="OQ26" s="201"/>
      <c r="OR26" s="201"/>
      <c r="OS26" s="201"/>
      <c r="OT26" s="201"/>
      <c r="OU26" s="201"/>
      <c r="OV26" s="201"/>
      <c r="OW26" s="201"/>
      <c r="OX26" s="201"/>
      <c r="OY26" s="201"/>
      <c r="OZ26" s="201"/>
      <c r="PA26" s="201"/>
      <c r="PB26" s="201"/>
      <c r="PC26" s="201"/>
      <c r="PD26" s="201"/>
      <c r="PE26" s="201"/>
      <c r="PF26" s="201"/>
      <c r="PG26" s="201"/>
      <c r="PH26" s="201"/>
      <c r="PI26" s="201"/>
      <c r="PJ26" s="201"/>
      <c r="PK26" s="201"/>
      <c r="PL26" s="201"/>
      <c r="PM26" s="201"/>
      <c r="PN26" s="201"/>
      <c r="PO26" s="201"/>
      <c r="PP26" s="201"/>
      <c r="PQ26" s="201"/>
      <c r="PR26" s="201"/>
      <c r="PS26" s="201"/>
      <c r="PT26" s="201"/>
      <c r="PU26" s="201"/>
      <c r="PV26" s="201"/>
      <c r="PW26" s="201"/>
      <c r="PX26" s="201"/>
      <c r="PY26" s="201"/>
      <c r="PZ26" s="201"/>
      <c r="QA26" s="201"/>
      <c r="QB26" s="201"/>
      <c r="QC26" s="201"/>
      <c r="QD26" s="201"/>
      <c r="QE26" s="201"/>
      <c r="QF26" s="201"/>
      <c r="QG26" s="201"/>
      <c r="QH26" s="201"/>
      <c r="QI26" s="201"/>
      <c r="QJ26" s="201"/>
      <c r="QK26" s="201"/>
      <c r="QL26" s="201"/>
      <c r="QM26" s="201"/>
      <c r="QN26" s="201"/>
      <c r="QO26" s="201"/>
      <c r="QP26" s="201"/>
      <c r="QQ26" s="201"/>
      <c r="QR26" s="201"/>
      <c r="QS26" s="201"/>
      <c r="QT26" s="201"/>
      <c r="QU26" s="201"/>
      <c r="QV26" s="201"/>
      <c r="QW26" s="201"/>
      <c r="QX26" s="201"/>
      <c r="QY26" s="201"/>
      <c r="QZ26" s="201"/>
      <c r="RA26" s="201"/>
      <c r="RB26" s="201"/>
      <c r="RC26" s="201"/>
      <c r="RD26" s="201"/>
      <c r="RE26" s="201"/>
      <c r="RF26" s="201"/>
      <c r="RG26" s="201"/>
      <c r="RH26" s="201"/>
      <c r="RI26" s="201"/>
      <c r="RJ26" s="201"/>
      <c r="RK26" s="201"/>
      <c r="RL26" s="201"/>
      <c r="RM26" s="201"/>
      <c r="RN26" s="201"/>
      <c r="RO26" s="201"/>
      <c r="RP26" s="201"/>
      <c r="RQ26" s="201"/>
      <c r="RR26" s="201"/>
      <c r="RS26" s="201"/>
      <c r="RT26" s="201"/>
      <c r="RU26" s="201"/>
      <c r="RV26" s="201"/>
      <c r="RW26" s="201"/>
      <c r="RX26" s="201"/>
      <c r="RY26" s="201"/>
      <c r="RZ26" s="201"/>
      <c r="SA26" s="201"/>
      <c r="SB26" s="201"/>
      <c r="SC26" s="201"/>
      <c r="SD26" s="201"/>
      <c r="SE26" s="201"/>
      <c r="SF26" s="201"/>
      <c r="SG26" s="201"/>
      <c r="SH26" s="201"/>
      <c r="SI26" s="201"/>
      <c r="SJ26" s="201"/>
      <c r="SK26" s="201"/>
      <c r="SL26" s="201"/>
      <c r="SM26" s="201"/>
      <c r="SN26" s="201"/>
      <c r="SO26" s="201"/>
      <c r="SP26" s="201"/>
      <c r="SQ26" s="201"/>
      <c r="SR26" s="201"/>
      <c r="SS26" s="201"/>
      <c r="ST26" s="201"/>
      <c r="SU26" s="201"/>
      <c r="SV26" s="201"/>
      <c r="SW26" s="201"/>
      <c r="SX26" s="201"/>
      <c r="SY26" s="201"/>
      <c r="SZ26" s="201"/>
      <c r="TA26" s="201"/>
      <c r="TB26" s="201"/>
      <c r="TC26" s="201"/>
      <c r="TD26" s="201"/>
      <c r="TE26" s="201"/>
      <c r="TF26" s="201"/>
      <c r="TG26" s="201"/>
      <c r="TH26" s="201"/>
      <c r="TI26" s="201"/>
      <c r="TJ26" s="201"/>
      <c r="TK26" s="201"/>
      <c r="TL26" s="201"/>
      <c r="TM26" s="201"/>
      <c r="TN26" s="201"/>
      <c r="TO26" s="201"/>
      <c r="TP26" s="201"/>
      <c r="TQ26" s="201"/>
      <c r="TR26" s="201"/>
      <c r="TS26" s="201"/>
      <c r="TT26" s="201"/>
      <c r="TU26" s="201"/>
      <c r="TV26" s="201"/>
      <c r="TW26" s="201"/>
      <c r="TX26" s="201"/>
      <c r="TY26" s="201"/>
      <c r="TZ26" s="201"/>
      <c r="UA26" s="201"/>
      <c r="UB26" s="201"/>
      <c r="UC26" s="201"/>
      <c r="UD26" s="201"/>
      <c r="UE26" s="201"/>
      <c r="UF26" s="201"/>
      <c r="UG26" s="201"/>
      <c r="UH26" s="201"/>
      <c r="UI26" s="201"/>
      <c r="UJ26" s="201"/>
      <c r="UK26" s="201"/>
      <c r="UL26" s="201"/>
      <c r="UM26" s="201"/>
      <c r="UN26" s="201"/>
      <c r="UO26" s="201"/>
      <c r="UP26" s="201"/>
      <c r="UQ26" s="201"/>
      <c r="UR26" s="201"/>
      <c r="US26" s="201"/>
      <c r="UT26" s="201"/>
      <c r="UU26" s="201"/>
      <c r="UV26" s="201"/>
      <c r="UW26" s="201"/>
      <c r="UX26" s="201"/>
      <c r="UY26" s="201"/>
      <c r="UZ26" s="201"/>
      <c r="VA26" s="201"/>
      <c r="VB26" s="201"/>
      <c r="VC26" s="201"/>
      <c r="VD26" s="201"/>
      <c r="VE26" s="201"/>
      <c r="VF26" s="201"/>
      <c r="VG26" s="201"/>
      <c r="VH26" s="201"/>
      <c r="VI26" s="201"/>
      <c r="VJ26" s="201"/>
      <c r="VK26" s="201"/>
      <c r="VL26" s="201"/>
      <c r="VM26" s="201"/>
      <c r="VN26" s="201"/>
      <c r="VO26" s="201"/>
      <c r="VP26" s="201"/>
      <c r="VQ26" s="201"/>
      <c r="VR26" s="201"/>
      <c r="VS26" s="201"/>
      <c r="VT26" s="201"/>
      <c r="VU26" s="201"/>
      <c r="VV26" s="201"/>
      <c r="VW26" s="201"/>
      <c r="VX26" s="201"/>
      <c r="VY26" s="201"/>
      <c r="VZ26" s="201"/>
      <c r="WA26" s="201"/>
      <c r="WB26" s="201"/>
      <c r="WC26" s="201"/>
      <c r="WD26" s="201"/>
      <c r="WE26" s="201"/>
      <c r="WF26" s="201"/>
      <c r="WG26" s="201"/>
      <c r="WH26" s="201"/>
      <c r="WI26" s="201"/>
      <c r="WJ26" s="201"/>
      <c r="WK26" s="201"/>
      <c r="WL26" s="201"/>
      <c r="WM26" s="201"/>
      <c r="WN26" s="201"/>
      <c r="WO26" s="201"/>
      <c r="WP26" s="201"/>
      <c r="WQ26" s="201"/>
      <c r="WR26" s="201"/>
      <c r="WS26" s="201"/>
      <c r="WT26" s="201"/>
      <c r="WU26" s="201"/>
      <c r="WV26" s="201"/>
      <c r="WW26" s="201"/>
      <c r="WX26" s="201"/>
      <c r="WY26" s="201"/>
      <c r="WZ26" s="201"/>
      <c r="XA26" s="201"/>
      <c r="XB26" s="201"/>
      <c r="XC26" s="201"/>
      <c r="XD26" s="201"/>
      <c r="XE26" s="201"/>
      <c r="XF26" s="201"/>
      <c r="XG26" s="201"/>
      <c r="XH26" s="201"/>
      <c r="XI26" s="201"/>
      <c r="XJ26" s="201"/>
      <c r="XK26" s="201"/>
      <c r="XL26" s="201"/>
      <c r="XM26" s="201"/>
      <c r="XN26" s="201"/>
      <c r="XO26" s="201"/>
      <c r="XP26" s="201"/>
      <c r="XQ26" s="201"/>
      <c r="XR26" s="201"/>
      <c r="XS26" s="201"/>
      <c r="XT26" s="201"/>
      <c r="XU26" s="201"/>
      <c r="XV26" s="201"/>
      <c r="XW26" s="201"/>
      <c r="XX26" s="201"/>
      <c r="XY26" s="201"/>
      <c r="XZ26" s="201"/>
      <c r="YA26" s="201"/>
      <c r="YB26" s="201"/>
      <c r="YC26" s="201"/>
      <c r="YD26" s="201"/>
      <c r="YE26" s="201"/>
      <c r="YF26" s="201"/>
      <c r="YG26" s="201"/>
      <c r="YH26" s="201"/>
      <c r="YI26" s="201"/>
      <c r="YJ26" s="201"/>
      <c r="YK26" s="201"/>
      <c r="YL26" s="201"/>
      <c r="YM26" s="201"/>
      <c r="YN26" s="201"/>
      <c r="YO26" s="201"/>
      <c r="YP26" s="201"/>
      <c r="YQ26" s="201"/>
      <c r="YR26" s="201"/>
      <c r="YS26" s="201"/>
      <c r="YT26" s="201"/>
      <c r="YU26" s="201"/>
      <c r="YV26" s="201"/>
      <c r="YW26" s="201"/>
      <c r="YX26" s="201"/>
      <c r="YY26" s="201"/>
      <c r="YZ26" s="201"/>
      <c r="ZA26" s="201"/>
      <c r="ZB26" s="201"/>
      <c r="ZC26" s="201"/>
      <c r="ZD26" s="201"/>
      <c r="ZE26" s="201"/>
      <c r="ZF26" s="201"/>
      <c r="ZG26" s="201"/>
      <c r="ZH26" s="201"/>
      <c r="ZI26" s="201"/>
      <c r="ZJ26" s="201"/>
      <c r="ZK26" s="201"/>
      <c r="ZL26" s="201"/>
      <c r="ZM26" s="201"/>
      <c r="ZN26" s="201"/>
      <c r="ZO26" s="201"/>
      <c r="ZP26" s="201"/>
      <c r="ZQ26" s="201"/>
      <c r="ZR26" s="201"/>
      <c r="ZS26" s="201"/>
      <c r="ZT26" s="201"/>
      <c r="ZU26" s="201"/>
      <c r="ZV26" s="201"/>
      <c r="ZW26" s="201"/>
      <c r="ZX26" s="201"/>
      <c r="ZY26" s="201"/>
      <c r="ZZ26" s="201"/>
      <c r="AAA26" s="201"/>
    </row>
    <row r="27" spans="1:703" s="98" customFormat="1" ht="21" customHeight="1">
      <c r="A27" s="201"/>
      <c r="C27" s="972" t="s">
        <v>136</v>
      </c>
      <c r="D27" s="972"/>
      <c r="E27" s="972"/>
      <c r="F27" s="972"/>
      <c r="G27" s="973">
        <f>基本情報!$E$25</f>
        <v>0</v>
      </c>
      <c r="H27" s="973"/>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c r="MS27" s="201"/>
      <c r="MT27" s="201"/>
      <c r="MU27" s="201"/>
      <c r="MV27" s="201"/>
      <c r="MW27" s="201"/>
      <c r="MX27" s="201"/>
      <c r="MY27" s="201"/>
      <c r="MZ27" s="201"/>
      <c r="NA27" s="201"/>
      <c r="NB27" s="201"/>
      <c r="NC27" s="201"/>
      <c r="ND27" s="201"/>
      <c r="NE27" s="201"/>
      <c r="NF27" s="201"/>
      <c r="NG27" s="201"/>
      <c r="NH27" s="201"/>
      <c r="NI27" s="201"/>
      <c r="NJ27" s="201"/>
      <c r="NK27" s="201"/>
      <c r="NL27" s="201"/>
      <c r="NM27" s="201"/>
      <c r="NN27" s="201"/>
      <c r="NO27" s="201"/>
      <c r="NP27" s="201"/>
      <c r="NQ27" s="201"/>
      <c r="NR27" s="201"/>
      <c r="NS27" s="201"/>
      <c r="NT27" s="201"/>
      <c r="NU27" s="201"/>
      <c r="NV27" s="201"/>
      <c r="NW27" s="201"/>
      <c r="NX27" s="201"/>
      <c r="NY27" s="201"/>
      <c r="NZ27" s="201"/>
      <c r="OA27" s="201"/>
      <c r="OB27" s="201"/>
      <c r="OC27" s="201"/>
      <c r="OD27" s="201"/>
      <c r="OE27" s="201"/>
      <c r="OF27" s="201"/>
      <c r="OG27" s="201"/>
      <c r="OH27" s="201"/>
      <c r="OI27" s="201"/>
      <c r="OJ27" s="201"/>
      <c r="OK27" s="201"/>
      <c r="OL27" s="201"/>
      <c r="OM27" s="201"/>
      <c r="ON27" s="201"/>
      <c r="OO27" s="201"/>
      <c r="OP27" s="201"/>
      <c r="OQ27" s="201"/>
      <c r="OR27" s="201"/>
      <c r="OS27" s="201"/>
      <c r="OT27" s="201"/>
      <c r="OU27" s="201"/>
      <c r="OV27" s="201"/>
      <c r="OW27" s="201"/>
      <c r="OX27" s="201"/>
      <c r="OY27" s="201"/>
      <c r="OZ27" s="201"/>
      <c r="PA27" s="201"/>
      <c r="PB27" s="201"/>
      <c r="PC27" s="201"/>
      <c r="PD27" s="201"/>
      <c r="PE27" s="201"/>
      <c r="PF27" s="201"/>
      <c r="PG27" s="201"/>
      <c r="PH27" s="201"/>
      <c r="PI27" s="201"/>
      <c r="PJ27" s="201"/>
      <c r="PK27" s="201"/>
      <c r="PL27" s="201"/>
      <c r="PM27" s="201"/>
      <c r="PN27" s="201"/>
      <c r="PO27" s="201"/>
      <c r="PP27" s="201"/>
      <c r="PQ27" s="201"/>
      <c r="PR27" s="201"/>
      <c r="PS27" s="201"/>
      <c r="PT27" s="201"/>
      <c r="PU27" s="201"/>
      <c r="PV27" s="201"/>
      <c r="PW27" s="201"/>
      <c r="PX27" s="201"/>
      <c r="PY27" s="201"/>
      <c r="PZ27" s="201"/>
      <c r="QA27" s="201"/>
      <c r="QB27" s="201"/>
      <c r="QC27" s="201"/>
      <c r="QD27" s="201"/>
      <c r="QE27" s="201"/>
      <c r="QF27" s="201"/>
      <c r="QG27" s="201"/>
      <c r="QH27" s="201"/>
      <c r="QI27" s="201"/>
      <c r="QJ27" s="201"/>
      <c r="QK27" s="201"/>
      <c r="QL27" s="201"/>
      <c r="QM27" s="201"/>
      <c r="QN27" s="201"/>
      <c r="QO27" s="201"/>
      <c r="QP27" s="201"/>
      <c r="QQ27" s="201"/>
      <c r="QR27" s="201"/>
      <c r="QS27" s="201"/>
      <c r="QT27" s="201"/>
      <c r="QU27" s="201"/>
      <c r="QV27" s="201"/>
      <c r="QW27" s="201"/>
      <c r="QX27" s="201"/>
      <c r="QY27" s="201"/>
      <c r="QZ27" s="201"/>
      <c r="RA27" s="201"/>
      <c r="RB27" s="201"/>
      <c r="RC27" s="201"/>
      <c r="RD27" s="201"/>
      <c r="RE27" s="201"/>
      <c r="RF27" s="201"/>
      <c r="RG27" s="201"/>
      <c r="RH27" s="201"/>
      <c r="RI27" s="201"/>
      <c r="RJ27" s="201"/>
      <c r="RK27" s="201"/>
      <c r="RL27" s="201"/>
      <c r="RM27" s="201"/>
      <c r="RN27" s="201"/>
      <c r="RO27" s="201"/>
      <c r="RP27" s="201"/>
      <c r="RQ27" s="201"/>
      <c r="RR27" s="201"/>
      <c r="RS27" s="201"/>
      <c r="RT27" s="201"/>
      <c r="RU27" s="201"/>
      <c r="RV27" s="201"/>
      <c r="RW27" s="201"/>
      <c r="RX27" s="201"/>
      <c r="RY27" s="201"/>
      <c r="RZ27" s="201"/>
      <c r="SA27" s="201"/>
      <c r="SB27" s="201"/>
      <c r="SC27" s="201"/>
      <c r="SD27" s="201"/>
      <c r="SE27" s="201"/>
      <c r="SF27" s="201"/>
      <c r="SG27" s="201"/>
      <c r="SH27" s="201"/>
      <c r="SI27" s="201"/>
      <c r="SJ27" s="201"/>
      <c r="SK27" s="201"/>
      <c r="SL27" s="201"/>
      <c r="SM27" s="201"/>
      <c r="SN27" s="201"/>
      <c r="SO27" s="201"/>
      <c r="SP27" s="201"/>
      <c r="SQ27" s="201"/>
      <c r="SR27" s="201"/>
      <c r="SS27" s="201"/>
      <c r="ST27" s="201"/>
      <c r="SU27" s="201"/>
      <c r="SV27" s="201"/>
      <c r="SW27" s="201"/>
      <c r="SX27" s="201"/>
      <c r="SY27" s="201"/>
      <c r="SZ27" s="201"/>
      <c r="TA27" s="201"/>
      <c r="TB27" s="201"/>
      <c r="TC27" s="201"/>
      <c r="TD27" s="201"/>
      <c r="TE27" s="201"/>
      <c r="TF27" s="201"/>
      <c r="TG27" s="201"/>
      <c r="TH27" s="201"/>
      <c r="TI27" s="201"/>
      <c r="TJ27" s="201"/>
      <c r="TK27" s="201"/>
      <c r="TL27" s="201"/>
      <c r="TM27" s="201"/>
      <c r="TN27" s="201"/>
      <c r="TO27" s="201"/>
      <c r="TP27" s="201"/>
      <c r="TQ27" s="201"/>
      <c r="TR27" s="201"/>
      <c r="TS27" s="201"/>
      <c r="TT27" s="201"/>
      <c r="TU27" s="201"/>
      <c r="TV27" s="201"/>
      <c r="TW27" s="201"/>
      <c r="TX27" s="201"/>
      <c r="TY27" s="201"/>
      <c r="TZ27" s="201"/>
      <c r="UA27" s="201"/>
      <c r="UB27" s="201"/>
      <c r="UC27" s="201"/>
      <c r="UD27" s="201"/>
      <c r="UE27" s="201"/>
      <c r="UF27" s="201"/>
      <c r="UG27" s="201"/>
      <c r="UH27" s="201"/>
      <c r="UI27" s="201"/>
      <c r="UJ27" s="201"/>
      <c r="UK27" s="201"/>
      <c r="UL27" s="201"/>
      <c r="UM27" s="201"/>
      <c r="UN27" s="201"/>
      <c r="UO27" s="201"/>
      <c r="UP27" s="201"/>
      <c r="UQ27" s="201"/>
      <c r="UR27" s="201"/>
      <c r="US27" s="201"/>
      <c r="UT27" s="201"/>
      <c r="UU27" s="201"/>
      <c r="UV27" s="201"/>
      <c r="UW27" s="201"/>
      <c r="UX27" s="201"/>
      <c r="UY27" s="201"/>
      <c r="UZ27" s="201"/>
      <c r="VA27" s="201"/>
      <c r="VB27" s="201"/>
      <c r="VC27" s="201"/>
      <c r="VD27" s="201"/>
      <c r="VE27" s="201"/>
      <c r="VF27" s="201"/>
      <c r="VG27" s="201"/>
      <c r="VH27" s="201"/>
      <c r="VI27" s="201"/>
      <c r="VJ27" s="201"/>
      <c r="VK27" s="201"/>
      <c r="VL27" s="201"/>
      <c r="VM27" s="201"/>
      <c r="VN27" s="201"/>
      <c r="VO27" s="201"/>
      <c r="VP27" s="201"/>
      <c r="VQ27" s="201"/>
      <c r="VR27" s="201"/>
      <c r="VS27" s="201"/>
      <c r="VT27" s="201"/>
      <c r="VU27" s="201"/>
      <c r="VV27" s="201"/>
      <c r="VW27" s="201"/>
      <c r="VX27" s="201"/>
      <c r="VY27" s="201"/>
      <c r="VZ27" s="201"/>
      <c r="WA27" s="201"/>
      <c r="WB27" s="201"/>
      <c r="WC27" s="201"/>
      <c r="WD27" s="201"/>
      <c r="WE27" s="201"/>
      <c r="WF27" s="201"/>
      <c r="WG27" s="201"/>
      <c r="WH27" s="201"/>
      <c r="WI27" s="201"/>
      <c r="WJ27" s="201"/>
      <c r="WK27" s="201"/>
      <c r="WL27" s="201"/>
      <c r="WM27" s="201"/>
      <c r="WN27" s="201"/>
      <c r="WO27" s="201"/>
      <c r="WP27" s="201"/>
      <c r="WQ27" s="201"/>
      <c r="WR27" s="201"/>
      <c r="WS27" s="201"/>
      <c r="WT27" s="201"/>
      <c r="WU27" s="201"/>
      <c r="WV27" s="201"/>
      <c r="WW27" s="201"/>
      <c r="WX27" s="201"/>
      <c r="WY27" s="201"/>
      <c r="WZ27" s="201"/>
      <c r="XA27" s="201"/>
      <c r="XB27" s="201"/>
      <c r="XC27" s="201"/>
      <c r="XD27" s="201"/>
      <c r="XE27" s="201"/>
      <c r="XF27" s="201"/>
      <c r="XG27" s="201"/>
      <c r="XH27" s="201"/>
      <c r="XI27" s="201"/>
      <c r="XJ27" s="201"/>
      <c r="XK27" s="201"/>
      <c r="XL27" s="201"/>
      <c r="XM27" s="201"/>
      <c r="XN27" s="201"/>
      <c r="XO27" s="201"/>
      <c r="XP27" s="201"/>
      <c r="XQ27" s="201"/>
      <c r="XR27" s="201"/>
      <c r="XS27" s="201"/>
      <c r="XT27" s="201"/>
      <c r="XU27" s="201"/>
      <c r="XV27" s="201"/>
      <c r="XW27" s="201"/>
      <c r="XX27" s="201"/>
      <c r="XY27" s="201"/>
      <c r="XZ27" s="201"/>
      <c r="YA27" s="201"/>
      <c r="YB27" s="201"/>
      <c r="YC27" s="201"/>
      <c r="YD27" s="201"/>
      <c r="YE27" s="201"/>
      <c r="YF27" s="201"/>
      <c r="YG27" s="201"/>
      <c r="YH27" s="201"/>
      <c r="YI27" s="201"/>
      <c r="YJ27" s="201"/>
      <c r="YK27" s="201"/>
      <c r="YL27" s="201"/>
      <c r="YM27" s="201"/>
      <c r="YN27" s="201"/>
      <c r="YO27" s="201"/>
      <c r="YP27" s="201"/>
      <c r="YQ27" s="201"/>
      <c r="YR27" s="201"/>
      <c r="YS27" s="201"/>
      <c r="YT27" s="201"/>
      <c r="YU27" s="201"/>
      <c r="YV27" s="201"/>
      <c r="YW27" s="201"/>
      <c r="YX27" s="201"/>
      <c r="YY27" s="201"/>
      <c r="YZ27" s="201"/>
      <c r="ZA27" s="201"/>
      <c r="ZB27" s="201"/>
      <c r="ZC27" s="201"/>
      <c r="ZD27" s="201"/>
      <c r="ZE27" s="201"/>
      <c r="ZF27" s="201"/>
      <c r="ZG27" s="201"/>
      <c r="ZH27" s="201"/>
      <c r="ZI27" s="201"/>
      <c r="ZJ27" s="201"/>
      <c r="ZK27" s="201"/>
      <c r="ZL27" s="201"/>
      <c r="ZM27" s="201"/>
      <c r="ZN27" s="201"/>
      <c r="ZO27" s="201"/>
      <c r="ZP27" s="201"/>
      <c r="ZQ27" s="201"/>
      <c r="ZR27" s="201"/>
      <c r="ZS27" s="201"/>
      <c r="ZT27" s="201"/>
      <c r="ZU27" s="201"/>
      <c r="ZV27" s="201"/>
      <c r="ZW27" s="201"/>
      <c r="ZX27" s="201"/>
      <c r="ZY27" s="201"/>
      <c r="ZZ27" s="201"/>
      <c r="AAA27" s="201"/>
    </row>
    <row r="28" spans="1:703" s="98" customFormat="1" ht="21" customHeight="1">
      <c r="A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c r="KQ28" s="201"/>
      <c r="KR28" s="201"/>
      <c r="KS28" s="201"/>
      <c r="KT28" s="201"/>
      <c r="KU28" s="201"/>
      <c r="KV28" s="201"/>
      <c r="KW28" s="201"/>
      <c r="KX28" s="201"/>
      <c r="KY28" s="201"/>
      <c r="KZ28" s="201"/>
      <c r="LA28" s="201"/>
      <c r="LB28" s="201"/>
      <c r="LC28" s="201"/>
      <c r="LD28" s="201"/>
      <c r="LE28" s="201"/>
      <c r="LF28" s="201"/>
      <c r="LG28" s="201"/>
      <c r="LH28" s="201"/>
      <c r="LI28" s="201"/>
      <c r="LJ28" s="201"/>
      <c r="LK28" s="201"/>
      <c r="LL28" s="201"/>
      <c r="LM28" s="201"/>
      <c r="LN28" s="201"/>
      <c r="LO28" s="201"/>
      <c r="LP28" s="201"/>
      <c r="LQ28" s="201"/>
      <c r="LR28" s="201"/>
      <c r="LS28" s="201"/>
      <c r="LT28" s="201"/>
      <c r="LU28" s="201"/>
      <c r="LV28" s="201"/>
      <c r="LW28" s="201"/>
      <c r="LX28" s="201"/>
      <c r="LY28" s="201"/>
      <c r="LZ28" s="201"/>
      <c r="MA28" s="201"/>
      <c r="MB28" s="201"/>
      <c r="MC28" s="201"/>
      <c r="MD28" s="201"/>
      <c r="ME28" s="201"/>
      <c r="MF28" s="201"/>
      <c r="MG28" s="201"/>
      <c r="MH28" s="201"/>
      <c r="MI28" s="201"/>
      <c r="MJ28" s="201"/>
      <c r="MK28" s="201"/>
      <c r="ML28" s="201"/>
      <c r="MM28" s="201"/>
      <c r="MN28" s="201"/>
      <c r="MO28" s="201"/>
      <c r="MP28" s="201"/>
      <c r="MQ28" s="201"/>
      <c r="MR28" s="201"/>
      <c r="MS28" s="201"/>
      <c r="MT28" s="201"/>
      <c r="MU28" s="201"/>
      <c r="MV28" s="201"/>
      <c r="MW28" s="201"/>
      <c r="MX28" s="201"/>
      <c r="MY28" s="201"/>
      <c r="MZ28" s="201"/>
      <c r="NA28" s="201"/>
      <c r="NB28" s="201"/>
      <c r="NC28" s="201"/>
      <c r="ND28" s="201"/>
      <c r="NE28" s="201"/>
      <c r="NF28" s="201"/>
      <c r="NG28" s="201"/>
      <c r="NH28" s="201"/>
      <c r="NI28" s="201"/>
      <c r="NJ28" s="201"/>
      <c r="NK28" s="201"/>
      <c r="NL28" s="201"/>
      <c r="NM28" s="201"/>
      <c r="NN28" s="201"/>
      <c r="NO28" s="201"/>
      <c r="NP28" s="201"/>
      <c r="NQ28" s="201"/>
      <c r="NR28" s="201"/>
      <c r="NS28" s="201"/>
      <c r="NT28" s="201"/>
      <c r="NU28" s="201"/>
      <c r="NV28" s="201"/>
      <c r="NW28" s="201"/>
      <c r="NX28" s="201"/>
      <c r="NY28" s="201"/>
      <c r="NZ28" s="201"/>
      <c r="OA28" s="201"/>
      <c r="OB28" s="201"/>
      <c r="OC28" s="201"/>
      <c r="OD28" s="201"/>
      <c r="OE28" s="201"/>
      <c r="OF28" s="201"/>
      <c r="OG28" s="201"/>
      <c r="OH28" s="201"/>
      <c r="OI28" s="201"/>
      <c r="OJ28" s="201"/>
      <c r="OK28" s="201"/>
      <c r="OL28" s="201"/>
      <c r="OM28" s="201"/>
      <c r="ON28" s="201"/>
      <c r="OO28" s="201"/>
      <c r="OP28" s="201"/>
      <c r="OQ28" s="201"/>
      <c r="OR28" s="201"/>
      <c r="OS28" s="201"/>
      <c r="OT28" s="201"/>
      <c r="OU28" s="201"/>
      <c r="OV28" s="201"/>
      <c r="OW28" s="201"/>
      <c r="OX28" s="201"/>
      <c r="OY28" s="201"/>
      <c r="OZ28" s="201"/>
      <c r="PA28" s="201"/>
      <c r="PB28" s="201"/>
      <c r="PC28" s="201"/>
      <c r="PD28" s="201"/>
      <c r="PE28" s="201"/>
      <c r="PF28" s="201"/>
      <c r="PG28" s="201"/>
      <c r="PH28" s="201"/>
      <c r="PI28" s="201"/>
      <c r="PJ28" s="201"/>
      <c r="PK28" s="201"/>
      <c r="PL28" s="201"/>
      <c r="PM28" s="201"/>
      <c r="PN28" s="201"/>
      <c r="PO28" s="201"/>
      <c r="PP28" s="201"/>
      <c r="PQ28" s="201"/>
      <c r="PR28" s="201"/>
      <c r="PS28" s="201"/>
      <c r="PT28" s="201"/>
      <c r="PU28" s="201"/>
      <c r="PV28" s="201"/>
      <c r="PW28" s="201"/>
      <c r="PX28" s="201"/>
      <c r="PY28" s="201"/>
      <c r="PZ28" s="201"/>
      <c r="QA28" s="201"/>
      <c r="QB28" s="201"/>
      <c r="QC28" s="201"/>
      <c r="QD28" s="201"/>
      <c r="QE28" s="201"/>
      <c r="QF28" s="201"/>
      <c r="QG28" s="201"/>
      <c r="QH28" s="201"/>
      <c r="QI28" s="201"/>
      <c r="QJ28" s="201"/>
      <c r="QK28" s="201"/>
      <c r="QL28" s="201"/>
      <c r="QM28" s="201"/>
      <c r="QN28" s="201"/>
      <c r="QO28" s="201"/>
      <c r="QP28" s="201"/>
      <c r="QQ28" s="201"/>
      <c r="QR28" s="201"/>
      <c r="QS28" s="201"/>
      <c r="QT28" s="201"/>
      <c r="QU28" s="201"/>
      <c r="QV28" s="201"/>
      <c r="QW28" s="201"/>
      <c r="QX28" s="201"/>
      <c r="QY28" s="201"/>
      <c r="QZ28" s="201"/>
      <c r="RA28" s="201"/>
      <c r="RB28" s="201"/>
      <c r="RC28" s="201"/>
      <c r="RD28" s="201"/>
      <c r="RE28" s="201"/>
      <c r="RF28" s="201"/>
      <c r="RG28" s="201"/>
      <c r="RH28" s="201"/>
      <c r="RI28" s="201"/>
      <c r="RJ28" s="201"/>
      <c r="RK28" s="201"/>
      <c r="RL28" s="201"/>
      <c r="RM28" s="201"/>
      <c r="RN28" s="201"/>
      <c r="RO28" s="201"/>
      <c r="RP28" s="201"/>
      <c r="RQ28" s="201"/>
      <c r="RR28" s="201"/>
      <c r="RS28" s="201"/>
      <c r="RT28" s="201"/>
      <c r="RU28" s="201"/>
      <c r="RV28" s="201"/>
      <c r="RW28" s="201"/>
      <c r="RX28" s="201"/>
      <c r="RY28" s="201"/>
      <c r="RZ28" s="201"/>
      <c r="SA28" s="201"/>
      <c r="SB28" s="201"/>
      <c r="SC28" s="201"/>
      <c r="SD28" s="201"/>
      <c r="SE28" s="201"/>
      <c r="SF28" s="201"/>
      <c r="SG28" s="201"/>
      <c r="SH28" s="201"/>
      <c r="SI28" s="201"/>
      <c r="SJ28" s="201"/>
      <c r="SK28" s="201"/>
      <c r="SL28" s="201"/>
      <c r="SM28" s="201"/>
      <c r="SN28" s="201"/>
      <c r="SO28" s="201"/>
      <c r="SP28" s="201"/>
      <c r="SQ28" s="201"/>
      <c r="SR28" s="201"/>
      <c r="SS28" s="201"/>
      <c r="ST28" s="201"/>
      <c r="SU28" s="201"/>
      <c r="SV28" s="201"/>
      <c r="SW28" s="201"/>
      <c r="SX28" s="201"/>
      <c r="SY28" s="201"/>
      <c r="SZ28" s="201"/>
      <c r="TA28" s="201"/>
      <c r="TB28" s="201"/>
      <c r="TC28" s="201"/>
      <c r="TD28" s="201"/>
      <c r="TE28" s="201"/>
      <c r="TF28" s="201"/>
      <c r="TG28" s="201"/>
      <c r="TH28" s="201"/>
      <c r="TI28" s="201"/>
      <c r="TJ28" s="201"/>
      <c r="TK28" s="201"/>
      <c r="TL28" s="201"/>
      <c r="TM28" s="201"/>
      <c r="TN28" s="201"/>
      <c r="TO28" s="201"/>
      <c r="TP28" s="201"/>
      <c r="TQ28" s="201"/>
      <c r="TR28" s="201"/>
      <c r="TS28" s="201"/>
      <c r="TT28" s="201"/>
      <c r="TU28" s="201"/>
      <c r="TV28" s="201"/>
      <c r="TW28" s="201"/>
      <c r="TX28" s="201"/>
      <c r="TY28" s="201"/>
      <c r="TZ28" s="201"/>
      <c r="UA28" s="201"/>
      <c r="UB28" s="201"/>
      <c r="UC28" s="201"/>
      <c r="UD28" s="201"/>
      <c r="UE28" s="201"/>
      <c r="UF28" s="201"/>
      <c r="UG28" s="201"/>
      <c r="UH28" s="201"/>
      <c r="UI28" s="201"/>
      <c r="UJ28" s="201"/>
      <c r="UK28" s="201"/>
      <c r="UL28" s="201"/>
      <c r="UM28" s="201"/>
      <c r="UN28" s="201"/>
      <c r="UO28" s="201"/>
      <c r="UP28" s="201"/>
      <c r="UQ28" s="201"/>
      <c r="UR28" s="201"/>
      <c r="US28" s="201"/>
      <c r="UT28" s="201"/>
      <c r="UU28" s="201"/>
      <c r="UV28" s="201"/>
      <c r="UW28" s="201"/>
      <c r="UX28" s="201"/>
      <c r="UY28" s="201"/>
      <c r="UZ28" s="201"/>
      <c r="VA28" s="201"/>
      <c r="VB28" s="201"/>
      <c r="VC28" s="201"/>
      <c r="VD28" s="201"/>
      <c r="VE28" s="201"/>
      <c r="VF28" s="201"/>
      <c r="VG28" s="201"/>
      <c r="VH28" s="201"/>
      <c r="VI28" s="201"/>
      <c r="VJ28" s="201"/>
      <c r="VK28" s="201"/>
      <c r="VL28" s="201"/>
      <c r="VM28" s="201"/>
      <c r="VN28" s="201"/>
      <c r="VO28" s="201"/>
      <c r="VP28" s="201"/>
      <c r="VQ28" s="201"/>
      <c r="VR28" s="201"/>
      <c r="VS28" s="201"/>
      <c r="VT28" s="201"/>
      <c r="VU28" s="201"/>
      <c r="VV28" s="201"/>
      <c r="VW28" s="201"/>
      <c r="VX28" s="201"/>
      <c r="VY28" s="201"/>
      <c r="VZ28" s="201"/>
      <c r="WA28" s="201"/>
      <c r="WB28" s="201"/>
      <c r="WC28" s="201"/>
      <c r="WD28" s="201"/>
      <c r="WE28" s="201"/>
      <c r="WF28" s="201"/>
      <c r="WG28" s="201"/>
      <c r="WH28" s="201"/>
      <c r="WI28" s="201"/>
      <c r="WJ28" s="201"/>
      <c r="WK28" s="201"/>
      <c r="WL28" s="201"/>
      <c r="WM28" s="201"/>
      <c r="WN28" s="201"/>
      <c r="WO28" s="201"/>
      <c r="WP28" s="201"/>
      <c r="WQ28" s="201"/>
      <c r="WR28" s="201"/>
      <c r="WS28" s="201"/>
      <c r="WT28" s="201"/>
      <c r="WU28" s="201"/>
      <c r="WV28" s="201"/>
      <c r="WW28" s="201"/>
      <c r="WX28" s="201"/>
      <c r="WY28" s="201"/>
      <c r="WZ28" s="201"/>
      <c r="XA28" s="201"/>
      <c r="XB28" s="201"/>
      <c r="XC28" s="201"/>
      <c r="XD28" s="201"/>
      <c r="XE28" s="201"/>
      <c r="XF28" s="201"/>
      <c r="XG28" s="201"/>
      <c r="XH28" s="201"/>
      <c r="XI28" s="201"/>
      <c r="XJ28" s="201"/>
      <c r="XK28" s="201"/>
      <c r="XL28" s="201"/>
      <c r="XM28" s="201"/>
      <c r="XN28" s="201"/>
      <c r="XO28" s="201"/>
      <c r="XP28" s="201"/>
      <c r="XQ28" s="201"/>
      <c r="XR28" s="201"/>
      <c r="XS28" s="201"/>
      <c r="XT28" s="201"/>
      <c r="XU28" s="201"/>
      <c r="XV28" s="201"/>
      <c r="XW28" s="201"/>
      <c r="XX28" s="201"/>
      <c r="XY28" s="201"/>
      <c r="XZ28" s="201"/>
      <c r="YA28" s="201"/>
      <c r="YB28" s="201"/>
      <c r="YC28" s="201"/>
      <c r="YD28" s="201"/>
      <c r="YE28" s="201"/>
      <c r="YF28" s="201"/>
      <c r="YG28" s="201"/>
      <c r="YH28" s="201"/>
      <c r="YI28" s="201"/>
      <c r="YJ28" s="201"/>
      <c r="YK28" s="201"/>
      <c r="YL28" s="201"/>
      <c r="YM28" s="201"/>
      <c r="YN28" s="201"/>
      <c r="YO28" s="201"/>
      <c r="YP28" s="201"/>
      <c r="YQ28" s="201"/>
      <c r="YR28" s="201"/>
      <c r="YS28" s="201"/>
      <c r="YT28" s="201"/>
      <c r="YU28" s="201"/>
      <c r="YV28" s="201"/>
      <c r="YW28" s="201"/>
      <c r="YX28" s="201"/>
      <c r="YY28" s="201"/>
      <c r="YZ28" s="201"/>
      <c r="ZA28" s="201"/>
      <c r="ZB28" s="201"/>
      <c r="ZC28" s="201"/>
      <c r="ZD28" s="201"/>
      <c r="ZE28" s="201"/>
      <c r="ZF28" s="201"/>
      <c r="ZG28" s="201"/>
      <c r="ZH28" s="201"/>
      <c r="ZI28" s="201"/>
      <c r="ZJ28" s="201"/>
      <c r="ZK28" s="201"/>
      <c r="ZL28" s="201"/>
      <c r="ZM28" s="201"/>
      <c r="ZN28" s="201"/>
      <c r="ZO28" s="201"/>
      <c r="ZP28" s="201"/>
      <c r="ZQ28" s="201"/>
      <c r="ZR28" s="201"/>
      <c r="ZS28" s="201"/>
      <c r="ZT28" s="201"/>
      <c r="ZU28" s="201"/>
      <c r="ZV28" s="201"/>
      <c r="ZW28" s="201"/>
      <c r="ZX28" s="201"/>
      <c r="ZY28" s="201"/>
      <c r="ZZ28" s="201"/>
      <c r="AAA28" s="201"/>
    </row>
    <row r="29" spans="1:703" s="98" customFormat="1" ht="21" customHeight="1">
      <c r="A29" s="201"/>
      <c r="C29" s="972" t="s">
        <v>162</v>
      </c>
      <c r="D29" s="972"/>
      <c r="E29" s="972"/>
      <c r="F29" s="972"/>
      <c r="G29" s="970" t="str">
        <f>基本情報!$E$27</f>
        <v>20XX年XX月XX日</v>
      </c>
      <c r="H29" s="970"/>
      <c r="I29" s="970"/>
      <c r="J29" s="970"/>
      <c r="K29" s="411" t="s">
        <v>163</v>
      </c>
      <c r="L29" s="970" t="str">
        <f>基本情報!$E$28</f>
        <v>20XX年XX月XX日</v>
      </c>
      <c r="M29" s="970"/>
      <c r="N29" s="970"/>
      <c r="O29" s="970"/>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c r="AAA29" s="201"/>
    </row>
    <row r="30" spans="1:703" s="98" customFormat="1" ht="21" customHeight="1">
      <c r="A30" s="201"/>
      <c r="C30" s="972" t="s">
        <v>164</v>
      </c>
      <c r="D30" s="972"/>
      <c r="E30" s="972"/>
      <c r="F30" s="972"/>
      <c r="G30" s="970" t="str">
        <f>基本情報!E31</f>
        <v>20XX年XX月XX日</v>
      </c>
      <c r="H30" s="970"/>
      <c r="I30" s="970"/>
      <c r="J30" s="970"/>
      <c r="K30" s="411" t="s">
        <v>163</v>
      </c>
      <c r="L30" s="970" t="str">
        <f>基本情報!$E$32</f>
        <v>20XX年XX月XX日</v>
      </c>
      <c r="M30" s="970"/>
      <c r="N30" s="970"/>
      <c r="O30" s="970"/>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c r="KQ30" s="201"/>
      <c r="KR30" s="201"/>
      <c r="KS30" s="201"/>
      <c r="KT30" s="201"/>
      <c r="KU30" s="201"/>
      <c r="KV30" s="201"/>
      <c r="KW30" s="201"/>
      <c r="KX30" s="201"/>
      <c r="KY30" s="201"/>
      <c r="KZ30" s="201"/>
      <c r="LA30" s="201"/>
      <c r="LB30" s="201"/>
      <c r="LC30" s="201"/>
      <c r="LD30" s="201"/>
      <c r="LE30" s="201"/>
      <c r="LF30" s="201"/>
      <c r="LG30" s="201"/>
      <c r="LH30" s="201"/>
      <c r="LI30" s="201"/>
      <c r="LJ30" s="201"/>
      <c r="LK30" s="201"/>
      <c r="LL30" s="201"/>
      <c r="LM30" s="201"/>
      <c r="LN30" s="201"/>
      <c r="LO30" s="201"/>
      <c r="LP30" s="201"/>
      <c r="LQ30" s="201"/>
      <c r="LR30" s="201"/>
      <c r="LS30" s="201"/>
      <c r="LT30" s="201"/>
      <c r="LU30" s="201"/>
      <c r="LV30" s="201"/>
      <c r="LW30" s="201"/>
      <c r="LX30" s="201"/>
      <c r="LY30" s="201"/>
      <c r="LZ30" s="201"/>
      <c r="MA30" s="201"/>
      <c r="MB30" s="201"/>
      <c r="MC30" s="201"/>
      <c r="MD30" s="201"/>
      <c r="ME30" s="201"/>
      <c r="MF30" s="201"/>
      <c r="MG30" s="201"/>
      <c r="MH30" s="201"/>
      <c r="MI30" s="201"/>
      <c r="MJ30" s="201"/>
      <c r="MK30" s="201"/>
      <c r="ML30" s="201"/>
      <c r="MM30" s="201"/>
      <c r="MN30" s="201"/>
      <c r="MO30" s="201"/>
      <c r="MP30" s="201"/>
      <c r="MQ30" s="201"/>
      <c r="MR30" s="201"/>
      <c r="MS30" s="201"/>
      <c r="MT30" s="201"/>
      <c r="MU30" s="201"/>
      <c r="MV30" s="201"/>
      <c r="MW30" s="201"/>
      <c r="MX30" s="201"/>
      <c r="MY30" s="201"/>
      <c r="MZ30" s="201"/>
      <c r="NA30" s="201"/>
      <c r="NB30" s="201"/>
      <c r="NC30" s="201"/>
      <c r="ND30" s="201"/>
      <c r="NE30" s="201"/>
      <c r="NF30" s="201"/>
      <c r="NG30" s="201"/>
      <c r="NH30" s="201"/>
      <c r="NI30" s="201"/>
      <c r="NJ30" s="201"/>
      <c r="NK30" s="201"/>
      <c r="NL30" s="201"/>
      <c r="NM30" s="201"/>
      <c r="NN30" s="201"/>
      <c r="NO30" s="201"/>
      <c r="NP30" s="201"/>
      <c r="NQ30" s="201"/>
      <c r="NR30" s="201"/>
      <c r="NS30" s="201"/>
      <c r="NT30" s="201"/>
      <c r="NU30" s="201"/>
      <c r="NV30" s="201"/>
      <c r="NW30" s="201"/>
      <c r="NX30" s="201"/>
      <c r="NY30" s="201"/>
      <c r="NZ30" s="201"/>
      <c r="OA30" s="201"/>
      <c r="OB30" s="201"/>
      <c r="OC30" s="201"/>
      <c r="OD30" s="201"/>
      <c r="OE30" s="201"/>
      <c r="OF30" s="201"/>
      <c r="OG30" s="201"/>
      <c r="OH30" s="201"/>
      <c r="OI30" s="201"/>
      <c r="OJ30" s="201"/>
      <c r="OK30" s="201"/>
      <c r="OL30" s="201"/>
      <c r="OM30" s="201"/>
      <c r="ON30" s="201"/>
      <c r="OO30" s="201"/>
      <c r="OP30" s="201"/>
      <c r="OQ30" s="201"/>
      <c r="OR30" s="201"/>
      <c r="OS30" s="201"/>
      <c r="OT30" s="201"/>
      <c r="OU30" s="201"/>
      <c r="OV30" s="201"/>
      <c r="OW30" s="201"/>
      <c r="OX30" s="201"/>
      <c r="OY30" s="201"/>
      <c r="OZ30" s="201"/>
      <c r="PA30" s="201"/>
      <c r="PB30" s="201"/>
      <c r="PC30" s="201"/>
      <c r="PD30" s="201"/>
      <c r="PE30" s="201"/>
      <c r="PF30" s="201"/>
      <c r="PG30" s="201"/>
      <c r="PH30" s="201"/>
      <c r="PI30" s="201"/>
      <c r="PJ30" s="201"/>
      <c r="PK30" s="201"/>
      <c r="PL30" s="201"/>
      <c r="PM30" s="201"/>
      <c r="PN30" s="201"/>
      <c r="PO30" s="201"/>
      <c r="PP30" s="201"/>
      <c r="PQ30" s="201"/>
      <c r="PR30" s="201"/>
      <c r="PS30" s="201"/>
      <c r="PT30" s="201"/>
      <c r="PU30" s="201"/>
      <c r="PV30" s="201"/>
      <c r="PW30" s="201"/>
      <c r="PX30" s="201"/>
      <c r="PY30" s="201"/>
      <c r="PZ30" s="201"/>
      <c r="QA30" s="201"/>
      <c r="QB30" s="201"/>
      <c r="QC30" s="201"/>
      <c r="QD30" s="201"/>
      <c r="QE30" s="201"/>
      <c r="QF30" s="201"/>
      <c r="QG30" s="201"/>
      <c r="QH30" s="201"/>
      <c r="QI30" s="201"/>
      <c r="QJ30" s="201"/>
      <c r="QK30" s="201"/>
      <c r="QL30" s="201"/>
      <c r="QM30" s="201"/>
      <c r="QN30" s="201"/>
      <c r="QO30" s="201"/>
      <c r="QP30" s="201"/>
      <c r="QQ30" s="201"/>
      <c r="QR30" s="201"/>
      <c r="QS30" s="201"/>
      <c r="QT30" s="201"/>
      <c r="QU30" s="201"/>
      <c r="QV30" s="201"/>
      <c r="QW30" s="201"/>
      <c r="QX30" s="201"/>
      <c r="QY30" s="201"/>
      <c r="QZ30" s="201"/>
      <c r="RA30" s="201"/>
      <c r="RB30" s="201"/>
      <c r="RC30" s="201"/>
      <c r="RD30" s="201"/>
      <c r="RE30" s="201"/>
      <c r="RF30" s="201"/>
      <c r="RG30" s="201"/>
      <c r="RH30" s="201"/>
      <c r="RI30" s="201"/>
      <c r="RJ30" s="201"/>
      <c r="RK30" s="201"/>
      <c r="RL30" s="201"/>
      <c r="RM30" s="201"/>
      <c r="RN30" s="201"/>
      <c r="RO30" s="201"/>
      <c r="RP30" s="201"/>
      <c r="RQ30" s="201"/>
      <c r="RR30" s="201"/>
      <c r="RS30" s="201"/>
      <c r="RT30" s="201"/>
      <c r="RU30" s="201"/>
      <c r="RV30" s="201"/>
      <c r="RW30" s="201"/>
      <c r="RX30" s="201"/>
      <c r="RY30" s="201"/>
      <c r="RZ30" s="201"/>
      <c r="SA30" s="201"/>
      <c r="SB30" s="201"/>
      <c r="SC30" s="201"/>
      <c r="SD30" s="201"/>
      <c r="SE30" s="201"/>
      <c r="SF30" s="201"/>
      <c r="SG30" s="201"/>
      <c r="SH30" s="201"/>
      <c r="SI30" s="201"/>
      <c r="SJ30" s="201"/>
      <c r="SK30" s="201"/>
      <c r="SL30" s="201"/>
      <c r="SM30" s="201"/>
      <c r="SN30" s="201"/>
      <c r="SO30" s="201"/>
      <c r="SP30" s="201"/>
      <c r="SQ30" s="201"/>
      <c r="SR30" s="201"/>
      <c r="SS30" s="201"/>
      <c r="ST30" s="201"/>
      <c r="SU30" s="201"/>
      <c r="SV30" s="201"/>
      <c r="SW30" s="201"/>
      <c r="SX30" s="201"/>
      <c r="SY30" s="201"/>
      <c r="SZ30" s="201"/>
      <c r="TA30" s="201"/>
      <c r="TB30" s="201"/>
      <c r="TC30" s="201"/>
      <c r="TD30" s="201"/>
      <c r="TE30" s="201"/>
      <c r="TF30" s="201"/>
      <c r="TG30" s="201"/>
      <c r="TH30" s="201"/>
      <c r="TI30" s="201"/>
      <c r="TJ30" s="201"/>
      <c r="TK30" s="201"/>
      <c r="TL30" s="201"/>
      <c r="TM30" s="201"/>
      <c r="TN30" s="201"/>
      <c r="TO30" s="201"/>
      <c r="TP30" s="201"/>
      <c r="TQ30" s="201"/>
      <c r="TR30" s="201"/>
      <c r="TS30" s="201"/>
      <c r="TT30" s="201"/>
      <c r="TU30" s="201"/>
      <c r="TV30" s="201"/>
      <c r="TW30" s="201"/>
      <c r="TX30" s="201"/>
      <c r="TY30" s="201"/>
      <c r="TZ30" s="201"/>
      <c r="UA30" s="201"/>
      <c r="UB30" s="201"/>
      <c r="UC30" s="201"/>
      <c r="UD30" s="201"/>
      <c r="UE30" s="201"/>
      <c r="UF30" s="201"/>
      <c r="UG30" s="201"/>
      <c r="UH30" s="201"/>
      <c r="UI30" s="201"/>
      <c r="UJ30" s="201"/>
      <c r="UK30" s="201"/>
      <c r="UL30" s="201"/>
      <c r="UM30" s="201"/>
      <c r="UN30" s="201"/>
      <c r="UO30" s="201"/>
      <c r="UP30" s="201"/>
      <c r="UQ30" s="201"/>
      <c r="UR30" s="201"/>
      <c r="US30" s="201"/>
      <c r="UT30" s="201"/>
      <c r="UU30" s="201"/>
      <c r="UV30" s="201"/>
      <c r="UW30" s="201"/>
      <c r="UX30" s="201"/>
      <c r="UY30" s="201"/>
      <c r="UZ30" s="201"/>
      <c r="VA30" s="201"/>
      <c r="VB30" s="201"/>
      <c r="VC30" s="201"/>
      <c r="VD30" s="201"/>
      <c r="VE30" s="201"/>
      <c r="VF30" s="201"/>
      <c r="VG30" s="201"/>
      <c r="VH30" s="201"/>
      <c r="VI30" s="201"/>
      <c r="VJ30" s="201"/>
      <c r="VK30" s="201"/>
      <c r="VL30" s="201"/>
      <c r="VM30" s="201"/>
      <c r="VN30" s="201"/>
      <c r="VO30" s="201"/>
      <c r="VP30" s="201"/>
      <c r="VQ30" s="201"/>
      <c r="VR30" s="201"/>
      <c r="VS30" s="201"/>
      <c r="VT30" s="201"/>
      <c r="VU30" s="201"/>
      <c r="VV30" s="201"/>
      <c r="VW30" s="201"/>
      <c r="VX30" s="201"/>
      <c r="VY30" s="201"/>
      <c r="VZ30" s="201"/>
      <c r="WA30" s="201"/>
      <c r="WB30" s="201"/>
      <c r="WC30" s="201"/>
      <c r="WD30" s="201"/>
      <c r="WE30" s="201"/>
      <c r="WF30" s="201"/>
      <c r="WG30" s="201"/>
      <c r="WH30" s="201"/>
      <c r="WI30" s="201"/>
      <c r="WJ30" s="201"/>
      <c r="WK30" s="201"/>
      <c r="WL30" s="201"/>
      <c r="WM30" s="201"/>
      <c r="WN30" s="201"/>
      <c r="WO30" s="201"/>
      <c r="WP30" s="201"/>
      <c r="WQ30" s="201"/>
      <c r="WR30" s="201"/>
      <c r="WS30" s="201"/>
      <c r="WT30" s="201"/>
      <c r="WU30" s="201"/>
      <c r="WV30" s="201"/>
      <c r="WW30" s="201"/>
      <c r="WX30" s="201"/>
      <c r="WY30" s="201"/>
      <c r="WZ30" s="201"/>
      <c r="XA30" s="201"/>
      <c r="XB30" s="201"/>
      <c r="XC30" s="201"/>
      <c r="XD30" s="201"/>
      <c r="XE30" s="201"/>
      <c r="XF30" s="201"/>
      <c r="XG30" s="201"/>
      <c r="XH30" s="201"/>
      <c r="XI30" s="201"/>
      <c r="XJ30" s="201"/>
      <c r="XK30" s="201"/>
      <c r="XL30" s="201"/>
      <c r="XM30" s="201"/>
      <c r="XN30" s="201"/>
      <c r="XO30" s="201"/>
      <c r="XP30" s="201"/>
      <c r="XQ30" s="201"/>
      <c r="XR30" s="201"/>
      <c r="XS30" s="201"/>
      <c r="XT30" s="201"/>
      <c r="XU30" s="201"/>
      <c r="XV30" s="201"/>
      <c r="XW30" s="201"/>
      <c r="XX30" s="201"/>
      <c r="XY30" s="201"/>
      <c r="XZ30" s="201"/>
      <c r="YA30" s="201"/>
      <c r="YB30" s="201"/>
      <c r="YC30" s="201"/>
      <c r="YD30" s="201"/>
      <c r="YE30" s="201"/>
      <c r="YF30" s="201"/>
      <c r="YG30" s="201"/>
      <c r="YH30" s="201"/>
      <c r="YI30" s="201"/>
      <c r="YJ30" s="201"/>
      <c r="YK30" s="201"/>
      <c r="YL30" s="201"/>
      <c r="YM30" s="201"/>
      <c r="YN30" s="201"/>
      <c r="YO30" s="201"/>
      <c r="YP30" s="201"/>
      <c r="YQ30" s="201"/>
      <c r="YR30" s="201"/>
      <c r="YS30" s="201"/>
      <c r="YT30" s="201"/>
      <c r="YU30" s="201"/>
      <c r="YV30" s="201"/>
      <c r="YW30" s="201"/>
      <c r="YX30" s="201"/>
      <c r="YY30" s="201"/>
      <c r="YZ30" s="201"/>
      <c r="ZA30" s="201"/>
      <c r="ZB30" s="201"/>
      <c r="ZC30" s="201"/>
      <c r="ZD30" s="201"/>
      <c r="ZE30" s="201"/>
      <c r="ZF30" s="201"/>
      <c r="ZG30" s="201"/>
      <c r="ZH30" s="201"/>
      <c r="ZI30" s="201"/>
      <c r="ZJ30" s="201"/>
      <c r="ZK30" s="201"/>
      <c r="ZL30" s="201"/>
      <c r="ZM30" s="201"/>
      <c r="ZN30" s="201"/>
      <c r="ZO30" s="201"/>
      <c r="ZP30" s="201"/>
      <c r="ZQ30" s="201"/>
      <c r="ZR30" s="201"/>
      <c r="ZS30" s="201"/>
      <c r="ZT30" s="201"/>
      <c r="ZU30" s="201"/>
      <c r="ZV30" s="201"/>
      <c r="ZW30" s="201"/>
      <c r="ZX30" s="201"/>
      <c r="ZY30" s="201"/>
      <c r="ZZ30" s="201"/>
      <c r="AAA30" s="201"/>
    </row>
    <row r="31" spans="1:703" s="98" customFormat="1" ht="21" customHeight="1">
      <c r="A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c r="KQ31" s="201"/>
      <c r="KR31" s="201"/>
      <c r="KS31" s="201"/>
      <c r="KT31" s="201"/>
      <c r="KU31" s="201"/>
      <c r="KV31" s="201"/>
      <c r="KW31" s="201"/>
      <c r="KX31" s="201"/>
      <c r="KY31" s="201"/>
      <c r="KZ31" s="201"/>
      <c r="LA31" s="201"/>
      <c r="LB31" s="201"/>
      <c r="LC31" s="201"/>
      <c r="LD31" s="201"/>
      <c r="LE31" s="201"/>
      <c r="LF31" s="201"/>
      <c r="LG31" s="201"/>
      <c r="LH31" s="201"/>
      <c r="LI31" s="201"/>
      <c r="LJ31" s="201"/>
      <c r="LK31" s="201"/>
      <c r="LL31" s="201"/>
      <c r="LM31" s="201"/>
      <c r="LN31" s="201"/>
      <c r="LO31" s="201"/>
      <c r="LP31" s="201"/>
      <c r="LQ31" s="201"/>
      <c r="LR31" s="201"/>
      <c r="LS31" s="201"/>
      <c r="LT31" s="201"/>
      <c r="LU31" s="201"/>
      <c r="LV31" s="201"/>
      <c r="LW31" s="201"/>
      <c r="LX31" s="201"/>
      <c r="LY31" s="201"/>
      <c r="LZ31" s="201"/>
      <c r="MA31" s="201"/>
      <c r="MB31" s="201"/>
      <c r="MC31" s="201"/>
      <c r="MD31" s="201"/>
      <c r="ME31" s="201"/>
      <c r="MF31" s="201"/>
      <c r="MG31" s="201"/>
      <c r="MH31" s="201"/>
      <c r="MI31" s="201"/>
      <c r="MJ31" s="201"/>
      <c r="MK31" s="201"/>
      <c r="ML31" s="201"/>
      <c r="MM31" s="201"/>
      <c r="MN31" s="201"/>
      <c r="MO31" s="201"/>
      <c r="MP31" s="201"/>
      <c r="MQ31" s="201"/>
      <c r="MR31" s="201"/>
      <c r="MS31" s="201"/>
      <c r="MT31" s="201"/>
      <c r="MU31" s="201"/>
      <c r="MV31" s="201"/>
      <c r="MW31" s="201"/>
      <c r="MX31" s="201"/>
      <c r="MY31" s="201"/>
      <c r="MZ31" s="201"/>
      <c r="NA31" s="201"/>
      <c r="NB31" s="201"/>
      <c r="NC31" s="201"/>
      <c r="ND31" s="201"/>
      <c r="NE31" s="201"/>
      <c r="NF31" s="201"/>
      <c r="NG31" s="201"/>
      <c r="NH31" s="201"/>
      <c r="NI31" s="201"/>
      <c r="NJ31" s="201"/>
      <c r="NK31" s="201"/>
      <c r="NL31" s="201"/>
      <c r="NM31" s="201"/>
      <c r="NN31" s="201"/>
      <c r="NO31" s="201"/>
      <c r="NP31" s="201"/>
      <c r="NQ31" s="201"/>
      <c r="NR31" s="201"/>
      <c r="NS31" s="201"/>
      <c r="NT31" s="201"/>
      <c r="NU31" s="201"/>
      <c r="NV31" s="201"/>
      <c r="NW31" s="201"/>
      <c r="NX31" s="201"/>
      <c r="NY31" s="201"/>
      <c r="NZ31" s="201"/>
      <c r="OA31" s="201"/>
      <c r="OB31" s="201"/>
      <c r="OC31" s="201"/>
      <c r="OD31" s="201"/>
      <c r="OE31" s="201"/>
      <c r="OF31" s="201"/>
      <c r="OG31" s="201"/>
      <c r="OH31" s="201"/>
      <c r="OI31" s="201"/>
      <c r="OJ31" s="201"/>
      <c r="OK31" s="201"/>
      <c r="OL31" s="201"/>
      <c r="OM31" s="201"/>
      <c r="ON31" s="201"/>
      <c r="OO31" s="201"/>
      <c r="OP31" s="201"/>
      <c r="OQ31" s="201"/>
      <c r="OR31" s="201"/>
      <c r="OS31" s="201"/>
      <c r="OT31" s="201"/>
      <c r="OU31" s="201"/>
      <c r="OV31" s="201"/>
      <c r="OW31" s="201"/>
      <c r="OX31" s="201"/>
      <c r="OY31" s="201"/>
      <c r="OZ31" s="201"/>
      <c r="PA31" s="201"/>
      <c r="PB31" s="201"/>
      <c r="PC31" s="201"/>
      <c r="PD31" s="201"/>
      <c r="PE31" s="201"/>
      <c r="PF31" s="201"/>
      <c r="PG31" s="201"/>
      <c r="PH31" s="201"/>
      <c r="PI31" s="201"/>
      <c r="PJ31" s="201"/>
      <c r="PK31" s="201"/>
      <c r="PL31" s="201"/>
      <c r="PM31" s="201"/>
      <c r="PN31" s="201"/>
      <c r="PO31" s="201"/>
      <c r="PP31" s="201"/>
      <c r="PQ31" s="201"/>
      <c r="PR31" s="201"/>
      <c r="PS31" s="201"/>
      <c r="PT31" s="201"/>
      <c r="PU31" s="201"/>
      <c r="PV31" s="201"/>
      <c r="PW31" s="201"/>
      <c r="PX31" s="201"/>
      <c r="PY31" s="201"/>
      <c r="PZ31" s="201"/>
      <c r="QA31" s="201"/>
      <c r="QB31" s="201"/>
      <c r="QC31" s="201"/>
      <c r="QD31" s="201"/>
      <c r="QE31" s="201"/>
      <c r="QF31" s="201"/>
      <c r="QG31" s="201"/>
      <c r="QH31" s="201"/>
      <c r="QI31" s="201"/>
      <c r="QJ31" s="201"/>
      <c r="QK31" s="201"/>
      <c r="QL31" s="201"/>
      <c r="QM31" s="201"/>
      <c r="QN31" s="201"/>
      <c r="QO31" s="201"/>
      <c r="QP31" s="201"/>
      <c r="QQ31" s="201"/>
      <c r="QR31" s="201"/>
      <c r="QS31" s="201"/>
      <c r="QT31" s="201"/>
      <c r="QU31" s="201"/>
      <c r="QV31" s="201"/>
      <c r="QW31" s="201"/>
      <c r="QX31" s="201"/>
      <c r="QY31" s="201"/>
      <c r="QZ31" s="201"/>
      <c r="RA31" s="201"/>
      <c r="RB31" s="201"/>
      <c r="RC31" s="201"/>
      <c r="RD31" s="201"/>
      <c r="RE31" s="201"/>
      <c r="RF31" s="201"/>
      <c r="RG31" s="201"/>
      <c r="RH31" s="201"/>
      <c r="RI31" s="201"/>
      <c r="RJ31" s="201"/>
      <c r="RK31" s="201"/>
      <c r="RL31" s="201"/>
      <c r="RM31" s="201"/>
      <c r="RN31" s="201"/>
      <c r="RO31" s="201"/>
      <c r="RP31" s="201"/>
      <c r="RQ31" s="201"/>
      <c r="RR31" s="201"/>
      <c r="RS31" s="201"/>
      <c r="RT31" s="201"/>
      <c r="RU31" s="201"/>
      <c r="RV31" s="201"/>
      <c r="RW31" s="201"/>
      <c r="RX31" s="201"/>
      <c r="RY31" s="201"/>
      <c r="RZ31" s="201"/>
      <c r="SA31" s="201"/>
      <c r="SB31" s="201"/>
      <c r="SC31" s="201"/>
      <c r="SD31" s="201"/>
      <c r="SE31" s="201"/>
      <c r="SF31" s="201"/>
      <c r="SG31" s="201"/>
      <c r="SH31" s="201"/>
      <c r="SI31" s="201"/>
      <c r="SJ31" s="201"/>
      <c r="SK31" s="201"/>
      <c r="SL31" s="201"/>
      <c r="SM31" s="201"/>
      <c r="SN31" s="201"/>
      <c r="SO31" s="201"/>
      <c r="SP31" s="201"/>
      <c r="SQ31" s="201"/>
      <c r="SR31" s="201"/>
      <c r="SS31" s="201"/>
      <c r="ST31" s="201"/>
      <c r="SU31" s="201"/>
      <c r="SV31" s="201"/>
      <c r="SW31" s="201"/>
      <c r="SX31" s="201"/>
      <c r="SY31" s="201"/>
      <c r="SZ31" s="201"/>
      <c r="TA31" s="201"/>
      <c r="TB31" s="201"/>
      <c r="TC31" s="201"/>
      <c r="TD31" s="201"/>
      <c r="TE31" s="201"/>
      <c r="TF31" s="201"/>
      <c r="TG31" s="201"/>
      <c r="TH31" s="201"/>
      <c r="TI31" s="201"/>
      <c r="TJ31" s="201"/>
      <c r="TK31" s="201"/>
      <c r="TL31" s="201"/>
      <c r="TM31" s="201"/>
      <c r="TN31" s="201"/>
      <c r="TO31" s="201"/>
      <c r="TP31" s="201"/>
      <c r="TQ31" s="201"/>
      <c r="TR31" s="201"/>
      <c r="TS31" s="201"/>
      <c r="TT31" s="201"/>
      <c r="TU31" s="201"/>
      <c r="TV31" s="201"/>
      <c r="TW31" s="201"/>
      <c r="TX31" s="201"/>
      <c r="TY31" s="201"/>
      <c r="TZ31" s="201"/>
      <c r="UA31" s="201"/>
      <c r="UB31" s="201"/>
      <c r="UC31" s="201"/>
      <c r="UD31" s="201"/>
      <c r="UE31" s="201"/>
      <c r="UF31" s="201"/>
      <c r="UG31" s="201"/>
      <c r="UH31" s="201"/>
      <c r="UI31" s="201"/>
      <c r="UJ31" s="201"/>
      <c r="UK31" s="201"/>
      <c r="UL31" s="201"/>
      <c r="UM31" s="201"/>
      <c r="UN31" s="201"/>
      <c r="UO31" s="201"/>
      <c r="UP31" s="201"/>
      <c r="UQ31" s="201"/>
      <c r="UR31" s="201"/>
      <c r="US31" s="201"/>
      <c r="UT31" s="201"/>
      <c r="UU31" s="201"/>
      <c r="UV31" s="201"/>
      <c r="UW31" s="201"/>
      <c r="UX31" s="201"/>
      <c r="UY31" s="201"/>
      <c r="UZ31" s="201"/>
      <c r="VA31" s="201"/>
      <c r="VB31" s="201"/>
      <c r="VC31" s="201"/>
      <c r="VD31" s="201"/>
      <c r="VE31" s="201"/>
      <c r="VF31" s="201"/>
      <c r="VG31" s="201"/>
      <c r="VH31" s="201"/>
      <c r="VI31" s="201"/>
      <c r="VJ31" s="201"/>
      <c r="VK31" s="201"/>
      <c r="VL31" s="201"/>
      <c r="VM31" s="201"/>
      <c r="VN31" s="201"/>
      <c r="VO31" s="201"/>
      <c r="VP31" s="201"/>
      <c r="VQ31" s="201"/>
      <c r="VR31" s="201"/>
      <c r="VS31" s="201"/>
      <c r="VT31" s="201"/>
      <c r="VU31" s="201"/>
      <c r="VV31" s="201"/>
      <c r="VW31" s="201"/>
      <c r="VX31" s="201"/>
      <c r="VY31" s="201"/>
      <c r="VZ31" s="201"/>
      <c r="WA31" s="201"/>
      <c r="WB31" s="201"/>
      <c r="WC31" s="201"/>
      <c r="WD31" s="201"/>
      <c r="WE31" s="201"/>
      <c r="WF31" s="201"/>
      <c r="WG31" s="201"/>
      <c r="WH31" s="201"/>
      <c r="WI31" s="201"/>
      <c r="WJ31" s="201"/>
      <c r="WK31" s="201"/>
      <c r="WL31" s="201"/>
      <c r="WM31" s="201"/>
      <c r="WN31" s="201"/>
      <c r="WO31" s="201"/>
      <c r="WP31" s="201"/>
      <c r="WQ31" s="201"/>
      <c r="WR31" s="201"/>
      <c r="WS31" s="201"/>
      <c r="WT31" s="201"/>
      <c r="WU31" s="201"/>
      <c r="WV31" s="201"/>
      <c r="WW31" s="201"/>
      <c r="WX31" s="201"/>
      <c r="WY31" s="201"/>
      <c r="WZ31" s="201"/>
      <c r="XA31" s="201"/>
      <c r="XB31" s="201"/>
      <c r="XC31" s="201"/>
      <c r="XD31" s="201"/>
      <c r="XE31" s="201"/>
      <c r="XF31" s="201"/>
      <c r="XG31" s="201"/>
      <c r="XH31" s="201"/>
      <c r="XI31" s="201"/>
      <c r="XJ31" s="201"/>
      <c r="XK31" s="201"/>
      <c r="XL31" s="201"/>
      <c r="XM31" s="201"/>
      <c r="XN31" s="201"/>
      <c r="XO31" s="201"/>
      <c r="XP31" s="201"/>
      <c r="XQ31" s="201"/>
      <c r="XR31" s="201"/>
      <c r="XS31" s="201"/>
      <c r="XT31" s="201"/>
      <c r="XU31" s="201"/>
      <c r="XV31" s="201"/>
      <c r="XW31" s="201"/>
      <c r="XX31" s="201"/>
      <c r="XY31" s="201"/>
      <c r="XZ31" s="201"/>
      <c r="YA31" s="201"/>
      <c r="YB31" s="201"/>
      <c r="YC31" s="201"/>
      <c r="YD31" s="201"/>
      <c r="YE31" s="201"/>
      <c r="YF31" s="201"/>
      <c r="YG31" s="201"/>
      <c r="YH31" s="201"/>
      <c r="YI31" s="201"/>
      <c r="YJ31" s="201"/>
      <c r="YK31" s="201"/>
      <c r="YL31" s="201"/>
      <c r="YM31" s="201"/>
      <c r="YN31" s="201"/>
      <c r="YO31" s="201"/>
      <c r="YP31" s="201"/>
      <c r="YQ31" s="201"/>
      <c r="YR31" s="201"/>
      <c r="YS31" s="201"/>
      <c r="YT31" s="201"/>
      <c r="YU31" s="201"/>
      <c r="YV31" s="201"/>
      <c r="YW31" s="201"/>
      <c r="YX31" s="201"/>
      <c r="YY31" s="201"/>
      <c r="YZ31" s="201"/>
      <c r="ZA31" s="201"/>
      <c r="ZB31" s="201"/>
      <c r="ZC31" s="201"/>
      <c r="ZD31" s="201"/>
      <c r="ZE31" s="201"/>
      <c r="ZF31" s="201"/>
      <c r="ZG31" s="201"/>
      <c r="ZH31" s="201"/>
      <c r="ZI31" s="201"/>
      <c r="ZJ31" s="201"/>
      <c r="ZK31" s="201"/>
      <c r="ZL31" s="201"/>
      <c r="ZM31" s="201"/>
      <c r="ZN31" s="201"/>
      <c r="ZO31" s="201"/>
      <c r="ZP31" s="201"/>
      <c r="ZQ31" s="201"/>
      <c r="ZR31" s="201"/>
      <c r="ZS31" s="201"/>
      <c r="ZT31" s="201"/>
      <c r="ZU31" s="201"/>
      <c r="ZV31" s="201"/>
      <c r="ZW31" s="201"/>
      <c r="ZX31" s="201"/>
      <c r="ZY31" s="201"/>
      <c r="ZZ31" s="201"/>
      <c r="AAA31" s="201"/>
    </row>
    <row r="32" spans="1:703" s="98" customFormat="1" ht="21" customHeight="1">
      <c r="A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c r="KQ32" s="201"/>
      <c r="KR32" s="201"/>
      <c r="KS32" s="201"/>
      <c r="KT32" s="201"/>
      <c r="KU32" s="201"/>
      <c r="KV32" s="201"/>
      <c r="KW32" s="201"/>
      <c r="KX32" s="201"/>
      <c r="KY32" s="201"/>
      <c r="KZ32" s="201"/>
      <c r="LA32" s="201"/>
      <c r="LB32" s="201"/>
      <c r="LC32" s="201"/>
      <c r="LD32" s="201"/>
      <c r="LE32" s="201"/>
      <c r="LF32" s="201"/>
      <c r="LG32" s="201"/>
      <c r="LH32" s="201"/>
      <c r="LI32" s="201"/>
      <c r="LJ32" s="201"/>
      <c r="LK32" s="201"/>
      <c r="LL32" s="201"/>
      <c r="LM32" s="201"/>
      <c r="LN32" s="201"/>
      <c r="LO32" s="201"/>
      <c r="LP32" s="201"/>
      <c r="LQ32" s="201"/>
      <c r="LR32" s="201"/>
      <c r="LS32" s="201"/>
      <c r="LT32" s="201"/>
      <c r="LU32" s="201"/>
      <c r="LV32" s="201"/>
      <c r="LW32" s="201"/>
      <c r="LX32" s="201"/>
      <c r="LY32" s="201"/>
      <c r="LZ32" s="201"/>
      <c r="MA32" s="201"/>
      <c r="MB32" s="201"/>
      <c r="MC32" s="201"/>
      <c r="MD32" s="201"/>
      <c r="ME32" s="201"/>
      <c r="MF32" s="201"/>
      <c r="MG32" s="201"/>
      <c r="MH32" s="201"/>
      <c r="MI32" s="201"/>
      <c r="MJ32" s="201"/>
      <c r="MK32" s="201"/>
      <c r="ML32" s="201"/>
      <c r="MM32" s="201"/>
      <c r="MN32" s="201"/>
      <c r="MO32" s="201"/>
      <c r="MP32" s="201"/>
      <c r="MQ32" s="201"/>
      <c r="MR32" s="201"/>
      <c r="MS32" s="201"/>
      <c r="MT32" s="201"/>
      <c r="MU32" s="201"/>
      <c r="MV32" s="201"/>
      <c r="MW32" s="201"/>
      <c r="MX32" s="201"/>
      <c r="MY32" s="201"/>
      <c r="MZ32" s="201"/>
      <c r="NA32" s="201"/>
      <c r="NB32" s="201"/>
      <c r="NC32" s="201"/>
      <c r="ND32" s="201"/>
      <c r="NE32" s="201"/>
      <c r="NF32" s="201"/>
      <c r="NG32" s="201"/>
      <c r="NH32" s="201"/>
      <c r="NI32" s="201"/>
      <c r="NJ32" s="201"/>
      <c r="NK32" s="201"/>
      <c r="NL32" s="201"/>
      <c r="NM32" s="201"/>
      <c r="NN32" s="201"/>
      <c r="NO32" s="201"/>
      <c r="NP32" s="201"/>
      <c r="NQ32" s="201"/>
      <c r="NR32" s="201"/>
      <c r="NS32" s="201"/>
      <c r="NT32" s="201"/>
      <c r="NU32" s="201"/>
      <c r="NV32" s="201"/>
      <c r="NW32" s="201"/>
      <c r="NX32" s="201"/>
      <c r="NY32" s="201"/>
      <c r="NZ32" s="201"/>
      <c r="OA32" s="201"/>
      <c r="OB32" s="201"/>
      <c r="OC32" s="201"/>
      <c r="OD32" s="201"/>
      <c r="OE32" s="201"/>
      <c r="OF32" s="201"/>
      <c r="OG32" s="201"/>
      <c r="OH32" s="201"/>
      <c r="OI32" s="201"/>
      <c r="OJ32" s="201"/>
      <c r="OK32" s="201"/>
      <c r="OL32" s="201"/>
      <c r="OM32" s="201"/>
      <c r="ON32" s="201"/>
      <c r="OO32" s="201"/>
      <c r="OP32" s="201"/>
      <c r="OQ32" s="201"/>
      <c r="OR32" s="201"/>
      <c r="OS32" s="201"/>
      <c r="OT32" s="201"/>
      <c r="OU32" s="201"/>
      <c r="OV32" s="201"/>
      <c r="OW32" s="201"/>
      <c r="OX32" s="201"/>
      <c r="OY32" s="201"/>
      <c r="OZ32" s="201"/>
      <c r="PA32" s="201"/>
      <c r="PB32" s="201"/>
      <c r="PC32" s="201"/>
      <c r="PD32" s="201"/>
      <c r="PE32" s="201"/>
      <c r="PF32" s="201"/>
      <c r="PG32" s="201"/>
      <c r="PH32" s="201"/>
      <c r="PI32" s="201"/>
      <c r="PJ32" s="201"/>
      <c r="PK32" s="201"/>
      <c r="PL32" s="201"/>
      <c r="PM32" s="201"/>
      <c r="PN32" s="201"/>
      <c r="PO32" s="201"/>
      <c r="PP32" s="201"/>
      <c r="PQ32" s="201"/>
      <c r="PR32" s="201"/>
      <c r="PS32" s="201"/>
      <c r="PT32" s="201"/>
      <c r="PU32" s="201"/>
      <c r="PV32" s="201"/>
      <c r="PW32" s="201"/>
      <c r="PX32" s="201"/>
      <c r="PY32" s="201"/>
      <c r="PZ32" s="201"/>
      <c r="QA32" s="201"/>
      <c r="QB32" s="201"/>
      <c r="QC32" s="201"/>
      <c r="QD32" s="201"/>
      <c r="QE32" s="201"/>
      <c r="QF32" s="201"/>
      <c r="QG32" s="201"/>
      <c r="QH32" s="201"/>
      <c r="QI32" s="201"/>
      <c r="QJ32" s="201"/>
      <c r="QK32" s="201"/>
      <c r="QL32" s="201"/>
      <c r="QM32" s="201"/>
      <c r="QN32" s="201"/>
      <c r="QO32" s="201"/>
      <c r="QP32" s="201"/>
      <c r="QQ32" s="201"/>
      <c r="QR32" s="201"/>
      <c r="QS32" s="201"/>
      <c r="QT32" s="201"/>
      <c r="QU32" s="201"/>
      <c r="QV32" s="201"/>
      <c r="QW32" s="201"/>
      <c r="QX32" s="201"/>
      <c r="QY32" s="201"/>
      <c r="QZ32" s="201"/>
      <c r="RA32" s="201"/>
      <c r="RB32" s="201"/>
      <c r="RC32" s="201"/>
      <c r="RD32" s="201"/>
      <c r="RE32" s="201"/>
      <c r="RF32" s="201"/>
      <c r="RG32" s="201"/>
      <c r="RH32" s="201"/>
      <c r="RI32" s="201"/>
      <c r="RJ32" s="201"/>
      <c r="RK32" s="201"/>
      <c r="RL32" s="201"/>
      <c r="RM32" s="201"/>
      <c r="RN32" s="201"/>
      <c r="RO32" s="201"/>
      <c r="RP32" s="201"/>
      <c r="RQ32" s="201"/>
      <c r="RR32" s="201"/>
      <c r="RS32" s="201"/>
      <c r="RT32" s="201"/>
      <c r="RU32" s="201"/>
      <c r="RV32" s="201"/>
      <c r="RW32" s="201"/>
      <c r="RX32" s="201"/>
      <c r="RY32" s="201"/>
      <c r="RZ32" s="201"/>
      <c r="SA32" s="201"/>
      <c r="SB32" s="201"/>
      <c r="SC32" s="201"/>
      <c r="SD32" s="201"/>
      <c r="SE32" s="201"/>
      <c r="SF32" s="201"/>
      <c r="SG32" s="201"/>
      <c r="SH32" s="201"/>
      <c r="SI32" s="201"/>
      <c r="SJ32" s="201"/>
      <c r="SK32" s="201"/>
      <c r="SL32" s="201"/>
      <c r="SM32" s="201"/>
      <c r="SN32" s="201"/>
      <c r="SO32" s="201"/>
      <c r="SP32" s="201"/>
      <c r="SQ32" s="201"/>
      <c r="SR32" s="201"/>
      <c r="SS32" s="201"/>
      <c r="ST32" s="201"/>
      <c r="SU32" s="201"/>
      <c r="SV32" s="201"/>
      <c r="SW32" s="201"/>
      <c r="SX32" s="201"/>
      <c r="SY32" s="201"/>
      <c r="SZ32" s="201"/>
      <c r="TA32" s="201"/>
      <c r="TB32" s="201"/>
      <c r="TC32" s="201"/>
      <c r="TD32" s="201"/>
      <c r="TE32" s="201"/>
      <c r="TF32" s="201"/>
      <c r="TG32" s="201"/>
      <c r="TH32" s="201"/>
      <c r="TI32" s="201"/>
      <c r="TJ32" s="201"/>
      <c r="TK32" s="201"/>
      <c r="TL32" s="201"/>
      <c r="TM32" s="201"/>
      <c r="TN32" s="201"/>
      <c r="TO32" s="201"/>
      <c r="TP32" s="201"/>
      <c r="TQ32" s="201"/>
      <c r="TR32" s="201"/>
      <c r="TS32" s="201"/>
      <c r="TT32" s="201"/>
      <c r="TU32" s="201"/>
      <c r="TV32" s="201"/>
      <c r="TW32" s="201"/>
      <c r="TX32" s="201"/>
      <c r="TY32" s="201"/>
      <c r="TZ32" s="201"/>
      <c r="UA32" s="201"/>
      <c r="UB32" s="201"/>
      <c r="UC32" s="201"/>
      <c r="UD32" s="201"/>
      <c r="UE32" s="201"/>
      <c r="UF32" s="201"/>
      <c r="UG32" s="201"/>
      <c r="UH32" s="201"/>
      <c r="UI32" s="201"/>
      <c r="UJ32" s="201"/>
      <c r="UK32" s="201"/>
      <c r="UL32" s="201"/>
      <c r="UM32" s="201"/>
      <c r="UN32" s="201"/>
      <c r="UO32" s="201"/>
      <c r="UP32" s="201"/>
      <c r="UQ32" s="201"/>
      <c r="UR32" s="201"/>
      <c r="US32" s="201"/>
      <c r="UT32" s="201"/>
      <c r="UU32" s="201"/>
      <c r="UV32" s="201"/>
      <c r="UW32" s="201"/>
      <c r="UX32" s="201"/>
      <c r="UY32" s="201"/>
      <c r="UZ32" s="201"/>
      <c r="VA32" s="201"/>
      <c r="VB32" s="201"/>
      <c r="VC32" s="201"/>
      <c r="VD32" s="201"/>
      <c r="VE32" s="201"/>
      <c r="VF32" s="201"/>
      <c r="VG32" s="201"/>
      <c r="VH32" s="201"/>
      <c r="VI32" s="201"/>
      <c r="VJ32" s="201"/>
      <c r="VK32" s="201"/>
      <c r="VL32" s="201"/>
      <c r="VM32" s="201"/>
      <c r="VN32" s="201"/>
      <c r="VO32" s="201"/>
      <c r="VP32" s="201"/>
      <c r="VQ32" s="201"/>
      <c r="VR32" s="201"/>
      <c r="VS32" s="201"/>
      <c r="VT32" s="201"/>
      <c r="VU32" s="201"/>
      <c r="VV32" s="201"/>
      <c r="VW32" s="201"/>
      <c r="VX32" s="201"/>
      <c r="VY32" s="201"/>
      <c r="VZ32" s="201"/>
      <c r="WA32" s="201"/>
      <c r="WB32" s="201"/>
      <c r="WC32" s="201"/>
      <c r="WD32" s="201"/>
      <c r="WE32" s="201"/>
      <c r="WF32" s="201"/>
      <c r="WG32" s="201"/>
      <c r="WH32" s="201"/>
      <c r="WI32" s="201"/>
      <c r="WJ32" s="201"/>
      <c r="WK32" s="201"/>
      <c r="WL32" s="201"/>
      <c r="WM32" s="201"/>
      <c r="WN32" s="201"/>
      <c r="WO32" s="201"/>
      <c r="WP32" s="201"/>
      <c r="WQ32" s="201"/>
      <c r="WR32" s="201"/>
      <c r="WS32" s="201"/>
      <c r="WT32" s="201"/>
      <c r="WU32" s="201"/>
      <c r="WV32" s="201"/>
      <c r="WW32" s="201"/>
      <c r="WX32" s="201"/>
      <c r="WY32" s="201"/>
      <c r="WZ32" s="201"/>
      <c r="XA32" s="201"/>
      <c r="XB32" s="201"/>
      <c r="XC32" s="201"/>
      <c r="XD32" s="201"/>
      <c r="XE32" s="201"/>
      <c r="XF32" s="201"/>
      <c r="XG32" s="201"/>
      <c r="XH32" s="201"/>
      <c r="XI32" s="201"/>
      <c r="XJ32" s="201"/>
      <c r="XK32" s="201"/>
      <c r="XL32" s="201"/>
      <c r="XM32" s="201"/>
      <c r="XN32" s="201"/>
      <c r="XO32" s="201"/>
      <c r="XP32" s="201"/>
      <c r="XQ32" s="201"/>
      <c r="XR32" s="201"/>
      <c r="XS32" s="201"/>
      <c r="XT32" s="201"/>
      <c r="XU32" s="201"/>
      <c r="XV32" s="201"/>
      <c r="XW32" s="201"/>
      <c r="XX32" s="201"/>
      <c r="XY32" s="201"/>
      <c r="XZ32" s="201"/>
      <c r="YA32" s="201"/>
      <c r="YB32" s="201"/>
      <c r="YC32" s="201"/>
      <c r="YD32" s="201"/>
      <c r="YE32" s="201"/>
      <c r="YF32" s="201"/>
      <c r="YG32" s="201"/>
      <c r="YH32" s="201"/>
      <c r="YI32" s="201"/>
      <c r="YJ32" s="201"/>
      <c r="YK32" s="201"/>
      <c r="YL32" s="201"/>
      <c r="YM32" s="201"/>
      <c r="YN32" s="201"/>
      <c r="YO32" s="201"/>
      <c r="YP32" s="201"/>
      <c r="YQ32" s="201"/>
      <c r="YR32" s="201"/>
      <c r="YS32" s="201"/>
      <c r="YT32" s="201"/>
      <c r="YU32" s="201"/>
      <c r="YV32" s="201"/>
      <c r="YW32" s="201"/>
      <c r="YX32" s="201"/>
      <c r="YY32" s="201"/>
      <c r="YZ32" s="201"/>
      <c r="ZA32" s="201"/>
      <c r="ZB32" s="201"/>
      <c r="ZC32" s="201"/>
      <c r="ZD32" s="201"/>
      <c r="ZE32" s="201"/>
      <c r="ZF32" s="201"/>
      <c r="ZG32" s="201"/>
      <c r="ZH32" s="201"/>
      <c r="ZI32" s="201"/>
      <c r="ZJ32" s="201"/>
      <c r="ZK32" s="201"/>
      <c r="ZL32" s="201"/>
      <c r="ZM32" s="201"/>
      <c r="ZN32" s="201"/>
      <c r="ZO32" s="201"/>
      <c r="ZP32" s="201"/>
      <c r="ZQ32" s="201"/>
      <c r="ZR32" s="201"/>
      <c r="ZS32" s="201"/>
      <c r="ZT32" s="201"/>
      <c r="ZU32" s="201"/>
      <c r="ZV32" s="201"/>
      <c r="ZW32" s="201"/>
      <c r="ZX32" s="201"/>
      <c r="ZY32" s="201"/>
      <c r="ZZ32" s="201"/>
      <c r="AAA32" s="201"/>
    </row>
    <row r="33" spans="1:703" s="98" customFormat="1" ht="21" customHeight="1">
      <c r="A33" s="201"/>
      <c r="B33" s="980" t="s">
        <v>443</v>
      </c>
      <c r="C33" s="980"/>
      <c r="D33" s="980"/>
      <c r="E33" s="980"/>
      <c r="F33" s="980"/>
      <c r="G33" s="980"/>
      <c r="H33" s="980"/>
      <c r="I33" s="980"/>
      <c r="J33" s="980"/>
      <c r="K33" s="980"/>
      <c r="L33" s="980"/>
      <c r="M33" s="980"/>
      <c r="N33" s="980"/>
      <c r="O33" s="980"/>
      <c r="P33" s="980"/>
      <c r="Q33" s="980"/>
      <c r="R33" s="980"/>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c r="ZX33" s="201"/>
      <c r="ZY33" s="201"/>
      <c r="ZZ33" s="201"/>
      <c r="AAA33" s="201"/>
    </row>
    <row r="34" spans="1:703" s="98" customFormat="1" ht="21" customHeight="1">
      <c r="A34" s="201"/>
      <c r="B34" s="411"/>
      <c r="C34" s="411"/>
      <c r="D34" s="411"/>
      <c r="E34" s="411"/>
      <c r="F34" s="411"/>
      <c r="G34" s="411"/>
      <c r="H34" s="411"/>
      <c r="I34" s="411"/>
      <c r="J34" s="411"/>
      <c r="K34" s="411"/>
      <c r="L34" s="411"/>
      <c r="M34" s="411"/>
      <c r="N34" s="411"/>
      <c r="O34" s="411"/>
      <c r="P34" s="411"/>
      <c r="Q34" s="411"/>
      <c r="R34" s="41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c r="ZX34" s="201"/>
      <c r="ZY34" s="201"/>
      <c r="ZZ34" s="201"/>
      <c r="AAA34" s="201"/>
    </row>
    <row r="35" spans="1:703" s="98" customFormat="1" ht="21" customHeight="1">
      <c r="A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c r="ZX35" s="201"/>
      <c r="ZY35" s="201"/>
      <c r="ZZ35" s="201"/>
      <c r="AAA35" s="201"/>
    </row>
    <row r="36" spans="1:703" s="98" customFormat="1" ht="21" customHeight="1">
      <c r="A36" s="201"/>
      <c r="B36" s="980" t="s">
        <v>166</v>
      </c>
      <c r="C36" s="980"/>
      <c r="D36" s="980"/>
      <c r="E36" s="980"/>
      <c r="F36" s="980"/>
      <c r="G36" s="980"/>
      <c r="H36" s="980"/>
      <c r="I36" s="980"/>
      <c r="J36" s="980"/>
      <c r="K36" s="980"/>
      <c r="L36" s="980"/>
      <c r="M36" s="980"/>
      <c r="N36" s="980"/>
      <c r="O36" s="980"/>
      <c r="P36" s="980"/>
      <c r="Q36" s="980"/>
      <c r="R36" s="980"/>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c r="IC36" s="201"/>
      <c r="ID36" s="201"/>
      <c r="IE36" s="201"/>
      <c r="IF36" s="201"/>
      <c r="IG36" s="201"/>
      <c r="IH36" s="201"/>
      <c r="II36" s="201"/>
      <c r="IJ36" s="201"/>
      <c r="IK36" s="201"/>
      <c r="IL36" s="201"/>
      <c r="IM36" s="201"/>
      <c r="IN36" s="201"/>
      <c r="IO36" s="201"/>
      <c r="IP36" s="201"/>
      <c r="IQ36" s="201"/>
      <c r="IR36" s="201"/>
      <c r="IS36" s="201"/>
      <c r="IT36" s="201"/>
      <c r="IU36" s="201"/>
      <c r="IV36" s="201"/>
      <c r="IW36" s="201"/>
      <c r="IX36" s="201"/>
      <c r="IY36" s="201"/>
      <c r="IZ36" s="201"/>
      <c r="JA36" s="201"/>
      <c r="JB36" s="201"/>
      <c r="JC36" s="201"/>
      <c r="JD36" s="201"/>
      <c r="JE36" s="201"/>
      <c r="JF36" s="201"/>
      <c r="JG36" s="201"/>
      <c r="JH36" s="201"/>
      <c r="JI36" s="201"/>
      <c r="JJ36" s="201"/>
      <c r="JK36" s="201"/>
      <c r="JL36" s="201"/>
      <c r="JM36" s="201"/>
      <c r="JN36" s="201"/>
      <c r="JO36" s="201"/>
      <c r="JP36" s="201"/>
      <c r="JQ36" s="201"/>
      <c r="JR36" s="201"/>
      <c r="JS36" s="201"/>
      <c r="JT36" s="201"/>
      <c r="JU36" s="201"/>
      <c r="JV36" s="201"/>
      <c r="JW36" s="201"/>
      <c r="JX36" s="201"/>
      <c r="JY36" s="201"/>
      <c r="JZ36" s="201"/>
      <c r="KA36" s="201"/>
      <c r="KB36" s="201"/>
      <c r="KC36" s="201"/>
      <c r="KD36" s="201"/>
      <c r="KE36" s="201"/>
      <c r="KF36" s="201"/>
      <c r="KG36" s="201"/>
      <c r="KH36" s="201"/>
      <c r="KI36" s="201"/>
      <c r="KJ36" s="201"/>
      <c r="KK36" s="201"/>
      <c r="KL36" s="201"/>
      <c r="KM36" s="201"/>
      <c r="KN36" s="201"/>
      <c r="KO36" s="201"/>
      <c r="KP36" s="201"/>
      <c r="KQ36" s="201"/>
      <c r="KR36" s="201"/>
      <c r="KS36" s="201"/>
      <c r="KT36" s="201"/>
      <c r="KU36" s="201"/>
      <c r="KV36" s="201"/>
      <c r="KW36" s="201"/>
      <c r="KX36" s="201"/>
      <c r="KY36" s="201"/>
      <c r="KZ36" s="201"/>
      <c r="LA36" s="201"/>
      <c r="LB36" s="201"/>
      <c r="LC36" s="201"/>
      <c r="LD36" s="201"/>
      <c r="LE36" s="201"/>
      <c r="LF36" s="201"/>
      <c r="LG36" s="201"/>
      <c r="LH36" s="201"/>
      <c r="LI36" s="201"/>
      <c r="LJ36" s="201"/>
      <c r="LK36" s="201"/>
      <c r="LL36" s="201"/>
      <c r="LM36" s="201"/>
      <c r="LN36" s="201"/>
      <c r="LO36" s="201"/>
      <c r="LP36" s="201"/>
      <c r="LQ36" s="201"/>
      <c r="LR36" s="201"/>
      <c r="LS36" s="201"/>
      <c r="LT36" s="201"/>
      <c r="LU36" s="201"/>
      <c r="LV36" s="201"/>
      <c r="LW36" s="201"/>
      <c r="LX36" s="201"/>
      <c r="LY36" s="201"/>
      <c r="LZ36" s="201"/>
      <c r="MA36" s="201"/>
      <c r="MB36" s="201"/>
      <c r="MC36" s="201"/>
      <c r="MD36" s="201"/>
      <c r="ME36" s="201"/>
      <c r="MF36" s="201"/>
      <c r="MG36" s="201"/>
      <c r="MH36" s="201"/>
      <c r="MI36" s="201"/>
      <c r="MJ36" s="201"/>
      <c r="MK36" s="201"/>
      <c r="ML36" s="201"/>
      <c r="MM36" s="201"/>
      <c r="MN36" s="201"/>
      <c r="MO36" s="201"/>
      <c r="MP36" s="201"/>
      <c r="MQ36" s="201"/>
      <c r="MR36" s="201"/>
      <c r="MS36" s="201"/>
      <c r="MT36" s="201"/>
      <c r="MU36" s="201"/>
      <c r="MV36" s="201"/>
      <c r="MW36" s="201"/>
      <c r="MX36" s="201"/>
      <c r="MY36" s="201"/>
      <c r="MZ36" s="201"/>
      <c r="NA36" s="201"/>
      <c r="NB36" s="201"/>
      <c r="NC36" s="201"/>
      <c r="ND36" s="201"/>
      <c r="NE36" s="201"/>
      <c r="NF36" s="201"/>
      <c r="NG36" s="201"/>
      <c r="NH36" s="201"/>
      <c r="NI36" s="201"/>
      <c r="NJ36" s="201"/>
      <c r="NK36" s="201"/>
      <c r="NL36" s="201"/>
      <c r="NM36" s="201"/>
      <c r="NN36" s="201"/>
      <c r="NO36" s="201"/>
      <c r="NP36" s="201"/>
      <c r="NQ36" s="201"/>
      <c r="NR36" s="201"/>
      <c r="NS36" s="201"/>
      <c r="NT36" s="201"/>
      <c r="NU36" s="201"/>
      <c r="NV36" s="201"/>
      <c r="NW36" s="201"/>
      <c r="NX36" s="201"/>
      <c r="NY36" s="201"/>
      <c r="NZ36" s="201"/>
      <c r="OA36" s="201"/>
      <c r="OB36" s="201"/>
      <c r="OC36" s="201"/>
      <c r="OD36" s="201"/>
      <c r="OE36" s="201"/>
      <c r="OF36" s="201"/>
      <c r="OG36" s="201"/>
      <c r="OH36" s="201"/>
      <c r="OI36" s="201"/>
      <c r="OJ36" s="201"/>
      <c r="OK36" s="201"/>
      <c r="OL36" s="201"/>
      <c r="OM36" s="201"/>
      <c r="ON36" s="201"/>
      <c r="OO36" s="201"/>
      <c r="OP36" s="201"/>
      <c r="OQ36" s="201"/>
      <c r="OR36" s="201"/>
      <c r="OS36" s="201"/>
      <c r="OT36" s="201"/>
      <c r="OU36" s="201"/>
      <c r="OV36" s="201"/>
      <c r="OW36" s="201"/>
      <c r="OX36" s="201"/>
      <c r="OY36" s="201"/>
      <c r="OZ36" s="201"/>
      <c r="PA36" s="201"/>
      <c r="PB36" s="201"/>
      <c r="PC36" s="201"/>
      <c r="PD36" s="201"/>
      <c r="PE36" s="201"/>
      <c r="PF36" s="201"/>
      <c r="PG36" s="201"/>
      <c r="PH36" s="201"/>
      <c r="PI36" s="201"/>
      <c r="PJ36" s="201"/>
      <c r="PK36" s="201"/>
      <c r="PL36" s="201"/>
      <c r="PM36" s="201"/>
      <c r="PN36" s="201"/>
      <c r="PO36" s="201"/>
      <c r="PP36" s="201"/>
      <c r="PQ36" s="201"/>
      <c r="PR36" s="201"/>
      <c r="PS36" s="201"/>
      <c r="PT36" s="201"/>
      <c r="PU36" s="201"/>
      <c r="PV36" s="201"/>
      <c r="PW36" s="201"/>
      <c r="PX36" s="201"/>
      <c r="PY36" s="201"/>
      <c r="PZ36" s="201"/>
      <c r="QA36" s="201"/>
      <c r="QB36" s="201"/>
      <c r="QC36" s="201"/>
      <c r="QD36" s="201"/>
      <c r="QE36" s="201"/>
      <c r="QF36" s="201"/>
      <c r="QG36" s="201"/>
      <c r="QH36" s="201"/>
      <c r="QI36" s="201"/>
      <c r="QJ36" s="201"/>
      <c r="QK36" s="201"/>
      <c r="QL36" s="201"/>
      <c r="QM36" s="201"/>
      <c r="QN36" s="201"/>
      <c r="QO36" s="201"/>
      <c r="QP36" s="201"/>
      <c r="QQ36" s="201"/>
      <c r="QR36" s="201"/>
      <c r="QS36" s="201"/>
      <c r="QT36" s="201"/>
      <c r="QU36" s="201"/>
      <c r="QV36" s="201"/>
      <c r="QW36" s="201"/>
      <c r="QX36" s="201"/>
      <c r="QY36" s="201"/>
      <c r="QZ36" s="201"/>
      <c r="RA36" s="201"/>
      <c r="RB36" s="201"/>
      <c r="RC36" s="201"/>
      <c r="RD36" s="201"/>
      <c r="RE36" s="201"/>
      <c r="RF36" s="201"/>
      <c r="RG36" s="201"/>
      <c r="RH36" s="201"/>
      <c r="RI36" s="201"/>
      <c r="RJ36" s="201"/>
      <c r="RK36" s="201"/>
      <c r="RL36" s="201"/>
      <c r="RM36" s="201"/>
      <c r="RN36" s="201"/>
      <c r="RO36" s="201"/>
      <c r="RP36" s="201"/>
      <c r="RQ36" s="201"/>
      <c r="RR36" s="201"/>
      <c r="RS36" s="201"/>
      <c r="RT36" s="201"/>
      <c r="RU36" s="201"/>
      <c r="RV36" s="201"/>
      <c r="RW36" s="201"/>
      <c r="RX36" s="201"/>
      <c r="RY36" s="201"/>
      <c r="RZ36" s="201"/>
      <c r="SA36" s="201"/>
      <c r="SB36" s="201"/>
      <c r="SC36" s="201"/>
      <c r="SD36" s="201"/>
      <c r="SE36" s="201"/>
      <c r="SF36" s="201"/>
      <c r="SG36" s="201"/>
      <c r="SH36" s="201"/>
      <c r="SI36" s="201"/>
      <c r="SJ36" s="201"/>
      <c r="SK36" s="201"/>
      <c r="SL36" s="201"/>
      <c r="SM36" s="201"/>
      <c r="SN36" s="201"/>
      <c r="SO36" s="201"/>
      <c r="SP36" s="201"/>
      <c r="SQ36" s="201"/>
      <c r="SR36" s="201"/>
      <c r="SS36" s="201"/>
      <c r="ST36" s="201"/>
      <c r="SU36" s="201"/>
      <c r="SV36" s="201"/>
      <c r="SW36" s="201"/>
      <c r="SX36" s="201"/>
      <c r="SY36" s="201"/>
      <c r="SZ36" s="201"/>
      <c r="TA36" s="201"/>
      <c r="TB36" s="201"/>
      <c r="TC36" s="201"/>
      <c r="TD36" s="201"/>
      <c r="TE36" s="201"/>
      <c r="TF36" s="201"/>
      <c r="TG36" s="201"/>
      <c r="TH36" s="201"/>
      <c r="TI36" s="201"/>
      <c r="TJ36" s="201"/>
      <c r="TK36" s="201"/>
      <c r="TL36" s="201"/>
      <c r="TM36" s="201"/>
      <c r="TN36" s="201"/>
      <c r="TO36" s="201"/>
      <c r="TP36" s="201"/>
      <c r="TQ36" s="201"/>
      <c r="TR36" s="201"/>
      <c r="TS36" s="201"/>
      <c r="TT36" s="201"/>
      <c r="TU36" s="201"/>
      <c r="TV36" s="201"/>
      <c r="TW36" s="201"/>
      <c r="TX36" s="201"/>
      <c r="TY36" s="201"/>
      <c r="TZ36" s="201"/>
      <c r="UA36" s="201"/>
      <c r="UB36" s="201"/>
      <c r="UC36" s="201"/>
      <c r="UD36" s="201"/>
      <c r="UE36" s="201"/>
      <c r="UF36" s="201"/>
      <c r="UG36" s="201"/>
      <c r="UH36" s="201"/>
      <c r="UI36" s="201"/>
      <c r="UJ36" s="201"/>
      <c r="UK36" s="201"/>
      <c r="UL36" s="201"/>
      <c r="UM36" s="201"/>
      <c r="UN36" s="201"/>
      <c r="UO36" s="201"/>
      <c r="UP36" s="201"/>
      <c r="UQ36" s="201"/>
      <c r="UR36" s="201"/>
      <c r="US36" s="201"/>
      <c r="UT36" s="201"/>
      <c r="UU36" s="201"/>
      <c r="UV36" s="201"/>
      <c r="UW36" s="201"/>
      <c r="UX36" s="201"/>
      <c r="UY36" s="201"/>
      <c r="UZ36" s="201"/>
      <c r="VA36" s="201"/>
      <c r="VB36" s="201"/>
      <c r="VC36" s="201"/>
      <c r="VD36" s="201"/>
      <c r="VE36" s="201"/>
      <c r="VF36" s="201"/>
      <c r="VG36" s="201"/>
      <c r="VH36" s="201"/>
      <c r="VI36" s="201"/>
      <c r="VJ36" s="201"/>
      <c r="VK36" s="201"/>
      <c r="VL36" s="201"/>
      <c r="VM36" s="201"/>
      <c r="VN36" s="201"/>
      <c r="VO36" s="201"/>
      <c r="VP36" s="201"/>
      <c r="VQ36" s="201"/>
      <c r="VR36" s="201"/>
      <c r="VS36" s="201"/>
      <c r="VT36" s="201"/>
      <c r="VU36" s="201"/>
      <c r="VV36" s="201"/>
      <c r="VW36" s="201"/>
      <c r="VX36" s="201"/>
      <c r="VY36" s="201"/>
      <c r="VZ36" s="201"/>
      <c r="WA36" s="201"/>
      <c r="WB36" s="201"/>
      <c r="WC36" s="201"/>
      <c r="WD36" s="201"/>
      <c r="WE36" s="201"/>
      <c r="WF36" s="201"/>
      <c r="WG36" s="201"/>
      <c r="WH36" s="201"/>
      <c r="WI36" s="201"/>
      <c r="WJ36" s="201"/>
      <c r="WK36" s="201"/>
      <c r="WL36" s="201"/>
      <c r="WM36" s="201"/>
      <c r="WN36" s="201"/>
      <c r="WO36" s="201"/>
      <c r="WP36" s="201"/>
      <c r="WQ36" s="201"/>
      <c r="WR36" s="201"/>
      <c r="WS36" s="201"/>
      <c r="WT36" s="201"/>
      <c r="WU36" s="201"/>
      <c r="WV36" s="201"/>
      <c r="WW36" s="201"/>
      <c r="WX36" s="201"/>
      <c r="WY36" s="201"/>
      <c r="WZ36" s="201"/>
      <c r="XA36" s="201"/>
      <c r="XB36" s="201"/>
      <c r="XC36" s="201"/>
      <c r="XD36" s="201"/>
      <c r="XE36" s="201"/>
      <c r="XF36" s="201"/>
      <c r="XG36" s="201"/>
      <c r="XH36" s="201"/>
      <c r="XI36" s="201"/>
      <c r="XJ36" s="201"/>
      <c r="XK36" s="201"/>
      <c r="XL36" s="201"/>
      <c r="XM36" s="201"/>
      <c r="XN36" s="201"/>
      <c r="XO36" s="201"/>
      <c r="XP36" s="201"/>
      <c r="XQ36" s="201"/>
      <c r="XR36" s="201"/>
      <c r="XS36" s="201"/>
      <c r="XT36" s="201"/>
      <c r="XU36" s="201"/>
      <c r="XV36" s="201"/>
      <c r="XW36" s="201"/>
      <c r="XX36" s="201"/>
      <c r="XY36" s="201"/>
      <c r="XZ36" s="201"/>
      <c r="YA36" s="201"/>
      <c r="YB36" s="201"/>
      <c r="YC36" s="201"/>
      <c r="YD36" s="201"/>
      <c r="YE36" s="201"/>
      <c r="YF36" s="201"/>
      <c r="YG36" s="201"/>
      <c r="YH36" s="201"/>
      <c r="YI36" s="201"/>
      <c r="YJ36" s="201"/>
      <c r="YK36" s="201"/>
      <c r="YL36" s="201"/>
      <c r="YM36" s="201"/>
      <c r="YN36" s="201"/>
      <c r="YO36" s="201"/>
      <c r="YP36" s="201"/>
      <c r="YQ36" s="201"/>
      <c r="YR36" s="201"/>
      <c r="YS36" s="201"/>
      <c r="YT36" s="201"/>
      <c r="YU36" s="201"/>
      <c r="YV36" s="201"/>
      <c r="YW36" s="201"/>
      <c r="YX36" s="201"/>
      <c r="YY36" s="201"/>
      <c r="YZ36" s="201"/>
      <c r="ZA36" s="201"/>
      <c r="ZB36" s="201"/>
      <c r="ZC36" s="201"/>
      <c r="ZD36" s="201"/>
      <c r="ZE36" s="201"/>
      <c r="ZF36" s="201"/>
      <c r="ZG36" s="201"/>
      <c r="ZH36" s="201"/>
      <c r="ZI36" s="201"/>
      <c r="ZJ36" s="201"/>
      <c r="ZK36" s="201"/>
      <c r="ZL36" s="201"/>
      <c r="ZM36" s="201"/>
      <c r="ZN36" s="201"/>
      <c r="ZO36" s="201"/>
      <c r="ZP36" s="201"/>
      <c r="ZQ36" s="201"/>
      <c r="ZR36" s="201"/>
      <c r="ZS36" s="201"/>
      <c r="ZT36" s="201"/>
      <c r="ZU36" s="201"/>
      <c r="ZV36" s="201"/>
      <c r="ZW36" s="201"/>
      <c r="ZX36" s="201"/>
      <c r="ZY36" s="201"/>
      <c r="ZZ36" s="201"/>
      <c r="AAA36" s="201"/>
    </row>
    <row r="37" spans="1:703" s="98" customFormat="1" ht="21" customHeight="1">
      <c r="A37" s="201"/>
      <c r="B37" s="411"/>
      <c r="C37" s="411"/>
      <c r="D37" s="411"/>
      <c r="E37" s="411"/>
      <c r="F37" s="411"/>
      <c r="G37" s="411"/>
      <c r="H37" s="411"/>
      <c r="I37" s="411"/>
      <c r="J37" s="411"/>
      <c r="K37" s="411"/>
      <c r="L37" s="411"/>
      <c r="M37" s="411"/>
      <c r="N37" s="411"/>
      <c r="O37" s="411"/>
      <c r="P37" s="411"/>
      <c r="Q37" s="411"/>
      <c r="R37" s="41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c r="IM37" s="201"/>
      <c r="IN37" s="201"/>
      <c r="IO37" s="201"/>
      <c r="IP37" s="201"/>
      <c r="IQ37" s="201"/>
      <c r="IR37" s="201"/>
      <c r="IS37" s="201"/>
      <c r="IT37" s="201"/>
      <c r="IU37" s="201"/>
      <c r="IV37" s="201"/>
      <c r="IW37" s="201"/>
      <c r="IX37" s="201"/>
      <c r="IY37" s="201"/>
      <c r="IZ37" s="201"/>
      <c r="JA37" s="201"/>
      <c r="JB37" s="201"/>
      <c r="JC37" s="201"/>
      <c r="JD37" s="201"/>
      <c r="JE37" s="201"/>
      <c r="JF37" s="201"/>
      <c r="JG37" s="201"/>
      <c r="JH37" s="201"/>
      <c r="JI37" s="201"/>
      <c r="JJ37" s="201"/>
      <c r="JK37" s="201"/>
      <c r="JL37" s="201"/>
      <c r="JM37" s="201"/>
      <c r="JN37" s="201"/>
      <c r="JO37" s="201"/>
      <c r="JP37" s="201"/>
      <c r="JQ37" s="201"/>
      <c r="JR37" s="201"/>
      <c r="JS37" s="201"/>
      <c r="JT37" s="201"/>
      <c r="JU37" s="201"/>
      <c r="JV37" s="201"/>
      <c r="JW37" s="201"/>
      <c r="JX37" s="201"/>
      <c r="JY37" s="201"/>
      <c r="JZ37" s="201"/>
      <c r="KA37" s="201"/>
      <c r="KB37" s="201"/>
      <c r="KC37" s="201"/>
      <c r="KD37" s="201"/>
      <c r="KE37" s="201"/>
      <c r="KF37" s="201"/>
      <c r="KG37" s="201"/>
      <c r="KH37" s="201"/>
      <c r="KI37" s="201"/>
      <c r="KJ37" s="201"/>
      <c r="KK37" s="201"/>
      <c r="KL37" s="201"/>
      <c r="KM37" s="201"/>
      <c r="KN37" s="201"/>
      <c r="KO37" s="201"/>
      <c r="KP37" s="201"/>
      <c r="KQ37" s="201"/>
      <c r="KR37" s="201"/>
      <c r="KS37" s="201"/>
      <c r="KT37" s="201"/>
      <c r="KU37" s="201"/>
      <c r="KV37" s="201"/>
      <c r="KW37" s="201"/>
      <c r="KX37" s="201"/>
      <c r="KY37" s="201"/>
      <c r="KZ37" s="201"/>
      <c r="LA37" s="201"/>
      <c r="LB37" s="201"/>
      <c r="LC37" s="201"/>
      <c r="LD37" s="201"/>
      <c r="LE37" s="201"/>
      <c r="LF37" s="201"/>
      <c r="LG37" s="201"/>
      <c r="LH37" s="201"/>
      <c r="LI37" s="201"/>
      <c r="LJ37" s="201"/>
      <c r="LK37" s="201"/>
      <c r="LL37" s="201"/>
      <c r="LM37" s="201"/>
      <c r="LN37" s="201"/>
      <c r="LO37" s="201"/>
      <c r="LP37" s="201"/>
      <c r="LQ37" s="201"/>
      <c r="LR37" s="201"/>
      <c r="LS37" s="201"/>
      <c r="LT37" s="201"/>
      <c r="LU37" s="201"/>
      <c r="LV37" s="201"/>
      <c r="LW37" s="201"/>
      <c r="LX37" s="201"/>
      <c r="LY37" s="201"/>
      <c r="LZ37" s="201"/>
      <c r="MA37" s="201"/>
      <c r="MB37" s="201"/>
      <c r="MC37" s="201"/>
      <c r="MD37" s="201"/>
      <c r="ME37" s="201"/>
      <c r="MF37" s="201"/>
      <c r="MG37" s="201"/>
      <c r="MH37" s="201"/>
      <c r="MI37" s="201"/>
      <c r="MJ37" s="201"/>
      <c r="MK37" s="201"/>
      <c r="ML37" s="201"/>
      <c r="MM37" s="201"/>
      <c r="MN37" s="201"/>
      <c r="MO37" s="201"/>
      <c r="MP37" s="201"/>
      <c r="MQ37" s="201"/>
      <c r="MR37" s="201"/>
      <c r="MS37" s="201"/>
      <c r="MT37" s="201"/>
      <c r="MU37" s="201"/>
      <c r="MV37" s="201"/>
      <c r="MW37" s="201"/>
      <c r="MX37" s="201"/>
      <c r="MY37" s="201"/>
      <c r="MZ37" s="201"/>
      <c r="NA37" s="201"/>
      <c r="NB37" s="201"/>
      <c r="NC37" s="201"/>
      <c r="ND37" s="201"/>
      <c r="NE37" s="201"/>
      <c r="NF37" s="201"/>
      <c r="NG37" s="201"/>
      <c r="NH37" s="201"/>
      <c r="NI37" s="201"/>
      <c r="NJ37" s="201"/>
      <c r="NK37" s="201"/>
      <c r="NL37" s="201"/>
      <c r="NM37" s="201"/>
      <c r="NN37" s="201"/>
      <c r="NO37" s="201"/>
      <c r="NP37" s="201"/>
      <c r="NQ37" s="201"/>
      <c r="NR37" s="201"/>
      <c r="NS37" s="201"/>
      <c r="NT37" s="201"/>
      <c r="NU37" s="201"/>
      <c r="NV37" s="201"/>
      <c r="NW37" s="201"/>
      <c r="NX37" s="201"/>
      <c r="NY37" s="201"/>
      <c r="NZ37" s="201"/>
      <c r="OA37" s="201"/>
      <c r="OB37" s="201"/>
      <c r="OC37" s="201"/>
      <c r="OD37" s="201"/>
      <c r="OE37" s="201"/>
      <c r="OF37" s="201"/>
      <c r="OG37" s="201"/>
      <c r="OH37" s="201"/>
      <c r="OI37" s="201"/>
      <c r="OJ37" s="201"/>
      <c r="OK37" s="201"/>
      <c r="OL37" s="201"/>
      <c r="OM37" s="201"/>
      <c r="ON37" s="201"/>
      <c r="OO37" s="201"/>
      <c r="OP37" s="201"/>
      <c r="OQ37" s="201"/>
      <c r="OR37" s="201"/>
      <c r="OS37" s="201"/>
      <c r="OT37" s="201"/>
      <c r="OU37" s="201"/>
      <c r="OV37" s="201"/>
      <c r="OW37" s="201"/>
      <c r="OX37" s="201"/>
      <c r="OY37" s="201"/>
      <c r="OZ37" s="201"/>
      <c r="PA37" s="201"/>
      <c r="PB37" s="201"/>
      <c r="PC37" s="201"/>
      <c r="PD37" s="201"/>
      <c r="PE37" s="201"/>
      <c r="PF37" s="201"/>
      <c r="PG37" s="201"/>
      <c r="PH37" s="201"/>
      <c r="PI37" s="201"/>
      <c r="PJ37" s="201"/>
      <c r="PK37" s="201"/>
      <c r="PL37" s="201"/>
      <c r="PM37" s="201"/>
      <c r="PN37" s="201"/>
      <c r="PO37" s="201"/>
      <c r="PP37" s="201"/>
      <c r="PQ37" s="201"/>
      <c r="PR37" s="201"/>
      <c r="PS37" s="201"/>
      <c r="PT37" s="201"/>
      <c r="PU37" s="201"/>
      <c r="PV37" s="201"/>
      <c r="PW37" s="201"/>
      <c r="PX37" s="201"/>
      <c r="PY37" s="201"/>
      <c r="PZ37" s="201"/>
      <c r="QA37" s="201"/>
      <c r="QB37" s="201"/>
      <c r="QC37" s="201"/>
      <c r="QD37" s="201"/>
      <c r="QE37" s="201"/>
      <c r="QF37" s="201"/>
      <c r="QG37" s="201"/>
      <c r="QH37" s="201"/>
      <c r="QI37" s="201"/>
      <c r="QJ37" s="201"/>
      <c r="QK37" s="201"/>
      <c r="QL37" s="201"/>
      <c r="QM37" s="201"/>
      <c r="QN37" s="201"/>
      <c r="QO37" s="201"/>
      <c r="QP37" s="201"/>
      <c r="QQ37" s="201"/>
      <c r="QR37" s="201"/>
      <c r="QS37" s="201"/>
      <c r="QT37" s="201"/>
      <c r="QU37" s="201"/>
      <c r="QV37" s="201"/>
      <c r="QW37" s="201"/>
      <c r="QX37" s="201"/>
      <c r="QY37" s="201"/>
      <c r="QZ37" s="201"/>
      <c r="RA37" s="201"/>
      <c r="RB37" s="201"/>
      <c r="RC37" s="201"/>
      <c r="RD37" s="201"/>
      <c r="RE37" s="201"/>
      <c r="RF37" s="201"/>
      <c r="RG37" s="201"/>
      <c r="RH37" s="201"/>
      <c r="RI37" s="201"/>
      <c r="RJ37" s="201"/>
      <c r="RK37" s="201"/>
      <c r="RL37" s="201"/>
      <c r="RM37" s="201"/>
      <c r="RN37" s="201"/>
      <c r="RO37" s="201"/>
      <c r="RP37" s="201"/>
      <c r="RQ37" s="201"/>
      <c r="RR37" s="201"/>
      <c r="RS37" s="201"/>
      <c r="RT37" s="201"/>
      <c r="RU37" s="201"/>
      <c r="RV37" s="201"/>
      <c r="RW37" s="201"/>
      <c r="RX37" s="201"/>
      <c r="RY37" s="201"/>
      <c r="RZ37" s="201"/>
      <c r="SA37" s="201"/>
      <c r="SB37" s="201"/>
      <c r="SC37" s="201"/>
      <c r="SD37" s="201"/>
      <c r="SE37" s="201"/>
      <c r="SF37" s="201"/>
      <c r="SG37" s="201"/>
      <c r="SH37" s="201"/>
      <c r="SI37" s="201"/>
      <c r="SJ37" s="201"/>
      <c r="SK37" s="201"/>
      <c r="SL37" s="201"/>
      <c r="SM37" s="201"/>
      <c r="SN37" s="201"/>
      <c r="SO37" s="201"/>
      <c r="SP37" s="201"/>
      <c r="SQ37" s="201"/>
      <c r="SR37" s="201"/>
      <c r="SS37" s="201"/>
      <c r="ST37" s="201"/>
      <c r="SU37" s="201"/>
      <c r="SV37" s="201"/>
      <c r="SW37" s="201"/>
      <c r="SX37" s="201"/>
      <c r="SY37" s="201"/>
      <c r="SZ37" s="201"/>
      <c r="TA37" s="201"/>
      <c r="TB37" s="201"/>
      <c r="TC37" s="201"/>
      <c r="TD37" s="201"/>
      <c r="TE37" s="201"/>
      <c r="TF37" s="201"/>
      <c r="TG37" s="201"/>
      <c r="TH37" s="201"/>
      <c r="TI37" s="201"/>
      <c r="TJ37" s="201"/>
      <c r="TK37" s="201"/>
      <c r="TL37" s="201"/>
      <c r="TM37" s="201"/>
      <c r="TN37" s="201"/>
      <c r="TO37" s="201"/>
      <c r="TP37" s="201"/>
      <c r="TQ37" s="201"/>
      <c r="TR37" s="201"/>
      <c r="TS37" s="201"/>
      <c r="TT37" s="201"/>
      <c r="TU37" s="201"/>
      <c r="TV37" s="201"/>
      <c r="TW37" s="201"/>
      <c r="TX37" s="201"/>
      <c r="TY37" s="201"/>
      <c r="TZ37" s="201"/>
      <c r="UA37" s="201"/>
      <c r="UB37" s="201"/>
      <c r="UC37" s="201"/>
      <c r="UD37" s="201"/>
      <c r="UE37" s="201"/>
      <c r="UF37" s="201"/>
      <c r="UG37" s="201"/>
      <c r="UH37" s="201"/>
      <c r="UI37" s="201"/>
      <c r="UJ37" s="201"/>
      <c r="UK37" s="201"/>
      <c r="UL37" s="201"/>
      <c r="UM37" s="201"/>
      <c r="UN37" s="201"/>
      <c r="UO37" s="201"/>
      <c r="UP37" s="201"/>
      <c r="UQ37" s="201"/>
      <c r="UR37" s="201"/>
      <c r="US37" s="201"/>
      <c r="UT37" s="201"/>
      <c r="UU37" s="201"/>
      <c r="UV37" s="201"/>
      <c r="UW37" s="201"/>
      <c r="UX37" s="201"/>
      <c r="UY37" s="201"/>
      <c r="UZ37" s="201"/>
      <c r="VA37" s="201"/>
      <c r="VB37" s="201"/>
      <c r="VC37" s="201"/>
      <c r="VD37" s="201"/>
      <c r="VE37" s="201"/>
      <c r="VF37" s="201"/>
      <c r="VG37" s="201"/>
      <c r="VH37" s="201"/>
      <c r="VI37" s="201"/>
      <c r="VJ37" s="201"/>
      <c r="VK37" s="201"/>
      <c r="VL37" s="201"/>
      <c r="VM37" s="201"/>
      <c r="VN37" s="201"/>
      <c r="VO37" s="201"/>
      <c r="VP37" s="201"/>
      <c r="VQ37" s="201"/>
      <c r="VR37" s="201"/>
      <c r="VS37" s="201"/>
      <c r="VT37" s="201"/>
      <c r="VU37" s="201"/>
      <c r="VV37" s="201"/>
      <c r="VW37" s="201"/>
      <c r="VX37" s="201"/>
      <c r="VY37" s="201"/>
      <c r="VZ37" s="201"/>
      <c r="WA37" s="201"/>
      <c r="WB37" s="201"/>
      <c r="WC37" s="201"/>
      <c r="WD37" s="201"/>
      <c r="WE37" s="201"/>
      <c r="WF37" s="201"/>
      <c r="WG37" s="201"/>
      <c r="WH37" s="201"/>
      <c r="WI37" s="201"/>
      <c r="WJ37" s="201"/>
      <c r="WK37" s="201"/>
      <c r="WL37" s="201"/>
      <c r="WM37" s="201"/>
      <c r="WN37" s="201"/>
      <c r="WO37" s="201"/>
      <c r="WP37" s="201"/>
      <c r="WQ37" s="201"/>
      <c r="WR37" s="201"/>
      <c r="WS37" s="201"/>
      <c r="WT37" s="201"/>
      <c r="WU37" s="201"/>
      <c r="WV37" s="201"/>
      <c r="WW37" s="201"/>
      <c r="WX37" s="201"/>
      <c r="WY37" s="201"/>
      <c r="WZ37" s="201"/>
      <c r="XA37" s="201"/>
      <c r="XB37" s="201"/>
      <c r="XC37" s="201"/>
      <c r="XD37" s="201"/>
      <c r="XE37" s="201"/>
      <c r="XF37" s="201"/>
      <c r="XG37" s="201"/>
      <c r="XH37" s="201"/>
      <c r="XI37" s="201"/>
      <c r="XJ37" s="201"/>
      <c r="XK37" s="201"/>
      <c r="XL37" s="201"/>
      <c r="XM37" s="201"/>
      <c r="XN37" s="201"/>
      <c r="XO37" s="201"/>
      <c r="XP37" s="201"/>
      <c r="XQ37" s="201"/>
      <c r="XR37" s="201"/>
      <c r="XS37" s="201"/>
      <c r="XT37" s="201"/>
      <c r="XU37" s="201"/>
      <c r="XV37" s="201"/>
      <c r="XW37" s="201"/>
      <c r="XX37" s="201"/>
      <c r="XY37" s="201"/>
      <c r="XZ37" s="201"/>
      <c r="YA37" s="201"/>
      <c r="YB37" s="201"/>
      <c r="YC37" s="201"/>
      <c r="YD37" s="201"/>
      <c r="YE37" s="201"/>
      <c r="YF37" s="201"/>
      <c r="YG37" s="201"/>
      <c r="YH37" s="201"/>
      <c r="YI37" s="201"/>
      <c r="YJ37" s="201"/>
      <c r="YK37" s="201"/>
      <c r="YL37" s="201"/>
      <c r="YM37" s="201"/>
      <c r="YN37" s="201"/>
      <c r="YO37" s="201"/>
      <c r="YP37" s="201"/>
      <c r="YQ37" s="201"/>
      <c r="YR37" s="201"/>
      <c r="YS37" s="201"/>
      <c r="YT37" s="201"/>
      <c r="YU37" s="201"/>
      <c r="YV37" s="201"/>
      <c r="YW37" s="201"/>
      <c r="YX37" s="201"/>
      <c r="YY37" s="201"/>
      <c r="YZ37" s="201"/>
      <c r="ZA37" s="201"/>
      <c r="ZB37" s="201"/>
      <c r="ZC37" s="201"/>
      <c r="ZD37" s="201"/>
      <c r="ZE37" s="201"/>
      <c r="ZF37" s="201"/>
      <c r="ZG37" s="201"/>
      <c r="ZH37" s="201"/>
      <c r="ZI37" s="201"/>
      <c r="ZJ37" s="201"/>
      <c r="ZK37" s="201"/>
      <c r="ZL37" s="201"/>
      <c r="ZM37" s="201"/>
      <c r="ZN37" s="201"/>
      <c r="ZO37" s="201"/>
      <c r="ZP37" s="201"/>
      <c r="ZQ37" s="201"/>
      <c r="ZR37" s="201"/>
      <c r="ZS37" s="201"/>
      <c r="ZT37" s="201"/>
      <c r="ZU37" s="201"/>
      <c r="ZV37" s="201"/>
      <c r="ZW37" s="201"/>
      <c r="ZX37" s="201"/>
      <c r="ZY37" s="201"/>
      <c r="ZZ37" s="201"/>
      <c r="AAA37" s="201"/>
    </row>
    <row r="38" spans="1:703" s="98" customFormat="1" ht="21" customHeight="1">
      <c r="A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201"/>
      <c r="IQ38" s="201"/>
      <c r="IR38" s="201"/>
      <c r="IS38" s="201"/>
      <c r="IT38" s="201"/>
      <c r="IU38" s="201"/>
      <c r="IV38" s="201"/>
      <c r="IW38" s="201"/>
      <c r="IX38" s="201"/>
      <c r="IY38" s="201"/>
      <c r="IZ38" s="201"/>
      <c r="JA38" s="201"/>
      <c r="JB38" s="201"/>
      <c r="JC38" s="201"/>
      <c r="JD38" s="201"/>
      <c r="JE38" s="201"/>
      <c r="JF38" s="201"/>
      <c r="JG38" s="201"/>
      <c r="JH38" s="201"/>
      <c r="JI38" s="201"/>
      <c r="JJ38" s="201"/>
      <c r="JK38" s="201"/>
      <c r="JL38" s="201"/>
      <c r="JM38" s="201"/>
      <c r="JN38" s="201"/>
      <c r="JO38" s="201"/>
      <c r="JP38" s="201"/>
      <c r="JQ38" s="201"/>
      <c r="JR38" s="201"/>
      <c r="JS38" s="201"/>
      <c r="JT38" s="201"/>
      <c r="JU38" s="201"/>
      <c r="JV38" s="201"/>
      <c r="JW38" s="201"/>
      <c r="JX38" s="201"/>
      <c r="JY38" s="201"/>
      <c r="JZ38" s="201"/>
      <c r="KA38" s="201"/>
      <c r="KB38" s="201"/>
      <c r="KC38" s="201"/>
      <c r="KD38" s="201"/>
      <c r="KE38" s="201"/>
      <c r="KF38" s="201"/>
      <c r="KG38" s="201"/>
      <c r="KH38" s="201"/>
      <c r="KI38" s="201"/>
      <c r="KJ38" s="201"/>
      <c r="KK38" s="201"/>
      <c r="KL38" s="201"/>
      <c r="KM38" s="201"/>
      <c r="KN38" s="201"/>
      <c r="KO38" s="201"/>
      <c r="KP38" s="201"/>
      <c r="KQ38" s="201"/>
      <c r="KR38" s="201"/>
      <c r="KS38" s="201"/>
      <c r="KT38" s="201"/>
      <c r="KU38" s="201"/>
      <c r="KV38" s="201"/>
      <c r="KW38" s="201"/>
      <c r="KX38" s="201"/>
      <c r="KY38" s="201"/>
      <c r="KZ38" s="201"/>
      <c r="LA38" s="201"/>
      <c r="LB38" s="201"/>
      <c r="LC38" s="201"/>
      <c r="LD38" s="201"/>
      <c r="LE38" s="201"/>
      <c r="LF38" s="201"/>
      <c r="LG38" s="201"/>
      <c r="LH38" s="201"/>
      <c r="LI38" s="201"/>
      <c r="LJ38" s="201"/>
      <c r="LK38" s="201"/>
      <c r="LL38" s="201"/>
      <c r="LM38" s="201"/>
      <c r="LN38" s="201"/>
      <c r="LO38" s="201"/>
      <c r="LP38" s="201"/>
      <c r="LQ38" s="201"/>
      <c r="LR38" s="201"/>
      <c r="LS38" s="201"/>
      <c r="LT38" s="201"/>
      <c r="LU38" s="201"/>
      <c r="LV38" s="201"/>
      <c r="LW38" s="201"/>
      <c r="LX38" s="201"/>
      <c r="LY38" s="201"/>
      <c r="LZ38" s="201"/>
      <c r="MA38" s="201"/>
      <c r="MB38" s="201"/>
      <c r="MC38" s="201"/>
      <c r="MD38" s="201"/>
      <c r="ME38" s="201"/>
      <c r="MF38" s="201"/>
      <c r="MG38" s="201"/>
      <c r="MH38" s="201"/>
      <c r="MI38" s="201"/>
      <c r="MJ38" s="201"/>
      <c r="MK38" s="201"/>
      <c r="ML38" s="201"/>
      <c r="MM38" s="201"/>
      <c r="MN38" s="201"/>
      <c r="MO38" s="201"/>
      <c r="MP38" s="201"/>
      <c r="MQ38" s="201"/>
      <c r="MR38" s="201"/>
      <c r="MS38" s="201"/>
      <c r="MT38" s="201"/>
      <c r="MU38" s="201"/>
      <c r="MV38" s="201"/>
      <c r="MW38" s="201"/>
      <c r="MX38" s="201"/>
      <c r="MY38" s="201"/>
      <c r="MZ38" s="201"/>
      <c r="NA38" s="201"/>
      <c r="NB38" s="201"/>
      <c r="NC38" s="201"/>
      <c r="ND38" s="201"/>
      <c r="NE38" s="201"/>
      <c r="NF38" s="201"/>
      <c r="NG38" s="201"/>
      <c r="NH38" s="201"/>
      <c r="NI38" s="201"/>
      <c r="NJ38" s="201"/>
      <c r="NK38" s="201"/>
      <c r="NL38" s="201"/>
      <c r="NM38" s="201"/>
      <c r="NN38" s="201"/>
      <c r="NO38" s="201"/>
      <c r="NP38" s="201"/>
      <c r="NQ38" s="201"/>
      <c r="NR38" s="201"/>
      <c r="NS38" s="201"/>
      <c r="NT38" s="201"/>
      <c r="NU38" s="201"/>
      <c r="NV38" s="201"/>
      <c r="NW38" s="201"/>
      <c r="NX38" s="201"/>
      <c r="NY38" s="201"/>
      <c r="NZ38" s="201"/>
      <c r="OA38" s="201"/>
      <c r="OB38" s="201"/>
      <c r="OC38" s="201"/>
      <c r="OD38" s="201"/>
      <c r="OE38" s="201"/>
      <c r="OF38" s="201"/>
      <c r="OG38" s="201"/>
      <c r="OH38" s="201"/>
      <c r="OI38" s="201"/>
      <c r="OJ38" s="201"/>
      <c r="OK38" s="201"/>
      <c r="OL38" s="201"/>
      <c r="OM38" s="201"/>
      <c r="ON38" s="201"/>
      <c r="OO38" s="201"/>
      <c r="OP38" s="201"/>
      <c r="OQ38" s="201"/>
      <c r="OR38" s="201"/>
      <c r="OS38" s="201"/>
      <c r="OT38" s="201"/>
      <c r="OU38" s="201"/>
      <c r="OV38" s="201"/>
      <c r="OW38" s="201"/>
      <c r="OX38" s="201"/>
      <c r="OY38" s="201"/>
      <c r="OZ38" s="201"/>
      <c r="PA38" s="201"/>
      <c r="PB38" s="201"/>
      <c r="PC38" s="201"/>
      <c r="PD38" s="201"/>
      <c r="PE38" s="201"/>
      <c r="PF38" s="201"/>
      <c r="PG38" s="201"/>
      <c r="PH38" s="201"/>
      <c r="PI38" s="201"/>
      <c r="PJ38" s="201"/>
      <c r="PK38" s="201"/>
      <c r="PL38" s="201"/>
      <c r="PM38" s="201"/>
      <c r="PN38" s="201"/>
      <c r="PO38" s="201"/>
      <c r="PP38" s="201"/>
      <c r="PQ38" s="201"/>
      <c r="PR38" s="201"/>
      <c r="PS38" s="201"/>
      <c r="PT38" s="201"/>
      <c r="PU38" s="201"/>
      <c r="PV38" s="201"/>
      <c r="PW38" s="201"/>
      <c r="PX38" s="201"/>
      <c r="PY38" s="201"/>
      <c r="PZ38" s="201"/>
      <c r="QA38" s="201"/>
      <c r="QB38" s="201"/>
      <c r="QC38" s="201"/>
      <c r="QD38" s="201"/>
      <c r="QE38" s="201"/>
      <c r="QF38" s="201"/>
      <c r="QG38" s="201"/>
      <c r="QH38" s="201"/>
      <c r="QI38" s="201"/>
      <c r="QJ38" s="201"/>
      <c r="QK38" s="201"/>
      <c r="QL38" s="201"/>
      <c r="QM38" s="201"/>
      <c r="QN38" s="201"/>
      <c r="QO38" s="201"/>
      <c r="QP38" s="201"/>
      <c r="QQ38" s="201"/>
      <c r="QR38" s="201"/>
      <c r="QS38" s="201"/>
      <c r="QT38" s="201"/>
      <c r="QU38" s="201"/>
      <c r="QV38" s="201"/>
      <c r="QW38" s="201"/>
      <c r="QX38" s="201"/>
      <c r="QY38" s="201"/>
      <c r="QZ38" s="201"/>
      <c r="RA38" s="201"/>
      <c r="RB38" s="201"/>
      <c r="RC38" s="201"/>
      <c r="RD38" s="201"/>
      <c r="RE38" s="201"/>
      <c r="RF38" s="201"/>
      <c r="RG38" s="201"/>
      <c r="RH38" s="201"/>
      <c r="RI38" s="201"/>
      <c r="RJ38" s="201"/>
      <c r="RK38" s="201"/>
      <c r="RL38" s="201"/>
      <c r="RM38" s="201"/>
      <c r="RN38" s="201"/>
      <c r="RO38" s="201"/>
      <c r="RP38" s="201"/>
      <c r="RQ38" s="201"/>
      <c r="RR38" s="201"/>
      <c r="RS38" s="201"/>
      <c r="RT38" s="201"/>
      <c r="RU38" s="201"/>
      <c r="RV38" s="201"/>
      <c r="RW38" s="201"/>
      <c r="RX38" s="201"/>
      <c r="RY38" s="201"/>
      <c r="RZ38" s="201"/>
      <c r="SA38" s="201"/>
      <c r="SB38" s="201"/>
      <c r="SC38" s="201"/>
      <c r="SD38" s="201"/>
      <c r="SE38" s="201"/>
      <c r="SF38" s="201"/>
      <c r="SG38" s="201"/>
      <c r="SH38" s="201"/>
      <c r="SI38" s="201"/>
      <c r="SJ38" s="201"/>
      <c r="SK38" s="201"/>
      <c r="SL38" s="201"/>
      <c r="SM38" s="201"/>
      <c r="SN38" s="201"/>
      <c r="SO38" s="201"/>
      <c r="SP38" s="201"/>
      <c r="SQ38" s="201"/>
      <c r="SR38" s="201"/>
      <c r="SS38" s="201"/>
      <c r="ST38" s="201"/>
      <c r="SU38" s="201"/>
      <c r="SV38" s="201"/>
      <c r="SW38" s="201"/>
      <c r="SX38" s="201"/>
      <c r="SY38" s="201"/>
      <c r="SZ38" s="201"/>
      <c r="TA38" s="201"/>
      <c r="TB38" s="201"/>
      <c r="TC38" s="201"/>
      <c r="TD38" s="201"/>
      <c r="TE38" s="201"/>
      <c r="TF38" s="201"/>
      <c r="TG38" s="201"/>
      <c r="TH38" s="201"/>
      <c r="TI38" s="201"/>
      <c r="TJ38" s="201"/>
      <c r="TK38" s="201"/>
      <c r="TL38" s="201"/>
      <c r="TM38" s="201"/>
      <c r="TN38" s="201"/>
      <c r="TO38" s="201"/>
      <c r="TP38" s="201"/>
      <c r="TQ38" s="201"/>
      <c r="TR38" s="201"/>
      <c r="TS38" s="201"/>
      <c r="TT38" s="201"/>
      <c r="TU38" s="201"/>
      <c r="TV38" s="201"/>
      <c r="TW38" s="201"/>
      <c r="TX38" s="201"/>
      <c r="TY38" s="201"/>
      <c r="TZ38" s="201"/>
      <c r="UA38" s="201"/>
      <c r="UB38" s="201"/>
      <c r="UC38" s="201"/>
      <c r="UD38" s="201"/>
      <c r="UE38" s="201"/>
      <c r="UF38" s="201"/>
      <c r="UG38" s="201"/>
      <c r="UH38" s="201"/>
      <c r="UI38" s="201"/>
      <c r="UJ38" s="201"/>
      <c r="UK38" s="201"/>
      <c r="UL38" s="201"/>
      <c r="UM38" s="201"/>
      <c r="UN38" s="201"/>
      <c r="UO38" s="201"/>
      <c r="UP38" s="201"/>
      <c r="UQ38" s="201"/>
      <c r="UR38" s="201"/>
      <c r="US38" s="201"/>
      <c r="UT38" s="201"/>
      <c r="UU38" s="201"/>
      <c r="UV38" s="201"/>
      <c r="UW38" s="201"/>
      <c r="UX38" s="201"/>
      <c r="UY38" s="201"/>
      <c r="UZ38" s="201"/>
      <c r="VA38" s="201"/>
      <c r="VB38" s="201"/>
      <c r="VC38" s="201"/>
      <c r="VD38" s="201"/>
      <c r="VE38" s="201"/>
      <c r="VF38" s="201"/>
      <c r="VG38" s="201"/>
      <c r="VH38" s="201"/>
      <c r="VI38" s="201"/>
      <c r="VJ38" s="201"/>
      <c r="VK38" s="201"/>
      <c r="VL38" s="201"/>
      <c r="VM38" s="201"/>
      <c r="VN38" s="201"/>
      <c r="VO38" s="201"/>
      <c r="VP38" s="201"/>
      <c r="VQ38" s="201"/>
      <c r="VR38" s="201"/>
      <c r="VS38" s="201"/>
      <c r="VT38" s="201"/>
      <c r="VU38" s="201"/>
      <c r="VV38" s="201"/>
      <c r="VW38" s="201"/>
      <c r="VX38" s="201"/>
      <c r="VY38" s="201"/>
      <c r="VZ38" s="201"/>
      <c r="WA38" s="201"/>
      <c r="WB38" s="201"/>
      <c r="WC38" s="201"/>
      <c r="WD38" s="201"/>
      <c r="WE38" s="201"/>
      <c r="WF38" s="201"/>
      <c r="WG38" s="201"/>
      <c r="WH38" s="201"/>
      <c r="WI38" s="201"/>
      <c r="WJ38" s="201"/>
      <c r="WK38" s="201"/>
      <c r="WL38" s="201"/>
      <c r="WM38" s="201"/>
      <c r="WN38" s="201"/>
      <c r="WO38" s="201"/>
      <c r="WP38" s="201"/>
      <c r="WQ38" s="201"/>
      <c r="WR38" s="201"/>
      <c r="WS38" s="201"/>
      <c r="WT38" s="201"/>
      <c r="WU38" s="201"/>
      <c r="WV38" s="201"/>
      <c r="WW38" s="201"/>
      <c r="WX38" s="201"/>
      <c r="WY38" s="201"/>
      <c r="WZ38" s="201"/>
      <c r="XA38" s="201"/>
      <c r="XB38" s="201"/>
      <c r="XC38" s="201"/>
      <c r="XD38" s="201"/>
      <c r="XE38" s="201"/>
      <c r="XF38" s="201"/>
      <c r="XG38" s="201"/>
      <c r="XH38" s="201"/>
      <c r="XI38" s="201"/>
      <c r="XJ38" s="201"/>
      <c r="XK38" s="201"/>
      <c r="XL38" s="201"/>
      <c r="XM38" s="201"/>
      <c r="XN38" s="201"/>
      <c r="XO38" s="201"/>
      <c r="XP38" s="201"/>
      <c r="XQ38" s="201"/>
      <c r="XR38" s="201"/>
      <c r="XS38" s="201"/>
      <c r="XT38" s="201"/>
      <c r="XU38" s="201"/>
      <c r="XV38" s="201"/>
      <c r="XW38" s="201"/>
      <c r="XX38" s="201"/>
      <c r="XY38" s="201"/>
      <c r="XZ38" s="201"/>
      <c r="YA38" s="201"/>
      <c r="YB38" s="201"/>
      <c r="YC38" s="201"/>
      <c r="YD38" s="201"/>
      <c r="YE38" s="201"/>
      <c r="YF38" s="201"/>
      <c r="YG38" s="201"/>
      <c r="YH38" s="201"/>
      <c r="YI38" s="201"/>
      <c r="YJ38" s="201"/>
      <c r="YK38" s="201"/>
      <c r="YL38" s="201"/>
      <c r="YM38" s="201"/>
      <c r="YN38" s="201"/>
      <c r="YO38" s="201"/>
      <c r="YP38" s="201"/>
      <c r="YQ38" s="201"/>
      <c r="YR38" s="201"/>
      <c r="YS38" s="201"/>
      <c r="YT38" s="201"/>
      <c r="YU38" s="201"/>
      <c r="YV38" s="201"/>
      <c r="YW38" s="201"/>
      <c r="YX38" s="201"/>
      <c r="YY38" s="201"/>
      <c r="YZ38" s="201"/>
      <c r="ZA38" s="201"/>
      <c r="ZB38" s="201"/>
      <c r="ZC38" s="201"/>
      <c r="ZD38" s="201"/>
      <c r="ZE38" s="201"/>
      <c r="ZF38" s="201"/>
      <c r="ZG38" s="201"/>
      <c r="ZH38" s="201"/>
      <c r="ZI38" s="201"/>
      <c r="ZJ38" s="201"/>
      <c r="ZK38" s="201"/>
      <c r="ZL38" s="201"/>
      <c r="ZM38" s="201"/>
      <c r="ZN38" s="201"/>
      <c r="ZO38" s="201"/>
      <c r="ZP38" s="201"/>
      <c r="ZQ38" s="201"/>
      <c r="ZR38" s="201"/>
      <c r="ZS38" s="201"/>
      <c r="ZT38" s="201"/>
      <c r="ZU38" s="201"/>
      <c r="ZV38" s="201"/>
      <c r="ZW38" s="201"/>
      <c r="ZX38" s="201"/>
      <c r="ZY38" s="201"/>
      <c r="ZZ38" s="201"/>
      <c r="AAA38" s="201"/>
    </row>
    <row r="39" spans="1:703" s="98" customFormat="1" ht="21" customHeight="1">
      <c r="A39" s="201"/>
      <c r="C39" s="972" t="s">
        <v>444</v>
      </c>
      <c r="D39" s="972"/>
      <c r="E39" s="972"/>
      <c r="F39" s="1074"/>
      <c r="G39" s="1074"/>
      <c r="H39" s="1074"/>
      <c r="I39" s="98" t="s">
        <v>430</v>
      </c>
      <c r="O39" s="1079">
        <f>ROUNDDOWN(F39*0.1,1)</f>
        <v>0</v>
      </c>
      <c r="P39" s="1079"/>
      <c r="Q39" s="1079"/>
      <c r="R39" s="406" t="s">
        <v>169</v>
      </c>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201"/>
      <c r="IQ39" s="201"/>
      <c r="IR39" s="201"/>
      <c r="IS39" s="201"/>
      <c r="IT39" s="201"/>
      <c r="IU39" s="201"/>
      <c r="IV39" s="201"/>
      <c r="IW39" s="201"/>
      <c r="IX39" s="201"/>
      <c r="IY39" s="201"/>
      <c r="IZ39" s="201"/>
      <c r="JA39" s="201"/>
      <c r="JB39" s="201"/>
      <c r="JC39" s="201"/>
      <c r="JD39" s="201"/>
      <c r="JE39" s="201"/>
      <c r="JF39" s="201"/>
      <c r="JG39" s="201"/>
      <c r="JH39" s="201"/>
      <c r="JI39" s="201"/>
      <c r="JJ39" s="201"/>
      <c r="JK39" s="201"/>
      <c r="JL39" s="201"/>
      <c r="JM39" s="201"/>
      <c r="JN39" s="201"/>
      <c r="JO39" s="201"/>
      <c r="JP39" s="201"/>
      <c r="JQ39" s="201"/>
      <c r="JR39" s="201"/>
      <c r="JS39" s="201"/>
      <c r="JT39" s="201"/>
      <c r="JU39" s="201"/>
      <c r="JV39" s="201"/>
      <c r="JW39" s="201"/>
      <c r="JX39" s="201"/>
      <c r="JY39" s="201"/>
      <c r="JZ39" s="201"/>
      <c r="KA39" s="201"/>
      <c r="KB39" s="201"/>
      <c r="KC39" s="201"/>
      <c r="KD39" s="201"/>
      <c r="KE39" s="201"/>
      <c r="KF39" s="201"/>
      <c r="KG39" s="201"/>
      <c r="KH39" s="201"/>
      <c r="KI39" s="201"/>
      <c r="KJ39" s="201"/>
      <c r="KK39" s="201"/>
      <c r="KL39" s="201"/>
      <c r="KM39" s="201"/>
      <c r="KN39" s="201"/>
      <c r="KO39" s="201"/>
      <c r="KP39" s="201"/>
      <c r="KQ39" s="201"/>
      <c r="KR39" s="201"/>
      <c r="KS39" s="201"/>
      <c r="KT39" s="201"/>
      <c r="KU39" s="201"/>
      <c r="KV39" s="201"/>
      <c r="KW39" s="201"/>
      <c r="KX39" s="201"/>
      <c r="KY39" s="201"/>
      <c r="KZ39" s="201"/>
      <c r="LA39" s="201"/>
      <c r="LB39" s="201"/>
      <c r="LC39" s="201"/>
      <c r="LD39" s="201"/>
      <c r="LE39" s="201"/>
      <c r="LF39" s="201"/>
      <c r="LG39" s="201"/>
      <c r="LH39" s="201"/>
      <c r="LI39" s="201"/>
      <c r="LJ39" s="201"/>
      <c r="LK39" s="201"/>
      <c r="LL39" s="201"/>
      <c r="LM39" s="201"/>
      <c r="LN39" s="201"/>
      <c r="LO39" s="201"/>
      <c r="LP39" s="201"/>
      <c r="LQ39" s="201"/>
      <c r="LR39" s="201"/>
      <c r="LS39" s="201"/>
      <c r="LT39" s="201"/>
      <c r="LU39" s="201"/>
      <c r="LV39" s="201"/>
      <c r="LW39" s="201"/>
      <c r="LX39" s="201"/>
      <c r="LY39" s="201"/>
      <c r="LZ39" s="201"/>
      <c r="MA39" s="201"/>
      <c r="MB39" s="201"/>
      <c r="MC39" s="201"/>
      <c r="MD39" s="201"/>
      <c r="ME39" s="201"/>
      <c r="MF39" s="201"/>
      <c r="MG39" s="201"/>
      <c r="MH39" s="201"/>
      <c r="MI39" s="201"/>
      <c r="MJ39" s="201"/>
      <c r="MK39" s="201"/>
      <c r="ML39" s="201"/>
      <c r="MM39" s="201"/>
      <c r="MN39" s="201"/>
      <c r="MO39" s="201"/>
      <c r="MP39" s="201"/>
      <c r="MQ39" s="201"/>
      <c r="MR39" s="201"/>
      <c r="MS39" s="201"/>
      <c r="MT39" s="201"/>
      <c r="MU39" s="201"/>
      <c r="MV39" s="201"/>
      <c r="MW39" s="201"/>
      <c r="MX39" s="201"/>
      <c r="MY39" s="201"/>
      <c r="MZ39" s="201"/>
      <c r="NA39" s="201"/>
      <c r="NB39" s="201"/>
      <c r="NC39" s="201"/>
      <c r="ND39" s="201"/>
      <c r="NE39" s="201"/>
      <c r="NF39" s="201"/>
      <c r="NG39" s="201"/>
      <c r="NH39" s="201"/>
      <c r="NI39" s="201"/>
      <c r="NJ39" s="201"/>
      <c r="NK39" s="201"/>
      <c r="NL39" s="201"/>
      <c r="NM39" s="201"/>
      <c r="NN39" s="201"/>
      <c r="NO39" s="201"/>
      <c r="NP39" s="201"/>
      <c r="NQ39" s="201"/>
      <c r="NR39" s="201"/>
      <c r="NS39" s="201"/>
      <c r="NT39" s="201"/>
      <c r="NU39" s="201"/>
      <c r="NV39" s="201"/>
      <c r="NW39" s="201"/>
      <c r="NX39" s="201"/>
      <c r="NY39" s="201"/>
      <c r="NZ39" s="201"/>
      <c r="OA39" s="201"/>
      <c r="OB39" s="201"/>
      <c r="OC39" s="201"/>
      <c r="OD39" s="201"/>
      <c r="OE39" s="201"/>
      <c r="OF39" s="201"/>
      <c r="OG39" s="201"/>
      <c r="OH39" s="201"/>
      <c r="OI39" s="201"/>
      <c r="OJ39" s="201"/>
      <c r="OK39" s="201"/>
      <c r="OL39" s="201"/>
      <c r="OM39" s="201"/>
      <c r="ON39" s="201"/>
      <c r="OO39" s="201"/>
      <c r="OP39" s="201"/>
      <c r="OQ39" s="201"/>
      <c r="OR39" s="201"/>
      <c r="OS39" s="201"/>
      <c r="OT39" s="201"/>
      <c r="OU39" s="201"/>
      <c r="OV39" s="201"/>
      <c r="OW39" s="201"/>
      <c r="OX39" s="201"/>
      <c r="OY39" s="201"/>
      <c r="OZ39" s="201"/>
      <c r="PA39" s="201"/>
      <c r="PB39" s="201"/>
      <c r="PC39" s="201"/>
      <c r="PD39" s="201"/>
      <c r="PE39" s="201"/>
      <c r="PF39" s="201"/>
      <c r="PG39" s="201"/>
      <c r="PH39" s="201"/>
      <c r="PI39" s="201"/>
      <c r="PJ39" s="201"/>
      <c r="PK39" s="201"/>
      <c r="PL39" s="201"/>
      <c r="PM39" s="201"/>
      <c r="PN39" s="201"/>
      <c r="PO39" s="201"/>
      <c r="PP39" s="201"/>
      <c r="PQ39" s="201"/>
      <c r="PR39" s="201"/>
      <c r="PS39" s="201"/>
      <c r="PT39" s="201"/>
      <c r="PU39" s="201"/>
      <c r="PV39" s="201"/>
      <c r="PW39" s="201"/>
      <c r="PX39" s="201"/>
      <c r="PY39" s="201"/>
      <c r="PZ39" s="201"/>
      <c r="QA39" s="201"/>
      <c r="QB39" s="201"/>
      <c r="QC39" s="201"/>
      <c r="QD39" s="201"/>
      <c r="QE39" s="201"/>
      <c r="QF39" s="201"/>
      <c r="QG39" s="201"/>
      <c r="QH39" s="201"/>
      <c r="QI39" s="201"/>
      <c r="QJ39" s="201"/>
      <c r="QK39" s="201"/>
      <c r="QL39" s="201"/>
      <c r="QM39" s="201"/>
      <c r="QN39" s="201"/>
      <c r="QO39" s="201"/>
      <c r="QP39" s="201"/>
      <c r="QQ39" s="201"/>
      <c r="QR39" s="201"/>
      <c r="QS39" s="201"/>
      <c r="QT39" s="201"/>
      <c r="QU39" s="201"/>
      <c r="QV39" s="201"/>
      <c r="QW39" s="201"/>
      <c r="QX39" s="201"/>
      <c r="QY39" s="201"/>
      <c r="QZ39" s="201"/>
      <c r="RA39" s="201"/>
      <c r="RB39" s="201"/>
      <c r="RC39" s="201"/>
      <c r="RD39" s="201"/>
      <c r="RE39" s="201"/>
      <c r="RF39" s="201"/>
      <c r="RG39" s="201"/>
      <c r="RH39" s="201"/>
      <c r="RI39" s="201"/>
      <c r="RJ39" s="201"/>
      <c r="RK39" s="201"/>
      <c r="RL39" s="201"/>
      <c r="RM39" s="201"/>
      <c r="RN39" s="201"/>
      <c r="RO39" s="201"/>
      <c r="RP39" s="201"/>
      <c r="RQ39" s="201"/>
      <c r="RR39" s="201"/>
      <c r="RS39" s="201"/>
      <c r="RT39" s="201"/>
      <c r="RU39" s="201"/>
      <c r="RV39" s="201"/>
      <c r="RW39" s="201"/>
      <c r="RX39" s="201"/>
      <c r="RY39" s="201"/>
      <c r="RZ39" s="201"/>
      <c r="SA39" s="201"/>
      <c r="SB39" s="201"/>
      <c r="SC39" s="201"/>
      <c r="SD39" s="201"/>
      <c r="SE39" s="201"/>
      <c r="SF39" s="201"/>
      <c r="SG39" s="201"/>
      <c r="SH39" s="201"/>
      <c r="SI39" s="201"/>
      <c r="SJ39" s="201"/>
      <c r="SK39" s="201"/>
      <c r="SL39" s="201"/>
      <c r="SM39" s="201"/>
      <c r="SN39" s="201"/>
      <c r="SO39" s="201"/>
      <c r="SP39" s="201"/>
      <c r="SQ39" s="201"/>
      <c r="SR39" s="201"/>
      <c r="SS39" s="201"/>
      <c r="ST39" s="201"/>
      <c r="SU39" s="201"/>
      <c r="SV39" s="201"/>
      <c r="SW39" s="201"/>
      <c r="SX39" s="201"/>
      <c r="SY39" s="201"/>
      <c r="SZ39" s="201"/>
      <c r="TA39" s="201"/>
      <c r="TB39" s="201"/>
      <c r="TC39" s="201"/>
      <c r="TD39" s="201"/>
      <c r="TE39" s="201"/>
      <c r="TF39" s="201"/>
      <c r="TG39" s="201"/>
      <c r="TH39" s="201"/>
      <c r="TI39" s="201"/>
      <c r="TJ39" s="201"/>
      <c r="TK39" s="201"/>
      <c r="TL39" s="201"/>
      <c r="TM39" s="201"/>
      <c r="TN39" s="201"/>
      <c r="TO39" s="201"/>
      <c r="TP39" s="201"/>
      <c r="TQ39" s="201"/>
      <c r="TR39" s="201"/>
      <c r="TS39" s="201"/>
      <c r="TT39" s="201"/>
      <c r="TU39" s="201"/>
      <c r="TV39" s="201"/>
      <c r="TW39" s="201"/>
      <c r="TX39" s="201"/>
      <c r="TY39" s="201"/>
      <c r="TZ39" s="201"/>
      <c r="UA39" s="201"/>
      <c r="UB39" s="201"/>
      <c r="UC39" s="201"/>
      <c r="UD39" s="201"/>
      <c r="UE39" s="201"/>
      <c r="UF39" s="201"/>
      <c r="UG39" s="201"/>
      <c r="UH39" s="201"/>
      <c r="UI39" s="201"/>
      <c r="UJ39" s="201"/>
      <c r="UK39" s="201"/>
      <c r="UL39" s="201"/>
      <c r="UM39" s="201"/>
      <c r="UN39" s="201"/>
      <c r="UO39" s="201"/>
      <c r="UP39" s="201"/>
      <c r="UQ39" s="201"/>
      <c r="UR39" s="201"/>
      <c r="US39" s="201"/>
      <c r="UT39" s="201"/>
      <c r="UU39" s="201"/>
      <c r="UV39" s="201"/>
      <c r="UW39" s="201"/>
      <c r="UX39" s="201"/>
      <c r="UY39" s="201"/>
      <c r="UZ39" s="201"/>
      <c r="VA39" s="201"/>
      <c r="VB39" s="201"/>
      <c r="VC39" s="201"/>
      <c r="VD39" s="201"/>
      <c r="VE39" s="201"/>
      <c r="VF39" s="201"/>
      <c r="VG39" s="201"/>
      <c r="VH39" s="201"/>
      <c r="VI39" s="201"/>
      <c r="VJ39" s="201"/>
      <c r="VK39" s="201"/>
      <c r="VL39" s="201"/>
      <c r="VM39" s="201"/>
      <c r="VN39" s="201"/>
      <c r="VO39" s="201"/>
      <c r="VP39" s="201"/>
      <c r="VQ39" s="201"/>
      <c r="VR39" s="201"/>
      <c r="VS39" s="201"/>
      <c r="VT39" s="201"/>
      <c r="VU39" s="201"/>
      <c r="VV39" s="201"/>
      <c r="VW39" s="201"/>
      <c r="VX39" s="201"/>
      <c r="VY39" s="201"/>
      <c r="VZ39" s="201"/>
      <c r="WA39" s="201"/>
      <c r="WB39" s="201"/>
      <c r="WC39" s="201"/>
      <c r="WD39" s="201"/>
      <c r="WE39" s="201"/>
      <c r="WF39" s="201"/>
      <c r="WG39" s="201"/>
      <c r="WH39" s="201"/>
      <c r="WI39" s="201"/>
      <c r="WJ39" s="201"/>
      <c r="WK39" s="201"/>
      <c r="WL39" s="201"/>
      <c r="WM39" s="201"/>
      <c r="WN39" s="201"/>
      <c r="WO39" s="201"/>
      <c r="WP39" s="201"/>
      <c r="WQ39" s="201"/>
      <c r="WR39" s="201"/>
      <c r="WS39" s="201"/>
      <c r="WT39" s="201"/>
      <c r="WU39" s="201"/>
      <c r="WV39" s="201"/>
      <c r="WW39" s="201"/>
      <c r="WX39" s="201"/>
      <c r="WY39" s="201"/>
      <c r="WZ39" s="201"/>
      <c r="XA39" s="201"/>
      <c r="XB39" s="201"/>
      <c r="XC39" s="201"/>
      <c r="XD39" s="201"/>
      <c r="XE39" s="201"/>
      <c r="XF39" s="201"/>
      <c r="XG39" s="201"/>
      <c r="XH39" s="201"/>
      <c r="XI39" s="201"/>
      <c r="XJ39" s="201"/>
      <c r="XK39" s="201"/>
      <c r="XL39" s="201"/>
      <c r="XM39" s="201"/>
      <c r="XN39" s="201"/>
      <c r="XO39" s="201"/>
      <c r="XP39" s="201"/>
      <c r="XQ39" s="201"/>
      <c r="XR39" s="201"/>
      <c r="XS39" s="201"/>
      <c r="XT39" s="201"/>
      <c r="XU39" s="201"/>
      <c r="XV39" s="201"/>
      <c r="XW39" s="201"/>
      <c r="XX39" s="201"/>
      <c r="XY39" s="201"/>
      <c r="XZ39" s="201"/>
      <c r="YA39" s="201"/>
      <c r="YB39" s="201"/>
      <c r="YC39" s="201"/>
      <c r="YD39" s="201"/>
      <c r="YE39" s="201"/>
      <c r="YF39" s="201"/>
      <c r="YG39" s="201"/>
      <c r="YH39" s="201"/>
      <c r="YI39" s="201"/>
      <c r="YJ39" s="201"/>
      <c r="YK39" s="201"/>
      <c r="YL39" s="201"/>
      <c r="YM39" s="201"/>
      <c r="YN39" s="201"/>
      <c r="YO39" s="201"/>
      <c r="YP39" s="201"/>
      <c r="YQ39" s="201"/>
      <c r="YR39" s="201"/>
      <c r="YS39" s="201"/>
      <c r="YT39" s="201"/>
      <c r="YU39" s="201"/>
      <c r="YV39" s="201"/>
      <c r="YW39" s="201"/>
      <c r="YX39" s="201"/>
      <c r="YY39" s="201"/>
      <c r="YZ39" s="201"/>
      <c r="ZA39" s="201"/>
      <c r="ZB39" s="201"/>
      <c r="ZC39" s="201"/>
      <c r="ZD39" s="201"/>
      <c r="ZE39" s="201"/>
      <c r="ZF39" s="201"/>
      <c r="ZG39" s="201"/>
      <c r="ZH39" s="201"/>
      <c r="ZI39" s="201"/>
      <c r="ZJ39" s="201"/>
      <c r="ZK39" s="201"/>
      <c r="ZL39" s="201"/>
      <c r="ZM39" s="201"/>
      <c r="ZN39" s="201"/>
      <c r="ZO39" s="201"/>
      <c r="ZP39" s="201"/>
      <c r="ZQ39" s="201"/>
      <c r="ZR39" s="201"/>
      <c r="ZS39" s="201"/>
      <c r="ZT39" s="201"/>
      <c r="ZU39" s="201"/>
      <c r="ZV39" s="201"/>
      <c r="ZW39" s="201"/>
      <c r="ZX39" s="201"/>
      <c r="ZY39" s="201"/>
      <c r="ZZ39" s="201"/>
      <c r="AAA39" s="201"/>
    </row>
    <row r="40" spans="1:703" s="98" customFormat="1" ht="21" customHeight="1">
      <c r="A40" s="201"/>
      <c r="C40" s="107"/>
      <c r="D40" s="1075" t="s">
        <v>431</v>
      </c>
      <c r="E40" s="1075"/>
      <c r="F40" s="115" t="s">
        <v>432</v>
      </c>
      <c r="G40" s="108"/>
      <c r="H40" s="108"/>
      <c r="I40" s="64"/>
      <c r="J40" s="64"/>
      <c r="K40" s="1086"/>
      <c r="L40" s="1087"/>
      <c r="M40" s="1087"/>
      <c r="N40" s="1087"/>
      <c r="O40" s="64" t="s">
        <v>352</v>
      </c>
      <c r="P40" s="109"/>
      <c r="Q40" s="109"/>
      <c r="R40" s="109"/>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c r="KQ40" s="201"/>
      <c r="KR40" s="201"/>
      <c r="KS40" s="201"/>
      <c r="KT40" s="201"/>
      <c r="KU40" s="201"/>
      <c r="KV40" s="201"/>
      <c r="KW40" s="201"/>
      <c r="KX40" s="201"/>
      <c r="KY40" s="201"/>
      <c r="KZ40" s="201"/>
      <c r="LA40" s="201"/>
      <c r="LB40" s="201"/>
      <c r="LC40" s="201"/>
      <c r="LD40" s="201"/>
      <c r="LE40" s="201"/>
      <c r="LF40" s="201"/>
      <c r="LG40" s="201"/>
      <c r="LH40" s="201"/>
      <c r="LI40" s="201"/>
      <c r="LJ40" s="201"/>
      <c r="LK40" s="201"/>
      <c r="LL40" s="201"/>
      <c r="LM40" s="201"/>
      <c r="LN40" s="201"/>
      <c r="LO40" s="201"/>
      <c r="LP40" s="201"/>
      <c r="LQ40" s="201"/>
      <c r="LR40" s="201"/>
      <c r="LS40" s="201"/>
      <c r="LT40" s="201"/>
      <c r="LU40" s="201"/>
      <c r="LV40" s="201"/>
      <c r="LW40" s="201"/>
      <c r="LX40" s="201"/>
      <c r="LY40" s="201"/>
      <c r="LZ40" s="201"/>
      <c r="MA40" s="201"/>
      <c r="MB40" s="201"/>
      <c r="MC40" s="201"/>
      <c r="MD40" s="201"/>
      <c r="ME40" s="201"/>
      <c r="MF40" s="201"/>
      <c r="MG40" s="201"/>
      <c r="MH40" s="201"/>
      <c r="MI40" s="201"/>
      <c r="MJ40" s="201"/>
      <c r="MK40" s="201"/>
      <c r="ML40" s="201"/>
      <c r="MM40" s="201"/>
      <c r="MN40" s="201"/>
      <c r="MO40" s="201"/>
      <c r="MP40" s="201"/>
      <c r="MQ40" s="201"/>
      <c r="MR40" s="201"/>
      <c r="MS40" s="201"/>
      <c r="MT40" s="201"/>
      <c r="MU40" s="201"/>
      <c r="MV40" s="201"/>
      <c r="MW40" s="201"/>
      <c r="MX40" s="201"/>
      <c r="MY40" s="201"/>
      <c r="MZ40" s="201"/>
      <c r="NA40" s="201"/>
      <c r="NB40" s="201"/>
      <c r="NC40" s="201"/>
      <c r="ND40" s="201"/>
      <c r="NE40" s="201"/>
      <c r="NF40" s="201"/>
      <c r="NG40" s="201"/>
      <c r="NH40" s="201"/>
      <c r="NI40" s="201"/>
      <c r="NJ40" s="201"/>
      <c r="NK40" s="201"/>
      <c r="NL40" s="201"/>
      <c r="NM40" s="201"/>
      <c r="NN40" s="201"/>
      <c r="NO40" s="201"/>
      <c r="NP40" s="201"/>
      <c r="NQ40" s="201"/>
      <c r="NR40" s="201"/>
      <c r="NS40" s="201"/>
      <c r="NT40" s="201"/>
      <c r="NU40" s="201"/>
      <c r="NV40" s="201"/>
      <c r="NW40" s="201"/>
      <c r="NX40" s="201"/>
      <c r="NY40" s="201"/>
      <c r="NZ40" s="201"/>
      <c r="OA40" s="201"/>
      <c r="OB40" s="201"/>
      <c r="OC40" s="201"/>
      <c r="OD40" s="201"/>
      <c r="OE40" s="201"/>
      <c r="OF40" s="201"/>
      <c r="OG40" s="201"/>
      <c r="OH40" s="201"/>
      <c r="OI40" s="201"/>
      <c r="OJ40" s="201"/>
      <c r="OK40" s="201"/>
      <c r="OL40" s="201"/>
      <c r="OM40" s="201"/>
      <c r="ON40" s="201"/>
      <c r="OO40" s="201"/>
      <c r="OP40" s="201"/>
      <c r="OQ40" s="201"/>
      <c r="OR40" s="201"/>
      <c r="OS40" s="201"/>
      <c r="OT40" s="201"/>
      <c r="OU40" s="201"/>
      <c r="OV40" s="201"/>
      <c r="OW40" s="201"/>
      <c r="OX40" s="201"/>
      <c r="OY40" s="201"/>
      <c r="OZ40" s="201"/>
      <c r="PA40" s="201"/>
      <c r="PB40" s="201"/>
      <c r="PC40" s="201"/>
      <c r="PD40" s="201"/>
      <c r="PE40" s="201"/>
      <c r="PF40" s="201"/>
      <c r="PG40" s="201"/>
      <c r="PH40" s="201"/>
      <c r="PI40" s="201"/>
      <c r="PJ40" s="201"/>
      <c r="PK40" s="201"/>
      <c r="PL40" s="201"/>
      <c r="PM40" s="201"/>
      <c r="PN40" s="201"/>
      <c r="PO40" s="201"/>
      <c r="PP40" s="201"/>
      <c r="PQ40" s="201"/>
      <c r="PR40" s="201"/>
      <c r="PS40" s="201"/>
      <c r="PT40" s="201"/>
      <c r="PU40" s="201"/>
      <c r="PV40" s="201"/>
      <c r="PW40" s="201"/>
      <c r="PX40" s="201"/>
      <c r="PY40" s="201"/>
      <c r="PZ40" s="201"/>
      <c r="QA40" s="201"/>
      <c r="QB40" s="201"/>
      <c r="QC40" s="201"/>
      <c r="QD40" s="201"/>
      <c r="QE40" s="201"/>
      <c r="QF40" s="201"/>
      <c r="QG40" s="201"/>
      <c r="QH40" s="201"/>
      <c r="QI40" s="201"/>
      <c r="QJ40" s="201"/>
      <c r="QK40" s="201"/>
      <c r="QL40" s="201"/>
      <c r="QM40" s="201"/>
      <c r="QN40" s="201"/>
      <c r="QO40" s="201"/>
      <c r="QP40" s="201"/>
      <c r="QQ40" s="201"/>
      <c r="QR40" s="201"/>
      <c r="QS40" s="201"/>
      <c r="QT40" s="201"/>
      <c r="QU40" s="201"/>
      <c r="QV40" s="201"/>
      <c r="QW40" s="201"/>
      <c r="QX40" s="201"/>
      <c r="QY40" s="201"/>
      <c r="QZ40" s="201"/>
      <c r="RA40" s="201"/>
      <c r="RB40" s="201"/>
      <c r="RC40" s="201"/>
      <c r="RD40" s="201"/>
      <c r="RE40" s="201"/>
      <c r="RF40" s="201"/>
      <c r="RG40" s="201"/>
      <c r="RH40" s="201"/>
      <c r="RI40" s="201"/>
      <c r="RJ40" s="201"/>
      <c r="RK40" s="201"/>
      <c r="RL40" s="201"/>
      <c r="RM40" s="201"/>
      <c r="RN40" s="201"/>
      <c r="RO40" s="201"/>
      <c r="RP40" s="201"/>
      <c r="RQ40" s="201"/>
      <c r="RR40" s="201"/>
      <c r="RS40" s="201"/>
      <c r="RT40" s="201"/>
      <c r="RU40" s="201"/>
      <c r="RV40" s="201"/>
      <c r="RW40" s="201"/>
      <c r="RX40" s="201"/>
      <c r="RY40" s="201"/>
      <c r="RZ40" s="201"/>
      <c r="SA40" s="201"/>
      <c r="SB40" s="201"/>
      <c r="SC40" s="201"/>
      <c r="SD40" s="201"/>
      <c r="SE40" s="201"/>
      <c r="SF40" s="201"/>
      <c r="SG40" s="201"/>
      <c r="SH40" s="201"/>
      <c r="SI40" s="201"/>
      <c r="SJ40" s="201"/>
      <c r="SK40" s="201"/>
      <c r="SL40" s="201"/>
      <c r="SM40" s="201"/>
      <c r="SN40" s="201"/>
      <c r="SO40" s="201"/>
      <c r="SP40" s="201"/>
      <c r="SQ40" s="201"/>
      <c r="SR40" s="201"/>
      <c r="SS40" s="201"/>
      <c r="ST40" s="201"/>
      <c r="SU40" s="201"/>
      <c r="SV40" s="201"/>
      <c r="SW40" s="201"/>
      <c r="SX40" s="201"/>
      <c r="SY40" s="201"/>
      <c r="SZ40" s="201"/>
      <c r="TA40" s="201"/>
      <c r="TB40" s="201"/>
      <c r="TC40" s="201"/>
      <c r="TD40" s="201"/>
      <c r="TE40" s="201"/>
      <c r="TF40" s="201"/>
      <c r="TG40" s="201"/>
      <c r="TH40" s="201"/>
      <c r="TI40" s="201"/>
      <c r="TJ40" s="201"/>
      <c r="TK40" s="201"/>
      <c r="TL40" s="201"/>
      <c r="TM40" s="201"/>
      <c r="TN40" s="201"/>
      <c r="TO40" s="201"/>
      <c r="TP40" s="201"/>
      <c r="TQ40" s="201"/>
      <c r="TR40" s="201"/>
      <c r="TS40" s="201"/>
      <c r="TT40" s="201"/>
      <c r="TU40" s="201"/>
      <c r="TV40" s="201"/>
      <c r="TW40" s="201"/>
      <c r="TX40" s="201"/>
      <c r="TY40" s="201"/>
      <c r="TZ40" s="201"/>
      <c r="UA40" s="201"/>
      <c r="UB40" s="201"/>
      <c r="UC40" s="201"/>
      <c r="UD40" s="201"/>
      <c r="UE40" s="201"/>
      <c r="UF40" s="201"/>
      <c r="UG40" s="201"/>
      <c r="UH40" s="201"/>
      <c r="UI40" s="201"/>
      <c r="UJ40" s="201"/>
      <c r="UK40" s="201"/>
      <c r="UL40" s="201"/>
      <c r="UM40" s="201"/>
      <c r="UN40" s="201"/>
      <c r="UO40" s="201"/>
      <c r="UP40" s="201"/>
      <c r="UQ40" s="201"/>
      <c r="UR40" s="201"/>
      <c r="US40" s="201"/>
      <c r="UT40" s="201"/>
      <c r="UU40" s="201"/>
      <c r="UV40" s="201"/>
      <c r="UW40" s="201"/>
      <c r="UX40" s="201"/>
      <c r="UY40" s="201"/>
      <c r="UZ40" s="201"/>
      <c r="VA40" s="201"/>
      <c r="VB40" s="201"/>
      <c r="VC40" s="201"/>
      <c r="VD40" s="201"/>
      <c r="VE40" s="201"/>
      <c r="VF40" s="201"/>
      <c r="VG40" s="201"/>
      <c r="VH40" s="201"/>
      <c r="VI40" s="201"/>
      <c r="VJ40" s="201"/>
      <c r="VK40" s="201"/>
      <c r="VL40" s="201"/>
      <c r="VM40" s="201"/>
      <c r="VN40" s="201"/>
      <c r="VO40" s="201"/>
      <c r="VP40" s="201"/>
      <c r="VQ40" s="201"/>
      <c r="VR40" s="201"/>
      <c r="VS40" s="201"/>
      <c r="VT40" s="201"/>
      <c r="VU40" s="201"/>
      <c r="VV40" s="201"/>
      <c r="VW40" s="201"/>
      <c r="VX40" s="201"/>
      <c r="VY40" s="201"/>
      <c r="VZ40" s="201"/>
      <c r="WA40" s="201"/>
      <c r="WB40" s="201"/>
      <c r="WC40" s="201"/>
      <c r="WD40" s="201"/>
      <c r="WE40" s="201"/>
      <c r="WF40" s="201"/>
      <c r="WG40" s="201"/>
      <c r="WH40" s="201"/>
      <c r="WI40" s="201"/>
      <c r="WJ40" s="201"/>
      <c r="WK40" s="201"/>
      <c r="WL40" s="201"/>
      <c r="WM40" s="201"/>
      <c r="WN40" s="201"/>
      <c r="WO40" s="201"/>
      <c r="WP40" s="201"/>
      <c r="WQ40" s="201"/>
      <c r="WR40" s="201"/>
      <c r="WS40" s="201"/>
      <c r="WT40" s="201"/>
      <c r="WU40" s="201"/>
      <c r="WV40" s="201"/>
      <c r="WW40" s="201"/>
      <c r="WX40" s="201"/>
      <c r="WY40" s="201"/>
      <c r="WZ40" s="201"/>
      <c r="XA40" s="201"/>
      <c r="XB40" s="201"/>
      <c r="XC40" s="201"/>
      <c r="XD40" s="201"/>
      <c r="XE40" s="201"/>
      <c r="XF40" s="201"/>
      <c r="XG40" s="201"/>
      <c r="XH40" s="201"/>
      <c r="XI40" s="201"/>
      <c r="XJ40" s="201"/>
      <c r="XK40" s="201"/>
      <c r="XL40" s="201"/>
      <c r="XM40" s="201"/>
      <c r="XN40" s="201"/>
      <c r="XO40" s="201"/>
      <c r="XP40" s="201"/>
      <c r="XQ40" s="201"/>
      <c r="XR40" s="201"/>
      <c r="XS40" s="201"/>
      <c r="XT40" s="201"/>
      <c r="XU40" s="201"/>
      <c r="XV40" s="201"/>
      <c r="XW40" s="201"/>
      <c r="XX40" s="201"/>
      <c r="XY40" s="201"/>
      <c r="XZ40" s="201"/>
      <c r="YA40" s="201"/>
      <c r="YB40" s="201"/>
      <c r="YC40" s="201"/>
      <c r="YD40" s="201"/>
      <c r="YE40" s="201"/>
      <c r="YF40" s="201"/>
      <c r="YG40" s="201"/>
      <c r="YH40" s="201"/>
      <c r="YI40" s="201"/>
      <c r="YJ40" s="201"/>
      <c r="YK40" s="201"/>
      <c r="YL40" s="201"/>
      <c r="YM40" s="201"/>
      <c r="YN40" s="201"/>
      <c r="YO40" s="201"/>
      <c r="YP40" s="201"/>
      <c r="YQ40" s="201"/>
      <c r="YR40" s="201"/>
      <c r="YS40" s="201"/>
      <c r="YT40" s="201"/>
      <c r="YU40" s="201"/>
      <c r="YV40" s="201"/>
      <c r="YW40" s="201"/>
      <c r="YX40" s="201"/>
      <c r="YY40" s="201"/>
      <c r="YZ40" s="201"/>
      <c r="ZA40" s="201"/>
      <c r="ZB40" s="201"/>
      <c r="ZC40" s="201"/>
      <c r="ZD40" s="201"/>
      <c r="ZE40" s="201"/>
      <c r="ZF40" s="201"/>
      <c r="ZG40" s="201"/>
      <c r="ZH40" s="201"/>
      <c r="ZI40" s="201"/>
      <c r="ZJ40" s="201"/>
      <c r="ZK40" s="201"/>
      <c r="ZL40" s="201"/>
      <c r="ZM40" s="201"/>
      <c r="ZN40" s="201"/>
      <c r="ZO40" s="201"/>
      <c r="ZP40" s="201"/>
      <c r="ZQ40" s="201"/>
      <c r="ZR40" s="201"/>
      <c r="ZS40" s="201"/>
      <c r="ZT40" s="201"/>
      <c r="ZU40" s="201"/>
      <c r="ZV40" s="201"/>
      <c r="ZW40" s="201"/>
      <c r="ZX40" s="201"/>
      <c r="ZY40" s="201"/>
      <c r="ZZ40" s="201"/>
      <c r="AAA40" s="201"/>
    </row>
    <row r="41" spans="1:703" s="98" customFormat="1" ht="21" customHeight="1">
      <c r="A41" s="201"/>
      <c r="C41" s="107"/>
      <c r="D41" s="107"/>
      <c r="E41" s="107"/>
      <c r="F41" s="115" t="s">
        <v>445</v>
      </c>
      <c r="G41" s="108"/>
      <c r="H41" s="108"/>
      <c r="I41" s="64"/>
      <c r="J41" s="64"/>
      <c r="K41" s="1088">
        <f>ROUNDDOWN(K40*0.4,0)</f>
        <v>0</v>
      </c>
      <c r="L41" s="1088"/>
      <c r="M41" s="1088"/>
      <c r="N41" s="1088"/>
      <c r="O41" s="64" t="s">
        <v>352</v>
      </c>
      <c r="P41" s="109"/>
      <c r="Q41" s="109"/>
      <c r="R41" s="109"/>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1"/>
      <c r="IT41" s="201"/>
      <c r="IU41" s="201"/>
      <c r="IV41" s="201"/>
      <c r="IW41" s="201"/>
      <c r="IX41" s="201"/>
      <c r="IY41" s="201"/>
      <c r="IZ41" s="201"/>
      <c r="JA41" s="201"/>
      <c r="JB41" s="201"/>
      <c r="JC41" s="201"/>
      <c r="JD41" s="201"/>
      <c r="JE41" s="201"/>
      <c r="JF41" s="201"/>
      <c r="JG41" s="201"/>
      <c r="JH41" s="201"/>
      <c r="JI41" s="201"/>
      <c r="JJ41" s="201"/>
      <c r="JK41" s="201"/>
      <c r="JL41" s="201"/>
      <c r="JM41" s="201"/>
      <c r="JN41" s="201"/>
      <c r="JO41" s="201"/>
      <c r="JP41" s="201"/>
      <c r="JQ41" s="201"/>
      <c r="JR41" s="201"/>
      <c r="JS41" s="201"/>
      <c r="JT41" s="201"/>
      <c r="JU41" s="201"/>
      <c r="JV41" s="201"/>
      <c r="JW41" s="201"/>
      <c r="JX41" s="201"/>
      <c r="JY41" s="201"/>
      <c r="JZ41" s="201"/>
      <c r="KA41" s="201"/>
      <c r="KB41" s="201"/>
      <c r="KC41" s="201"/>
      <c r="KD41" s="201"/>
      <c r="KE41" s="201"/>
      <c r="KF41" s="201"/>
      <c r="KG41" s="201"/>
      <c r="KH41" s="201"/>
      <c r="KI41" s="201"/>
      <c r="KJ41" s="201"/>
      <c r="KK41" s="201"/>
      <c r="KL41" s="201"/>
      <c r="KM41" s="201"/>
      <c r="KN41" s="201"/>
      <c r="KO41" s="201"/>
      <c r="KP41" s="201"/>
      <c r="KQ41" s="201"/>
      <c r="KR41" s="201"/>
      <c r="KS41" s="201"/>
      <c r="KT41" s="201"/>
      <c r="KU41" s="201"/>
      <c r="KV41" s="201"/>
      <c r="KW41" s="201"/>
      <c r="KX41" s="201"/>
      <c r="KY41" s="201"/>
      <c r="KZ41" s="201"/>
      <c r="LA41" s="201"/>
      <c r="LB41" s="201"/>
      <c r="LC41" s="201"/>
      <c r="LD41" s="201"/>
      <c r="LE41" s="201"/>
      <c r="LF41" s="201"/>
      <c r="LG41" s="201"/>
      <c r="LH41" s="201"/>
      <c r="LI41" s="201"/>
      <c r="LJ41" s="201"/>
      <c r="LK41" s="201"/>
      <c r="LL41" s="201"/>
      <c r="LM41" s="201"/>
      <c r="LN41" s="201"/>
      <c r="LO41" s="201"/>
      <c r="LP41" s="201"/>
      <c r="LQ41" s="201"/>
      <c r="LR41" s="201"/>
      <c r="LS41" s="201"/>
      <c r="LT41" s="201"/>
      <c r="LU41" s="201"/>
      <c r="LV41" s="201"/>
      <c r="LW41" s="201"/>
      <c r="LX41" s="201"/>
      <c r="LY41" s="201"/>
      <c r="LZ41" s="201"/>
      <c r="MA41" s="201"/>
      <c r="MB41" s="201"/>
      <c r="MC41" s="201"/>
      <c r="MD41" s="201"/>
      <c r="ME41" s="201"/>
      <c r="MF41" s="201"/>
      <c r="MG41" s="201"/>
      <c r="MH41" s="201"/>
      <c r="MI41" s="201"/>
      <c r="MJ41" s="201"/>
      <c r="MK41" s="201"/>
      <c r="ML41" s="201"/>
      <c r="MM41" s="201"/>
      <c r="MN41" s="201"/>
      <c r="MO41" s="201"/>
      <c r="MP41" s="201"/>
      <c r="MQ41" s="201"/>
      <c r="MR41" s="201"/>
      <c r="MS41" s="201"/>
      <c r="MT41" s="201"/>
      <c r="MU41" s="201"/>
      <c r="MV41" s="201"/>
      <c r="MW41" s="201"/>
      <c r="MX41" s="201"/>
      <c r="MY41" s="201"/>
      <c r="MZ41" s="201"/>
      <c r="NA41" s="201"/>
      <c r="NB41" s="201"/>
      <c r="NC41" s="201"/>
      <c r="ND41" s="201"/>
      <c r="NE41" s="201"/>
      <c r="NF41" s="201"/>
      <c r="NG41" s="201"/>
      <c r="NH41" s="201"/>
      <c r="NI41" s="201"/>
      <c r="NJ41" s="201"/>
      <c r="NK41" s="201"/>
      <c r="NL41" s="201"/>
      <c r="NM41" s="201"/>
      <c r="NN41" s="201"/>
      <c r="NO41" s="201"/>
      <c r="NP41" s="201"/>
      <c r="NQ41" s="201"/>
      <c r="NR41" s="201"/>
      <c r="NS41" s="201"/>
      <c r="NT41" s="201"/>
      <c r="NU41" s="201"/>
      <c r="NV41" s="201"/>
      <c r="NW41" s="201"/>
      <c r="NX41" s="201"/>
      <c r="NY41" s="201"/>
      <c r="NZ41" s="201"/>
      <c r="OA41" s="201"/>
      <c r="OB41" s="201"/>
      <c r="OC41" s="201"/>
      <c r="OD41" s="201"/>
      <c r="OE41" s="201"/>
      <c r="OF41" s="201"/>
      <c r="OG41" s="201"/>
      <c r="OH41" s="201"/>
      <c r="OI41" s="201"/>
      <c r="OJ41" s="201"/>
      <c r="OK41" s="201"/>
      <c r="OL41" s="201"/>
      <c r="OM41" s="201"/>
      <c r="ON41" s="201"/>
      <c r="OO41" s="201"/>
      <c r="OP41" s="201"/>
      <c r="OQ41" s="201"/>
      <c r="OR41" s="201"/>
      <c r="OS41" s="201"/>
      <c r="OT41" s="201"/>
      <c r="OU41" s="201"/>
      <c r="OV41" s="201"/>
      <c r="OW41" s="201"/>
      <c r="OX41" s="201"/>
      <c r="OY41" s="201"/>
      <c r="OZ41" s="201"/>
      <c r="PA41" s="201"/>
      <c r="PB41" s="201"/>
      <c r="PC41" s="201"/>
      <c r="PD41" s="201"/>
      <c r="PE41" s="201"/>
      <c r="PF41" s="201"/>
      <c r="PG41" s="201"/>
      <c r="PH41" s="201"/>
      <c r="PI41" s="201"/>
      <c r="PJ41" s="201"/>
      <c r="PK41" s="201"/>
      <c r="PL41" s="201"/>
      <c r="PM41" s="201"/>
      <c r="PN41" s="201"/>
      <c r="PO41" s="201"/>
      <c r="PP41" s="201"/>
      <c r="PQ41" s="201"/>
      <c r="PR41" s="201"/>
      <c r="PS41" s="201"/>
      <c r="PT41" s="201"/>
      <c r="PU41" s="201"/>
      <c r="PV41" s="201"/>
      <c r="PW41" s="201"/>
      <c r="PX41" s="201"/>
      <c r="PY41" s="201"/>
      <c r="PZ41" s="201"/>
      <c r="QA41" s="201"/>
      <c r="QB41" s="201"/>
      <c r="QC41" s="201"/>
      <c r="QD41" s="201"/>
      <c r="QE41" s="201"/>
      <c r="QF41" s="201"/>
      <c r="QG41" s="201"/>
      <c r="QH41" s="201"/>
      <c r="QI41" s="201"/>
      <c r="QJ41" s="201"/>
      <c r="QK41" s="201"/>
      <c r="QL41" s="201"/>
      <c r="QM41" s="201"/>
      <c r="QN41" s="201"/>
      <c r="QO41" s="201"/>
      <c r="QP41" s="201"/>
      <c r="QQ41" s="201"/>
      <c r="QR41" s="201"/>
      <c r="QS41" s="201"/>
      <c r="QT41" s="201"/>
      <c r="QU41" s="201"/>
      <c r="QV41" s="201"/>
      <c r="QW41" s="201"/>
      <c r="QX41" s="201"/>
      <c r="QY41" s="201"/>
      <c r="QZ41" s="201"/>
      <c r="RA41" s="201"/>
      <c r="RB41" s="201"/>
      <c r="RC41" s="201"/>
      <c r="RD41" s="201"/>
      <c r="RE41" s="201"/>
      <c r="RF41" s="201"/>
      <c r="RG41" s="201"/>
      <c r="RH41" s="201"/>
      <c r="RI41" s="201"/>
      <c r="RJ41" s="201"/>
      <c r="RK41" s="201"/>
      <c r="RL41" s="201"/>
      <c r="RM41" s="201"/>
      <c r="RN41" s="201"/>
      <c r="RO41" s="201"/>
      <c r="RP41" s="201"/>
      <c r="RQ41" s="201"/>
      <c r="RR41" s="201"/>
      <c r="RS41" s="201"/>
      <c r="RT41" s="201"/>
      <c r="RU41" s="201"/>
      <c r="RV41" s="201"/>
      <c r="RW41" s="201"/>
      <c r="RX41" s="201"/>
      <c r="RY41" s="201"/>
      <c r="RZ41" s="201"/>
      <c r="SA41" s="201"/>
      <c r="SB41" s="201"/>
      <c r="SC41" s="201"/>
      <c r="SD41" s="201"/>
      <c r="SE41" s="201"/>
      <c r="SF41" s="201"/>
      <c r="SG41" s="201"/>
      <c r="SH41" s="201"/>
      <c r="SI41" s="201"/>
      <c r="SJ41" s="201"/>
      <c r="SK41" s="201"/>
      <c r="SL41" s="201"/>
      <c r="SM41" s="201"/>
      <c r="SN41" s="201"/>
      <c r="SO41" s="201"/>
      <c r="SP41" s="201"/>
      <c r="SQ41" s="201"/>
      <c r="SR41" s="201"/>
      <c r="SS41" s="201"/>
      <c r="ST41" s="201"/>
      <c r="SU41" s="201"/>
      <c r="SV41" s="201"/>
      <c r="SW41" s="201"/>
      <c r="SX41" s="201"/>
      <c r="SY41" s="201"/>
      <c r="SZ41" s="201"/>
      <c r="TA41" s="201"/>
      <c r="TB41" s="201"/>
      <c r="TC41" s="201"/>
      <c r="TD41" s="201"/>
      <c r="TE41" s="201"/>
      <c r="TF41" s="201"/>
      <c r="TG41" s="201"/>
      <c r="TH41" s="201"/>
      <c r="TI41" s="201"/>
      <c r="TJ41" s="201"/>
      <c r="TK41" s="201"/>
      <c r="TL41" s="201"/>
      <c r="TM41" s="201"/>
      <c r="TN41" s="201"/>
      <c r="TO41" s="201"/>
      <c r="TP41" s="201"/>
      <c r="TQ41" s="201"/>
      <c r="TR41" s="201"/>
      <c r="TS41" s="201"/>
      <c r="TT41" s="201"/>
      <c r="TU41" s="201"/>
      <c r="TV41" s="201"/>
      <c r="TW41" s="201"/>
      <c r="TX41" s="201"/>
      <c r="TY41" s="201"/>
      <c r="TZ41" s="201"/>
      <c r="UA41" s="201"/>
      <c r="UB41" s="201"/>
      <c r="UC41" s="201"/>
      <c r="UD41" s="201"/>
      <c r="UE41" s="201"/>
      <c r="UF41" s="201"/>
      <c r="UG41" s="201"/>
      <c r="UH41" s="201"/>
      <c r="UI41" s="201"/>
      <c r="UJ41" s="201"/>
      <c r="UK41" s="201"/>
      <c r="UL41" s="201"/>
      <c r="UM41" s="201"/>
      <c r="UN41" s="201"/>
      <c r="UO41" s="201"/>
      <c r="UP41" s="201"/>
      <c r="UQ41" s="201"/>
      <c r="UR41" s="201"/>
      <c r="US41" s="201"/>
      <c r="UT41" s="201"/>
      <c r="UU41" s="201"/>
      <c r="UV41" s="201"/>
      <c r="UW41" s="201"/>
      <c r="UX41" s="201"/>
      <c r="UY41" s="201"/>
      <c r="UZ41" s="201"/>
      <c r="VA41" s="201"/>
      <c r="VB41" s="201"/>
      <c r="VC41" s="201"/>
      <c r="VD41" s="201"/>
      <c r="VE41" s="201"/>
      <c r="VF41" s="201"/>
      <c r="VG41" s="201"/>
      <c r="VH41" s="201"/>
      <c r="VI41" s="201"/>
      <c r="VJ41" s="201"/>
      <c r="VK41" s="201"/>
      <c r="VL41" s="201"/>
      <c r="VM41" s="201"/>
      <c r="VN41" s="201"/>
      <c r="VO41" s="201"/>
      <c r="VP41" s="201"/>
      <c r="VQ41" s="201"/>
      <c r="VR41" s="201"/>
      <c r="VS41" s="201"/>
      <c r="VT41" s="201"/>
      <c r="VU41" s="201"/>
      <c r="VV41" s="201"/>
      <c r="VW41" s="201"/>
      <c r="VX41" s="201"/>
      <c r="VY41" s="201"/>
      <c r="VZ41" s="201"/>
      <c r="WA41" s="201"/>
      <c r="WB41" s="201"/>
      <c r="WC41" s="201"/>
      <c r="WD41" s="201"/>
      <c r="WE41" s="201"/>
      <c r="WF41" s="201"/>
      <c r="WG41" s="201"/>
      <c r="WH41" s="201"/>
      <c r="WI41" s="201"/>
      <c r="WJ41" s="201"/>
      <c r="WK41" s="201"/>
      <c r="WL41" s="201"/>
      <c r="WM41" s="201"/>
      <c r="WN41" s="201"/>
      <c r="WO41" s="201"/>
      <c r="WP41" s="201"/>
      <c r="WQ41" s="201"/>
      <c r="WR41" s="201"/>
      <c r="WS41" s="201"/>
      <c r="WT41" s="201"/>
      <c r="WU41" s="201"/>
      <c r="WV41" s="201"/>
      <c r="WW41" s="201"/>
      <c r="WX41" s="201"/>
      <c r="WY41" s="201"/>
      <c r="WZ41" s="201"/>
      <c r="XA41" s="201"/>
      <c r="XB41" s="201"/>
      <c r="XC41" s="201"/>
      <c r="XD41" s="201"/>
      <c r="XE41" s="201"/>
      <c r="XF41" s="201"/>
      <c r="XG41" s="201"/>
      <c r="XH41" s="201"/>
      <c r="XI41" s="201"/>
      <c r="XJ41" s="201"/>
      <c r="XK41" s="201"/>
      <c r="XL41" s="201"/>
      <c r="XM41" s="201"/>
      <c r="XN41" s="201"/>
      <c r="XO41" s="201"/>
      <c r="XP41" s="201"/>
      <c r="XQ41" s="201"/>
      <c r="XR41" s="201"/>
      <c r="XS41" s="201"/>
      <c r="XT41" s="201"/>
      <c r="XU41" s="201"/>
      <c r="XV41" s="201"/>
      <c r="XW41" s="201"/>
      <c r="XX41" s="201"/>
      <c r="XY41" s="201"/>
      <c r="XZ41" s="201"/>
      <c r="YA41" s="201"/>
      <c r="YB41" s="201"/>
      <c r="YC41" s="201"/>
      <c r="YD41" s="201"/>
      <c r="YE41" s="201"/>
      <c r="YF41" s="201"/>
      <c r="YG41" s="201"/>
      <c r="YH41" s="201"/>
      <c r="YI41" s="201"/>
      <c r="YJ41" s="201"/>
      <c r="YK41" s="201"/>
      <c r="YL41" s="201"/>
      <c r="YM41" s="201"/>
      <c r="YN41" s="201"/>
      <c r="YO41" s="201"/>
      <c r="YP41" s="201"/>
      <c r="YQ41" s="201"/>
      <c r="YR41" s="201"/>
      <c r="YS41" s="201"/>
      <c r="YT41" s="201"/>
      <c r="YU41" s="201"/>
      <c r="YV41" s="201"/>
      <c r="YW41" s="201"/>
      <c r="YX41" s="201"/>
      <c r="YY41" s="201"/>
      <c r="YZ41" s="201"/>
      <c r="ZA41" s="201"/>
      <c r="ZB41" s="201"/>
      <c r="ZC41" s="201"/>
      <c r="ZD41" s="201"/>
      <c r="ZE41" s="201"/>
      <c r="ZF41" s="201"/>
      <c r="ZG41" s="201"/>
      <c r="ZH41" s="201"/>
      <c r="ZI41" s="201"/>
      <c r="ZJ41" s="201"/>
      <c r="ZK41" s="201"/>
      <c r="ZL41" s="201"/>
      <c r="ZM41" s="201"/>
      <c r="ZN41" s="201"/>
      <c r="ZO41" s="201"/>
      <c r="ZP41" s="201"/>
      <c r="ZQ41" s="201"/>
      <c r="ZR41" s="201"/>
      <c r="ZS41" s="201"/>
      <c r="ZT41" s="201"/>
      <c r="ZU41" s="201"/>
      <c r="ZV41" s="201"/>
      <c r="ZW41" s="201"/>
      <c r="ZX41" s="201"/>
      <c r="ZY41" s="201"/>
      <c r="ZZ41" s="201"/>
      <c r="AAA41" s="201"/>
    </row>
    <row r="42" spans="1:703" s="98" customFormat="1" ht="21" customHeight="1">
      <c r="A42" s="201"/>
      <c r="C42" s="107"/>
      <c r="D42" s="107"/>
      <c r="E42" s="107"/>
      <c r="F42" s="110" t="s">
        <v>434</v>
      </c>
      <c r="G42" s="108"/>
      <c r="H42" s="108"/>
      <c r="I42" s="64"/>
      <c r="J42" s="64"/>
      <c r="K42" s="1088">
        <v>0</v>
      </c>
      <c r="L42" s="1088"/>
      <c r="M42" s="1088"/>
      <c r="N42" s="1088"/>
      <c r="O42" s="64" t="s">
        <v>352</v>
      </c>
      <c r="P42" s="109"/>
      <c r="Q42" s="109"/>
      <c r="R42" s="109"/>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c r="KQ42" s="201"/>
      <c r="KR42" s="201"/>
      <c r="KS42" s="201"/>
      <c r="KT42" s="201"/>
      <c r="KU42" s="201"/>
      <c r="KV42" s="201"/>
      <c r="KW42" s="201"/>
      <c r="KX42" s="201"/>
      <c r="KY42" s="201"/>
      <c r="KZ42" s="201"/>
      <c r="LA42" s="201"/>
      <c r="LB42" s="201"/>
      <c r="LC42" s="201"/>
      <c r="LD42" s="201"/>
      <c r="LE42" s="201"/>
      <c r="LF42" s="201"/>
      <c r="LG42" s="201"/>
      <c r="LH42" s="201"/>
      <c r="LI42" s="201"/>
      <c r="LJ42" s="201"/>
      <c r="LK42" s="201"/>
      <c r="LL42" s="201"/>
      <c r="LM42" s="201"/>
      <c r="LN42" s="201"/>
      <c r="LO42" s="201"/>
      <c r="LP42" s="201"/>
      <c r="LQ42" s="201"/>
      <c r="LR42" s="201"/>
      <c r="LS42" s="201"/>
      <c r="LT42" s="201"/>
      <c r="LU42" s="201"/>
      <c r="LV42" s="201"/>
      <c r="LW42" s="201"/>
      <c r="LX42" s="201"/>
      <c r="LY42" s="201"/>
      <c r="LZ42" s="201"/>
      <c r="MA42" s="201"/>
      <c r="MB42" s="201"/>
      <c r="MC42" s="201"/>
      <c r="MD42" s="201"/>
      <c r="ME42" s="201"/>
      <c r="MF42" s="201"/>
      <c r="MG42" s="201"/>
      <c r="MH42" s="201"/>
      <c r="MI42" s="201"/>
      <c r="MJ42" s="201"/>
      <c r="MK42" s="201"/>
      <c r="ML42" s="201"/>
      <c r="MM42" s="201"/>
      <c r="MN42" s="201"/>
      <c r="MO42" s="201"/>
      <c r="MP42" s="201"/>
      <c r="MQ42" s="201"/>
      <c r="MR42" s="201"/>
      <c r="MS42" s="201"/>
      <c r="MT42" s="201"/>
      <c r="MU42" s="201"/>
      <c r="MV42" s="201"/>
      <c r="MW42" s="201"/>
      <c r="MX42" s="201"/>
      <c r="MY42" s="201"/>
      <c r="MZ42" s="201"/>
      <c r="NA42" s="201"/>
      <c r="NB42" s="201"/>
      <c r="NC42" s="201"/>
      <c r="ND42" s="201"/>
      <c r="NE42" s="201"/>
      <c r="NF42" s="201"/>
      <c r="NG42" s="201"/>
      <c r="NH42" s="201"/>
      <c r="NI42" s="201"/>
      <c r="NJ42" s="201"/>
      <c r="NK42" s="201"/>
      <c r="NL42" s="201"/>
      <c r="NM42" s="201"/>
      <c r="NN42" s="201"/>
      <c r="NO42" s="201"/>
      <c r="NP42" s="201"/>
      <c r="NQ42" s="201"/>
      <c r="NR42" s="201"/>
      <c r="NS42" s="201"/>
      <c r="NT42" s="201"/>
      <c r="NU42" s="201"/>
      <c r="NV42" s="201"/>
      <c r="NW42" s="201"/>
      <c r="NX42" s="201"/>
      <c r="NY42" s="201"/>
      <c r="NZ42" s="201"/>
      <c r="OA42" s="201"/>
      <c r="OB42" s="201"/>
      <c r="OC42" s="201"/>
      <c r="OD42" s="201"/>
      <c r="OE42" s="201"/>
      <c r="OF42" s="201"/>
      <c r="OG42" s="201"/>
      <c r="OH42" s="201"/>
      <c r="OI42" s="201"/>
      <c r="OJ42" s="201"/>
      <c r="OK42" s="201"/>
      <c r="OL42" s="201"/>
      <c r="OM42" s="201"/>
      <c r="ON42" s="201"/>
      <c r="OO42" s="201"/>
      <c r="OP42" s="201"/>
      <c r="OQ42" s="201"/>
      <c r="OR42" s="201"/>
      <c r="OS42" s="201"/>
      <c r="OT42" s="201"/>
      <c r="OU42" s="201"/>
      <c r="OV42" s="201"/>
      <c r="OW42" s="201"/>
      <c r="OX42" s="201"/>
      <c r="OY42" s="201"/>
      <c r="OZ42" s="201"/>
      <c r="PA42" s="201"/>
      <c r="PB42" s="201"/>
      <c r="PC42" s="201"/>
      <c r="PD42" s="201"/>
      <c r="PE42" s="201"/>
      <c r="PF42" s="201"/>
      <c r="PG42" s="201"/>
      <c r="PH42" s="201"/>
      <c r="PI42" s="201"/>
      <c r="PJ42" s="201"/>
      <c r="PK42" s="201"/>
      <c r="PL42" s="201"/>
      <c r="PM42" s="201"/>
      <c r="PN42" s="201"/>
      <c r="PO42" s="201"/>
      <c r="PP42" s="201"/>
      <c r="PQ42" s="201"/>
      <c r="PR42" s="201"/>
      <c r="PS42" s="201"/>
      <c r="PT42" s="201"/>
      <c r="PU42" s="201"/>
      <c r="PV42" s="201"/>
      <c r="PW42" s="201"/>
      <c r="PX42" s="201"/>
      <c r="PY42" s="201"/>
      <c r="PZ42" s="201"/>
      <c r="QA42" s="201"/>
      <c r="QB42" s="201"/>
      <c r="QC42" s="201"/>
      <c r="QD42" s="201"/>
      <c r="QE42" s="201"/>
      <c r="QF42" s="201"/>
      <c r="QG42" s="201"/>
      <c r="QH42" s="201"/>
      <c r="QI42" s="201"/>
      <c r="QJ42" s="201"/>
      <c r="QK42" s="201"/>
      <c r="QL42" s="201"/>
      <c r="QM42" s="201"/>
      <c r="QN42" s="201"/>
      <c r="QO42" s="201"/>
      <c r="QP42" s="201"/>
      <c r="QQ42" s="201"/>
      <c r="QR42" s="201"/>
      <c r="QS42" s="201"/>
      <c r="QT42" s="201"/>
      <c r="QU42" s="201"/>
      <c r="QV42" s="201"/>
      <c r="QW42" s="201"/>
      <c r="QX42" s="201"/>
      <c r="QY42" s="201"/>
      <c r="QZ42" s="201"/>
      <c r="RA42" s="201"/>
      <c r="RB42" s="201"/>
      <c r="RC42" s="201"/>
      <c r="RD42" s="201"/>
      <c r="RE42" s="201"/>
      <c r="RF42" s="201"/>
      <c r="RG42" s="201"/>
      <c r="RH42" s="201"/>
      <c r="RI42" s="201"/>
      <c r="RJ42" s="201"/>
      <c r="RK42" s="201"/>
      <c r="RL42" s="201"/>
      <c r="RM42" s="201"/>
      <c r="RN42" s="201"/>
      <c r="RO42" s="201"/>
      <c r="RP42" s="201"/>
      <c r="RQ42" s="201"/>
      <c r="RR42" s="201"/>
      <c r="RS42" s="201"/>
      <c r="RT42" s="201"/>
      <c r="RU42" s="201"/>
      <c r="RV42" s="201"/>
      <c r="RW42" s="201"/>
      <c r="RX42" s="201"/>
      <c r="RY42" s="201"/>
      <c r="RZ42" s="201"/>
      <c r="SA42" s="201"/>
      <c r="SB42" s="201"/>
      <c r="SC42" s="201"/>
      <c r="SD42" s="201"/>
      <c r="SE42" s="201"/>
      <c r="SF42" s="201"/>
      <c r="SG42" s="201"/>
      <c r="SH42" s="201"/>
      <c r="SI42" s="201"/>
      <c r="SJ42" s="201"/>
      <c r="SK42" s="201"/>
      <c r="SL42" s="201"/>
      <c r="SM42" s="201"/>
      <c r="SN42" s="201"/>
      <c r="SO42" s="201"/>
      <c r="SP42" s="201"/>
      <c r="SQ42" s="201"/>
      <c r="SR42" s="201"/>
      <c r="SS42" s="201"/>
      <c r="ST42" s="201"/>
      <c r="SU42" s="201"/>
      <c r="SV42" s="201"/>
      <c r="SW42" s="201"/>
      <c r="SX42" s="201"/>
      <c r="SY42" s="201"/>
      <c r="SZ42" s="201"/>
      <c r="TA42" s="201"/>
      <c r="TB42" s="201"/>
      <c r="TC42" s="201"/>
      <c r="TD42" s="201"/>
      <c r="TE42" s="201"/>
      <c r="TF42" s="201"/>
      <c r="TG42" s="201"/>
      <c r="TH42" s="201"/>
      <c r="TI42" s="201"/>
      <c r="TJ42" s="201"/>
      <c r="TK42" s="201"/>
      <c r="TL42" s="201"/>
      <c r="TM42" s="201"/>
      <c r="TN42" s="201"/>
      <c r="TO42" s="201"/>
      <c r="TP42" s="201"/>
      <c r="TQ42" s="201"/>
      <c r="TR42" s="201"/>
      <c r="TS42" s="201"/>
      <c r="TT42" s="201"/>
      <c r="TU42" s="201"/>
      <c r="TV42" s="201"/>
      <c r="TW42" s="201"/>
      <c r="TX42" s="201"/>
      <c r="TY42" s="201"/>
      <c r="TZ42" s="201"/>
      <c r="UA42" s="201"/>
      <c r="UB42" s="201"/>
      <c r="UC42" s="201"/>
      <c r="UD42" s="201"/>
      <c r="UE42" s="201"/>
      <c r="UF42" s="201"/>
      <c r="UG42" s="201"/>
      <c r="UH42" s="201"/>
      <c r="UI42" s="201"/>
      <c r="UJ42" s="201"/>
      <c r="UK42" s="201"/>
      <c r="UL42" s="201"/>
      <c r="UM42" s="201"/>
      <c r="UN42" s="201"/>
      <c r="UO42" s="201"/>
      <c r="UP42" s="201"/>
      <c r="UQ42" s="201"/>
      <c r="UR42" s="201"/>
      <c r="US42" s="201"/>
      <c r="UT42" s="201"/>
      <c r="UU42" s="201"/>
      <c r="UV42" s="201"/>
      <c r="UW42" s="201"/>
      <c r="UX42" s="201"/>
      <c r="UY42" s="201"/>
      <c r="UZ42" s="201"/>
      <c r="VA42" s="201"/>
      <c r="VB42" s="201"/>
      <c r="VC42" s="201"/>
      <c r="VD42" s="201"/>
      <c r="VE42" s="201"/>
      <c r="VF42" s="201"/>
      <c r="VG42" s="201"/>
      <c r="VH42" s="201"/>
      <c r="VI42" s="201"/>
      <c r="VJ42" s="201"/>
      <c r="VK42" s="201"/>
      <c r="VL42" s="201"/>
      <c r="VM42" s="201"/>
      <c r="VN42" s="201"/>
      <c r="VO42" s="201"/>
      <c r="VP42" s="201"/>
      <c r="VQ42" s="201"/>
      <c r="VR42" s="201"/>
      <c r="VS42" s="201"/>
      <c r="VT42" s="201"/>
      <c r="VU42" s="201"/>
      <c r="VV42" s="201"/>
      <c r="VW42" s="201"/>
      <c r="VX42" s="201"/>
      <c r="VY42" s="201"/>
      <c r="VZ42" s="201"/>
      <c r="WA42" s="201"/>
      <c r="WB42" s="201"/>
      <c r="WC42" s="201"/>
      <c r="WD42" s="201"/>
      <c r="WE42" s="201"/>
      <c r="WF42" s="201"/>
      <c r="WG42" s="201"/>
      <c r="WH42" s="201"/>
      <c r="WI42" s="201"/>
      <c r="WJ42" s="201"/>
      <c r="WK42" s="201"/>
      <c r="WL42" s="201"/>
      <c r="WM42" s="201"/>
      <c r="WN42" s="201"/>
      <c r="WO42" s="201"/>
      <c r="WP42" s="201"/>
      <c r="WQ42" s="201"/>
      <c r="WR42" s="201"/>
      <c r="WS42" s="201"/>
      <c r="WT42" s="201"/>
      <c r="WU42" s="201"/>
      <c r="WV42" s="201"/>
      <c r="WW42" s="201"/>
      <c r="WX42" s="201"/>
      <c r="WY42" s="201"/>
      <c r="WZ42" s="201"/>
      <c r="XA42" s="201"/>
      <c r="XB42" s="201"/>
      <c r="XC42" s="201"/>
      <c r="XD42" s="201"/>
      <c r="XE42" s="201"/>
      <c r="XF42" s="201"/>
      <c r="XG42" s="201"/>
      <c r="XH42" s="201"/>
      <c r="XI42" s="201"/>
      <c r="XJ42" s="201"/>
      <c r="XK42" s="201"/>
      <c r="XL42" s="201"/>
      <c r="XM42" s="201"/>
      <c r="XN42" s="201"/>
      <c r="XO42" s="201"/>
      <c r="XP42" s="201"/>
      <c r="XQ42" s="201"/>
      <c r="XR42" s="201"/>
      <c r="XS42" s="201"/>
      <c r="XT42" s="201"/>
      <c r="XU42" s="201"/>
      <c r="XV42" s="201"/>
      <c r="XW42" s="201"/>
      <c r="XX42" s="201"/>
      <c r="XY42" s="201"/>
      <c r="XZ42" s="201"/>
      <c r="YA42" s="201"/>
      <c r="YB42" s="201"/>
      <c r="YC42" s="201"/>
      <c r="YD42" s="201"/>
      <c r="YE42" s="201"/>
      <c r="YF42" s="201"/>
      <c r="YG42" s="201"/>
      <c r="YH42" s="201"/>
      <c r="YI42" s="201"/>
      <c r="YJ42" s="201"/>
      <c r="YK42" s="201"/>
      <c r="YL42" s="201"/>
      <c r="YM42" s="201"/>
      <c r="YN42" s="201"/>
      <c r="YO42" s="201"/>
      <c r="YP42" s="201"/>
      <c r="YQ42" s="201"/>
      <c r="YR42" s="201"/>
      <c r="YS42" s="201"/>
      <c r="YT42" s="201"/>
      <c r="YU42" s="201"/>
      <c r="YV42" s="201"/>
      <c r="YW42" s="201"/>
      <c r="YX42" s="201"/>
      <c r="YY42" s="201"/>
      <c r="YZ42" s="201"/>
      <c r="ZA42" s="201"/>
      <c r="ZB42" s="201"/>
      <c r="ZC42" s="201"/>
      <c r="ZD42" s="201"/>
      <c r="ZE42" s="201"/>
      <c r="ZF42" s="201"/>
      <c r="ZG42" s="201"/>
      <c r="ZH42" s="201"/>
      <c r="ZI42" s="201"/>
      <c r="ZJ42" s="201"/>
      <c r="ZK42" s="201"/>
      <c r="ZL42" s="201"/>
      <c r="ZM42" s="201"/>
      <c r="ZN42" s="201"/>
      <c r="ZO42" s="201"/>
      <c r="ZP42" s="201"/>
      <c r="ZQ42" s="201"/>
      <c r="ZR42" s="201"/>
      <c r="ZS42" s="201"/>
      <c r="ZT42" s="201"/>
      <c r="ZU42" s="201"/>
      <c r="ZV42" s="201"/>
      <c r="ZW42" s="201"/>
      <c r="ZX42" s="201"/>
      <c r="ZY42" s="201"/>
      <c r="ZZ42" s="201"/>
      <c r="AAA42" s="201"/>
    </row>
    <row r="43" spans="1:703" s="98" customFormat="1" ht="21" customHeight="1">
      <c r="A43" s="201"/>
      <c r="C43" s="64"/>
      <c r="D43" s="64"/>
      <c r="E43" s="64"/>
      <c r="F43" s="64"/>
      <c r="G43" s="64"/>
      <c r="H43" s="64"/>
      <c r="I43" s="64"/>
      <c r="J43" s="64"/>
      <c r="K43" s="64"/>
      <c r="L43" s="64"/>
      <c r="M43" s="64"/>
      <c r="N43" s="64"/>
      <c r="O43" s="64"/>
      <c r="P43" s="64"/>
      <c r="Q43" s="64"/>
      <c r="R43" s="64"/>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c r="KQ43" s="201"/>
      <c r="KR43" s="201"/>
      <c r="KS43" s="201"/>
      <c r="KT43" s="201"/>
      <c r="KU43" s="201"/>
      <c r="KV43" s="201"/>
      <c r="KW43" s="201"/>
      <c r="KX43" s="201"/>
      <c r="KY43" s="201"/>
      <c r="KZ43" s="201"/>
      <c r="LA43" s="201"/>
      <c r="LB43" s="201"/>
      <c r="LC43" s="201"/>
      <c r="LD43" s="201"/>
      <c r="LE43" s="201"/>
      <c r="LF43" s="201"/>
      <c r="LG43" s="201"/>
      <c r="LH43" s="201"/>
      <c r="LI43" s="201"/>
      <c r="LJ43" s="201"/>
      <c r="LK43" s="201"/>
      <c r="LL43" s="201"/>
      <c r="LM43" s="201"/>
      <c r="LN43" s="201"/>
      <c r="LO43" s="201"/>
      <c r="LP43" s="201"/>
      <c r="LQ43" s="201"/>
      <c r="LR43" s="201"/>
      <c r="LS43" s="201"/>
      <c r="LT43" s="201"/>
      <c r="LU43" s="201"/>
      <c r="LV43" s="201"/>
      <c r="LW43" s="201"/>
      <c r="LX43" s="201"/>
      <c r="LY43" s="201"/>
      <c r="LZ43" s="201"/>
      <c r="MA43" s="201"/>
      <c r="MB43" s="201"/>
      <c r="MC43" s="201"/>
      <c r="MD43" s="201"/>
      <c r="ME43" s="201"/>
      <c r="MF43" s="201"/>
      <c r="MG43" s="201"/>
      <c r="MH43" s="201"/>
      <c r="MI43" s="201"/>
      <c r="MJ43" s="201"/>
      <c r="MK43" s="201"/>
      <c r="ML43" s="201"/>
      <c r="MM43" s="201"/>
      <c r="MN43" s="201"/>
      <c r="MO43" s="201"/>
      <c r="MP43" s="201"/>
      <c r="MQ43" s="201"/>
      <c r="MR43" s="201"/>
      <c r="MS43" s="201"/>
      <c r="MT43" s="201"/>
      <c r="MU43" s="201"/>
      <c r="MV43" s="201"/>
      <c r="MW43" s="201"/>
      <c r="MX43" s="201"/>
      <c r="MY43" s="201"/>
      <c r="MZ43" s="201"/>
      <c r="NA43" s="201"/>
      <c r="NB43" s="201"/>
      <c r="NC43" s="201"/>
      <c r="ND43" s="201"/>
      <c r="NE43" s="201"/>
      <c r="NF43" s="201"/>
      <c r="NG43" s="201"/>
      <c r="NH43" s="201"/>
      <c r="NI43" s="201"/>
      <c r="NJ43" s="201"/>
      <c r="NK43" s="201"/>
      <c r="NL43" s="201"/>
      <c r="NM43" s="201"/>
      <c r="NN43" s="201"/>
      <c r="NO43" s="201"/>
      <c r="NP43" s="201"/>
      <c r="NQ43" s="201"/>
      <c r="NR43" s="201"/>
      <c r="NS43" s="201"/>
      <c r="NT43" s="201"/>
      <c r="NU43" s="201"/>
      <c r="NV43" s="201"/>
      <c r="NW43" s="201"/>
      <c r="NX43" s="201"/>
      <c r="NY43" s="201"/>
      <c r="NZ43" s="201"/>
      <c r="OA43" s="201"/>
      <c r="OB43" s="201"/>
      <c r="OC43" s="201"/>
      <c r="OD43" s="201"/>
      <c r="OE43" s="201"/>
      <c r="OF43" s="201"/>
      <c r="OG43" s="201"/>
      <c r="OH43" s="201"/>
      <c r="OI43" s="201"/>
      <c r="OJ43" s="201"/>
      <c r="OK43" s="201"/>
      <c r="OL43" s="201"/>
      <c r="OM43" s="201"/>
      <c r="ON43" s="201"/>
      <c r="OO43" s="201"/>
      <c r="OP43" s="201"/>
      <c r="OQ43" s="201"/>
      <c r="OR43" s="201"/>
      <c r="OS43" s="201"/>
      <c r="OT43" s="201"/>
      <c r="OU43" s="201"/>
      <c r="OV43" s="201"/>
      <c r="OW43" s="201"/>
      <c r="OX43" s="201"/>
      <c r="OY43" s="201"/>
      <c r="OZ43" s="201"/>
      <c r="PA43" s="201"/>
      <c r="PB43" s="201"/>
      <c r="PC43" s="201"/>
      <c r="PD43" s="201"/>
      <c r="PE43" s="201"/>
      <c r="PF43" s="201"/>
      <c r="PG43" s="201"/>
      <c r="PH43" s="201"/>
      <c r="PI43" s="201"/>
      <c r="PJ43" s="201"/>
      <c r="PK43" s="201"/>
      <c r="PL43" s="201"/>
      <c r="PM43" s="201"/>
      <c r="PN43" s="201"/>
      <c r="PO43" s="201"/>
      <c r="PP43" s="201"/>
      <c r="PQ43" s="201"/>
      <c r="PR43" s="201"/>
      <c r="PS43" s="201"/>
      <c r="PT43" s="201"/>
      <c r="PU43" s="201"/>
      <c r="PV43" s="201"/>
      <c r="PW43" s="201"/>
      <c r="PX43" s="201"/>
      <c r="PY43" s="201"/>
      <c r="PZ43" s="201"/>
      <c r="QA43" s="201"/>
      <c r="QB43" s="201"/>
      <c r="QC43" s="201"/>
      <c r="QD43" s="201"/>
      <c r="QE43" s="201"/>
      <c r="QF43" s="201"/>
      <c r="QG43" s="201"/>
      <c r="QH43" s="201"/>
      <c r="QI43" s="201"/>
      <c r="QJ43" s="201"/>
      <c r="QK43" s="201"/>
      <c r="QL43" s="201"/>
      <c r="QM43" s="201"/>
      <c r="QN43" s="201"/>
      <c r="QO43" s="201"/>
      <c r="QP43" s="201"/>
      <c r="QQ43" s="201"/>
      <c r="QR43" s="201"/>
      <c r="QS43" s="201"/>
      <c r="QT43" s="201"/>
      <c r="QU43" s="201"/>
      <c r="QV43" s="201"/>
      <c r="QW43" s="201"/>
      <c r="QX43" s="201"/>
      <c r="QY43" s="201"/>
      <c r="QZ43" s="201"/>
      <c r="RA43" s="201"/>
      <c r="RB43" s="201"/>
      <c r="RC43" s="201"/>
      <c r="RD43" s="201"/>
      <c r="RE43" s="201"/>
      <c r="RF43" s="201"/>
      <c r="RG43" s="201"/>
      <c r="RH43" s="201"/>
      <c r="RI43" s="201"/>
      <c r="RJ43" s="201"/>
      <c r="RK43" s="201"/>
      <c r="RL43" s="201"/>
      <c r="RM43" s="201"/>
      <c r="RN43" s="201"/>
      <c r="RO43" s="201"/>
      <c r="RP43" s="201"/>
      <c r="RQ43" s="201"/>
      <c r="RR43" s="201"/>
      <c r="RS43" s="201"/>
      <c r="RT43" s="201"/>
      <c r="RU43" s="201"/>
      <c r="RV43" s="201"/>
      <c r="RW43" s="201"/>
      <c r="RX43" s="201"/>
      <c r="RY43" s="201"/>
      <c r="RZ43" s="201"/>
      <c r="SA43" s="201"/>
      <c r="SB43" s="201"/>
      <c r="SC43" s="201"/>
      <c r="SD43" s="201"/>
      <c r="SE43" s="201"/>
      <c r="SF43" s="201"/>
      <c r="SG43" s="201"/>
      <c r="SH43" s="201"/>
      <c r="SI43" s="201"/>
      <c r="SJ43" s="201"/>
      <c r="SK43" s="201"/>
      <c r="SL43" s="201"/>
      <c r="SM43" s="201"/>
      <c r="SN43" s="201"/>
      <c r="SO43" s="201"/>
      <c r="SP43" s="201"/>
      <c r="SQ43" s="201"/>
      <c r="SR43" s="201"/>
      <c r="SS43" s="201"/>
      <c r="ST43" s="201"/>
      <c r="SU43" s="201"/>
      <c r="SV43" s="201"/>
      <c r="SW43" s="201"/>
      <c r="SX43" s="201"/>
      <c r="SY43" s="201"/>
      <c r="SZ43" s="201"/>
      <c r="TA43" s="201"/>
      <c r="TB43" s="201"/>
      <c r="TC43" s="201"/>
      <c r="TD43" s="201"/>
      <c r="TE43" s="201"/>
      <c r="TF43" s="201"/>
      <c r="TG43" s="201"/>
      <c r="TH43" s="201"/>
      <c r="TI43" s="201"/>
      <c r="TJ43" s="201"/>
      <c r="TK43" s="201"/>
      <c r="TL43" s="201"/>
      <c r="TM43" s="201"/>
      <c r="TN43" s="201"/>
      <c r="TO43" s="201"/>
      <c r="TP43" s="201"/>
      <c r="TQ43" s="201"/>
      <c r="TR43" s="201"/>
      <c r="TS43" s="201"/>
      <c r="TT43" s="201"/>
      <c r="TU43" s="201"/>
      <c r="TV43" s="201"/>
      <c r="TW43" s="201"/>
      <c r="TX43" s="201"/>
      <c r="TY43" s="201"/>
      <c r="TZ43" s="201"/>
      <c r="UA43" s="201"/>
      <c r="UB43" s="201"/>
      <c r="UC43" s="201"/>
      <c r="UD43" s="201"/>
      <c r="UE43" s="201"/>
      <c r="UF43" s="201"/>
      <c r="UG43" s="201"/>
      <c r="UH43" s="201"/>
      <c r="UI43" s="201"/>
      <c r="UJ43" s="201"/>
      <c r="UK43" s="201"/>
      <c r="UL43" s="201"/>
      <c r="UM43" s="201"/>
      <c r="UN43" s="201"/>
      <c r="UO43" s="201"/>
      <c r="UP43" s="201"/>
      <c r="UQ43" s="201"/>
      <c r="UR43" s="201"/>
      <c r="US43" s="201"/>
      <c r="UT43" s="201"/>
      <c r="UU43" s="201"/>
      <c r="UV43" s="201"/>
      <c r="UW43" s="201"/>
      <c r="UX43" s="201"/>
      <c r="UY43" s="201"/>
      <c r="UZ43" s="201"/>
      <c r="VA43" s="201"/>
      <c r="VB43" s="201"/>
      <c r="VC43" s="201"/>
      <c r="VD43" s="201"/>
      <c r="VE43" s="201"/>
      <c r="VF43" s="201"/>
      <c r="VG43" s="201"/>
      <c r="VH43" s="201"/>
      <c r="VI43" s="201"/>
      <c r="VJ43" s="201"/>
      <c r="VK43" s="201"/>
      <c r="VL43" s="201"/>
      <c r="VM43" s="201"/>
      <c r="VN43" s="201"/>
      <c r="VO43" s="201"/>
      <c r="VP43" s="201"/>
      <c r="VQ43" s="201"/>
      <c r="VR43" s="201"/>
      <c r="VS43" s="201"/>
      <c r="VT43" s="201"/>
      <c r="VU43" s="201"/>
      <c r="VV43" s="201"/>
      <c r="VW43" s="201"/>
      <c r="VX43" s="201"/>
      <c r="VY43" s="201"/>
      <c r="VZ43" s="201"/>
      <c r="WA43" s="201"/>
      <c r="WB43" s="201"/>
      <c r="WC43" s="201"/>
      <c r="WD43" s="201"/>
      <c r="WE43" s="201"/>
      <c r="WF43" s="201"/>
      <c r="WG43" s="201"/>
      <c r="WH43" s="201"/>
      <c r="WI43" s="201"/>
      <c r="WJ43" s="201"/>
      <c r="WK43" s="201"/>
      <c r="WL43" s="201"/>
      <c r="WM43" s="201"/>
      <c r="WN43" s="201"/>
      <c r="WO43" s="201"/>
      <c r="WP43" s="201"/>
      <c r="WQ43" s="201"/>
      <c r="WR43" s="201"/>
      <c r="WS43" s="201"/>
      <c r="WT43" s="201"/>
      <c r="WU43" s="201"/>
      <c r="WV43" s="201"/>
      <c r="WW43" s="201"/>
      <c r="WX43" s="201"/>
      <c r="WY43" s="201"/>
      <c r="WZ43" s="201"/>
      <c r="XA43" s="201"/>
      <c r="XB43" s="201"/>
      <c r="XC43" s="201"/>
      <c r="XD43" s="201"/>
      <c r="XE43" s="201"/>
      <c r="XF43" s="201"/>
      <c r="XG43" s="201"/>
      <c r="XH43" s="201"/>
      <c r="XI43" s="201"/>
      <c r="XJ43" s="201"/>
      <c r="XK43" s="201"/>
      <c r="XL43" s="201"/>
      <c r="XM43" s="201"/>
      <c r="XN43" s="201"/>
      <c r="XO43" s="201"/>
      <c r="XP43" s="201"/>
      <c r="XQ43" s="201"/>
      <c r="XR43" s="201"/>
      <c r="XS43" s="201"/>
      <c r="XT43" s="201"/>
      <c r="XU43" s="201"/>
      <c r="XV43" s="201"/>
      <c r="XW43" s="201"/>
      <c r="XX43" s="201"/>
      <c r="XY43" s="201"/>
      <c r="XZ43" s="201"/>
      <c r="YA43" s="201"/>
      <c r="YB43" s="201"/>
      <c r="YC43" s="201"/>
      <c r="YD43" s="201"/>
      <c r="YE43" s="201"/>
      <c r="YF43" s="201"/>
      <c r="YG43" s="201"/>
      <c r="YH43" s="201"/>
      <c r="YI43" s="201"/>
      <c r="YJ43" s="201"/>
      <c r="YK43" s="201"/>
      <c r="YL43" s="201"/>
      <c r="YM43" s="201"/>
      <c r="YN43" s="201"/>
      <c r="YO43" s="201"/>
      <c r="YP43" s="201"/>
      <c r="YQ43" s="201"/>
      <c r="YR43" s="201"/>
      <c r="YS43" s="201"/>
      <c r="YT43" s="201"/>
      <c r="YU43" s="201"/>
      <c r="YV43" s="201"/>
      <c r="YW43" s="201"/>
      <c r="YX43" s="201"/>
      <c r="YY43" s="201"/>
      <c r="YZ43" s="201"/>
      <c r="ZA43" s="201"/>
      <c r="ZB43" s="201"/>
      <c r="ZC43" s="201"/>
      <c r="ZD43" s="201"/>
      <c r="ZE43" s="201"/>
      <c r="ZF43" s="201"/>
      <c r="ZG43" s="201"/>
      <c r="ZH43" s="201"/>
      <c r="ZI43" s="201"/>
      <c r="ZJ43" s="201"/>
      <c r="ZK43" s="201"/>
      <c r="ZL43" s="201"/>
      <c r="ZM43" s="201"/>
      <c r="ZN43" s="201"/>
      <c r="ZO43" s="201"/>
      <c r="ZP43" s="201"/>
      <c r="ZQ43" s="201"/>
      <c r="ZR43" s="201"/>
      <c r="ZS43" s="201"/>
      <c r="ZT43" s="201"/>
      <c r="ZU43" s="201"/>
      <c r="ZV43" s="201"/>
      <c r="ZW43" s="201"/>
      <c r="ZX43" s="201"/>
      <c r="ZY43" s="201"/>
      <c r="ZZ43" s="201"/>
      <c r="AAA43" s="201"/>
    </row>
    <row r="44" spans="1:703" s="98" customFormat="1" ht="21" customHeight="1">
      <c r="A44" s="201"/>
      <c r="C44" s="972" t="s">
        <v>435</v>
      </c>
      <c r="D44" s="972"/>
      <c r="E44" s="972"/>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c r="SC44" s="201"/>
      <c r="SD44" s="201"/>
      <c r="SE44" s="201"/>
      <c r="SF44" s="201"/>
      <c r="SG44" s="201"/>
      <c r="SH44" s="201"/>
      <c r="SI44" s="201"/>
      <c r="SJ44" s="201"/>
      <c r="SK44" s="201"/>
      <c r="SL44" s="201"/>
      <c r="SM44" s="201"/>
      <c r="SN44" s="201"/>
      <c r="SO44" s="201"/>
      <c r="SP44" s="201"/>
      <c r="SQ44" s="201"/>
      <c r="SR44" s="201"/>
      <c r="SS44" s="201"/>
      <c r="ST44" s="201"/>
      <c r="SU44" s="201"/>
      <c r="SV44" s="201"/>
      <c r="SW44" s="201"/>
      <c r="SX44" s="201"/>
      <c r="SY44" s="201"/>
      <c r="SZ44" s="201"/>
      <c r="TA44" s="201"/>
      <c r="TB44" s="201"/>
      <c r="TC44" s="201"/>
      <c r="TD44" s="201"/>
      <c r="TE44" s="201"/>
      <c r="TF44" s="201"/>
      <c r="TG44" s="201"/>
      <c r="TH44" s="201"/>
      <c r="TI44" s="201"/>
      <c r="TJ44" s="201"/>
      <c r="TK44" s="201"/>
      <c r="TL44" s="201"/>
      <c r="TM44" s="201"/>
      <c r="TN44" s="201"/>
      <c r="TO44" s="201"/>
      <c r="TP44" s="201"/>
      <c r="TQ44" s="201"/>
      <c r="TR44" s="201"/>
      <c r="TS44" s="201"/>
      <c r="TT44" s="201"/>
      <c r="TU44" s="201"/>
      <c r="TV44" s="201"/>
      <c r="TW44" s="201"/>
      <c r="TX44" s="201"/>
      <c r="TY44" s="201"/>
      <c r="TZ44" s="201"/>
      <c r="UA44" s="201"/>
      <c r="UB44" s="201"/>
      <c r="UC44" s="201"/>
      <c r="UD44" s="201"/>
      <c r="UE44" s="201"/>
      <c r="UF44" s="201"/>
      <c r="UG44" s="201"/>
      <c r="UH44" s="201"/>
      <c r="UI44" s="201"/>
      <c r="UJ44" s="201"/>
      <c r="UK44" s="201"/>
      <c r="UL44" s="201"/>
      <c r="UM44" s="201"/>
      <c r="UN44" s="201"/>
      <c r="UO44" s="201"/>
      <c r="UP44" s="201"/>
      <c r="UQ44" s="201"/>
      <c r="UR44" s="201"/>
      <c r="US44" s="201"/>
      <c r="UT44" s="201"/>
      <c r="UU44" s="201"/>
      <c r="UV44" s="201"/>
      <c r="UW44" s="201"/>
      <c r="UX44" s="201"/>
      <c r="UY44" s="201"/>
      <c r="UZ44" s="201"/>
      <c r="VA44" s="201"/>
      <c r="VB44" s="201"/>
      <c r="VC44" s="201"/>
      <c r="VD44" s="201"/>
      <c r="VE44" s="201"/>
      <c r="VF44" s="201"/>
      <c r="VG44" s="201"/>
      <c r="VH44" s="201"/>
      <c r="VI44" s="201"/>
      <c r="VJ44" s="201"/>
      <c r="VK44" s="201"/>
      <c r="VL44" s="201"/>
      <c r="VM44" s="201"/>
      <c r="VN44" s="201"/>
      <c r="VO44" s="201"/>
      <c r="VP44" s="201"/>
      <c r="VQ44" s="201"/>
      <c r="VR44" s="201"/>
      <c r="VS44" s="201"/>
      <c r="VT44" s="201"/>
      <c r="VU44" s="201"/>
      <c r="VV44" s="201"/>
      <c r="VW44" s="201"/>
      <c r="VX44" s="201"/>
      <c r="VY44" s="201"/>
      <c r="VZ44" s="201"/>
      <c r="WA44" s="201"/>
      <c r="WB44" s="201"/>
      <c r="WC44" s="201"/>
      <c r="WD44" s="201"/>
      <c r="WE44" s="201"/>
      <c r="WF44" s="201"/>
      <c r="WG44" s="201"/>
      <c r="WH44" s="201"/>
      <c r="WI44" s="201"/>
      <c r="WJ44" s="201"/>
      <c r="WK44" s="201"/>
      <c r="WL44" s="201"/>
      <c r="WM44" s="201"/>
      <c r="WN44" s="201"/>
      <c r="WO44" s="201"/>
      <c r="WP44" s="201"/>
      <c r="WQ44" s="201"/>
      <c r="WR44" s="201"/>
      <c r="WS44" s="201"/>
      <c r="WT44" s="201"/>
      <c r="WU44" s="201"/>
      <c r="WV44" s="201"/>
      <c r="WW44" s="201"/>
      <c r="WX44" s="201"/>
      <c r="WY44" s="201"/>
      <c r="WZ44" s="201"/>
      <c r="XA44" s="201"/>
      <c r="XB44" s="201"/>
      <c r="XC44" s="201"/>
      <c r="XD44" s="201"/>
      <c r="XE44" s="201"/>
      <c r="XF44" s="201"/>
      <c r="XG44" s="201"/>
      <c r="XH44" s="201"/>
      <c r="XI44" s="201"/>
      <c r="XJ44" s="201"/>
      <c r="XK44" s="201"/>
      <c r="XL44" s="201"/>
      <c r="XM44" s="201"/>
      <c r="XN44" s="201"/>
      <c r="XO44" s="201"/>
      <c r="XP44" s="201"/>
      <c r="XQ44" s="201"/>
      <c r="XR44" s="201"/>
      <c r="XS44" s="201"/>
      <c r="XT44" s="201"/>
      <c r="XU44" s="201"/>
      <c r="XV44" s="201"/>
      <c r="XW44" s="201"/>
      <c r="XX44" s="201"/>
      <c r="XY44" s="201"/>
      <c r="XZ44" s="201"/>
      <c r="YA44" s="201"/>
      <c r="YB44" s="201"/>
      <c r="YC44" s="201"/>
      <c r="YD44" s="201"/>
      <c r="YE44" s="201"/>
      <c r="YF44" s="201"/>
      <c r="YG44" s="201"/>
      <c r="YH44" s="201"/>
      <c r="YI44" s="201"/>
      <c r="YJ44" s="201"/>
      <c r="YK44" s="201"/>
      <c r="YL44" s="201"/>
      <c r="YM44" s="201"/>
      <c r="YN44" s="201"/>
      <c r="YO44" s="201"/>
      <c r="YP44" s="201"/>
      <c r="YQ44" s="201"/>
      <c r="YR44" s="201"/>
      <c r="YS44" s="201"/>
      <c r="YT44" s="201"/>
      <c r="YU44" s="201"/>
      <c r="YV44" s="201"/>
      <c r="YW44" s="201"/>
      <c r="YX44" s="201"/>
      <c r="YY44" s="201"/>
      <c r="YZ44" s="201"/>
      <c r="ZA44" s="201"/>
      <c r="ZB44" s="201"/>
      <c r="ZC44" s="201"/>
      <c r="ZD44" s="201"/>
      <c r="ZE44" s="201"/>
      <c r="ZF44" s="201"/>
      <c r="ZG44" s="201"/>
      <c r="ZH44" s="201"/>
      <c r="ZI44" s="201"/>
      <c r="ZJ44" s="201"/>
      <c r="ZK44" s="201"/>
      <c r="ZL44" s="201"/>
      <c r="ZM44" s="201"/>
      <c r="ZN44" s="201"/>
      <c r="ZO44" s="201"/>
      <c r="ZP44" s="201"/>
      <c r="ZQ44" s="201"/>
      <c r="ZR44" s="201"/>
      <c r="ZS44" s="201"/>
      <c r="ZT44" s="201"/>
      <c r="ZU44" s="201"/>
      <c r="ZV44" s="201"/>
      <c r="ZW44" s="201"/>
      <c r="ZX44" s="201"/>
      <c r="ZY44" s="201"/>
      <c r="ZZ44" s="201"/>
      <c r="AAA44" s="201"/>
    </row>
    <row r="45" spans="1:703" s="98" customFormat="1" ht="21" customHeight="1">
      <c r="A45" s="201"/>
      <c r="C45" s="86" t="s">
        <v>436</v>
      </c>
      <c r="D45" s="111"/>
      <c r="E45" s="111"/>
      <c r="F45" s="111"/>
      <c r="G45" s="112"/>
      <c r="H45" s="1071"/>
      <c r="I45" s="1071"/>
      <c r="J45" s="1071"/>
      <c r="K45" s="1071"/>
      <c r="L45" s="1071"/>
      <c r="M45" s="1071"/>
      <c r="N45" s="1071"/>
      <c r="O45" s="1071"/>
      <c r="P45" s="1071"/>
      <c r="Q45" s="1071"/>
      <c r="R45" s="107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c r="MS45" s="201"/>
      <c r="MT45" s="201"/>
      <c r="MU45" s="201"/>
      <c r="MV45" s="201"/>
      <c r="MW45" s="201"/>
      <c r="MX45" s="201"/>
      <c r="MY45" s="201"/>
      <c r="MZ45" s="201"/>
      <c r="NA45" s="201"/>
      <c r="NB45" s="201"/>
      <c r="NC45" s="201"/>
      <c r="ND45" s="201"/>
      <c r="NE45" s="201"/>
      <c r="NF45" s="201"/>
      <c r="NG45" s="201"/>
      <c r="NH45" s="201"/>
      <c r="NI45" s="201"/>
      <c r="NJ45" s="201"/>
      <c r="NK45" s="201"/>
      <c r="NL45" s="201"/>
      <c r="NM45" s="201"/>
      <c r="NN45" s="201"/>
      <c r="NO45" s="201"/>
      <c r="NP45" s="201"/>
      <c r="NQ45" s="201"/>
      <c r="NR45" s="201"/>
      <c r="NS45" s="201"/>
      <c r="NT45" s="201"/>
      <c r="NU45" s="201"/>
      <c r="NV45" s="201"/>
      <c r="NW45" s="201"/>
      <c r="NX45" s="201"/>
      <c r="NY45" s="201"/>
      <c r="NZ45" s="201"/>
      <c r="OA45" s="201"/>
      <c r="OB45" s="201"/>
      <c r="OC45" s="201"/>
      <c r="OD45" s="201"/>
      <c r="OE45" s="201"/>
      <c r="OF45" s="201"/>
      <c r="OG45" s="201"/>
      <c r="OH45" s="201"/>
      <c r="OI45" s="201"/>
      <c r="OJ45" s="201"/>
      <c r="OK45" s="201"/>
      <c r="OL45" s="201"/>
      <c r="OM45" s="201"/>
      <c r="ON45" s="201"/>
      <c r="OO45" s="201"/>
      <c r="OP45" s="201"/>
      <c r="OQ45" s="201"/>
      <c r="OR45" s="201"/>
      <c r="OS45" s="201"/>
      <c r="OT45" s="201"/>
      <c r="OU45" s="201"/>
      <c r="OV45" s="201"/>
      <c r="OW45" s="201"/>
      <c r="OX45" s="201"/>
      <c r="OY45" s="201"/>
      <c r="OZ45" s="201"/>
      <c r="PA45" s="201"/>
      <c r="PB45" s="201"/>
      <c r="PC45" s="201"/>
      <c r="PD45" s="201"/>
      <c r="PE45" s="201"/>
      <c r="PF45" s="201"/>
      <c r="PG45" s="201"/>
      <c r="PH45" s="201"/>
      <c r="PI45" s="201"/>
      <c r="PJ45" s="201"/>
      <c r="PK45" s="201"/>
      <c r="PL45" s="201"/>
      <c r="PM45" s="201"/>
      <c r="PN45" s="201"/>
      <c r="PO45" s="201"/>
      <c r="PP45" s="201"/>
      <c r="PQ45" s="201"/>
      <c r="PR45" s="201"/>
      <c r="PS45" s="201"/>
      <c r="PT45" s="201"/>
      <c r="PU45" s="201"/>
      <c r="PV45" s="201"/>
      <c r="PW45" s="201"/>
      <c r="PX45" s="201"/>
      <c r="PY45" s="201"/>
      <c r="PZ45" s="201"/>
      <c r="QA45" s="201"/>
      <c r="QB45" s="201"/>
      <c r="QC45" s="201"/>
      <c r="QD45" s="201"/>
      <c r="QE45" s="201"/>
      <c r="QF45" s="201"/>
      <c r="QG45" s="201"/>
      <c r="QH45" s="201"/>
      <c r="QI45" s="201"/>
      <c r="QJ45" s="201"/>
      <c r="QK45" s="201"/>
      <c r="QL45" s="201"/>
      <c r="QM45" s="201"/>
      <c r="QN45" s="201"/>
      <c r="QO45" s="201"/>
      <c r="QP45" s="201"/>
      <c r="QQ45" s="201"/>
      <c r="QR45" s="201"/>
      <c r="QS45" s="201"/>
      <c r="QT45" s="201"/>
      <c r="QU45" s="201"/>
      <c r="QV45" s="201"/>
      <c r="QW45" s="201"/>
      <c r="QX45" s="201"/>
      <c r="QY45" s="201"/>
      <c r="QZ45" s="201"/>
      <c r="RA45" s="201"/>
      <c r="RB45" s="201"/>
      <c r="RC45" s="201"/>
      <c r="RD45" s="201"/>
      <c r="RE45" s="201"/>
      <c r="RF45" s="201"/>
      <c r="RG45" s="201"/>
      <c r="RH45" s="201"/>
      <c r="RI45" s="201"/>
      <c r="RJ45" s="201"/>
      <c r="RK45" s="201"/>
      <c r="RL45" s="201"/>
      <c r="RM45" s="201"/>
      <c r="RN45" s="201"/>
      <c r="RO45" s="201"/>
      <c r="RP45" s="201"/>
      <c r="RQ45" s="201"/>
      <c r="RR45" s="201"/>
      <c r="RS45" s="201"/>
      <c r="RT45" s="201"/>
      <c r="RU45" s="201"/>
      <c r="RV45" s="201"/>
      <c r="RW45" s="201"/>
      <c r="RX45" s="201"/>
      <c r="RY45" s="201"/>
      <c r="RZ45" s="201"/>
      <c r="SA45" s="201"/>
      <c r="SB45" s="201"/>
      <c r="SC45" s="201"/>
      <c r="SD45" s="201"/>
      <c r="SE45" s="201"/>
      <c r="SF45" s="201"/>
      <c r="SG45" s="201"/>
      <c r="SH45" s="201"/>
      <c r="SI45" s="201"/>
      <c r="SJ45" s="201"/>
      <c r="SK45" s="201"/>
      <c r="SL45" s="201"/>
      <c r="SM45" s="201"/>
      <c r="SN45" s="201"/>
      <c r="SO45" s="201"/>
      <c r="SP45" s="201"/>
      <c r="SQ45" s="201"/>
      <c r="SR45" s="201"/>
      <c r="SS45" s="201"/>
      <c r="ST45" s="201"/>
      <c r="SU45" s="201"/>
      <c r="SV45" s="201"/>
      <c r="SW45" s="201"/>
      <c r="SX45" s="201"/>
      <c r="SY45" s="201"/>
      <c r="SZ45" s="201"/>
      <c r="TA45" s="201"/>
      <c r="TB45" s="201"/>
      <c r="TC45" s="201"/>
      <c r="TD45" s="201"/>
      <c r="TE45" s="201"/>
      <c r="TF45" s="201"/>
      <c r="TG45" s="201"/>
      <c r="TH45" s="201"/>
      <c r="TI45" s="201"/>
      <c r="TJ45" s="201"/>
      <c r="TK45" s="201"/>
      <c r="TL45" s="201"/>
      <c r="TM45" s="201"/>
      <c r="TN45" s="201"/>
      <c r="TO45" s="201"/>
      <c r="TP45" s="201"/>
      <c r="TQ45" s="201"/>
      <c r="TR45" s="201"/>
      <c r="TS45" s="201"/>
      <c r="TT45" s="201"/>
      <c r="TU45" s="201"/>
      <c r="TV45" s="201"/>
      <c r="TW45" s="201"/>
      <c r="TX45" s="201"/>
      <c r="TY45" s="201"/>
      <c r="TZ45" s="201"/>
      <c r="UA45" s="201"/>
      <c r="UB45" s="201"/>
      <c r="UC45" s="201"/>
      <c r="UD45" s="201"/>
      <c r="UE45" s="201"/>
      <c r="UF45" s="201"/>
      <c r="UG45" s="201"/>
      <c r="UH45" s="201"/>
      <c r="UI45" s="201"/>
      <c r="UJ45" s="201"/>
      <c r="UK45" s="201"/>
      <c r="UL45" s="201"/>
      <c r="UM45" s="201"/>
      <c r="UN45" s="201"/>
      <c r="UO45" s="201"/>
      <c r="UP45" s="201"/>
      <c r="UQ45" s="201"/>
      <c r="UR45" s="201"/>
      <c r="US45" s="201"/>
      <c r="UT45" s="201"/>
      <c r="UU45" s="201"/>
      <c r="UV45" s="201"/>
      <c r="UW45" s="201"/>
      <c r="UX45" s="201"/>
      <c r="UY45" s="201"/>
      <c r="UZ45" s="201"/>
      <c r="VA45" s="201"/>
      <c r="VB45" s="201"/>
      <c r="VC45" s="201"/>
      <c r="VD45" s="201"/>
      <c r="VE45" s="201"/>
      <c r="VF45" s="201"/>
      <c r="VG45" s="201"/>
      <c r="VH45" s="201"/>
      <c r="VI45" s="201"/>
      <c r="VJ45" s="201"/>
      <c r="VK45" s="201"/>
      <c r="VL45" s="201"/>
      <c r="VM45" s="201"/>
      <c r="VN45" s="201"/>
      <c r="VO45" s="201"/>
      <c r="VP45" s="201"/>
      <c r="VQ45" s="201"/>
      <c r="VR45" s="201"/>
      <c r="VS45" s="201"/>
      <c r="VT45" s="201"/>
      <c r="VU45" s="201"/>
      <c r="VV45" s="201"/>
      <c r="VW45" s="201"/>
      <c r="VX45" s="201"/>
      <c r="VY45" s="201"/>
      <c r="VZ45" s="201"/>
      <c r="WA45" s="201"/>
      <c r="WB45" s="201"/>
      <c r="WC45" s="201"/>
      <c r="WD45" s="201"/>
      <c r="WE45" s="201"/>
      <c r="WF45" s="201"/>
      <c r="WG45" s="201"/>
      <c r="WH45" s="201"/>
      <c r="WI45" s="201"/>
      <c r="WJ45" s="201"/>
      <c r="WK45" s="201"/>
      <c r="WL45" s="201"/>
      <c r="WM45" s="201"/>
      <c r="WN45" s="201"/>
      <c r="WO45" s="201"/>
      <c r="WP45" s="201"/>
      <c r="WQ45" s="201"/>
      <c r="WR45" s="201"/>
      <c r="WS45" s="201"/>
      <c r="WT45" s="201"/>
      <c r="WU45" s="201"/>
      <c r="WV45" s="201"/>
      <c r="WW45" s="201"/>
      <c r="WX45" s="201"/>
      <c r="WY45" s="201"/>
      <c r="WZ45" s="201"/>
      <c r="XA45" s="201"/>
      <c r="XB45" s="201"/>
      <c r="XC45" s="201"/>
      <c r="XD45" s="201"/>
      <c r="XE45" s="201"/>
      <c r="XF45" s="201"/>
      <c r="XG45" s="201"/>
      <c r="XH45" s="201"/>
      <c r="XI45" s="201"/>
      <c r="XJ45" s="201"/>
      <c r="XK45" s="201"/>
      <c r="XL45" s="201"/>
      <c r="XM45" s="201"/>
      <c r="XN45" s="201"/>
      <c r="XO45" s="201"/>
      <c r="XP45" s="201"/>
      <c r="XQ45" s="201"/>
      <c r="XR45" s="201"/>
      <c r="XS45" s="201"/>
      <c r="XT45" s="201"/>
      <c r="XU45" s="201"/>
      <c r="XV45" s="201"/>
      <c r="XW45" s="201"/>
      <c r="XX45" s="201"/>
      <c r="XY45" s="201"/>
      <c r="XZ45" s="201"/>
      <c r="YA45" s="201"/>
      <c r="YB45" s="201"/>
      <c r="YC45" s="201"/>
      <c r="YD45" s="201"/>
      <c r="YE45" s="201"/>
      <c r="YF45" s="201"/>
      <c r="YG45" s="201"/>
      <c r="YH45" s="201"/>
      <c r="YI45" s="201"/>
      <c r="YJ45" s="201"/>
      <c r="YK45" s="201"/>
      <c r="YL45" s="201"/>
      <c r="YM45" s="201"/>
      <c r="YN45" s="201"/>
      <c r="YO45" s="201"/>
      <c r="YP45" s="201"/>
      <c r="YQ45" s="201"/>
      <c r="YR45" s="201"/>
      <c r="YS45" s="201"/>
      <c r="YT45" s="201"/>
      <c r="YU45" s="201"/>
      <c r="YV45" s="201"/>
      <c r="YW45" s="201"/>
      <c r="YX45" s="201"/>
      <c r="YY45" s="201"/>
      <c r="YZ45" s="201"/>
      <c r="ZA45" s="201"/>
      <c r="ZB45" s="201"/>
      <c r="ZC45" s="201"/>
      <c r="ZD45" s="201"/>
      <c r="ZE45" s="201"/>
      <c r="ZF45" s="201"/>
      <c r="ZG45" s="201"/>
      <c r="ZH45" s="201"/>
      <c r="ZI45" s="201"/>
      <c r="ZJ45" s="201"/>
      <c r="ZK45" s="201"/>
      <c r="ZL45" s="201"/>
      <c r="ZM45" s="201"/>
      <c r="ZN45" s="201"/>
      <c r="ZO45" s="201"/>
      <c r="ZP45" s="201"/>
      <c r="ZQ45" s="201"/>
      <c r="ZR45" s="201"/>
      <c r="ZS45" s="201"/>
      <c r="ZT45" s="201"/>
      <c r="ZU45" s="201"/>
      <c r="ZV45" s="201"/>
      <c r="ZW45" s="201"/>
      <c r="ZX45" s="201"/>
      <c r="ZY45" s="201"/>
      <c r="ZZ45" s="201"/>
      <c r="AAA45" s="201"/>
    </row>
    <row r="46" spans="1:703" s="98" customFormat="1" ht="21" customHeight="1">
      <c r="A46" s="201"/>
      <c r="C46" s="86" t="s">
        <v>437</v>
      </c>
      <c r="D46" s="111"/>
      <c r="E46" s="111"/>
      <c r="F46" s="111"/>
      <c r="G46" s="112"/>
      <c r="H46" s="1073"/>
      <c r="I46" s="1073"/>
      <c r="J46" s="1073"/>
      <c r="K46" s="1073"/>
      <c r="L46" s="1073"/>
      <c r="M46" s="1073"/>
      <c r="N46" s="1073"/>
      <c r="O46" s="1073"/>
      <c r="P46" s="1073"/>
      <c r="Q46" s="1073"/>
      <c r="R46" s="1073"/>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201"/>
      <c r="IQ46" s="201"/>
      <c r="IR46" s="201"/>
      <c r="IS46" s="201"/>
      <c r="IT46" s="201"/>
      <c r="IU46" s="201"/>
      <c r="IV46" s="201"/>
      <c r="IW46" s="201"/>
      <c r="IX46" s="201"/>
      <c r="IY46" s="201"/>
      <c r="IZ46" s="201"/>
      <c r="JA46" s="201"/>
      <c r="JB46" s="201"/>
      <c r="JC46" s="201"/>
      <c r="JD46" s="201"/>
      <c r="JE46" s="201"/>
      <c r="JF46" s="201"/>
      <c r="JG46" s="201"/>
      <c r="JH46" s="201"/>
      <c r="JI46" s="201"/>
      <c r="JJ46" s="201"/>
      <c r="JK46" s="201"/>
      <c r="JL46" s="201"/>
      <c r="JM46" s="201"/>
      <c r="JN46" s="201"/>
      <c r="JO46" s="201"/>
      <c r="JP46" s="201"/>
      <c r="JQ46" s="201"/>
      <c r="JR46" s="201"/>
      <c r="JS46" s="201"/>
      <c r="JT46" s="201"/>
      <c r="JU46" s="201"/>
      <c r="JV46" s="201"/>
      <c r="JW46" s="201"/>
      <c r="JX46" s="201"/>
      <c r="JY46" s="201"/>
      <c r="JZ46" s="201"/>
      <c r="KA46" s="201"/>
      <c r="KB46" s="201"/>
      <c r="KC46" s="201"/>
      <c r="KD46" s="201"/>
      <c r="KE46" s="201"/>
      <c r="KF46" s="201"/>
      <c r="KG46" s="201"/>
      <c r="KH46" s="201"/>
      <c r="KI46" s="201"/>
      <c r="KJ46" s="201"/>
      <c r="KK46" s="201"/>
      <c r="KL46" s="201"/>
      <c r="KM46" s="201"/>
      <c r="KN46" s="201"/>
      <c r="KO46" s="201"/>
      <c r="KP46" s="201"/>
      <c r="KQ46" s="201"/>
      <c r="KR46" s="201"/>
      <c r="KS46" s="201"/>
      <c r="KT46" s="201"/>
      <c r="KU46" s="201"/>
      <c r="KV46" s="201"/>
      <c r="KW46" s="201"/>
      <c r="KX46" s="201"/>
      <c r="KY46" s="201"/>
      <c r="KZ46" s="201"/>
      <c r="LA46" s="201"/>
      <c r="LB46" s="201"/>
      <c r="LC46" s="201"/>
      <c r="LD46" s="201"/>
      <c r="LE46" s="201"/>
      <c r="LF46" s="201"/>
      <c r="LG46" s="201"/>
      <c r="LH46" s="201"/>
      <c r="LI46" s="201"/>
      <c r="LJ46" s="201"/>
      <c r="LK46" s="201"/>
      <c r="LL46" s="201"/>
      <c r="LM46" s="201"/>
      <c r="LN46" s="201"/>
      <c r="LO46" s="201"/>
      <c r="LP46" s="201"/>
      <c r="LQ46" s="201"/>
      <c r="LR46" s="201"/>
      <c r="LS46" s="201"/>
      <c r="LT46" s="201"/>
      <c r="LU46" s="201"/>
      <c r="LV46" s="201"/>
      <c r="LW46" s="201"/>
      <c r="LX46" s="201"/>
      <c r="LY46" s="201"/>
      <c r="LZ46" s="201"/>
      <c r="MA46" s="201"/>
      <c r="MB46" s="201"/>
      <c r="MC46" s="201"/>
      <c r="MD46" s="201"/>
      <c r="ME46" s="201"/>
      <c r="MF46" s="201"/>
      <c r="MG46" s="201"/>
      <c r="MH46" s="201"/>
      <c r="MI46" s="201"/>
      <c r="MJ46" s="201"/>
      <c r="MK46" s="201"/>
      <c r="ML46" s="201"/>
      <c r="MM46" s="201"/>
      <c r="MN46" s="201"/>
      <c r="MO46" s="201"/>
      <c r="MP46" s="201"/>
      <c r="MQ46" s="201"/>
      <c r="MR46" s="201"/>
      <c r="MS46" s="201"/>
      <c r="MT46" s="201"/>
      <c r="MU46" s="201"/>
      <c r="MV46" s="201"/>
      <c r="MW46" s="201"/>
      <c r="MX46" s="201"/>
      <c r="MY46" s="201"/>
      <c r="MZ46" s="201"/>
      <c r="NA46" s="201"/>
      <c r="NB46" s="201"/>
      <c r="NC46" s="201"/>
      <c r="ND46" s="201"/>
      <c r="NE46" s="201"/>
      <c r="NF46" s="201"/>
      <c r="NG46" s="201"/>
      <c r="NH46" s="201"/>
      <c r="NI46" s="201"/>
      <c r="NJ46" s="201"/>
      <c r="NK46" s="201"/>
      <c r="NL46" s="201"/>
      <c r="NM46" s="201"/>
      <c r="NN46" s="201"/>
      <c r="NO46" s="201"/>
      <c r="NP46" s="201"/>
      <c r="NQ46" s="201"/>
      <c r="NR46" s="201"/>
      <c r="NS46" s="201"/>
      <c r="NT46" s="201"/>
      <c r="NU46" s="201"/>
      <c r="NV46" s="201"/>
      <c r="NW46" s="201"/>
      <c r="NX46" s="201"/>
      <c r="NY46" s="201"/>
      <c r="NZ46" s="201"/>
      <c r="OA46" s="201"/>
      <c r="OB46" s="201"/>
      <c r="OC46" s="201"/>
      <c r="OD46" s="201"/>
      <c r="OE46" s="201"/>
      <c r="OF46" s="201"/>
      <c r="OG46" s="201"/>
      <c r="OH46" s="201"/>
      <c r="OI46" s="201"/>
      <c r="OJ46" s="201"/>
      <c r="OK46" s="201"/>
      <c r="OL46" s="201"/>
      <c r="OM46" s="201"/>
      <c r="ON46" s="201"/>
      <c r="OO46" s="201"/>
      <c r="OP46" s="201"/>
      <c r="OQ46" s="201"/>
      <c r="OR46" s="201"/>
      <c r="OS46" s="201"/>
      <c r="OT46" s="201"/>
      <c r="OU46" s="201"/>
      <c r="OV46" s="201"/>
      <c r="OW46" s="201"/>
      <c r="OX46" s="201"/>
      <c r="OY46" s="201"/>
      <c r="OZ46" s="201"/>
      <c r="PA46" s="201"/>
      <c r="PB46" s="201"/>
      <c r="PC46" s="201"/>
      <c r="PD46" s="201"/>
      <c r="PE46" s="201"/>
      <c r="PF46" s="201"/>
      <c r="PG46" s="201"/>
      <c r="PH46" s="201"/>
      <c r="PI46" s="201"/>
      <c r="PJ46" s="201"/>
      <c r="PK46" s="201"/>
      <c r="PL46" s="201"/>
      <c r="PM46" s="201"/>
      <c r="PN46" s="201"/>
      <c r="PO46" s="201"/>
      <c r="PP46" s="201"/>
      <c r="PQ46" s="201"/>
      <c r="PR46" s="201"/>
      <c r="PS46" s="201"/>
      <c r="PT46" s="201"/>
      <c r="PU46" s="201"/>
      <c r="PV46" s="201"/>
      <c r="PW46" s="201"/>
      <c r="PX46" s="201"/>
      <c r="PY46" s="201"/>
      <c r="PZ46" s="201"/>
      <c r="QA46" s="201"/>
      <c r="QB46" s="201"/>
      <c r="QC46" s="201"/>
      <c r="QD46" s="201"/>
      <c r="QE46" s="201"/>
      <c r="QF46" s="201"/>
      <c r="QG46" s="201"/>
      <c r="QH46" s="201"/>
      <c r="QI46" s="201"/>
      <c r="QJ46" s="201"/>
      <c r="QK46" s="201"/>
      <c r="QL46" s="201"/>
      <c r="QM46" s="201"/>
      <c r="QN46" s="201"/>
      <c r="QO46" s="201"/>
      <c r="QP46" s="201"/>
      <c r="QQ46" s="201"/>
      <c r="QR46" s="201"/>
      <c r="QS46" s="201"/>
      <c r="QT46" s="201"/>
      <c r="QU46" s="201"/>
      <c r="QV46" s="201"/>
      <c r="QW46" s="201"/>
      <c r="QX46" s="201"/>
      <c r="QY46" s="201"/>
      <c r="QZ46" s="201"/>
      <c r="RA46" s="201"/>
      <c r="RB46" s="201"/>
      <c r="RC46" s="201"/>
      <c r="RD46" s="201"/>
      <c r="RE46" s="201"/>
      <c r="RF46" s="201"/>
      <c r="RG46" s="201"/>
      <c r="RH46" s="201"/>
      <c r="RI46" s="201"/>
      <c r="RJ46" s="201"/>
      <c r="RK46" s="201"/>
      <c r="RL46" s="201"/>
      <c r="RM46" s="201"/>
      <c r="RN46" s="201"/>
      <c r="RO46" s="201"/>
      <c r="RP46" s="201"/>
      <c r="RQ46" s="201"/>
      <c r="RR46" s="201"/>
      <c r="RS46" s="201"/>
      <c r="RT46" s="201"/>
      <c r="RU46" s="201"/>
      <c r="RV46" s="201"/>
      <c r="RW46" s="201"/>
      <c r="RX46" s="201"/>
      <c r="RY46" s="201"/>
      <c r="RZ46" s="201"/>
      <c r="SA46" s="201"/>
      <c r="SB46" s="201"/>
      <c r="SC46" s="201"/>
      <c r="SD46" s="201"/>
      <c r="SE46" s="201"/>
      <c r="SF46" s="201"/>
      <c r="SG46" s="201"/>
      <c r="SH46" s="201"/>
      <c r="SI46" s="201"/>
      <c r="SJ46" s="201"/>
      <c r="SK46" s="201"/>
      <c r="SL46" s="201"/>
      <c r="SM46" s="201"/>
      <c r="SN46" s="201"/>
      <c r="SO46" s="201"/>
      <c r="SP46" s="201"/>
      <c r="SQ46" s="201"/>
      <c r="SR46" s="201"/>
      <c r="SS46" s="201"/>
      <c r="ST46" s="201"/>
      <c r="SU46" s="201"/>
      <c r="SV46" s="201"/>
      <c r="SW46" s="201"/>
      <c r="SX46" s="201"/>
      <c r="SY46" s="201"/>
      <c r="SZ46" s="201"/>
      <c r="TA46" s="201"/>
      <c r="TB46" s="201"/>
      <c r="TC46" s="201"/>
      <c r="TD46" s="201"/>
      <c r="TE46" s="201"/>
      <c r="TF46" s="201"/>
      <c r="TG46" s="201"/>
      <c r="TH46" s="201"/>
      <c r="TI46" s="201"/>
      <c r="TJ46" s="201"/>
      <c r="TK46" s="201"/>
      <c r="TL46" s="201"/>
      <c r="TM46" s="201"/>
      <c r="TN46" s="201"/>
      <c r="TO46" s="201"/>
      <c r="TP46" s="201"/>
      <c r="TQ46" s="201"/>
      <c r="TR46" s="201"/>
      <c r="TS46" s="201"/>
      <c r="TT46" s="201"/>
      <c r="TU46" s="201"/>
      <c r="TV46" s="201"/>
      <c r="TW46" s="201"/>
      <c r="TX46" s="201"/>
      <c r="TY46" s="201"/>
      <c r="TZ46" s="201"/>
      <c r="UA46" s="201"/>
      <c r="UB46" s="201"/>
      <c r="UC46" s="201"/>
      <c r="UD46" s="201"/>
      <c r="UE46" s="201"/>
      <c r="UF46" s="201"/>
      <c r="UG46" s="201"/>
      <c r="UH46" s="201"/>
      <c r="UI46" s="201"/>
      <c r="UJ46" s="201"/>
      <c r="UK46" s="201"/>
      <c r="UL46" s="201"/>
      <c r="UM46" s="201"/>
      <c r="UN46" s="201"/>
      <c r="UO46" s="201"/>
      <c r="UP46" s="201"/>
      <c r="UQ46" s="201"/>
      <c r="UR46" s="201"/>
      <c r="US46" s="201"/>
      <c r="UT46" s="201"/>
      <c r="UU46" s="201"/>
      <c r="UV46" s="201"/>
      <c r="UW46" s="201"/>
      <c r="UX46" s="201"/>
      <c r="UY46" s="201"/>
      <c r="UZ46" s="201"/>
      <c r="VA46" s="201"/>
      <c r="VB46" s="201"/>
      <c r="VC46" s="201"/>
      <c r="VD46" s="201"/>
      <c r="VE46" s="201"/>
      <c r="VF46" s="201"/>
      <c r="VG46" s="201"/>
      <c r="VH46" s="201"/>
      <c r="VI46" s="201"/>
      <c r="VJ46" s="201"/>
      <c r="VK46" s="201"/>
      <c r="VL46" s="201"/>
      <c r="VM46" s="201"/>
      <c r="VN46" s="201"/>
      <c r="VO46" s="201"/>
      <c r="VP46" s="201"/>
      <c r="VQ46" s="201"/>
      <c r="VR46" s="201"/>
      <c r="VS46" s="201"/>
      <c r="VT46" s="201"/>
      <c r="VU46" s="201"/>
      <c r="VV46" s="201"/>
      <c r="VW46" s="201"/>
      <c r="VX46" s="201"/>
      <c r="VY46" s="201"/>
      <c r="VZ46" s="201"/>
      <c r="WA46" s="201"/>
      <c r="WB46" s="201"/>
      <c r="WC46" s="201"/>
      <c r="WD46" s="201"/>
      <c r="WE46" s="201"/>
      <c r="WF46" s="201"/>
      <c r="WG46" s="201"/>
      <c r="WH46" s="201"/>
      <c r="WI46" s="201"/>
      <c r="WJ46" s="201"/>
      <c r="WK46" s="201"/>
      <c r="WL46" s="201"/>
      <c r="WM46" s="201"/>
      <c r="WN46" s="201"/>
      <c r="WO46" s="201"/>
      <c r="WP46" s="201"/>
      <c r="WQ46" s="201"/>
      <c r="WR46" s="201"/>
      <c r="WS46" s="201"/>
      <c r="WT46" s="201"/>
      <c r="WU46" s="201"/>
      <c r="WV46" s="201"/>
      <c r="WW46" s="201"/>
      <c r="WX46" s="201"/>
      <c r="WY46" s="201"/>
      <c r="WZ46" s="201"/>
      <c r="XA46" s="201"/>
      <c r="XB46" s="201"/>
      <c r="XC46" s="201"/>
      <c r="XD46" s="201"/>
      <c r="XE46" s="201"/>
      <c r="XF46" s="201"/>
      <c r="XG46" s="201"/>
      <c r="XH46" s="201"/>
      <c r="XI46" s="201"/>
      <c r="XJ46" s="201"/>
      <c r="XK46" s="201"/>
      <c r="XL46" s="201"/>
      <c r="XM46" s="201"/>
      <c r="XN46" s="201"/>
      <c r="XO46" s="201"/>
      <c r="XP46" s="201"/>
      <c r="XQ46" s="201"/>
      <c r="XR46" s="201"/>
      <c r="XS46" s="201"/>
      <c r="XT46" s="201"/>
      <c r="XU46" s="201"/>
      <c r="XV46" s="201"/>
      <c r="XW46" s="201"/>
      <c r="XX46" s="201"/>
      <c r="XY46" s="201"/>
      <c r="XZ46" s="201"/>
      <c r="YA46" s="201"/>
      <c r="YB46" s="201"/>
      <c r="YC46" s="201"/>
      <c r="YD46" s="201"/>
      <c r="YE46" s="201"/>
      <c r="YF46" s="201"/>
      <c r="YG46" s="201"/>
      <c r="YH46" s="201"/>
      <c r="YI46" s="201"/>
      <c r="YJ46" s="201"/>
      <c r="YK46" s="201"/>
      <c r="YL46" s="201"/>
      <c r="YM46" s="201"/>
      <c r="YN46" s="201"/>
      <c r="YO46" s="201"/>
      <c r="YP46" s="201"/>
      <c r="YQ46" s="201"/>
      <c r="YR46" s="201"/>
      <c r="YS46" s="201"/>
      <c r="YT46" s="201"/>
      <c r="YU46" s="201"/>
      <c r="YV46" s="201"/>
      <c r="YW46" s="201"/>
      <c r="YX46" s="201"/>
      <c r="YY46" s="201"/>
      <c r="YZ46" s="201"/>
      <c r="ZA46" s="201"/>
      <c r="ZB46" s="201"/>
      <c r="ZC46" s="201"/>
      <c r="ZD46" s="201"/>
      <c r="ZE46" s="201"/>
      <c r="ZF46" s="201"/>
      <c r="ZG46" s="201"/>
      <c r="ZH46" s="201"/>
      <c r="ZI46" s="201"/>
      <c r="ZJ46" s="201"/>
      <c r="ZK46" s="201"/>
      <c r="ZL46" s="201"/>
      <c r="ZM46" s="201"/>
      <c r="ZN46" s="201"/>
      <c r="ZO46" s="201"/>
      <c r="ZP46" s="201"/>
      <c r="ZQ46" s="201"/>
      <c r="ZR46" s="201"/>
      <c r="ZS46" s="201"/>
      <c r="ZT46" s="201"/>
      <c r="ZU46" s="201"/>
      <c r="ZV46" s="201"/>
      <c r="ZW46" s="201"/>
      <c r="ZX46" s="201"/>
      <c r="ZY46" s="201"/>
      <c r="ZZ46" s="201"/>
      <c r="AAA46" s="201"/>
    </row>
    <row r="47" spans="1:703" s="98" customFormat="1" ht="21" customHeight="1">
      <c r="A47" s="201"/>
      <c r="C47" s="86" t="s">
        <v>438</v>
      </c>
      <c r="D47" s="111"/>
      <c r="E47" s="111"/>
      <c r="F47" s="111"/>
      <c r="G47" s="112"/>
      <c r="H47" s="1071"/>
      <c r="I47" s="1071"/>
      <c r="J47" s="1071"/>
      <c r="K47" s="1071"/>
      <c r="L47" s="1071"/>
      <c r="M47" s="1071"/>
      <c r="N47" s="1071"/>
      <c r="O47" s="1071"/>
      <c r="P47" s="1071"/>
      <c r="Q47" s="1071"/>
      <c r="R47" s="107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201"/>
      <c r="GI47" s="201"/>
      <c r="GJ47" s="201"/>
      <c r="GK47" s="201"/>
      <c r="GL47" s="201"/>
      <c r="GM47" s="201"/>
      <c r="GN47" s="201"/>
      <c r="GO47" s="201"/>
      <c r="GP47" s="201"/>
      <c r="GQ47" s="201"/>
      <c r="GR47" s="201"/>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c r="IC47" s="201"/>
      <c r="ID47" s="201"/>
      <c r="IE47" s="201"/>
      <c r="IF47" s="201"/>
      <c r="IG47" s="201"/>
      <c r="IH47" s="201"/>
      <c r="II47" s="201"/>
      <c r="IJ47" s="201"/>
      <c r="IK47" s="201"/>
      <c r="IL47" s="201"/>
      <c r="IM47" s="201"/>
      <c r="IN47" s="201"/>
      <c r="IO47" s="201"/>
      <c r="IP47" s="201"/>
      <c r="IQ47" s="201"/>
      <c r="IR47" s="201"/>
      <c r="IS47" s="201"/>
      <c r="IT47" s="201"/>
      <c r="IU47" s="201"/>
      <c r="IV47" s="201"/>
      <c r="IW47" s="201"/>
      <c r="IX47" s="201"/>
      <c r="IY47" s="201"/>
      <c r="IZ47" s="201"/>
      <c r="JA47" s="201"/>
      <c r="JB47" s="201"/>
      <c r="JC47" s="201"/>
      <c r="JD47" s="201"/>
      <c r="JE47" s="201"/>
      <c r="JF47" s="201"/>
      <c r="JG47" s="201"/>
      <c r="JH47" s="201"/>
      <c r="JI47" s="201"/>
      <c r="JJ47" s="201"/>
      <c r="JK47" s="201"/>
      <c r="JL47" s="201"/>
      <c r="JM47" s="201"/>
      <c r="JN47" s="201"/>
      <c r="JO47" s="201"/>
      <c r="JP47" s="201"/>
      <c r="JQ47" s="201"/>
      <c r="JR47" s="201"/>
      <c r="JS47" s="201"/>
      <c r="JT47" s="201"/>
      <c r="JU47" s="201"/>
      <c r="JV47" s="201"/>
      <c r="JW47" s="201"/>
      <c r="JX47" s="201"/>
      <c r="JY47" s="201"/>
      <c r="JZ47" s="201"/>
      <c r="KA47" s="201"/>
      <c r="KB47" s="201"/>
      <c r="KC47" s="201"/>
      <c r="KD47" s="201"/>
      <c r="KE47" s="201"/>
      <c r="KF47" s="201"/>
      <c r="KG47" s="201"/>
      <c r="KH47" s="201"/>
      <c r="KI47" s="201"/>
      <c r="KJ47" s="201"/>
      <c r="KK47" s="201"/>
      <c r="KL47" s="201"/>
      <c r="KM47" s="201"/>
      <c r="KN47" s="201"/>
      <c r="KO47" s="201"/>
      <c r="KP47" s="201"/>
      <c r="KQ47" s="201"/>
      <c r="KR47" s="201"/>
      <c r="KS47" s="201"/>
      <c r="KT47" s="201"/>
      <c r="KU47" s="201"/>
      <c r="KV47" s="201"/>
      <c r="KW47" s="201"/>
      <c r="KX47" s="201"/>
      <c r="KY47" s="201"/>
      <c r="KZ47" s="201"/>
      <c r="LA47" s="201"/>
      <c r="LB47" s="201"/>
      <c r="LC47" s="201"/>
      <c r="LD47" s="201"/>
      <c r="LE47" s="201"/>
      <c r="LF47" s="201"/>
      <c r="LG47" s="201"/>
      <c r="LH47" s="201"/>
      <c r="LI47" s="201"/>
      <c r="LJ47" s="201"/>
      <c r="LK47" s="201"/>
      <c r="LL47" s="201"/>
      <c r="LM47" s="201"/>
      <c r="LN47" s="201"/>
      <c r="LO47" s="201"/>
      <c r="LP47" s="201"/>
      <c r="LQ47" s="201"/>
      <c r="LR47" s="201"/>
      <c r="LS47" s="201"/>
      <c r="LT47" s="201"/>
      <c r="LU47" s="201"/>
      <c r="LV47" s="201"/>
      <c r="LW47" s="201"/>
      <c r="LX47" s="201"/>
      <c r="LY47" s="201"/>
      <c r="LZ47" s="201"/>
      <c r="MA47" s="201"/>
      <c r="MB47" s="201"/>
      <c r="MC47" s="201"/>
      <c r="MD47" s="201"/>
      <c r="ME47" s="201"/>
      <c r="MF47" s="201"/>
      <c r="MG47" s="201"/>
      <c r="MH47" s="201"/>
      <c r="MI47" s="201"/>
      <c r="MJ47" s="201"/>
      <c r="MK47" s="201"/>
      <c r="ML47" s="201"/>
      <c r="MM47" s="201"/>
      <c r="MN47" s="201"/>
      <c r="MO47" s="201"/>
      <c r="MP47" s="201"/>
      <c r="MQ47" s="201"/>
      <c r="MR47" s="201"/>
      <c r="MS47" s="201"/>
      <c r="MT47" s="201"/>
      <c r="MU47" s="201"/>
      <c r="MV47" s="201"/>
      <c r="MW47" s="201"/>
      <c r="MX47" s="201"/>
      <c r="MY47" s="201"/>
      <c r="MZ47" s="201"/>
      <c r="NA47" s="201"/>
      <c r="NB47" s="201"/>
      <c r="NC47" s="201"/>
      <c r="ND47" s="201"/>
      <c r="NE47" s="201"/>
      <c r="NF47" s="201"/>
      <c r="NG47" s="201"/>
      <c r="NH47" s="201"/>
      <c r="NI47" s="201"/>
      <c r="NJ47" s="201"/>
      <c r="NK47" s="201"/>
      <c r="NL47" s="201"/>
      <c r="NM47" s="201"/>
      <c r="NN47" s="201"/>
      <c r="NO47" s="201"/>
      <c r="NP47" s="201"/>
      <c r="NQ47" s="201"/>
      <c r="NR47" s="201"/>
      <c r="NS47" s="201"/>
      <c r="NT47" s="201"/>
      <c r="NU47" s="201"/>
      <c r="NV47" s="201"/>
      <c r="NW47" s="201"/>
      <c r="NX47" s="201"/>
      <c r="NY47" s="201"/>
      <c r="NZ47" s="201"/>
      <c r="OA47" s="201"/>
      <c r="OB47" s="201"/>
      <c r="OC47" s="201"/>
      <c r="OD47" s="201"/>
      <c r="OE47" s="201"/>
      <c r="OF47" s="201"/>
      <c r="OG47" s="201"/>
      <c r="OH47" s="201"/>
      <c r="OI47" s="201"/>
      <c r="OJ47" s="201"/>
      <c r="OK47" s="201"/>
      <c r="OL47" s="201"/>
      <c r="OM47" s="201"/>
      <c r="ON47" s="201"/>
      <c r="OO47" s="201"/>
      <c r="OP47" s="201"/>
      <c r="OQ47" s="201"/>
      <c r="OR47" s="201"/>
      <c r="OS47" s="201"/>
      <c r="OT47" s="201"/>
      <c r="OU47" s="201"/>
      <c r="OV47" s="201"/>
      <c r="OW47" s="201"/>
      <c r="OX47" s="201"/>
      <c r="OY47" s="201"/>
      <c r="OZ47" s="201"/>
      <c r="PA47" s="201"/>
      <c r="PB47" s="201"/>
      <c r="PC47" s="201"/>
      <c r="PD47" s="201"/>
      <c r="PE47" s="201"/>
      <c r="PF47" s="201"/>
      <c r="PG47" s="201"/>
      <c r="PH47" s="201"/>
      <c r="PI47" s="201"/>
      <c r="PJ47" s="201"/>
      <c r="PK47" s="201"/>
      <c r="PL47" s="201"/>
      <c r="PM47" s="201"/>
      <c r="PN47" s="201"/>
      <c r="PO47" s="201"/>
      <c r="PP47" s="201"/>
      <c r="PQ47" s="201"/>
      <c r="PR47" s="201"/>
      <c r="PS47" s="201"/>
      <c r="PT47" s="201"/>
      <c r="PU47" s="201"/>
      <c r="PV47" s="201"/>
      <c r="PW47" s="201"/>
      <c r="PX47" s="201"/>
      <c r="PY47" s="201"/>
      <c r="PZ47" s="201"/>
      <c r="QA47" s="201"/>
      <c r="QB47" s="201"/>
      <c r="QC47" s="201"/>
      <c r="QD47" s="201"/>
      <c r="QE47" s="201"/>
      <c r="QF47" s="201"/>
      <c r="QG47" s="201"/>
      <c r="QH47" s="201"/>
      <c r="QI47" s="201"/>
      <c r="QJ47" s="201"/>
      <c r="QK47" s="201"/>
      <c r="QL47" s="201"/>
      <c r="QM47" s="201"/>
      <c r="QN47" s="201"/>
      <c r="QO47" s="201"/>
      <c r="QP47" s="201"/>
      <c r="QQ47" s="201"/>
      <c r="QR47" s="201"/>
      <c r="QS47" s="201"/>
      <c r="QT47" s="201"/>
      <c r="QU47" s="201"/>
      <c r="QV47" s="201"/>
      <c r="QW47" s="201"/>
      <c r="QX47" s="201"/>
      <c r="QY47" s="201"/>
      <c r="QZ47" s="201"/>
      <c r="RA47" s="201"/>
      <c r="RB47" s="201"/>
      <c r="RC47" s="201"/>
      <c r="RD47" s="201"/>
      <c r="RE47" s="201"/>
      <c r="RF47" s="201"/>
      <c r="RG47" s="201"/>
      <c r="RH47" s="201"/>
      <c r="RI47" s="201"/>
      <c r="RJ47" s="201"/>
      <c r="RK47" s="201"/>
      <c r="RL47" s="201"/>
      <c r="RM47" s="201"/>
      <c r="RN47" s="201"/>
      <c r="RO47" s="201"/>
      <c r="RP47" s="201"/>
      <c r="RQ47" s="201"/>
      <c r="RR47" s="201"/>
      <c r="RS47" s="201"/>
      <c r="RT47" s="201"/>
      <c r="RU47" s="201"/>
      <c r="RV47" s="201"/>
      <c r="RW47" s="201"/>
      <c r="RX47" s="201"/>
      <c r="RY47" s="201"/>
      <c r="RZ47" s="201"/>
      <c r="SA47" s="201"/>
      <c r="SB47" s="201"/>
      <c r="SC47" s="201"/>
      <c r="SD47" s="201"/>
      <c r="SE47" s="201"/>
      <c r="SF47" s="201"/>
      <c r="SG47" s="201"/>
      <c r="SH47" s="201"/>
      <c r="SI47" s="201"/>
      <c r="SJ47" s="201"/>
      <c r="SK47" s="201"/>
      <c r="SL47" s="201"/>
      <c r="SM47" s="201"/>
      <c r="SN47" s="201"/>
      <c r="SO47" s="201"/>
      <c r="SP47" s="201"/>
      <c r="SQ47" s="201"/>
      <c r="SR47" s="201"/>
      <c r="SS47" s="201"/>
      <c r="ST47" s="201"/>
      <c r="SU47" s="201"/>
      <c r="SV47" s="201"/>
      <c r="SW47" s="201"/>
      <c r="SX47" s="201"/>
      <c r="SY47" s="201"/>
      <c r="SZ47" s="201"/>
      <c r="TA47" s="201"/>
      <c r="TB47" s="201"/>
      <c r="TC47" s="201"/>
      <c r="TD47" s="201"/>
      <c r="TE47" s="201"/>
      <c r="TF47" s="201"/>
      <c r="TG47" s="201"/>
      <c r="TH47" s="201"/>
      <c r="TI47" s="201"/>
      <c r="TJ47" s="201"/>
      <c r="TK47" s="201"/>
      <c r="TL47" s="201"/>
      <c r="TM47" s="201"/>
      <c r="TN47" s="201"/>
      <c r="TO47" s="201"/>
      <c r="TP47" s="201"/>
      <c r="TQ47" s="201"/>
      <c r="TR47" s="201"/>
      <c r="TS47" s="201"/>
      <c r="TT47" s="201"/>
      <c r="TU47" s="201"/>
      <c r="TV47" s="201"/>
      <c r="TW47" s="201"/>
      <c r="TX47" s="201"/>
      <c r="TY47" s="201"/>
      <c r="TZ47" s="201"/>
      <c r="UA47" s="201"/>
      <c r="UB47" s="201"/>
      <c r="UC47" s="201"/>
      <c r="UD47" s="201"/>
      <c r="UE47" s="201"/>
      <c r="UF47" s="201"/>
      <c r="UG47" s="201"/>
      <c r="UH47" s="201"/>
      <c r="UI47" s="201"/>
      <c r="UJ47" s="201"/>
      <c r="UK47" s="201"/>
      <c r="UL47" s="201"/>
      <c r="UM47" s="201"/>
      <c r="UN47" s="201"/>
      <c r="UO47" s="201"/>
      <c r="UP47" s="201"/>
      <c r="UQ47" s="201"/>
      <c r="UR47" s="201"/>
      <c r="US47" s="201"/>
      <c r="UT47" s="201"/>
      <c r="UU47" s="201"/>
      <c r="UV47" s="201"/>
      <c r="UW47" s="201"/>
      <c r="UX47" s="201"/>
      <c r="UY47" s="201"/>
      <c r="UZ47" s="201"/>
      <c r="VA47" s="201"/>
      <c r="VB47" s="201"/>
      <c r="VC47" s="201"/>
      <c r="VD47" s="201"/>
      <c r="VE47" s="201"/>
      <c r="VF47" s="201"/>
      <c r="VG47" s="201"/>
      <c r="VH47" s="201"/>
      <c r="VI47" s="201"/>
      <c r="VJ47" s="201"/>
      <c r="VK47" s="201"/>
      <c r="VL47" s="201"/>
      <c r="VM47" s="201"/>
      <c r="VN47" s="201"/>
      <c r="VO47" s="201"/>
      <c r="VP47" s="201"/>
      <c r="VQ47" s="201"/>
      <c r="VR47" s="201"/>
      <c r="VS47" s="201"/>
      <c r="VT47" s="201"/>
      <c r="VU47" s="201"/>
      <c r="VV47" s="201"/>
      <c r="VW47" s="201"/>
      <c r="VX47" s="201"/>
      <c r="VY47" s="201"/>
      <c r="VZ47" s="201"/>
      <c r="WA47" s="201"/>
      <c r="WB47" s="201"/>
      <c r="WC47" s="201"/>
      <c r="WD47" s="201"/>
      <c r="WE47" s="201"/>
      <c r="WF47" s="201"/>
      <c r="WG47" s="201"/>
      <c r="WH47" s="201"/>
      <c r="WI47" s="201"/>
      <c r="WJ47" s="201"/>
      <c r="WK47" s="201"/>
      <c r="WL47" s="201"/>
      <c r="WM47" s="201"/>
      <c r="WN47" s="201"/>
      <c r="WO47" s="201"/>
      <c r="WP47" s="201"/>
      <c r="WQ47" s="201"/>
      <c r="WR47" s="201"/>
      <c r="WS47" s="201"/>
      <c r="WT47" s="201"/>
      <c r="WU47" s="201"/>
      <c r="WV47" s="201"/>
      <c r="WW47" s="201"/>
      <c r="WX47" s="201"/>
      <c r="WY47" s="201"/>
      <c r="WZ47" s="201"/>
      <c r="XA47" s="201"/>
      <c r="XB47" s="201"/>
      <c r="XC47" s="201"/>
      <c r="XD47" s="201"/>
      <c r="XE47" s="201"/>
      <c r="XF47" s="201"/>
      <c r="XG47" s="201"/>
      <c r="XH47" s="201"/>
      <c r="XI47" s="201"/>
      <c r="XJ47" s="201"/>
      <c r="XK47" s="201"/>
      <c r="XL47" s="201"/>
      <c r="XM47" s="201"/>
      <c r="XN47" s="201"/>
      <c r="XO47" s="201"/>
      <c r="XP47" s="201"/>
      <c r="XQ47" s="201"/>
      <c r="XR47" s="201"/>
      <c r="XS47" s="201"/>
      <c r="XT47" s="201"/>
      <c r="XU47" s="201"/>
      <c r="XV47" s="201"/>
      <c r="XW47" s="201"/>
      <c r="XX47" s="201"/>
      <c r="XY47" s="201"/>
      <c r="XZ47" s="201"/>
      <c r="YA47" s="201"/>
      <c r="YB47" s="201"/>
      <c r="YC47" s="201"/>
      <c r="YD47" s="201"/>
      <c r="YE47" s="201"/>
      <c r="YF47" s="201"/>
      <c r="YG47" s="201"/>
      <c r="YH47" s="201"/>
      <c r="YI47" s="201"/>
      <c r="YJ47" s="201"/>
      <c r="YK47" s="201"/>
      <c r="YL47" s="201"/>
      <c r="YM47" s="201"/>
      <c r="YN47" s="201"/>
      <c r="YO47" s="201"/>
      <c r="YP47" s="201"/>
      <c r="YQ47" s="201"/>
      <c r="YR47" s="201"/>
      <c r="YS47" s="201"/>
      <c r="YT47" s="201"/>
      <c r="YU47" s="201"/>
      <c r="YV47" s="201"/>
      <c r="YW47" s="201"/>
      <c r="YX47" s="201"/>
      <c r="YY47" s="201"/>
      <c r="YZ47" s="201"/>
      <c r="ZA47" s="201"/>
      <c r="ZB47" s="201"/>
      <c r="ZC47" s="201"/>
      <c r="ZD47" s="201"/>
      <c r="ZE47" s="201"/>
      <c r="ZF47" s="201"/>
      <c r="ZG47" s="201"/>
      <c r="ZH47" s="201"/>
      <c r="ZI47" s="201"/>
      <c r="ZJ47" s="201"/>
      <c r="ZK47" s="201"/>
      <c r="ZL47" s="201"/>
      <c r="ZM47" s="201"/>
      <c r="ZN47" s="201"/>
      <c r="ZO47" s="201"/>
      <c r="ZP47" s="201"/>
      <c r="ZQ47" s="201"/>
      <c r="ZR47" s="201"/>
      <c r="ZS47" s="201"/>
      <c r="ZT47" s="201"/>
      <c r="ZU47" s="201"/>
      <c r="ZV47" s="201"/>
      <c r="ZW47" s="201"/>
      <c r="ZX47" s="201"/>
      <c r="ZY47" s="201"/>
      <c r="ZZ47" s="201"/>
      <c r="AAA47" s="201"/>
    </row>
    <row r="48" spans="1:703" s="98" customFormat="1" ht="21" customHeight="1">
      <c r="A48" s="201"/>
      <c r="C48" s="86" t="s">
        <v>439</v>
      </c>
      <c r="D48" s="111"/>
      <c r="E48" s="111"/>
      <c r="F48" s="111"/>
      <c r="G48" s="112"/>
      <c r="H48" s="1073"/>
      <c r="I48" s="1073"/>
      <c r="J48" s="1073"/>
      <c r="K48" s="1073"/>
      <c r="L48" s="1073"/>
      <c r="M48" s="1073"/>
      <c r="N48" s="1073"/>
      <c r="O48" s="1073"/>
      <c r="P48" s="1073"/>
      <c r="Q48" s="1073"/>
      <c r="R48" s="1073"/>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c r="FI48" s="201"/>
      <c r="FJ48" s="201"/>
      <c r="FK48" s="201"/>
      <c r="FL48" s="201"/>
      <c r="FM48" s="201"/>
      <c r="FN48" s="201"/>
      <c r="FO48" s="201"/>
      <c r="FP48" s="201"/>
      <c r="FQ48" s="201"/>
      <c r="FR48" s="201"/>
      <c r="FS48" s="201"/>
      <c r="FT48" s="201"/>
      <c r="FU48" s="201"/>
      <c r="FV48" s="201"/>
      <c r="FW48" s="201"/>
      <c r="FX48" s="201"/>
      <c r="FY48" s="201"/>
      <c r="FZ48" s="201"/>
      <c r="GA48" s="201"/>
      <c r="GB48" s="201"/>
      <c r="GC48" s="201"/>
      <c r="GD48" s="201"/>
      <c r="GE48" s="201"/>
      <c r="GF48" s="201"/>
      <c r="GG48" s="201"/>
      <c r="GH48" s="201"/>
      <c r="GI48" s="201"/>
      <c r="GJ48" s="201"/>
      <c r="GK48" s="201"/>
      <c r="GL48" s="201"/>
      <c r="GM48" s="201"/>
      <c r="GN48" s="201"/>
      <c r="GO48" s="201"/>
      <c r="GP48" s="201"/>
      <c r="GQ48" s="201"/>
      <c r="GR48" s="201"/>
      <c r="GS48" s="201"/>
      <c r="GT48" s="201"/>
      <c r="GU48" s="201"/>
      <c r="GV48" s="201"/>
      <c r="GW48" s="201"/>
      <c r="GX48" s="201"/>
      <c r="GY48" s="201"/>
      <c r="GZ48" s="201"/>
      <c r="HA48" s="201"/>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c r="HY48" s="201"/>
      <c r="HZ48" s="201"/>
      <c r="IA48" s="201"/>
      <c r="IB48" s="201"/>
      <c r="IC48" s="201"/>
      <c r="ID48" s="201"/>
      <c r="IE48" s="201"/>
      <c r="IF48" s="201"/>
      <c r="IG48" s="201"/>
      <c r="IH48" s="201"/>
      <c r="II48" s="201"/>
      <c r="IJ48" s="201"/>
      <c r="IK48" s="201"/>
      <c r="IL48" s="201"/>
      <c r="IM48" s="201"/>
      <c r="IN48" s="201"/>
      <c r="IO48" s="201"/>
      <c r="IP48" s="201"/>
      <c r="IQ48" s="201"/>
      <c r="IR48" s="201"/>
      <c r="IS48" s="201"/>
      <c r="IT48" s="201"/>
      <c r="IU48" s="201"/>
      <c r="IV48" s="201"/>
      <c r="IW48" s="201"/>
      <c r="IX48" s="201"/>
      <c r="IY48" s="201"/>
      <c r="IZ48" s="201"/>
      <c r="JA48" s="201"/>
      <c r="JB48" s="201"/>
      <c r="JC48" s="201"/>
      <c r="JD48" s="201"/>
      <c r="JE48" s="201"/>
      <c r="JF48" s="201"/>
      <c r="JG48" s="201"/>
      <c r="JH48" s="201"/>
      <c r="JI48" s="201"/>
      <c r="JJ48" s="201"/>
      <c r="JK48" s="201"/>
      <c r="JL48" s="201"/>
      <c r="JM48" s="201"/>
      <c r="JN48" s="201"/>
      <c r="JO48" s="201"/>
      <c r="JP48" s="201"/>
      <c r="JQ48" s="201"/>
      <c r="JR48" s="201"/>
      <c r="JS48" s="201"/>
      <c r="JT48" s="201"/>
      <c r="JU48" s="201"/>
      <c r="JV48" s="201"/>
      <c r="JW48" s="201"/>
      <c r="JX48" s="201"/>
      <c r="JY48" s="201"/>
      <c r="JZ48" s="201"/>
      <c r="KA48" s="201"/>
      <c r="KB48" s="201"/>
      <c r="KC48" s="201"/>
      <c r="KD48" s="201"/>
      <c r="KE48" s="201"/>
      <c r="KF48" s="201"/>
      <c r="KG48" s="201"/>
      <c r="KH48" s="201"/>
      <c r="KI48" s="201"/>
      <c r="KJ48" s="201"/>
      <c r="KK48" s="201"/>
      <c r="KL48" s="201"/>
      <c r="KM48" s="201"/>
      <c r="KN48" s="201"/>
      <c r="KO48" s="201"/>
      <c r="KP48" s="201"/>
      <c r="KQ48" s="201"/>
      <c r="KR48" s="201"/>
      <c r="KS48" s="201"/>
      <c r="KT48" s="201"/>
      <c r="KU48" s="201"/>
      <c r="KV48" s="201"/>
      <c r="KW48" s="201"/>
      <c r="KX48" s="201"/>
      <c r="KY48" s="201"/>
      <c r="KZ48" s="201"/>
      <c r="LA48" s="201"/>
      <c r="LB48" s="201"/>
      <c r="LC48" s="201"/>
      <c r="LD48" s="201"/>
      <c r="LE48" s="201"/>
      <c r="LF48" s="201"/>
      <c r="LG48" s="201"/>
      <c r="LH48" s="201"/>
      <c r="LI48" s="201"/>
      <c r="LJ48" s="201"/>
      <c r="LK48" s="201"/>
      <c r="LL48" s="201"/>
      <c r="LM48" s="201"/>
      <c r="LN48" s="201"/>
      <c r="LO48" s="201"/>
      <c r="LP48" s="201"/>
      <c r="LQ48" s="201"/>
      <c r="LR48" s="201"/>
      <c r="LS48" s="201"/>
      <c r="LT48" s="201"/>
      <c r="LU48" s="201"/>
      <c r="LV48" s="201"/>
      <c r="LW48" s="201"/>
      <c r="LX48" s="201"/>
      <c r="LY48" s="201"/>
      <c r="LZ48" s="201"/>
      <c r="MA48" s="201"/>
      <c r="MB48" s="201"/>
      <c r="MC48" s="201"/>
      <c r="MD48" s="201"/>
      <c r="ME48" s="201"/>
      <c r="MF48" s="201"/>
      <c r="MG48" s="201"/>
      <c r="MH48" s="201"/>
      <c r="MI48" s="201"/>
      <c r="MJ48" s="201"/>
      <c r="MK48" s="201"/>
      <c r="ML48" s="201"/>
      <c r="MM48" s="201"/>
      <c r="MN48" s="201"/>
      <c r="MO48" s="201"/>
      <c r="MP48" s="201"/>
      <c r="MQ48" s="201"/>
      <c r="MR48" s="201"/>
      <c r="MS48" s="201"/>
      <c r="MT48" s="201"/>
      <c r="MU48" s="201"/>
      <c r="MV48" s="201"/>
      <c r="MW48" s="201"/>
      <c r="MX48" s="201"/>
      <c r="MY48" s="201"/>
      <c r="MZ48" s="201"/>
      <c r="NA48" s="201"/>
      <c r="NB48" s="201"/>
      <c r="NC48" s="201"/>
      <c r="ND48" s="201"/>
      <c r="NE48" s="201"/>
      <c r="NF48" s="201"/>
      <c r="NG48" s="201"/>
      <c r="NH48" s="201"/>
      <c r="NI48" s="201"/>
      <c r="NJ48" s="201"/>
      <c r="NK48" s="201"/>
      <c r="NL48" s="201"/>
      <c r="NM48" s="201"/>
      <c r="NN48" s="201"/>
      <c r="NO48" s="201"/>
      <c r="NP48" s="201"/>
      <c r="NQ48" s="201"/>
      <c r="NR48" s="201"/>
      <c r="NS48" s="201"/>
      <c r="NT48" s="201"/>
      <c r="NU48" s="201"/>
      <c r="NV48" s="201"/>
      <c r="NW48" s="201"/>
      <c r="NX48" s="201"/>
      <c r="NY48" s="201"/>
      <c r="NZ48" s="201"/>
      <c r="OA48" s="201"/>
      <c r="OB48" s="201"/>
      <c r="OC48" s="201"/>
      <c r="OD48" s="201"/>
      <c r="OE48" s="201"/>
      <c r="OF48" s="201"/>
      <c r="OG48" s="201"/>
      <c r="OH48" s="201"/>
      <c r="OI48" s="201"/>
      <c r="OJ48" s="201"/>
      <c r="OK48" s="201"/>
      <c r="OL48" s="201"/>
      <c r="OM48" s="201"/>
      <c r="ON48" s="201"/>
      <c r="OO48" s="201"/>
      <c r="OP48" s="201"/>
      <c r="OQ48" s="201"/>
      <c r="OR48" s="201"/>
      <c r="OS48" s="201"/>
      <c r="OT48" s="201"/>
      <c r="OU48" s="201"/>
      <c r="OV48" s="201"/>
      <c r="OW48" s="201"/>
      <c r="OX48" s="201"/>
      <c r="OY48" s="201"/>
      <c r="OZ48" s="201"/>
      <c r="PA48" s="201"/>
      <c r="PB48" s="201"/>
      <c r="PC48" s="201"/>
      <c r="PD48" s="201"/>
      <c r="PE48" s="201"/>
      <c r="PF48" s="201"/>
      <c r="PG48" s="201"/>
      <c r="PH48" s="201"/>
      <c r="PI48" s="201"/>
      <c r="PJ48" s="201"/>
      <c r="PK48" s="201"/>
      <c r="PL48" s="201"/>
      <c r="PM48" s="201"/>
      <c r="PN48" s="201"/>
      <c r="PO48" s="201"/>
      <c r="PP48" s="201"/>
      <c r="PQ48" s="201"/>
      <c r="PR48" s="201"/>
      <c r="PS48" s="201"/>
      <c r="PT48" s="201"/>
      <c r="PU48" s="201"/>
      <c r="PV48" s="201"/>
      <c r="PW48" s="201"/>
      <c r="PX48" s="201"/>
      <c r="PY48" s="201"/>
      <c r="PZ48" s="201"/>
      <c r="QA48" s="201"/>
      <c r="QB48" s="201"/>
      <c r="QC48" s="201"/>
      <c r="QD48" s="201"/>
      <c r="QE48" s="201"/>
      <c r="QF48" s="201"/>
      <c r="QG48" s="201"/>
      <c r="QH48" s="201"/>
      <c r="QI48" s="201"/>
      <c r="QJ48" s="201"/>
      <c r="QK48" s="201"/>
      <c r="QL48" s="201"/>
      <c r="QM48" s="201"/>
      <c r="QN48" s="201"/>
      <c r="QO48" s="201"/>
      <c r="QP48" s="201"/>
      <c r="QQ48" s="201"/>
      <c r="QR48" s="201"/>
      <c r="QS48" s="201"/>
      <c r="QT48" s="201"/>
      <c r="QU48" s="201"/>
      <c r="QV48" s="201"/>
      <c r="QW48" s="201"/>
      <c r="QX48" s="201"/>
      <c r="QY48" s="201"/>
      <c r="QZ48" s="201"/>
      <c r="RA48" s="201"/>
      <c r="RB48" s="201"/>
      <c r="RC48" s="201"/>
      <c r="RD48" s="201"/>
      <c r="RE48" s="201"/>
      <c r="RF48" s="201"/>
      <c r="RG48" s="201"/>
      <c r="RH48" s="201"/>
      <c r="RI48" s="201"/>
      <c r="RJ48" s="201"/>
      <c r="RK48" s="201"/>
      <c r="RL48" s="201"/>
      <c r="RM48" s="201"/>
      <c r="RN48" s="201"/>
      <c r="RO48" s="201"/>
      <c r="RP48" s="201"/>
      <c r="RQ48" s="201"/>
      <c r="RR48" s="201"/>
      <c r="RS48" s="201"/>
      <c r="RT48" s="201"/>
      <c r="RU48" s="201"/>
      <c r="RV48" s="201"/>
      <c r="RW48" s="201"/>
      <c r="RX48" s="201"/>
      <c r="RY48" s="201"/>
      <c r="RZ48" s="201"/>
      <c r="SA48" s="201"/>
      <c r="SB48" s="201"/>
      <c r="SC48" s="201"/>
      <c r="SD48" s="201"/>
      <c r="SE48" s="201"/>
      <c r="SF48" s="201"/>
      <c r="SG48" s="201"/>
      <c r="SH48" s="201"/>
      <c r="SI48" s="201"/>
      <c r="SJ48" s="201"/>
      <c r="SK48" s="201"/>
      <c r="SL48" s="201"/>
      <c r="SM48" s="201"/>
      <c r="SN48" s="201"/>
      <c r="SO48" s="201"/>
      <c r="SP48" s="201"/>
      <c r="SQ48" s="201"/>
      <c r="SR48" s="201"/>
      <c r="SS48" s="201"/>
      <c r="ST48" s="201"/>
      <c r="SU48" s="201"/>
      <c r="SV48" s="201"/>
      <c r="SW48" s="201"/>
      <c r="SX48" s="201"/>
      <c r="SY48" s="201"/>
      <c r="SZ48" s="201"/>
      <c r="TA48" s="201"/>
      <c r="TB48" s="201"/>
      <c r="TC48" s="201"/>
      <c r="TD48" s="201"/>
      <c r="TE48" s="201"/>
      <c r="TF48" s="201"/>
      <c r="TG48" s="201"/>
      <c r="TH48" s="201"/>
      <c r="TI48" s="201"/>
      <c r="TJ48" s="201"/>
      <c r="TK48" s="201"/>
      <c r="TL48" s="201"/>
      <c r="TM48" s="201"/>
      <c r="TN48" s="201"/>
      <c r="TO48" s="201"/>
      <c r="TP48" s="201"/>
      <c r="TQ48" s="201"/>
      <c r="TR48" s="201"/>
      <c r="TS48" s="201"/>
      <c r="TT48" s="201"/>
      <c r="TU48" s="201"/>
      <c r="TV48" s="201"/>
      <c r="TW48" s="201"/>
      <c r="TX48" s="201"/>
      <c r="TY48" s="201"/>
      <c r="TZ48" s="201"/>
      <c r="UA48" s="201"/>
      <c r="UB48" s="201"/>
      <c r="UC48" s="201"/>
      <c r="UD48" s="201"/>
      <c r="UE48" s="201"/>
      <c r="UF48" s="201"/>
      <c r="UG48" s="201"/>
      <c r="UH48" s="201"/>
      <c r="UI48" s="201"/>
      <c r="UJ48" s="201"/>
      <c r="UK48" s="201"/>
      <c r="UL48" s="201"/>
      <c r="UM48" s="201"/>
      <c r="UN48" s="201"/>
      <c r="UO48" s="201"/>
      <c r="UP48" s="201"/>
      <c r="UQ48" s="201"/>
      <c r="UR48" s="201"/>
      <c r="US48" s="201"/>
      <c r="UT48" s="201"/>
      <c r="UU48" s="201"/>
      <c r="UV48" s="201"/>
      <c r="UW48" s="201"/>
      <c r="UX48" s="201"/>
      <c r="UY48" s="201"/>
      <c r="UZ48" s="201"/>
      <c r="VA48" s="201"/>
      <c r="VB48" s="201"/>
      <c r="VC48" s="201"/>
      <c r="VD48" s="201"/>
      <c r="VE48" s="201"/>
      <c r="VF48" s="201"/>
      <c r="VG48" s="201"/>
      <c r="VH48" s="201"/>
      <c r="VI48" s="201"/>
      <c r="VJ48" s="201"/>
      <c r="VK48" s="201"/>
      <c r="VL48" s="201"/>
      <c r="VM48" s="201"/>
      <c r="VN48" s="201"/>
      <c r="VO48" s="201"/>
      <c r="VP48" s="201"/>
      <c r="VQ48" s="201"/>
      <c r="VR48" s="201"/>
      <c r="VS48" s="201"/>
      <c r="VT48" s="201"/>
      <c r="VU48" s="201"/>
      <c r="VV48" s="201"/>
      <c r="VW48" s="201"/>
      <c r="VX48" s="201"/>
      <c r="VY48" s="201"/>
      <c r="VZ48" s="201"/>
      <c r="WA48" s="201"/>
      <c r="WB48" s="201"/>
      <c r="WC48" s="201"/>
      <c r="WD48" s="201"/>
      <c r="WE48" s="201"/>
      <c r="WF48" s="201"/>
      <c r="WG48" s="201"/>
      <c r="WH48" s="201"/>
      <c r="WI48" s="201"/>
      <c r="WJ48" s="201"/>
      <c r="WK48" s="201"/>
      <c r="WL48" s="201"/>
      <c r="WM48" s="201"/>
      <c r="WN48" s="201"/>
      <c r="WO48" s="201"/>
      <c r="WP48" s="201"/>
      <c r="WQ48" s="201"/>
      <c r="WR48" s="201"/>
      <c r="WS48" s="201"/>
      <c r="WT48" s="201"/>
      <c r="WU48" s="201"/>
      <c r="WV48" s="201"/>
      <c r="WW48" s="201"/>
      <c r="WX48" s="201"/>
      <c r="WY48" s="201"/>
      <c r="WZ48" s="201"/>
      <c r="XA48" s="201"/>
      <c r="XB48" s="201"/>
      <c r="XC48" s="201"/>
      <c r="XD48" s="201"/>
      <c r="XE48" s="201"/>
      <c r="XF48" s="201"/>
      <c r="XG48" s="201"/>
      <c r="XH48" s="201"/>
      <c r="XI48" s="201"/>
      <c r="XJ48" s="201"/>
      <c r="XK48" s="201"/>
      <c r="XL48" s="201"/>
      <c r="XM48" s="201"/>
      <c r="XN48" s="201"/>
      <c r="XO48" s="201"/>
      <c r="XP48" s="201"/>
      <c r="XQ48" s="201"/>
      <c r="XR48" s="201"/>
      <c r="XS48" s="201"/>
      <c r="XT48" s="201"/>
      <c r="XU48" s="201"/>
      <c r="XV48" s="201"/>
      <c r="XW48" s="201"/>
      <c r="XX48" s="201"/>
      <c r="XY48" s="201"/>
      <c r="XZ48" s="201"/>
      <c r="YA48" s="201"/>
      <c r="YB48" s="201"/>
      <c r="YC48" s="201"/>
      <c r="YD48" s="201"/>
      <c r="YE48" s="201"/>
      <c r="YF48" s="201"/>
      <c r="YG48" s="201"/>
      <c r="YH48" s="201"/>
      <c r="YI48" s="201"/>
      <c r="YJ48" s="201"/>
      <c r="YK48" s="201"/>
      <c r="YL48" s="201"/>
      <c r="YM48" s="201"/>
      <c r="YN48" s="201"/>
      <c r="YO48" s="201"/>
      <c r="YP48" s="201"/>
      <c r="YQ48" s="201"/>
      <c r="YR48" s="201"/>
      <c r="YS48" s="201"/>
      <c r="YT48" s="201"/>
      <c r="YU48" s="201"/>
      <c r="YV48" s="201"/>
      <c r="YW48" s="201"/>
      <c r="YX48" s="201"/>
      <c r="YY48" s="201"/>
      <c r="YZ48" s="201"/>
      <c r="ZA48" s="201"/>
      <c r="ZB48" s="201"/>
      <c r="ZC48" s="201"/>
      <c r="ZD48" s="201"/>
      <c r="ZE48" s="201"/>
      <c r="ZF48" s="201"/>
      <c r="ZG48" s="201"/>
      <c r="ZH48" s="201"/>
      <c r="ZI48" s="201"/>
      <c r="ZJ48" s="201"/>
      <c r="ZK48" s="201"/>
      <c r="ZL48" s="201"/>
      <c r="ZM48" s="201"/>
      <c r="ZN48" s="201"/>
      <c r="ZO48" s="201"/>
      <c r="ZP48" s="201"/>
      <c r="ZQ48" s="201"/>
      <c r="ZR48" s="201"/>
      <c r="ZS48" s="201"/>
      <c r="ZT48" s="201"/>
      <c r="ZU48" s="201"/>
      <c r="ZV48" s="201"/>
      <c r="ZW48" s="201"/>
      <c r="ZX48" s="201"/>
      <c r="ZY48" s="201"/>
      <c r="ZZ48" s="201"/>
      <c r="AAA48" s="201"/>
    </row>
    <row r="49" spans="1:703" s="98" customFormat="1" ht="21" customHeight="1">
      <c r="A49" s="201"/>
      <c r="C49" s="86" t="s">
        <v>440</v>
      </c>
      <c r="D49" s="111"/>
      <c r="E49" s="111"/>
      <c r="F49" s="111"/>
      <c r="G49" s="112"/>
      <c r="H49" s="1071"/>
      <c r="I49" s="1071"/>
      <c r="J49" s="1071"/>
      <c r="K49" s="1071"/>
      <c r="L49" s="1071"/>
      <c r="M49" s="1071"/>
      <c r="N49" s="1071"/>
      <c r="O49" s="1071"/>
      <c r="P49" s="1071"/>
      <c r="Q49" s="1071"/>
      <c r="R49" s="107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201"/>
      <c r="GF49" s="201"/>
      <c r="GG49" s="201"/>
      <c r="GH49" s="201"/>
      <c r="GI49" s="201"/>
      <c r="GJ49" s="201"/>
      <c r="GK49" s="201"/>
      <c r="GL49" s="201"/>
      <c r="GM49" s="201"/>
      <c r="GN49" s="201"/>
      <c r="GO49" s="201"/>
      <c r="GP49" s="201"/>
      <c r="GQ49" s="201"/>
      <c r="GR49" s="201"/>
      <c r="GS49" s="201"/>
      <c r="GT49" s="201"/>
      <c r="GU49" s="201"/>
      <c r="GV49" s="201"/>
      <c r="GW49" s="201"/>
      <c r="GX49" s="201"/>
      <c r="GY49" s="201"/>
      <c r="GZ49" s="201"/>
      <c r="HA49" s="201"/>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c r="HY49" s="201"/>
      <c r="HZ49" s="201"/>
      <c r="IA49" s="201"/>
      <c r="IB49" s="201"/>
      <c r="IC49" s="201"/>
      <c r="ID49" s="201"/>
      <c r="IE49" s="201"/>
      <c r="IF49" s="201"/>
      <c r="IG49" s="201"/>
      <c r="IH49" s="201"/>
      <c r="II49" s="201"/>
      <c r="IJ49" s="201"/>
      <c r="IK49" s="201"/>
      <c r="IL49" s="201"/>
      <c r="IM49" s="201"/>
      <c r="IN49" s="201"/>
      <c r="IO49" s="201"/>
      <c r="IP49" s="201"/>
      <c r="IQ49" s="201"/>
      <c r="IR49" s="201"/>
      <c r="IS49" s="201"/>
      <c r="IT49" s="201"/>
      <c r="IU49" s="201"/>
      <c r="IV49" s="201"/>
      <c r="IW49" s="201"/>
      <c r="IX49" s="201"/>
      <c r="IY49" s="201"/>
      <c r="IZ49" s="201"/>
      <c r="JA49" s="201"/>
      <c r="JB49" s="201"/>
      <c r="JC49" s="201"/>
      <c r="JD49" s="201"/>
      <c r="JE49" s="201"/>
      <c r="JF49" s="201"/>
      <c r="JG49" s="201"/>
      <c r="JH49" s="201"/>
      <c r="JI49" s="201"/>
      <c r="JJ49" s="201"/>
      <c r="JK49" s="201"/>
      <c r="JL49" s="201"/>
      <c r="JM49" s="201"/>
      <c r="JN49" s="201"/>
      <c r="JO49" s="201"/>
      <c r="JP49" s="201"/>
      <c r="JQ49" s="201"/>
      <c r="JR49" s="201"/>
      <c r="JS49" s="201"/>
      <c r="JT49" s="201"/>
      <c r="JU49" s="201"/>
      <c r="JV49" s="201"/>
      <c r="JW49" s="201"/>
      <c r="JX49" s="201"/>
      <c r="JY49" s="201"/>
      <c r="JZ49" s="201"/>
      <c r="KA49" s="201"/>
      <c r="KB49" s="201"/>
      <c r="KC49" s="201"/>
      <c r="KD49" s="201"/>
      <c r="KE49" s="201"/>
      <c r="KF49" s="201"/>
      <c r="KG49" s="201"/>
      <c r="KH49" s="201"/>
      <c r="KI49" s="201"/>
      <c r="KJ49" s="201"/>
      <c r="KK49" s="201"/>
      <c r="KL49" s="201"/>
      <c r="KM49" s="201"/>
      <c r="KN49" s="201"/>
      <c r="KO49" s="201"/>
      <c r="KP49" s="201"/>
      <c r="KQ49" s="201"/>
      <c r="KR49" s="201"/>
      <c r="KS49" s="201"/>
      <c r="KT49" s="201"/>
      <c r="KU49" s="201"/>
      <c r="KV49" s="201"/>
      <c r="KW49" s="201"/>
      <c r="KX49" s="201"/>
      <c r="KY49" s="201"/>
      <c r="KZ49" s="201"/>
      <c r="LA49" s="201"/>
      <c r="LB49" s="201"/>
      <c r="LC49" s="201"/>
      <c r="LD49" s="201"/>
      <c r="LE49" s="201"/>
      <c r="LF49" s="201"/>
      <c r="LG49" s="201"/>
      <c r="LH49" s="201"/>
      <c r="LI49" s="201"/>
      <c r="LJ49" s="201"/>
      <c r="LK49" s="201"/>
      <c r="LL49" s="201"/>
      <c r="LM49" s="201"/>
      <c r="LN49" s="201"/>
      <c r="LO49" s="201"/>
      <c r="LP49" s="201"/>
      <c r="LQ49" s="201"/>
      <c r="LR49" s="201"/>
      <c r="LS49" s="201"/>
      <c r="LT49" s="201"/>
      <c r="LU49" s="201"/>
      <c r="LV49" s="201"/>
      <c r="LW49" s="201"/>
      <c r="LX49" s="201"/>
      <c r="LY49" s="201"/>
      <c r="LZ49" s="201"/>
      <c r="MA49" s="201"/>
      <c r="MB49" s="201"/>
      <c r="MC49" s="201"/>
      <c r="MD49" s="201"/>
      <c r="ME49" s="201"/>
      <c r="MF49" s="201"/>
      <c r="MG49" s="201"/>
      <c r="MH49" s="201"/>
      <c r="MI49" s="201"/>
      <c r="MJ49" s="201"/>
      <c r="MK49" s="201"/>
      <c r="ML49" s="201"/>
      <c r="MM49" s="201"/>
      <c r="MN49" s="201"/>
      <c r="MO49" s="201"/>
      <c r="MP49" s="201"/>
      <c r="MQ49" s="201"/>
      <c r="MR49" s="201"/>
      <c r="MS49" s="201"/>
      <c r="MT49" s="201"/>
      <c r="MU49" s="201"/>
      <c r="MV49" s="201"/>
      <c r="MW49" s="201"/>
      <c r="MX49" s="201"/>
      <c r="MY49" s="201"/>
      <c r="MZ49" s="201"/>
      <c r="NA49" s="201"/>
      <c r="NB49" s="201"/>
      <c r="NC49" s="201"/>
      <c r="ND49" s="201"/>
      <c r="NE49" s="201"/>
      <c r="NF49" s="201"/>
      <c r="NG49" s="201"/>
      <c r="NH49" s="201"/>
      <c r="NI49" s="201"/>
      <c r="NJ49" s="201"/>
      <c r="NK49" s="201"/>
      <c r="NL49" s="201"/>
      <c r="NM49" s="201"/>
      <c r="NN49" s="201"/>
      <c r="NO49" s="201"/>
      <c r="NP49" s="201"/>
      <c r="NQ49" s="201"/>
      <c r="NR49" s="201"/>
      <c r="NS49" s="201"/>
      <c r="NT49" s="201"/>
      <c r="NU49" s="201"/>
      <c r="NV49" s="201"/>
      <c r="NW49" s="201"/>
      <c r="NX49" s="201"/>
      <c r="NY49" s="201"/>
      <c r="NZ49" s="201"/>
      <c r="OA49" s="201"/>
      <c r="OB49" s="201"/>
      <c r="OC49" s="201"/>
      <c r="OD49" s="201"/>
      <c r="OE49" s="201"/>
      <c r="OF49" s="201"/>
      <c r="OG49" s="201"/>
      <c r="OH49" s="201"/>
      <c r="OI49" s="201"/>
      <c r="OJ49" s="201"/>
      <c r="OK49" s="201"/>
      <c r="OL49" s="201"/>
      <c r="OM49" s="201"/>
      <c r="ON49" s="201"/>
      <c r="OO49" s="201"/>
      <c r="OP49" s="201"/>
      <c r="OQ49" s="201"/>
      <c r="OR49" s="201"/>
      <c r="OS49" s="201"/>
      <c r="OT49" s="201"/>
      <c r="OU49" s="201"/>
      <c r="OV49" s="201"/>
      <c r="OW49" s="201"/>
      <c r="OX49" s="201"/>
      <c r="OY49" s="201"/>
      <c r="OZ49" s="201"/>
      <c r="PA49" s="201"/>
      <c r="PB49" s="201"/>
      <c r="PC49" s="201"/>
      <c r="PD49" s="201"/>
      <c r="PE49" s="201"/>
      <c r="PF49" s="201"/>
      <c r="PG49" s="201"/>
      <c r="PH49" s="201"/>
      <c r="PI49" s="201"/>
      <c r="PJ49" s="201"/>
      <c r="PK49" s="201"/>
      <c r="PL49" s="201"/>
      <c r="PM49" s="201"/>
      <c r="PN49" s="201"/>
      <c r="PO49" s="201"/>
      <c r="PP49" s="201"/>
      <c r="PQ49" s="201"/>
      <c r="PR49" s="201"/>
      <c r="PS49" s="201"/>
      <c r="PT49" s="201"/>
      <c r="PU49" s="201"/>
      <c r="PV49" s="201"/>
      <c r="PW49" s="201"/>
      <c r="PX49" s="201"/>
      <c r="PY49" s="201"/>
      <c r="PZ49" s="201"/>
      <c r="QA49" s="201"/>
      <c r="QB49" s="201"/>
      <c r="QC49" s="201"/>
      <c r="QD49" s="201"/>
      <c r="QE49" s="201"/>
      <c r="QF49" s="201"/>
      <c r="QG49" s="201"/>
      <c r="QH49" s="201"/>
      <c r="QI49" s="201"/>
      <c r="QJ49" s="201"/>
      <c r="QK49" s="201"/>
      <c r="QL49" s="201"/>
      <c r="QM49" s="201"/>
      <c r="QN49" s="201"/>
      <c r="QO49" s="201"/>
      <c r="QP49" s="201"/>
      <c r="QQ49" s="201"/>
      <c r="QR49" s="201"/>
      <c r="QS49" s="201"/>
      <c r="QT49" s="201"/>
      <c r="QU49" s="201"/>
      <c r="QV49" s="201"/>
      <c r="QW49" s="201"/>
      <c r="QX49" s="201"/>
      <c r="QY49" s="201"/>
      <c r="QZ49" s="201"/>
      <c r="RA49" s="201"/>
      <c r="RB49" s="201"/>
      <c r="RC49" s="201"/>
      <c r="RD49" s="201"/>
      <c r="RE49" s="201"/>
      <c r="RF49" s="201"/>
      <c r="RG49" s="201"/>
      <c r="RH49" s="201"/>
      <c r="RI49" s="201"/>
      <c r="RJ49" s="201"/>
      <c r="RK49" s="201"/>
      <c r="RL49" s="201"/>
      <c r="RM49" s="201"/>
      <c r="RN49" s="201"/>
      <c r="RO49" s="201"/>
      <c r="RP49" s="201"/>
      <c r="RQ49" s="201"/>
      <c r="RR49" s="201"/>
      <c r="RS49" s="201"/>
      <c r="RT49" s="201"/>
      <c r="RU49" s="201"/>
      <c r="RV49" s="201"/>
      <c r="RW49" s="201"/>
      <c r="RX49" s="201"/>
      <c r="RY49" s="201"/>
      <c r="RZ49" s="201"/>
      <c r="SA49" s="201"/>
      <c r="SB49" s="201"/>
      <c r="SC49" s="201"/>
      <c r="SD49" s="201"/>
      <c r="SE49" s="201"/>
      <c r="SF49" s="201"/>
      <c r="SG49" s="201"/>
      <c r="SH49" s="201"/>
      <c r="SI49" s="201"/>
      <c r="SJ49" s="201"/>
      <c r="SK49" s="201"/>
      <c r="SL49" s="201"/>
      <c r="SM49" s="201"/>
      <c r="SN49" s="201"/>
      <c r="SO49" s="201"/>
      <c r="SP49" s="201"/>
      <c r="SQ49" s="201"/>
      <c r="SR49" s="201"/>
      <c r="SS49" s="201"/>
      <c r="ST49" s="201"/>
      <c r="SU49" s="201"/>
      <c r="SV49" s="201"/>
      <c r="SW49" s="201"/>
      <c r="SX49" s="201"/>
      <c r="SY49" s="201"/>
      <c r="SZ49" s="201"/>
      <c r="TA49" s="201"/>
      <c r="TB49" s="201"/>
      <c r="TC49" s="201"/>
      <c r="TD49" s="201"/>
      <c r="TE49" s="201"/>
      <c r="TF49" s="201"/>
      <c r="TG49" s="201"/>
      <c r="TH49" s="201"/>
      <c r="TI49" s="201"/>
      <c r="TJ49" s="201"/>
      <c r="TK49" s="201"/>
      <c r="TL49" s="201"/>
      <c r="TM49" s="201"/>
      <c r="TN49" s="201"/>
      <c r="TO49" s="201"/>
      <c r="TP49" s="201"/>
      <c r="TQ49" s="201"/>
      <c r="TR49" s="201"/>
      <c r="TS49" s="201"/>
      <c r="TT49" s="201"/>
      <c r="TU49" s="201"/>
      <c r="TV49" s="201"/>
      <c r="TW49" s="201"/>
      <c r="TX49" s="201"/>
      <c r="TY49" s="201"/>
      <c r="TZ49" s="201"/>
      <c r="UA49" s="201"/>
      <c r="UB49" s="201"/>
      <c r="UC49" s="201"/>
      <c r="UD49" s="201"/>
      <c r="UE49" s="201"/>
      <c r="UF49" s="201"/>
      <c r="UG49" s="201"/>
      <c r="UH49" s="201"/>
      <c r="UI49" s="201"/>
      <c r="UJ49" s="201"/>
      <c r="UK49" s="201"/>
      <c r="UL49" s="201"/>
      <c r="UM49" s="201"/>
      <c r="UN49" s="201"/>
      <c r="UO49" s="201"/>
      <c r="UP49" s="201"/>
      <c r="UQ49" s="201"/>
      <c r="UR49" s="201"/>
      <c r="US49" s="201"/>
      <c r="UT49" s="201"/>
      <c r="UU49" s="201"/>
      <c r="UV49" s="201"/>
      <c r="UW49" s="201"/>
      <c r="UX49" s="201"/>
      <c r="UY49" s="201"/>
      <c r="UZ49" s="201"/>
      <c r="VA49" s="201"/>
      <c r="VB49" s="201"/>
      <c r="VC49" s="201"/>
      <c r="VD49" s="201"/>
      <c r="VE49" s="201"/>
      <c r="VF49" s="201"/>
      <c r="VG49" s="201"/>
      <c r="VH49" s="201"/>
      <c r="VI49" s="201"/>
      <c r="VJ49" s="201"/>
      <c r="VK49" s="201"/>
      <c r="VL49" s="201"/>
      <c r="VM49" s="201"/>
      <c r="VN49" s="201"/>
      <c r="VO49" s="201"/>
      <c r="VP49" s="201"/>
      <c r="VQ49" s="201"/>
      <c r="VR49" s="201"/>
      <c r="VS49" s="201"/>
      <c r="VT49" s="201"/>
      <c r="VU49" s="201"/>
      <c r="VV49" s="201"/>
      <c r="VW49" s="201"/>
      <c r="VX49" s="201"/>
      <c r="VY49" s="201"/>
      <c r="VZ49" s="201"/>
      <c r="WA49" s="201"/>
      <c r="WB49" s="201"/>
      <c r="WC49" s="201"/>
      <c r="WD49" s="201"/>
      <c r="WE49" s="201"/>
      <c r="WF49" s="201"/>
      <c r="WG49" s="201"/>
      <c r="WH49" s="201"/>
      <c r="WI49" s="201"/>
      <c r="WJ49" s="201"/>
      <c r="WK49" s="201"/>
      <c r="WL49" s="201"/>
      <c r="WM49" s="201"/>
      <c r="WN49" s="201"/>
      <c r="WO49" s="201"/>
      <c r="WP49" s="201"/>
      <c r="WQ49" s="201"/>
      <c r="WR49" s="201"/>
      <c r="WS49" s="201"/>
      <c r="WT49" s="201"/>
      <c r="WU49" s="201"/>
      <c r="WV49" s="201"/>
      <c r="WW49" s="201"/>
      <c r="WX49" s="201"/>
      <c r="WY49" s="201"/>
      <c r="WZ49" s="201"/>
      <c r="XA49" s="201"/>
      <c r="XB49" s="201"/>
      <c r="XC49" s="201"/>
      <c r="XD49" s="201"/>
      <c r="XE49" s="201"/>
      <c r="XF49" s="201"/>
      <c r="XG49" s="201"/>
      <c r="XH49" s="201"/>
      <c r="XI49" s="201"/>
      <c r="XJ49" s="201"/>
      <c r="XK49" s="201"/>
      <c r="XL49" s="201"/>
      <c r="XM49" s="201"/>
      <c r="XN49" s="201"/>
      <c r="XO49" s="201"/>
      <c r="XP49" s="201"/>
      <c r="XQ49" s="201"/>
      <c r="XR49" s="201"/>
      <c r="XS49" s="201"/>
      <c r="XT49" s="201"/>
      <c r="XU49" s="201"/>
      <c r="XV49" s="201"/>
      <c r="XW49" s="201"/>
      <c r="XX49" s="201"/>
      <c r="XY49" s="201"/>
      <c r="XZ49" s="201"/>
      <c r="YA49" s="201"/>
      <c r="YB49" s="201"/>
      <c r="YC49" s="201"/>
      <c r="YD49" s="201"/>
      <c r="YE49" s="201"/>
      <c r="YF49" s="201"/>
      <c r="YG49" s="201"/>
      <c r="YH49" s="201"/>
      <c r="YI49" s="201"/>
      <c r="YJ49" s="201"/>
      <c r="YK49" s="201"/>
      <c r="YL49" s="201"/>
      <c r="YM49" s="201"/>
      <c r="YN49" s="201"/>
      <c r="YO49" s="201"/>
      <c r="YP49" s="201"/>
      <c r="YQ49" s="201"/>
      <c r="YR49" s="201"/>
      <c r="YS49" s="201"/>
      <c r="YT49" s="201"/>
      <c r="YU49" s="201"/>
      <c r="YV49" s="201"/>
      <c r="YW49" s="201"/>
      <c r="YX49" s="201"/>
      <c r="YY49" s="201"/>
      <c r="YZ49" s="201"/>
      <c r="ZA49" s="201"/>
      <c r="ZB49" s="201"/>
      <c r="ZC49" s="201"/>
      <c r="ZD49" s="201"/>
      <c r="ZE49" s="201"/>
      <c r="ZF49" s="201"/>
      <c r="ZG49" s="201"/>
      <c r="ZH49" s="201"/>
      <c r="ZI49" s="201"/>
      <c r="ZJ49" s="201"/>
      <c r="ZK49" s="201"/>
      <c r="ZL49" s="201"/>
      <c r="ZM49" s="201"/>
      <c r="ZN49" s="201"/>
      <c r="ZO49" s="201"/>
      <c r="ZP49" s="201"/>
      <c r="ZQ49" s="201"/>
      <c r="ZR49" s="201"/>
      <c r="ZS49" s="201"/>
      <c r="ZT49" s="201"/>
      <c r="ZU49" s="201"/>
      <c r="ZV49" s="201"/>
      <c r="ZW49" s="201"/>
      <c r="ZX49" s="201"/>
      <c r="ZY49" s="201"/>
      <c r="ZZ49" s="201"/>
      <c r="AAA49" s="201"/>
    </row>
    <row r="50" spans="1:703" s="98" customFormat="1" ht="21" customHeight="1">
      <c r="A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c r="FI50" s="201"/>
      <c r="FJ50" s="201"/>
      <c r="FK50" s="201"/>
      <c r="FL50" s="201"/>
      <c r="FM50" s="201"/>
      <c r="FN50" s="201"/>
      <c r="FO50" s="201"/>
      <c r="FP50" s="201"/>
      <c r="FQ50" s="201"/>
      <c r="FR50" s="201"/>
      <c r="FS50" s="201"/>
      <c r="FT50" s="201"/>
      <c r="FU50" s="201"/>
      <c r="FV50" s="201"/>
      <c r="FW50" s="201"/>
      <c r="FX50" s="201"/>
      <c r="FY50" s="201"/>
      <c r="FZ50" s="201"/>
      <c r="GA50" s="201"/>
      <c r="GB50" s="201"/>
      <c r="GC50" s="201"/>
      <c r="GD50" s="201"/>
      <c r="GE50" s="201"/>
      <c r="GF50" s="201"/>
      <c r="GG50" s="201"/>
      <c r="GH50" s="201"/>
      <c r="GI50" s="201"/>
      <c r="GJ50" s="201"/>
      <c r="GK50" s="201"/>
      <c r="GL50" s="201"/>
      <c r="GM50" s="201"/>
      <c r="GN50" s="201"/>
      <c r="GO50" s="201"/>
      <c r="GP50" s="201"/>
      <c r="GQ50" s="201"/>
      <c r="GR50" s="201"/>
      <c r="GS50" s="201"/>
      <c r="GT50" s="201"/>
      <c r="GU50" s="201"/>
      <c r="GV50" s="201"/>
      <c r="GW50" s="201"/>
      <c r="GX50" s="201"/>
      <c r="GY50" s="201"/>
      <c r="GZ50" s="201"/>
      <c r="HA50" s="201"/>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c r="IC50" s="201"/>
      <c r="ID50" s="201"/>
      <c r="IE50" s="201"/>
      <c r="IF50" s="201"/>
      <c r="IG50" s="201"/>
      <c r="IH50" s="201"/>
      <c r="II50" s="201"/>
      <c r="IJ50" s="201"/>
      <c r="IK50" s="201"/>
      <c r="IL50" s="201"/>
      <c r="IM50" s="201"/>
      <c r="IN50" s="201"/>
      <c r="IO50" s="201"/>
      <c r="IP50" s="201"/>
      <c r="IQ50" s="201"/>
      <c r="IR50" s="201"/>
      <c r="IS50" s="201"/>
      <c r="IT50" s="201"/>
      <c r="IU50" s="201"/>
      <c r="IV50" s="201"/>
      <c r="IW50" s="201"/>
      <c r="IX50" s="201"/>
      <c r="IY50" s="201"/>
      <c r="IZ50" s="201"/>
      <c r="JA50" s="201"/>
      <c r="JB50" s="201"/>
      <c r="JC50" s="201"/>
      <c r="JD50" s="201"/>
      <c r="JE50" s="201"/>
      <c r="JF50" s="201"/>
      <c r="JG50" s="201"/>
      <c r="JH50" s="201"/>
      <c r="JI50" s="201"/>
      <c r="JJ50" s="201"/>
      <c r="JK50" s="201"/>
      <c r="JL50" s="201"/>
      <c r="JM50" s="201"/>
      <c r="JN50" s="201"/>
      <c r="JO50" s="201"/>
      <c r="JP50" s="201"/>
      <c r="JQ50" s="201"/>
      <c r="JR50" s="201"/>
      <c r="JS50" s="201"/>
      <c r="JT50" s="201"/>
      <c r="JU50" s="201"/>
      <c r="JV50" s="201"/>
      <c r="JW50" s="201"/>
      <c r="JX50" s="201"/>
      <c r="JY50" s="201"/>
      <c r="JZ50" s="201"/>
      <c r="KA50" s="201"/>
      <c r="KB50" s="201"/>
      <c r="KC50" s="201"/>
      <c r="KD50" s="201"/>
      <c r="KE50" s="201"/>
      <c r="KF50" s="201"/>
      <c r="KG50" s="201"/>
      <c r="KH50" s="201"/>
      <c r="KI50" s="201"/>
      <c r="KJ50" s="201"/>
      <c r="KK50" s="201"/>
      <c r="KL50" s="201"/>
      <c r="KM50" s="201"/>
      <c r="KN50" s="201"/>
      <c r="KO50" s="201"/>
      <c r="KP50" s="201"/>
      <c r="KQ50" s="201"/>
      <c r="KR50" s="201"/>
      <c r="KS50" s="201"/>
      <c r="KT50" s="201"/>
      <c r="KU50" s="201"/>
      <c r="KV50" s="201"/>
      <c r="KW50" s="201"/>
      <c r="KX50" s="201"/>
      <c r="KY50" s="201"/>
      <c r="KZ50" s="201"/>
      <c r="LA50" s="201"/>
      <c r="LB50" s="201"/>
      <c r="LC50" s="201"/>
      <c r="LD50" s="201"/>
      <c r="LE50" s="201"/>
      <c r="LF50" s="201"/>
      <c r="LG50" s="201"/>
      <c r="LH50" s="201"/>
      <c r="LI50" s="201"/>
      <c r="LJ50" s="201"/>
      <c r="LK50" s="201"/>
      <c r="LL50" s="201"/>
      <c r="LM50" s="201"/>
      <c r="LN50" s="201"/>
      <c r="LO50" s="201"/>
      <c r="LP50" s="201"/>
      <c r="LQ50" s="201"/>
      <c r="LR50" s="201"/>
      <c r="LS50" s="201"/>
      <c r="LT50" s="201"/>
      <c r="LU50" s="201"/>
      <c r="LV50" s="201"/>
      <c r="LW50" s="201"/>
      <c r="LX50" s="201"/>
      <c r="LY50" s="201"/>
      <c r="LZ50" s="201"/>
      <c r="MA50" s="201"/>
      <c r="MB50" s="201"/>
      <c r="MC50" s="201"/>
      <c r="MD50" s="201"/>
      <c r="ME50" s="201"/>
      <c r="MF50" s="201"/>
      <c r="MG50" s="201"/>
      <c r="MH50" s="201"/>
      <c r="MI50" s="201"/>
      <c r="MJ50" s="201"/>
      <c r="MK50" s="201"/>
      <c r="ML50" s="201"/>
      <c r="MM50" s="201"/>
      <c r="MN50" s="201"/>
      <c r="MO50" s="201"/>
      <c r="MP50" s="201"/>
      <c r="MQ50" s="201"/>
      <c r="MR50" s="201"/>
      <c r="MS50" s="201"/>
      <c r="MT50" s="201"/>
      <c r="MU50" s="201"/>
      <c r="MV50" s="201"/>
      <c r="MW50" s="201"/>
      <c r="MX50" s="201"/>
      <c r="MY50" s="201"/>
      <c r="MZ50" s="201"/>
      <c r="NA50" s="201"/>
      <c r="NB50" s="201"/>
      <c r="NC50" s="201"/>
      <c r="ND50" s="201"/>
      <c r="NE50" s="201"/>
      <c r="NF50" s="201"/>
      <c r="NG50" s="201"/>
      <c r="NH50" s="201"/>
      <c r="NI50" s="201"/>
      <c r="NJ50" s="201"/>
      <c r="NK50" s="201"/>
      <c r="NL50" s="201"/>
      <c r="NM50" s="201"/>
      <c r="NN50" s="201"/>
      <c r="NO50" s="201"/>
      <c r="NP50" s="201"/>
      <c r="NQ50" s="201"/>
      <c r="NR50" s="201"/>
      <c r="NS50" s="201"/>
      <c r="NT50" s="201"/>
      <c r="NU50" s="201"/>
      <c r="NV50" s="201"/>
      <c r="NW50" s="201"/>
      <c r="NX50" s="201"/>
      <c r="NY50" s="201"/>
      <c r="NZ50" s="201"/>
      <c r="OA50" s="201"/>
      <c r="OB50" s="201"/>
      <c r="OC50" s="201"/>
      <c r="OD50" s="201"/>
      <c r="OE50" s="201"/>
      <c r="OF50" s="201"/>
      <c r="OG50" s="201"/>
      <c r="OH50" s="201"/>
      <c r="OI50" s="201"/>
      <c r="OJ50" s="201"/>
      <c r="OK50" s="201"/>
      <c r="OL50" s="201"/>
      <c r="OM50" s="201"/>
      <c r="ON50" s="201"/>
      <c r="OO50" s="201"/>
      <c r="OP50" s="201"/>
      <c r="OQ50" s="201"/>
      <c r="OR50" s="201"/>
      <c r="OS50" s="201"/>
      <c r="OT50" s="201"/>
      <c r="OU50" s="201"/>
      <c r="OV50" s="201"/>
      <c r="OW50" s="201"/>
      <c r="OX50" s="201"/>
      <c r="OY50" s="201"/>
      <c r="OZ50" s="201"/>
      <c r="PA50" s="201"/>
      <c r="PB50" s="201"/>
      <c r="PC50" s="201"/>
      <c r="PD50" s="201"/>
      <c r="PE50" s="201"/>
      <c r="PF50" s="201"/>
      <c r="PG50" s="201"/>
      <c r="PH50" s="201"/>
      <c r="PI50" s="201"/>
      <c r="PJ50" s="201"/>
      <c r="PK50" s="201"/>
      <c r="PL50" s="201"/>
      <c r="PM50" s="201"/>
      <c r="PN50" s="201"/>
      <c r="PO50" s="201"/>
      <c r="PP50" s="201"/>
      <c r="PQ50" s="201"/>
      <c r="PR50" s="201"/>
      <c r="PS50" s="201"/>
      <c r="PT50" s="201"/>
      <c r="PU50" s="201"/>
      <c r="PV50" s="201"/>
      <c r="PW50" s="201"/>
      <c r="PX50" s="201"/>
      <c r="PY50" s="201"/>
      <c r="PZ50" s="201"/>
      <c r="QA50" s="201"/>
      <c r="QB50" s="201"/>
      <c r="QC50" s="201"/>
      <c r="QD50" s="201"/>
      <c r="QE50" s="201"/>
      <c r="QF50" s="201"/>
      <c r="QG50" s="201"/>
      <c r="QH50" s="201"/>
      <c r="QI50" s="201"/>
      <c r="QJ50" s="201"/>
      <c r="QK50" s="201"/>
      <c r="QL50" s="201"/>
      <c r="QM50" s="201"/>
      <c r="QN50" s="201"/>
      <c r="QO50" s="201"/>
      <c r="QP50" s="201"/>
      <c r="QQ50" s="201"/>
      <c r="QR50" s="201"/>
      <c r="QS50" s="201"/>
      <c r="QT50" s="201"/>
      <c r="QU50" s="201"/>
      <c r="QV50" s="201"/>
      <c r="QW50" s="201"/>
      <c r="QX50" s="201"/>
      <c r="QY50" s="201"/>
      <c r="QZ50" s="201"/>
      <c r="RA50" s="201"/>
      <c r="RB50" s="201"/>
      <c r="RC50" s="201"/>
      <c r="RD50" s="201"/>
      <c r="RE50" s="201"/>
      <c r="RF50" s="201"/>
      <c r="RG50" s="201"/>
      <c r="RH50" s="201"/>
      <c r="RI50" s="201"/>
      <c r="RJ50" s="201"/>
      <c r="RK50" s="201"/>
      <c r="RL50" s="201"/>
      <c r="RM50" s="201"/>
      <c r="RN50" s="201"/>
      <c r="RO50" s="201"/>
      <c r="RP50" s="201"/>
      <c r="RQ50" s="201"/>
      <c r="RR50" s="201"/>
      <c r="RS50" s="201"/>
      <c r="RT50" s="201"/>
      <c r="RU50" s="201"/>
      <c r="RV50" s="201"/>
      <c r="RW50" s="201"/>
      <c r="RX50" s="201"/>
      <c r="RY50" s="201"/>
      <c r="RZ50" s="201"/>
      <c r="SA50" s="201"/>
      <c r="SB50" s="201"/>
      <c r="SC50" s="201"/>
      <c r="SD50" s="201"/>
      <c r="SE50" s="201"/>
      <c r="SF50" s="201"/>
      <c r="SG50" s="201"/>
      <c r="SH50" s="201"/>
      <c r="SI50" s="201"/>
      <c r="SJ50" s="201"/>
      <c r="SK50" s="201"/>
      <c r="SL50" s="201"/>
      <c r="SM50" s="201"/>
      <c r="SN50" s="201"/>
      <c r="SO50" s="201"/>
      <c r="SP50" s="201"/>
      <c r="SQ50" s="201"/>
      <c r="SR50" s="201"/>
      <c r="SS50" s="201"/>
      <c r="ST50" s="201"/>
      <c r="SU50" s="201"/>
      <c r="SV50" s="201"/>
      <c r="SW50" s="201"/>
      <c r="SX50" s="201"/>
      <c r="SY50" s="201"/>
      <c r="SZ50" s="201"/>
      <c r="TA50" s="201"/>
      <c r="TB50" s="201"/>
      <c r="TC50" s="201"/>
      <c r="TD50" s="201"/>
      <c r="TE50" s="201"/>
      <c r="TF50" s="201"/>
      <c r="TG50" s="201"/>
      <c r="TH50" s="201"/>
      <c r="TI50" s="201"/>
      <c r="TJ50" s="201"/>
      <c r="TK50" s="201"/>
      <c r="TL50" s="201"/>
      <c r="TM50" s="201"/>
      <c r="TN50" s="201"/>
      <c r="TO50" s="201"/>
      <c r="TP50" s="201"/>
      <c r="TQ50" s="201"/>
      <c r="TR50" s="201"/>
      <c r="TS50" s="201"/>
      <c r="TT50" s="201"/>
      <c r="TU50" s="201"/>
      <c r="TV50" s="201"/>
      <c r="TW50" s="201"/>
      <c r="TX50" s="201"/>
      <c r="TY50" s="201"/>
      <c r="TZ50" s="201"/>
      <c r="UA50" s="201"/>
      <c r="UB50" s="201"/>
      <c r="UC50" s="201"/>
      <c r="UD50" s="201"/>
      <c r="UE50" s="201"/>
      <c r="UF50" s="201"/>
      <c r="UG50" s="201"/>
      <c r="UH50" s="201"/>
      <c r="UI50" s="201"/>
      <c r="UJ50" s="201"/>
      <c r="UK50" s="201"/>
      <c r="UL50" s="201"/>
      <c r="UM50" s="201"/>
      <c r="UN50" s="201"/>
      <c r="UO50" s="201"/>
      <c r="UP50" s="201"/>
      <c r="UQ50" s="201"/>
      <c r="UR50" s="201"/>
      <c r="US50" s="201"/>
      <c r="UT50" s="201"/>
      <c r="UU50" s="201"/>
      <c r="UV50" s="201"/>
      <c r="UW50" s="201"/>
      <c r="UX50" s="201"/>
      <c r="UY50" s="201"/>
      <c r="UZ50" s="201"/>
      <c r="VA50" s="201"/>
      <c r="VB50" s="201"/>
      <c r="VC50" s="201"/>
      <c r="VD50" s="201"/>
      <c r="VE50" s="201"/>
      <c r="VF50" s="201"/>
      <c r="VG50" s="201"/>
      <c r="VH50" s="201"/>
      <c r="VI50" s="201"/>
      <c r="VJ50" s="201"/>
      <c r="VK50" s="201"/>
      <c r="VL50" s="201"/>
      <c r="VM50" s="201"/>
      <c r="VN50" s="201"/>
      <c r="VO50" s="201"/>
      <c r="VP50" s="201"/>
      <c r="VQ50" s="201"/>
      <c r="VR50" s="201"/>
      <c r="VS50" s="201"/>
      <c r="VT50" s="201"/>
      <c r="VU50" s="201"/>
      <c r="VV50" s="201"/>
      <c r="VW50" s="201"/>
      <c r="VX50" s="201"/>
      <c r="VY50" s="201"/>
      <c r="VZ50" s="201"/>
      <c r="WA50" s="201"/>
      <c r="WB50" s="201"/>
      <c r="WC50" s="201"/>
      <c r="WD50" s="201"/>
      <c r="WE50" s="201"/>
      <c r="WF50" s="201"/>
      <c r="WG50" s="201"/>
      <c r="WH50" s="201"/>
      <c r="WI50" s="201"/>
      <c r="WJ50" s="201"/>
      <c r="WK50" s="201"/>
      <c r="WL50" s="201"/>
      <c r="WM50" s="201"/>
      <c r="WN50" s="201"/>
      <c r="WO50" s="201"/>
      <c r="WP50" s="201"/>
      <c r="WQ50" s="201"/>
      <c r="WR50" s="201"/>
      <c r="WS50" s="201"/>
      <c r="WT50" s="201"/>
      <c r="WU50" s="201"/>
      <c r="WV50" s="201"/>
      <c r="WW50" s="201"/>
      <c r="WX50" s="201"/>
      <c r="WY50" s="201"/>
      <c r="WZ50" s="201"/>
      <c r="XA50" s="201"/>
      <c r="XB50" s="201"/>
      <c r="XC50" s="201"/>
      <c r="XD50" s="201"/>
      <c r="XE50" s="201"/>
      <c r="XF50" s="201"/>
      <c r="XG50" s="201"/>
      <c r="XH50" s="201"/>
      <c r="XI50" s="201"/>
      <c r="XJ50" s="201"/>
      <c r="XK50" s="201"/>
      <c r="XL50" s="201"/>
      <c r="XM50" s="201"/>
      <c r="XN50" s="201"/>
      <c r="XO50" s="201"/>
      <c r="XP50" s="201"/>
      <c r="XQ50" s="201"/>
      <c r="XR50" s="201"/>
      <c r="XS50" s="201"/>
      <c r="XT50" s="201"/>
      <c r="XU50" s="201"/>
      <c r="XV50" s="201"/>
      <c r="XW50" s="201"/>
      <c r="XX50" s="201"/>
      <c r="XY50" s="201"/>
      <c r="XZ50" s="201"/>
      <c r="YA50" s="201"/>
      <c r="YB50" s="201"/>
      <c r="YC50" s="201"/>
      <c r="YD50" s="201"/>
      <c r="YE50" s="201"/>
      <c r="YF50" s="201"/>
      <c r="YG50" s="201"/>
      <c r="YH50" s="201"/>
      <c r="YI50" s="201"/>
      <c r="YJ50" s="201"/>
      <c r="YK50" s="201"/>
      <c r="YL50" s="201"/>
      <c r="YM50" s="201"/>
      <c r="YN50" s="201"/>
      <c r="YO50" s="201"/>
      <c r="YP50" s="201"/>
      <c r="YQ50" s="201"/>
      <c r="YR50" s="201"/>
      <c r="YS50" s="201"/>
      <c r="YT50" s="201"/>
      <c r="YU50" s="201"/>
      <c r="YV50" s="201"/>
      <c r="YW50" s="201"/>
      <c r="YX50" s="201"/>
      <c r="YY50" s="201"/>
      <c r="YZ50" s="201"/>
      <c r="ZA50" s="201"/>
      <c r="ZB50" s="201"/>
      <c r="ZC50" s="201"/>
      <c r="ZD50" s="201"/>
      <c r="ZE50" s="201"/>
      <c r="ZF50" s="201"/>
      <c r="ZG50" s="201"/>
      <c r="ZH50" s="201"/>
      <c r="ZI50" s="201"/>
      <c r="ZJ50" s="201"/>
      <c r="ZK50" s="201"/>
      <c r="ZL50" s="201"/>
      <c r="ZM50" s="201"/>
      <c r="ZN50" s="201"/>
      <c r="ZO50" s="201"/>
      <c r="ZP50" s="201"/>
      <c r="ZQ50" s="201"/>
      <c r="ZR50" s="201"/>
      <c r="ZS50" s="201"/>
      <c r="ZT50" s="201"/>
      <c r="ZU50" s="201"/>
      <c r="ZV50" s="201"/>
      <c r="ZW50" s="201"/>
      <c r="ZX50" s="201"/>
      <c r="ZY50" s="201"/>
      <c r="ZZ50" s="201"/>
      <c r="AAA50" s="201"/>
    </row>
    <row r="51" spans="1:703" s="98" customFormat="1" ht="21" customHeight="1">
      <c r="A51" s="201"/>
      <c r="C51" s="972" t="s">
        <v>446</v>
      </c>
      <c r="D51" s="972"/>
      <c r="E51" s="972"/>
      <c r="F51" s="98" t="s">
        <v>447</v>
      </c>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c r="GE51" s="201"/>
      <c r="GF51" s="201"/>
      <c r="GG51" s="201"/>
      <c r="GH51" s="201"/>
      <c r="GI51" s="201"/>
      <c r="GJ51" s="201"/>
      <c r="GK51" s="201"/>
      <c r="GL51" s="201"/>
      <c r="GM51" s="201"/>
      <c r="GN51" s="201"/>
      <c r="GO51" s="201"/>
      <c r="GP51" s="201"/>
      <c r="GQ51" s="201"/>
      <c r="GR51" s="201"/>
      <c r="GS51" s="201"/>
      <c r="GT51" s="201"/>
      <c r="GU51" s="201"/>
      <c r="GV51" s="201"/>
      <c r="GW51" s="201"/>
      <c r="GX51" s="201"/>
      <c r="GY51" s="201"/>
      <c r="GZ51" s="201"/>
      <c r="HA51" s="201"/>
      <c r="HB51" s="201"/>
      <c r="HC51" s="201"/>
      <c r="HD51" s="201"/>
      <c r="HE51" s="201"/>
      <c r="HF51" s="201"/>
      <c r="HG51" s="201"/>
      <c r="HH51" s="201"/>
      <c r="HI51" s="201"/>
      <c r="HJ51" s="201"/>
      <c r="HK51" s="201"/>
      <c r="HL51" s="201"/>
      <c r="HM51" s="201"/>
      <c r="HN51" s="201"/>
      <c r="HO51" s="201"/>
      <c r="HP51" s="201"/>
      <c r="HQ51" s="201"/>
      <c r="HR51" s="201"/>
      <c r="HS51" s="201"/>
      <c r="HT51" s="201"/>
      <c r="HU51" s="201"/>
      <c r="HV51" s="201"/>
      <c r="HW51" s="201"/>
      <c r="HX51" s="201"/>
      <c r="HY51" s="201"/>
      <c r="HZ51" s="201"/>
      <c r="IA51" s="201"/>
      <c r="IB51" s="201"/>
      <c r="IC51" s="201"/>
      <c r="ID51" s="201"/>
      <c r="IE51" s="201"/>
      <c r="IF51" s="201"/>
      <c r="IG51" s="201"/>
      <c r="IH51" s="201"/>
      <c r="II51" s="201"/>
      <c r="IJ51" s="201"/>
      <c r="IK51" s="201"/>
      <c r="IL51" s="201"/>
      <c r="IM51" s="201"/>
      <c r="IN51" s="201"/>
      <c r="IO51" s="201"/>
      <c r="IP51" s="201"/>
      <c r="IQ51" s="201"/>
      <c r="IR51" s="201"/>
      <c r="IS51" s="201"/>
      <c r="IT51" s="201"/>
      <c r="IU51" s="201"/>
      <c r="IV51" s="201"/>
      <c r="IW51" s="201"/>
      <c r="IX51" s="201"/>
      <c r="IY51" s="201"/>
      <c r="IZ51" s="201"/>
      <c r="JA51" s="201"/>
      <c r="JB51" s="201"/>
      <c r="JC51" s="201"/>
      <c r="JD51" s="201"/>
      <c r="JE51" s="201"/>
      <c r="JF51" s="201"/>
      <c r="JG51" s="201"/>
      <c r="JH51" s="201"/>
      <c r="JI51" s="201"/>
      <c r="JJ51" s="201"/>
      <c r="JK51" s="201"/>
      <c r="JL51" s="201"/>
      <c r="JM51" s="201"/>
      <c r="JN51" s="201"/>
      <c r="JO51" s="201"/>
      <c r="JP51" s="201"/>
      <c r="JQ51" s="201"/>
      <c r="JR51" s="201"/>
      <c r="JS51" s="201"/>
      <c r="JT51" s="201"/>
      <c r="JU51" s="201"/>
      <c r="JV51" s="201"/>
      <c r="JW51" s="201"/>
      <c r="JX51" s="201"/>
      <c r="JY51" s="201"/>
      <c r="JZ51" s="201"/>
      <c r="KA51" s="201"/>
      <c r="KB51" s="201"/>
      <c r="KC51" s="201"/>
      <c r="KD51" s="201"/>
      <c r="KE51" s="201"/>
      <c r="KF51" s="201"/>
      <c r="KG51" s="201"/>
      <c r="KH51" s="201"/>
      <c r="KI51" s="201"/>
      <c r="KJ51" s="201"/>
      <c r="KK51" s="201"/>
      <c r="KL51" s="201"/>
      <c r="KM51" s="201"/>
      <c r="KN51" s="201"/>
      <c r="KO51" s="201"/>
      <c r="KP51" s="201"/>
      <c r="KQ51" s="201"/>
      <c r="KR51" s="201"/>
      <c r="KS51" s="201"/>
      <c r="KT51" s="201"/>
      <c r="KU51" s="201"/>
      <c r="KV51" s="201"/>
      <c r="KW51" s="201"/>
      <c r="KX51" s="201"/>
      <c r="KY51" s="201"/>
      <c r="KZ51" s="201"/>
      <c r="LA51" s="201"/>
      <c r="LB51" s="201"/>
      <c r="LC51" s="201"/>
      <c r="LD51" s="201"/>
      <c r="LE51" s="201"/>
      <c r="LF51" s="201"/>
      <c r="LG51" s="201"/>
      <c r="LH51" s="201"/>
      <c r="LI51" s="201"/>
      <c r="LJ51" s="201"/>
      <c r="LK51" s="201"/>
      <c r="LL51" s="201"/>
      <c r="LM51" s="201"/>
      <c r="LN51" s="201"/>
      <c r="LO51" s="201"/>
      <c r="LP51" s="201"/>
      <c r="LQ51" s="201"/>
      <c r="LR51" s="201"/>
      <c r="LS51" s="201"/>
      <c r="LT51" s="201"/>
      <c r="LU51" s="201"/>
      <c r="LV51" s="201"/>
      <c r="LW51" s="201"/>
      <c r="LX51" s="201"/>
      <c r="LY51" s="201"/>
      <c r="LZ51" s="201"/>
      <c r="MA51" s="201"/>
      <c r="MB51" s="201"/>
      <c r="MC51" s="201"/>
      <c r="MD51" s="201"/>
      <c r="ME51" s="201"/>
      <c r="MF51" s="201"/>
      <c r="MG51" s="201"/>
      <c r="MH51" s="201"/>
      <c r="MI51" s="201"/>
      <c r="MJ51" s="201"/>
      <c r="MK51" s="201"/>
      <c r="ML51" s="201"/>
      <c r="MM51" s="201"/>
      <c r="MN51" s="201"/>
      <c r="MO51" s="201"/>
      <c r="MP51" s="201"/>
      <c r="MQ51" s="201"/>
      <c r="MR51" s="201"/>
      <c r="MS51" s="201"/>
      <c r="MT51" s="201"/>
      <c r="MU51" s="201"/>
      <c r="MV51" s="201"/>
      <c r="MW51" s="201"/>
      <c r="MX51" s="201"/>
      <c r="MY51" s="201"/>
      <c r="MZ51" s="201"/>
      <c r="NA51" s="201"/>
      <c r="NB51" s="201"/>
      <c r="NC51" s="201"/>
      <c r="ND51" s="201"/>
      <c r="NE51" s="201"/>
      <c r="NF51" s="201"/>
      <c r="NG51" s="201"/>
      <c r="NH51" s="201"/>
      <c r="NI51" s="201"/>
      <c r="NJ51" s="201"/>
      <c r="NK51" s="201"/>
      <c r="NL51" s="201"/>
      <c r="NM51" s="201"/>
      <c r="NN51" s="201"/>
      <c r="NO51" s="201"/>
      <c r="NP51" s="201"/>
      <c r="NQ51" s="201"/>
      <c r="NR51" s="201"/>
      <c r="NS51" s="201"/>
      <c r="NT51" s="201"/>
      <c r="NU51" s="201"/>
      <c r="NV51" s="201"/>
      <c r="NW51" s="201"/>
      <c r="NX51" s="201"/>
      <c r="NY51" s="201"/>
      <c r="NZ51" s="201"/>
      <c r="OA51" s="201"/>
      <c r="OB51" s="201"/>
      <c r="OC51" s="201"/>
      <c r="OD51" s="201"/>
      <c r="OE51" s="201"/>
      <c r="OF51" s="201"/>
      <c r="OG51" s="201"/>
      <c r="OH51" s="201"/>
      <c r="OI51" s="201"/>
      <c r="OJ51" s="201"/>
      <c r="OK51" s="201"/>
      <c r="OL51" s="201"/>
      <c r="OM51" s="201"/>
      <c r="ON51" s="201"/>
      <c r="OO51" s="201"/>
      <c r="OP51" s="201"/>
      <c r="OQ51" s="201"/>
      <c r="OR51" s="201"/>
      <c r="OS51" s="201"/>
      <c r="OT51" s="201"/>
      <c r="OU51" s="201"/>
      <c r="OV51" s="201"/>
      <c r="OW51" s="201"/>
      <c r="OX51" s="201"/>
      <c r="OY51" s="201"/>
      <c r="OZ51" s="201"/>
      <c r="PA51" s="201"/>
      <c r="PB51" s="201"/>
      <c r="PC51" s="201"/>
      <c r="PD51" s="201"/>
      <c r="PE51" s="201"/>
      <c r="PF51" s="201"/>
      <c r="PG51" s="201"/>
      <c r="PH51" s="201"/>
      <c r="PI51" s="201"/>
      <c r="PJ51" s="201"/>
      <c r="PK51" s="201"/>
      <c r="PL51" s="201"/>
      <c r="PM51" s="201"/>
      <c r="PN51" s="201"/>
      <c r="PO51" s="201"/>
      <c r="PP51" s="201"/>
      <c r="PQ51" s="201"/>
      <c r="PR51" s="201"/>
      <c r="PS51" s="201"/>
      <c r="PT51" s="201"/>
      <c r="PU51" s="201"/>
      <c r="PV51" s="201"/>
      <c r="PW51" s="201"/>
      <c r="PX51" s="201"/>
      <c r="PY51" s="201"/>
      <c r="PZ51" s="201"/>
      <c r="QA51" s="201"/>
      <c r="QB51" s="201"/>
      <c r="QC51" s="201"/>
      <c r="QD51" s="201"/>
      <c r="QE51" s="201"/>
      <c r="QF51" s="201"/>
      <c r="QG51" s="201"/>
      <c r="QH51" s="201"/>
      <c r="QI51" s="201"/>
      <c r="QJ51" s="201"/>
      <c r="QK51" s="201"/>
      <c r="QL51" s="201"/>
      <c r="QM51" s="201"/>
      <c r="QN51" s="201"/>
      <c r="QO51" s="201"/>
      <c r="QP51" s="201"/>
      <c r="QQ51" s="201"/>
      <c r="QR51" s="201"/>
      <c r="QS51" s="201"/>
      <c r="QT51" s="201"/>
      <c r="QU51" s="201"/>
      <c r="QV51" s="201"/>
      <c r="QW51" s="201"/>
      <c r="QX51" s="201"/>
      <c r="QY51" s="201"/>
      <c r="QZ51" s="201"/>
      <c r="RA51" s="201"/>
      <c r="RB51" s="201"/>
      <c r="RC51" s="201"/>
      <c r="RD51" s="201"/>
      <c r="RE51" s="201"/>
      <c r="RF51" s="201"/>
      <c r="RG51" s="201"/>
      <c r="RH51" s="201"/>
      <c r="RI51" s="201"/>
      <c r="RJ51" s="201"/>
      <c r="RK51" s="201"/>
      <c r="RL51" s="201"/>
      <c r="RM51" s="201"/>
      <c r="RN51" s="201"/>
      <c r="RO51" s="201"/>
      <c r="RP51" s="201"/>
      <c r="RQ51" s="201"/>
      <c r="RR51" s="201"/>
      <c r="RS51" s="201"/>
      <c r="RT51" s="201"/>
      <c r="RU51" s="201"/>
      <c r="RV51" s="201"/>
      <c r="RW51" s="201"/>
      <c r="RX51" s="201"/>
      <c r="RY51" s="201"/>
      <c r="RZ51" s="201"/>
      <c r="SA51" s="201"/>
      <c r="SB51" s="201"/>
      <c r="SC51" s="201"/>
      <c r="SD51" s="201"/>
      <c r="SE51" s="201"/>
      <c r="SF51" s="201"/>
      <c r="SG51" s="201"/>
      <c r="SH51" s="201"/>
      <c r="SI51" s="201"/>
      <c r="SJ51" s="201"/>
      <c r="SK51" s="201"/>
      <c r="SL51" s="201"/>
      <c r="SM51" s="201"/>
      <c r="SN51" s="201"/>
      <c r="SO51" s="201"/>
      <c r="SP51" s="201"/>
      <c r="SQ51" s="201"/>
      <c r="SR51" s="201"/>
      <c r="SS51" s="201"/>
      <c r="ST51" s="201"/>
      <c r="SU51" s="201"/>
      <c r="SV51" s="201"/>
      <c r="SW51" s="201"/>
      <c r="SX51" s="201"/>
      <c r="SY51" s="201"/>
      <c r="SZ51" s="201"/>
      <c r="TA51" s="201"/>
      <c r="TB51" s="201"/>
      <c r="TC51" s="201"/>
      <c r="TD51" s="201"/>
      <c r="TE51" s="201"/>
      <c r="TF51" s="201"/>
      <c r="TG51" s="201"/>
      <c r="TH51" s="201"/>
      <c r="TI51" s="201"/>
      <c r="TJ51" s="201"/>
      <c r="TK51" s="201"/>
      <c r="TL51" s="201"/>
      <c r="TM51" s="201"/>
      <c r="TN51" s="201"/>
      <c r="TO51" s="201"/>
      <c r="TP51" s="201"/>
      <c r="TQ51" s="201"/>
      <c r="TR51" s="201"/>
      <c r="TS51" s="201"/>
      <c r="TT51" s="201"/>
      <c r="TU51" s="201"/>
      <c r="TV51" s="201"/>
      <c r="TW51" s="201"/>
      <c r="TX51" s="201"/>
      <c r="TY51" s="201"/>
      <c r="TZ51" s="201"/>
      <c r="UA51" s="201"/>
      <c r="UB51" s="201"/>
      <c r="UC51" s="201"/>
      <c r="UD51" s="201"/>
      <c r="UE51" s="201"/>
      <c r="UF51" s="201"/>
      <c r="UG51" s="201"/>
      <c r="UH51" s="201"/>
      <c r="UI51" s="201"/>
      <c r="UJ51" s="201"/>
      <c r="UK51" s="201"/>
      <c r="UL51" s="201"/>
      <c r="UM51" s="201"/>
      <c r="UN51" s="201"/>
      <c r="UO51" s="201"/>
      <c r="UP51" s="201"/>
      <c r="UQ51" s="201"/>
      <c r="UR51" s="201"/>
      <c r="US51" s="201"/>
      <c r="UT51" s="201"/>
      <c r="UU51" s="201"/>
      <c r="UV51" s="201"/>
      <c r="UW51" s="201"/>
      <c r="UX51" s="201"/>
      <c r="UY51" s="201"/>
      <c r="UZ51" s="201"/>
      <c r="VA51" s="201"/>
      <c r="VB51" s="201"/>
      <c r="VC51" s="201"/>
      <c r="VD51" s="201"/>
      <c r="VE51" s="201"/>
      <c r="VF51" s="201"/>
      <c r="VG51" s="201"/>
      <c r="VH51" s="201"/>
      <c r="VI51" s="201"/>
      <c r="VJ51" s="201"/>
      <c r="VK51" s="201"/>
      <c r="VL51" s="201"/>
      <c r="VM51" s="201"/>
      <c r="VN51" s="201"/>
      <c r="VO51" s="201"/>
      <c r="VP51" s="201"/>
      <c r="VQ51" s="201"/>
      <c r="VR51" s="201"/>
      <c r="VS51" s="201"/>
      <c r="VT51" s="201"/>
      <c r="VU51" s="201"/>
      <c r="VV51" s="201"/>
      <c r="VW51" s="201"/>
      <c r="VX51" s="201"/>
      <c r="VY51" s="201"/>
      <c r="VZ51" s="201"/>
      <c r="WA51" s="201"/>
      <c r="WB51" s="201"/>
      <c r="WC51" s="201"/>
      <c r="WD51" s="201"/>
      <c r="WE51" s="201"/>
      <c r="WF51" s="201"/>
      <c r="WG51" s="201"/>
      <c r="WH51" s="201"/>
      <c r="WI51" s="201"/>
      <c r="WJ51" s="201"/>
      <c r="WK51" s="201"/>
      <c r="WL51" s="201"/>
      <c r="WM51" s="201"/>
      <c r="WN51" s="201"/>
      <c r="WO51" s="201"/>
      <c r="WP51" s="201"/>
      <c r="WQ51" s="201"/>
      <c r="WR51" s="201"/>
      <c r="WS51" s="201"/>
      <c r="WT51" s="201"/>
      <c r="WU51" s="201"/>
      <c r="WV51" s="201"/>
      <c r="WW51" s="201"/>
      <c r="WX51" s="201"/>
      <c r="WY51" s="201"/>
      <c r="WZ51" s="201"/>
      <c r="XA51" s="201"/>
      <c r="XB51" s="201"/>
      <c r="XC51" s="201"/>
      <c r="XD51" s="201"/>
      <c r="XE51" s="201"/>
      <c r="XF51" s="201"/>
      <c r="XG51" s="201"/>
      <c r="XH51" s="201"/>
      <c r="XI51" s="201"/>
      <c r="XJ51" s="201"/>
      <c r="XK51" s="201"/>
      <c r="XL51" s="201"/>
      <c r="XM51" s="201"/>
      <c r="XN51" s="201"/>
      <c r="XO51" s="201"/>
      <c r="XP51" s="201"/>
      <c r="XQ51" s="201"/>
      <c r="XR51" s="201"/>
      <c r="XS51" s="201"/>
      <c r="XT51" s="201"/>
      <c r="XU51" s="201"/>
      <c r="XV51" s="201"/>
      <c r="XW51" s="201"/>
      <c r="XX51" s="201"/>
      <c r="XY51" s="201"/>
      <c r="XZ51" s="201"/>
      <c r="YA51" s="201"/>
      <c r="YB51" s="201"/>
      <c r="YC51" s="201"/>
      <c r="YD51" s="201"/>
      <c r="YE51" s="201"/>
      <c r="YF51" s="201"/>
      <c r="YG51" s="201"/>
      <c r="YH51" s="201"/>
      <c r="YI51" s="201"/>
      <c r="YJ51" s="201"/>
      <c r="YK51" s="201"/>
      <c r="YL51" s="201"/>
      <c r="YM51" s="201"/>
      <c r="YN51" s="201"/>
      <c r="YO51" s="201"/>
      <c r="YP51" s="201"/>
      <c r="YQ51" s="201"/>
      <c r="YR51" s="201"/>
      <c r="YS51" s="201"/>
      <c r="YT51" s="201"/>
      <c r="YU51" s="201"/>
      <c r="YV51" s="201"/>
      <c r="YW51" s="201"/>
      <c r="YX51" s="201"/>
      <c r="YY51" s="201"/>
      <c r="YZ51" s="201"/>
      <c r="ZA51" s="201"/>
      <c r="ZB51" s="201"/>
      <c r="ZC51" s="201"/>
      <c r="ZD51" s="201"/>
      <c r="ZE51" s="201"/>
      <c r="ZF51" s="201"/>
      <c r="ZG51" s="201"/>
      <c r="ZH51" s="201"/>
      <c r="ZI51" s="201"/>
      <c r="ZJ51" s="201"/>
      <c r="ZK51" s="201"/>
      <c r="ZL51" s="201"/>
      <c r="ZM51" s="201"/>
      <c r="ZN51" s="201"/>
      <c r="ZO51" s="201"/>
      <c r="ZP51" s="201"/>
      <c r="ZQ51" s="201"/>
      <c r="ZR51" s="201"/>
      <c r="ZS51" s="201"/>
      <c r="ZT51" s="201"/>
      <c r="ZU51" s="201"/>
      <c r="ZV51" s="201"/>
      <c r="ZW51" s="201"/>
      <c r="ZX51" s="201"/>
      <c r="ZY51" s="201"/>
      <c r="ZZ51" s="201"/>
      <c r="AAA51" s="201"/>
    </row>
    <row r="52" spans="1:703" s="98" customFormat="1" ht="21" customHeight="1">
      <c r="A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c r="EX52" s="201"/>
      <c r="EY52" s="201"/>
      <c r="EZ52" s="201"/>
      <c r="FA52" s="201"/>
      <c r="FB52" s="201"/>
      <c r="FC52" s="201"/>
      <c r="FD52" s="201"/>
      <c r="FE52" s="201"/>
      <c r="FF52" s="201"/>
      <c r="FG52" s="201"/>
      <c r="FH52" s="201"/>
      <c r="FI52" s="201"/>
      <c r="FJ52" s="201"/>
      <c r="FK52" s="201"/>
      <c r="FL52" s="201"/>
      <c r="FM52" s="201"/>
      <c r="FN52" s="201"/>
      <c r="FO52" s="201"/>
      <c r="FP52" s="201"/>
      <c r="FQ52" s="201"/>
      <c r="FR52" s="201"/>
      <c r="FS52" s="201"/>
      <c r="FT52" s="201"/>
      <c r="FU52" s="201"/>
      <c r="FV52" s="201"/>
      <c r="FW52" s="201"/>
      <c r="FX52" s="201"/>
      <c r="FY52" s="201"/>
      <c r="FZ52" s="201"/>
      <c r="GA52" s="201"/>
      <c r="GB52" s="201"/>
      <c r="GC52" s="201"/>
      <c r="GD52" s="201"/>
      <c r="GE52" s="201"/>
      <c r="GF52" s="201"/>
      <c r="GG52" s="201"/>
      <c r="GH52" s="201"/>
      <c r="GI52" s="201"/>
      <c r="GJ52" s="201"/>
      <c r="GK52" s="201"/>
      <c r="GL52" s="201"/>
      <c r="GM52" s="201"/>
      <c r="GN52" s="201"/>
      <c r="GO52" s="201"/>
      <c r="GP52" s="201"/>
      <c r="GQ52" s="201"/>
      <c r="GR52" s="201"/>
      <c r="GS52" s="201"/>
      <c r="GT52" s="201"/>
      <c r="GU52" s="201"/>
      <c r="GV52" s="201"/>
      <c r="GW52" s="201"/>
      <c r="GX52" s="201"/>
      <c r="GY52" s="201"/>
      <c r="GZ52" s="201"/>
      <c r="HA52" s="201"/>
      <c r="HB52" s="201"/>
      <c r="HC52" s="201"/>
      <c r="HD52" s="201"/>
      <c r="HE52" s="201"/>
      <c r="HF52" s="201"/>
      <c r="HG52" s="201"/>
      <c r="HH52" s="201"/>
      <c r="HI52" s="201"/>
      <c r="HJ52" s="201"/>
      <c r="HK52" s="201"/>
      <c r="HL52" s="201"/>
      <c r="HM52" s="201"/>
      <c r="HN52" s="201"/>
      <c r="HO52" s="201"/>
      <c r="HP52" s="201"/>
      <c r="HQ52" s="201"/>
      <c r="HR52" s="201"/>
      <c r="HS52" s="201"/>
      <c r="HT52" s="201"/>
      <c r="HU52" s="201"/>
      <c r="HV52" s="201"/>
      <c r="HW52" s="201"/>
      <c r="HX52" s="201"/>
      <c r="HY52" s="201"/>
      <c r="HZ52" s="201"/>
      <c r="IA52" s="201"/>
      <c r="IB52" s="201"/>
      <c r="IC52" s="201"/>
      <c r="ID52" s="201"/>
      <c r="IE52" s="201"/>
      <c r="IF52" s="201"/>
      <c r="IG52" s="201"/>
      <c r="IH52" s="201"/>
      <c r="II52" s="201"/>
      <c r="IJ52" s="201"/>
      <c r="IK52" s="201"/>
      <c r="IL52" s="201"/>
      <c r="IM52" s="201"/>
      <c r="IN52" s="201"/>
      <c r="IO52" s="201"/>
      <c r="IP52" s="201"/>
      <c r="IQ52" s="201"/>
      <c r="IR52" s="201"/>
      <c r="IS52" s="201"/>
      <c r="IT52" s="201"/>
      <c r="IU52" s="201"/>
      <c r="IV52" s="201"/>
      <c r="IW52" s="201"/>
      <c r="IX52" s="201"/>
      <c r="IY52" s="201"/>
      <c r="IZ52" s="201"/>
      <c r="JA52" s="201"/>
      <c r="JB52" s="201"/>
      <c r="JC52" s="201"/>
      <c r="JD52" s="201"/>
      <c r="JE52" s="201"/>
      <c r="JF52" s="201"/>
      <c r="JG52" s="201"/>
      <c r="JH52" s="201"/>
      <c r="JI52" s="201"/>
      <c r="JJ52" s="201"/>
      <c r="JK52" s="201"/>
      <c r="JL52" s="201"/>
      <c r="JM52" s="201"/>
      <c r="JN52" s="201"/>
      <c r="JO52" s="201"/>
      <c r="JP52" s="201"/>
      <c r="JQ52" s="201"/>
      <c r="JR52" s="201"/>
      <c r="JS52" s="201"/>
      <c r="JT52" s="201"/>
      <c r="JU52" s="201"/>
      <c r="JV52" s="201"/>
      <c r="JW52" s="201"/>
      <c r="JX52" s="201"/>
      <c r="JY52" s="201"/>
      <c r="JZ52" s="201"/>
      <c r="KA52" s="201"/>
      <c r="KB52" s="201"/>
      <c r="KC52" s="201"/>
      <c r="KD52" s="201"/>
      <c r="KE52" s="201"/>
      <c r="KF52" s="201"/>
      <c r="KG52" s="201"/>
      <c r="KH52" s="201"/>
      <c r="KI52" s="201"/>
      <c r="KJ52" s="201"/>
      <c r="KK52" s="201"/>
      <c r="KL52" s="201"/>
      <c r="KM52" s="201"/>
      <c r="KN52" s="201"/>
      <c r="KO52" s="201"/>
      <c r="KP52" s="201"/>
      <c r="KQ52" s="201"/>
      <c r="KR52" s="201"/>
      <c r="KS52" s="201"/>
      <c r="KT52" s="201"/>
      <c r="KU52" s="201"/>
      <c r="KV52" s="201"/>
      <c r="KW52" s="201"/>
      <c r="KX52" s="201"/>
      <c r="KY52" s="201"/>
      <c r="KZ52" s="201"/>
      <c r="LA52" s="201"/>
      <c r="LB52" s="201"/>
      <c r="LC52" s="201"/>
      <c r="LD52" s="201"/>
      <c r="LE52" s="201"/>
      <c r="LF52" s="201"/>
      <c r="LG52" s="201"/>
      <c r="LH52" s="201"/>
      <c r="LI52" s="201"/>
      <c r="LJ52" s="201"/>
      <c r="LK52" s="201"/>
      <c r="LL52" s="201"/>
      <c r="LM52" s="201"/>
      <c r="LN52" s="201"/>
      <c r="LO52" s="201"/>
      <c r="LP52" s="201"/>
      <c r="LQ52" s="201"/>
      <c r="LR52" s="201"/>
      <c r="LS52" s="201"/>
      <c r="LT52" s="201"/>
      <c r="LU52" s="201"/>
      <c r="LV52" s="201"/>
      <c r="LW52" s="201"/>
      <c r="LX52" s="201"/>
      <c r="LY52" s="201"/>
      <c r="LZ52" s="201"/>
      <c r="MA52" s="201"/>
      <c r="MB52" s="201"/>
      <c r="MC52" s="201"/>
      <c r="MD52" s="201"/>
      <c r="ME52" s="201"/>
      <c r="MF52" s="201"/>
      <c r="MG52" s="201"/>
      <c r="MH52" s="201"/>
      <c r="MI52" s="201"/>
      <c r="MJ52" s="201"/>
      <c r="MK52" s="201"/>
      <c r="ML52" s="201"/>
      <c r="MM52" s="201"/>
      <c r="MN52" s="201"/>
      <c r="MO52" s="201"/>
      <c r="MP52" s="201"/>
      <c r="MQ52" s="201"/>
      <c r="MR52" s="201"/>
      <c r="MS52" s="201"/>
      <c r="MT52" s="201"/>
      <c r="MU52" s="201"/>
      <c r="MV52" s="201"/>
      <c r="MW52" s="201"/>
      <c r="MX52" s="201"/>
      <c r="MY52" s="201"/>
      <c r="MZ52" s="201"/>
      <c r="NA52" s="201"/>
      <c r="NB52" s="201"/>
      <c r="NC52" s="201"/>
      <c r="ND52" s="201"/>
      <c r="NE52" s="201"/>
      <c r="NF52" s="201"/>
      <c r="NG52" s="201"/>
      <c r="NH52" s="201"/>
      <c r="NI52" s="201"/>
      <c r="NJ52" s="201"/>
      <c r="NK52" s="201"/>
      <c r="NL52" s="201"/>
      <c r="NM52" s="201"/>
      <c r="NN52" s="201"/>
      <c r="NO52" s="201"/>
      <c r="NP52" s="201"/>
      <c r="NQ52" s="201"/>
      <c r="NR52" s="201"/>
      <c r="NS52" s="201"/>
      <c r="NT52" s="201"/>
      <c r="NU52" s="201"/>
      <c r="NV52" s="201"/>
      <c r="NW52" s="201"/>
      <c r="NX52" s="201"/>
      <c r="NY52" s="201"/>
      <c r="NZ52" s="201"/>
      <c r="OA52" s="201"/>
      <c r="OB52" s="201"/>
      <c r="OC52" s="201"/>
      <c r="OD52" s="201"/>
      <c r="OE52" s="201"/>
      <c r="OF52" s="201"/>
      <c r="OG52" s="201"/>
      <c r="OH52" s="201"/>
      <c r="OI52" s="201"/>
      <c r="OJ52" s="201"/>
      <c r="OK52" s="201"/>
      <c r="OL52" s="201"/>
      <c r="OM52" s="201"/>
      <c r="ON52" s="201"/>
      <c r="OO52" s="201"/>
      <c r="OP52" s="201"/>
      <c r="OQ52" s="201"/>
      <c r="OR52" s="201"/>
      <c r="OS52" s="201"/>
      <c r="OT52" s="201"/>
      <c r="OU52" s="201"/>
      <c r="OV52" s="201"/>
      <c r="OW52" s="201"/>
      <c r="OX52" s="201"/>
      <c r="OY52" s="201"/>
      <c r="OZ52" s="201"/>
      <c r="PA52" s="201"/>
      <c r="PB52" s="201"/>
      <c r="PC52" s="201"/>
      <c r="PD52" s="201"/>
      <c r="PE52" s="201"/>
      <c r="PF52" s="201"/>
      <c r="PG52" s="201"/>
      <c r="PH52" s="201"/>
      <c r="PI52" s="201"/>
      <c r="PJ52" s="201"/>
      <c r="PK52" s="201"/>
      <c r="PL52" s="201"/>
      <c r="PM52" s="201"/>
      <c r="PN52" s="201"/>
      <c r="PO52" s="201"/>
      <c r="PP52" s="201"/>
      <c r="PQ52" s="201"/>
      <c r="PR52" s="201"/>
      <c r="PS52" s="201"/>
      <c r="PT52" s="201"/>
      <c r="PU52" s="201"/>
      <c r="PV52" s="201"/>
      <c r="PW52" s="201"/>
      <c r="PX52" s="201"/>
      <c r="PY52" s="201"/>
      <c r="PZ52" s="201"/>
      <c r="QA52" s="201"/>
      <c r="QB52" s="201"/>
      <c r="QC52" s="201"/>
      <c r="QD52" s="201"/>
      <c r="QE52" s="201"/>
      <c r="QF52" s="201"/>
      <c r="QG52" s="201"/>
      <c r="QH52" s="201"/>
      <c r="QI52" s="201"/>
      <c r="QJ52" s="201"/>
      <c r="QK52" s="201"/>
      <c r="QL52" s="201"/>
      <c r="QM52" s="201"/>
      <c r="QN52" s="201"/>
      <c r="QO52" s="201"/>
      <c r="QP52" s="201"/>
      <c r="QQ52" s="201"/>
      <c r="QR52" s="201"/>
      <c r="QS52" s="201"/>
      <c r="QT52" s="201"/>
      <c r="QU52" s="201"/>
      <c r="QV52" s="201"/>
      <c r="QW52" s="201"/>
      <c r="QX52" s="201"/>
      <c r="QY52" s="201"/>
      <c r="QZ52" s="201"/>
      <c r="RA52" s="201"/>
      <c r="RB52" s="201"/>
      <c r="RC52" s="201"/>
      <c r="RD52" s="201"/>
      <c r="RE52" s="201"/>
      <c r="RF52" s="201"/>
      <c r="RG52" s="201"/>
      <c r="RH52" s="201"/>
      <c r="RI52" s="201"/>
      <c r="RJ52" s="201"/>
      <c r="RK52" s="201"/>
      <c r="RL52" s="201"/>
      <c r="RM52" s="201"/>
      <c r="RN52" s="201"/>
      <c r="RO52" s="201"/>
      <c r="RP52" s="201"/>
      <c r="RQ52" s="201"/>
      <c r="RR52" s="201"/>
      <c r="RS52" s="201"/>
      <c r="RT52" s="201"/>
      <c r="RU52" s="201"/>
      <c r="RV52" s="201"/>
      <c r="RW52" s="201"/>
      <c r="RX52" s="201"/>
      <c r="RY52" s="201"/>
      <c r="RZ52" s="201"/>
      <c r="SA52" s="201"/>
      <c r="SB52" s="201"/>
      <c r="SC52" s="201"/>
      <c r="SD52" s="201"/>
      <c r="SE52" s="201"/>
      <c r="SF52" s="201"/>
      <c r="SG52" s="201"/>
      <c r="SH52" s="201"/>
      <c r="SI52" s="201"/>
      <c r="SJ52" s="201"/>
      <c r="SK52" s="201"/>
      <c r="SL52" s="201"/>
      <c r="SM52" s="201"/>
      <c r="SN52" s="201"/>
      <c r="SO52" s="201"/>
      <c r="SP52" s="201"/>
      <c r="SQ52" s="201"/>
      <c r="SR52" s="201"/>
      <c r="SS52" s="201"/>
      <c r="ST52" s="201"/>
      <c r="SU52" s="201"/>
      <c r="SV52" s="201"/>
      <c r="SW52" s="201"/>
      <c r="SX52" s="201"/>
      <c r="SY52" s="201"/>
      <c r="SZ52" s="201"/>
      <c r="TA52" s="201"/>
      <c r="TB52" s="201"/>
      <c r="TC52" s="201"/>
      <c r="TD52" s="201"/>
      <c r="TE52" s="201"/>
      <c r="TF52" s="201"/>
      <c r="TG52" s="201"/>
      <c r="TH52" s="201"/>
      <c r="TI52" s="201"/>
      <c r="TJ52" s="201"/>
      <c r="TK52" s="201"/>
      <c r="TL52" s="201"/>
      <c r="TM52" s="201"/>
      <c r="TN52" s="201"/>
      <c r="TO52" s="201"/>
      <c r="TP52" s="201"/>
      <c r="TQ52" s="201"/>
      <c r="TR52" s="201"/>
      <c r="TS52" s="201"/>
      <c r="TT52" s="201"/>
      <c r="TU52" s="201"/>
      <c r="TV52" s="201"/>
      <c r="TW52" s="201"/>
      <c r="TX52" s="201"/>
      <c r="TY52" s="201"/>
      <c r="TZ52" s="201"/>
      <c r="UA52" s="201"/>
      <c r="UB52" s="201"/>
      <c r="UC52" s="201"/>
      <c r="UD52" s="201"/>
      <c r="UE52" s="201"/>
      <c r="UF52" s="201"/>
      <c r="UG52" s="201"/>
      <c r="UH52" s="201"/>
      <c r="UI52" s="201"/>
      <c r="UJ52" s="201"/>
      <c r="UK52" s="201"/>
      <c r="UL52" s="201"/>
      <c r="UM52" s="201"/>
      <c r="UN52" s="201"/>
      <c r="UO52" s="201"/>
      <c r="UP52" s="201"/>
      <c r="UQ52" s="201"/>
      <c r="UR52" s="201"/>
      <c r="US52" s="201"/>
      <c r="UT52" s="201"/>
      <c r="UU52" s="201"/>
      <c r="UV52" s="201"/>
      <c r="UW52" s="201"/>
      <c r="UX52" s="201"/>
      <c r="UY52" s="201"/>
      <c r="UZ52" s="201"/>
      <c r="VA52" s="201"/>
      <c r="VB52" s="201"/>
      <c r="VC52" s="201"/>
      <c r="VD52" s="201"/>
      <c r="VE52" s="201"/>
      <c r="VF52" s="201"/>
      <c r="VG52" s="201"/>
      <c r="VH52" s="201"/>
      <c r="VI52" s="201"/>
      <c r="VJ52" s="201"/>
      <c r="VK52" s="201"/>
      <c r="VL52" s="201"/>
      <c r="VM52" s="201"/>
      <c r="VN52" s="201"/>
      <c r="VO52" s="201"/>
      <c r="VP52" s="201"/>
      <c r="VQ52" s="201"/>
      <c r="VR52" s="201"/>
      <c r="VS52" s="201"/>
      <c r="VT52" s="201"/>
      <c r="VU52" s="201"/>
      <c r="VV52" s="201"/>
      <c r="VW52" s="201"/>
      <c r="VX52" s="201"/>
      <c r="VY52" s="201"/>
      <c r="VZ52" s="201"/>
      <c r="WA52" s="201"/>
      <c r="WB52" s="201"/>
      <c r="WC52" s="201"/>
      <c r="WD52" s="201"/>
      <c r="WE52" s="201"/>
      <c r="WF52" s="201"/>
      <c r="WG52" s="201"/>
      <c r="WH52" s="201"/>
      <c r="WI52" s="201"/>
      <c r="WJ52" s="201"/>
      <c r="WK52" s="201"/>
      <c r="WL52" s="201"/>
      <c r="WM52" s="201"/>
      <c r="WN52" s="201"/>
      <c r="WO52" s="201"/>
      <c r="WP52" s="201"/>
      <c r="WQ52" s="201"/>
      <c r="WR52" s="201"/>
      <c r="WS52" s="201"/>
      <c r="WT52" s="201"/>
      <c r="WU52" s="201"/>
      <c r="WV52" s="201"/>
      <c r="WW52" s="201"/>
      <c r="WX52" s="201"/>
      <c r="WY52" s="201"/>
      <c r="WZ52" s="201"/>
      <c r="XA52" s="201"/>
      <c r="XB52" s="201"/>
      <c r="XC52" s="201"/>
      <c r="XD52" s="201"/>
      <c r="XE52" s="201"/>
      <c r="XF52" s="201"/>
      <c r="XG52" s="201"/>
      <c r="XH52" s="201"/>
      <c r="XI52" s="201"/>
      <c r="XJ52" s="201"/>
      <c r="XK52" s="201"/>
      <c r="XL52" s="201"/>
      <c r="XM52" s="201"/>
      <c r="XN52" s="201"/>
      <c r="XO52" s="201"/>
      <c r="XP52" s="201"/>
      <c r="XQ52" s="201"/>
      <c r="XR52" s="201"/>
      <c r="XS52" s="201"/>
      <c r="XT52" s="201"/>
      <c r="XU52" s="201"/>
      <c r="XV52" s="201"/>
      <c r="XW52" s="201"/>
      <c r="XX52" s="201"/>
      <c r="XY52" s="201"/>
      <c r="XZ52" s="201"/>
      <c r="YA52" s="201"/>
      <c r="YB52" s="201"/>
      <c r="YC52" s="201"/>
      <c r="YD52" s="201"/>
      <c r="YE52" s="201"/>
      <c r="YF52" s="201"/>
      <c r="YG52" s="201"/>
      <c r="YH52" s="201"/>
      <c r="YI52" s="201"/>
      <c r="YJ52" s="201"/>
      <c r="YK52" s="201"/>
      <c r="YL52" s="201"/>
      <c r="YM52" s="201"/>
      <c r="YN52" s="201"/>
      <c r="YO52" s="201"/>
      <c r="YP52" s="201"/>
      <c r="YQ52" s="201"/>
      <c r="YR52" s="201"/>
      <c r="YS52" s="201"/>
      <c r="YT52" s="201"/>
      <c r="YU52" s="201"/>
      <c r="YV52" s="201"/>
      <c r="YW52" s="201"/>
      <c r="YX52" s="201"/>
      <c r="YY52" s="201"/>
      <c r="YZ52" s="201"/>
      <c r="ZA52" s="201"/>
      <c r="ZB52" s="201"/>
      <c r="ZC52" s="201"/>
      <c r="ZD52" s="201"/>
      <c r="ZE52" s="201"/>
      <c r="ZF52" s="201"/>
      <c r="ZG52" s="201"/>
      <c r="ZH52" s="201"/>
      <c r="ZI52" s="201"/>
      <c r="ZJ52" s="201"/>
      <c r="ZK52" s="201"/>
      <c r="ZL52" s="201"/>
      <c r="ZM52" s="201"/>
      <c r="ZN52" s="201"/>
      <c r="ZO52" s="201"/>
      <c r="ZP52" s="201"/>
      <c r="ZQ52" s="201"/>
      <c r="ZR52" s="201"/>
      <c r="ZS52" s="201"/>
      <c r="ZT52" s="201"/>
      <c r="ZU52" s="201"/>
      <c r="ZV52" s="201"/>
      <c r="ZW52" s="201"/>
      <c r="ZX52" s="201"/>
      <c r="ZY52" s="201"/>
      <c r="ZZ52" s="201"/>
      <c r="AAA52" s="201"/>
    </row>
    <row r="53" spans="1:703" s="98" customFormat="1" ht="21" customHeight="1">
      <c r="A53" s="201"/>
      <c r="S53" s="400" t="s">
        <v>173</v>
      </c>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201"/>
      <c r="FH53" s="201"/>
      <c r="FI53" s="201"/>
      <c r="FJ53" s="201"/>
      <c r="FK53" s="201"/>
      <c r="FL53" s="201"/>
      <c r="FM53" s="201"/>
      <c r="FN53" s="201"/>
      <c r="FO53" s="201"/>
      <c r="FP53" s="201"/>
      <c r="FQ53" s="201"/>
      <c r="FR53" s="201"/>
      <c r="FS53" s="201"/>
      <c r="FT53" s="201"/>
      <c r="FU53" s="201"/>
      <c r="FV53" s="201"/>
      <c r="FW53" s="201"/>
      <c r="FX53" s="201"/>
      <c r="FY53" s="201"/>
      <c r="FZ53" s="201"/>
      <c r="GA53" s="201"/>
      <c r="GB53" s="201"/>
      <c r="GC53" s="201"/>
      <c r="GD53" s="201"/>
      <c r="GE53" s="201"/>
      <c r="GF53" s="201"/>
      <c r="GG53" s="201"/>
      <c r="GH53" s="201"/>
      <c r="GI53" s="201"/>
      <c r="GJ53" s="201"/>
      <c r="GK53" s="201"/>
      <c r="GL53" s="201"/>
      <c r="GM53" s="201"/>
      <c r="GN53" s="201"/>
      <c r="GO53" s="201"/>
      <c r="GP53" s="201"/>
      <c r="GQ53" s="201"/>
      <c r="GR53" s="201"/>
      <c r="GS53" s="201"/>
      <c r="GT53" s="201"/>
      <c r="GU53" s="201"/>
      <c r="GV53" s="201"/>
      <c r="GW53" s="201"/>
      <c r="GX53" s="201"/>
      <c r="GY53" s="201"/>
      <c r="GZ53" s="201"/>
      <c r="HA53" s="201"/>
      <c r="HB53" s="201"/>
      <c r="HC53" s="201"/>
      <c r="HD53" s="201"/>
      <c r="HE53" s="201"/>
      <c r="HF53" s="201"/>
      <c r="HG53" s="201"/>
      <c r="HH53" s="201"/>
      <c r="HI53" s="201"/>
      <c r="HJ53" s="201"/>
      <c r="HK53" s="201"/>
      <c r="HL53" s="201"/>
      <c r="HM53" s="201"/>
      <c r="HN53" s="201"/>
      <c r="HO53" s="201"/>
      <c r="HP53" s="201"/>
      <c r="HQ53" s="201"/>
      <c r="HR53" s="201"/>
      <c r="HS53" s="201"/>
      <c r="HT53" s="201"/>
      <c r="HU53" s="201"/>
      <c r="HV53" s="201"/>
      <c r="HW53" s="201"/>
      <c r="HX53" s="201"/>
      <c r="HY53" s="201"/>
      <c r="HZ53" s="201"/>
      <c r="IA53" s="201"/>
      <c r="IB53" s="201"/>
      <c r="IC53" s="201"/>
      <c r="ID53" s="201"/>
      <c r="IE53" s="201"/>
      <c r="IF53" s="201"/>
      <c r="IG53" s="201"/>
      <c r="IH53" s="201"/>
      <c r="II53" s="201"/>
      <c r="IJ53" s="201"/>
      <c r="IK53" s="201"/>
      <c r="IL53" s="201"/>
      <c r="IM53" s="201"/>
      <c r="IN53" s="201"/>
      <c r="IO53" s="201"/>
      <c r="IP53" s="201"/>
      <c r="IQ53" s="201"/>
      <c r="IR53" s="201"/>
      <c r="IS53" s="201"/>
      <c r="IT53" s="201"/>
      <c r="IU53" s="201"/>
      <c r="IV53" s="201"/>
      <c r="IW53" s="201"/>
      <c r="IX53" s="201"/>
      <c r="IY53" s="201"/>
      <c r="IZ53" s="201"/>
      <c r="JA53" s="201"/>
      <c r="JB53" s="201"/>
      <c r="JC53" s="201"/>
      <c r="JD53" s="201"/>
      <c r="JE53" s="201"/>
      <c r="JF53" s="201"/>
      <c r="JG53" s="201"/>
      <c r="JH53" s="201"/>
      <c r="JI53" s="201"/>
      <c r="JJ53" s="201"/>
      <c r="JK53" s="201"/>
      <c r="JL53" s="201"/>
      <c r="JM53" s="201"/>
      <c r="JN53" s="201"/>
      <c r="JO53" s="201"/>
      <c r="JP53" s="201"/>
      <c r="JQ53" s="201"/>
      <c r="JR53" s="201"/>
      <c r="JS53" s="201"/>
      <c r="JT53" s="201"/>
      <c r="JU53" s="201"/>
      <c r="JV53" s="201"/>
      <c r="JW53" s="201"/>
      <c r="JX53" s="201"/>
      <c r="JY53" s="201"/>
      <c r="JZ53" s="201"/>
      <c r="KA53" s="201"/>
      <c r="KB53" s="201"/>
      <c r="KC53" s="201"/>
      <c r="KD53" s="201"/>
      <c r="KE53" s="201"/>
      <c r="KF53" s="201"/>
      <c r="KG53" s="201"/>
      <c r="KH53" s="201"/>
      <c r="KI53" s="201"/>
      <c r="KJ53" s="201"/>
      <c r="KK53" s="201"/>
      <c r="KL53" s="201"/>
      <c r="KM53" s="201"/>
      <c r="KN53" s="201"/>
      <c r="KO53" s="201"/>
      <c r="KP53" s="201"/>
      <c r="KQ53" s="201"/>
      <c r="KR53" s="201"/>
      <c r="KS53" s="201"/>
      <c r="KT53" s="201"/>
      <c r="KU53" s="201"/>
      <c r="KV53" s="201"/>
      <c r="KW53" s="201"/>
      <c r="KX53" s="201"/>
      <c r="KY53" s="201"/>
      <c r="KZ53" s="201"/>
      <c r="LA53" s="201"/>
      <c r="LB53" s="201"/>
      <c r="LC53" s="201"/>
      <c r="LD53" s="201"/>
      <c r="LE53" s="201"/>
      <c r="LF53" s="201"/>
      <c r="LG53" s="201"/>
      <c r="LH53" s="201"/>
      <c r="LI53" s="201"/>
      <c r="LJ53" s="201"/>
      <c r="LK53" s="201"/>
      <c r="LL53" s="201"/>
      <c r="LM53" s="201"/>
      <c r="LN53" s="201"/>
      <c r="LO53" s="201"/>
      <c r="LP53" s="201"/>
      <c r="LQ53" s="201"/>
      <c r="LR53" s="201"/>
      <c r="LS53" s="201"/>
      <c r="LT53" s="201"/>
      <c r="LU53" s="201"/>
      <c r="LV53" s="201"/>
      <c r="LW53" s="201"/>
      <c r="LX53" s="201"/>
      <c r="LY53" s="201"/>
      <c r="LZ53" s="201"/>
      <c r="MA53" s="201"/>
      <c r="MB53" s="201"/>
      <c r="MC53" s="201"/>
      <c r="MD53" s="201"/>
      <c r="ME53" s="201"/>
      <c r="MF53" s="201"/>
      <c r="MG53" s="201"/>
      <c r="MH53" s="201"/>
      <c r="MI53" s="201"/>
      <c r="MJ53" s="201"/>
      <c r="MK53" s="201"/>
      <c r="ML53" s="201"/>
      <c r="MM53" s="201"/>
      <c r="MN53" s="201"/>
      <c r="MO53" s="201"/>
      <c r="MP53" s="201"/>
      <c r="MQ53" s="201"/>
      <c r="MR53" s="201"/>
      <c r="MS53" s="201"/>
      <c r="MT53" s="201"/>
      <c r="MU53" s="201"/>
      <c r="MV53" s="201"/>
      <c r="MW53" s="201"/>
      <c r="MX53" s="201"/>
      <c r="MY53" s="201"/>
      <c r="MZ53" s="201"/>
      <c r="NA53" s="201"/>
      <c r="NB53" s="201"/>
      <c r="NC53" s="201"/>
      <c r="ND53" s="201"/>
      <c r="NE53" s="201"/>
      <c r="NF53" s="201"/>
      <c r="NG53" s="201"/>
      <c r="NH53" s="201"/>
      <c r="NI53" s="201"/>
      <c r="NJ53" s="201"/>
      <c r="NK53" s="201"/>
      <c r="NL53" s="201"/>
      <c r="NM53" s="201"/>
      <c r="NN53" s="201"/>
      <c r="NO53" s="201"/>
      <c r="NP53" s="201"/>
      <c r="NQ53" s="201"/>
      <c r="NR53" s="201"/>
      <c r="NS53" s="201"/>
      <c r="NT53" s="201"/>
      <c r="NU53" s="201"/>
      <c r="NV53" s="201"/>
      <c r="NW53" s="201"/>
      <c r="NX53" s="201"/>
      <c r="NY53" s="201"/>
      <c r="NZ53" s="201"/>
      <c r="OA53" s="201"/>
      <c r="OB53" s="201"/>
      <c r="OC53" s="201"/>
      <c r="OD53" s="201"/>
      <c r="OE53" s="201"/>
      <c r="OF53" s="201"/>
      <c r="OG53" s="201"/>
      <c r="OH53" s="201"/>
      <c r="OI53" s="201"/>
      <c r="OJ53" s="201"/>
      <c r="OK53" s="201"/>
      <c r="OL53" s="201"/>
      <c r="OM53" s="201"/>
      <c r="ON53" s="201"/>
      <c r="OO53" s="201"/>
      <c r="OP53" s="201"/>
      <c r="OQ53" s="201"/>
      <c r="OR53" s="201"/>
      <c r="OS53" s="201"/>
      <c r="OT53" s="201"/>
      <c r="OU53" s="201"/>
      <c r="OV53" s="201"/>
      <c r="OW53" s="201"/>
      <c r="OX53" s="201"/>
      <c r="OY53" s="201"/>
      <c r="OZ53" s="201"/>
      <c r="PA53" s="201"/>
      <c r="PB53" s="201"/>
      <c r="PC53" s="201"/>
      <c r="PD53" s="201"/>
      <c r="PE53" s="201"/>
      <c r="PF53" s="201"/>
      <c r="PG53" s="201"/>
      <c r="PH53" s="201"/>
      <c r="PI53" s="201"/>
      <c r="PJ53" s="201"/>
      <c r="PK53" s="201"/>
      <c r="PL53" s="201"/>
      <c r="PM53" s="201"/>
      <c r="PN53" s="201"/>
      <c r="PO53" s="201"/>
      <c r="PP53" s="201"/>
      <c r="PQ53" s="201"/>
      <c r="PR53" s="201"/>
      <c r="PS53" s="201"/>
      <c r="PT53" s="201"/>
      <c r="PU53" s="201"/>
      <c r="PV53" s="201"/>
      <c r="PW53" s="201"/>
      <c r="PX53" s="201"/>
      <c r="PY53" s="201"/>
      <c r="PZ53" s="201"/>
      <c r="QA53" s="201"/>
      <c r="QB53" s="201"/>
      <c r="QC53" s="201"/>
      <c r="QD53" s="201"/>
      <c r="QE53" s="201"/>
      <c r="QF53" s="201"/>
      <c r="QG53" s="201"/>
      <c r="QH53" s="201"/>
      <c r="QI53" s="201"/>
      <c r="QJ53" s="201"/>
      <c r="QK53" s="201"/>
      <c r="QL53" s="201"/>
      <c r="QM53" s="201"/>
      <c r="QN53" s="201"/>
      <c r="QO53" s="201"/>
      <c r="QP53" s="201"/>
      <c r="QQ53" s="201"/>
      <c r="QR53" s="201"/>
      <c r="QS53" s="201"/>
      <c r="QT53" s="201"/>
      <c r="QU53" s="201"/>
      <c r="QV53" s="201"/>
      <c r="QW53" s="201"/>
      <c r="QX53" s="201"/>
      <c r="QY53" s="201"/>
      <c r="QZ53" s="201"/>
      <c r="RA53" s="201"/>
      <c r="RB53" s="201"/>
      <c r="RC53" s="201"/>
      <c r="RD53" s="201"/>
      <c r="RE53" s="201"/>
      <c r="RF53" s="201"/>
      <c r="RG53" s="201"/>
      <c r="RH53" s="201"/>
      <c r="RI53" s="201"/>
      <c r="RJ53" s="201"/>
      <c r="RK53" s="201"/>
      <c r="RL53" s="201"/>
      <c r="RM53" s="201"/>
      <c r="RN53" s="201"/>
      <c r="RO53" s="201"/>
      <c r="RP53" s="201"/>
      <c r="RQ53" s="201"/>
      <c r="RR53" s="201"/>
      <c r="RS53" s="201"/>
      <c r="RT53" s="201"/>
      <c r="RU53" s="201"/>
      <c r="RV53" s="201"/>
      <c r="RW53" s="201"/>
      <c r="RX53" s="201"/>
      <c r="RY53" s="201"/>
      <c r="RZ53" s="201"/>
      <c r="SA53" s="201"/>
      <c r="SB53" s="201"/>
      <c r="SC53" s="201"/>
      <c r="SD53" s="201"/>
      <c r="SE53" s="201"/>
      <c r="SF53" s="201"/>
      <c r="SG53" s="201"/>
      <c r="SH53" s="201"/>
      <c r="SI53" s="201"/>
      <c r="SJ53" s="201"/>
      <c r="SK53" s="201"/>
      <c r="SL53" s="201"/>
      <c r="SM53" s="201"/>
      <c r="SN53" s="201"/>
      <c r="SO53" s="201"/>
      <c r="SP53" s="201"/>
      <c r="SQ53" s="201"/>
      <c r="SR53" s="201"/>
      <c r="SS53" s="201"/>
      <c r="ST53" s="201"/>
      <c r="SU53" s="201"/>
      <c r="SV53" s="201"/>
      <c r="SW53" s="201"/>
      <c r="SX53" s="201"/>
      <c r="SY53" s="201"/>
      <c r="SZ53" s="201"/>
      <c r="TA53" s="201"/>
      <c r="TB53" s="201"/>
      <c r="TC53" s="201"/>
      <c r="TD53" s="201"/>
      <c r="TE53" s="201"/>
      <c r="TF53" s="201"/>
      <c r="TG53" s="201"/>
      <c r="TH53" s="201"/>
      <c r="TI53" s="201"/>
      <c r="TJ53" s="201"/>
      <c r="TK53" s="201"/>
      <c r="TL53" s="201"/>
      <c r="TM53" s="201"/>
      <c r="TN53" s="201"/>
      <c r="TO53" s="201"/>
      <c r="TP53" s="201"/>
      <c r="TQ53" s="201"/>
      <c r="TR53" s="201"/>
      <c r="TS53" s="201"/>
      <c r="TT53" s="201"/>
      <c r="TU53" s="201"/>
      <c r="TV53" s="201"/>
      <c r="TW53" s="201"/>
      <c r="TX53" s="201"/>
      <c r="TY53" s="201"/>
      <c r="TZ53" s="201"/>
      <c r="UA53" s="201"/>
      <c r="UB53" s="201"/>
      <c r="UC53" s="201"/>
      <c r="UD53" s="201"/>
      <c r="UE53" s="201"/>
      <c r="UF53" s="201"/>
      <c r="UG53" s="201"/>
      <c r="UH53" s="201"/>
      <c r="UI53" s="201"/>
      <c r="UJ53" s="201"/>
      <c r="UK53" s="201"/>
      <c r="UL53" s="201"/>
      <c r="UM53" s="201"/>
      <c r="UN53" s="201"/>
      <c r="UO53" s="201"/>
      <c r="UP53" s="201"/>
      <c r="UQ53" s="201"/>
      <c r="UR53" s="201"/>
      <c r="US53" s="201"/>
      <c r="UT53" s="201"/>
      <c r="UU53" s="201"/>
      <c r="UV53" s="201"/>
      <c r="UW53" s="201"/>
      <c r="UX53" s="201"/>
      <c r="UY53" s="201"/>
      <c r="UZ53" s="201"/>
      <c r="VA53" s="201"/>
      <c r="VB53" s="201"/>
      <c r="VC53" s="201"/>
      <c r="VD53" s="201"/>
      <c r="VE53" s="201"/>
      <c r="VF53" s="201"/>
      <c r="VG53" s="201"/>
      <c r="VH53" s="201"/>
      <c r="VI53" s="201"/>
      <c r="VJ53" s="201"/>
      <c r="VK53" s="201"/>
      <c r="VL53" s="201"/>
      <c r="VM53" s="201"/>
      <c r="VN53" s="201"/>
      <c r="VO53" s="201"/>
      <c r="VP53" s="201"/>
      <c r="VQ53" s="201"/>
      <c r="VR53" s="201"/>
      <c r="VS53" s="201"/>
      <c r="VT53" s="201"/>
      <c r="VU53" s="201"/>
      <c r="VV53" s="201"/>
      <c r="VW53" s="201"/>
      <c r="VX53" s="201"/>
      <c r="VY53" s="201"/>
      <c r="VZ53" s="201"/>
      <c r="WA53" s="201"/>
      <c r="WB53" s="201"/>
      <c r="WC53" s="201"/>
      <c r="WD53" s="201"/>
      <c r="WE53" s="201"/>
      <c r="WF53" s="201"/>
      <c r="WG53" s="201"/>
      <c r="WH53" s="201"/>
      <c r="WI53" s="201"/>
      <c r="WJ53" s="201"/>
      <c r="WK53" s="201"/>
      <c r="WL53" s="201"/>
      <c r="WM53" s="201"/>
      <c r="WN53" s="201"/>
      <c r="WO53" s="201"/>
      <c r="WP53" s="201"/>
      <c r="WQ53" s="201"/>
      <c r="WR53" s="201"/>
      <c r="WS53" s="201"/>
      <c r="WT53" s="201"/>
      <c r="WU53" s="201"/>
      <c r="WV53" s="201"/>
      <c r="WW53" s="201"/>
      <c r="WX53" s="201"/>
      <c r="WY53" s="201"/>
      <c r="WZ53" s="201"/>
      <c r="XA53" s="201"/>
      <c r="XB53" s="201"/>
      <c r="XC53" s="201"/>
      <c r="XD53" s="201"/>
      <c r="XE53" s="201"/>
      <c r="XF53" s="201"/>
      <c r="XG53" s="201"/>
      <c r="XH53" s="201"/>
      <c r="XI53" s="201"/>
      <c r="XJ53" s="201"/>
      <c r="XK53" s="201"/>
      <c r="XL53" s="201"/>
      <c r="XM53" s="201"/>
      <c r="XN53" s="201"/>
      <c r="XO53" s="201"/>
      <c r="XP53" s="201"/>
      <c r="XQ53" s="201"/>
      <c r="XR53" s="201"/>
      <c r="XS53" s="201"/>
      <c r="XT53" s="201"/>
      <c r="XU53" s="201"/>
      <c r="XV53" s="201"/>
      <c r="XW53" s="201"/>
      <c r="XX53" s="201"/>
      <c r="XY53" s="201"/>
      <c r="XZ53" s="201"/>
      <c r="YA53" s="201"/>
      <c r="YB53" s="201"/>
      <c r="YC53" s="201"/>
      <c r="YD53" s="201"/>
      <c r="YE53" s="201"/>
      <c r="YF53" s="201"/>
      <c r="YG53" s="201"/>
      <c r="YH53" s="201"/>
      <c r="YI53" s="201"/>
      <c r="YJ53" s="201"/>
      <c r="YK53" s="201"/>
      <c r="YL53" s="201"/>
      <c r="YM53" s="201"/>
      <c r="YN53" s="201"/>
      <c r="YO53" s="201"/>
      <c r="YP53" s="201"/>
      <c r="YQ53" s="201"/>
      <c r="YR53" s="201"/>
      <c r="YS53" s="201"/>
      <c r="YT53" s="201"/>
      <c r="YU53" s="201"/>
      <c r="YV53" s="201"/>
      <c r="YW53" s="201"/>
      <c r="YX53" s="201"/>
      <c r="YY53" s="201"/>
      <c r="YZ53" s="201"/>
      <c r="ZA53" s="201"/>
      <c r="ZB53" s="201"/>
      <c r="ZC53" s="201"/>
      <c r="ZD53" s="201"/>
      <c r="ZE53" s="201"/>
      <c r="ZF53" s="201"/>
      <c r="ZG53" s="201"/>
      <c r="ZH53" s="201"/>
      <c r="ZI53" s="201"/>
      <c r="ZJ53" s="201"/>
      <c r="ZK53" s="201"/>
      <c r="ZL53" s="201"/>
      <c r="ZM53" s="201"/>
      <c r="ZN53" s="201"/>
      <c r="ZO53" s="201"/>
      <c r="ZP53" s="201"/>
      <c r="ZQ53" s="201"/>
      <c r="ZR53" s="201"/>
      <c r="ZS53" s="201"/>
      <c r="ZT53" s="201"/>
      <c r="ZU53" s="201"/>
      <c r="ZV53" s="201"/>
      <c r="ZW53" s="201"/>
      <c r="ZX53" s="201"/>
      <c r="ZY53" s="201"/>
      <c r="ZZ53" s="201"/>
      <c r="AAA53" s="201"/>
    </row>
    <row r="54" spans="1:703" s="120" customFormat="1" ht="30" customHeight="1">
      <c r="A54" s="202"/>
      <c r="B54" s="1085" t="s">
        <v>448</v>
      </c>
      <c r="C54" s="1085"/>
      <c r="D54" s="1085"/>
      <c r="E54" s="1085"/>
      <c r="F54" s="1085"/>
      <c r="G54" s="1085"/>
      <c r="H54" s="1085"/>
      <c r="I54" s="1085"/>
      <c r="J54" s="1085"/>
      <c r="K54" s="1085"/>
      <c r="L54" s="1085"/>
      <c r="M54" s="1085"/>
      <c r="N54" s="1085"/>
      <c r="O54" s="1085"/>
      <c r="P54" s="1085"/>
      <c r="Q54" s="1085"/>
      <c r="R54" s="1085"/>
      <c r="S54" s="1085"/>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c r="CZ54" s="202"/>
      <c r="DA54" s="202"/>
      <c r="DB54" s="202"/>
      <c r="DC54" s="202"/>
      <c r="DD54" s="202"/>
      <c r="DE54" s="202"/>
      <c r="DF54" s="202"/>
      <c r="DG54" s="202"/>
      <c r="DH54" s="202"/>
      <c r="DI54" s="202"/>
      <c r="DJ54" s="202"/>
      <c r="DK54" s="202"/>
      <c r="DL54" s="202"/>
      <c r="DM54" s="202"/>
      <c r="DN54" s="202"/>
      <c r="DO54" s="202"/>
      <c r="DP54" s="202"/>
      <c r="DQ54" s="202"/>
      <c r="DR54" s="202"/>
      <c r="DS54" s="202"/>
      <c r="DT54" s="202"/>
      <c r="DU54" s="202"/>
      <c r="DV54" s="202"/>
      <c r="DW54" s="202"/>
      <c r="DX54" s="202"/>
      <c r="DY54" s="202"/>
      <c r="DZ54" s="202"/>
      <c r="EA54" s="202"/>
      <c r="EB54" s="202"/>
      <c r="EC54" s="202"/>
      <c r="ED54" s="202"/>
      <c r="EE54" s="202"/>
      <c r="EF54" s="202"/>
      <c r="EG54" s="202"/>
      <c r="EH54" s="202"/>
      <c r="EI54" s="202"/>
      <c r="EJ54" s="202"/>
      <c r="EK54" s="202"/>
      <c r="EL54" s="202"/>
      <c r="EM54" s="202"/>
      <c r="EN54" s="202"/>
      <c r="EO54" s="202"/>
      <c r="EP54" s="202"/>
      <c r="EQ54" s="202"/>
      <c r="ER54" s="202"/>
      <c r="ES54" s="202"/>
      <c r="ET54" s="202"/>
      <c r="EU54" s="202"/>
      <c r="EV54" s="202"/>
      <c r="EW54" s="202"/>
      <c r="EX54" s="202"/>
      <c r="EY54" s="202"/>
      <c r="EZ54" s="202"/>
      <c r="FA54" s="202"/>
      <c r="FB54" s="202"/>
      <c r="FC54" s="202"/>
      <c r="FD54" s="202"/>
      <c r="FE54" s="202"/>
      <c r="FF54" s="202"/>
      <c r="FG54" s="202"/>
      <c r="FH54" s="202"/>
      <c r="FI54" s="202"/>
      <c r="FJ54" s="202"/>
      <c r="FK54" s="202"/>
      <c r="FL54" s="202"/>
      <c r="FM54" s="202"/>
      <c r="FN54" s="202"/>
      <c r="FO54" s="202"/>
      <c r="FP54" s="202"/>
      <c r="FQ54" s="202"/>
      <c r="FR54" s="202"/>
      <c r="FS54" s="202"/>
      <c r="FT54" s="202"/>
      <c r="FU54" s="202"/>
      <c r="FV54" s="202"/>
      <c r="FW54" s="202"/>
      <c r="FX54" s="202"/>
      <c r="FY54" s="202"/>
      <c r="FZ54" s="202"/>
      <c r="GA54" s="202"/>
      <c r="GB54" s="202"/>
      <c r="GC54" s="202"/>
      <c r="GD54" s="202"/>
      <c r="GE54" s="202"/>
      <c r="GF54" s="202"/>
      <c r="GG54" s="202"/>
      <c r="GH54" s="202"/>
      <c r="GI54" s="202"/>
      <c r="GJ54" s="202"/>
      <c r="GK54" s="202"/>
      <c r="GL54" s="202"/>
      <c r="GM54" s="202"/>
      <c r="GN54" s="202"/>
      <c r="GO54" s="202"/>
      <c r="GP54" s="202"/>
      <c r="GQ54" s="202"/>
      <c r="GR54" s="202"/>
      <c r="GS54" s="202"/>
      <c r="GT54" s="202"/>
      <c r="GU54" s="202"/>
      <c r="GV54" s="202"/>
      <c r="GW54" s="202"/>
      <c r="GX54" s="202"/>
      <c r="GY54" s="202"/>
      <c r="GZ54" s="202"/>
      <c r="HA54" s="202"/>
      <c r="HB54" s="202"/>
      <c r="HC54" s="202"/>
      <c r="HD54" s="202"/>
      <c r="HE54" s="202"/>
      <c r="HF54" s="202"/>
      <c r="HG54" s="202"/>
      <c r="HH54" s="202"/>
      <c r="HI54" s="202"/>
      <c r="HJ54" s="202"/>
      <c r="HK54" s="202"/>
      <c r="HL54" s="202"/>
      <c r="HM54" s="202"/>
      <c r="HN54" s="202"/>
      <c r="HO54" s="202"/>
      <c r="HP54" s="202"/>
      <c r="HQ54" s="202"/>
      <c r="HR54" s="202"/>
      <c r="HS54" s="202"/>
      <c r="HT54" s="202"/>
      <c r="HU54" s="202"/>
      <c r="HV54" s="202"/>
      <c r="HW54" s="202"/>
      <c r="HX54" s="202"/>
      <c r="HY54" s="202"/>
      <c r="HZ54" s="202"/>
      <c r="IA54" s="202"/>
      <c r="IB54" s="202"/>
      <c r="IC54" s="202"/>
      <c r="ID54" s="202"/>
      <c r="IE54" s="202"/>
      <c r="IF54" s="202"/>
      <c r="IG54" s="202"/>
      <c r="IH54" s="202"/>
      <c r="II54" s="202"/>
      <c r="IJ54" s="202"/>
      <c r="IK54" s="202"/>
      <c r="IL54" s="202"/>
      <c r="IM54" s="202"/>
      <c r="IN54" s="202"/>
      <c r="IO54" s="202"/>
      <c r="IP54" s="202"/>
      <c r="IQ54" s="202"/>
      <c r="IR54" s="202"/>
      <c r="IS54" s="202"/>
      <c r="IT54" s="202"/>
      <c r="IU54" s="202"/>
      <c r="IV54" s="202"/>
      <c r="IW54" s="202"/>
      <c r="IX54" s="202"/>
      <c r="IY54" s="202"/>
      <c r="IZ54" s="202"/>
      <c r="JA54" s="202"/>
      <c r="JB54" s="202"/>
      <c r="JC54" s="202"/>
      <c r="JD54" s="202"/>
      <c r="JE54" s="202"/>
      <c r="JF54" s="202"/>
      <c r="JG54" s="202"/>
      <c r="JH54" s="202"/>
      <c r="JI54" s="202"/>
      <c r="JJ54" s="202"/>
      <c r="JK54" s="202"/>
      <c r="JL54" s="202"/>
      <c r="JM54" s="202"/>
      <c r="JN54" s="202"/>
      <c r="JO54" s="202"/>
      <c r="JP54" s="202"/>
      <c r="JQ54" s="202"/>
      <c r="JR54" s="202"/>
      <c r="JS54" s="202"/>
      <c r="JT54" s="202"/>
      <c r="JU54" s="202"/>
      <c r="JV54" s="202"/>
      <c r="JW54" s="202"/>
      <c r="JX54" s="202"/>
      <c r="JY54" s="202"/>
      <c r="JZ54" s="202"/>
      <c r="KA54" s="202"/>
      <c r="KB54" s="202"/>
      <c r="KC54" s="202"/>
      <c r="KD54" s="202"/>
      <c r="KE54" s="202"/>
      <c r="KF54" s="202"/>
      <c r="KG54" s="202"/>
      <c r="KH54" s="202"/>
      <c r="KI54" s="202"/>
      <c r="KJ54" s="202"/>
      <c r="KK54" s="202"/>
      <c r="KL54" s="202"/>
      <c r="KM54" s="202"/>
      <c r="KN54" s="202"/>
      <c r="KO54" s="202"/>
      <c r="KP54" s="202"/>
      <c r="KQ54" s="202"/>
      <c r="KR54" s="202"/>
      <c r="KS54" s="202"/>
      <c r="KT54" s="202"/>
      <c r="KU54" s="202"/>
      <c r="KV54" s="202"/>
      <c r="KW54" s="202"/>
      <c r="KX54" s="202"/>
      <c r="KY54" s="202"/>
      <c r="KZ54" s="202"/>
      <c r="LA54" s="202"/>
      <c r="LB54" s="202"/>
      <c r="LC54" s="202"/>
      <c r="LD54" s="202"/>
      <c r="LE54" s="202"/>
      <c r="LF54" s="202"/>
      <c r="LG54" s="202"/>
      <c r="LH54" s="202"/>
      <c r="LI54" s="202"/>
      <c r="LJ54" s="202"/>
      <c r="LK54" s="202"/>
      <c r="LL54" s="202"/>
      <c r="LM54" s="202"/>
      <c r="LN54" s="202"/>
      <c r="LO54" s="202"/>
      <c r="LP54" s="202"/>
      <c r="LQ54" s="202"/>
      <c r="LR54" s="202"/>
      <c r="LS54" s="202"/>
      <c r="LT54" s="202"/>
      <c r="LU54" s="202"/>
      <c r="LV54" s="202"/>
      <c r="LW54" s="202"/>
      <c r="LX54" s="202"/>
      <c r="LY54" s="202"/>
      <c r="LZ54" s="202"/>
      <c r="MA54" s="202"/>
      <c r="MB54" s="202"/>
      <c r="MC54" s="202"/>
      <c r="MD54" s="202"/>
      <c r="ME54" s="202"/>
      <c r="MF54" s="202"/>
      <c r="MG54" s="202"/>
      <c r="MH54" s="202"/>
      <c r="MI54" s="202"/>
      <c r="MJ54" s="202"/>
      <c r="MK54" s="202"/>
      <c r="ML54" s="202"/>
      <c r="MM54" s="202"/>
      <c r="MN54" s="202"/>
      <c r="MO54" s="202"/>
      <c r="MP54" s="202"/>
      <c r="MQ54" s="202"/>
      <c r="MR54" s="202"/>
      <c r="MS54" s="202"/>
      <c r="MT54" s="202"/>
      <c r="MU54" s="202"/>
      <c r="MV54" s="202"/>
      <c r="MW54" s="202"/>
      <c r="MX54" s="202"/>
      <c r="MY54" s="202"/>
      <c r="MZ54" s="202"/>
      <c r="NA54" s="202"/>
      <c r="NB54" s="202"/>
      <c r="NC54" s="202"/>
      <c r="ND54" s="202"/>
      <c r="NE54" s="202"/>
      <c r="NF54" s="202"/>
      <c r="NG54" s="202"/>
      <c r="NH54" s="202"/>
      <c r="NI54" s="202"/>
      <c r="NJ54" s="202"/>
      <c r="NK54" s="202"/>
      <c r="NL54" s="202"/>
      <c r="NM54" s="202"/>
      <c r="NN54" s="202"/>
      <c r="NO54" s="202"/>
      <c r="NP54" s="202"/>
      <c r="NQ54" s="202"/>
      <c r="NR54" s="202"/>
      <c r="NS54" s="202"/>
      <c r="NT54" s="202"/>
      <c r="NU54" s="202"/>
      <c r="NV54" s="202"/>
      <c r="NW54" s="202"/>
      <c r="NX54" s="202"/>
      <c r="NY54" s="202"/>
      <c r="NZ54" s="202"/>
      <c r="OA54" s="202"/>
      <c r="OB54" s="202"/>
      <c r="OC54" s="202"/>
      <c r="OD54" s="202"/>
      <c r="OE54" s="202"/>
      <c r="OF54" s="202"/>
      <c r="OG54" s="202"/>
      <c r="OH54" s="202"/>
      <c r="OI54" s="202"/>
      <c r="OJ54" s="202"/>
      <c r="OK54" s="202"/>
      <c r="OL54" s="202"/>
      <c r="OM54" s="202"/>
      <c r="ON54" s="202"/>
      <c r="OO54" s="202"/>
      <c r="OP54" s="202"/>
      <c r="OQ54" s="202"/>
      <c r="OR54" s="202"/>
      <c r="OS54" s="202"/>
      <c r="OT54" s="202"/>
      <c r="OU54" s="202"/>
      <c r="OV54" s="202"/>
      <c r="OW54" s="202"/>
      <c r="OX54" s="202"/>
      <c r="OY54" s="202"/>
      <c r="OZ54" s="202"/>
      <c r="PA54" s="202"/>
      <c r="PB54" s="202"/>
      <c r="PC54" s="202"/>
      <c r="PD54" s="202"/>
      <c r="PE54" s="202"/>
      <c r="PF54" s="202"/>
      <c r="PG54" s="202"/>
      <c r="PH54" s="202"/>
      <c r="PI54" s="202"/>
      <c r="PJ54" s="202"/>
      <c r="PK54" s="202"/>
      <c r="PL54" s="202"/>
      <c r="PM54" s="202"/>
      <c r="PN54" s="202"/>
      <c r="PO54" s="202"/>
      <c r="PP54" s="202"/>
      <c r="PQ54" s="202"/>
      <c r="PR54" s="202"/>
      <c r="PS54" s="202"/>
      <c r="PT54" s="202"/>
      <c r="PU54" s="202"/>
      <c r="PV54" s="202"/>
      <c r="PW54" s="202"/>
      <c r="PX54" s="202"/>
      <c r="PY54" s="202"/>
      <c r="PZ54" s="202"/>
      <c r="QA54" s="202"/>
      <c r="QB54" s="202"/>
      <c r="QC54" s="202"/>
      <c r="QD54" s="202"/>
      <c r="QE54" s="202"/>
      <c r="QF54" s="202"/>
      <c r="QG54" s="202"/>
      <c r="QH54" s="202"/>
      <c r="QI54" s="202"/>
      <c r="QJ54" s="202"/>
      <c r="QK54" s="202"/>
      <c r="QL54" s="202"/>
      <c r="QM54" s="202"/>
      <c r="QN54" s="202"/>
      <c r="QO54" s="202"/>
      <c r="QP54" s="202"/>
      <c r="QQ54" s="202"/>
      <c r="QR54" s="202"/>
      <c r="QS54" s="202"/>
      <c r="QT54" s="202"/>
      <c r="QU54" s="202"/>
      <c r="QV54" s="202"/>
      <c r="QW54" s="202"/>
      <c r="QX54" s="202"/>
      <c r="QY54" s="202"/>
      <c r="QZ54" s="202"/>
      <c r="RA54" s="202"/>
      <c r="RB54" s="202"/>
      <c r="RC54" s="202"/>
      <c r="RD54" s="202"/>
      <c r="RE54" s="202"/>
      <c r="RF54" s="202"/>
      <c r="RG54" s="202"/>
      <c r="RH54" s="202"/>
      <c r="RI54" s="202"/>
      <c r="RJ54" s="202"/>
      <c r="RK54" s="202"/>
      <c r="RL54" s="202"/>
      <c r="RM54" s="202"/>
      <c r="RN54" s="202"/>
      <c r="RO54" s="202"/>
      <c r="RP54" s="202"/>
      <c r="RQ54" s="202"/>
      <c r="RR54" s="202"/>
      <c r="RS54" s="202"/>
      <c r="RT54" s="202"/>
      <c r="RU54" s="202"/>
      <c r="RV54" s="202"/>
      <c r="RW54" s="202"/>
      <c r="RX54" s="202"/>
      <c r="RY54" s="202"/>
      <c r="RZ54" s="202"/>
      <c r="SA54" s="202"/>
      <c r="SB54" s="202"/>
      <c r="SC54" s="202"/>
      <c r="SD54" s="202"/>
      <c r="SE54" s="202"/>
      <c r="SF54" s="202"/>
      <c r="SG54" s="202"/>
      <c r="SH54" s="202"/>
      <c r="SI54" s="202"/>
      <c r="SJ54" s="202"/>
      <c r="SK54" s="202"/>
      <c r="SL54" s="202"/>
      <c r="SM54" s="202"/>
      <c r="SN54" s="202"/>
      <c r="SO54" s="202"/>
      <c r="SP54" s="202"/>
      <c r="SQ54" s="202"/>
      <c r="SR54" s="202"/>
      <c r="SS54" s="202"/>
      <c r="ST54" s="202"/>
      <c r="SU54" s="202"/>
      <c r="SV54" s="202"/>
      <c r="SW54" s="202"/>
      <c r="SX54" s="202"/>
      <c r="SY54" s="202"/>
      <c r="SZ54" s="202"/>
      <c r="TA54" s="202"/>
      <c r="TB54" s="202"/>
      <c r="TC54" s="202"/>
      <c r="TD54" s="202"/>
      <c r="TE54" s="202"/>
      <c r="TF54" s="202"/>
      <c r="TG54" s="202"/>
      <c r="TH54" s="202"/>
      <c r="TI54" s="202"/>
      <c r="TJ54" s="202"/>
      <c r="TK54" s="202"/>
      <c r="TL54" s="202"/>
      <c r="TM54" s="202"/>
      <c r="TN54" s="202"/>
      <c r="TO54" s="202"/>
      <c r="TP54" s="202"/>
      <c r="TQ54" s="202"/>
      <c r="TR54" s="202"/>
      <c r="TS54" s="202"/>
      <c r="TT54" s="202"/>
      <c r="TU54" s="202"/>
      <c r="TV54" s="202"/>
      <c r="TW54" s="202"/>
      <c r="TX54" s="202"/>
      <c r="TY54" s="202"/>
      <c r="TZ54" s="202"/>
      <c r="UA54" s="202"/>
      <c r="UB54" s="202"/>
      <c r="UC54" s="202"/>
      <c r="UD54" s="202"/>
      <c r="UE54" s="202"/>
      <c r="UF54" s="202"/>
      <c r="UG54" s="202"/>
      <c r="UH54" s="202"/>
      <c r="UI54" s="202"/>
      <c r="UJ54" s="202"/>
      <c r="UK54" s="202"/>
      <c r="UL54" s="202"/>
      <c r="UM54" s="202"/>
      <c r="UN54" s="202"/>
      <c r="UO54" s="202"/>
      <c r="UP54" s="202"/>
      <c r="UQ54" s="202"/>
      <c r="UR54" s="202"/>
      <c r="US54" s="202"/>
      <c r="UT54" s="202"/>
      <c r="UU54" s="202"/>
      <c r="UV54" s="202"/>
      <c r="UW54" s="202"/>
      <c r="UX54" s="202"/>
      <c r="UY54" s="202"/>
      <c r="UZ54" s="202"/>
      <c r="VA54" s="202"/>
      <c r="VB54" s="202"/>
      <c r="VC54" s="202"/>
      <c r="VD54" s="202"/>
      <c r="VE54" s="202"/>
      <c r="VF54" s="202"/>
      <c r="VG54" s="202"/>
      <c r="VH54" s="202"/>
      <c r="VI54" s="202"/>
      <c r="VJ54" s="202"/>
      <c r="VK54" s="202"/>
      <c r="VL54" s="202"/>
      <c r="VM54" s="202"/>
      <c r="VN54" s="202"/>
      <c r="VO54" s="202"/>
      <c r="VP54" s="202"/>
      <c r="VQ54" s="202"/>
      <c r="VR54" s="202"/>
      <c r="VS54" s="202"/>
      <c r="VT54" s="202"/>
      <c r="VU54" s="202"/>
      <c r="VV54" s="202"/>
      <c r="VW54" s="202"/>
      <c r="VX54" s="202"/>
      <c r="VY54" s="202"/>
      <c r="VZ54" s="202"/>
      <c r="WA54" s="202"/>
      <c r="WB54" s="202"/>
      <c r="WC54" s="202"/>
      <c r="WD54" s="202"/>
      <c r="WE54" s="202"/>
      <c r="WF54" s="202"/>
      <c r="WG54" s="202"/>
      <c r="WH54" s="202"/>
      <c r="WI54" s="202"/>
      <c r="WJ54" s="202"/>
      <c r="WK54" s="202"/>
      <c r="WL54" s="202"/>
      <c r="WM54" s="202"/>
      <c r="WN54" s="202"/>
      <c r="WO54" s="202"/>
      <c r="WP54" s="202"/>
      <c r="WQ54" s="202"/>
      <c r="WR54" s="202"/>
      <c r="WS54" s="202"/>
      <c r="WT54" s="202"/>
      <c r="WU54" s="202"/>
      <c r="WV54" s="202"/>
      <c r="WW54" s="202"/>
      <c r="WX54" s="202"/>
      <c r="WY54" s="202"/>
      <c r="WZ54" s="202"/>
      <c r="XA54" s="202"/>
      <c r="XB54" s="202"/>
      <c r="XC54" s="202"/>
      <c r="XD54" s="202"/>
      <c r="XE54" s="202"/>
      <c r="XF54" s="202"/>
      <c r="XG54" s="202"/>
      <c r="XH54" s="202"/>
      <c r="XI54" s="202"/>
      <c r="XJ54" s="202"/>
      <c r="XK54" s="202"/>
      <c r="XL54" s="202"/>
      <c r="XM54" s="202"/>
      <c r="XN54" s="202"/>
      <c r="XO54" s="202"/>
      <c r="XP54" s="202"/>
      <c r="XQ54" s="202"/>
      <c r="XR54" s="202"/>
      <c r="XS54" s="202"/>
      <c r="XT54" s="202"/>
      <c r="XU54" s="202"/>
      <c r="XV54" s="202"/>
      <c r="XW54" s="202"/>
      <c r="XX54" s="202"/>
      <c r="XY54" s="202"/>
      <c r="XZ54" s="202"/>
      <c r="YA54" s="202"/>
      <c r="YB54" s="202"/>
      <c r="YC54" s="202"/>
      <c r="YD54" s="202"/>
      <c r="YE54" s="202"/>
      <c r="YF54" s="202"/>
      <c r="YG54" s="202"/>
      <c r="YH54" s="202"/>
      <c r="YI54" s="202"/>
      <c r="YJ54" s="202"/>
      <c r="YK54" s="202"/>
      <c r="YL54" s="202"/>
      <c r="YM54" s="202"/>
      <c r="YN54" s="202"/>
      <c r="YO54" s="202"/>
      <c r="YP54" s="202"/>
      <c r="YQ54" s="202"/>
      <c r="YR54" s="202"/>
      <c r="YS54" s="202"/>
      <c r="YT54" s="202"/>
      <c r="YU54" s="202"/>
      <c r="YV54" s="202"/>
      <c r="YW54" s="202"/>
      <c r="YX54" s="202"/>
      <c r="YY54" s="202"/>
      <c r="YZ54" s="202"/>
      <c r="ZA54" s="202"/>
      <c r="ZB54" s="202"/>
      <c r="ZC54" s="202"/>
      <c r="ZD54" s="202"/>
      <c r="ZE54" s="202"/>
      <c r="ZF54" s="202"/>
      <c r="ZG54" s="202"/>
      <c r="ZH54" s="202"/>
      <c r="ZI54" s="202"/>
      <c r="ZJ54" s="202"/>
      <c r="ZK54" s="202"/>
      <c r="ZL54" s="202"/>
      <c r="ZM54" s="202"/>
      <c r="ZN54" s="202"/>
      <c r="ZO54" s="202"/>
      <c r="ZP54" s="202"/>
      <c r="ZQ54" s="202"/>
      <c r="ZR54" s="202"/>
      <c r="ZS54" s="202"/>
      <c r="ZT54" s="202"/>
      <c r="ZU54" s="202"/>
      <c r="ZV54" s="202"/>
      <c r="ZW54" s="202"/>
      <c r="ZX54" s="202"/>
      <c r="ZY54" s="202"/>
      <c r="ZZ54" s="202"/>
      <c r="AAA54" s="202"/>
    </row>
    <row r="55" spans="1:703" s="98" customFormat="1" ht="22" customHeight="1">
      <c r="A55" s="201"/>
      <c r="B55" s="1084" t="s">
        <v>449</v>
      </c>
      <c r="C55" s="1084"/>
      <c r="D55" s="1084"/>
      <c r="E55" s="1084"/>
      <c r="F55" s="1084"/>
      <c r="G55" s="1084"/>
      <c r="H55" s="1084"/>
      <c r="I55" s="1084"/>
      <c r="J55" s="1084"/>
      <c r="K55" s="1084"/>
      <c r="L55" s="1084"/>
      <c r="M55" s="1084"/>
      <c r="N55" s="1084"/>
      <c r="O55" s="1084"/>
      <c r="P55" s="1084"/>
      <c r="Q55" s="1084"/>
      <c r="R55" s="1084"/>
      <c r="S55" s="1084"/>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1"/>
      <c r="FD55" s="201"/>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1"/>
      <c r="GC55" s="201"/>
      <c r="GD55" s="201"/>
      <c r="GE55" s="201"/>
      <c r="GF55" s="201"/>
      <c r="GG55" s="201"/>
      <c r="GH55" s="201"/>
      <c r="GI55" s="201"/>
      <c r="GJ55" s="201"/>
      <c r="GK55" s="201"/>
      <c r="GL55" s="201"/>
      <c r="GM55" s="201"/>
      <c r="GN55" s="201"/>
      <c r="GO55" s="201"/>
      <c r="GP55" s="201"/>
      <c r="GQ55" s="201"/>
      <c r="GR55" s="201"/>
      <c r="GS55" s="201"/>
      <c r="GT55" s="201"/>
      <c r="GU55" s="201"/>
      <c r="GV55" s="201"/>
      <c r="GW55" s="201"/>
      <c r="GX55" s="201"/>
      <c r="GY55" s="201"/>
      <c r="GZ55" s="201"/>
      <c r="HA55" s="201"/>
      <c r="HB55" s="201"/>
      <c r="HC55" s="201"/>
      <c r="HD55" s="201"/>
      <c r="HE55" s="201"/>
      <c r="HF55" s="201"/>
      <c r="HG55" s="201"/>
      <c r="HH55" s="201"/>
      <c r="HI55" s="201"/>
      <c r="HJ55" s="201"/>
      <c r="HK55" s="201"/>
      <c r="HL55" s="201"/>
      <c r="HM55" s="201"/>
      <c r="HN55" s="201"/>
      <c r="HO55" s="201"/>
      <c r="HP55" s="201"/>
      <c r="HQ55" s="201"/>
      <c r="HR55" s="201"/>
      <c r="HS55" s="201"/>
      <c r="HT55" s="201"/>
      <c r="HU55" s="201"/>
      <c r="HV55" s="201"/>
      <c r="HW55" s="201"/>
      <c r="HX55" s="201"/>
      <c r="HY55" s="201"/>
      <c r="HZ55" s="201"/>
      <c r="IA55" s="201"/>
      <c r="IB55" s="201"/>
      <c r="IC55" s="201"/>
      <c r="ID55" s="201"/>
      <c r="IE55" s="201"/>
      <c r="IF55" s="201"/>
      <c r="IG55" s="201"/>
      <c r="IH55" s="201"/>
      <c r="II55" s="201"/>
      <c r="IJ55" s="201"/>
      <c r="IK55" s="201"/>
      <c r="IL55" s="201"/>
      <c r="IM55" s="201"/>
      <c r="IN55" s="201"/>
      <c r="IO55" s="201"/>
      <c r="IP55" s="201"/>
      <c r="IQ55" s="201"/>
      <c r="IR55" s="201"/>
      <c r="IS55" s="201"/>
      <c r="IT55" s="201"/>
      <c r="IU55" s="201"/>
      <c r="IV55" s="201"/>
      <c r="IW55" s="201"/>
      <c r="IX55" s="201"/>
      <c r="IY55" s="201"/>
      <c r="IZ55" s="201"/>
      <c r="JA55" s="201"/>
      <c r="JB55" s="201"/>
      <c r="JC55" s="201"/>
      <c r="JD55" s="201"/>
      <c r="JE55" s="201"/>
      <c r="JF55" s="201"/>
      <c r="JG55" s="201"/>
      <c r="JH55" s="201"/>
      <c r="JI55" s="201"/>
      <c r="JJ55" s="201"/>
      <c r="JK55" s="201"/>
      <c r="JL55" s="201"/>
      <c r="JM55" s="201"/>
      <c r="JN55" s="201"/>
      <c r="JO55" s="201"/>
      <c r="JP55" s="201"/>
      <c r="JQ55" s="201"/>
      <c r="JR55" s="201"/>
      <c r="JS55" s="201"/>
      <c r="JT55" s="201"/>
      <c r="JU55" s="201"/>
      <c r="JV55" s="201"/>
      <c r="JW55" s="201"/>
      <c r="JX55" s="201"/>
      <c r="JY55" s="201"/>
      <c r="JZ55" s="201"/>
      <c r="KA55" s="201"/>
      <c r="KB55" s="201"/>
      <c r="KC55" s="201"/>
      <c r="KD55" s="201"/>
      <c r="KE55" s="201"/>
      <c r="KF55" s="201"/>
      <c r="KG55" s="201"/>
      <c r="KH55" s="201"/>
      <c r="KI55" s="201"/>
      <c r="KJ55" s="201"/>
      <c r="KK55" s="201"/>
      <c r="KL55" s="201"/>
      <c r="KM55" s="201"/>
      <c r="KN55" s="201"/>
      <c r="KO55" s="201"/>
      <c r="KP55" s="201"/>
      <c r="KQ55" s="201"/>
      <c r="KR55" s="201"/>
      <c r="KS55" s="201"/>
      <c r="KT55" s="201"/>
      <c r="KU55" s="201"/>
      <c r="KV55" s="201"/>
      <c r="KW55" s="201"/>
      <c r="KX55" s="201"/>
      <c r="KY55" s="201"/>
      <c r="KZ55" s="201"/>
      <c r="LA55" s="201"/>
      <c r="LB55" s="201"/>
      <c r="LC55" s="201"/>
      <c r="LD55" s="201"/>
      <c r="LE55" s="201"/>
      <c r="LF55" s="201"/>
      <c r="LG55" s="201"/>
      <c r="LH55" s="201"/>
      <c r="LI55" s="201"/>
      <c r="LJ55" s="201"/>
      <c r="LK55" s="201"/>
      <c r="LL55" s="201"/>
      <c r="LM55" s="201"/>
      <c r="LN55" s="201"/>
      <c r="LO55" s="201"/>
      <c r="LP55" s="201"/>
      <c r="LQ55" s="201"/>
      <c r="LR55" s="201"/>
      <c r="LS55" s="201"/>
      <c r="LT55" s="201"/>
      <c r="LU55" s="201"/>
      <c r="LV55" s="201"/>
      <c r="LW55" s="201"/>
      <c r="LX55" s="201"/>
      <c r="LY55" s="201"/>
      <c r="LZ55" s="201"/>
      <c r="MA55" s="201"/>
      <c r="MB55" s="201"/>
      <c r="MC55" s="201"/>
      <c r="MD55" s="201"/>
      <c r="ME55" s="201"/>
      <c r="MF55" s="201"/>
      <c r="MG55" s="201"/>
      <c r="MH55" s="201"/>
      <c r="MI55" s="201"/>
      <c r="MJ55" s="201"/>
      <c r="MK55" s="201"/>
      <c r="ML55" s="201"/>
      <c r="MM55" s="201"/>
      <c r="MN55" s="201"/>
      <c r="MO55" s="201"/>
      <c r="MP55" s="201"/>
      <c r="MQ55" s="201"/>
      <c r="MR55" s="201"/>
      <c r="MS55" s="201"/>
      <c r="MT55" s="201"/>
      <c r="MU55" s="201"/>
      <c r="MV55" s="201"/>
      <c r="MW55" s="201"/>
      <c r="MX55" s="201"/>
      <c r="MY55" s="201"/>
      <c r="MZ55" s="201"/>
      <c r="NA55" s="201"/>
      <c r="NB55" s="201"/>
      <c r="NC55" s="201"/>
      <c r="ND55" s="201"/>
      <c r="NE55" s="201"/>
      <c r="NF55" s="201"/>
      <c r="NG55" s="201"/>
      <c r="NH55" s="201"/>
      <c r="NI55" s="201"/>
      <c r="NJ55" s="201"/>
      <c r="NK55" s="201"/>
      <c r="NL55" s="201"/>
      <c r="NM55" s="201"/>
      <c r="NN55" s="201"/>
      <c r="NO55" s="201"/>
      <c r="NP55" s="201"/>
      <c r="NQ55" s="201"/>
      <c r="NR55" s="201"/>
      <c r="NS55" s="201"/>
      <c r="NT55" s="201"/>
      <c r="NU55" s="201"/>
      <c r="NV55" s="201"/>
      <c r="NW55" s="201"/>
      <c r="NX55" s="201"/>
      <c r="NY55" s="201"/>
      <c r="NZ55" s="201"/>
      <c r="OA55" s="201"/>
      <c r="OB55" s="201"/>
      <c r="OC55" s="201"/>
      <c r="OD55" s="201"/>
      <c r="OE55" s="201"/>
      <c r="OF55" s="201"/>
      <c r="OG55" s="201"/>
      <c r="OH55" s="201"/>
      <c r="OI55" s="201"/>
      <c r="OJ55" s="201"/>
      <c r="OK55" s="201"/>
      <c r="OL55" s="201"/>
      <c r="OM55" s="201"/>
      <c r="ON55" s="201"/>
      <c r="OO55" s="201"/>
      <c r="OP55" s="201"/>
      <c r="OQ55" s="201"/>
      <c r="OR55" s="201"/>
      <c r="OS55" s="201"/>
      <c r="OT55" s="201"/>
      <c r="OU55" s="201"/>
      <c r="OV55" s="201"/>
      <c r="OW55" s="201"/>
      <c r="OX55" s="201"/>
      <c r="OY55" s="201"/>
      <c r="OZ55" s="201"/>
      <c r="PA55" s="201"/>
      <c r="PB55" s="201"/>
      <c r="PC55" s="201"/>
      <c r="PD55" s="201"/>
      <c r="PE55" s="201"/>
      <c r="PF55" s="201"/>
      <c r="PG55" s="201"/>
      <c r="PH55" s="201"/>
      <c r="PI55" s="201"/>
      <c r="PJ55" s="201"/>
      <c r="PK55" s="201"/>
      <c r="PL55" s="201"/>
      <c r="PM55" s="201"/>
      <c r="PN55" s="201"/>
      <c r="PO55" s="201"/>
      <c r="PP55" s="201"/>
      <c r="PQ55" s="201"/>
      <c r="PR55" s="201"/>
      <c r="PS55" s="201"/>
      <c r="PT55" s="201"/>
      <c r="PU55" s="201"/>
      <c r="PV55" s="201"/>
      <c r="PW55" s="201"/>
      <c r="PX55" s="201"/>
      <c r="PY55" s="201"/>
      <c r="PZ55" s="201"/>
      <c r="QA55" s="201"/>
      <c r="QB55" s="201"/>
      <c r="QC55" s="201"/>
      <c r="QD55" s="201"/>
      <c r="QE55" s="201"/>
      <c r="QF55" s="201"/>
      <c r="QG55" s="201"/>
      <c r="QH55" s="201"/>
      <c r="QI55" s="201"/>
      <c r="QJ55" s="201"/>
      <c r="QK55" s="201"/>
      <c r="QL55" s="201"/>
      <c r="QM55" s="201"/>
      <c r="QN55" s="201"/>
      <c r="QO55" s="201"/>
      <c r="QP55" s="201"/>
      <c r="QQ55" s="201"/>
      <c r="QR55" s="201"/>
      <c r="QS55" s="201"/>
      <c r="QT55" s="201"/>
      <c r="QU55" s="201"/>
      <c r="QV55" s="201"/>
      <c r="QW55" s="201"/>
      <c r="QX55" s="201"/>
      <c r="QY55" s="201"/>
      <c r="QZ55" s="201"/>
      <c r="RA55" s="201"/>
      <c r="RB55" s="201"/>
      <c r="RC55" s="201"/>
      <c r="RD55" s="201"/>
      <c r="RE55" s="201"/>
      <c r="RF55" s="201"/>
      <c r="RG55" s="201"/>
      <c r="RH55" s="201"/>
      <c r="RI55" s="201"/>
      <c r="RJ55" s="201"/>
      <c r="RK55" s="201"/>
      <c r="RL55" s="201"/>
      <c r="RM55" s="201"/>
      <c r="RN55" s="201"/>
      <c r="RO55" s="201"/>
      <c r="RP55" s="201"/>
      <c r="RQ55" s="201"/>
      <c r="RR55" s="201"/>
      <c r="RS55" s="201"/>
      <c r="RT55" s="201"/>
      <c r="RU55" s="201"/>
      <c r="RV55" s="201"/>
      <c r="RW55" s="201"/>
      <c r="RX55" s="201"/>
      <c r="RY55" s="201"/>
      <c r="RZ55" s="201"/>
      <c r="SA55" s="201"/>
      <c r="SB55" s="201"/>
      <c r="SC55" s="201"/>
      <c r="SD55" s="201"/>
      <c r="SE55" s="201"/>
      <c r="SF55" s="201"/>
      <c r="SG55" s="201"/>
      <c r="SH55" s="201"/>
      <c r="SI55" s="201"/>
      <c r="SJ55" s="201"/>
      <c r="SK55" s="201"/>
      <c r="SL55" s="201"/>
      <c r="SM55" s="201"/>
      <c r="SN55" s="201"/>
      <c r="SO55" s="201"/>
      <c r="SP55" s="201"/>
      <c r="SQ55" s="201"/>
      <c r="SR55" s="201"/>
      <c r="SS55" s="201"/>
      <c r="ST55" s="201"/>
      <c r="SU55" s="201"/>
      <c r="SV55" s="201"/>
      <c r="SW55" s="201"/>
      <c r="SX55" s="201"/>
      <c r="SY55" s="201"/>
      <c r="SZ55" s="201"/>
      <c r="TA55" s="201"/>
      <c r="TB55" s="201"/>
      <c r="TC55" s="201"/>
      <c r="TD55" s="201"/>
      <c r="TE55" s="201"/>
      <c r="TF55" s="201"/>
      <c r="TG55" s="201"/>
      <c r="TH55" s="201"/>
      <c r="TI55" s="201"/>
      <c r="TJ55" s="201"/>
      <c r="TK55" s="201"/>
      <c r="TL55" s="201"/>
      <c r="TM55" s="201"/>
      <c r="TN55" s="201"/>
      <c r="TO55" s="201"/>
      <c r="TP55" s="201"/>
      <c r="TQ55" s="201"/>
      <c r="TR55" s="201"/>
      <c r="TS55" s="201"/>
      <c r="TT55" s="201"/>
      <c r="TU55" s="201"/>
      <c r="TV55" s="201"/>
      <c r="TW55" s="201"/>
      <c r="TX55" s="201"/>
      <c r="TY55" s="201"/>
      <c r="TZ55" s="201"/>
      <c r="UA55" s="201"/>
      <c r="UB55" s="201"/>
      <c r="UC55" s="201"/>
      <c r="UD55" s="201"/>
      <c r="UE55" s="201"/>
      <c r="UF55" s="201"/>
      <c r="UG55" s="201"/>
      <c r="UH55" s="201"/>
      <c r="UI55" s="201"/>
      <c r="UJ55" s="201"/>
      <c r="UK55" s="201"/>
      <c r="UL55" s="201"/>
      <c r="UM55" s="201"/>
      <c r="UN55" s="201"/>
      <c r="UO55" s="201"/>
      <c r="UP55" s="201"/>
      <c r="UQ55" s="201"/>
      <c r="UR55" s="201"/>
      <c r="US55" s="201"/>
      <c r="UT55" s="201"/>
      <c r="UU55" s="201"/>
      <c r="UV55" s="201"/>
      <c r="UW55" s="201"/>
      <c r="UX55" s="201"/>
      <c r="UY55" s="201"/>
      <c r="UZ55" s="201"/>
      <c r="VA55" s="201"/>
      <c r="VB55" s="201"/>
      <c r="VC55" s="201"/>
      <c r="VD55" s="201"/>
      <c r="VE55" s="201"/>
      <c r="VF55" s="201"/>
      <c r="VG55" s="201"/>
      <c r="VH55" s="201"/>
      <c r="VI55" s="201"/>
      <c r="VJ55" s="201"/>
      <c r="VK55" s="201"/>
      <c r="VL55" s="201"/>
      <c r="VM55" s="201"/>
      <c r="VN55" s="201"/>
      <c r="VO55" s="201"/>
      <c r="VP55" s="201"/>
      <c r="VQ55" s="201"/>
      <c r="VR55" s="201"/>
      <c r="VS55" s="201"/>
      <c r="VT55" s="201"/>
      <c r="VU55" s="201"/>
      <c r="VV55" s="201"/>
      <c r="VW55" s="201"/>
      <c r="VX55" s="201"/>
      <c r="VY55" s="201"/>
      <c r="VZ55" s="201"/>
      <c r="WA55" s="201"/>
      <c r="WB55" s="201"/>
      <c r="WC55" s="201"/>
      <c r="WD55" s="201"/>
      <c r="WE55" s="201"/>
      <c r="WF55" s="201"/>
      <c r="WG55" s="201"/>
      <c r="WH55" s="201"/>
      <c r="WI55" s="201"/>
      <c r="WJ55" s="201"/>
      <c r="WK55" s="201"/>
      <c r="WL55" s="201"/>
      <c r="WM55" s="201"/>
      <c r="WN55" s="201"/>
      <c r="WO55" s="201"/>
      <c r="WP55" s="201"/>
      <c r="WQ55" s="201"/>
      <c r="WR55" s="201"/>
      <c r="WS55" s="201"/>
      <c r="WT55" s="201"/>
      <c r="WU55" s="201"/>
      <c r="WV55" s="201"/>
      <c r="WW55" s="201"/>
      <c r="WX55" s="201"/>
      <c r="WY55" s="201"/>
      <c r="WZ55" s="201"/>
      <c r="XA55" s="201"/>
      <c r="XB55" s="201"/>
      <c r="XC55" s="201"/>
      <c r="XD55" s="201"/>
      <c r="XE55" s="201"/>
      <c r="XF55" s="201"/>
      <c r="XG55" s="201"/>
      <c r="XH55" s="201"/>
      <c r="XI55" s="201"/>
      <c r="XJ55" s="201"/>
      <c r="XK55" s="201"/>
      <c r="XL55" s="201"/>
      <c r="XM55" s="201"/>
      <c r="XN55" s="201"/>
      <c r="XO55" s="201"/>
      <c r="XP55" s="201"/>
      <c r="XQ55" s="201"/>
      <c r="XR55" s="201"/>
      <c r="XS55" s="201"/>
      <c r="XT55" s="201"/>
      <c r="XU55" s="201"/>
      <c r="XV55" s="201"/>
      <c r="XW55" s="201"/>
      <c r="XX55" s="201"/>
      <c r="XY55" s="201"/>
      <c r="XZ55" s="201"/>
      <c r="YA55" s="201"/>
      <c r="YB55" s="201"/>
      <c r="YC55" s="201"/>
      <c r="YD55" s="201"/>
      <c r="YE55" s="201"/>
      <c r="YF55" s="201"/>
      <c r="YG55" s="201"/>
      <c r="YH55" s="201"/>
      <c r="YI55" s="201"/>
      <c r="YJ55" s="201"/>
      <c r="YK55" s="201"/>
      <c r="YL55" s="201"/>
      <c r="YM55" s="201"/>
      <c r="YN55" s="201"/>
      <c r="YO55" s="201"/>
      <c r="YP55" s="201"/>
      <c r="YQ55" s="201"/>
      <c r="YR55" s="201"/>
      <c r="YS55" s="201"/>
      <c r="YT55" s="201"/>
      <c r="YU55" s="201"/>
      <c r="YV55" s="201"/>
      <c r="YW55" s="201"/>
      <c r="YX55" s="201"/>
      <c r="YY55" s="201"/>
      <c r="YZ55" s="201"/>
      <c r="ZA55" s="201"/>
      <c r="ZB55" s="201"/>
      <c r="ZC55" s="201"/>
      <c r="ZD55" s="201"/>
      <c r="ZE55" s="201"/>
      <c r="ZF55" s="201"/>
      <c r="ZG55" s="201"/>
      <c r="ZH55" s="201"/>
      <c r="ZI55" s="201"/>
      <c r="ZJ55" s="201"/>
      <c r="ZK55" s="201"/>
      <c r="ZL55" s="201"/>
      <c r="ZM55" s="201"/>
      <c r="ZN55" s="201"/>
      <c r="ZO55" s="201"/>
      <c r="ZP55" s="201"/>
      <c r="ZQ55" s="201"/>
      <c r="ZR55" s="201"/>
      <c r="ZS55" s="201"/>
      <c r="ZT55" s="201"/>
      <c r="ZU55" s="201"/>
      <c r="ZV55" s="201"/>
      <c r="ZW55" s="201"/>
      <c r="ZX55" s="201"/>
      <c r="ZY55" s="201"/>
      <c r="ZZ55" s="201"/>
      <c r="AAA55" s="201"/>
    </row>
    <row r="56" spans="1:703" s="187" customFormat="1" ht="21" customHeight="1">
      <c r="B56" s="201"/>
      <c r="C56" s="201"/>
      <c r="D56" s="201"/>
      <c r="E56" s="201"/>
      <c r="F56" s="201"/>
      <c r="G56" s="201"/>
      <c r="H56" s="201"/>
      <c r="I56" s="201"/>
      <c r="J56" s="201"/>
      <c r="K56" s="201"/>
      <c r="L56" s="201"/>
      <c r="M56" s="201"/>
      <c r="N56" s="201"/>
      <c r="O56" s="201"/>
      <c r="P56" s="201"/>
      <c r="Q56" s="201"/>
      <c r="R56" s="201"/>
      <c r="S56" s="201"/>
      <c r="T56" s="201"/>
    </row>
    <row r="57" spans="1:703" s="187" customFormat="1" ht="18" customHeight="1">
      <c r="B57" s="201"/>
      <c r="C57" s="201"/>
      <c r="D57" s="201"/>
      <c r="E57" s="201"/>
      <c r="F57" s="201"/>
      <c r="G57" s="201"/>
      <c r="H57" s="201"/>
      <c r="I57" s="201"/>
      <c r="J57" s="201"/>
      <c r="K57" s="201"/>
      <c r="L57" s="201"/>
      <c r="M57" s="201"/>
      <c r="N57" s="201"/>
      <c r="O57" s="201"/>
      <c r="P57" s="201"/>
      <c r="Q57" s="201"/>
      <c r="R57" s="201"/>
      <c r="S57" s="201"/>
      <c r="T57" s="201"/>
    </row>
    <row r="58" spans="1:703" s="187" customFormat="1" ht="18" customHeight="1">
      <c r="B58" s="201"/>
      <c r="C58" s="201"/>
      <c r="D58" s="201"/>
      <c r="E58" s="201"/>
      <c r="F58" s="201"/>
      <c r="G58" s="201"/>
      <c r="H58" s="201"/>
      <c r="I58" s="201"/>
      <c r="J58" s="201"/>
      <c r="K58" s="201"/>
      <c r="L58" s="201"/>
      <c r="M58" s="201"/>
      <c r="N58" s="201"/>
      <c r="O58" s="201"/>
      <c r="P58" s="201"/>
      <c r="Q58" s="201"/>
      <c r="R58" s="201"/>
      <c r="S58" s="201"/>
      <c r="T58" s="201"/>
    </row>
    <row r="59" spans="1:703" s="187" customFormat="1" ht="18" customHeight="1">
      <c r="B59" s="201"/>
      <c r="C59" s="201"/>
      <c r="D59" s="201"/>
      <c r="E59" s="201"/>
      <c r="F59" s="201"/>
      <c r="G59" s="201"/>
      <c r="H59" s="201"/>
      <c r="I59" s="201"/>
      <c r="J59" s="201"/>
      <c r="K59" s="201"/>
      <c r="L59" s="201"/>
      <c r="M59" s="201"/>
      <c r="N59" s="201"/>
      <c r="O59" s="201"/>
      <c r="P59" s="201"/>
      <c r="Q59" s="201"/>
      <c r="R59" s="201"/>
      <c r="S59" s="201"/>
      <c r="T59" s="201"/>
    </row>
    <row r="60" spans="1:703" s="187" customFormat="1" ht="18" customHeight="1">
      <c r="B60" s="201"/>
      <c r="C60" s="201"/>
      <c r="D60" s="201"/>
      <c r="E60" s="201"/>
      <c r="F60" s="201"/>
      <c r="G60" s="201"/>
      <c r="H60" s="201"/>
      <c r="I60" s="201"/>
      <c r="J60" s="201"/>
      <c r="K60" s="201"/>
      <c r="L60" s="201"/>
      <c r="M60" s="201"/>
      <c r="N60" s="201"/>
      <c r="O60" s="201"/>
      <c r="P60" s="201"/>
      <c r="Q60" s="201"/>
      <c r="R60" s="201"/>
      <c r="S60" s="201"/>
      <c r="T60" s="201"/>
    </row>
    <row r="61" spans="1:703" s="187" customFormat="1" ht="18" customHeight="1">
      <c r="B61" s="201"/>
      <c r="C61" s="201"/>
      <c r="D61" s="201"/>
      <c r="E61" s="201"/>
      <c r="F61" s="201"/>
      <c r="G61" s="201"/>
      <c r="H61" s="201"/>
      <c r="I61" s="201"/>
      <c r="J61" s="201"/>
      <c r="K61" s="201"/>
      <c r="L61" s="201"/>
      <c r="M61" s="201"/>
      <c r="N61" s="201"/>
      <c r="O61" s="201"/>
      <c r="P61" s="201"/>
      <c r="Q61" s="201"/>
      <c r="R61" s="201"/>
      <c r="S61" s="201"/>
      <c r="T61" s="201"/>
    </row>
    <row r="62" spans="1:703" s="187" customFormat="1" ht="18" customHeight="1">
      <c r="B62" s="201"/>
      <c r="C62" s="201"/>
      <c r="D62" s="201"/>
      <c r="E62" s="201"/>
      <c r="F62" s="201"/>
      <c r="G62" s="201"/>
      <c r="H62" s="201"/>
      <c r="I62" s="233"/>
      <c r="J62" s="201"/>
      <c r="K62" s="201"/>
      <c r="L62" s="201"/>
      <c r="M62" s="201"/>
      <c r="N62" s="201"/>
      <c r="O62" s="201"/>
      <c r="P62" s="201"/>
      <c r="Q62" s="201"/>
      <c r="R62" s="201"/>
      <c r="S62" s="201"/>
      <c r="T62" s="201"/>
    </row>
    <row r="63" spans="1:703" s="187" customFormat="1" ht="18" customHeight="1">
      <c r="B63" s="201"/>
      <c r="C63" s="201"/>
      <c r="D63" s="201"/>
      <c r="E63" s="201"/>
      <c r="F63" s="201"/>
      <c r="G63" s="201"/>
      <c r="H63" s="201"/>
      <c r="I63" s="201"/>
      <c r="J63" s="201"/>
      <c r="K63" s="201"/>
      <c r="L63" s="201"/>
      <c r="M63" s="201"/>
      <c r="N63" s="201"/>
      <c r="O63" s="201"/>
      <c r="P63" s="201"/>
      <c r="Q63" s="201"/>
      <c r="R63" s="201"/>
      <c r="S63" s="201"/>
      <c r="T63" s="201"/>
    </row>
    <row r="64" spans="1:703" s="187" customFormat="1" ht="18" customHeight="1">
      <c r="B64" s="201"/>
      <c r="C64" s="201"/>
      <c r="D64" s="201"/>
      <c r="E64" s="201"/>
      <c r="F64" s="201"/>
      <c r="G64" s="201"/>
      <c r="H64" s="201"/>
      <c r="I64" s="201"/>
      <c r="J64" s="201"/>
      <c r="K64" s="201"/>
      <c r="L64" s="201"/>
      <c r="M64" s="201"/>
      <c r="N64" s="201"/>
      <c r="O64" s="201"/>
      <c r="P64" s="201"/>
      <c r="Q64" s="201"/>
      <c r="R64" s="201"/>
      <c r="S64" s="201"/>
      <c r="T64" s="201"/>
    </row>
    <row r="65" spans="2:20" s="187" customFormat="1" ht="18" customHeight="1">
      <c r="B65" s="201"/>
      <c r="C65" s="201"/>
      <c r="D65" s="201"/>
      <c r="E65" s="201"/>
      <c r="F65" s="201"/>
      <c r="G65" s="201"/>
      <c r="H65" s="201"/>
      <c r="I65" s="201"/>
      <c r="J65" s="201"/>
      <c r="K65" s="201"/>
      <c r="L65" s="201"/>
      <c r="M65" s="201"/>
      <c r="N65" s="201"/>
      <c r="O65" s="201"/>
      <c r="P65" s="201"/>
      <c r="Q65" s="201"/>
      <c r="R65" s="201"/>
      <c r="S65" s="201"/>
      <c r="T65" s="201"/>
    </row>
    <row r="66" spans="2:20" s="187" customFormat="1" ht="18" customHeight="1">
      <c r="B66" s="201"/>
      <c r="C66" s="201"/>
      <c r="D66" s="201"/>
      <c r="E66" s="201"/>
      <c r="F66" s="201"/>
      <c r="G66" s="201"/>
      <c r="H66" s="201"/>
      <c r="I66" s="201"/>
      <c r="J66" s="201"/>
      <c r="K66" s="201"/>
      <c r="L66" s="201"/>
      <c r="M66" s="201"/>
      <c r="N66" s="201"/>
      <c r="O66" s="201"/>
      <c r="P66" s="201"/>
      <c r="Q66" s="201"/>
      <c r="R66" s="201"/>
      <c r="S66" s="201"/>
      <c r="T66" s="201"/>
    </row>
    <row r="67" spans="2:20" s="187" customFormat="1" ht="18" customHeight="1">
      <c r="B67" s="201"/>
      <c r="C67" s="201"/>
      <c r="D67" s="201"/>
      <c r="E67" s="201"/>
      <c r="F67" s="201"/>
      <c r="G67" s="201"/>
      <c r="H67" s="201"/>
      <c r="I67" s="201"/>
      <c r="J67" s="201"/>
      <c r="K67" s="201"/>
      <c r="L67" s="201"/>
      <c r="M67" s="201"/>
      <c r="N67" s="201"/>
      <c r="O67" s="201"/>
      <c r="P67" s="201"/>
      <c r="Q67" s="201"/>
      <c r="R67" s="201"/>
      <c r="S67" s="201"/>
      <c r="T67" s="201"/>
    </row>
    <row r="68" spans="2:20" s="187" customFormat="1" ht="18" customHeight="1">
      <c r="B68" s="201"/>
      <c r="C68" s="201"/>
      <c r="D68" s="201"/>
      <c r="E68" s="201"/>
      <c r="F68" s="201"/>
      <c r="G68" s="201"/>
      <c r="H68" s="201"/>
      <c r="I68" s="201"/>
      <c r="J68" s="201"/>
      <c r="K68" s="201"/>
      <c r="L68" s="201"/>
      <c r="M68" s="201"/>
      <c r="N68" s="201"/>
      <c r="O68" s="201"/>
      <c r="P68" s="201"/>
      <c r="Q68" s="201"/>
      <c r="R68" s="201"/>
      <c r="S68" s="201"/>
      <c r="T68" s="201"/>
    </row>
    <row r="69" spans="2:20" s="187" customFormat="1" ht="18" customHeight="1">
      <c r="B69" s="201"/>
      <c r="C69" s="201"/>
      <c r="D69" s="201"/>
      <c r="E69" s="201"/>
      <c r="F69" s="201"/>
      <c r="G69" s="201"/>
      <c r="H69" s="201"/>
      <c r="I69" s="201"/>
      <c r="J69" s="201"/>
      <c r="K69" s="201"/>
      <c r="L69" s="201"/>
      <c r="M69" s="201"/>
      <c r="N69" s="201"/>
      <c r="O69" s="201"/>
      <c r="P69" s="201"/>
      <c r="Q69" s="201"/>
      <c r="R69" s="201"/>
      <c r="S69" s="201"/>
      <c r="T69" s="201"/>
    </row>
    <row r="70" spans="2:20" s="187" customFormat="1" ht="18" customHeight="1">
      <c r="B70" s="201"/>
      <c r="C70" s="201"/>
      <c r="D70" s="201"/>
      <c r="E70" s="201"/>
      <c r="F70" s="201"/>
      <c r="G70" s="201"/>
      <c r="H70" s="201"/>
      <c r="I70" s="201"/>
      <c r="J70" s="201"/>
      <c r="K70" s="201"/>
      <c r="L70" s="201"/>
      <c r="M70" s="201"/>
      <c r="N70" s="201"/>
      <c r="O70" s="201"/>
      <c r="P70" s="201"/>
      <c r="Q70" s="201"/>
      <c r="R70" s="201"/>
      <c r="S70" s="201"/>
      <c r="T70" s="201"/>
    </row>
    <row r="71" spans="2:20" s="187" customFormat="1" ht="18" customHeight="1">
      <c r="B71" s="201"/>
      <c r="C71" s="201"/>
      <c r="D71" s="201"/>
      <c r="E71" s="201"/>
      <c r="F71" s="201"/>
      <c r="G71" s="201"/>
      <c r="H71" s="201"/>
      <c r="I71" s="201"/>
      <c r="J71" s="201"/>
      <c r="K71" s="201"/>
      <c r="L71" s="201"/>
      <c r="M71" s="201"/>
      <c r="N71" s="201"/>
      <c r="O71" s="201"/>
      <c r="P71" s="201"/>
      <c r="Q71" s="201"/>
      <c r="R71" s="201"/>
      <c r="S71" s="201"/>
      <c r="T71" s="201"/>
    </row>
    <row r="72" spans="2:20" s="187" customFormat="1" ht="18" customHeight="1">
      <c r="B72" s="201"/>
      <c r="C72" s="201"/>
      <c r="D72" s="201"/>
      <c r="E72" s="201"/>
      <c r="F72" s="201"/>
      <c r="G72" s="201"/>
      <c r="H72" s="201"/>
      <c r="I72" s="201"/>
      <c r="J72" s="201"/>
      <c r="K72" s="201"/>
      <c r="L72" s="201"/>
      <c r="M72" s="201"/>
      <c r="N72" s="201"/>
      <c r="O72" s="201"/>
      <c r="P72" s="201"/>
      <c r="Q72" s="201"/>
      <c r="R72" s="201"/>
      <c r="S72" s="201"/>
      <c r="T72" s="201"/>
    </row>
    <row r="73" spans="2:20" s="187" customFormat="1" ht="18" customHeight="1">
      <c r="B73" s="201"/>
      <c r="C73" s="201"/>
      <c r="D73" s="201"/>
      <c r="E73" s="201"/>
      <c r="F73" s="201"/>
      <c r="G73" s="201"/>
      <c r="H73" s="201"/>
      <c r="I73" s="201"/>
      <c r="J73" s="201"/>
      <c r="K73" s="201"/>
      <c r="L73" s="201"/>
      <c r="M73" s="201"/>
      <c r="N73" s="201"/>
      <c r="O73" s="201"/>
      <c r="P73" s="201"/>
      <c r="Q73" s="201"/>
      <c r="R73" s="201"/>
      <c r="S73" s="201"/>
      <c r="T73" s="201"/>
    </row>
    <row r="74" spans="2:20" s="187" customFormat="1" ht="18" customHeight="1">
      <c r="B74" s="201"/>
      <c r="C74" s="201"/>
      <c r="D74" s="201"/>
      <c r="E74" s="201"/>
      <c r="F74" s="201"/>
      <c r="G74" s="201"/>
      <c r="H74" s="201"/>
      <c r="I74" s="201"/>
      <c r="J74" s="201"/>
      <c r="K74" s="201"/>
      <c r="L74" s="201"/>
      <c r="M74" s="201"/>
      <c r="N74" s="201"/>
      <c r="O74" s="201"/>
      <c r="P74" s="201"/>
      <c r="Q74" s="201"/>
      <c r="R74" s="201"/>
      <c r="S74" s="201"/>
      <c r="T74" s="201"/>
    </row>
    <row r="75" spans="2:20" s="187" customFormat="1" ht="18" customHeight="1">
      <c r="B75" s="201"/>
      <c r="C75" s="201"/>
      <c r="D75" s="201"/>
      <c r="E75" s="201"/>
      <c r="F75" s="201"/>
      <c r="G75" s="201"/>
      <c r="H75" s="201"/>
      <c r="I75" s="201"/>
      <c r="J75" s="201"/>
      <c r="K75" s="201"/>
      <c r="L75" s="201"/>
      <c r="M75" s="201"/>
      <c r="N75" s="201"/>
      <c r="O75" s="201"/>
      <c r="P75" s="201"/>
      <c r="Q75" s="201"/>
      <c r="R75" s="201"/>
      <c r="S75" s="201"/>
      <c r="T75" s="201"/>
    </row>
    <row r="76" spans="2:20" s="187" customFormat="1" ht="18" customHeight="1">
      <c r="B76" s="201"/>
      <c r="C76" s="201"/>
      <c r="D76" s="201"/>
      <c r="E76" s="201"/>
      <c r="F76" s="201"/>
      <c r="G76" s="201"/>
      <c r="H76" s="201"/>
      <c r="I76" s="201"/>
      <c r="J76" s="201"/>
      <c r="K76" s="201"/>
      <c r="L76" s="201"/>
      <c r="M76" s="201"/>
      <c r="N76" s="201"/>
      <c r="O76" s="201"/>
      <c r="P76" s="201"/>
      <c r="Q76" s="201"/>
      <c r="R76" s="201"/>
      <c r="S76" s="201"/>
      <c r="T76" s="201"/>
    </row>
    <row r="77" spans="2:20" s="187" customFormat="1" ht="18" customHeight="1">
      <c r="B77" s="201"/>
      <c r="C77" s="201"/>
      <c r="D77" s="201"/>
      <c r="E77" s="201"/>
      <c r="F77" s="201"/>
      <c r="G77" s="201"/>
      <c r="H77" s="201"/>
      <c r="I77" s="201"/>
      <c r="J77" s="201"/>
      <c r="K77" s="201"/>
      <c r="L77" s="201"/>
      <c r="M77" s="201"/>
      <c r="N77" s="201"/>
      <c r="O77" s="201"/>
      <c r="P77" s="201"/>
      <c r="Q77" s="201"/>
      <c r="R77" s="201"/>
      <c r="S77" s="201"/>
      <c r="T77" s="201"/>
    </row>
    <row r="78" spans="2:20" s="187" customFormat="1" ht="18" customHeight="1">
      <c r="B78" s="201"/>
      <c r="C78" s="201"/>
      <c r="D78" s="201"/>
      <c r="E78" s="201"/>
      <c r="F78" s="201"/>
      <c r="G78" s="201"/>
      <c r="H78" s="201"/>
      <c r="I78" s="201"/>
      <c r="J78" s="201"/>
      <c r="K78" s="201"/>
      <c r="L78" s="201"/>
      <c r="M78" s="201"/>
      <c r="N78" s="201"/>
      <c r="O78" s="201"/>
      <c r="P78" s="201"/>
      <c r="Q78" s="201"/>
      <c r="R78" s="201"/>
      <c r="S78" s="201"/>
      <c r="T78" s="201"/>
    </row>
    <row r="79" spans="2:20" s="187" customFormat="1" ht="18" customHeight="1">
      <c r="B79" s="201"/>
      <c r="C79" s="201"/>
      <c r="D79" s="201"/>
      <c r="E79" s="201"/>
      <c r="F79" s="201"/>
      <c r="G79" s="201"/>
      <c r="H79" s="201"/>
      <c r="I79" s="201"/>
      <c r="J79" s="201"/>
      <c r="K79" s="201"/>
      <c r="L79" s="201"/>
      <c r="M79" s="201"/>
      <c r="N79" s="201"/>
      <c r="O79" s="201"/>
      <c r="P79" s="201"/>
      <c r="Q79" s="201"/>
      <c r="R79" s="201"/>
      <c r="S79" s="201"/>
      <c r="T79" s="201"/>
    </row>
    <row r="80" spans="2:20" s="187" customFormat="1" ht="18" customHeight="1">
      <c r="B80" s="201"/>
      <c r="C80" s="201"/>
      <c r="D80" s="201"/>
      <c r="E80" s="201"/>
      <c r="F80" s="201"/>
      <c r="G80" s="201"/>
      <c r="H80" s="201"/>
      <c r="I80" s="201"/>
      <c r="J80" s="201"/>
      <c r="K80" s="201"/>
      <c r="L80" s="201"/>
      <c r="M80" s="201"/>
      <c r="N80" s="201"/>
      <c r="O80" s="201"/>
      <c r="P80" s="201"/>
      <c r="Q80" s="201"/>
      <c r="R80" s="201"/>
      <c r="S80" s="201"/>
      <c r="T80" s="201"/>
    </row>
    <row r="81" spans="2:20" s="187" customFormat="1" ht="18" customHeight="1">
      <c r="B81" s="201"/>
      <c r="C81" s="201"/>
      <c r="D81" s="201"/>
      <c r="E81" s="201"/>
      <c r="F81" s="201"/>
      <c r="G81" s="201"/>
      <c r="H81" s="201"/>
      <c r="I81" s="201"/>
      <c r="J81" s="201"/>
      <c r="K81" s="201"/>
      <c r="L81" s="201"/>
      <c r="M81" s="201"/>
      <c r="N81" s="201"/>
      <c r="O81" s="201"/>
      <c r="P81" s="201"/>
      <c r="Q81" s="201"/>
      <c r="R81" s="201"/>
      <c r="S81" s="201"/>
      <c r="T81" s="201"/>
    </row>
    <row r="82" spans="2:20" s="187" customFormat="1" ht="18" customHeight="1">
      <c r="B82" s="201"/>
      <c r="C82" s="201"/>
      <c r="D82" s="201"/>
      <c r="E82" s="201"/>
      <c r="F82" s="201"/>
      <c r="G82" s="201"/>
      <c r="H82" s="201"/>
      <c r="I82" s="201"/>
      <c r="J82" s="201"/>
      <c r="K82" s="201"/>
      <c r="L82" s="201"/>
      <c r="M82" s="201"/>
      <c r="N82" s="201"/>
      <c r="O82" s="201"/>
      <c r="P82" s="201"/>
      <c r="Q82" s="201"/>
      <c r="R82" s="201"/>
      <c r="S82" s="201"/>
      <c r="T82" s="201"/>
    </row>
    <row r="83" spans="2:20" s="187" customFormat="1" ht="18" customHeight="1">
      <c r="B83" s="201"/>
      <c r="C83" s="201"/>
      <c r="D83" s="201"/>
      <c r="E83" s="201"/>
      <c r="F83" s="201"/>
      <c r="G83" s="201"/>
      <c r="H83" s="201"/>
      <c r="I83" s="201"/>
      <c r="J83" s="201"/>
      <c r="K83" s="201"/>
      <c r="L83" s="201"/>
      <c r="M83" s="201"/>
      <c r="N83" s="201"/>
      <c r="O83" s="201"/>
      <c r="P83" s="201"/>
      <c r="Q83" s="201"/>
      <c r="R83" s="201"/>
      <c r="S83" s="201"/>
      <c r="T83" s="201"/>
    </row>
    <row r="84" spans="2:20" s="187" customFormat="1" ht="18" customHeight="1">
      <c r="B84" s="201"/>
      <c r="C84" s="201"/>
      <c r="D84" s="201"/>
      <c r="E84" s="201"/>
      <c r="F84" s="201"/>
      <c r="G84" s="201"/>
      <c r="H84" s="201"/>
      <c r="I84" s="201"/>
      <c r="J84" s="201"/>
      <c r="K84" s="201"/>
      <c r="L84" s="201"/>
      <c r="M84" s="201"/>
      <c r="N84" s="201"/>
      <c r="O84" s="201"/>
      <c r="P84" s="201"/>
      <c r="Q84" s="201"/>
      <c r="R84" s="201"/>
      <c r="S84" s="201"/>
      <c r="T84" s="201"/>
    </row>
    <row r="85" spans="2:20" s="187" customFormat="1" ht="18" customHeight="1">
      <c r="B85" s="201"/>
      <c r="C85" s="201"/>
      <c r="D85" s="201"/>
      <c r="E85" s="201"/>
      <c r="F85" s="201"/>
      <c r="G85" s="201"/>
      <c r="H85" s="201"/>
      <c r="I85" s="201"/>
      <c r="J85" s="201"/>
      <c r="K85" s="201"/>
      <c r="L85" s="201"/>
      <c r="M85" s="201"/>
      <c r="N85" s="201"/>
      <c r="O85" s="201"/>
      <c r="P85" s="201"/>
      <c r="Q85" s="201"/>
      <c r="R85" s="201"/>
      <c r="S85" s="201"/>
      <c r="T85" s="201"/>
    </row>
    <row r="86" spans="2:20" s="187" customFormat="1" ht="18" customHeight="1">
      <c r="B86" s="201"/>
      <c r="C86" s="201"/>
      <c r="D86" s="201"/>
      <c r="E86" s="201"/>
      <c r="F86" s="201"/>
      <c r="G86" s="201"/>
      <c r="H86" s="201"/>
      <c r="I86" s="201"/>
      <c r="J86" s="201"/>
      <c r="K86" s="201"/>
      <c r="L86" s="201"/>
      <c r="M86" s="201"/>
      <c r="N86" s="201"/>
      <c r="O86" s="201"/>
      <c r="P86" s="201"/>
      <c r="Q86" s="201"/>
      <c r="R86" s="201"/>
      <c r="S86" s="201"/>
      <c r="T86" s="201"/>
    </row>
    <row r="87" spans="2:20" s="187" customFormat="1" ht="18" customHeight="1">
      <c r="B87" s="201"/>
      <c r="C87" s="201"/>
      <c r="D87" s="201"/>
      <c r="E87" s="201"/>
      <c r="F87" s="201"/>
      <c r="G87" s="201"/>
      <c r="H87" s="201"/>
      <c r="I87" s="201"/>
      <c r="J87" s="201"/>
      <c r="K87" s="201"/>
      <c r="L87" s="201"/>
      <c r="M87" s="201"/>
      <c r="N87" s="201"/>
      <c r="O87" s="201"/>
      <c r="P87" s="201"/>
      <c r="Q87" s="201"/>
      <c r="R87" s="201"/>
      <c r="S87" s="201"/>
      <c r="T87" s="201"/>
    </row>
    <row r="88" spans="2:20" s="187" customFormat="1" ht="18" customHeight="1">
      <c r="B88" s="201"/>
      <c r="C88" s="201"/>
      <c r="D88" s="201"/>
      <c r="E88" s="201"/>
      <c r="F88" s="201"/>
      <c r="G88" s="201"/>
      <c r="H88" s="201"/>
      <c r="I88" s="201"/>
      <c r="J88" s="201"/>
      <c r="K88" s="201"/>
      <c r="L88" s="201"/>
      <c r="M88" s="201"/>
      <c r="N88" s="201"/>
      <c r="O88" s="201"/>
      <c r="P88" s="201"/>
      <c r="Q88" s="201"/>
      <c r="R88" s="201"/>
      <c r="S88" s="201"/>
      <c r="T88" s="201"/>
    </row>
    <row r="89" spans="2:20" s="187" customFormat="1" ht="18" customHeight="1">
      <c r="B89" s="201"/>
      <c r="C89" s="201"/>
      <c r="D89" s="201"/>
      <c r="E89" s="201"/>
      <c r="F89" s="201"/>
      <c r="G89" s="201"/>
      <c r="H89" s="201"/>
      <c r="I89" s="201"/>
      <c r="J89" s="201"/>
      <c r="K89" s="201"/>
      <c r="L89" s="201"/>
      <c r="M89" s="201"/>
      <c r="N89" s="201"/>
      <c r="O89" s="201"/>
      <c r="P89" s="201"/>
      <c r="Q89" s="201"/>
      <c r="R89" s="201"/>
      <c r="S89" s="201"/>
      <c r="T89" s="201"/>
    </row>
    <row r="90" spans="2:20" s="187" customFormat="1" ht="18" customHeight="1">
      <c r="B90" s="201"/>
      <c r="C90" s="201"/>
      <c r="D90" s="201"/>
      <c r="E90" s="201"/>
      <c r="F90" s="201"/>
      <c r="G90" s="201"/>
      <c r="H90" s="201"/>
      <c r="I90" s="201"/>
      <c r="J90" s="201"/>
      <c r="K90" s="201"/>
      <c r="L90" s="201"/>
      <c r="M90" s="201"/>
      <c r="N90" s="201"/>
      <c r="O90" s="201"/>
      <c r="P90" s="201"/>
      <c r="Q90" s="201"/>
      <c r="R90" s="201"/>
      <c r="S90" s="201"/>
      <c r="T90" s="201"/>
    </row>
    <row r="91" spans="2:20" s="187" customFormat="1" ht="18" customHeight="1">
      <c r="B91" s="201"/>
      <c r="C91" s="201"/>
      <c r="D91" s="201"/>
      <c r="E91" s="201"/>
      <c r="F91" s="201"/>
      <c r="G91" s="201"/>
      <c r="H91" s="201"/>
      <c r="I91" s="201"/>
      <c r="J91" s="201"/>
      <c r="K91" s="201"/>
      <c r="L91" s="201"/>
      <c r="M91" s="201"/>
      <c r="N91" s="201"/>
      <c r="O91" s="201"/>
      <c r="P91" s="201"/>
      <c r="Q91" s="201"/>
      <c r="R91" s="201"/>
      <c r="S91" s="201"/>
      <c r="T91" s="201"/>
    </row>
    <row r="92" spans="2:20" s="187" customFormat="1" ht="18" customHeight="1">
      <c r="B92" s="201"/>
      <c r="C92" s="201"/>
      <c r="D92" s="201"/>
      <c r="E92" s="201"/>
      <c r="F92" s="201"/>
      <c r="G92" s="201"/>
      <c r="H92" s="201"/>
      <c r="I92" s="201"/>
      <c r="J92" s="201"/>
      <c r="K92" s="201"/>
      <c r="L92" s="201"/>
      <c r="M92" s="201"/>
      <c r="N92" s="201"/>
      <c r="O92" s="201"/>
      <c r="P92" s="201"/>
      <c r="Q92" s="201"/>
      <c r="R92" s="201"/>
      <c r="S92" s="201"/>
      <c r="T92" s="201"/>
    </row>
    <row r="93" spans="2:20" s="187" customFormat="1" ht="18" customHeight="1">
      <c r="B93" s="201"/>
      <c r="C93" s="201"/>
      <c r="D93" s="201"/>
      <c r="E93" s="201"/>
      <c r="F93" s="201"/>
      <c r="G93" s="201"/>
      <c r="H93" s="201"/>
      <c r="I93" s="201"/>
      <c r="J93" s="201"/>
      <c r="K93" s="201"/>
      <c r="L93" s="201"/>
      <c r="M93" s="201"/>
      <c r="N93" s="201"/>
      <c r="O93" s="201"/>
      <c r="P93" s="201"/>
      <c r="Q93" s="201"/>
      <c r="R93" s="201"/>
      <c r="S93" s="201"/>
      <c r="T93" s="201"/>
    </row>
    <row r="94" spans="2:20" s="187" customFormat="1" ht="18" customHeight="1">
      <c r="B94" s="201"/>
      <c r="C94" s="201"/>
      <c r="D94" s="201"/>
      <c r="E94" s="201"/>
      <c r="F94" s="201"/>
      <c r="G94" s="201"/>
      <c r="H94" s="201"/>
      <c r="I94" s="201"/>
      <c r="J94" s="201"/>
      <c r="K94" s="201"/>
      <c r="L94" s="201"/>
      <c r="M94" s="201"/>
      <c r="N94" s="201"/>
      <c r="O94" s="201"/>
      <c r="P94" s="201"/>
      <c r="Q94" s="201"/>
      <c r="R94" s="201"/>
      <c r="S94" s="201"/>
      <c r="T94" s="201"/>
    </row>
    <row r="95" spans="2:20" s="187" customFormat="1" ht="18" customHeight="1">
      <c r="B95" s="201"/>
      <c r="C95" s="201"/>
      <c r="D95" s="201"/>
      <c r="E95" s="201"/>
      <c r="F95" s="201"/>
      <c r="G95" s="201"/>
      <c r="H95" s="201"/>
      <c r="I95" s="201"/>
      <c r="J95" s="201"/>
      <c r="K95" s="201"/>
      <c r="L95" s="201"/>
      <c r="M95" s="201"/>
      <c r="N95" s="201"/>
      <c r="O95" s="201"/>
      <c r="P95" s="201"/>
      <c r="Q95" s="201"/>
      <c r="R95" s="201"/>
      <c r="S95" s="201"/>
      <c r="T95" s="201"/>
    </row>
    <row r="96" spans="2:20" s="187" customFormat="1" ht="18" customHeight="1">
      <c r="B96" s="201"/>
      <c r="C96" s="201"/>
      <c r="D96" s="201"/>
      <c r="E96" s="201"/>
      <c r="F96" s="201"/>
      <c r="G96" s="201"/>
      <c r="H96" s="201"/>
      <c r="I96" s="201"/>
      <c r="J96" s="201"/>
      <c r="K96" s="201"/>
      <c r="L96" s="201"/>
      <c r="M96" s="201"/>
      <c r="N96" s="201"/>
      <c r="O96" s="201"/>
      <c r="P96" s="201"/>
      <c r="Q96" s="201"/>
      <c r="R96" s="201"/>
      <c r="S96" s="201"/>
      <c r="T96" s="201"/>
    </row>
    <row r="97" spans="2:20" s="187" customFormat="1" ht="18" customHeight="1">
      <c r="B97" s="201"/>
      <c r="C97" s="201"/>
      <c r="D97" s="201"/>
      <c r="E97" s="201"/>
      <c r="F97" s="201"/>
      <c r="G97" s="201"/>
      <c r="H97" s="201"/>
      <c r="I97" s="201"/>
      <c r="J97" s="201"/>
      <c r="K97" s="201"/>
      <c r="L97" s="201"/>
      <c r="M97" s="201"/>
      <c r="N97" s="201"/>
      <c r="O97" s="201"/>
      <c r="P97" s="201"/>
      <c r="Q97" s="201"/>
      <c r="R97" s="201"/>
      <c r="S97" s="201"/>
      <c r="T97" s="201"/>
    </row>
    <row r="98" spans="2:20" s="187" customFormat="1" ht="18" customHeight="1">
      <c r="B98" s="201"/>
      <c r="C98" s="201"/>
      <c r="D98" s="201"/>
      <c r="E98" s="201"/>
      <c r="F98" s="201"/>
      <c r="G98" s="201"/>
      <c r="H98" s="201"/>
      <c r="I98" s="201"/>
      <c r="J98" s="201"/>
      <c r="K98" s="201"/>
      <c r="L98" s="201"/>
      <c r="M98" s="201"/>
      <c r="N98" s="201"/>
      <c r="O98" s="201"/>
      <c r="P98" s="201"/>
      <c r="Q98" s="201"/>
      <c r="R98" s="201"/>
      <c r="S98" s="201"/>
      <c r="T98" s="201"/>
    </row>
    <row r="99" spans="2:20" s="187" customFormat="1" ht="18" customHeight="1">
      <c r="B99" s="201"/>
      <c r="C99" s="201"/>
      <c r="D99" s="201"/>
      <c r="E99" s="201"/>
      <c r="F99" s="201"/>
      <c r="G99" s="201"/>
      <c r="H99" s="201"/>
      <c r="I99" s="201"/>
      <c r="J99" s="201"/>
      <c r="K99" s="201"/>
      <c r="L99" s="201"/>
      <c r="M99" s="201"/>
      <c r="N99" s="201"/>
      <c r="O99" s="201"/>
      <c r="P99" s="201"/>
      <c r="Q99" s="201"/>
      <c r="R99" s="201"/>
      <c r="S99" s="201"/>
      <c r="T99" s="201"/>
    </row>
    <row r="100" spans="2:20" s="187" customFormat="1" ht="18" customHeight="1">
      <c r="B100" s="201"/>
      <c r="C100" s="201"/>
      <c r="D100" s="201"/>
      <c r="E100" s="201"/>
      <c r="F100" s="201"/>
      <c r="G100" s="201"/>
      <c r="H100" s="201"/>
      <c r="I100" s="201"/>
      <c r="J100" s="201"/>
      <c r="K100" s="201"/>
      <c r="L100" s="201"/>
      <c r="M100" s="201"/>
      <c r="N100" s="201"/>
      <c r="O100" s="201"/>
      <c r="P100" s="201"/>
      <c r="Q100" s="201"/>
      <c r="R100" s="201"/>
      <c r="S100" s="201"/>
      <c r="T100" s="201"/>
    </row>
    <row r="101" spans="2:20" s="187" customFormat="1" ht="18" customHeight="1">
      <c r="B101" s="201"/>
      <c r="C101" s="201"/>
      <c r="D101" s="201"/>
      <c r="E101" s="201"/>
      <c r="F101" s="201"/>
      <c r="G101" s="201"/>
      <c r="H101" s="201"/>
      <c r="I101" s="201"/>
      <c r="J101" s="201"/>
      <c r="K101" s="201"/>
      <c r="L101" s="201"/>
      <c r="M101" s="201"/>
      <c r="N101" s="201"/>
      <c r="O101" s="201"/>
      <c r="P101" s="201"/>
      <c r="Q101" s="201"/>
      <c r="R101" s="201"/>
      <c r="S101" s="201"/>
      <c r="T101" s="201"/>
    </row>
    <row r="102" spans="2:20" s="187" customFormat="1" ht="18" customHeight="1">
      <c r="B102" s="201"/>
      <c r="C102" s="201"/>
      <c r="D102" s="201"/>
      <c r="E102" s="201"/>
      <c r="F102" s="201"/>
      <c r="G102" s="201"/>
      <c r="H102" s="201"/>
      <c r="I102" s="201"/>
      <c r="J102" s="201"/>
      <c r="K102" s="201"/>
      <c r="L102" s="201"/>
      <c r="M102" s="201"/>
      <c r="N102" s="201"/>
      <c r="O102" s="201"/>
      <c r="P102" s="201"/>
      <c r="Q102" s="201"/>
      <c r="R102" s="201"/>
      <c r="S102" s="201"/>
      <c r="T102" s="201"/>
    </row>
    <row r="103" spans="2:20" s="187" customFormat="1" ht="18" customHeight="1">
      <c r="B103" s="201"/>
      <c r="C103" s="201"/>
      <c r="D103" s="201"/>
      <c r="E103" s="201"/>
      <c r="F103" s="201"/>
      <c r="G103" s="201"/>
      <c r="H103" s="201"/>
      <c r="I103" s="201"/>
      <c r="J103" s="201"/>
      <c r="K103" s="201"/>
      <c r="L103" s="201"/>
      <c r="M103" s="201"/>
      <c r="N103" s="201"/>
      <c r="O103" s="201"/>
      <c r="P103" s="201"/>
      <c r="Q103" s="201"/>
      <c r="R103" s="201"/>
      <c r="S103" s="201"/>
      <c r="T103" s="201"/>
    </row>
    <row r="104" spans="2:20" s="187" customFormat="1" ht="18" customHeight="1">
      <c r="B104" s="201"/>
      <c r="C104" s="201"/>
      <c r="D104" s="201"/>
      <c r="E104" s="201"/>
      <c r="F104" s="201"/>
      <c r="G104" s="201"/>
      <c r="H104" s="201"/>
      <c r="I104" s="201"/>
      <c r="J104" s="201"/>
      <c r="K104" s="201"/>
      <c r="L104" s="201"/>
      <c r="M104" s="201"/>
      <c r="N104" s="201"/>
      <c r="O104" s="201"/>
      <c r="P104" s="201"/>
      <c r="Q104" s="201"/>
      <c r="R104" s="201"/>
      <c r="S104" s="201"/>
      <c r="T104" s="201"/>
    </row>
    <row r="105" spans="2:20" s="187" customFormat="1" ht="18" customHeight="1">
      <c r="B105" s="201"/>
      <c r="C105" s="201"/>
      <c r="D105" s="201"/>
      <c r="E105" s="201"/>
      <c r="F105" s="201"/>
      <c r="G105" s="201"/>
      <c r="H105" s="201"/>
      <c r="I105" s="201"/>
      <c r="J105" s="201"/>
      <c r="K105" s="201"/>
      <c r="L105" s="201"/>
      <c r="M105" s="201"/>
      <c r="N105" s="201"/>
      <c r="O105" s="201"/>
      <c r="P105" s="201"/>
      <c r="Q105" s="201"/>
      <c r="R105" s="201"/>
      <c r="S105" s="201"/>
      <c r="T105" s="201"/>
    </row>
    <row r="106" spans="2:20" s="187" customFormat="1" ht="18" customHeight="1">
      <c r="B106" s="201"/>
      <c r="C106" s="201"/>
      <c r="D106" s="201"/>
      <c r="E106" s="201"/>
      <c r="F106" s="201"/>
      <c r="G106" s="201"/>
      <c r="H106" s="201"/>
      <c r="I106" s="201"/>
      <c r="J106" s="201"/>
      <c r="K106" s="201"/>
      <c r="L106" s="201"/>
      <c r="M106" s="201"/>
      <c r="N106" s="201"/>
      <c r="O106" s="201"/>
      <c r="P106" s="201"/>
      <c r="Q106" s="201"/>
      <c r="R106" s="201"/>
      <c r="S106" s="201"/>
      <c r="T106" s="201"/>
    </row>
    <row r="107" spans="2:20" s="187" customFormat="1" ht="18" customHeight="1">
      <c r="B107" s="201"/>
      <c r="C107" s="201"/>
      <c r="D107" s="201"/>
      <c r="E107" s="201"/>
      <c r="F107" s="201"/>
      <c r="G107" s="201"/>
      <c r="H107" s="201"/>
      <c r="I107" s="201"/>
      <c r="J107" s="201"/>
      <c r="K107" s="201"/>
      <c r="L107" s="201"/>
      <c r="M107" s="201"/>
      <c r="N107" s="201"/>
      <c r="O107" s="201"/>
      <c r="P107" s="201"/>
      <c r="Q107" s="201"/>
      <c r="R107" s="201"/>
      <c r="S107" s="201"/>
      <c r="T107" s="201"/>
    </row>
    <row r="108" spans="2:20" s="187" customFormat="1" ht="18" customHeight="1">
      <c r="B108" s="201"/>
      <c r="C108" s="201"/>
      <c r="D108" s="201"/>
      <c r="E108" s="201"/>
      <c r="F108" s="201"/>
      <c r="G108" s="201"/>
      <c r="H108" s="201"/>
      <c r="I108" s="201"/>
      <c r="J108" s="201"/>
      <c r="K108" s="201"/>
      <c r="L108" s="201"/>
      <c r="M108" s="201"/>
      <c r="N108" s="201"/>
      <c r="O108" s="201"/>
      <c r="P108" s="201"/>
      <c r="Q108" s="201"/>
      <c r="R108" s="201"/>
      <c r="S108" s="201"/>
      <c r="T108" s="201"/>
    </row>
    <row r="109" spans="2:20" s="187" customFormat="1" ht="18" customHeight="1">
      <c r="B109" s="201"/>
      <c r="C109" s="201"/>
      <c r="D109" s="201"/>
      <c r="E109" s="201"/>
      <c r="F109" s="201"/>
      <c r="G109" s="201"/>
      <c r="H109" s="201"/>
      <c r="I109" s="201"/>
      <c r="J109" s="201"/>
      <c r="K109" s="201"/>
      <c r="L109" s="201"/>
      <c r="M109" s="201"/>
      <c r="N109" s="201"/>
      <c r="O109" s="201"/>
      <c r="P109" s="201"/>
      <c r="Q109" s="201"/>
      <c r="R109" s="201"/>
      <c r="S109" s="201"/>
      <c r="T109" s="201"/>
    </row>
    <row r="110" spans="2:20" s="187" customFormat="1" ht="18" customHeight="1">
      <c r="B110" s="201"/>
      <c r="C110" s="201"/>
      <c r="D110" s="201"/>
      <c r="E110" s="201"/>
      <c r="F110" s="201"/>
      <c r="G110" s="201"/>
      <c r="H110" s="201"/>
      <c r="I110" s="201"/>
      <c r="J110" s="201"/>
      <c r="K110" s="201"/>
      <c r="L110" s="201"/>
      <c r="M110" s="201"/>
      <c r="N110" s="201"/>
      <c r="O110" s="201"/>
      <c r="P110" s="201"/>
      <c r="Q110" s="201"/>
      <c r="R110" s="201"/>
      <c r="S110" s="201"/>
      <c r="T110" s="201"/>
    </row>
    <row r="111" spans="2:20" s="187" customFormat="1" ht="18" customHeight="1">
      <c r="B111" s="201"/>
      <c r="C111" s="201"/>
      <c r="D111" s="201"/>
      <c r="E111" s="201"/>
      <c r="F111" s="201"/>
      <c r="G111" s="201"/>
      <c r="H111" s="201"/>
      <c r="I111" s="201"/>
      <c r="J111" s="201"/>
      <c r="K111" s="201"/>
      <c r="L111" s="201"/>
      <c r="M111" s="201"/>
      <c r="N111" s="201"/>
      <c r="O111" s="201"/>
      <c r="P111" s="201"/>
      <c r="Q111" s="201"/>
      <c r="R111" s="201"/>
      <c r="S111" s="201"/>
      <c r="T111" s="201"/>
    </row>
    <row r="112" spans="2:20" s="187" customFormat="1" ht="18" customHeight="1">
      <c r="B112" s="201"/>
      <c r="C112" s="201"/>
      <c r="D112" s="201"/>
      <c r="E112" s="201"/>
      <c r="F112" s="201"/>
      <c r="G112" s="201"/>
      <c r="H112" s="201"/>
      <c r="I112" s="201"/>
      <c r="J112" s="201"/>
      <c r="K112" s="201"/>
      <c r="L112" s="201"/>
      <c r="M112" s="201"/>
      <c r="N112" s="201"/>
      <c r="O112" s="201"/>
      <c r="P112" s="201"/>
      <c r="Q112" s="201"/>
      <c r="R112" s="201"/>
      <c r="S112" s="201"/>
      <c r="T112" s="201"/>
    </row>
    <row r="113" spans="2:20" s="187" customFormat="1" ht="18" customHeight="1">
      <c r="B113" s="201"/>
      <c r="C113" s="201"/>
      <c r="D113" s="201"/>
      <c r="E113" s="201"/>
      <c r="F113" s="201"/>
      <c r="G113" s="201"/>
      <c r="H113" s="201"/>
      <c r="I113" s="201"/>
      <c r="J113" s="201"/>
      <c r="K113" s="201"/>
      <c r="L113" s="201"/>
      <c r="M113" s="201"/>
      <c r="N113" s="201"/>
      <c r="O113" s="201"/>
      <c r="P113" s="201"/>
      <c r="Q113" s="201"/>
      <c r="R113" s="201"/>
      <c r="S113" s="201"/>
      <c r="T113" s="201"/>
    </row>
    <row r="114" spans="2:20" s="187" customFormat="1" ht="18" customHeight="1">
      <c r="B114" s="201"/>
      <c r="C114" s="201"/>
      <c r="D114" s="201"/>
      <c r="E114" s="201"/>
      <c r="F114" s="201"/>
      <c r="G114" s="201"/>
      <c r="H114" s="201"/>
      <c r="I114" s="201"/>
      <c r="J114" s="201"/>
      <c r="K114" s="201"/>
      <c r="L114" s="201"/>
      <c r="M114" s="201"/>
      <c r="N114" s="201"/>
      <c r="O114" s="201"/>
      <c r="P114" s="201"/>
      <c r="Q114" s="201"/>
      <c r="R114" s="201"/>
      <c r="S114" s="201"/>
      <c r="T114" s="201"/>
    </row>
    <row r="115" spans="2:20" s="187" customFormat="1" ht="18" customHeight="1">
      <c r="B115" s="201"/>
      <c r="C115" s="201"/>
      <c r="D115" s="201"/>
      <c r="E115" s="201"/>
      <c r="F115" s="201"/>
      <c r="G115" s="201"/>
      <c r="H115" s="201"/>
      <c r="I115" s="201"/>
      <c r="J115" s="201"/>
      <c r="K115" s="201"/>
      <c r="L115" s="201"/>
      <c r="M115" s="201"/>
      <c r="N115" s="201"/>
      <c r="O115" s="201"/>
      <c r="P115" s="201"/>
      <c r="Q115" s="201"/>
      <c r="R115" s="201"/>
      <c r="S115" s="201"/>
      <c r="T115" s="201"/>
    </row>
    <row r="116" spans="2:20" s="187" customFormat="1" ht="18" customHeight="1">
      <c r="B116" s="201"/>
      <c r="C116" s="201"/>
      <c r="D116" s="201"/>
      <c r="E116" s="201"/>
      <c r="F116" s="201"/>
      <c r="G116" s="201"/>
      <c r="H116" s="201"/>
      <c r="I116" s="201"/>
      <c r="J116" s="201"/>
      <c r="K116" s="201"/>
      <c r="L116" s="201"/>
      <c r="M116" s="201"/>
      <c r="N116" s="201"/>
      <c r="O116" s="201"/>
      <c r="P116" s="201"/>
      <c r="Q116" s="201"/>
      <c r="R116" s="201"/>
      <c r="S116" s="201"/>
      <c r="T116" s="201"/>
    </row>
    <row r="117" spans="2:20" s="187" customFormat="1" ht="18" customHeight="1">
      <c r="B117" s="201"/>
      <c r="C117" s="201"/>
      <c r="D117" s="201"/>
      <c r="E117" s="201"/>
      <c r="F117" s="201"/>
      <c r="G117" s="201"/>
      <c r="H117" s="201"/>
      <c r="I117" s="201"/>
      <c r="J117" s="201"/>
      <c r="K117" s="201"/>
      <c r="L117" s="201"/>
      <c r="M117" s="201"/>
      <c r="N117" s="201"/>
      <c r="O117" s="201"/>
      <c r="P117" s="201"/>
      <c r="Q117" s="201"/>
      <c r="R117" s="201"/>
      <c r="S117" s="201"/>
      <c r="T117" s="201"/>
    </row>
    <row r="118" spans="2:20" s="187" customFormat="1" ht="18" customHeight="1">
      <c r="B118" s="201"/>
      <c r="C118" s="201"/>
      <c r="D118" s="201"/>
      <c r="E118" s="201"/>
      <c r="F118" s="201"/>
      <c r="G118" s="201"/>
      <c r="H118" s="201"/>
      <c r="I118" s="201"/>
      <c r="J118" s="201"/>
      <c r="K118" s="201"/>
      <c r="L118" s="201"/>
      <c r="M118" s="201"/>
      <c r="N118" s="201"/>
      <c r="O118" s="201"/>
      <c r="P118" s="201"/>
      <c r="Q118" s="201"/>
      <c r="R118" s="201"/>
      <c r="S118" s="201"/>
      <c r="T118" s="201"/>
    </row>
    <row r="119" spans="2:20" s="187" customFormat="1" ht="18" customHeight="1">
      <c r="B119" s="201"/>
      <c r="C119" s="201"/>
      <c r="D119" s="201"/>
      <c r="E119" s="201"/>
      <c r="F119" s="201"/>
      <c r="G119" s="201"/>
      <c r="H119" s="201"/>
      <c r="I119" s="201"/>
      <c r="J119" s="201"/>
      <c r="K119" s="201"/>
      <c r="L119" s="201"/>
      <c r="M119" s="201"/>
      <c r="N119" s="201"/>
      <c r="O119" s="201"/>
      <c r="P119" s="201"/>
      <c r="Q119" s="201"/>
      <c r="R119" s="201"/>
      <c r="S119" s="201"/>
      <c r="T119" s="201"/>
    </row>
    <row r="120" spans="2:20" s="187" customFormat="1" ht="18" customHeight="1">
      <c r="B120" s="201"/>
      <c r="C120" s="201"/>
      <c r="D120" s="201"/>
      <c r="E120" s="201"/>
      <c r="F120" s="201"/>
      <c r="G120" s="201"/>
      <c r="H120" s="201"/>
      <c r="I120" s="201"/>
      <c r="J120" s="201"/>
      <c r="K120" s="201"/>
      <c r="L120" s="201"/>
      <c r="M120" s="201"/>
      <c r="N120" s="201"/>
      <c r="O120" s="201"/>
      <c r="P120" s="201"/>
      <c r="Q120" s="201"/>
      <c r="R120" s="201"/>
      <c r="S120" s="201"/>
      <c r="T120" s="201"/>
    </row>
    <row r="121" spans="2:20" s="187" customFormat="1" ht="18" customHeight="1">
      <c r="B121" s="201"/>
      <c r="C121" s="201"/>
      <c r="D121" s="201"/>
      <c r="E121" s="201"/>
      <c r="F121" s="201"/>
      <c r="G121" s="201"/>
      <c r="H121" s="201"/>
      <c r="I121" s="201"/>
      <c r="J121" s="201"/>
      <c r="K121" s="201"/>
      <c r="L121" s="201"/>
      <c r="M121" s="201"/>
      <c r="N121" s="201"/>
      <c r="O121" s="201"/>
      <c r="P121" s="201"/>
      <c r="Q121" s="201"/>
      <c r="R121" s="201"/>
      <c r="S121" s="201"/>
      <c r="T121" s="201"/>
    </row>
    <row r="122" spans="2:20" s="187" customFormat="1" ht="18" customHeight="1">
      <c r="B122" s="201"/>
      <c r="C122" s="201"/>
      <c r="D122" s="201"/>
      <c r="E122" s="201"/>
      <c r="F122" s="201"/>
      <c r="G122" s="201"/>
      <c r="H122" s="201"/>
      <c r="I122" s="201"/>
      <c r="J122" s="201"/>
      <c r="K122" s="201"/>
      <c r="L122" s="201"/>
      <c r="M122" s="201"/>
      <c r="N122" s="201"/>
      <c r="O122" s="201"/>
      <c r="P122" s="201"/>
      <c r="Q122" s="201"/>
      <c r="R122" s="201"/>
      <c r="S122" s="201"/>
      <c r="T122" s="201"/>
    </row>
    <row r="123" spans="2:20" s="187" customFormat="1" ht="18" customHeight="1">
      <c r="B123" s="201"/>
      <c r="C123" s="201"/>
      <c r="D123" s="201"/>
      <c r="E123" s="201"/>
      <c r="F123" s="201"/>
      <c r="G123" s="201"/>
      <c r="H123" s="201"/>
      <c r="I123" s="201"/>
      <c r="J123" s="201"/>
      <c r="K123" s="201"/>
      <c r="L123" s="201"/>
      <c r="M123" s="201"/>
      <c r="N123" s="201"/>
      <c r="O123" s="201"/>
      <c r="P123" s="201"/>
      <c r="Q123" s="201"/>
      <c r="R123" s="201"/>
      <c r="S123" s="201"/>
      <c r="T123" s="201"/>
    </row>
    <row r="124" spans="2:20" s="187" customFormat="1" ht="18" customHeight="1">
      <c r="B124" s="201"/>
      <c r="C124" s="201"/>
      <c r="D124" s="201"/>
      <c r="E124" s="201"/>
      <c r="F124" s="201"/>
      <c r="G124" s="201"/>
      <c r="H124" s="201"/>
      <c r="I124" s="201"/>
      <c r="J124" s="201"/>
      <c r="K124" s="201"/>
      <c r="L124" s="201"/>
      <c r="M124" s="201"/>
      <c r="N124" s="201"/>
      <c r="O124" s="201"/>
      <c r="P124" s="201"/>
      <c r="Q124" s="201"/>
      <c r="R124" s="201"/>
      <c r="S124" s="201"/>
      <c r="T124" s="201"/>
    </row>
    <row r="125" spans="2:20" s="187" customFormat="1" ht="18" customHeight="1">
      <c r="B125" s="201"/>
      <c r="C125" s="201"/>
      <c r="D125" s="201"/>
      <c r="E125" s="201"/>
      <c r="F125" s="201"/>
      <c r="G125" s="201"/>
      <c r="H125" s="201"/>
      <c r="I125" s="201"/>
      <c r="J125" s="201"/>
      <c r="K125" s="201"/>
      <c r="L125" s="201"/>
      <c r="M125" s="201"/>
      <c r="N125" s="201"/>
      <c r="O125" s="201"/>
      <c r="P125" s="201"/>
      <c r="Q125" s="201"/>
      <c r="R125" s="201"/>
      <c r="S125" s="201"/>
      <c r="T125" s="201"/>
    </row>
    <row r="126" spans="2:20" s="187" customFormat="1" ht="18" customHeight="1">
      <c r="B126" s="201"/>
      <c r="C126" s="201"/>
      <c r="D126" s="201"/>
      <c r="E126" s="201"/>
      <c r="F126" s="201"/>
      <c r="G126" s="201"/>
      <c r="H126" s="201"/>
      <c r="I126" s="201"/>
      <c r="J126" s="201"/>
      <c r="K126" s="201"/>
      <c r="L126" s="201"/>
      <c r="M126" s="201"/>
      <c r="N126" s="201"/>
      <c r="O126" s="201"/>
      <c r="P126" s="201"/>
      <c r="Q126" s="201"/>
      <c r="R126" s="201"/>
      <c r="S126" s="201"/>
      <c r="T126" s="201"/>
    </row>
    <row r="127" spans="2:20" s="187" customFormat="1" ht="18" customHeight="1">
      <c r="B127" s="201"/>
      <c r="C127" s="201"/>
      <c r="D127" s="201"/>
      <c r="E127" s="201"/>
      <c r="F127" s="201"/>
      <c r="G127" s="201"/>
      <c r="H127" s="201"/>
      <c r="I127" s="201"/>
      <c r="J127" s="201"/>
      <c r="K127" s="201"/>
      <c r="L127" s="201"/>
      <c r="M127" s="201"/>
      <c r="N127" s="201"/>
      <c r="O127" s="201"/>
      <c r="P127" s="201"/>
      <c r="Q127" s="201"/>
      <c r="R127" s="201"/>
      <c r="S127" s="201"/>
      <c r="T127" s="201"/>
    </row>
    <row r="128" spans="2:20" s="187" customFormat="1" ht="18" customHeight="1">
      <c r="B128" s="201"/>
      <c r="C128" s="201"/>
      <c r="D128" s="201"/>
      <c r="E128" s="201"/>
      <c r="F128" s="201"/>
      <c r="G128" s="201"/>
      <c r="H128" s="201"/>
      <c r="I128" s="201"/>
      <c r="J128" s="201"/>
      <c r="K128" s="201"/>
      <c r="L128" s="201"/>
      <c r="M128" s="201"/>
      <c r="N128" s="201"/>
      <c r="O128" s="201"/>
      <c r="P128" s="201"/>
      <c r="Q128" s="201"/>
      <c r="R128" s="201"/>
      <c r="S128" s="201"/>
      <c r="T128" s="201"/>
    </row>
    <row r="129" spans="2:20" s="187" customFormat="1" ht="18" customHeight="1">
      <c r="B129" s="201"/>
      <c r="C129" s="201"/>
      <c r="D129" s="201"/>
      <c r="E129" s="201"/>
      <c r="F129" s="201"/>
      <c r="G129" s="201"/>
      <c r="H129" s="201"/>
      <c r="I129" s="201"/>
      <c r="J129" s="201"/>
      <c r="K129" s="201"/>
      <c r="L129" s="201"/>
      <c r="M129" s="201"/>
      <c r="N129" s="201"/>
      <c r="O129" s="201"/>
      <c r="P129" s="201"/>
      <c r="Q129" s="201"/>
      <c r="R129" s="201"/>
      <c r="S129" s="201"/>
      <c r="T129" s="201"/>
    </row>
    <row r="130" spans="2:20" s="187" customFormat="1" ht="18" customHeight="1">
      <c r="B130" s="201"/>
      <c r="C130" s="201"/>
      <c r="D130" s="201"/>
      <c r="E130" s="201"/>
      <c r="F130" s="201"/>
      <c r="G130" s="201"/>
      <c r="H130" s="201"/>
      <c r="I130" s="201"/>
      <c r="J130" s="201"/>
      <c r="K130" s="201"/>
      <c r="L130" s="201"/>
      <c r="M130" s="201"/>
      <c r="N130" s="201"/>
      <c r="O130" s="201"/>
      <c r="P130" s="201"/>
      <c r="Q130" s="201"/>
      <c r="R130" s="201"/>
      <c r="S130" s="201"/>
      <c r="T130" s="201"/>
    </row>
    <row r="131" spans="2:20" s="187" customFormat="1" ht="18" customHeight="1">
      <c r="B131" s="201"/>
      <c r="C131" s="201"/>
      <c r="D131" s="201"/>
      <c r="E131" s="201"/>
      <c r="F131" s="201"/>
      <c r="G131" s="201"/>
      <c r="H131" s="201"/>
      <c r="I131" s="201"/>
      <c r="J131" s="201"/>
      <c r="K131" s="201"/>
      <c r="L131" s="201"/>
      <c r="M131" s="201"/>
      <c r="N131" s="201"/>
      <c r="O131" s="201"/>
      <c r="P131" s="201"/>
      <c r="Q131" s="201"/>
      <c r="R131" s="201"/>
      <c r="S131" s="201"/>
      <c r="T131" s="201"/>
    </row>
    <row r="132" spans="2:20" s="187" customFormat="1" ht="18" customHeight="1">
      <c r="B132" s="201"/>
      <c r="C132" s="201"/>
      <c r="D132" s="201"/>
      <c r="E132" s="201"/>
      <c r="F132" s="201"/>
      <c r="G132" s="201"/>
      <c r="H132" s="201"/>
      <c r="I132" s="201"/>
      <c r="J132" s="201"/>
      <c r="K132" s="201"/>
      <c r="L132" s="201"/>
      <c r="M132" s="201"/>
      <c r="N132" s="201"/>
      <c r="O132" s="201"/>
      <c r="P132" s="201"/>
      <c r="Q132" s="201"/>
      <c r="R132" s="201"/>
      <c r="S132" s="201"/>
      <c r="T132" s="201"/>
    </row>
    <row r="133" spans="2:20" s="187" customFormat="1" ht="18" customHeight="1">
      <c r="B133" s="201"/>
      <c r="C133" s="201"/>
      <c r="D133" s="201"/>
      <c r="E133" s="201"/>
      <c r="F133" s="201"/>
      <c r="G133" s="201"/>
      <c r="H133" s="201"/>
      <c r="I133" s="201"/>
      <c r="J133" s="201"/>
      <c r="K133" s="201"/>
      <c r="L133" s="201"/>
      <c r="M133" s="201"/>
      <c r="N133" s="201"/>
      <c r="O133" s="201"/>
      <c r="P133" s="201"/>
      <c r="Q133" s="201"/>
      <c r="R133" s="201"/>
      <c r="S133" s="201"/>
      <c r="T133" s="201"/>
    </row>
    <row r="134" spans="2:20" s="187" customFormat="1" ht="18" customHeight="1">
      <c r="B134" s="201"/>
      <c r="C134" s="201"/>
      <c r="D134" s="201"/>
      <c r="E134" s="201"/>
      <c r="F134" s="201"/>
      <c r="G134" s="201"/>
      <c r="H134" s="201"/>
      <c r="I134" s="201"/>
      <c r="J134" s="201"/>
      <c r="K134" s="201"/>
      <c r="L134" s="201"/>
      <c r="M134" s="201"/>
      <c r="N134" s="201"/>
      <c r="O134" s="201"/>
      <c r="P134" s="201"/>
      <c r="Q134" s="201"/>
      <c r="R134" s="201"/>
      <c r="S134" s="201"/>
      <c r="T134" s="201"/>
    </row>
    <row r="135" spans="2:20" s="187" customFormat="1" ht="18" customHeight="1">
      <c r="B135" s="201"/>
      <c r="C135" s="201"/>
      <c r="D135" s="201"/>
      <c r="E135" s="201"/>
      <c r="F135" s="201"/>
      <c r="G135" s="201"/>
      <c r="H135" s="201"/>
      <c r="I135" s="201"/>
      <c r="J135" s="201"/>
      <c r="K135" s="201"/>
      <c r="L135" s="201"/>
      <c r="M135" s="201"/>
      <c r="N135" s="201"/>
      <c r="O135" s="201"/>
      <c r="P135" s="201"/>
      <c r="Q135" s="201"/>
      <c r="R135" s="201"/>
      <c r="S135" s="201"/>
      <c r="T135" s="201"/>
    </row>
    <row r="136" spans="2:20" s="187" customFormat="1" ht="18" customHeight="1">
      <c r="B136" s="201"/>
      <c r="C136" s="201"/>
      <c r="D136" s="201"/>
      <c r="E136" s="201"/>
      <c r="F136" s="201"/>
      <c r="G136" s="201"/>
      <c r="H136" s="201"/>
      <c r="I136" s="201"/>
      <c r="J136" s="201"/>
      <c r="K136" s="201"/>
      <c r="L136" s="201"/>
      <c r="M136" s="201"/>
      <c r="N136" s="201"/>
      <c r="O136" s="201"/>
      <c r="P136" s="201"/>
      <c r="Q136" s="201"/>
      <c r="R136" s="201"/>
      <c r="S136" s="201"/>
      <c r="T136" s="201"/>
    </row>
    <row r="137" spans="2:20" s="187" customFormat="1" ht="18" customHeight="1">
      <c r="B137" s="201"/>
      <c r="C137" s="201"/>
      <c r="D137" s="201"/>
      <c r="E137" s="201"/>
      <c r="F137" s="201"/>
      <c r="G137" s="201"/>
      <c r="H137" s="201"/>
      <c r="I137" s="201"/>
      <c r="J137" s="201"/>
      <c r="K137" s="201"/>
      <c r="L137" s="201"/>
      <c r="M137" s="201"/>
      <c r="N137" s="201"/>
      <c r="O137" s="201"/>
      <c r="P137" s="201"/>
      <c r="Q137" s="201"/>
      <c r="R137" s="201"/>
      <c r="S137" s="201"/>
      <c r="T137" s="201"/>
    </row>
    <row r="138" spans="2:20" s="187" customFormat="1" ht="18" customHeight="1">
      <c r="B138" s="201"/>
      <c r="C138" s="201"/>
      <c r="D138" s="201"/>
      <c r="E138" s="201"/>
      <c r="F138" s="201"/>
      <c r="G138" s="201"/>
      <c r="H138" s="201"/>
      <c r="I138" s="201"/>
      <c r="J138" s="201"/>
      <c r="K138" s="201"/>
      <c r="L138" s="201"/>
      <c r="M138" s="201"/>
      <c r="N138" s="201"/>
      <c r="O138" s="201"/>
      <c r="P138" s="201"/>
      <c r="Q138" s="201"/>
      <c r="R138" s="201"/>
      <c r="S138" s="201"/>
      <c r="T138" s="201"/>
    </row>
    <row r="139" spans="2:20" s="187" customFormat="1" ht="18" customHeight="1">
      <c r="B139" s="201"/>
      <c r="C139" s="201"/>
      <c r="D139" s="201"/>
      <c r="E139" s="201"/>
      <c r="F139" s="201"/>
      <c r="G139" s="201"/>
      <c r="H139" s="201"/>
      <c r="I139" s="201"/>
      <c r="J139" s="201"/>
      <c r="K139" s="201"/>
      <c r="L139" s="201"/>
      <c r="M139" s="201"/>
      <c r="N139" s="201"/>
      <c r="O139" s="201"/>
      <c r="P139" s="201"/>
      <c r="Q139" s="201"/>
      <c r="R139" s="201"/>
      <c r="S139" s="201"/>
      <c r="T139" s="201"/>
    </row>
    <row r="140" spans="2:20" s="187" customFormat="1" ht="18" customHeight="1">
      <c r="B140" s="201"/>
      <c r="C140" s="201"/>
      <c r="D140" s="201"/>
      <c r="E140" s="201"/>
      <c r="F140" s="201"/>
      <c r="G140" s="201"/>
      <c r="H140" s="201"/>
      <c r="I140" s="201"/>
      <c r="J140" s="201"/>
      <c r="K140" s="201"/>
      <c r="L140" s="201"/>
      <c r="M140" s="201"/>
      <c r="N140" s="201"/>
      <c r="O140" s="201"/>
      <c r="P140" s="201"/>
      <c r="Q140" s="201"/>
      <c r="R140" s="201"/>
      <c r="S140" s="201"/>
      <c r="T140" s="201"/>
    </row>
    <row r="141" spans="2:20" s="187" customFormat="1" ht="18" customHeight="1">
      <c r="B141" s="201"/>
      <c r="C141" s="201"/>
      <c r="D141" s="201"/>
      <c r="E141" s="201"/>
      <c r="F141" s="201"/>
      <c r="G141" s="201"/>
      <c r="H141" s="201"/>
      <c r="I141" s="201"/>
      <c r="J141" s="201"/>
      <c r="K141" s="201"/>
      <c r="L141" s="201"/>
      <c r="M141" s="201"/>
      <c r="N141" s="201"/>
      <c r="O141" s="201"/>
      <c r="P141" s="201"/>
      <c r="Q141" s="201"/>
      <c r="R141" s="201"/>
      <c r="S141" s="201"/>
      <c r="T141" s="201"/>
    </row>
    <row r="142" spans="2:20" s="187" customFormat="1" ht="18" customHeight="1">
      <c r="B142" s="201"/>
      <c r="C142" s="201"/>
      <c r="D142" s="201"/>
      <c r="E142" s="201"/>
      <c r="F142" s="201"/>
      <c r="G142" s="201"/>
      <c r="H142" s="201"/>
      <c r="I142" s="201"/>
      <c r="J142" s="201"/>
      <c r="K142" s="201"/>
      <c r="L142" s="201"/>
      <c r="M142" s="201"/>
      <c r="N142" s="201"/>
      <c r="O142" s="201"/>
      <c r="P142" s="201"/>
      <c r="Q142" s="201"/>
      <c r="R142" s="201"/>
      <c r="S142" s="201"/>
      <c r="T142" s="201"/>
    </row>
    <row r="143" spans="2:20" s="187" customFormat="1" ht="18" customHeight="1">
      <c r="B143" s="201"/>
      <c r="C143" s="201"/>
      <c r="D143" s="201"/>
      <c r="E143" s="201"/>
      <c r="F143" s="201"/>
      <c r="G143" s="201"/>
      <c r="H143" s="201"/>
      <c r="I143" s="201"/>
      <c r="J143" s="201"/>
      <c r="K143" s="201"/>
      <c r="L143" s="201"/>
      <c r="M143" s="201"/>
      <c r="N143" s="201"/>
      <c r="O143" s="201"/>
      <c r="P143" s="201"/>
      <c r="Q143" s="201"/>
      <c r="R143" s="201"/>
      <c r="S143" s="201"/>
      <c r="T143" s="201"/>
    </row>
    <row r="144" spans="2:20" s="187" customFormat="1" ht="18" customHeight="1">
      <c r="B144" s="201"/>
      <c r="C144" s="201"/>
      <c r="D144" s="201"/>
      <c r="E144" s="201"/>
      <c r="F144" s="201"/>
      <c r="G144" s="201"/>
      <c r="H144" s="201"/>
      <c r="I144" s="201"/>
      <c r="J144" s="201"/>
      <c r="K144" s="201"/>
      <c r="L144" s="201"/>
      <c r="M144" s="201"/>
      <c r="N144" s="201"/>
      <c r="O144" s="201"/>
      <c r="P144" s="201"/>
      <c r="Q144" s="201"/>
      <c r="R144" s="201"/>
      <c r="S144" s="201"/>
      <c r="T144" s="201"/>
    </row>
    <row r="145" spans="2:20" s="187" customFormat="1" ht="18" customHeight="1">
      <c r="B145" s="201"/>
      <c r="C145" s="201"/>
      <c r="D145" s="201"/>
      <c r="E145" s="201"/>
      <c r="F145" s="201"/>
      <c r="G145" s="201"/>
      <c r="H145" s="201"/>
      <c r="I145" s="201"/>
      <c r="J145" s="201"/>
      <c r="K145" s="201"/>
      <c r="L145" s="201"/>
      <c r="M145" s="201"/>
      <c r="N145" s="201"/>
      <c r="O145" s="201"/>
      <c r="P145" s="201"/>
      <c r="Q145" s="201"/>
      <c r="R145" s="201"/>
      <c r="S145" s="201"/>
      <c r="T145" s="201"/>
    </row>
    <row r="146" spans="2:20" s="187" customFormat="1" ht="18" customHeight="1">
      <c r="B146" s="201"/>
      <c r="C146" s="201"/>
      <c r="D146" s="201"/>
      <c r="E146" s="201"/>
      <c r="F146" s="201"/>
      <c r="G146" s="201"/>
      <c r="H146" s="201"/>
      <c r="I146" s="201"/>
      <c r="J146" s="201"/>
      <c r="K146" s="201"/>
      <c r="L146" s="201"/>
      <c r="M146" s="201"/>
      <c r="N146" s="201"/>
      <c r="O146" s="201"/>
      <c r="P146" s="201"/>
      <c r="Q146" s="201"/>
      <c r="R146" s="201"/>
      <c r="S146" s="201"/>
      <c r="T146" s="201"/>
    </row>
    <row r="147" spans="2:20" s="187" customFormat="1" ht="18" customHeight="1">
      <c r="B147" s="201"/>
      <c r="C147" s="201"/>
      <c r="D147" s="201"/>
      <c r="E147" s="201"/>
      <c r="F147" s="201"/>
      <c r="G147" s="201"/>
      <c r="H147" s="201"/>
      <c r="I147" s="201"/>
      <c r="J147" s="201"/>
      <c r="K147" s="201"/>
      <c r="L147" s="201"/>
      <c r="M147" s="201"/>
      <c r="N147" s="201"/>
      <c r="O147" s="201"/>
      <c r="P147" s="201"/>
      <c r="Q147" s="201"/>
      <c r="R147" s="201"/>
      <c r="S147" s="201"/>
      <c r="T147" s="201"/>
    </row>
    <row r="148" spans="2:20" s="187" customFormat="1" ht="18" customHeight="1">
      <c r="B148" s="201"/>
      <c r="C148" s="201"/>
      <c r="D148" s="201"/>
      <c r="E148" s="201"/>
      <c r="F148" s="201"/>
      <c r="G148" s="201"/>
      <c r="H148" s="201"/>
      <c r="I148" s="201"/>
      <c r="J148" s="201"/>
      <c r="K148" s="201"/>
      <c r="L148" s="201"/>
      <c r="M148" s="201"/>
      <c r="N148" s="201"/>
      <c r="O148" s="201"/>
      <c r="P148" s="201"/>
      <c r="Q148" s="201"/>
      <c r="R148" s="201"/>
      <c r="S148" s="201"/>
      <c r="T148" s="201"/>
    </row>
    <row r="149" spans="2:20" s="187" customFormat="1" ht="18" customHeight="1">
      <c r="B149" s="201"/>
      <c r="C149" s="201"/>
      <c r="D149" s="201"/>
      <c r="E149" s="201"/>
      <c r="F149" s="201"/>
      <c r="G149" s="201"/>
      <c r="H149" s="201"/>
      <c r="I149" s="201"/>
      <c r="J149" s="201"/>
      <c r="K149" s="201"/>
      <c r="L149" s="201"/>
      <c r="M149" s="201"/>
      <c r="N149" s="201"/>
      <c r="O149" s="201"/>
      <c r="P149" s="201"/>
      <c r="Q149" s="201"/>
      <c r="R149" s="201"/>
      <c r="S149" s="201"/>
      <c r="T149" s="201"/>
    </row>
    <row r="150" spans="2:20" s="187" customFormat="1" ht="18" customHeight="1">
      <c r="B150" s="201"/>
      <c r="C150" s="201"/>
      <c r="D150" s="201"/>
      <c r="E150" s="201"/>
      <c r="F150" s="201"/>
      <c r="G150" s="201"/>
      <c r="H150" s="201"/>
      <c r="I150" s="201"/>
      <c r="J150" s="201"/>
      <c r="K150" s="201"/>
      <c r="L150" s="201"/>
      <c r="M150" s="201"/>
      <c r="N150" s="201"/>
      <c r="O150" s="201"/>
      <c r="P150" s="201"/>
      <c r="Q150" s="201"/>
      <c r="R150" s="201"/>
      <c r="S150" s="201"/>
      <c r="T150" s="201"/>
    </row>
    <row r="151" spans="2:20" s="187" customFormat="1" ht="18" customHeight="1">
      <c r="B151" s="201"/>
      <c r="C151" s="201"/>
      <c r="D151" s="201"/>
      <c r="E151" s="201"/>
      <c r="F151" s="201"/>
      <c r="G151" s="201"/>
      <c r="H151" s="201"/>
      <c r="I151" s="201"/>
      <c r="J151" s="201"/>
      <c r="K151" s="201"/>
      <c r="L151" s="201"/>
      <c r="M151" s="201"/>
      <c r="N151" s="201"/>
      <c r="O151" s="201"/>
      <c r="P151" s="201"/>
      <c r="Q151" s="201"/>
      <c r="R151" s="201"/>
      <c r="S151" s="201"/>
      <c r="T151" s="201"/>
    </row>
    <row r="152" spans="2:20" s="187" customFormat="1" ht="18" customHeight="1">
      <c r="B152" s="201"/>
      <c r="C152" s="201"/>
      <c r="D152" s="201"/>
      <c r="E152" s="201"/>
      <c r="F152" s="201"/>
      <c r="G152" s="201"/>
      <c r="H152" s="201"/>
      <c r="I152" s="201"/>
      <c r="J152" s="201"/>
      <c r="K152" s="201"/>
      <c r="L152" s="201"/>
      <c r="M152" s="201"/>
      <c r="N152" s="201"/>
      <c r="O152" s="201"/>
      <c r="P152" s="201"/>
      <c r="Q152" s="201"/>
      <c r="R152" s="201"/>
      <c r="S152" s="201"/>
      <c r="T152" s="201"/>
    </row>
    <row r="153" spans="2:20" s="187" customFormat="1" ht="18" customHeight="1">
      <c r="B153" s="201"/>
      <c r="C153" s="201"/>
      <c r="D153" s="201"/>
      <c r="E153" s="201"/>
      <c r="F153" s="201"/>
      <c r="G153" s="201"/>
      <c r="H153" s="201"/>
      <c r="I153" s="201"/>
      <c r="J153" s="201"/>
      <c r="K153" s="201"/>
      <c r="L153" s="201"/>
      <c r="M153" s="201"/>
      <c r="N153" s="201"/>
      <c r="O153" s="201"/>
      <c r="P153" s="201"/>
      <c r="Q153" s="201"/>
      <c r="R153" s="201"/>
      <c r="S153" s="201"/>
      <c r="T153" s="201"/>
    </row>
    <row r="154" spans="2:20" s="187" customFormat="1" ht="18" customHeight="1">
      <c r="B154" s="201"/>
      <c r="C154" s="201"/>
      <c r="D154" s="201"/>
      <c r="E154" s="201"/>
      <c r="F154" s="201"/>
      <c r="G154" s="201"/>
      <c r="H154" s="201"/>
      <c r="I154" s="201"/>
      <c r="J154" s="201"/>
      <c r="K154" s="201"/>
      <c r="L154" s="201"/>
      <c r="M154" s="201"/>
      <c r="N154" s="201"/>
      <c r="O154" s="201"/>
      <c r="P154" s="201"/>
      <c r="Q154" s="201"/>
      <c r="R154" s="201"/>
      <c r="S154" s="201"/>
      <c r="T154" s="201"/>
    </row>
    <row r="155" spans="2:20" s="187" customFormat="1" ht="18" customHeight="1">
      <c r="B155" s="201"/>
      <c r="C155" s="201"/>
      <c r="D155" s="201"/>
      <c r="E155" s="201"/>
      <c r="F155" s="201"/>
      <c r="G155" s="201"/>
      <c r="H155" s="201"/>
      <c r="I155" s="201"/>
      <c r="J155" s="201"/>
      <c r="K155" s="201"/>
      <c r="L155" s="201"/>
      <c r="M155" s="201"/>
      <c r="N155" s="201"/>
      <c r="O155" s="201"/>
      <c r="P155" s="201"/>
      <c r="Q155" s="201"/>
      <c r="R155" s="201"/>
      <c r="S155" s="201"/>
      <c r="T155" s="201"/>
    </row>
    <row r="156" spans="2:20" s="187" customFormat="1" ht="18" customHeight="1">
      <c r="B156" s="201"/>
      <c r="C156" s="201"/>
      <c r="D156" s="201"/>
      <c r="E156" s="201"/>
      <c r="F156" s="201"/>
      <c r="G156" s="201"/>
      <c r="H156" s="201"/>
      <c r="I156" s="201"/>
      <c r="J156" s="201"/>
      <c r="K156" s="201"/>
      <c r="L156" s="201"/>
      <c r="M156" s="201"/>
      <c r="N156" s="201"/>
      <c r="O156" s="201"/>
      <c r="P156" s="201"/>
      <c r="Q156" s="201"/>
      <c r="R156" s="201"/>
      <c r="S156" s="201"/>
      <c r="T156" s="201"/>
    </row>
    <row r="157" spans="2:20" s="187" customFormat="1" ht="18" customHeight="1">
      <c r="B157" s="201"/>
      <c r="C157" s="201"/>
      <c r="D157" s="201"/>
      <c r="E157" s="201"/>
      <c r="F157" s="201"/>
      <c r="G157" s="201"/>
      <c r="H157" s="201"/>
      <c r="I157" s="201"/>
      <c r="J157" s="201"/>
      <c r="K157" s="201"/>
      <c r="L157" s="201"/>
      <c r="M157" s="201"/>
      <c r="N157" s="201"/>
      <c r="O157" s="201"/>
      <c r="P157" s="201"/>
      <c r="Q157" s="201"/>
      <c r="R157" s="201"/>
      <c r="S157" s="201"/>
      <c r="T157" s="201"/>
    </row>
    <row r="158" spans="2:20" s="187" customFormat="1" ht="18" customHeight="1">
      <c r="B158" s="201"/>
      <c r="C158" s="201"/>
      <c r="D158" s="201"/>
      <c r="E158" s="201"/>
      <c r="F158" s="201"/>
      <c r="G158" s="201"/>
      <c r="H158" s="201"/>
      <c r="I158" s="201"/>
      <c r="J158" s="201"/>
      <c r="K158" s="201"/>
      <c r="L158" s="201"/>
      <c r="M158" s="201"/>
      <c r="N158" s="201"/>
      <c r="O158" s="201"/>
      <c r="P158" s="201"/>
      <c r="Q158" s="201"/>
      <c r="R158" s="201"/>
      <c r="S158" s="201"/>
      <c r="T158" s="201"/>
    </row>
    <row r="159" spans="2:20" s="187" customFormat="1" ht="18" customHeight="1">
      <c r="B159" s="201"/>
      <c r="C159" s="201"/>
      <c r="D159" s="201"/>
      <c r="E159" s="201"/>
      <c r="F159" s="201"/>
      <c r="G159" s="201"/>
      <c r="H159" s="201"/>
      <c r="I159" s="201"/>
      <c r="J159" s="201"/>
      <c r="K159" s="201"/>
      <c r="L159" s="201"/>
      <c r="M159" s="201"/>
      <c r="N159" s="201"/>
      <c r="O159" s="201"/>
      <c r="P159" s="201"/>
      <c r="Q159" s="201"/>
      <c r="R159" s="201"/>
      <c r="S159" s="201"/>
      <c r="T159" s="201"/>
    </row>
    <row r="160" spans="2:20" s="187" customFormat="1" ht="18" customHeight="1">
      <c r="B160" s="201"/>
      <c r="C160" s="201"/>
      <c r="D160" s="201"/>
      <c r="E160" s="201"/>
      <c r="F160" s="201"/>
      <c r="G160" s="201"/>
      <c r="H160" s="201"/>
      <c r="I160" s="201"/>
      <c r="J160" s="201"/>
      <c r="K160" s="201"/>
      <c r="L160" s="201"/>
      <c r="M160" s="201"/>
      <c r="N160" s="201"/>
      <c r="O160" s="201"/>
      <c r="P160" s="201"/>
      <c r="Q160" s="201"/>
      <c r="R160" s="201"/>
      <c r="S160" s="201"/>
      <c r="T160" s="201"/>
    </row>
    <row r="161" spans="2:20" s="187" customFormat="1" ht="18" customHeight="1">
      <c r="B161" s="201"/>
      <c r="C161" s="201"/>
      <c r="D161" s="201"/>
      <c r="E161" s="201"/>
      <c r="F161" s="201"/>
      <c r="G161" s="201"/>
      <c r="H161" s="201"/>
      <c r="I161" s="201"/>
      <c r="J161" s="201"/>
      <c r="K161" s="201"/>
      <c r="L161" s="201"/>
      <c r="M161" s="201"/>
      <c r="N161" s="201"/>
      <c r="O161" s="201"/>
      <c r="P161" s="201"/>
      <c r="Q161" s="201"/>
      <c r="R161" s="201"/>
      <c r="S161" s="201"/>
      <c r="T161" s="201"/>
    </row>
    <row r="162" spans="2:20" s="187" customFormat="1" ht="18" customHeight="1">
      <c r="B162" s="201"/>
      <c r="C162" s="201"/>
      <c r="D162" s="201"/>
      <c r="E162" s="201"/>
      <c r="F162" s="201"/>
      <c r="G162" s="201"/>
      <c r="H162" s="201"/>
      <c r="I162" s="201"/>
      <c r="J162" s="201"/>
      <c r="K162" s="201"/>
      <c r="L162" s="201"/>
      <c r="M162" s="201"/>
      <c r="N162" s="201"/>
      <c r="O162" s="201"/>
      <c r="P162" s="201"/>
      <c r="Q162" s="201"/>
      <c r="R162" s="201"/>
      <c r="S162" s="201"/>
      <c r="T162" s="201"/>
    </row>
    <row r="163" spans="2:20" s="187" customFormat="1" ht="18" customHeight="1">
      <c r="B163" s="201"/>
      <c r="C163" s="201"/>
      <c r="D163" s="201"/>
      <c r="E163" s="201"/>
      <c r="F163" s="201"/>
      <c r="G163" s="201"/>
      <c r="H163" s="201"/>
      <c r="I163" s="201"/>
      <c r="J163" s="201"/>
      <c r="K163" s="201"/>
      <c r="L163" s="201"/>
      <c r="M163" s="201"/>
      <c r="N163" s="201"/>
      <c r="O163" s="201"/>
      <c r="P163" s="201"/>
      <c r="Q163" s="201"/>
      <c r="R163" s="201"/>
      <c r="S163" s="201"/>
      <c r="T163" s="201"/>
    </row>
    <row r="164" spans="2:20" s="187" customFormat="1" ht="18" customHeight="1">
      <c r="B164" s="201"/>
      <c r="C164" s="201"/>
      <c r="D164" s="201"/>
      <c r="E164" s="201"/>
      <c r="F164" s="201"/>
      <c r="G164" s="201"/>
      <c r="H164" s="201"/>
      <c r="I164" s="201"/>
      <c r="J164" s="201"/>
      <c r="K164" s="201"/>
      <c r="L164" s="201"/>
      <c r="M164" s="201"/>
      <c r="N164" s="201"/>
      <c r="O164" s="201"/>
      <c r="P164" s="201"/>
      <c r="Q164" s="201"/>
      <c r="R164" s="201"/>
      <c r="S164" s="201"/>
      <c r="T164" s="201"/>
    </row>
    <row r="165" spans="2:20" s="187" customFormat="1" ht="18" customHeight="1">
      <c r="B165" s="201"/>
      <c r="C165" s="201"/>
      <c r="D165" s="201"/>
      <c r="E165" s="201"/>
      <c r="F165" s="201"/>
      <c r="G165" s="201"/>
      <c r="H165" s="201"/>
      <c r="I165" s="201"/>
      <c r="J165" s="201"/>
      <c r="K165" s="201"/>
      <c r="L165" s="201"/>
      <c r="M165" s="201"/>
      <c r="N165" s="201"/>
      <c r="O165" s="201"/>
      <c r="P165" s="201"/>
      <c r="Q165" s="201"/>
      <c r="R165" s="201"/>
      <c r="S165" s="201"/>
      <c r="T165" s="201"/>
    </row>
    <row r="166" spans="2:20" s="187" customFormat="1" ht="18" customHeight="1">
      <c r="B166" s="201"/>
      <c r="C166" s="201"/>
      <c r="D166" s="201"/>
      <c r="E166" s="201"/>
      <c r="F166" s="201"/>
      <c r="G166" s="201"/>
      <c r="H166" s="201"/>
      <c r="I166" s="201"/>
      <c r="J166" s="201"/>
      <c r="K166" s="201"/>
      <c r="L166" s="201"/>
      <c r="M166" s="201"/>
      <c r="N166" s="201"/>
      <c r="O166" s="201"/>
      <c r="P166" s="201"/>
      <c r="Q166" s="201"/>
      <c r="R166" s="201"/>
      <c r="S166" s="201"/>
      <c r="T166" s="201"/>
    </row>
    <row r="167" spans="2:20" s="187" customFormat="1" ht="18" customHeight="1">
      <c r="B167" s="201"/>
      <c r="C167" s="201"/>
      <c r="D167" s="201"/>
      <c r="E167" s="201"/>
      <c r="F167" s="201"/>
      <c r="G167" s="201"/>
      <c r="H167" s="201"/>
      <c r="I167" s="201"/>
      <c r="J167" s="201"/>
      <c r="K167" s="201"/>
      <c r="L167" s="201"/>
      <c r="M167" s="201"/>
      <c r="N167" s="201"/>
      <c r="O167" s="201"/>
      <c r="P167" s="201"/>
      <c r="Q167" s="201"/>
      <c r="R167" s="201"/>
      <c r="S167" s="201"/>
      <c r="T167" s="201"/>
    </row>
    <row r="168" spans="2:20" s="187" customFormat="1" ht="18" customHeight="1">
      <c r="B168" s="201"/>
      <c r="C168" s="201"/>
      <c r="D168" s="201"/>
      <c r="E168" s="201"/>
      <c r="F168" s="201"/>
      <c r="G168" s="201"/>
      <c r="H168" s="201"/>
      <c r="I168" s="201"/>
      <c r="J168" s="201"/>
      <c r="K168" s="201"/>
      <c r="L168" s="201"/>
      <c r="M168" s="201"/>
      <c r="N168" s="201"/>
      <c r="O168" s="201"/>
      <c r="P168" s="201"/>
      <c r="Q168" s="201"/>
      <c r="R168" s="201"/>
      <c r="S168" s="201"/>
      <c r="T168" s="201"/>
    </row>
    <row r="169" spans="2:20" s="187" customFormat="1" ht="18" customHeight="1">
      <c r="B169" s="201"/>
      <c r="C169" s="201"/>
      <c r="D169" s="201"/>
      <c r="E169" s="201"/>
      <c r="F169" s="201"/>
      <c r="G169" s="201"/>
      <c r="H169" s="201"/>
      <c r="I169" s="201"/>
      <c r="J169" s="201"/>
      <c r="K169" s="201"/>
      <c r="L169" s="201"/>
      <c r="M169" s="201"/>
      <c r="N169" s="201"/>
      <c r="O169" s="201"/>
      <c r="P169" s="201"/>
      <c r="Q169" s="201"/>
      <c r="R169" s="201"/>
      <c r="S169" s="201"/>
      <c r="T169" s="201"/>
    </row>
    <row r="170" spans="2:20" s="187" customFormat="1" ht="18" customHeight="1">
      <c r="B170" s="201"/>
      <c r="C170" s="201"/>
      <c r="D170" s="201"/>
      <c r="E170" s="201"/>
      <c r="F170" s="201"/>
      <c r="G170" s="201"/>
      <c r="H170" s="201"/>
      <c r="I170" s="201"/>
      <c r="J170" s="201"/>
      <c r="K170" s="201"/>
      <c r="L170" s="201"/>
      <c r="M170" s="201"/>
      <c r="N170" s="201"/>
      <c r="O170" s="201"/>
      <c r="P170" s="201"/>
      <c r="Q170" s="201"/>
      <c r="R170" s="201"/>
      <c r="S170" s="201"/>
      <c r="T170" s="201"/>
    </row>
    <row r="171" spans="2:20" s="187" customFormat="1" ht="18" customHeight="1">
      <c r="B171" s="201"/>
      <c r="C171" s="201"/>
      <c r="D171" s="201"/>
      <c r="E171" s="201"/>
      <c r="F171" s="201"/>
      <c r="G171" s="201"/>
      <c r="H171" s="201"/>
      <c r="I171" s="201"/>
      <c r="J171" s="201"/>
      <c r="K171" s="201"/>
      <c r="L171" s="201"/>
      <c r="M171" s="201"/>
      <c r="N171" s="201"/>
      <c r="O171" s="201"/>
      <c r="P171" s="201"/>
      <c r="Q171" s="201"/>
      <c r="R171" s="201"/>
      <c r="S171" s="201"/>
      <c r="T171" s="201"/>
    </row>
    <row r="172" spans="2:20" s="187" customFormat="1" ht="18" customHeight="1">
      <c r="B172" s="201"/>
      <c r="C172" s="201"/>
      <c r="D172" s="201"/>
      <c r="E172" s="201"/>
      <c r="F172" s="201"/>
      <c r="G172" s="201"/>
      <c r="H172" s="201"/>
      <c r="I172" s="201"/>
      <c r="J172" s="201"/>
      <c r="K172" s="201"/>
      <c r="L172" s="201"/>
      <c r="M172" s="201"/>
      <c r="N172" s="201"/>
      <c r="O172" s="201"/>
      <c r="P172" s="201"/>
      <c r="Q172" s="201"/>
      <c r="R172" s="201"/>
      <c r="S172" s="201"/>
      <c r="T172" s="201"/>
    </row>
    <row r="173" spans="2:20" s="187" customFormat="1" ht="18" customHeight="1">
      <c r="B173" s="201"/>
      <c r="C173" s="201"/>
      <c r="D173" s="201"/>
      <c r="E173" s="201"/>
      <c r="F173" s="201"/>
      <c r="G173" s="201"/>
      <c r="H173" s="201"/>
      <c r="I173" s="201"/>
      <c r="J173" s="201"/>
      <c r="K173" s="201"/>
      <c r="L173" s="201"/>
      <c r="M173" s="201"/>
      <c r="N173" s="201"/>
      <c r="O173" s="201"/>
      <c r="P173" s="201"/>
      <c r="Q173" s="201"/>
      <c r="R173" s="201"/>
      <c r="S173" s="201"/>
      <c r="T173" s="201"/>
    </row>
    <row r="174" spans="2:20" s="187" customFormat="1" ht="18" customHeight="1">
      <c r="B174" s="201"/>
      <c r="C174" s="201"/>
      <c r="D174" s="201"/>
      <c r="E174" s="201"/>
      <c r="F174" s="201"/>
      <c r="G174" s="201"/>
      <c r="H174" s="201"/>
      <c r="I174" s="201"/>
      <c r="J174" s="201"/>
      <c r="K174" s="201"/>
      <c r="L174" s="201"/>
      <c r="M174" s="201"/>
      <c r="N174" s="201"/>
      <c r="O174" s="201"/>
      <c r="P174" s="201"/>
      <c r="Q174" s="201"/>
      <c r="R174" s="201"/>
      <c r="S174" s="201"/>
      <c r="T174" s="201"/>
    </row>
    <row r="175" spans="2:20" s="187" customFormat="1" ht="18" customHeight="1">
      <c r="B175" s="201"/>
      <c r="C175" s="201"/>
      <c r="D175" s="201"/>
      <c r="E175" s="201"/>
      <c r="F175" s="201"/>
      <c r="G175" s="201"/>
      <c r="H175" s="201"/>
      <c r="I175" s="201"/>
      <c r="J175" s="201"/>
      <c r="K175" s="201"/>
      <c r="L175" s="201"/>
      <c r="M175" s="201"/>
      <c r="N175" s="201"/>
      <c r="O175" s="201"/>
      <c r="P175" s="201"/>
      <c r="Q175" s="201"/>
      <c r="R175" s="201"/>
      <c r="S175" s="201"/>
      <c r="T175" s="201"/>
    </row>
    <row r="176" spans="2:20" s="187" customFormat="1" ht="18" customHeight="1">
      <c r="B176" s="201"/>
      <c r="C176" s="201"/>
      <c r="D176" s="201"/>
      <c r="E176" s="201"/>
      <c r="F176" s="201"/>
      <c r="G176" s="201"/>
      <c r="H176" s="201"/>
      <c r="I176" s="201"/>
      <c r="J176" s="201"/>
      <c r="K176" s="201"/>
      <c r="L176" s="201"/>
      <c r="M176" s="201"/>
      <c r="N176" s="201"/>
      <c r="O176" s="201"/>
      <c r="P176" s="201"/>
      <c r="Q176" s="201"/>
      <c r="R176" s="201"/>
      <c r="S176" s="201"/>
      <c r="T176" s="201"/>
    </row>
    <row r="177" spans="2:20" s="187" customFormat="1" ht="18" customHeight="1">
      <c r="B177" s="201"/>
      <c r="C177" s="201"/>
      <c r="D177" s="201"/>
      <c r="E177" s="201"/>
      <c r="F177" s="201"/>
      <c r="G177" s="201"/>
      <c r="H177" s="201"/>
      <c r="I177" s="201"/>
      <c r="J177" s="201"/>
      <c r="K177" s="201"/>
      <c r="L177" s="201"/>
      <c r="M177" s="201"/>
      <c r="N177" s="201"/>
      <c r="O177" s="201"/>
      <c r="P177" s="201"/>
      <c r="Q177" s="201"/>
      <c r="R177" s="201"/>
      <c r="S177" s="201"/>
      <c r="T177" s="201"/>
    </row>
    <row r="178" spans="2:20" s="187" customFormat="1" ht="18" customHeight="1">
      <c r="B178" s="201"/>
      <c r="C178" s="201"/>
      <c r="D178" s="201"/>
      <c r="E178" s="201"/>
      <c r="F178" s="201"/>
      <c r="G178" s="201"/>
      <c r="H178" s="201"/>
      <c r="I178" s="201"/>
      <c r="J178" s="201"/>
      <c r="K178" s="201"/>
      <c r="L178" s="201"/>
      <c r="M178" s="201"/>
      <c r="N178" s="201"/>
      <c r="O178" s="201"/>
      <c r="P178" s="201"/>
      <c r="Q178" s="201"/>
      <c r="R178" s="201"/>
      <c r="S178" s="201"/>
      <c r="T178" s="201"/>
    </row>
    <row r="179" spans="2:20" s="187" customFormat="1" ht="18" customHeight="1">
      <c r="B179" s="201"/>
      <c r="C179" s="201"/>
      <c r="D179" s="201"/>
      <c r="E179" s="201"/>
      <c r="F179" s="201"/>
      <c r="G179" s="201"/>
      <c r="H179" s="201"/>
      <c r="I179" s="201"/>
      <c r="J179" s="201"/>
      <c r="K179" s="201"/>
      <c r="L179" s="201"/>
      <c r="M179" s="201"/>
      <c r="N179" s="201"/>
      <c r="O179" s="201"/>
      <c r="P179" s="201"/>
      <c r="Q179" s="201"/>
      <c r="R179" s="201"/>
      <c r="S179" s="201"/>
      <c r="T179" s="201"/>
    </row>
    <row r="180" spans="2:20" s="187" customFormat="1" ht="18" customHeight="1">
      <c r="B180" s="201"/>
      <c r="C180" s="201"/>
      <c r="D180" s="201"/>
      <c r="E180" s="201"/>
      <c r="F180" s="201"/>
      <c r="G180" s="201"/>
      <c r="H180" s="201"/>
      <c r="I180" s="201"/>
      <c r="J180" s="201"/>
      <c r="K180" s="201"/>
      <c r="L180" s="201"/>
      <c r="M180" s="201"/>
      <c r="N180" s="201"/>
      <c r="O180" s="201"/>
      <c r="P180" s="201"/>
      <c r="Q180" s="201"/>
      <c r="R180" s="201"/>
      <c r="S180" s="201"/>
      <c r="T180" s="201"/>
    </row>
    <row r="181" spans="2:20" s="187" customFormat="1" ht="18" customHeight="1">
      <c r="B181" s="201"/>
      <c r="C181" s="201"/>
      <c r="D181" s="201"/>
      <c r="E181" s="201"/>
      <c r="F181" s="201"/>
      <c r="G181" s="201"/>
      <c r="H181" s="201"/>
      <c r="I181" s="201"/>
      <c r="J181" s="201"/>
      <c r="K181" s="201"/>
      <c r="L181" s="201"/>
      <c r="M181" s="201"/>
      <c r="N181" s="201"/>
      <c r="O181" s="201"/>
      <c r="P181" s="201"/>
      <c r="Q181" s="201"/>
      <c r="R181" s="201"/>
      <c r="S181" s="201"/>
      <c r="T181" s="201"/>
    </row>
    <row r="182" spans="2:20" s="187" customFormat="1" ht="18" customHeight="1">
      <c r="B182" s="201"/>
      <c r="C182" s="201"/>
      <c r="D182" s="201"/>
      <c r="E182" s="201"/>
      <c r="F182" s="201"/>
      <c r="G182" s="201"/>
      <c r="H182" s="201"/>
      <c r="I182" s="201"/>
      <c r="J182" s="201"/>
      <c r="K182" s="201"/>
      <c r="L182" s="201"/>
      <c r="M182" s="201"/>
      <c r="N182" s="201"/>
      <c r="O182" s="201"/>
      <c r="P182" s="201"/>
      <c r="Q182" s="201"/>
      <c r="R182" s="201"/>
      <c r="S182" s="201"/>
      <c r="T182" s="201"/>
    </row>
    <row r="183" spans="2:20" s="187" customFormat="1" ht="18" customHeight="1">
      <c r="B183" s="201"/>
      <c r="C183" s="201"/>
      <c r="D183" s="201"/>
      <c r="E183" s="201"/>
      <c r="F183" s="201"/>
      <c r="G183" s="201"/>
      <c r="H183" s="201"/>
      <c r="I183" s="201"/>
      <c r="J183" s="201"/>
      <c r="K183" s="201"/>
      <c r="L183" s="201"/>
      <c r="M183" s="201"/>
      <c r="N183" s="201"/>
      <c r="O183" s="201"/>
      <c r="P183" s="201"/>
      <c r="Q183" s="201"/>
      <c r="R183" s="201"/>
      <c r="S183" s="201"/>
      <c r="T183" s="201"/>
    </row>
    <row r="184" spans="2:20" s="187" customFormat="1" ht="18" customHeight="1">
      <c r="B184" s="201"/>
      <c r="C184" s="201"/>
      <c r="D184" s="201"/>
      <c r="E184" s="201"/>
      <c r="F184" s="201"/>
      <c r="G184" s="201"/>
      <c r="H184" s="201"/>
      <c r="I184" s="201"/>
      <c r="J184" s="201"/>
      <c r="K184" s="201"/>
      <c r="L184" s="201"/>
      <c r="M184" s="201"/>
      <c r="N184" s="201"/>
      <c r="O184" s="201"/>
      <c r="P184" s="201"/>
      <c r="Q184" s="201"/>
      <c r="R184" s="201"/>
      <c r="S184" s="201"/>
      <c r="T184" s="201"/>
    </row>
    <row r="185" spans="2:20" s="187" customFormat="1" ht="18" customHeight="1">
      <c r="B185" s="201"/>
      <c r="C185" s="201"/>
      <c r="D185" s="201"/>
      <c r="E185" s="201"/>
      <c r="F185" s="201"/>
      <c r="G185" s="201"/>
      <c r="H185" s="201"/>
      <c r="I185" s="201"/>
      <c r="J185" s="201"/>
      <c r="K185" s="201"/>
      <c r="L185" s="201"/>
      <c r="M185" s="201"/>
      <c r="N185" s="201"/>
      <c r="O185" s="201"/>
      <c r="P185" s="201"/>
      <c r="Q185" s="201"/>
      <c r="R185" s="201"/>
      <c r="S185" s="201"/>
      <c r="T185" s="201"/>
    </row>
    <row r="186" spans="2:20" s="187" customFormat="1" ht="18" customHeight="1">
      <c r="B186" s="201"/>
      <c r="C186" s="201"/>
      <c r="D186" s="201"/>
      <c r="E186" s="201"/>
      <c r="F186" s="201"/>
      <c r="G186" s="201"/>
      <c r="H186" s="201"/>
      <c r="I186" s="201"/>
      <c r="J186" s="201"/>
      <c r="K186" s="201"/>
      <c r="L186" s="201"/>
      <c r="M186" s="201"/>
      <c r="N186" s="201"/>
      <c r="O186" s="201"/>
      <c r="P186" s="201"/>
      <c r="Q186" s="201"/>
      <c r="R186" s="201"/>
      <c r="S186" s="201"/>
      <c r="T186" s="201"/>
    </row>
    <row r="187" spans="2:20" s="187" customFormat="1" ht="18" customHeight="1">
      <c r="B187" s="201"/>
      <c r="C187" s="201"/>
      <c r="D187" s="201"/>
      <c r="E187" s="201"/>
      <c r="F187" s="201"/>
      <c r="G187" s="201"/>
      <c r="H187" s="201"/>
      <c r="I187" s="201"/>
      <c r="J187" s="201"/>
      <c r="K187" s="201"/>
      <c r="L187" s="201"/>
      <c r="M187" s="201"/>
      <c r="N187" s="201"/>
      <c r="O187" s="201"/>
      <c r="P187" s="201"/>
      <c r="Q187" s="201"/>
      <c r="R187" s="201"/>
      <c r="S187" s="201"/>
      <c r="T187" s="201"/>
    </row>
    <row r="188" spans="2:20" s="187" customFormat="1" ht="18" customHeight="1">
      <c r="B188" s="201"/>
      <c r="C188" s="201"/>
      <c r="D188" s="201"/>
      <c r="E188" s="201"/>
      <c r="F188" s="201"/>
      <c r="G188" s="201"/>
      <c r="H188" s="201"/>
      <c r="I188" s="201"/>
      <c r="J188" s="201"/>
      <c r="K188" s="201"/>
      <c r="L188" s="201"/>
      <c r="M188" s="201"/>
      <c r="N188" s="201"/>
      <c r="O188" s="201"/>
      <c r="P188" s="201"/>
      <c r="Q188" s="201"/>
      <c r="R188" s="201"/>
      <c r="S188" s="201"/>
      <c r="T188" s="201"/>
    </row>
    <row r="189" spans="2:20" s="187" customFormat="1" ht="18" customHeight="1">
      <c r="B189" s="201"/>
      <c r="C189" s="201"/>
      <c r="D189" s="201"/>
      <c r="E189" s="201"/>
      <c r="F189" s="201"/>
      <c r="G189" s="201"/>
      <c r="H189" s="201"/>
      <c r="I189" s="201"/>
      <c r="J189" s="201"/>
      <c r="K189" s="201"/>
      <c r="L189" s="201"/>
      <c r="M189" s="201"/>
      <c r="N189" s="201"/>
      <c r="O189" s="201"/>
      <c r="P189" s="201"/>
      <c r="Q189" s="201"/>
      <c r="R189" s="201"/>
      <c r="S189" s="201"/>
      <c r="T189" s="201"/>
    </row>
    <row r="190" spans="2:20" s="187" customFormat="1" ht="18" customHeight="1">
      <c r="B190" s="201"/>
      <c r="C190" s="201"/>
      <c r="D190" s="201"/>
      <c r="E190" s="201"/>
      <c r="F190" s="201"/>
      <c r="G190" s="201"/>
      <c r="H190" s="201"/>
      <c r="I190" s="201"/>
      <c r="J190" s="201"/>
      <c r="K190" s="201"/>
      <c r="L190" s="201"/>
      <c r="M190" s="201"/>
      <c r="N190" s="201"/>
      <c r="O190" s="201"/>
      <c r="P190" s="201"/>
      <c r="Q190" s="201"/>
      <c r="R190" s="201"/>
      <c r="S190" s="201"/>
      <c r="T190" s="201"/>
    </row>
    <row r="191" spans="2:20" s="187" customFormat="1" ht="18" customHeight="1">
      <c r="B191" s="201"/>
      <c r="C191" s="201"/>
      <c r="D191" s="201"/>
      <c r="E191" s="201"/>
      <c r="F191" s="201"/>
      <c r="G191" s="201"/>
      <c r="H191" s="201"/>
      <c r="I191" s="201"/>
      <c r="J191" s="201"/>
      <c r="K191" s="201"/>
      <c r="L191" s="201"/>
      <c r="M191" s="201"/>
      <c r="N191" s="201"/>
      <c r="O191" s="201"/>
      <c r="P191" s="201"/>
      <c r="Q191" s="201"/>
      <c r="R191" s="201"/>
      <c r="S191" s="201"/>
      <c r="T191" s="201"/>
    </row>
    <row r="192" spans="2:20" s="187" customFormat="1" ht="18" customHeight="1">
      <c r="B192" s="201"/>
      <c r="C192" s="201"/>
      <c r="D192" s="201"/>
      <c r="E192" s="201"/>
      <c r="F192" s="201"/>
      <c r="G192" s="201"/>
      <c r="H192" s="201"/>
      <c r="I192" s="201"/>
      <c r="J192" s="201"/>
      <c r="K192" s="201"/>
      <c r="L192" s="201"/>
      <c r="M192" s="201"/>
      <c r="N192" s="201"/>
      <c r="O192" s="201"/>
      <c r="P192" s="201"/>
      <c r="Q192" s="201"/>
      <c r="R192" s="201"/>
      <c r="S192" s="201"/>
      <c r="T192" s="201"/>
    </row>
    <row r="193" spans="2:20" s="187" customFormat="1" ht="18" customHeight="1">
      <c r="B193" s="201"/>
      <c r="C193" s="201"/>
      <c r="D193" s="201"/>
      <c r="E193" s="201"/>
      <c r="F193" s="201"/>
      <c r="G193" s="201"/>
      <c r="H193" s="201"/>
      <c r="I193" s="201"/>
      <c r="J193" s="201"/>
      <c r="K193" s="201"/>
      <c r="L193" s="201"/>
      <c r="M193" s="201"/>
      <c r="N193" s="201"/>
      <c r="O193" s="201"/>
      <c r="P193" s="201"/>
      <c r="Q193" s="201"/>
      <c r="R193" s="201"/>
      <c r="S193" s="201"/>
      <c r="T193" s="201"/>
    </row>
    <row r="194" spans="2:20" s="187" customFormat="1" ht="18" customHeight="1">
      <c r="B194" s="201"/>
      <c r="C194" s="201"/>
      <c r="D194" s="201"/>
      <c r="E194" s="201"/>
      <c r="F194" s="201"/>
      <c r="G194" s="201"/>
      <c r="H194" s="201"/>
      <c r="I194" s="201"/>
      <c r="J194" s="201"/>
      <c r="K194" s="201"/>
      <c r="L194" s="201"/>
      <c r="M194" s="201"/>
      <c r="N194" s="201"/>
      <c r="O194" s="201"/>
      <c r="P194" s="201"/>
      <c r="Q194" s="201"/>
      <c r="R194" s="201"/>
      <c r="S194" s="201"/>
      <c r="T194" s="201"/>
    </row>
    <row r="195" spans="2:20" s="187" customFormat="1" ht="18" customHeight="1">
      <c r="B195" s="201"/>
      <c r="C195" s="201"/>
      <c r="D195" s="201"/>
      <c r="E195" s="201"/>
      <c r="F195" s="201"/>
      <c r="G195" s="201"/>
      <c r="H195" s="201"/>
      <c r="I195" s="201"/>
      <c r="J195" s="201"/>
      <c r="K195" s="201"/>
      <c r="L195" s="201"/>
      <c r="M195" s="201"/>
      <c r="N195" s="201"/>
      <c r="O195" s="201"/>
      <c r="P195" s="201"/>
      <c r="Q195" s="201"/>
      <c r="R195" s="201"/>
      <c r="S195" s="201"/>
      <c r="T195" s="201"/>
    </row>
    <row r="196" spans="2:20" s="187" customFormat="1" ht="18" customHeight="1">
      <c r="B196" s="201"/>
      <c r="C196" s="201"/>
      <c r="D196" s="201"/>
      <c r="E196" s="201"/>
      <c r="F196" s="201"/>
      <c r="G196" s="201"/>
      <c r="H196" s="201"/>
      <c r="I196" s="201"/>
      <c r="J196" s="201"/>
      <c r="K196" s="201"/>
      <c r="L196" s="201"/>
      <c r="M196" s="201"/>
      <c r="N196" s="201"/>
      <c r="O196" s="201"/>
      <c r="P196" s="201"/>
      <c r="Q196" s="201"/>
      <c r="R196" s="201"/>
      <c r="S196" s="201"/>
      <c r="T196" s="201"/>
    </row>
    <row r="197" spans="2:20" s="187" customFormat="1" ht="18" customHeight="1">
      <c r="B197" s="201"/>
      <c r="C197" s="201"/>
      <c r="D197" s="201"/>
      <c r="E197" s="201"/>
      <c r="F197" s="201"/>
      <c r="G197" s="201"/>
      <c r="H197" s="201"/>
      <c r="I197" s="201"/>
      <c r="J197" s="201"/>
      <c r="K197" s="201"/>
      <c r="L197" s="201"/>
      <c r="M197" s="201"/>
      <c r="N197" s="201"/>
      <c r="O197" s="201"/>
      <c r="P197" s="201"/>
      <c r="Q197" s="201"/>
      <c r="R197" s="201"/>
      <c r="S197" s="201"/>
      <c r="T197" s="201"/>
    </row>
    <row r="198" spans="2:20" s="187" customFormat="1" ht="18" customHeight="1">
      <c r="B198" s="201"/>
      <c r="C198" s="201"/>
      <c r="D198" s="201"/>
      <c r="E198" s="201"/>
      <c r="F198" s="201"/>
      <c r="G198" s="201"/>
      <c r="H198" s="201"/>
      <c r="I198" s="201"/>
      <c r="J198" s="201"/>
      <c r="K198" s="201"/>
      <c r="L198" s="201"/>
      <c r="M198" s="201"/>
      <c r="N198" s="201"/>
      <c r="O198" s="201"/>
      <c r="P198" s="201"/>
      <c r="Q198" s="201"/>
      <c r="R198" s="201"/>
      <c r="S198" s="201"/>
      <c r="T198" s="201"/>
    </row>
    <row r="199" spans="2:20" s="187" customFormat="1" ht="18" customHeight="1">
      <c r="B199" s="201"/>
      <c r="C199" s="201"/>
      <c r="D199" s="201"/>
      <c r="E199" s="201"/>
      <c r="F199" s="201"/>
      <c r="G199" s="201"/>
      <c r="H199" s="201"/>
      <c r="I199" s="201"/>
      <c r="J199" s="201"/>
      <c r="K199" s="201"/>
      <c r="L199" s="201"/>
      <c r="M199" s="201"/>
      <c r="N199" s="201"/>
      <c r="O199" s="201"/>
      <c r="P199" s="201"/>
      <c r="Q199" s="201"/>
      <c r="R199" s="201"/>
      <c r="S199" s="201"/>
      <c r="T199" s="201"/>
    </row>
    <row r="200" spans="2:20" s="187" customFormat="1" ht="18" customHeight="1">
      <c r="B200" s="201"/>
      <c r="C200" s="201"/>
      <c r="D200" s="201"/>
      <c r="E200" s="201"/>
      <c r="F200" s="201"/>
      <c r="G200" s="201"/>
      <c r="H200" s="201"/>
      <c r="I200" s="201"/>
      <c r="J200" s="201"/>
      <c r="K200" s="201"/>
      <c r="L200" s="201"/>
      <c r="M200" s="201"/>
      <c r="N200" s="201"/>
      <c r="O200" s="201"/>
      <c r="P200" s="201"/>
      <c r="Q200" s="201"/>
      <c r="R200" s="201"/>
      <c r="S200" s="201"/>
      <c r="T200" s="201"/>
    </row>
    <row r="201" spans="2:20" s="187" customFormat="1" ht="18" customHeight="1">
      <c r="B201" s="201"/>
      <c r="C201" s="201"/>
      <c r="D201" s="201"/>
      <c r="E201" s="201"/>
      <c r="F201" s="201"/>
      <c r="G201" s="201"/>
      <c r="H201" s="201"/>
      <c r="I201" s="201"/>
      <c r="J201" s="201"/>
      <c r="K201" s="201"/>
      <c r="L201" s="201"/>
      <c r="M201" s="201"/>
      <c r="N201" s="201"/>
      <c r="O201" s="201"/>
      <c r="P201" s="201"/>
      <c r="Q201" s="201"/>
      <c r="R201" s="201"/>
      <c r="S201" s="201"/>
      <c r="T201" s="201"/>
    </row>
    <row r="202" spans="2:20" s="187" customFormat="1" ht="18" customHeight="1">
      <c r="B202" s="201"/>
      <c r="C202" s="201"/>
      <c r="D202" s="201"/>
      <c r="E202" s="201"/>
      <c r="F202" s="201"/>
      <c r="G202" s="201"/>
      <c r="H202" s="201"/>
      <c r="I202" s="201"/>
      <c r="J202" s="201"/>
      <c r="K202" s="201"/>
      <c r="L202" s="201"/>
      <c r="M202" s="201"/>
      <c r="N202" s="201"/>
      <c r="O202" s="201"/>
      <c r="P202" s="201"/>
      <c r="Q202" s="201"/>
      <c r="R202" s="201"/>
      <c r="S202" s="201"/>
      <c r="T202" s="201"/>
    </row>
    <row r="203" spans="2:20" s="187" customFormat="1" ht="18" customHeight="1">
      <c r="B203" s="201"/>
      <c r="C203" s="201"/>
      <c r="D203" s="201"/>
      <c r="E203" s="201"/>
      <c r="F203" s="201"/>
      <c r="G203" s="201"/>
      <c r="H203" s="201"/>
      <c r="I203" s="201"/>
      <c r="J203" s="201"/>
      <c r="K203" s="201"/>
      <c r="L203" s="201"/>
      <c r="M203" s="201"/>
      <c r="N203" s="201"/>
      <c r="O203" s="201"/>
      <c r="P203" s="201"/>
      <c r="Q203" s="201"/>
      <c r="R203" s="201"/>
      <c r="S203" s="201"/>
      <c r="T203" s="201"/>
    </row>
    <row r="204" spans="2:20" s="187" customFormat="1" ht="18" customHeight="1">
      <c r="B204" s="201"/>
      <c r="C204" s="201"/>
      <c r="D204" s="201"/>
      <c r="E204" s="201"/>
      <c r="F204" s="201"/>
      <c r="G204" s="201"/>
      <c r="H204" s="201"/>
      <c r="I204" s="201"/>
      <c r="J204" s="201"/>
      <c r="K204" s="201"/>
      <c r="L204" s="201"/>
      <c r="M204" s="201"/>
      <c r="N204" s="201"/>
      <c r="O204" s="201"/>
      <c r="P204" s="201"/>
      <c r="Q204" s="201"/>
      <c r="R204" s="201"/>
      <c r="S204" s="201"/>
      <c r="T204" s="201"/>
    </row>
    <row r="205" spans="2:20" s="187" customFormat="1" ht="18" customHeight="1">
      <c r="B205" s="201"/>
      <c r="C205" s="201"/>
      <c r="D205" s="201"/>
      <c r="E205" s="201"/>
      <c r="F205" s="201"/>
      <c r="G205" s="201"/>
      <c r="H205" s="201"/>
      <c r="I205" s="201"/>
      <c r="J205" s="201"/>
      <c r="K205" s="201"/>
      <c r="L205" s="201"/>
      <c r="M205" s="201"/>
      <c r="N205" s="201"/>
      <c r="O205" s="201"/>
      <c r="P205" s="201"/>
      <c r="Q205" s="201"/>
      <c r="R205" s="201"/>
      <c r="S205" s="201"/>
      <c r="T205" s="201"/>
    </row>
    <row r="206" spans="2:20" s="187" customFormat="1" ht="18" customHeight="1">
      <c r="B206" s="201"/>
      <c r="C206" s="201"/>
      <c r="D206" s="201"/>
      <c r="E206" s="201"/>
      <c r="F206" s="201"/>
      <c r="G206" s="201"/>
      <c r="H206" s="201"/>
      <c r="I206" s="201"/>
      <c r="J206" s="201"/>
      <c r="K206" s="201"/>
      <c r="L206" s="201"/>
      <c r="M206" s="201"/>
      <c r="N206" s="201"/>
      <c r="O206" s="201"/>
      <c r="P206" s="201"/>
      <c r="Q206" s="201"/>
      <c r="R206" s="201"/>
      <c r="S206" s="201"/>
      <c r="T206" s="201"/>
    </row>
    <row r="207" spans="2:20" s="187" customFormat="1" ht="18" customHeight="1">
      <c r="B207" s="201"/>
      <c r="C207" s="201"/>
      <c r="D207" s="201"/>
      <c r="E207" s="201"/>
      <c r="F207" s="201"/>
      <c r="G207" s="201"/>
      <c r="H207" s="201"/>
      <c r="I207" s="201"/>
      <c r="J207" s="201"/>
      <c r="K207" s="201"/>
      <c r="L207" s="201"/>
      <c r="M207" s="201"/>
      <c r="N207" s="201"/>
      <c r="O207" s="201"/>
      <c r="P207" s="201"/>
      <c r="Q207" s="201"/>
      <c r="R207" s="201"/>
      <c r="S207" s="201"/>
      <c r="T207" s="201"/>
    </row>
    <row r="208" spans="2:20" s="187" customFormat="1" ht="18" customHeight="1">
      <c r="B208" s="201"/>
      <c r="C208" s="201"/>
      <c r="D208" s="201"/>
      <c r="E208" s="201"/>
      <c r="F208" s="201"/>
      <c r="G208" s="201"/>
      <c r="H208" s="201"/>
      <c r="I208" s="201"/>
      <c r="J208" s="201"/>
      <c r="K208" s="201"/>
      <c r="L208" s="201"/>
      <c r="M208" s="201"/>
      <c r="N208" s="201"/>
      <c r="O208" s="201"/>
      <c r="P208" s="201"/>
      <c r="Q208" s="201"/>
      <c r="R208" s="201"/>
      <c r="S208" s="201"/>
      <c r="T208" s="201"/>
    </row>
    <row r="209" spans="2:20" s="187" customFormat="1" ht="18" customHeight="1">
      <c r="B209" s="201"/>
      <c r="C209" s="201"/>
      <c r="D209" s="201"/>
      <c r="E209" s="201"/>
      <c r="F209" s="201"/>
      <c r="G209" s="201"/>
      <c r="H209" s="201"/>
      <c r="I209" s="201"/>
      <c r="J209" s="201"/>
      <c r="K209" s="201"/>
      <c r="L209" s="201"/>
      <c r="M209" s="201"/>
      <c r="N209" s="201"/>
      <c r="O209" s="201"/>
      <c r="P209" s="201"/>
      <c r="Q209" s="201"/>
      <c r="R209" s="201"/>
      <c r="S209" s="201"/>
      <c r="T209" s="201"/>
    </row>
    <row r="210" spans="2:20" s="187" customFormat="1" ht="18" customHeight="1">
      <c r="B210" s="201"/>
      <c r="C210" s="201"/>
      <c r="D210" s="201"/>
      <c r="E210" s="201"/>
      <c r="F210" s="201"/>
      <c r="G210" s="201"/>
      <c r="H210" s="201"/>
      <c r="I210" s="201"/>
      <c r="J210" s="201"/>
      <c r="K210" s="201"/>
      <c r="L210" s="201"/>
      <c r="M210" s="201"/>
      <c r="N210" s="201"/>
      <c r="O210" s="201"/>
      <c r="P210" s="201"/>
      <c r="Q210" s="201"/>
      <c r="R210" s="201"/>
      <c r="S210" s="201"/>
      <c r="T210" s="201"/>
    </row>
    <row r="211" spans="2:20" s="187" customFormat="1" ht="18" customHeight="1">
      <c r="B211" s="201"/>
      <c r="C211" s="201"/>
      <c r="D211" s="201"/>
      <c r="E211" s="201"/>
      <c r="F211" s="201"/>
      <c r="G211" s="201"/>
      <c r="H211" s="201"/>
      <c r="I211" s="201"/>
      <c r="J211" s="201"/>
      <c r="K211" s="201"/>
      <c r="L211" s="201"/>
      <c r="M211" s="201"/>
      <c r="N211" s="201"/>
      <c r="O211" s="201"/>
      <c r="P211" s="201"/>
      <c r="Q211" s="201"/>
      <c r="R211" s="201"/>
      <c r="S211" s="201"/>
      <c r="T211" s="201"/>
    </row>
    <row r="212" spans="2:20" s="187" customFormat="1" ht="18" customHeight="1">
      <c r="B212" s="201"/>
      <c r="C212" s="201"/>
      <c r="D212" s="201"/>
      <c r="E212" s="201"/>
      <c r="F212" s="201"/>
      <c r="G212" s="201"/>
      <c r="H212" s="201"/>
      <c r="I212" s="201"/>
      <c r="J212" s="201"/>
      <c r="K212" s="201"/>
      <c r="L212" s="201"/>
      <c r="M212" s="201"/>
      <c r="N212" s="201"/>
      <c r="O212" s="201"/>
      <c r="P212" s="201"/>
      <c r="Q212" s="201"/>
      <c r="R212" s="201"/>
      <c r="S212" s="201"/>
      <c r="T212" s="201"/>
    </row>
    <row r="213" spans="2:20" s="187" customFormat="1" ht="18" customHeight="1">
      <c r="B213" s="201"/>
      <c r="C213" s="201"/>
      <c r="D213" s="201"/>
      <c r="E213" s="201"/>
      <c r="F213" s="201"/>
      <c r="G213" s="201"/>
      <c r="H213" s="201"/>
      <c r="I213" s="201"/>
      <c r="J213" s="201"/>
      <c r="K213" s="201"/>
      <c r="L213" s="201"/>
      <c r="M213" s="201"/>
      <c r="N213" s="201"/>
      <c r="O213" s="201"/>
      <c r="P213" s="201"/>
      <c r="Q213" s="201"/>
      <c r="R213" s="201"/>
      <c r="S213" s="201"/>
      <c r="T213" s="201"/>
    </row>
    <row r="214" spans="2:20" s="187" customFormat="1" ht="18" customHeight="1">
      <c r="B214" s="201"/>
      <c r="C214" s="201"/>
      <c r="D214" s="201"/>
      <c r="E214" s="201"/>
      <c r="F214" s="201"/>
      <c r="G214" s="201"/>
      <c r="H214" s="201"/>
      <c r="I214" s="201"/>
      <c r="J214" s="201"/>
      <c r="K214" s="201"/>
      <c r="L214" s="201"/>
      <c r="M214" s="201"/>
      <c r="N214" s="201"/>
      <c r="O214" s="201"/>
      <c r="P214" s="201"/>
      <c r="Q214" s="201"/>
      <c r="R214" s="201"/>
      <c r="S214" s="201"/>
      <c r="T214" s="201"/>
    </row>
    <row r="215" spans="2:20" s="187" customFormat="1" ht="18" customHeight="1">
      <c r="B215" s="201"/>
      <c r="C215" s="201"/>
      <c r="D215" s="201"/>
      <c r="E215" s="201"/>
      <c r="F215" s="201"/>
      <c r="G215" s="201"/>
      <c r="H215" s="201"/>
      <c r="I215" s="201"/>
      <c r="J215" s="201"/>
      <c r="K215" s="201"/>
      <c r="L215" s="201"/>
      <c r="M215" s="201"/>
      <c r="N215" s="201"/>
      <c r="O215" s="201"/>
      <c r="P215" s="201"/>
      <c r="Q215" s="201"/>
      <c r="R215" s="201"/>
      <c r="S215" s="201"/>
      <c r="T215" s="201"/>
    </row>
    <row r="216" spans="2:20" s="187" customFormat="1" ht="18" customHeight="1">
      <c r="B216" s="201"/>
      <c r="C216" s="201"/>
      <c r="D216" s="201"/>
      <c r="E216" s="201"/>
      <c r="F216" s="201"/>
      <c r="G216" s="201"/>
      <c r="H216" s="201"/>
      <c r="I216" s="201"/>
      <c r="J216" s="201"/>
      <c r="K216" s="201"/>
      <c r="L216" s="201"/>
      <c r="M216" s="201"/>
      <c r="N216" s="201"/>
      <c r="O216" s="201"/>
      <c r="P216" s="201"/>
      <c r="Q216" s="201"/>
      <c r="R216" s="201"/>
      <c r="S216" s="201"/>
      <c r="T216" s="201"/>
    </row>
    <row r="217" spans="2:20" s="187" customFormat="1" ht="18" customHeight="1">
      <c r="B217" s="201"/>
      <c r="C217" s="201"/>
      <c r="D217" s="201"/>
      <c r="E217" s="201"/>
      <c r="F217" s="201"/>
      <c r="G217" s="201"/>
      <c r="H217" s="201"/>
      <c r="I217" s="201"/>
      <c r="J217" s="201"/>
      <c r="K217" s="201"/>
      <c r="L217" s="201"/>
      <c r="M217" s="201"/>
      <c r="N217" s="201"/>
      <c r="O217" s="201"/>
      <c r="P217" s="201"/>
      <c r="Q217" s="201"/>
      <c r="R217" s="201"/>
      <c r="S217" s="201"/>
      <c r="T217" s="201"/>
    </row>
    <row r="218" spans="2:20" s="187" customFormat="1" ht="18" customHeight="1">
      <c r="B218" s="201"/>
      <c r="C218" s="201"/>
      <c r="D218" s="201"/>
      <c r="E218" s="201"/>
      <c r="F218" s="201"/>
      <c r="G218" s="201"/>
      <c r="H218" s="201"/>
      <c r="I218" s="201"/>
      <c r="J218" s="201"/>
      <c r="K218" s="201"/>
      <c r="L218" s="201"/>
      <c r="M218" s="201"/>
      <c r="N218" s="201"/>
      <c r="O218" s="201"/>
      <c r="P218" s="201"/>
      <c r="Q218" s="201"/>
      <c r="R218" s="201"/>
      <c r="S218" s="201"/>
      <c r="T218" s="201"/>
    </row>
    <row r="219" spans="2:20" s="187" customFormat="1" ht="18" customHeight="1">
      <c r="B219" s="201"/>
      <c r="C219" s="201"/>
      <c r="D219" s="201"/>
      <c r="E219" s="201"/>
      <c r="F219" s="201"/>
      <c r="G219" s="201"/>
      <c r="H219" s="201"/>
      <c r="I219" s="201"/>
      <c r="J219" s="201"/>
      <c r="K219" s="201"/>
      <c r="L219" s="201"/>
      <c r="M219" s="201"/>
      <c r="N219" s="201"/>
      <c r="O219" s="201"/>
      <c r="P219" s="201"/>
      <c r="Q219" s="201"/>
      <c r="R219" s="201"/>
      <c r="S219" s="201"/>
      <c r="T219" s="201"/>
    </row>
    <row r="220" spans="2:20" s="187" customFormat="1" ht="18" customHeight="1">
      <c r="B220" s="201"/>
      <c r="C220" s="201"/>
      <c r="D220" s="201"/>
      <c r="E220" s="201"/>
      <c r="F220" s="201"/>
      <c r="G220" s="201"/>
      <c r="H220" s="201"/>
      <c r="I220" s="201"/>
      <c r="J220" s="201"/>
      <c r="K220" s="201"/>
      <c r="L220" s="201"/>
      <c r="M220" s="201"/>
      <c r="N220" s="201"/>
      <c r="O220" s="201"/>
      <c r="P220" s="201"/>
      <c r="Q220" s="201"/>
      <c r="R220" s="201"/>
      <c r="S220" s="201"/>
      <c r="T220" s="201"/>
    </row>
    <row r="221" spans="2:20" s="187" customFormat="1" ht="18" customHeight="1">
      <c r="B221" s="201"/>
      <c r="C221" s="201"/>
      <c r="D221" s="201"/>
      <c r="E221" s="201"/>
      <c r="F221" s="201"/>
      <c r="G221" s="201"/>
      <c r="H221" s="201"/>
      <c r="I221" s="201"/>
      <c r="J221" s="201"/>
      <c r="K221" s="201"/>
      <c r="L221" s="201"/>
      <c r="M221" s="201"/>
      <c r="N221" s="201"/>
      <c r="O221" s="201"/>
      <c r="P221" s="201"/>
      <c r="Q221" s="201"/>
      <c r="R221" s="201"/>
      <c r="S221" s="201"/>
      <c r="T221" s="201"/>
    </row>
    <row r="222" spans="2:20" s="187" customFormat="1" ht="18" customHeight="1">
      <c r="B222" s="201"/>
      <c r="C222" s="201"/>
      <c r="D222" s="201"/>
      <c r="E222" s="201"/>
      <c r="F222" s="201"/>
      <c r="G222" s="201"/>
      <c r="H222" s="201"/>
      <c r="I222" s="201"/>
      <c r="J222" s="201"/>
      <c r="K222" s="201"/>
      <c r="L222" s="201"/>
      <c r="M222" s="201"/>
      <c r="N222" s="201"/>
      <c r="O222" s="201"/>
      <c r="P222" s="201"/>
      <c r="Q222" s="201"/>
      <c r="R222" s="201"/>
      <c r="S222" s="201"/>
      <c r="T222" s="201"/>
    </row>
    <row r="223" spans="2:20" s="187" customFormat="1" ht="18" customHeight="1">
      <c r="B223" s="201"/>
      <c r="C223" s="201"/>
      <c r="D223" s="201"/>
      <c r="E223" s="201"/>
      <c r="F223" s="201"/>
      <c r="G223" s="201"/>
      <c r="H223" s="201"/>
      <c r="I223" s="201"/>
      <c r="J223" s="201"/>
      <c r="K223" s="201"/>
      <c r="L223" s="201"/>
      <c r="M223" s="201"/>
      <c r="N223" s="201"/>
      <c r="O223" s="201"/>
      <c r="P223" s="201"/>
      <c r="Q223" s="201"/>
      <c r="R223" s="201"/>
      <c r="S223" s="201"/>
      <c r="T223" s="201"/>
    </row>
    <row r="224" spans="2:20" s="187" customFormat="1" ht="18" customHeight="1">
      <c r="B224" s="201"/>
      <c r="C224" s="201"/>
      <c r="D224" s="201"/>
      <c r="E224" s="201"/>
      <c r="F224" s="201"/>
      <c r="G224" s="201"/>
      <c r="H224" s="201"/>
      <c r="I224" s="201"/>
      <c r="J224" s="201"/>
      <c r="K224" s="201"/>
      <c r="L224" s="201"/>
      <c r="M224" s="201"/>
      <c r="N224" s="201"/>
      <c r="O224" s="201"/>
      <c r="P224" s="201"/>
      <c r="Q224" s="201"/>
      <c r="R224" s="201"/>
      <c r="S224" s="201"/>
      <c r="T224" s="201"/>
    </row>
    <row r="225" spans="2:20" s="187" customFormat="1" ht="18" customHeight="1">
      <c r="B225" s="201"/>
      <c r="C225" s="201"/>
      <c r="D225" s="201"/>
      <c r="E225" s="201"/>
      <c r="F225" s="201"/>
      <c r="G225" s="201"/>
      <c r="H225" s="201"/>
      <c r="I225" s="201"/>
      <c r="J225" s="201"/>
      <c r="K225" s="201"/>
      <c r="L225" s="201"/>
      <c r="M225" s="201"/>
      <c r="N225" s="201"/>
      <c r="O225" s="201"/>
      <c r="P225" s="201"/>
      <c r="Q225" s="201"/>
      <c r="R225" s="201"/>
      <c r="S225" s="201"/>
      <c r="T225" s="201"/>
    </row>
    <row r="226" spans="2:20" s="187" customFormat="1" ht="18" customHeight="1">
      <c r="B226" s="201"/>
      <c r="C226" s="201"/>
      <c r="D226" s="201"/>
      <c r="E226" s="201"/>
      <c r="F226" s="201"/>
      <c r="G226" s="201"/>
      <c r="H226" s="201"/>
      <c r="I226" s="201"/>
      <c r="J226" s="201"/>
      <c r="K226" s="201"/>
      <c r="L226" s="201"/>
      <c r="M226" s="201"/>
      <c r="N226" s="201"/>
      <c r="O226" s="201"/>
      <c r="P226" s="201"/>
      <c r="Q226" s="201"/>
      <c r="R226" s="201"/>
      <c r="S226" s="201"/>
      <c r="T226" s="201"/>
    </row>
    <row r="227" spans="2:20" s="187" customFormat="1" ht="18" customHeight="1">
      <c r="B227" s="201"/>
      <c r="C227" s="201"/>
      <c r="D227" s="201"/>
      <c r="E227" s="201"/>
      <c r="F227" s="201"/>
      <c r="G227" s="201"/>
      <c r="H227" s="201"/>
      <c r="I227" s="201"/>
      <c r="J227" s="201"/>
      <c r="K227" s="201"/>
      <c r="L227" s="201"/>
      <c r="M227" s="201"/>
      <c r="N227" s="201"/>
      <c r="O227" s="201"/>
      <c r="P227" s="201"/>
      <c r="Q227" s="201"/>
      <c r="R227" s="201"/>
      <c r="S227" s="201"/>
      <c r="T227" s="201"/>
    </row>
    <row r="228" spans="2:20" s="187" customFormat="1" ht="18" customHeight="1">
      <c r="B228" s="201"/>
      <c r="C228" s="201"/>
      <c r="D228" s="201"/>
      <c r="E228" s="201"/>
      <c r="F228" s="201"/>
      <c r="G228" s="201"/>
      <c r="H228" s="201"/>
      <c r="I228" s="201"/>
      <c r="J228" s="201"/>
      <c r="K228" s="201"/>
      <c r="L228" s="201"/>
      <c r="M228" s="201"/>
      <c r="N228" s="201"/>
      <c r="O228" s="201"/>
      <c r="P228" s="201"/>
      <c r="Q228" s="201"/>
      <c r="R228" s="201"/>
      <c r="S228" s="201"/>
      <c r="T228" s="201"/>
    </row>
    <row r="229" spans="2:20" s="187" customFormat="1" ht="18" customHeight="1">
      <c r="B229" s="201"/>
      <c r="C229" s="201"/>
      <c r="D229" s="201"/>
      <c r="E229" s="201"/>
      <c r="F229" s="201"/>
      <c r="G229" s="201"/>
      <c r="H229" s="201"/>
      <c r="I229" s="201"/>
      <c r="J229" s="201"/>
      <c r="K229" s="201"/>
      <c r="L229" s="201"/>
      <c r="M229" s="201"/>
      <c r="N229" s="201"/>
      <c r="O229" s="201"/>
      <c r="P229" s="201"/>
      <c r="Q229" s="201"/>
      <c r="R229" s="201"/>
      <c r="S229" s="201"/>
      <c r="T229" s="201"/>
    </row>
    <row r="230" spans="2:20" s="187" customFormat="1" ht="18" customHeight="1">
      <c r="B230" s="201"/>
      <c r="C230" s="201"/>
      <c r="D230" s="201"/>
      <c r="E230" s="201"/>
      <c r="F230" s="201"/>
      <c r="G230" s="201"/>
      <c r="H230" s="201"/>
      <c r="I230" s="201"/>
      <c r="J230" s="201"/>
      <c r="K230" s="201"/>
      <c r="L230" s="201"/>
      <c r="M230" s="201"/>
      <c r="N230" s="201"/>
      <c r="O230" s="201"/>
      <c r="P230" s="201"/>
      <c r="Q230" s="201"/>
      <c r="R230" s="201"/>
      <c r="S230" s="201"/>
      <c r="T230" s="201"/>
    </row>
    <row r="231" spans="2:20" s="187" customFormat="1" ht="18" customHeight="1">
      <c r="B231" s="201"/>
      <c r="C231" s="201"/>
      <c r="D231" s="201"/>
      <c r="E231" s="201"/>
      <c r="F231" s="201"/>
      <c r="G231" s="201"/>
      <c r="H231" s="201"/>
      <c r="I231" s="201"/>
      <c r="J231" s="201"/>
      <c r="K231" s="201"/>
      <c r="L231" s="201"/>
      <c r="M231" s="201"/>
      <c r="N231" s="201"/>
      <c r="O231" s="201"/>
      <c r="P231" s="201"/>
      <c r="Q231" s="201"/>
      <c r="R231" s="201"/>
      <c r="S231" s="201"/>
      <c r="T231" s="201"/>
    </row>
    <row r="232" spans="2:20" s="187" customFormat="1" ht="18" customHeight="1">
      <c r="B232" s="201"/>
      <c r="C232" s="201"/>
      <c r="D232" s="201"/>
      <c r="E232" s="201"/>
      <c r="F232" s="201"/>
      <c r="G232" s="201"/>
      <c r="H232" s="201"/>
      <c r="I232" s="201"/>
      <c r="J232" s="201"/>
      <c r="K232" s="201"/>
      <c r="L232" s="201"/>
      <c r="M232" s="201"/>
      <c r="N232" s="201"/>
      <c r="O232" s="201"/>
      <c r="P232" s="201"/>
      <c r="Q232" s="201"/>
      <c r="R232" s="201"/>
      <c r="S232" s="201"/>
      <c r="T232" s="201"/>
    </row>
    <row r="233" spans="2:20" s="187" customFormat="1" ht="18" customHeight="1">
      <c r="B233" s="201"/>
      <c r="C233" s="201"/>
      <c r="D233" s="201"/>
      <c r="E233" s="201"/>
      <c r="F233" s="201"/>
      <c r="G233" s="201"/>
      <c r="H233" s="201"/>
      <c r="I233" s="201"/>
      <c r="J233" s="201"/>
      <c r="K233" s="201"/>
      <c r="L233" s="201"/>
      <c r="M233" s="201"/>
      <c r="N233" s="201"/>
      <c r="O233" s="201"/>
      <c r="P233" s="201"/>
      <c r="Q233" s="201"/>
      <c r="R233" s="201"/>
      <c r="S233" s="201"/>
      <c r="T233" s="201"/>
    </row>
    <row r="234" spans="2:20" s="187" customFormat="1" ht="18" customHeight="1">
      <c r="B234" s="201"/>
      <c r="C234" s="201"/>
      <c r="D234" s="201"/>
      <c r="E234" s="201"/>
      <c r="F234" s="201"/>
      <c r="G234" s="201"/>
      <c r="H234" s="201"/>
      <c r="I234" s="201"/>
      <c r="J234" s="201"/>
      <c r="K234" s="201"/>
      <c r="L234" s="201"/>
      <c r="M234" s="201"/>
      <c r="N234" s="201"/>
      <c r="O234" s="201"/>
      <c r="P234" s="201"/>
      <c r="Q234" s="201"/>
      <c r="R234" s="201"/>
      <c r="S234" s="201"/>
      <c r="T234" s="201"/>
    </row>
    <row r="235" spans="2:20" s="187" customFormat="1" ht="18" customHeight="1">
      <c r="B235" s="201"/>
      <c r="C235" s="201"/>
      <c r="D235" s="201"/>
      <c r="E235" s="201"/>
      <c r="F235" s="201"/>
      <c r="G235" s="201"/>
      <c r="H235" s="201"/>
      <c r="I235" s="201"/>
      <c r="J235" s="201"/>
      <c r="K235" s="201"/>
      <c r="L235" s="201"/>
      <c r="M235" s="201"/>
      <c r="N235" s="201"/>
      <c r="O235" s="201"/>
      <c r="P235" s="201"/>
      <c r="Q235" s="201"/>
      <c r="R235" s="201"/>
      <c r="S235" s="201"/>
      <c r="T235" s="201"/>
    </row>
    <row r="236" spans="2:20" s="187" customFormat="1" ht="18" customHeight="1">
      <c r="B236" s="201"/>
      <c r="C236" s="201"/>
      <c r="D236" s="201"/>
      <c r="E236" s="201"/>
      <c r="F236" s="201"/>
      <c r="G236" s="201"/>
      <c r="H236" s="201"/>
      <c r="I236" s="201"/>
      <c r="J236" s="201"/>
      <c r="K236" s="201"/>
      <c r="L236" s="201"/>
      <c r="M236" s="201"/>
      <c r="N236" s="201"/>
      <c r="O236" s="201"/>
      <c r="P236" s="201"/>
      <c r="Q236" s="201"/>
      <c r="R236" s="201"/>
      <c r="S236" s="201"/>
      <c r="T236" s="201"/>
    </row>
    <row r="237" spans="2:20" s="187" customFormat="1" ht="18" customHeight="1">
      <c r="B237" s="201"/>
      <c r="C237" s="201"/>
      <c r="D237" s="201"/>
      <c r="E237" s="201"/>
      <c r="F237" s="201"/>
      <c r="G237" s="201"/>
      <c r="H237" s="201"/>
      <c r="I237" s="201"/>
      <c r="J237" s="201"/>
      <c r="K237" s="201"/>
      <c r="L237" s="201"/>
      <c r="M237" s="201"/>
      <c r="N237" s="201"/>
      <c r="O237" s="201"/>
      <c r="P237" s="201"/>
      <c r="Q237" s="201"/>
      <c r="R237" s="201"/>
      <c r="S237" s="201"/>
      <c r="T237" s="201"/>
    </row>
    <row r="238" spans="2:20" s="187" customFormat="1" ht="18" customHeight="1">
      <c r="B238" s="201"/>
      <c r="C238" s="201"/>
      <c r="D238" s="201"/>
      <c r="E238" s="201"/>
      <c r="F238" s="201"/>
      <c r="G238" s="201"/>
      <c r="H238" s="201"/>
      <c r="I238" s="201"/>
      <c r="J238" s="201"/>
      <c r="K238" s="201"/>
      <c r="L238" s="201"/>
      <c r="M238" s="201"/>
      <c r="N238" s="201"/>
      <c r="O238" s="201"/>
      <c r="P238" s="201"/>
      <c r="Q238" s="201"/>
      <c r="R238" s="201"/>
      <c r="S238" s="201"/>
      <c r="T238" s="201"/>
    </row>
    <row r="239" spans="2:20" s="187" customFormat="1" ht="18" customHeight="1">
      <c r="B239" s="201"/>
      <c r="C239" s="201"/>
      <c r="D239" s="201"/>
      <c r="E239" s="201"/>
      <c r="F239" s="201"/>
      <c r="G239" s="201"/>
      <c r="H239" s="201"/>
      <c r="I239" s="201"/>
      <c r="J239" s="201"/>
      <c r="K239" s="201"/>
      <c r="L239" s="201"/>
      <c r="M239" s="201"/>
      <c r="N239" s="201"/>
      <c r="O239" s="201"/>
      <c r="P239" s="201"/>
      <c r="Q239" s="201"/>
      <c r="R239" s="201"/>
      <c r="S239" s="201"/>
      <c r="T239" s="201"/>
    </row>
    <row r="240" spans="2:20" s="187" customFormat="1" ht="18" customHeight="1">
      <c r="B240" s="201"/>
      <c r="C240" s="201"/>
      <c r="D240" s="201"/>
      <c r="E240" s="201"/>
      <c r="F240" s="201"/>
      <c r="G240" s="201"/>
      <c r="H240" s="201"/>
      <c r="I240" s="201"/>
      <c r="J240" s="201"/>
      <c r="K240" s="201"/>
      <c r="L240" s="201"/>
      <c r="M240" s="201"/>
      <c r="N240" s="201"/>
      <c r="O240" s="201"/>
      <c r="P240" s="201"/>
      <c r="Q240" s="201"/>
      <c r="R240" s="201"/>
      <c r="S240" s="201"/>
      <c r="T240" s="201"/>
    </row>
    <row r="241" spans="2:20" s="187" customFormat="1" ht="18" customHeight="1">
      <c r="B241" s="201"/>
      <c r="C241" s="201"/>
      <c r="D241" s="201"/>
      <c r="E241" s="201"/>
      <c r="F241" s="201"/>
      <c r="G241" s="201"/>
      <c r="H241" s="201"/>
      <c r="I241" s="201"/>
      <c r="J241" s="201"/>
      <c r="K241" s="201"/>
      <c r="L241" s="201"/>
      <c r="M241" s="201"/>
      <c r="N241" s="201"/>
      <c r="O241" s="201"/>
      <c r="P241" s="201"/>
      <c r="Q241" s="201"/>
      <c r="R241" s="201"/>
      <c r="S241" s="201"/>
      <c r="T241" s="201"/>
    </row>
    <row r="242" spans="2:20" s="187" customFormat="1" ht="18" customHeight="1">
      <c r="B242" s="201"/>
      <c r="C242" s="201"/>
      <c r="D242" s="201"/>
      <c r="E242" s="201"/>
      <c r="F242" s="201"/>
      <c r="G242" s="201"/>
      <c r="H242" s="201"/>
      <c r="I242" s="201"/>
      <c r="J242" s="201"/>
      <c r="K242" s="201"/>
      <c r="L242" s="201"/>
      <c r="M242" s="201"/>
      <c r="N242" s="201"/>
      <c r="O242" s="201"/>
      <c r="P242" s="201"/>
      <c r="Q242" s="201"/>
      <c r="R242" s="201"/>
      <c r="S242" s="201"/>
      <c r="T242" s="201"/>
    </row>
    <row r="243" spans="2:20" s="187" customFormat="1" ht="18" customHeight="1">
      <c r="B243" s="201"/>
      <c r="C243" s="201"/>
      <c r="D243" s="201"/>
      <c r="E243" s="201"/>
      <c r="F243" s="201"/>
      <c r="G243" s="201"/>
      <c r="H243" s="201"/>
      <c r="I243" s="201"/>
      <c r="J243" s="201"/>
      <c r="K243" s="201"/>
      <c r="L243" s="201"/>
      <c r="M243" s="201"/>
      <c r="N243" s="201"/>
      <c r="O243" s="201"/>
      <c r="P243" s="201"/>
      <c r="Q243" s="201"/>
      <c r="R243" s="201"/>
      <c r="S243" s="201"/>
      <c r="T243" s="201"/>
    </row>
    <row r="244" spans="2:20" s="187" customFormat="1" ht="18" customHeight="1">
      <c r="B244" s="201"/>
      <c r="C244" s="201"/>
      <c r="D244" s="201"/>
      <c r="E244" s="201"/>
      <c r="F244" s="201"/>
      <c r="G244" s="201"/>
      <c r="H244" s="201"/>
      <c r="I244" s="201"/>
      <c r="J244" s="201"/>
      <c r="K244" s="201"/>
      <c r="L244" s="201"/>
      <c r="M244" s="201"/>
      <c r="N244" s="201"/>
      <c r="O244" s="201"/>
      <c r="P244" s="201"/>
      <c r="Q244" s="201"/>
      <c r="R244" s="201"/>
      <c r="S244" s="201"/>
      <c r="T244" s="201"/>
    </row>
    <row r="245" spans="2:20" s="187" customFormat="1" ht="18" customHeight="1">
      <c r="B245" s="201"/>
      <c r="C245" s="201"/>
      <c r="D245" s="201"/>
      <c r="E245" s="201"/>
      <c r="F245" s="201"/>
      <c r="G245" s="201"/>
      <c r="H245" s="201"/>
      <c r="I245" s="201"/>
      <c r="J245" s="201"/>
      <c r="K245" s="201"/>
      <c r="L245" s="201"/>
      <c r="M245" s="201"/>
      <c r="N245" s="201"/>
      <c r="O245" s="201"/>
      <c r="P245" s="201"/>
      <c r="Q245" s="201"/>
      <c r="R245" s="201"/>
      <c r="S245" s="201"/>
      <c r="T245" s="201"/>
    </row>
    <row r="246" spans="2:20" s="187" customFormat="1" ht="18" customHeight="1">
      <c r="B246" s="201"/>
      <c r="C246" s="201"/>
      <c r="D246" s="201"/>
      <c r="E246" s="201"/>
      <c r="F246" s="201"/>
      <c r="G246" s="201"/>
      <c r="H246" s="201"/>
      <c r="I246" s="201"/>
      <c r="J246" s="201"/>
      <c r="K246" s="201"/>
      <c r="L246" s="201"/>
      <c r="M246" s="201"/>
      <c r="N246" s="201"/>
      <c r="O246" s="201"/>
      <c r="P246" s="201"/>
      <c r="Q246" s="201"/>
      <c r="R246" s="201"/>
      <c r="S246" s="201"/>
      <c r="T246" s="201"/>
    </row>
    <row r="247" spans="2:20" s="187" customFormat="1" ht="18" customHeight="1">
      <c r="B247" s="201"/>
      <c r="C247" s="201"/>
      <c r="D247" s="201"/>
      <c r="E247" s="201"/>
      <c r="F247" s="201"/>
      <c r="G247" s="201"/>
      <c r="H247" s="201"/>
      <c r="I247" s="201"/>
      <c r="J247" s="201"/>
      <c r="K247" s="201"/>
      <c r="L247" s="201"/>
      <c r="M247" s="201"/>
      <c r="N247" s="201"/>
      <c r="O247" s="201"/>
      <c r="P247" s="201"/>
      <c r="Q247" s="201"/>
      <c r="R247" s="201"/>
      <c r="S247" s="201"/>
      <c r="T247" s="201"/>
    </row>
    <row r="248" spans="2:20" s="187" customFormat="1" ht="18" customHeight="1">
      <c r="B248" s="201"/>
      <c r="C248" s="201"/>
      <c r="D248" s="201"/>
      <c r="E248" s="201"/>
      <c r="F248" s="201"/>
      <c r="G248" s="201"/>
      <c r="H248" s="201"/>
      <c r="I248" s="201"/>
      <c r="J248" s="201"/>
      <c r="K248" s="201"/>
      <c r="L248" s="201"/>
      <c r="M248" s="201"/>
      <c r="N248" s="201"/>
      <c r="O248" s="201"/>
      <c r="P248" s="201"/>
      <c r="Q248" s="201"/>
      <c r="R248" s="201"/>
      <c r="S248" s="201"/>
      <c r="T248" s="201"/>
    </row>
    <row r="249" spans="2:20" s="187" customFormat="1" ht="18" customHeight="1">
      <c r="B249" s="201"/>
      <c r="C249" s="201"/>
      <c r="D249" s="201"/>
      <c r="E249" s="201"/>
      <c r="F249" s="201"/>
      <c r="G249" s="201"/>
      <c r="H249" s="201"/>
      <c r="I249" s="201"/>
      <c r="J249" s="201"/>
      <c r="K249" s="201"/>
      <c r="L249" s="201"/>
      <c r="M249" s="201"/>
      <c r="N249" s="201"/>
      <c r="O249" s="201"/>
      <c r="P249" s="201"/>
      <c r="Q249" s="201"/>
      <c r="R249" s="201"/>
      <c r="S249" s="201"/>
      <c r="T249" s="201"/>
    </row>
    <row r="250" spans="2:20" s="187" customFormat="1" ht="18" customHeight="1">
      <c r="B250" s="201"/>
      <c r="C250" s="201"/>
      <c r="D250" s="201"/>
      <c r="E250" s="201"/>
      <c r="F250" s="201"/>
      <c r="G250" s="201"/>
      <c r="H250" s="201"/>
      <c r="I250" s="201"/>
      <c r="J250" s="201"/>
      <c r="K250" s="201"/>
      <c r="L250" s="201"/>
      <c r="M250" s="201"/>
      <c r="N250" s="201"/>
      <c r="O250" s="201"/>
      <c r="P250" s="201"/>
      <c r="Q250" s="201"/>
      <c r="R250" s="201"/>
      <c r="S250" s="201"/>
      <c r="T250" s="201"/>
    </row>
    <row r="251" spans="2:20" s="187" customFormat="1" ht="18" customHeight="1">
      <c r="B251" s="201"/>
      <c r="C251" s="201"/>
      <c r="D251" s="201"/>
      <c r="E251" s="201"/>
      <c r="F251" s="201"/>
      <c r="G251" s="201"/>
      <c r="H251" s="201"/>
      <c r="I251" s="201"/>
      <c r="J251" s="201"/>
      <c r="K251" s="201"/>
      <c r="L251" s="201"/>
      <c r="M251" s="201"/>
      <c r="N251" s="201"/>
      <c r="O251" s="201"/>
      <c r="P251" s="201"/>
      <c r="Q251" s="201"/>
      <c r="R251" s="201"/>
      <c r="S251" s="201"/>
      <c r="T251" s="201"/>
    </row>
    <row r="252" spans="2:20" s="187" customFormat="1" ht="18" customHeight="1">
      <c r="B252" s="201"/>
      <c r="C252" s="201"/>
      <c r="D252" s="201"/>
      <c r="E252" s="201"/>
      <c r="F252" s="201"/>
      <c r="G252" s="201"/>
      <c r="H252" s="201"/>
      <c r="I252" s="201"/>
      <c r="J252" s="201"/>
      <c r="K252" s="201"/>
      <c r="L252" s="201"/>
      <c r="M252" s="201"/>
      <c r="N252" s="201"/>
      <c r="O252" s="201"/>
      <c r="P252" s="201"/>
      <c r="Q252" s="201"/>
      <c r="R252" s="201"/>
      <c r="S252" s="201"/>
      <c r="T252" s="201"/>
    </row>
    <row r="253" spans="2:20" s="187" customFormat="1" ht="18" customHeight="1">
      <c r="B253" s="201"/>
      <c r="C253" s="201"/>
      <c r="D253" s="201"/>
      <c r="E253" s="201"/>
      <c r="F253" s="201"/>
      <c r="G253" s="201"/>
      <c r="H253" s="201"/>
      <c r="I253" s="201"/>
      <c r="J253" s="201"/>
      <c r="K253" s="201"/>
      <c r="L253" s="201"/>
      <c r="M253" s="201"/>
      <c r="N253" s="201"/>
      <c r="O253" s="201"/>
      <c r="P253" s="201"/>
      <c r="Q253" s="201"/>
      <c r="R253" s="201"/>
      <c r="S253" s="201"/>
      <c r="T253" s="201"/>
    </row>
    <row r="254" spans="2:20" s="187" customFormat="1" ht="18" customHeight="1">
      <c r="B254" s="201"/>
      <c r="C254" s="201"/>
      <c r="D254" s="201"/>
      <c r="E254" s="201"/>
      <c r="F254" s="201"/>
      <c r="G254" s="201"/>
      <c r="H254" s="201"/>
      <c r="I254" s="201"/>
      <c r="J254" s="201"/>
      <c r="K254" s="201"/>
      <c r="L254" s="201"/>
      <c r="M254" s="201"/>
      <c r="N254" s="201"/>
      <c r="O254" s="201"/>
      <c r="P254" s="201"/>
      <c r="Q254" s="201"/>
      <c r="R254" s="201"/>
      <c r="S254" s="201"/>
      <c r="T254" s="201"/>
    </row>
    <row r="255" spans="2:20" s="187" customFormat="1" ht="18" customHeight="1">
      <c r="B255" s="201"/>
      <c r="C255" s="201"/>
      <c r="D255" s="201"/>
      <c r="E255" s="201"/>
      <c r="F255" s="201"/>
      <c r="G255" s="201"/>
      <c r="H255" s="201"/>
      <c r="I255" s="201"/>
      <c r="J255" s="201"/>
      <c r="K255" s="201"/>
      <c r="L255" s="201"/>
      <c r="M255" s="201"/>
      <c r="N255" s="201"/>
      <c r="O255" s="201"/>
      <c r="P255" s="201"/>
      <c r="Q255" s="201"/>
      <c r="R255" s="201"/>
      <c r="S255" s="201"/>
      <c r="T255" s="201"/>
    </row>
    <row r="256" spans="2:20" s="187" customFormat="1" ht="18" customHeight="1">
      <c r="B256" s="201"/>
      <c r="C256" s="201"/>
      <c r="D256" s="201"/>
      <c r="E256" s="201"/>
      <c r="F256" s="201"/>
      <c r="G256" s="201"/>
      <c r="H256" s="201"/>
      <c r="I256" s="201"/>
      <c r="J256" s="201"/>
      <c r="K256" s="201"/>
      <c r="L256" s="201"/>
      <c r="M256" s="201"/>
      <c r="N256" s="201"/>
      <c r="O256" s="201"/>
      <c r="P256" s="201"/>
      <c r="Q256" s="201"/>
      <c r="R256" s="201"/>
      <c r="S256" s="201"/>
      <c r="T256" s="201"/>
    </row>
    <row r="257" spans="2:20" s="187" customFormat="1" ht="18" customHeight="1">
      <c r="B257" s="201"/>
      <c r="C257" s="201"/>
      <c r="D257" s="201"/>
      <c r="E257" s="201"/>
      <c r="F257" s="201"/>
      <c r="G257" s="201"/>
      <c r="H257" s="201"/>
      <c r="I257" s="201"/>
      <c r="J257" s="201"/>
      <c r="K257" s="201"/>
      <c r="L257" s="201"/>
      <c r="M257" s="201"/>
      <c r="N257" s="201"/>
      <c r="O257" s="201"/>
      <c r="P257" s="201"/>
      <c r="Q257" s="201"/>
      <c r="R257" s="201"/>
      <c r="S257" s="201"/>
      <c r="T257" s="201"/>
    </row>
    <row r="258" spans="2:20" s="187" customFormat="1" ht="18" customHeight="1">
      <c r="B258" s="201"/>
      <c r="C258" s="201"/>
      <c r="D258" s="201"/>
      <c r="E258" s="201"/>
      <c r="F258" s="201"/>
      <c r="G258" s="201"/>
      <c r="H258" s="201"/>
      <c r="I258" s="201"/>
      <c r="J258" s="201"/>
      <c r="K258" s="201"/>
      <c r="L258" s="201"/>
      <c r="M258" s="201"/>
      <c r="N258" s="201"/>
      <c r="O258" s="201"/>
      <c r="P258" s="201"/>
      <c r="Q258" s="201"/>
      <c r="R258" s="201"/>
      <c r="S258" s="201"/>
      <c r="T258" s="201"/>
    </row>
    <row r="259" spans="2:20" s="187" customFormat="1" ht="18" customHeight="1">
      <c r="B259" s="201"/>
      <c r="C259" s="201"/>
      <c r="D259" s="201"/>
      <c r="E259" s="201"/>
      <c r="F259" s="201"/>
      <c r="G259" s="201"/>
      <c r="H259" s="201"/>
      <c r="I259" s="201"/>
      <c r="J259" s="201"/>
      <c r="K259" s="201"/>
      <c r="L259" s="201"/>
      <c r="M259" s="201"/>
      <c r="N259" s="201"/>
      <c r="O259" s="201"/>
      <c r="P259" s="201"/>
      <c r="Q259" s="201"/>
      <c r="R259" s="201"/>
      <c r="S259" s="201"/>
      <c r="T259" s="201"/>
    </row>
    <row r="260" spans="2:20" s="187" customFormat="1" ht="18" customHeight="1">
      <c r="B260" s="201"/>
      <c r="C260" s="201"/>
      <c r="D260" s="201"/>
      <c r="E260" s="201"/>
      <c r="F260" s="201"/>
      <c r="G260" s="201"/>
      <c r="H260" s="201"/>
      <c r="I260" s="201"/>
      <c r="J260" s="201"/>
      <c r="K260" s="201"/>
      <c r="L260" s="201"/>
      <c r="M260" s="201"/>
      <c r="N260" s="201"/>
      <c r="O260" s="201"/>
      <c r="P260" s="201"/>
      <c r="Q260" s="201"/>
      <c r="R260" s="201"/>
      <c r="S260" s="201"/>
      <c r="T260" s="201"/>
    </row>
    <row r="261" spans="2:20" s="187" customFormat="1" ht="18" customHeight="1">
      <c r="B261" s="201"/>
      <c r="C261" s="201"/>
      <c r="D261" s="201"/>
      <c r="E261" s="201"/>
      <c r="F261" s="201"/>
      <c r="G261" s="201"/>
      <c r="H261" s="201"/>
      <c r="I261" s="201"/>
      <c r="J261" s="201"/>
      <c r="K261" s="201"/>
      <c r="L261" s="201"/>
      <c r="M261" s="201"/>
      <c r="N261" s="201"/>
      <c r="O261" s="201"/>
      <c r="P261" s="201"/>
      <c r="Q261" s="201"/>
      <c r="R261" s="201"/>
      <c r="S261" s="201"/>
      <c r="T261" s="201"/>
    </row>
    <row r="262" spans="2:20" s="187" customFormat="1" ht="18" customHeight="1">
      <c r="B262" s="201"/>
      <c r="C262" s="201"/>
      <c r="D262" s="201"/>
      <c r="E262" s="201"/>
      <c r="F262" s="201"/>
      <c r="G262" s="201"/>
      <c r="H262" s="201"/>
      <c r="I262" s="201"/>
      <c r="J262" s="201"/>
      <c r="K262" s="201"/>
      <c r="L262" s="201"/>
      <c r="M262" s="201"/>
      <c r="N262" s="201"/>
      <c r="O262" s="201"/>
      <c r="P262" s="201"/>
      <c r="Q262" s="201"/>
      <c r="R262" s="201"/>
      <c r="S262" s="201"/>
      <c r="T262" s="201"/>
    </row>
    <row r="263" spans="2:20" s="187" customFormat="1" ht="18" customHeight="1">
      <c r="B263" s="201"/>
      <c r="C263" s="201"/>
      <c r="D263" s="201"/>
      <c r="E263" s="201"/>
      <c r="F263" s="201"/>
      <c r="G263" s="201"/>
      <c r="H263" s="201"/>
      <c r="I263" s="201"/>
      <c r="J263" s="201"/>
      <c r="K263" s="201"/>
      <c r="L263" s="201"/>
      <c r="M263" s="201"/>
      <c r="N263" s="201"/>
      <c r="O263" s="201"/>
      <c r="P263" s="201"/>
      <c r="Q263" s="201"/>
      <c r="R263" s="201"/>
      <c r="S263" s="201"/>
      <c r="T263" s="201"/>
    </row>
    <row r="264" spans="2:20" s="187" customFormat="1" ht="18" customHeight="1">
      <c r="B264" s="201"/>
      <c r="C264" s="201"/>
      <c r="D264" s="201"/>
      <c r="E264" s="201"/>
      <c r="F264" s="201"/>
      <c r="G264" s="201"/>
      <c r="H264" s="201"/>
      <c r="I264" s="201"/>
      <c r="J264" s="201"/>
      <c r="K264" s="201"/>
      <c r="L264" s="201"/>
      <c r="M264" s="201"/>
      <c r="N264" s="201"/>
      <c r="O264" s="201"/>
      <c r="P264" s="201"/>
      <c r="Q264" s="201"/>
      <c r="R264" s="201"/>
      <c r="S264" s="201"/>
      <c r="T264" s="201"/>
    </row>
    <row r="265" spans="2:20" s="187" customFormat="1" ht="18" customHeight="1">
      <c r="B265" s="201"/>
      <c r="C265" s="201"/>
      <c r="D265" s="201"/>
      <c r="E265" s="201"/>
      <c r="F265" s="201"/>
      <c r="G265" s="201"/>
      <c r="H265" s="201"/>
      <c r="I265" s="201"/>
      <c r="J265" s="201"/>
      <c r="K265" s="201"/>
      <c r="L265" s="201"/>
      <c r="M265" s="201"/>
      <c r="N265" s="201"/>
      <c r="O265" s="201"/>
      <c r="P265" s="201"/>
      <c r="Q265" s="201"/>
      <c r="R265" s="201"/>
      <c r="S265" s="201"/>
      <c r="T265" s="201"/>
    </row>
    <row r="266" spans="2:20" s="187" customFormat="1" ht="18" customHeight="1">
      <c r="B266" s="201"/>
      <c r="C266" s="201"/>
      <c r="D266" s="201"/>
      <c r="E266" s="201"/>
      <c r="F266" s="201"/>
      <c r="G266" s="201"/>
      <c r="H266" s="201"/>
      <c r="I266" s="201"/>
      <c r="J266" s="201"/>
      <c r="K266" s="201"/>
      <c r="L266" s="201"/>
      <c r="M266" s="201"/>
      <c r="N266" s="201"/>
      <c r="O266" s="201"/>
      <c r="P266" s="201"/>
      <c r="Q266" s="201"/>
      <c r="R266" s="201"/>
      <c r="S266" s="201"/>
      <c r="T266" s="201"/>
    </row>
    <row r="267" spans="2:20" s="187" customFormat="1" ht="18" customHeight="1">
      <c r="B267" s="201"/>
      <c r="C267" s="201"/>
      <c r="D267" s="201"/>
      <c r="E267" s="201"/>
      <c r="F267" s="201"/>
      <c r="G267" s="201"/>
      <c r="H267" s="201"/>
      <c r="I267" s="201"/>
      <c r="J267" s="201"/>
      <c r="K267" s="201"/>
      <c r="L267" s="201"/>
      <c r="M267" s="201"/>
      <c r="N267" s="201"/>
      <c r="O267" s="201"/>
      <c r="P267" s="201"/>
      <c r="Q267" s="201"/>
      <c r="R267" s="201"/>
      <c r="S267" s="201"/>
      <c r="T267" s="201"/>
    </row>
    <row r="268" spans="2:20" s="187" customFormat="1" ht="18" customHeight="1">
      <c r="B268" s="201"/>
      <c r="C268" s="201"/>
      <c r="D268" s="201"/>
      <c r="E268" s="201"/>
      <c r="F268" s="201"/>
      <c r="G268" s="201"/>
      <c r="H268" s="201"/>
      <c r="I268" s="201"/>
      <c r="J268" s="201"/>
      <c r="K268" s="201"/>
      <c r="L268" s="201"/>
      <c r="M268" s="201"/>
      <c r="N268" s="201"/>
      <c r="O268" s="201"/>
      <c r="P268" s="201"/>
      <c r="Q268" s="201"/>
      <c r="R268" s="201"/>
      <c r="S268" s="201"/>
      <c r="T268" s="201"/>
    </row>
    <row r="269" spans="2:20" s="187" customFormat="1" ht="18" customHeight="1">
      <c r="B269" s="201"/>
      <c r="C269" s="201"/>
      <c r="D269" s="201"/>
      <c r="E269" s="201"/>
      <c r="F269" s="201"/>
      <c r="G269" s="201"/>
      <c r="H269" s="201"/>
      <c r="I269" s="201"/>
      <c r="J269" s="201"/>
      <c r="K269" s="201"/>
      <c r="L269" s="201"/>
      <c r="M269" s="201"/>
      <c r="N269" s="201"/>
      <c r="O269" s="201"/>
      <c r="P269" s="201"/>
      <c r="Q269" s="201"/>
      <c r="R269" s="201"/>
      <c r="S269" s="201"/>
      <c r="T269" s="201"/>
    </row>
    <row r="270" spans="2:20" s="187" customFormat="1" ht="18" customHeight="1">
      <c r="B270" s="201"/>
      <c r="C270" s="201"/>
      <c r="D270" s="201"/>
      <c r="E270" s="201"/>
      <c r="F270" s="201"/>
      <c r="G270" s="201"/>
      <c r="H270" s="201"/>
      <c r="I270" s="201"/>
      <c r="J270" s="201"/>
      <c r="K270" s="201"/>
      <c r="L270" s="201"/>
      <c r="M270" s="201"/>
      <c r="N270" s="201"/>
      <c r="O270" s="201"/>
      <c r="P270" s="201"/>
      <c r="Q270" s="201"/>
      <c r="R270" s="201"/>
      <c r="S270" s="201"/>
      <c r="T270" s="201"/>
    </row>
    <row r="271" spans="2:20" s="187" customFormat="1" ht="18" customHeight="1">
      <c r="B271" s="201"/>
      <c r="C271" s="201"/>
      <c r="D271" s="201"/>
      <c r="E271" s="201"/>
      <c r="F271" s="201"/>
      <c r="G271" s="201"/>
      <c r="H271" s="201"/>
      <c r="I271" s="201"/>
      <c r="J271" s="201"/>
      <c r="K271" s="201"/>
      <c r="L271" s="201"/>
      <c r="M271" s="201"/>
      <c r="N271" s="201"/>
      <c r="O271" s="201"/>
      <c r="P271" s="201"/>
      <c r="Q271" s="201"/>
      <c r="R271" s="201"/>
      <c r="S271" s="201"/>
      <c r="T271" s="201"/>
    </row>
    <row r="272" spans="2:20" s="187" customFormat="1" ht="18" customHeight="1">
      <c r="B272" s="201"/>
      <c r="C272" s="201"/>
      <c r="D272" s="201"/>
      <c r="E272" s="201"/>
      <c r="F272" s="201"/>
      <c r="G272" s="201"/>
      <c r="H272" s="201"/>
      <c r="I272" s="201"/>
      <c r="J272" s="201"/>
      <c r="K272" s="201"/>
      <c r="L272" s="201"/>
      <c r="M272" s="201"/>
      <c r="N272" s="201"/>
      <c r="O272" s="201"/>
      <c r="P272" s="201"/>
      <c r="Q272" s="201"/>
      <c r="R272" s="201"/>
      <c r="S272" s="201"/>
      <c r="T272" s="201"/>
    </row>
    <row r="273" spans="2:20" s="187" customFormat="1" ht="18" customHeight="1">
      <c r="B273" s="201"/>
      <c r="C273" s="201"/>
      <c r="D273" s="201"/>
      <c r="E273" s="201"/>
      <c r="F273" s="201"/>
      <c r="G273" s="201"/>
      <c r="H273" s="201"/>
      <c r="I273" s="201"/>
      <c r="J273" s="201"/>
      <c r="K273" s="201"/>
      <c r="L273" s="201"/>
      <c r="M273" s="201"/>
      <c r="N273" s="201"/>
      <c r="O273" s="201"/>
      <c r="P273" s="201"/>
      <c r="Q273" s="201"/>
      <c r="R273" s="201"/>
      <c r="S273" s="201"/>
      <c r="T273" s="201"/>
    </row>
    <row r="274" spans="2:20" s="187" customFormat="1" ht="18" customHeight="1">
      <c r="B274" s="201"/>
      <c r="C274" s="201"/>
      <c r="D274" s="201"/>
      <c r="E274" s="201"/>
      <c r="F274" s="201"/>
      <c r="G274" s="201"/>
      <c r="H274" s="201"/>
      <c r="I274" s="201"/>
      <c r="J274" s="201"/>
      <c r="K274" s="201"/>
      <c r="L274" s="201"/>
      <c r="M274" s="201"/>
      <c r="N274" s="201"/>
      <c r="O274" s="201"/>
      <c r="P274" s="201"/>
      <c r="Q274" s="201"/>
      <c r="R274" s="201"/>
      <c r="S274" s="201"/>
      <c r="T274" s="201"/>
    </row>
    <row r="275" spans="2:20" s="187" customFormat="1" ht="18" customHeight="1">
      <c r="B275" s="201"/>
      <c r="C275" s="201"/>
      <c r="D275" s="201"/>
      <c r="E275" s="201"/>
      <c r="F275" s="201"/>
      <c r="G275" s="201"/>
      <c r="H275" s="201"/>
      <c r="I275" s="201"/>
      <c r="J275" s="201"/>
      <c r="K275" s="201"/>
      <c r="L275" s="201"/>
      <c r="M275" s="201"/>
      <c r="N275" s="201"/>
      <c r="O275" s="201"/>
      <c r="P275" s="201"/>
      <c r="Q275" s="201"/>
      <c r="R275" s="201"/>
      <c r="S275" s="201"/>
      <c r="T275" s="201"/>
    </row>
    <row r="276" spans="2:20" s="187" customFormat="1" ht="18" customHeight="1">
      <c r="B276" s="201"/>
      <c r="C276" s="201"/>
      <c r="D276" s="201"/>
      <c r="E276" s="201"/>
      <c r="F276" s="201"/>
      <c r="G276" s="201"/>
      <c r="H276" s="201"/>
      <c r="I276" s="201"/>
      <c r="J276" s="201"/>
      <c r="K276" s="201"/>
      <c r="L276" s="201"/>
      <c r="M276" s="201"/>
      <c r="N276" s="201"/>
      <c r="O276" s="201"/>
      <c r="P276" s="201"/>
      <c r="Q276" s="201"/>
      <c r="R276" s="201"/>
      <c r="S276" s="201"/>
      <c r="T276" s="201"/>
    </row>
    <row r="277" spans="2:20" s="187" customFormat="1" ht="18" customHeight="1">
      <c r="B277" s="201"/>
      <c r="C277" s="201"/>
      <c r="D277" s="201"/>
      <c r="E277" s="201"/>
      <c r="F277" s="201"/>
      <c r="G277" s="201"/>
      <c r="H277" s="201"/>
      <c r="I277" s="201"/>
      <c r="J277" s="201"/>
      <c r="K277" s="201"/>
      <c r="L277" s="201"/>
      <c r="M277" s="201"/>
      <c r="N277" s="201"/>
      <c r="O277" s="201"/>
      <c r="P277" s="201"/>
      <c r="Q277" s="201"/>
      <c r="R277" s="201"/>
      <c r="S277" s="201"/>
      <c r="T277" s="201"/>
    </row>
    <row r="278" spans="2:20" s="187" customFormat="1" ht="18" customHeight="1">
      <c r="B278" s="201"/>
      <c r="C278" s="201"/>
      <c r="D278" s="201"/>
      <c r="E278" s="201"/>
      <c r="F278" s="201"/>
      <c r="G278" s="201"/>
      <c r="H278" s="201"/>
      <c r="I278" s="201"/>
      <c r="J278" s="201"/>
      <c r="K278" s="201"/>
      <c r="L278" s="201"/>
      <c r="M278" s="201"/>
      <c r="N278" s="201"/>
      <c r="O278" s="201"/>
      <c r="P278" s="201"/>
      <c r="Q278" s="201"/>
      <c r="R278" s="201"/>
      <c r="S278" s="201"/>
      <c r="T278" s="201"/>
    </row>
    <row r="279" spans="2:20" s="187" customFormat="1" ht="18" customHeight="1">
      <c r="B279" s="201"/>
      <c r="C279" s="201"/>
      <c r="D279" s="201"/>
      <c r="E279" s="201"/>
      <c r="F279" s="201"/>
      <c r="G279" s="201"/>
      <c r="H279" s="201"/>
      <c r="I279" s="201"/>
      <c r="J279" s="201"/>
      <c r="K279" s="201"/>
      <c r="L279" s="201"/>
      <c r="M279" s="201"/>
      <c r="N279" s="201"/>
      <c r="O279" s="201"/>
      <c r="P279" s="201"/>
      <c r="Q279" s="201"/>
      <c r="R279" s="201"/>
      <c r="S279" s="201"/>
      <c r="T279" s="201"/>
    </row>
    <row r="280" spans="2:20" s="187" customFormat="1" ht="18" customHeight="1">
      <c r="B280" s="201"/>
      <c r="C280" s="201"/>
      <c r="D280" s="201"/>
      <c r="E280" s="201"/>
      <c r="F280" s="201"/>
      <c r="G280" s="201"/>
      <c r="H280" s="201"/>
      <c r="I280" s="201"/>
      <c r="J280" s="201"/>
      <c r="K280" s="201"/>
      <c r="L280" s="201"/>
      <c r="M280" s="201"/>
      <c r="N280" s="201"/>
      <c r="O280" s="201"/>
      <c r="P280" s="201"/>
      <c r="Q280" s="201"/>
      <c r="R280" s="201"/>
      <c r="S280" s="201"/>
      <c r="T280" s="201"/>
    </row>
    <row r="281" spans="2:20" s="187" customFormat="1" ht="18" customHeight="1">
      <c r="B281" s="201"/>
      <c r="C281" s="201"/>
      <c r="D281" s="201"/>
      <c r="E281" s="201"/>
      <c r="F281" s="201"/>
      <c r="G281" s="201"/>
      <c r="H281" s="201"/>
      <c r="I281" s="201"/>
      <c r="J281" s="201"/>
      <c r="K281" s="201"/>
      <c r="L281" s="201"/>
      <c r="M281" s="201"/>
      <c r="N281" s="201"/>
      <c r="O281" s="201"/>
      <c r="P281" s="201"/>
      <c r="Q281" s="201"/>
      <c r="R281" s="201"/>
      <c r="S281" s="201"/>
      <c r="T281" s="201"/>
    </row>
    <row r="282" spans="2:20" s="187" customFormat="1" ht="18" customHeight="1">
      <c r="B282" s="201"/>
      <c r="C282" s="201"/>
      <c r="D282" s="201"/>
      <c r="E282" s="201"/>
      <c r="F282" s="201"/>
      <c r="G282" s="201"/>
      <c r="H282" s="201"/>
      <c r="I282" s="201"/>
      <c r="J282" s="201"/>
      <c r="K282" s="201"/>
      <c r="L282" s="201"/>
      <c r="M282" s="201"/>
      <c r="N282" s="201"/>
      <c r="O282" s="201"/>
      <c r="P282" s="201"/>
      <c r="Q282" s="201"/>
      <c r="R282" s="201"/>
      <c r="S282" s="201"/>
      <c r="T282" s="201"/>
    </row>
    <row r="283" spans="2:20" s="187" customFormat="1" ht="18" customHeight="1">
      <c r="B283" s="201"/>
      <c r="C283" s="201"/>
      <c r="D283" s="201"/>
      <c r="E283" s="201"/>
      <c r="F283" s="201"/>
      <c r="G283" s="201"/>
      <c r="H283" s="201"/>
      <c r="I283" s="201"/>
      <c r="J283" s="201"/>
      <c r="K283" s="201"/>
      <c r="L283" s="201"/>
      <c r="M283" s="201"/>
      <c r="N283" s="201"/>
      <c r="O283" s="201"/>
      <c r="P283" s="201"/>
      <c r="Q283" s="201"/>
      <c r="R283" s="201"/>
      <c r="S283" s="201"/>
      <c r="T283" s="201"/>
    </row>
    <row r="284" spans="2:20" s="187" customFormat="1" ht="18" customHeight="1">
      <c r="B284" s="201"/>
      <c r="C284" s="201"/>
      <c r="D284" s="201"/>
      <c r="E284" s="201"/>
      <c r="F284" s="201"/>
      <c r="G284" s="201"/>
      <c r="H284" s="201"/>
      <c r="I284" s="201"/>
      <c r="J284" s="201"/>
      <c r="K284" s="201"/>
      <c r="L284" s="201"/>
      <c r="M284" s="201"/>
      <c r="N284" s="201"/>
      <c r="O284" s="201"/>
      <c r="P284" s="201"/>
      <c r="Q284" s="201"/>
      <c r="R284" s="201"/>
      <c r="S284" s="201"/>
      <c r="T284" s="201"/>
    </row>
    <row r="285" spans="2:20" s="187" customFormat="1" ht="18" customHeight="1">
      <c r="B285" s="201"/>
      <c r="C285" s="201"/>
      <c r="D285" s="201"/>
      <c r="E285" s="201"/>
      <c r="F285" s="201"/>
      <c r="G285" s="201"/>
      <c r="H285" s="201"/>
      <c r="I285" s="201"/>
      <c r="J285" s="201"/>
      <c r="K285" s="201"/>
      <c r="L285" s="201"/>
      <c r="M285" s="201"/>
      <c r="N285" s="201"/>
      <c r="O285" s="201"/>
      <c r="P285" s="201"/>
      <c r="Q285" s="201"/>
      <c r="R285" s="201"/>
      <c r="S285" s="201"/>
      <c r="T285" s="201"/>
    </row>
    <row r="286" spans="2:20" s="187" customFormat="1" ht="18" customHeight="1">
      <c r="B286" s="201"/>
      <c r="C286" s="201"/>
      <c r="D286" s="201"/>
      <c r="E286" s="201"/>
      <c r="F286" s="201"/>
      <c r="G286" s="201"/>
      <c r="H286" s="201"/>
      <c r="I286" s="201"/>
      <c r="J286" s="201"/>
      <c r="K286" s="201"/>
      <c r="L286" s="201"/>
      <c r="M286" s="201"/>
      <c r="N286" s="201"/>
      <c r="O286" s="201"/>
      <c r="P286" s="201"/>
      <c r="Q286" s="201"/>
      <c r="R286" s="201"/>
      <c r="S286" s="201"/>
      <c r="T286" s="201"/>
    </row>
    <row r="287" spans="2:20" s="187" customFormat="1" ht="18" customHeight="1">
      <c r="B287" s="201"/>
      <c r="C287" s="201"/>
      <c r="D287" s="201"/>
      <c r="E287" s="201"/>
      <c r="F287" s="201"/>
      <c r="G287" s="201"/>
      <c r="H287" s="201"/>
      <c r="I287" s="201"/>
      <c r="J287" s="201"/>
      <c r="K287" s="201"/>
      <c r="L287" s="201"/>
      <c r="M287" s="201"/>
      <c r="N287" s="201"/>
      <c r="O287" s="201"/>
      <c r="P287" s="201"/>
      <c r="Q287" s="201"/>
      <c r="R287" s="201"/>
      <c r="S287" s="201"/>
      <c r="T287" s="201"/>
    </row>
    <row r="288" spans="2:20" s="187" customFormat="1" ht="18" customHeight="1">
      <c r="B288" s="201"/>
      <c r="C288" s="201"/>
      <c r="D288" s="201"/>
      <c r="E288" s="201"/>
      <c r="F288" s="201"/>
      <c r="G288" s="201"/>
      <c r="H288" s="201"/>
      <c r="I288" s="201"/>
      <c r="J288" s="201"/>
      <c r="K288" s="201"/>
      <c r="L288" s="201"/>
      <c r="M288" s="201"/>
      <c r="N288" s="201"/>
      <c r="O288" s="201"/>
      <c r="P288" s="201"/>
      <c r="Q288" s="201"/>
      <c r="R288" s="201"/>
      <c r="S288" s="201"/>
      <c r="T288" s="201"/>
    </row>
    <row r="289" spans="2:20" s="187" customFormat="1" ht="18" customHeight="1">
      <c r="B289" s="201"/>
      <c r="C289" s="201"/>
      <c r="D289" s="201"/>
      <c r="E289" s="201"/>
      <c r="F289" s="201"/>
      <c r="G289" s="201"/>
      <c r="H289" s="201"/>
      <c r="I289" s="201"/>
      <c r="J289" s="201"/>
      <c r="K289" s="201"/>
      <c r="L289" s="201"/>
      <c r="M289" s="201"/>
      <c r="N289" s="201"/>
      <c r="O289" s="201"/>
      <c r="P289" s="201"/>
      <c r="Q289" s="201"/>
      <c r="R289" s="201"/>
      <c r="S289" s="201"/>
      <c r="T289" s="201"/>
    </row>
    <row r="290" spans="2:20" s="187" customFormat="1" ht="18" customHeight="1">
      <c r="B290" s="201"/>
      <c r="C290" s="201"/>
      <c r="D290" s="201"/>
      <c r="E290" s="201"/>
      <c r="F290" s="201"/>
      <c r="G290" s="201"/>
      <c r="H290" s="201"/>
      <c r="I290" s="201"/>
      <c r="J290" s="201"/>
      <c r="K290" s="201"/>
      <c r="L290" s="201"/>
      <c r="M290" s="201"/>
      <c r="N290" s="201"/>
      <c r="O290" s="201"/>
      <c r="P290" s="201"/>
      <c r="Q290" s="201"/>
      <c r="R290" s="201"/>
      <c r="S290" s="201"/>
      <c r="T290" s="201"/>
    </row>
    <row r="291" spans="2:20" s="187" customFormat="1" ht="18" customHeight="1">
      <c r="B291" s="201"/>
      <c r="C291" s="201"/>
      <c r="D291" s="201"/>
      <c r="E291" s="201"/>
      <c r="F291" s="201"/>
      <c r="G291" s="201"/>
      <c r="H291" s="201"/>
      <c r="I291" s="201"/>
      <c r="J291" s="201"/>
      <c r="K291" s="201"/>
      <c r="L291" s="201"/>
      <c r="M291" s="201"/>
      <c r="N291" s="201"/>
      <c r="O291" s="201"/>
      <c r="P291" s="201"/>
      <c r="Q291" s="201"/>
      <c r="R291" s="201"/>
      <c r="S291" s="201"/>
      <c r="T291" s="201"/>
    </row>
    <row r="292" spans="2:20" s="187" customFormat="1" ht="18" customHeight="1">
      <c r="B292" s="201"/>
      <c r="C292" s="201"/>
      <c r="D292" s="201"/>
      <c r="E292" s="201"/>
      <c r="F292" s="201"/>
      <c r="G292" s="201"/>
      <c r="H292" s="201"/>
      <c r="I292" s="201"/>
      <c r="J292" s="201"/>
      <c r="K292" s="201"/>
      <c r="L292" s="201"/>
      <c r="M292" s="201"/>
      <c r="N292" s="201"/>
      <c r="O292" s="201"/>
      <c r="P292" s="201"/>
      <c r="Q292" s="201"/>
      <c r="R292" s="201"/>
      <c r="S292" s="201"/>
      <c r="T292" s="201"/>
    </row>
    <row r="293" spans="2:20" s="187" customFormat="1" ht="18" customHeight="1">
      <c r="B293" s="201"/>
      <c r="C293" s="201"/>
      <c r="D293" s="201"/>
      <c r="E293" s="201"/>
      <c r="F293" s="201"/>
      <c r="G293" s="201"/>
      <c r="H293" s="201"/>
      <c r="I293" s="201"/>
      <c r="J293" s="201"/>
      <c r="K293" s="201"/>
      <c r="L293" s="201"/>
      <c r="M293" s="201"/>
      <c r="N293" s="201"/>
      <c r="O293" s="201"/>
      <c r="P293" s="201"/>
      <c r="Q293" s="201"/>
      <c r="R293" s="201"/>
      <c r="S293" s="201"/>
      <c r="T293" s="201"/>
    </row>
    <row r="294" spans="2:20" s="187" customFormat="1" ht="18" customHeight="1">
      <c r="B294" s="201"/>
      <c r="C294" s="201"/>
      <c r="D294" s="201"/>
      <c r="E294" s="201"/>
      <c r="F294" s="201"/>
      <c r="G294" s="201"/>
      <c r="H294" s="201"/>
      <c r="I294" s="201"/>
      <c r="J294" s="201"/>
      <c r="K294" s="201"/>
      <c r="L294" s="201"/>
      <c r="M294" s="201"/>
      <c r="N294" s="201"/>
      <c r="O294" s="201"/>
      <c r="P294" s="201"/>
      <c r="Q294" s="201"/>
      <c r="R294" s="201"/>
      <c r="S294" s="201"/>
      <c r="T294" s="201"/>
    </row>
    <row r="295" spans="2:20" s="187" customFormat="1" ht="18" customHeight="1">
      <c r="B295" s="201"/>
      <c r="C295" s="201"/>
      <c r="D295" s="201"/>
      <c r="E295" s="201"/>
      <c r="F295" s="201"/>
      <c r="G295" s="201"/>
      <c r="H295" s="201"/>
      <c r="I295" s="201"/>
      <c r="J295" s="201"/>
      <c r="K295" s="201"/>
      <c r="L295" s="201"/>
      <c r="M295" s="201"/>
      <c r="N295" s="201"/>
      <c r="O295" s="201"/>
      <c r="P295" s="201"/>
      <c r="Q295" s="201"/>
      <c r="R295" s="201"/>
      <c r="S295" s="201"/>
      <c r="T295" s="201"/>
    </row>
    <row r="296" spans="2:20" s="187" customFormat="1" ht="18" customHeight="1">
      <c r="B296" s="201"/>
      <c r="C296" s="201"/>
      <c r="D296" s="201"/>
      <c r="E296" s="201"/>
      <c r="F296" s="201"/>
      <c r="G296" s="201"/>
      <c r="H296" s="201"/>
      <c r="I296" s="201"/>
      <c r="J296" s="201"/>
      <c r="K296" s="201"/>
      <c r="L296" s="201"/>
      <c r="M296" s="201"/>
      <c r="N296" s="201"/>
      <c r="O296" s="201"/>
      <c r="P296" s="201"/>
      <c r="Q296" s="201"/>
      <c r="R296" s="201"/>
      <c r="S296" s="201"/>
      <c r="T296" s="201"/>
    </row>
    <row r="297" spans="2:20" s="187" customFormat="1" ht="18" customHeight="1">
      <c r="B297" s="201"/>
      <c r="C297" s="201"/>
      <c r="D297" s="201"/>
      <c r="E297" s="201"/>
      <c r="F297" s="201"/>
      <c r="G297" s="201"/>
      <c r="H297" s="201"/>
      <c r="I297" s="201"/>
      <c r="J297" s="201"/>
      <c r="K297" s="201"/>
      <c r="L297" s="201"/>
      <c r="M297" s="201"/>
      <c r="N297" s="201"/>
      <c r="O297" s="201"/>
      <c r="P297" s="201"/>
      <c r="Q297" s="201"/>
      <c r="R297" s="201"/>
      <c r="S297" s="201"/>
      <c r="T297" s="201"/>
    </row>
    <row r="298" spans="2:20" s="187" customFormat="1" ht="18" customHeight="1">
      <c r="B298" s="201"/>
      <c r="C298" s="201"/>
      <c r="D298" s="201"/>
      <c r="E298" s="201"/>
      <c r="F298" s="201"/>
      <c r="G298" s="201"/>
      <c r="H298" s="201"/>
      <c r="I298" s="201"/>
      <c r="J298" s="201"/>
      <c r="K298" s="201"/>
      <c r="L298" s="201"/>
      <c r="M298" s="201"/>
      <c r="N298" s="201"/>
      <c r="O298" s="201"/>
      <c r="P298" s="201"/>
      <c r="Q298" s="201"/>
      <c r="R298" s="201"/>
      <c r="S298" s="201"/>
      <c r="T298" s="201"/>
    </row>
    <row r="299" spans="2:20" s="187" customFormat="1" ht="18" customHeight="1">
      <c r="B299" s="201"/>
      <c r="C299" s="201"/>
      <c r="D299" s="201"/>
      <c r="E299" s="201"/>
      <c r="F299" s="201"/>
      <c r="G299" s="201"/>
      <c r="H299" s="201"/>
      <c r="I299" s="201"/>
      <c r="J299" s="201"/>
      <c r="K299" s="201"/>
      <c r="L299" s="201"/>
      <c r="M299" s="201"/>
      <c r="N299" s="201"/>
      <c r="O299" s="201"/>
      <c r="P299" s="201"/>
      <c r="Q299" s="201"/>
      <c r="R299" s="201"/>
      <c r="S299" s="201"/>
      <c r="T299" s="201"/>
    </row>
    <row r="300" spans="2:20" s="187" customFormat="1" ht="18" customHeight="1">
      <c r="B300" s="201"/>
      <c r="C300" s="201"/>
      <c r="D300" s="201"/>
      <c r="E300" s="201"/>
      <c r="F300" s="201"/>
      <c r="G300" s="201"/>
      <c r="H300" s="201"/>
      <c r="I300" s="201"/>
      <c r="J300" s="201"/>
      <c r="K300" s="201"/>
      <c r="L300" s="201"/>
      <c r="M300" s="201"/>
      <c r="N300" s="201"/>
      <c r="O300" s="201"/>
      <c r="P300" s="201"/>
      <c r="Q300" s="201"/>
      <c r="R300" s="201"/>
      <c r="S300" s="201"/>
      <c r="T300" s="201"/>
    </row>
    <row r="301" spans="2:20" s="187" customFormat="1" ht="18" customHeight="1">
      <c r="B301" s="201"/>
      <c r="C301" s="201"/>
      <c r="D301" s="201"/>
      <c r="E301" s="201"/>
      <c r="F301" s="201"/>
      <c r="G301" s="201"/>
      <c r="H301" s="201"/>
      <c r="I301" s="201"/>
      <c r="J301" s="201"/>
      <c r="K301" s="201"/>
      <c r="L301" s="201"/>
      <c r="M301" s="201"/>
      <c r="N301" s="201"/>
      <c r="O301" s="201"/>
      <c r="P301" s="201"/>
      <c r="Q301" s="201"/>
      <c r="R301" s="201"/>
      <c r="S301" s="201"/>
      <c r="T301" s="201"/>
    </row>
    <row r="302" spans="2:20" s="187" customFormat="1" ht="18" customHeight="1">
      <c r="B302" s="201"/>
      <c r="C302" s="201"/>
      <c r="D302" s="201"/>
      <c r="E302" s="201"/>
      <c r="F302" s="201"/>
      <c r="G302" s="201"/>
      <c r="H302" s="201"/>
      <c r="I302" s="201"/>
      <c r="J302" s="201"/>
      <c r="K302" s="201"/>
      <c r="L302" s="201"/>
      <c r="M302" s="201"/>
      <c r="N302" s="201"/>
      <c r="O302" s="201"/>
      <c r="P302" s="201"/>
      <c r="Q302" s="201"/>
      <c r="R302" s="201"/>
      <c r="S302" s="201"/>
      <c r="T302" s="201"/>
    </row>
    <row r="303" spans="2:20" s="187" customFormat="1" ht="18" customHeight="1">
      <c r="B303" s="201"/>
      <c r="C303" s="201"/>
      <c r="D303" s="201"/>
      <c r="E303" s="201"/>
      <c r="F303" s="201"/>
      <c r="G303" s="201"/>
      <c r="H303" s="201"/>
      <c r="I303" s="201"/>
      <c r="J303" s="201"/>
      <c r="K303" s="201"/>
      <c r="L303" s="201"/>
      <c r="M303" s="201"/>
      <c r="N303" s="201"/>
      <c r="O303" s="201"/>
      <c r="P303" s="201"/>
      <c r="Q303" s="201"/>
      <c r="R303" s="201"/>
      <c r="S303" s="201"/>
      <c r="T303" s="201"/>
    </row>
    <row r="304" spans="2:20" s="187" customFormat="1" ht="18" customHeight="1">
      <c r="B304" s="201"/>
      <c r="C304" s="201"/>
      <c r="D304" s="201"/>
      <c r="E304" s="201"/>
      <c r="F304" s="201"/>
      <c r="G304" s="201"/>
      <c r="H304" s="201"/>
      <c r="I304" s="201"/>
      <c r="J304" s="201"/>
      <c r="K304" s="201"/>
      <c r="L304" s="201"/>
      <c r="M304" s="201"/>
      <c r="N304" s="201"/>
      <c r="O304" s="201"/>
      <c r="P304" s="201"/>
      <c r="Q304" s="201"/>
      <c r="R304" s="201"/>
      <c r="S304" s="201"/>
      <c r="T304" s="201"/>
    </row>
    <row r="305" spans="2:20" s="187" customFormat="1" ht="18" customHeight="1">
      <c r="B305" s="201"/>
      <c r="C305" s="201"/>
      <c r="D305" s="201"/>
      <c r="E305" s="201"/>
      <c r="F305" s="201"/>
      <c r="G305" s="201"/>
      <c r="H305" s="201"/>
      <c r="I305" s="201"/>
      <c r="J305" s="201"/>
      <c r="K305" s="201"/>
      <c r="L305" s="201"/>
      <c r="M305" s="201"/>
      <c r="N305" s="201"/>
      <c r="O305" s="201"/>
      <c r="P305" s="201"/>
      <c r="Q305" s="201"/>
      <c r="R305" s="201"/>
      <c r="S305" s="201"/>
      <c r="T305" s="201"/>
    </row>
    <row r="306" spans="2:20" s="187" customFormat="1" ht="18" customHeight="1">
      <c r="B306" s="201"/>
      <c r="C306" s="201"/>
      <c r="D306" s="201"/>
      <c r="E306" s="201"/>
      <c r="F306" s="201"/>
      <c r="G306" s="201"/>
      <c r="H306" s="201"/>
      <c r="I306" s="201"/>
      <c r="J306" s="201"/>
      <c r="K306" s="201"/>
      <c r="L306" s="201"/>
      <c r="M306" s="201"/>
      <c r="N306" s="201"/>
      <c r="O306" s="201"/>
      <c r="P306" s="201"/>
      <c r="Q306" s="201"/>
      <c r="R306" s="201"/>
      <c r="S306" s="201"/>
      <c r="T306" s="201"/>
    </row>
    <row r="307" spans="2:20" s="187" customFormat="1" ht="18" customHeight="1">
      <c r="B307" s="201"/>
      <c r="C307" s="201"/>
      <c r="D307" s="201"/>
      <c r="E307" s="201"/>
      <c r="F307" s="201"/>
      <c r="G307" s="201"/>
      <c r="H307" s="201"/>
      <c r="I307" s="201"/>
      <c r="J307" s="201"/>
      <c r="K307" s="201"/>
      <c r="L307" s="201"/>
      <c r="M307" s="201"/>
      <c r="N307" s="201"/>
      <c r="O307" s="201"/>
      <c r="P307" s="201"/>
      <c r="Q307" s="201"/>
      <c r="R307" s="201"/>
      <c r="S307" s="201"/>
      <c r="T307" s="201"/>
    </row>
    <row r="308" spans="2:20" s="187" customFormat="1" ht="18" customHeight="1">
      <c r="B308" s="201"/>
      <c r="C308" s="201"/>
      <c r="D308" s="201"/>
      <c r="E308" s="201"/>
      <c r="F308" s="201"/>
      <c r="G308" s="201"/>
      <c r="H308" s="201"/>
      <c r="I308" s="201"/>
      <c r="J308" s="201"/>
      <c r="K308" s="201"/>
      <c r="L308" s="201"/>
      <c r="M308" s="201"/>
      <c r="N308" s="201"/>
      <c r="O308" s="201"/>
      <c r="P308" s="201"/>
      <c r="Q308" s="201"/>
      <c r="R308" s="201"/>
      <c r="S308" s="201"/>
      <c r="T308" s="201"/>
    </row>
    <row r="309" spans="2:20" s="187" customFormat="1" ht="18" customHeight="1">
      <c r="B309" s="201"/>
      <c r="C309" s="201"/>
      <c r="D309" s="201"/>
      <c r="E309" s="201"/>
      <c r="F309" s="201"/>
      <c r="G309" s="201"/>
      <c r="H309" s="201"/>
      <c r="I309" s="201"/>
      <c r="J309" s="201"/>
      <c r="K309" s="201"/>
      <c r="L309" s="201"/>
      <c r="M309" s="201"/>
      <c r="N309" s="201"/>
      <c r="O309" s="201"/>
      <c r="P309" s="201"/>
      <c r="Q309" s="201"/>
      <c r="R309" s="201"/>
      <c r="S309" s="201"/>
      <c r="T309" s="201"/>
    </row>
    <row r="310" spans="2:20" s="187" customFormat="1" ht="18" customHeight="1">
      <c r="B310" s="201"/>
      <c r="C310" s="201"/>
      <c r="D310" s="201"/>
      <c r="E310" s="201"/>
      <c r="F310" s="201"/>
      <c r="G310" s="201"/>
      <c r="H310" s="201"/>
      <c r="I310" s="201"/>
      <c r="J310" s="201"/>
      <c r="K310" s="201"/>
      <c r="L310" s="201"/>
      <c r="M310" s="201"/>
      <c r="N310" s="201"/>
      <c r="O310" s="201"/>
      <c r="P310" s="201"/>
      <c r="Q310" s="201"/>
      <c r="R310" s="201"/>
      <c r="S310" s="201"/>
      <c r="T310" s="201"/>
    </row>
    <row r="311" spans="2:20" s="187" customFormat="1" ht="18" customHeight="1">
      <c r="B311" s="201"/>
      <c r="C311" s="201"/>
      <c r="D311" s="201"/>
      <c r="E311" s="201"/>
      <c r="F311" s="201"/>
      <c r="G311" s="201"/>
      <c r="H311" s="201"/>
      <c r="I311" s="201"/>
      <c r="J311" s="201"/>
      <c r="K311" s="201"/>
      <c r="L311" s="201"/>
      <c r="M311" s="201"/>
      <c r="N311" s="201"/>
      <c r="O311" s="201"/>
      <c r="P311" s="201"/>
      <c r="Q311" s="201"/>
      <c r="R311" s="201"/>
      <c r="S311" s="201"/>
      <c r="T311" s="201"/>
    </row>
    <row r="312" spans="2:20" s="187" customFormat="1" ht="18" customHeight="1">
      <c r="B312" s="201"/>
      <c r="C312" s="201"/>
      <c r="D312" s="201"/>
      <c r="E312" s="201"/>
      <c r="F312" s="201"/>
      <c r="G312" s="201"/>
      <c r="H312" s="201"/>
      <c r="I312" s="201"/>
      <c r="J312" s="201"/>
      <c r="K312" s="201"/>
      <c r="L312" s="201"/>
      <c r="M312" s="201"/>
      <c r="N312" s="201"/>
      <c r="O312" s="201"/>
      <c r="P312" s="201"/>
      <c r="Q312" s="201"/>
      <c r="R312" s="201"/>
      <c r="S312" s="201"/>
      <c r="T312" s="201"/>
    </row>
    <row r="313" spans="2:20" s="187" customFormat="1" ht="18" customHeight="1">
      <c r="B313" s="201"/>
      <c r="C313" s="201"/>
      <c r="D313" s="201"/>
      <c r="E313" s="201"/>
      <c r="F313" s="201"/>
      <c r="G313" s="201"/>
      <c r="H313" s="201"/>
      <c r="I313" s="201"/>
      <c r="J313" s="201"/>
      <c r="K313" s="201"/>
      <c r="L313" s="201"/>
      <c r="M313" s="201"/>
      <c r="N313" s="201"/>
      <c r="O313" s="201"/>
      <c r="P313" s="201"/>
      <c r="Q313" s="201"/>
      <c r="R313" s="201"/>
      <c r="S313" s="201"/>
      <c r="T313" s="201"/>
    </row>
    <row r="314" spans="2:20" s="187" customFormat="1" ht="18" customHeight="1">
      <c r="B314" s="201"/>
      <c r="C314" s="201"/>
      <c r="D314" s="201"/>
      <c r="E314" s="201"/>
      <c r="F314" s="201"/>
      <c r="G314" s="201"/>
      <c r="H314" s="201"/>
      <c r="I314" s="201"/>
      <c r="J314" s="201"/>
      <c r="K314" s="201"/>
      <c r="L314" s="201"/>
      <c r="M314" s="201"/>
      <c r="N314" s="201"/>
      <c r="O314" s="201"/>
      <c r="P314" s="201"/>
      <c r="Q314" s="201"/>
      <c r="R314" s="201"/>
      <c r="S314" s="201"/>
      <c r="T314" s="201"/>
    </row>
    <row r="315" spans="2:20" s="187" customFormat="1" ht="18" customHeight="1">
      <c r="B315" s="201"/>
      <c r="C315" s="201"/>
      <c r="D315" s="201"/>
      <c r="E315" s="201"/>
      <c r="F315" s="201"/>
      <c r="G315" s="201"/>
      <c r="H315" s="201"/>
      <c r="I315" s="201"/>
      <c r="J315" s="201"/>
      <c r="K315" s="201"/>
      <c r="L315" s="201"/>
      <c r="M315" s="201"/>
      <c r="N315" s="201"/>
      <c r="O315" s="201"/>
      <c r="P315" s="201"/>
      <c r="Q315" s="201"/>
      <c r="R315" s="201"/>
      <c r="S315" s="201"/>
      <c r="T315" s="201"/>
    </row>
    <row r="316" spans="2:20" s="187" customFormat="1" ht="18" customHeight="1">
      <c r="B316" s="201"/>
      <c r="C316" s="201"/>
      <c r="D316" s="201"/>
      <c r="E316" s="201"/>
      <c r="F316" s="201"/>
      <c r="G316" s="201"/>
      <c r="H316" s="201"/>
      <c r="I316" s="201"/>
      <c r="J316" s="201"/>
      <c r="K316" s="201"/>
      <c r="L316" s="201"/>
      <c r="M316" s="201"/>
      <c r="N316" s="201"/>
      <c r="O316" s="201"/>
      <c r="P316" s="201"/>
      <c r="Q316" s="201"/>
      <c r="R316" s="201"/>
      <c r="S316" s="201"/>
      <c r="T316" s="201"/>
    </row>
    <row r="317" spans="2:20" s="187" customFormat="1" ht="18" customHeight="1">
      <c r="B317" s="201"/>
      <c r="C317" s="201"/>
      <c r="D317" s="201"/>
      <c r="E317" s="201"/>
      <c r="F317" s="201"/>
      <c r="G317" s="201"/>
      <c r="H317" s="201"/>
      <c r="I317" s="201"/>
      <c r="J317" s="201"/>
      <c r="K317" s="201"/>
      <c r="L317" s="201"/>
      <c r="M317" s="201"/>
      <c r="N317" s="201"/>
      <c r="O317" s="201"/>
      <c r="P317" s="201"/>
      <c r="Q317" s="201"/>
      <c r="R317" s="201"/>
      <c r="S317" s="201"/>
      <c r="T317" s="201"/>
    </row>
    <row r="318" spans="2:20" s="187" customFormat="1" ht="18" customHeight="1">
      <c r="B318" s="201"/>
      <c r="C318" s="201"/>
      <c r="D318" s="201"/>
      <c r="E318" s="201"/>
      <c r="F318" s="201"/>
      <c r="G318" s="201"/>
      <c r="H318" s="201"/>
      <c r="I318" s="201"/>
      <c r="J318" s="201"/>
      <c r="K318" s="201"/>
      <c r="L318" s="201"/>
      <c r="M318" s="201"/>
      <c r="N318" s="201"/>
      <c r="O318" s="201"/>
      <c r="P318" s="201"/>
      <c r="Q318" s="201"/>
      <c r="R318" s="201"/>
      <c r="S318" s="201"/>
      <c r="T318" s="201"/>
    </row>
    <row r="319" spans="2:20" s="187" customFormat="1" ht="18" customHeight="1">
      <c r="B319" s="201"/>
      <c r="C319" s="201"/>
      <c r="D319" s="201"/>
      <c r="E319" s="201"/>
      <c r="F319" s="201"/>
      <c r="G319" s="201"/>
      <c r="H319" s="201"/>
      <c r="I319" s="201"/>
      <c r="J319" s="201"/>
      <c r="K319" s="201"/>
      <c r="L319" s="201"/>
      <c r="M319" s="201"/>
      <c r="N319" s="201"/>
      <c r="O319" s="201"/>
      <c r="P319" s="201"/>
      <c r="Q319" s="201"/>
      <c r="R319" s="201"/>
      <c r="S319" s="201"/>
      <c r="T319" s="201"/>
    </row>
    <row r="320" spans="2:20" s="187" customFormat="1" ht="18" customHeight="1">
      <c r="B320" s="201"/>
      <c r="C320" s="201"/>
      <c r="D320" s="201"/>
      <c r="E320" s="201"/>
      <c r="F320" s="201"/>
      <c r="G320" s="201"/>
      <c r="H320" s="201"/>
      <c r="I320" s="201"/>
      <c r="J320" s="201"/>
      <c r="K320" s="201"/>
      <c r="L320" s="201"/>
      <c r="M320" s="201"/>
      <c r="N320" s="201"/>
      <c r="O320" s="201"/>
      <c r="P320" s="201"/>
      <c r="Q320" s="201"/>
      <c r="R320" s="201"/>
      <c r="S320" s="201"/>
      <c r="T320" s="201"/>
    </row>
    <row r="321" spans="2:20" s="187" customFormat="1" ht="18" customHeight="1">
      <c r="B321" s="201"/>
      <c r="C321" s="201"/>
      <c r="D321" s="201"/>
      <c r="E321" s="201"/>
      <c r="F321" s="201"/>
      <c r="G321" s="201"/>
      <c r="H321" s="201"/>
      <c r="I321" s="201"/>
      <c r="J321" s="201"/>
      <c r="K321" s="201"/>
      <c r="L321" s="201"/>
      <c r="M321" s="201"/>
      <c r="N321" s="201"/>
      <c r="O321" s="201"/>
      <c r="P321" s="201"/>
      <c r="Q321" s="201"/>
      <c r="R321" s="201"/>
      <c r="S321" s="201"/>
      <c r="T321" s="201"/>
    </row>
    <row r="322" spans="2:20" s="187" customFormat="1" ht="18" customHeight="1">
      <c r="B322" s="201"/>
      <c r="C322" s="201"/>
      <c r="D322" s="201"/>
      <c r="E322" s="201"/>
      <c r="F322" s="201"/>
      <c r="G322" s="201"/>
      <c r="H322" s="201"/>
      <c r="I322" s="201"/>
      <c r="J322" s="201"/>
      <c r="K322" s="201"/>
      <c r="L322" s="201"/>
      <c r="M322" s="201"/>
      <c r="N322" s="201"/>
      <c r="O322" s="201"/>
      <c r="P322" s="201"/>
      <c r="Q322" s="201"/>
      <c r="R322" s="201"/>
      <c r="S322" s="201"/>
      <c r="T322" s="201"/>
    </row>
    <row r="323" spans="2:20" s="187" customFormat="1" ht="18" customHeight="1">
      <c r="B323" s="201"/>
      <c r="C323" s="201"/>
      <c r="D323" s="201"/>
      <c r="E323" s="201"/>
      <c r="F323" s="201"/>
      <c r="G323" s="201"/>
      <c r="H323" s="201"/>
      <c r="I323" s="201"/>
      <c r="J323" s="201"/>
      <c r="K323" s="201"/>
      <c r="L323" s="201"/>
      <c r="M323" s="201"/>
      <c r="N323" s="201"/>
      <c r="O323" s="201"/>
      <c r="P323" s="201"/>
      <c r="Q323" s="201"/>
      <c r="R323" s="201"/>
      <c r="S323" s="201"/>
      <c r="T323" s="201"/>
    </row>
    <row r="324" spans="2:20" s="187" customFormat="1" ht="18" customHeight="1">
      <c r="B324" s="201"/>
      <c r="C324" s="201"/>
      <c r="D324" s="201"/>
      <c r="E324" s="201"/>
      <c r="F324" s="201"/>
      <c r="G324" s="201"/>
      <c r="H324" s="201"/>
      <c r="I324" s="201"/>
      <c r="J324" s="201"/>
      <c r="K324" s="201"/>
      <c r="L324" s="201"/>
      <c r="M324" s="201"/>
      <c r="N324" s="201"/>
      <c r="O324" s="201"/>
      <c r="P324" s="201"/>
      <c r="Q324" s="201"/>
      <c r="R324" s="201"/>
      <c r="S324" s="201"/>
      <c r="T324" s="201"/>
    </row>
    <row r="325" spans="2:20" s="187" customFormat="1" ht="18" customHeight="1">
      <c r="B325" s="201"/>
      <c r="C325" s="201"/>
      <c r="D325" s="201"/>
      <c r="E325" s="201"/>
      <c r="F325" s="201"/>
      <c r="G325" s="201"/>
      <c r="H325" s="201"/>
      <c r="I325" s="201"/>
      <c r="J325" s="201"/>
      <c r="K325" s="201"/>
      <c r="L325" s="201"/>
      <c r="M325" s="201"/>
      <c r="N325" s="201"/>
      <c r="O325" s="201"/>
      <c r="P325" s="201"/>
      <c r="Q325" s="201"/>
      <c r="R325" s="201"/>
      <c r="S325" s="201"/>
      <c r="T325" s="201"/>
    </row>
    <row r="326" spans="2:20" s="187" customFormat="1" ht="18" customHeight="1">
      <c r="B326" s="201"/>
      <c r="C326" s="201"/>
      <c r="D326" s="201"/>
      <c r="E326" s="201"/>
      <c r="F326" s="201"/>
      <c r="G326" s="201"/>
      <c r="H326" s="201"/>
      <c r="I326" s="201"/>
      <c r="J326" s="201"/>
      <c r="K326" s="201"/>
      <c r="L326" s="201"/>
      <c r="M326" s="201"/>
      <c r="N326" s="201"/>
      <c r="O326" s="201"/>
      <c r="P326" s="201"/>
      <c r="Q326" s="201"/>
      <c r="R326" s="201"/>
      <c r="S326" s="201"/>
      <c r="T326" s="201"/>
    </row>
    <row r="327" spans="2:20" s="187" customFormat="1" ht="18" customHeight="1">
      <c r="B327" s="201"/>
      <c r="C327" s="201"/>
      <c r="D327" s="201"/>
      <c r="E327" s="201"/>
      <c r="F327" s="201"/>
      <c r="G327" s="201"/>
      <c r="H327" s="201"/>
      <c r="I327" s="201"/>
      <c r="J327" s="201"/>
      <c r="K327" s="201"/>
      <c r="L327" s="201"/>
      <c r="M327" s="201"/>
      <c r="N327" s="201"/>
      <c r="O327" s="201"/>
      <c r="P327" s="201"/>
      <c r="Q327" s="201"/>
      <c r="R327" s="201"/>
      <c r="S327" s="201"/>
      <c r="T327" s="201"/>
    </row>
    <row r="328" spans="2:20" s="187" customFormat="1" ht="18" customHeight="1">
      <c r="B328" s="201"/>
      <c r="C328" s="201"/>
      <c r="D328" s="201"/>
      <c r="E328" s="201"/>
      <c r="F328" s="201"/>
      <c r="G328" s="201"/>
      <c r="H328" s="201"/>
      <c r="I328" s="201"/>
      <c r="J328" s="201"/>
      <c r="K328" s="201"/>
      <c r="L328" s="201"/>
      <c r="M328" s="201"/>
      <c r="N328" s="201"/>
      <c r="O328" s="201"/>
      <c r="P328" s="201"/>
      <c r="Q328" s="201"/>
      <c r="R328" s="201"/>
      <c r="S328" s="201"/>
      <c r="T328" s="201"/>
    </row>
    <row r="329" spans="2:20" s="187" customFormat="1" ht="18" customHeight="1">
      <c r="B329" s="201"/>
      <c r="C329" s="201"/>
      <c r="D329" s="201"/>
      <c r="E329" s="201"/>
      <c r="F329" s="201"/>
      <c r="G329" s="201"/>
      <c r="H329" s="201"/>
      <c r="I329" s="201"/>
      <c r="J329" s="201"/>
      <c r="K329" s="201"/>
      <c r="L329" s="201"/>
      <c r="M329" s="201"/>
      <c r="N329" s="201"/>
      <c r="O329" s="201"/>
      <c r="P329" s="201"/>
      <c r="Q329" s="201"/>
      <c r="R329" s="201"/>
      <c r="S329" s="201"/>
      <c r="T329" s="201"/>
    </row>
    <row r="330" spans="2:20" s="187" customFormat="1" ht="18" customHeight="1">
      <c r="B330" s="201"/>
      <c r="C330" s="201"/>
      <c r="D330" s="201"/>
      <c r="E330" s="201"/>
      <c r="F330" s="201"/>
      <c r="G330" s="201"/>
      <c r="H330" s="201"/>
      <c r="I330" s="201"/>
      <c r="J330" s="201"/>
      <c r="K330" s="201"/>
      <c r="L330" s="201"/>
      <c r="M330" s="201"/>
      <c r="N330" s="201"/>
      <c r="O330" s="201"/>
      <c r="P330" s="201"/>
      <c r="Q330" s="201"/>
      <c r="R330" s="201"/>
      <c r="S330" s="201"/>
      <c r="T330" s="201"/>
    </row>
    <row r="331" spans="2:20" s="187" customFormat="1" ht="18" customHeight="1">
      <c r="B331" s="201"/>
      <c r="C331" s="201"/>
      <c r="D331" s="201"/>
      <c r="E331" s="201"/>
      <c r="F331" s="201"/>
      <c r="G331" s="201"/>
      <c r="H331" s="201"/>
      <c r="I331" s="201"/>
      <c r="J331" s="201"/>
      <c r="K331" s="201"/>
      <c r="L331" s="201"/>
      <c r="M331" s="201"/>
      <c r="N331" s="201"/>
      <c r="O331" s="201"/>
      <c r="P331" s="201"/>
      <c r="Q331" s="201"/>
      <c r="R331" s="201"/>
      <c r="S331" s="201"/>
      <c r="T331" s="201"/>
    </row>
    <row r="332" spans="2:20" s="187" customFormat="1" ht="18" customHeight="1">
      <c r="B332" s="201"/>
      <c r="C332" s="201"/>
      <c r="D332" s="201"/>
      <c r="E332" s="201"/>
      <c r="F332" s="201"/>
      <c r="G332" s="201"/>
      <c r="H332" s="201"/>
      <c r="I332" s="201"/>
      <c r="J332" s="201"/>
      <c r="K332" s="201"/>
      <c r="L332" s="201"/>
      <c r="M332" s="201"/>
      <c r="N332" s="201"/>
      <c r="O332" s="201"/>
      <c r="P332" s="201"/>
      <c r="Q332" s="201"/>
      <c r="R332" s="201"/>
      <c r="S332" s="201"/>
      <c r="T332" s="201"/>
    </row>
    <row r="333" spans="2:20" s="187" customFormat="1" ht="18" customHeight="1">
      <c r="B333" s="201"/>
      <c r="C333" s="201"/>
      <c r="D333" s="201"/>
      <c r="E333" s="201"/>
      <c r="F333" s="201"/>
      <c r="G333" s="201"/>
      <c r="H333" s="201"/>
      <c r="I333" s="201"/>
      <c r="J333" s="201"/>
      <c r="K333" s="201"/>
      <c r="L333" s="201"/>
      <c r="M333" s="201"/>
      <c r="N333" s="201"/>
      <c r="O333" s="201"/>
      <c r="P333" s="201"/>
      <c r="Q333" s="201"/>
      <c r="R333" s="201"/>
      <c r="S333" s="201"/>
      <c r="T333" s="201"/>
    </row>
    <row r="334" spans="2:20" s="187" customFormat="1" ht="18" customHeight="1">
      <c r="B334" s="201"/>
      <c r="C334" s="201"/>
      <c r="D334" s="201"/>
      <c r="E334" s="201"/>
      <c r="F334" s="201"/>
      <c r="G334" s="201"/>
      <c r="H334" s="201"/>
      <c r="I334" s="201"/>
      <c r="J334" s="201"/>
      <c r="K334" s="201"/>
      <c r="L334" s="201"/>
      <c r="M334" s="201"/>
      <c r="N334" s="201"/>
      <c r="O334" s="201"/>
      <c r="P334" s="201"/>
      <c r="Q334" s="201"/>
      <c r="R334" s="201"/>
      <c r="S334" s="201"/>
      <c r="T334" s="201"/>
    </row>
    <row r="335" spans="2:20" s="187" customFormat="1" ht="18" customHeight="1">
      <c r="B335" s="201"/>
      <c r="C335" s="201"/>
      <c r="D335" s="201"/>
      <c r="E335" s="201"/>
      <c r="F335" s="201"/>
      <c r="G335" s="201"/>
      <c r="H335" s="201"/>
      <c r="I335" s="201"/>
      <c r="J335" s="201"/>
      <c r="K335" s="201"/>
      <c r="L335" s="201"/>
      <c r="M335" s="201"/>
      <c r="N335" s="201"/>
      <c r="O335" s="201"/>
      <c r="P335" s="201"/>
      <c r="Q335" s="201"/>
      <c r="R335" s="201"/>
      <c r="S335" s="201"/>
      <c r="T335" s="201"/>
    </row>
    <row r="336" spans="2:20" s="187" customFormat="1" ht="18" customHeight="1">
      <c r="B336" s="201"/>
      <c r="C336" s="201"/>
      <c r="D336" s="201"/>
      <c r="E336" s="201"/>
      <c r="F336" s="201"/>
      <c r="G336" s="201"/>
      <c r="H336" s="201"/>
      <c r="I336" s="201"/>
      <c r="J336" s="201"/>
      <c r="K336" s="201"/>
      <c r="L336" s="201"/>
      <c r="M336" s="201"/>
      <c r="N336" s="201"/>
      <c r="O336" s="201"/>
      <c r="P336" s="201"/>
      <c r="Q336" s="201"/>
      <c r="R336" s="201"/>
      <c r="S336" s="201"/>
      <c r="T336" s="201"/>
    </row>
    <row r="337" spans="2:20" s="187" customFormat="1" ht="18" customHeight="1">
      <c r="B337" s="201"/>
      <c r="C337" s="201"/>
      <c r="D337" s="201"/>
      <c r="E337" s="201"/>
      <c r="F337" s="201"/>
      <c r="G337" s="201"/>
      <c r="H337" s="201"/>
      <c r="I337" s="201"/>
      <c r="J337" s="201"/>
      <c r="K337" s="201"/>
      <c r="L337" s="201"/>
      <c r="M337" s="201"/>
      <c r="N337" s="201"/>
      <c r="O337" s="201"/>
      <c r="P337" s="201"/>
      <c r="Q337" s="201"/>
      <c r="R337" s="201"/>
      <c r="S337" s="201"/>
      <c r="T337" s="201"/>
    </row>
    <row r="338" spans="2:20" s="187" customFormat="1" ht="18" customHeight="1">
      <c r="B338" s="201"/>
      <c r="C338" s="201"/>
      <c r="D338" s="201"/>
      <c r="E338" s="201"/>
      <c r="F338" s="201"/>
      <c r="G338" s="201"/>
      <c r="H338" s="201"/>
      <c r="I338" s="201"/>
      <c r="J338" s="201"/>
      <c r="K338" s="201"/>
      <c r="L338" s="201"/>
      <c r="M338" s="201"/>
      <c r="N338" s="201"/>
      <c r="O338" s="201"/>
      <c r="P338" s="201"/>
      <c r="Q338" s="201"/>
      <c r="R338" s="201"/>
      <c r="S338" s="201"/>
      <c r="T338" s="201"/>
    </row>
    <row r="339" spans="2:20" s="187" customFormat="1" ht="18" customHeight="1">
      <c r="B339" s="201"/>
      <c r="C339" s="201"/>
      <c r="D339" s="201"/>
      <c r="E339" s="201"/>
      <c r="F339" s="201"/>
      <c r="G339" s="201"/>
      <c r="H339" s="201"/>
      <c r="I339" s="201"/>
      <c r="J339" s="201"/>
      <c r="K339" s="201"/>
      <c r="L339" s="201"/>
      <c r="M339" s="201"/>
      <c r="N339" s="201"/>
      <c r="O339" s="201"/>
      <c r="P339" s="201"/>
      <c r="Q339" s="201"/>
      <c r="R339" s="201"/>
      <c r="S339" s="201"/>
      <c r="T339" s="201"/>
    </row>
    <row r="340" spans="2:20" s="187" customFormat="1" ht="18" customHeight="1">
      <c r="B340" s="201"/>
      <c r="C340" s="201"/>
      <c r="D340" s="201"/>
      <c r="E340" s="201"/>
      <c r="F340" s="201"/>
      <c r="G340" s="201"/>
      <c r="H340" s="201"/>
      <c r="I340" s="201"/>
      <c r="J340" s="201"/>
      <c r="K340" s="201"/>
      <c r="L340" s="201"/>
      <c r="M340" s="201"/>
      <c r="N340" s="201"/>
      <c r="O340" s="201"/>
      <c r="P340" s="201"/>
      <c r="Q340" s="201"/>
      <c r="R340" s="201"/>
      <c r="S340" s="201"/>
      <c r="T340" s="201"/>
    </row>
    <row r="341" spans="2:20" s="187" customFormat="1" ht="18" customHeight="1">
      <c r="B341" s="201"/>
      <c r="C341" s="201"/>
      <c r="D341" s="201"/>
      <c r="E341" s="201"/>
      <c r="F341" s="201"/>
      <c r="G341" s="201"/>
      <c r="H341" s="201"/>
      <c r="I341" s="201"/>
      <c r="J341" s="201"/>
      <c r="K341" s="201"/>
      <c r="L341" s="201"/>
      <c r="M341" s="201"/>
      <c r="N341" s="201"/>
      <c r="O341" s="201"/>
      <c r="P341" s="201"/>
      <c r="Q341" s="201"/>
      <c r="R341" s="201"/>
      <c r="S341" s="201"/>
      <c r="T341" s="201"/>
    </row>
    <row r="342" spans="2:20" s="187" customFormat="1" ht="18" customHeight="1">
      <c r="B342" s="201"/>
      <c r="C342" s="201"/>
      <c r="D342" s="201"/>
      <c r="E342" s="201"/>
      <c r="F342" s="201"/>
      <c r="G342" s="201"/>
      <c r="H342" s="201"/>
      <c r="I342" s="201"/>
      <c r="J342" s="201"/>
      <c r="K342" s="201"/>
      <c r="L342" s="201"/>
      <c r="M342" s="201"/>
      <c r="N342" s="201"/>
      <c r="O342" s="201"/>
      <c r="P342" s="201"/>
      <c r="Q342" s="201"/>
      <c r="R342" s="201"/>
      <c r="S342" s="201"/>
      <c r="T342" s="201"/>
    </row>
    <row r="343" spans="2:20" s="187" customFormat="1" ht="18" customHeight="1">
      <c r="B343" s="201"/>
      <c r="C343" s="201"/>
      <c r="D343" s="201"/>
      <c r="E343" s="201"/>
      <c r="F343" s="201"/>
      <c r="G343" s="201"/>
      <c r="H343" s="201"/>
      <c r="I343" s="201"/>
      <c r="J343" s="201"/>
      <c r="K343" s="201"/>
      <c r="L343" s="201"/>
      <c r="M343" s="201"/>
      <c r="N343" s="201"/>
      <c r="O343" s="201"/>
      <c r="P343" s="201"/>
      <c r="Q343" s="201"/>
      <c r="R343" s="201"/>
      <c r="S343" s="201"/>
      <c r="T343" s="201"/>
    </row>
    <row r="344" spans="2:20" s="187" customFormat="1" ht="18" customHeight="1">
      <c r="B344" s="201"/>
      <c r="C344" s="201"/>
      <c r="D344" s="201"/>
      <c r="E344" s="201"/>
      <c r="F344" s="201"/>
      <c r="G344" s="201"/>
      <c r="H344" s="201"/>
      <c r="I344" s="201"/>
      <c r="J344" s="201"/>
      <c r="K344" s="201"/>
      <c r="L344" s="201"/>
      <c r="M344" s="201"/>
      <c r="N344" s="201"/>
      <c r="O344" s="201"/>
      <c r="P344" s="201"/>
      <c r="Q344" s="201"/>
      <c r="R344" s="201"/>
      <c r="S344" s="201"/>
      <c r="T344" s="201"/>
    </row>
    <row r="345" spans="2:20" s="187" customFormat="1" ht="18" customHeight="1">
      <c r="B345" s="201"/>
      <c r="C345" s="201"/>
      <c r="D345" s="201"/>
      <c r="E345" s="201"/>
      <c r="F345" s="201"/>
      <c r="G345" s="201"/>
      <c r="H345" s="201"/>
      <c r="I345" s="201"/>
      <c r="J345" s="201"/>
      <c r="K345" s="201"/>
      <c r="L345" s="201"/>
      <c r="M345" s="201"/>
      <c r="N345" s="201"/>
      <c r="O345" s="201"/>
      <c r="P345" s="201"/>
      <c r="Q345" s="201"/>
      <c r="R345" s="201"/>
      <c r="S345" s="201"/>
      <c r="T345" s="201"/>
    </row>
    <row r="346" spans="2:20" s="187" customFormat="1" ht="18" customHeight="1">
      <c r="B346" s="201"/>
      <c r="C346" s="201"/>
      <c r="D346" s="201"/>
      <c r="E346" s="201"/>
      <c r="F346" s="201"/>
      <c r="G346" s="201"/>
      <c r="H346" s="201"/>
      <c r="I346" s="201"/>
      <c r="J346" s="201"/>
      <c r="K346" s="201"/>
      <c r="L346" s="201"/>
      <c r="M346" s="201"/>
      <c r="N346" s="201"/>
      <c r="O346" s="201"/>
      <c r="P346" s="201"/>
      <c r="Q346" s="201"/>
      <c r="R346" s="201"/>
      <c r="S346" s="201"/>
      <c r="T346" s="201"/>
    </row>
    <row r="347" spans="2:20" s="187" customFormat="1" ht="18" customHeight="1">
      <c r="B347" s="201"/>
      <c r="C347" s="201"/>
      <c r="D347" s="201"/>
      <c r="E347" s="201"/>
      <c r="F347" s="201"/>
      <c r="G347" s="201"/>
      <c r="H347" s="201"/>
      <c r="I347" s="201"/>
      <c r="J347" s="201"/>
      <c r="K347" s="201"/>
      <c r="L347" s="201"/>
      <c r="M347" s="201"/>
      <c r="N347" s="201"/>
      <c r="O347" s="201"/>
      <c r="P347" s="201"/>
      <c r="Q347" s="201"/>
      <c r="R347" s="201"/>
      <c r="S347" s="201"/>
      <c r="T347" s="201"/>
    </row>
    <row r="348" spans="2:20" s="187" customFormat="1" ht="18" customHeight="1">
      <c r="B348" s="201"/>
      <c r="C348" s="201"/>
      <c r="D348" s="201"/>
      <c r="E348" s="201"/>
      <c r="F348" s="201"/>
      <c r="G348" s="201"/>
      <c r="H348" s="201"/>
      <c r="I348" s="201"/>
      <c r="J348" s="201"/>
      <c r="K348" s="201"/>
      <c r="L348" s="201"/>
      <c r="M348" s="201"/>
      <c r="N348" s="201"/>
      <c r="O348" s="201"/>
      <c r="P348" s="201"/>
      <c r="Q348" s="201"/>
      <c r="R348" s="201"/>
      <c r="S348" s="201"/>
      <c r="T348" s="201"/>
    </row>
    <row r="349" spans="2:20" s="187" customFormat="1" ht="18" customHeight="1">
      <c r="B349" s="201"/>
      <c r="C349" s="201"/>
      <c r="D349" s="201"/>
      <c r="E349" s="201"/>
      <c r="F349" s="201"/>
      <c r="G349" s="201"/>
      <c r="H349" s="201"/>
      <c r="I349" s="201"/>
      <c r="J349" s="201"/>
      <c r="K349" s="201"/>
      <c r="L349" s="201"/>
      <c r="M349" s="201"/>
      <c r="N349" s="201"/>
      <c r="O349" s="201"/>
      <c r="P349" s="201"/>
      <c r="Q349" s="201"/>
      <c r="R349" s="201"/>
      <c r="S349" s="201"/>
      <c r="T349" s="201"/>
    </row>
    <row r="350" spans="2:20" s="187" customFormat="1" ht="18" customHeight="1">
      <c r="B350" s="201"/>
      <c r="C350" s="201"/>
      <c r="D350" s="201"/>
      <c r="E350" s="201"/>
      <c r="F350" s="201"/>
      <c r="G350" s="201"/>
      <c r="H350" s="201"/>
      <c r="I350" s="201"/>
      <c r="J350" s="201"/>
      <c r="K350" s="201"/>
      <c r="L350" s="201"/>
      <c r="M350" s="201"/>
      <c r="N350" s="201"/>
      <c r="O350" s="201"/>
      <c r="P350" s="201"/>
      <c r="Q350" s="201"/>
      <c r="R350" s="201"/>
      <c r="S350" s="201"/>
      <c r="T350" s="201"/>
    </row>
    <row r="351" spans="2:20" s="187" customFormat="1" ht="18" customHeight="1">
      <c r="B351" s="201"/>
      <c r="C351" s="201"/>
      <c r="D351" s="201"/>
      <c r="E351" s="201"/>
      <c r="F351" s="201"/>
      <c r="G351" s="201"/>
      <c r="H351" s="201"/>
      <c r="I351" s="201"/>
      <c r="J351" s="201"/>
      <c r="K351" s="201"/>
      <c r="L351" s="201"/>
      <c r="M351" s="201"/>
      <c r="N351" s="201"/>
      <c r="O351" s="201"/>
      <c r="P351" s="201"/>
      <c r="Q351" s="201"/>
      <c r="R351" s="201"/>
      <c r="S351" s="201"/>
      <c r="T351" s="201"/>
    </row>
    <row r="352" spans="2:20" s="187" customFormat="1" ht="18" customHeight="1">
      <c r="B352" s="201"/>
      <c r="C352" s="201"/>
      <c r="D352" s="201"/>
      <c r="E352" s="201"/>
      <c r="F352" s="201"/>
      <c r="G352" s="201"/>
      <c r="H352" s="201"/>
      <c r="I352" s="201"/>
      <c r="J352" s="201"/>
      <c r="K352" s="201"/>
      <c r="L352" s="201"/>
      <c r="M352" s="201"/>
      <c r="N352" s="201"/>
      <c r="O352" s="201"/>
      <c r="P352" s="201"/>
      <c r="Q352" s="201"/>
      <c r="R352" s="201"/>
      <c r="S352" s="201"/>
      <c r="T352" s="201"/>
    </row>
    <row r="353" spans="2:20" s="187" customFormat="1" ht="18" customHeight="1">
      <c r="B353" s="201"/>
      <c r="C353" s="201"/>
      <c r="D353" s="201"/>
      <c r="E353" s="201"/>
      <c r="F353" s="201"/>
      <c r="G353" s="201"/>
      <c r="H353" s="201"/>
      <c r="I353" s="201"/>
      <c r="J353" s="201"/>
      <c r="K353" s="201"/>
      <c r="L353" s="201"/>
      <c r="M353" s="201"/>
      <c r="N353" s="201"/>
      <c r="O353" s="201"/>
      <c r="P353" s="201"/>
      <c r="Q353" s="201"/>
      <c r="R353" s="201"/>
      <c r="S353" s="201"/>
      <c r="T353" s="201"/>
    </row>
    <row r="354" spans="2:20" s="187" customFormat="1" ht="18" customHeight="1">
      <c r="B354" s="201"/>
      <c r="C354" s="201"/>
      <c r="D354" s="201"/>
      <c r="E354" s="201"/>
      <c r="F354" s="201"/>
      <c r="G354" s="201"/>
      <c r="H354" s="201"/>
      <c r="I354" s="201"/>
      <c r="J354" s="201"/>
      <c r="K354" s="201"/>
      <c r="L354" s="201"/>
      <c r="M354" s="201"/>
      <c r="N354" s="201"/>
      <c r="O354" s="201"/>
      <c r="P354" s="201"/>
      <c r="Q354" s="201"/>
      <c r="R354" s="201"/>
      <c r="S354" s="201"/>
      <c r="T354" s="201"/>
    </row>
    <row r="355" spans="2:20" s="187" customFormat="1" ht="18" customHeight="1">
      <c r="B355" s="201"/>
      <c r="C355" s="201"/>
      <c r="D355" s="201"/>
      <c r="E355" s="201"/>
      <c r="F355" s="201"/>
      <c r="G355" s="201"/>
      <c r="H355" s="201"/>
      <c r="I355" s="201"/>
      <c r="J355" s="201"/>
      <c r="K355" s="201"/>
      <c r="L355" s="201"/>
      <c r="M355" s="201"/>
      <c r="N355" s="201"/>
      <c r="O355" s="201"/>
      <c r="P355" s="201"/>
      <c r="Q355" s="201"/>
      <c r="R355" s="201"/>
      <c r="S355" s="201"/>
      <c r="T355" s="201"/>
    </row>
    <row r="356" spans="2:20" s="187" customFormat="1" ht="18" customHeight="1">
      <c r="B356" s="201"/>
      <c r="C356" s="201"/>
      <c r="D356" s="201"/>
      <c r="E356" s="201"/>
      <c r="F356" s="201"/>
      <c r="G356" s="201"/>
      <c r="H356" s="201"/>
      <c r="I356" s="201"/>
      <c r="J356" s="201"/>
      <c r="K356" s="201"/>
      <c r="L356" s="201"/>
      <c r="M356" s="201"/>
      <c r="N356" s="201"/>
      <c r="O356" s="201"/>
      <c r="P356" s="201"/>
      <c r="Q356" s="201"/>
      <c r="R356" s="201"/>
      <c r="S356" s="201"/>
      <c r="T356" s="201"/>
    </row>
    <row r="357" spans="2:20" s="187" customFormat="1" ht="18" customHeight="1">
      <c r="B357" s="201"/>
      <c r="C357" s="201"/>
      <c r="D357" s="201"/>
      <c r="E357" s="201"/>
      <c r="F357" s="201"/>
      <c r="G357" s="201"/>
      <c r="H357" s="201"/>
      <c r="I357" s="201"/>
      <c r="J357" s="201"/>
      <c r="K357" s="201"/>
      <c r="L357" s="201"/>
      <c r="M357" s="201"/>
      <c r="N357" s="201"/>
      <c r="O357" s="201"/>
      <c r="P357" s="201"/>
      <c r="Q357" s="201"/>
      <c r="R357" s="201"/>
      <c r="S357" s="201"/>
      <c r="T357" s="201"/>
    </row>
    <row r="358" spans="2:20" s="187" customFormat="1" ht="18" customHeight="1">
      <c r="B358" s="201"/>
      <c r="C358" s="201"/>
      <c r="D358" s="201"/>
      <c r="E358" s="201"/>
      <c r="F358" s="201"/>
      <c r="G358" s="201"/>
      <c r="H358" s="201"/>
      <c r="I358" s="201"/>
      <c r="J358" s="201"/>
      <c r="K358" s="201"/>
      <c r="L358" s="201"/>
      <c r="M358" s="201"/>
      <c r="N358" s="201"/>
      <c r="O358" s="201"/>
      <c r="P358" s="201"/>
      <c r="Q358" s="201"/>
      <c r="R358" s="201"/>
      <c r="S358" s="201"/>
      <c r="T358" s="201"/>
    </row>
    <row r="359" spans="2:20" s="187" customFormat="1" ht="18" customHeight="1">
      <c r="B359" s="201"/>
      <c r="C359" s="201"/>
      <c r="D359" s="201"/>
      <c r="E359" s="201"/>
      <c r="F359" s="201"/>
      <c r="G359" s="201"/>
      <c r="H359" s="201"/>
      <c r="I359" s="201"/>
      <c r="J359" s="201"/>
      <c r="K359" s="201"/>
      <c r="L359" s="201"/>
      <c r="M359" s="201"/>
      <c r="N359" s="201"/>
      <c r="O359" s="201"/>
      <c r="P359" s="201"/>
      <c r="Q359" s="201"/>
      <c r="R359" s="201"/>
      <c r="S359" s="201"/>
      <c r="T359" s="201"/>
    </row>
    <row r="360" spans="2:20" s="187" customFormat="1" ht="18" customHeight="1">
      <c r="B360" s="201"/>
      <c r="C360" s="201"/>
      <c r="D360" s="201"/>
      <c r="E360" s="201"/>
      <c r="F360" s="201"/>
      <c r="G360" s="201"/>
      <c r="H360" s="201"/>
      <c r="I360" s="201"/>
      <c r="J360" s="201"/>
      <c r="K360" s="201"/>
      <c r="L360" s="201"/>
      <c r="M360" s="201"/>
      <c r="N360" s="201"/>
      <c r="O360" s="201"/>
      <c r="P360" s="201"/>
      <c r="Q360" s="201"/>
      <c r="R360" s="201"/>
      <c r="S360" s="201"/>
      <c r="T360" s="201"/>
    </row>
    <row r="361" spans="2:20" s="187" customFormat="1" ht="18" customHeight="1">
      <c r="B361" s="201"/>
      <c r="C361" s="201"/>
      <c r="D361" s="201"/>
      <c r="E361" s="201"/>
      <c r="F361" s="201"/>
      <c r="G361" s="201"/>
      <c r="H361" s="201"/>
      <c r="I361" s="201"/>
      <c r="J361" s="201"/>
      <c r="K361" s="201"/>
      <c r="L361" s="201"/>
      <c r="M361" s="201"/>
      <c r="N361" s="201"/>
      <c r="O361" s="201"/>
      <c r="P361" s="201"/>
      <c r="Q361" s="201"/>
      <c r="R361" s="201"/>
      <c r="S361" s="201"/>
      <c r="T361" s="201"/>
    </row>
    <row r="362" spans="2:20" s="187" customFormat="1" ht="18" customHeight="1">
      <c r="B362" s="201"/>
      <c r="C362" s="201"/>
      <c r="D362" s="201"/>
      <c r="E362" s="201"/>
      <c r="F362" s="201"/>
      <c r="G362" s="201"/>
      <c r="H362" s="201"/>
      <c r="I362" s="201"/>
      <c r="J362" s="201"/>
      <c r="K362" s="201"/>
      <c r="L362" s="201"/>
      <c r="M362" s="201"/>
      <c r="N362" s="201"/>
      <c r="O362" s="201"/>
      <c r="P362" s="201"/>
      <c r="Q362" s="201"/>
      <c r="R362" s="201"/>
      <c r="S362" s="201"/>
      <c r="T362" s="201"/>
    </row>
    <row r="363" spans="2:20" s="187" customFormat="1" ht="18" customHeight="1">
      <c r="B363" s="201"/>
      <c r="C363" s="201"/>
      <c r="D363" s="201"/>
      <c r="E363" s="201"/>
      <c r="F363" s="201"/>
      <c r="G363" s="201"/>
      <c r="H363" s="201"/>
      <c r="I363" s="201"/>
      <c r="J363" s="201"/>
      <c r="K363" s="201"/>
      <c r="L363" s="201"/>
      <c r="M363" s="201"/>
      <c r="N363" s="201"/>
      <c r="O363" s="201"/>
      <c r="P363" s="201"/>
      <c r="Q363" s="201"/>
      <c r="R363" s="201"/>
      <c r="S363" s="201"/>
      <c r="T363" s="201"/>
    </row>
    <row r="364" spans="2:20" s="187" customFormat="1" ht="18" customHeight="1">
      <c r="B364" s="201"/>
      <c r="C364" s="201"/>
      <c r="D364" s="201"/>
      <c r="E364" s="201"/>
      <c r="F364" s="201"/>
      <c r="G364" s="201"/>
      <c r="H364" s="201"/>
      <c r="I364" s="201"/>
      <c r="J364" s="201"/>
      <c r="K364" s="201"/>
      <c r="L364" s="201"/>
      <c r="M364" s="201"/>
      <c r="N364" s="201"/>
      <c r="O364" s="201"/>
      <c r="P364" s="201"/>
      <c r="Q364" s="201"/>
      <c r="R364" s="201"/>
      <c r="S364" s="201"/>
      <c r="T364" s="201"/>
    </row>
    <row r="365" spans="2:20" s="187" customFormat="1" ht="18" customHeight="1">
      <c r="B365" s="201"/>
      <c r="C365" s="201"/>
      <c r="D365" s="201"/>
      <c r="E365" s="201"/>
      <c r="F365" s="201"/>
      <c r="G365" s="201"/>
      <c r="H365" s="201"/>
      <c r="I365" s="201"/>
      <c r="J365" s="201"/>
      <c r="K365" s="201"/>
      <c r="L365" s="201"/>
      <c r="M365" s="201"/>
      <c r="N365" s="201"/>
      <c r="O365" s="201"/>
      <c r="P365" s="201"/>
      <c r="Q365" s="201"/>
      <c r="R365" s="201"/>
      <c r="S365" s="201"/>
      <c r="T365" s="201"/>
    </row>
    <row r="366" spans="2:20" s="187" customFormat="1" ht="18" customHeight="1">
      <c r="B366" s="201"/>
      <c r="C366" s="201"/>
      <c r="D366" s="201"/>
      <c r="E366" s="201"/>
      <c r="F366" s="201"/>
      <c r="G366" s="201"/>
      <c r="H366" s="201"/>
      <c r="I366" s="201"/>
      <c r="J366" s="201"/>
      <c r="K366" s="201"/>
      <c r="L366" s="201"/>
      <c r="M366" s="201"/>
      <c r="N366" s="201"/>
      <c r="O366" s="201"/>
      <c r="P366" s="201"/>
      <c r="Q366" s="201"/>
      <c r="R366" s="201"/>
      <c r="S366" s="201"/>
      <c r="T366" s="201"/>
    </row>
    <row r="367" spans="2:20" s="187" customFormat="1" ht="18" customHeight="1">
      <c r="B367" s="201"/>
      <c r="C367" s="201"/>
      <c r="D367" s="201"/>
      <c r="E367" s="201"/>
      <c r="F367" s="201"/>
      <c r="G367" s="201"/>
      <c r="H367" s="201"/>
      <c r="I367" s="201"/>
      <c r="J367" s="201"/>
      <c r="K367" s="201"/>
      <c r="L367" s="201"/>
      <c r="M367" s="201"/>
      <c r="N367" s="201"/>
      <c r="O367" s="201"/>
      <c r="P367" s="201"/>
      <c r="Q367" s="201"/>
      <c r="R367" s="201"/>
      <c r="S367" s="201"/>
      <c r="T367" s="201"/>
    </row>
    <row r="368" spans="2:20" s="187" customFormat="1" ht="18" customHeight="1">
      <c r="B368" s="201"/>
      <c r="C368" s="201"/>
      <c r="D368" s="201"/>
      <c r="E368" s="201"/>
      <c r="F368" s="201"/>
      <c r="G368" s="201"/>
      <c r="H368" s="201"/>
      <c r="I368" s="201"/>
      <c r="J368" s="201"/>
      <c r="K368" s="201"/>
      <c r="L368" s="201"/>
      <c r="M368" s="201"/>
      <c r="N368" s="201"/>
      <c r="O368" s="201"/>
      <c r="P368" s="201"/>
      <c r="Q368" s="201"/>
      <c r="R368" s="201"/>
      <c r="S368" s="201"/>
      <c r="T368" s="201"/>
    </row>
    <row r="369" spans="2:20" s="187" customFormat="1" ht="18" customHeight="1">
      <c r="B369" s="201"/>
      <c r="C369" s="201"/>
      <c r="D369" s="201"/>
      <c r="E369" s="201"/>
      <c r="F369" s="201"/>
      <c r="G369" s="201"/>
      <c r="H369" s="201"/>
      <c r="I369" s="201"/>
      <c r="J369" s="201"/>
      <c r="K369" s="201"/>
      <c r="L369" s="201"/>
      <c r="M369" s="201"/>
      <c r="N369" s="201"/>
      <c r="O369" s="201"/>
      <c r="P369" s="201"/>
      <c r="Q369" s="201"/>
      <c r="R369" s="201"/>
      <c r="S369" s="201"/>
      <c r="T369" s="201"/>
    </row>
    <row r="370" spans="2:20" s="187" customFormat="1" ht="18" customHeight="1">
      <c r="B370" s="201"/>
      <c r="C370" s="201"/>
      <c r="D370" s="201"/>
      <c r="E370" s="201"/>
      <c r="F370" s="201"/>
      <c r="G370" s="201"/>
      <c r="H370" s="201"/>
      <c r="I370" s="201"/>
      <c r="J370" s="201"/>
      <c r="K370" s="201"/>
      <c r="L370" s="201"/>
      <c r="M370" s="201"/>
      <c r="N370" s="201"/>
      <c r="O370" s="201"/>
      <c r="P370" s="201"/>
      <c r="Q370" s="201"/>
      <c r="R370" s="201"/>
      <c r="S370" s="201"/>
      <c r="T370" s="201"/>
    </row>
    <row r="371" spans="2:20" s="187" customFormat="1" ht="18" customHeight="1">
      <c r="B371" s="201"/>
      <c r="C371" s="201"/>
      <c r="D371" s="201"/>
      <c r="E371" s="201"/>
      <c r="F371" s="201"/>
      <c r="G371" s="201"/>
      <c r="H371" s="201"/>
      <c r="I371" s="201"/>
      <c r="J371" s="201"/>
      <c r="K371" s="201"/>
      <c r="L371" s="201"/>
      <c r="M371" s="201"/>
      <c r="N371" s="201"/>
      <c r="O371" s="201"/>
      <c r="P371" s="201"/>
      <c r="Q371" s="201"/>
      <c r="R371" s="201"/>
      <c r="S371" s="201"/>
      <c r="T371" s="201"/>
    </row>
    <row r="372" spans="2:20" s="187" customFormat="1" ht="18" customHeight="1">
      <c r="B372" s="201"/>
      <c r="C372" s="201"/>
      <c r="D372" s="201"/>
      <c r="E372" s="201"/>
      <c r="F372" s="201"/>
      <c r="G372" s="201"/>
      <c r="H372" s="201"/>
      <c r="I372" s="201"/>
      <c r="J372" s="201"/>
      <c r="K372" s="201"/>
      <c r="L372" s="201"/>
      <c r="M372" s="201"/>
      <c r="N372" s="201"/>
      <c r="O372" s="201"/>
      <c r="P372" s="201"/>
      <c r="Q372" s="201"/>
      <c r="R372" s="201"/>
      <c r="S372" s="201"/>
      <c r="T372" s="201"/>
    </row>
    <row r="373" spans="2:20" s="187" customFormat="1" ht="18" customHeight="1">
      <c r="B373" s="201"/>
      <c r="C373" s="201"/>
      <c r="D373" s="201"/>
      <c r="E373" s="201"/>
      <c r="F373" s="201"/>
      <c r="G373" s="201"/>
      <c r="H373" s="201"/>
      <c r="I373" s="201"/>
      <c r="J373" s="201"/>
      <c r="K373" s="201"/>
      <c r="L373" s="201"/>
      <c r="M373" s="201"/>
      <c r="N373" s="201"/>
      <c r="O373" s="201"/>
      <c r="P373" s="201"/>
      <c r="Q373" s="201"/>
      <c r="R373" s="201"/>
      <c r="S373" s="201"/>
      <c r="T373" s="201"/>
    </row>
    <row r="374" spans="2:20" s="187" customFormat="1" ht="18" customHeight="1">
      <c r="B374" s="201"/>
      <c r="C374" s="201"/>
      <c r="D374" s="201"/>
      <c r="E374" s="201"/>
      <c r="F374" s="201"/>
      <c r="G374" s="201"/>
      <c r="H374" s="201"/>
      <c r="I374" s="201"/>
      <c r="J374" s="201"/>
      <c r="K374" s="201"/>
      <c r="L374" s="201"/>
      <c r="M374" s="201"/>
      <c r="N374" s="201"/>
      <c r="O374" s="201"/>
      <c r="P374" s="201"/>
      <c r="Q374" s="201"/>
      <c r="R374" s="201"/>
      <c r="S374" s="201"/>
      <c r="T374" s="201"/>
    </row>
    <row r="375" spans="2:20" s="187" customFormat="1" ht="18" customHeight="1">
      <c r="B375" s="201"/>
      <c r="C375" s="201"/>
      <c r="D375" s="201"/>
      <c r="E375" s="201"/>
      <c r="F375" s="201"/>
      <c r="G375" s="201"/>
      <c r="H375" s="201"/>
      <c r="I375" s="201"/>
      <c r="J375" s="201"/>
      <c r="K375" s="201"/>
      <c r="L375" s="201"/>
      <c r="M375" s="201"/>
      <c r="N375" s="201"/>
      <c r="O375" s="201"/>
      <c r="P375" s="201"/>
      <c r="Q375" s="201"/>
      <c r="R375" s="201"/>
      <c r="S375" s="201"/>
      <c r="T375" s="201"/>
    </row>
    <row r="376" spans="2:20" s="187" customFormat="1" ht="18" customHeight="1">
      <c r="B376" s="201"/>
      <c r="C376" s="201"/>
      <c r="D376" s="201"/>
      <c r="E376" s="201"/>
      <c r="F376" s="201"/>
      <c r="G376" s="201"/>
      <c r="H376" s="201"/>
      <c r="I376" s="201"/>
      <c r="J376" s="201"/>
      <c r="K376" s="201"/>
      <c r="L376" s="201"/>
      <c r="M376" s="201"/>
      <c r="N376" s="201"/>
      <c r="O376" s="201"/>
      <c r="P376" s="201"/>
      <c r="Q376" s="201"/>
      <c r="R376" s="201"/>
      <c r="S376" s="201"/>
      <c r="T376" s="201"/>
    </row>
    <row r="377" spans="2:20" s="187" customFormat="1" ht="18" customHeight="1">
      <c r="B377" s="201"/>
      <c r="C377" s="201"/>
      <c r="D377" s="201"/>
      <c r="E377" s="201"/>
      <c r="F377" s="201"/>
      <c r="G377" s="201"/>
      <c r="H377" s="201"/>
      <c r="I377" s="201"/>
      <c r="J377" s="201"/>
      <c r="K377" s="201"/>
      <c r="L377" s="201"/>
      <c r="M377" s="201"/>
      <c r="N377" s="201"/>
      <c r="O377" s="201"/>
      <c r="P377" s="201"/>
      <c r="Q377" s="201"/>
      <c r="R377" s="201"/>
      <c r="S377" s="201"/>
      <c r="T377" s="201"/>
    </row>
    <row r="378" spans="2:20" s="187" customFormat="1" ht="18" customHeight="1">
      <c r="B378" s="201"/>
      <c r="C378" s="201"/>
      <c r="D378" s="201"/>
      <c r="E378" s="201"/>
      <c r="F378" s="201"/>
      <c r="G378" s="201"/>
      <c r="H378" s="201"/>
      <c r="I378" s="201"/>
      <c r="J378" s="201"/>
      <c r="K378" s="201"/>
      <c r="L378" s="201"/>
      <c r="M378" s="201"/>
      <c r="N378" s="201"/>
      <c r="O378" s="201"/>
      <c r="P378" s="201"/>
      <c r="Q378" s="201"/>
      <c r="R378" s="201"/>
      <c r="S378" s="201"/>
      <c r="T378" s="201"/>
    </row>
    <row r="379" spans="2:20" s="187" customFormat="1" ht="18" customHeight="1">
      <c r="B379" s="201"/>
      <c r="C379" s="201"/>
      <c r="D379" s="201"/>
      <c r="E379" s="201"/>
      <c r="F379" s="201"/>
      <c r="G379" s="201"/>
      <c r="H379" s="201"/>
      <c r="I379" s="201"/>
      <c r="J379" s="201"/>
      <c r="K379" s="201"/>
      <c r="L379" s="201"/>
      <c r="M379" s="201"/>
      <c r="N379" s="201"/>
      <c r="O379" s="201"/>
      <c r="P379" s="201"/>
      <c r="Q379" s="201"/>
      <c r="R379" s="201"/>
      <c r="S379" s="201"/>
      <c r="T379" s="201"/>
    </row>
    <row r="380" spans="2:20" s="187" customFormat="1" ht="18" customHeight="1">
      <c r="B380" s="201"/>
      <c r="C380" s="201"/>
      <c r="D380" s="201"/>
      <c r="E380" s="201"/>
      <c r="F380" s="201"/>
      <c r="G380" s="201"/>
      <c r="H380" s="201"/>
      <c r="I380" s="201"/>
      <c r="J380" s="201"/>
      <c r="K380" s="201"/>
      <c r="L380" s="201"/>
      <c r="M380" s="201"/>
      <c r="N380" s="201"/>
      <c r="O380" s="201"/>
      <c r="P380" s="201"/>
      <c r="Q380" s="201"/>
      <c r="R380" s="201"/>
      <c r="S380" s="201"/>
      <c r="T380" s="201"/>
    </row>
    <row r="381" spans="2:20" s="187" customFormat="1" ht="18" customHeight="1">
      <c r="B381" s="201"/>
      <c r="C381" s="201"/>
      <c r="D381" s="201"/>
      <c r="E381" s="201"/>
      <c r="F381" s="201"/>
      <c r="G381" s="201"/>
      <c r="H381" s="201"/>
      <c r="I381" s="201"/>
      <c r="J381" s="201"/>
      <c r="K381" s="201"/>
      <c r="L381" s="201"/>
      <c r="M381" s="201"/>
      <c r="N381" s="201"/>
      <c r="O381" s="201"/>
      <c r="P381" s="201"/>
      <c r="Q381" s="201"/>
      <c r="R381" s="201"/>
      <c r="S381" s="201"/>
      <c r="T381" s="201"/>
    </row>
    <row r="382" spans="2:20" s="187" customFormat="1" ht="18" customHeight="1">
      <c r="B382" s="201"/>
      <c r="C382" s="201"/>
      <c r="D382" s="201"/>
      <c r="E382" s="201"/>
      <c r="F382" s="201"/>
      <c r="G382" s="201"/>
      <c r="H382" s="201"/>
      <c r="I382" s="201"/>
      <c r="J382" s="201"/>
      <c r="K382" s="201"/>
      <c r="L382" s="201"/>
      <c r="M382" s="201"/>
      <c r="N382" s="201"/>
      <c r="O382" s="201"/>
      <c r="P382" s="201"/>
      <c r="Q382" s="201"/>
      <c r="R382" s="201"/>
      <c r="S382" s="201"/>
      <c r="T382" s="201"/>
    </row>
    <row r="383" spans="2:20" s="187" customFormat="1" ht="18" customHeight="1">
      <c r="B383" s="201"/>
      <c r="C383" s="201"/>
      <c r="D383" s="201"/>
      <c r="E383" s="201"/>
      <c r="F383" s="201"/>
      <c r="G383" s="201"/>
      <c r="H383" s="201"/>
      <c r="I383" s="201"/>
      <c r="J383" s="201"/>
      <c r="K383" s="201"/>
      <c r="L383" s="201"/>
      <c r="M383" s="201"/>
      <c r="N383" s="201"/>
      <c r="O383" s="201"/>
      <c r="P383" s="201"/>
      <c r="Q383" s="201"/>
      <c r="R383" s="201"/>
      <c r="S383" s="201"/>
      <c r="T383" s="201"/>
    </row>
    <row r="384" spans="2:20" s="187" customFormat="1" ht="18" customHeight="1">
      <c r="B384" s="201"/>
      <c r="C384" s="201"/>
      <c r="D384" s="201"/>
      <c r="E384" s="201"/>
      <c r="F384" s="201"/>
      <c r="G384" s="201"/>
      <c r="H384" s="201"/>
      <c r="I384" s="201"/>
      <c r="J384" s="201"/>
      <c r="K384" s="201"/>
      <c r="L384" s="201"/>
      <c r="M384" s="201"/>
      <c r="N384" s="201"/>
      <c r="O384" s="201"/>
      <c r="P384" s="201"/>
      <c r="Q384" s="201"/>
      <c r="R384" s="201"/>
      <c r="S384" s="201"/>
      <c r="T384" s="201"/>
    </row>
    <row r="385" spans="2:20" s="187" customFormat="1" ht="18" customHeight="1">
      <c r="B385" s="201"/>
      <c r="C385" s="201"/>
      <c r="D385" s="201"/>
      <c r="E385" s="201"/>
      <c r="F385" s="201"/>
      <c r="G385" s="201"/>
      <c r="H385" s="201"/>
      <c r="I385" s="201"/>
      <c r="J385" s="201"/>
      <c r="K385" s="201"/>
      <c r="L385" s="201"/>
      <c r="M385" s="201"/>
      <c r="N385" s="201"/>
      <c r="O385" s="201"/>
      <c r="P385" s="201"/>
      <c r="Q385" s="201"/>
      <c r="R385" s="201"/>
      <c r="S385" s="201"/>
      <c r="T385" s="201"/>
    </row>
    <row r="386" spans="2:20" s="187" customFormat="1" ht="18" customHeight="1">
      <c r="B386" s="201"/>
      <c r="C386" s="201"/>
      <c r="D386" s="201"/>
      <c r="E386" s="201"/>
      <c r="F386" s="201"/>
      <c r="G386" s="201"/>
      <c r="H386" s="201"/>
      <c r="I386" s="201"/>
      <c r="J386" s="201"/>
      <c r="K386" s="201"/>
      <c r="L386" s="201"/>
      <c r="M386" s="201"/>
      <c r="N386" s="201"/>
      <c r="O386" s="201"/>
      <c r="P386" s="201"/>
      <c r="Q386" s="201"/>
      <c r="R386" s="201"/>
      <c r="S386" s="201"/>
      <c r="T386" s="201"/>
    </row>
    <row r="387" spans="2:20" s="187" customFormat="1" ht="18" customHeight="1">
      <c r="B387" s="201"/>
      <c r="C387" s="201"/>
      <c r="D387" s="201"/>
      <c r="E387" s="201"/>
      <c r="F387" s="201"/>
      <c r="G387" s="201"/>
      <c r="H387" s="201"/>
      <c r="I387" s="201"/>
      <c r="J387" s="201"/>
      <c r="K387" s="201"/>
      <c r="L387" s="201"/>
      <c r="M387" s="201"/>
      <c r="N387" s="201"/>
      <c r="O387" s="201"/>
      <c r="P387" s="201"/>
      <c r="Q387" s="201"/>
      <c r="R387" s="201"/>
      <c r="S387" s="201"/>
      <c r="T387" s="201"/>
    </row>
    <row r="388" spans="2:20" s="187" customFormat="1" ht="18" customHeight="1">
      <c r="B388" s="201"/>
      <c r="C388" s="201"/>
      <c r="D388" s="201"/>
      <c r="E388" s="201"/>
      <c r="F388" s="201"/>
      <c r="G388" s="201"/>
      <c r="H388" s="201"/>
      <c r="I388" s="201"/>
      <c r="J388" s="201"/>
      <c r="K388" s="201"/>
      <c r="L388" s="201"/>
      <c r="M388" s="201"/>
      <c r="N388" s="201"/>
      <c r="O388" s="201"/>
      <c r="P388" s="201"/>
      <c r="Q388" s="201"/>
      <c r="R388" s="201"/>
      <c r="S388" s="201"/>
      <c r="T388" s="201"/>
    </row>
    <row r="389" spans="2:20" s="187" customFormat="1" ht="18" customHeight="1">
      <c r="B389" s="201"/>
      <c r="C389" s="201"/>
      <c r="D389" s="201"/>
      <c r="E389" s="201"/>
      <c r="F389" s="201"/>
      <c r="G389" s="201"/>
      <c r="H389" s="201"/>
      <c r="I389" s="201"/>
      <c r="J389" s="201"/>
      <c r="K389" s="201"/>
      <c r="L389" s="201"/>
      <c r="M389" s="201"/>
      <c r="N389" s="201"/>
      <c r="O389" s="201"/>
      <c r="P389" s="201"/>
      <c r="Q389" s="201"/>
      <c r="R389" s="201"/>
      <c r="S389" s="201"/>
      <c r="T389" s="201"/>
    </row>
    <row r="390" spans="2:20" s="187" customFormat="1" ht="18" customHeight="1">
      <c r="B390" s="201"/>
      <c r="C390" s="201"/>
      <c r="D390" s="201"/>
      <c r="E390" s="201"/>
      <c r="F390" s="201"/>
      <c r="G390" s="201"/>
      <c r="H390" s="201"/>
      <c r="I390" s="201"/>
      <c r="J390" s="201"/>
      <c r="K390" s="201"/>
      <c r="L390" s="201"/>
      <c r="M390" s="201"/>
      <c r="N390" s="201"/>
      <c r="O390" s="201"/>
      <c r="P390" s="201"/>
      <c r="Q390" s="201"/>
      <c r="R390" s="201"/>
      <c r="S390" s="201"/>
      <c r="T390" s="201"/>
    </row>
    <row r="391" spans="2:20" s="187" customFormat="1" ht="18" customHeight="1">
      <c r="B391" s="201"/>
      <c r="C391" s="201"/>
      <c r="D391" s="201"/>
      <c r="E391" s="201"/>
      <c r="F391" s="201"/>
      <c r="G391" s="201"/>
      <c r="H391" s="201"/>
      <c r="I391" s="201"/>
      <c r="J391" s="201"/>
      <c r="K391" s="201"/>
      <c r="L391" s="201"/>
      <c r="M391" s="201"/>
      <c r="N391" s="201"/>
      <c r="O391" s="201"/>
      <c r="P391" s="201"/>
      <c r="Q391" s="201"/>
      <c r="R391" s="201"/>
      <c r="S391" s="201"/>
      <c r="T391" s="201"/>
    </row>
    <row r="392" spans="2:20" s="187" customFormat="1" ht="18" customHeight="1">
      <c r="B392" s="201"/>
      <c r="C392" s="201"/>
      <c r="D392" s="201"/>
      <c r="E392" s="201"/>
      <c r="F392" s="201"/>
      <c r="G392" s="201"/>
      <c r="H392" s="201"/>
      <c r="I392" s="201"/>
      <c r="J392" s="201"/>
      <c r="K392" s="201"/>
      <c r="L392" s="201"/>
      <c r="M392" s="201"/>
      <c r="N392" s="201"/>
      <c r="O392" s="201"/>
      <c r="P392" s="201"/>
      <c r="Q392" s="201"/>
      <c r="R392" s="201"/>
      <c r="S392" s="201"/>
      <c r="T392" s="201"/>
    </row>
    <row r="393" spans="2:20" s="187" customFormat="1" ht="18" customHeight="1">
      <c r="B393" s="201"/>
      <c r="C393" s="201"/>
      <c r="D393" s="201"/>
      <c r="E393" s="201"/>
      <c r="F393" s="201"/>
      <c r="G393" s="201"/>
      <c r="H393" s="201"/>
      <c r="I393" s="201"/>
      <c r="J393" s="201"/>
      <c r="K393" s="201"/>
      <c r="L393" s="201"/>
      <c r="M393" s="201"/>
      <c r="N393" s="201"/>
      <c r="O393" s="201"/>
      <c r="P393" s="201"/>
      <c r="Q393" s="201"/>
      <c r="R393" s="201"/>
      <c r="S393" s="201"/>
      <c r="T393" s="201"/>
    </row>
    <row r="394" spans="2:20" s="187" customFormat="1" ht="18" customHeight="1">
      <c r="B394" s="201"/>
      <c r="C394" s="201"/>
      <c r="D394" s="201"/>
      <c r="E394" s="201"/>
      <c r="F394" s="201"/>
      <c r="G394" s="201"/>
      <c r="H394" s="201"/>
      <c r="I394" s="201"/>
      <c r="J394" s="201"/>
      <c r="K394" s="201"/>
      <c r="L394" s="201"/>
      <c r="M394" s="201"/>
      <c r="N394" s="201"/>
      <c r="O394" s="201"/>
      <c r="P394" s="201"/>
      <c r="Q394" s="201"/>
      <c r="R394" s="201"/>
      <c r="S394" s="201"/>
      <c r="T394" s="201"/>
    </row>
    <row r="395" spans="2:20" s="187" customFormat="1" ht="18" customHeight="1">
      <c r="B395" s="201"/>
      <c r="C395" s="201"/>
      <c r="D395" s="201"/>
      <c r="E395" s="201"/>
      <c r="F395" s="201"/>
      <c r="G395" s="201"/>
      <c r="H395" s="201"/>
      <c r="I395" s="201"/>
      <c r="J395" s="201"/>
      <c r="K395" s="201"/>
      <c r="L395" s="201"/>
      <c r="M395" s="201"/>
      <c r="N395" s="201"/>
      <c r="O395" s="201"/>
      <c r="P395" s="201"/>
      <c r="Q395" s="201"/>
      <c r="R395" s="201"/>
      <c r="S395" s="201"/>
      <c r="T395" s="201"/>
    </row>
    <row r="396" spans="2:20" s="187" customFormat="1" ht="18" customHeight="1">
      <c r="B396" s="201"/>
      <c r="C396" s="201"/>
      <c r="D396" s="201"/>
      <c r="E396" s="201"/>
      <c r="F396" s="201"/>
      <c r="G396" s="201"/>
      <c r="H396" s="201"/>
      <c r="I396" s="201"/>
      <c r="J396" s="201"/>
      <c r="K396" s="201"/>
      <c r="L396" s="201"/>
      <c r="M396" s="201"/>
      <c r="N396" s="201"/>
      <c r="O396" s="201"/>
      <c r="P396" s="201"/>
      <c r="Q396" s="201"/>
      <c r="R396" s="201"/>
      <c r="S396" s="201"/>
      <c r="T396" s="201"/>
    </row>
    <row r="397" spans="2:20" s="187" customFormat="1" ht="18" customHeight="1">
      <c r="B397" s="201"/>
      <c r="C397" s="201"/>
      <c r="D397" s="201"/>
      <c r="E397" s="201"/>
      <c r="F397" s="201"/>
      <c r="G397" s="201"/>
      <c r="H397" s="201"/>
      <c r="I397" s="201"/>
      <c r="J397" s="201"/>
      <c r="K397" s="201"/>
      <c r="L397" s="201"/>
      <c r="M397" s="201"/>
      <c r="N397" s="201"/>
      <c r="O397" s="201"/>
      <c r="P397" s="201"/>
      <c r="Q397" s="201"/>
      <c r="R397" s="201"/>
      <c r="S397" s="201"/>
      <c r="T397" s="201"/>
    </row>
    <row r="398" spans="2:20" s="187" customFormat="1" ht="18" customHeight="1">
      <c r="B398" s="201"/>
      <c r="C398" s="201"/>
      <c r="D398" s="201"/>
      <c r="E398" s="201"/>
      <c r="F398" s="201"/>
      <c r="G398" s="201"/>
      <c r="H398" s="201"/>
      <c r="I398" s="201"/>
      <c r="J398" s="201"/>
      <c r="K398" s="201"/>
      <c r="L398" s="201"/>
      <c r="M398" s="201"/>
      <c r="N398" s="201"/>
      <c r="O398" s="201"/>
      <c r="P398" s="201"/>
      <c r="Q398" s="201"/>
      <c r="R398" s="201"/>
      <c r="S398" s="201"/>
      <c r="T398" s="201"/>
    </row>
    <row r="399" spans="2:20" s="187" customFormat="1" ht="18" customHeight="1">
      <c r="B399" s="201"/>
      <c r="C399" s="201"/>
      <c r="D399" s="201"/>
      <c r="E399" s="201"/>
      <c r="F399" s="201"/>
      <c r="G399" s="201"/>
      <c r="H399" s="201"/>
      <c r="I399" s="201"/>
      <c r="J399" s="201"/>
      <c r="K399" s="201"/>
      <c r="L399" s="201"/>
      <c r="M399" s="201"/>
      <c r="N399" s="201"/>
      <c r="O399" s="201"/>
      <c r="P399" s="201"/>
      <c r="Q399" s="201"/>
      <c r="R399" s="201"/>
      <c r="S399" s="201"/>
      <c r="T399" s="201"/>
    </row>
    <row r="400" spans="2:20" s="187" customFormat="1" ht="18" customHeight="1">
      <c r="B400" s="201"/>
      <c r="C400" s="201"/>
      <c r="D400" s="201"/>
      <c r="E400" s="201"/>
      <c r="F400" s="201"/>
      <c r="G400" s="201"/>
      <c r="H400" s="201"/>
      <c r="I400" s="201"/>
      <c r="J400" s="201"/>
      <c r="K400" s="201"/>
      <c r="L400" s="201"/>
      <c r="M400" s="201"/>
      <c r="N400" s="201"/>
      <c r="O400" s="201"/>
      <c r="P400" s="201"/>
      <c r="Q400" s="201"/>
      <c r="R400" s="201"/>
      <c r="S400" s="201"/>
      <c r="T400" s="201"/>
    </row>
    <row r="401" spans="2:20" s="187" customFormat="1" ht="18" customHeight="1">
      <c r="B401" s="201"/>
      <c r="C401" s="201"/>
      <c r="D401" s="201"/>
      <c r="E401" s="201"/>
      <c r="F401" s="201"/>
      <c r="G401" s="201"/>
      <c r="H401" s="201"/>
      <c r="I401" s="201"/>
      <c r="J401" s="201"/>
      <c r="K401" s="201"/>
      <c r="L401" s="201"/>
      <c r="M401" s="201"/>
      <c r="N401" s="201"/>
      <c r="O401" s="201"/>
      <c r="P401" s="201"/>
      <c r="Q401" s="201"/>
      <c r="R401" s="201"/>
      <c r="S401" s="201"/>
      <c r="T401" s="201"/>
    </row>
    <row r="402" spans="2:20" s="187" customFormat="1" ht="18" customHeight="1">
      <c r="B402" s="201"/>
      <c r="C402" s="201"/>
      <c r="D402" s="201"/>
      <c r="E402" s="201"/>
      <c r="F402" s="201"/>
      <c r="G402" s="201"/>
      <c r="H402" s="201"/>
      <c r="I402" s="201"/>
      <c r="J402" s="201"/>
      <c r="K402" s="201"/>
      <c r="L402" s="201"/>
      <c r="M402" s="201"/>
      <c r="N402" s="201"/>
      <c r="O402" s="201"/>
      <c r="P402" s="201"/>
      <c r="Q402" s="201"/>
      <c r="R402" s="201"/>
      <c r="S402" s="201"/>
      <c r="T402" s="201"/>
    </row>
    <row r="403" spans="2:20" s="187" customFormat="1" ht="18" customHeight="1">
      <c r="B403" s="201"/>
      <c r="C403" s="201"/>
      <c r="D403" s="201"/>
      <c r="E403" s="201"/>
      <c r="F403" s="201"/>
      <c r="G403" s="201"/>
      <c r="H403" s="201"/>
      <c r="I403" s="201"/>
      <c r="J403" s="201"/>
      <c r="K403" s="201"/>
      <c r="L403" s="201"/>
      <c r="M403" s="201"/>
      <c r="N403" s="201"/>
      <c r="O403" s="201"/>
      <c r="P403" s="201"/>
      <c r="Q403" s="201"/>
      <c r="R403" s="201"/>
      <c r="S403" s="201"/>
      <c r="T403" s="201"/>
    </row>
    <row r="404" spans="2:20" s="187" customFormat="1" ht="18" customHeight="1">
      <c r="B404" s="201"/>
      <c r="C404" s="201"/>
      <c r="D404" s="201"/>
      <c r="E404" s="201"/>
      <c r="F404" s="201"/>
      <c r="G404" s="201"/>
      <c r="H404" s="201"/>
      <c r="I404" s="201"/>
      <c r="J404" s="201"/>
      <c r="K404" s="201"/>
      <c r="L404" s="201"/>
      <c r="M404" s="201"/>
      <c r="N404" s="201"/>
      <c r="O404" s="201"/>
      <c r="P404" s="201"/>
      <c r="Q404" s="201"/>
      <c r="R404" s="201"/>
      <c r="S404" s="201"/>
      <c r="T404" s="201"/>
    </row>
    <row r="405" spans="2:20" s="187" customFormat="1" ht="18" customHeight="1">
      <c r="B405" s="201"/>
      <c r="C405" s="201"/>
      <c r="D405" s="201"/>
      <c r="E405" s="201"/>
      <c r="F405" s="201"/>
      <c r="G405" s="201"/>
      <c r="H405" s="201"/>
      <c r="I405" s="201"/>
      <c r="J405" s="201"/>
      <c r="K405" s="201"/>
      <c r="L405" s="201"/>
      <c r="M405" s="201"/>
      <c r="N405" s="201"/>
      <c r="O405" s="201"/>
      <c r="P405" s="201"/>
      <c r="Q405" s="201"/>
      <c r="R405" s="201"/>
      <c r="S405" s="201"/>
      <c r="T405" s="201"/>
    </row>
    <row r="406" spans="2:20" s="187" customFormat="1" ht="18" customHeight="1">
      <c r="B406" s="201"/>
      <c r="C406" s="201"/>
      <c r="D406" s="201"/>
      <c r="E406" s="201"/>
      <c r="F406" s="201"/>
      <c r="G406" s="201"/>
      <c r="H406" s="201"/>
      <c r="I406" s="201"/>
      <c r="J406" s="201"/>
      <c r="K406" s="201"/>
      <c r="L406" s="201"/>
      <c r="M406" s="201"/>
      <c r="N406" s="201"/>
      <c r="O406" s="201"/>
      <c r="P406" s="201"/>
      <c r="Q406" s="201"/>
      <c r="R406" s="201"/>
      <c r="S406" s="201"/>
      <c r="T406" s="201"/>
    </row>
    <row r="407" spans="2:20" s="187" customFormat="1" ht="18" customHeight="1">
      <c r="B407" s="201"/>
      <c r="C407" s="201"/>
      <c r="D407" s="201"/>
      <c r="E407" s="201"/>
      <c r="F407" s="201"/>
      <c r="G407" s="201"/>
      <c r="H407" s="201"/>
      <c r="I407" s="201"/>
      <c r="J407" s="201"/>
      <c r="K407" s="201"/>
      <c r="L407" s="201"/>
      <c r="M407" s="201"/>
      <c r="N407" s="201"/>
      <c r="O407" s="201"/>
      <c r="P407" s="201"/>
      <c r="Q407" s="201"/>
      <c r="R407" s="201"/>
      <c r="S407" s="201"/>
      <c r="T407" s="201"/>
    </row>
    <row r="408" spans="2:20" s="187" customFormat="1" ht="18" customHeight="1">
      <c r="B408" s="201"/>
      <c r="C408" s="201"/>
      <c r="D408" s="201"/>
      <c r="E408" s="201"/>
      <c r="F408" s="201"/>
      <c r="G408" s="201"/>
      <c r="H408" s="201"/>
      <c r="I408" s="201"/>
      <c r="J408" s="201"/>
      <c r="K408" s="201"/>
      <c r="L408" s="201"/>
      <c r="M408" s="201"/>
      <c r="N408" s="201"/>
      <c r="O408" s="201"/>
      <c r="P408" s="201"/>
      <c r="Q408" s="201"/>
      <c r="R408" s="201"/>
      <c r="S408" s="201"/>
      <c r="T408" s="201"/>
    </row>
    <row r="409" spans="2:20" s="187" customFormat="1" ht="18" customHeight="1">
      <c r="B409" s="201"/>
      <c r="C409" s="201"/>
      <c r="D409" s="201"/>
      <c r="E409" s="201"/>
      <c r="F409" s="201"/>
      <c r="G409" s="201"/>
      <c r="H409" s="201"/>
      <c r="I409" s="201"/>
      <c r="J409" s="201"/>
      <c r="K409" s="201"/>
      <c r="L409" s="201"/>
      <c r="M409" s="201"/>
      <c r="N409" s="201"/>
      <c r="O409" s="201"/>
      <c r="P409" s="201"/>
      <c r="Q409" s="201"/>
      <c r="R409" s="201"/>
      <c r="S409" s="201"/>
      <c r="T409" s="201"/>
    </row>
    <row r="410" spans="2:20" s="187" customFormat="1" ht="18" customHeight="1">
      <c r="B410" s="201"/>
      <c r="C410" s="201"/>
      <c r="D410" s="201"/>
      <c r="E410" s="201"/>
      <c r="F410" s="201"/>
      <c r="G410" s="201"/>
      <c r="H410" s="201"/>
      <c r="I410" s="201"/>
      <c r="J410" s="201"/>
      <c r="K410" s="201"/>
      <c r="L410" s="201"/>
      <c r="M410" s="201"/>
      <c r="N410" s="201"/>
      <c r="O410" s="201"/>
      <c r="P410" s="201"/>
      <c r="Q410" s="201"/>
      <c r="R410" s="201"/>
      <c r="S410" s="201"/>
      <c r="T410" s="201"/>
    </row>
    <row r="411" spans="2:20" s="187" customFormat="1" ht="18" customHeight="1">
      <c r="B411" s="201"/>
      <c r="C411" s="201"/>
      <c r="D411" s="201"/>
      <c r="E411" s="201"/>
      <c r="F411" s="201"/>
      <c r="G411" s="201"/>
      <c r="H411" s="201"/>
      <c r="I411" s="201"/>
      <c r="J411" s="201"/>
      <c r="K411" s="201"/>
      <c r="L411" s="201"/>
      <c r="M411" s="201"/>
      <c r="N411" s="201"/>
      <c r="O411" s="201"/>
      <c r="P411" s="201"/>
      <c r="Q411" s="201"/>
      <c r="R411" s="201"/>
      <c r="S411" s="201"/>
      <c r="T411" s="201"/>
    </row>
    <row r="412" spans="2:20" s="187" customFormat="1" ht="18" customHeight="1">
      <c r="B412" s="201"/>
      <c r="C412" s="201"/>
      <c r="D412" s="201"/>
      <c r="E412" s="201"/>
      <c r="F412" s="201"/>
      <c r="G412" s="201"/>
      <c r="H412" s="201"/>
      <c r="I412" s="201"/>
      <c r="J412" s="201"/>
      <c r="K412" s="201"/>
      <c r="L412" s="201"/>
      <c r="M412" s="201"/>
      <c r="N412" s="201"/>
      <c r="O412" s="201"/>
      <c r="P412" s="201"/>
      <c r="Q412" s="201"/>
      <c r="R412" s="201"/>
      <c r="S412" s="201"/>
      <c r="T412" s="201"/>
    </row>
    <row r="413" spans="2:20" s="187" customFormat="1" ht="18" customHeight="1">
      <c r="B413" s="201"/>
      <c r="C413" s="201"/>
      <c r="D413" s="201"/>
      <c r="E413" s="201"/>
      <c r="F413" s="201"/>
      <c r="G413" s="201"/>
      <c r="H413" s="201"/>
      <c r="I413" s="201"/>
      <c r="J413" s="201"/>
      <c r="K413" s="201"/>
      <c r="L413" s="201"/>
      <c r="M413" s="201"/>
      <c r="N413" s="201"/>
      <c r="O413" s="201"/>
      <c r="P413" s="201"/>
      <c r="Q413" s="201"/>
      <c r="R413" s="201"/>
      <c r="S413" s="201"/>
      <c r="T413" s="201"/>
    </row>
    <row r="414" spans="2:20" s="187" customFormat="1" ht="18" customHeight="1">
      <c r="B414" s="201"/>
      <c r="C414" s="201"/>
      <c r="D414" s="201"/>
      <c r="E414" s="201"/>
      <c r="F414" s="201"/>
      <c r="G414" s="201"/>
      <c r="H414" s="201"/>
      <c r="I414" s="201"/>
      <c r="J414" s="201"/>
      <c r="K414" s="201"/>
      <c r="L414" s="201"/>
      <c r="M414" s="201"/>
      <c r="N414" s="201"/>
      <c r="O414" s="201"/>
      <c r="P414" s="201"/>
      <c r="Q414" s="201"/>
      <c r="R414" s="201"/>
      <c r="S414" s="201"/>
      <c r="T414" s="201"/>
    </row>
    <row r="415" spans="2:20" s="187" customFormat="1" ht="18" customHeight="1">
      <c r="B415" s="201"/>
      <c r="C415" s="201"/>
      <c r="D415" s="201"/>
      <c r="E415" s="201"/>
      <c r="F415" s="201"/>
      <c r="G415" s="201"/>
      <c r="H415" s="201"/>
      <c r="I415" s="201"/>
      <c r="J415" s="201"/>
      <c r="K415" s="201"/>
      <c r="L415" s="201"/>
      <c r="M415" s="201"/>
      <c r="N415" s="201"/>
      <c r="O415" s="201"/>
      <c r="P415" s="201"/>
      <c r="Q415" s="201"/>
      <c r="R415" s="201"/>
      <c r="S415" s="201"/>
      <c r="T415" s="201"/>
    </row>
    <row r="416" spans="2:20" s="187" customFormat="1" ht="18" customHeight="1">
      <c r="B416" s="201"/>
      <c r="C416" s="201"/>
      <c r="D416" s="201"/>
      <c r="E416" s="201"/>
      <c r="F416" s="201"/>
      <c r="G416" s="201"/>
      <c r="H416" s="201"/>
      <c r="I416" s="201"/>
      <c r="J416" s="201"/>
      <c r="K416" s="201"/>
      <c r="L416" s="201"/>
      <c r="M416" s="201"/>
      <c r="N416" s="201"/>
      <c r="O416" s="201"/>
      <c r="P416" s="201"/>
      <c r="Q416" s="201"/>
      <c r="R416" s="201"/>
      <c r="S416" s="201"/>
      <c r="T416" s="201"/>
    </row>
    <row r="417" spans="2:20" s="187" customFormat="1" ht="18" customHeight="1">
      <c r="B417" s="201"/>
      <c r="C417" s="201"/>
      <c r="D417" s="201"/>
      <c r="E417" s="201"/>
      <c r="F417" s="201"/>
      <c r="G417" s="201"/>
      <c r="H417" s="201"/>
      <c r="I417" s="201"/>
      <c r="J417" s="201"/>
      <c r="K417" s="201"/>
      <c r="L417" s="201"/>
      <c r="M417" s="201"/>
      <c r="N417" s="201"/>
      <c r="O417" s="201"/>
      <c r="P417" s="201"/>
      <c r="Q417" s="201"/>
      <c r="R417" s="201"/>
      <c r="S417" s="201"/>
      <c r="T417" s="201"/>
    </row>
    <row r="418" spans="2:20" s="187" customFormat="1" ht="18" customHeight="1">
      <c r="B418" s="201"/>
      <c r="C418" s="201"/>
      <c r="D418" s="201"/>
      <c r="E418" s="201"/>
      <c r="F418" s="201"/>
      <c r="G418" s="201"/>
      <c r="H418" s="201"/>
      <c r="I418" s="201"/>
      <c r="J418" s="201"/>
      <c r="K418" s="201"/>
      <c r="L418" s="201"/>
      <c r="M418" s="201"/>
      <c r="N418" s="201"/>
      <c r="O418" s="201"/>
      <c r="P418" s="201"/>
      <c r="Q418" s="201"/>
      <c r="R418" s="201"/>
      <c r="S418" s="201"/>
      <c r="T418" s="201"/>
    </row>
    <row r="419" spans="2:20" s="187" customFormat="1" ht="18" customHeight="1">
      <c r="B419" s="201"/>
      <c r="C419" s="201"/>
      <c r="D419" s="201"/>
      <c r="E419" s="201"/>
      <c r="F419" s="201"/>
      <c r="G419" s="201"/>
      <c r="H419" s="201"/>
      <c r="I419" s="201"/>
      <c r="J419" s="201"/>
      <c r="K419" s="201"/>
      <c r="L419" s="201"/>
      <c r="M419" s="201"/>
      <c r="N419" s="201"/>
      <c r="O419" s="201"/>
      <c r="P419" s="201"/>
      <c r="Q419" s="201"/>
      <c r="R419" s="201"/>
      <c r="S419" s="201"/>
      <c r="T419" s="201"/>
    </row>
    <row r="420" spans="2:20" s="187" customFormat="1" ht="18" customHeight="1">
      <c r="B420" s="201"/>
      <c r="C420" s="201"/>
      <c r="D420" s="201"/>
      <c r="E420" s="201"/>
      <c r="F420" s="201"/>
      <c r="G420" s="201"/>
      <c r="H420" s="201"/>
      <c r="I420" s="201"/>
      <c r="J420" s="201"/>
      <c r="K420" s="201"/>
      <c r="L420" s="201"/>
      <c r="M420" s="201"/>
      <c r="N420" s="201"/>
      <c r="O420" s="201"/>
      <c r="P420" s="201"/>
      <c r="Q420" s="201"/>
      <c r="R420" s="201"/>
      <c r="S420" s="201"/>
      <c r="T420" s="201"/>
    </row>
    <row r="421" spans="2:20" s="187" customFormat="1" ht="18" customHeight="1">
      <c r="B421" s="201"/>
      <c r="C421" s="201"/>
      <c r="D421" s="201"/>
      <c r="E421" s="201"/>
      <c r="F421" s="201"/>
      <c r="G421" s="201"/>
      <c r="H421" s="201"/>
      <c r="I421" s="201"/>
      <c r="J421" s="201"/>
      <c r="K421" s="201"/>
      <c r="L421" s="201"/>
      <c r="M421" s="201"/>
      <c r="N421" s="201"/>
      <c r="O421" s="201"/>
      <c r="P421" s="201"/>
      <c r="Q421" s="201"/>
      <c r="R421" s="201"/>
      <c r="S421" s="201"/>
      <c r="T421" s="201"/>
    </row>
    <row r="422" spans="2:20" s="187" customFormat="1" ht="18" customHeight="1">
      <c r="B422" s="201"/>
      <c r="C422" s="201"/>
      <c r="D422" s="201"/>
      <c r="E422" s="201"/>
      <c r="F422" s="201"/>
      <c r="G422" s="201"/>
      <c r="H422" s="201"/>
      <c r="I422" s="201"/>
      <c r="J422" s="201"/>
      <c r="K422" s="201"/>
      <c r="L422" s="201"/>
      <c r="M422" s="201"/>
      <c r="N422" s="201"/>
      <c r="O422" s="201"/>
      <c r="P422" s="201"/>
      <c r="Q422" s="201"/>
      <c r="R422" s="201"/>
      <c r="S422" s="201"/>
      <c r="T422" s="201"/>
    </row>
    <row r="423" spans="2:20" s="187" customFormat="1" ht="18" customHeight="1">
      <c r="B423" s="201"/>
      <c r="C423" s="201"/>
      <c r="D423" s="201"/>
      <c r="E423" s="201"/>
      <c r="F423" s="201"/>
      <c r="G423" s="201"/>
      <c r="H423" s="201"/>
      <c r="I423" s="201"/>
      <c r="J423" s="201"/>
      <c r="K423" s="201"/>
      <c r="L423" s="201"/>
      <c r="M423" s="201"/>
      <c r="N423" s="201"/>
      <c r="O423" s="201"/>
      <c r="P423" s="201"/>
      <c r="Q423" s="201"/>
      <c r="R423" s="201"/>
      <c r="S423" s="201"/>
      <c r="T423" s="201"/>
    </row>
    <row r="424" spans="2:20" s="187" customFormat="1" ht="18" customHeight="1">
      <c r="B424" s="201"/>
      <c r="C424" s="201"/>
      <c r="D424" s="201"/>
      <c r="E424" s="201"/>
      <c r="F424" s="201"/>
      <c r="G424" s="201"/>
      <c r="H424" s="201"/>
      <c r="I424" s="201"/>
      <c r="J424" s="201"/>
      <c r="K424" s="201"/>
      <c r="L424" s="201"/>
      <c r="M424" s="201"/>
      <c r="N424" s="201"/>
      <c r="O424" s="201"/>
      <c r="P424" s="201"/>
      <c r="Q424" s="201"/>
      <c r="R424" s="201"/>
      <c r="S424" s="201"/>
      <c r="T424" s="201"/>
    </row>
    <row r="425" spans="2:20" s="187" customFormat="1" ht="18" customHeight="1">
      <c r="B425" s="201"/>
      <c r="C425" s="201"/>
      <c r="D425" s="201"/>
      <c r="E425" s="201"/>
      <c r="F425" s="201"/>
      <c r="G425" s="201"/>
      <c r="H425" s="201"/>
      <c r="I425" s="201"/>
      <c r="J425" s="201"/>
      <c r="K425" s="201"/>
      <c r="L425" s="201"/>
      <c r="M425" s="201"/>
      <c r="N425" s="201"/>
      <c r="O425" s="201"/>
      <c r="P425" s="201"/>
      <c r="Q425" s="201"/>
      <c r="R425" s="201"/>
      <c r="S425" s="201"/>
      <c r="T425" s="201"/>
    </row>
    <row r="426" spans="2:20" s="187" customFormat="1" ht="18" customHeight="1">
      <c r="B426" s="201"/>
      <c r="C426" s="201"/>
      <c r="D426" s="201"/>
      <c r="E426" s="201"/>
      <c r="F426" s="201"/>
      <c r="G426" s="201"/>
      <c r="H426" s="201"/>
      <c r="I426" s="201"/>
      <c r="J426" s="201"/>
      <c r="K426" s="201"/>
      <c r="L426" s="201"/>
      <c r="M426" s="201"/>
      <c r="N426" s="201"/>
      <c r="O426" s="201"/>
      <c r="P426" s="201"/>
      <c r="Q426" s="201"/>
      <c r="R426" s="201"/>
      <c r="S426" s="201"/>
      <c r="T426" s="201"/>
    </row>
    <row r="427" spans="2:20" s="187" customFormat="1" ht="18" customHeight="1">
      <c r="B427" s="201"/>
      <c r="C427" s="201"/>
      <c r="D427" s="201"/>
      <c r="E427" s="201"/>
      <c r="F427" s="201"/>
      <c r="G427" s="201"/>
      <c r="H427" s="201"/>
      <c r="I427" s="201"/>
      <c r="J427" s="201"/>
      <c r="K427" s="201"/>
      <c r="L427" s="201"/>
      <c r="M427" s="201"/>
      <c r="N427" s="201"/>
      <c r="O427" s="201"/>
      <c r="P427" s="201"/>
      <c r="Q427" s="201"/>
      <c r="R427" s="201"/>
      <c r="S427" s="201"/>
      <c r="T427" s="201"/>
    </row>
    <row r="428" spans="2:20" s="187" customFormat="1" ht="18" customHeight="1">
      <c r="B428" s="201"/>
      <c r="C428" s="201"/>
      <c r="D428" s="201"/>
      <c r="E428" s="201"/>
      <c r="F428" s="201"/>
      <c r="G428" s="201"/>
      <c r="H428" s="201"/>
      <c r="I428" s="201"/>
      <c r="J428" s="201"/>
      <c r="K428" s="201"/>
      <c r="L428" s="201"/>
      <c r="M428" s="201"/>
      <c r="N428" s="201"/>
      <c r="O428" s="201"/>
      <c r="P428" s="201"/>
      <c r="Q428" s="201"/>
      <c r="R428" s="201"/>
      <c r="S428" s="201"/>
      <c r="T428" s="201"/>
    </row>
    <row r="429" spans="2:20" s="187" customFormat="1" ht="18" customHeight="1">
      <c r="B429" s="201"/>
      <c r="C429" s="201"/>
      <c r="D429" s="201"/>
      <c r="E429" s="201"/>
      <c r="F429" s="201"/>
      <c r="G429" s="201"/>
      <c r="H429" s="201"/>
      <c r="I429" s="201"/>
      <c r="J429" s="201"/>
      <c r="K429" s="201"/>
      <c r="L429" s="201"/>
      <c r="M429" s="201"/>
      <c r="N429" s="201"/>
      <c r="O429" s="201"/>
      <c r="P429" s="201"/>
      <c r="Q429" s="201"/>
      <c r="R429" s="201"/>
      <c r="S429" s="201"/>
      <c r="T429" s="201"/>
    </row>
    <row r="430" spans="2:20" s="187" customFormat="1" ht="18" customHeight="1">
      <c r="B430" s="201"/>
      <c r="C430" s="201"/>
      <c r="D430" s="201"/>
      <c r="E430" s="201"/>
      <c r="F430" s="201"/>
      <c r="G430" s="201"/>
      <c r="H430" s="201"/>
      <c r="I430" s="201"/>
      <c r="J430" s="201"/>
      <c r="K430" s="201"/>
      <c r="L430" s="201"/>
      <c r="M430" s="201"/>
      <c r="N430" s="201"/>
      <c r="O430" s="201"/>
      <c r="P430" s="201"/>
      <c r="Q430" s="201"/>
      <c r="R430" s="201"/>
      <c r="S430" s="201"/>
      <c r="T430" s="201"/>
    </row>
    <row r="431" spans="2:20" s="187" customFormat="1" ht="18" customHeight="1">
      <c r="B431" s="201"/>
      <c r="C431" s="201"/>
      <c r="D431" s="201"/>
      <c r="E431" s="201"/>
      <c r="F431" s="201"/>
      <c r="G431" s="201"/>
      <c r="H431" s="201"/>
      <c r="I431" s="201"/>
      <c r="J431" s="201"/>
      <c r="K431" s="201"/>
      <c r="L431" s="201"/>
      <c r="M431" s="201"/>
      <c r="N431" s="201"/>
      <c r="O431" s="201"/>
      <c r="P431" s="201"/>
      <c r="Q431" s="201"/>
      <c r="R431" s="201"/>
      <c r="S431" s="201"/>
      <c r="T431" s="201"/>
    </row>
    <row r="432" spans="2:20" s="187" customFormat="1" ht="18" customHeight="1">
      <c r="B432" s="201"/>
      <c r="C432" s="201"/>
      <c r="D432" s="201"/>
      <c r="E432" s="201"/>
      <c r="F432" s="201"/>
      <c r="G432" s="201"/>
      <c r="H432" s="201"/>
      <c r="I432" s="201"/>
      <c r="J432" s="201"/>
      <c r="K432" s="201"/>
      <c r="L432" s="201"/>
      <c r="M432" s="201"/>
      <c r="N432" s="201"/>
      <c r="O432" s="201"/>
      <c r="P432" s="201"/>
      <c r="Q432" s="201"/>
      <c r="R432" s="201"/>
      <c r="S432" s="201"/>
      <c r="T432" s="201"/>
    </row>
    <row r="433" spans="2:20" s="187" customFormat="1" ht="18" customHeight="1">
      <c r="B433" s="201"/>
      <c r="C433" s="201"/>
      <c r="D433" s="201"/>
      <c r="E433" s="201"/>
      <c r="F433" s="201"/>
      <c r="G433" s="201"/>
      <c r="H433" s="201"/>
      <c r="I433" s="201"/>
      <c r="J433" s="201"/>
      <c r="K433" s="201"/>
      <c r="L433" s="201"/>
      <c r="M433" s="201"/>
      <c r="N433" s="201"/>
      <c r="O433" s="201"/>
      <c r="P433" s="201"/>
      <c r="Q433" s="201"/>
      <c r="R433" s="201"/>
      <c r="S433" s="201"/>
      <c r="T433" s="201"/>
    </row>
    <row r="434" spans="2:20" s="187" customFormat="1" ht="18" customHeight="1">
      <c r="B434" s="201"/>
      <c r="C434" s="201"/>
      <c r="D434" s="201"/>
      <c r="E434" s="201"/>
      <c r="F434" s="201"/>
      <c r="G434" s="201"/>
      <c r="H434" s="201"/>
      <c r="I434" s="201"/>
      <c r="J434" s="201"/>
      <c r="K434" s="201"/>
      <c r="L434" s="201"/>
      <c r="M434" s="201"/>
      <c r="N434" s="201"/>
      <c r="O434" s="201"/>
      <c r="P434" s="201"/>
      <c r="Q434" s="201"/>
      <c r="R434" s="201"/>
      <c r="S434" s="201"/>
      <c r="T434" s="201"/>
    </row>
    <row r="435" spans="2:20" s="187" customFormat="1" ht="18" customHeight="1">
      <c r="B435" s="201"/>
      <c r="C435" s="201"/>
      <c r="D435" s="201"/>
      <c r="E435" s="201"/>
      <c r="F435" s="201"/>
      <c r="G435" s="201"/>
      <c r="H435" s="201"/>
      <c r="I435" s="201"/>
      <c r="J435" s="201"/>
      <c r="K435" s="201"/>
      <c r="L435" s="201"/>
      <c r="M435" s="201"/>
      <c r="N435" s="201"/>
      <c r="O435" s="201"/>
      <c r="P435" s="201"/>
      <c r="Q435" s="201"/>
      <c r="R435" s="201"/>
      <c r="S435" s="201"/>
      <c r="T435" s="201"/>
    </row>
    <row r="436" spans="2:20" s="187" customFormat="1" ht="18" customHeight="1">
      <c r="B436" s="201"/>
      <c r="C436" s="201"/>
      <c r="D436" s="201"/>
      <c r="E436" s="201"/>
      <c r="F436" s="201"/>
      <c r="G436" s="201"/>
      <c r="H436" s="201"/>
      <c r="I436" s="201"/>
      <c r="J436" s="201"/>
      <c r="K436" s="201"/>
      <c r="L436" s="201"/>
      <c r="M436" s="201"/>
      <c r="N436" s="201"/>
      <c r="O436" s="201"/>
      <c r="P436" s="201"/>
      <c r="Q436" s="201"/>
      <c r="R436" s="201"/>
      <c r="S436" s="201"/>
      <c r="T436" s="201"/>
    </row>
    <row r="437" spans="2:20" s="187" customFormat="1" ht="18" customHeight="1">
      <c r="B437" s="201"/>
      <c r="C437" s="201"/>
      <c r="D437" s="201"/>
      <c r="E437" s="201"/>
      <c r="F437" s="201"/>
      <c r="G437" s="201"/>
      <c r="H437" s="201"/>
      <c r="I437" s="201"/>
      <c r="J437" s="201"/>
      <c r="K437" s="201"/>
      <c r="L437" s="201"/>
      <c r="M437" s="201"/>
      <c r="N437" s="201"/>
      <c r="O437" s="201"/>
      <c r="P437" s="201"/>
      <c r="Q437" s="201"/>
      <c r="R437" s="201"/>
      <c r="S437" s="201"/>
      <c r="T437" s="201"/>
    </row>
    <row r="438" spans="2:20" s="187" customFormat="1" ht="18" customHeight="1">
      <c r="B438" s="201"/>
      <c r="C438" s="201"/>
      <c r="D438" s="201"/>
      <c r="E438" s="201"/>
      <c r="F438" s="201"/>
      <c r="G438" s="201"/>
      <c r="H438" s="201"/>
      <c r="I438" s="201"/>
      <c r="J438" s="201"/>
      <c r="K438" s="201"/>
      <c r="L438" s="201"/>
      <c r="M438" s="201"/>
      <c r="N438" s="201"/>
      <c r="O438" s="201"/>
      <c r="P438" s="201"/>
      <c r="Q438" s="201"/>
      <c r="R438" s="201"/>
      <c r="S438" s="201"/>
      <c r="T438" s="201"/>
    </row>
    <row r="439" spans="2:20" s="187" customFormat="1" ht="18" customHeight="1">
      <c r="B439" s="201"/>
      <c r="C439" s="201"/>
      <c r="D439" s="201"/>
      <c r="E439" s="201"/>
      <c r="F439" s="201"/>
      <c r="G439" s="201"/>
      <c r="H439" s="201"/>
      <c r="I439" s="201"/>
      <c r="J439" s="201"/>
      <c r="K439" s="201"/>
      <c r="L439" s="201"/>
      <c r="M439" s="201"/>
      <c r="N439" s="201"/>
      <c r="O439" s="201"/>
      <c r="P439" s="201"/>
      <c r="Q439" s="201"/>
      <c r="R439" s="201"/>
      <c r="S439" s="201"/>
      <c r="T439" s="201"/>
    </row>
    <row r="440" spans="2:20" s="187" customFormat="1" ht="18" customHeight="1">
      <c r="B440" s="201"/>
      <c r="C440" s="201"/>
      <c r="D440" s="201"/>
      <c r="E440" s="201"/>
      <c r="F440" s="201"/>
      <c r="G440" s="201"/>
      <c r="H440" s="201"/>
      <c r="I440" s="201"/>
      <c r="J440" s="201"/>
      <c r="K440" s="201"/>
      <c r="L440" s="201"/>
      <c r="M440" s="201"/>
      <c r="N440" s="201"/>
      <c r="O440" s="201"/>
      <c r="P440" s="201"/>
      <c r="Q440" s="201"/>
      <c r="R440" s="201"/>
      <c r="S440" s="201"/>
      <c r="T440" s="201"/>
    </row>
    <row r="441" spans="2:20" s="187" customFormat="1" ht="18" customHeight="1">
      <c r="B441" s="201"/>
      <c r="C441" s="201"/>
      <c r="D441" s="201"/>
      <c r="E441" s="201"/>
      <c r="F441" s="201"/>
      <c r="G441" s="201"/>
      <c r="H441" s="201"/>
      <c r="I441" s="201"/>
      <c r="J441" s="201"/>
      <c r="K441" s="201"/>
      <c r="L441" s="201"/>
      <c r="M441" s="201"/>
      <c r="N441" s="201"/>
      <c r="O441" s="201"/>
      <c r="P441" s="201"/>
      <c r="Q441" s="201"/>
      <c r="R441" s="201"/>
      <c r="S441" s="201"/>
      <c r="T441" s="201"/>
    </row>
    <row r="442" spans="2:20" s="187" customFormat="1" ht="18" customHeight="1">
      <c r="B442" s="201"/>
      <c r="C442" s="201"/>
      <c r="D442" s="201"/>
      <c r="E442" s="201"/>
      <c r="F442" s="201"/>
      <c r="G442" s="201"/>
      <c r="H442" s="201"/>
      <c r="I442" s="201"/>
      <c r="J442" s="201"/>
      <c r="K442" s="201"/>
      <c r="L442" s="201"/>
      <c r="M442" s="201"/>
      <c r="N442" s="201"/>
      <c r="O442" s="201"/>
      <c r="P442" s="201"/>
      <c r="Q442" s="201"/>
      <c r="R442" s="201"/>
      <c r="S442" s="201"/>
      <c r="T442" s="201"/>
    </row>
    <row r="443" spans="2:20" s="187" customFormat="1" ht="18" customHeight="1">
      <c r="B443" s="201"/>
      <c r="C443" s="201"/>
      <c r="D443" s="201"/>
      <c r="E443" s="201"/>
      <c r="F443" s="201"/>
      <c r="G443" s="201"/>
      <c r="H443" s="201"/>
      <c r="I443" s="201"/>
      <c r="J443" s="201"/>
      <c r="K443" s="201"/>
      <c r="L443" s="201"/>
      <c r="M443" s="201"/>
      <c r="N443" s="201"/>
      <c r="O443" s="201"/>
      <c r="P443" s="201"/>
      <c r="Q443" s="201"/>
      <c r="R443" s="201"/>
      <c r="S443" s="201"/>
      <c r="T443" s="201"/>
    </row>
    <row r="444" spans="2:20" s="187" customFormat="1" ht="18" customHeight="1">
      <c r="B444" s="201"/>
      <c r="C444" s="201"/>
      <c r="D444" s="201"/>
      <c r="E444" s="201"/>
      <c r="F444" s="201"/>
      <c r="G444" s="201"/>
      <c r="H444" s="201"/>
      <c r="I444" s="201"/>
      <c r="J444" s="201"/>
      <c r="K444" s="201"/>
      <c r="L444" s="201"/>
      <c r="M444" s="201"/>
      <c r="N444" s="201"/>
      <c r="O444" s="201"/>
      <c r="P444" s="201"/>
      <c r="Q444" s="201"/>
      <c r="R444" s="201"/>
      <c r="S444" s="201"/>
      <c r="T444" s="201"/>
    </row>
    <row r="445" spans="2:20" s="187" customFormat="1" ht="18" customHeight="1">
      <c r="B445" s="201"/>
      <c r="C445" s="201"/>
      <c r="D445" s="201"/>
      <c r="E445" s="201"/>
      <c r="F445" s="201"/>
      <c r="G445" s="201"/>
      <c r="H445" s="201"/>
      <c r="I445" s="201"/>
      <c r="J445" s="201"/>
      <c r="K445" s="201"/>
      <c r="L445" s="201"/>
      <c r="M445" s="201"/>
      <c r="N445" s="201"/>
      <c r="O445" s="201"/>
      <c r="P445" s="201"/>
      <c r="Q445" s="201"/>
      <c r="R445" s="201"/>
      <c r="S445" s="201"/>
      <c r="T445" s="201"/>
    </row>
    <row r="446" spans="2:20" s="187" customFormat="1" ht="18" customHeight="1">
      <c r="B446" s="201"/>
      <c r="C446" s="201"/>
      <c r="D446" s="201"/>
      <c r="E446" s="201"/>
      <c r="F446" s="201"/>
      <c r="G446" s="201"/>
      <c r="H446" s="201"/>
      <c r="I446" s="201"/>
      <c r="J446" s="201"/>
      <c r="K446" s="201"/>
      <c r="L446" s="201"/>
      <c r="M446" s="201"/>
      <c r="N446" s="201"/>
      <c r="O446" s="201"/>
      <c r="P446" s="201"/>
      <c r="Q446" s="201"/>
      <c r="R446" s="201"/>
      <c r="S446" s="201"/>
      <c r="T446" s="201"/>
    </row>
    <row r="447" spans="2:20" s="187" customFormat="1" ht="18" customHeight="1">
      <c r="B447" s="201"/>
      <c r="C447" s="201"/>
      <c r="D447" s="201"/>
      <c r="E447" s="201"/>
      <c r="F447" s="201"/>
      <c r="G447" s="201"/>
      <c r="H447" s="201"/>
      <c r="I447" s="201"/>
      <c r="J447" s="201"/>
      <c r="K447" s="201"/>
      <c r="L447" s="201"/>
      <c r="M447" s="201"/>
      <c r="N447" s="201"/>
      <c r="O447" s="201"/>
      <c r="P447" s="201"/>
      <c r="Q447" s="201"/>
      <c r="R447" s="201"/>
      <c r="S447" s="201"/>
      <c r="T447" s="201"/>
    </row>
    <row r="448" spans="2:20" s="187" customFormat="1" ht="18" customHeight="1">
      <c r="B448" s="201"/>
      <c r="C448" s="201"/>
      <c r="D448" s="201"/>
      <c r="E448" s="201"/>
      <c r="F448" s="201"/>
      <c r="G448" s="201"/>
      <c r="H448" s="201"/>
      <c r="I448" s="201"/>
      <c r="J448" s="201"/>
      <c r="K448" s="201"/>
      <c r="L448" s="201"/>
      <c r="M448" s="201"/>
      <c r="N448" s="201"/>
      <c r="O448" s="201"/>
      <c r="P448" s="201"/>
      <c r="Q448" s="201"/>
      <c r="R448" s="201"/>
      <c r="S448" s="201"/>
      <c r="T448" s="201"/>
    </row>
    <row r="449" spans="2:20" s="187" customFormat="1" ht="18" customHeight="1">
      <c r="B449" s="201"/>
      <c r="C449" s="201"/>
      <c r="D449" s="201"/>
      <c r="E449" s="201"/>
      <c r="F449" s="201"/>
      <c r="G449" s="201"/>
      <c r="H449" s="201"/>
      <c r="I449" s="201"/>
      <c r="J449" s="201"/>
      <c r="K449" s="201"/>
      <c r="L449" s="201"/>
      <c r="M449" s="201"/>
      <c r="N449" s="201"/>
      <c r="O449" s="201"/>
      <c r="P449" s="201"/>
      <c r="Q449" s="201"/>
      <c r="R449" s="201"/>
      <c r="S449" s="201"/>
      <c r="T449" s="201"/>
    </row>
    <row r="450" spans="2:20" s="187" customFormat="1" ht="18" customHeight="1">
      <c r="B450" s="201"/>
      <c r="C450" s="201"/>
      <c r="D450" s="201"/>
      <c r="E450" s="201"/>
      <c r="F450" s="201"/>
      <c r="G450" s="201"/>
      <c r="H450" s="201"/>
      <c r="I450" s="201"/>
      <c r="J450" s="201"/>
      <c r="K450" s="201"/>
      <c r="L450" s="201"/>
      <c r="M450" s="201"/>
      <c r="N450" s="201"/>
      <c r="O450" s="201"/>
      <c r="P450" s="201"/>
      <c r="Q450" s="201"/>
      <c r="R450" s="201"/>
      <c r="S450" s="201"/>
      <c r="T450" s="201"/>
    </row>
    <row r="451" spans="2:20" s="187" customFormat="1" ht="18" customHeight="1">
      <c r="B451" s="201"/>
      <c r="C451" s="201"/>
      <c r="D451" s="201"/>
      <c r="E451" s="201"/>
      <c r="F451" s="201"/>
      <c r="G451" s="201"/>
      <c r="H451" s="201"/>
      <c r="I451" s="201"/>
      <c r="J451" s="201"/>
      <c r="K451" s="201"/>
      <c r="L451" s="201"/>
      <c r="M451" s="201"/>
      <c r="N451" s="201"/>
      <c r="O451" s="201"/>
      <c r="P451" s="201"/>
      <c r="Q451" s="201"/>
      <c r="R451" s="201"/>
      <c r="S451" s="201"/>
      <c r="T451" s="201"/>
    </row>
    <row r="452" spans="2:20" s="187" customFormat="1" ht="18" customHeight="1">
      <c r="B452" s="201"/>
      <c r="C452" s="201"/>
      <c r="D452" s="201"/>
      <c r="E452" s="201"/>
      <c r="F452" s="201"/>
      <c r="G452" s="201"/>
      <c r="H452" s="201"/>
      <c r="I452" s="201"/>
      <c r="J452" s="201"/>
      <c r="K452" s="201"/>
      <c r="L452" s="201"/>
      <c r="M452" s="201"/>
      <c r="N452" s="201"/>
      <c r="O452" s="201"/>
      <c r="P452" s="201"/>
      <c r="Q452" s="201"/>
      <c r="R452" s="201"/>
      <c r="S452" s="201"/>
      <c r="T452" s="201"/>
    </row>
    <row r="453" spans="2:20" s="187" customFormat="1" ht="18" customHeight="1">
      <c r="B453" s="201"/>
      <c r="C453" s="201"/>
      <c r="D453" s="201"/>
      <c r="E453" s="201"/>
      <c r="F453" s="201"/>
      <c r="G453" s="201"/>
      <c r="H453" s="201"/>
      <c r="I453" s="201"/>
      <c r="J453" s="201"/>
      <c r="K453" s="201"/>
      <c r="L453" s="201"/>
      <c r="M453" s="201"/>
      <c r="N453" s="201"/>
      <c r="O453" s="201"/>
      <c r="P453" s="201"/>
      <c r="Q453" s="201"/>
      <c r="R453" s="201"/>
      <c r="S453" s="201"/>
      <c r="T453" s="201"/>
    </row>
    <row r="454" spans="2:20" s="187" customFormat="1" ht="18" customHeight="1">
      <c r="B454" s="201"/>
      <c r="C454" s="201"/>
      <c r="D454" s="201"/>
      <c r="E454" s="201"/>
      <c r="F454" s="201"/>
      <c r="G454" s="201"/>
      <c r="H454" s="201"/>
      <c r="I454" s="201"/>
      <c r="J454" s="201"/>
      <c r="K454" s="201"/>
      <c r="L454" s="201"/>
      <c r="M454" s="201"/>
      <c r="N454" s="201"/>
      <c r="O454" s="201"/>
      <c r="P454" s="201"/>
      <c r="Q454" s="201"/>
      <c r="R454" s="201"/>
      <c r="S454" s="201"/>
      <c r="T454" s="201"/>
    </row>
    <row r="455" spans="2:20" s="187" customFormat="1" ht="18" customHeight="1">
      <c r="B455" s="201"/>
      <c r="C455" s="201"/>
      <c r="D455" s="201"/>
      <c r="E455" s="201"/>
      <c r="F455" s="201"/>
      <c r="G455" s="201"/>
      <c r="H455" s="201"/>
      <c r="I455" s="201"/>
      <c r="J455" s="201"/>
      <c r="K455" s="201"/>
      <c r="L455" s="201"/>
      <c r="M455" s="201"/>
      <c r="N455" s="201"/>
      <c r="O455" s="201"/>
      <c r="P455" s="201"/>
      <c r="Q455" s="201"/>
      <c r="R455" s="201"/>
      <c r="S455" s="201"/>
      <c r="T455" s="201"/>
    </row>
    <row r="456" spans="2:20" s="187" customFormat="1" ht="18" customHeight="1">
      <c r="B456" s="201"/>
      <c r="C456" s="201"/>
      <c r="D456" s="201"/>
      <c r="E456" s="201"/>
      <c r="F456" s="201"/>
      <c r="G456" s="201"/>
      <c r="H456" s="201"/>
      <c r="I456" s="201"/>
      <c r="J456" s="201"/>
      <c r="K456" s="201"/>
      <c r="L456" s="201"/>
      <c r="M456" s="201"/>
      <c r="N456" s="201"/>
      <c r="O456" s="201"/>
      <c r="P456" s="201"/>
      <c r="Q456" s="201"/>
      <c r="R456" s="201"/>
      <c r="S456" s="201"/>
      <c r="T456" s="201"/>
    </row>
    <row r="457" spans="2:20" s="187" customFormat="1" ht="18" customHeight="1">
      <c r="B457" s="201"/>
      <c r="C457" s="201"/>
      <c r="D457" s="201"/>
      <c r="E457" s="201"/>
      <c r="F457" s="201"/>
      <c r="G457" s="201"/>
      <c r="H457" s="201"/>
      <c r="I457" s="201"/>
      <c r="J457" s="201"/>
      <c r="K457" s="201"/>
      <c r="L457" s="201"/>
      <c r="M457" s="201"/>
      <c r="N457" s="201"/>
      <c r="O457" s="201"/>
      <c r="P457" s="201"/>
      <c r="Q457" s="201"/>
      <c r="R457" s="201"/>
      <c r="S457" s="201"/>
      <c r="T457" s="201"/>
    </row>
    <row r="458" spans="2:20" s="187" customFormat="1" ht="18" customHeight="1">
      <c r="B458" s="201"/>
      <c r="C458" s="201"/>
      <c r="D458" s="201"/>
      <c r="E458" s="201"/>
      <c r="F458" s="201"/>
      <c r="G458" s="201"/>
      <c r="H458" s="201"/>
      <c r="I458" s="201"/>
      <c r="J458" s="201"/>
      <c r="K458" s="201"/>
      <c r="L458" s="201"/>
      <c r="M458" s="201"/>
      <c r="N458" s="201"/>
      <c r="O458" s="201"/>
      <c r="P458" s="201"/>
      <c r="Q458" s="201"/>
      <c r="R458" s="201"/>
      <c r="S458" s="201"/>
      <c r="T458" s="201"/>
    </row>
    <row r="459" spans="2:20" s="187" customFormat="1" ht="18" customHeight="1">
      <c r="B459" s="201"/>
      <c r="C459" s="201"/>
      <c r="D459" s="201"/>
      <c r="E459" s="201"/>
      <c r="F459" s="201"/>
      <c r="G459" s="201"/>
      <c r="H459" s="201"/>
      <c r="I459" s="201"/>
      <c r="J459" s="201"/>
      <c r="K459" s="201"/>
      <c r="L459" s="201"/>
      <c r="M459" s="201"/>
      <c r="N459" s="201"/>
      <c r="O459" s="201"/>
      <c r="P459" s="201"/>
      <c r="Q459" s="201"/>
      <c r="R459" s="201"/>
      <c r="S459" s="201"/>
      <c r="T459" s="201"/>
    </row>
    <row r="460" spans="2:20" s="187" customFormat="1" ht="18" customHeight="1">
      <c r="B460" s="201"/>
      <c r="C460" s="201"/>
      <c r="D460" s="201"/>
      <c r="E460" s="201"/>
      <c r="F460" s="201"/>
      <c r="G460" s="201"/>
      <c r="H460" s="201"/>
      <c r="I460" s="201"/>
      <c r="J460" s="201"/>
      <c r="K460" s="201"/>
      <c r="L460" s="201"/>
      <c r="M460" s="201"/>
      <c r="N460" s="201"/>
      <c r="O460" s="201"/>
      <c r="P460" s="201"/>
      <c r="Q460" s="201"/>
      <c r="R460" s="201"/>
      <c r="S460" s="201"/>
      <c r="T460" s="201"/>
    </row>
    <row r="461" spans="2:20" s="187" customFormat="1" ht="18" customHeight="1">
      <c r="B461" s="201"/>
      <c r="C461" s="201"/>
      <c r="D461" s="201"/>
      <c r="E461" s="201"/>
      <c r="F461" s="201"/>
      <c r="G461" s="201"/>
      <c r="H461" s="201"/>
      <c r="I461" s="201"/>
      <c r="J461" s="201"/>
      <c r="K461" s="201"/>
      <c r="L461" s="201"/>
      <c r="M461" s="201"/>
      <c r="N461" s="201"/>
      <c r="O461" s="201"/>
      <c r="P461" s="201"/>
      <c r="Q461" s="201"/>
      <c r="R461" s="201"/>
      <c r="S461" s="201"/>
      <c r="T461" s="201"/>
    </row>
    <row r="462" spans="2:20" s="187" customFormat="1" ht="18" customHeight="1">
      <c r="B462" s="201"/>
      <c r="C462" s="201"/>
      <c r="D462" s="201"/>
      <c r="E462" s="201"/>
      <c r="F462" s="201"/>
      <c r="G462" s="201"/>
      <c r="H462" s="201"/>
      <c r="I462" s="201"/>
      <c r="J462" s="201"/>
      <c r="K462" s="201"/>
      <c r="L462" s="201"/>
      <c r="M462" s="201"/>
      <c r="N462" s="201"/>
      <c r="O462" s="201"/>
      <c r="P462" s="201"/>
      <c r="Q462" s="201"/>
      <c r="R462" s="201"/>
      <c r="S462" s="201"/>
      <c r="T462" s="201"/>
    </row>
    <row r="463" spans="2:20" s="187" customFormat="1" ht="18" customHeight="1">
      <c r="B463" s="201"/>
      <c r="C463" s="201"/>
      <c r="D463" s="201"/>
      <c r="E463" s="201"/>
      <c r="F463" s="201"/>
      <c r="G463" s="201"/>
      <c r="H463" s="201"/>
      <c r="I463" s="201"/>
      <c r="J463" s="201"/>
      <c r="K463" s="201"/>
      <c r="L463" s="201"/>
      <c r="M463" s="201"/>
      <c r="N463" s="201"/>
      <c r="O463" s="201"/>
      <c r="P463" s="201"/>
      <c r="Q463" s="201"/>
      <c r="R463" s="201"/>
      <c r="S463" s="201"/>
      <c r="T463" s="201"/>
    </row>
    <row r="464" spans="2:20" s="187" customFormat="1" ht="18" customHeight="1">
      <c r="B464" s="201"/>
      <c r="C464" s="201"/>
      <c r="D464" s="201"/>
      <c r="E464" s="201"/>
      <c r="F464" s="201"/>
      <c r="G464" s="201"/>
      <c r="H464" s="201"/>
      <c r="I464" s="201"/>
      <c r="J464" s="201"/>
      <c r="K464" s="201"/>
      <c r="L464" s="201"/>
      <c r="M464" s="201"/>
      <c r="N464" s="201"/>
      <c r="O464" s="201"/>
      <c r="P464" s="201"/>
      <c r="Q464" s="201"/>
      <c r="R464" s="201"/>
      <c r="S464" s="201"/>
      <c r="T464" s="201"/>
    </row>
    <row r="465" spans="2:20" s="187" customFormat="1" ht="18" customHeight="1">
      <c r="B465" s="201"/>
      <c r="C465" s="201"/>
      <c r="D465" s="201"/>
      <c r="E465" s="201"/>
      <c r="F465" s="201"/>
      <c r="G465" s="201"/>
      <c r="H465" s="201"/>
      <c r="I465" s="201"/>
      <c r="J465" s="201"/>
      <c r="K465" s="201"/>
      <c r="L465" s="201"/>
      <c r="M465" s="201"/>
      <c r="N465" s="201"/>
      <c r="O465" s="201"/>
      <c r="P465" s="201"/>
      <c r="Q465" s="201"/>
      <c r="R465" s="201"/>
      <c r="S465" s="201"/>
      <c r="T465" s="201"/>
    </row>
    <row r="466" spans="2:20" s="187" customFormat="1" ht="18" customHeight="1">
      <c r="B466" s="201"/>
      <c r="C466" s="201"/>
      <c r="D466" s="201"/>
      <c r="E466" s="201"/>
      <c r="F466" s="201"/>
      <c r="G466" s="201"/>
      <c r="H466" s="201"/>
      <c r="I466" s="201"/>
      <c r="J466" s="201"/>
      <c r="K466" s="201"/>
      <c r="L466" s="201"/>
      <c r="M466" s="201"/>
      <c r="N466" s="201"/>
      <c r="O466" s="201"/>
      <c r="P466" s="201"/>
      <c r="Q466" s="201"/>
      <c r="R466" s="201"/>
      <c r="S466" s="201"/>
      <c r="T466" s="201"/>
    </row>
    <row r="467" spans="2:20" s="187" customFormat="1" ht="18" customHeight="1">
      <c r="B467" s="201"/>
      <c r="C467" s="201"/>
      <c r="D467" s="201"/>
      <c r="E467" s="201"/>
      <c r="F467" s="201"/>
      <c r="G467" s="201"/>
      <c r="H467" s="201"/>
      <c r="I467" s="201"/>
      <c r="J467" s="201"/>
      <c r="K467" s="201"/>
      <c r="L467" s="201"/>
      <c r="M467" s="201"/>
      <c r="N467" s="201"/>
      <c r="O467" s="201"/>
      <c r="P467" s="201"/>
      <c r="Q467" s="201"/>
      <c r="R467" s="201"/>
      <c r="S467" s="201"/>
      <c r="T467" s="201"/>
    </row>
    <row r="468" spans="2:20" s="187" customFormat="1" ht="18" customHeight="1">
      <c r="B468" s="201"/>
      <c r="C468" s="201"/>
      <c r="D468" s="201"/>
      <c r="E468" s="201"/>
      <c r="F468" s="201"/>
      <c r="G468" s="201"/>
      <c r="H468" s="201"/>
      <c r="I468" s="201"/>
      <c r="J468" s="201"/>
      <c r="K468" s="201"/>
      <c r="L468" s="201"/>
      <c r="M468" s="201"/>
      <c r="N468" s="201"/>
      <c r="O468" s="201"/>
      <c r="P468" s="201"/>
      <c r="Q468" s="201"/>
      <c r="R468" s="201"/>
      <c r="S468" s="201"/>
      <c r="T468" s="201"/>
    </row>
    <row r="469" spans="2:20" s="187" customFormat="1" ht="18" customHeight="1">
      <c r="B469" s="201"/>
      <c r="C469" s="201"/>
      <c r="D469" s="201"/>
      <c r="E469" s="201"/>
      <c r="F469" s="201"/>
      <c r="G469" s="201"/>
      <c r="H469" s="201"/>
      <c r="I469" s="201"/>
      <c r="J469" s="201"/>
      <c r="K469" s="201"/>
      <c r="L469" s="201"/>
      <c r="M469" s="201"/>
      <c r="N469" s="201"/>
      <c r="O469" s="201"/>
      <c r="P469" s="201"/>
      <c r="Q469" s="201"/>
      <c r="R469" s="201"/>
      <c r="S469" s="201"/>
      <c r="T469" s="201"/>
    </row>
    <row r="470" spans="2:20" s="187" customFormat="1" ht="18" customHeight="1">
      <c r="B470" s="201"/>
      <c r="C470" s="201"/>
      <c r="D470" s="201"/>
      <c r="E470" s="201"/>
      <c r="F470" s="201"/>
      <c r="G470" s="201"/>
      <c r="H470" s="201"/>
      <c r="I470" s="201"/>
      <c r="J470" s="201"/>
      <c r="K470" s="201"/>
      <c r="L470" s="201"/>
      <c r="M470" s="201"/>
      <c r="N470" s="201"/>
      <c r="O470" s="201"/>
      <c r="P470" s="201"/>
      <c r="Q470" s="201"/>
      <c r="R470" s="201"/>
      <c r="S470" s="201"/>
      <c r="T470" s="201"/>
    </row>
    <row r="471" spans="2:20" s="187" customFormat="1" ht="18" customHeight="1">
      <c r="B471" s="201"/>
      <c r="C471" s="201"/>
      <c r="D471" s="201"/>
      <c r="E471" s="201"/>
      <c r="F471" s="201"/>
      <c r="G471" s="201"/>
      <c r="H471" s="201"/>
      <c r="I471" s="201"/>
      <c r="J471" s="201"/>
      <c r="K471" s="201"/>
      <c r="L471" s="201"/>
      <c r="M471" s="201"/>
      <c r="N471" s="201"/>
      <c r="O471" s="201"/>
      <c r="P471" s="201"/>
      <c r="Q471" s="201"/>
      <c r="R471" s="201"/>
      <c r="S471" s="201"/>
      <c r="T471" s="201"/>
    </row>
    <row r="472" spans="2:20" s="187" customFormat="1" ht="18" customHeight="1">
      <c r="B472" s="201"/>
      <c r="C472" s="201"/>
      <c r="D472" s="201"/>
      <c r="E472" s="201"/>
      <c r="F472" s="201"/>
      <c r="G472" s="201"/>
      <c r="H472" s="201"/>
      <c r="I472" s="201"/>
      <c r="J472" s="201"/>
      <c r="K472" s="201"/>
      <c r="L472" s="201"/>
      <c r="M472" s="201"/>
      <c r="N472" s="201"/>
      <c r="O472" s="201"/>
      <c r="P472" s="201"/>
      <c r="Q472" s="201"/>
      <c r="R472" s="201"/>
      <c r="S472" s="201"/>
      <c r="T472" s="201"/>
    </row>
    <row r="473" spans="2:20" s="187" customFormat="1" ht="18" customHeight="1">
      <c r="B473" s="201"/>
      <c r="C473" s="201"/>
      <c r="D473" s="201"/>
      <c r="E473" s="201"/>
      <c r="F473" s="201"/>
      <c r="G473" s="201"/>
      <c r="H473" s="201"/>
      <c r="I473" s="201"/>
      <c r="J473" s="201"/>
      <c r="K473" s="201"/>
      <c r="L473" s="201"/>
      <c r="M473" s="201"/>
      <c r="N473" s="201"/>
      <c r="O473" s="201"/>
      <c r="P473" s="201"/>
      <c r="Q473" s="201"/>
      <c r="R473" s="201"/>
      <c r="S473" s="201"/>
      <c r="T473" s="201"/>
    </row>
    <row r="474" spans="2:20" s="187" customFormat="1" ht="18" customHeight="1">
      <c r="B474" s="201"/>
      <c r="C474" s="201"/>
      <c r="D474" s="201"/>
      <c r="E474" s="201"/>
      <c r="F474" s="201"/>
      <c r="G474" s="201"/>
      <c r="H474" s="201"/>
      <c r="I474" s="201"/>
      <c r="J474" s="201"/>
      <c r="K474" s="201"/>
      <c r="L474" s="201"/>
      <c r="M474" s="201"/>
      <c r="N474" s="201"/>
      <c r="O474" s="201"/>
      <c r="P474" s="201"/>
      <c r="Q474" s="201"/>
      <c r="R474" s="201"/>
      <c r="S474" s="201"/>
      <c r="T474" s="201"/>
    </row>
    <row r="475" spans="2:20" s="187" customFormat="1" ht="18" customHeight="1">
      <c r="B475" s="201"/>
      <c r="C475" s="201"/>
      <c r="D475" s="201"/>
      <c r="E475" s="201"/>
      <c r="F475" s="201"/>
      <c r="G475" s="201"/>
      <c r="H475" s="201"/>
      <c r="I475" s="201"/>
      <c r="J475" s="201"/>
      <c r="K475" s="201"/>
      <c r="L475" s="201"/>
      <c r="M475" s="201"/>
      <c r="N475" s="201"/>
      <c r="O475" s="201"/>
      <c r="P475" s="201"/>
      <c r="Q475" s="201"/>
      <c r="R475" s="201"/>
      <c r="S475" s="201"/>
      <c r="T475" s="201"/>
    </row>
    <row r="476" spans="2:20" s="187" customFormat="1" ht="18" customHeight="1">
      <c r="B476" s="201"/>
      <c r="C476" s="201"/>
      <c r="D476" s="201"/>
      <c r="E476" s="201"/>
      <c r="F476" s="201"/>
      <c r="G476" s="201"/>
      <c r="H476" s="201"/>
      <c r="I476" s="201"/>
      <c r="J476" s="201"/>
      <c r="K476" s="201"/>
      <c r="L476" s="201"/>
      <c r="M476" s="201"/>
      <c r="N476" s="201"/>
      <c r="O476" s="201"/>
      <c r="P476" s="201"/>
      <c r="Q476" s="201"/>
      <c r="R476" s="201"/>
      <c r="S476" s="201"/>
      <c r="T476" s="201"/>
    </row>
    <row r="477" spans="2:20" s="187" customFormat="1" ht="18" customHeight="1">
      <c r="B477" s="201"/>
      <c r="C477" s="201"/>
      <c r="D477" s="201"/>
      <c r="E477" s="201"/>
      <c r="F477" s="201"/>
      <c r="G477" s="201"/>
      <c r="H477" s="201"/>
      <c r="I477" s="201"/>
      <c r="J477" s="201"/>
      <c r="K477" s="201"/>
      <c r="L477" s="201"/>
      <c r="M477" s="201"/>
      <c r="N477" s="201"/>
      <c r="O477" s="201"/>
      <c r="P477" s="201"/>
      <c r="Q477" s="201"/>
      <c r="R477" s="201"/>
      <c r="S477" s="201"/>
      <c r="T477" s="201"/>
    </row>
    <row r="478" spans="2:20" s="187" customFormat="1" ht="18" customHeight="1">
      <c r="B478" s="201"/>
      <c r="C478" s="201"/>
      <c r="D478" s="201"/>
      <c r="E478" s="201"/>
      <c r="F478" s="201"/>
      <c r="G478" s="201"/>
      <c r="H478" s="201"/>
      <c r="I478" s="201"/>
      <c r="J478" s="201"/>
      <c r="K478" s="201"/>
      <c r="L478" s="201"/>
      <c r="M478" s="201"/>
      <c r="N478" s="201"/>
      <c r="O478" s="201"/>
      <c r="P478" s="201"/>
      <c r="Q478" s="201"/>
      <c r="R478" s="201"/>
      <c r="S478" s="201"/>
      <c r="T478" s="201"/>
    </row>
    <row r="479" spans="2:20" s="187" customFormat="1" ht="18" customHeight="1">
      <c r="B479" s="201"/>
      <c r="C479" s="201"/>
      <c r="D479" s="201"/>
      <c r="E479" s="201"/>
      <c r="F479" s="201"/>
      <c r="G479" s="201"/>
      <c r="H479" s="201"/>
      <c r="I479" s="201"/>
      <c r="J479" s="201"/>
      <c r="K479" s="201"/>
      <c r="L479" s="201"/>
      <c r="M479" s="201"/>
      <c r="N479" s="201"/>
      <c r="O479" s="201"/>
      <c r="P479" s="201"/>
      <c r="Q479" s="201"/>
      <c r="R479" s="201"/>
      <c r="S479" s="201"/>
      <c r="T479" s="201"/>
    </row>
    <row r="480" spans="2:20" s="187" customFormat="1" ht="18" customHeight="1">
      <c r="B480" s="201"/>
      <c r="C480" s="201"/>
      <c r="D480" s="201"/>
      <c r="E480" s="201"/>
      <c r="F480" s="201"/>
      <c r="G480" s="201"/>
      <c r="H480" s="201"/>
      <c r="I480" s="201"/>
      <c r="J480" s="201"/>
      <c r="K480" s="201"/>
      <c r="L480" s="201"/>
      <c r="M480" s="201"/>
      <c r="N480" s="201"/>
      <c r="O480" s="201"/>
      <c r="P480" s="201"/>
      <c r="Q480" s="201"/>
      <c r="R480" s="201"/>
      <c r="S480" s="201"/>
      <c r="T480" s="201"/>
    </row>
    <row r="481" spans="2:20" s="187" customFormat="1" ht="18" customHeight="1">
      <c r="B481" s="201"/>
      <c r="C481" s="201"/>
      <c r="D481" s="201"/>
      <c r="E481" s="201"/>
      <c r="F481" s="201"/>
      <c r="G481" s="201"/>
      <c r="H481" s="201"/>
      <c r="I481" s="201"/>
      <c r="J481" s="201"/>
      <c r="K481" s="201"/>
      <c r="L481" s="201"/>
      <c r="M481" s="201"/>
      <c r="N481" s="201"/>
      <c r="O481" s="201"/>
      <c r="P481" s="201"/>
      <c r="Q481" s="201"/>
      <c r="R481" s="201"/>
      <c r="S481" s="201"/>
      <c r="T481" s="201"/>
    </row>
    <row r="482" spans="2:20" s="187" customFormat="1" ht="18" customHeight="1">
      <c r="B482" s="201"/>
      <c r="C482" s="201"/>
      <c r="D482" s="201"/>
      <c r="E482" s="201"/>
      <c r="F482" s="201"/>
      <c r="G482" s="201"/>
      <c r="H482" s="201"/>
      <c r="I482" s="201"/>
      <c r="J482" s="201"/>
      <c r="K482" s="201"/>
      <c r="L482" s="201"/>
      <c r="M482" s="201"/>
      <c r="N482" s="201"/>
      <c r="O482" s="201"/>
      <c r="P482" s="201"/>
      <c r="Q482" s="201"/>
      <c r="R482" s="201"/>
      <c r="S482" s="201"/>
      <c r="T482" s="201"/>
    </row>
    <row r="483" spans="2:20" s="187" customFormat="1" ht="18" customHeight="1">
      <c r="B483" s="201"/>
      <c r="C483" s="201"/>
      <c r="D483" s="201"/>
      <c r="E483" s="201"/>
      <c r="F483" s="201"/>
      <c r="G483" s="201"/>
      <c r="H483" s="201"/>
      <c r="I483" s="201"/>
      <c r="J483" s="201"/>
      <c r="K483" s="201"/>
      <c r="L483" s="201"/>
      <c r="M483" s="201"/>
      <c r="N483" s="201"/>
      <c r="O483" s="201"/>
      <c r="P483" s="201"/>
      <c r="Q483" s="201"/>
      <c r="R483" s="201"/>
      <c r="S483" s="201"/>
      <c r="T483" s="201"/>
    </row>
    <row r="484" spans="2:20" s="187" customFormat="1" ht="18" customHeight="1">
      <c r="B484" s="201"/>
      <c r="C484" s="201"/>
      <c r="D484" s="201"/>
      <c r="E484" s="201"/>
      <c r="F484" s="201"/>
      <c r="G484" s="201"/>
      <c r="H484" s="201"/>
      <c r="I484" s="201"/>
      <c r="J484" s="201"/>
      <c r="K484" s="201"/>
      <c r="L484" s="201"/>
      <c r="M484" s="201"/>
      <c r="N484" s="201"/>
      <c r="O484" s="201"/>
      <c r="P484" s="201"/>
      <c r="Q484" s="201"/>
      <c r="R484" s="201"/>
      <c r="S484" s="201"/>
      <c r="T484" s="201"/>
    </row>
    <row r="485" spans="2:20" s="187" customFormat="1" ht="18" customHeight="1">
      <c r="B485" s="201"/>
      <c r="C485" s="201"/>
      <c r="D485" s="201"/>
      <c r="E485" s="201"/>
      <c r="F485" s="201"/>
      <c r="G485" s="201"/>
      <c r="H485" s="201"/>
      <c r="I485" s="201"/>
      <c r="J485" s="201"/>
      <c r="K485" s="201"/>
      <c r="L485" s="201"/>
      <c r="M485" s="201"/>
      <c r="N485" s="201"/>
      <c r="O485" s="201"/>
      <c r="P485" s="201"/>
      <c r="Q485" s="201"/>
      <c r="R485" s="201"/>
      <c r="S485" s="201"/>
      <c r="T485" s="201"/>
    </row>
    <row r="486" spans="2:20" s="187" customFormat="1" ht="18" customHeight="1">
      <c r="B486" s="201"/>
      <c r="C486" s="201"/>
      <c r="D486" s="201"/>
      <c r="E486" s="201"/>
      <c r="F486" s="201"/>
      <c r="G486" s="201"/>
      <c r="H486" s="201"/>
      <c r="I486" s="201"/>
      <c r="J486" s="201"/>
      <c r="K486" s="201"/>
      <c r="L486" s="201"/>
      <c r="M486" s="201"/>
      <c r="N486" s="201"/>
      <c r="O486" s="201"/>
      <c r="P486" s="201"/>
      <c r="Q486" s="201"/>
      <c r="R486" s="201"/>
      <c r="S486" s="201"/>
      <c r="T486" s="201"/>
    </row>
    <row r="487" spans="2:20" s="187" customFormat="1" ht="18" customHeight="1">
      <c r="B487" s="201"/>
      <c r="C487" s="201"/>
      <c r="D487" s="201"/>
      <c r="E487" s="201"/>
      <c r="F487" s="201"/>
      <c r="G487" s="201"/>
      <c r="H487" s="201"/>
      <c r="I487" s="201"/>
      <c r="J487" s="201"/>
      <c r="K487" s="201"/>
      <c r="L487" s="201"/>
      <c r="M487" s="201"/>
      <c r="N487" s="201"/>
      <c r="O487" s="201"/>
      <c r="P487" s="201"/>
      <c r="Q487" s="201"/>
      <c r="R487" s="201"/>
      <c r="S487" s="201"/>
      <c r="T487" s="201"/>
    </row>
    <row r="488" spans="2:20" s="187" customFormat="1" ht="18" customHeight="1">
      <c r="B488" s="201"/>
      <c r="C488" s="201"/>
      <c r="D488" s="201"/>
      <c r="E488" s="201"/>
      <c r="F488" s="201"/>
      <c r="G488" s="201"/>
      <c r="H488" s="201"/>
      <c r="I488" s="201"/>
      <c r="J488" s="201"/>
      <c r="K488" s="201"/>
      <c r="L488" s="201"/>
      <c r="M488" s="201"/>
      <c r="N488" s="201"/>
      <c r="O488" s="201"/>
      <c r="P488" s="201"/>
      <c r="Q488" s="201"/>
      <c r="R488" s="201"/>
      <c r="S488" s="201"/>
      <c r="T488" s="201"/>
    </row>
    <row r="489" spans="2:20" s="187" customFormat="1" ht="18" customHeight="1">
      <c r="B489" s="201"/>
      <c r="C489" s="201"/>
      <c r="D489" s="201"/>
      <c r="E489" s="201"/>
      <c r="F489" s="201"/>
      <c r="G489" s="201"/>
      <c r="H489" s="201"/>
      <c r="I489" s="201"/>
      <c r="J489" s="201"/>
      <c r="K489" s="201"/>
      <c r="L489" s="201"/>
      <c r="M489" s="201"/>
      <c r="N489" s="201"/>
      <c r="O489" s="201"/>
      <c r="P489" s="201"/>
      <c r="Q489" s="201"/>
      <c r="R489" s="201"/>
      <c r="S489" s="201"/>
      <c r="T489" s="201"/>
    </row>
    <row r="490" spans="2:20" s="187" customFormat="1" ht="18" customHeight="1">
      <c r="B490" s="201"/>
      <c r="C490" s="201"/>
      <c r="D490" s="201"/>
      <c r="E490" s="201"/>
      <c r="F490" s="201"/>
      <c r="G490" s="201"/>
      <c r="H490" s="201"/>
      <c r="I490" s="201"/>
      <c r="J490" s="201"/>
      <c r="K490" s="201"/>
      <c r="L490" s="201"/>
      <c r="M490" s="201"/>
      <c r="N490" s="201"/>
      <c r="O490" s="201"/>
      <c r="P490" s="201"/>
      <c r="Q490" s="201"/>
      <c r="R490" s="201"/>
      <c r="S490" s="201"/>
      <c r="T490" s="201"/>
    </row>
    <row r="491" spans="2:20" s="187" customFormat="1" ht="18" customHeight="1">
      <c r="B491" s="201"/>
      <c r="C491" s="201"/>
      <c r="D491" s="201"/>
      <c r="E491" s="201"/>
      <c r="F491" s="201"/>
      <c r="G491" s="201"/>
      <c r="H491" s="201"/>
      <c r="I491" s="201"/>
      <c r="J491" s="201"/>
      <c r="K491" s="201"/>
      <c r="L491" s="201"/>
      <c r="M491" s="201"/>
      <c r="N491" s="201"/>
      <c r="O491" s="201"/>
      <c r="P491" s="201"/>
      <c r="Q491" s="201"/>
      <c r="R491" s="201"/>
      <c r="S491" s="201"/>
      <c r="T491" s="201"/>
    </row>
    <row r="492" spans="2:20" s="187" customFormat="1" ht="18" customHeight="1">
      <c r="B492" s="201"/>
      <c r="C492" s="201"/>
      <c r="D492" s="201"/>
      <c r="E492" s="201"/>
      <c r="F492" s="201"/>
      <c r="G492" s="201"/>
      <c r="H492" s="201"/>
      <c r="I492" s="201"/>
      <c r="J492" s="201"/>
      <c r="K492" s="201"/>
      <c r="L492" s="201"/>
      <c r="M492" s="201"/>
      <c r="N492" s="201"/>
      <c r="O492" s="201"/>
      <c r="P492" s="201"/>
      <c r="Q492" s="201"/>
      <c r="R492" s="201"/>
      <c r="S492" s="201"/>
      <c r="T492" s="201"/>
    </row>
    <row r="493" spans="2:20" s="187" customFormat="1" ht="18" customHeight="1">
      <c r="B493" s="201"/>
      <c r="C493" s="201"/>
      <c r="D493" s="201"/>
      <c r="E493" s="201"/>
      <c r="F493" s="201"/>
      <c r="G493" s="201"/>
      <c r="H493" s="201"/>
      <c r="I493" s="201"/>
      <c r="J493" s="201"/>
      <c r="K493" s="201"/>
      <c r="L493" s="201"/>
      <c r="M493" s="201"/>
      <c r="N493" s="201"/>
      <c r="O493" s="201"/>
      <c r="P493" s="201"/>
      <c r="Q493" s="201"/>
      <c r="R493" s="201"/>
      <c r="S493" s="201"/>
      <c r="T493" s="201"/>
    </row>
    <row r="494" spans="2:20" s="187" customFormat="1" ht="18" customHeight="1">
      <c r="B494" s="201"/>
      <c r="C494" s="201"/>
      <c r="D494" s="201"/>
      <c r="E494" s="201"/>
      <c r="F494" s="201"/>
      <c r="G494" s="201"/>
      <c r="H494" s="201"/>
      <c r="I494" s="201"/>
      <c r="J494" s="201"/>
      <c r="K494" s="201"/>
      <c r="L494" s="201"/>
      <c r="M494" s="201"/>
      <c r="N494" s="201"/>
      <c r="O494" s="201"/>
      <c r="P494" s="201"/>
      <c r="Q494" s="201"/>
      <c r="R494" s="201"/>
      <c r="S494" s="201"/>
      <c r="T494" s="201"/>
    </row>
    <row r="495" spans="2:20" s="187" customFormat="1" ht="18" customHeight="1">
      <c r="B495" s="201"/>
      <c r="C495" s="201"/>
      <c r="D495" s="201"/>
      <c r="E495" s="201"/>
      <c r="F495" s="201"/>
      <c r="G495" s="201"/>
      <c r="H495" s="201"/>
      <c r="I495" s="201"/>
      <c r="J495" s="201"/>
      <c r="K495" s="201"/>
      <c r="L495" s="201"/>
      <c r="M495" s="201"/>
      <c r="N495" s="201"/>
      <c r="O495" s="201"/>
      <c r="P495" s="201"/>
      <c r="Q495" s="201"/>
      <c r="R495" s="201"/>
      <c r="S495" s="201"/>
      <c r="T495" s="201"/>
    </row>
    <row r="496" spans="2:20" s="187" customFormat="1" ht="18" customHeight="1">
      <c r="B496" s="201"/>
      <c r="C496" s="201"/>
      <c r="D496" s="201"/>
      <c r="E496" s="201"/>
      <c r="F496" s="201"/>
      <c r="G496" s="201"/>
      <c r="H496" s="201"/>
      <c r="I496" s="201"/>
      <c r="J496" s="201"/>
      <c r="K496" s="201"/>
      <c r="L496" s="201"/>
      <c r="M496" s="201"/>
      <c r="N496" s="201"/>
      <c r="O496" s="201"/>
      <c r="P496" s="201"/>
      <c r="Q496" s="201"/>
      <c r="R496" s="201"/>
      <c r="S496" s="201"/>
      <c r="T496" s="201"/>
    </row>
    <row r="497" spans="2:20" s="187" customFormat="1" ht="18" customHeight="1">
      <c r="B497" s="201"/>
      <c r="C497" s="201"/>
      <c r="D497" s="201"/>
      <c r="E497" s="201"/>
      <c r="F497" s="201"/>
      <c r="G497" s="201"/>
      <c r="H497" s="201"/>
      <c r="I497" s="201"/>
      <c r="J497" s="201"/>
      <c r="K497" s="201"/>
      <c r="L497" s="201"/>
      <c r="M497" s="201"/>
      <c r="N497" s="201"/>
      <c r="O497" s="201"/>
      <c r="P497" s="201"/>
      <c r="Q497" s="201"/>
      <c r="R497" s="201"/>
      <c r="S497" s="201"/>
      <c r="T497" s="201"/>
    </row>
    <row r="498" spans="2:20" s="187" customFormat="1" ht="18" customHeight="1">
      <c r="B498" s="201"/>
      <c r="C498" s="201"/>
      <c r="D498" s="201"/>
      <c r="E498" s="201"/>
      <c r="F498" s="201"/>
      <c r="G498" s="201"/>
      <c r="H498" s="201"/>
      <c r="I498" s="201"/>
      <c r="J498" s="201"/>
      <c r="K498" s="201"/>
      <c r="L498" s="201"/>
      <c r="M498" s="201"/>
      <c r="N498" s="201"/>
      <c r="O498" s="201"/>
      <c r="P498" s="201"/>
      <c r="Q498" s="201"/>
      <c r="R498" s="201"/>
      <c r="S498" s="201"/>
      <c r="T498" s="201"/>
    </row>
    <row r="499" spans="2:20" s="187" customFormat="1" ht="18" customHeight="1">
      <c r="B499" s="201"/>
      <c r="C499" s="201"/>
      <c r="D499" s="201"/>
      <c r="E499" s="201"/>
      <c r="F499" s="201"/>
      <c r="G499" s="201"/>
      <c r="H499" s="201"/>
      <c r="I499" s="201"/>
      <c r="J499" s="201"/>
      <c r="K499" s="201"/>
      <c r="L499" s="201"/>
      <c r="M499" s="201"/>
      <c r="N499" s="201"/>
      <c r="O499" s="201"/>
      <c r="P499" s="201"/>
      <c r="Q499" s="201"/>
      <c r="R499" s="201"/>
      <c r="S499" s="201"/>
      <c r="T499" s="201"/>
    </row>
    <row r="500" spans="2:20" s="187" customFormat="1" ht="18" customHeight="1">
      <c r="B500" s="201"/>
      <c r="C500" s="201"/>
      <c r="D500" s="201"/>
      <c r="E500" s="201"/>
      <c r="F500" s="201"/>
      <c r="G500" s="201"/>
      <c r="H500" s="201"/>
      <c r="I500" s="201"/>
      <c r="J500" s="201"/>
      <c r="K500" s="201"/>
      <c r="L500" s="201"/>
      <c r="M500" s="201"/>
      <c r="N500" s="201"/>
      <c r="O500" s="201"/>
      <c r="P500" s="201"/>
      <c r="Q500" s="201"/>
      <c r="R500" s="201"/>
      <c r="S500" s="201"/>
      <c r="T500" s="201"/>
    </row>
    <row r="501" spans="2:20" s="187" customFormat="1" ht="18" customHeight="1">
      <c r="B501" s="201"/>
      <c r="C501" s="201"/>
      <c r="D501" s="201"/>
      <c r="E501" s="201"/>
      <c r="F501" s="201"/>
      <c r="G501" s="201"/>
      <c r="H501" s="201"/>
      <c r="I501" s="201"/>
      <c r="J501" s="201"/>
      <c r="K501" s="201"/>
      <c r="L501" s="201"/>
      <c r="M501" s="201"/>
      <c r="N501" s="201"/>
      <c r="O501" s="201"/>
      <c r="P501" s="201"/>
      <c r="Q501" s="201"/>
      <c r="R501" s="201"/>
      <c r="S501" s="201"/>
      <c r="T501" s="201"/>
    </row>
    <row r="502" spans="2:20" s="187" customFormat="1" ht="18" customHeight="1">
      <c r="B502" s="201"/>
      <c r="C502" s="201"/>
      <c r="D502" s="201"/>
      <c r="E502" s="201"/>
      <c r="F502" s="201"/>
      <c r="G502" s="201"/>
      <c r="H502" s="201"/>
      <c r="I502" s="201"/>
      <c r="J502" s="201"/>
      <c r="K502" s="201"/>
      <c r="L502" s="201"/>
      <c r="M502" s="201"/>
      <c r="N502" s="201"/>
      <c r="O502" s="201"/>
      <c r="P502" s="201"/>
      <c r="Q502" s="201"/>
      <c r="R502" s="201"/>
      <c r="S502" s="201"/>
      <c r="T502" s="201"/>
    </row>
    <row r="503" spans="2:20" s="187" customFormat="1" ht="18" customHeight="1">
      <c r="B503" s="201"/>
      <c r="C503" s="201"/>
      <c r="D503" s="201"/>
      <c r="E503" s="201"/>
      <c r="F503" s="201"/>
      <c r="G503" s="201"/>
      <c r="H503" s="201"/>
      <c r="I503" s="201"/>
      <c r="J503" s="201"/>
      <c r="K503" s="201"/>
      <c r="L503" s="201"/>
      <c r="M503" s="201"/>
      <c r="N503" s="201"/>
      <c r="O503" s="201"/>
      <c r="P503" s="201"/>
      <c r="Q503" s="201"/>
      <c r="R503" s="201"/>
      <c r="S503" s="201"/>
      <c r="T503" s="201"/>
    </row>
    <row r="504" spans="2:20" s="187" customFormat="1" ht="18" customHeight="1">
      <c r="B504" s="201"/>
      <c r="C504" s="201"/>
      <c r="D504" s="201"/>
      <c r="E504" s="201"/>
      <c r="F504" s="201"/>
      <c r="G504" s="201"/>
      <c r="H504" s="201"/>
      <c r="I504" s="201"/>
      <c r="J504" s="201"/>
      <c r="K504" s="201"/>
      <c r="L504" s="201"/>
      <c r="M504" s="201"/>
      <c r="N504" s="201"/>
      <c r="O504" s="201"/>
      <c r="P504" s="201"/>
      <c r="Q504" s="201"/>
      <c r="R504" s="201"/>
      <c r="S504" s="201"/>
      <c r="T504" s="201"/>
    </row>
    <row r="505" spans="2:20" s="187" customFormat="1" ht="18" customHeight="1">
      <c r="B505" s="201"/>
      <c r="C505" s="201"/>
      <c r="D505" s="201"/>
      <c r="E505" s="201"/>
      <c r="F505" s="201"/>
      <c r="G505" s="201"/>
      <c r="H505" s="201"/>
      <c r="I505" s="201"/>
      <c r="J505" s="201"/>
      <c r="K505" s="201"/>
      <c r="L505" s="201"/>
      <c r="M505" s="201"/>
      <c r="N505" s="201"/>
      <c r="O505" s="201"/>
      <c r="P505" s="201"/>
      <c r="Q505" s="201"/>
      <c r="R505" s="201"/>
      <c r="S505" s="201"/>
      <c r="T505" s="201"/>
    </row>
    <row r="506" spans="2:20" s="187" customFormat="1" ht="18" customHeight="1">
      <c r="B506" s="201"/>
      <c r="C506" s="201"/>
      <c r="D506" s="201"/>
      <c r="E506" s="201"/>
      <c r="F506" s="201"/>
      <c r="G506" s="201"/>
      <c r="H506" s="201"/>
      <c r="I506" s="201"/>
      <c r="J506" s="201"/>
      <c r="K506" s="201"/>
      <c r="L506" s="201"/>
      <c r="M506" s="201"/>
      <c r="N506" s="201"/>
      <c r="O506" s="201"/>
      <c r="P506" s="201"/>
      <c r="Q506" s="201"/>
      <c r="R506" s="201"/>
      <c r="S506" s="201"/>
      <c r="T506" s="201"/>
    </row>
    <row r="507" spans="2:20" s="187" customFormat="1" ht="18" customHeight="1">
      <c r="B507" s="201"/>
      <c r="C507" s="201"/>
      <c r="D507" s="201"/>
      <c r="E507" s="201"/>
      <c r="F507" s="201"/>
      <c r="G507" s="201"/>
      <c r="H507" s="201"/>
      <c r="I507" s="201"/>
      <c r="J507" s="201"/>
      <c r="K507" s="201"/>
      <c r="L507" s="201"/>
      <c r="M507" s="201"/>
      <c r="N507" s="201"/>
      <c r="O507" s="201"/>
      <c r="P507" s="201"/>
      <c r="Q507" s="201"/>
      <c r="R507" s="201"/>
      <c r="S507" s="201"/>
      <c r="T507" s="201"/>
    </row>
    <row r="508" spans="2:20" s="187" customFormat="1" ht="18" customHeight="1">
      <c r="B508" s="201"/>
      <c r="C508" s="201"/>
      <c r="D508" s="201"/>
      <c r="E508" s="201"/>
      <c r="F508" s="201"/>
      <c r="G508" s="201"/>
      <c r="H508" s="201"/>
      <c r="I508" s="201"/>
      <c r="J508" s="201"/>
      <c r="K508" s="201"/>
      <c r="L508" s="201"/>
      <c r="M508" s="201"/>
      <c r="N508" s="201"/>
      <c r="O508" s="201"/>
      <c r="P508" s="201"/>
      <c r="Q508" s="201"/>
      <c r="R508" s="201"/>
      <c r="S508" s="201"/>
      <c r="T508" s="201"/>
    </row>
    <row r="509" spans="2:20" s="187" customFormat="1" ht="18" customHeight="1">
      <c r="B509" s="201"/>
      <c r="C509" s="201"/>
      <c r="D509" s="201"/>
      <c r="E509" s="201"/>
      <c r="F509" s="201"/>
      <c r="G509" s="201"/>
      <c r="H509" s="201"/>
      <c r="I509" s="201"/>
      <c r="J509" s="201"/>
      <c r="K509" s="201"/>
      <c r="L509" s="201"/>
      <c r="M509" s="201"/>
      <c r="N509" s="201"/>
      <c r="O509" s="201"/>
      <c r="P509" s="201"/>
      <c r="Q509" s="201"/>
      <c r="R509" s="201"/>
      <c r="S509" s="201"/>
      <c r="T509" s="201"/>
    </row>
    <row r="510" spans="2:20" s="187" customFormat="1" ht="18" customHeight="1">
      <c r="B510" s="201"/>
      <c r="C510" s="201"/>
      <c r="D510" s="201"/>
      <c r="E510" s="201"/>
      <c r="F510" s="201"/>
      <c r="G510" s="201"/>
      <c r="H510" s="201"/>
      <c r="I510" s="201"/>
      <c r="J510" s="201"/>
      <c r="K510" s="201"/>
      <c r="L510" s="201"/>
      <c r="M510" s="201"/>
      <c r="N510" s="201"/>
      <c r="O510" s="201"/>
      <c r="P510" s="201"/>
      <c r="Q510" s="201"/>
      <c r="R510" s="201"/>
      <c r="S510" s="201"/>
      <c r="T510" s="201"/>
    </row>
    <row r="511" spans="2:20" s="187" customFormat="1" ht="18" customHeight="1">
      <c r="B511" s="201"/>
      <c r="C511" s="201"/>
      <c r="D511" s="201"/>
      <c r="E511" s="201"/>
      <c r="F511" s="201"/>
      <c r="G511" s="201"/>
      <c r="H511" s="201"/>
      <c r="I511" s="201"/>
      <c r="J511" s="201"/>
      <c r="K511" s="201"/>
      <c r="L511" s="201"/>
      <c r="M511" s="201"/>
      <c r="N511" s="201"/>
      <c r="O511" s="201"/>
      <c r="P511" s="201"/>
      <c r="Q511" s="201"/>
      <c r="R511" s="201"/>
      <c r="S511" s="201"/>
      <c r="T511" s="201"/>
    </row>
    <row r="512" spans="2:20" s="187" customFormat="1" ht="18" customHeight="1">
      <c r="B512" s="201"/>
      <c r="C512" s="201"/>
      <c r="D512" s="201"/>
      <c r="E512" s="201"/>
      <c r="F512" s="201"/>
      <c r="G512" s="201"/>
      <c r="H512" s="201"/>
      <c r="I512" s="201"/>
      <c r="J512" s="201"/>
      <c r="K512" s="201"/>
      <c r="L512" s="201"/>
      <c r="M512" s="201"/>
      <c r="N512" s="201"/>
      <c r="O512" s="201"/>
      <c r="P512" s="201"/>
      <c r="Q512" s="201"/>
      <c r="R512" s="201"/>
      <c r="S512" s="201"/>
      <c r="T512" s="201"/>
    </row>
    <row r="513" spans="2:20" s="187" customFormat="1" ht="18" customHeight="1">
      <c r="B513" s="201"/>
      <c r="C513" s="201"/>
      <c r="D513" s="201"/>
      <c r="E513" s="201"/>
      <c r="F513" s="201"/>
      <c r="G513" s="201"/>
      <c r="H513" s="201"/>
      <c r="I513" s="201"/>
      <c r="J513" s="201"/>
      <c r="K513" s="201"/>
      <c r="L513" s="201"/>
      <c r="M513" s="201"/>
      <c r="N513" s="201"/>
      <c r="O513" s="201"/>
      <c r="P513" s="201"/>
      <c r="Q513" s="201"/>
      <c r="R513" s="201"/>
      <c r="S513" s="201"/>
      <c r="T513" s="201"/>
    </row>
    <row r="514" spans="2:20" s="187" customFormat="1" ht="18" customHeight="1">
      <c r="B514" s="201"/>
      <c r="C514" s="201"/>
      <c r="D514" s="201"/>
      <c r="E514" s="201"/>
      <c r="F514" s="201"/>
      <c r="G514" s="201"/>
      <c r="H514" s="201"/>
      <c r="I514" s="201"/>
      <c r="J514" s="201"/>
      <c r="K514" s="201"/>
      <c r="L514" s="201"/>
      <c r="M514" s="201"/>
      <c r="N514" s="201"/>
      <c r="O514" s="201"/>
      <c r="P514" s="201"/>
      <c r="Q514" s="201"/>
      <c r="R514" s="201"/>
      <c r="S514" s="201"/>
      <c r="T514" s="201"/>
    </row>
    <row r="515" spans="2:20" s="187" customFormat="1" ht="18" customHeight="1">
      <c r="B515" s="201"/>
      <c r="C515" s="201"/>
      <c r="D515" s="201"/>
      <c r="E515" s="201"/>
      <c r="F515" s="201"/>
      <c r="G515" s="201"/>
      <c r="H515" s="201"/>
      <c r="I515" s="201"/>
      <c r="J515" s="201"/>
      <c r="K515" s="201"/>
      <c r="L515" s="201"/>
      <c r="M515" s="201"/>
      <c r="N515" s="201"/>
      <c r="O515" s="201"/>
      <c r="P515" s="201"/>
      <c r="Q515" s="201"/>
      <c r="R515" s="201"/>
      <c r="S515" s="201"/>
      <c r="T515" s="201"/>
    </row>
    <row r="516" spans="2:20" s="187" customFormat="1" ht="18" customHeight="1">
      <c r="B516" s="201"/>
      <c r="C516" s="201"/>
      <c r="D516" s="201"/>
      <c r="E516" s="201"/>
      <c r="F516" s="201"/>
      <c r="G516" s="201"/>
      <c r="H516" s="201"/>
      <c r="I516" s="201"/>
      <c r="J516" s="201"/>
      <c r="K516" s="201"/>
      <c r="L516" s="201"/>
      <c r="M516" s="201"/>
      <c r="N516" s="201"/>
      <c r="O516" s="201"/>
      <c r="P516" s="201"/>
      <c r="Q516" s="201"/>
      <c r="R516" s="201"/>
      <c r="S516" s="201"/>
      <c r="T516" s="201"/>
    </row>
    <row r="517" spans="2:20" s="187" customFormat="1" ht="18" customHeight="1">
      <c r="B517" s="201"/>
      <c r="C517" s="201"/>
      <c r="D517" s="201"/>
      <c r="E517" s="201"/>
      <c r="F517" s="201"/>
      <c r="G517" s="201"/>
      <c r="H517" s="201"/>
      <c r="I517" s="201"/>
      <c r="J517" s="201"/>
      <c r="K517" s="201"/>
      <c r="L517" s="201"/>
      <c r="M517" s="201"/>
      <c r="N517" s="201"/>
      <c r="O517" s="201"/>
      <c r="P517" s="201"/>
      <c r="Q517" s="201"/>
      <c r="R517" s="201"/>
      <c r="S517" s="201"/>
      <c r="T517" s="201"/>
    </row>
    <row r="518" spans="2:20" s="187" customFormat="1" ht="18" customHeight="1">
      <c r="B518" s="201"/>
      <c r="C518" s="201"/>
      <c r="D518" s="201"/>
      <c r="E518" s="201"/>
      <c r="F518" s="201"/>
      <c r="G518" s="201"/>
      <c r="H518" s="201"/>
      <c r="I518" s="201"/>
      <c r="J518" s="201"/>
      <c r="K518" s="201"/>
      <c r="L518" s="201"/>
      <c r="M518" s="201"/>
      <c r="N518" s="201"/>
      <c r="O518" s="201"/>
      <c r="P518" s="201"/>
      <c r="Q518" s="201"/>
      <c r="R518" s="201"/>
      <c r="S518" s="201"/>
      <c r="T518" s="201"/>
    </row>
    <row r="519" spans="2:20" s="187" customFormat="1" ht="18" customHeight="1">
      <c r="B519" s="201"/>
      <c r="C519" s="201"/>
      <c r="D519" s="201"/>
      <c r="E519" s="201"/>
      <c r="F519" s="201"/>
      <c r="G519" s="201"/>
      <c r="H519" s="201"/>
      <c r="I519" s="201"/>
      <c r="J519" s="201"/>
      <c r="K519" s="201"/>
      <c r="L519" s="201"/>
      <c r="M519" s="201"/>
      <c r="N519" s="201"/>
      <c r="O519" s="201"/>
      <c r="P519" s="201"/>
      <c r="Q519" s="201"/>
      <c r="R519" s="201"/>
      <c r="S519" s="201"/>
      <c r="T519" s="201"/>
    </row>
    <row r="520" spans="2:20" s="187" customFormat="1" ht="18" customHeight="1">
      <c r="B520" s="201"/>
      <c r="C520" s="201"/>
      <c r="D520" s="201"/>
      <c r="E520" s="201"/>
      <c r="F520" s="201"/>
      <c r="G520" s="201"/>
      <c r="H520" s="201"/>
      <c r="I520" s="201"/>
      <c r="J520" s="201"/>
      <c r="K520" s="201"/>
      <c r="L520" s="201"/>
      <c r="M520" s="201"/>
      <c r="N520" s="201"/>
      <c r="O520" s="201"/>
      <c r="P520" s="201"/>
      <c r="Q520" s="201"/>
      <c r="R520" s="201"/>
      <c r="S520" s="201"/>
      <c r="T520" s="201"/>
    </row>
    <row r="521" spans="2:20" s="187" customFormat="1" ht="18" customHeight="1">
      <c r="B521" s="201"/>
      <c r="C521" s="201"/>
      <c r="D521" s="201"/>
      <c r="E521" s="201"/>
      <c r="F521" s="201"/>
      <c r="G521" s="201"/>
      <c r="H521" s="201"/>
      <c r="I521" s="201"/>
      <c r="J521" s="201"/>
      <c r="K521" s="201"/>
      <c r="L521" s="201"/>
      <c r="M521" s="201"/>
      <c r="N521" s="201"/>
      <c r="O521" s="201"/>
      <c r="P521" s="201"/>
      <c r="Q521" s="201"/>
      <c r="R521" s="201"/>
      <c r="S521" s="201"/>
      <c r="T521" s="201"/>
    </row>
    <row r="522" spans="2:20" s="187" customFormat="1" ht="18" customHeight="1">
      <c r="B522" s="201"/>
      <c r="C522" s="201"/>
      <c r="D522" s="201"/>
      <c r="E522" s="201"/>
      <c r="F522" s="201"/>
      <c r="G522" s="201"/>
      <c r="H522" s="201"/>
      <c r="I522" s="201"/>
      <c r="J522" s="201"/>
      <c r="K522" s="201"/>
      <c r="L522" s="201"/>
      <c r="M522" s="201"/>
      <c r="N522" s="201"/>
      <c r="O522" s="201"/>
      <c r="P522" s="201"/>
      <c r="Q522" s="201"/>
      <c r="R522" s="201"/>
      <c r="S522" s="201"/>
      <c r="T522" s="201"/>
    </row>
    <row r="523" spans="2:20" s="187" customFormat="1" ht="18" customHeight="1">
      <c r="B523" s="201"/>
      <c r="C523" s="201"/>
      <c r="D523" s="201"/>
      <c r="E523" s="201"/>
      <c r="F523" s="201"/>
      <c r="G523" s="201"/>
      <c r="H523" s="201"/>
      <c r="I523" s="201"/>
      <c r="J523" s="201"/>
      <c r="K523" s="201"/>
      <c r="L523" s="201"/>
      <c r="M523" s="201"/>
      <c r="N523" s="201"/>
      <c r="O523" s="201"/>
      <c r="P523" s="201"/>
      <c r="Q523" s="201"/>
      <c r="R523" s="201"/>
      <c r="S523" s="201"/>
      <c r="T523" s="201"/>
    </row>
    <row r="524" spans="2:20" s="187" customFormat="1" ht="18" customHeight="1">
      <c r="B524" s="201"/>
      <c r="C524" s="201"/>
      <c r="D524" s="201"/>
      <c r="E524" s="201"/>
      <c r="F524" s="201"/>
      <c r="G524" s="201"/>
      <c r="H524" s="201"/>
      <c r="I524" s="201"/>
      <c r="J524" s="201"/>
      <c r="K524" s="201"/>
      <c r="L524" s="201"/>
      <c r="M524" s="201"/>
      <c r="N524" s="201"/>
      <c r="O524" s="201"/>
      <c r="P524" s="201"/>
      <c r="Q524" s="201"/>
      <c r="R524" s="201"/>
      <c r="S524" s="201"/>
      <c r="T524" s="201"/>
    </row>
    <row r="525" spans="2:20" s="187" customFormat="1" ht="18" customHeight="1">
      <c r="B525" s="201"/>
      <c r="C525" s="201"/>
      <c r="D525" s="201"/>
      <c r="E525" s="201"/>
      <c r="F525" s="201"/>
      <c r="G525" s="201"/>
      <c r="H525" s="201"/>
      <c r="I525" s="201"/>
      <c r="J525" s="201"/>
      <c r="K525" s="201"/>
      <c r="L525" s="201"/>
      <c r="M525" s="201"/>
      <c r="N525" s="201"/>
      <c r="O525" s="201"/>
      <c r="P525" s="201"/>
      <c r="Q525" s="201"/>
      <c r="R525" s="201"/>
      <c r="S525" s="201"/>
      <c r="T525" s="201"/>
    </row>
    <row r="526" spans="2:20" s="187" customFormat="1" ht="18" customHeight="1">
      <c r="B526" s="201"/>
      <c r="C526" s="201"/>
      <c r="D526" s="201"/>
      <c r="E526" s="201"/>
      <c r="F526" s="201"/>
      <c r="G526" s="201"/>
      <c r="H526" s="201"/>
      <c r="I526" s="201"/>
      <c r="J526" s="201"/>
      <c r="K526" s="201"/>
      <c r="L526" s="201"/>
      <c r="M526" s="201"/>
      <c r="N526" s="201"/>
      <c r="O526" s="201"/>
      <c r="P526" s="201"/>
      <c r="Q526" s="201"/>
      <c r="R526" s="201"/>
      <c r="S526" s="201"/>
      <c r="T526" s="201"/>
    </row>
    <row r="527" spans="2:20" s="187" customFormat="1" ht="18" customHeight="1">
      <c r="B527" s="201"/>
      <c r="C527" s="201"/>
      <c r="D527" s="201"/>
      <c r="E527" s="201"/>
      <c r="F527" s="201"/>
      <c r="G527" s="201"/>
      <c r="H527" s="201"/>
      <c r="I527" s="201"/>
      <c r="J527" s="201"/>
      <c r="K527" s="201"/>
      <c r="L527" s="201"/>
      <c r="M527" s="201"/>
      <c r="N527" s="201"/>
      <c r="O527" s="201"/>
      <c r="P527" s="201"/>
      <c r="Q527" s="201"/>
      <c r="R527" s="201"/>
      <c r="S527" s="201"/>
      <c r="T527" s="201"/>
    </row>
    <row r="528" spans="2:20" s="187" customFormat="1" ht="18" customHeight="1">
      <c r="B528" s="201"/>
      <c r="C528" s="201"/>
      <c r="D528" s="201"/>
      <c r="E528" s="201"/>
      <c r="F528" s="201"/>
      <c r="G528" s="201"/>
      <c r="H528" s="201"/>
      <c r="I528" s="201"/>
      <c r="J528" s="201"/>
      <c r="K528" s="201"/>
      <c r="L528" s="201"/>
      <c r="M528" s="201"/>
      <c r="N528" s="201"/>
      <c r="O528" s="201"/>
      <c r="P528" s="201"/>
      <c r="Q528" s="201"/>
      <c r="R528" s="201"/>
      <c r="S528" s="201"/>
      <c r="T528" s="201"/>
    </row>
    <row r="529" spans="2:20" s="187" customFormat="1" ht="18" customHeight="1">
      <c r="B529" s="201"/>
      <c r="C529" s="201"/>
      <c r="D529" s="201"/>
      <c r="E529" s="201"/>
      <c r="F529" s="201"/>
      <c r="G529" s="201"/>
      <c r="H529" s="201"/>
      <c r="I529" s="201"/>
      <c r="J529" s="201"/>
      <c r="K529" s="201"/>
      <c r="L529" s="201"/>
      <c r="M529" s="201"/>
      <c r="N529" s="201"/>
      <c r="O529" s="201"/>
      <c r="P529" s="201"/>
      <c r="Q529" s="201"/>
      <c r="R529" s="201"/>
      <c r="S529" s="201"/>
      <c r="T529" s="201"/>
    </row>
    <row r="530" spans="2:20" s="187" customFormat="1" ht="18" customHeight="1">
      <c r="B530" s="201"/>
      <c r="C530" s="201"/>
      <c r="D530" s="201"/>
      <c r="E530" s="201"/>
      <c r="F530" s="201"/>
      <c r="G530" s="201"/>
      <c r="H530" s="201"/>
      <c r="I530" s="201"/>
      <c r="J530" s="201"/>
      <c r="K530" s="201"/>
      <c r="L530" s="201"/>
      <c r="M530" s="201"/>
      <c r="N530" s="201"/>
      <c r="O530" s="201"/>
      <c r="P530" s="201"/>
      <c r="Q530" s="201"/>
      <c r="R530" s="201"/>
      <c r="S530" s="201"/>
      <c r="T530" s="201"/>
    </row>
    <row r="531" spans="2:20" s="187" customFormat="1" ht="18" customHeight="1">
      <c r="B531" s="201"/>
      <c r="C531" s="201"/>
      <c r="D531" s="201"/>
      <c r="E531" s="201"/>
      <c r="F531" s="201"/>
      <c r="G531" s="201"/>
      <c r="H531" s="201"/>
      <c r="I531" s="201"/>
      <c r="J531" s="201"/>
      <c r="K531" s="201"/>
      <c r="L531" s="201"/>
      <c r="M531" s="201"/>
      <c r="N531" s="201"/>
      <c r="O531" s="201"/>
      <c r="P531" s="201"/>
      <c r="Q531" s="201"/>
      <c r="R531" s="201"/>
      <c r="S531" s="201"/>
      <c r="T531" s="201"/>
    </row>
    <row r="532" spans="2:20" s="187" customFormat="1" ht="18" customHeight="1">
      <c r="B532" s="201"/>
      <c r="C532" s="201"/>
      <c r="D532" s="201"/>
      <c r="E532" s="201"/>
      <c r="F532" s="201"/>
      <c r="G532" s="201"/>
      <c r="H532" s="201"/>
      <c r="I532" s="201"/>
      <c r="J532" s="201"/>
      <c r="K532" s="201"/>
      <c r="L532" s="201"/>
      <c r="M532" s="201"/>
      <c r="N532" s="201"/>
      <c r="O532" s="201"/>
      <c r="P532" s="201"/>
      <c r="Q532" s="201"/>
      <c r="R532" s="201"/>
      <c r="S532" s="201"/>
      <c r="T532" s="201"/>
    </row>
    <row r="533" spans="2:20" s="187" customFormat="1" ht="18" customHeight="1">
      <c r="B533" s="201"/>
      <c r="C533" s="201"/>
      <c r="D533" s="201"/>
      <c r="E533" s="201"/>
      <c r="F533" s="201"/>
      <c r="G533" s="201"/>
      <c r="H533" s="201"/>
      <c r="I533" s="201"/>
      <c r="J533" s="201"/>
      <c r="K533" s="201"/>
      <c r="L533" s="201"/>
      <c r="M533" s="201"/>
      <c r="N533" s="201"/>
      <c r="O533" s="201"/>
      <c r="P533" s="201"/>
      <c r="Q533" s="201"/>
      <c r="R533" s="201"/>
      <c r="S533" s="201"/>
      <c r="T533" s="201"/>
    </row>
    <row r="534" spans="2:20" s="187" customFormat="1" ht="18" customHeight="1">
      <c r="B534" s="201"/>
      <c r="C534" s="201"/>
      <c r="D534" s="201"/>
      <c r="E534" s="201"/>
      <c r="F534" s="201"/>
      <c r="G534" s="201"/>
      <c r="H534" s="201"/>
      <c r="I534" s="201"/>
      <c r="J534" s="201"/>
      <c r="K534" s="201"/>
      <c r="L534" s="201"/>
      <c r="M534" s="201"/>
      <c r="N534" s="201"/>
      <c r="O534" s="201"/>
      <c r="P534" s="201"/>
      <c r="Q534" s="201"/>
      <c r="R534" s="201"/>
      <c r="S534" s="201"/>
      <c r="T534" s="201"/>
    </row>
    <row r="535" spans="2:20" s="187" customFormat="1" ht="18" customHeight="1">
      <c r="B535" s="201"/>
      <c r="C535" s="201"/>
      <c r="D535" s="201"/>
      <c r="E535" s="201"/>
      <c r="F535" s="201"/>
      <c r="G535" s="201"/>
      <c r="H535" s="201"/>
      <c r="I535" s="201"/>
      <c r="J535" s="201"/>
      <c r="K535" s="201"/>
      <c r="L535" s="201"/>
      <c r="M535" s="201"/>
      <c r="N535" s="201"/>
      <c r="O535" s="201"/>
      <c r="P535" s="201"/>
      <c r="Q535" s="201"/>
      <c r="R535" s="201"/>
      <c r="S535" s="201"/>
      <c r="T535" s="201"/>
    </row>
    <row r="536" spans="2:20" s="187" customFormat="1" ht="18" customHeight="1">
      <c r="B536" s="201"/>
      <c r="C536" s="201"/>
      <c r="D536" s="201"/>
      <c r="E536" s="201"/>
      <c r="F536" s="201"/>
      <c r="G536" s="201"/>
      <c r="H536" s="201"/>
      <c r="I536" s="201"/>
      <c r="J536" s="201"/>
      <c r="K536" s="201"/>
      <c r="L536" s="201"/>
      <c r="M536" s="201"/>
      <c r="N536" s="201"/>
      <c r="O536" s="201"/>
      <c r="P536" s="201"/>
      <c r="Q536" s="201"/>
      <c r="R536" s="201"/>
      <c r="S536" s="201"/>
      <c r="T536" s="201"/>
    </row>
    <row r="537" spans="2:20" s="187" customFormat="1" ht="18" customHeight="1">
      <c r="B537" s="201"/>
      <c r="C537" s="201"/>
      <c r="D537" s="201"/>
      <c r="E537" s="201"/>
      <c r="F537" s="201"/>
      <c r="G537" s="201"/>
      <c r="H537" s="201"/>
      <c r="I537" s="201"/>
      <c r="J537" s="201"/>
      <c r="K537" s="201"/>
      <c r="L537" s="201"/>
      <c r="M537" s="201"/>
      <c r="N537" s="201"/>
      <c r="O537" s="201"/>
      <c r="P537" s="201"/>
      <c r="Q537" s="201"/>
      <c r="R537" s="201"/>
      <c r="S537" s="201"/>
      <c r="T537" s="201"/>
    </row>
    <row r="538" spans="2:20" s="187" customFormat="1" ht="18" customHeight="1">
      <c r="B538" s="201"/>
      <c r="C538" s="201"/>
      <c r="D538" s="201"/>
      <c r="E538" s="201"/>
      <c r="F538" s="201"/>
      <c r="G538" s="201"/>
      <c r="H538" s="201"/>
      <c r="I538" s="201"/>
      <c r="J538" s="201"/>
      <c r="K538" s="201"/>
      <c r="L538" s="201"/>
      <c r="M538" s="201"/>
      <c r="N538" s="201"/>
      <c r="O538" s="201"/>
      <c r="P538" s="201"/>
      <c r="Q538" s="201"/>
      <c r="R538" s="201"/>
      <c r="S538" s="201"/>
      <c r="T538" s="201"/>
    </row>
    <row r="539" spans="2:20" s="187" customFormat="1" ht="18" customHeight="1">
      <c r="B539" s="201"/>
      <c r="C539" s="201"/>
      <c r="D539" s="201"/>
      <c r="E539" s="201"/>
      <c r="F539" s="201"/>
      <c r="G539" s="201"/>
      <c r="H539" s="201"/>
      <c r="I539" s="201"/>
      <c r="J539" s="201"/>
      <c r="K539" s="201"/>
      <c r="L539" s="201"/>
      <c r="M539" s="201"/>
      <c r="N539" s="201"/>
      <c r="O539" s="201"/>
      <c r="P539" s="201"/>
      <c r="Q539" s="201"/>
      <c r="R539" s="201"/>
      <c r="S539" s="201"/>
      <c r="T539" s="201"/>
    </row>
    <row r="540" spans="2:20" s="187" customFormat="1" ht="18" customHeight="1">
      <c r="B540" s="201"/>
      <c r="C540" s="201"/>
      <c r="D540" s="201"/>
      <c r="E540" s="201"/>
      <c r="F540" s="201"/>
      <c r="G540" s="201"/>
      <c r="H540" s="201"/>
      <c r="I540" s="201"/>
      <c r="J540" s="201"/>
      <c r="K540" s="201"/>
      <c r="L540" s="201"/>
      <c r="M540" s="201"/>
      <c r="N540" s="201"/>
      <c r="O540" s="201"/>
      <c r="P540" s="201"/>
      <c r="Q540" s="201"/>
      <c r="R540" s="201"/>
      <c r="S540" s="201"/>
      <c r="T540" s="201"/>
    </row>
    <row r="541" spans="2:20" s="187" customFormat="1" ht="18" customHeight="1">
      <c r="B541" s="201"/>
      <c r="C541" s="201"/>
      <c r="D541" s="201"/>
      <c r="E541" s="201"/>
      <c r="F541" s="201"/>
      <c r="G541" s="201"/>
      <c r="H541" s="201"/>
      <c r="I541" s="201"/>
      <c r="J541" s="201"/>
      <c r="K541" s="201"/>
      <c r="L541" s="201"/>
      <c r="M541" s="201"/>
      <c r="N541" s="201"/>
      <c r="O541" s="201"/>
      <c r="P541" s="201"/>
      <c r="Q541" s="201"/>
      <c r="R541" s="201"/>
      <c r="S541" s="201"/>
      <c r="T541" s="201"/>
    </row>
    <row r="542" spans="2:20" s="187" customFormat="1" ht="18" customHeight="1">
      <c r="B542" s="201"/>
      <c r="C542" s="201"/>
      <c r="D542" s="201"/>
      <c r="E542" s="201"/>
      <c r="F542" s="201"/>
      <c r="G542" s="201"/>
      <c r="H542" s="201"/>
      <c r="I542" s="201"/>
      <c r="J542" s="201"/>
      <c r="K542" s="201"/>
      <c r="L542" s="201"/>
      <c r="M542" s="201"/>
      <c r="N542" s="201"/>
      <c r="O542" s="201"/>
      <c r="P542" s="201"/>
      <c r="Q542" s="201"/>
      <c r="R542" s="201"/>
      <c r="S542" s="201"/>
      <c r="T542" s="201"/>
    </row>
    <row r="543" spans="2:20" s="187" customFormat="1" ht="18" customHeight="1">
      <c r="B543" s="201"/>
      <c r="C543" s="201"/>
      <c r="D543" s="201"/>
      <c r="E543" s="201"/>
      <c r="F543" s="201"/>
      <c r="G543" s="201"/>
      <c r="H543" s="201"/>
      <c r="I543" s="201"/>
      <c r="J543" s="201"/>
      <c r="K543" s="201"/>
      <c r="L543" s="201"/>
      <c r="M543" s="201"/>
      <c r="N543" s="201"/>
      <c r="O543" s="201"/>
      <c r="P543" s="201"/>
      <c r="Q543" s="201"/>
      <c r="R543" s="201"/>
      <c r="S543" s="201"/>
      <c r="T543" s="201"/>
    </row>
    <row r="544" spans="2:20" s="187" customFormat="1" ht="18" customHeight="1">
      <c r="B544" s="201"/>
      <c r="C544" s="201"/>
      <c r="D544" s="201"/>
      <c r="E544" s="201"/>
      <c r="F544" s="201"/>
      <c r="G544" s="201"/>
      <c r="H544" s="201"/>
      <c r="I544" s="201"/>
      <c r="J544" s="201"/>
      <c r="K544" s="201"/>
      <c r="L544" s="201"/>
      <c r="M544" s="201"/>
      <c r="N544" s="201"/>
      <c r="O544" s="201"/>
      <c r="P544" s="201"/>
      <c r="Q544" s="201"/>
      <c r="R544" s="201"/>
      <c r="S544" s="201"/>
      <c r="T544" s="201"/>
    </row>
    <row r="545" spans="2:20" s="187" customFormat="1" ht="18" customHeight="1">
      <c r="B545" s="201"/>
      <c r="C545" s="201"/>
      <c r="D545" s="201"/>
      <c r="E545" s="201"/>
      <c r="F545" s="201"/>
      <c r="G545" s="201"/>
      <c r="H545" s="201"/>
      <c r="I545" s="201"/>
      <c r="J545" s="201"/>
      <c r="K545" s="201"/>
      <c r="L545" s="201"/>
      <c r="M545" s="201"/>
      <c r="N545" s="201"/>
      <c r="O545" s="201"/>
      <c r="P545" s="201"/>
      <c r="Q545" s="201"/>
      <c r="R545" s="201"/>
      <c r="S545" s="201"/>
      <c r="T545" s="201"/>
    </row>
    <row r="546" spans="2:20" s="187" customFormat="1" ht="18" customHeight="1">
      <c r="B546" s="201"/>
      <c r="C546" s="201"/>
      <c r="D546" s="201"/>
      <c r="E546" s="201"/>
      <c r="F546" s="201"/>
      <c r="G546" s="201"/>
      <c r="H546" s="201"/>
      <c r="I546" s="201"/>
      <c r="J546" s="201"/>
      <c r="K546" s="201"/>
      <c r="L546" s="201"/>
      <c r="M546" s="201"/>
      <c r="N546" s="201"/>
      <c r="O546" s="201"/>
      <c r="P546" s="201"/>
      <c r="Q546" s="201"/>
      <c r="R546" s="201"/>
      <c r="S546" s="201"/>
      <c r="T546" s="201"/>
    </row>
    <row r="547" spans="2:20" s="187" customFormat="1" ht="18" customHeight="1">
      <c r="B547" s="201"/>
      <c r="C547" s="201"/>
      <c r="D547" s="201"/>
      <c r="E547" s="201"/>
      <c r="F547" s="201"/>
      <c r="G547" s="201"/>
      <c r="H547" s="201"/>
      <c r="I547" s="201"/>
      <c r="J547" s="201"/>
      <c r="K547" s="201"/>
      <c r="L547" s="201"/>
      <c r="M547" s="201"/>
      <c r="N547" s="201"/>
      <c r="O547" s="201"/>
      <c r="P547" s="201"/>
      <c r="Q547" s="201"/>
      <c r="R547" s="201"/>
      <c r="S547" s="201"/>
      <c r="T547" s="201"/>
    </row>
    <row r="548" spans="2:20" s="187" customFormat="1" ht="18" customHeight="1">
      <c r="B548" s="201"/>
      <c r="C548" s="201"/>
      <c r="D548" s="201"/>
      <c r="E548" s="201"/>
      <c r="F548" s="201"/>
      <c r="G548" s="201"/>
      <c r="H548" s="201"/>
      <c r="I548" s="201"/>
      <c r="J548" s="201"/>
      <c r="K548" s="201"/>
      <c r="L548" s="201"/>
      <c r="M548" s="201"/>
      <c r="N548" s="201"/>
      <c r="O548" s="201"/>
      <c r="P548" s="201"/>
      <c r="Q548" s="201"/>
      <c r="R548" s="201"/>
      <c r="S548" s="201"/>
      <c r="T548" s="201"/>
    </row>
    <row r="549" spans="2:20" s="187" customFormat="1" ht="18" customHeight="1">
      <c r="B549" s="201"/>
      <c r="C549" s="201"/>
      <c r="D549" s="201"/>
      <c r="E549" s="201"/>
      <c r="F549" s="201"/>
      <c r="G549" s="201"/>
      <c r="H549" s="201"/>
      <c r="I549" s="201"/>
      <c r="J549" s="201"/>
      <c r="K549" s="201"/>
      <c r="L549" s="201"/>
      <c r="M549" s="201"/>
      <c r="N549" s="201"/>
      <c r="O549" s="201"/>
      <c r="P549" s="201"/>
      <c r="Q549" s="201"/>
      <c r="R549" s="201"/>
      <c r="S549" s="201"/>
      <c r="T549" s="201"/>
    </row>
    <row r="550" spans="2:20" s="187" customFormat="1" ht="18" customHeight="1">
      <c r="B550" s="201"/>
      <c r="C550" s="201"/>
      <c r="D550" s="201"/>
      <c r="E550" s="201"/>
      <c r="F550" s="201"/>
      <c r="G550" s="201"/>
      <c r="H550" s="201"/>
      <c r="I550" s="201"/>
      <c r="J550" s="201"/>
      <c r="K550" s="201"/>
      <c r="L550" s="201"/>
      <c r="M550" s="201"/>
      <c r="N550" s="201"/>
      <c r="O550" s="201"/>
      <c r="P550" s="201"/>
      <c r="Q550" s="201"/>
      <c r="R550" s="201"/>
      <c r="S550" s="201"/>
      <c r="T550" s="201"/>
    </row>
    <row r="551" spans="2:20" s="187" customFormat="1" ht="18" customHeight="1">
      <c r="B551" s="201"/>
      <c r="C551" s="201"/>
      <c r="D551" s="201"/>
      <c r="E551" s="201"/>
      <c r="F551" s="201"/>
      <c r="G551" s="201"/>
      <c r="H551" s="201"/>
      <c r="I551" s="201"/>
      <c r="J551" s="201"/>
      <c r="K551" s="201"/>
      <c r="L551" s="201"/>
      <c r="M551" s="201"/>
      <c r="N551" s="201"/>
      <c r="O551" s="201"/>
      <c r="P551" s="201"/>
      <c r="Q551" s="201"/>
      <c r="R551" s="201"/>
      <c r="S551" s="201"/>
      <c r="T551" s="201"/>
    </row>
    <row r="552" spans="2:20" s="187" customFormat="1" ht="18" customHeight="1">
      <c r="B552" s="201"/>
      <c r="C552" s="201"/>
      <c r="D552" s="201"/>
      <c r="E552" s="201"/>
      <c r="F552" s="201"/>
      <c r="G552" s="201"/>
      <c r="H552" s="201"/>
      <c r="I552" s="201"/>
      <c r="J552" s="201"/>
      <c r="K552" s="201"/>
      <c r="L552" s="201"/>
      <c r="M552" s="201"/>
      <c r="N552" s="201"/>
      <c r="O552" s="201"/>
      <c r="P552" s="201"/>
      <c r="Q552" s="201"/>
      <c r="R552" s="201"/>
      <c r="S552" s="201"/>
      <c r="T552" s="201"/>
    </row>
    <row r="553" spans="2:20" s="187" customFormat="1" ht="18" customHeight="1">
      <c r="B553" s="201"/>
      <c r="C553" s="201"/>
      <c r="D553" s="201"/>
      <c r="E553" s="201"/>
      <c r="F553" s="201"/>
      <c r="G553" s="201"/>
      <c r="H553" s="201"/>
      <c r="I553" s="201"/>
      <c r="J553" s="201"/>
      <c r="K553" s="201"/>
      <c r="L553" s="201"/>
      <c r="M553" s="201"/>
      <c r="N553" s="201"/>
      <c r="O553" s="201"/>
      <c r="P553" s="201"/>
      <c r="Q553" s="201"/>
      <c r="R553" s="201"/>
      <c r="S553" s="201"/>
      <c r="T553" s="201"/>
    </row>
    <row r="554" spans="2:20" s="187" customFormat="1" ht="18" customHeight="1">
      <c r="B554" s="201"/>
      <c r="C554" s="201"/>
      <c r="D554" s="201"/>
      <c r="E554" s="201"/>
      <c r="F554" s="201"/>
      <c r="G554" s="201"/>
      <c r="H554" s="201"/>
      <c r="I554" s="201"/>
      <c r="J554" s="201"/>
      <c r="K554" s="201"/>
      <c r="L554" s="201"/>
      <c r="M554" s="201"/>
      <c r="N554" s="201"/>
      <c r="O554" s="201"/>
      <c r="P554" s="201"/>
      <c r="Q554" s="201"/>
      <c r="R554" s="201"/>
      <c r="S554" s="201"/>
      <c r="T554" s="201"/>
    </row>
    <row r="555" spans="2:20" s="187" customFormat="1" ht="18" customHeight="1">
      <c r="B555" s="201"/>
      <c r="C555" s="201"/>
      <c r="D555" s="201"/>
      <c r="E555" s="201"/>
      <c r="F555" s="201"/>
      <c r="G555" s="201"/>
      <c r="H555" s="201"/>
      <c r="I555" s="201"/>
      <c r="J555" s="201"/>
      <c r="K555" s="201"/>
      <c r="L555" s="201"/>
      <c r="M555" s="201"/>
      <c r="N555" s="201"/>
      <c r="O555" s="201"/>
      <c r="P555" s="201"/>
      <c r="Q555" s="201"/>
      <c r="R555" s="201"/>
      <c r="S555" s="201"/>
      <c r="T555" s="201"/>
    </row>
    <row r="556" spans="2:20" s="187" customFormat="1" ht="18" customHeight="1">
      <c r="B556" s="201"/>
      <c r="C556" s="201"/>
      <c r="D556" s="201"/>
      <c r="E556" s="201"/>
      <c r="F556" s="201"/>
      <c r="G556" s="201"/>
      <c r="H556" s="201"/>
      <c r="I556" s="201"/>
      <c r="J556" s="201"/>
      <c r="K556" s="201"/>
      <c r="L556" s="201"/>
      <c r="M556" s="201"/>
      <c r="N556" s="201"/>
      <c r="O556" s="201"/>
      <c r="P556" s="201"/>
      <c r="Q556" s="201"/>
      <c r="R556" s="201"/>
      <c r="S556" s="201"/>
      <c r="T556" s="201"/>
    </row>
    <row r="557" spans="2:20" s="187" customFormat="1" ht="18" customHeight="1">
      <c r="B557" s="201"/>
      <c r="C557" s="201"/>
      <c r="D557" s="201"/>
      <c r="E557" s="201"/>
      <c r="F557" s="201"/>
      <c r="G557" s="201"/>
      <c r="H557" s="201"/>
      <c r="I557" s="201"/>
      <c r="J557" s="201"/>
      <c r="K557" s="201"/>
      <c r="L557" s="201"/>
      <c r="M557" s="201"/>
      <c r="N557" s="201"/>
      <c r="O557" s="201"/>
      <c r="P557" s="201"/>
      <c r="Q557" s="201"/>
      <c r="R557" s="201"/>
      <c r="S557" s="201"/>
      <c r="T557" s="201"/>
    </row>
    <row r="558" spans="2:20" s="187" customFormat="1" ht="18" customHeight="1">
      <c r="B558" s="201"/>
      <c r="C558" s="201"/>
      <c r="D558" s="201"/>
      <c r="E558" s="201"/>
      <c r="F558" s="201"/>
      <c r="G558" s="201"/>
      <c r="H558" s="201"/>
      <c r="I558" s="201"/>
      <c r="J558" s="201"/>
      <c r="K558" s="201"/>
      <c r="L558" s="201"/>
      <c r="M558" s="201"/>
      <c r="N558" s="201"/>
      <c r="O558" s="201"/>
      <c r="P558" s="201"/>
      <c r="Q558" s="201"/>
      <c r="R558" s="201"/>
      <c r="S558" s="201"/>
      <c r="T558" s="201"/>
    </row>
    <row r="559" spans="2:20" s="187" customFormat="1" ht="18" customHeight="1">
      <c r="B559" s="201"/>
      <c r="C559" s="201"/>
      <c r="D559" s="201"/>
      <c r="E559" s="201"/>
      <c r="F559" s="201"/>
      <c r="G559" s="201"/>
      <c r="H559" s="201"/>
      <c r="I559" s="201"/>
      <c r="J559" s="201"/>
      <c r="K559" s="201"/>
      <c r="L559" s="201"/>
      <c r="M559" s="201"/>
      <c r="N559" s="201"/>
      <c r="O559" s="201"/>
      <c r="P559" s="201"/>
      <c r="Q559" s="201"/>
      <c r="R559" s="201"/>
      <c r="S559" s="201"/>
      <c r="T559" s="201"/>
    </row>
    <row r="560" spans="2:20" s="187" customFormat="1" ht="18" customHeight="1">
      <c r="B560" s="201"/>
      <c r="C560" s="201"/>
      <c r="D560" s="201"/>
      <c r="E560" s="201"/>
      <c r="F560" s="201"/>
      <c r="G560" s="201"/>
      <c r="H560" s="201"/>
      <c r="I560" s="201"/>
      <c r="J560" s="201"/>
      <c r="K560" s="201"/>
      <c r="L560" s="201"/>
      <c r="M560" s="201"/>
      <c r="N560" s="201"/>
      <c r="O560" s="201"/>
      <c r="P560" s="201"/>
      <c r="Q560" s="201"/>
      <c r="R560" s="201"/>
      <c r="S560" s="201"/>
      <c r="T560" s="201"/>
    </row>
    <row r="561" spans="2:20" s="187" customFormat="1" ht="18" customHeight="1">
      <c r="B561" s="201"/>
      <c r="C561" s="201"/>
      <c r="D561" s="201"/>
      <c r="E561" s="201"/>
      <c r="F561" s="201"/>
      <c r="G561" s="201"/>
      <c r="H561" s="201"/>
      <c r="I561" s="201"/>
      <c r="J561" s="201"/>
      <c r="K561" s="201"/>
      <c r="L561" s="201"/>
      <c r="M561" s="201"/>
      <c r="N561" s="201"/>
      <c r="O561" s="201"/>
      <c r="P561" s="201"/>
      <c r="Q561" s="201"/>
      <c r="R561" s="201"/>
      <c r="S561" s="201"/>
      <c r="T561" s="201"/>
    </row>
    <row r="562" spans="2:20" s="187" customFormat="1" ht="18" customHeight="1">
      <c r="B562" s="201"/>
      <c r="C562" s="201"/>
      <c r="D562" s="201"/>
      <c r="E562" s="201"/>
      <c r="F562" s="201"/>
      <c r="G562" s="201"/>
      <c r="H562" s="201"/>
      <c r="I562" s="201"/>
      <c r="J562" s="201"/>
      <c r="K562" s="201"/>
      <c r="L562" s="201"/>
      <c r="M562" s="201"/>
      <c r="N562" s="201"/>
      <c r="O562" s="201"/>
      <c r="P562" s="201"/>
      <c r="Q562" s="201"/>
      <c r="R562" s="201"/>
      <c r="S562" s="201"/>
      <c r="T562" s="201"/>
    </row>
    <row r="563" spans="2:20" s="187" customFormat="1" ht="18" customHeight="1">
      <c r="B563" s="201"/>
      <c r="C563" s="201"/>
      <c r="D563" s="201"/>
      <c r="E563" s="201"/>
      <c r="F563" s="201"/>
      <c r="G563" s="201"/>
      <c r="H563" s="201"/>
      <c r="I563" s="201"/>
      <c r="J563" s="201"/>
      <c r="K563" s="201"/>
      <c r="L563" s="201"/>
      <c r="M563" s="201"/>
      <c r="N563" s="201"/>
      <c r="O563" s="201"/>
      <c r="P563" s="201"/>
      <c r="Q563" s="201"/>
      <c r="R563" s="201"/>
      <c r="S563" s="201"/>
      <c r="T563" s="201"/>
    </row>
    <row r="564" spans="2:20" s="187" customFormat="1" ht="18" customHeight="1">
      <c r="B564" s="201"/>
      <c r="C564" s="201"/>
      <c r="D564" s="201"/>
      <c r="E564" s="201"/>
      <c r="F564" s="201"/>
      <c r="G564" s="201"/>
      <c r="H564" s="201"/>
      <c r="I564" s="201"/>
      <c r="J564" s="201"/>
      <c r="K564" s="201"/>
      <c r="L564" s="201"/>
      <c r="M564" s="201"/>
      <c r="N564" s="201"/>
      <c r="O564" s="201"/>
      <c r="P564" s="201"/>
      <c r="Q564" s="201"/>
      <c r="R564" s="201"/>
      <c r="S564" s="201"/>
      <c r="T564" s="201"/>
    </row>
    <row r="565" spans="2:20" s="187" customFormat="1" ht="18" customHeight="1">
      <c r="B565" s="201"/>
      <c r="C565" s="201"/>
      <c r="D565" s="201"/>
      <c r="E565" s="201"/>
      <c r="F565" s="201"/>
      <c r="G565" s="201"/>
      <c r="H565" s="201"/>
      <c r="I565" s="201"/>
      <c r="J565" s="201"/>
      <c r="K565" s="201"/>
      <c r="L565" s="201"/>
      <c r="M565" s="201"/>
      <c r="N565" s="201"/>
      <c r="O565" s="201"/>
      <c r="P565" s="201"/>
      <c r="Q565" s="201"/>
      <c r="R565" s="201"/>
      <c r="S565" s="201"/>
      <c r="T565" s="201"/>
    </row>
    <row r="566" spans="2:20" s="187" customFormat="1" ht="18" customHeight="1">
      <c r="B566" s="201"/>
      <c r="C566" s="201"/>
      <c r="D566" s="201"/>
      <c r="E566" s="201"/>
      <c r="F566" s="201"/>
      <c r="G566" s="201"/>
      <c r="H566" s="201"/>
      <c r="I566" s="201"/>
      <c r="J566" s="201"/>
      <c r="K566" s="201"/>
      <c r="L566" s="201"/>
      <c r="M566" s="201"/>
      <c r="N566" s="201"/>
      <c r="O566" s="201"/>
      <c r="P566" s="201"/>
      <c r="Q566" s="201"/>
      <c r="R566" s="201"/>
      <c r="S566" s="201"/>
      <c r="T566" s="201"/>
    </row>
    <row r="567" spans="2:20" s="187" customFormat="1" ht="18" customHeight="1">
      <c r="B567" s="201"/>
      <c r="C567" s="201"/>
      <c r="D567" s="201"/>
      <c r="E567" s="201"/>
      <c r="F567" s="201"/>
      <c r="G567" s="201"/>
      <c r="H567" s="201"/>
      <c r="I567" s="201"/>
      <c r="J567" s="201"/>
      <c r="K567" s="201"/>
      <c r="L567" s="201"/>
      <c r="M567" s="201"/>
      <c r="N567" s="201"/>
      <c r="O567" s="201"/>
      <c r="P567" s="201"/>
      <c r="Q567" s="201"/>
      <c r="R567" s="201"/>
      <c r="S567" s="201"/>
      <c r="T567" s="201"/>
    </row>
    <row r="568" spans="2:20" s="187" customFormat="1" ht="18" customHeight="1">
      <c r="B568" s="201"/>
      <c r="C568" s="201"/>
      <c r="D568" s="201"/>
      <c r="E568" s="201"/>
      <c r="F568" s="201"/>
      <c r="G568" s="201"/>
      <c r="H568" s="201"/>
      <c r="I568" s="201"/>
      <c r="J568" s="201"/>
      <c r="K568" s="201"/>
      <c r="L568" s="201"/>
      <c r="M568" s="201"/>
      <c r="N568" s="201"/>
      <c r="O568" s="201"/>
      <c r="P568" s="201"/>
      <c r="Q568" s="201"/>
      <c r="R568" s="201"/>
      <c r="S568" s="201"/>
      <c r="T568" s="201"/>
    </row>
    <row r="569" spans="2:20" s="187" customFormat="1" ht="18" customHeight="1">
      <c r="B569" s="201"/>
      <c r="C569" s="201"/>
      <c r="D569" s="201"/>
      <c r="E569" s="201"/>
      <c r="F569" s="201"/>
      <c r="G569" s="201"/>
      <c r="H569" s="201"/>
      <c r="I569" s="201"/>
      <c r="J569" s="201"/>
      <c r="K569" s="201"/>
      <c r="L569" s="201"/>
      <c r="M569" s="201"/>
      <c r="N569" s="201"/>
      <c r="O569" s="201"/>
      <c r="P569" s="201"/>
      <c r="Q569" s="201"/>
      <c r="R569" s="201"/>
      <c r="S569" s="201"/>
      <c r="T569" s="201"/>
    </row>
    <row r="570" spans="2:20" s="187" customFormat="1" ht="18" customHeight="1">
      <c r="B570" s="201"/>
      <c r="C570" s="201"/>
      <c r="D570" s="201"/>
      <c r="E570" s="201"/>
      <c r="F570" s="201"/>
      <c r="G570" s="201"/>
      <c r="H570" s="201"/>
      <c r="I570" s="201"/>
      <c r="J570" s="201"/>
      <c r="K570" s="201"/>
      <c r="L570" s="201"/>
      <c r="M570" s="201"/>
      <c r="N570" s="201"/>
      <c r="O570" s="201"/>
      <c r="P570" s="201"/>
      <c r="Q570" s="201"/>
      <c r="R570" s="201"/>
      <c r="S570" s="201"/>
      <c r="T570" s="201"/>
    </row>
    <row r="571" spans="2:20" s="187" customFormat="1" ht="18" customHeight="1">
      <c r="B571" s="201"/>
      <c r="C571" s="201"/>
      <c r="D571" s="201"/>
      <c r="E571" s="201"/>
      <c r="F571" s="201"/>
      <c r="G571" s="201"/>
      <c r="H571" s="201"/>
      <c r="I571" s="201"/>
      <c r="J571" s="201"/>
      <c r="K571" s="201"/>
      <c r="L571" s="201"/>
      <c r="M571" s="201"/>
      <c r="N571" s="201"/>
      <c r="O571" s="201"/>
      <c r="P571" s="201"/>
      <c r="Q571" s="201"/>
      <c r="R571" s="201"/>
      <c r="S571" s="201"/>
      <c r="T571" s="201"/>
    </row>
    <row r="572" spans="2:20" s="187" customFormat="1" ht="18" customHeight="1">
      <c r="B572" s="201"/>
      <c r="C572" s="201"/>
      <c r="D572" s="201"/>
      <c r="E572" s="201"/>
      <c r="F572" s="201"/>
      <c r="G572" s="201"/>
      <c r="H572" s="201"/>
      <c r="I572" s="201"/>
      <c r="J572" s="201"/>
      <c r="K572" s="201"/>
      <c r="L572" s="201"/>
      <c r="M572" s="201"/>
      <c r="N572" s="201"/>
      <c r="O572" s="201"/>
      <c r="P572" s="201"/>
      <c r="Q572" s="201"/>
      <c r="R572" s="201"/>
      <c r="S572" s="201"/>
      <c r="T572" s="201"/>
    </row>
    <row r="573" spans="2:20" s="187" customFormat="1" ht="18" customHeight="1">
      <c r="B573" s="201"/>
      <c r="C573" s="201"/>
      <c r="D573" s="201"/>
      <c r="E573" s="201"/>
      <c r="F573" s="201"/>
      <c r="G573" s="201"/>
      <c r="H573" s="201"/>
      <c r="I573" s="201"/>
      <c r="J573" s="201"/>
      <c r="K573" s="201"/>
      <c r="L573" s="201"/>
      <c r="M573" s="201"/>
      <c r="N573" s="201"/>
      <c r="O573" s="201"/>
      <c r="P573" s="201"/>
      <c r="Q573" s="201"/>
      <c r="R573" s="201"/>
      <c r="S573" s="201"/>
      <c r="T573" s="201"/>
    </row>
    <row r="574" spans="2:20" s="187" customFormat="1" ht="18" customHeight="1">
      <c r="B574" s="201"/>
      <c r="C574" s="201"/>
      <c r="D574" s="201"/>
      <c r="E574" s="201"/>
      <c r="F574" s="201"/>
      <c r="G574" s="201"/>
      <c r="H574" s="201"/>
      <c r="I574" s="201"/>
      <c r="J574" s="201"/>
      <c r="K574" s="201"/>
      <c r="L574" s="201"/>
      <c r="M574" s="201"/>
      <c r="N574" s="201"/>
      <c r="O574" s="201"/>
      <c r="P574" s="201"/>
      <c r="Q574" s="201"/>
      <c r="R574" s="201"/>
      <c r="S574" s="201"/>
      <c r="T574" s="201"/>
    </row>
    <row r="575" spans="2:20" s="187" customFormat="1" ht="18" customHeight="1">
      <c r="B575" s="201"/>
      <c r="C575" s="201"/>
      <c r="D575" s="201"/>
      <c r="E575" s="201"/>
      <c r="F575" s="201"/>
      <c r="G575" s="201"/>
      <c r="H575" s="201"/>
      <c r="I575" s="201"/>
      <c r="J575" s="201"/>
      <c r="K575" s="201"/>
      <c r="L575" s="201"/>
      <c r="M575" s="201"/>
      <c r="N575" s="201"/>
      <c r="O575" s="201"/>
      <c r="P575" s="201"/>
      <c r="Q575" s="201"/>
      <c r="R575" s="201"/>
      <c r="S575" s="201"/>
      <c r="T575" s="201"/>
    </row>
    <row r="576" spans="2:20" s="187" customFormat="1" ht="18" customHeight="1">
      <c r="B576" s="201"/>
      <c r="C576" s="201"/>
      <c r="D576" s="201"/>
      <c r="E576" s="201"/>
      <c r="F576" s="201"/>
      <c r="G576" s="201"/>
      <c r="H576" s="201"/>
      <c r="I576" s="201"/>
      <c r="J576" s="201"/>
      <c r="K576" s="201"/>
      <c r="L576" s="201"/>
      <c r="M576" s="201"/>
      <c r="N576" s="201"/>
      <c r="O576" s="201"/>
      <c r="P576" s="201"/>
      <c r="Q576" s="201"/>
      <c r="R576" s="201"/>
      <c r="S576" s="201"/>
      <c r="T576" s="201"/>
    </row>
    <row r="577" spans="2:20" s="187" customFormat="1" ht="18" customHeight="1">
      <c r="B577" s="201"/>
      <c r="C577" s="201"/>
      <c r="D577" s="201"/>
      <c r="E577" s="201"/>
      <c r="F577" s="201"/>
      <c r="G577" s="201"/>
      <c r="H577" s="201"/>
      <c r="I577" s="201"/>
      <c r="J577" s="201"/>
      <c r="K577" s="201"/>
      <c r="L577" s="201"/>
      <c r="M577" s="201"/>
      <c r="N577" s="201"/>
      <c r="O577" s="201"/>
      <c r="P577" s="201"/>
      <c r="Q577" s="201"/>
      <c r="R577" s="201"/>
      <c r="S577" s="201"/>
      <c r="T577" s="201"/>
    </row>
    <row r="578" spans="2:20" s="187" customFormat="1" ht="18" customHeight="1">
      <c r="B578" s="201"/>
      <c r="C578" s="201"/>
      <c r="D578" s="201"/>
      <c r="E578" s="201"/>
      <c r="F578" s="201"/>
      <c r="G578" s="201"/>
      <c r="H578" s="201"/>
      <c r="I578" s="201"/>
      <c r="J578" s="201"/>
      <c r="K578" s="201"/>
      <c r="L578" s="201"/>
      <c r="M578" s="201"/>
      <c r="N578" s="201"/>
      <c r="O578" s="201"/>
      <c r="P578" s="201"/>
      <c r="Q578" s="201"/>
      <c r="R578" s="201"/>
      <c r="S578" s="201"/>
      <c r="T578" s="201"/>
    </row>
    <row r="579" spans="2:20" s="187" customFormat="1" ht="18" customHeight="1">
      <c r="B579" s="201"/>
      <c r="C579" s="201"/>
      <c r="D579" s="201"/>
      <c r="E579" s="201"/>
      <c r="F579" s="201"/>
      <c r="G579" s="201"/>
      <c r="H579" s="201"/>
      <c r="I579" s="201"/>
      <c r="J579" s="201"/>
      <c r="K579" s="201"/>
      <c r="L579" s="201"/>
      <c r="M579" s="201"/>
      <c r="N579" s="201"/>
      <c r="O579" s="201"/>
      <c r="P579" s="201"/>
      <c r="Q579" s="201"/>
      <c r="R579" s="201"/>
      <c r="S579" s="201"/>
      <c r="T579" s="201"/>
    </row>
    <row r="580" spans="2:20" s="187" customFormat="1" ht="18" customHeight="1">
      <c r="B580" s="201"/>
      <c r="C580" s="201"/>
      <c r="D580" s="201"/>
      <c r="E580" s="201"/>
      <c r="F580" s="201"/>
      <c r="G580" s="201"/>
      <c r="H580" s="201"/>
      <c r="I580" s="201"/>
      <c r="J580" s="201"/>
      <c r="K580" s="201"/>
      <c r="L580" s="201"/>
      <c r="M580" s="201"/>
      <c r="N580" s="201"/>
      <c r="O580" s="201"/>
      <c r="P580" s="201"/>
      <c r="Q580" s="201"/>
      <c r="R580" s="201"/>
      <c r="S580" s="201"/>
      <c r="T580" s="201"/>
    </row>
    <row r="581" spans="2:20" s="187" customFormat="1" ht="18" customHeight="1">
      <c r="B581" s="201"/>
      <c r="C581" s="201"/>
      <c r="D581" s="201"/>
      <c r="E581" s="201"/>
      <c r="F581" s="201"/>
      <c r="G581" s="201"/>
      <c r="H581" s="201"/>
      <c r="I581" s="201"/>
      <c r="J581" s="201"/>
      <c r="K581" s="201"/>
      <c r="L581" s="201"/>
      <c r="M581" s="201"/>
      <c r="N581" s="201"/>
      <c r="O581" s="201"/>
      <c r="P581" s="201"/>
      <c r="Q581" s="201"/>
      <c r="R581" s="201"/>
      <c r="S581" s="201"/>
      <c r="T581" s="201"/>
    </row>
    <row r="582" spans="2:20" s="187" customFormat="1" ht="18" customHeight="1">
      <c r="B582" s="201"/>
      <c r="C582" s="201"/>
      <c r="D582" s="201"/>
      <c r="E582" s="201"/>
      <c r="F582" s="201"/>
      <c r="G582" s="201"/>
      <c r="H582" s="201"/>
      <c r="I582" s="201"/>
      <c r="J582" s="201"/>
      <c r="K582" s="201"/>
      <c r="L582" s="201"/>
      <c r="M582" s="201"/>
      <c r="N582" s="201"/>
      <c r="O582" s="201"/>
      <c r="P582" s="201"/>
      <c r="Q582" s="201"/>
      <c r="R582" s="201"/>
      <c r="S582" s="201"/>
      <c r="T582" s="201"/>
    </row>
    <row r="583" spans="2:20" s="187" customFormat="1" ht="18" customHeight="1">
      <c r="B583" s="201"/>
      <c r="C583" s="201"/>
      <c r="D583" s="201"/>
      <c r="E583" s="201"/>
      <c r="F583" s="201"/>
      <c r="G583" s="201"/>
      <c r="H583" s="201"/>
      <c r="I583" s="201"/>
      <c r="J583" s="201"/>
      <c r="K583" s="201"/>
      <c r="L583" s="201"/>
      <c r="M583" s="201"/>
      <c r="N583" s="201"/>
      <c r="O583" s="201"/>
      <c r="P583" s="201"/>
      <c r="Q583" s="201"/>
      <c r="R583" s="201"/>
      <c r="S583" s="201"/>
      <c r="T583" s="201"/>
    </row>
    <row r="584" spans="2:20" s="187" customFormat="1" ht="18" customHeight="1">
      <c r="B584" s="201"/>
      <c r="C584" s="201"/>
      <c r="D584" s="201"/>
      <c r="E584" s="201"/>
      <c r="F584" s="201"/>
      <c r="G584" s="201"/>
      <c r="H584" s="201"/>
      <c r="I584" s="201"/>
      <c r="J584" s="201"/>
      <c r="K584" s="201"/>
      <c r="L584" s="201"/>
      <c r="M584" s="201"/>
      <c r="N584" s="201"/>
      <c r="O584" s="201"/>
      <c r="P584" s="201"/>
      <c r="Q584" s="201"/>
      <c r="R584" s="201"/>
      <c r="S584" s="201"/>
      <c r="T584" s="201"/>
    </row>
    <row r="585" spans="2:20" s="187" customFormat="1" ht="18" customHeight="1">
      <c r="B585" s="201"/>
      <c r="C585" s="201"/>
      <c r="D585" s="201"/>
      <c r="E585" s="201"/>
      <c r="F585" s="201"/>
      <c r="G585" s="201"/>
      <c r="H585" s="201"/>
      <c r="I585" s="201"/>
      <c r="J585" s="201"/>
      <c r="K585" s="201"/>
      <c r="L585" s="201"/>
      <c r="M585" s="201"/>
      <c r="N585" s="201"/>
      <c r="O585" s="201"/>
      <c r="P585" s="201"/>
      <c r="Q585" s="201"/>
      <c r="R585" s="201"/>
      <c r="S585" s="201"/>
      <c r="T585" s="201"/>
    </row>
    <row r="586" spans="2:20" s="187" customFormat="1" ht="18" customHeight="1">
      <c r="B586" s="201"/>
      <c r="C586" s="201"/>
      <c r="D586" s="201"/>
      <c r="E586" s="201"/>
      <c r="F586" s="201"/>
      <c r="G586" s="201"/>
      <c r="H586" s="201"/>
      <c r="I586" s="201"/>
      <c r="J586" s="201"/>
      <c r="K586" s="201"/>
      <c r="L586" s="201"/>
      <c r="M586" s="201"/>
      <c r="N586" s="201"/>
      <c r="O586" s="201"/>
      <c r="P586" s="201"/>
      <c r="Q586" s="201"/>
      <c r="R586" s="201"/>
      <c r="S586" s="201"/>
      <c r="T586" s="201"/>
    </row>
    <row r="587" spans="2:20" s="187" customFormat="1" ht="18" customHeight="1">
      <c r="B587" s="201"/>
      <c r="C587" s="201"/>
      <c r="D587" s="201"/>
      <c r="E587" s="201"/>
      <c r="F587" s="201"/>
      <c r="G587" s="201"/>
      <c r="H587" s="201"/>
      <c r="I587" s="201"/>
      <c r="J587" s="201"/>
      <c r="K587" s="201"/>
      <c r="L587" s="201"/>
      <c r="M587" s="201"/>
      <c r="N587" s="201"/>
      <c r="O587" s="201"/>
      <c r="P587" s="201"/>
      <c r="Q587" s="201"/>
      <c r="R587" s="201"/>
      <c r="S587" s="201"/>
      <c r="T587" s="201"/>
    </row>
    <row r="588" spans="2:20" s="187" customFormat="1" ht="18" customHeight="1">
      <c r="B588" s="201"/>
      <c r="C588" s="201"/>
      <c r="D588" s="201"/>
      <c r="E588" s="201"/>
      <c r="F588" s="201"/>
      <c r="G588" s="201"/>
      <c r="H588" s="201"/>
      <c r="I588" s="201"/>
      <c r="J588" s="201"/>
      <c r="K588" s="201"/>
      <c r="L588" s="201"/>
      <c r="M588" s="201"/>
      <c r="N588" s="201"/>
      <c r="O588" s="201"/>
      <c r="P588" s="201"/>
      <c r="Q588" s="201"/>
      <c r="R588" s="201"/>
      <c r="S588" s="201"/>
      <c r="T588" s="201"/>
    </row>
    <row r="589" spans="2:20" s="187" customFormat="1" ht="18" customHeight="1">
      <c r="B589" s="201"/>
      <c r="C589" s="201"/>
      <c r="D589" s="201"/>
      <c r="E589" s="201"/>
      <c r="F589" s="201"/>
      <c r="G589" s="201"/>
      <c r="H589" s="201"/>
      <c r="I589" s="201"/>
      <c r="J589" s="201"/>
      <c r="K589" s="201"/>
      <c r="L589" s="201"/>
      <c r="M589" s="201"/>
      <c r="N589" s="201"/>
      <c r="O589" s="201"/>
      <c r="P589" s="201"/>
      <c r="Q589" s="201"/>
      <c r="R589" s="201"/>
      <c r="S589" s="201"/>
      <c r="T589" s="201"/>
    </row>
    <row r="590" spans="2:20" s="187" customFormat="1" ht="18" customHeight="1">
      <c r="B590" s="201"/>
      <c r="C590" s="201"/>
      <c r="D590" s="201"/>
      <c r="E590" s="201"/>
      <c r="F590" s="201"/>
      <c r="G590" s="201"/>
      <c r="H590" s="201"/>
      <c r="I590" s="201"/>
      <c r="J590" s="201"/>
      <c r="K590" s="201"/>
      <c r="L590" s="201"/>
      <c r="M590" s="201"/>
      <c r="N590" s="201"/>
      <c r="O590" s="201"/>
      <c r="P590" s="201"/>
      <c r="Q590" s="201"/>
      <c r="R590" s="201"/>
      <c r="S590" s="201"/>
      <c r="T590" s="201"/>
    </row>
    <row r="591" spans="2:20" s="187" customFormat="1" ht="18" customHeight="1">
      <c r="B591" s="201"/>
      <c r="C591" s="201"/>
      <c r="D591" s="201"/>
      <c r="E591" s="201"/>
      <c r="F591" s="201"/>
      <c r="G591" s="201"/>
      <c r="H591" s="201"/>
      <c r="I591" s="201"/>
      <c r="J591" s="201"/>
      <c r="K591" s="201"/>
      <c r="L591" s="201"/>
      <c r="M591" s="201"/>
      <c r="N591" s="201"/>
      <c r="O591" s="201"/>
      <c r="P591" s="201"/>
      <c r="Q591" s="201"/>
      <c r="R591" s="201"/>
      <c r="S591" s="201"/>
      <c r="T591" s="201"/>
    </row>
    <row r="592" spans="2:20" s="187" customFormat="1" ht="18" customHeight="1">
      <c r="B592" s="201"/>
      <c r="C592" s="201"/>
      <c r="D592" s="201"/>
      <c r="E592" s="201"/>
      <c r="F592" s="201"/>
      <c r="G592" s="201"/>
      <c r="H592" s="201"/>
      <c r="I592" s="201"/>
      <c r="J592" s="201"/>
      <c r="K592" s="201"/>
      <c r="L592" s="201"/>
      <c r="M592" s="201"/>
      <c r="N592" s="201"/>
      <c r="O592" s="201"/>
      <c r="P592" s="201"/>
      <c r="Q592" s="201"/>
      <c r="R592" s="201"/>
      <c r="S592" s="201"/>
      <c r="T592" s="201"/>
    </row>
    <row r="593" spans="2:20" s="187" customFormat="1" ht="18" customHeight="1">
      <c r="B593" s="201"/>
      <c r="C593" s="201"/>
      <c r="D593" s="201"/>
      <c r="E593" s="201"/>
      <c r="F593" s="201"/>
      <c r="G593" s="201"/>
      <c r="H593" s="201"/>
      <c r="I593" s="201"/>
      <c r="J593" s="201"/>
      <c r="K593" s="201"/>
      <c r="L593" s="201"/>
      <c r="M593" s="201"/>
      <c r="N593" s="201"/>
      <c r="O593" s="201"/>
      <c r="P593" s="201"/>
      <c r="Q593" s="201"/>
      <c r="R593" s="201"/>
      <c r="S593" s="201"/>
      <c r="T593" s="201"/>
    </row>
    <row r="594" spans="2:20" s="187" customFormat="1" ht="18" customHeight="1">
      <c r="B594" s="201"/>
      <c r="C594" s="201"/>
      <c r="D594" s="201"/>
      <c r="E594" s="201"/>
      <c r="F594" s="201"/>
      <c r="G594" s="201"/>
      <c r="H594" s="201"/>
      <c r="I594" s="201"/>
      <c r="J594" s="201"/>
      <c r="K594" s="201"/>
      <c r="L594" s="201"/>
      <c r="M594" s="201"/>
      <c r="N594" s="201"/>
      <c r="O594" s="201"/>
      <c r="P594" s="201"/>
      <c r="Q594" s="201"/>
      <c r="R594" s="201"/>
      <c r="S594" s="201"/>
      <c r="T594" s="201"/>
    </row>
    <row r="595" spans="2:20" s="187" customFormat="1" ht="18" customHeight="1">
      <c r="B595" s="201"/>
      <c r="C595" s="201"/>
      <c r="D595" s="201"/>
      <c r="E595" s="201"/>
      <c r="F595" s="201"/>
      <c r="G595" s="201"/>
      <c r="H595" s="201"/>
      <c r="I595" s="201"/>
      <c r="J595" s="201"/>
      <c r="K595" s="201"/>
      <c r="L595" s="201"/>
      <c r="M595" s="201"/>
      <c r="N595" s="201"/>
      <c r="O595" s="201"/>
      <c r="P595" s="201"/>
      <c r="Q595" s="201"/>
      <c r="R595" s="201"/>
      <c r="S595" s="201"/>
      <c r="T595" s="201"/>
    </row>
    <row r="596" spans="2:20" s="187" customFormat="1" ht="18" customHeight="1">
      <c r="B596" s="201"/>
      <c r="C596" s="201"/>
      <c r="D596" s="201"/>
      <c r="E596" s="201"/>
      <c r="F596" s="201"/>
      <c r="G596" s="201"/>
      <c r="H596" s="201"/>
      <c r="I596" s="201"/>
      <c r="J596" s="201"/>
      <c r="K596" s="201"/>
      <c r="L596" s="201"/>
      <c r="M596" s="201"/>
      <c r="N596" s="201"/>
      <c r="O596" s="201"/>
      <c r="P596" s="201"/>
      <c r="Q596" s="201"/>
      <c r="R596" s="201"/>
      <c r="S596" s="201"/>
      <c r="T596" s="201"/>
    </row>
    <row r="597" spans="2:20" s="187" customFormat="1" ht="18" customHeight="1">
      <c r="B597" s="201"/>
      <c r="C597" s="201"/>
      <c r="D597" s="201"/>
      <c r="E597" s="201"/>
      <c r="F597" s="201"/>
      <c r="G597" s="201"/>
      <c r="H597" s="201"/>
      <c r="I597" s="201"/>
      <c r="J597" s="201"/>
      <c r="K597" s="201"/>
      <c r="L597" s="201"/>
      <c r="M597" s="201"/>
      <c r="N597" s="201"/>
      <c r="O597" s="201"/>
      <c r="P597" s="201"/>
      <c r="Q597" s="201"/>
      <c r="R597" s="201"/>
      <c r="S597" s="201"/>
      <c r="T597" s="201"/>
    </row>
    <row r="598" spans="2:20" s="187" customFormat="1" ht="18" customHeight="1">
      <c r="B598" s="201"/>
      <c r="C598" s="201"/>
      <c r="D598" s="201"/>
      <c r="E598" s="201"/>
      <c r="F598" s="201"/>
      <c r="G598" s="201"/>
      <c r="H598" s="201"/>
      <c r="I598" s="201"/>
      <c r="J598" s="201"/>
      <c r="K598" s="201"/>
      <c r="L598" s="201"/>
      <c r="M598" s="201"/>
      <c r="N598" s="201"/>
      <c r="O598" s="201"/>
      <c r="P598" s="201"/>
      <c r="Q598" s="201"/>
      <c r="R598" s="201"/>
      <c r="S598" s="201"/>
      <c r="T598" s="201"/>
    </row>
    <row r="599" spans="2:20" s="187" customFormat="1" ht="18" customHeight="1">
      <c r="B599" s="201"/>
      <c r="C599" s="201"/>
      <c r="D599" s="201"/>
      <c r="E599" s="201"/>
      <c r="F599" s="201"/>
      <c r="G599" s="201"/>
      <c r="H599" s="201"/>
      <c r="I599" s="201"/>
      <c r="J599" s="201"/>
      <c r="K599" s="201"/>
      <c r="L599" s="201"/>
      <c r="M599" s="201"/>
      <c r="N599" s="201"/>
      <c r="O599" s="201"/>
      <c r="P599" s="201"/>
      <c r="Q599" s="201"/>
      <c r="R599" s="201"/>
      <c r="S599" s="201"/>
      <c r="T599" s="201"/>
    </row>
    <row r="600" spans="2:20" s="187" customFormat="1" ht="18" customHeight="1">
      <c r="B600" s="201"/>
      <c r="C600" s="201"/>
      <c r="D600" s="201"/>
      <c r="E600" s="201"/>
      <c r="F600" s="201"/>
      <c r="G600" s="201"/>
      <c r="H600" s="201"/>
      <c r="I600" s="201"/>
      <c r="J600" s="201"/>
      <c r="K600" s="201"/>
      <c r="L600" s="201"/>
      <c r="M600" s="201"/>
      <c r="N600" s="201"/>
      <c r="O600" s="201"/>
      <c r="P600" s="201"/>
      <c r="Q600" s="201"/>
      <c r="R600" s="201"/>
      <c r="S600" s="201"/>
      <c r="T600" s="201"/>
    </row>
    <row r="601" spans="2:20" s="187" customFormat="1" ht="18" customHeight="1">
      <c r="B601" s="201"/>
      <c r="C601" s="201"/>
      <c r="D601" s="201"/>
      <c r="E601" s="201"/>
      <c r="F601" s="201"/>
      <c r="G601" s="201"/>
      <c r="H601" s="201"/>
      <c r="I601" s="201"/>
      <c r="J601" s="201"/>
      <c r="K601" s="201"/>
      <c r="L601" s="201"/>
      <c r="M601" s="201"/>
      <c r="N601" s="201"/>
      <c r="O601" s="201"/>
      <c r="P601" s="201"/>
      <c r="Q601" s="201"/>
      <c r="R601" s="201"/>
      <c r="S601" s="201"/>
      <c r="T601" s="201"/>
    </row>
    <row r="602" spans="2:20" s="187" customFormat="1" ht="18" customHeight="1">
      <c r="B602" s="201"/>
      <c r="C602" s="201"/>
      <c r="D602" s="201"/>
      <c r="E602" s="201"/>
      <c r="F602" s="201"/>
      <c r="G602" s="201"/>
      <c r="H602" s="201"/>
      <c r="I602" s="201"/>
      <c r="J602" s="201"/>
      <c r="K602" s="201"/>
      <c r="L602" s="201"/>
      <c r="M602" s="201"/>
      <c r="N602" s="201"/>
      <c r="O602" s="201"/>
      <c r="P602" s="201"/>
      <c r="Q602" s="201"/>
      <c r="R602" s="201"/>
      <c r="S602" s="201"/>
      <c r="T602" s="201"/>
    </row>
    <row r="603" spans="2:20" s="187" customFormat="1" ht="18" customHeight="1">
      <c r="B603" s="201"/>
      <c r="C603" s="201"/>
      <c r="D603" s="201"/>
      <c r="E603" s="201"/>
      <c r="F603" s="201"/>
      <c r="G603" s="201"/>
      <c r="H603" s="201"/>
      <c r="I603" s="201"/>
      <c r="J603" s="201"/>
      <c r="K603" s="201"/>
      <c r="L603" s="201"/>
      <c r="M603" s="201"/>
      <c r="N603" s="201"/>
      <c r="O603" s="201"/>
      <c r="P603" s="201"/>
      <c r="Q603" s="201"/>
      <c r="R603" s="201"/>
      <c r="S603" s="201"/>
      <c r="T603" s="201"/>
    </row>
    <row r="604" spans="2:20" s="187" customFormat="1" ht="18" customHeight="1">
      <c r="B604" s="201"/>
      <c r="C604" s="201"/>
      <c r="D604" s="201"/>
      <c r="E604" s="201"/>
      <c r="F604" s="201"/>
      <c r="G604" s="201"/>
      <c r="H604" s="201"/>
      <c r="I604" s="201"/>
      <c r="J604" s="201"/>
      <c r="K604" s="201"/>
      <c r="L604" s="201"/>
      <c r="M604" s="201"/>
      <c r="N604" s="201"/>
      <c r="O604" s="201"/>
      <c r="P604" s="201"/>
      <c r="Q604" s="201"/>
      <c r="R604" s="201"/>
      <c r="S604" s="201"/>
      <c r="T604" s="201"/>
    </row>
    <row r="605" spans="2:20" s="187" customFormat="1" ht="18" customHeight="1">
      <c r="B605" s="201"/>
      <c r="C605" s="201"/>
      <c r="D605" s="201"/>
      <c r="E605" s="201"/>
      <c r="F605" s="201"/>
      <c r="G605" s="201"/>
      <c r="H605" s="201"/>
      <c r="I605" s="201"/>
      <c r="J605" s="201"/>
      <c r="K605" s="201"/>
      <c r="L605" s="201"/>
      <c r="M605" s="201"/>
      <c r="N605" s="201"/>
      <c r="O605" s="201"/>
      <c r="P605" s="201"/>
      <c r="Q605" s="201"/>
      <c r="R605" s="201"/>
      <c r="S605" s="201"/>
      <c r="T605" s="201"/>
    </row>
    <row r="606" spans="2:20" s="187" customFormat="1" ht="18" customHeight="1">
      <c r="B606" s="201"/>
      <c r="C606" s="201"/>
      <c r="D606" s="201"/>
      <c r="E606" s="201"/>
      <c r="F606" s="201"/>
      <c r="G606" s="201"/>
      <c r="H606" s="201"/>
      <c r="I606" s="201"/>
      <c r="J606" s="201"/>
      <c r="K606" s="201"/>
      <c r="L606" s="201"/>
      <c r="M606" s="201"/>
      <c r="N606" s="201"/>
      <c r="O606" s="201"/>
      <c r="P606" s="201"/>
      <c r="Q606" s="201"/>
      <c r="R606" s="201"/>
      <c r="S606" s="201"/>
      <c r="T606" s="201"/>
    </row>
    <row r="607" spans="2:20" s="187" customFormat="1" ht="18" customHeight="1">
      <c r="B607" s="201"/>
      <c r="C607" s="201"/>
      <c r="D607" s="201"/>
      <c r="E607" s="201"/>
      <c r="F607" s="201"/>
      <c r="G607" s="201"/>
      <c r="H607" s="201"/>
      <c r="I607" s="201"/>
      <c r="J607" s="201"/>
      <c r="K607" s="201"/>
      <c r="L607" s="201"/>
      <c r="M607" s="201"/>
      <c r="N607" s="201"/>
      <c r="O607" s="201"/>
      <c r="P607" s="201"/>
      <c r="Q607" s="201"/>
      <c r="R607" s="201"/>
      <c r="S607" s="201"/>
      <c r="T607" s="201"/>
    </row>
    <row r="608" spans="2:20" s="187" customFormat="1" ht="18" customHeight="1">
      <c r="B608" s="201"/>
      <c r="C608" s="201"/>
      <c r="D608" s="201"/>
      <c r="E608" s="201"/>
      <c r="F608" s="201"/>
      <c r="G608" s="201"/>
      <c r="H608" s="201"/>
      <c r="I608" s="201"/>
      <c r="J608" s="201"/>
      <c r="K608" s="201"/>
      <c r="L608" s="201"/>
      <c r="M608" s="201"/>
      <c r="N608" s="201"/>
      <c r="O608" s="201"/>
      <c r="P608" s="201"/>
      <c r="Q608" s="201"/>
      <c r="R608" s="201"/>
      <c r="S608" s="201"/>
      <c r="T608" s="201"/>
    </row>
    <row r="609" spans="2:20" s="187" customFormat="1" ht="18" customHeight="1">
      <c r="B609" s="201"/>
      <c r="C609" s="201"/>
      <c r="D609" s="201"/>
      <c r="E609" s="201"/>
      <c r="F609" s="201"/>
      <c r="G609" s="201"/>
      <c r="H609" s="201"/>
      <c r="I609" s="201"/>
      <c r="J609" s="201"/>
      <c r="K609" s="201"/>
      <c r="L609" s="201"/>
      <c r="M609" s="201"/>
      <c r="N609" s="201"/>
      <c r="O609" s="201"/>
      <c r="P609" s="201"/>
      <c r="Q609" s="201"/>
      <c r="R609" s="201"/>
      <c r="S609" s="201"/>
      <c r="T609" s="201"/>
    </row>
    <row r="610" spans="2:20" s="187" customFormat="1" ht="18" customHeight="1">
      <c r="B610" s="201"/>
      <c r="C610" s="201"/>
      <c r="D610" s="201"/>
      <c r="E610" s="201"/>
      <c r="F610" s="201"/>
      <c r="G610" s="201"/>
      <c r="H610" s="201"/>
      <c r="I610" s="201"/>
      <c r="J610" s="201"/>
      <c r="K610" s="201"/>
      <c r="L610" s="201"/>
      <c r="M610" s="201"/>
      <c r="N610" s="201"/>
      <c r="O610" s="201"/>
      <c r="P610" s="201"/>
      <c r="Q610" s="201"/>
      <c r="R610" s="201"/>
      <c r="S610" s="201"/>
      <c r="T610" s="201"/>
    </row>
    <row r="611" spans="2:20" s="187" customFormat="1" ht="18" customHeight="1">
      <c r="B611" s="201"/>
      <c r="C611" s="201"/>
      <c r="D611" s="201"/>
      <c r="E611" s="201"/>
      <c r="F611" s="201"/>
      <c r="G611" s="201"/>
      <c r="H611" s="201"/>
      <c r="I611" s="201"/>
      <c r="J611" s="201"/>
      <c r="K611" s="201"/>
      <c r="L611" s="201"/>
      <c r="M611" s="201"/>
      <c r="N611" s="201"/>
      <c r="O611" s="201"/>
      <c r="P611" s="201"/>
      <c r="Q611" s="201"/>
      <c r="R611" s="201"/>
      <c r="S611" s="201"/>
      <c r="T611" s="201"/>
    </row>
    <row r="612" spans="2:20" s="187" customFormat="1" ht="18" customHeight="1">
      <c r="B612" s="201"/>
      <c r="C612" s="201"/>
      <c r="D612" s="201"/>
      <c r="E612" s="201"/>
      <c r="F612" s="201"/>
      <c r="G612" s="201"/>
      <c r="H612" s="201"/>
      <c r="I612" s="201"/>
      <c r="J612" s="201"/>
      <c r="K612" s="201"/>
      <c r="L612" s="201"/>
      <c r="M612" s="201"/>
      <c r="N612" s="201"/>
      <c r="O612" s="201"/>
      <c r="P612" s="201"/>
      <c r="Q612" s="201"/>
      <c r="R612" s="201"/>
      <c r="S612" s="201"/>
      <c r="T612" s="201"/>
    </row>
    <row r="613" spans="2:20" s="187" customFormat="1" ht="18" customHeight="1">
      <c r="B613" s="201"/>
      <c r="C613" s="201"/>
      <c r="D613" s="201"/>
      <c r="E613" s="201"/>
      <c r="F613" s="201"/>
      <c r="G613" s="201"/>
      <c r="H613" s="201"/>
      <c r="I613" s="201"/>
      <c r="J613" s="201"/>
      <c r="K613" s="201"/>
      <c r="L613" s="201"/>
      <c r="M613" s="201"/>
      <c r="N613" s="201"/>
      <c r="O613" s="201"/>
      <c r="P613" s="201"/>
      <c r="Q613" s="201"/>
      <c r="R613" s="201"/>
      <c r="S613" s="201"/>
      <c r="T613" s="201"/>
    </row>
    <row r="614" spans="2:20" s="187" customFormat="1" ht="18" customHeight="1">
      <c r="B614" s="201"/>
      <c r="C614" s="201"/>
      <c r="D614" s="201"/>
      <c r="E614" s="201"/>
      <c r="F614" s="201"/>
      <c r="G614" s="201"/>
      <c r="H614" s="201"/>
      <c r="I614" s="201"/>
      <c r="J614" s="201"/>
      <c r="K614" s="201"/>
      <c r="L614" s="201"/>
      <c r="M614" s="201"/>
      <c r="N614" s="201"/>
      <c r="O614" s="201"/>
      <c r="P614" s="201"/>
      <c r="Q614" s="201"/>
      <c r="R614" s="201"/>
      <c r="S614" s="201"/>
      <c r="T614" s="201"/>
    </row>
    <row r="615" spans="2:20" s="187" customFormat="1" ht="18" customHeight="1">
      <c r="B615" s="201"/>
      <c r="C615" s="201"/>
      <c r="D615" s="201"/>
      <c r="E615" s="201"/>
      <c r="F615" s="201"/>
      <c r="G615" s="201"/>
      <c r="H615" s="201"/>
      <c r="I615" s="201"/>
      <c r="J615" s="201"/>
      <c r="K615" s="201"/>
      <c r="L615" s="201"/>
      <c r="M615" s="201"/>
      <c r="N615" s="201"/>
      <c r="O615" s="201"/>
      <c r="P615" s="201"/>
      <c r="Q615" s="201"/>
      <c r="R615" s="201"/>
      <c r="S615" s="201"/>
      <c r="T615" s="201"/>
    </row>
    <row r="616" spans="2:20" s="187" customFormat="1" ht="18" customHeight="1">
      <c r="B616" s="201"/>
      <c r="C616" s="201"/>
      <c r="D616" s="201"/>
      <c r="E616" s="201"/>
      <c r="F616" s="201"/>
      <c r="G616" s="201"/>
      <c r="H616" s="201"/>
      <c r="I616" s="201"/>
      <c r="J616" s="201"/>
      <c r="K616" s="201"/>
      <c r="L616" s="201"/>
      <c r="M616" s="201"/>
      <c r="N616" s="201"/>
      <c r="O616" s="201"/>
      <c r="P616" s="201"/>
      <c r="Q616" s="201"/>
      <c r="R616" s="201"/>
      <c r="S616" s="201"/>
      <c r="T616" s="201"/>
    </row>
    <row r="617" spans="2:20" s="187" customFormat="1" ht="18" customHeight="1">
      <c r="B617" s="201"/>
      <c r="C617" s="201"/>
      <c r="D617" s="201"/>
      <c r="E617" s="201"/>
      <c r="F617" s="201"/>
      <c r="G617" s="201"/>
      <c r="H617" s="201"/>
      <c r="I617" s="201"/>
      <c r="J617" s="201"/>
      <c r="K617" s="201"/>
      <c r="L617" s="201"/>
      <c r="M617" s="201"/>
      <c r="N617" s="201"/>
      <c r="O617" s="201"/>
      <c r="P617" s="201"/>
      <c r="Q617" s="201"/>
      <c r="R617" s="201"/>
      <c r="S617" s="201"/>
      <c r="T617" s="201"/>
    </row>
    <row r="618" spans="2:20" s="187" customFormat="1" ht="18" customHeight="1">
      <c r="B618" s="201"/>
      <c r="C618" s="201"/>
      <c r="D618" s="201"/>
      <c r="E618" s="201"/>
      <c r="F618" s="201"/>
      <c r="G618" s="201"/>
      <c r="H618" s="201"/>
      <c r="I618" s="201"/>
      <c r="J618" s="201"/>
      <c r="K618" s="201"/>
      <c r="L618" s="201"/>
      <c r="M618" s="201"/>
      <c r="N618" s="201"/>
      <c r="O618" s="201"/>
      <c r="P618" s="201"/>
      <c r="Q618" s="201"/>
      <c r="R618" s="201"/>
      <c r="S618" s="201"/>
      <c r="T618" s="201"/>
    </row>
    <row r="619" spans="2:20" s="187" customFormat="1" ht="18" customHeight="1">
      <c r="B619" s="201"/>
      <c r="C619" s="201"/>
      <c r="D619" s="201"/>
      <c r="E619" s="201"/>
      <c r="F619" s="201"/>
      <c r="G619" s="201"/>
      <c r="H619" s="201"/>
      <c r="I619" s="201"/>
      <c r="J619" s="201"/>
      <c r="K619" s="201"/>
      <c r="L619" s="201"/>
      <c r="M619" s="201"/>
      <c r="N619" s="201"/>
      <c r="O619" s="201"/>
      <c r="P619" s="201"/>
      <c r="Q619" s="201"/>
      <c r="R619" s="201"/>
      <c r="S619" s="201"/>
      <c r="T619" s="201"/>
    </row>
    <row r="620" spans="2:20" s="187" customFormat="1" ht="18" customHeight="1">
      <c r="B620" s="201"/>
      <c r="C620" s="201"/>
      <c r="D620" s="201"/>
      <c r="E620" s="201"/>
      <c r="F620" s="201"/>
      <c r="G620" s="201"/>
      <c r="H620" s="201"/>
      <c r="I620" s="201"/>
      <c r="J620" s="201"/>
      <c r="K620" s="201"/>
      <c r="L620" s="201"/>
      <c r="M620" s="201"/>
      <c r="N620" s="201"/>
      <c r="O620" s="201"/>
      <c r="P620" s="201"/>
      <c r="Q620" s="201"/>
      <c r="R620" s="201"/>
      <c r="S620" s="201"/>
      <c r="T620" s="201"/>
    </row>
    <row r="621" spans="2:20" s="187" customFormat="1" ht="18" customHeight="1">
      <c r="B621" s="201"/>
      <c r="C621" s="201"/>
      <c r="D621" s="201"/>
      <c r="E621" s="201"/>
      <c r="F621" s="201"/>
      <c r="G621" s="201"/>
      <c r="H621" s="201"/>
      <c r="I621" s="201"/>
      <c r="J621" s="201"/>
      <c r="K621" s="201"/>
      <c r="L621" s="201"/>
      <c r="M621" s="201"/>
      <c r="N621" s="201"/>
      <c r="O621" s="201"/>
      <c r="P621" s="201"/>
      <c r="Q621" s="201"/>
      <c r="R621" s="201"/>
      <c r="S621" s="201"/>
      <c r="T621" s="201"/>
    </row>
    <row r="622" spans="2:20" s="187" customFormat="1" ht="18" customHeight="1">
      <c r="B622" s="201"/>
      <c r="C622" s="201"/>
      <c r="D622" s="201"/>
      <c r="E622" s="201"/>
      <c r="F622" s="201"/>
      <c r="G622" s="201"/>
      <c r="H622" s="201"/>
      <c r="I622" s="201"/>
      <c r="J622" s="201"/>
      <c r="K622" s="201"/>
      <c r="L622" s="201"/>
      <c r="M622" s="201"/>
      <c r="N622" s="201"/>
      <c r="O622" s="201"/>
      <c r="P622" s="201"/>
      <c r="Q622" s="201"/>
      <c r="R622" s="201"/>
      <c r="S622" s="201"/>
      <c r="T622" s="201"/>
    </row>
    <row r="623" spans="2:20" s="187" customFormat="1" ht="18" customHeight="1">
      <c r="B623" s="201"/>
      <c r="C623" s="201"/>
      <c r="D623" s="201"/>
      <c r="E623" s="201"/>
      <c r="F623" s="201"/>
      <c r="G623" s="201"/>
      <c r="H623" s="201"/>
      <c r="I623" s="201"/>
      <c r="J623" s="201"/>
      <c r="K623" s="201"/>
      <c r="L623" s="201"/>
      <c r="M623" s="201"/>
      <c r="N623" s="201"/>
      <c r="O623" s="201"/>
      <c r="P623" s="201"/>
      <c r="Q623" s="201"/>
      <c r="R623" s="201"/>
      <c r="S623" s="201"/>
      <c r="T623" s="201"/>
    </row>
    <row r="624" spans="2:20" s="187" customFormat="1" ht="18" customHeight="1">
      <c r="B624" s="201"/>
      <c r="C624" s="201"/>
      <c r="D624" s="201"/>
      <c r="E624" s="201"/>
      <c r="F624" s="201"/>
      <c r="G624" s="201"/>
      <c r="H624" s="201"/>
      <c r="I624" s="201"/>
      <c r="J624" s="201"/>
      <c r="K624" s="201"/>
      <c r="L624" s="201"/>
      <c r="M624" s="201"/>
      <c r="N624" s="201"/>
      <c r="O624" s="201"/>
      <c r="P624" s="201"/>
      <c r="Q624" s="201"/>
      <c r="R624" s="201"/>
      <c r="S624" s="201"/>
      <c r="T624" s="201"/>
    </row>
    <row r="625" spans="2:20" s="187" customFormat="1" ht="18" customHeight="1">
      <c r="B625" s="201"/>
      <c r="C625" s="201"/>
      <c r="D625" s="201"/>
      <c r="E625" s="201"/>
      <c r="F625" s="201"/>
      <c r="G625" s="201"/>
      <c r="H625" s="201"/>
      <c r="I625" s="201"/>
      <c r="J625" s="201"/>
      <c r="K625" s="201"/>
      <c r="L625" s="201"/>
      <c r="M625" s="201"/>
      <c r="N625" s="201"/>
      <c r="O625" s="201"/>
      <c r="P625" s="201"/>
      <c r="Q625" s="201"/>
      <c r="R625" s="201"/>
      <c r="S625" s="201"/>
      <c r="T625" s="201"/>
    </row>
    <row r="626" spans="2:20" s="187" customFormat="1" ht="18" customHeight="1">
      <c r="B626" s="201"/>
      <c r="C626" s="201"/>
      <c r="D626" s="201"/>
      <c r="E626" s="201"/>
      <c r="F626" s="201"/>
      <c r="G626" s="201"/>
      <c r="H626" s="201"/>
      <c r="I626" s="201"/>
      <c r="J626" s="201"/>
      <c r="K626" s="201"/>
      <c r="L626" s="201"/>
      <c r="M626" s="201"/>
      <c r="N626" s="201"/>
      <c r="O626" s="201"/>
      <c r="P626" s="201"/>
      <c r="Q626" s="201"/>
      <c r="R626" s="201"/>
      <c r="S626" s="201"/>
      <c r="T626" s="201"/>
    </row>
    <row r="627" spans="2:20" s="187" customFormat="1" ht="18" customHeight="1">
      <c r="B627" s="201"/>
      <c r="C627" s="201"/>
      <c r="D627" s="201"/>
      <c r="E627" s="201"/>
      <c r="F627" s="201"/>
      <c r="G627" s="201"/>
      <c r="H627" s="201"/>
      <c r="I627" s="201"/>
      <c r="J627" s="201"/>
      <c r="K627" s="201"/>
      <c r="L627" s="201"/>
      <c r="M627" s="201"/>
      <c r="N627" s="201"/>
      <c r="O627" s="201"/>
      <c r="P627" s="201"/>
      <c r="Q627" s="201"/>
      <c r="R627" s="201"/>
      <c r="S627" s="201"/>
      <c r="T627" s="201"/>
    </row>
    <row r="628" spans="2:20" s="187" customFormat="1" ht="18" customHeight="1">
      <c r="B628" s="201"/>
      <c r="C628" s="201"/>
      <c r="D628" s="201"/>
      <c r="E628" s="201"/>
      <c r="F628" s="201"/>
      <c r="G628" s="201"/>
      <c r="H628" s="201"/>
      <c r="I628" s="201"/>
      <c r="J628" s="201"/>
      <c r="K628" s="201"/>
      <c r="L628" s="201"/>
      <c r="M628" s="201"/>
      <c r="N628" s="201"/>
      <c r="O628" s="201"/>
      <c r="P628" s="201"/>
      <c r="Q628" s="201"/>
      <c r="R628" s="201"/>
      <c r="S628" s="201"/>
      <c r="T628" s="201"/>
    </row>
    <row r="629" spans="2:20" s="187" customFormat="1" ht="18" customHeight="1">
      <c r="B629" s="201"/>
      <c r="C629" s="201"/>
      <c r="D629" s="201"/>
      <c r="E629" s="201"/>
      <c r="F629" s="201"/>
      <c r="G629" s="201"/>
      <c r="H629" s="201"/>
      <c r="I629" s="201"/>
      <c r="J629" s="201"/>
      <c r="K629" s="201"/>
      <c r="L629" s="201"/>
      <c r="M629" s="201"/>
      <c r="N629" s="201"/>
      <c r="O629" s="201"/>
      <c r="P629" s="201"/>
      <c r="Q629" s="201"/>
      <c r="R629" s="201"/>
      <c r="S629" s="201"/>
      <c r="T629" s="201"/>
    </row>
    <row r="630" spans="2:20" s="187" customFormat="1" ht="18" customHeight="1">
      <c r="B630" s="201"/>
      <c r="C630" s="201"/>
      <c r="D630" s="201"/>
      <c r="E630" s="201"/>
      <c r="F630" s="201"/>
      <c r="G630" s="201"/>
      <c r="H630" s="201"/>
      <c r="I630" s="201"/>
      <c r="J630" s="201"/>
      <c r="K630" s="201"/>
      <c r="L630" s="201"/>
      <c r="M630" s="201"/>
      <c r="N630" s="201"/>
      <c r="O630" s="201"/>
      <c r="P630" s="201"/>
      <c r="Q630" s="201"/>
      <c r="R630" s="201"/>
      <c r="S630" s="201"/>
      <c r="T630" s="201"/>
    </row>
    <row r="631" spans="2:20" s="187" customFormat="1" ht="18" customHeight="1">
      <c r="B631" s="201"/>
      <c r="C631" s="201"/>
      <c r="D631" s="201"/>
      <c r="E631" s="201"/>
      <c r="F631" s="201"/>
      <c r="G631" s="201"/>
      <c r="H631" s="201"/>
      <c r="I631" s="201"/>
      <c r="J631" s="201"/>
      <c r="K631" s="201"/>
      <c r="L631" s="201"/>
      <c r="M631" s="201"/>
      <c r="N631" s="201"/>
      <c r="O631" s="201"/>
      <c r="P631" s="201"/>
      <c r="Q631" s="201"/>
      <c r="R631" s="201"/>
      <c r="S631" s="201"/>
      <c r="T631" s="201"/>
    </row>
    <row r="632" spans="2:20" s="187" customFormat="1" ht="18" customHeight="1">
      <c r="B632" s="201"/>
      <c r="C632" s="201"/>
      <c r="D632" s="201"/>
      <c r="E632" s="201"/>
      <c r="F632" s="201"/>
      <c r="G632" s="201"/>
      <c r="H632" s="201"/>
      <c r="I632" s="201"/>
      <c r="J632" s="201"/>
      <c r="K632" s="201"/>
      <c r="L632" s="201"/>
      <c r="M632" s="201"/>
      <c r="N632" s="201"/>
      <c r="O632" s="201"/>
      <c r="P632" s="201"/>
      <c r="Q632" s="201"/>
      <c r="R632" s="201"/>
      <c r="S632" s="201"/>
      <c r="T632" s="201"/>
    </row>
    <row r="633" spans="2:20" s="187" customFormat="1" ht="18" customHeight="1">
      <c r="B633" s="201"/>
      <c r="C633" s="201"/>
      <c r="D633" s="201"/>
      <c r="E633" s="201"/>
      <c r="F633" s="201"/>
      <c r="G633" s="201"/>
      <c r="H633" s="201"/>
      <c r="I633" s="201"/>
      <c r="J633" s="201"/>
      <c r="K633" s="201"/>
      <c r="L633" s="201"/>
      <c r="M633" s="201"/>
      <c r="N633" s="201"/>
      <c r="O633" s="201"/>
      <c r="P633" s="201"/>
      <c r="Q633" s="201"/>
      <c r="R633" s="201"/>
      <c r="S633" s="201"/>
      <c r="T633" s="201"/>
    </row>
    <row r="634" spans="2:20" s="187" customFormat="1" ht="18" customHeight="1">
      <c r="B634" s="201"/>
      <c r="C634" s="201"/>
      <c r="D634" s="201"/>
      <c r="E634" s="201"/>
      <c r="F634" s="201"/>
      <c r="G634" s="201"/>
      <c r="H634" s="201"/>
      <c r="I634" s="201"/>
      <c r="J634" s="201"/>
      <c r="K634" s="201"/>
      <c r="L634" s="201"/>
      <c r="M634" s="201"/>
      <c r="N634" s="201"/>
      <c r="O634" s="201"/>
      <c r="P634" s="201"/>
      <c r="Q634" s="201"/>
      <c r="R634" s="201"/>
      <c r="S634" s="201"/>
      <c r="T634" s="201"/>
    </row>
    <row r="635" spans="2:20" s="187" customFormat="1" ht="18" customHeight="1">
      <c r="B635" s="201"/>
      <c r="C635" s="201"/>
      <c r="D635" s="201"/>
      <c r="E635" s="201"/>
      <c r="F635" s="201"/>
      <c r="G635" s="201"/>
      <c r="H635" s="201"/>
      <c r="I635" s="201"/>
      <c r="J635" s="201"/>
      <c r="K635" s="201"/>
      <c r="L635" s="201"/>
      <c r="M635" s="201"/>
      <c r="N635" s="201"/>
      <c r="O635" s="201"/>
      <c r="P635" s="201"/>
      <c r="Q635" s="201"/>
      <c r="R635" s="201"/>
      <c r="S635" s="201"/>
      <c r="T635" s="201"/>
    </row>
    <row r="636" spans="2:20" s="187" customFormat="1" ht="18" customHeight="1">
      <c r="B636" s="201"/>
      <c r="C636" s="201"/>
      <c r="D636" s="201"/>
      <c r="E636" s="201"/>
      <c r="F636" s="201"/>
      <c r="G636" s="201"/>
      <c r="H636" s="201"/>
      <c r="I636" s="201"/>
      <c r="J636" s="201"/>
      <c r="K636" s="201"/>
      <c r="L636" s="201"/>
      <c r="M636" s="201"/>
      <c r="N636" s="201"/>
      <c r="O636" s="201"/>
      <c r="P636" s="201"/>
      <c r="Q636" s="201"/>
      <c r="R636" s="201"/>
      <c r="S636" s="201"/>
      <c r="T636" s="201"/>
    </row>
    <row r="637" spans="2:20" s="187" customFormat="1" ht="18" customHeight="1">
      <c r="B637" s="201"/>
      <c r="C637" s="201"/>
      <c r="D637" s="201"/>
      <c r="E637" s="201"/>
      <c r="F637" s="201"/>
      <c r="G637" s="201"/>
      <c r="H637" s="201"/>
      <c r="I637" s="201"/>
      <c r="J637" s="201"/>
      <c r="K637" s="201"/>
      <c r="L637" s="201"/>
      <c r="M637" s="201"/>
      <c r="N637" s="201"/>
      <c r="O637" s="201"/>
      <c r="P637" s="201"/>
      <c r="Q637" s="201"/>
      <c r="R637" s="201"/>
      <c r="S637" s="201"/>
      <c r="T637" s="201"/>
    </row>
    <row r="638" spans="2:20" s="187" customFormat="1" ht="18" customHeight="1">
      <c r="B638" s="201"/>
      <c r="C638" s="201"/>
      <c r="D638" s="201"/>
      <c r="E638" s="201"/>
      <c r="F638" s="201"/>
      <c r="G638" s="201"/>
      <c r="H638" s="201"/>
      <c r="I638" s="201"/>
      <c r="J638" s="201"/>
      <c r="K638" s="201"/>
      <c r="L638" s="201"/>
      <c r="M638" s="201"/>
      <c r="N638" s="201"/>
      <c r="O638" s="201"/>
      <c r="P638" s="201"/>
      <c r="Q638" s="201"/>
      <c r="R638" s="201"/>
      <c r="S638" s="201"/>
      <c r="T638" s="201"/>
    </row>
    <row r="639" spans="2:20" s="187" customFormat="1" ht="18" customHeight="1">
      <c r="B639" s="201"/>
      <c r="C639" s="201"/>
      <c r="D639" s="201"/>
      <c r="E639" s="201"/>
      <c r="F639" s="201"/>
      <c r="G639" s="201"/>
      <c r="H639" s="201"/>
      <c r="I639" s="201"/>
      <c r="J639" s="201"/>
      <c r="K639" s="201"/>
      <c r="L639" s="201"/>
      <c r="M639" s="201"/>
      <c r="N639" s="201"/>
      <c r="O639" s="201"/>
      <c r="P639" s="201"/>
      <c r="Q639" s="201"/>
      <c r="R639" s="201"/>
      <c r="S639" s="201"/>
      <c r="T639" s="201"/>
    </row>
    <row r="640" spans="2:20" s="187" customFormat="1" ht="18" customHeight="1">
      <c r="B640" s="201"/>
      <c r="C640" s="201"/>
      <c r="D640" s="201"/>
      <c r="E640" s="201"/>
      <c r="F640" s="201"/>
      <c r="G640" s="201"/>
      <c r="H640" s="201"/>
      <c r="I640" s="201"/>
      <c r="J640" s="201"/>
      <c r="K640" s="201"/>
      <c r="L640" s="201"/>
      <c r="M640" s="201"/>
      <c r="N640" s="201"/>
      <c r="O640" s="201"/>
      <c r="P640" s="201"/>
      <c r="Q640" s="201"/>
      <c r="R640" s="201"/>
      <c r="S640" s="201"/>
      <c r="T640" s="201"/>
    </row>
    <row r="641" spans="2:20" s="187" customFormat="1" ht="18" customHeight="1">
      <c r="B641" s="201"/>
      <c r="C641" s="201"/>
      <c r="D641" s="201"/>
      <c r="E641" s="201"/>
      <c r="F641" s="201"/>
      <c r="G641" s="201"/>
      <c r="H641" s="201"/>
      <c r="I641" s="201"/>
      <c r="J641" s="201"/>
      <c r="K641" s="201"/>
      <c r="L641" s="201"/>
      <c r="M641" s="201"/>
      <c r="N641" s="201"/>
      <c r="O641" s="201"/>
      <c r="P641" s="201"/>
      <c r="Q641" s="201"/>
      <c r="R641" s="201"/>
      <c r="S641" s="201"/>
      <c r="T641" s="201"/>
    </row>
    <row r="642" spans="2:20" s="187" customFormat="1" ht="18" customHeight="1">
      <c r="B642" s="201"/>
      <c r="C642" s="201"/>
      <c r="D642" s="201"/>
      <c r="E642" s="201"/>
      <c r="F642" s="201"/>
      <c r="G642" s="201"/>
      <c r="H642" s="201"/>
      <c r="I642" s="201"/>
      <c r="J642" s="201"/>
      <c r="K642" s="201"/>
      <c r="L642" s="201"/>
      <c r="M642" s="201"/>
      <c r="N642" s="201"/>
      <c r="O642" s="201"/>
      <c r="P642" s="201"/>
      <c r="Q642" s="201"/>
      <c r="R642" s="201"/>
      <c r="S642" s="201"/>
      <c r="T642" s="201"/>
    </row>
    <row r="643" spans="2:20" s="187" customFormat="1" ht="18" customHeight="1">
      <c r="B643" s="201"/>
      <c r="C643" s="201"/>
      <c r="D643" s="201"/>
      <c r="E643" s="201"/>
      <c r="F643" s="201"/>
      <c r="G643" s="201"/>
      <c r="H643" s="201"/>
      <c r="I643" s="201"/>
      <c r="J643" s="201"/>
      <c r="K643" s="201"/>
      <c r="L643" s="201"/>
      <c r="M643" s="201"/>
      <c r="N643" s="201"/>
      <c r="O643" s="201"/>
      <c r="P643" s="201"/>
      <c r="Q643" s="201"/>
      <c r="R643" s="201"/>
      <c r="S643" s="201"/>
      <c r="T643" s="201"/>
    </row>
    <row r="644" spans="2:20" s="187" customFormat="1" ht="18" customHeight="1">
      <c r="B644" s="201"/>
      <c r="C644" s="201"/>
      <c r="D644" s="201"/>
      <c r="E644" s="201"/>
      <c r="F644" s="201"/>
      <c r="G644" s="201"/>
      <c r="H644" s="201"/>
      <c r="I644" s="201"/>
      <c r="J644" s="201"/>
      <c r="K644" s="201"/>
      <c r="L644" s="201"/>
      <c r="M644" s="201"/>
      <c r="N644" s="201"/>
      <c r="O644" s="201"/>
      <c r="P644" s="201"/>
      <c r="Q644" s="201"/>
      <c r="R644" s="201"/>
      <c r="S644" s="201"/>
      <c r="T644" s="201"/>
    </row>
    <row r="645" spans="2:20" s="187" customFormat="1" ht="18" customHeight="1">
      <c r="B645" s="201"/>
      <c r="C645" s="201"/>
      <c r="D645" s="201"/>
      <c r="E645" s="201"/>
      <c r="F645" s="201"/>
      <c r="G645" s="201"/>
      <c r="H645" s="201"/>
      <c r="I645" s="201"/>
      <c r="J645" s="201"/>
      <c r="K645" s="201"/>
      <c r="L645" s="201"/>
      <c r="M645" s="201"/>
      <c r="N645" s="201"/>
      <c r="O645" s="201"/>
      <c r="P645" s="201"/>
      <c r="Q645" s="201"/>
      <c r="R645" s="201"/>
      <c r="S645" s="201"/>
      <c r="T645" s="201"/>
    </row>
    <row r="646" spans="2:20" s="187" customFormat="1" ht="18" customHeight="1">
      <c r="B646" s="201"/>
      <c r="C646" s="201"/>
      <c r="D646" s="201"/>
      <c r="E646" s="201"/>
      <c r="F646" s="201"/>
      <c r="G646" s="201"/>
      <c r="H646" s="201"/>
      <c r="I646" s="201"/>
      <c r="J646" s="201"/>
      <c r="K646" s="201"/>
      <c r="L646" s="201"/>
      <c r="M646" s="201"/>
      <c r="N646" s="201"/>
      <c r="O646" s="201"/>
      <c r="P646" s="201"/>
      <c r="Q646" s="201"/>
      <c r="R646" s="201"/>
      <c r="S646" s="201"/>
      <c r="T646" s="201"/>
    </row>
    <row r="647" spans="2:20" s="187" customFormat="1" ht="18" customHeight="1">
      <c r="B647" s="201"/>
      <c r="C647" s="201"/>
      <c r="D647" s="201"/>
      <c r="E647" s="201"/>
      <c r="F647" s="201"/>
      <c r="G647" s="201"/>
      <c r="H647" s="201"/>
      <c r="I647" s="201"/>
      <c r="J647" s="201"/>
      <c r="K647" s="201"/>
      <c r="L647" s="201"/>
      <c r="M647" s="201"/>
      <c r="N647" s="201"/>
      <c r="O647" s="201"/>
      <c r="P647" s="201"/>
      <c r="Q647" s="201"/>
      <c r="R647" s="201"/>
      <c r="S647" s="201"/>
      <c r="T647" s="201"/>
    </row>
    <row r="648" spans="2:20" s="187" customFormat="1" ht="18" customHeight="1">
      <c r="B648" s="201"/>
      <c r="C648" s="201"/>
      <c r="D648" s="201"/>
      <c r="E648" s="201"/>
      <c r="F648" s="201"/>
      <c r="G648" s="201"/>
      <c r="H648" s="201"/>
      <c r="I648" s="201"/>
      <c r="J648" s="201"/>
      <c r="K648" s="201"/>
      <c r="L648" s="201"/>
      <c r="M648" s="201"/>
      <c r="N648" s="201"/>
      <c r="O648" s="201"/>
      <c r="P648" s="201"/>
      <c r="Q648" s="201"/>
      <c r="R648" s="201"/>
      <c r="S648" s="201"/>
      <c r="T648" s="201"/>
    </row>
    <row r="649" spans="2:20" s="187" customFormat="1" ht="18" customHeight="1">
      <c r="B649" s="201"/>
      <c r="C649" s="201"/>
      <c r="D649" s="201"/>
      <c r="E649" s="201"/>
      <c r="F649" s="201"/>
      <c r="G649" s="201"/>
      <c r="H649" s="201"/>
      <c r="I649" s="201"/>
      <c r="J649" s="201"/>
      <c r="K649" s="201"/>
      <c r="L649" s="201"/>
      <c r="M649" s="201"/>
      <c r="N649" s="201"/>
      <c r="O649" s="201"/>
      <c r="P649" s="201"/>
      <c r="Q649" s="201"/>
      <c r="R649" s="201"/>
      <c r="S649" s="201"/>
      <c r="T649" s="201"/>
    </row>
    <row r="650" spans="2:20" s="187" customFormat="1" ht="18" customHeight="1">
      <c r="B650" s="201"/>
      <c r="C650" s="201"/>
      <c r="D650" s="201"/>
      <c r="E650" s="201"/>
      <c r="F650" s="201"/>
      <c r="G650" s="201"/>
      <c r="H650" s="201"/>
      <c r="I650" s="201"/>
      <c r="J650" s="201"/>
      <c r="K650" s="201"/>
      <c r="L650" s="201"/>
      <c r="M650" s="201"/>
      <c r="N650" s="201"/>
      <c r="O650" s="201"/>
      <c r="P650" s="201"/>
      <c r="Q650" s="201"/>
      <c r="R650" s="201"/>
      <c r="S650" s="201"/>
      <c r="T650" s="201"/>
    </row>
    <row r="651" spans="2:20" s="187" customFormat="1" ht="18" customHeight="1">
      <c r="B651" s="201"/>
      <c r="C651" s="201"/>
      <c r="D651" s="201"/>
      <c r="E651" s="201"/>
      <c r="F651" s="201"/>
      <c r="G651" s="201"/>
      <c r="H651" s="201"/>
      <c r="I651" s="201"/>
      <c r="J651" s="201"/>
      <c r="K651" s="201"/>
      <c r="L651" s="201"/>
      <c r="M651" s="201"/>
      <c r="N651" s="201"/>
      <c r="O651" s="201"/>
      <c r="P651" s="201"/>
      <c r="Q651" s="201"/>
      <c r="R651" s="201"/>
      <c r="S651" s="201"/>
      <c r="T651" s="201"/>
    </row>
    <row r="652" spans="2:20" s="187" customFormat="1" ht="18" customHeight="1">
      <c r="B652" s="201"/>
      <c r="C652" s="201"/>
      <c r="D652" s="201"/>
      <c r="E652" s="201"/>
      <c r="F652" s="201"/>
      <c r="G652" s="201"/>
      <c r="H652" s="201"/>
      <c r="I652" s="201"/>
      <c r="J652" s="201"/>
      <c r="K652" s="201"/>
      <c r="L652" s="201"/>
      <c r="M652" s="201"/>
      <c r="N652" s="201"/>
      <c r="O652" s="201"/>
      <c r="P652" s="201"/>
      <c r="Q652" s="201"/>
      <c r="R652" s="201"/>
      <c r="S652" s="201"/>
      <c r="T652" s="201"/>
    </row>
    <row r="653" spans="2:20" s="187" customFormat="1" ht="18" customHeight="1">
      <c r="B653" s="201"/>
      <c r="C653" s="201"/>
      <c r="D653" s="201"/>
      <c r="E653" s="201"/>
      <c r="F653" s="201"/>
      <c r="G653" s="201"/>
      <c r="H653" s="201"/>
      <c r="I653" s="201"/>
      <c r="J653" s="201"/>
      <c r="K653" s="201"/>
      <c r="L653" s="201"/>
      <c r="M653" s="201"/>
      <c r="N653" s="201"/>
      <c r="O653" s="201"/>
      <c r="P653" s="201"/>
      <c r="Q653" s="201"/>
      <c r="R653" s="201"/>
      <c r="S653" s="201"/>
      <c r="T653" s="201"/>
    </row>
    <row r="654" spans="2:20" s="187" customFormat="1" ht="18" customHeight="1">
      <c r="B654" s="201"/>
      <c r="C654" s="201"/>
      <c r="D654" s="201"/>
      <c r="E654" s="201"/>
      <c r="F654" s="201"/>
      <c r="G654" s="201"/>
      <c r="H654" s="201"/>
      <c r="I654" s="201"/>
      <c r="J654" s="201"/>
      <c r="K654" s="201"/>
      <c r="L654" s="201"/>
      <c r="M654" s="201"/>
      <c r="N654" s="201"/>
      <c r="O654" s="201"/>
      <c r="P654" s="201"/>
      <c r="Q654" s="201"/>
      <c r="R654" s="201"/>
      <c r="S654" s="201"/>
      <c r="T654" s="201"/>
    </row>
    <row r="655" spans="2:20" s="187" customFormat="1" ht="18" customHeight="1">
      <c r="B655" s="201"/>
      <c r="C655" s="201"/>
      <c r="D655" s="201"/>
      <c r="E655" s="201"/>
      <c r="F655" s="201"/>
      <c r="G655" s="201"/>
      <c r="H655" s="201"/>
      <c r="I655" s="201"/>
      <c r="J655" s="201"/>
      <c r="K655" s="201"/>
      <c r="L655" s="201"/>
      <c r="M655" s="201"/>
      <c r="N655" s="201"/>
      <c r="O655" s="201"/>
      <c r="P655" s="201"/>
      <c r="Q655" s="201"/>
      <c r="R655" s="201"/>
      <c r="S655" s="201"/>
      <c r="T655" s="201"/>
    </row>
    <row r="656" spans="2:20" s="187" customFormat="1" ht="18" customHeight="1">
      <c r="B656" s="201"/>
      <c r="C656" s="201"/>
      <c r="D656" s="201"/>
      <c r="E656" s="201"/>
      <c r="F656" s="201"/>
      <c r="G656" s="201"/>
      <c r="H656" s="201"/>
      <c r="I656" s="201"/>
      <c r="J656" s="201"/>
      <c r="K656" s="201"/>
      <c r="L656" s="201"/>
      <c r="M656" s="201"/>
      <c r="N656" s="201"/>
      <c r="O656" s="201"/>
      <c r="P656" s="201"/>
      <c r="Q656" s="201"/>
      <c r="R656" s="201"/>
      <c r="S656" s="201"/>
      <c r="T656" s="201"/>
    </row>
    <row r="657" spans="2:20" s="187" customFormat="1" ht="18" customHeight="1">
      <c r="B657" s="201"/>
      <c r="C657" s="201"/>
      <c r="D657" s="201"/>
      <c r="E657" s="201"/>
      <c r="F657" s="201"/>
      <c r="G657" s="201"/>
      <c r="H657" s="201"/>
      <c r="I657" s="201"/>
      <c r="J657" s="201"/>
      <c r="K657" s="201"/>
      <c r="L657" s="201"/>
      <c r="M657" s="201"/>
      <c r="N657" s="201"/>
      <c r="O657" s="201"/>
      <c r="P657" s="201"/>
      <c r="Q657" s="201"/>
      <c r="R657" s="201"/>
      <c r="S657" s="201"/>
      <c r="T657" s="201"/>
    </row>
    <row r="658" spans="2:20" s="187" customFormat="1" ht="18" customHeight="1">
      <c r="B658" s="201"/>
      <c r="C658" s="201"/>
      <c r="D658" s="201"/>
      <c r="E658" s="201"/>
      <c r="F658" s="201"/>
      <c r="G658" s="201"/>
      <c r="H658" s="201"/>
      <c r="I658" s="201"/>
      <c r="J658" s="201"/>
      <c r="K658" s="201"/>
      <c r="L658" s="201"/>
      <c r="M658" s="201"/>
      <c r="N658" s="201"/>
      <c r="O658" s="201"/>
      <c r="P658" s="201"/>
      <c r="Q658" s="201"/>
      <c r="R658" s="201"/>
      <c r="S658" s="201"/>
      <c r="T658" s="201"/>
    </row>
    <row r="659" spans="2:20" s="187" customFormat="1" ht="18" customHeight="1">
      <c r="B659" s="201"/>
      <c r="C659" s="201"/>
      <c r="D659" s="201"/>
      <c r="E659" s="201"/>
      <c r="F659" s="201"/>
      <c r="G659" s="201"/>
      <c r="H659" s="201"/>
      <c r="I659" s="201"/>
      <c r="J659" s="201"/>
      <c r="K659" s="201"/>
      <c r="L659" s="201"/>
      <c r="M659" s="201"/>
      <c r="N659" s="201"/>
      <c r="O659" s="201"/>
      <c r="P659" s="201"/>
      <c r="Q659" s="201"/>
      <c r="R659" s="201"/>
      <c r="S659" s="201"/>
      <c r="T659" s="201"/>
    </row>
    <row r="660" spans="2:20" s="187" customFormat="1" ht="18" customHeight="1">
      <c r="B660" s="201"/>
      <c r="C660" s="201"/>
      <c r="D660" s="201"/>
      <c r="E660" s="201"/>
      <c r="F660" s="201"/>
      <c r="G660" s="201"/>
      <c r="H660" s="201"/>
      <c r="I660" s="201"/>
      <c r="J660" s="201"/>
      <c r="K660" s="201"/>
      <c r="L660" s="201"/>
      <c r="M660" s="201"/>
      <c r="N660" s="201"/>
      <c r="O660" s="201"/>
      <c r="P660" s="201"/>
      <c r="Q660" s="201"/>
      <c r="R660" s="201"/>
      <c r="S660" s="201"/>
      <c r="T660" s="201"/>
    </row>
    <row r="661" spans="2:20" s="187" customFormat="1" ht="18" customHeight="1">
      <c r="B661" s="201"/>
      <c r="C661" s="201"/>
      <c r="D661" s="201"/>
      <c r="E661" s="201"/>
      <c r="F661" s="201"/>
      <c r="G661" s="201"/>
      <c r="H661" s="201"/>
      <c r="I661" s="201"/>
      <c r="J661" s="201"/>
      <c r="K661" s="201"/>
      <c r="L661" s="201"/>
      <c r="M661" s="201"/>
      <c r="N661" s="201"/>
      <c r="O661" s="201"/>
      <c r="P661" s="201"/>
      <c r="Q661" s="201"/>
      <c r="R661" s="201"/>
      <c r="S661" s="201"/>
      <c r="T661" s="201"/>
    </row>
    <row r="662" spans="2:20" s="187" customFormat="1" ht="18" customHeight="1">
      <c r="B662" s="201"/>
      <c r="C662" s="201"/>
      <c r="D662" s="201"/>
      <c r="E662" s="201"/>
      <c r="F662" s="201"/>
      <c r="G662" s="201"/>
      <c r="H662" s="201"/>
      <c r="I662" s="201"/>
      <c r="J662" s="201"/>
      <c r="K662" s="201"/>
      <c r="L662" s="201"/>
      <c r="M662" s="201"/>
      <c r="N662" s="201"/>
      <c r="O662" s="201"/>
      <c r="P662" s="201"/>
      <c r="Q662" s="201"/>
      <c r="R662" s="201"/>
      <c r="S662" s="201"/>
      <c r="T662" s="201"/>
    </row>
    <row r="663" spans="2:20" s="187" customFormat="1" ht="18" customHeight="1">
      <c r="B663" s="201"/>
      <c r="C663" s="201"/>
      <c r="D663" s="201"/>
      <c r="E663" s="201"/>
      <c r="F663" s="201"/>
      <c r="G663" s="201"/>
      <c r="H663" s="201"/>
      <c r="I663" s="201"/>
      <c r="J663" s="201"/>
      <c r="K663" s="201"/>
      <c r="L663" s="201"/>
      <c r="M663" s="201"/>
      <c r="N663" s="201"/>
      <c r="O663" s="201"/>
      <c r="P663" s="201"/>
      <c r="Q663" s="201"/>
      <c r="R663" s="201"/>
      <c r="S663" s="201"/>
      <c r="T663" s="201"/>
    </row>
    <row r="664" spans="2:20" s="187" customFormat="1" ht="18" customHeight="1">
      <c r="B664" s="201"/>
      <c r="C664" s="201"/>
      <c r="D664" s="201"/>
      <c r="E664" s="201"/>
      <c r="F664" s="201"/>
      <c r="G664" s="201"/>
      <c r="H664" s="201"/>
      <c r="I664" s="201"/>
      <c r="J664" s="201"/>
      <c r="K664" s="201"/>
      <c r="L664" s="201"/>
      <c r="M664" s="201"/>
      <c r="N664" s="201"/>
      <c r="O664" s="201"/>
      <c r="P664" s="201"/>
      <c r="Q664" s="201"/>
      <c r="R664" s="201"/>
      <c r="S664" s="201"/>
      <c r="T664" s="201"/>
    </row>
    <row r="665" spans="2:20" s="187" customFormat="1" ht="18" customHeight="1">
      <c r="B665" s="201"/>
      <c r="C665" s="201"/>
      <c r="D665" s="201"/>
      <c r="E665" s="201"/>
      <c r="F665" s="201"/>
      <c r="G665" s="201"/>
      <c r="H665" s="201"/>
      <c r="I665" s="201"/>
      <c r="J665" s="201"/>
      <c r="K665" s="201"/>
      <c r="L665" s="201"/>
      <c r="M665" s="201"/>
      <c r="N665" s="201"/>
      <c r="O665" s="201"/>
      <c r="P665" s="201"/>
      <c r="Q665" s="201"/>
      <c r="R665" s="201"/>
      <c r="S665" s="201"/>
      <c r="T665" s="201"/>
    </row>
    <row r="666" spans="2:20" s="187" customFormat="1" ht="18" customHeight="1">
      <c r="B666" s="201"/>
      <c r="C666" s="201"/>
      <c r="D666" s="201"/>
      <c r="E666" s="201"/>
      <c r="F666" s="201"/>
      <c r="G666" s="201"/>
      <c r="H666" s="201"/>
      <c r="I666" s="201"/>
      <c r="J666" s="201"/>
      <c r="K666" s="201"/>
      <c r="L666" s="201"/>
      <c r="M666" s="201"/>
      <c r="N666" s="201"/>
      <c r="O666" s="201"/>
      <c r="P666" s="201"/>
      <c r="Q666" s="201"/>
      <c r="R666" s="201"/>
      <c r="S666" s="201"/>
      <c r="T666" s="201"/>
    </row>
    <row r="667" spans="2:20" s="187" customFormat="1" ht="18" customHeight="1">
      <c r="B667" s="201"/>
      <c r="C667" s="201"/>
      <c r="D667" s="201"/>
      <c r="E667" s="201"/>
      <c r="F667" s="201"/>
      <c r="G667" s="201"/>
      <c r="H667" s="201"/>
      <c r="I667" s="201"/>
      <c r="J667" s="201"/>
      <c r="K667" s="201"/>
      <c r="L667" s="201"/>
      <c r="M667" s="201"/>
      <c r="N667" s="201"/>
      <c r="O667" s="201"/>
      <c r="P667" s="201"/>
      <c r="Q667" s="201"/>
      <c r="R667" s="201"/>
      <c r="S667" s="201"/>
      <c r="T667" s="201"/>
    </row>
    <row r="668" spans="2:20" s="187" customFormat="1" ht="18" customHeight="1">
      <c r="B668" s="201"/>
      <c r="C668" s="201"/>
      <c r="D668" s="201"/>
      <c r="E668" s="201"/>
      <c r="F668" s="201"/>
      <c r="G668" s="201"/>
      <c r="H668" s="201"/>
      <c r="I668" s="201"/>
      <c r="J668" s="201"/>
      <c r="K668" s="201"/>
      <c r="L668" s="201"/>
      <c r="M668" s="201"/>
      <c r="N668" s="201"/>
      <c r="O668" s="201"/>
      <c r="P668" s="201"/>
      <c r="Q668" s="201"/>
      <c r="R668" s="201"/>
      <c r="S668" s="201"/>
      <c r="T668" s="201"/>
    </row>
    <row r="669" spans="2:20" s="187" customFormat="1" ht="18" customHeight="1">
      <c r="B669" s="201"/>
      <c r="C669" s="201"/>
      <c r="D669" s="201"/>
      <c r="E669" s="201"/>
      <c r="F669" s="201"/>
      <c r="G669" s="201"/>
      <c r="H669" s="201"/>
      <c r="I669" s="201"/>
      <c r="J669" s="201"/>
      <c r="K669" s="201"/>
      <c r="L669" s="201"/>
      <c r="M669" s="201"/>
      <c r="N669" s="201"/>
      <c r="O669" s="201"/>
      <c r="P669" s="201"/>
      <c r="Q669" s="201"/>
      <c r="R669" s="201"/>
      <c r="S669" s="201"/>
      <c r="T669" s="201"/>
    </row>
    <row r="670" spans="2:20" s="187" customFormat="1" ht="18" customHeight="1">
      <c r="B670" s="201"/>
      <c r="C670" s="201"/>
      <c r="D670" s="201"/>
      <c r="E670" s="201"/>
      <c r="F670" s="201"/>
      <c r="G670" s="201"/>
      <c r="H670" s="201"/>
      <c r="I670" s="201"/>
      <c r="J670" s="201"/>
      <c r="K670" s="201"/>
      <c r="L670" s="201"/>
      <c r="M670" s="201"/>
      <c r="N670" s="201"/>
      <c r="O670" s="201"/>
      <c r="P670" s="201"/>
      <c r="Q670" s="201"/>
      <c r="R670" s="201"/>
      <c r="S670" s="201"/>
      <c r="T670" s="201"/>
    </row>
    <row r="671" spans="2:20" s="187" customFormat="1" ht="18" customHeight="1">
      <c r="B671" s="201"/>
      <c r="C671" s="201"/>
      <c r="D671" s="201"/>
      <c r="E671" s="201"/>
      <c r="F671" s="201"/>
      <c r="G671" s="201"/>
      <c r="H671" s="201"/>
      <c r="I671" s="201"/>
      <c r="J671" s="201"/>
      <c r="K671" s="201"/>
      <c r="L671" s="201"/>
      <c r="M671" s="201"/>
      <c r="N671" s="201"/>
      <c r="O671" s="201"/>
      <c r="P671" s="201"/>
      <c r="Q671" s="201"/>
      <c r="R671" s="201"/>
      <c r="S671" s="201"/>
      <c r="T671" s="201"/>
    </row>
    <row r="672" spans="2:20" s="187" customFormat="1" ht="18" customHeight="1">
      <c r="B672" s="201"/>
      <c r="C672" s="201"/>
      <c r="D672" s="201"/>
      <c r="E672" s="201"/>
      <c r="F672" s="201"/>
      <c r="G672" s="201"/>
      <c r="H672" s="201"/>
      <c r="I672" s="201"/>
      <c r="J672" s="201"/>
      <c r="K672" s="201"/>
      <c r="L672" s="201"/>
      <c r="M672" s="201"/>
      <c r="N672" s="201"/>
      <c r="O672" s="201"/>
      <c r="P672" s="201"/>
      <c r="Q672" s="201"/>
      <c r="R672" s="201"/>
      <c r="S672" s="201"/>
      <c r="T672" s="201"/>
    </row>
    <row r="673" spans="2:20" s="187" customFormat="1" ht="18" customHeight="1">
      <c r="B673" s="201"/>
      <c r="C673" s="201"/>
      <c r="D673" s="201"/>
      <c r="E673" s="201"/>
      <c r="F673" s="201"/>
      <c r="G673" s="201"/>
      <c r="H673" s="201"/>
      <c r="I673" s="201"/>
      <c r="J673" s="201"/>
      <c r="K673" s="201"/>
      <c r="L673" s="201"/>
      <c r="M673" s="201"/>
      <c r="N673" s="201"/>
      <c r="O673" s="201"/>
      <c r="P673" s="201"/>
      <c r="Q673" s="201"/>
      <c r="R673" s="201"/>
      <c r="S673" s="201"/>
      <c r="T673" s="201"/>
    </row>
    <row r="674" spans="2:20" s="187" customFormat="1" ht="18" customHeight="1">
      <c r="B674" s="201"/>
      <c r="C674" s="201"/>
      <c r="D674" s="201"/>
      <c r="E674" s="201"/>
      <c r="F674" s="201"/>
      <c r="G674" s="201"/>
      <c r="H674" s="201"/>
      <c r="I674" s="201"/>
      <c r="J674" s="201"/>
      <c r="K674" s="201"/>
      <c r="L674" s="201"/>
      <c r="M674" s="201"/>
      <c r="N674" s="201"/>
      <c r="O674" s="201"/>
      <c r="P674" s="201"/>
      <c r="Q674" s="201"/>
      <c r="R674" s="201"/>
      <c r="S674" s="201"/>
      <c r="T674" s="201"/>
    </row>
    <row r="675" spans="2:20" s="187" customFormat="1" ht="18" customHeight="1">
      <c r="B675" s="201"/>
      <c r="C675" s="201"/>
      <c r="D675" s="201"/>
      <c r="E675" s="201"/>
      <c r="F675" s="201"/>
      <c r="G675" s="201"/>
      <c r="H675" s="201"/>
      <c r="I675" s="201"/>
      <c r="J675" s="201"/>
      <c r="K675" s="201"/>
      <c r="L675" s="201"/>
      <c r="M675" s="201"/>
      <c r="N675" s="201"/>
      <c r="O675" s="201"/>
      <c r="P675" s="201"/>
      <c r="Q675" s="201"/>
      <c r="R675" s="201"/>
      <c r="S675" s="201"/>
      <c r="T675" s="201"/>
    </row>
    <row r="676" spans="2:20" s="187" customFormat="1" ht="18" customHeight="1">
      <c r="B676" s="201"/>
      <c r="C676" s="201"/>
      <c r="D676" s="201"/>
      <c r="E676" s="201"/>
      <c r="F676" s="201"/>
      <c r="G676" s="201"/>
      <c r="H676" s="201"/>
      <c r="I676" s="201"/>
      <c r="J676" s="201"/>
      <c r="K676" s="201"/>
      <c r="L676" s="201"/>
      <c r="M676" s="201"/>
      <c r="N676" s="201"/>
      <c r="O676" s="201"/>
      <c r="P676" s="201"/>
      <c r="Q676" s="201"/>
      <c r="R676" s="201"/>
      <c r="S676" s="201"/>
      <c r="T676" s="201"/>
    </row>
    <row r="677" spans="2:20" s="187" customFormat="1" ht="18" customHeight="1">
      <c r="B677" s="201"/>
      <c r="C677" s="201"/>
      <c r="D677" s="201"/>
      <c r="E677" s="201"/>
      <c r="F677" s="201"/>
      <c r="G677" s="201"/>
      <c r="H677" s="201"/>
      <c r="I677" s="201"/>
      <c r="J677" s="201"/>
      <c r="K677" s="201"/>
      <c r="L677" s="201"/>
      <c r="M677" s="201"/>
      <c r="N677" s="201"/>
      <c r="O677" s="201"/>
      <c r="P677" s="201"/>
      <c r="Q677" s="201"/>
      <c r="R677" s="201"/>
      <c r="S677" s="201"/>
      <c r="T677" s="201"/>
    </row>
    <row r="678" spans="2:20" s="187" customFormat="1" ht="18" customHeight="1">
      <c r="B678" s="201"/>
      <c r="C678" s="201"/>
      <c r="D678" s="201"/>
      <c r="E678" s="201"/>
      <c r="F678" s="201"/>
      <c r="G678" s="201"/>
      <c r="H678" s="201"/>
      <c r="I678" s="201"/>
      <c r="J678" s="201"/>
      <c r="K678" s="201"/>
      <c r="L678" s="201"/>
      <c r="M678" s="201"/>
      <c r="N678" s="201"/>
      <c r="O678" s="201"/>
      <c r="P678" s="201"/>
      <c r="Q678" s="201"/>
      <c r="R678" s="201"/>
      <c r="S678" s="201"/>
      <c r="T678" s="201"/>
    </row>
    <row r="679" spans="2:20" s="187" customFormat="1" ht="18" customHeight="1">
      <c r="B679" s="201"/>
      <c r="C679" s="201"/>
      <c r="D679" s="201"/>
      <c r="E679" s="201"/>
      <c r="F679" s="201"/>
      <c r="G679" s="201"/>
      <c r="H679" s="201"/>
      <c r="I679" s="201"/>
      <c r="J679" s="201"/>
      <c r="K679" s="201"/>
      <c r="L679" s="201"/>
      <c r="M679" s="201"/>
      <c r="N679" s="201"/>
      <c r="O679" s="201"/>
      <c r="P679" s="201"/>
      <c r="Q679" s="201"/>
      <c r="R679" s="201"/>
      <c r="S679" s="201"/>
      <c r="T679" s="201"/>
    </row>
    <row r="680" spans="2:20" s="187" customFormat="1" ht="18" customHeight="1">
      <c r="B680" s="201"/>
      <c r="C680" s="201"/>
      <c r="D680" s="201"/>
      <c r="E680" s="201"/>
      <c r="F680" s="201"/>
      <c r="G680" s="201"/>
      <c r="H680" s="201"/>
      <c r="I680" s="201"/>
      <c r="J680" s="201"/>
      <c r="K680" s="201"/>
      <c r="L680" s="201"/>
      <c r="M680" s="201"/>
      <c r="N680" s="201"/>
      <c r="O680" s="201"/>
      <c r="P680" s="201"/>
      <c r="Q680" s="201"/>
      <c r="R680" s="201"/>
      <c r="S680" s="201"/>
      <c r="T680" s="201"/>
    </row>
    <row r="681" spans="2:20" s="187" customFormat="1" ht="18" customHeight="1">
      <c r="B681" s="201"/>
      <c r="C681" s="201"/>
      <c r="D681" s="201"/>
      <c r="E681" s="201"/>
      <c r="F681" s="201"/>
      <c r="G681" s="201"/>
      <c r="H681" s="201"/>
      <c r="I681" s="201"/>
      <c r="J681" s="201"/>
      <c r="K681" s="201"/>
      <c r="L681" s="201"/>
      <c r="M681" s="201"/>
      <c r="N681" s="201"/>
      <c r="O681" s="201"/>
      <c r="P681" s="201"/>
      <c r="Q681" s="201"/>
      <c r="R681" s="201"/>
      <c r="S681" s="201"/>
      <c r="T681" s="201"/>
    </row>
    <row r="682" spans="2:20" s="187" customFormat="1" ht="18" customHeight="1">
      <c r="B682" s="201"/>
      <c r="C682" s="201"/>
      <c r="D682" s="201"/>
      <c r="E682" s="201"/>
      <c r="F682" s="201"/>
      <c r="G682" s="201"/>
      <c r="H682" s="201"/>
      <c r="I682" s="201"/>
      <c r="J682" s="201"/>
      <c r="K682" s="201"/>
      <c r="L682" s="201"/>
      <c r="M682" s="201"/>
      <c r="N682" s="201"/>
      <c r="O682" s="201"/>
      <c r="P682" s="201"/>
      <c r="Q682" s="201"/>
      <c r="R682" s="201"/>
      <c r="S682" s="201"/>
      <c r="T682" s="201"/>
    </row>
    <row r="683" spans="2:20" s="187" customFormat="1" ht="18" customHeight="1">
      <c r="B683" s="201"/>
      <c r="C683" s="201"/>
      <c r="D683" s="201"/>
      <c r="E683" s="201"/>
      <c r="F683" s="201"/>
      <c r="G683" s="201"/>
      <c r="H683" s="201"/>
      <c r="I683" s="201"/>
      <c r="J683" s="201"/>
      <c r="K683" s="201"/>
      <c r="L683" s="201"/>
      <c r="M683" s="201"/>
      <c r="N683" s="201"/>
      <c r="O683" s="201"/>
      <c r="P683" s="201"/>
      <c r="Q683" s="201"/>
      <c r="R683" s="201"/>
      <c r="S683" s="201"/>
      <c r="T683" s="201"/>
    </row>
    <row r="684" spans="2:20" s="187" customFormat="1" ht="18" customHeight="1">
      <c r="B684" s="201"/>
      <c r="C684" s="201"/>
      <c r="D684" s="201"/>
      <c r="E684" s="201"/>
      <c r="F684" s="201"/>
      <c r="G684" s="201"/>
      <c r="H684" s="201"/>
      <c r="I684" s="201"/>
      <c r="J684" s="201"/>
      <c r="K684" s="201"/>
      <c r="L684" s="201"/>
      <c r="M684" s="201"/>
      <c r="N684" s="201"/>
      <c r="O684" s="201"/>
      <c r="P684" s="201"/>
      <c r="Q684" s="201"/>
      <c r="R684" s="201"/>
      <c r="S684" s="201"/>
      <c r="T684" s="201"/>
    </row>
    <row r="685" spans="2:20" s="187" customFormat="1" ht="18" customHeight="1">
      <c r="B685" s="201"/>
      <c r="C685" s="201"/>
      <c r="D685" s="201"/>
      <c r="E685" s="201"/>
      <c r="F685" s="201"/>
      <c r="G685" s="201"/>
      <c r="H685" s="201"/>
      <c r="I685" s="201"/>
      <c r="J685" s="201"/>
      <c r="K685" s="201"/>
      <c r="L685" s="201"/>
      <c r="M685" s="201"/>
      <c r="N685" s="201"/>
      <c r="O685" s="201"/>
      <c r="P685" s="201"/>
      <c r="Q685" s="201"/>
      <c r="R685" s="201"/>
      <c r="S685" s="201"/>
      <c r="T685" s="201"/>
    </row>
    <row r="686" spans="2:20" s="187" customFormat="1" ht="18" customHeight="1">
      <c r="B686" s="201"/>
      <c r="C686" s="201"/>
      <c r="D686" s="201"/>
      <c r="E686" s="201"/>
      <c r="F686" s="201"/>
      <c r="G686" s="201"/>
      <c r="H686" s="201"/>
      <c r="I686" s="201"/>
      <c r="J686" s="201"/>
      <c r="K686" s="201"/>
      <c r="L686" s="201"/>
      <c r="M686" s="201"/>
      <c r="N686" s="201"/>
      <c r="O686" s="201"/>
      <c r="P686" s="201"/>
      <c r="Q686" s="201"/>
      <c r="R686" s="201"/>
      <c r="S686" s="201"/>
      <c r="T686" s="201"/>
    </row>
    <row r="687" spans="2:20" s="187" customFormat="1" ht="18" customHeight="1">
      <c r="B687" s="201"/>
      <c r="C687" s="201"/>
      <c r="D687" s="201"/>
      <c r="E687" s="201"/>
      <c r="F687" s="201"/>
      <c r="G687" s="201"/>
      <c r="H687" s="201"/>
      <c r="I687" s="201"/>
      <c r="J687" s="201"/>
      <c r="K687" s="201"/>
      <c r="L687" s="201"/>
      <c r="M687" s="201"/>
      <c r="N687" s="201"/>
      <c r="O687" s="201"/>
      <c r="P687" s="201"/>
      <c r="Q687" s="201"/>
      <c r="R687" s="201"/>
      <c r="S687" s="201"/>
      <c r="T687" s="201"/>
    </row>
    <row r="688" spans="2:20" s="187" customFormat="1" ht="18" customHeight="1">
      <c r="B688" s="201"/>
      <c r="C688" s="201"/>
      <c r="D688" s="201"/>
      <c r="E688" s="201"/>
      <c r="F688" s="201"/>
      <c r="G688" s="201"/>
      <c r="H688" s="201"/>
      <c r="I688" s="201"/>
      <c r="J688" s="201"/>
      <c r="K688" s="201"/>
      <c r="L688" s="201"/>
      <c r="M688" s="201"/>
      <c r="N688" s="201"/>
      <c r="O688" s="201"/>
      <c r="P688" s="201"/>
      <c r="Q688" s="201"/>
      <c r="R688" s="201"/>
      <c r="S688" s="201"/>
      <c r="T688" s="201"/>
    </row>
    <row r="689" spans="2:20" s="187" customFormat="1" ht="18" customHeight="1">
      <c r="B689" s="201"/>
      <c r="C689" s="201"/>
      <c r="D689" s="201"/>
      <c r="E689" s="201"/>
      <c r="F689" s="201"/>
      <c r="G689" s="201"/>
      <c r="H689" s="201"/>
      <c r="I689" s="201"/>
      <c r="J689" s="201"/>
      <c r="K689" s="201"/>
      <c r="L689" s="201"/>
      <c r="M689" s="201"/>
      <c r="N689" s="201"/>
      <c r="O689" s="201"/>
      <c r="P689" s="201"/>
      <c r="Q689" s="201"/>
      <c r="R689" s="201"/>
      <c r="S689" s="201"/>
      <c r="T689" s="201"/>
    </row>
    <row r="690" spans="2:20" s="187" customFormat="1" ht="18" customHeight="1">
      <c r="B690" s="201"/>
      <c r="C690" s="201"/>
      <c r="D690" s="201"/>
      <c r="E690" s="201"/>
      <c r="F690" s="201"/>
      <c r="G690" s="201"/>
      <c r="H690" s="201"/>
      <c r="I690" s="201"/>
      <c r="J690" s="201"/>
      <c r="K690" s="201"/>
      <c r="L690" s="201"/>
      <c r="M690" s="201"/>
      <c r="N690" s="201"/>
      <c r="O690" s="201"/>
      <c r="P690" s="201"/>
      <c r="Q690" s="201"/>
      <c r="R690" s="201"/>
      <c r="S690" s="201"/>
      <c r="T690" s="201"/>
    </row>
    <row r="691" spans="2:20" s="187" customFormat="1" ht="18" customHeight="1">
      <c r="B691" s="201"/>
      <c r="C691" s="201"/>
      <c r="D691" s="201"/>
      <c r="E691" s="201"/>
      <c r="F691" s="201"/>
      <c r="G691" s="201"/>
      <c r="H691" s="201"/>
      <c r="I691" s="201"/>
      <c r="J691" s="201"/>
      <c r="K691" s="201"/>
      <c r="L691" s="201"/>
      <c r="M691" s="201"/>
      <c r="N691" s="201"/>
      <c r="O691" s="201"/>
      <c r="P691" s="201"/>
      <c r="Q691" s="201"/>
      <c r="R691" s="201"/>
      <c r="S691" s="201"/>
      <c r="T691" s="201"/>
    </row>
    <row r="692" spans="2:20" s="187" customFormat="1" ht="18" customHeight="1">
      <c r="B692" s="201"/>
      <c r="C692" s="201"/>
      <c r="D692" s="201"/>
      <c r="E692" s="201"/>
      <c r="F692" s="201"/>
      <c r="G692" s="201"/>
      <c r="H692" s="201"/>
      <c r="I692" s="201"/>
      <c r="J692" s="201"/>
      <c r="K692" s="201"/>
      <c r="L692" s="201"/>
      <c r="M692" s="201"/>
      <c r="N692" s="201"/>
      <c r="O692" s="201"/>
      <c r="P692" s="201"/>
      <c r="Q692" s="201"/>
      <c r="R692" s="201"/>
      <c r="S692" s="201"/>
      <c r="T692" s="201"/>
    </row>
    <row r="693" spans="2:20" s="187" customFormat="1" ht="18" customHeight="1">
      <c r="B693" s="201"/>
      <c r="C693" s="201"/>
      <c r="D693" s="201"/>
      <c r="E693" s="201"/>
      <c r="F693" s="201"/>
      <c r="G693" s="201"/>
      <c r="H693" s="201"/>
      <c r="I693" s="201"/>
      <c r="J693" s="201"/>
      <c r="K693" s="201"/>
      <c r="L693" s="201"/>
      <c r="M693" s="201"/>
      <c r="N693" s="201"/>
      <c r="O693" s="201"/>
      <c r="P693" s="201"/>
      <c r="Q693" s="201"/>
      <c r="R693" s="201"/>
      <c r="S693" s="201"/>
      <c r="T693" s="201"/>
    </row>
    <row r="694" spans="2:20" s="187" customFormat="1" ht="18" customHeight="1">
      <c r="B694" s="201"/>
      <c r="C694" s="201"/>
      <c r="D694" s="201"/>
      <c r="E694" s="201"/>
      <c r="F694" s="201"/>
      <c r="G694" s="201"/>
      <c r="H694" s="201"/>
      <c r="I694" s="201"/>
      <c r="J694" s="201"/>
      <c r="K694" s="201"/>
      <c r="L694" s="201"/>
      <c r="M694" s="201"/>
      <c r="N694" s="201"/>
      <c r="O694" s="201"/>
      <c r="P694" s="201"/>
      <c r="Q694" s="201"/>
      <c r="R694" s="201"/>
      <c r="S694" s="201"/>
      <c r="T694" s="201"/>
    </row>
    <row r="695" spans="2:20" s="187" customFormat="1" ht="18" customHeight="1">
      <c r="B695" s="201"/>
      <c r="C695" s="201"/>
      <c r="D695" s="201"/>
      <c r="E695" s="201"/>
      <c r="F695" s="201"/>
      <c r="G695" s="201"/>
      <c r="H695" s="201"/>
      <c r="I695" s="201"/>
      <c r="J695" s="201"/>
      <c r="K695" s="201"/>
      <c r="L695" s="201"/>
      <c r="M695" s="201"/>
      <c r="N695" s="201"/>
      <c r="O695" s="201"/>
      <c r="P695" s="201"/>
      <c r="Q695" s="201"/>
      <c r="R695" s="201"/>
      <c r="S695" s="201"/>
      <c r="T695" s="201"/>
    </row>
    <row r="696" spans="2:20" s="187" customFormat="1" ht="18" customHeight="1">
      <c r="B696" s="201"/>
      <c r="C696" s="201"/>
      <c r="D696" s="201"/>
      <c r="E696" s="201"/>
      <c r="F696" s="201"/>
      <c r="G696" s="201"/>
      <c r="H696" s="201"/>
      <c r="I696" s="201"/>
      <c r="J696" s="201"/>
      <c r="K696" s="201"/>
      <c r="L696" s="201"/>
      <c r="M696" s="201"/>
      <c r="N696" s="201"/>
      <c r="O696" s="201"/>
      <c r="P696" s="201"/>
      <c r="Q696" s="201"/>
      <c r="R696" s="201"/>
      <c r="S696" s="201"/>
      <c r="T696" s="201"/>
    </row>
    <row r="697" spans="2:20" s="187" customFormat="1" ht="18" customHeight="1">
      <c r="B697" s="201"/>
      <c r="C697" s="201"/>
      <c r="D697" s="201"/>
      <c r="E697" s="201"/>
      <c r="F697" s="201"/>
      <c r="G697" s="201"/>
      <c r="H697" s="201"/>
      <c r="I697" s="201"/>
      <c r="J697" s="201"/>
      <c r="K697" s="201"/>
      <c r="L697" s="201"/>
      <c r="M697" s="201"/>
      <c r="N697" s="201"/>
      <c r="O697" s="201"/>
      <c r="P697" s="201"/>
      <c r="Q697" s="201"/>
      <c r="R697" s="201"/>
      <c r="S697" s="201"/>
      <c r="T697" s="201"/>
    </row>
    <row r="698" spans="2:20" s="187" customFormat="1" ht="18" customHeight="1">
      <c r="B698" s="201"/>
      <c r="C698" s="201"/>
      <c r="D698" s="201"/>
      <c r="E698" s="201"/>
      <c r="F698" s="201"/>
      <c r="G698" s="201"/>
      <c r="H698" s="201"/>
      <c r="I698" s="201"/>
      <c r="J698" s="201"/>
      <c r="K698" s="201"/>
      <c r="L698" s="201"/>
      <c r="M698" s="201"/>
      <c r="N698" s="201"/>
      <c r="O698" s="201"/>
      <c r="P698" s="201"/>
      <c r="Q698" s="201"/>
      <c r="R698" s="201"/>
      <c r="S698" s="201"/>
      <c r="T698" s="201"/>
    </row>
    <row r="699" spans="2:20" s="187" customFormat="1" ht="18" customHeight="1">
      <c r="B699" s="201"/>
      <c r="C699" s="201"/>
      <c r="D699" s="201"/>
      <c r="E699" s="201"/>
      <c r="F699" s="201"/>
      <c r="G699" s="201"/>
      <c r="H699" s="201"/>
      <c r="I699" s="201"/>
      <c r="J699" s="201"/>
      <c r="K699" s="201"/>
      <c r="L699" s="201"/>
      <c r="M699" s="201"/>
      <c r="N699" s="201"/>
      <c r="O699" s="201"/>
      <c r="P699" s="201"/>
      <c r="Q699" s="201"/>
      <c r="R699" s="201"/>
      <c r="S699" s="201"/>
      <c r="T699" s="201"/>
    </row>
    <row r="700" spans="2:20" s="187" customFormat="1" ht="18" customHeight="1">
      <c r="B700" s="201"/>
      <c r="C700" s="201"/>
      <c r="D700" s="201"/>
      <c r="E700" s="201"/>
      <c r="F700" s="201"/>
      <c r="G700" s="201"/>
      <c r="H700" s="201"/>
      <c r="I700" s="201"/>
      <c r="J700" s="201"/>
      <c r="K700" s="201"/>
      <c r="L700" s="201"/>
      <c r="M700" s="201"/>
      <c r="N700" s="201"/>
      <c r="O700" s="201"/>
      <c r="P700" s="201"/>
      <c r="Q700" s="201"/>
      <c r="R700" s="201"/>
      <c r="S700" s="201"/>
      <c r="T700" s="201"/>
    </row>
    <row r="701" spans="2:20" s="187" customFormat="1" ht="18" customHeight="1">
      <c r="B701" s="201"/>
      <c r="C701" s="201"/>
      <c r="D701" s="201"/>
      <c r="E701" s="201"/>
      <c r="F701" s="201"/>
      <c r="G701" s="201"/>
      <c r="H701" s="201"/>
      <c r="I701" s="201"/>
      <c r="J701" s="201"/>
      <c r="K701" s="201"/>
      <c r="L701" s="201"/>
      <c r="M701" s="201"/>
      <c r="N701" s="201"/>
      <c r="O701" s="201"/>
      <c r="P701" s="201"/>
      <c r="Q701" s="201"/>
      <c r="R701" s="201"/>
      <c r="S701" s="201"/>
      <c r="T701" s="201"/>
    </row>
    <row r="702" spans="2:20" s="187" customFormat="1" ht="18" customHeight="1">
      <c r="B702" s="201"/>
      <c r="C702" s="201"/>
      <c r="D702" s="201"/>
      <c r="E702" s="201"/>
      <c r="F702" s="201"/>
      <c r="G702" s="201"/>
      <c r="H702" s="201"/>
      <c r="I702" s="201"/>
      <c r="J702" s="201"/>
      <c r="K702" s="201"/>
      <c r="L702" s="201"/>
      <c r="M702" s="201"/>
      <c r="N702" s="201"/>
      <c r="O702" s="201"/>
      <c r="P702" s="201"/>
      <c r="Q702" s="201"/>
      <c r="R702" s="201"/>
      <c r="S702" s="201"/>
      <c r="T702" s="201"/>
    </row>
    <row r="703" spans="2:20" s="187" customFormat="1" ht="18" customHeight="1">
      <c r="B703" s="201"/>
      <c r="C703" s="201"/>
      <c r="D703" s="201"/>
      <c r="E703" s="201"/>
      <c r="F703" s="201"/>
      <c r="G703" s="201"/>
      <c r="H703" s="201"/>
      <c r="I703" s="201"/>
      <c r="J703" s="201"/>
      <c r="K703" s="201"/>
      <c r="L703" s="201"/>
      <c r="M703" s="201"/>
      <c r="N703" s="201"/>
      <c r="O703" s="201"/>
      <c r="P703" s="201"/>
      <c r="Q703" s="201"/>
      <c r="R703" s="201"/>
      <c r="S703" s="201"/>
      <c r="T703" s="201"/>
    </row>
    <row r="704" spans="2:20" s="187" customFormat="1" ht="18" customHeight="1">
      <c r="B704" s="201"/>
      <c r="C704" s="201"/>
      <c r="D704" s="201"/>
      <c r="E704" s="201"/>
      <c r="F704" s="201"/>
      <c r="G704" s="201"/>
      <c r="H704" s="201"/>
      <c r="I704" s="201"/>
      <c r="J704" s="201"/>
      <c r="K704" s="201"/>
      <c r="L704" s="201"/>
      <c r="M704" s="201"/>
      <c r="N704" s="201"/>
      <c r="O704" s="201"/>
      <c r="P704" s="201"/>
      <c r="Q704" s="201"/>
      <c r="R704" s="201"/>
      <c r="S704" s="201"/>
      <c r="T704" s="201"/>
    </row>
    <row r="705" spans="2:20" s="187" customFormat="1" ht="18" customHeight="1">
      <c r="B705" s="201"/>
      <c r="C705" s="201"/>
      <c r="D705" s="201"/>
      <c r="E705" s="201"/>
      <c r="F705" s="201"/>
      <c r="G705" s="201"/>
      <c r="H705" s="201"/>
      <c r="I705" s="201"/>
      <c r="J705" s="201"/>
      <c r="K705" s="201"/>
      <c r="L705" s="201"/>
      <c r="M705" s="201"/>
      <c r="N705" s="201"/>
      <c r="O705" s="201"/>
      <c r="P705" s="201"/>
      <c r="Q705" s="201"/>
      <c r="R705" s="201"/>
      <c r="S705" s="201"/>
      <c r="T705" s="201"/>
    </row>
    <row r="706" spans="2:20" s="187" customFormat="1" ht="18" customHeight="1">
      <c r="B706" s="201"/>
      <c r="C706" s="201"/>
      <c r="D706" s="201"/>
      <c r="E706" s="201"/>
      <c r="F706" s="201"/>
      <c r="G706" s="201"/>
      <c r="H706" s="201"/>
      <c r="I706" s="201"/>
      <c r="J706" s="201"/>
      <c r="K706" s="201"/>
      <c r="L706" s="201"/>
      <c r="M706" s="201"/>
      <c r="N706" s="201"/>
      <c r="O706" s="201"/>
      <c r="P706" s="201"/>
      <c r="Q706" s="201"/>
      <c r="R706" s="201"/>
      <c r="S706" s="201"/>
      <c r="T706" s="201"/>
    </row>
    <row r="707" spans="2:20" s="187" customFormat="1" ht="18" customHeight="1">
      <c r="B707" s="201"/>
      <c r="C707" s="201"/>
      <c r="D707" s="201"/>
      <c r="E707" s="201"/>
      <c r="F707" s="201"/>
      <c r="G707" s="201"/>
      <c r="H707" s="201"/>
      <c r="I707" s="201"/>
      <c r="J707" s="201"/>
      <c r="K707" s="201"/>
      <c r="L707" s="201"/>
      <c r="M707" s="201"/>
      <c r="N707" s="201"/>
      <c r="O707" s="201"/>
      <c r="P707" s="201"/>
      <c r="Q707" s="201"/>
      <c r="R707" s="201"/>
      <c r="S707" s="201"/>
      <c r="T707" s="201"/>
    </row>
    <row r="708" spans="2:20" s="187" customFormat="1" ht="18" customHeight="1">
      <c r="B708" s="201"/>
      <c r="C708" s="201"/>
      <c r="D708" s="201"/>
      <c r="E708" s="201"/>
      <c r="F708" s="201"/>
      <c r="G708" s="201"/>
      <c r="H708" s="201"/>
      <c r="I708" s="201"/>
      <c r="J708" s="201"/>
      <c r="K708" s="201"/>
      <c r="L708" s="201"/>
      <c r="M708" s="201"/>
      <c r="N708" s="201"/>
      <c r="O708" s="201"/>
      <c r="P708" s="201"/>
      <c r="Q708" s="201"/>
      <c r="R708" s="201"/>
      <c r="S708" s="201"/>
      <c r="T708" s="201"/>
    </row>
    <row r="709" spans="2:20" s="187" customFormat="1" ht="18" customHeight="1">
      <c r="B709" s="201"/>
      <c r="C709" s="201"/>
      <c r="D709" s="201"/>
      <c r="E709" s="201"/>
      <c r="F709" s="201"/>
      <c r="G709" s="201"/>
      <c r="H709" s="201"/>
      <c r="I709" s="201"/>
      <c r="J709" s="201"/>
      <c r="K709" s="201"/>
      <c r="L709" s="201"/>
      <c r="M709" s="201"/>
      <c r="N709" s="201"/>
      <c r="O709" s="201"/>
      <c r="P709" s="201"/>
      <c r="Q709" s="201"/>
      <c r="R709" s="201"/>
      <c r="S709" s="201"/>
      <c r="T709" s="201"/>
    </row>
    <row r="710" spans="2:20" s="187" customFormat="1" ht="18" customHeight="1">
      <c r="B710" s="201"/>
      <c r="C710" s="201"/>
      <c r="D710" s="201"/>
      <c r="E710" s="201"/>
      <c r="F710" s="201"/>
      <c r="G710" s="201"/>
      <c r="H710" s="201"/>
      <c r="I710" s="201"/>
      <c r="J710" s="201"/>
      <c r="K710" s="201"/>
      <c r="L710" s="201"/>
      <c r="M710" s="201"/>
      <c r="N710" s="201"/>
      <c r="O710" s="201"/>
      <c r="P710" s="201"/>
      <c r="Q710" s="201"/>
      <c r="R710" s="201"/>
      <c r="S710" s="201"/>
      <c r="T710" s="201"/>
    </row>
    <row r="711" spans="2:20" s="187" customFormat="1" ht="18" customHeight="1">
      <c r="B711" s="201"/>
      <c r="C711" s="201"/>
      <c r="D711" s="201"/>
      <c r="E711" s="201"/>
      <c r="F711" s="201"/>
      <c r="G711" s="201"/>
      <c r="H711" s="201"/>
      <c r="I711" s="201"/>
      <c r="J711" s="201"/>
      <c r="K711" s="201"/>
      <c r="L711" s="201"/>
      <c r="M711" s="201"/>
      <c r="N711" s="201"/>
      <c r="O711" s="201"/>
      <c r="P711" s="201"/>
      <c r="Q711" s="201"/>
      <c r="R711" s="201"/>
      <c r="S711" s="201"/>
      <c r="T711" s="201"/>
    </row>
    <row r="712" spans="2:20" s="187" customFormat="1" ht="18" customHeight="1">
      <c r="B712" s="201"/>
      <c r="C712" s="201"/>
      <c r="D712" s="201"/>
      <c r="E712" s="201"/>
      <c r="F712" s="201"/>
      <c r="G712" s="201"/>
      <c r="H712" s="201"/>
      <c r="I712" s="201"/>
      <c r="J712" s="201"/>
      <c r="K712" s="201"/>
      <c r="L712" s="201"/>
      <c r="M712" s="201"/>
      <c r="N712" s="201"/>
      <c r="O712" s="201"/>
      <c r="P712" s="201"/>
      <c r="Q712" s="201"/>
      <c r="R712" s="201"/>
      <c r="S712" s="201"/>
      <c r="T712" s="201"/>
    </row>
    <row r="713" spans="2:20" s="187" customFormat="1" ht="18" customHeight="1">
      <c r="B713" s="201"/>
      <c r="C713" s="201"/>
      <c r="D713" s="201"/>
      <c r="E713" s="201"/>
      <c r="F713" s="201"/>
      <c r="G713" s="201"/>
      <c r="H713" s="201"/>
      <c r="I713" s="201"/>
      <c r="J713" s="201"/>
      <c r="K713" s="201"/>
      <c r="L713" s="201"/>
      <c r="M713" s="201"/>
      <c r="N713" s="201"/>
      <c r="O713" s="201"/>
      <c r="P713" s="201"/>
      <c r="Q713" s="201"/>
      <c r="R713" s="201"/>
      <c r="S713" s="201"/>
      <c r="T713" s="201"/>
    </row>
    <row r="714" spans="2:20" s="187" customFormat="1" ht="18" customHeight="1">
      <c r="B714" s="201"/>
      <c r="C714" s="201"/>
      <c r="D714" s="201"/>
      <c r="E714" s="201"/>
      <c r="F714" s="201"/>
      <c r="G714" s="201"/>
      <c r="H714" s="201"/>
      <c r="I714" s="201"/>
      <c r="J714" s="201"/>
      <c r="K714" s="201"/>
      <c r="L714" s="201"/>
      <c r="M714" s="201"/>
      <c r="N714" s="201"/>
      <c r="O714" s="201"/>
      <c r="P714" s="201"/>
      <c r="Q714" s="201"/>
      <c r="R714" s="201"/>
      <c r="S714" s="201"/>
      <c r="T714" s="201"/>
    </row>
    <row r="715" spans="2:20" s="187" customFormat="1" ht="18" customHeight="1">
      <c r="B715" s="201"/>
      <c r="C715" s="201"/>
      <c r="D715" s="201"/>
      <c r="E715" s="201"/>
      <c r="F715" s="201"/>
      <c r="G715" s="201"/>
      <c r="H715" s="201"/>
      <c r="I715" s="201"/>
      <c r="J715" s="201"/>
      <c r="K715" s="201"/>
      <c r="L715" s="201"/>
      <c r="M715" s="201"/>
      <c r="N715" s="201"/>
      <c r="O715" s="201"/>
      <c r="P715" s="201"/>
      <c r="Q715" s="201"/>
      <c r="R715" s="201"/>
      <c r="S715" s="201"/>
      <c r="T715" s="201"/>
    </row>
    <row r="716" spans="2:20" s="187" customFormat="1" ht="18" customHeight="1">
      <c r="B716" s="201"/>
      <c r="C716" s="201"/>
      <c r="D716" s="201"/>
      <c r="E716" s="201"/>
      <c r="F716" s="201"/>
      <c r="G716" s="201"/>
      <c r="H716" s="201"/>
      <c r="I716" s="201"/>
      <c r="J716" s="201"/>
      <c r="K716" s="201"/>
      <c r="L716" s="201"/>
      <c r="M716" s="201"/>
      <c r="N716" s="201"/>
      <c r="O716" s="201"/>
      <c r="P716" s="201"/>
      <c r="Q716" s="201"/>
      <c r="R716" s="201"/>
      <c r="S716" s="201"/>
      <c r="T716" s="201"/>
    </row>
    <row r="717" spans="2:20" s="187" customFormat="1" ht="18" customHeight="1">
      <c r="B717" s="201"/>
      <c r="C717" s="201"/>
      <c r="D717" s="201"/>
      <c r="E717" s="201"/>
      <c r="F717" s="201"/>
      <c r="G717" s="201"/>
      <c r="H717" s="201"/>
      <c r="I717" s="201"/>
      <c r="J717" s="201"/>
      <c r="K717" s="201"/>
      <c r="L717" s="201"/>
      <c r="M717" s="201"/>
      <c r="N717" s="201"/>
      <c r="O717" s="201"/>
      <c r="P717" s="201"/>
      <c r="Q717" s="201"/>
      <c r="R717" s="201"/>
      <c r="S717" s="201"/>
      <c r="T717" s="201"/>
    </row>
    <row r="718" spans="2:20" s="187" customFormat="1" ht="18" customHeight="1">
      <c r="B718" s="201"/>
      <c r="C718" s="201"/>
      <c r="D718" s="201"/>
      <c r="E718" s="201"/>
      <c r="F718" s="201"/>
      <c r="G718" s="201"/>
      <c r="H718" s="201"/>
      <c r="I718" s="201"/>
      <c r="J718" s="201"/>
      <c r="K718" s="201"/>
      <c r="L718" s="201"/>
      <c r="M718" s="201"/>
      <c r="N718" s="201"/>
      <c r="O718" s="201"/>
      <c r="P718" s="201"/>
      <c r="Q718" s="201"/>
      <c r="R718" s="201"/>
      <c r="S718" s="201"/>
      <c r="T718" s="201"/>
    </row>
    <row r="719" spans="2:20" s="187" customFormat="1" ht="18" customHeight="1">
      <c r="B719" s="201"/>
      <c r="C719" s="201"/>
      <c r="D719" s="201"/>
      <c r="E719" s="201"/>
      <c r="F719" s="201"/>
      <c r="G719" s="201"/>
      <c r="H719" s="201"/>
      <c r="I719" s="201"/>
      <c r="J719" s="201"/>
      <c r="K719" s="201"/>
      <c r="L719" s="201"/>
      <c r="M719" s="201"/>
      <c r="N719" s="201"/>
      <c r="O719" s="201"/>
      <c r="P719" s="201"/>
      <c r="Q719" s="201"/>
      <c r="R719" s="201"/>
      <c r="S719" s="201"/>
      <c r="T719" s="201"/>
    </row>
    <row r="720" spans="2:20" s="187" customFormat="1" ht="18" customHeight="1">
      <c r="B720" s="201"/>
      <c r="C720" s="201"/>
      <c r="D720" s="201"/>
      <c r="E720" s="201"/>
      <c r="F720" s="201"/>
      <c r="G720" s="201"/>
      <c r="H720" s="201"/>
      <c r="I720" s="201"/>
      <c r="J720" s="201"/>
      <c r="K720" s="201"/>
      <c r="L720" s="201"/>
      <c r="M720" s="201"/>
      <c r="N720" s="201"/>
      <c r="O720" s="201"/>
      <c r="P720" s="201"/>
      <c r="Q720" s="201"/>
      <c r="R720" s="201"/>
      <c r="S720" s="201"/>
      <c r="T720" s="201"/>
    </row>
    <row r="721" spans="2:20" s="187" customFormat="1" ht="18" customHeight="1">
      <c r="B721" s="201"/>
      <c r="C721" s="201"/>
      <c r="D721" s="201"/>
      <c r="E721" s="201"/>
      <c r="F721" s="201"/>
      <c r="G721" s="201"/>
      <c r="H721" s="201"/>
      <c r="I721" s="201"/>
      <c r="J721" s="201"/>
      <c r="K721" s="201"/>
      <c r="L721" s="201"/>
      <c r="M721" s="201"/>
      <c r="N721" s="201"/>
      <c r="O721" s="201"/>
      <c r="P721" s="201"/>
      <c r="Q721" s="201"/>
      <c r="R721" s="201"/>
      <c r="S721" s="201"/>
      <c r="T721" s="201"/>
    </row>
    <row r="722" spans="2:20" s="187" customFormat="1" ht="18" customHeight="1">
      <c r="B722" s="201"/>
      <c r="C722" s="201"/>
      <c r="D722" s="201"/>
      <c r="E722" s="201"/>
      <c r="F722" s="201"/>
      <c r="G722" s="201"/>
      <c r="H722" s="201"/>
      <c r="I722" s="201"/>
      <c r="J722" s="201"/>
      <c r="K722" s="201"/>
      <c r="L722" s="201"/>
      <c r="M722" s="201"/>
      <c r="N722" s="201"/>
      <c r="O722" s="201"/>
      <c r="P722" s="201"/>
      <c r="Q722" s="201"/>
      <c r="R722" s="201"/>
      <c r="S722" s="201"/>
      <c r="T722" s="201"/>
    </row>
    <row r="723" spans="2:20" s="187" customFormat="1" ht="18" customHeight="1">
      <c r="B723" s="201"/>
      <c r="C723" s="201"/>
      <c r="D723" s="201"/>
      <c r="E723" s="201"/>
      <c r="F723" s="201"/>
      <c r="G723" s="201"/>
      <c r="H723" s="201"/>
      <c r="I723" s="201"/>
      <c r="J723" s="201"/>
      <c r="K723" s="201"/>
      <c r="L723" s="201"/>
      <c r="M723" s="201"/>
      <c r="N723" s="201"/>
      <c r="O723" s="201"/>
      <c r="P723" s="201"/>
      <c r="Q723" s="201"/>
      <c r="R723" s="201"/>
      <c r="S723" s="201"/>
      <c r="T723" s="201"/>
    </row>
    <row r="724" spans="2:20" s="187" customFormat="1" ht="18" customHeight="1">
      <c r="B724" s="201"/>
      <c r="C724" s="201"/>
      <c r="D724" s="201"/>
      <c r="E724" s="201"/>
      <c r="F724" s="201"/>
      <c r="G724" s="201"/>
      <c r="H724" s="201"/>
      <c r="I724" s="201"/>
      <c r="J724" s="201"/>
      <c r="K724" s="201"/>
      <c r="L724" s="201"/>
      <c r="M724" s="201"/>
      <c r="N724" s="201"/>
      <c r="O724" s="201"/>
      <c r="P724" s="201"/>
      <c r="Q724" s="201"/>
      <c r="R724" s="201"/>
      <c r="S724" s="201"/>
      <c r="T724" s="201"/>
    </row>
    <row r="725" spans="2:20" s="187" customFormat="1" ht="18" customHeight="1">
      <c r="B725" s="201"/>
      <c r="C725" s="201"/>
      <c r="D725" s="201"/>
      <c r="E725" s="201"/>
      <c r="F725" s="201"/>
      <c r="G725" s="201"/>
      <c r="H725" s="201"/>
      <c r="I725" s="201"/>
      <c r="J725" s="201"/>
      <c r="K725" s="201"/>
      <c r="L725" s="201"/>
      <c r="M725" s="201"/>
      <c r="N725" s="201"/>
      <c r="O725" s="201"/>
      <c r="P725" s="201"/>
      <c r="Q725" s="201"/>
      <c r="R725" s="201"/>
      <c r="S725" s="201"/>
      <c r="T725" s="201"/>
    </row>
    <row r="726" spans="2:20" s="187" customFormat="1" ht="18" customHeight="1">
      <c r="B726" s="201"/>
      <c r="C726" s="201"/>
      <c r="D726" s="201"/>
      <c r="E726" s="201"/>
      <c r="F726" s="201"/>
      <c r="G726" s="201"/>
      <c r="H726" s="201"/>
      <c r="I726" s="201"/>
      <c r="J726" s="201"/>
      <c r="K726" s="201"/>
      <c r="L726" s="201"/>
      <c r="M726" s="201"/>
      <c r="N726" s="201"/>
      <c r="O726" s="201"/>
      <c r="P726" s="201"/>
      <c r="Q726" s="201"/>
      <c r="R726" s="201"/>
      <c r="S726" s="201"/>
      <c r="T726" s="201"/>
    </row>
    <row r="727" spans="2:20" s="187" customFormat="1" ht="18" customHeight="1">
      <c r="B727" s="201"/>
      <c r="C727" s="201"/>
      <c r="D727" s="201"/>
      <c r="E727" s="201"/>
      <c r="F727" s="201"/>
      <c r="G727" s="201"/>
      <c r="H727" s="201"/>
      <c r="I727" s="201"/>
      <c r="J727" s="201"/>
      <c r="K727" s="201"/>
      <c r="L727" s="201"/>
      <c r="M727" s="201"/>
      <c r="N727" s="201"/>
      <c r="O727" s="201"/>
      <c r="P727" s="201"/>
      <c r="Q727" s="201"/>
      <c r="R727" s="201"/>
      <c r="S727" s="201"/>
      <c r="T727" s="201"/>
    </row>
    <row r="728" spans="2:20" s="187" customFormat="1" ht="18" customHeight="1">
      <c r="B728" s="201"/>
      <c r="C728" s="201"/>
      <c r="D728" s="201"/>
      <c r="E728" s="201"/>
      <c r="F728" s="201"/>
      <c r="G728" s="201"/>
      <c r="H728" s="201"/>
      <c r="I728" s="201"/>
      <c r="J728" s="201"/>
      <c r="K728" s="201"/>
      <c r="L728" s="201"/>
      <c r="M728" s="201"/>
      <c r="N728" s="201"/>
      <c r="O728" s="201"/>
      <c r="P728" s="201"/>
      <c r="Q728" s="201"/>
      <c r="R728" s="201"/>
      <c r="S728" s="201"/>
      <c r="T728" s="201"/>
    </row>
    <row r="729" spans="2:20" s="187" customFormat="1" ht="18" customHeight="1">
      <c r="B729" s="201"/>
      <c r="C729" s="201"/>
      <c r="D729" s="201"/>
      <c r="E729" s="201"/>
      <c r="F729" s="201"/>
      <c r="G729" s="201"/>
      <c r="H729" s="201"/>
      <c r="I729" s="201"/>
      <c r="J729" s="201"/>
      <c r="K729" s="201"/>
      <c r="L729" s="201"/>
      <c r="M729" s="201"/>
      <c r="N729" s="201"/>
      <c r="O729" s="201"/>
      <c r="P729" s="201"/>
      <c r="Q729" s="201"/>
      <c r="R729" s="201"/>
      <c r="S729" s="201"/>
      <c r="T729" s="201"/>
    </row>
    <row r="730" spans="2:20" s="187" customFormat="1" ht="18" customHeight="1">
      <c r="B730" s="201"/>
      <c r="C730" s="201"/>
      <c r="D730" s="201"/>
      <c r="E730" s="201"/>
      <c r="F730" s="201"/>
      <c r="G730" s="201"/>
      <c r="H730" s="201"/>
      <c r="I730" s="201"/>
      <c r="J730" s="201"/>
      <c r="K730" s="201"/>
      <c r="L730" s="201"/>
      <c r="M730" s="201"/>
      <c r="N730" s="201"/>
      <c r="O730" s="201"/>
      <c r="P730" s="201"/>
      <c r="Q730" s="201"/>
      <c r="R730" s="201"/>
      <c r="S730" s="201"/>
      <c r="T730" s="201"/>
    </row>
    <row r="731" spans="2:20" s="187" customFormat="1" ht="18" customHeight="1">
      <c r="B731" s="201"/>
      <c r="C731" s="201"/>
      <c r="D731" s="201"/>
      <c r="E731" s="201"/>
      <c r="F731" s="201"/>
      <c r="G731" s="201"/>
      <c r="H731" s="201"/>
      <c r="I731" s="201"/>
      <c r="J731" s="201"/>
      <c r="K731" s="201"/>
      <c r="L731" s="201"/>
      <c r="M731" s="201"/>
      <c r="N731" s="201"/>
      <c r="O731" s="201"/>
      <c r="P731" s="201"/>
      <c r="Q731" s="201"/>
      <c r="R731" s="201"/>
      <c r="S731" s="201"/>
      <c r="T731" s="201"/>
    </row>
    <row r="732" spans="2:20" s="187" customFormat="1" ht="18" customHeight="1">
      <c r="B732" s="201"/>
      <c r="C732" s="201"/>
      <c r="D732" s="201"/>
      <c r="E732" s="201"/>
      <c r="F732" s="201"/>
      <c r="G732" s="201"/>
      <c r="H732" s="201"/>
      <c r="I732" s="201"/>
      <c r="J732" s="201"/>
      <c r="K732" s="201"/>
      <c r="L732" s="201"/>
      <c r="M732" s="201"/>
      <c r="N732" s="201"/>
      <c r="O732" s="201"/>
      <c r="P732" s="201"/>
      <c r="Q732" s="201"/>
      <c r="R732" s="201"/>
      <c r="S732" s="201"/>
      <c r="T732" s="201"/>
    </row>
    <row r="733" spans="2:20" s="187" customFormat="1" ht="18" customHeight="1">
      <c r="B733" s="201"/>
      <c r="C733" s="201"/>
      <c r="D733" s="201"/>
      <c r="E733" s="201"/>
      <c r="F733" s="201"/>
      <c r="G733" s="201"/>
      <c r="H733" s="201"/>
      <c r="I733" s="201"/>
      <c r="J733" s="201"/>
      <c r="K733" s="201"/>
      <c r="L733" s="201"/>
      <c r="M733" s="201"/>
      <c r="N733" s="201"/>
      <c r="O733" s="201"/>
      <c r="P733" s="201"/>
      <c r="Q733" s="201"/>
      <c r="R733" s="201"/>
      <c r="S733" s="201"/>
      <c r="T733" s="201"/>
    </row>
    <row r="734" spans="2:20" s="187" customFormat="1" ht="18" customHeight="1">
      <c r="B734" s="201"/>
      <c r="C734" s="201"/>
      <c r="D734" s="201"/>
      <c r="E734" s="201"/>
      <c r="F734" s="201"/>
      <c r="G734" s="201"/>
      <c r="H734" s="201"/>
      <c r="I734" s="201"/>
      <c r="J734" s="201"/>
      <c r="K734" s="201"/>
      <c r="L734" s="201"/>
      <c r="M734" s="201"/>
      <c r="N734" s="201"/>
      <c r="O734" s="201"/>
      <c r="P734" s="201"/>
      <c r="Q734" s="201"/>
      <c r="R734" s="201"/>
      <c r="S734" s="201"/>
      <c r="T734" s="201"/>
    </row>
    <row r="735" spans="2:20" s="187" customFormat="1" ht="18" customHeight="1">
      <c r="B735" s="201"/>
      <c r="C735" s="201"/>
      <c r="D735" s="201"/>
      <c r="E735" s="201"/>
      <c r="F735" s="201"/>
      <c r="G735" s="201"/>
      <c r="H735" s="201"/>
      <c r="I735" s="201"/>
      <c r="J735" s="201"/>
      <c r="K735" s="201"/>
      <c r="L735" s="201"/>
      <c r="M735" s="201"/>
      <c r="N735" s="201"/>
      <c r="O735" s="201"/>
      <c r="P735" s="201"/>
      <c r="Q735" s="201"/>
      <c r="R735" s="201"/>
      <c r="S735" s="201"/>
      <c r="T735" s="201"/>
    </row>
    <row r="736" spans="2:20" s="187" customFormat="1" ht="18" customHeight="1">
      <c r="B736" s="201"/>
      <c r="C736" s="201"/>
      <c r="D736" s="201"/>
      <c r="E736" s="201"/>
      <c r="F736" s="201"/>
      <c r="G736" s="201"/>
      <c r="H736" s="201"/>
      <c r="I736" s="201"/>
      <c r="J736" s="201"/>
      <c r="K736" s="201"/>
      <c r="L736" s="201"/>
      <c r="M736" s="201"/>
      <c r="N736" s="201"/>
      <c r="O736" s="201"/>
      <c r="P736" s="201"/>
      <c r="Q736" s="201"/>
      <c r="R736" s="201"/>
      <c r="S736" s="201"/>
      <c r="T736" s="201"/>
    </row>
    <row r="737" spans="2:20" s="187" customFormat="1" ht="18" customHeight="1">
      <c r="B737" s="201"/>
      <c r="C737" s="201"/>
      <c r="D737" s="201"/>
      <c r="E737" s="201"/>
      <c r="F737" s="201"/>
      <c r="G737" s="201"/>
      <c r="H737" s="201"/>
      <c r="I737" s="201"/>
      <c r="J737" s="201"/>
      <c r="K737" s="201"/>
      <c r="L737" s="201"/>
      <c r="M737" s="201"/>
      <c r="N737" s="201"/>
      <c r="O737" s="201"/>
      <c r="P737" s="201"/>
      <c r="Q737" s="201"/>
      <c r="R737" s="201"/>
      <c r="S737" s="201"/>
      <c r="T737" s="201"/>
    </row>
    <row r="738" spans="2:20" s="187" customFormat="1" ht="18" customHeight="1">
      <c r="B738" s="201"/>
      <c r="C738" s="201"/>
      <c r="D738" s="201"/>
      <c r="E738" s="201"/>
      <c r="F738" s="201"/>
      <c r="G738" s="201"/>
      <c r="H738" s="201"/>
      <c r="I738" s="201"/>
      <c r="J738" s="201"/>
      <c r="K738" s="201"/>
      <c r="L738" s="201"/>
      <c r="M738" s="201"/>
      <c r="N738" s="201"/>
      <c r="O738" s="201"/>
      <c r="P738" s="201"/>
      <c r="Q738" s="201"/>
      <c r="R738" s="201"/>
      <c r="S738" s="201"/>
      <c r="T738" s="201"/>
    </row>
    <row r="739" spans="2:20" s="187" customFormat="1" ht="18" customHeight="1">
      <c r="B739" s="201"/>
      <c r="C739" s="201"/>
      <c r="D739" s="201"/>
      <c r="E739" s="201"/>
      <c r="F739" s="201"/>
      <c r="G739" s="201"/>
      <c r="H739" s="201"/>
      <c r="I739" s="201"/>
      <c r="J739" s="201"/>
      <c r="K739" s="201"/>
      <c r="L739" s="201"/>
      <c r="M739" s="201"/>
      <c r="N739" s="201"/>
      <c r="O739" s="201"/>
      <c r="P739" s="201"/>
      <c r="Q739" s="201"/>
      <c r="R739" s="201"/>
      <c r="S739" s="201"/>
      <c r="T739" s="201"/>
    </row>
    <row r="740" spans="2:20" s="187" customFormat="1" ht="18" customHeight="1">
      <c r="B740" s="201"/>
      <c r="C740" s="201"/>
      <c r="D740" s="201"/>
      <c r="E740" s="201"/>
      <c r="F740" s="201"/>
      <c r="G740" s="201"/>
      <c r="H740" s="201"/>
      <c r="I740" s="201"/>
      <c r="J740" s="201"/>
      <c r="K740" s="201"/>
      <c r="L740" s="201"/>
      <c r="M740" s="201"/>
      <c r="N740" s="201"/>
      <c r="O740" s="201"/>
      <c r="P740" s="201"/>
      <c r="Q740" s="201"/>
      <c r="R740" s="201"/>
      <c r="S740" s="201"/>
      <c r="T740" s="201"/>
    </row>
    <row r="741" spans="2:20" s="187" customFormat="1" ht="18" customHeight="1">
      <c r="B741" s="201"/>
      <c r="C741" s="201"/>
      <c r="D741" s="201"/>
      <c r="E741" s="201"/>
      <c r="F741" s="201"/>
      <c r="G741" s="201"/>
      <c r="H741" s="201"/>
      <c r="I741" s="201"/>
      <c r="J741" s="201"/>
      <c r="K741" s="201"/>
      <c r="L741" s="201"/>
      <c r="M741" s="201"/>
      <c r="N741" s="201"/>
      <c r="O741" s="201"/>
      <c r="P741" s="201"/>
      <c r="Q741" s="201"/>
      <c r="R741" s="201"/>
      <c r="S741" s="201"/>
      <c r="T741" s="201"/>
    </row>
    <row r="742" spans="2:20" s="187" customFormat="1" ht="18" customHeight="1">
      <c r="B742" s="201"/>
      <c r="C742" s="201"/>
      <c r="D742" s="201"/>
      <c r="E742" s="201"/>
      <c r="F742" s="201"/>
      <c r="G742" s="201"/>
      <c r="H742" s="201"/>
      <c r="I742" s="201"/>
      <c r="J742" s="201"/>
      <c r="K742" s="201"/>
      <c r="L742" s="201"/>
      <c r="M742" s="201"/>
      <c r="N742" s="201"/>
      <c r="O742" s="201"/>
      <c r="P742" s="201"/>
      <c r="Q742" s="201"/>
      <c r="R742" s="201"/>
      <c r="S742" s="201"/>
      <c r="T742" s="201"/>
    </row>
    <row r="743" spans="2:20" s="187" customFormat="1" ht="18" customHeight="1">
      <c r="B743" s="201"/>
      <c r="C743" s="201"/>
      <c r="D743" s="201"/>
      <c r="E743" s="201"/>
      <c r="F743" s="201"/>
      <c r="G743" s="201"/>
      <c r="H743" s="201"/>
      <c r="I743" s="201"/>
      <c r="J743" s="201"/>
      <c r="K743" s="201"/>
      <c r="L743" s="201"/>
      <c r="M743" s="201"/>
      <c r="N743" s="201"/>
      <c r="O743" s="201"/>
      <c r="P743" s="201"/>
      <c r="Q743" s="201"/>
      <c r="R743" s="201"/>
      <c r="S743" s="201"/>
      <c r="T743" s="201"/>
    </row>
    <row r="744" spans="2:20" s="187" customFormat="1" ht="18" customHeight="1">
      <c r="B744" s="201"/>
      <c r="C744" s="201"/>
      <c r="D744" s="201"/>
      <c r="E744" s="201"/>
      <c r="F744" s="201"/>
      <c r="G744" s="201"/>
      <c r="H744" s="201"/>
      <c r="I744" s="201"/>
      <c r="J744" s="201"/>
      <c r="K744" s="201"/>
      <c r="L744" s="201"/>
      <c r="M744" s="201"/>
      <c r="N744" s="201"/>
      <c r="O744" s="201"/>
      <c r="P744" s="201"/>
      <c r="Q744" s="201"/>
      <c r="R744" s="201"/>
      <c r="S744" s="201"/>
      <c r="T744" s="201"/>
    </row>
    <row r="745" spans="2:20" s="187" customFormat="1" ht="18" customHeight="1">
      <c r="B745" s="201"/>
      <c r="C745" s="201"/>
      <c r="D745" s="201"/>
      <c r="E745" s="201"/>
      <c r="F745" s="201"/>
      <c r="G745" s="201"/>
      <c r="H745" s="201"/>
      <c r="I745" s="201"/>
      <c r="J745" s="201"/>
      <c r="K745" s="201"/>
      <c r="L745" s="201"/>
      <c r="M745" s="201"/>
      <c r="N745" s="201"/>
      <c r="O745" s="201"/>
      <c r="P745" s="201"/>
      <c r="Q745" s="201"/>
      <c r="R745" s="201"/>
      <c r="S745" s="201"/>
      <c r="T745" s="201"/>
    </row>
    <row r="746" spans="2:20" s="187" customFormat="1" ht="18" customHeight="1">
      <c r="B746" s="201"/>
      <c r="C746" s="201"/>
      <c r="D746" s="201"/>
      <c r="E746" s="201"/>
      <c r="F746" s="201"/>
      <c r="G746" s="201"/>
      <c r="H746" s="201"/>
      <c r="I746" s="201"/>
      <c r="J746" s="201"/>
      <c r="K746" s="201"/>
      <c r="L746" s="201"/>
      <c r="M746" s="201"/>
      <c r="N746" s="201"/>
      <c r="O746" s="201"/>
      <c r="P746" s="201"/>
      <c r="Q746" s="201"/>
      <c r="R746" s="201"/>
      <c r="S746" s="201"/>
      <c r="T746" s="201"/>
    </row>
    <row r="747" spans="2:20" s="187" customFormat="1" ht="18" customHeight="1">
      <c r="B747" s="201"/>
      <c r="C747" s="201"/>
      <c r="D747" s="201"/>
      <c r="E747" s="201"/>
      <c r="F747" s="201"/>
      <c r="G747" s="201"/>
      <c r="H747" s="201"/>
      <c r="I747" s="201"/>
      <c r="J747" s="201"/>
      <c r="K747" s="201"/>
      <c r="L747" s="201"/>
      <c r="M747" s="201"/>
      <c r="N747" s="201"/>
      <c r="O747" s="201"/>
      <c r="P747" s="201"/>
      <c r="Q747" s="201"/>
      <c r="R747" s="201"/>
      <c r="S747" s="201"/>
      <c r="T747" s="201"/>
    </row>
    <row r="748" spans="2:20" s="187" customFormat="1" ht="18" customHeight="1">
      <c r="B748" s="201"/>
      <c r="C748" s="201"/>
      <c r="D748" s="201"/>
      <c r="E748" s="201"/>
      <c r="F748" s="201"/>
      <c r="G748" s="201"/>
      <c r="H748" s="201"/>
      <c r="I748" s="201"/>
      <c r="J748" s="201"/>
      <c r="K748" s="201"/>
      <c r="L748" s="201"/>
      <c r="M748" s="201"/>
      <c r="N748" s="201"/>
      <c r="O748" s="201"/>
      <c r="P748" s="201"/>
      <c r="Q748" s="201"/>
      <c r="R748" s="201"/>
      <c r="S748" s="201"/>
      <c r="T748" s="201"/>
    </row>
    <row r="749" spans="2:20" s="187" customFormat="1" ht="18" customHeight="1">
      <c r="B749" s="201"/>
      <c r="C749" s="201"/>
      <c r="D749" s="201"/>
      <c r="E749" s="201"/>
      <c r="F749" s="201"/>
      <c r="G749" s="201"/>
      <c r="H749" s="201"/>
      <c r="I749" s="201"/>
      <c r="J749" s="201"/>
      <c r="K749" s="201"/>
      <c r="L749" s="201"/>
      <c r="M749" s="201"/>
      <c r="N749" s="201"/>
      <c r="O749" s="201"/>
      <c r="P749" s="201"/>
      <c r="Q749" s="201"/>
      <c r="R749" s="201"/>
      <c r="S749" s="201"/>
      <c r="T749" s="201"/>
    </row>
    <row r="750" spans="2:20" s="187" customFormat="1" ht="18" customHeight="1">
      <c r="B750" s="201"/>
      <c r="C750" s="201"/>
      <c r="D750" s="201"/>
      <c r="E750" s="201"/>
      <c r="F750" s="201"/>
      <c r="G750" s="201"/>
      <c r="H750" s="201"/>
      <c r="I750" s="201"/>
      <c r="J750" s="201"/>
      <c r="K750" s="201"/>
      <c r="L750" s="201"/>
      <c r="M750" s="201"/>
      <c r="N750" s="201"/>
      <c r="O750" s="201"/>
      <c r="P750" s="201"/>
      <c r="Q750" s="201"/>
      <c r="R750" s="201"/>
      <c r="S750" s="201"/>
      <c r="T750" s="201"/>
    </row>
    <row r="751" spans="2:20" s="187" customFormat="1" ht="18" customHeight="1">
      <c r="B751" s="201"/>
      <c r="C751" s="201"/>
      <c r="D751" s="201"/>
      <c r="E751" s="201"/>
      <c r="F751" s="201"/>
      <c r="G751" s="201"/>
      <c r="H751" s="201"/>
      <c r="I751" s="201"/>
      <c r="J751" s="201"/>
      <c r="K751" s="201"/>
      <c r="L751" s="201"/>
      <c r="M751" s="201"/>
      <c r="N751" s="201"/>
      <c r="O751" s="201"/>
      <c r="P751" s="201"/>
      <c r="Q751" s="201"/>
      <c r="R751" s="201"/>
      <c r="S751" s="201"/>
      <c r="T751" s="201"/>
    </row>
    <row r="752" spans="2:20" s="187" customFormat="1" ht="18" customHeight="1">
      <c r="B752" s="201"/>
      <c r="C752" s="201"/>
      <c r="D752" s="201"/>
      <c r="E752" s="201"/>
      <c r="F752" s="201"/>
      <c r="G752" s="201"/>
      <c r="H752" s="201"/>
      <c r="I752" s="201"/>
      <c r="J752" s="201"/>
      <c r="K752" s="201"/>
      <c r="L752" s="201"/>
      <c r="M752" s="201"/>
      <c r="N752" s="201"/>
      <c r="O752" s="201"/>
      <c r="P752" s="201"/>
      <c r="Q752" s="201"/>
      <c r="R752" s="201"/>
      <c r="S752" s="201"/>
      <c r="T752" s="201"/>
    </row>
    <row r="753" spans="2:20" s="187" customFormat="1" ht="18" customHeight="1">
      <c r="B753" s="201"/>
      <c r="C753" s="201"/>
      <c r="D753" s="201"/>
      <c r="E753" s="201"/>
      <c r="F753" s="201"/>
      <c r="G753" s="201"/>
      <c r="H753" s="201"/>
      <c r="I753" s="201"/>
      <c r="J753" s="201"/>
      <c r="K753" s="201"/>
      <c r="L753" s="201"/>
      <c r="M753" s="201"/>
      <c r="N753" s="201"/>
      <c r="O753" s="201"/>
      <c r="P753" s="201"/>
      <c r="Q753" s="201"/>
      <c r="R753" s="201"/>
      <c r="S753" s="201"/>
      <c r="T753" s="201"/>
    </row>
    <row r="754" spans="2:20" s="187" customFormat="1" ht="18" customHeight="1">
      <c r="B754" s="201"/>
      <c r="C754" s="201"/>
      <c r="D754" s="201"/>
      <c r="E754" s="201"/>
      <c r="F754" s="201"/>
      <c r="G754" s="201"/>
      <c r="H754" s="201"/>
      <c r="I754" s="201"/>
      <c r="J754" s="201"/>
      <c r="K754" s="201"/>
      <c r="L754" s="201"/>
      <c r="M754" s="201"/>
      <c r="N754" s="201"/>
      <c r="O754" s="201"/>
      <c r="P754" s="201"/>
      <c r="Q754" s="201"/>
      <c r="R754" s="201"/>
      <c r="S754" s="201"/>
      <c r="T754" s="201"/>
    </row>
    <row r="755" spans="2:20" s="187" customFormat="1" ht="18" customHeight="1">
      <c r="B755" s="201"/>
      <c r="C755" s="201"/>
      <c r="D755" s="201"/>
      <c r="E755" s="201"/>
      <c r="F755" s="201"/>
      <c r="G755" s="201"/>
      <c r="H755" s="201"/>
      <c r="I755" s="201"/>
      <c r="J755" s="201"/>
      <c r="K755" s="201"/>
      <c r="L755" s="201"/>
      <c r="M755" s="201"/>
      <c r="N755" s="201"/>
      <c r="O755" s="201"/>
      <c r="P755" s="201"/>
      <c r="Q755" s="201"/>
      <c r="R755" s="201"/>
      <c r="S755" s="201"/>
      <c r="T755" s="201"/>
    </row>
    <row r="756" spans="2:20" s="187" customFormat="1" ht="18" customHeight="1">
      <c r="B756" s="201"/>
      <c r="C756" s="201"/>
      <c r="D756" s="201"/>
      <c r="E756" s="201"/>
      <c r="F756" s="201"/>
      <c r="G756" s="201"/>
      <c r="H756" s="201"/>
      <c r="I756" s="201"/>
      <c r="J756" s="201"/>
      <c r="K756" s="201"/>
      <c r="L756" s="201"/>
      <c r="M756" s="201"/>
      <c r="N756" s="201"/>
      <c r="O756" s="201"/>
      <c r="P756" s="201"/>
      <c r="Q756" s="201"/>
      <c r="R756" s="201"/>
      <c r="S756" s="201"/>
      <c r="T756" s="201"/>
    </row>
    <row r="757" spans="2:20" s="187" customFormat="1" ht="18" customHeight="1">
      <c r="B757" s="201"/>
      <c r="C757" s="201"/>
      <c r="D757" s="201"/>
      <c r="E757" s="201"/>
      <c r="F757" s="201"/>
      <c r="G757" s="201"/>
      <c r="H757" s="201"/>
      <c r="I757" s="201"/>
      <c r="J757" s="201"/>
      <c r="K757" s="201"/>
      <c r="L757" s="201"/>
      <c r="M757" s="201"/>
      <c r="N757" s="201"/>
      <c r="O757" s="201"/>
      <c r="P757" s="201"/>
      <c r="Q757" s="201"/>
      <c r="R757" s="201"/>
      <c r="S757" s="201"/>
      <c r="T757" s="201"/>
    </row>
    <row r="758" spans="2:20" s="187" customFormat="1" ht="18" customHeight="1">
      <c r="B758" s="201"/>
      <c r="C758" s="201"/>
      <c r="D758" s="201"/>
      <c r="E758" s="201"/>
      <c r="F758" s="201"/>
      <c r="G758" s="201"/>
      <c r="H758" s="201"/>
      <c r="I758" s="201"/>
      <c r="J758" s="201"/>
      <c r="K758" s="201"/>
      <c r="L758" s="201"/>
      <c r="M758" s="201"/>
      <c r="N758" s="201"/>
      <c r="O758" s="201"/>
      <c r="P758" s="201"/>
      <c r="Q758" s="201"/>
      <c r="R758" s="201"/>
      <c r="S758" s="201"/>
      <c r="T758" s="201"/>
    </row>
    <row r="759" spans="2:20" s="187" customFormat="1" ht="18" customHeight="1">
      <c r="B759" s="201"/>
      <c r="C759" s="201"/>
      <c r="D759" s="201"/>
      <c r="E759" s="201"/>
      <c r="F759" s="201"/>
      <c r="G759" s="201"/>
      <c r="H759" s="201"/>
      <c r="I759" s="201"/>
      <c r="J759" s="201"/>
      <c r="K759" s="201"/>
      <c r="L759" s="201"/>
      <c r="M759" s="201"/>
      <c r="N759" s="201"/>
      <c r="O759" s="201"/>
      <c r="P759" s="201"/>
      <c r="Q759" s="201"/>
      <c r="R759" s="201"/>
      <c r="S759" s="201"/>
      <c r="T759" s="201"/>
    </row>
    <row r="760" spans="2:20" s="187" customFormat="1" ht="18" customHeight="1">
      <c r="B760" s="201"/>
      <c r="C760" s="201"/>
      <c r="D760" s="201"/>
      <c r="E760" s="201"/>
      <c r="F760" s="201"/>
      <c r="G760" s="201"/>
      <c r="H760" s="201"/>
      <c r="I760" s="201"/>
      <c r="J760" s="201"/>
      <c r="K760" s="201"/>
      <c r="L760" s="201"/>
      <c r="M760" s="201"/>
      <c r="N760" s="201"/>
      <c r="O760" s="201"/>
      <c r="P760" s="201"/>
      <c r="Q760" s="201"/>
      <c r="R760" s="201"/>
      <c r="S760" s="201"/>
      <c r="T760" s="201"/>
    </row>
    <row r="761" spans="2:20" s="187" customFormat="1" ht="18" customHeight="1">
      <c r="B761" s="201"/>
      <c r="C761" s="201"/>
      <c r="D761" s="201"/>
      <c r="E761" s="201"/>
      <c r="F761" s="201"/>
      <c r="G761" s="201"/>
      <c r="H761" s="201"/>
      <c r="I761" s="201"/>
      <c r="J761" s="201"/>
      <c r="K761" s="201"/>
      <c r="L761" s="201"/>
      <c r="M761" s="201"/>
      <c r="N761" s="201"/>
      <c r="O761" s="201"/>
      <c r="P761" s="201"/>
      <c r="Q761" s="201"/>
      <c r="R761" s="201"/>
      <c r="S761" s="201"/>
      <c r="T761" s="201"/>
    </row>
    <row r="762" spans="2:20" s="187" customFormat="1" ht="18" customHeight="1">
      <c r="B762" s="201"/>
      <c r="C762" s="201"/>
      <c r="D762" s="201"/>
      <c r="E762" s="201"/>
      <c r="F762" s="201"/>
      <c r="G762" s="201"/>
      <c r="H762" s="201"/>
      <c r="I762" s="201"/>
      <c r="J762" s="201"/>
      <c r="K762" s="201"/>
      <c r="L762" s="201"/>
      <c r="M762" s="201"/>
      <c r="N762" s="201"/>
      <c r="O762" s="201"/>
      <c r="P762" s="201"/>
      <c r="Q762" s="201"/>
      <c r="R762" s="201"/>
      <c r="S762" s="201"/>
      <c r="T762" s="201"/>
    </row>
    <row r="763" spans="2:20" s="187" customFormat="1" ht="18" customHeight="1">
      <c r="B763" s="201"/>
      <c r="C763" s="201"/>
      <c r="D763" s="201"/>
      <c r="E763" s="201"/>
      <c r="F763" s="201"/>
      <c r="G763" s="201"/>
      <c r="H763" s="201"/>
      <c r="I763" s="201"/>
      <c r="J763" s="201"/>
      <c r="K763" s="201"/>
      <c r="L763" s="201"/>
      <c r="M763" s="201"/>
      <c r="N763" s="201"/>
      <c r="O763" s="201"/>
      <c r="P763" s="201"/>
      <c r="Q763" s="201"/>
      <c r="R763" s="201"/>
      <c r="S763" s="201"/>
      <c r="T763" s="201"/>
    </row>
    <row r="764" spans="2:20" s="187" customFormat="1" ht="18" customHeight="1">
      <c r="B764" s="201"/>
      <c r="C764" s="201"/>
      <c r="D764" s="201"/>
      <c r="E764" s="201"/>
      <c r="F764" s="201"/>
      <c r="G764" s="201"/>
      <c r="H764" s="201"/>
      <c r="I764" s="201"/>
      <c r="J764" s="201"/>
      <c r="K764" s="201"/>
      <c r="L764" s="201"/>
      <c r="M764" s="201"/>
      <c r="N764" s="201"/>
      <c r="O764" s="201"/>
      <c r="P764" s="201"/>
      <c r="Q764" s="201"/>
      <c r="R764" s="201"/>
      <c r="S764" s="201"/>
      <c r="T764" s="201"/>
    </row>
    <row r="765" spans="2:20" s="187" customFormat="1" ht="18" customHeight="1">
      <c r="B765" s="201"/>
      <c r="C765" s="201"/>
      <c r="D765" s="201"/>
      <c r="E765" s="201"/>
      <c r="F765" s="201"/>
      <c r="G765" s="201"/>
      <c r="H765" s="201"/>
      <c r="I765" s="201"/>
      <c r="J765" s="201"/>
      <c r="K765" s="201"/>
      <c r="L765" s="201"/>
      <c r="M765" s="201"/>
      <c r="N765" s="201"/>
      <c r="O765" s="201"/>
      <c r="P765" s="201"/>
      <c r="Q765" s="201"/>
      <c r="R765" s="201"/>
      <c r="S765" s="201"/>
      <c r="T765" s="201"/>
    </row>
    <row r="766" spans="2:20" s="187" customFormat="1" ht="18" customHeight="1">
      <c r="B766" s="201"/>
      <c r="C766" s="201"/>
      <c r="D766" s="201"/>
      <c r="E766" s="201"/>
      <c r="F766" s="201"/>
      <c r="G766" s="201"/>
      <c r="H766" s="201"/>
      <c r="I766" s="201"/>
      <c r="J766" s="201"/>
      <c r="K766" s="201"/>
      <c r="L766" s="201"/>
      <c r="M766" s="201"/>
      <c r="N766" s="201"/>
      <c r="O766" s="201"/>
      <c r="P766" s="201"/>
      <c r="Q766" s="201"/>
      <c r="R766" s="201"/>
      <c r="S766" s="201"/>
      <c r="T766" s="201"/>
    </row>
    <row r="767" spans="2:20" s="187" customFormat="1" ht="18" customHeight="1">
      <c r="B767" s="201"/>
      <c r="C767" s="201"/>
      <c r="D767" s="201"/>
      <c r="E767" s="201"/>
      <c r="F767" s="201"/>
      <c r="G767" s="201"/>
      <c r="H767" s="201"/>
      <c r="I767" s="201"/>
      <c r="J767" s="201"/>
      <c r="K767" s="201"/>
      <c r="L767" s="201"/>
      <c r="M767" s="201"/>
      <c r="N767" s="201"/>
      <c r="O767" s="201"/>
      <c r="P767" s="201"/>
      <c r="Q767" s="201"/>
      <c r="R767" s="201"/>
      <c r="S767" s="201"/>
      <c r="T767" s="201"/>
    </row>
    <row r="768" spans="2:20" s="187" customFormat="1" ht="18" customHeight="1">
      <c r="B768" s="201"/>
      <c r="C768" s="201"/>
      <c r="D768" s="201"/>
      <c r="E768" s="201"/>
      <c r="F768" s="201"/>
      <c r="G768" s="201"/>
      <c r="H768" s="201"/>
      <c r="I768" s="201"/>
      <c r="J768" s="201"/>
      <c r="K768" s="201"/>
      <c r="L768" s="201"/>
      <c r="M768" s="201"/>
      <c r="N768" s="201"/>
      <c r="O768" s="201"/>
      <c r="P768" s="201"/>
      <c r="Q768" s="201"/>
      <c r="R768" s="201"/>
      <c r="S768" s="201"/>
      <c r="T768" s="201"/>
    </row>
    <row r="769" spans="2:20" s="187" customFormat="1" ht="18" customHeight="1">
      <c r="B769" s="201"/>
      <c r="C769" s="201"/>
      <c r="D769" s="201"/>
      <c r="E769" s="201"/>
      <c r="F769" s="201"/>
      <c r="G769" s="201"/>
      <c r="H769" s="201"/>
      <c r="I769" s="201"/>
      <c r="J769" s="201"/>
      <c r="K769" s="201"/>
      <c r="L769" s="201"/>
      <c r="M769" s="201"/>
      <c r="N769" s="201"/>
      <c r="O769" s="201"/>
      <c r="P769" s="201"/>
      <c r="Q769" s="201"/>
      <c r="R769" s="201"/>
      <c r="S769" s="201"/>
      <c r="T769" s="201"/>
    </row>
    <row r="770" spans="2:20" s="187" customFormat="1" ht="18" customHeight="1">
      <c r="B770" s="201"/>
      <c r="C770" s="201"/>
      <c r="D770" s="201"/>
      <c r="E770" s="201"/>
      <c r="F770" s="201"/>
      <c r="G770" s="201"/>
      <c r="H770" s="201"/>
      <c r="I770" s="201"/>
      <c r="J770" s="201"/>
      <c r="K770" s="201"/>
      <c r="L770" s="201"/>
      <c r="M770" s="201"/>
      <c r="N770" s="201"/>
      <c r="O770" s="201"/>
      <c r="P770" s="201"/>
      <c r="Q770" s="201"/>
      <c r="R770" s="201"/>
      <c r="S770" s="201"/>
      <c r="T770" s="201"/>
    </row>
    <row r="771" spans="2:20" s="187" customFormat="1" ht="18" customHeight="1">
      <c r="B771" s="201"/>
      <c r="C771" s="201"/>
      <c r="D771" s="201"/>
      <c r="E771" s="201"/>
      <c r="F771" s="201"/>
      <c r="G771" s="201"/>
      <c r="H771" s="201"/>
      <c r="I771" s="201"/>
      <c r="J771" s="201"/>
      <c r="K771" s="201"/>
      <c r="L771" s="201"/>
      <c r="M771" s="201"/>
      <c r="N771" s="201"/>
      <c r="O771" s="201"/>
      <c r="P771" s="201"/>
      <c r="Q771" s="201"/>
      <c r="R771" s="201"/>
      <c r="S771" s="201"/>
      <c r="T771" s="201"/>
    </row>
    <row r="772" spans="2:20" s="187" customFormat="1" ht="18" customHeight="1">
      <c r="B772" s="201"/>
      <c r="C772" s="201"/>
      <c r="D772" s="201"/>
      <c r="E772" s="201"/>
      <c r="F772" s="201"/>
      <c r="G772" s="201"/>
      <c r="H772" s="201"/>
      <c r="I772" s="201"/>
      <c r="J772" s="201"/>
      <c r="K772" s="201"/>
      <c r="L772" s="201"/>
      <c r="M772" s="201"/>
      <c r="N772" s="201"/>
      <c r="O772" s="201"/>
      <c r="P772" s="201"/>
      <c r="Q772" s="201"/>
      <c r="R772" s="201"/>
      <c r="S772" s="201"/>
      <c r="T772" s="201"/>
    </row>
    <row r="773" spans="2:20" s="187" customFormat="1" ht="18" customHeight="1">
      <c r="B773" s="201"/>
      <c r="C773" s="201"/>
      <c r="D773" s="201"/>
      <c r="E773" s="201"/>
      <c r="F773" s="201"/>
      <c r="G773" s="201"/>
      <c r="H773" s="201"/>
      <c r="I773" s="201"/>
      <c r="J773" s="201"/>
      <c r="K773" s="201"/>
      <c r="L773" s="201"/>
      <c r="M773" s="201"/>
      <c r="N773" s="201"/>
      <c r="O773" s="201"/>
      <c r="P773" s="201"/>
      <c r="Q773" s="201"/>
      <c r="R773" s="201"/>
      <c r="S773" s="201"/>
      <c r="T773" s="201"/>
    </row>
    <row r="774" spans="2:20" s="187" customFormat="1" ht="18" customHeight="1">
      <c r="B774" s="201"/>
      <c r="C774" s="201"/>
      <c r="D774" s="201"/>
      <c r="E774" s="201"/>
      <c r="F774" s="201"/>
      <c r="G774" s="201"/>
      <c r="H774" s="201"/>
      <c r="I774" s="201"/>
      <c r="J774" s="201"/>
      <c r="K774" s="201"/>
      <c r="L774" s="201"/>
      <c r="M774" s="201"/>
      <c r="N774" s="201"/>
      <c r="O774" s="201"/>
      <c r="P774" s="201"/>
      <c r="Q774" s="201"/>
      <c r="R774" s="201"/>
      <c r="S774" s="201"/>
      <c r="T774" s="201"/>
    </row>
    <row r="775" spans="2:20" s="187" customFormat="1" ht="18" customHeight="1">
      <c r="B775" s="201"/>
      <c r="C775" s="201"/>
      <c r="D775" s="201"/>
      <c r="E775" s="201"/>
      <c r="F775" s="201"/>
      <c r="G775" s="201"/>
      <c r="H775" s="201"/>
      <c r="I775" s="201"/>
      <c r="J775" s="201"/>
      <c r="K775" s="201"/>
      <c r="L775" s="201"/>
      <c r="M775" s="201"/>
      <c r="N775" s="201"/>
      <c r="O775" s="201"/>
      <c r="P775" s="201"/>
      <c r="Q775" s="201"/>
      <c r="R775" s="201"/>
      <c r="S775" s="201"/>
      <c r="T775" s="201"/>
    </row>
    <row r="776" spans="2:20" s="187" customFormat="1" ht="18" customHeight="1">
      <c r="B776" s="201"/>
      <c r="C776" s="201"/>
      <c r="D776" s="201"/>
      <c r="E776" s="201"/>
      <c r="F776" s="201"/>
      <c r="G776" s="201"/>
      <c r="H776" s="201"/>
      <c r="I776" s="201"/>
      <c r="J776" s="201"/>
      <c r="K776" s="201"/>
      <c r="L776" s="201"/>
      <c r="M776" s="201"/>
      <c r="N776" s="201"/>
      <c r="O776" s="201"/>
      <c r="P776" s="201"/>
      <c r="Q776" s="201"/>
      <c r="R776" s="201"/>
      <c r="S776" s="201"/>
      <c r="T776" s="201"/>
    </row>
    <row r="777" spans="2:20" s="187" customFormat="1" ht="18" customHeight="1">
      <c r="B777" s="201"/>
      <c r="C777" s="201"/>
      <c r="D777" s="201"/>
      <c r="E777" s="201"/>
      <c r="F777" s="201"/>
      <c r="G777" s="201"/>
      <c r="H777" s="201"/>
      <c r="I777" s="201"/>
      <c r="J777" s="201"/>
      <c r="K777" s="201"/>
      <c r="L777" s="201"/>
      <c r="M777" s="201"/>
      <c r="N777" s="201"/>
      <c r="O777" s="201"/>
      <c r="P777" s="201"/>
      <c r="Q777" s="201"/>
      <c r="R777" s="201"/>
      <c r="S777" s="201"/>
      <c r="T777" s="201"/>
    </row>
    <row r="778" spans="2:20" s="187" customFormat="1" ht="18" customHeight="1">
      <c r="B778" s="201"/>
      <c r="C778" s="201"/>
      <c r="D778" s="201"/>
      <c r="E778" s="201"/>
      <c r="F778" s="201"/>
      <c r="G778" s="201"/>
      <c r="H778" s="201"/>
      <c r="I778" s="201"/>
      <c r="J778" s="201"/>
      <c r="K778" s="201"/>
      <c r="L778" s="201"/>
      <c r="M778" s="201"/>
      <c r="N778" s="201"/>
      <c r="O778" s="201"/>
      <c r="P778" s="201"/>
      <c r="Q778" s="201"/>
      <c r="R778" s="201"/>
      <c r="S778" s="201"/>
      <c r="T778" s="201"/>
    </row>
    <row r="779" spans="2:20" s="187" customFormat="1" ht="18" customHeight="1">
      <c r="B779" s="201"/>
      <c r="C779" s="201"/>
      <c r="D779" s="201"/>
      <c r="E779" s="201"/>
      <c r="F779" s="201"/>
      <c r="G779" s="201"/>
      <c r="H779" s="201"/>
      <c r="I779" s="201"/>
      <c r="J779" s="201"/>
      <c r="K779" s="201"/>
      <c r="L779" s="201"/>
      <c r="M779" s="201"/>
      <c r="N779" s="201"/>
      <c r="O779" s="201"/>
      <c r="P779" s="201"/>
      <c r="Q779" s="201"/>
      <c r="R779" s="201"/>
      <c r="S779" s="201"/>
      <c r="T779" s="201"/>
    </row>
    <row r="780" spans="2:20" s="187" customFormat="1" ht="18" customHeight="1">
      <c r="B780" s="201"/>
      <c r="C780" s="201"/>
      <c r="D780" s="201"/>
      <c r="E780" s="201"/>
      <c r="F780" s="201"/>
      <c r="G780" s="201"/>
      <c r="H780" s="201"/>
      <c r="I780" s="201"/>
      <c r="J780" s="201"/>
      <c r="K780" s="201"/>
      <c r="L780" s="201"/>
      <c r="M780" s="201"/>
      <c r="N780" s="201"/>
      <c r="O780" s="201"/>
      <c r="P780" s="201"/>
      <c r="Q780" s="201"/>
      <c r="R780" s="201"/>
      <c r="S780" s="201"/>
      <c r="T780" s="201"/>
    </row>
    <row r="781" spans="2:20" s="187" customFormat="1" ht="18" customHeight="1">
      <c r="B781" s="201"/>
      <c r="C781" s="201"/>
      <c r="D781" s="201"/>
      <c r="E781" s="201"/>
      <c r="F781" s="201"/>
      <c r="G781" s="201"/>
      <c r="H781" s="201"/>
      <c r="I781" s="201"/>
      <c r="J781" s="201"/>
      <c r="K781" s="201"/>
      <c r="L781" s="201"/>
      <c r="M781" s="201"/>
      <c r="N781" s="201"/>
      <c r="O781" s="201"/>
      <c r="P781" s="201"/>
      <c r="Q781" s="201"/>
      <c r="R781" s="201"/>
      <c r="S781" s="201"/>
      <c r="T781" s="201"/>
    </row>
    <row r="782" spans="2:20" s="187" customFormat="1" ht="18" customHeight="1">
      <c r="B782" s="201"/>
      <c r="C782" s="201"/>
      <c r="D782" s="201"/>
      <c r="E782" s="201"/>
      <c r="F782" s="201"/>
      <c r="G782" s="201"/>
      <c r="H782" s="201"/>
      <c r="I782" s="201"/>
      <c r="J782" s="201"/>
      <c r="K782" s="201"/>
      <c r="L782" s="201"/>
      <c r="M782" s="201"/>
      <c r="N782" s="201"/>
      <c r="O782" s="201"/>
      <c r="P782" s="201"/>
      <c r="Q782" s="201"/>
      <c r="R782" s="201"/>
      <c r="S782" s="201"/>
      <c r="T782" s="201"/>
    </row>
    <row r="783" spans="2:20" s="187" customFormat="1" ht="18" customHeight="1">
      <c r="B783" s="201"/>
      <c r="C783" s="201"/>
      <c r="D783" s="201"/>
      <c r="E783" s="201"/>
      <c r="F783" s="201"/>
      <c r="G783" s="201"/>
      <c r="H783" s="201"/>
      <c r="I783" s="201"/>
      <c r="J783" s="201"/>
      <c r="K783" s="201"/>
      <c r="L783" s="201"/>
      <c r="M783" s="201"/>
      <c r="N783" s="201"/>
      <c r="O783" s="201"/>
      <c r="P783" s="201"/>
      <c r="Q783" s="201"/>
      <c r="R783" s="201"/>
      <c r="S783" s="201"/>
      <c r="T783" s="201"/>
    </row>
    <row r="784" spans="2:20" s="187" customFormat="1" ht="18" customHeight="1">
      <c r="B784" s="201"/>
      <c r="C784" s="201"/>
      <c r="D784" s="201"/>
      <c r="E784" s="201"/>
      <c r="F784" s="201"/>
      <c r="G784" s="201"/>
      <c r="H784" s="201"/>
      <c r="I784" s="201"/>
      <c r="J784" s="201"/>
      <c r="K784" s="201"/>
      <c r="L784" s="201"/>
      <c r="M784" s="201"/>
      <c r="N784" s="201"/>
      <c r="O784" s="201"/>
      <c r="P784" s="201"/>
      <c r="Q784" s="201"/>
      <c r="R784" s="201"/>
      <c r="S784" s="201"/>
      <c r="T784" s="201"/>
    </row>
    <row r="785" spans="2:20" s="187" customFormat="1" ht="18" customHeight="1">
      <c r="B785" s="201"/>
      <c r="C785" s="201"/>
      <c r="D785" s="201"/>
      <c r="E785" s="201"/>
      <c r="F785" s="201"/>
      <c r="G785" s="201"/>
      <c r="H785" s="201"/>
      <c r="I785" s="201"/>
      <c r="J785" s="201"/>
      <c r="K785" s="201"/>
      <c r="L785" s="201"/>
      <c r="M785" s="201"/>
      <c r="N785" s="201"/>
      <c r="O785" s="201"/>
      <c r="P785" s="201"/>
      <c r="Q785" s="201"/>
      <c r="R785" s="201"/>
      <c r="S785" s="201"/>
      <c r="T785" s="201"/>
    </row>
    <row r="786" spans="2:20" s="187" customFormat="1" ht="18" customHeight="1">
      <c r="B786" s="201"/>
      <c r="C786" s="201"/>
      <c r="D786" s="201"/>
      <c r="E786" s="201"/>
      <c r="F786" s="201"/>
      <c r="G786" s="201"/>
      <c r="H786" s="201"/>
      <c r="I786" s="201"/>
      <c r="J786" s="201"/>
      <c r="K786" s="201"/>
      <c r="L786" s="201"/>
      <c r="M786" s="201"/>
      <c r="N786" s="201"/>
      <c r="O786" s="201"/>
      <c r="P786" s="201"/>
      <c r="Q786" s="201"/>
      <c r="R786" s="201"/>
      <c r="S786" s="201"/>
      <c r="T786" s="201"/>
    </row>
    <row r="787" spans="2:20" s="187" customFormat="1" ht="18" customHeight="1">
      <c r="B787" s="201"/>
      <c r="C787" s="201"/>
      <c r="D787" s="201"/>
      <c r="E787" s="201"/>
      <c r="F787" s="201"/>
      <c r="G787" s="201"/>
      <c r="H787" s="201"/>
      <c r="I787" s="201"/>
      <c r="J787" s="201"/>
      <c r="K787" s="201"/>
      <c r="L787" s="201"/>
      <c r="M787" s="201"/>
      <c r="N787" s="201"/>
      <c r="O787" s="201"/>
      <c r="P787" s="201"/>
      <c r="Q787" s="201"/>
      <c r="R787" s="201"/>
      <c r="S787" s="201"/>
      <c r="T787" s="201"/>
    </row>
    <row r="788" spans="2:20" s="187" customFormat="1" ht="18" customHeight="1">
      <c r="B788" s="201"/>
      <c r="C788" s="201"/>
      <c r="D788" s="201"/>
      <c r="E788" s="201"/>
      <c r="F788" s="201"/>
      <c r="G788" s="201"/>
      <c r="H788" s="201"/>
      <c r="I788" s="201"/>
      <c r="J788" s="201"/>
      <c r="K788" s="201"/>
      <c r="L788" s="201"/>
      <c r="M788" s="201"/>
      <c r="N788" s="201"/>
      <c r="O788" s="201"/>
      <c r="P788" s="201"/>
      <c r="Q788" s="201"/>
      <c r="R788" s="201"/>
      <c r="S788" s="201"/>
      <c r="T788" s="201"/>
    </row>
    <row r="789" spans="2:20" s="187" customFormat="1" ht="18" customHeight="1">
      <c r="B789" s="201"/>
      <c r="C789" s="201"/>
      <c r="D789" s="201"/>
      <c r="E789" s="201"/>
      <c r="F789" s="201"/>
      <c r="G789" s="201"/>
      <c r="H789" s="201"/>
      <c r="I789" s="201"/>
      <c r="J789" s="201"/>
      <c r="K789" s="201"/>
      <c r="L789" s="201"/>
      <c r="M789" s="201"/>
      <c r="N789" s="201"/>
      <c r="O789" s="201"/>
      <c r="P789" s="201"/>
      <c r="Q789" s="201"/>
      <c r="R789" s="201"/>
      <c r="S789" s="201"/>
      <c r="T789" s="201"/>
    </row>
    <row r="790" spans="2:20" s="187" customFormat="1" ht="18" customHeight="1">
      <c r="B790" s="201"/>
      <c r="C790" s="201"/>
      <c r="D790" s="201"/>
      <c r="E790" s="201"/>
      <c r="F790" s="201"/>
      <c r="G790" s="201"/>
      <c r="H790" s="201"/>
      <c r="I790" s="201"/>
      <c r="J790" s="201"/>
      <c r="K790" s="201"/>
      <c r="L790" s="201"/>
      <c r="M790" s="201"/>
      <c r="N790" s="201"/>
      <c r="O790" s="201"/>
      <c r="P790" s="201"/>
      <c r="Q790" s="201"/>
      <c r="R790" s="201"/>
      <c r="S790" s="201"/>
      <c r="T790" s="201"/>
    </row>
    <row r="791" spans="2:20" s="187" customFormat="1" ht="18" customHeight="1">
      <c r="B791" s="201"/>
      <c r="C791" s="201"/>
      <c r="D791" s="201"/>
      <c r="E791" s="201"/>
      <c r="F791" s="201"/>
      <c r="G791" s="201"/>
      <c r="H791" s="201"/>
      <c r="I791" s="201"/>
      <c r="J791" s="201"/>
      <c r="K791" s="201"/>
      <c r="L791" s="201"/>
      <c r="M791" s="201"/>
      <c r="N791" s="201"/>
      <c r="O791" s="201"/>
      <c r="P791" s="201"/>
      <c r="Q791" s="201"/>
      <c r="R791" s="201"/>
      <c r="S791" s="201"/>
      <c r="T791" s="201"/>
    </row>
    <row r="792" spans="2:20" s="187" customFormat="1" ht="18" customHeight="1">
      <c r="B792" s="201"/>
      <c r="C792" s="201"/>
      <c r="D792" s="201"/>
      <c r="E792" s="201"/>
      <c r="F792" s="201"/>
      <c r="G792" s="201"/>
      <c r="H792" s="201"/>
      <c r="I792" s="201"/>
      <c r="J792" s="201"/>
      <c r="K792" s="201"/>
      <c r="L792" s="201"/>
      <c r="M792" s="201"/>
      <c r="N792" s="201"/>
      <c r="O792" s="201"/>
      <c r="P792" s="201"/>
      <c r="Q792" s="201"/>
      <c r="R792" s="201"/>
      <c r="S792" s="201"/>
      <c r="T792" s="201"/>
    </row>
    <row r="793" spans="2:20" s="187" customFormat="1" ht="18" customHeight="1">
      <c r="B793" s="201"/>
      <c r="C793" s="201"/>
      <c r="D793" s="201"/>
      <c r="E793" s="201"/>
      <c r="F793" s="201"/>
      <c r="G793" s="201"/>
      <c r="H793" s="201"/>
      <c r="I793" s="201"/>
      <c r="J793" s="201"/>
      <c r="K793" s="201"/>
      <c r="L793" s="201"/>
      <c r="M793" s="201"/>
      <c r="N793" s="201"/>
      <c r="O793" s="201"/>
      <c r="P793" s="201"/>
      <c r="Q793" s="201"/>
      <c r="R793" s="201"/>
      <c r="S793" s="201"/>
      <c r="T793" s="201"/>
    </row>
    <row r="794" spans="2:20" s="187" customFormat="1" ht="18" customHeight="1">
      <c r="B794" s="201"/>
      <c r="C794" s="201"/>
      <c r="D794" s="201"/>
      <c r="E794" s="201"/>
      <c r="F794" s="201"/>
      <c r="G794" s="201"/>
      <c r="H794" s="201"/>
      <c r="I794" s="201"/>
      <c r="J794" s="201"/>
      <c r="K794" s="201"/>
      <c r="L794" s="201"/>
      <c r="M794" s="201"/>
      <c r="N794" s="201"/>
      <c r="O794" s="201"/>
      <c r="P794" s="201"/>
      <c r="Q794" s="201"/>
      <c r="R794" s="201"/>
      <c r="S794" s="201"/>
      <c r="T794" s="201"/>
    </row>
    <row r="795" spans="2:20" s="187" customFormat="1" ht="18" customHeight="1">
      <c r="B795" s="201"/>
      <c r="C795" s="201"/>
      <c r="D795" s="201"/>
      <c r="E795" s="201"/>
      <c r="F795" s="201"/>
      <c r="G795" s="201"/>
      <c r="H795" s="201"/>
      <c r="I795" s="201"/>
      <c r="J795" s="201"/>
      <c r="K795" s="201"/>
      <c r="L795" s="201"/>
      <c r="M795" s="201"/>
      <c r="N795" s="201"/>
      <c r="O795" s="201"/>
      <c r="P795" s="201"/>
      <c r="Q795" s="201"/>
      <c r="R795" s="201"/>
      <c r="S795" s="201"/>
      <c r="T795" s="201"/>
    </row>
    <row r="796" spans="2:20" s="187" customFormat="1" ht="18" customHeight="1">
      <c r="B796" s="201"/>
      <c r="C796" s="201"/>
      <c r="D796" s="201"/>
      <c r="E796" s="201"/>
      <c r="F796" s="201"/>
      <c r="G796" s="201"/>
      <c r="H796" s="201"/>
      <c r="I796" s="201"/>
      <c r="J796" s="201"/>
      <c r="K796" s="201"/>
      <c r="L796" s="201"/>
      <c r="M796" s="201"/>
      <c r="N796" s="201"/>
      <c r="O796" s="201"/>
      <c r="P796" s="201"/>
      <c r="Q796" s="201"/>
      <c r="R796" s="201"/>
      <c r="S796" s="201"/>
      <c r="T796" s="201"/>
    </row>
    <row r="797" spans="2:20" s="187" customFormat="1" ht="18" customHeight="1">
      <c r="B797" s="201"/>
      <c r="C797" s="201"/>
      <c r="D797" s="201"/>
      <c r="E797" s="201"/>
      <c r="F797" s="201"/>
      <c r="G797" s="201"/>
      <c r="H797" s="201"/>
      <c r="I797" s="201"/>
      <c r="J797" s="201"/>
      <c r="K797" s="201"/>
      <c r="L797" s="201"/>
      <c r="M797" s="201"/>
      <c r="N797" s="201"/>
      <c r="O797" s="201"/>
      <c r="P797" s="201"/>
      <c r="Q797" s="201"/>
      <c r="R797" s="201"/>
      <c r="S797" s="201"/>
      <c r="T797" s="201"/>
    </row>
    <row r="798" spans="2:20" s="187" customFormat="1" ht="18" customHeight="1">
      <c r="B798" s="201"/>
      <c r="C798" s="201"/>
      <c r="D798" s="201"/>
      <c r="E798" s="201"/>
      <c r="F798" s="201"/>
      <c r="G798" s="201"/>
      <c r="H798" s="201"/>
      <c r="I798" s="201"/>
      <c r="J798" s="201"/>
      <c r="K798" s="201"/>
      <c r="L798" s="201"/>
      <c r="M798" s="201"/>
      <c r="N798" s="201"/>
      <c r="O798" s="201"/>
      <c r="P798" s="201"/>
      <c r="Q798" s="201"/>
      <c r="R798" s="201"/>
      <c r="S798" s="201"/>
      <c r="T798" s="201"/>
    </row>
    <row r="799" spans="2:20" s="187" customFormat="1" ht="18" customHeight="1">
      <c r="B799" s="201"/>
      <c r="C799" s="201"/>
      <c r="D799" s="201"/>
      <c r="E799" s="201"/>
      <c r="F799" s="201"/>
      <c r="G799" s="201"/>
      <c r="H799" s="201"/>
      <c r="I799" s="201"/>
      <c r="J799" s="201"/>
      <c r="K799" s="201"/>
      <c r="L799" s="201"/>
      <c r="M799" s="201"/>
      <c r="N799" s="201"/>
      <c r="O799" s="201"/>
      <c r="P799" s="201"/>
      <c r="Q799" s="201"/>
      <c r="R799" s="201"/>
      <c r="S799" s="201"/>
      <c r="T799" s="201"/>
    </row>
    <row r="800" spans="2:20" s="187" customFormat="1" ht="18" customHeight="1">
      <c r="B800" s="201"/>
      <c r="C800" s="201"/>
      <c r="D800" s="201"/>
      <c r="E800" s="201"/>
      <c r="F800" s="201"/>
      <c r="G800" s="201"/>
      <c r="H800" s="201"/>
      <c r="I800" s="201"/>
      <c r="J800" s="201"/>
      <c r="K800" s="201"/>
      <c r="L800" s="201"/>
      <c r="M800" s="201"/>
      <c r="N800" s="201"/>
      <c r="O800" s="201"/>
      <c r="P800" s="201"/>
      <c r="Q800" s="201"/>
      <c r="R800" s="201"/>
      <c r="S800" s="201"/>
      <c r="T800" s="201"/>
    </row>
    <row r="801" spans="2:20" s="187" customFormat="1" ht="18" customHeight="1">
      <c r="B801" s="201"/>
      <c r="C801" s="201"/>
      <c r="D801" s="201"/>
      <c r="E801" s="201"/>
      <c r="F801" s="201"/>
      <c r="G801" s="201"/>
      <c r="H801" s="201"/>
      <c r="I801" s="201"/>
      <c r="J801" s="201"/>
      <c r="K801" s="201"/>
      <c r="L801" s="201"/>
      <c r="M801" s="201"/>
      <c r="N801" s="201"/>
      <c r="O801" s="201"/>
      <c r="P801" s="201"/>
      <c r="Q801" s="201"/>
      <c r="R801" s="201"/>
      <c r="S801" s="201"/>
      <c r="T801" s="201"/>
    </row>
    <row r="802" spans="2:20" s="187" customFormat="1" ht="18" customHeight="1">
      <c r="B802" s="201"/>
      <c r="C802" s="201"/>
      <c r="D802" s="201"/>
      <c r="E802" s="201"/>
      <c r="F802" s="201"/>
      <c r="G802" s="201"/>
      <c r="H802" s="201"/>
      <c r="I802" s="201"/>
      <c r="J802" s="201"/>
      <c r="K802" s="201"/>
      <c r="L802" s="201"/>
      <c r="M802" s="201"/>
      <c r="N802" s="201"/>
      <c r="O802" s="201"/>
      <c r="P802" s="201"/>
      <c r="Q802" s="201"/>
      <c r="R802" s="201"/>
      <c r="S802" s="201"/>
      <c r="T802" s="201"/>
    </row>
    <row r="803" spans="2:20" s="187" customFormat="1" ht="18" customHeight="1">
      <c r="B803" s="201"/>
      <c r="C803" s="201"/>
      <c r="D803" s="201"/>
      <c r="E803" s="201"/>
      <c r="F803" s="201"/>
      <c r="G803" s="201"/>
      <c r="H803" s="201"/>
      <c r="I803" s="201"/>
      <c r="J803" s="201"/>
      <c r="K803" s="201"/>
      <c r="L803" s="201"/>
      <c r="M803" s="201"/>
      <c r="N803" s="201"/>
      <c r="O803" s="201"/>
      <c r="P803" s="201"/>
      <c r="Q803" s="201"/>
      <c r="R803" s="201"/>
      <c r="S803" s="201"/>
      <c r="T803" s="201"/>
    </row>
    <row r="804" spans="2:20" s="187" customFormat="1" ht="18" customHeight="1">
      <c r="B804" s="201"/>
      <c r="C804" s="201"/>
      <c r="D804" s="201"/>
      <c r="E804" s="201"/>
      <c r="F804" s="201"/>
      <c r="G804" s="201"/>
      <c r="H804" s="201"/>
      <c r="I804" s="201"/>
      <c r="J804" s="201"/>
      <c r="K804" s="201"/>
      <c r="L804" s="201"/>
      <c r="M804" s="201"/>
      <c r="N804" s="201"/>
      <c r="O804" s="201"/>
      <c r="P804" s="201"/>
      <c r="Q804" s="201"/>
      <c r="R804" s="201"/>
      <c r="S804" s="201"/>
      <c r="T804" s="201"/>
    </row>
    <row r="805" spans="2:20" s="187" customFormat="1" ht="18" customHeight="1">
      <c r="B805" s="201"/>
      <c r="C805" s="201"/>
      <c r="D805" s="201"/>
      <c r="E805" s="201"/>
      <c r="F805" s="201"/>
      <c r="G805" s="201"/>
      <c r="H805" s="201"/>
      <c r="I805" s="201"/>
      <c r="J805" s="201"/>
      <c r="K805" s="201"/>
      <c r="L805" s="201"/>
      <c r="M805" s="201"/>
      <c r="N805" s="201"/>
      <c r="O805" s="201"/>
      <c r="P805" s="201"/>
      <c r="Q805" s="201"/>
      <c r="R805" s="201"/>
      <c r="S805" s="201"/>
      <c r="T805" s="201"/>
    </row>
    <row r="806" spans="2:20" s="187" customFormat="1" ht="18" customHeight="1">
      <c r="B806" s="201"/>
      <c r="C806" s="201"/>
      <c r="D806" s="201"/>
      <c r="E806" s="201"/>
      <c r="F806" s="201"/>
      <c r="G806" s="201"/>
      <c r="H806" s="201"/>
      <c r="I806" s="201"/>
      <c r="J806" s="201"/>
      <c r="K806" s="201"/>
      <c r="L806" s="201"/>
      <c r="M806" s="201"/>
      <c r="N806" s="201"/>
      <c r="O806" s="201"/>
      <c r="P806" s="201"/>
      <c r="Q806" s="201"/>
      <c r="R806" s="201"/>
      <c r="S806" s="201"/>
      <c r="T806" s="201"/>
    </row>
    <row r="807" spans="2:20" s="187" customFormat="1" ht="18" customHeight="1">
      <c r="B807" s="201"/>
      <c r="C807" s="201"/>
      <c r="D807" s="201"/>
      <c r="E807" s="201"/>
      <c r="F807" s="201"/>
      <c r="G807" s="201"/>
      <c r="H807" s="201"/>
      <c r="I807" s="201"/>
      <c r="J807" s="201"/>
      <c r="K807" s="201"/>
      <c r="L807" s="201"/>
      <c r="M807" s="201"/>
      <c r="N807" s="201"/>
      <c r="O807" s="201"/>
      <c r="P807" s="201"/>
      <c r="Q807" s="201"/>
      <c r="R807" s="201"/>
      <c r="S807" s="201"/>
      <c r="T807" s="201"/>
    </row>
    <row r="808" spans="2:20" s="187" customFormat="1" ht="18" customHeight="1">
      <c r="B808" s="201"/>
      <c r="C808" s="201"/>
      <c r="D808" s="201"/>
      <c r="E808" s="201"/>
      <c r="F808" s="201"/>
      <c r="G808" s="201"/>
      <c r="H808" s="201"/>
      <c r="I808" s="201"/>
      <c r="J808" s="201"/>
      <c r="K808" s="201"/>
      <c r="L808" s="201"/>
      <c r="M808" s="201"/>
      <c r="N808" s="201"/>
      <c r="O808" s="201"/>
      <c r="P808" s="201"/>
      <c r="Q808" s="201"/>
      <c r="R808" s="201"/>
      <c r="S808" s="201"/>
      <c r="T808" s="201"/>
    </row>
    <row r="809" spans="2:20" s="187" customFormat="1" ht="18" customHeight="1">
      <c r="B809" s="201"/>
      <c r="C809" s="201"/>
      <c r="D809" s="201"/>
      <c r="E809" s="201"/>
      <c r="F809" s="201"/>
      <c r="G809" s="201"/>
      <c r="H809" s="201"/>
      <c r="I809" s="201"/>
      <c r="J809" s="201"/>
      <c r="K809" s="201"/>
      <c r="L809" s="201"/>
      <c r="M809" s="201"/>
      <c r="N809" s="201"/>
      <c r="O809" s="201"/>
      <c r="P809" s="201"/>
      <c r="Q809" s="201"/>
      <c r="R809" s="201"/>
      <c r="S809" s="201"/>
      <c r="T809" s="201"/>
    </row>
    <row r="810" spans="2:20" s="187" customFormat="1" ht="18" customHeight="1">
      <c r="B810" s="201"/>
      <c r="C810" s="201"/>
      <c r="D810" s="201"/>
      <c r="E810" s="201"/>
      <c r="F810" s="201"/>
      <c r="G810" s="201"/>
      <c r="H810" s="201"/>
      <c r="I810" s="201"/>
      <c r="J810" s="201"/>
      <c r="K810" s="201"/>
      <c r="L810" s="201"/>
      <c r="M810" s="201"/>
      <c r="N810" s="201"/>
      <c r="O810" s="201"/>
      <c r="P810" s="201"/>
      <c r="Q810" s="201"/>
      <c r="R810" s="201"/>
      <c r="S810" s="201"/>
      <c r="T810" s="201"/>
    </row>
    <row r="811" spans="2:20" s="187" customFormat="1" ht="18" customHeight="1">
      <c r="B811" s="201"/>
      <c r="C811" s="201"/>
      <c r="D811" s="201"/>
      <c r="E811" s="201"/>
      <c r="F811" s="201"/>
      <c r="G811" s="201"/>
      <c r="H811" s="201"/>
      <c r="I811" s="201"/>
      <c r="J811" s="201"/>
      <c r="K811" s="201"/>
      <c r="L811" s="201"/>
      <c r="M811" s="201"/>
      <c r="N811" s="201"/>
      <c r="O811" s="201"/>
      <c r="P811" s="201"/>
      <c r="Q811" s="201"/>
      <c r="R811" s="201"/>
      <c r="S811" s="201"/>
      <c r="T811" s="201"/>
    </row>
    <row r="812" spans="2:20" s="187" customFormat="1" ht="18" customHeight="1">
      <c r="B812" s="201"/>
      <c r="C812" s="201"/>
      <c r="D812" s="201"/>
      <c r="E812" s="201"/>
      <c r="F812" s="201"/>
      <c r="G812" s="201"/>
      <c r="H812" s="201"/>
      <c r="I812" s="201"/>
      <c r="J812" s="201"/>
      <c r="K812" s="201"/>
      <c r="L812" s="201"/>
      <c r="M812" s="201"/>
      <c r="N812" s="201"/>
      <c r="O812" s="201"/>
      <c r="P812" s="201"/>
      <c r="Q812" s="201"/>
      <c r="R812" s="201"/>
      <c r="S812" s="201"/>
      <c r="T812" s="201"/>
    </row>
    <row r="813" spans="2:20" s="187" customFormat="1" ht="18" customHeight="1">
      <c r="B813" s="201"/>
      <c r="C813" s="201"/>
      <c r="D813" s="201"/>
      <c r="E813" s="201"/>
      <c r="F813" s="201"/>
      <c r="G813" s="201"/>
      <c r="H813" s="201"/>
      <c r="I813" s="201"/>
      <c r="J813" s="201"/>
      <c r="K813" s="201"/>
      <c r="L813" s="201"/>
      <c r="M813" s="201"/>
      <c r="N813" s="201"/>
      <c r="O813" s="201"/>
      <c r="P813" s="201"/>
      <c r="Q813" s="201"/>
      <c r="R813" s="201"/>
      <c r="S813" s="201"/>
      <c r="T813" s="201"/>
    </row>
    <row r="814" spans="2:20" s="187" customFormat="1" ht="18" customHeight="1">
      <c r="B814" s="201"/>
      <c r="C814" s="201"/>
      <c r="D814" s="201"/>
      <c r="E814" s="201"/>
      <c r="F814" s="201"/>
      <c r="G814" s="201"/>
      <c r="H814" s="201"/>
      <c r="I814" s="201"/>
      <c r="J814" s="201"/>
      <c r="K814" s="201"/>
      <c r="L814" s="201"/>
      <c r="M814" s="201"/>
      <c r="N814" s="201"/>
      <c r="O814" s="201"/>
      <c r="P814" s="201"/>
      <c r="Q814" s="201"/>
      <c r="R814" s="201"/>
      <c r="S814" s="201"/>
      <c r="T814" s="201"/>
    </row>
    <row r="815" spans="2:20" s="187" customFormat="1" ht="18" customHeight="1">
      <c r="B815" s="201"/>
      <c r="C815" s="201"/>
      <c r="D815" s="201"/>
      <c r="E815" s="201"/>
      <c r="F815" s="201"/>
      <c r="G815" s="201"/>
      <c r="H815" s="201"/>
      <c r="I815" s="201"/>
      <c r="J815" s="201"/>
      <c r="K815" s="201"/>
      <c r="L815" s="201"/>
      <c r="M815" s="201"/>
      <c r="N815" s="201"/>
      <c r="O815" s="201"/>
      <c r="P815" s="201"/>
      <c r="Q815" s="201"/>
      <c r="R815" s="201"/>
      <c r="S815" s="201"/>
      <c r="T815" s="201"/>
    </row>
    <row r="816" spans="2:20" s="187" customFormat="1" ht="18" customHeight="1">
      <c r="B816" s="201"/>
      <c r="C816" s="201"/>
      <c r="D816" s="201"/>
      <c r="E816" s="201"/>
      <c r="F816" s="201"/>
      <c r="G816" s="201"/>
      <c r="H816" s="201"/>
      <c r="I816" s="201"/>
      <c r="J816" s="201"/>
      <c r="K816" s="201"/>
      <c r="L816" s="201"/>
      <c r="M816" s="201"/>
      <c r="N816" s="201"/>
      <c r="O816" s="201"/>
      <c r="P816" s="201"/>
      <c r="Q816" s="201"/>
      <c r="R816" s="201"/>
      <c r="S816" s="201"/>
      <c r="T816" s="201"/>
    </row>
    <row r="817" spans="2:20" s="187" customFormat="1" ht="18" customHeight="1">
      <c r="B817" s="201"/>
      <c r="C817" s="201"/>
      <c r="D817" s="201"/>
      <c r="E817" s="201"/>
      <c r="F817" s="201"/>
      <c r="G817" s="201"/>
      <c r="H817" s="201"/>
      <c r="I817" s="201"/>
      <c r="J817" s="201"/>
      <c r="K817" s="201"/>
      <c r="L817" s="201"/>
      <c r="M817" s="201"/>
      <c r="N817" s="201"/>
      <c r="O817" s="201"/>
      <c r="P817" s="201"/>
      <c r="Q817" s="201"/>
      <c r="R817" s="201"/>
      <c r="S817" s="201"/>
      <c r="T817" s="201"/>
    </row>
    <row r="818" spans="2:20" s="187" customFormat="1" ht="18" customHeight="1">
      <c r="B818" s="201"/>
      <c r="C818" s="201"/>
      <c r="D818" s="201"/>
      <c r="E818" s="201"/>
      <c r="F818" s="201"/>
      <c r="G818" s="201"/>
      <c r="H818" s="201"/>
      <c r="I818" s="201"/>
      <c r="J818" s="201"/>
      <c r="K818" s="201"/>
      <c r="L818" s="201"/>
      <c r="M818" s="201"/>
      <c r="N818" s="201"/>
      <c r="O818" s="201"/>
      <c r="P818" s="201"/>
      <c r="Q818" s="201"/>
      <c r="R818" s="201"/>
      <c r="S818" s="201"/>
      <c r="T818" s="201"/>
    </row>
    <row r="819" spans="2:20" s="187" customFormat="1" ht="18" customHeight="1">
      <c r="B819" s="201"/>
      <c r="C819" s="201"/>
      <c r="D819" s="201"/>
      <c r="E819" s="201"/>
      <c r="F819" s="201"/>
      <c r="G819" s="201"/>
      <c r="H819" s="201"/>
      <c r="I819" s="201"/>
      <c r="J819" s="201"/>
      <c r="K819" s="201"/>
      <c r="L819" s="201"/>
      <c r="M819" s="201"/>
      <c r="N819" s="201"/>
      <c r="O819" s="201"/>
      <c r="P819" s="201"/>
      <c r="Q819" s="201"/>
      <c r="R819" s="201"/>
      <c r="S819" s="201"/>
      <c r="T819" s="201"/>
    </row>
    <row r="820" spans="2:20" s="187" customFormat="1" ht="18" customHeight="1">
      <c r="B820" s="201"/>
      <c r="C820" s="201"/>
      <c r="D820" s="201"/>
      <c r="E820" s="201"/>
      <c r="F820" s="201"/>
      <c r="G820" s="201"/>
      <c r="H820" s="201"/>
      <c r="I820" s="201"/>
      <c r="J820" s="201"/>
      <c r="K820" s="201"/>
      <c r="L820" s="201"/>
      <c r="M820" s="201"/>
      <c r="N820" s="201"/>
      <c r="O820" s="201"/>
      <c r="P820" s="201"/>
      <c r="Q820" s="201"/>
      <c r="R820" s="201"/>
      <c r="S820" s="201"/>
      <c r="T820" s="201"/>
    </row>
    <row r="821" spans="2:20" s="187" customFormat="1" ht="18" customHeight="1">
      <c r="B821" s="201"/>
      <c r="C821" s="201"/>
      <c r="D821" s="201"/>
      <c r="E821" s="201"/>
      <c r="F821" s="201"/>
      <c r="G821" s="201"/>
      <c r="H821" s="201"/>
      <c r="I821" s="201"/>
      <c r="J821" s="201"/>
      <c r="K821" s="201"/>
      <c r="L821" s="201"/>
      <c r="M821" s="201"/>
      <c r="N821" s="201"/>
      <c r="O821" s="201"/>
      <c r="P821" s="201"/>
      <c r="Q821" s="201"/>
      <c r="R821" s="201"/>
      <c r="S821" s="201"/>
      <c r="T821" s="201"/>
    </row>
    <row r="822" spans="2:20" s="187" customFormat="1" ht="18" customHeight="1">
      <c r="B822" s="201"/>
      <c r="C822" s="201"/>
      <c r="D822" s="201"/>
      <c r="E822" s="201"/>
      <c r="F822" s="201"/>
      <c r="G822" s="201"/>
      <c r="H822" s="201"/>
      <c r="I822" s="201"/>
      <c r="J822" s="201"/>
      <c r="K822" s="201"/>
      <c r="L822" s="201"/>
      <c r="M822" s="201"/>
      <c r="N822" s="201"/>
      <c r="O822" s="201"/>
      <c r="P822" s="201"/>
      <c r="Q822" s="201"/>
      <c r="R822" s="201"/>
      <c r="S822" s="201"/>
      <c r="T822" s="201"/>
    </row>
    <row r="823" spans="2:20" s="187" customFormat="1" ht="18" customHeight="1">
      <c r="B823" s="201"/>
      <c r="C823" s="201"/>
      <c r="D823" s="201"/>
      <c r="E823" s="201"/>
      <c r="F823" s="201"/>
      <c r="G823" s="201"/>
      <c r="H823" s="201"/>
      <c r="I823" s="201"/>
      <c r="J823" s="201"/>
      <c r="K823" s="201"/>
      <c r="L823" s="201"/>
      <c r="M823" s="201"/>
      <c r="N823" s="201"/>
      <c r="O823" s="201"/>
      <c r="P823" s="201"/>
      <c r="Q823" s="201"/>
      <c r="R823" s="201"/>
      <c r="S823" s="201"/>
      <c r="T823" s="201"/>
    </row>
    <row r="824" spans="2:20" s="187" customFormat="1" ht="18" customHeight="1">
      <c r="B824" s="201"/>
      <c r="C824" s="201"/>
      <c r="D824" s="201"/>
      <c r="E824" s="201"/>
      <c r="F824" s="201"/>
      <c r="G824" s="201"/>
      <c r="H824" s="201"/>
      <c r="I824" s="201"/>
      <c r="J824" s="201"/>
      <c r="K824" s="201"/>
      <c r="L824" s="201"/>
      <c r="M824" s="201"/>
      <c r="N824" s="201"/>
      <c r="O824" s="201"/>
      <c r="P824" s="201"/>
      <c r="Q824" s="201"/>
      <c r="R824" s="201"/>
      <c r="S824" s="201"/>
      <c r="T824" s="201"/>
    </row>
    <row r="825" spans="2:20" s="187" customFormat="1" ht="18" customHeight="1">
      <c r="B825" s="201"/>
      <c r="C825" s="201"/>
      <c r="D825" s="201"/>
      <c r="E825" s="201"/>
      <c r="F825" s="201"/>
      <c r="G825" s="201"/>
      <c r="H825" s="201"/>
      <c r="I825" s="201"/>
      <c r="J825" s="201"/>
      <c r="K825" s="201"/>
      <c r="L825" s="201"/>
      <c r="M825" s="201"/>
      <c r="N825" s="201"/>
      <c r="O825" s="201"/>
      <c r="P825" s="201"/>
      <c r="Q825" s="201"/>
      <c r="R825" s="201"/>
      <c r="S825" s="201"/>
      <c r="T825" s="201"/>
    </row>
    <row r="826" spans="2:20" s="187" customFormat="1" ht="18" customHeight="1">
      <c r="B826" s="201"/>
      <c r="C826" s="201"/>
      <c r="D826" s="201"/>
      <c r="E826" s="201"/>
      <c r="F826" s="201"/>
      <c r="G826" s="201"/>
      <c r="H826" s="201"/>
      <c r="I826" s="201"/>
      <c r="J826" s="201"/>
      <c r="K826" s="201"/>
      <c r="L826" s="201"/>
      <c r="M826" s="201"/>
      <c r="N826" s="201"/>
      <c r="O826" s="201"/>
      <c r="P826" s="201"/>
      <c r="Q826" s="201"/>
      <c r="R826" s="201"/>
      <c r="S826" s="201"/>
      <c r="T826" s="201"/>
    </row>
    <row r="827" spans="2:20" s="187" customFormat="1" ht="18" customHeight="1">
      <c r="B827" s="201"/>
      <c r="C827" s="201"/>
      <c r="D827" s="201"/>
      <c r="E827" s="201"/>
      <c r="F827" s="201"/>
      <c r="G827" s="201"/>
      <c r="H827" s="201"/>
      <c r="I827" s="201"/>
      <c r="J827" s="201"/>
      <c r="K827" s="201"/>
      <c r="L827" s="201"/>
      <c r="M827" s="201"/>
      <c r="N827" s="201"/>
      <c r="O827" s="201"/>
      <c r="P827" s="201"/>
      <c r="Q827" s="201"/>
      <c r="R827" s="201"/>
      <c r="S827" s="201"/>
      <c r="T827" s="201"/>
    </row>
    <row r="828" spans="2:20" s="187" customFormat="1" ht="18" customHeight="1">
      <c r="B828" s="201"/>
      <c r="C828" s="201"/>
      <c r="D828" s="201"/>
      <c r="E828" s="201"/>
      <c r="F828" s="201"/>
      <c r="G828" s="201"/>
      <c r="H828" s="201"/>
      <c r="I828" s="201"/>
      <c r="J828" s="201"/>
      <c r="K828" s="201"/>
      <c r="L828" s="201"/>
      <c r="M828" s="201"/>
      <c r="N828" s="201"/>
      <c r="O828" s="201"/>
      <c r="P828" s="201"/>
      <c r="Q828" s="201"/>
      <c r="R828" s="201"/>
      <c r="S828" s="201"/>
      <c r="T828" s="201"/>
    </row>
    <row r="829" spans="2:20" s="187" customFormat="1" ht="18" customHeight="1">
      <c r="B829" s="201"/>
      <c r="C829" s="201"/>
      <c r="D829" s="201"/>
      <c r="E829" s="201"/>
      <c r="F829" s="201"/>
      <c r="G829" s="201"/>
      <c r="H829" s="201"/>
      <c r="I829" s="201"/>
      <c r="J829" s="201"/>
      <c r="K829" s="201"/>
      <c r="L829" s="201"/>
      <c r="M829" s="201"/>
      <c r="N829" s="201"/>
      <c r="O829" s="201"/>
      <c r="P829" s="201"/>
      <c r="Q829" s="201"/>
      <c r="R829" s="201"/>
      <c r="S829" s="201"/>
      <c r="T829" s="201"/>
    </row>
    <row r="830" spans="2:20" s="187" customFormat="1" ht="18" customHeight="1">
      <c r="B830" s="201"/>
      <c r="C830" s="201"/>
      <c r="D830" s="201"/>
      <c r="E830" s="201"/>
      <c r="F830" s="201"/>
      <c r="G830" s="201"/>
      <c r="H830" s="201"/>
      <c r="I830" s="201"/>
      <c r="J830" s="201"/>
      <c r="K830" s="201"/>
      <c r="L830" s="201"/>
      <c r="M830" s="201"/>
      <c r="N830" s="201"/>
      <c r="O830" s="201"/>
      <c r="P830" s="201"/>
      <c r="Q830" s="201"/>
      <c r="R830" s="201"/>
      <c r="S830" s="201"/>
      <c r="T830" s="201"/>
    </row>
    <row r="831" spans="2:20" s="187" customFormat="1" ht="18" customHeight="1">
      <c r="B831" s="201"/>
      <c r="C831" s="201"/>
      <c r="D831" s="201"/>
      <c r="E831" s="201"/>
      <c r="F831" s="201"/>
      <c r="G831" s="201"/>
      <c r="H831" s="201"/>
      <c r="I831" s="201"/>
      <c r="J831" s="201"/>
      <c r="K831" s="201"/>
      <c r="L831" s="201"/>
      <c r="M831" s="201"/>
      <c r="N831" s="201"/>
      <c r="O831" s="201"/>
      <c r="P831" s="201"/>
      <c r="Q831" s="201"/>
      <c r="R831" s="201"/>
      <c r="S831" s="201"/>
      <c r="T831" s="201"/>
    </row>
    <row r="832" spans="2:20" s="187" customFormat="1" ht="18" customHeight="1">
      <c r="B832" s="201"/>
      <c r="C832" s="201"/>
      <c r="D832" s="201"/>
      <c r="E832" s="201"/>
      <c r="F832" s="201"/>
      <c r="G832" s="201"/>
      <c r="H832" s="201"/>
      <c r="I832" s="201"/>
      <c r="J832" s="201"/>
      <c r="K832" s="201"/>
      <c r="L832" s="201"/>
      <c r="M832" s="201"/>
      <c r="N832" s="201"/>
      <c r="O832" s="201"/>
      <c r="P832" s="201"/>
      <c r="Q832" s="201"/>
      <c r="R832" s="201"/>
      <c r="S832" s="201"/>
      <c r="T832" s="201"/>
    </row>
    <row r="833" spans="2:20" s="187" customFormat="1" ht="18" customHeight="1">
      <c r="B833" s="201"/>
      <c r="C833" s="201"/>
      <c r="D833" s="201"/>
      <c r="E833" s="201"/>
      <c r="F833" s="201"/>
      <c r="G833" s="201"/>
      <c r="H833" s="201"/>
      <c r="I833" s="201"/>
      <c r="J833" s="201"/>
      <c r="K833" s="201"/>
      <c r="L833" s="201"/>
      <c r="M833" s="201"/>
      <c r="N833" s="201"/>
      <c r="O833" s="201"/>
      <c r="P833" s="201"/>
      <c r="Q833" s="201"/>
      <c r="R833" s="201"/>
      <c r="S833" s="201"/>
      <c r="T833" s="201"/>
    </row>
    <row r="834" spans="2:20" s="187" customFormat="1" ht="18" customHeight="1">
      <c r="B834" s="201"/>
      <c r="C834" s="201"/>
      <c r="D834" s="201"/>
      <c r="E834" s="201"/>
      <c r="F834" s="201"/>
      <c r="G834" s="201"/>
      <c r="H834" s="201"/>
      <c r="I834" s="201"/>
      <c r="J834" s="201"/>
      <c r="K834" s="201"/>
      <c r="L834" s="201"/>
      <c r="M834" s="201"/>
      <c r="N834" s="201"/>
      <c r="O834" s="201"/>
      <c r="P834" s="201"/>
      <c r="Q834" s="201"/>
      <c r="R834" s="201"/>
      <c r="S834" s="201"/>
      <c r="T834" s="201"/>
    </row>
    <row r="835" spans="2:20" s="187" customFormat="1" ht="18" customHeight="1">
      <c r="B835" s="201"/>
      <c r="C835" s="201"/>
      <c r="D835" s="201"/>
      <c r="E835" s="201"/>
      <c r="F835" s="201"/>
      <c r="G835" s="201"/>
      <c r="H835" s="201"/>
      <c r="I835" s="201"/>
      <c r="J835" s="201"/>
      <c r="K835" s="201"/>
      <c r="L835" s="201"/>
      <c r="M835" s="201"/>
      <c r="N835" s="201"/>
      <c r="O835" s="201"/>
      <c r="P835" s="201"/>
      <c r="Q835" s="201"/>
      <c r="R835" s="201"/>
      <c r="S835" s="201"/>
      <c r="T835" s="201"/>
    </row>
    <row r="836" spans="2:20" s="187" customFormat="1" ht="18" customHeight="1">
      <c r="B836" s="201"/>
      <c r="C836" s="201"/>
      <c r="D836" s="201"/>
      <c r="E836" s="201"/>
      <c r="F836" s="201"/>
      <c r="G836" s="201"/>
      <c r="H836" s="201"/>
      <c r="I836" s="201"/>
      <c r="J836" s="201"/>
      <c r="K836" s="201"/>
      <c r="L836" s="201"/>
      <c r="M836" s="201"/>
      <c r="N836" s="201"/>
      <c r="O836" s="201"/>
      <c r="P836" s="201"/>
      <c r="Q836" s="201"/>
      <c r="R836" s="201"/>
      <c r="S836" s="201"/>
      <c r="T836" s="201"/>
    </row>
    <row r="837" spans="2:20" s="187" customFormat="1" ht="18" customHeight="1">
      <c r="B837" s="201"/>
      <c r="C837" s="201"/>
      <c r="D837" s="201"/>
      <c r="E837" s="201"/>
      <c r="F837" s="201"/>
      <c r="G837" s="201"/>
      <c r="H837" s="201"/>
      <c r="I837" s="201"/>
      <c r="J837" s="201"/>
      <c r="K837" s="201"/>
      <c r="L837" s="201"/>
      <c r="M837" s="201"/>
      <c r="N837" s="201"/>
      <c r="O837" s="201"/>
      <c r="P837" s="201"/>
      <c r="Q837" s="201"/>
      <c r="R837" s="201"/>
      <c r="S837" s="201"/>
      <c r="T837" s="201"/>
    </row>
    <row r="838" spans="2:20" s="187" customFormat="1" ht="18" customHeight="1">
      <c r="B838" s="201"/>
      <c r="C838" s="201"/>
      <c r="D838" s="201"/>
      <c r="E838" s="201"/>
      <c r="F838" s="201"/>
      <c r="G838" s="201"/>
      <c r="H838" s="201"/>
      <c r="I838" s="201"/>
      <c r="J838" s="201"/>
      <c r="K838" s="201"/>
      <c r="L838" s="201"/>
      <c r="M838" s="201"/>
      <c r="N838" s="201"/>
      <c r="O838" s="201"/>
      <c r="P838" s="201"/>
      <c r="Q838" s="201"/>
      <c r="R838" s="201"/>
      <c r="S838" s="201"/>
      <c r="T838" s="201"/>
    </row>
    <row r="839" spans="2:20" s="187" customFormat="1" ht="18" customHeight="1">
      <c r="B839" s="201"/>
      <c r="C839" s="201"/>
      <c r="D839" s="201"/>
      <c r="E839" s="201"/>
      <c r="F839" s="201"/>
      <c r="G839" s="201"/>
      <c r="H839" s="201"/>
      <c r="I839" s="201"/>
      <c r="J839" s="201"/>
      <c r="K839" s="201"/>
      <c r="L839" s="201"/>
      <c r="M839" s="201"/>
      <c r="N839" s="201"/>
      <c r="O839" s="201"/>
      <c r="P839" s="201"/>
      <c r="Q839" s="201"/>
      <c r="R839" s="201"/>
      <c r="S839" s="201"/>
      <c r="T839" s="201"/>
    </row>
    <row r="840" spans="2:20" s="187" customFormat="1" ht="18" customHeight="1">
      <c r="B840" s="201"/>
      <c r="C840" s="201"/>
      <c r="D840" s="201"/>
      <c r="E840" s="201"/>
      <c r="F840" s="201"/>
      <c r="G840" s="201"/>
      <c r="H840" s="201"/>
      <c r="I840" s="201"/>
      <c r="J840" s="201"/>
      <c r="K840" s="201"/>
      <c r="L840" s="201"/>
      <c r="M840" s="201"/>
      <c r="N840" s="201"/>
      <c r="O840" s="201"/>
      <c r="P840" s="201"/>
      <c r="Q840" s="201"/>
      <c r="R840" s="201"/>
      <c r="S840" s="201"/>
      <c r="T840" s="201"/>
    </row>
    <row r="841" spans="2:20" s="187" customFormat="1" ht="18" customHeight="1">
      <c r="B841" s="201"/>
      <c r="C841" s="201"/>
      <c r="D841" s="201"/>
      <c r="E841" s="201"/>
      <c r="F841" s="201"/>
      <c r="G841" s="201"/>
      <c r="H841" s="201"/>
      <c r="I841" s="201"/>
      <c r="J841" s="201"/>
      <c r="K841" s="201"/>
      <c r="L841" s="201"/>
      <c r="M841" s="201"/>
      <c r="N841" s="201"/>
      <c r="O841" s="201"/>
      <c r="P841" s="201"/>
      <c r="Q841" s="201"/>
      <c r="R841" s="201"/>
      <c r="S841" s="201"/>
      <c r="T841" s="201"/>
    </row>
    <row r="842" spans="2:20" s="187" customFormat="1" ht="18" customHeight="1">
      <c r="B842" s="201"/>
      <c r="C842" s="201"/>
      <c r="D842" s="201"/>
      <c r="E842" s="201"/>
      <c r="F842" s="201"/>
      <c r="G842" s="201"/>
      <c r="H842" s="201"/>
      <c r="I842" s="201"/>
      <c r="J842" s="201"/>
      <c r="K842" s="201"/>
      <c r="L842" s="201"/>
      <c r="M842" s="201"/>
      <c r="N842" s="201"/>
      <c r="O842" s="201"/>
      <c r="P842" s="201"/>
      <c r="Q842" s="201"/>
      <c r="R842" s="201"/>
      <c r="S842" s="201"/>
      <c r="T842" s="201"/>
    </row>
    <row r="843" spans="2:20" s="187" customFormat="1" ht="18" customHeight="1">
      <c r="B843" s="201"/>
      <c r="C843" s="201"/>
      <c r="D843" s="201"/>
      <c r="E843" s="201"/>
      <c r="F843" s="201"/>
      <c r="G843" s="201"/>
      <c r="H843" s="201"/>
      <c r="I843" s="201"/>
      <c r="J843" s="201"/>
      <c r="K843" s="201"/>
      <c r="L843" s="201"/>
      <c r="M843" s="201"/>
      <c r="N843" s="201"/>
      <c r="O843" s="201"/>
      <c r="P843" s="201"/>
      <c r="Q843" s="201"/>
      <c r="R843" s="201"/>
      <c r="S843" s="201"/>
      <c r="T843" s="201"/>
    </row>
    <row r="844" spans="2:20" s="187" customFormat="1" ht="18" customHeight="1">
      <c r="B844" s="201"/>
      <c r="C844" s="201"/>
      <c r="D844" s="201"/>
      <c r="E844" s="201"/>
      <c r="F844" s="201"/>
      <c r="G844" s="201"/>
      <c r="H844" s="201"/>
      <c r="I844" s="201"/>
      <c r="J844" s="201"/>
      <c r="K844" s="201"/>
      <c r="L844" s="201"/>
      <c r="M844" s="201"/>
      <c r="N844" s="201"/>
      <c r="O844" s="201"/>
      <c r="P844" s="201"/>
      <c r="Q844" s="201"/>
      <c r="R844" s="201"/>
      <c r="S844" s="201"/>
      <c r="T844" s="201"/>
    </row>
    <row r="845" spans="2:20" s="187" customFormat="1" ht="18" customHeight="1">
      <c r="B845" s="201"/>
      <c r="C845" s="201"/>
      <c r="D845" s="201"/>
      <c r="E845" s="201"/>
      <c r="F845" s="201"/>
      <c r="G845" s="201"/>
      <c r="H845" s="201"/>
      <c r="I845" s="201"/>
      <c r="J845" s="201"/>
      <c r="K845" s="201"/>
      <c r="L845" s="201"/>
      <c r="M845" s="201"/>
      <c r="N845" s="201"/>
      <c r="O845" s="201"/>
      <c r="P845" s="201"/>
      <c r="Q845" s="201"/>
      <c r="R845" s="201"/>
      <c r="S845" s="201"/>
      <c r="T845" s="201"/>
    </row>
    <row r="846" spans="2:20" s="187" customFormat="1" ht="18" customHeight="1">
      <c r="B846" s="201"/>
      <c r="C846" s="201"/>
      <c r="D846" s="201"/>
      <c r="E846" s="201"/>
      <c r="F846" s="201"/>
      <c r="G846" s="201"/>
      <c r="H846" s="201"/>
      <c r="I846" s="201"/>
      <c r="J846" s="201"/>
      <c r="K846" s="201"/>
      <c r="L846" s="201"/>
      <c r="M846" s="201"/>
      <c r="N846" s="201"/>
      <c r="O846" s="201"/>
      <c r="P846" s="201"/>
      <c r="Q846" s="201"/>
      <c r="R846" s="201"/>
      <c r="S846" s="201"/>
      <c r="T846" s="201"/>
    </row>
    <row r="847" spans="2:20" s="187" customFormat="1" ht="18" customHeight="1">
      <c r="B847" s="201"/>
      <c r="C847" s="201"/>
      <c r="D847" s="201"/>
      <c r="E847" s="201"/>
      <c r="F847" s="201"/>
      <c r="G847" s="201"/>
      <c r="H847" s="201"/>
      <c r="I847" s="201"/>
      <c r="J847" s="201"/>
      <c r="K847" s="201"/>
      <c r="L847" s="201"/>
      <c r="M847" s="201"/>
      <c r="N847" s="201"/>
      <c r="O847" s="201"/>
      <c r="P847" s="201"/>
      <c r="Q847" s="201"/>
      <c r="R847" s="201"/>
      <c r="S847" s="201"/>
      <c r="T847" s="201"/>
    </row>
    <row r="848" spans="2:20" s="187" customFormat="1" ht="18" customHeight="1">
      <c r="B848" s="201"/>
      <c r="C848" s="201"/>
      <c r="D848" s="201"/>
      <c r="E848" s="201"/>
      <c r="F848" s="201"/>
      <c r="G848" s="201"/>
      <c r="H848" s="201"/>
      <c r="I848" s="201"/>
      <c r="J848" s="201"/>
      <c r="K848" s="201"/>
      <c r="L848" s="201"/>
      <c r="M848" s="201"/>
      <c r="N848" s="201"/>
      <c r="O848" s="201"/>
      <c r="P848" s="201"/>
      <c r="Q848" s="201"/>
      <c r="R848" s="201"/>
      <c r="S848" s="201"/>
      <c r="T848" s="201"/>
    </row>
    <row r="849" spans="2:20" s="187" customFormat="1" ht="18" customHeight="1">
      <c r="B849" s="201"/>
      <c r="C849" s="201"/>
      <c r="D849" s="201"/>
      <c r="E849" s="201"/>
      <c r="F849" s="201"/>
      <c r="G849" s="201"/>
      <c r="H849" s="201"/>
      <c r="I849" s="201"/>
      <c r="J849" s="201"/>
      <c r="K849" s="201"/>
      <c r="L849" s="201"/>
      <c r="M849" s="201"/>
      <c r="N849" s="201"/>
      <c r="O849" s="201"/>
      <c r="P849" s="201"/>
      <c r="Q849" s="201"/>
      <c r="R849" s="201"/>
      <c r="S849" s="201"/>
      <c r="T849" s="201"/>
    </row>
    <row r="850" spans="2:20" s="187" customFormat="1" ht="18" customHeight="1">
      <c r="B850" s="201"/>
      <c r="C850" s="201"/>
      <c r="D850" s="201"/>
      <c r="E850" s="201"/>
      <c r="F850" s="201"/>
      <c r="G850" s="201"/>
      <c r="H850" s="201"/>
      <c r="I850" s="201"/>
      <c r="J850" s="201"/>
      <c r="K850" s="201"/>
      <c r="L850" s="201"/>
      <c r="M850" s="201"/>
      <c r="N850" s="201"/>
      <c r="O850" s="201"/>
      <c r="P850" s="201"/>
      <c r="Q850" s="201"/>
      <c r="R850" s="201"/>
      <c r="S850" s="201"/>
      <c r="T850" s="201"/>
    </row>
    <row r="851" spans="2:20" s="187" customFormat="1" ht="18" customHeight="1">
      <c r="B851" s="201"/>
      <c r="C851" s="201"/>
      <c r="D851" s="201"/>
      <c r="E851" s="201"/>
      <c r="F851" s="201"/>
      <c r="G851" s="201"/>
      <c r="H851" s="201"/>
      <c r="I851" s="201"/>
      <c r="J851" s="201"/>
      <c r="K851" s="201"/>
      <c r="L851" s="201"/>
      <c r="M851" s="201"/>
      <c r="N851" s="201"/>
      <c r="O851" s="201"/>
      <c r="P851" s="201"/>
      <c r="Q851" s="201"/>
      <c r="R851" s="201"/>
      <c r="S851" s="201"/>
      <c r="T851" s="201"/>
    </row>
    <row r="852" spans="2:20" s="187" customFormat="1" ht="18" customHeight="1">
      <c r="B852" s="201"/>
      <c r="C852" s="201"/>
      <c r="D852" s="201"/>
      <c r="E852" s="201"/>
      <c r="F852" s="201"/>
      <c r="G852" s="201"/>
      <c r="H852" s="201"/>
      <c r="I852" s="201"/>
      <c r="J852" s="201"/>
      <c r="K852" s="201"/>
      <c r="L852" s="201"/>
      <c r="M852" s="201"/>
      <c r="N852" s="201"/>
      <c r="O852" s="201"/>
      <c r="P852" s="201"/>
      <c r="Q852" s="201"/>
      <c r="R852" s="201"/>
      <c r="S852" s="201"/>
      <c r="T852" s="201"/>
    </row>
    <row r="853" spans="2:20" s="187" customFormat="1" ht="18" customHeight="1">
      <c r="B853" s="201"/>
      <c r="C853" s="201"/>
      <c r="D853" s="201"/>
      <c r="E853" s="201"/>
      <c r="F853" s="201"/>
      <c r="G853" s="201"/>
      <c r="H853" s="201"/>
      <c r="I853" s="201"/>
      <c r="J853" s="201"/>
      <c r="K853" s="201"/>
      <c r="L853" s="201"/>
      <c r="M853" s="201"/>
      <c r="N853" s="201"/>
      <c r="O853" s="201"/>
      <c r="P853" s="201"/>
      <c r="Q853" s="201"/>
      <c r="R853" s="201"/>
      <c r="S853" s="201"/>
      <c r="T853" s="201"/>
    </row>
    <row r="854" spans="2:20" s="187" customFormat="1" ht="18" customHeight="1">
      <c r="B854" s="201"/>
      <c r="C854" s="201"/>
      <c r="D854" s="201"/>
      <c r="E854" s="201"/>
      <c r="F854" s="201"/>
      <c r="G854" s="201"/>
      <c r="H854" s="201"/>
      <c r="I854" s="201"/>
      <c r="J854" s="201"/>
      <c r="K854" s="201"/>
      <c r="L854" s="201"/>
      <c r="M854" s="201"/>
      <c r="N854" s="201"/>
      <c r="O854" s="201"/>
      <c r="P854" s="201"/>
      <c r="Q854" s="201"/>
      <c r="R854" s="201"/>
      <c r="S854" s="201"/>
      <c r="T854" s="201"/>
    </row>
    <row r="855" spans="2:20" s="187" customFormat="1" ht="18" customHeight="1">
      <c r="B855" s="201"/>
      <c r="C855" s="201"/>
      <c r="D855" s="201"/>
      <c r="E855" s="201"/>
      <c r="F855" s="201"/>
      <c r="G855" s="201"/>
      <c r="H855" s="201"/>
      <c r="I855" s="201"/>
      <c r="J855" s="201"/>
      <c r="K855" s="201"/>
      <c r="L855" s="201"/>
      <c r="M855" s="201"/>
      <c r="N855" s="201"/>
      <c r="O855" s="201"/>
      <c r="P855" s="201"/>
      <c r="Q855" s="201"/>
      <c r="R855" s="201"/>
      <c r="S855" s="201"/>
      <c r="T855" s="201"/>
    </row>
    <row r="856" spans="2:20" s="187" customFormat="1" ht="18" customHeight="1">
      <c r="B856" s="201"/>
      <c r="C856" s="201"/>
      <c r="D856" s="201"/>
      <c r="E856" s="201"/>
      <c r="F856" s="201"/>
      <c r="G856" s="201"/>
      <c r="H856" s="201"/>
      <c r="I856" s="201"/>
      <c r="J856" s="201"/>
      <c r="K856" s="201"/>
      <c r="L856" s="201"/>
      <c r="M856" s="201"/>
      <c r="N856" s="201"/>
      <c r="O856" s="201"/>
      <c r="P856" s="201"/>
      <c r="Q856" s="201"/>
      <c r="R856" s="201"/>
      <c r="S856" s="201"/>
      <c r="T856" s="201"/>
    </row>
    <row r="857" spans="2:20" s="187" customFormat="1" ht="18" customHeight="1">
      <c r="B857" s="201"/>
      <c r="C857" s="201"/>
      <c r="D857" s="201"/>
      <c r="E857" s="201"/>
      <c r="F857" s="201"/>
      <c r="G857" s="201"/>
      <c r="H857" s="201"/>
      <c r="I857" s="201"/>
      <c r="J857" s="201"/>
      <c r="K857" s="201"/>
      <c r="L857" s="201"/>
      <c r="M857" s="201"/>
      <c r="N857" s="201"/>
      <c r="O857" s="201"/>
      <c r="P857" s="201"/>
      <c r="Q857" s="201"/>
      <c r="R857" s="201"/>
      <c r="S857" s="201"/>
      <c r="T857" s="201"/>
    </row>
    <row r="858" spans="2:20" s="187" customFormat="1" ht="18" customHeight="1">
      <c r="B858" s="201"/>
      <c r="C858" s="201"/>
      <c r="D858" s="201"/>
      <c r="E858" s="201"/>
      <c r="F858" s="201"/>
      <c r="G858" s="201"/>
      <c r="H858" s="201"/>
      <c r="I858" s="201"/>
      <c r="J858" s="201"/>
      <c r="K858" s="201"/>
      <c r="L858" s="201"/>
      <c r="M858" s="201"/>
      <c r="N858" s="201"/>
      <c r="O858" s="201"/>
      <c r="P858" s="201"/>
      <c r="Q858" s="201"/>
      <c r="R858" s="201"/>
      <c r="S858" s="201"/>
      <c r="T858" s="201"/>
    </row>
    <row r="859" spans="2:20" s="187" customFormat="1" ht="18" customHeight="1">
      <c r="B859" s="201"/>
      <c r="C859" s="201"/>
      <c r="D859" s="201"/>
      <c r="E859" s="201"/>
      <c r="F859" s="201"/>
      <c r="G859" s="201"/>
      <c r="H859" s="201"/>
      <c r="I859" s="201"/>
      <c r="J859" s="201"/>
      <c r="K859" s="201"/>
      <c r="L859" s="201"/>
      <c r="M859" s="201"/>
      <c r="N859" s="201"/>
      <c r="O859" s="201"/>
      <c r="P859" s="201"/>
      <c r="Q859" s="201"/>
      <c r="R859" s="201"/>
      <c r="S859" s="201"/>
      <c r="T859" s="201"/>
    </row>
    <row r="860" spans="2:20" s="187" customFormat="1" ht="18" customHeight="1">
      <c r="B860" s="201"/>
      <c r="C860" s="201"/>
      <c r="D860" s="201"/>
      <c r="E860" s="201"/>
      <c r="F860" s="201"/>
      <c r="G860" s="201"/>
      <c r="H860" s="201"/>
      <c r="I860" s="201"/>
      <c r="J860" s="201"/>
      <c r="K860" s="201"/>
      <c r="L860" s="201"/>
      <c r="M860" s="201"/>
      <c r="N860" s="201"/>
      <c r="O860" s="201"/>
      <c r="P860" s="201"/>
      <c r="Q860" s="201"/>
      <c r="R860" s="201"/>
      <c r="S860" s="201"/>
      <c r="T860" s="201"/>
    </row>
    <row r="861" spans="2:20" s="187" customFormat="1" ht="18" customHeight="1">
      <c r="B861" s="201"/>
      <c r="C861" s="201"/>
      <c r="D861" s="201"/>
      <c r="E861" s="201"/>
      <c r="F861" s="201"/>
      <c r="G861" s="201"/>
      <c r="H861" s="201"/>
      <c r="I861" s="201"/>
      <c r="J861" s="201"/>
      <c r="K861" s="201"/>
      <c r="L861" s="201"/>
      <c r="M861" s="201"/>
      <c r="N861" s="201"/>
      <c r="O861" s="201"/>
      <c r="P861" s="201"/>
      <c r="Q861" s="201"/>
      <c r="R861" s="201"/>
      <c r="S861" s="201"/>
      <c r="T861" s="201"/>
    </row>
    <row r="862" spans="2:20" s="187" customFormat="1" ht="18" customHeight="1">
      <c r="B862" s="201"/>
      <c r="C862" s="201"/>
      <c r="D862" s="201"/>
      <c r="E862" s="201"/>
      <c r="F862" s="201"/>
      <c r="G862" s="201"/>
      <c r="H862" s="201"/>
      <c r="I862" s="201"/>
      <c r="J862" s="201"/>
      <c r="K862" s="201"/>
      <c r="L862" s="201"/>
      <c r="M862" s="201"/>
      <c r="N862" s="201"/>
      <c r="O862" s="201"/>
      <c r="P862" s="201"/>
      <c r="Q862" s="201"/>
      <c r="R862" s="201"/>
      <c r="S862" s="201"/>
      <c r="T862" s="201"/>
    </row>
    <row r="863" spans="2:20" s="187" customFormat="1" ht="18" customHeight="1">
      <c r="B863" s="201"/>
      <c r="C863" s="201"/>
      <c r="D863" s="201"/>
      <c r="E863" s="201"/>
      <c r="F863" s="201"/>
      <c r="G863" s="201"/>
      <c r="H863" s="201"/>
      <c r="I863" s="201"/>
      <c r="J863" s="201"/>
      <c r="K863" s="201"/>
      <c r="L863" s="201"/>
      <c r="M863" s="201"/>
      <c r="N863" s="201"/>
      <c r="O863" s="201"/>
      <c r="P863" s="201"/>
      <c r="Q863" s="201"/>
      <c r="R863" s="201"/>
      <c r="S863" s="201"/>
      <c r="T863" s="201"/>
    </row>
    <row r="864" spans="2:20" s="187" customFormat="1" ht="18" customHeight="1">
      <c r="B864" s="201"/>
      <c r="C864" s="201"/>
      <c r="D864" s="201"/>
      <c r="E864" s="201"/>
      <c r="F864" s="201"/>
      <c r="G864" s="201"/>
      <c r="H864" s="201"/>
      <c r="I864" s="201"/>
      <c r="J864" s="201"/>
      <c r="K864" s="201"/>
      <c r="L864" s="201"/>
      <c r="M864" s="201"/>
      <c r="N864" s="201"/>
      <c r="O864" s="201"/>
      <c r="P864" s="201"/>
      <c r="Q864" s="201"/>
      <c r="R864" s="201"/>
      <c r="S864" s="201"/>
      <c r="T864" s="201"/>
    </row>
    <row r="865" spans="2:20" s="187" customFormat="1" ht="18" customHeight="1">
      <c r="B865" s="201"/>
      <c r="C865" s="201"/>
      <c r="D865" s="201"/>
      <c r="E865" s="201"/>
      <c r="F865" s="201"/>
      <c r="G865" s="201"/>
      <c r="H865" s="201"/>
      <c r="I865" s="201"/>
      <c r="J865" s="201"/>
      <c r="K865" s="201"/>
      <c r="L865" s="201"/>
      <c r="M865" s="201"/>
      <c r="N865" s="201"/>
      <c r="O865" s="201"/>
      <c r="P865" s="201"/>
      <c r="Q865" s="201"/>
      <c r="R865" s="201"/>
      <c r="S865" s="201"/>
      <c r="T865" s="201"/>
    </row>
    <row r="866" spans="2:20" s="187" customFormat="1" ht="18" customHeight="1">
      <c r="B866" s="201"/>
      <c r="C866" s="201"/>
      <c r="D866" s="201"/>
      <c r="E866" s="201"/>
      <c r="F866" s="201"/>
      <c r="G866" s="201"/>
      <c r="H866" s="201"/>
      <c r="I866" s="201"/>
      <c r="J866" s="201"/>
      <c r="K866" s="201"/>
      <c r="L866" s="201"/>
      <c r="M866" s="201"/>
      <c r="N866" s="201"/>
      <c r="O866" s="201"/>
      <c r="P866" s="201"/>
      <c r="Q866" s="201"/>
      <c r="R866" s="201"/>
      <c r="S866" s="201"/>
      <c r="T866" s="201"/>
    </row>
    <row r="867" spans="2:20" s="187" customFormat="1" ht="18" customHeight="1">
      <c r="B867" s="201"/>
      <c r="C867" s="201"/>
      <c r="D867" s="201"/>
      <c r="E867" s="201"/>
      <c r="F867" s="201"/>
      <c r="G867" s="201"/>
      <c r="H867" s="201"/>
      <c r="I867" s="201"/>
      <c r="J867" s="201"/>
      <c r="K867" s="201"/>
      <c r="L867" s="201"/>
      <c r="M867" s="201"/>
      <c r="N867" s="201"/>
      <c r="O867" s="201"/>
      <c r="P867" s="201"/>
      <c r="Q867" s="201"/>
      <c r="R867" s="201"/>
      <c r="S867" s="201"/>
      <c r="T867" s="201"/>
    </row>
    <row r="868" spans="2:20" s="187" customFormat="1" ht="18" customHeight="1">
      <c r="B868" s="201"/>
      <c r="C868" s="201"/>
      <c r="D868" s="201"/>
      <c r="E868" s="201"/>
      <c r="F868" s="201"/>
      <c r="G868" s="201"/>
      <c r="H868" s="201"/>
      <c r="I868" s="201"/>
      <c r="J868" s="201"/>
      <c r="K868" s="201"/>
      <c r="L868" s="201"/>
      <c r="M868" s="201"/>
      <c r="N868" s="201"/>
      <c r="O868" s="201"/>
      <c r="P868" s="201"/>
      <c r="Q868" s="201"/>
      <c r="R868" s="201"/>
      <c r="S868" s="201"/>
      <c r="T868" s="201"/>
    </row>
    <row r="869" spans="2:20" s="187" customFormat="1" ht="18" customHeight="1">
      <c r="B869" s="201"/>
      <c r="C869" s="201"/>
      <c r="D869" s="201"/>
      <c r="E869" s="201"/>
      <c r="F869" s="201"/>
      <c r="G869" s="201"/>
      <c r="H869" s="201"/>
      <c r="I869" s="201"/>
      <c r="J869" s="201"/>
      <c r="K869" s="201"/>
      <c r="L869" s="201"/>
      <c r="M869" s="201"/>
      <c r="N869" s="201"/>
      <c r="O869" s="201"/>
      <c r="P869" s="201"/>
      <c r="Q869" s="201"/>
      <c r="R869" s="201"/>
      <c r="S869" s="201"/>
      <c r="T869" s="201"/>
    </row>
    <row r="870" spans="2:20" s="187" customFormat="1" ht="18" customHeight="1">
      <c r="B870" s="201"/>
      <c r="C870" s="201"/>
      <c r="D870" s="201"/>
      <c r="E870" s="201"/>
      <c r="F870" s="201"/>
      <c r="G870" s="201"/>
      <c r="H870" s="201"/>
      <c r="I870" s="201"/>
      <c r="J870" s="201"/>
      <c r="K870" s="201"/>
      <c r="L870" s="201"/>
      <c r="M870" s="201"/>
      <c r="N870" s="201"/>
      <c r="O870" s="201"/>
      <c r="P870" s="201"/>
      <c r="Q870" s="201"/>
      <c r="R870" s="201"/>
      <c r="S870" s="201"/>
      <c r="T870" s="201"/>
    </row>
    <row r="871" spans="2:20" s="187" customFormat="1" ht="18" customHeight="1">
      <c r="B871" s="201"/>
      <c r="C871" s="201"/>
      <c r="D871" s="201"/>
      <c r="E871" s="201"/>
      <c r="F871" s="201"/>
      <c r="G871" s="201"/>
      <c r="H871" s="201"/>
      <c r="I871" s="201"/>
      <c r="J871" s="201"/>
      <c r="K871" s="201"/>
      <c r="L871" s="201"/>
      <c r="M871" s="201"/>
      <c r="N871" s="201"/>
      <c r="O871" s="201"/>
      <c r="P871" s="201"/>
      <c r="Q871" s="201"/>
      <c r="R871" s="201"/>
      <c r="S871" s="201"/>
      <c r="T871" s="201"/>
    </row>
    <row r="872" spans="2:20" s="187" customFormat="1" ht="18" customHeight="1">
      <c r="B872" s="201"/>
      <c r="C872" s="201"/>
      <c r="D872" s="201"/>
      <c r="E872" s="201"/>
      <c r="F872" s="201"/>
      <c r="G872" s="201"/>
      <c r="H872" s="201"/>
      <c r="I872" s="201"/>
      <c r="J872" s="201"/>
      <c r="K872" s="201"/>
      <c r="L872" s="201"/>
      <c r="M872" s="201"/>
      <c r="N872" s="201"/>
      <c r="O872" s="201"/>
      <c r="P872" s="201"/>
      <c r="Q872" s="201"/>
      <c r="R872" s="201"/>
      <c r="S872" s="201"/>
      <c r="T872" s="201"/>
    </row>
    <row r="873" spans="2:20" s="187" customFormat="1" ht="18" customHeight="1">
      <c r="B873" s="201"/>
      <c r="C873" s="201"/>
      <c r="D873" s="201"/>
      <c r="E873" s="201"/>
      <c r="F873" s="201"/>
      <c r="G873" s="201"/>
      <c r="H873" s="201"/>
      <c r="I873" s="201"/>
      <c r="J873" s="201"/>
      <c r="K873" s="201"/>
      <c r="L873" s="201"/>
      <c r="M873" s="201"/>
      <c r="N873" s="201"/>
      <c r="O873" s="201"/>
      <c r="P873" s="201"/>
      <c r="Q873" s="201"/>
      <c r="R873" s="201"/>
      <c r="S873" s="201"/>
      <c r="T873" s="201"/>
    </row>
    <row r="874" spans="2:20" s="187" customFormat="1" ht="18" customHeight="1">
      <c r="B874" s="201"/>
      <c r="C874" s="201"/>
      <c r="D874" s="201"/>
      <c r="E874" s="201"/>
      <c r="F874" s="201"/>
      <c r="G874" s="201"/>
      <c r="H874" s="201"/>
      <c r="I874" s="201"/>
      <c r="J874" s="201"/>
      <c r="K874" s="201"/>
      <c r="L874" s="201"/>
      <c r="M874" s="201"/>
      <c r="N874" s="201"/>
      <c r="O874" s="201"/>
      <c r="P874" s="201"/>
      <c r="Q874" s="201"/>
      <c r="R874" s="201"/>
      <c r="S874" s="201"/>
      <c r="T874" s="201"/>
    </row>
    <row r="875" spans="2:20" s="187" customFormat="1" ht="18" customHeight="1">
      <c r="B875" s="201"/>
      <c r="C875" s="201"/>
      <c r="D875" s="201"/>
      <c r="E875" s="201"/>
      <c r="F875" s="201"/>
      <c r="G875" s="201"/>
      <c r="H875" s="201"/>
      <c r="I875" s="201"/>
      <c r="J875" s="201"/>
      <c r="K875" s="201"/>
      <c r="L875" s="201"/>
      <c r="M875" s="201"/>
      <c r="N875" s="201"/>
      <c r="O875" s="201"/>
      <c r="P875" s="201"/>
      <c r="Q875" s="201"/>
      <c r="R875" s="201"/>
      <c r="S875" s="201"/>
      <c r="T875" s="201"/>
    </row>
    <row r="876" spans="2:20" s="187" customFormat="1" ht="18" customHeight="1">
      <c r="B876" s="201"/>
      <c r="C876" s="201"/>
      <c r="D876" s="201"/>
      <c r="E876" s="201"/>
      <c r="F876" s="201"/>
      <c r="G876" s="201"/>
      <c r="H876" s="201"/>
      <c r="I876" s="201"/>
      <c r="J876" s="201"/>
      <c r="K876" s="201"/>
      <c r="L876" s="201"/>
      <c r="M876" s="201"/>
      <c r="N876" s="201"/>
      <c r="O876" s="201"/>
      <c r="P876" s="201"/>
      <c r="Q876" s="201"/>
      <c r="R876" s="201"/>
      <c r="S876" s="201"/>
      <c r="T876" s="201"/>
    </row>
    <row r="877" spans="2:20" s="187" customFormat="1" ht="18" customHeight="1">
      <c r="B877" s="201"/>
      <c r="C877" s="201"/>
      <c r="D877" s="201"/>
      <c r="E877" s="201"/>
      <c r="F877" s="201"/>
      <c r="G877" s="201"/>
      <c r="H877" s="201"/>
      <c r="I877" s="201"/>
      <c r="J877" s="201"/>
      <c r="K877" s="201"/>
      <c r="L877" s="201"/>
      <c r="M877" s="201"/>
      <c r="N877" s="201"/>
      <c r="O877" s="201"/>
      <c r="P877" s="201"/>
      <c r="Q877" s="201"/>
      <c r="R877" s="201"/>
      <c r="S877" s="201"/>
      <c r="T877" s="201"/>
    </row>
    <row r="878" spans="2:20" s="187" customFormat="1" ht="18" customHeight="1">
      <c r="B878" s="201"/>
      <c r="C878" s="201"/>
      <c r="D878" s="201"/>
      <c r="E878" s="201"/>
      <c r="F878" s="201"/>
      <c r="G878" s="201"/>
      <c r="H878" s="201"/>
      <c r="I878" s="201"/>
      <c r="J878" s="201"/>
      <c r="K878" s="201"/>
      <c r="L878" s="201"/>
      <c r="M878" s="201"/>
      <c r="N878" s="201"/>
      <c r="O878" s="201"/>
      <c r="P878" s="201"/>
      <c r="Q878" s="201"/>
      <c r="R878" s="201"/>
      <c r="S878" s="201"/>
      <c r="T878" s="201"/>
    </row>
    <row r="879" spans="2:20" s="187" customFormat="1" ht="18" customHeight="1">
      <c r="B879" s="201"/>
      <c r="C879" s="201"/>
      <c r="D879" s="201"/>
      <c r="E879" s="201"/>
      <c r="F879" s="201"/>
      <c r="G879" s="201"/>
      <c r="H879" s="201"/>
      <c r="I879" s="201"/>
      <c r="J879" s="201"/>
      <c r="K879" s="201"/>
      <c r="L879" s="201"/>
      <c r="M879" s="201"/>
      <c r="N879" s="201"/>
      <c r="O879" s="201"/>
      <c r="P879" s="201"/>
      <c r="Q879" s="201"/>
      <c r="R879" s="201"/>
      <c r="S879" s="201"/>
      <c r="T879" s="201"/>
    </row>
    <row r="880" spans="2:20" s="187" customFormat="1" ht="18" customHeight="1">
      <c r="B880" s="201"/>
      <c r="C880" s="201"/>
      <c r="D880" s="201"/>
      <c r="E880" s="201"/>
      <c r="F880" s="201"/>
      <c r="G880" s="201"/>
      <c r="H880" s="201"/>
      <c r="I880" s="201"/>
      <c r="J880" s="201"/>
      <c r="K880" s="201"/>
      <c r="L880" s="201"/>
      <c r="M880" s="201"/>
      <c r="N880" s="201"/>
      <c r="O880" s="201"/>
      <c r="P880" s="201"/>
      <c r="Q880" s="201"/>
      <c r="R880" s="201"/>
      <c r="S880" s="201"/>
      <c r="T880" s="201"/>
    </row>
    <row r="881" spans="2:20" s="187" customFormat="1" ht="18" customHeight="1">
      <c r="B881" s="201"/>
      <c r="C881" s="201"/>
      <c r="D881" s="201"/>
      <c r="E881" s="201"/>
      <c r="F881" s="201"/>
      <c r="G881" s="201"/>
      <c r="H881" s="201"/>
      <c r="I881" s="201"/>
      <c r="J881" s="201"/>
      <c r="K881" s="201"/>
      <c r="L881" s="201"/>
      <c r="M881" s="201"/>
      <c r="N881" s="201"/>
      <c r="O881" s="201"/>
      <c r="P881" s="201"/>
      <c r="Q881" s="201"/>
      <c r="R881" s="201"/>
      <c r="S881" s="201"/>
      <c r="T881" s="201"/>
    </row>
    <row r="882" spans="2:20" s="187" customFormat="1" ht="18" customHeight="1">
      <c r="B882" s="201"/>
      <c r="C882" s="201"/>
      <c r="D882" s="201"/>
      <c r="E882" s="201"/>
      <c r="F882" s="201"/>
      <c r="G882" s="201"/>
      <c r="H882" s="201"/>
      <c r="I882" s="201"/>
      <c r="J882" s="201"/>
      <c r="K882" s="201"/>
      <c r="L882" s="201"/>
      <c r="M882" s="201"/>
      <c r="N882" s="201"/>
      <c r="O882" s="201"/>
      <c r="P882" s="201"/>
      <c r="Q882" s="201"/>
      <c r="R882" s="201"/>
      <c r="S882" s="201"/>
      <c r="T882" s="201"/>
    </row>
    <row r="883" spans="2:20" s="187" customFormat="1" ht="18" customHeight="1">
      <c r="B883" s="201"/>
      <c r="C883" s="201"/>
      <c r="D883" s="201"/>
      <c r="E883" s="201"/>
      <c r="F883" s="201"/>
      <c r="G883" s="201"/>
      <c r="H883" s="201"/>
      <c r="I883" s="201"/>
      <c r="J883" s="201"/>
      <c r="K883" s="201"/>
      <c r="L883" s="201"/>
      <c r="M883" s="201"/>
      <c r="N883" s="201"/>
      <c r="O883" s="201"/>
      <c r="P883" s="201"/>
      <c r="Q883" s="201"/>
      <c r="R883" s="201"/>
      <c r="S883" s="201"/>
      <c r="T883" s="201"/>
    </row>
    <row r="884" spans="2:20" s="187" customFormat="1" ht="18" customHeight="1">
      <c r="B884" s="201"/>
      <c r="C884" s="201"/>
      <c r="D884" s="201"/>
      <c r="E884" s="201"/>
      <c r="F884" s="201"/>
      <c r="G884" s="201"/>
      <c r="H884" s="201"/>
      <c r="I884" s="201"/>
      <c r="J884" s="201"/>
      <c r="K884" s="201"/>
      <c r="L884" s="201"/>
      <c r="M884" s="201"/>
      <c r="N884" s="201"/>
      <c r="O884" s="201"/>
      <c r="P884" s="201"/>
      <c r="Q884" s="201"/>
      <c r="R884" s="201"/>
      <c r="S884" s="201"/>
      <c r="T884" s="201"/>
    </row>
    <row r="885" spans="2:20" s="187" customFormat="1" ht="18" customHeight="1">
      <c r="B885" s="201"/>
      <c r="C885" s="201"/>
      <c r="D885" s="201"/>
      <c r="E885" s="201"/>
      <c r="F885" s="201"/>
      <c r="G885" s="201"/>
      <c r="H885" s="201"/>
      <c r="I885" s="201"/>
      <c r="J885" s="201"/>
      <c r="K885" s="201"/>
      <c r="L885" s="201"/>
      <c r="M885" s="201"/>
      <c r="N885" s="201"/>
      <c r="O885" s="201"/>
      <c r="P885" s="201"/>
      <c r="Q885" s="201"/>
      <c r="R885" s="201"/>
      <c r="S885" s="201"/>
      <c r="T885" s="201"/>
    </row>
    <row r="886" spans="2:20" s="187" customFormat="1" ht="18" customHeight="1">
      <c r="B886" s="201"/>
      <c r="C886" s="201"/>
      <c r="D886" s="201"/>
      <c r="E886" s="201"/>
      <c r="F886" s="201"/>
      <c r="G886" s="201"/>
      <c r="H886" s="201"/>
      <c r="I886" s="201"/>
      <c r="J886" s="201"/>
      <c r="K886" s="201"/>
      <c r="L886" s="201"/>
      <c r="M886" s="201"/>
      <c r="N886" s="201"/>
      <c r="O886" s="201"/>
      <c r="P886" s="201"/>
      <c r="Q886" s="201"/>
      <c r="R886" s="201"/>
      <c r="S886" s="201"/>
      <c r="T886" s="201"/>
    </row>
    <row r="887" spans="2:20" s="187" customFormat="1" ht="18" customHeight="1">
      <c r="B887" s="201"/>
      <c r="C887" s="201"/>
      <c r="D887" s="201"/>
      <c r="E887" s="201"/>
      <c r="F887" s="201"/>
      <c r="G887" s="201"/>
      <c r="H887" s="201"/>
      <c r="I887" s="201"/>
      <c r="J887" s="201"/>
      <c r="K887" s="201"/>
      <c r="L887" s="201"/>
      <c r="M887" s="201"/>
      <c r="N887" s="201"/>
      <c r="O887" s="201"/>
      <c r="P887" s="201"/>
      <c r="Q887" s="201"/>
      <c r="R887" s="201"/>
      <c r="S887" s="201"/>
      <c r="T887" s="201"/>
    </row>
    <row r="888" spans="2:20" s="187" customFormat="1" ht="18" customHeight="1">
      <c r="B888" s="201"/>
      <c r="C888" s="201"/>
      <c r="D888" s="201"/>
      <c r="E888" s="201"/>
      <c r="F888" s="201"/>
      <c r="G888" s="201"/>
      <c r="H888" s="201"/>
      <c r="I888" s="201"/>
      <c r="J888" s="201"/>
      <c r="K888" s="201"/>
      <c r="L888" s="201"/>
      <c r="M888" s="201"/>
      <c r="N888" s="201"/>
      <c r="O888" s="201"/>
      <c r="P888" s="201"/>
      <c r="Q888" s="201"/>
      <c r="R888" s="201"/>
      <c r="S888" s="201"/>
      <c r="T888" s="201"/>
    </row>
    <row r="889" spans="2:20" s="187" customFormat="1" ht="18" customHeight="1">
      <c r="B889" s="201"/>
      <c r="C889" s="201"/>
      <c r="D889" s="201"/>
      <c r="E889" s="201"/>
      <c r="F889" s="201"/>
      <c r="G889" s="201"/>
      <c r="H889" s="201"/>
      <c r="I889" s="201"/>
      <c r="J889" s="201"/>
      <c r="K889" s="201"/>
      <c r="L889" s="201"/>
      <c r="M889" s="201"/>
      <c r="N889" s="201"/>
      <c r="O889" s="201"/>
      <c r="P889" s="201"/>
      <c r="Q889" s="201"/>
      <c r="R889" s="201"/>
      <c r="S889" s="201"/>
      <c r="T889" s="201"/>
    </row>
    <row r="890" spans="2:20" s="187" customFormat="1" ht="18" customHeight="1">
      <c r="B890" s="201"/>
      <c r="C890" s="201"/>
      <c r="D890" s="201"/>
      <c r="E890" s="201"/>
      <c r="F890" s="201"/>
      <c r="G890" s="201"/>
      <c r="H890" s="201"/>
      <c r="I890" s="201"/>
      <c r="J890" s="201"/>
      <c r="K890" s="201"/>
      <c r="L890" s="201"/>
      <c r="M890" s="201"/>
      <c r="N890" s="201"/>
      <c r="O890" s="201"/>
      <c r="P890" s="201"/>
      <c r="Q890" s="201"/>
      <c r="R890" s="201"/>
      <c r="S890" s="201"/>
      <c r="T890" s="201"/>
    </row>
    <row r="891" spans="2:20" s="187" customFormat="1" ht="18" customHeight="1">
      <c r="B891" s="201"/>
      <c r="C891" s="201"/>
      <c r="D891" s="201"/>
      <c r="E891" s="201"/>
      <c r="F891" s="201"/>
      <c r="G891" s="201"/>
      <c r="H891" s="201"/>
      <c r="I891" s="201"/>
      <c r="J891" s="201"/>
      <c r="K891" s="201"/>
      <c r="L891" s="201"/>
      <c r="M891" s="201"/>
      <c r="N891" s="201"/>
      <c r="O891" s="201"/>
      <c r="P891" s="201"/>
      <c r="Q891" s="201"/>
      <c r="R891" s="201"/>
      <c r="S891" s="201"/>
      <c r="T891" s="201"/>
    </row>
    <row r="892" spans="2:20" s="187" customFormat="1" ht="18" customHeight="1">
      <c r="B892" s="201"/>
      <c r="C892" s="201"/>
      <c r="D892" s="201"/>
      <c r="E892" s="201"/>
      <c r="F892" s="201"/>
      <c r="G892" s="201"/>
      <c r="H892" s="201"/>
      <c r="I892" s="201"/>
      <c r="J892" s="201"/>
      <c r="K892" s="201"/>
      <c r="L892" s="201"/>
      <c r="M892" s="201"/>
      <c r="N892" s="201"/>
      <c r="O892" s="201"/>
      <c r="P892" s="201"/>
      <c r="Q892" s="201"/>
      <c r="R892" s="201"/>
      <c r="S892" s="201"/>
      <c r="T892" s="201"/>
    </row>
    <row r="893" spans="2:20" s="187" customFormat="1" ht="18" customHeight="1">
      <c r="B893" s="201"/>
      <c r="C893" s="201"/>
      <c r="D893" s="201"/>
      <c r="E893" s="201"/>
      <c r="F893" s="201"/>
      <c r="G893" s="201"/>
      <c r="H893" s="201"/>
      <c r="I893" s="201"/>
      <c r="J893" s="201"/>
      <c r="K893" s="201"/>
      <c r="L893" s="201"/>
      <c r="M893" s="201"/>
      <c r="N893" s="201"/>
      <c r="O893" s="201"/>
      <c r="P893" s="201"/>
      <c r="Q893" s="201"/>
      <c r="R893" s="201"/>
      <c r="S893" s="201"/>
      <c r="T893" s="201"/>
    </row>
    <row r="894" spans="2:20" s="187" customFormat="1" ht="18" customHeight="1">
      <c r="B894" s="201"/>
      <c r="C894" s="201"/>
      <c r="D894" s="201"/>
      <c r="E894" s="201"/>
      <c r="F894" s="201"/>
      <c r="G894" s="201"/>
      <c r="H894" s="201"/>
      <c r="I894" s="201"/>
      <c r="J894" s="201"/>
      <c r="K894" s="201"/>
      <c r="L894" s="201"/>
      <c r="M894" s="201"/>
      <c r="N894" s="201"/>
      <c r="O894" s="201"/>
      <c r="P894" s="201"/>
      <c r="Q894" s="201"/>
      <c r="R894" s="201"/>
      <c r="S894" s="201"/>
      <c r="T894" s="201"/>
    </row>
    <row r="895" spans="2:20" s="187" customFormat="1" ht="18" customHeight="1">
      <c r="B895" s="201"/>
      <c r="C895" s="201"/>
      <c r="D895" s="201"/>
      <c r="E895" s="201"/>
      <c r="F895" s="201"/>
      <c r="G895" s="201"/>
      <c r="H895" s="201"/>
      <c r="I895" s="201"/>
      <c r="J895" s="201"/>
      <c r="K895" s="201"/>
      <c r="L895" s="201"/>
      <c r="M895" s="201"/>
      <c r="N895" s="201"/>
      <c r="O895" s="201"/>
      <c r="P895" s="201"/>
      <c r="Q895" s="201"/>
      <c r="R895" s="201"/>
      <c r="S895" s="201"/>
      <c r="T895" s="201"/>
    </row>
    <row r="896" spans="2:20" s="187" customFormat="1" ht="18" customHeight="1">
      <c r="B896" s="201"/>
      <c r="C896" s="201"/>
      <c r="D896" s="201"/>
      <c r="E896" s="201"/>
      <c r="F896" s="201"/>
      <c r="G896" s="201"/>
      <c r="H896" s="201"/>
      <c r="I896" s="201"/>
      <c r="J896" s="201"/>
      <c r="K896" s="201"/>
      <c r="L896" s="201"/>
      <c r="M896" s="201"/>
      <c r="N896" s="201"/>
      <c r="O896" s="201"/>
      <c r="P896" s="201"/>
      <c r="Q896" s="201"/>
      <c r="R896" s="201"/>
      <c r="S896" s="201"/>
      <c r="T896" s="201"/>
    </row>
    <row r="897" spans="2:20" s="187" customFormat="1" ht="18" customHeight="1">
      <c r="B897" s="201"/>
      <c r="C897" s="201"/>
      <c r="D897" s="201"/>
      <c r="E897" s="201"/>
      <c r="F897" s="201"/>
      <c r="G897" s="201"/>
      <c r="H897" s="201"/>
      <c r="I897" s="201"/>
      <c r="J897" s="201"/>
      <c r="K897" s="201"/>
      <c r="L897" s="201"/>
      <c r="M897" s="201"/>
      <c r="N897" s="201"/>
      <c r="O897" s="201"/>
      <c r="P897" s="201"/>
      <c r="Q897" s="201"/>
      <c r="R897" s="201"/>
      <c r="S897" s="201"/>
      <c r="T897" s="201"/>
    </row>
    <row r="898" spans="2:20" s="187" customFormat="1" ht="18" customHeight="1">
      <c r="B898" s="201"/>
      <c r="C898" s="201"/>
      <c r="D898" s="201"/>
      <c r="E898" s="201"/>
      <c r="F898" s="201"/>
      <c r="G898" s="201"/>
      <c r="H898" s="201"/>
      <c r="I898" s="201"/>
      <c r="J898" s="201"/>
      <c r="K898" s="201"/>
      <c r="L898" s="201"/>
      <c r="M898" s="201"/>
      <c r="N898" s="201"/>
      <c r="O898" s="201"/>
      <c r="P898" s="201"/>
      <c r="Q898" s="201"/>
      <c r="R898" s="201"/>
      <c r="S898" s="201"/>
      <c r="T898" s="201"/>
    </row>
    <row r="899" spans="2:20" s="187" customFormat="1" ht="18" customHeight="1">
      <c r="B899" s="201"/>
      <c r="C899" s="201"/>
      <c r="D899" s="201"/>
      <c r="E899" s="201"/>
      <c r="F899" s="201"/>
      <c r="G899" s="201"/>
      <c r="H899" s="201"/>
      <c r="I899" s="201"/>
      <c r="J899" s="201"/>
      <c r="K899" s="201"/>
      <c r="L899" s="201"/>
      <c r="M899" s="201"/>
      <c r="N899" s="201"/>
      <c r="O899" s="201"/>
      <c r="P899" s="201"/>
      <c r="Q899" s="201"/>
      <c r="R899" s="201"/>
      <c r="S899" s="201"/>
      <c r="T899" s="201"/>
    </row>
    <row r="900" spans="2:20" s="187" customFormat="1" ht="18" customHeight="1">
      <c r="B900" s="201"/>
      <c r="C900" s="201"/>
      <c r="D900" s="201"/>
      <c r="E900" s="201"/>
      <c r="F900" s="201"/>
      <c r="G900" s="201"/>
      <c r="H900" s="201"/>
      <c r="I900" s="201"/>
      <c r="J900" s="201"/>
      <c r="K900" s="201"/>
      <c r="L900" s="201"/>
      <c r="M900" s="201"/>
      <c r="N900" s="201"/>
      <c r="O900" s="201"/>
      <c r="P900" s="201"/>
      <c r="Q900" s="201"/>
      <c r="R900" s="201"/>
      <c r="S900" s="201"/>
      <c r="T900" s="201"/>
    </row>
    <row r="901" spans="2:20" s="187" customFormat="1" ht="18" customHeight="1">
      <c r="B901" s="201"/>
      <c r="C901" s="201"/>
      <c r="D901" s="201"/>
      <c r="E901" s="201"/>
      <c r="F901" s="201"/>
      <c r="G901" s="201"/>
      <c r="H901" s="201"/>
      <c r="I901" s="201"/>
      <c r="J901" s="201"/>
      <c r="K901" s="201"/>
      <c r="L901" s="201"/>
      <c r="M901" s="201"/>
      <c r="N901" s="201"/>
      <c r="O901" s="201"/>
      <c r="P901" s="201"/>
      <c r="Q901" s="201"/>
      <c r="R901" s="201"/>
      <c r="S901" s="201"/>
      <c r="T901" s="201"/>
    </row>
    <row r="902" spans="2:20" s="187" customFormat="1" ht="18" customHeight="1">
      <c r="B902" s="201"/>
      <c r="C902" s="201"/>
      <c r="D902" s="201"/>
      <c r="E902" s="201"/>
      <c r="F902" s="201"/>
      <c r="G902" s="201"/>
      <c r="H902" s="201"/>
      <c r="I902" s="201"/>
      <c r="J902" s="201"/>
      <c r="K902" s="201"/>
      <c r="L902" s="201"/>
      <c r="M902" s="201"/>
      <c r="N902" s="201"/>
      <c r="O902" s="201"/>
      <c r="P902" s="201"/>
      <c r="Q902" s="201"/>
      <c r="R902" s="201"/>
      <c r="S902" s="201"/>
      <c r="T902" s="201"/>
    </row>
    <row r="903" spans="2:20" s="187" customFormat="1" ht="18" customHeight="1">
      <c r="B903" s="201"/>
      <c r="C903" s="201"/>
      <c r="D903" s="201"/>
      <c r="E903" s="201"/>
      <c r="F903" s="201"/>
      <c r="G903" s="201"/>
      <c r="H903" s="201"/>
      <c r="I903" s="201"/>
      <c r="J903" s="201"/>
      <c r="K903" s="201"/>
      <c r="L903" s="201"/>
      <c r="M903" s="201"/>
      <c r="N903" s="201"/>
      <c r="O903" s="201"/>
      <c r="P903" s="201"/>
      <c r="Q903" s="201"/>
      <c r="R903" s="201"/>
      <c r="S903" s="201"/>
      <c r="T903" s="201"/>
    </row>
    <row r="904" spans="2:20" s="187" customFormat="1" ht="18" customHeight="1">
      <c r="B904" s="201"/>
      <c r="C904" s="201"/>
      <c r="D904" s="201"/>
      <c r="E904" s="201"/>
      <c r="F904" s="201"/>
      <c r="G904" s="201"/>
      <c r="H904" s="201"/>
      <c r="I904" s="201"/>
      <c r="J904" s="201"/>
      <c r="K904" s="201"/>
      <c r="L904" s="201"/>
      <c r="M904" s="201"/>
      <c r="N904" s="201"/>
      <c r="O904" s="201"/>
      <c r="P904" s="201"/>
      <c r="Q904" s="201"/>
      <c r="R904" s="201"/>
      <c r="S904" s="201"/>
      <c r="T904" s="201"/>
    </row>
    <row r="905" spans="2:20" s="187" customFormat="1" ht="18" customHeight="1">
      <c r="B905" s="201"/>
      <c r="C905" s="201"/>
      <c r="D905" s="201"/>
      <c r="E905" s="201"/>
      <c r="F905" s="201"/>
      <c r="G905" s="201"/>
      <c r="H905" s="201"/>
      <c r="I905" s="201"/>
      <c r="J905" s="201"/>
      <c r="K905" s="201"/>
      <c r="L905" s="201"/>
      <c r="M905" s="201"/>
      <c r="N905" s="201"/>
      <c r="O905" s="201"/>
      <c r="P905" s="201"/>
      <c r="Q905" s="201"/>
      <c r="R905" s="201"/>
      <c r="S905" s="201"/>
      <c r="T905" s="201"/>
    </row>
    <row r="906" spans="2:20" s="187" customFormat="1" ht="18" customHeight="1">
      <c r="B906" s="201"/>
      <c r="C906" s="201"/>
      <c r="D906" s="201"/>
      <c r="E906" s="201"/>
      <c r="F906" s="201"/>
      <c r="G906" s="201"/>
      <c r="H906" s="201"/>
      <c r="I906" s="201"/>
      <c r="J906" s="201"/>
      <c r="K906" s="201"/>
      <c r="L906" s="201"/>
      <c r="M906" s="201"/>
      <c r="N906" s="201"/>
      <c r="O906" s="201"/>
      <c r="P906" s="201"/>
      <c r="Q906" s="201"/>
      <c r="R906" s="201"/>
      <c r="S906" s="201"/>
      <c r="T906" s="201"/>
    </row>
    <row r="907" spans="2:20" s="187" customFormat="1" ht="18" customHeight="1">
      <c r="B907" s="201"/>
      <c r="C907" s="201"/>
      <c r="D907" s="201"/>
      <c r="E907" s="201"/>
      <c r="F907" s="201"/>
      <c r="G907" s="201"/>
      <c r="H907" s="201"/>
      <c r="I907" s="201"/>
      <c r="J907" s="201"/>
      <c r="K907" s="201"/>
      <c r="L907" s="201"/>
      <c r="M907" s="201"/>
      <c r="N907" s="201"/>
      <c r="O907" s="201"/>
      <c r="P907" s="201"/>
      <c r="Q907" s="201"/>
      <c r="R907" s="201"/>
      <c r="S907" s="201"/>
      <c r="T907" s="201"/>
    </row>
    <row r="908" spans="2:20" s="187" customFormat="1" ht="18" customHeight="1">
      <c r="B908" s="201"/>
      <c r="C908" s="201"/>
      <c r="D908" s="201"/>
      <c r="E908" s="201"/>
      <c r="F908" s="201"/>
      <c r="G908" s="201"/>
      <c r="H908" s="201"/>
      <c r="I908" s="201"/>
      <c r="J908" s="201"/>
      <c r="K908" s="201"/>
      <c r="L908" s="201"/>
      <c r="M908" s="201"/>
      <c r="N908" s="201"/>
      <c r="O908" s="201"/>
      <c r="P908" s="201"/>
      <c r="Q908" s="201"/>
      <c r="R908" s="201"/>
      <c r="S908" s="201"/>
      <c r="T908" s="201"/>
    </row>
    <row r="909" spans="2:20" s="187" customFormat="1" ht="18" customHeight="1">
      <c r="B909" s="201"/>
      <c r="C909" s="201"/>
      <c r="D909" s="201"/>
      <c r="E909" s="201"/>
      <c r="F909" s="201"/>
      <c r="G909" s="201"/>
      <c r="H909" s="201"/>
      <c r="I909" s="201"/>
      <c r="J909" s="201"/>
      <c r="K909" s="201"/>
      <c r="L909" s="201"/>
      <c r="M909" s="201"/>
      <c r="N909" s="201"/>
      <c r="O909" s="201"/>
      <c r="P909" s="201"/>
      <c r="Q909" s="201"/>
      <c r="R909" s="201"/>
      <c r="S909" s="201"/>
      <c r="T909" s="201"/>
    </row>
    <row r="910" spans="2:20" s="187" customFormat="1" ht="18" customHeight="1">
      <c r="B910" s="201"/>
      <c r="C910" s="201"/>
      <c r="D910" s="201"/>
      <c r="E910" s="201"/>
      <c r="F910" s="201"/>
      <c r="G910" s="201"/>
      <c r="H910" s="201"/>
      <c r="I910" s="201"/>
      <c r="J910" s="201"/>
      <c r="K910" s="201"/>
      <c r="L910" s="201"/>
      <c r="M910" s="201"/>
      <c r="N910" s="201"/>
      <c r="O910" s="201"/>
      <c r="P910" s="201"/>
      <c r="Q910" s="201"/>
      <c r="R910" s="201"/>
      <c r="S910" s="201"/>
      <c r="T910" s="201"/>
    </row>
    <row r="911" spans="2:20" s="187" customFormat="1" ht="18" customHeight="1">
      <c r="B911" s="201"/>
      <c r="C911" s="201"/>
      <c r="D911" s="201"/>
      <c r="E911" s="201"/>
      <c r="F911" s="201"/>
      <c r="G911" s="201"/>
      <c r="H911" s="201"/>
      <c r="I911" s="201"/>
      <c r="J911" s="201"/>
      <c r="K911" s="201"/>
      <c r="L911" s="201"/>
      <c r="M911" s="201"/>
      <c r="N911" s="201"/>
      <c r="O911" s="201"/>
      <c r="P911" s="201"/>
      <c r="Q911" s="201"/>
      <c r="R911" s="201"/>
      <c r="S911" s="201"/>
      <c r="T911" s="201"/>
    </row>
    <row r="912" spans="2:20" s="187" customFormat="1" ht="18" customHeight="1">
      <c r="B912" s="201"/>
      <c r="C912" s="201"/>
      <c r="D912" s="201"/>
      <c r="E912" s="201"/>
      <c r="F912" s="201"/>
      <c r="G912" s="201"/>
      <c r="H912" s="201"/>
      <c r="I912" s="201"/>
      <c r="J912" s="201"/>
      <c r="K912" s="201"/>
      <c r="L912" s="201"/>
      <c r="M912" s="201"/>
      <c r="N912" s="201"/>
      <c r="O912" s="201"/>
      <c r="P912" s="201"/>
      <c r="Q912" s="201"/>
      <c r="R912" s="201"/>
      <c r="S912" s="201"/>
      <c r="T912" s="201"/>
    </row>
    <row r="913" spans="2:20" s="187" customFormat="1" ht="18" customHeight="1">
      <c r="B913" s="201"/>
      <c r="C913" s="201"/>
      <c r="D913" s="201"/>
      <c r="E913" s="201"/>
      <c r="F913" s="201"/>
      <c r="G913" s="201"/>
      <c r="H913" s="201"/>
      <c r="I913" s="201"/>
      <c r="J913" s="201"/>
      <c r="K913" s="201"/>
      <c r="L913" s="201"/>
      <c r="M913" s="201"/>
      <c r="N913" s="201"/>
      <c r="O913" s="201"/>
      <c r="P913" s="201"/>
      <c r="Q913" s="201"/>
      <c r="R913" s="201"/>
      <c r="S913" s="201"/>
      <c r="T913" s="201"/>
    </row>
    <row r="914" spans="2:20" s="187" customFormat="1" ht="18" customHeight="1">
      <c r="B914" s="201"/>
      <c r="C914" s="201"/>
      <c r="D914" s="201"/>
      <c r="E914" s="201"/>
      <c r="F914" s="201"/>
      <c r="G914" s="201"/>
      <c r="H914" s="201"/>
      <c r="I914" s="201"/>
      <c r="J914" s="201"/>
      <c r="K914" s="201"/>
      <c r="L914" s="201"/>
      <c r="M914" s="201"/>
      <c r="N914" s="201"/>
      <c r="O914" s="201"/>
      <c r="P914" s="201"/>
      <c r="Q914" s="201"/>
      <c r="R914" s="201"/>
      <c r="S914" s="201"/>
      <c r="T914" s="201"/>
    </row>
    <row r="915" spans="2:20" s="187" customFormat="1" ht="18" customHeight="1">
      <c r="B915" s="201"/>
      <c r="C915" s="201"/>
      <c r="D915" s="201"/>
      <c r="E915" s="201"/>
      <c r="F915" s="201"/>
      <c r="G915" s="201"/>
      <c r="H915" s="201"/>
      <c r="I915" s="201"/>
      <c r="J915" s="201"/>
      <c r="K915" s="201"/>
      <c r="L915" s="201"/>
      <c r="M915" s="201"/>
      <c r="N915" s="201"/>
      <c r="O915" s="201"/>
      <c r="P915" s="201"/>
      <c r="Q915" s="201"/>
      <c r="R915" s="201"/>
      <c r="S915" s="201"/>
      <c r="T915" s="201"/>
    </row>
    <row r="916" spans="2:20" s="187" customFormat="1" ht="18" customHeight="1">
      <c r="B916" s="201"/>
      <c r="C916" s="201"/>
      <c r="D916" s="201"/>
      <c r="E916" s="201"/>
      <c r="F916" s="201"/>
      <c r="G916" s="201"/>
      <c r="H916" s="201"/>
      <c r="I916" s="201"/>
      <c r="J916" s="201"/>
      <c r="K916" s="201"/>
      <c r="L916" s="201"/>
      <c r="M916" s="201"/>
      <c r="N916" s="201"/>
      <c r="O916" s="201"/>
      <c r="P916" s="201"/>
      <c r="Q916" s="201"/>
      <c r="R916" s="201"/>
      <c r="S916" s="201"/>
      <c r="T916" s="201"/>
    </row>
    <row r="917" spans="2:20" s="187" customFormat="1" ht="18" customHeight="1">
      <c r="B917" s="201"/>
      <c r="C917" s="201"/>
      <c r="D917" s="201"/>
      <c r="E917" s="201"/>
      <c r="F917" s="201"/>
      <c r="G917" s="201"/>
      <c r="H917" s="201"/>
      <c r="I917" s="201"/>
      <c r="J917" s="201"/>
      <c r="K917" s="201"/>
      <c r="L917" s="201"/>
      <c r="M917" s="201"/>
      <c r="N917" s="201"/>
      <c r="O917" s="201"/>
      <c r="P917" s="201"/>
      <c r="Q917" s="201"/>
      <c r="R917" s="201"/>
      <c r="S917" s="201"/>
      <c r="T917" s="201"/>
    </row>
    <row r="918" spans="2:20" s="187" customFormat="1" ht="18" customHeight="1">
      <c r="B918" s="201"/>
      <c r="C918" s="201"/>
      <c r="D918" s="201"/>
      <c r="E918" s="201"/>
      <c r="F918" s="201"/>
      <c r="G918" s="201"/>
      <c r="H918" s="201"/>
      <c r="I918" s="201"/>
      <c r="J918" s="201"/>
      <c r="K918" s="201"/>
      <c r="L918" s="201"/>
      <c r="M918" s="201"/>
      <c r="N918" s="201"/>
      <c r="O918" s="201"/>
      <c r="P918" s="201"/>
      <c r="Q918" s="201"/>
      <c r="R918" s="201"/>
      <c r="S918" s="201"/>
      <c r="T918" s="201"/>
    </row>
    <row r="919" spans="2:20" s="187" customFormat="1" ht="18" customHeight="1">
      <c r="B919" s="201"/>
      <c r="C919" s="201"/>
      <c r="D919" s="201"/>
      <c r="E919" s="201"/>
      <c r="F919" s="201"/>
      <c r="G919" s="201"/>
      <c r="H919" s="201"/>
      <c r="I919" s="201"/>
      <c r="J919" s="201"/>
      <c r="K919" s="201"/>
      <c r="L919" s="201"/>
      <c r="M919" s="201"/>
      <c r="N919" s="201"/>
      <c r="O919" s="201"/>
      <c r="P919" s="201"/>
      <c r="Q919" s="201"/>
      <c r="R919" s="201"/>
      <c r="S919" s="201"/>
      <c r="T919" s="201"/>
    </row>
    <row r="920" spans="2:20" s="187" customFormat="1" ht="18" customHeight="1">
      <c r="B920" s="201"/>
      <c r="C920" s="201"/>
      <c r="D920" s="201"/>
      <c r="E920" s="201"/>
      <c r="F920" s="201"/>
      <c r="G920" s="201"/>
      <c r="H920" s="201"/>
      <c r="I920" s="201"/>
      <c r="J920" s="201"/>
      <c r="K920" s="201"/>
      <c r="L920" s="201"/>
      <c r="M920" s="201"/>
      <c r="N920" s="201"/>
      <c r="O920" s="201"/>
      <c r="P920" s="201"/>
      <c r="Q920" s="201"/>
      <c r="R920" s="201"/>
      <c r="S920" s="201"/>
      <c r="T920" s="201"/>
    </row>
    <row r="921" spans="2:20" s="187" customFormat="1" ht="18" customHeight="1">
      <c r="B921" s="201"/>
      <c r="C921" s="201"/>
      <c r="D921" s="201"/>
      <c r="E921" s="201"/>
      <c r="F921" s="201"/>
      <c r="G921" s="201"/>
      <c r="H921" s="201"/>
      <c r="I921" s="201"/>
      <c r="J921" s="201"/>
      <c r="K921" s="201"/>
      <c r="L921" s="201"/>
      <c r="M921" s="201"/>
      <c r="N921" s="201"/>
      <c r="O921" s="201"/>
      <c r="P921" s="201"/>
      <c r="Q921" s="201"/>
      <c r="R921" s="201"/>
      <c r="S921" s="201"/>
      <c r="T921" s="201"/>
    </row>
    <row r="922" spans="2:20" s="187" customFormat="1" ht="18" customHeight="1">
      <c r="B922" s="201"/>
      <c r="C922" s="201"/>
      <c r="D922" s="201"/>
      <c r="E922" s="201"/>
      <c r="F922" s="201"/>
      <c r="G922" s="201"/>
      <c r="H922" s="201"/>
      <c r="I922" s="201"/>
      <c r="J922" s="201"/>
      <c r="K922" s="201"/>
      <c r="L922" s="201"/>
      <c r="M922" s="201"/>
      <c r="N922" s="201"/>
      <c r="O922" s="201"/>
      <c r="P922" s="201"/>
      <c r="Q922" s="201"/>
      <c r="R922" s="201"/>
      <c r="S922" s="201"/>
      <c r="T922" s="201"/>
    </row>
    <row r="923" spans="2:20" s="187" customFormat="1" ht="18" customHeight="1">
      <c r="B923" s="201"/>
      <c r="C923" s="201"/>
      <c r="D923" s="201"/>
      <c r="E923" s="201"/>
      <c r="F923" s="201"/>
      <c r="G923" s="201"/>
      <c r="H923" s="201"/>
      <c r="I923" s="201"/>
      <c r="J923" s="201"/>
      <c r="K923" s="201"/>
      <c r="L923" s="201"/>
      <c r="M923" s="201"/>
      <c r="N923" s="201"/>
      <c r="O923" s="201"/>
      <c r="P923" s="201"/>
      <c r="Q923" s="201"/>
      <c r="R923" s="201"/>
      <c r="S923" s="201"/>
      <c r="T923" s="201"/>
    </row>
    <row r="924" spans="2:20" s="187" customFormat="1" ht="18" customHeight="1">
      <c r="B924" s="201"/>
      <c r="C924" s="201"/>
      <c r="D924" s="201"/>
      <c r="E924" s="201"/>
      <c r="F924" s="201"/>
      <c r="G924" s="201"/>
      <c r="H924" s="201"/>
      <c r="I924" s="201"/>
      <c r="J924" s="201"/>
      <c r="K924" s="201"/>
      <c r="L924" s="201"/>
      <c r="M924" s="201"/>
      <c r="N924" s="201"/>
      <c r="O924" s="201"/>
      <c r="P924" s="201"/>
      <c r="Q924" s="201"/>
      <c r="R924" s="201"/>
      <c r="S924" s="201"/>
      <c r="T924" s="201"/>
    </row>
    <row r="925" spans="2:20" s="187" customFormat="1" ht="18" customHeight="1">
      <c r="B925" s="201"/>
      <c r="C925" s="201"/>
      <c r="D925" s="201"/>
      <c r="E925" s="201"/>
      <c r="F925" s="201"/>
      <c r="G925" s="201"/>
      <c r="H925" s="201"/>
      <c r="I925" s="201"/>
      <c r="J925" s="201"/>
      <c r="K925" s="201"/>
      <c r="L925" s="201"/>
      <c r="M925" s="201"/>
      <c r="N925" s="201"/>
      <c r="O925" s="201"/>
      <c r="P925" s="201"/>
      <c r="Q925" s="201"/>
      <c r="R925" s="201"/>
      <c r="S925" s="201"/>
      <c r="T925" s="201"/>
    </row>
    <row r="926" spans="2:20" s="187" customFormat="1" ht="18" customHeight="1">
      <c r="B926" s="201"/>
      <c r="C926" s="201"/>
      <c r="D926" s="201"/>
      <c r="E926" s="201"/>
      <c r="F926" s="201"/>
      <c r="G926" s="201"/>
      <c r="H926" s="201"/>
      <c r="I926" s="201"/>
      <c r="J926" s="201"/>
      <c r="K926" s="201"/>
      <c r="L926" s="201"/>
      <c r="M926" s="201"/>
      <c r="N926" s="201"/>
      <c r="O926" s="201"/>
      <c r="P926" s="201"/>
      <c r="Q926" s="201"/>
      <c r="R926" s="201"/>
      <c r="S926" s="201"/>
      <c r="T926" s="201"/>
    </row>
    <row r="927" spans="2:20" s="187" customFormat="1" ht="18" customHeight="1">
      <c r="B927" s="201"/>
      <c r="C927" s="201"/>
      <c r="D927" s="201"/>
      <c r="E927" s="201"/>
      <c r="F927" s="201"/>
      <c r="G927" s="201"/>
      <c r="H927" s="201"/>
      <c r="I927" s="201"/>
      <c r="J927" s="201"/>
      <c r="K927" s="201"/>
      <c r="L927" s="201"/>
      <c r="M927" s="201"/>
      <c r="N927" s="201"/>
      <c r="O927" s="201"/>
      <c r="P927" s="201"/>
      <c r="Q927" s="201"/>
      <c r="R927" s="201"/>
      <c r="S927" s="201"/>
      <c r="T927" s="201"/>
    </row>
    <row r="928" spans="2:20" s="187" customFormat="1" ht="18" customHeight="1">
      <c r="B928" s="201"/>
      <c r="C928" s="201"/>
      <c r="D928" s="201"/>
      <c r="E928" s="201"/>
      <c r="F928" s="201"/>
      <c r="G928" s="201"/>
      <c r="H928" s="201"/>
      <c r="I928" s="201"/>
      <c r="J928" s="201"/>
      <c r="K928" s="201"/>
      <c r="L928" s="201"/>
      <c r="M928" s="201"/>
      <c r="N928" s="201"/>
      <c r="O928" s="201"/>
      <c r="P928" s="201"/>
      <c r="Q928" s="201"/>
      <c r="R928" s="201"/>
      <c r="S928" s="201"/>
      <c r="T928" s="201"/>
    </row>
    <row r="929" spans="2:20" s="187" customFormat="1" ht="18" customHeight="1">
      <c r="B929" s="201"/>
      <c r="C929" s="201"/>
      <c r="D929" s="201"/>
      <c r="E929" s="201"/>
      <c r="F929" s="201"/>
      <c r="G929" s="201"/>
      <c r="H929" s="201"/>
      <c r="I929" s="201"/>
      <c r="J929" s="201"/>
      <c r="K929" s="201"/>
      <c r="L929" s="201"/>
      <c r="M929" s="201"/>
      <c r="N929" s="201"/>
      <c r="O929" s="201"/>
      <c r="P929" s="201"/>
      <c r="Q929" s="201"/>
      <c r="R929" s="201"/>
      <c r="S929" s="201"/>
      <c r="T929" s="201"/>
    </row>
    <row r="930" spans="2:20" s="187" customFormat="1" ht="18" customHeight="1">
      <c r="B930" s="201"/>
      <c r="C930" s="201"/>
      <c r="D930" s="201"/>
      <c r="E930" s="201"/>
      <c r="F930" s="201"/>
      <c r="G930" s="201"/>
      <c r="H930" s="201"/>
      <c r="I930" s="201"/>
      <c r="J930" s="201"/>
      <c r="K930" s="201"/>
      <c r="L930" s="201"/>
      <c r="M930" s="201"/>
      <c r="N930" s="201"/>
      <c r="O930" s="201"/>
      <c r="P930" s="201"/>
      <c r="Q930" s="201"/>
      <c r="R930" s="201"/>
      <c r="S930" s="201"/>
      <c r="T930" s="201"/>
    </row>
    <row r="931" spans="2:20" s="187" customFormat="1" ht="18" customHeight="1">
      <c r="B931" s="201"/>
      <c r="C931" s="201"/>
      <c r="D931" s="201"/>
      <c r="E931" s="201"/>
      <c r="F931" s="201"/>
      <c r="G931" s="201"/>
      <c r="H931" s="201"/>
      <c r="I931" s="201"/>
      <c r="J931" s="201"/>
      <c r="K931" s="201"/>
      <c r="L931" s="201"/>
      <c r="M931" s="201"/>
      <c r="N931" s="201"/>
      <c r="O931" s="201"/>
      <c r="P931" s="201"/>
      <c r="Q931" s="201"/>
      <c r="R931" s="201"/>
      <c r="S931" s="201"/>
      <c r="T931" s="201"/>
    </row>
    <row r="932" spans="2:20" s="187" customFormat="1" ht="18" customHeight="1">
      <c r="B932" s="201"/>
      <c r="C932" s="201"/>
      <c r="D932" s="201"/>
      <c r="E932" s="201"/>
      <c r="F932" s="201"/>
      <c r="G932" s="201"/>
      <c r="H932" s="201"/>
      <c r="I932" s="201"/>
      <c r="J932" s="201"/>
      <c r="K932" s="201"/>
      <c r="L932" s="201"/>
      <c r="M932" s="201"/>
      <c r="N932" s="201"/>
      <c r="O932" s="201"/>
      <c r="P932" s="201"/>
      <c r="Q932" s="201"/>
      <c r="R932" s="201"/>
      <c r="S932" s="201"/>
      <c r="T932" s="201"/>
    </row>
    <row r="933" spans="2:20" s="187" customFormat="1" ht="18" customHeight="1">
      <c r="B933" s="201"/>
      <c r="C933" s="201"/>
      <c r="D933" s="201"/>
      <c r="E933" s="201"/>
      <c r="F933" s="201"/>
      <c r="G933" s="201"/>
      <c r="H933" s="201"/>
      <c r="I933" s="201"/>
      <c r="J933" s="201"/>
      <c r="K933" s="201"/>
      <c r="L933" s="201"/>
      <c r="M933" s="201"/>
      <c r="N933" s="201"/>
      <c r="O933" s="201"/>
      <c r="P933" s="201"/>
      <c r="Q933" s="201"/>
      <c r="R933" s="201"/>
      <c r="S933" s="201"/>
      <c r="T933" s="201"/>
    </row>
    <row r="934" spans="2:20" s="187" customFormat="1" ht="18" customHeight="1">
      <c r="B934" s="201"/>
      <c r="C934" s="201"/>
      <c r="D934" s="201"/>
      <c r="E934" s="201"/>
      <c r="F934" s="201"/>
      <c r="G934" s="201"/>
      <c r="H934" s="201"/>
      <c r="I934" s="201"/>
      <c r="J934" s="201"/>
      <c r="K934" s="201"/>
      <c r="L934" s="201"/>
      <c r="M934" s="201"/>
      <c r="N934" s="201"/>
      <c r="O934" s="201"/>
      <c r="P934" s="201"/>
      <c r="Q934" s="201"/>
      <c r="R934" s="201"/>
      <c r="S934" s="201"/>
      <c r="T934" s="201"/>
    </row>
    <row r="935" spans="2:20" s="187" customFormat="1" ht="18" customHeight="1">
      <c r="B935" s="201"/>
      <c r="C935" s="201"/>
      <c r="D935" s="201"/>
      <c r="E935" s="201"/>
      <c r="F935" s="201"/>
      <c r="G935" s="201"/>
      <c r="H935" s="201"/>
      <c r="I935" s="201"/>
      <c r="J935" s="201"/>
      <c r="K935" s="201"/>
      <c r="L935" s="201"/>
      <c r="M935" s="201"/>
      <c r="N935" s="201"/>
      <c r="O935" s="201"/>
      <c r="P935" s="201"/>
      <c r="Q935" s="201"/>
      <c r="R935" s="201"/>
      <c r="S935" s="201"/>
      <c r="T935" s="201"/>
    </row>
    <row r="936" spans="2:20" s="187" customFormat="1" ht="18" customHeight="1">
      <c r="B936" s="201"/>
      <c r="C936" s="201"/>
      <c r="D936" s="201"/>
      <c r="E936" s="201"/>
      <c r="F936" s="201"/>
      <c r="G936" s="201"/>
      <c r="H936" s="201"/>
      <c r="I936" s="201"/>
      <c r="J936" s="201"/>
      <c r="K936" s="201"/>
      <c r="L936" s="201"/>
      <c r="M936" s="201"/>
      <c r="N936" s="201"/>
      <c r="O936" s="201"/>
      <c r="P936" s="201"/>
      <c r="Q936" s="201"/>
      <c r="R936" s="201"/>
      <c r="S936" s="201"/>
      <c r="T936" s="201"/>
    </row>
    <row r="937" spans="2:20" s="187" customFormat="1" ht="18" customHeight="1">
      <c r="B937" s="201"/>
      <c r="C937" s="201"/>
      <c r="D937" s="201"/>
      <c r="E937" s="201"/>
      <c r="F937" s="201"/>
      <c r="G937" s="201"/>
      <c r="H937" s="201"/>
      <c r="I937" s="201"/>
      <c r="J937" s="201"/>
      <c r="K937" s="201"/>
      <c r="L937" s="201"/>
      <c r="M937" s="201"/>
      <c r="N937" s="201"/>
      <c r="O937" s="201"/>
      <c r="P937" s="201"/>
      <c r="Q937" s="201"/>
      <c r="R937" s="201"/>
      <c r="S937" s="201"/>
      <c r="T937" s="201"/>
    </row>
    <row r="938" spans="2:20" s="187" customFormat="1" ht="18" customHeight="1">
      <c r="B938" s="201"/>
      <c r="C938" s="201"/>
      <c r="D938" s="201"/>
      <c r="E938" s="201"/>
      <c r="F938" s="201"/>
      <c r="G938" s="201"/>
      <c r="H938" s="201"/>
      <c r="I938" s="201"/>
      <c r="J938" s="201"/>
      <c r="K938" s="201"/>
      <c r="L938" s="201"/>
      <c r="M938" s="201"/>
      <c r="N938" s="201"/>
      <c r="O938" s="201"/>
      <c r="P938" s="201"/>
      <c r="Q938" s="201"/>
      <c r="R938" s="201"/>
      <c r="S938" s="201"/>
      <c r="T938" s="201"/>
    </row>
    <row r="939" spans="2:20" s="187" customFormat="1" ht="18" customHeight="1">
      <c r="B939" s="201"/>
      <c r="C939" s="201"/>
      <c r="D939" s="201"/>
      <c r="E939" s="201"/>
      <c r="F939" s="201"/>
      <c r="G939" s="201"/>
      <c r="H939" s="201"/>
      <c r="I939" s="201"/>
      <c r="J939" s="201"/>
      <c r="K939" s="201"/>
      <c r="L939" s="201"/>
      <c r="M939" s="201"/>
      <c r="N939" s="201"/>
      <c r="O939" s="201"/>
      <c r="P939" s="201"/>
      <c r="Q939" s="201"/>
      <c r="R939" s="201"/>
      <c r="S939" s="201"/>
      <c r="T939" s="201"/>
    </row>
    <row r="940" spans="2:20" s="187" customFormat="1" ht="18" customHeight="1">
      <c r="B940" s="201"/>
      <c r="C940" s="201"/>
      <c r="D940" s="201"/>
      <c r="E940" s="201"/>
      <c r="F940" s="201"/>
      <c r="G940" s="201"/>
      <c r="H940" s="201"/>
      <c r="I940" s="201"/>
      <c r="J940" s="201"/>
      <c r="K940" s="201"/>
      <c r="L940" s="201"/>
      <c r="M940" s="201"/>
      <c r="N940" s="201"/>
      <c r="O940" s="201"/>
      <c r="P940" s="201"/>
      <c r="Q940" s="201"/>
      <c r="R940" s="201"/>
      <c r="S940" s="201"/>
      <c r="T940" s="201"/>
    </row>
    <row r="941" spans="2:20" s="187" customFormat="1" ht="18" customHeight="1">
      <c r="B941" s="201"/>
      <c r="C941" s="201"/>
      <c r="D941" s="201"/>
      <c r="E941" s="201"/>
      <c r="F941" s="201"/>
      <c r="G941" s="201"/>
      <c r="H941" s="201"/>
      <c r="I941" s="201"/>
      <c r="J941" s="201"/>
      <c r="K941" s="201"/>
      <c r="L941" s="201"/>
      <c r="M941" s="201"/>
      <c r="N941" s="201"/>
      <c r="O941" s="201"/>
      <c r="P941" s="201"/>
      <c r="Q941" s="201"/>
      <c r="R941" s="201"/>
      <c r="S941" s="201"/>
      <c r="T941" s="201"/>
    </row>
    <row r="942" spans="2:20" s="187" customFormat="1" ht="18" customHeight="1">
      <c r="B942" s="201"/>
      <c r="C942" s="201"/>
      <c r="D942" s="201"/>
      <c r="E942" s="201"/>
      <c r="F942" s="201"/>
      <c r="G942" s="201"/>
      <c r="H942" s="201"/>
      <c r="I942" s="201"/>
      <c r="J942" s="201"/>
      <c r="K942" s="201"/>
      <c r="L942" s="201"/>
      <c r="M942" s="201"/>
      <c r="N942" s="201"/>
      <c r="O942" s="201"/>
      <c r="P942" s="201"/>
      <c r="Q942" s="201"/>
      <c r="R942" s="201"/>
      <c r="S942" s="201"/>
      <c r="T942" s="201"/>
    </row>
    <row r="943" spans="2:20" s="187" customFormat="1" ht="18" customHeight="1">
      <c r="B943" s="201"/>
      <c r="C943" s="201"/>
      <c r="D943" s="201"/>
      <c r="E943" s="201"/>
      <c r="F943" s="201"/>
      <c r="G943" s="201"/>
      <c r="H943" s="201"/>
      <c r="I943" s="201"/>
      <c r="J943" s="201"/>
      <c r="K943" s="201"/>
      <c r="L943" s="201"/>
      <c r="M943" s="201"/>
      <c r="N943" s="201"/>
      <c r="O943" s="201"/>
      <c r="P943" s="201"/>
      <c r="Q943" s="201"/>
      <c r="R943" s="201"/>
      <c r="S943" s="201"/>
      <c r="T943" s="201"/>
    </row>
    <row r="944" spans="2:20" s="187" customFormat="1" ht="18" customHeight="1">
      <c r="B944" s="201"/>
      <c r="C944" s="201"/>
      <c r="D944" s="201"/>
      <c r="E944" s="201"/>
      <c r="F944" s="201"/>
      <c r="G944" s="201"/>
      <c r="H944" s="201"/>
      <c r="I944" s="201"/>
      <c r="J944" s="201"/>
      <c r="K944" s="201"/>
      <c r="L944" s="201"/>
      <c r="M944" s="201"/>
      <c r="N944" s="201"/>
      <c r="O944" s="201"/>
      <c r="P944" s="201"/>
      <c r="Q944" s="201"/>
      <c r="R944" s="201"/>
      <c r="S944" s="201"/>
      <c r="T944" s="201"/>
    </row>
    <row r="945" spans="2:20" s="187" customFormat="1" ht="18" customHeight="1">
      <c r="B945" s="201"/>
      <c r="C945" s="201"/>
      <c r="D945" s="201"/>
      <c r="E945" s="201"/>
      <c r="F945" s="201"/>
      <c r="G945" s="201"/>
      <c r="H945" s="201"/>
      <c r="I945" s="201"/>
      <c r="J945" s="201"/>
      <c r="K945" s="201"/>
      <c r="L945" s="201"/>
      <c r="M945" s="201"/>
      <c r="N945" s="201"/>
      <c r="O945" s="201"/>
      <c r="P945" s="201"/>
      <c r="Q945" s="201"/>
      <c r="R945" s="201"/>
      <c r="S945" s="201"/>
      <c r="T945" s="201"/>
    </row>
    <row r="946" spans="2:20" s="187" customFormat="1" ht="18" customHeight="1">
      <c r="B946" s="201"/>
      <c r="C946" s="201"/>
      <c r="D946" s="201"/>
      <c r="E946" s="201"/>
      <c r="F946" s="201"/>
      <c r="G946" s="201"/>
      <c r="H946" s="201"/>
      <c r="I946" s="201"/>
      <c r="J946" s="201"/>
      <c r="K946" s="201"/>
      <c r="L946" s="201"/>
      <c r="M946" s="201"/>
      <c r="N946" s="201"/>
      <c r="O946" s="201"/>
      <c r="P946" s="201"/>
      <c r="Q946" s="201"/>
      <c r="R946" s="201"/>
      <c r="S946" s="201"/>
      <c r="T946" s="201"/>
    </row>
    <row r="947" spans="2:20" s="187" customFormat="1" ht="18" customHeight="1">
      <c r="B947" s="201"/>
      <c r="C947" s="201"/>
      <c r="D947" s="201"/>
      <c r="E947" s="201"/>
      <c r="F947" s="201"/>
      <c r="G947" s="201"/>
      <c r="H947" s="201"/>
      <c r="I947" s="201"/>
      <c r="J947" s="201"/>
      <c r="K947" s="201"/>
      <c r="L947" s="201"/>
      <c r="M947" s="201"/>
      <c r="N947" s="201"/>
      <c r="O947" s="201"/>
      <c r="P947" s="201"/>
      <c r="Q947" s="201"/>
      <c r="R947" s="201"/>
      <c r="S947" s="201"/>
      <c r="T947" s="201"/>
    </row>
    <row r="948" spans="2:20" s="187" customFormat="1" ht="18" customHeight="1">
      <c r="B948" s="201"/>
      <c r="C948" s="201"/>
      <c r="D948" s="201"/>
      <c r="E948" s="201"/>
      <c r="F948" s="201"/>
      <c r="G948" s="201"/>
      <c r="H948" s="201"/>
      <c r="I948" s="201"/>
      <c r="J948" s="201"/>
      <c r="K948" s="201"/>
      <c r="L948" s="201"/>
      <c r="M948" s="201"/>
      <c r="N948" s="201"/>
      <c r="O948" s="201"/>
      <c r="P948" s="201"/>
      <c r="Q948" s="201"/>
      <c r="R948" s="201"/>
      <c r="S948" s="201"/>
      <c r="T948" s="201"/>
    </row>
    <row r="949" spans="2:20" s="187" customFormat="1" ht="18" customHeight="1">
      <c r="B949" s="201"/>
      <c r="C949" s="201"/>
      <c r="D949" s="201"/>
      <c r="E949" s="201"/>
      <c r="F949" s="201"/>
      <c r="G949" s="201"/>
      <c r="H949" s="201"/>
      <c r="I949" s="201"/>
      <c r="J949" s="201"/>
      <c r="K949" s="201"/>
      <c r="L949" s="201"/>
      <c r="M949" s="201"/>
      <c r="N949" s="201"/>
      <c r="O949" s="201"/>
      <c r="P949" s="201"/>
      <c r="Q949" s="201"/>
      <c r="R949" s="201"/>
      <c r="S949" s="201"/>
      <c r="T949" s="201"/>
    </row>
    <row r="950" spans="2:20" s="187" customFormat="1" ht="18" customHeight="1">
      <c r="B950" s="201"/>
      <c r="C950" s="201"/>
      <c r="D950" s="201"/>
      <c r="E950" s="201"/>
      <c r="F950" s="201"/>
      <c r="G950" s="201"/>
      <c r="H950" s="201"/>
      <c r="I950" s="201"/>
      <c r="J950" s="201"/>
      <c r="K950" s="201"/>
      <c r="L950" s="201"/>
      <c r="M950" s="201"/>
      <c r="N950" s="201"/>
      <c r="O950" s="201"/>
      <c r="P950" s="201"/>
      <c r="Q950" s="201"/>
      <c r="R950" s="201"/>
      <c r="S950" s="201"/>
      <c r="T950" s="201"/>
    </row>
    <row r="951" spans="2:20" s="187" customFormat="1" ht="18" customHeight="1">
      <c r="B951" s="201"/>
      <c r="C951" s="201"/>
      <c r="D951" s="201"/>
      <c r="E951" s="201"/>
      <c r="F951" s="201"/>
      <c r="G951" s="201"/>
      <c r="H951" s="201"/>
      <c r="I951" s="201"/>
      <c r="J951" s="201"/>
      <c r="K951" s="201"/>
      <c r="L951" s="201"/>
      <c r="M951" s="201"/>
      <c r="N951" s="201"/>
      <c r="O951" s="201"/>
      <c r="P951" s="201"/>
      <c r="Q951" s="201"/>
      <c r="R951" s="201"/>
      <c r="S951" s="201"/>
      <c r="T951" s="201"/>
    </row>
    <row r="952" spans="2:20" s="187" customFormat="1" ht="18" customHeight="1">
      <c r="B952" s="201"/>
      <c r="C952" s="201"/>
      <c r="D952" s="201"/>
      <c r="E952" s="201"/>
      <c r="F952" s="201"/>
      <c r="G952" s="201"/>
      <c r="H952" s="201"/>
      <c r="I952" s="201"/>
      <c r="J952" s="201"/>
      <c r="K952" s="201"/>
      <c r="L952" s="201"/>
      <c r="M952" s="201"/>
      <c r="N952" s="201"/>
      <c r="O952" s="201"/>
      <c r="P952" s="201"/>
      <c r="Q952" s="201"/>
      <c r="R952" s="201"/>
      <c r="S952" s="201"/>
      <c r="T952" s="201"/>
    </row>
    <row r="953" spans="2:20" s="187" customFormat="1" ht="18" customHeight="1">
      <c r="B953" s="201"/>
      <c r="C953" s="201"/>
      <c r="D953" s="201"/>
      <c r="E953" s="201"/>
      <c r="F953" s="201"/>
      <c r="G953" s="201"/>
      <c r="H953" s="201"/>
      <c r="I953" s="201"/>
      <c r="J953" s="201"/>
      <c r="K953" s="201"/>
      <c r="L953" s="201"/>
      <c r="M953" s="201"/>
      <c r="N953" s="201"/>
      <c r="O953" s="201"/>
      <c r="P953" s="201"/>
      <c r="Q953" s="201"/>
      <c r="R953" s="201"/>
      <c r="S953" s="201"/>
      <c r="T953" s="201"/>
    </row>
    <row r="954" spans="2:20" s="187" customFormat="1" ht="18" customHeight="1">
      <c r="B954" s="201"/>
      <c r="C954" s="201"/>
      <c r="D954" s="201"/>
      <c r="E954" s="201"/>
      <c r="F954" s="201"/>
      <c r="G954" s="201"/>
      <c r="H954" s="201"/>
      <c r="I954" s="201"/>
      <c r="J954" s="201"/>
      <c r="K954" s="201"/>
      <c r="L954" s="201"/>
      <c r="M954" s="201"/>
      <c r="N954" s="201"/>
      <c r="O954" s="201"/>
      <c r="P954" s="201"/>
      <c r="Q954" s="201"/>
      <c r="R954" s="201"/>
      <c r="S954" s="201"/>
      <c r="T954" s="201"/>
    </row>
    <row r="955" spans="2:20" s="187" customFormat="1" ht="18" customHeight="1">
      <c r="B955" s="201"/>
      <c r="C955" s="201"/>
      <c r="D955" s="201"/>
      <c r="E955" s="201"/>
      <c r="F955" s="201"/>
      <c r="G955" s="201"/>
      <c r="H955" s="201"/>
      <c r="I955" s="201"/>
      <c r="J955" s="201"/>
      <c r="K955" s="201"/>
      <c r="L955" s="201"/>
      <c r="M955" s="201"/>
      <c r="N955" s="201"/>
      <c r="O955" s="201"/>
      <c r="P955" s="201"/>
      <c r="Q955" s="201"/>
      <c r="R955" s="201"/>
      <c r="S955" s="201"/>
      <c r="T955" s="201"/>
    </row>
    <row r="956" spans="2:20" s="187" customFormat="1" ht="18" customHeight="1">
      <c r="B956" s="201"/>
      <c r="C956" s="201"/>
      <c r="D956" s="201"/>
      <c r="E956" s="201"/>
      <c r="F956" s="201"/>
      <c r="G956" s="201"/>
      <c r="H956" s="201"/>
      <c r="I956" s="201"/>
      <c r="J956" s="201"/>
      <c r="K956" s="201"/>
      <c r="L956" s="201"/>
      <c r="M956" s="201"/>
      <c r="N956" s="201"/>
      <c r="O956" s="201"/>
      <c r="P956" s="201"/>
      <c r="Q956" s="201"/>
      <c r="R956" s="201"/>
      <c r="S956" s="201"/>
      <c r="T956" s="201"/>
    </row>
    <row r="957" spans="2:20" s="187" customFormat="1" ht="18" customHeight="1">
      <c r="B957" s="201"/>
      <c r="C957" s="201"/>
      <c r="D957" s="201"/>
      <c r="E957" s="201"/>
      <c r="F957" s="201"/>
      <c r="G957" s="201"/>
      <c r="H957" s="201"/>
      <c r="I957" s="201"/>
      <c r="J957" s="201"/>
      <c r="K957" s="201"/>
      <c r="L957" s="201"/>
      <c r="M957" s="201"/>
      <c r="N957" s="201"/>
      <c r="O957" s="201"/>
      <c r="P957" s="201"/>
      <c r="Q957" s="201"/>
      <c r="R957" s="201"/>
      <c r="S957" s="201"/>
      <c r="T957" s="201"/>
    </row>
    <row r="958" spans="2:20" s="187" customFormat="1" ht="18" customHeight="1">
      <c r="B958" s="201"/>
      <c r="C958" s="201"/>
      <c r="D958" s="201"/>
      <c r="E958" s="201"/>
      <c r="F958" s="201"/>
      <c r="G958" s="201"/>
      <c r="H958" s="201"/>
      <c r="I958" s="201"/>
      <c r="J958" s="201"/>
      <c r="K958" s="201"/>
      <c r="L958" s="201"/>
      <c r="M958" s="201"/>
      <c r="N958" s="201"/>
      <c r="O958" s="201"/>
      <c r="P958" s="201"/>
      <c r="Q958" s="201"/>
      <c r="R958" s="201"/>
      <c r="S958" s="201"/>
      <c r="T958" s="201"/>
    </row>
    <row r="959" spans="2:20" s="187" customFormat="1" ht="18" customHeight="1">
      <c r="B959" s="201"/>
      <c r="C959" s="201"/>
      <c r="D959" s="201"/>
      <c r="E959" s="201"/>
      <c r="F959" s="201"/>
      <c r="G959" s="201"/>
      <c r="H959" s="201"/>
      <c r="I959" s="201"/>
      <c r="J959" s="201"/>
      <c r="K959" s="201"/>
      <c r="L959" s="201"/>
      <c r="M959" s="201"/>
      <c r="N959" s="201"/>
      <c r="O959" s="201"/>
      <c r="P959" s="201"/>
      <c r="Q959" s="201"/>
      <c r="R959" s="201"/>
      <c r="S959" s="201"/>
      <c r="T959" s="201"/>
    </row>
    <row r="960" spans="2:20" s="187" customFormat="1" ht="18" customHeight="1">
      <c r="B960" s="201"/>
      <c r="C960" s="201"/>
      <c r="D960" s="201"/>
      <c r="E960" s="201"/>
      <c r="F960" s="201"/>
      <c r="G960" s="201"/>
      <c r="H960" s="201"/>
      <c r="I960" s="201"/>
      <c r="J960" s="201"/>
      <c r="K960" s="201"/>
      <c r="L960" s="201"/>
      <c r="M960" s="201"/>
      <c r="N960" s="201"/>
      <c r="O960" s="201"/>
      <c r="P960" s="201"/>
      <c r="Q960" s="201"/>
      <c r="R960" s="201"/>
      <c r="S960" s="201"/>
      <c r="T960" s="201"/>
    </row>
    <row r="961" spans="2:20" s="187" customFormat="1" ht="18" customHeight="1">
      <c r="B961" s="201"/>
      <c r="C961" s="201"/>
      <c r="D961" s="201"/>
      <c r="E961" s="201"/>
      <c r="F961" s="201"/>
      <c r="G961" s="201"/>
      <c r="H961" s="201"/>
      <c r="I961" s="201"/>
      <c r="J961" s="201"/>
      <c r="K961" s="201"/>
      <c r="L961" s="201"/>
      <c r="M961" s="201"/>
      <c r="N961" s="201"/>
      <c r="O961" s="201"/>
      <c r="P961" s="201"/>
      <c r="Q961" s="201"/>
      <c r="R961" s="201"/>
      <c r="S961" s="201"/>
      <c r="T961" s="201"/>
    </row>
    <row r="962" spans="2:20" s="187" customFormat="1" ht="18" customHeight="1">
      <c r="B962" s="201"/>
      <c r="C962" s="201"/>
      <c r="D962" s="201"/>
      <c r="E962" s="201"/>
      <c r="F962" s="201"/>
      <c r="G962" s="201"/>
      <c r="H962" s="201"/>
      <c r="I962" s="201"/>
      <c r="J962" s="201"/>
      <c r="K962" s="201"/>
      <c r="L962" s="201"/>
      <c r="M962" s="201"/>
      <c r="N962" s="201"/>
      <c r="O962" s="201"/>
      <c r="P962" s="201"/>
      <c r="Q962" s="201"/>
      <c r="R962" s="201"/>
      <c r="S962" s="201"/>
      <c r="T962" s="201"/>
    </row>
    <row r="963" spans="2:20" s="187" customFormat="1" ht="18" customHeight="1">
      <c r="B963" s="201"/>
      <c r="C963" s="201"/>
      <c r="D963" s="201"/>
      <c r="E963" s="201"/>
      <c r="F963" s="201"/>
      <c r="G963" s="201"/>
      <c r="H963" s="201"/>
      <c r="I963" s="201"/>
      <c r="J963" s="201"/>
      <c r="K963" s="201"/>
      <c r="L963" s="201"/>
      <c r="M963" s="201"/>
      <c r="N963" s="201"/>
      <c r="O963" s="201"/>
      <c r="P963" s="201"/>
      <c r="Q963" s="201"/>
      <c r="R963" s="201"/>
      <c r="S963" s="201"/>
      <c r="T963" s="201"/>
    </row>
    <row r="964" spans="2:20" s="187" customFormat="1" ht="18" customHeight="1">
      <c r="B964" s="201"/>
      <c r="C964" s="201"/>
      <c r="D964" s="201"/>
      <c r="E964" s="201"/>
      <c r="F964" s="201"/>
      <c r="G964" s="201"/>
      <c r="H964" s="201"/>
      <c r="I964" s="201"/>
      <c r="J964" s="201"/>
      <c r="K964" s="201"/>
      <c r="L964" s="201"/>
      <c r="M964" s="201"/>
      <c r="N964" s="201"/>
      <c r="O964" s="201"/>
      <c r="P964" s="201"/>
      <c r="Q964" s="201"/>
      <c r="R964" s="201"/>
      <c r="S964" s="201"/>
      <c r="T964" s="201"/>
    </row>
    <row r="965" spans="2:20" s="187" customFormat="1" ht="18" customHeight="1">
      <c r="B965" s="201"/>
      <c r="C965" s="201"/>
      <c r="D965" s="201"/>
      <c r="E965" s="201"/>
      <c r="F965" s="201"/>
      <c r="G965" s="201"/>
      <c r="H965" s="201"/>
      <c r="I965" s="201"/>
      <c r="J965" s="201"/>
      <c r="K965" s="201"/>
      <c r="L965" s="201"/>
      <c r="M965" s="201"/>
      <c r="N965" s="201"/>
      <c r="O965" s="201"/>
      <c r="P965" s="201"/>
      <c r="Q965" s="201"/>
      <c r="R965" s="201"/>
      <c r="S965" s="201"/>
      <c r="T965" s="201"/>
    </row>
    <row r="966" spans="2:20" s="187" customFormat="1" ht="18" customHeight="1">
      <c r="B966" s="201"/>
      <c r="C966" s="201"/>
      <c r="D966" s="201"/>
      <c r="E966" s="201"/>
      <c r="F966" s="201"/>
      <c r="G966" s="201"/>
      <c r="H966" s="201"/>
      <c r="I966" s="201"/>
      <c r="J966" s="201"/>
      <c r="K966" s="201"/>
      <c r="L966" s="201"/>
      <c r="M966" s="201"/>
      <c r="N966" s="201"/>
      <c r="O966" s="201"/>
      <c r="P966" s="201"/>
      <c r="Q966" s="201"/>
      <c r="R966" s="201"/>
      <c r="S966" s="201"/>
      <c r="T966" s="201"/>
    </row>
    <row r="967" spans="2:20" s="187" customFormat="1" ht="18" customHeight="1">
      <c r="B967" s="201"/>
      <c r="C967" s="201"/>
      <c r="D967" s="201"/>
      <c r="E967" s="201"/>
      <c r="F967" s="201"/>
      <c r="G967" s="201"/>
      <c r="H967" s="201"/>
      <c r="I967" s="201"/>
      <c r="J967" s="201"/>
      <c r="K967" s="201"/>
      <c r="L967" s="201"/>
      <c r="M967" s="201"/>
      <c r="N967" s="201"/>
      <c r="O967" s="201"/>
      <c r="P967" s="201"/>
      <c r="Q967" s="201"/>
      <c r="R967" s="201"/>
      <c r="S967" s="201"/>
      <c r="T967" s="201"/>
    </row>
    <row r="968" spans="2:20" s="187" customFormat="1" ht="18" customHeight="1">
      <c r="B968" s="201"/>
      <c r="C968" s="201"/>
      <c r="D968" s="201"/>
      <c r="E968" s="201"/>
      <c r="F968" s="201"/>
      <c r="G968" s="201"/>
      <c r="H968" s="201"/>
      <c r="I968" s="201"/>
      <c r="J968" s="201"/>
      <c r="K968" s="201"/>
      <c r="L968" s="201"/>
      <c r="M968" s="201"/>
      <c r="N968" s="201"/>
      <c r="O968" s="201"/>
      <c r="P968" s="201"/>
      <c r="Q968" s="201"/>
      <c r="R968" s="201"/>
      <c r="S968" s="201"/>
      <c r="T968" s="201"/>
    </row>
    <row r="969" spans="2:20" s="187" customFormat="1" ht="18" customHeight="1">
      <c r="B969" s="201"/>
      <c r="C969" s="201"/>
      <c r="D969" s="201"/>
      <c r="E969" s="201"/>
      <c r="F969" s="201"/>
      <c r="G969" s="201"/>
      <c r="H969" s="201"/>
      <c r="I969" s="201"/>
      <c r="J969" s="201"/>
      <c r="K969" s="201"/>
      <c r="L969" s="201"/>
      <c r="M969" s="201"/>
      <c r="N969" s="201"/>
      <c r="O969" s="201"/>
      <c r="P969" s="201"/>
      <c r="Q969" s="201"/>
      <c r="R969" s="201"/>
      <c r="S969" s="201"/>
      <c r="T969" s="201"/>
    </row>
    <row r="970" spans="2:20" s="187" customFormat="1" ht="18" customHeight="1">
      <c r="B970" s="201"/>
      <c r="C970" s="201"/>
      <c r="D970" s="201"/>
      <c r="E970" s="201"/>
      <c r="F970" s="201"/>
      <c r="G970" s="201"/>
      <c r="H970" s="201"/>
      <c r="I970" s="201"/>
      <c r="J970" s="201"/>
      <c r="K970" s="201"/>
      <c r="L970" s="201"/>
      <c r="M970" s="201"/>
      <c r="N970" s="201"/>
      <c r="O970" s="201"/>
      <c r="P970" s="201"/>
      <c r="Q970" s="201"/>
      <c r="R970" s="201"/>
      <c r="S970" s="201"/>
      <c r="T970" s="201"/>
    </row>
    <row r="971" spans="2:20" s="187" customFormat="1" ht="18" customHeight="1">
      <c r="B971" s="201"/>
      <c r="C971" s="201"/>
      <c r="D971" s="201"/>
      <c r="E971" s="201"/>
      <c r="F971" s="201"/>
      <c r="G971" s="201"/>
      <c r="H971" s="201"/>
      <c r="I971" s="201"/>
      <c r="J971" s="201"/>
      <c r="K971" s="201"/>
      <c r="L971" s="201"/>
      <c r="M971" s="201"/>
      <c r="N971" s="201"/>
      <c r="O971" s="201"/>
      <c r="P971" s="201"/>
      <c r="Q971" s="201"/>
      <c r="R971" s="201"/>
      <c r="S971" s="201"/>
      <c r="T971" s="201"/>
    </row>
    <row r="972" spans="2:20" s="187" customFormat="1" ht="18" customHeight="1">
      <c r="B972" s="201"/>
      <c r="C972" s="201"/>
      <c r="D972" s="201"/>
      <c r="E972" s="201"/>
      <c r="F972" s="201"/>
      <c r="G972" s="201"/>
      <c r="H972" s="201"/>
      <c r="I972" s="201"/>
      <c r="J972" s="201"/>
      <c r="K972" s="201"/>
      <c r="L972" s="201"/>
      <c r="M972" s="201"/>
      <c r="N972" s="201"/>
      <c r="O972" s="201"/>
      <c r="P972" s="201"/>
      <c r="Q972" s="201"/>
      <c r="R972" s="201"/>
      <c r="S972" s="201"/>
      <c r="T972" s="201"/>
    </row>
    <row r="973" spans="2:20" s="187" customFormat="1" ht="18" customHeight="1">
      <c r="B973" s="201"/>
      <c r="C973" s="201"/>
      <c r="D973" s="201"/>
      <c r="E973" s="201"/>
      <c r="F973" s="201"/>
      <c r="G973" s="201"/>
      <c r="H973" s="201"/>
      <c r="I973" s="201"/>
      <c r="J973" s="201"/>
      <c r="K973" s="201"/>
      <c r="L973" s="201"/>
      <c r="M973" s="201"/>
      <c r="N973" s="201"/>
      <c r="O973" s="201"/>
      <c r="P973" s="201"/>
      <c r="Q973" s="201"/>
      <c r="R973" s="201"/>
      <c r="S973" s="201"/>
      <c r="T973" s="201"/>
    </row>
    <row r="974" spans="2:20" s="187" customFormat="1" ht="18" customHeight="1">
      <c r="B974" s="201"/>
      <c r="C974" s="201"/>
      <c r="D974" s="201"/>
      <c r="E974" s="201"/>
      <c r="F974" s="201"/>
      <c r="G974" s="201"/>
      <c r="H974" s="201"/>
      <c r="I974" s="201"/>
      <c r="J974" s="201"/>
      <c r="K974" s="201"/>
      <c r="L974" s="201"/>
      <c r="M974" s="201"/>
      <c r="N974" s="201"/>
      <c r="O974" s="201"/>
      <c r="P974" s="201"/>
      <c r="Q974" s="201"/>
      <c r="R974" s="201"/>
      <c r="S974" s="201"/>
      <c r="T974" s="201"/>
    </row>
    <row r="975" spans="2:20" s="187" customFormat="1" ht="18" customHeight="1">
      <c r="B975" s="201"/>
      <c r="C975" s="201"/>
      <c r="D975" s="201"/>
      <c r="E975" s="201"/>
      <c r="F975" s="201"/>
      <c r="G975" s="201"/>
      <c r="H975" s="201"/>
      <c r="I975" s="201"/>
      <c r="J975" s="201"/>
      <c r="K975" s="201"/>
      <c r="L975" s="201"/>
      <c r="M975" s="201"/>
      <c r="N975" s="201"/>
      <c r="O975" s="201"/>
      <c r="P975" s="201"/>
      <c r="Q975" s="201"/>
      <c r="R975" s="201"/>
      <c r="S975" s="201"/>
      <c r="T975" s="201"/>
    </row>
    <row r="976" spans="2:20" s="187" customFormat="1" ht="18" customHeight="1">
      <c r="B976" s="201"/>
      <c r="C976" s="201"/>
      <c r="D976" s="201"/>
      <c r="E976" s="201"/>
      <c r="F976" s="201"/>
      <c r="G976" s="201"/>
      <c r="H976" s="201"/>
      <c r="I976" s="201"/>
      <c r="J976" s="201"/>
      <c r="K976" s="201"/>
      <c r="L976" s="201"/>
      <c r="M976" s="201"/>
      <c r="N976" s="201"/>
      <c r="O976" s="201"/>
      <c r="P976" s="201"/>
      <c r="Q976" s="201"/>
      <c r="R976" s="201"/>
      <c r="S976" s="201"/>
      <c r="T976" s="201"/>
    </row>
    <row r="977" spans="2:20" s="187" customFormat="1" ht="18" customHeight="1">
      <c r="B977" s="201"/>
      <c r="C977" s="201"/>
      <c r="D977" s="201"/>
      <c r="E977" s="201"/>
      <c r="F977" s="201"/>
      <c r="G977" s="201"/>
      <c r="H977" s="201"/>
      <c r="I977" s="201"/>
      <c r="J977" s="201"/>
      <c r="K977" s="201"/>
      <c r="L977" s="201"/>
      <c r="M977" s="201"/>
      <c r="N977" s="201"/>
      <c r="O977" s="201"/>
      <c r="P977" s="201"/>
      <c r="Q977" s="201"/>
      <c r="R977" s="201"/>
      <c r="S977" s="201"/>
      <c r="T977" s="201"/>
    </row>
    <row r="978" spans="2:20" s="187" customFormat="1" ht="18" customHeight="1">
      <c r="B978" s="201"/>
      <c r="C978" s="201"/>
      <c r="D978" s="201"/>
      <c r="E978" s="201"/>
      <c r="F978" s="201"/>
      <c r="G978" s="201"/>
      <c r="H978" s="201"/>
      <c r="I978" s="201"/>
      <c r="J978" s="201"/>
      <c r="K978" s="201"/>
      <c r="L978" s="201"/>
      <c r="M978" s="201"/>
      <c r="N978" s="201"/>
      <c r="O978" s="201"/>
      <c r="P978" s="201"/>
      <c r="Q978" s="201"/>
      <c r="R978" s="201"/>
      <c r="S978" s="201"/>
      <c r="T978" s="201"/>
    </row>
    <row r="979" spans="2:20" s="187" customFormat="1" ht="18" customHeight="1">
      <c r="B979" s="201"/>
      <c r="C979" s="201"/>
      <c r="D979" s="201"/>
      <c r="E979" s="201"/>
      <c r="F979" s="201"/>
      <c r="G979" s="201"/>
      <c r="H979" s="201"/>
      <c r="I979" s="201"/>
      <c r="J979" s="201"/>
      <c r="K979" s="201"/>
      <c r="L979" s="201"/>
      <c r="M979" s="201"/>
      <c r="N979" s="201"/>
      <c r="O979" s="201"/>
      <c r="P979" s="201"/>
      <c r="Q979" s="201"/>
      <c r="R979" s="201"/>
      <c r="S979" s="201"/>
      <c r="T979" s="201"/>
    </row>
    <row r="980" spans="2:20" s="187" customFormat="1" ht="18" customHeight="1">
      <c r="B980" s="201"/>
      <c r="C980" s="201"/>
      <c r="D980" s="201"/>
      <c r="E980" s="201"/>
      <c r="F980" s="201"/>
      <c r="G980" s="201"/>
      <c r="H980" s="201"/>
      <c r="I980" s="201"/>
      <c r="J980" s="201"/>
      <c r="K980" s="201"/>
      <c r="L980" s="201"/>
      <c r="M980" s="201"/>
      <c r="N980" s="201"/>
      <c r="O980" s="201"/>
      <c r="P980" s="201"/>
      <c r="Q980" s="201"/>
      <c r="R980" s="201"/>
      <c r="S980" s="201"/>
      <c r="T980" s="201"/>
    </row>
    <row r="981" spans="2:20" s="187" customFormat="1" ht="18" customHeight="1">
      <c r="B981" s="201"/>
      <c r="C981" s="201"/>
      <c r="D981" s="201"/>
      <c r="E981" s="201"/>
      <c r="F981" s="201"/>
      <c r="G981" s="201"/>
      <c r="H981" s="201"/>
      <c r="I981" s="201"/>
      <c r="J981" s="201"/>
      <c r="K981" s="201"/>
      <c r="L981" s="201"/>
      <c r="M981" s="201"/>
      <c r="N981" s="201"/>
      <c r="O981" s="201"/>
      <c r="P981" s="201"/>
      <c r="Q981" s="201"/>
      <c r="R981" s="201"/>
      <c r="S981" s="201"/>
      <c r="T981" s="201"/>
    </row>
    <row r="982" spans="2:20" s="187" customFormat="1" ht="18" customHeight="1">
      <c r="B982" s="201"/>
      <c r="C982" s="201"/>
      <c r="D982" s="201"/>
      <c r="E982" s="201"/>
      <c r="F982" s="201"/>
      <c r="G982" s="201"/>
      <c r="H982" s="201"/>
      <c r="I982" s="201"/>
      <c r="J982" s="201"/>
      <c r="K982" s="201"/>
      <c r="L982" s="201"/>
      <c r="M982" s="201"/>
      <c r="N982" s="201"/>
      <c r="O982" s="201"/>
      <c r="P982" s="201"/>
      <c r="Q982" s="201"/>
      <c r="R982" s="201"/>
      <c r="S982" s="201"/>
      <c r="T982" s="201"/>
    </row>
    <row r="983" spans="2:20" s="187" customFormat="1" ht="18" customHeight="1">
      <c r="B983" s="201"/>
      <c r="C983" s="201"/>
      <c r="D983" s="201"/>
      <c r="E983" s="201"/>
      <c r="F983" s="201"/>
      <c r="G983" s="201"/>
      <c r="H983" s="201"/>
      <c r="I983" s="201"/>
      <c r="J983" s="201"/>
      <c r="K983" s="201"/>
      <c r="L983" s="201"/>
      <c r="M983" s="201"/>
      <c r="N983" s="201"/>
      <c r="O983" s="201"/>
      <c r="P983" s="201"/>
      <c r="Q983" s="201"/>
      <c r="R983" s="201"/>
      <c r="S983" s="201"/>
      <c r="T983" s="201"/>
    </row>
    <row r="984" spans="2:20" s="187" customFormat="1" ht="18" customHeight="1">
      <c r="B984" s="201"/>
      <c r="C984" s="201"/>
      <c r="D984" s="201"/>
      <c r="E984" s="201"/>
      <c r="F984" s="201"/>
      <c r="G984" s="201"/>
      <c r="H984" s="201"/>
      <c r="I984" s="201"/>
      <c r="J984" s="201"/>
      <c r="K984" s="201"/>
      <c r="L984" s="201"/>
      <c r="M984" s="201"/>
      <c r="N984" s="201"/>
      <c r="O984" s="201"/>
      <c r="P984" s="201"/>
      <c r="Q984" s="201"/>
      <c r="R984" s="201"/>
      <c r="S984" s="201"/>
      <c r="T984" s="201"/>
    </row>
    <row r="985" spans="2:20" s="187" customFormat="1" ht="18" customHeight="1">
      <c r="B985" s="201"/>
      <c r="C985" s="201"/>
      <c r="D985" s="201"/>
      <c r="E985" s="201"/>
      <c r="F985" s="201"/>
      <c r="G985" s="201"/>
      <c r="H985" s="201"/>
      <c r="I985" s="201"/>
      <c r="J985" s="201"/>
      <c r="K985" s="201"/>
      <c r="L985" s="201"/>
      <c r="M985" s="201"/>
      <c r="N985" s="201"/>
      <c r="O985" s="201"/>
      <c r="P985" s="201"/>
      <c r="Q985" s="201"/>
      <c r="R985" s="201"/>
      <c r="S985" s="201"/>
      <c r="T985" s="201"/>
    </row>
    <row r="986" spans="2:20" s="187" customFormat="1" ht="18" customHeight="1">
      <c r="B986" s="201"/>
      <c r="C986" s="201"/>
      <c r="D986" s="201"/>
      <c r="E986" s="201"/>
      <c r="F986" s="201"/>
      <c r="G986" s="201"/>
      <c r="H986" s="201"/>
      <c r="I986" s="201"/>
      <c r="J986" s="201"/>
      <c r="K986" s="201"/>
      <c r="L986" s="201"/>
      <c r="M986" s="201"/>
      <c r="N986" s="201"/>
      <c r="O986" s="201"/>
      <c r="P986" s="201"/>
      <c r="Q986" s="201"/>
      <c r="R986" s="201"/>
      <c r="S986" s="201"/>
      <c r="T986" s="201"/>
    </row>
    <row r="987" spans="2:20" s="187" customFormat="1" ht="18" customHeight="1">
      <c r="B987" s="201"/>
      <c r="C987" s="201"/>
      <c r="D987" s="201"/>
      <c r="E987" s="201"/>
      <c r="F987" s="201"/>
      <c r="G987" s="201"/>
      <c r="H987" s="201"/>
      <c r="I987" s="201"/>
      <c r="J987" s="201"/>
      <c r="K987" s="201"/>
      <c r="L987" s="201"/>
      <c r="M987" s="201"/>
      <c r="N987" s="201"/>
      <c r="O987" s="201"/>
      <c r="P987" s="201"/>
      <c r="Q987" s="201"/>
      <c r="R987" s="201"/>
      <c r="S987" s="201"/>
      <c r="T987" s="201"/>
    </row>
    <row r="988" spans="2:20" s="187" customFormat="1" ht="18" customHeight="1">
      <c r="B988" s="201"/>
      <c r="C988" s="201"/>
      <c r="D988" s="201"/>
      <c r="E988" s="201"/>
      <c r="F988" s="201"/>
      <c r="G988" s="201"/>
      <c r="H988" s="201"/>
      <c r="I988" s="201"/>
      <c r="J988" s="201"/>
      <c r="K988" s="201"/>
      <c r="L988" s="201"/>
      <c r="M988" s="201"/>
      <c r="N988" s="201"/>
      <c r="O988" s="201"/>
      <c r="P988" s="201"/>
      <c r="Q988" s="201"/>
      <c r="R988" s="201"/>
      <c r="S988" s="201"/>
      <c r="T988" s="201"/>
    </row>
    <row r="989" spans="2:20" s="187" customFormat="1" ht="18" customHeight="1">
      <c r="B989" s="201"/>
      <c r="C989" s="201"/>
      <c r="D989" s="201"/>
      <c r="E989" s="201"/>
      <c r="F989" s="201"/>
      <c r="G989" s="201"/>
      <c r="H989" s="201"/>
      <c r="I989" s="201"/>
      <c r="J989" s="201"/>
      <c r="K989" s="201"/>
      <c r="L989" s="201"/>
      <c r="M989" s="201"/>
      <c r="N989" s="201"/>
      <c r="O989" s="201"/>
      <c r="P989" s="201"/>
      <c r="Q989" s="201"/>
      <c r="R989" s="201"/>
      <c r="S989" s="201"/>
      <c r="T989" s="201"/>
    </row>
    <row r="990" spans="2:20" s="187" customFormat="1" ht="18" customHeight="1">
      <c r="B990" s="201"/>
      <c r="C990" s="201"/>
      <c r="D990" s="201"/>
      <c r="E990" s="201"/>
      <c r="F990" s="201"/>
      <c r="G990" s="201"/>
      <c r="H990" s="201"/>
      <c r="I990" s="201"/>
      <c r="J990" s="201"/>
      <c r="K990" s="201"/>
      <c r="L990" s="201"/>
      <c r="M990" s="201"/>
      <c r="N990" s="201"/>
      <c r="O990" s="201"/>
      <c r="P990" s="201"/>
      <c r="Q990" s="201"/>
      <c r="R990" s="201"/>
      <c r="S990" s="201"/>
      <c r="T990" s="201"/>
    </row>
    <row r="991" spans="2:20" s="187" customFormat="1" ht="18" customHeight="1">
      <c r="B991" s="201"/>
      <c r="C991" s="201"/>
      <c r="D991" s="201"/>
      <c r="E991" s="201"/>
      <c r="F991" s="201"/>
      <c r="G991" s="201"/>
      <c r="H991" s="201"/>
      <c r="I991" s="201"/>
      <c r="J991" s="201"/>
      <c r="K991" s="201"/>
      <c r="L991" s="201"/>
      <c r="M991" s="201"/>
      <c r="N991" s="201"/>
      <c r="O991" s="201"/>
      <c r="P991" s="201"/>
      <c r="Q991" s="201"/>
      <c r="R991" s="201"/>
      <c r="S991" s="201"/>
      <c r="T991" s="201"/>
    </row>
    <row r="992" spans="2:20" s="187" customFormat="1" ht="18" customHeight="1">
      <c r="B992" s="201"/>
      <c r="C992" s="201"/>
      <c r="D992" s="201"/>
      <c r="E992" s="201"/>
      <c r="F992" s="201"/>
      <c r="G992" s="201"/>
      <c r="H992" s="201"/>
      <c r="I992" s="201"/>
      <c r="J992" s="201"/>
      <c r="K992" s="201"/>
      <c r="L992" s="201"/>
      <c r="M992" s="201"/>
      <c r="N992" s="201"/>
      <c r="O992" s="201"/>
      <c r="P992" s="201"/>
      <c r="Q992" s="201"/>
      <c r="R992" s="201"/>
      <c r="S992" s="201"/>
      <c r="T992" s="201"/>
    </row>
    <row r="993" spans="2:20" s="187" customFormat="1" ht="18" customHeight="1">
      <c r="B993" s="201"/>
      <c r="C993" s="201"/>
      <c r="D993" s="201"/>
      <c r="E993" s="201"/>
      <c r="F993" s="201"/>
      <c r="G993" s="201"/>
      <c r="H993" s="201"/>
      <c r="I993" s="201"/>
      <c r="J993" s="201"/>
      <c r="K993" s="201"/>
      <c r="L993" s="201"/>
      <c r="M993" s="201"/>
      <c r="N993" s="201"/>
      <c r="O993" s="201"/>
      <c r="P993" s="201"/>
      <c r="Q993" s="201"/>
      <c r="R993" s="201"/>
      <c r="S993" s="201"/>
      <c r="T993" s="201"/>
    </row>
    <row r="994" spans="2:20" s="187" customFormat="1" ht="18" customHeight="1">
      <c r="B994" s="201"/>
      <c r="C994" s="201"/>
      <c r="D994" s="201"/>
      <c r="E994" s="201"/>
      <c r="F994" s="201"/>
      <c r="G994" s="201"/>
      <c r="H994" s="201"/>
      <c r="I994" s="201"/>
      <c r="J994" s="201"/>
      <c r="K994" s="201"/>
      <c r="L994" s="201"/>
      <c r="M994" s="201"/>
      <c r="N994" s="201"/>
      <c r="O994" s="201"/>
      <c r="P994" s="201"/>
      <c r="Q994" s="201"/>
      <c r="R994" s="201"/>
      <c r="S994" s="201"/>
      <c r="T994" s="201"/>
    </row>
    <row r="995" spans="2:20" s="187" customFormat="1" ht="18" customHeight="1">
      <c r="B995" s="201"/>
      <c r="C995" s="201"/>
      <c r="D995" s="201"/>
      <c r="E995" s="201"/>
      <c r="F995" s="201"/>
      <c r="G995" s="201"/>
      <c r="H995" s="201"/>
      <c r="I995" s="201"/>
      <c r="J995" s="201"/>
      <c r="K995" s="201"/>
      <c r="L995" s="201"/>
      <c r="M995" s="201"/>
      <c r="N995" s="201"/>
      <c r="O995" s="201"/>
      <c r="P995" s="201"/>
      <c r="Q995" s="201"/>
      <c r="R995" s="201"/>
      <c r="S995" s="201"/>
      <c r="T995" s="201"/>
    </row>
    <row r="996" spans="2:20" s="187" customFormat="1" ht="18" customHeight="1">
      <c r="B996" s="201"/>
      <c r="C996" s="201"/>
      <c r="D996" s="201"/>
      <c r="E996" s="201"/>
      <c r="F996" s="201"/>
      <c r="G996" s="201"/>
      <c r="H996" s="201"/>
      <c r="I996" s="201"/>
      <c r="J996" s="201"/>
      <c r="K996" s="201"/>
      <c r="L996" s="201"/>
      <c r="M996" s="201"/>
      <c r="N996" s="201"/>
      <c r="O996" s="201"/>
      <c r="P996" s="201"/>
      <c r="Q996" s="201"/>
      <c r="R996" s="201"/>
      <c r="S996" s="201"/>
      <c r="T996" s="201"/>
    </row>
    <row r="997" spans="2:20" s="187" customFormat="1" ht="18" customHeight="1">
      <c r="B997" s="201"/>
      <c r="C997" s="201"/>
      <c r="D997" s="201"/>
      <c r="E997" s="201"/>
      <c r="F997" s="201"/>
      <c r="G997" s="201"/>
      <c r="H997" s="201"/>
      <c r="I997" s="201"/>
      <c r="J997" s="201"/>
      <c r="K997" s="201"/>
      <c r="L997" s="201"/>
      <c r="M997" s="201"/>
      <c r="N997" s="201"/>
      <c r="O997" s="201"/>
      <c r="P997" s="201"/>
      <c r="Q997" s="201"/>
      <c r="R997" s="201"/>
      <c r="S997" s="201"/>
      <c r="T997" s="201"/>
    </row>
    <row r="998" spans="2:20" s="187" customFormat="1" ht="18" customHeight="1">
      <c r="B998" s="201"/>
      <c r="C998" s="201"/>
      <c r="D998" s="201"/>
      <c r="E998" s="201"/>
      <c r="F998" s="201"/>
      <c r="G998" s="201"/>
      <c r="H998" s="201"/>
      <c r="I998" s="201"/>
      <c r="J998" s="201"/>
      <c r="K998" s="201"/>
      <c r="L998" s="201"/>
      <c r="M998" s="201"/>
      <c r="N998" s="201"/>
      <c r="O998" s="201"/>
      <c r="P998" s="201"/>
      <c r="Q998" s="201"/>
      <c r="R998" s="201"/>
      <c r="S998" s="201"/>
      <c r="T998" s="201"/>
    </row>
    <row r="999" spans="2:20" s="187" customFormat="1" ht="18" customHeight="1">
      <c r="B999" s="201"/>
      <c r="C999" s="201"/>
      <c r="D999" s="201"/>
      <c r="E999" s="201"/>
      <c r="F999" s="201"/>
      <c r="G999" s="201"/>
      <c r="H999" s="201"/>
      <c r="I999" s="201"/>
      <c r="J999" s="201"/>
      <c r="K999" s="201"/>
      <c r="L999" s="201"/>
      <c r="M999" s="201"/>
      <c r="N999" s="201"/>
      <c r="O999" s="201"/>
      <c r="P999" s="201"/>
      <c r="Q999" s="201"/>
      <c r="R999" s="201"/>
      <c r="S999" s="201"/>
      <c r="T999" s="201"/>
    </row>
    <row r="1000" spans="2:20" s="187" customFormat="1" ht="18" customHeight="1">
      <c r="B1000" s="201"/>
      <c r="C1000" s="201"/>
      <c r="D1000" s="201"/>
      <c r="E1000" s="201"/>
      <c r="F1000" s="201"/>
      <c r="G1000" s="201"/>
      <c r="H1000" s="201"/>
      <c r="I1000" s="201"/>
      <c r="J1000" s="201"/>
      <c r="K1000" s="201"/>
      <c r="L1000" s="201"/>
      <c r="M1000" s="201"/>
      <c r="N1000" s="201"/>
      <c r="O1000" s="201"/>
      <c r="P1000" s="201"/>
      <c r="Q1000" s="201"/>
      <c r="R1000" s="201"/>
      <c r="S1000" s="201"/>
      <c r="T1000" s="201"/>
    </row>
    <row r="1001" spans="2:20" s="187" customFormat="1" ht="18" customHeight="1">
      <c r="B1001" s="201"/>
      <c r="C1001" s="201"/>
      <c r="D1001" s="201"/>
      <c r="E1001" s="201"/>
      <c r="F1001" s="201"/>
      <c r="G1001" s="201"/>
      <c r="H1001" s="201"/>
      <c r="I1001" s="201"/>
      <c r="J1001" s="201"/>
      <c r="K1001" s="201"/>
      <c r="L1001" s="201"/>
      <c r="M1001" s="201"/>
      <c r="N1001" s="201"/>
      <c r="O1001" s="201"/>
      <c r="P1001" s="201"/>
      <c r="Q1001" s="201"/>
      <c r="R1001" s="201"/>
      <c r="S1001" s="201"/>
      <c r="T1001" s="201"/>
    </row>
  </sheetData>
  <mergeCells count="35">
    <mergeCell ref="O1:S1"/>
    <mergeCell ref="C51:E51"/>
    <mergeCell ref="C44:E44"/>
    <mergeCell ref="H45:R45"/>
    <mergeCell ref="H46:R46"/>
    <mergeCell ref="H47:R47"/>
    <mergeCell ref="H48:R48"/>
    <mergeCell ref="H49:R49"/>
    <mergeCell ref="B36:R36"/>
    <mergeCell ref="C39:E39"/>
    <mergeCell ref="F39:H39"/>
    <mergeCell ref="C29:F29"/>
    <mergeCell ref="O39:Q39"/>
    <mergeCell ref="O10:R10"/>
    <mergeCell ref="L11:M11"/>
    <mergeCell ref="L15:M15"/>
    <mergeCell ref="B55:S55"/>
    <mergeCell ref="B54:S54"/>
    <mergeCell ref="D40:E40"/>
    <mergeCell ref="K40:N40"/>
    <mergeCell ref="K41:N41"/>
    <mergeCell ref="K42:N42"/>
    <mergeCell ref="C23:F23"/>
    <mergeCell ref="G23:J23"/>
    <mergeCell ref="B33:R33"/>
    <mergeCell ref="B21:R21"/>
    <mergeCell ref="C25:F25"/>
    <mergeCell ref="G25:R26"/>
    <mergeCell ref="C27:F27"/>
    <mergeCell ref="C30:F30"/>
    <mergeCell ref="G30:J30"/>
    <mergeCell ref="L30:O30"/>
    <mergeCell ref="G27:H27"/>
    <mergeCell ref="G29:J29"/>
    <mergeCell ref="L29:O29"/>
  </mergeCells>
  <phoneticPr fontId="6"/>
  <dataValidations count="4">
    <dataValidation type="list" allowBlank="1" showInputMessage="1" sqref="H47:R47" xr:uid="{0D9ACF61-9A2C-4F0E-A29E-A3624A3F0E49}">
      <formula1>"当座,普通"</formula1>
    </dataValidation>
    <dataValidation imeMode="on" allowBlank="1" showInputMessage="1" showErrorMessage="1" sqref="S16:S18 B2:B6 S11:S14 C45:C49" xr:uid="{59878F2A-F0E2-4740-8E69-FF395DA0D7D8}"/>
    <dataValidation imeMode="off" allowBlank="1" showInputMessage="1" showErrorMessage="1" sqref="G27 G23" xr:uid="{10AAEC60-98FA-4A9A-93C3-E141D1466A22}"/>
    <dataValidation type="list" imeMode="on" allowBlank="1" showInputMessage="1" showErrorMessage="1" sqref="S9" xr:uid="{96463619-3327-41FA-B970-0E2F92547BE5}">
      <formula1>"㊞,押印省略"</formula1>
    </dataValidation>
  </dataValidations>
  <printOptions horizontalCentered="1"/>
  <pageMargins left="0.51181102362204722" right="0.51181102362204722" top="0.74803149606299213" bottom="0.55118110236220474" header="0.31496062992125984" footer="0.31496062992125984"/>
  <pageSetup paperSize="9" scale="67" orientation="portrait" cellComments="asDisplayed"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pageSetUpPr fitToPage="1"/>
  </sheetPr>
  <dimension ref="A1:AAA1003"/>
  <sheetViews>
    <sheetView showGridLines="0" view="pageBreakPreview" zoomScale="50" zoomScaleNormal="100" zoomScaleSheetLayoutView="50" workbookViewId="0">
      <selection activeCell="K29" sqref="K29"/>
    </sheetView>
  </sheetViews>
  <sheetFormatPr defaultColWidth="9" defaultRowHeight="18" customHeight="1" outlineLevelRow="1"/>
  <cols>
    <col min="1" max="1" width="49.453125" style="187" customWidth="1"/>
    <col min="2" max="19" width="6.54296875" style="98" customWidth="1"/>
    <col min="20" max="20" width="5.54296875" style="187" customWidth="1"/>
    <col min="21" max="27" width="9" style="187"/>
    <col min="28" max="28" width="9" style="187" customWidth="1"/>
    <col min="29" max="703" width="9" style="187"/>
    <col min="704" max="16384" width="9" style="61"/>
  </cols>
  <sheetData>
    <row r="1" spans="2:19" ht="21" customHeight="1">
      <c r="O1" s="969" t="s">
        <v>150</v>
      </c>
      <c r="P1" s="969"/>
      <c r="Q1" s="969"/>
      <c r="R1" s="969"/>
      <c r="S1" s="969"/>
    </row>
    <row r="2" spans="2:19" ht="21" customHeight="1">
      <c r="B2" s="62"/>
    </row>
    <row r="3" spans="2:19" ht="21" customHeight="1">
      <c r="B3" s="62" t="str">
        <f>基本情報!$E$5</f>
        <v>独立行政法人国際協力機構</v>
      </c>
    </row>
    <row r="4" spans="2:19" ht="21" customHeight="1">
      <c r="B4" s="62" t="str">
        <f>基本情報!$E$6</f>
        <v>○○センター　契約担当役</v>
      </c>
    </row>
    <row r="5" spans="2:19" ht="21" customHeight="1">
      <c r="B5" s="62" t="str">
        <f>基本情報!$E$7&amp;"　"&amp;基本情報!$E$8&amp;"　殿"</f>
        <v>所長　　殿</v>
      </c>
    </row>
    <row r="6" spans="2:19" ht="21" customHeight="1"/>
    <row r="7" spans="2:19" ht="21" customHeight="1">
      <c r="M7" s="98" t="str">
        <f>基本情報!$E$11</f>
        <v>一般社団法人　XXXXXXXX</v>
      </c>
    </row>
    <row r="8" spans="2:19" ht="21" customHeight="1">
      <c r="M8" s="98" t="str">
        <f>IF(基本情報!$E$12="","",基本情報!$E$12)</f>
        <v/>
      </c>
    </row>
    <row r="9" spans="2:19" ht="21" customHeight="1">
      <c r="M9" s="98" t="str">
        <f>基本情報!$E$13&amp;"　"&amp;基本情報!$E$14</f>
        <v>理事長　XXXXXXXX</v>
      </c>
      <c r="S9" s="116" t="s">
        <v>151</v>
      </c>
    </row>
    <row r="10" spans="2:19" ht="21" customHeight="1">
      <c r="N10" s="400" t="s">
        <v>424</v>
      </c>
      <c r="O10" s="1081">
        <f>基本情報!E15</f>
        <v>8888888888888</v>
      </c>
      <c r="P10" s="1081"/>
      <c r="Q10" s="1081"/>
      <c r="R10" s="1081"/>
      <c r="S10" s="826" t="s">
        <v>425</v>
      </c>
    </row>
    <row r="11" spans="2:19" ht="21" customHeight="1" outlineLevel="1">
      <c r="L11" s="1089" t="s">
        <v>152</v>
      </c>
      <c r="M11" s="1090"/>
      <c r="N11" s="99" t="s">
        <v>153</v>
      </c>
      <c r="O11" s="764"/>
      <c r="P11" s="764"/>
      <c r="Q11" s="100"/>
      <c r="R11" s="100"/>
      <c r="S11" s="827"/>
    </row>
    <row r="12" spans="2:19" ht="21" customHeight="1" outlineLevel="1">
      <c r="L12" s="765"/>
      <c r="M12" s="766"/>
      <c r="N12" s="101" t="s">
        <v>154</v>
      </c>
      <c r="O12" s="766"/>
      <c r="P12" s="766"/>
      <c r="S12" s="504"/>
    </row>
    <row r="13" spans="2:19" ht="21" customHeight="1" outlineLevel="1">
      <c r="L13" s="765"/>
      <c r="M13" s="766"/>
      <c r="N13" s="101" t="s">
        <v>155</v>
      </c>
      <c r="O13" s="766"/>
      <c r="P13" s="766"/>
      <c r="S13" s="504"/>
    </row>
    <row r="14" spans="2:19" ht="21" customHeight="1" outlineLevel="1">
      <c r="L14" s="765"/>
      <c r="M14" s="766"/>
      <c r="N14" s="101" t="s">
        <v>156</v>
      </c>
      <c r="P14" s="102" t="s">
        <v>157</v>
      </c>
      <c r="S14" s="504"/>
    </row>
    <row r="15" spans="2:19" ht="21" customHeight="1" outlineLevel="1">
      <c r="L15" s="1091" t="s">
        <v>158</v>
      </c>
      <c r="M15" s="1092"/>
      <c r="N15" s="101" t="s">
        <v>153</v>
      </c>
      <c r="O15" s="766"/>
      <c r="S15" s="828"/>
    </row>
    <row r="16" spans="2:19" ht="21" customHeight="1" outlineLevel="1">
      <c r="L16" s="765"/>
      <c r="M16" s="766"/>
      <c r="N16" s="101" t="s">
        <v>154</v>
      </c>
      <c r="O16" s="766"/>
      <c r="S16" s="504"/>
    </row>
    <row r="17" spans="1:703" ht="21" customHeight="1" outlineLevel="1">
      <c r="L17" s="765"/>
      <c r="M17" s="766"/>
      <c r="N17" s="101" t="s">
        <v>155</v>
      </c>
      <c r="O17" s="766"/>
      <c r="S17" s="504"/>
    </row>
    <row r="18" spans="1:703" ht="21" customHeight="1" outlineLevel="1">
      <c r="L18" s="103"/>
      <c r="M18" s="104"/>
      <c r="N18" s="105" t="s">
        <v>156</v>
      </c>
      <c r="O18" s="172"/>
      <c r="P18" s="106" t="s">
        <v>157</v>
      </c>
      <c r="Q18" s="172"/>
      <c r="R18" s="172"/>
      <c r="S18" s="829"/>
    </row>
    <row r="19" spans="1:703" ht="21" customHeight="1">
      <c r="L19" s="766"/>
      <c r="M19" s="766"/>
      <c r="N19" s="101"/>
      <c r="P19" s="102"/>
      <c r="S19" s="62"/>
    </row>
    <row r="20" spans="1:703" ht="21" customHeight="1"/>
    <row r="21" spans="1:703" s="98" customFormat="1" ht="21" customHeight="1">
      <c r="A21" s="201"/>
      <c r="B21" s="1083" t="s">
        <v>450</v>
      </c>
      <c r="C21" s="1083"/>
      <c r="D21" s="1083"/>
      <c r="E21" s="1083"/>
      <c r="F21" s="1083"/>
      <c r="G21" s="1083"/>
      <c r="H21" s="1083"/>
      <c r="I21" s="1083"/>
      <c r="J21" s="1083"/>
      <c r="K21" s="1083"/>
      <c r="L21" s="1083"/>
      <c r="M21" s="1083"/>
      <c r="N21" s="1083"/>
      <c r="O21" s="1083"/>
      <c r="P21" s="1083"/>
      <c r="Q21" s="1083"/>
      <c r="R21" s="1083"/>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c r="MS21" s="201"/>
      <c r="MT21" s="201"/>
      <c r="MU21" s="201"/>
      <c r="MV21" s="201"/>
      <c r="MW21" s="201"/>
      <c r="MX21" s="201"/>
      <c r="MY21" s="201"/>
      <c r="MZ21" s="201"/>
      <c r="NA21" s="201"/>
      <c r="NB21" s="201"/>
      <c r="NC21" s="201"/>
      <c r="ND21" s="201"/>
      <c r="NE21" s="201"/>
      <c r="NF21" s="201"/>
      <c r="NG21" s="201"/>
      <c r="NH21" s="201"/>
      <c r="NI21" s="201"/>
      <c r="NJ21" s="201"/>
      <c r="NK21" s="201"/>
      <c r="NL21" s="201"/>
      <c r="NM21" s="201"/>
      <c r="NN21" s="201"/>
      <c r="NO21" s="201"/>
      <c r="NP21" s="201"/>
      <c r="NQ21" s="201"/>
      <c r="NR21" s="201"/>
      <c r="NS21" s="201"/>
      <c r="NT21" s="201"/>
      <c r="NU21" s="201"/>
      <c r="NV21" s="201"/>
      <c r="NW21" s="201"/>
      <c r="NX21" s="201"/>
      <c r="NY21" s="201"/>
      <c r="NZ21" s="201"/>
      <c r="OA21" s="201"/>
      <c r="OB21" s="201"/>
      <c r="OC21" s="201"/>
      <c r="OD21" s="201"/>
      <c r="OE21" s="201"/>
      <c r="OF21" s="201"/>
      <c r="OG21" s="201"/>
      <c r="OH21" s="201"/>
      <c r="OI21" s="201"/>
      <c r="OJ21" s="201"/>
      <c r="OK21" s="201"/>
      <c r="OL21" s="201"/>
      <c r="OM21" s="201"/>
      <c r="ON21" s="201"/>
      <c r="OO21" s="201"/>
      <c r="OP21" s="201"/>
      <c r="OQ21" s="201"/>
      <c r="OR21" s="201"/>
      <c r="OS21" s="201"/>
      <c r="OT21" s="201"/>
      <c r="OU21" s="201"/>
      <c r="OV21" s="201"/>
      <c r="OW21" s="201"/>
      <c r="OX21" s="201"/>
      <c r="OY21" s="201"/>
      <c r="OZ21" s="201"/>
      <c r="PA21" s="201"/>
      <c r="PB21" s="201"/>
      <c r="PC21" s="201"/>
      <c r="PD21" s="201"/>
      <c r="PE21" s="201"/>
      <c r="PF21" s="201"/>
      <c r="PG21" s="201"/>
      <c r="PH21" s="201"/>
      <c r="PI21" s="201"/>
      <c r="PJ21" s="201"/>
      <c r="PK21" s="201"/>
      <c r="PL21" s="201"/>
      <c r="PM21" s="201"/>
      <c r="PN21" s="201"/>
      <c r="PO21" s="201"/>
      <c r="PP21" s="201"/>
      <c r="PQ21" s="201"/>
      <c r="PR21" s="201"/>
      <c r="PS21" s="201"/>
      <c r="PT21" s="201"/>
      <c r="PU21" s="201"/>
      <c r="PV21" s="201"/>
      <c r="PW21" s="201"/>
      <c r="PX21" s="201"/>
      <c r="PY21" s="201"/>
      <c r="PZ21" s="201"/>
      <c r="QA21" s="201"/>
      <c r="QB21" s="201"/>
      <c r="QC21" s="201"/>
      <c r="QD21" s="201"/>
      <c r="QE21" s="201"/>
      <c r="QF21" s="201"/>
      <c r="QG21" s="201"/>
      <c r="QH21" s="201"/>
      <c r="QI21" s="201"/>
      <c r="QJ21" s="201"/>
      <c r="QK21" s="201"/>
      <c r="QL21" s="201"/>
      <c r="QM21" s="201"/>
      <c r="QN21" s="201"/>
      <c r="QO21" s="201"/>
      <c r="QP21" s="201"/>
      <c r="QQ21" s="201"/>
      <c r="QR21" s="201"/>
      <c r="QS21" s="201"/>
      <c r="QT21" s="201"/>
      <c r="QU21" s="201"/>
      <c r="QV21" s="201"/>
      <c r="QW21" s="201"/>
      <c r="QX21" s="201"/>
      <c r="QY21" s="201"/>
      <c r="QZ21" s="201"/>
      <c r="RA21" s="201"/>
      <c r="RB21" s="201"/>
      <c r="RC21" s="201"/>
      <c r="RD21" s="201"/>
      <c r="RE21" s="201"/>
      <c r="RF21" s="201"/>
      <c r="RG21" s="201"/>
      <c r="RH21" s="201"/>
      <c r="RI21" s="201"/>
      <c r="RJ21" s="201"/>
      <c r="RK21" s="201"/>
      <c r="RL21" s="201"/>
      <c r="RM21" s="201"/>
      <c r="RN21" s="201"/>
      <c r="RO21" s="201"/>
      <c r="RP21" s="201"/>
      <c r="RQ21" s="201"/>
      <c r="RR21" s="201"/>
      <c r="RS21" s="201"/>
      <c r="RT21" s="201"/>
      <c r="RU21" s="201"/>
      <c r="RV21" s="201"/>
      <c r="RW21" s="201"/>
      <c r="RX21" s="201"/>
      <c r="RY21" s="201"/>
      <c r="RZ21" s="201"/>
      <c r="SA21" s="201"/>
      <c r="SB21" s="201"/>
      <c r="SC21" s="201"/>
      <c r="SD21" s="201"/>
      <c r="SE21" s="201"/>
      <c r="SF21" s="201"/>
      <c r="SG21" s="201"/>
      <c r="SH21" s="201"/>
      <c r="SI21" s="201"/>
      <c r="SJ21" s="201"/>
      <c r="SK21" s="201"/>
      <c r="SL21" s="201"/>
      <c r="SM21" s="201"/>
      <c r="SN21" s="201"/>
      <c r="SO21" s="201"/>
      <c r="SP21" s="201"/>
      <c r="SQ21" s="201"/>
      <c r="SR21" s="201"/>
      <c r="SS21" s="201"/>
      <c r="ST21" s="201"/>
      <c r="SU21" s="201"/>
      <c r="SV21" s="201"/>
      <c r="SW21" s="201"/>
      <c r="SX21" s="201"/>
      <c r="SY21" s="201"/>
      <c r="SZ21" s="201"/>
      <c r="TA21" s="201"/>
      <c r="TB21" s="201"/>
      <c r="TC21" s="201"/>
      <c r="TD21" s="201"/>
      <c r="TE21" s="201"/>
      <c r="TF21" s="201"/>
      <c r="TG21" s="201"/>
      <c r="TH21" s="201"/>
      <c r="TI21" s="201"/>
      <c r="TJ21" s="201"/>
      <c r="TK21" s="201"/>
      <c r="TL21" s="201"/>
      <c r="TM21" s="201"/>
      <c r="TN21" s="201"/>
      <c r="TO21" s="201"/>
      <c r="TP21" s="201"/>
      <c r="TQ21" s="201"/>
      <c r="TR21" s="201"/>
      <c r="TS21" s="201"/>
      <c r="TT21" s="201"/>
      <c r="TU21" s="201"/>
      <c r="TV21" s="201"/>
      <c r="TW21" s="201"/>
      <c r="TX21" s="201"/>
      <c r="TY21" s="201"/>
      <c r="TZ21" s="201"/>
      <c r="UA21" s="201"/>
      <c r="UB21" s="201"/>
      <c r="UC21" s="201"/>
      <c r="UD21" s="201"/>
      <c r="UE21" s="201"/>
      <c r="UF21" s="201"/>
      <c r="UG21" s="201"/>
      <c r="UH21" s="201"/>
      <c r="UI21" s="201"/>
      <c r="UJ21" s="201"/>
      <c r="UK21" s="201"/>
      <c r="UL21" s="201"/>
      <c r="UM21" s="201"/>
      <c r="UN21" s="201"/>
      <c r="UO21" s="201"/>
      <c r="UP21" s="201"/>
      <c r="UQ21" s="201"/>
      <c r="UR21" s="201"/>
      <c r="US21" s="201"/>
      <c r="UT21" s="201"/>
      <c r="UU21" s="201"/>
      <c r="UV21" s="201"/>
      <c r="UW21" s="201"/>
      <c r="UX21" s="201"/>
      <c r="UY21" s="201"/>
      <c r="UZ21" s="201"/>
      <c r="VA21" s="201"/>
      <c r="VB21" s="201"/>
      <c r="VC21" s="201"/>
      <c r="VD21" s="201"/>
      <c r="VE21" s="201"/>
      <c r="VF21" s="201"/>
      <c r="VG21" s="201"/>
      <c r="VH21" s="201"/>
      <c r="VI21" s="201"/>
      <c r="VJ21" s="201"/>
      <c r="VK21" s="201"/>
      <c r="VL21" s="201"/>
      <c r="VM21" s="201"/>
      <c r="VN21" s="201"/>
      <c r="VO21" s="201"/>
      <c r="VP21" s="201"/>
      <c r="VQ21" s="201"/>
      <c r="VR21" s="201"/>
      <c r="VS21" s="201"/>
      <c r="VT21" s="201"/>
      <c r="VU21" s="201"/>
      <c r="VV21" s="201"/>
      <c r="VW21" s="201"/>
      <c r="VX21" s="201"/>
      <c r="VY21" s="201"/>
      <c r="VZ21" s="201"/>
      <c r="WA21" s="201"/>
      <c r="WB21" s="201"/>
      <c r="WC21" s="201"/>
      <c r="WD21" s="201"/>
      <c r="WE21" s="201"/>
      <c r="WF21" s="201"/>
      <c r="WG21" s="201"/>
      <c r="WH21" s="201"/>
      <c r="WI21" s="201"/>
      <c r="WJ21" s="201"/>
      <c r="WK21" s="201"/>
      <c r="WL21" s="201"/>
      <c r="WM21" s="201"/>
      <c r="WN21" s="201"/>
      <c r="WO21" s="201"/>
      <c r="WP21" s="201"/>
      <c r="WQ21" s="201"/>
      <c r="WR21" s="201"/>
      <c r="WS21" s="201"/>
      <c r="WT21" s="201"/>
      <c r="WU21" s="201"/>
      <c r="WV21" s="201"/>
      <c r="WW21" s="201"/>
      <c r="WX21" s="201"/>
      <c r="WY21" s="201"/>
      <c r="WZ21" s="201"/>
      <c r="XA21" s="201"/>
      <c r="XB21" s="201"/>
      <c r="XC21" s="201"/>
      <c r="XD21" s="201"/>
      <c r="XE21" s="201"/>
      <c r="XF21" s="201"/>
      <c r="XG21" s="201"/>
      <c r="XH21" s="201"/>
      <c r="XI21" s="201"/>
      <c r="XJ21" s="201"/>
      <c r="XK21" s="201"/>
      <c r="XL21" s="201"/>
      <c r="XM21" s="201"/>
      <c r="XN21" s="201"/>
      <c r="XO21" s="201"/>
      <c r="XP21" s="201"/>
      <c r="XQ21" s="201"/>
      <c r="XR21" s="201"/>
      <c r="XS21" s="201"/>
      <c r="XT21" s="201"/>
      <c r="XU21" s="201"/>
      <c r="XV21" s="201"/>
      <c r="XW21" s="201"/>
      <c r="XX21" s="201"/>
      <c r="XY21" s="201"/>
      <c r="XZ21" s="201"/>
      <c r="YA21" s="201"/>
      <c r="YB21" s="201"/>
      <c r="YC21" s="201"/>
      <c r="YD21" s="201"/>
      <c r="YE21" s="201"/>
      <c r="YF21" s="201"/>
      <c r="YG21" s="201"/>
      <c r="YH21" s="201"/>
      <c r="YI21" s="201"/>
      <c r="YJ21" s="201"/>
      <c r="YK21" s="201"/>
      <c r="YL21" s="201"/>
      <c r="YM21" s="201"/>
      <c r="YN21" s="201"/>
      <c r="YO21" s="201"/>
      <c r="YP21" s="201"/>
      <c r="YQ21" s="201"/>
      <c r="YR21" s="201"/>
      <c r="YS21" s="201"/>
      <c r="YT21" s="201"/>
      <c r="YU21" s="201"/>
      <c r="YV21" s="201"/>
      <c r="YW21" s="201"/>
      <c r="YX21" s="201"/>
      <c r="YY21" s="201"/>
      <c r="YZ21" s="201"/>
      <c r="ZA21" s="201"/>
      <c r="ZB21" s="201"/>
      <c r="ZC21" s="201"/>
      <c r="ZD21" s="201"/>
      <c r="ZE21" s="201"/>
      <c r="ZF21" s="201"/>
      <c r="ZG21" s="201"/>
      <c r="ZH21" s="201"/>
      <c r="ZI21" s="201"/>
      <c r="ZJ21" s="201"/>
      <c r="ZK21" s="201"/>
      <c r="ZL21" s="201"/>
      <c r="ZM21" s="201"/>
      <c r="ZN21" s="201"/>
      <c r="ZO21" s="201"/>
      <c r="ZP21" s="201"/>
      <c r="ZQ21" s="201"/>
      <c r="ZR21" s="201"/>
      <c r="ZS21" s="201"/>
      <c r="ZT21" s="201"/>
      <c r="ZU21" s="201"/>
      <c r="ZV21" s="201"/>
      <c r="ZW21" s="201"/>
      <c r="ZX21" s="201"/>
      <c r="ZY21" s="201"/>
      <c r="ZZ21" s="201"/>
      <c r="AAA21" s="201"/>
    </row>
    <row r="22" spans="1:703" s="98" customFormat="1" ht="21" customHeight="1">
      <c r="A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c r="SC22" s="201"/>
      <c r="SD22" s="201"/>
      <c r="SE22" s="201"/>
      <c r="SF22" s="201"/>
      <c r="SG22" s="201"/>
      <c r="SH22" s="201"/>
      <c r="SI22" s="201"/>
      <c r="SJ22" s="201"/>
      <c r="SK22" s="201"/>
      <c r="SL22" s="201"/>
      <c r="SM22" s="201"/>
      <c r="SN22" s="201"/>
      <c r="SO22" s="201"/>
      <c r="SP22" s="201"/>
      <c r="SQ22" s="201"/>
      <c r="SR22" s="201"/>
      <c r="SS22" s="201"/>
      <c r="ST22" s="201"/>
      <c r="SU22" s="201"/>
      <c r="SV22" s="201"/>
      <c r="SW22" s="201"/>
      <c r="SX22" s="201"/>
      <c r="SY22" s="201"/>
      <c r="SZ22" s="201"/>
      <c r="TA22" s="201"/>
      <c r="TB22" s="201"/>
      <c r="TC22" s="201"/>
      <c r="TD22" s="201"/>
      <c r="TE22" s="201"/>
      <c r="TF22" s="201"/>
      <c r="TG22" s="201"/>
      <c r="TH22" s="201"/>
      <c r="TI22" s="201"/>
      <c r="TJ22" s="201"/>
      <c r="TK22" s="201"/>
      <c r="TL22" s="201"/>
      <c r="TM22" s="201"/>
      <c r="TN22" s="201"/>
      <c r="TO22" s="201"/>
      <c r="TP22" s="201"/>
      <c r="TQ22" s="201"/>
      <c r="TR22" s="201"/>
      <c r="TS22" s="201"/>
      <c r="TT22" s="201"/>
      <c r="TU22" s="201"/>
      <c r="TV22" s="201"/>
      <c r="TW22" s="201"/>
      <c r="TX22" s="201"/>
      <c r="TY22" s="201"/>
      <c r="TZ22" s="201"/>
      <c r="UA22" s="201"/>
      <c r="UB22" s="201"/>
      <c r="UC22" s="201"/>
      <c r="UD22" s="201"/>
      <c r="UE22" s="201"/>
      <c r="UF22" s="201"/>
      <c r="UG22" s="201"/>
      <c r="UH22" s="201"/>
      <c r="UI22" s="201"/>
      <c r="UJ22" s="201"/>
      <c r="UK22" s="201"/>
      <c r="UL22" s="201"/>
      <c r="UM22" s="201"/>
      <c r="UN22" s="201"/>
      <c r="UO22" s="201"/>
      <c r="UP22" s="201"/>
      <c r="UQ22" s="201"/>
      <c r="UR22" s="201"/>
      <c r="US22" s="201"/>
      <c r="UT22" s="201"/>
      <c r="UU22" s="201"/>
      <c r="UV22" s="201"/>
      <c r="UW22" s="201"/>
      <c r="UX22" s="201"/>
      <c r="UY22" s="201"/>
      <c r="UZ22" s="201"/>
      <c r="VA22" s="201"/>
      <c r="VB22" s="201"/>
      <c r="VC22" s="201"/>
      <c r="VD22" s="201"/>
      <c r="VE22" s="201"/>
      <c r="VF22" s="201"/>
      <c r="VG22" s="201"/>
      <c r="VH22" s="201"/>
      <c r="VI22" s="201"/>
      <c r="VJ22" s="201"/>
      <c r="VK22" s="201"/>
      <c r="VL22" s="201"/>
      <c r="VM22" s="201"/>
      <c r="VN22" s="201"/>
      <c r="VO22" s="201"/>
      <c r="VP22" s="201"/>
      <c r="VQ22" s="201"/>
      <c r="VR22" s="201"/>
      <c r="VS22" s="201"/>
      <c r="VT22" s="201"/>
      <c r="VU22" s="201"/>
      <c r="VV22" s="201"/>
      <c r="VW22" s="201"/>
      <c r="VX22" s="201"/>
      <c r="VY22" s="201"/>
      <c r="VZ22" s="201"/>
      <c r="WA22" s="201"/>
      <c r="WB22" s="201"/>
      <c r="WC22" s="201"/>
      <c r="WD22" s="201"/>
      <c r="WE22" s="201"/>
      <c r="WF22" s="201"/>
      <c r="WG22" s="201"/>
      <c r="WH22" s="201"/>
      <c r="WI22" s="201"/>
      <c r="WJ22" s="201"/>
      <c r="WK22" s="201"/>
      <c r="WL22" s="201"/>
      <c r="WM22" s="201"/>
      <c r="WN22" s="201"/>
      <c r="WO22" s="201"/>
      <c r="WP22" s="201"/>
      <c r="WQ22" s="201"/>
      <c r="WR22" s="201"/>
      <c r="WS22" s="201"/>
      <c r="WT22" s="201"/>
      <c r="WU22" s="201"/>
      <c r="WV22" s="201"/>
      <c r="WW22" s="201"/>
      <c r="WX22" s="201"/>
      <c r="WY22" s="201"/>
      <c r="WZ22" s="201"/>
      <c r="XA22" s="201"/>
      <c r="XB22" s="201"/>
      <c r="XC22" s="201"/>
      <c r="XD22" s="201"/>
      <c r="XE22" s="201"/>
      <c r="XF22" s="201"/>
      <c r="XG22" s="201"/>
      <c r="XH22" s="201"/>
      <c r="XI22" s="201"/>
      <c r="XJ22" s="201"/>
      <c r="XK22" s="201"/>
      <c r="XL22" s="201"/>
      <c r="XM22" s="201"/>
      <c r="XN22" s="201"/>
      <c r="XO22" s="201"/>
      <c r="XP22" s="201"/>
      <c r="XQ22" s="201"/>
      <c r="XR22" s="201"/>
      <c r="XS22" s="201"/>
      <c r="XT22" s="201"/>
      <c r="XU22" s="201"/>
      <c r="XV22" s="201"/>
      <c r="XW22" s="201"/>
      <c r="XX22" s="201"/>
      <c r="XY22" s="201"/>
      <c r="XZ22" s="201"/>
      <c r="YA22" s="201"/>
      <c r="YB22" s="201"/>
      <c r="YC22" s="201"/>
      <c r="YD22" s="201"/>
      <c r="YE22" s="201"/>
      <c r="YF22" s="201"/>
      <c r="YG22" s="201"/>
      <c r="YH22" s="201"/>
      <c r="YI22" s="201"/>
      <c r="YJ22" s="201"/>
      <c r="YK22" s="201"/>
      <c r="YL22" s="201"/>
      <c r="YM22" s="201"/>
      <c r="YN22" s="201"/>
      <c r="YO22" s="201"/>
      <c r="YP22" s="201"/>
      <c r="YQ22" s="201"/>
      <c r="YR22" s="201"/>
      <c r="YS22" s="201"/>
      <c r="YT22" s="201"/>
      <c r="YU22" s="201"/>
      <c r="YV22" s="201"/>
      <c r="YW22" s="201"/>
      <c r="YX22" s="201"/>
      <c r="YY22" s="201"/>
      <c r="YZ22" s="201"/>
      <c r="ZA22" s="201"/>
      <c r="ZB22" s="201"/>
      <c r="ZC22" s="201"/>
      <c r="ZD22" s="201"/>
      <c r="ZE22" s="201"/>
      <c r="ZF22" s="201"/>
      <c r="ZG22" s="201"/>
      <c r="ZH22" s="201"/>
      <c r="ZI22" s="201"/>
      <c r="ZJ22" s="201"/>
      <c r="ZK22" s="201"/>
      <c r="ZL22" s="201"/>
      <c r="ZM22" s="201"/>
      <c r="ZN22" s="201"/>
      <c r="ZO22" s="201"/>
      <c r="ZP22" s="201"/>
      <c r="ZQ22" s="201"/>
      <c r="ZR22" s="201"/>
      <c r="ZS22" s="201"/>
      <c r="ZT22" s="201"/>
      <c r="ZU22" s="201"/>
      <c r="ZV22" s="201"/>
      <c r="ZW22" s="201"/>
      <c r="ZX22" s="201"/>
      <c r="ZY22" s="201"/>
      <c r="ZZ22" s="201"/>
      <c r="AAA22" s="201"/>
    </row>
    <row r="23" spans="1:703" s="98" customFormat="1" ht="21" customHeight="1">
      <c r="A23" s="201"/>
      <c r="C23" s="972" t="s">
        <v>160</v>
      </c>
      <c r="D23" s="972"/>
      <c r="E23" s="972"/>
      <c r="F23" s="972"/>
      <c r="G23" s="1080" t="str">
        <f>基本情報!$E$18</f>
        <v>2XaXXXXXXXXX</v>
      </c>
      <c r="H23" s="1080"/>
      <c r="I23" s="1080"/>
      <c r="J23" s="1080"/>
      <c r="K23" s="411"/>
      <c r="L23" s="411"/>
      <c r="M23" s="411"/>
      <c r="N23" s="411"/>
      <c r="O23" s="411"/>
      <c r="P23" s="411"/>
      <c r="Q23" s="411"/>
      <c r="R23" s="41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c r="SC23" s="201"/>
      <c r="SD23" s="201"/>
      <c r="SE23" s="201"/>
      <c r="SF23" s="201"/>
      <c r="SG23" s="201"/>
      <c r="SH23" s="201"/>
      <c r="SI23" s="201"/>
      <c r="SJ23" s="201"/>
      <c r="SK23" s="201"/>
      <c r="SL23" s="201"/>
      <c r="SM23" s="201"/>
      <c r="SN23" s="201"/>
      <c r="SO23" s="201"/>
      <c r="SP23" s="201"/>
      <c r="SQ23" s="201"/>
      <c r="SR23" s="201"/>
      <c r="SS23" s="201"/>
      <c r="ST23" s="201"/>
      <c r="SU23" s="201"/>
      <c r="SV23" s="201"/>
      <c r="SW23" s="201"/>
      <c r="SX23" s="201"/>
      <c r="SY23" s="201"/>
      <c r="SZ23" s="201"/>
      <c r="TA23" s="201"/>
      <c r="TB23" s="201"/>
      <c r="TC23" s="201"/>
      <c r="TD23" s="201"/>
      <c r="TE23" s="201"/>
      <c r="TF23" s="201"/>
      <c r="TG23" s="201"/>
      <c r="TH23" s="201"/>
      <c r="TI23" s="201"/>
      <c r="TJ23" s="201"/>
      <c r="TK23" s="201"/>
      <c r="TL23" s="201"/>
      <c r="TM23" s="201"/>
      <c r="TN23" s="201"/>
      <c r="TO23" s="201"/>
      <c r="TP23" s="201"/>
      <c r="TQ23" s="201"/>
      <c r="TR23" s="201"/>
      <c r="TS23" s="201"/>
      <c r="TT23" s="201"/>
      <c r="TU23" s="201"/>
      <c r="TV23" s="201"/>
      <c r="TW23" s="201"/>
      <c r="TX23" s="201"/>
      <c r="TY23" s="201"/>
      <c r="TZ23" s="201"/>
      <c r="UA23" s="201"/>
      <c r="UB23" s="201"/>
      <c r="UC23" s="201"/>
      <c r="UD23" s="201"/>
      <c r="UE23" s="201"/>
      <c r="UF23" s="201"/>
      <c r="UG23" s="201"/>
      <c r="UH23" s="201"/>
      <c r="UI23" s="201"/>
      <c r="UJ23" s="201"/>
      <c r="UK23" s="201"/>
      <c r="UL23" s="201"/>
      <c r="UM23" s="201"/>
      <c r="UN23" s="201"/>
      <c r="UO23" s="201"/>
      <c r="UP23" s="201"/>
      <c r="UQ23" s="201"/>
      <c r="UR23" s="201"/>
      <c r="US23" s="201"/>
      <c r="UT23" s="201"/>
      <c r="UU23" s="201"/>
      <c r="UV23" s="201"/>
      <c r="UW23" s="201"/>
      <c r="UX23" s="201"/>
      <c r="UY23" s="201"/>
      <c r="UZ23" s="201"/>
      <c r="VA23" s="201"/>
      <c r="VB23" s="201"/>
      <c r="VC23" s="201"/>
      <c r="VD23" s="201"/>
      <c r="VE23" s="201"/>
      <c r="VF23" s="201"/>
      <c r="VG23" s="201"/>
      <c r="VH23" s="201"/>
      <c r="VI23" s="201"/>
      <c r="VJ23" s="201"/>
      <c r="VK23" s="201"/>
      <c r="VL23" s="201"/>
      <c r="VM23" s="201"/>
      <c r="VN23" s="201"/>
      <c r="VO23" s="201"/>
      <c r="VP23" s="201"/>
      <c r="VQ23" s="201"/>
      <c r="VR23" s="201"/>
      <c r="VS23" s="201"/>
      <c r="VT23" s="201"/>
      <c r="VU23" s="201"/>
      <c r="VV23" s="201"/>
      <c r="VW23" s="201"/>
      <c r="VX23" s="201"/>
      <c r="VY23" s="201"/>
      <c r="VZ23" s="201"/>
      <c r="WA23" s="201"/>
      <c r="WB23" s="201"/>
      <c r="WC23" s="201"/>
      <c r="WD23" s="201"/>
      <c r="WE23" s="201"/>
      <c r="WF23" s="201"/>
      <c r="WG23" s="201"/>
      <c r="WH23" s="201"/>
      <c r="WI23" s="201"/>
      <c r="WJ23" s="201"/>
      <c r="WK23" s="201"/>
      <c r="WL23" s="201"/>
      <c r="WM23" s="201"/>
      <c r="WN23" s="201"/>
      <c r="WO23" s="201"/>
      <c r="WP23" s="201"/>
      <c r="WQ23" s="201"/>
      <c r="WR23" s="201"/>
      <c r="WS23" s="201"/>
      <c r="WT23" s="201"/>
      <c r="WU23" s="201"/>
      <c r="WV23" s="201"/>
      <c r="WW23" s="201"/>
      <c r="WX23" s="201"/>
      <c r="WY23" s="201"/>
      <c r="WZ23" s="201"/>
      <c r="XA23" s="201"/>
      <c r="XB23" s="201"/>
      <c r="XC23" s="201"/>
      <c r="XD23" s="201"/>
      <c r="XE23" s="201"/>
      <c r="XF23" s="201"/>
      <c r="XG23" s="201"/>
      <c r="XH23" s="201"/>
      <c r="XI23" s="201"/>
      <c r="XJ23" s="201"/>
      <c r="XK23" s="201"/>
      <c r="XL23" s="201"/>
      <c r="XM23" s="201"/>
      <c r="XN23" s="201"/>
      <c r="XO23" s="201"/>
      <c r="XP23" s="201"/>
      <c r="XQ23" s="201"/>
      <c r="XR23" s="201"/>
      <c r="XS23" s="201"/>
      <c r="XT23" s="201"/>
      <c r="XU23" s="201"/>
      <c r="XV23" s="201"/>
      <c r="XW23" s="201"/>
      <c r="XX23" s="201"/>
      <c r="XY23" s="201"/>
      <c r="XZ23" s="201"/>
      <c r="YA23" s="201"/>
      <c r="YB23" s="201"/>
      <c r="YC23" s="201"/>
      <c r="YD23" s="201"/>
      <c r="YE23" s="201"/>
      <c r="YF23" s="201"/>
      <c r="YG23" s="201"/>
      <c r="YH23" s="201"/>
      <c r="YI23" s="201"/>
      <c r="YJ23" s="201"/>
      <c r="YK23" s="201"/>
      <c r="YL23" s="201"/>
      <c r="YM23" s="201"/>
      <c r="YN23" s="201"/>
      <c r="YO23" s="201"/>
      <c r="YP23" s="201"/>
      <c r="YQ23" s="201"/>
      <c r="YR23" s="201"/>
      <c r="YS23" s="201"/>
      <c r="YT23" s="201"/>
      <c r="YU23" s="201"/>
      <c r="YV23" s="201"/>
      <c r="YW23" s="201"/>
      <c r="YX23" s="201"/>
      <c r="YY23" s="201"/>
      <c r="YZ23" s="201"/>
      <c r="ZA23" s="201"/>
      <c r="ZB23" s="201"/>
      <c r="ZC23" s="201"/>
      <c r="ZD23" s="201"/>
      <c r="ZE23" s="201"/>
      <c r="ZF23" s="201"/>
      <c r="ZG23" s="201"/>
      <c r="ZH23" s="201"/>
      <c r="ZI23" s="201"/>
      <c r="ZJ23" s="201"/>
      <c r="ZK23" s="201"/>
      <c r="ZL23" s="201"/>
      <c r="ZM23" s="201"/>
      <c r="ZN23" s="201"/>
      <c r="ZO23" s="201"/>
      <c r="ZP23" s="201"/>
      <c r="ZQ23" s="201"/>
      <c r="ZR23" s="201"/>
      <c r="ZS23" s="201"/>
      <c r="ZT23" s="201"/>
      <c r="ZU23" s="201"/>
      <c r="ZV23" s="201"/>
      <c r="ZW23" s="201"/>
      <c r="ZX23" s="201"/>
      <c r="ZY23" s="201"/>
      <c r="ZZ23" s="201"/>
      <c r="AAA23" s="201"/>
    </row>
    <row r="24" spans="1:703" s="98" customFormat="1" ht="21" customHeight="1">
      <c r="A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c r="SC24" s="201"/>
      <c r="SD24" s="201"/>
      <c r="SE24" s="201"/>
      <c r="SF24" s="201"/>
      <c r="SG24" s="201"/>
      <c r="SH24" s="201"/>
      <c r="SI24" s="201"/>
      <c r="SJ24" s="201"/>
      <c r="SK24" s="201"/>
      <c r="SL24" s="201"/>
      <c r="SM24" s="201"/>
      <c r="SN24" s="201"/>
      <c r="SO24" s="201"/>
      <c r="SP24" s="201"/>
      <c r="SQ24" s="201"/>
      <c r="SR24" s="201"/>
      <c r="SS24" s="201"/>
      <c r="ST24" s="201"/>
      <c r="SU24" s="201"/>
      <c r="SV24" s="201"/>
      <c r="SW24" s="201"/>
      <c r="SX24" s="201"/>
      <c r="SY24" s="201"/>
      <c r="SZ24" s="201"/>
      <c r="TA24" s="201"/>
      <c r="TB24" s="201"/>
      <c r="TC24" s="201"/>
      <c r="TD24" s="201"/>
      <c r="TE24" s="201"/>
      <c r="TF24" s="201"/>
      <c r="TG24" s="201"/>
      <c r="TH24" s="201"/>
      <c r="TI24" s="201"/>
      <c r="TJ24" s="201"/>
      <c r="TK24" s="201"/>
      <c r="TL24" s="201"/>
      <c r="TM24" s="201"/>
      <c r="TN24" s="201"/>
      <c r="TO24" s="201"/>
      <c r="TP24" s="201"/>
      <c r="TQ24" s="201"/>
      <c r="TR24" s="201"/>
      <c r="TS24" s="201"/>
      <c r="TT24" s="201"/>
      <c r="TU24" s="201"/>
      <c r="TV24" s="201"/>
      <c r="TW24" s="201"/>
      <c r="TX24" s="201"/>
      <c r="TY24" s="201"/>
      <c r="TZ24" s="201"/>
      <c r="UA24" s="201"/>
      <c r="UB24" s="201"/>
      <c r="UC24" s="201"/>
      <c r="UD24" s="201"/>
      <c r="UE24" s="201"/>
      <c r="UF24" s="201"/>
      <c r="UG24" s="201"/>
      <c r="UH24" s="201"/>
      <c r="UI24" s="201"/>
      <c r="UJ24" s="201"/>
      <c r="UK24" s="201"/>
      <c r="UL24" s="201"/>
      <c r="UM24" s="201"/>
      <c r="UN24" s="201"/>
      <c r="UO24" s="201"/>
      <c r="UP24" s="201"/>
      <c r="UQ24" s="201"/>
      <c r="UR24" s="201"/>
      <c r="US24" s="201"/>
      <c r="UT24" s="201"/>
      <c r="UU24" s="201"/>
      <c r="UV24" s="201"/>
      <c r="UW24" s="201"/>
      <c r="UX24" s="201"/>
      <c r="UY24" s="201"/>
      <c r="UZ24" s="201"/>
      <c r="VA24" s="201"/>
      <c r="VB24" s="201"/>
      <c r="VC24" s="201"/>
      <c r="VD24" s="201"/>
      <c r="VE24" s="201"/>
      <c r="VF24" s="201"/>
      <c r="VG24" s="201"/>
      <c r="VH24" s="201"/>
      <c r="VI24" s="201"/>
      <c r="VJ24" s="201"/>
      <c r="VK24" s="201"/>
      <c r="VL24" s="201"/>
      <c r="VM24" s="201"/>
      <c r="VN24" s="201"/>
      <c r="VO24" s="201"/>
      <c r="VP24" s="201"/>
      <c r="VQ24" s="201"/>
      <c r="VR24" s="201"/>
      <c r="VS24" s="201"/>
      <c r="VT24" s="201"/>
      <c r="VU24" s="201"/>
      <c r="VV24" s="201"/>
      <c r="VW24" s="201"/>
      <c r="VX24" s="201"/>
      <c r="VY24" s="201"/>
      <c r="VZ24" s="201"/>
      <c r="WA24" s="201"/>
      <c r="WB24" s="201"/>
      <c r="WC24" s="201"/>
      <c r="WD24" s="201"/>
      <c r="WE24" s="201"/>
      <c r="WF24" s="201"/>
      <c r="WG24" s="201"/>
      <c r="WH24" s="201"/>
      <c r="WI24" s="201"/>
      <c r="WJ24" s="201"/>
      <c r="WK24" s="201"/>
      <c r="WL24" s="201"/>
      <c r="WM24" s="201"/>
      <c r="WN24" s="201"/>
      <c r="WO24" s="201"/>
      <c r="WP24" s="201"/>
      <c r="WQ24" s="201"/>
      <c r="WR24" s="201"/>
      <c r="WS24" s="201"/>
      <c r="WT24" s="201"/>
      <c r="WU24" s="201"/>
      <c r="WV24" s="201"/>
      <c r="WW24" s="201"/>
      <c r="WX24" s="201"/>
      <c r="WY24" s="201"/>
      <c r="WZ24" s="201"/>
      <c r="XA24" s="201"/>
      <c r="XB24" s="201"/>
      <c r="XC24" s="201"/>
      <c r="XD24" s="201"/>
      <c r="XE24" s="201"/>
      <c r="XF24" s="201"/>
      <c r="XG24" s="201"/>
      <c r="XH24" s="201"/>
      <c r="XI24" s="201"/>
      <c r="XJ24" s="201"/>
      <c r="XK24" s="201"/>
      <c r="XL24" s="201"/>
      <c r="XM24" s="201"/>
      <c r="XN24" s="201"/>
      <c r="XO24" s="201"/>
      <c r="XP24" s="201"/>
      <c r="XQ24" s="201"/>
      <c r="XR24" s="201"/>
      <c r="XS24" s="201"/>
      <c r="XT24" s="201"/>
      <c r="XU24" s="201"/>
      <c r="XV24" s="201"/>
      <c r="XW24" s="201"/>
      <c r="XX24" s="201"/>
      <c r="XY24" s="201"/>
      <c r="XZ24" s="201"/>
      <c r="YA24" s="201"/>
      <c r="YB24" s="201"/>
      <c r="YC24" s="201"/>
      <c r="YD24" s="201"/>
      <c r="YE24" s="201"/>
      <c r="YF24" s="201"/>
      <c r="YG24" s="201"/>
      <c r="YH24" s="201"/>
      <c r="YI24" s="201"/>
      <c r="YJ24" s="201"/>
      <c r="YK24" s="201"/>
      <c r="YL24" s="201"/>
      <c r="YM24" s="201"/>
      <c r="YN24" s="201"/>
      <c r="YO24" s="201"/>
      <c r="YP24" s="201"/>
      <c r="YQ24" s="201"/>
      <c r="YR24" s="201"/>
      <c r="YS24" s="201"/>
      <c r="YT24" s="201"/>
      <c r="YU24" s="201"/>
      <c r="YV24" s="201"/>
      <c r="YW24" s="201"/>
      <c r="YX24" s="201"/>
      <c r="YY24" s="201"/>
      <c r="YZ24" s="201"/>
      <c r="ZA24" s="201"/>
      <c r="ZB24" s="201"/>
      <c r="ZC24" s="201"/>
      <c r="ZD24" s="201"/>
      <c r="ZE24" s="201"/>
      <c r="ZF24" s="201"/>
      <c r="ZG24" s="201"/>
      <c r="ZH24" s="201"/>
      <c r="ZI24" s="201"/>
      <c r="ZJ24" s="201"/>
      <c r="ZK24" s="201"/>
      <c r="ZL24" s="201"/>
      <c r="ZM24" s="201"/>
      <c r="ZN24" s="201"/>
      <c r="ZO24" s="201"/>
      <c r="ZP24" s="201"/>
      <c r="ZQ24" s="201"/>
      <c r="ZR24" s="201"/>
      <c r="ZS24" s="201"/>
      <c r="ZT24" s="201"/>
      <c r="ZU24" s="201"/>
      <c r="ZV24" s="201"/>
      <c r="ZW24" s="201"/>
      <c r="ZX24" s="201"/>
      <c r="ZY24" s="201"/>
      <c r="ZZ24" s="201"/>
      <c r="AAA24" s="201"/>
    </row>
    <row r="25" spans="1:703" s="98" customFormat="1" ht="21" customHeight="1">
      <c r="A25" s="201"/>
      <c r="C25" s="972" t="s">
        <v>451</v>
      </c>
      <c r="D25" s="972"/>
      <c r="E25" s="972"/>
      <c r="F25" s="972"/>
      <c r="G25" s="1082" t="str">
        <f>基本情報!$E$20</f>
        <v>202X年度●●研修「●●●」研修業務委託契約</v>
      </c>
      <c r="H25" s="1082"/>
      <c r="I25" s="1082"/>
      <c r="J25" s="1082"/>
      <c r="K25" s="1082"/>
      <c r="L25" s="1082"/>
      <c r="M25" s="1082"/>
      <c r="N25" s="1082"/>
      <c r="O25" s="1082"/>
      <c r="P25" s="1082"/>
      <c r="Q25" s="1082"/>
      <c r="R25" s="1082"/>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c r="KQ25" s="201"/>
      <c r="KR25" s="201"/>
      <c r="KS25" s="201"/>
      <c r="KT25" s="201"/>
      <c r="KU25" s="201"/>
      <c r="KV25" s="201"/>
      <c r="KW25" s="201"/>
      <c r="KX25" s="201"/>
      <c r="KY25" s="201"/>
      <c r="KZ25" s="201"/>
      <c r="LA25" s="201"/>
      <c r="LB25" s="201"/>
      <c r="LC25" s="201"/>
      <c r="LD25" s="201"/>
      <c r="LE25" s="201"/>
      <c r="LF25" s="201"/>
      <c r="LG25" s="201"/>
      <c r="LH25" s="201"/>
      <c r="LI25" s="201"/>
      <c r="LJ25" s="201"/>
      <c r="LK25" s="201"/>
      <c r="LL25" s="201"/>
      <c r="LM25" s="201"/>
      <c r="LN25" s="201"/>
      <c r="LO25" s="201"/>
      <c r="LP25" s="201"/>
      <c r="LQ25" s="201"/>
      <c r="LR25" s="201"/>
      <c r="LS25" s="201"/>
      <c r="LT25" s="201"/>
      <c r="LU25" s="201"/>
      <c r="LV25" s="201"/>
      <c r="LW25" s="201"/>
      <c r="LX25" s="201"/>
      <c r="LY25" s="201"/>
      <c r="LZ25" s="201"/>
      <c r="MA25" s="201"/>
      <c r="MB25" s="201"/>
      <c r="MC25" s="201"/>
      <c r="MD25" s="201"/>
      <c r="ME25" s="201"/>
      <c r="MF25" s="201"/>
      <c r="MG25" s="201"/>
      <c r="MH25" s="201"/>
      <c r="MI25" s="201"/>
      <c r="MJ25" s="201"/>
      <c r="MK25" s="201"/>
      <c r="ML25" s="201"/>
      <c r="MM25" s="201"/>
      <c r="MN25" s="201"/>
      <c r="MO25" s="201"/>
      <c r="MP25" s="201"/>
      <c r="MQ25" s="201"/>
      <c r="MR25" s="201"/>
      <c r="MS25" s="201"/>
      <c r="MT25" s="201"/>
      <c r="MU25" s="201"/>
      <c r="MV25" s="201"/>
      <c r="MW25" s="201"/>
      <c r="MX25" s="201"/>
      <c r="MY25" s="201"/>
      <c r="MZ25" s="201"/>
      <c r="NA25" s="201"/>
      <c r="NB25" s="201"/>
      <c r="NC25" s="201"/>
      <c r="ND25" s="201"/>
      <c r="NE25" s="201"/>
      <c r="NF25" s="201"/>
      <c r="NG25" s="201"/>
      <c r="NH25" s="201"/>
      <c r="NI25" s="201"/>
      <c r="NJ25" s="201"/>
      <c r="NK25" s="201"/>
      <c r="NL25" s="201"/>
      <c r="NM25" s="201"/>
      <c r="NN25" s="201"/>
      <c r="NO25" s="201"/>
      <c r="NP25" s="201"/>
      <c r="NQ25" s="201"/>
      <c r="NR25" s="201"/>
      <c r="NS25" s="201"/>
      <c r="NT25" s="201"/>
      <c r="NU25" s="201"/>
      <c r="NV25" s="201"/>
      <c r="NW25" s="201"/>
      <c r="NX25" s="201"/>
      <c r="NY25" s="201"/>
      <c r="NZ25" s="201"/>
      <c r="OA25" s="201"/>
      <c r="OB25" s="201"/>
      <c r="OC25" s="201"/>
      <c r="OD25" s="201"/>
      <c r="OE25" s="201"/>
      <c r="OF25" s="201"/>
      <c r="OG25" s="201"/>
      <c r="OH25" s="201"/>
      <c r="OI25" s="201"/>
      <c r="OJ25" s="201"/>
      <c r="OK25" s="201"/>
      <c r="OL25" s="201"/>
      <c r="OM25" s="201"/>
      <c r="ON25" s="201"/>
      <c r="OO25" s="201"/>
      <c r="OP25" s="201"/>
      <c r="OQ25" s="201"/>
      <c r="OR25" s="201"/>
      <c r="OS25" s="201"/>
      <c r="OT25" s="201"/>
      <c r="OU25" s="201"/>
      <c r="OV25" s="201"/>
      <c r="OW25" s="201"/>
      <c r="OX25" s="201"/>
      <c r="OY25" s="201"/>
      <c r="OZ25" s="201"/>
      <c r="PA25" s="201"/>
      <c r="PB25" s="201"/>
      <c r="PC25" s="201"/>
      <c r="PD25" s="201"/>
      <c r="PE25" s="201"/>
      <c r="PF25" s="201"/>
      <c r="PG25" s="201"/>
      <c r="PH25" s="201"/>
      <c r="PI25" s="201"/>
      <c r="PJ25" s="201"/>
      <c r="PK25" s="201"/>
      <c r="PL25" s="201"/>
      <c r="PM25" s="201"/>
      <c r="PN25" s="201"/>
      <c r="PO25" s="201"/>
      <c r="PP25" s="201"/>
      <c r="PQ25" s="201"/>
      <c r="PR25" s="201"/>
      <c r="PS25" s="201"/>
      <c r="PT25" s="201"/>
      <c r="PU25" s="201"/>
      <c r="PV25" s="201"/>
      <c r="PW25" s="201"/>
      <c r="PX25" s="201"/>
      <c r="PY25" s="201"/>
      <c r="PZ25" s="201"/>
      <c r="QA25" s="201"/>
      <c r="QB25" s="201"/>
      <c r="QC25" s="201"/>
      <c r="QD25" s="201"/>
      <c r="QE25" s="201"/>
      <c r="QF25" s="201"/>
      <c r="QG25" s="201"/>
      <c r="QH25" s="201"/>
      <c r="QI25" s="201"/>
      <c r="QJ25" s="201"/>
      <c r="QK25" s="201"/>
      <c r="QL25" s="201"/>
      <c r="QM25" s="201"/>
      <c r="QN25" s="201"/>
      <c r="QO25" s="201"/>
      <c r="QP25" s="201"/>
      <c r="QQ25" s="201"/>
      <c r="QR25" s="201"/>
      <c r="QS25" s="201"/>
      <c r="QT25" s="201"/>
      <c r="QU25" s="201"/>
      <c r="QV25" s="201"/>
      <c r="QW25" s="201"/>
      <c r="QX25" s="201"/>
      <c r="QY25" s="201"/>
      <c r="QZ25" s="201"/>
      <c r="RA25" s="201"/>
      <c r="RB25" s="201"/>
      <c r="RC25" s="201"/>
      <c r="RD25" s="201"/>
      <c r="RE25" s="201"/>
      <c r="RF25" s="201"/>
      <c r="RG25" s="201"/>
      <c r="RH25" s="201"/>
      <c r="RI25" s="201"/>
      <c r="RJ25" s="201"/>
      <c r="RK25" s="201"/>
      <c r="RL25" s="201"/>
      <c r="RM25" s="201"/>
      <c r="RN25" s="201"/>
      <c r="RO25" s="201"/>
      <c r="RP25" s="201"/>
      <c r="RQ25" s="201"/>
      <c r="RR25" s="201"/>
      <c r="RS25" s="201"/>
      <c r="RT25" s="201"/>
      <c r="RU25" s="201"/>
      <c r="RV25" s="201"/>
      <c r="RW25" s="201"/>
      <c r="RX25" s="201"/>
      <c r="RY25" s="201"/>
      <c r="RZ25" s="201"/>
      <c r="SA25" s="201"/>
      <c r="SB25" s="201"/>
      <c r="SC25" s="201"/>
      <c r="SD25" s="201"/>
      <c r="SE25" s="201"/>
      <c r="SF25" s="201"/>
      <c r="SG25" s="201"/>
      <c r="SH25" s="201"/>
      <c r="SI25" s="201"/>
      <c r="SJ25" s="201"/>
      <c r="SK25" s="201"/>
      <c r="SL25" s="201"/>
      <c r="SM25" s="201"/>
      <c r="SN25" s="201"/>
      <c r="SO25" s="201"/>
      <c r="SP25" s="201"/>
      <c r="SQ25" s="201"/>
      <c r="SR25" s="201"/>
      <c r="SS25" s="201"/>
      <c r="ST25" s="201"/>
      <c r="SU25" s="201"/>
      <c r="SV25" s="201"/>
      <c r="SW25" s="201"/>
      <c r="SX25" s="201"/>
      <c r="SY25" s="201"/>
      <c r="SZ25" s="201"/>
      <c r="TA25" s="201"/>
      <c r="TB25" s="201"/>
      <c r="TC25" s="201"/>
      <c r="TD25" s="201"/>
      <c r="TE25" s="201"/>
      <c r="TF25" s="201"/>
      <c r="TG25" s="201"/>
      <c r="TH25" s="201"/>
      <c r="TI25" s="201"/>
      <c r="TJ25" s="201"/>
      <c r="TK25" s="201"/>
      <c r="TL25" s="201"/>
      <c r="TM25" s="201"/>
      <c r="TN25" s="201"/>
      <c r="TO25" s="201"/>
      <c r="TP25" s="201"/>
      <c r="TQ25" s="201"/>
      <c r="TR25" s="201"/>
      <c r="TS25" s="201"/>
      <c r="TT25" s="201"/>
      <c r="TU25" s="201"/>
      <c r="TV25" s="201"/>
      <c r="TW25" s="201"/>
      <c r="TX25" s="201"/>
      <c r="TY25" s="201"/>
      <c r="TZ25" s="201"/>
      <c r="UA25" s="201"/>
      <c r="UB25" s="201"/>
      <c r="UC25" s="201"/>
      <c r="UD25" s="201"/>
      <c r="UE25" s="201"/>
      <c r="UF25" s="201"/>
      <c r="UG25" s="201"/>
      <c r="UH25" s="201"/>
      <c r="UI25" s="201"/>
      <c r="UJ25" s="201"/>
      <c r="UK25" s="201"/>
      <c r="UL25" s="201"/>
      <c r="UM25" s="201"/>
      <c r="UN25" s="201"/>
      <c r="UO25" s="201"/>
      <c r="UP25" s="201"/>
      <c r="UQ25" s="201"/>
      <c r="UR25" s="201"/>
      <c r="US25" s="201"/>
      <c r="UT25" s="201"/>
      <c r="UU25" s="201"/>
      <c r="UV25" s="201"/>
      <c r="UW25" s="201"/>
      <c r="UX25" s="201"/>
      <c r="UY25" s="201"/>
      <c r="UZ25" s="201"/>
      <c r="VA25" s="201"/>
      <c r="VB25" s="201"/>
      <c r="VC25" s="201"/>
      <c r="VD25" s="201"/>
      <c r="VE25" s="201"/>
      <c r="VF25" s="201"/>
      <c r="VG25" s="201"/>
      <c r="VH25" s="201"/>
      <c r="VI25" s="201"/>
      <c r="VJ25" s="201"/>
      <c r="VK25" s="201"/>
      <c r="VL25" s="201"/>
      <c r="VM25" s="201"/>
      <c r="VN25" s="201"/>
      <c r="VO25" s="201"/>
      <c r="VP25" s="201"/>
      <c r="VQ25" s="201"/>
      <c r="VR25" s="201"/>
      <c r="VS25" s="201"/>
      <c r="VT25" s="201"/>
      <c r="VU25" s="201"/>
      <c r="VV25" s="201"/>
      <c r="VW25" s="201"/>
      <c r="VX25" s="201"/>
      <c r="VY25" s="201"/>
      <c r="VZ25" s="201"/>
      <c r="WA25" s="201"/>
      <c r="WB25" s="201"/>
      <c r="WC25" s="201"/>
      <c r="WD25" s="201"/>
      <c r="WE25" s="201"/>
      <c r="WF25" s="201"/>
      <c r="WG25" s="201"/>
      <c r="WH25" s="201"/>
      <c r="WI25" s="201"/>
      <c r="WJ25" s="201"/>
      <c r="WK25" s="201"/>
      <c r="WL25" s="201"/>
      <c r="WM25" s="201"/>
      <c r="WN25" s="201"/>
      <c r="WO25" s="201"/>
      <c r="WP25" s="201"/>
      <c r="WQ25" s="201"/>
      <c r="WR25" s="201"/>
      <c r="WS25" s="201"/>
      <c r="WT25" s="201"/>
      <c r="WU25" s="201"/>
      <c r="WV25" s="201"/>
      <c r="WW25" s="201"/>
      <c r="WX25" s="201"/>
      <c r="WY25" s="201"/>
      <c r="WZ25" s="201"/>
      <c r="XA25" s="201"/>
      <c r="XB25" s="201"/>
      <c r="XC25" s="201"/>
      <c r="XD25" s="201"/>
      <c r="XE25" s="201"/>
      <c r="XF25" s="201"/>
      <c r="XG25" s="201"/>
      <c r="XH25" s="201"/>
      <c r="XI25" s="201"/>
      <c r="XJ25" s="201"/>
      <c r="XK25" s="201"/>
      <c r="XL25" s="201"/>
      <c r="XM25" s="201"/>
      <c r="XN25" s="201"/>
      <c r="XO25" s="201"/>
      <c r="XP25" s="201"/>
      <c r="XQ25" s="201"/>
      <c r="XR25" s="201"/>
      <c r="XS25" s="201"/>
      <c r="XT25" s="201"/>
      <c r="XU25" s="201"/>
      <c r="XV25" s="201"/>
      <c r="XW25" s="201"/>
      <c r="XX25" s="201"/>
      <c r="XY25" s="201"/>
      <c r="XZ25" s="201"/>
      <c r="YA25" s="201"/>
      <c r="YB25" s="201"/>
      <c r="YC25" s="201"/>
      <c r="YD25" s="201"/>
      <c r="YE25" s="201"/>
      <c r="YF25" s="201"/>
      <c r="YG25" s="201"/>
      <c r="YH25" s="201"/>
      <c r="YI25" s="201"/>
      <c r="YJ25" s="201"/>
      <c r="YK25" s="201"/>
      <c r="YL25" s="201"/>
      <c r="YM25" s="201"/>
      <c r="YN25" s="201"/>
      <c r="YO25" s="201"/>
      <c r="YP25" s="201"/>
      <c r="YQ25" s="201"/>
      <c r="YR25" s="201"/>
      <c r="YS25" s="201"/>
      <c r="YT25" s="201"/>
      <c r="YU25" s="201"/>
      <c r="YV25" s="201"/>
      <c r="YW25" s="201"/>
      <c r="YX25" s="201"/>
      <c r="YY25" s="201"/>
      <c r="YZ25" s="201"/>
      <c r="ZA25" s="201"/>
      <c r="ZB25" s="201"/>
      <c r="ZC25" s="201"/>
      <c r="ZD25" s="201"/>
      <c r="ZE25" s="201"/>
      <c r="ZF25" s="201"/>
      <c r="ZG25" s="201"/>
      <c r="ZH25" s="201"/>
      <c r="ZI25" s="201"/>
      <c r="ZJ25" s="201"/>
      <c r="ZK25" s="201"/>
      <c r="ZL25" s="201"/>
      <c r="ZM25" s="201"/>
      <c r="ZN25" s="201"/>
      <c r="ZO25" s="201"/>
      <c r="ZP25" s="201"/>
      <c r="ZQ25" s="201"/>
      <c r="ZR25" s="201"/>
      <c r="ZS25" s="201"/>
      <c r="ZT25" s="201"/>
      <c r="ZU25" s="201"/>
      <c r="ZV25" s="201"/>
      <c r="ZW25" s="201"/>
      <c r="ZX25" s="201"/>
      <c r="ZY25" s="201"/>
      <c r="ZZ25" s="201"/>
      <c r="AAA25" s="201"/>
    </row>
    <row r="26" spans="1:703" s="98" customFormat="1" ht="21" customHeight="1">
      <c r="A26" s="201"/>
      <c r="D26" s="748"/>
      <c r="E26" s="748"/>
      <c r="F26" s="748"/>
      <c r="G26" s="1082"/>
      <c r="H26" s="1082"/>
      <c r="I26" s="1082"/>
      <c r="J26" s="1082"/>
      <c r="K26" s="1082"/>
      <c r="L26" s="1082"/>
      <c r="M26" s="1082"/>
      <c r="N26" s="1082"/>
      <c r="O26" s="1082"/>
      <c r="P26" s="1082"/>
      <c r="Q26" s="1082"/>
      <c r="R26" s="1082"/>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c r="KQ26" s="201"/>
      <c r="KR26" s="201"/>
      <c r="KS26" s="201"/>
      <c r="KT26" s="201"/>
      <c r="KU26" s="201"/>
      <c r="KV26" s="201"/>
      <c r="KW26" s="201"/>
      <c r="KX26" s="201"/>
      <c r="KY26" s="201"/>
      <c r="KZ26" s="201"/>
      <c r="LA26" s="201"/>
      <c r="LB26" s="201"/>
      <c r="LC26" s="201"/>
      <c r="LD26" s="201"/>
      <c r="LE26" s="201"/>
      <c r="LF26" s="201"/>
      <c r="LG26" s="201"/>
      <c r="LH26" s="201"/>
      <c r="LI26" s="201"/>
      <c r="LJ26" s="201"/>
      <c r="LK26" s="201"/>
      <c r="LL26" s="201"/>
      <c r="LM26" s="201"/>
      <c r="LN26" s="201"/>
      <c r="LO26" s="201"/>
      <c r="LP26" s="201"/>
      <c r="LQ26" s="201"/>
      <c r="LR26" s="201"/>
      <c r="LS26" s="201"/>
      <c r="LT26" s="201"/>
      <c r="LU26" s="201"/>
      <c r="LV26" s="201"/>
      <c r="LW26" s="201"/>
      <c r="LX26" s="201"/>
      <c r="LY26" s="201"/>
      <c r="LZ26" s="201"/>
      <c r="MA26" s="201"/>
      <c r="MB26" s="201"/>
      <c r="MC26" s="201"/>
      <c r="MD26" s="201"/>
      <c r="ME26" s="201"/>
      <c r="MF26" s="201"/>
      <c r="MG26" s="201"/>
      <c r="MH26" s="201"/>
      <c r="MI26" s="201"/>
      <c r="MJ26" s="201"/>
      <c r="MK26" s="201"/>
      <c r="ML26" s="201"/>
      <c r="MM26" s="201"/>
      <c r="MN26" s="201"/>
      <c r="MO26" s="201"/>
      <c r="MP26" s="201"/>
      <c r="MQ26" s="201"/>
      <c r="MR26" s="201"/>
      <c r="MS26" s="201"/>
      <c r="MT26" s="201"/>
      <c r="MU26" s="201"/>
      <c r="MV26" s="201"/>
      <c r="MW26" s="201"/>
      <c r="MX26" s="201"/>
      <c r="MY26" s="201"/>
      <c r="MZ26" s="201"/>
      <c r="NA26" s="201"/>
      <c r="NB26" s="201"/>
      <c r="NC26" s="201"/>
      <c r="ND26" s="201"/>
      <c r="NE26" s="201"/>
      <c r="NF26" s="201"/>
      <c r="NG26" s="201"/>
      <c r="NH26" s="201"/>
      <c r="NI26" s="201"/>
      <c r="NJ26" s="201"/>
      <c r="NK26" s="201"/>
      <c r="NL26" s="201"/>
      <c r="NM26" s="201"/>
      <c r="NN26" s="201"/>
      <c r="NO26" s="201"/>
      <c r="NP26" s="201"/>
      <c r="NQ26" s="201"/>
      <c r="NR26" s="201"/>
      <c r="NS26" s="201"/>
      <c r="NT26" s="201"/>
      <c r="NU26" s="201"/>
      <c r="NV26" s="201"/>
      <c r="NW26" s="201"/>
      <c r="NX26" s="201"/>
      <c r="NY26" s="201"/>
      <c r="NZ26" s="201"/>
      <c r="OA26" s="201"/>
      <c r="OB26" s="201"/>
      <c r="OC26" s="201"/>
      <c r="OD26" s="201"/>
      <c r="OE26" s="201"/>
      <c r="OF26" s="201"/>
      <c r="OG26" s="201"/>
      <c r="OH26" s="201"/>
      <c r="OI26" s="201"/>
      <c r="OJ26" s="201"/>
      <c r="OK26" s="201"/>
      <c r="OL26" s="201"/>
      <c r="OM26" s="201"/>
      <c r="ON26" s="201"/>
      <c r="OO26" s="201"/>
      <c r="OP26" s="201"/>
      <c r="OQ26" s="201"/>
      <c r="OR26" s="201"/>
      <c r="OS26" s="201"/>
      <c r="OT26" s="201"/>
      <c r="OU26" s="201"/>
      <c r="OV26" s="201"/>
      <c r="OW26" s="201"/>
      <c r="OX26" s="201"/>
      <c r="OY26" s="201"/>
      <c r="OZ26" s="201"/>
      <c r="PA26" s="201"/>
      <c r="PB26" s="201"/>
      <c r="PC26" s="201"/>
      <c r="PD26" s="201"/>
      <c r="PE26" s="201"/>
      <c r="PF26" s="201"/>
      <c r="PG26" s="201"/>
      <c r="PH26" s="201"/>
      <c r="PI26" s="201"/>
      <c r="PJ26" s="201"/>
      <c r="PK26" s="201"/>
      <c r="PL26" s="201"/>
      <c r="PM26" s="201"/>
      <c r="PN26" s="201"/>
      <c r="PO26" s="201"/>
      <c r="PP26" s="201"/>
      <c r="PQ26" s="201"/>
      <c r="PR26" s="201"/>
      <c r="PS26" s="201"/>
      <c r="PT26" s="201"/>
      <c r="PU26" s="201"/>
      <c r="PV26" s="201"/>
      <c r="PW26" s="201"/>
      <c r="PX26" s="201"/>
      <c r="PY26" s="201"/>
      <c r="PZ26" s="201"/>
      <c r="QA26" s="201"/>
      <c r="QB26" s="201"/>
      <c r="QC26" s="201"/>
      <c r="QD26" s="201"/>
      <c r="QE26" s="201"/>
      <c r="QF26" s="201"/>
      <c r="QG26" s="201"/>
      <c r="QH26" s="201"/>
      <c r="QI26" s="201"/>
      <c r="QJ26" s="201"/>
      <c r="QK26" s="201"/>
      <c r="QL26" s="201"/>
      <c r="QM26" s="201"/>
      <c r="QN26" s="201"/>
      <c r="QO26" s="201"/>
      <c r="QP26" s="201"/>
      <c r="QQ26" s="201"/>
      <c r="QR26" s="201"/>
      <c r="QS26" s="201"/>
      <c r="QT26" s="201"/>
      <c r="QU26" s="201"/>
      <c r="QV26" s="201"/>
      <c r="QW26" s="201"/>
      <c r="QX26" s="201"/>
      <c r="QY26" s="201"/>
      <c r="QZ26" s="201"/>
      <c r="RA26" s="201"/>
      <c r="RB26" s="201"/>
      <c r="RC26" s="201"/>
      <c r="RD26" s="201"/>
      <c r="RE26" s="201"/>
      <c r="RF26" s="201"/>
      <c r="RG26" s="201"/>
      <c r="RH26" s="201"/>
      <c r="RI26" s="201"/>
      <c r="RJ26" s="201"/>
      <c r="RK26" s="201"/>
      <c r="RL26" s="201"/>
      <c r="RM26" s="201"/>
      <c r="RN26" s="201"/>
      <c r="RO26" s="201"/>
      <c r="RP26" s="201"/>
      <c r="RQ26" s="201"/>
      <c r="RR26" s="201"/>
      <c r="RS26" s="201"/>
      <c r="RT26" s="201"/>
      <c r="RU26" s="201"/>
      <c r="RV26" s="201"/>
      <c r="RW26" s="201"/>
      <c r="RX26" s="201"/>
      <c r="RY26" s="201"/>
      <c r="RZ26" s="201"/>
      <c r="SA26" s="201"/>
      <c r="SB26" s="201"/>
      <c r="SC26" s="201"/>
      <c r="SD26" s="201"/>
      <c r="SE26" s="201"/>
      <c r="SF26" s="201"/>
      <c r="SG26" s="201"/>
      <c r="SH26" s="201"/>
      <c r="SI26" s="201"/>
      <c r="SJ26" s="201"/>
      <c r="SK26" s="201"/>
      <c r="SL26" s="201"/>
      <c r="SM26" s="201"/>
      <c r="SN26" s="201"/>
      <c r="SO26" s="201"/>
      <c r="SP26" s="201"/>
      <c r="SQ26" s="201"/>
      <c r="SR26" s="201"/>
      <c r="SS26" s="201"/>
      <c r="ST26" s="201"/>
      <c r="SU26" s="201"/>
      <c r="SV26" s="201"/>
      <c r="SW26" s="201"/>
      <c r="SX26" s="201"/>
      <c r="SY26" s="201"/>
      <c r="SZ26" s="201"/>
      <c r="TA26" s="201"/>
      <c r="TB26" s="201"/>
      <c r="TC26" s="201"/>
      <c r="TD26" s="201"/>
      <c r="TE26" s="201"/>
      <c r="TF26" s="201"/>
      <c r="TG26" s="201"/>
      <c r="TH26" s="201"/>
      <c r="TI26" s="201"/>
      <c r="TJ26" s="201"/>
      <c r="TK26" s="201"/>
      <c r="TL26" s="201"/>
      <c r="TM26" s="201"/>
      <c r="TN26" s="201"/>
      <c r="TO26" s="201"/>
      <c r="TP26" s="201"/>
      <c r="TQ26" s="201"/>
      <c r="TR26" s="201"/>
      <c r="TS26" s="201"/>
      <c r="TT26" s="201"/>
      <c r="TU26" s="201"/>
      <c r="TV26" s="201"/>
      <c r="TW26" s="201"/>
      <c r="TX26" s="201"/>
      <c r="TY26" s="201"/>
      <c r="TZ26" s="201"/>
      <c r="UA26" s="201"/>
      <c r="UB26" s="201"/>
      <c r="UC26" s="201"/>
      <c r="UD26" s="201"/>
      <c r="UE26" s="201"/>
      <c r="UF26" s="201"/>
      <c r="UG26" s="201"/>
      <c r="UH26" s="201"/>
      <c r="UI26" s="201"/>
      <c r="UJ26" s="201"/>
      <c r="UK26" s="201"/>
      <c r="UL26" s="201"/>
      <c r="UM26" s="201"/>
      <c r="UN26" s="201"/>
      <c r="UO26" s="201"/>
      <c r="UP26" s="201"/>
      <c r="UQ26" s="201"/>
      <c r="UR26" s="201"/>
      <c r="US26" s="201"/>
      <c r="UT26" s="201"/>
      <c r="UU26" s="201"/>
      <c r="UV26" s="201"/>
      <c r="UW26" s="201"/>
      <c r="UX26" s="201"/>
      <c r="UY26" s="201"/>
      <c r="UZ26" s="201"/>
      <c r="VA26" s="201"/>
      <c r="VB26" s="201"/>
      <c r="VC26" s="201"/>
      <c r="VD26" s="201"/>
      <c r="VE26" s="201"/>
      <c r="VF26" s="201"/>
      <c r="VG26" s="201"/>
      <c r="VH26" s="201"/>
      <c r="VI26" s="201"/>
      <c r="VJ26" s="201"/>
      <c r="VK26" s="201"/>
      <c r="VL26" s="201"/>
      <c r="VM26" s="201"/>
      <c r="VN26" s="201"/>
      <c r="VO26" s="201"/>
      <c r="VP26" s="201"/>
      <c r="VQ26" s="201"/>
      <c r="VR26" s="201"/>
      <c r="VS26" s="201"/>
      <c r="VT26" s="201"/>
      <c r="VU26" s="201"/>
      <c r="VV26" s="201"/>
      <c r="VW26" s="201"/>
      <c r="VX26" s="201"/>
      <c r="VY26" s="201"/>
      <c r="VZ26" s="201"/>
      <c r="WA26" s="201"/>
      <c r="WB26" s="201"/>
      <c r="WC26" s="201"/>
      <c r="WD26" s="201"/>
      <c r="WE26" s="201"/>
      <c r="WF26" s="201"/>
      <c r="WG26" s="201"/>
      <c r="WH26" s="201"/>
      <c r="WI26" s="201"/>
      <c r="WJ26" s="201"/>
      <c r="WK26" s="201"/>
      <c r="WL26" s="201"/>
      <c r="WM26" s="201"/>
      <c r="WN26" s="201"/>
      <c r="WO26" s="201"/>
      <c r="WP26" s="201"/>
      <c r="WQ26" s="201"/>
      <c r="WR26" s="201"/>
      <c r="WS26" s="201"/>
      <c r="WT26" s="201"/>
      <c r="WU26" s="201"/>
      <c r="WV26" s="201"/>
      <c r="WW26" s="201"/>
      <c r="WX26" s="201"/>
      <c r="WY26" s="201"/>
      <c r="WZ26" s="201"/>
      <c r="XA26" s="201"/>
      <c r="XB26" s="201"/>
      <c r="XC26" s="201"/>
      <c r="XD26" s="201"/>
      <c r="XE26" s="201"/>
      <c r="XF26" s="201"/>
      <c r="XG26" s="201"/>
      <c r="XH26" s="201"/>
      <c r="XI26" s="201"/>
      <c r="XJ26" s="201"/>
      <c r="XK26" s="201"/>
      <c r="XL26" s="201"/>
      <c r="XM26" s="201"/>
      <c r="XN26" s="201"/>
      <c r="XO26" s="201"/>
      <c r="XP26" s="201"/>
      <c r="XQ26" s="201"/>
      <c r="XR26" s="201"/>
      <c r="XS26" s="201"/>
      <c r="XT26" s="201"/>
      <c r="XU26" s="201"/>
      <c r="XV26" s="201"/>
      <c r="XW26" s="201"/>
      <c r="XX26" s="201"/>
      <c r="XY26" s="201"/>
      <c r="XZ26" s="201"/>
      <c r="YA26" s="201"/>
      <c r="YB26" s="201"/>
      <c r="YC26" s="201"/>
      <c r="YD26" s="201"/>
      <c r="YE26" s="201"/>
      <c r="YF26" s="201"/>
      <c r="YG26" s="201"/>
      <c r="YH26" s="201"/>
      <c r="YI26" s="201"/>
      <c r="YJ26" s="201"/>
      <c r="YK26" s="201"/>
      <c r="YL26" s="201"/>
      <c r="YM26" s="201"/>
      <c r="YN26" s="201"/>
      <c r="YO26" s="201"/>
      <c r="YP26" s="201"/>
      <c r="YQ26" s="201"/>
      <c r="YR26" s="201"/>
      <c r="YS26" s="201"/>
      <c r="YT26" s="201"/>
      <c r="YU26" s="201"/>
      <c r="YV26" s="201"/>
      <c r="YW26" s="201"/>
      <c r="YX26" s="201"/>
      <c r="YY26" s="201"/>
      <c r="YZ26" s="201"/>
      <c r="ZA26" s="201"/>
      <c r="ZB26" s="201"/>
      <c r="ZC26" s="201"/>
      <c r="ZD26" s="201"/>
      <c r="ZE26" s="201"/>
      <c r="ZF26" s="201"/>
      <c r="ZG26" s="201"/>
      <c r="ZH26" s="201"/>
      <c r="ZI26" s="201"/>
      <c r="ZJ26" s="201"/>
      <c r="ZK26" s="201"/>
      <c r="ZL26" s="201"/>
      <c r="ZM26" s="201"/>
      <c r="ZN26" s="201"/>
      <c r="ZO26" s="201"/>
      <c r="ZP26" s="201"/>
      <c r="ZQ26" s="201"/>
      <c r="ZR26" s="201"/>
      <c r="ZS26" s="201"/>
      <c r="ZT26" s="201"/>
      <c r="ZU26" s="201"/>
      <c r="ZV26" s="201"/>
      <c r="ZW26" s="201"/>
      <c r="ZX26" s="201"/>
      <c r="ZY26" s="201"/>
      <c r="ZZ26" s="201"/>
      <c r="AAA26" s="201"/>
    </row>
    <row r="27" spans="1:703" s="98" customFormat="1" ht="21" customHeight="1">
      <c r="A27" s="201"/>
      <c r="C27" s="972" t="s">
        <v>136</v>
      </c>
      <c r="D27" s="972"/>
      <c r="E27" s="972"/>
      <c r="F27" s="972"/>
      <c r="G27" s="973">
        <f>基本情報!$E$25</f>
        <v>0</v>
      </c>
      <c r="H27" s="973"/>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c r="MS27" s="201"/>
      <c r="MT27" s="201"/>
      <c r="MU27" s="201"/>
      <c r="MV27" s="201"/>
      <c r="MW27" s="201"/>
      <c r="MX27" s="201"/>
      <c r="MY27" s="201"/>
      <c r="MZ27" s="201"/>
      <c r="NA27" s="201"/>
      <c r="NB27" s="201"/>
      <c r="NC27" s="201"/>
      <c r="ND27" s="201"/>
      <c r="NE27" s="201"/>
      <c r="NF27" s="201"/>
      <c r="NG27" s="201"/>
      <c r="NH27" s="201"/>
      <c r="NI27" s="201"/>
      <c r="NJ27" s="201"/>
      <c r="NK27" s="201"/>
      <c r="NL27" s="201"/>
      <c r="NM27" s="201"/>
      <c r="NN27" s="201"/>
      <c r="NO27" s="201"/>
      <c r="NP27" s="201"/>
      <c r="NQ27" s="201"/>
      <c r="NR27" s="201"/>
      <c r="NS27" s="201"/>
      <c r="NT27" s="201"/>
      <c r="NU27" s="201"/>
      <c r="NV27" s="201"/>
      <c r="NW27" s="201"/>
      <c r="NX27" s="201"/>
      <c r="NY27" s="201"/>
      <c r="NZ27" s="201"/>
      <c r="OA27" s="201"/>
      <c r="OB27" s="201"/>
      <c r="OC27" s="201"/>
      <c r="OD27" s="201"/>
      <c r="OE27" s="201"/>
      <c r="OF27" s="201"/>
      <c r="OG27" s="201"/>
      <c r="OH27" s="201"/>
      <c r="OI27" s="201"/>
      <c r="OJ27" s="201"/>
      <c r="OK27" s="201"/>
      <c r="OL27" s="201"/>
      <c r="OM27" s="201"/>
      <c r="ON27" s="201"/>
      <c r="OO27" s="201"/>
      <c r="OP27" s="201"/>
      <c r="OQ27" s="201"/>
      <c r="OR27" s="201"/>
      <c r="OS27" s="201"/>
      <c r="OT27" s="201"/>
      <c r="OU27" s="201"/>
      <c r="OV27" s="201"/>
      <c r="OW27" s="201"/>
      <c r="OX27" s="201"/>
      <c r="OY27" s="201"/>
      <c r="OZ27" s="201"/>
      <c r="PA27" s="201"/>
      <c r="PB27" s="201"/>
      <c r="PC27" s="201"/>
      <c r="PD27" s="201"/>
      <c r="PE27" s="201"/>
      <c r="PF27" s="201"/>
      <c r="PG27" s="201"/>
      <c r="PH27" s="201"/>
      <c r="PI27" s="201"/>
      <c r="PJ27" s="201"/>
      <c r="PK27" s="201"/>
      <c r="PL27" s="201"/>
      <c r="PM27" s="201"/>
      <c r="PN27" s="201"/>
      <c r="PO27" s="201"/>
      <c r="PP27" s="201"/>
      <c r="PQ27" s="201"/>
      <c r="PR27" s="201"/>
      <c r="PS27" s="201"/>
      <c r="PT27" s="201"/>
      <c r="PU27" s="201"/>
      <c r="PV27" s="201"/>
      <c r="PW27" s="201"/>
      <c r="PX27" s="201"/>
      <c r="PY27" s="201"/>
      <c r="PZ27" s="201"/>
      <c r="QA27" s="201"/>
      <c r="QB27" s="201"/>
      <c r="QC27" s="201"/>
      <c r="QD27" s="201"/>
      <c r="QE27" s="201"/>
      <c r="QF27" s="201"/>
      <c r="QG27" s="201"/>
      <c r="QH27" s="201"/>
      <c r="QI27" s="201"/>
      <c r="QJ27" s="201"/>
      <c r="QK27" s="201"/>
      <c r="QL27" s="201"/>
      <c r="QM27" s="201"/>
      <c r="QN27" s="201"/>
      <c r="QO27" s="201"/>
      <c r="QP27" s="201"/>
      <c r="QQ27" s="201"/>
      <c r="QR27" s="201"/>
      <c r="QS27" s="201"/>
      <c r="QT27" s="201"/>
      <c r="QU27" s="201"/>
      <c r="QV27" s="201"/>
      <c r="QW27" s="201"/>
      <c r="QX27" s="201"/>
      <c r="QY27" s="201"/>
      <c r="QZ27" s="201"/>
      <c r="RA27" s="201"/>
      <c r="RB27" s="201"/>
      <c r="RC27" s="201"/>
      <c r="RD27" s="201"/>
      <c r="RE27" s="201"/>
      <c r="RF27" s="201"/>
      <c r="RG27" s="201"/>
      <c r="RH27" s="201"/>
      <c r="RI27" s="201"/>
      <c r="RJ27" s="201"/>
      <c r="RK27" s="201"/>
      <c r="RL27" s="201"/>
      <c r="RM27" s="201"/>
      <c r="RN27" s="201"/>
      <c r="RO27" s="201"/>
      <c r="RP27" s="201"/>
      <c r="RQ27" s="201"/>
      <c r="RR27" s="201"/>
      <c r="RS27" s="201"/>
      <c r="RT27" s="201"/>
      <c r="RU27" s="201"/>
      <c r="RV27" s="201"/>
      <c r="RW27" s="201"/>
      <c r="RX27" s="201"/>
      <c r="RY27" s="201"/>
      <c r="RZ27" s="201"/>
      <c r="SA27" s="201"/>
      <c r="SB27" s="201"/>
      <c r="SC27" s="201"/>
      <c r="SD27" s="201"/>
      <c r="SE27" s="201"/>
      <c r="SF27" s="201"/>
      <c r="SG27" s="201"/>
      <c r="SH27" s="201"/>
      <c r="SI27" s="201"/>
      <c r="SJ27" s="201"/>
      <c r="SK27" s="201"/>
      <c r="SL27" s="201"/>
      <c r="SM27" s="201"/>
      <c r="SN27" s="201"/>
      <c r="SO27" s="201"/>
      <c r="SP27" s="201"/>
      <c r="SQ27" s="201"/>
      <c r="SR27" s="201"/>
      <c r="SS27" s="201"/>
      <c r="ST27" s="201"/>
      <c r="SU27" s="201"/>
      <c r="SV27" s="201"/>
      <c r="SW27" s="201"/>
      <c r="SX27" s="201"/>
      <c r="SY27" s="201"/>
      <c r="SZ27" s="201"/>
      <c r="TA27" s="201"/>
      <c r="TB27" s="201"/>
      <c r="TC27" s="201"/>
      <c r="TD27" s="201"/>
      <c r="TE27" s="201"/>
      <c r="TF27" s="201"/>
      <c r="TG27" s="201"/>
      <c r="TH27" s="201"/>
      <c r="TI27" s="201"/>
      <c r="TJ27" s="201"/>
      <c r="TK27" s="201"/>
      <c r="TL27" s="201"/>
      <c r="TM27" s="201"/>
      <c r="TN27" s="201"/>
      <c r="TO27" s="201"/>
      <c r="TP27" s="201"/>
      <c r="TQ27" s="201"/>
      <c r="TR27" s="201"/>
      <c r="TS27" s="201"/>
      <c r="TT27" s="201"/>
      <c r="TU27" s="201"/>
      <c r="TV27" s="201"/>
      <c r="TW27" s="201"/>
      <c r="TX27" s="201"/>
      <c r="TY27" s="201"/>
      <c r="TZ27" s="201"/>
      <c r="UA27" s="201"/>
      <c r="UB27" s="201"/>
      <c r="UC27" s="201"/>
      <c r="UD27" s="201"/>
      <c r="UE27" s="201"/>
      <c r="UF27" s="201"/>
      <c r="UG27" s="201"/>
      <c r="UH27" s="201"/>
      <c r="UI27" s="201"/>
      <c r="UJ27" s="201"/>
      <c r="UK27" s="201"/>
      <c r="UL27" s="201"/>
      <c r="UM27" s="201"/>
      <c r="UN27" s="201"/>
      <c r="UO27" s="201"/>
      <c r="UP27" s="201"/>
      <c r="UQ27" s="201"/>
      <c r="UR27" s="201"/>
      <c r="US27" s="201"/>
      <c r="UT27" s="201"/>
      <c r="UU27" s="201"/>
      <c r="UV27" s="201"/>
      <c r="UW27" s="201"/>
      <c r="UX27" s="201"/>
      <c r="UY27" s="201"/>
      <c r="UZ27" s="201"/>
      <c r="VA27" s="201"/>
      <c r="VB27" s="201"/>
      <c r="VC27" s="201"/>
      <c r="VD27" s="201"/>
      <c r="VE27" s="201"/>
      <c r="VF27" s="201"/>
      <c r="VG27" s="201"/>
      <c r="VH27" s="201"/>
      <c r="VI27" s="201"/>
      <c r="VJ27" s="201"/>
      <c r="VK27" s="201"/>
      <c r="VL27" s="201"/>
      <c r="VM27" s="201"/>
      <c r="VN27" s="201"/>
      <c r="VO27" s="201"/>
      <c r="VP27" s="201"/>
      <c r="VQ27" s="201"/>
      <c r="VR27" s="201"/>
      <c r="VS27" s="201"/>
      <c r="VT27" s="201"/>
      <c r="VU27" s="201"/>
      <c r="VV27" s="201"/>
      <c r="VW27" s="201"/>
      <c r="VX27" s="201"/>
      <c r="VY27" s="201"/>
      <c r="VZ27" s="201"/>
      <c r="WA27" s="201"/>
      <c r="WB27" s="201"/>
      <c r="WC27" s="201"/>
      <c r="WD27" s="201"/>
      <c r="WE27" s="201"/>
      <c r="WF27" s="201"/>
      <c r="WG27" s="201"/>
      <c r="WH27" s="201"/>
      <c r="WI27" s="201"/>
      <c r="WJ27" s="201"/>
      <c r="WK27" s="201"/>
      <c r="WL27" s="201"/>
      <c r="WM27" s="201"/>
      <c r="WN27" s="201"/>
      <c r="WO27" s="201"/>
      <c r="WP27" s="201"/>
      <c r="WQ27" s="201"/>
      <c r="WR27" s="201"/>
      <c r="WS27" s="201"/>
      <c r="WT27" s="201"/>
      <c r="WU27" s="201"/>
      <c r="WV27" s="201"/>
      <c r="WW27" s="201"/>
      <c r="WX27" s="201"/>
      <c r="WY27" s="201"/>
      <c r="WZ27" s="201"/>
      <c r="XA27" s="201"/>
      <c r="XB27" s="201"/>
      <c r="XC27" s="201"/>
      <c r="XD27" s="201"/>
      <c r="XE27" s="201"/>
      <c r="XF27" s="201"/>
      <c r="XG27" s="201"/>
      <c r="XH27" s="201"/>
      <c r="XI27" s="201"/>
      <c r="XJ27" s="201"/>
      <c r="XK27" s="201"/>
      <c r="XL27" s="201"/>
      <c r="XM27" s="201"/>
      <c r="XN27" s="201"/>
      <c r="XO27" s="201"/>
      <c r="XP27" s="201"/>
      <c r="XQ27" s="201"/>
      <c r="XR27" s="201"/>
      <c r="XS27" s="201"/>
      <c r="XT27" s="201"/>
      <c r="XU27" s="201"/>
      <c r="XV27" s="201"/>
      <c r="XW27" s="201"/>
      <c r="XX27" s="201"/>
      <c r="XY27" s="201"/>
      <c r="XZ27" s="201"/>
      <c r="YA27" s="201"/>
      <c r="YB27" s="201"/>
      <c r="YC27" s="201"/>
      <c r="YD27" s="201"/>
      <c r="YE27" s="201"/>
      <c r="YF27" s="201"/>
      <c r="YG27" s="201"/>
      <c r="YH27" s="201"/>
      <c r="YI27" s="201"/>
      <c r="YJ27" s="201"/>
      <c r="YK27" s="201"/>
      <c r="YL27" s="201"/>
      <c r="YM27" s="201"/>
      <c r="YN27" s="201"/>
      <c r="YO27" s="201"/>
      <c r="YP27" s="201"/>
      <c r="YQ27" s="201"/>
      <c r="YR27" s="201"/>
      <c r="YS27" s="201"/>
      <c r="YT27" s="201"/>
      <c r="YU27" s="201"/>
      <c r="YV27" s="201"/>
      <c r="YW27" s="201"/>
      <c r="YX27" s="201"/>
      <c r="YY27" s="201"/>
      <c r="YZ27" s="201"/>
      <c r="ZA27" s="201"/>
      <c r="ZB27" s="201"/>
      <c r="ZC27" s="201"/>
      <c r="ZD27" s="201"/>
      <c r="ZE27" s="201"/>
      <c r="ZF27" s="201"/>
      <c r="ZG27" s="201"/>
      <c r="ZH27" s="201"/>
      <c r="ZI27" s="201"/>
      <c r="ZJ27" s="201"/>
      <c r="ZK27" s="201"/>
      <c r="ZL27" s="201"/>
      <c r="ZM27" s="201"/>
      <c r="ZN27" s="201"/>
      <c r="ZO27" s="201"/>
      <c r="ZP27" s="201"/>
      <c r="ZQ27" s="201"/>
      <c r="ZR27" s="201"/>
      <c r="ZS27" s="201"/>
      <c r="ZT27" s="201"/>
      <c r="ZU27" s="201"/>
      <c r="ZV27" s="201"/>
      <c r="ZW27" s="201"/>
      <c r="ZX27" s="201"/>
      <c r="ZY27" s="201"/>
      <c r="ZZ27" s="201"/>
      <c r="AAA27" s="201"/>
    </row>
    <row r="28" spans="1:703" s="98" customFormat="1" ht="21" customHeight="1">
      <c r="A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c r="KQ28" s="201"/>
      <c r="KR28" s="201"/>
      <c r="KS28" s="201"/>
      <c r="KT28" s="201"/>
      <c r="KU28" s="201"/>
      <c r="KV28" s="201"/>
      <c r="KW28" s="201"/>
      <c r="KX28" s="201"/>
      <c r="KY28" s="201"/>
      <c r="KZ28" s="201"/>
      <c r="LA28" s="201"/>
      <c r="LB28" s="201"/>
      <c r="LC28" s="201"/>
      <c r="LD28" s="201"/>
      <c r="LE28" s="201"/>
      <c r="LF28" s="201"/>
      <c r="LG28" s="201"/>
      <c r="LH28" s="201"/>
      <c r="LI28" s="201"/>
      <c r="LJ28" s="201"/>
      <c r="LK28" s="201"/>
      <c r="LL28" s="201"/>
      <c r="LM28" s="201"/>
      <c r="LN28" s="201"/>
      <c r="LO28" s="201"/>
      <c r="LP28" s="201"/>
      <c r="LQ28" s="201"/>
      <c r="LR28" s="201"/>
      <c r="LS28" s="201"/>
      <c r="LT28" s="201"/>
      <c r="LU28" s="201"/>
      <c r="LV28" s="201"/>
      <c r="LW28" s="201"/>
      <c r="LX28" s="201"/>
      <c r="LY28" s="201"/>
      <c r="LZ28" s="201"/>
      <c r="MA28" s="201"/>
      <c r="MB28" s="201"/>
      <c r="MC28" s="201"/>
      <c r="MD28" s="201"/>
      <c r="ME28" s="201"/>
      <c r="MF28" s="201"/>
      <c r="MG28" s="201"/>
      <c r="MH28" s="201"/>
      <c r="MI28" s="201"/>
      <c r="MJ28" s="201"/>
      <c r="MK28" s="201"/>
      <c r="ML28" s="201"/>
      <c r="MM28" s="201"/>
      <c r="MN28" s="201"/>
      <c r="MO28" s="201"/>
      <c r="MP28" s="201"/>
      <c r="MQ28" s="201"/>
      <c r="MR28" s="201"/>
      <c r="MS28" s="201"/>
      <c r="MT28" s="201"/>
      <c r="MU28" s="201"/>
      <c r="MV28" s="201"/>
      <c r="MW28" s="201"/>
      <c r="MX28" s="201"/>
      <c r="MY28" s="201"/>
      <c r="MZ28" s="201"/>
      <c r="NA28" s="201"/>
      <c r="NB28" s="201"/>
      <c r="NC28" s="201"/>
      <c r="ND28" s="201"/>
      <c r="NE28" s="201"/>
      <c r="NF28" s="201"/>
      <c r="NG28" s="201"/>
      <c r="NH28" s="201"/>
      <c r="NI28" s="201"/>
      <c r="NJ28" s="201"/>
      <c r="NK28" s="201"/>
      <c r="NL28" s="201"/>
      <c r="NM28" s="201"/>
      <c r="NN28" s="201"/>
      <c r="NO28" s="201"/>
      <c r="NP28" s="201"/>
      <c r="NQ28" s="201"/>
      <c r="NR28" s="201"/>
      <c r="NS28" s="201"/>
      <c r="NT28" s="201"/>
      <c r="NU28" s="201"/>
      <c r="NV28" s="201"/>
      <c r="NW28" s="201"/>
      <c r="NX28" s="201"/>
      <c r="NY28" s="201"/>
      <c r="NZ28" s="201"/>
      <c r="OA28" s="201"/>
      <c r="OB28" s="201"/>
      <c r="OC28" s="201"/>
      <c r="OD28" s="201"/>
      <c r="OE28" s="201"/>
      <c r="OF28" s="201"/>
      <c r="OG28" s="201"/>
      <c r="OH28" s="201"/>
      <c r="OI28" s="201"/>
      <c r="OJ28" s="201"/>
      <c r="OK28" s="201"/>
      <c r="OL28" s="201"/>
      <c r="OM28" s="201"/>
      <c r="ON28" s="201"/>
      <c r="OO28" s="201"/>
      <c r="OP28" s="201"/>
      <c r="OQ28" s="201"/>
      <c r="OR28" s="201"/>
      <c r="OS28" s="201"/>
      <c r="OT28" s="201"/>
      <c r="OU28" s="201"/>
      <c r="OV28" s="201"/>
      <c r="OW28" s="201"/>
      <c r="OX28" s="201"/>
      <c r="OY28" s="201"/>
      <c r="OZ28" s="201"/>
      <c r="PA28" s="201"/>
      <c r="PB28" s="201"/>
      <c r="PC28" s="201"/>
      <c r="PD28" s="201"/>
      <c r="PE28" s="201"/>
      <c r="PF28" s="201"/>
      <c r="PG28" s="201"/>
      <c r="PH28" s="201"/>
      <c r="PI28" s="201"/>
      <c r="PJ28" s="201"/>
      <c r="PK28" s="201"/>
      <c r="PL28" s="201"/>
      <c r="PM28" s="201"/>
      <c r="PN28" s="201"/>
      <c r="PO28" s="201"/>
      <c r="PP28" s="201"/>
      <c r="PQ28" s="201"/>
      <c r="PR28" s="201"/>
      <c r="PS28" s="201"/>
      <c r="PT28" s="201"/>
      <c r="PU28" s="201"/>
      <c r="PV28" s="201"/>
      <c r="PW28" s="201"/>
      <c r="PX28" s="201"/>
      <c r="PY28" s="201"/>
      <c r="PZ28" s="201"/>
      <c r="QA28" s="201"/>
      <c r="QB28" s="201"/>
      <c r="QC28" s="201"/>
      <c r="QD28" s="201"/>
      <c r="QE28" s="201"/>
      <c r="QF28" s="201"/>
      <c r="QG28" s="201"/>
      <c r="QH28" s="201"/>
      <c r="QI28" s="201"/>
      <c r="QJ28" s="201"/>
      <c r="QK28" s="201"/>
      <c r="QL28" s="201"/>
      <c r="QM28" s="201"/>
      <c r="QN28" s="201"/>
      <c r="QO28" s="201"/>
      <c r="QP28" s="201"/>
      <c r="QQ28" s="201"/>
      <c r="QR28" s="201"/>
      <c r="QS28" s="201"/>
      <c r="QT28" s="201"/>
      <c r="QU28" s="201"/>
      <c r="QV28" s="201"/>
      <c r="QW28" s="201"/>
      <c r="QX28" s="201"/>
      <c r="QY28" s="201"/>
      <c r="QZ28" s="201"/>
      <c r="RA28" s="201"/>
      <c r="RB28" s="201"/>
      <c r="RC28" s="201"/>
      <c r="RD28" s="201"/>
      <c r="RE28" s="201"/>
      <c r="RF28" s="201"/>
      <c r="RG28" s="201"/>
      <c r="RH28" s="201"/>
      <c r="RI28" s="201"/>
      <c r="RJ28" s="201"/>
      <c r="RK28" s="201"/>
      <c r="RL28" s="201"/>
      <c r="RM28" s="201"/>
      <c r="RN28" s="201"/>
      <c r="RO28" s="201"/>
      <c r="RP28" s="201"/>
      <c r="RQ28" s="201"/>
      <c r="RR28" s="201"/>
      <c r="RS28" s="201"/>
      <c r="RT28" s="201"/>
      <c r="RU28" s="201"/>
      <c r="RV28" s="201"/>
      <c r="RW28" s="201"/>
      <c r="RX28" s="201"/>
      <c r="RY28" s="201"/>
      <c r="RZ28" s="201"/>
      <c r="SA28" s="201"/>
      <c r="SB28" s="201"/>
      <c r="SC28" s="201"/>
      <c r="SD28" s="201"/>
      <c r="SE28" s="201"/>
      <c r="SF28" s="201"/>
      <c r="SG28" s="201"/>
      <c r="SH28" s="201"/>
      <c r="SI28" s="201"/>
      <c r="SJ28" s="201"/>
      <c r="SK28" s="201"/>
      <c r="SL28" s="201"/>
      <c r="SM28" s="201"/>
      <c r="SN28" s="201"/>
      <c r="SO28" s="201"/>
      <c r="SP28" s="201"/>
      <c r="SQ28" s="201"/>
      <c r="SR28" s="201"/>
      <c r="SS28" s="201"/>
      <c r="ST28" s="201"/>
      <c r="SU28" s="201"/>
      <c r="SV28" s="201"/>
      <c r="SW28" s="201"/>
      <c r="SX28" s="201"/>
      <c r="SY28" s="201"/>
      <c r="SZ28" s="201"/>
      <c r="TA28" s="201"/>
      <c r="TB28" s="201"/>
      <c r="TC28" s="201"/>
      <c r="TD28" s="201"/>
      <c r="TE28" s="201"/>
      <c r="TF28" s="201"/>
      <c r="TG28" s="201"/>
      <c r="TH28" s="201"/>
      <c r="TI28" s="201"/>
      <c r="TJ28" s="201"/>
      <c r="TK28" s="201"/>
      <c r="TL28" s="201"/>
      <c r="TM28" s="201"/>
      <c r="TN28" s="201"/>
      <c r="TO28" s="201"/>
      <c r="TP28" s="201"/>
      <c r="TQ28" s="201"/>
      <c r="TR28" s="201"/>
      <c r="TS28" s="201"/>
      <c r="TT28" s="201"/>
      <c r="TU28" s="201"/>
      <c r="TV28" s="201"/>
      <c r="TW28" s="201"/>
      <c r="TX28" s="201"/>
      <c r="TY28" s="201"/>
      <c r="TZ28" s="201"/>
      <c r="UA28" s="201"/>
      <c r="UB28" s="201"/>
      <c r="UC28" s="201"/>
      <c r="UD28" s="201"/>
      <c r="UE28" s="201"/>
      <c r="UF28" s="201"/>
      <c r="UG28" s="201"/>
      <c r="UH28" s="201"/>
      <c r="UI28" s="201"/>
      <c r="UJ28" s="201"/>
      <c r="UK28" s="201"/>
      <c r="UL28" s="201"/>
      <c r="UM28" s="201"/>
      <c r="UN28" s="201"/>
      <c r="UO28" s="201"/>
      <c r="UP28" s="201"/>
      <c r="UQ28" s="201"/>
      <c r="UR28" s="201"/>
      <c r="US28" s="201"/>
      <c r="UT28" s="201"/>
      <c r="UU28" s="201"/>
      <c r="UV28" s="201"/>
      <c r="UW28" s="201"/>
      <c r="UX28" s="201"/>
      <c r="UY28" s="201"/>
      <c r="UZ28" s="201"/>
      <c r="VA28" s="201"/>
      <c r="VB28" s="201"/>
      <c r="VC28" s="201"/>
      <c r="VD28" s="201"/>
      <c r="VE28" s="201"/>
      <c r="VF28" s="201"/>
      <c r="VG28" s="201"/>
      <c r="VH28" s="201"/>
      <c r="VI28" s="201"/>
      <c r="VJ28" s="201"/>
      <c r="VK28" s="201"/>
      <c r="VL28" s="201"/>
      <c r="VM28" s="201"/>
      <c r="VN28" s="201"/>
      <c r="VO28" s="201"/>
      <c r="VP28" s="201"/>
      <c r="VQ28" s="201"/>
      <c r="VR28" s="201"/>
      <c r="VS28" s="201"/>
      <c r="VT28" s="201"/>
      <c r="VU28" s="201"/>
      <c r="VV28" s="201"/>
      <c r="VW28" s="201"/>
      <c r="VX28" s="201"/>
      <c r="VY28" s="201"/>
      <c r="VZ28" s="201"/>
      <c r="WA28" s="201"/>
      <c r="WB28" s="201"/>
      <c r="WC28" s="201"/>
      <c r="WD28" s="201"/>
      <c r="WE28" s="201"/>
      <c r="WF28" s="201"/>
      <c r="WG28" s="201"/>
      <c r="WH28" s="201"/>
      <c r="WI28" s="201"/>
      <c r="WJ28" s="201"/>
      <c r="WK28" s="201"/>
      <c r="WL28" s="201"/>
      <c r="WM28" s="201"/>
      <c r="WN28" s="201"/>
      <c r="WO28" s="201"/>
      <c r="WP28" s="201"/>
      <c r="WQ28" s="201"/>
      <c r="WR28" s="201"/>
      <c r="WS28" s="201"/>
      <c r="WT28" s="201"/>
      <c r="WU28" s="201"/>
      <c r="WV28" s="201"/>
      <c r="WW28" s="201"/>
      <c r="WX28" s="201"/>
      <c r="WY28" s="201"/>
      <c r="WZ28" s="201"/>
      <c r="XA28" s="201"/>
      <c r="XB28" s="201"/>
      <c r="XC28" s="201"/>
      <c r="XD28" s="201"/>
      <c r="XE28" s="201"/>
      <c r="XF28" s="201"/>
      <c r="XG28" s="201"/>
      <c r="XH28" s="201"/>
      <c r="XI28" s="201"/>
      <c r="XJ28" s="201"/>
      <c r="XK28" s="201"/>
      <c r="XL28" s="201"/>
      <c r="XM28" s="201"/>
      <c r="XN28" s="201"/>
      <c r="XO28" s="201"/>
      <c r="XP28" s="201"/>
      <c r="XQ28" s="201"/>
      <c r="XR28" s="201"/>
      <c r="XS28" s="201"/>
      <c r="XT28" s="201"/>
      <c r="XU28" s="201"/>
      <c r="XV28" s="201"/>
      <c r="XW28" s="201"/>
      <c r="XX28" s="201"/>
      <c r="XY28" s="201"/>
      <c r="XZ28" s="201"/>
      <c r="YA28" s="201"/>
      <c r="YB28" s="201"/>
      <c r="YC28" s="201"/>
      <c r="YD28" s="201"/>
      <c r="YE28" s="201"/>
      <c r="YF28" s="201"/>
      <c r="YG28" s="201"/>
      <c r="YH28" s="201"/>
      <c r="YI28" s="201"/>
      <c r="YJ28" s="201"/>
      <c r="YK28" s="201"/>
      <c r="YL28" s="201"/>
      <c r="YM28" s="201"/>
      <c r="YN28" s="201"/>
      <c r="YO28" s="201"/>
      <c r="YP28" s="201"/>
      <c r="YQ28" s="201"/>
      <c r="YR28" s="201"/>
      <c r="YS28" s="201"/>
      <c r="YT28" s="201"/>
      <c r="YU28" s="201"/>
      <c r="YV28" s="201"/>
      <c r="YW28" s="201"/>
      <c r="YX28" s="201"/>
      <c r="YY28" s="201"/>
      <c r="YZ28" s="201"/>
      <c r="ZA28" s="201"/>
      <c r="ZB28" s="201"/>
      <c r="ZC28" s="201"/>
      <c r="ZD28" s="201"/>
      <c r="ZE28" s="201"/>
      <c r="ZF28" s="201"/>
      <c r="ZG28" s="201"/>
      <c r="ZH28" s="201"/>
      <c r="ZI28" s="201"/>
      <c r="ZJ28" s="201"/>
      <c r="ZK28" s="201"/>
      <c r="ZL28" s="201"/>
      <c r="ZM28" s="201"/>
      <c r="ZN28" s="201"/>
      <c r="ZO28" s="201"/>
      <c r="ZP28" s="201"/>
      <c r="ZQ28" s="201"/>
      <c r="ZR28" s="201"/>
      <c r="ZS28" s="201"/>
      <c r="ZT28" s="201"/>
      <c r="ZU28" s="201"/>
      <c r="ZV28" s="201"/>
      <c r="ZW28" s="201"/>
      <c r="ZX28" s="201"/>
      <c r="ZY28" s="201"/>
      <c r="ZZ28" s="201"/>
      <c r="AAA28" s="201"/>
    </row>
    <row r="29" spans="1:703" s="98" customFormat="1" ht="21" customHeight="1">
      <c r="A29" s="201"/>
      <c r="C29" s="972" t="s">
        <v>162</v>
      </c>
      <c r="D29" s="972"/>
      <c r="E29" s="972"/>
      <c r="F29" s="972"/>
      <c r="G29" s="970" t="str">
        <f>基本情報!$E$27</f>
        <v>20XX年XX月XX日</v>
      </c>
      <c r="H29" s="970"/>
      <c r="I29" s="970"/>
      <c r="J29" s="970"/>
      <c r="K29" s="411" t="s">
        <v>163</v>
      </c>
      <c r="L29" s="970" t="str">
        <f>基本情報!$E$28</f>
        <v>20XX年XX月XX日</v>
      </c>
      <c r="M29" s="970"/>
      <c r="N29" s="970"/>
      <c r="O29" s="970"/>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c r="AAA29" s="201"/>
    </row>
    <row r="30" spans="1:703" s="98" customFormat="1" ht="21" customHeight="1">
      <c r="A30" s="201"/>
      <c r="C30" s="972" t="s">
        <v>164</v>
      </c>
      <c r="D30" s="972"/>
      <c r="E30" s="972"/>
      <c r="F30" s="972"/>
      <c r="G30" s="970" t="str">
        <f>基本情報!$E$31</f>
        <v>20XX年XX月XX日</v>
      </c>
      <c r="H30" s="970"/>
      <c r="I30" s="970"/>
      <c r="J30" s="970"/>
      <c r="K30" s="411" t="s">
        <v>163</v>
      </c>
      <c r="L30" s="970" t="str">
        <f>基本情報!$E$32</f>
        <v>20XX年XX月XX日</v>
      </c>
      <c r="M30" s="970"/>
      <c r="N30" s="970"/>
      <c r="O30" s="970"/>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c r="KQ30" s="201"/>
      <c r="KR30" s="201"/>
      <c r="KS30" s="201"/>
      <c r="KT30" s="201"/>
      <c r="KU30" s="201"/>
      <c r="KV30" s="201"/>
      <c r="KW30" s="201"/>
      <c r="KX30" s="201"/>
      <c r="KY30" s="201"/>
      <c r="KZ30" s="201"/>
      <c r="LA30" s="201"/>
      <c r="LB30" s="201"/>
      <c r="LC30" s="201"/>
      <c r="LD30" s="201"/>
      <c r="LE30" s="201"/>
      <c r="LF30" s="201"/>
      <c r="LG30" s="201"/>
      <c r="LH30" s="201"/>
      <c r="LI30" s="201"/>
      <c r="LJ30" s="201"/>
      <c r="LK30" s="201"/>
      <c r="LL30" s="201"/>
      <c r="LM30" s="201"/>
      <c r="LN30" s="201"/>
      <c r="LO30" s="201"/>
      <c r="LP30" s="201"/>
      <c r="LQ30" s="201"/>
      <c r="LR30" s="201"/>
      <c r="LS30" s="201"/>
      <c r="LT30" s="201"/>
      <c r="LU30" s="201"/>
      <c r="LV30" s="201"/>
      <c r="LW30" s="201"/>
      <c r="LX30" s="201"/>
      <c r="LY30" s="201"/>
      <c r="LZ30" s="201"/>
      <c r="MA30" s="201"/>
      <c r="MB30" s="201"/>
      <c r="MC30" s="201"/>
      <c r="MD30" s="201"/>
      <c r="ME30" s="201"/>
      <c r="MF30" s="201"/>
      <c r="MG30" s="201"/>
      <c r="MH30" s="201"/>
      <c r="MI30" s="201"/>
      <c r="MJ30" s="201"/>
      <c r="MK30" s="201"/>
      <c r="ML30" s="201"/>
      <c r="MM30" s="201"/>
      <c r="MN30" s="201"/>
      <c r="MO30" s="201"/>
      <c r="MP30" s="201"/>
      <c r="MQ30" s="201"/>
      <c r="MR30" s="201"/>
      <c r="MS30" s="201"/>
      <c r="MT30" s="201"/>
      <c r="MU30" s="201"/>
      <c r="MV30" s="201"/>
      <c r="MW30" s="201"/>
      <c r="MX30" s="201"/>
      <c r="MY30" s="201"/>
      <c r="MZ30" s="201"/>
      <c r="NA30" s="201"/>
      <c r="NB30" s="201"/>
      <c r="NC30" s="201"/>
      <c r="ND30" s="201"/>
      <c r="NE30" s="201"/>
      <c r="NF30" s="201"/>
      <c r="NG30" s="201"/>
      <c r="NH30" s="201"/>
      <c r="NI30" s="201"/>
      <c r="NJ30" s="201"/>
      <c r="NK30" s="201"/>
      <c r="NL30" s="201"/>
      <c r="NM30" s="201"/>
      <c r="NN30" s="201"/>
      <c r="NO30" s="201"/>
      <c r="NP30" s="201"/>
      <c r="NQ30" s="201"/>
      <c r="NR30" s="201"/>
      <c r="NS30" s="201"/>
      <c r="NT30" s="201"/>
      <c r="NU30" s="201"/>
      <c r="NV30" s="201"/>
      <c r="NW30" s="201"/>
      <c r="NX30" s="201"/>
      <c r="NY30" s="201"/>
      <c r="NZ30" s="201"/>
      <c r="OA30" s="201"/>
      <c r="OB30" s="201"/>
      <c r="OC30" s="201"/>
      <c r="OD30" s="201"/>
      <c r="OE30" s="201"/>
      <c r="OF30" s="201"/>
      <c r="OG30" s="201"/>
      <c r="OH30" s="201"/>
      <c r="OI30" s="201"/>
      <c r="OJ30" s="201"/>
      <c r="OK30" s="201"/>
      <c r="OL30" s="201"/>
      <c r="OM30" s="201"/>
      <c r="ON30" s="201"/>
      <c r="OO30" s="201"/>
      <c r="OP30" s="201"/>
      <c r="OQ30" s="201"/>
      <c r="OR30" s="201"/>
      <c r="OS30" s="201"/>
      <c r="OT30" s="201"/>
      <c r="OU30" s="201"/>
      <c r="OV30" s="201"/>
      <c r="OW30" s="201"/>
      <c r="OX30" s="201"/>
      <c r="OY30" s="201"/>
      <c r="OZ30" s="201"/>
      <c r="PA30" s="201"/>
      <c r="PB30" s="201"/>
      <c r="PC30" s="201"/>
      <c r="PD30" s="201"/>
      <c r="PE30" s="201"/>
      <c r="PF30" s="201"/>
      <c r="PG30" s="201"/>
      <c r="PH30" s="201"/>
      <c r="PI30" s="201"/>
      <c r="PJ30" s="201"/>
      <c r="PK30" s="201"/>
      <c r="PL30" s="201"/>
      <c r="PM30" s="201"/>
      <c r="PN30" s="201"/>
      <c r="PO30" s="201"/>
      <c r="PP30" s="201"/>
      <c r="PQ30" s="201"/>
      <c r="PR30" s="201"/>
      <c r="PS30" s="201"/>
      <c r="PT30" s="201"/>
      <c r="PU30" s="201"/>
      <c r="PV30" s="201"/>
      <c r="PW30" s="201"/>
      <c r="PX30" s="201"/>
      <c r="PY30" s="201"/>
      <c r="PZ30" s="201"/>
      <c r="QA30" s="201"/>
      <c r="QB30" s="201"/>
      <c r="QC30" s="201"/>
      <c r="QD30" s="201"/>
      <c r="QE30" s="201"/>
      <c r="QF30" s="201"/>
      <c r="QG30" s="201"/>
      <c r="QH30" s="201"/>
      <c r="QI30" s="201"/>
      <c r="QJ30" s="201"/>
      <c r="QK30" s="201"/>
      <c r="QL30" s="201"/>
      <c r="QM30" s="201"/>
      <c r="QN30" s="201"/>
      <c r="QO30" s="201"/>
      <c r="QP30" s="201"/>
      <c r="QQ30" s="201"/>
      <c r="QR30" s="201"/>
      <c r="QS30" s="201"/>
      <c r="QT30" s="201"/>
      <c r="QU30" s="201"/>
      <c r="QV30" s="201"/>
      <c r="QW30" s="201"/>
      <c r="QX30" s="201"/>
      <c r="QY30" s="201"/>
      <c r="QZ30" s="201"/>
      <c r="RA30" s="201"/>
      <c r="RB30" s="201"/>
      <c r="RC30" s="201"/>
      <c r="RD30" s="201"/>
      <c r="RE30" s="201"/>
      <c r="RF30" s="201"/>
      <c r="RG30" s="201"/>
      <c r="RH30" s="201"/>
      <c r="RI30" s="201"/>
      <c r="RJ30" s="201"/>
      <c r="RK30" s="201"/>
      <c r="RL30" s="201"/>
      <c r="RM30" s="201"/>
      <c r="RN30" s="201"/>
      <c r="RO30" s="201"/>
      <c r="RP30" s="201"/>
      <c r="RQ30" s="201"/>
      <c r="RR30" s="201"/>
      <c r="RS30" s="201"/>
      <c r="RT30" s="201"/>
      <c r="RU30" s="201"/>
      <c r="RV30" s="201"/>
      <c r="RW30" s="201"/>
      <c r="RX30" s="201"/>
      <c r="RY30" s="201"/>
      <c r="RZ30" s="201"/>
      <c r="SA30" s="201"/>
      <c r="SB30" s="201"/>
      <c r="SC30" s="201"/>
      <c r="SD30" s="201"/>
      <c r="SE30" s="201"/>
      <c r="SF30" s="201"/>
      <c r="SG30" s="201"/>
      <c r="SH30" s="201"/>
      <c r="SI30" s="201"/>
      <c r="SJ30" s="201"/>
      <c r="SK30" s="201"/>
      <c r="SL30" s="201"/>
      <c r="SM30" s="201"/>
      <c r="SN30" s="201"/>
      <c r="SO30" s="201"/>
      <c r="SP30" s="201"/>
      <c r="SQ30" s="201"/>
      <c r="SR30" s="201"/>
      <c r="SS30" s="201"/>
      <c r="ST30" s="201"/>
      <c r="SU30" s="201"/>
      <c r="SV30" s="201"/>
      <c r="SW30" s="201"/>
      <c r="SX30" s="201"/>
      <c r="SY30" s="201"/>
      <c r="SZ30" s="201"/>
      <c r="TA30" s="201"/>
      <c r="TB30" s="201"/>
      <c r="TC30" s="201"/>
      <c r="TD30" s="201"/>
      <c r="TE30" s="201"/>
      <c r="TF30" s="201"/>
      <c r="TG30" s="201"/>
      <c r="TH30" s="201"/>
      <c r="TI30" s="201"/>
      <c r="TJ30" s="201"/>
      <c r="TK30" s="201"/>
      <c r="TL30" s="201"/>
      <c r="TM30" s="201"/>
      <c r="TN30" s="201"/>
      <c r="TO30" s="201"/>
      <c r="TP30" s="201"/>
      <c r="TQ30" s="201"/>
      <c r="TR30" s="201"/>
      <c r="TS30" s="201"/>
      <c r="TT30" s="201"/>
      <c r="TU30" s="201"/>
      <c r="TV30" s="201"/>
      <c r="TW30" s="201"/>
      <c r="TX30" s="201"/>
      <c r="TY30" s="201"/>
      <c r="TZ30" s="201"/>
      <c r="UA30" s="201"/>
      <c r="UB30" s="201"/>
      <c r="UC30" s="201"/>
      <c r="UD30" s="201"/>
      <c r="UE30" s="201"/>
      <c r="UF30" s="201"/>
      <c r="UG30" s="201"/>
      <c r="UH30" s="201"/>
      <c r="UI30" s="201"/>
      <c r="UJ30" s="201"/>
      <c r="UK30" s="201"/>
      <c r="UL30" s="201"/>
      <c r="UM30" s="201"/>
      <c r="UN30" s="201"/>
      <c r="UO30" s="201"/>
      <c r="UP30" s="201"/>
      <c r="UQ30" s="201"/>
      <c r="UR30" s="201"/>
      <c r="US30" s="201"/>
      <c r="UT30" s="201"/>
      <c r="UU30" s="201"/>
      <c r="UV30" s="201"/>
      <c r="UW30" s="201"/>
      <c r="UX30" s="201"/>
      <c r="UY30" s="201"/>
      <c r="UZ30" s="201"/>
      <c r="VA30" s="201"/>
      <c r="VB30" s="201"/>
      <c r="VC30" s="201"/>
      <c r="VD30" s="201"/>
      <c r="VE30" s="201"/>
      <c r="VF30" s="201"/>
      <c r="VG30" s="201"/>
      <c r="VH30" s="201"/>
      <c r="VI30" s="201"/>
      <c r="VJ30" s="201"/>
      <c r="VK30" s="201"/>
      <c r="VL30" s="201"/>
      <c r="VM30" s="201"/>
      <c r="VN30" s="201"/>
      <c r="VO30" s="201"/>
      <c r="VP30" s="201"/>
      <c r="VQ30" s="201"/>
      <c r="VR30" s="201"/>
      <c r="VS30" s="201"/>
      <c r="VT30" s="201"/>
      <c r="VU30" s="201"/>
      <c r="VV30" s="201"/>
      <c r="VW30" s="201"/>
      <c r="VX30" s="201"/>
      <c r="VY30" s="201"/>
      <c r="VZ30" s="201"/>
      <c r="WA30" s="201"/>
      <c r="WB30" s="201"/>
      <c r="WC30" s="201"/>
      <c r="WD30" s="201"/>
      <c r="WE30" s="201"/>
      <c r="WF30" s="201"/>
      <c r="WG30" s="201"/>
      <c r="WH30" s="201"/>
      <c r="WI30" s="201"/>
      <c r="WJ30" s="201"/>
      <c r="WK30" s="201"/>
      <c r="WL30" s="201"/>
      <c r="WM30" s="201"/>
      <c r="WN30" s="201"/>
      <c r="WO30" s="201"/>
      <c r="WP30" s="201"/>
      <c r="WQ30" s="201"/>
      <c r="WR30" s="201"/>
      <c r="WS30" s="201"/>
      <c r="WT30" s="201"/>
      <c r="WU30" s="201"/>
      <c r="WV30" s="201"/>
      <c r="WW30" s="201"/>
      <c r="WX30" s="201"/>
      <c r="WY30" s="201"/>
      <c r="WZ30" s="201"/>
      <c r="XA30" s="201"/>
      <c r="XB30" s="201"/>
      <c r="XC30" s="201"/>
      <c r="XD30" s="201"/>
      <c r="XE30" s="201"/>
      <c r="XF30" s="201"/>
      <c r="XG30" s="201"/>
      <c r="XH30" s="201"/>
      <c r="XI30" s="201"/>
      <c r="XJ30" s="201"/>
      <c r="XK30" s="201"/>
      <c r="XL30" s="201"/>
      <c r="XM30" s="201"/>
      <c r="XN30" s="201"/>
      <c r="XO30" s="201"/>
      <c r="XP30" s="201"/>
      <c r="XQ30" s="201"/>
      <c r="XR30" s="201"/>
      <c r="XS30" s="201"/>
      <c r="XT30" s="201"/>
      <c r="XU30" s="201"/>
      <c r="XV30" s="201"/>
      <c r="XW30" s="201"/>
      <c r="XX30" s="201"/>
      <c r="XY30" s="201"/>
      <c r="XZ30" s="201"/>
      <c r="YA30" s="201"/>
      <c r="YB30" s="201"/>
      <c r="YC30" s="201"/>
      <c r="YD30" s="201"/>
      <c r="YE30" s="201"/>
      <c r="YF30" s="201"/>
      <c r="YG30" s="201"/>
      <c r="YH30" s="201"/>
      <c r="YI30" s="201"/>
      <c r="YJ30" s="201"/>
      <c r="YK30" s="201"/>
      <c r="YL30" s="201"/>
      <c r="YM30" s="201"/>
      <c r="YN30" s="201"/>
      <c r="YO30" s="201"/>
      <c r="YP30" s="201"/>
      <c r="YQ30" s="201"/>
      <c r="YR30" s="201"/>
      <c r="YS30" s="201"/>
      <c r="YT30" s="201"/>
      <c r="YU30" s="201"/>
      <c r="YV30" s="201"/>
      <c r="YW30" s="201"/>
      <c r="YX30" s="201"/>
      <c r="YY30" s="201"/>
      <c r="YZ30" s="201"/>
      <c r="ZA30" s="201"/>
      <c r="ZB30" s="201"/>
      <c r="ZC30" s="201"/>
      <c r="ZD30" s="201"/>
      <c r="ZE30" s="201"/>
      <c r="ZF30" s="201"/>
      <c r="ZG30" s="201"/>
      <c r="ZH30" s="201"/>
      <c r="ZI30" s="201"/>
      <c r="ZJ30" s="201"/>
      <c r="ZK30" s="201"/>
      <c r="ZL30" s="201"/>
      <c r="ZM30" s="201"/>
      <c r="ZN30" s="201"/>
      <c r="ZO30" s="201"/>
      <c r="ZP30" s="201"/>
      <c r="ZQ30" s="201"/>
      <c r="ZR30" s="201"/>
      <c r="ZS30" s="201"/>
      <c r="ZT30" s="201"/>
      <c r="ZU30" s="201"/>
      <c r="ZV30" s="201"/>
      <c r="ZW30" s="201"/>
      <c r="ZX30" s="201"/>
      <c r="ZY30" s="201"/>
      <c r="ZZ30" s="201"/>
      <c r="AAA30" s="201"/>
    </row>
    <row r="31" spans="1:703" s="98" customFormat="1" ht="21" customHeight="1">
      <c r="A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c r="KQ31" s="201"/>
      <c r="KR31" s="201"/>
      <c r="KS31" s="201"/>
      <c r="KT31" s="201"/>
      <c r="KU31" s="201"/>
      <c r="KV31" s="201"/>
      <c r="KW31" s="201"/>
      <c r="KX31" s="201"/>
      <c r="KY31" s="201"/>
      <c r="KZ31" s="201"/>
      <c r="LA31" s="201"/>
      <c r="LB31" s="201"/>
      <c r="LC31" s="201"/>
      <c r="LD31" s="201"/>
      <c r="LE31" s="201"/>
      <c r="LF31" s="201"/>
      <c r="LG31" s="201"/>
      <c r="LH31" s="201"/>
      <c r="LI31" s="201"/>
      <c r="LJ31" s="201"/>
      <c r="LK31" s="201"/>
      <c r="LL31" s="201"/>
      <c r="LM31" s="201"/>
      <c r="LN31" s="201"/>
      <c r="LO31" s="201"/>
      <c r="LP31" s="201"/>
      <c r="LQ31" s="201"/>
      <c r="LR31" s="201"/>
      <c r="LS31" s="201"/>
      <c r="LT31" s="201"/>
      <c r="LU31" s="201"/>
      <c r="LV31" s="201"/>
      <c r="LW31" s="201"/>
      <c r="LX31" s="201"/>
      <c r="LY31" s="201"/>
      <c r="LZ31" s="201"/>
      <c r="MA31" s="201"/>
      <c r="MB31" s="201"/>
      <c r="MC31" s="201"/>
      <c r="MD31" s="201"/>
      <c r="ME31" s="201"/>
      <c r="MF31" s="201"/>
      <c r="MG31" s="201"/>
      <c r="MH31" s="201"/>
      <c r="MI31" s="201"/>
      <c r="MJ31" s="201"/>
      <c r="MK31" s="201"/>
      <c r="ML31" s="201"/>
      <c r="MM31" s="201"/>
      <c r="MN31" s="201"/>
      <c r="MO31" s="201"/>
      <c r="MP31" s="201"/>
      <c r="MQ31" s="201"/>
      <c r="MR31" s="201"/>
      <c r="MS31" s="201"/>
      <c r="MT31" s="201"/>
      <c r="MU31" s="201"/>
      <c r="MV31" s="201"/>
      <c r="MW31" s="201"/>
      <c r="MX31" s="201"/>
      <c r="MY31" s="201"/>
      <c r="MZ31" s="201"/>
      <c r="NA31" s="201"/>
      <c r="NB31" s="201"/>
      <c r="NC31" s="201"/>
      <c r="ND31" s="201"/>
      <c r="NE31" s="201"/>
      <c r="NF31" s="201"/>
      <c r="NG31" s="201"/>
      <c r="NH31" s="201"/>
      <c r="NI31" s="201"/>
      <c r="NJ31" s="201"/>
      <c r="NK31" s="201"/>
      <c r="NL31" s="201"/>
      <c r="NM31" s="201"/>
      <c r="NN31" s="201"/>
      <c r="NO31" s="201"/>
      <c r="NP31" s="201"/>
      <c r="NQ31" s="201"/>
      <c r="NR31" s="201"/>
      <c r="NS31" s="201"/>
      <c r="NT31" s="201"/>
      <c r="NU31" s="201"/>
      <c r="NV31" s="201"/>
      <c r="NW31" s="201"/>
      <c r="NX31" s="201"/>
      <c r="NY31" s="201"/>
      <c r="NZ31" s="201"/>
      <c r="OA31" s="201"/>
      <c r="OB31" s="201"/>
      <c r="OC31" s="201"/>
      <c r="OD31" s="201"/>
      <c r="OE31" s="201"/>
      <c r="OF31" s="201"/>
      <c r="OG31" s="201"/>
      <c r="OH31" s="201"/>
      <c r="OI31" s="201"/>
      <c r="OJ31" s="201"/>
      <c r="OK31" s="201"/>
      <c r="OL31" s="201"/>
      <c r="OM31" s="201"/>
      <c r="ON31" s="201"/>
      <c r="OO31" s="201"/>
      <c r="OP31" s="201"/>
      <c r="OQ31" s="201"/>
      <c r="OR31" s="201"/>
      <c r="OS31" s="201"/>
      <c r="OT31" s="201"/>
      <c r="OU31" s="201"/>
      <c r="OV31" s="201"/>
      <c r="OW31" s="201"/>
      <c r="OX31" s="201"/>
      <c r="OY31" s="201"/>
      <c r="OZ31" s="201"/>
      <c r="PA31" s="201"/>
      <c r="PB31" s="201"/>
      <c r="PC31" s="201"/>
      <c r="PD31" s="201"/>
      <c r="PE31" s="201"/>
      <c r="PF31" s="201"/>
      <c r="PG31" s="201"/>
      <c r="PH31" s="201"/>
      <c r="PI31" s="201"/>
      <c r="PJ31" s="201"/>
      <c r="PK31" s="201"/>
      <c r="PL31" s="201"/>
      <c r="PM31" s="201"/>
      <c r="PN31" s="201"/>
      <c r="PO31" s="201"/>
      <c r="PP31" s="201"/>
      <c r="PQ31" s="201"/>
      <c r="PR31" s="201"/>
      <c r="PS31" s="201"/>
      <c r="PT31" s="201"/>
      <c r="PU31" s="201"/>
      <c r="PV31" s="201"/>
      <c r="PW31" s="201"/>
      <c r="PX31" s="201"/>
      <c r="PY31" s="201"/>
      <c r="PZ31" s="201"/>
      <c r="QA31" s="201"/>
      <c r="QB31" s="201"/>
      <c r="QC31" s="201"/>
      <c r="QD31" s="201"/>
      <c r="QE31" s="201"/>
      <c r="QF31" s="201"/>
      <c r="QG31" s="201"/>
      <c r="QH31" s="201"/>
      <c r="QI31" s="201"/>
      <c r="QJ31" s="201"/>
      <c r="QK31" s="201"/>
      <c r="QL31" s="201"/>
      <c r="QM31" s="201"/>
      <c r="QN31" s="201"/>
      <c r="QO31" s="201"/>
      <c r="QP31" s="201"/>
      <c r="QQ31" s="201"/>
      <c r="QR31" s="201"/>
      <c r="QS31" s="201"/>
      <c r="QT31" s="201"/>
      <c r="QU31" s="201"/>
      <c r="QV31" s="201"/>
      <c r="QW31" s="201"/>
      <c r="QX31" s="201"/>
      <c r="QY31" s="201"/>
      <c r="QZ31" s="201"/>
      <c r="RA31" s="201"/>
      <c r="RB31" s="201"/>
      <c r="RC31" s="201"/>
      <c r="RD31" s="201"/>
      <c r="RE31" s="201"/>
      <c r="RF31" s="201"/>
      <c r="RG31" s="201"/>
      <c r="RH31" s="201"/>
      <c r="RI31" s="201"/>
      <c r="RJ31" s="201"/>
      <c r="RK31" s="201"/>
      <c r="RL31" s="201"/>
      <c r="RM31" s="201"/>
      <c r="RN31" s="201"/>
      <c r="RO31" s="201"/>
      <c r="RP31" s="201"/>
      <c r="RQ31" s="201"/>
      <c r="RR31" s="201"/>
      <c r="RS31" s="201"/>
      <c r="RT31" s="201"/>
      <c r="RU31" s="201"/>
      <c r="RV31" s="201"/>
      <c r="RW31" s="201"/>
      <c r="RX31" s="201"/>
      <c r="RY31" s="201"/>
      <c r="RZ31" s="201"/>
      <c r="SA31" s="201"/>
      <c r="SB31" s="201"/>
      <c r="SC31" s="201"/>
      <c r="SD31" s="201"/>
      <c r="SE31" s="201"/>
      <c r="SF31" s="201"/>
      <c r="SG31" s="201"/>
      <c r="SH31" s="201"/>
      <c r="SI31" s="201"/>
      <c r="SJ31" s="201"/>
      <c r="SK31" s="201"/>
      <c r="SL31" s="201"/>
      <c r="SM31" s="201"/>
      <c r="SN31" s="201"/>
      <c r="SO31" s="201"/>
      <c r="SP31" s="201"/>
      <c r="SQ31" s="201"/>
      <c r="SR31" s="201"/>
      <c r="SS31" s="201"/>
      <c r="ST31" s="201"/>
      <c r="SU31" s="201"/>
      <c r="SV31" s="201"/>
      <c r="SW31" s="201"/>
      <c r="SX31" s="201"/>
      <c r="SY31" s="201"/>
      <c r="SZ31" s="201"/>
      <c r="TA31" s="201"/>
      <c r="TB31" s="201"/>
      <c r="TC31" s="201"/>
      <c r="TD31" s="201"/>
      <c r="TE31" s="201"/>
      <c r="TF31" s="201"/>
      <c r="TG31" s="201"/>
      <c r="TH31" s="201"/>
      <c r="TI31" s="201"/>
      <c r="TJ31" s="201"/>
      <c r="TK31" s="201"/>
      <c r="TL31" s="201"/>
      <c r="TM31" s="201"/>
      <c r="TN31" s="201"/>
      <c r="TO31" s="201"/>
      <c r="TP31" s="201"/>
      <c r="TQ31" s="201"/>
      <c r="TR31" s="201"/>
      <c r="TS31" s="201"/>
      <c r="TT31" s="201"/>
      <c r="TU31" s="201"/>
      <c r="TV31" s="201"/>
      <c r="TW31" s="201"/>
      <c r="TX31" s="201"/>
      <c r="TY31" s="201"/>
      <c r="TZ31" s="201"/>
      <c r="UA31" s="201"/>
      <c r="UB31" s="201"/>
      <c r="UC31" s="201"/>
      <c r="UD31" s="201"/>
      <c r="UE31" s="201"/>
      <c r="UF31" s="201"/>
      <c r="UG31" s="201"/>
      <c r="UH31" s="201"/>
      <c r="UI31" s="201"/>
      <c r="UJ31" s="201"/>
      <c r="UK31" s="201"/>
      <c r="UL31" s="201"/>
      <c r="UM31" s="201"/>
      <c r="UN31" s="201"/>
      <c r="UO31" s="201"/>
      <c r="UP31" s="201"/>
      <c r="UQ31" s="201"/>
      <c r="UR31" s="201"/>
      <c r="US31" s="201"/>
      <c r="UT31" s="201"/>
      <c r="UU31" s="201"/>
      <c r="UV31" s="201"/>
      <c r="UW31" s="201"/>
      <c r="UX31" s="201"/>
      <c r="UY31" s="201"/>
      <c r="UZ31" s="201"/>
      <c r="VA31" s="201"/>
      <c r="VB31" s="201"/>
      <c r="VC31" s="201"/>
      <c r="VD31" s="201"/>
      <c r="VE31" s="201"/>
      <c r="VF31" s="201"/>
      <c r="VG31" s="201"/>
      <c r="VH31" s="201"/>
      <c r="VI31" s="201"/>
      <c r="VJ31" s="201"/>
      <c r="VK31" s="201"/>
      <c r="VL31" s="201"/>
      <c r="VM31" s="201"/>
      <c r="VN31" s="201"/>
      <c r="VO31" s="201"/>
      <c r="VP31" s="201"/>
      <c r="VQ31" s="201"/>
      <c r="VR31" s="201"/>
      <c r="VS31" s="201"/>
      <c r="VT31" s="201"/>
      <c r="VU31" s="201"/>
      <c r="VV31" s="201"/>
      <c r="VW31" s="201"/>
      <c r="VX31" s="201"/>
      <c r="VY31" s="201"/>
      <c r="VZ31" s="201"/>
      <c r="WA31" s="201"/>
      <c r="WB31" s="201"/>
      <c r="WC31" s="201"/>
      <c r="WD31" s="201"/>
      <c r="WE31" s="201"/>
      <c r="WF31" s="201"/>
      <c r="WG31" s="201"/>
      <c r="WH31" s="201"/>
      <c r="WI31" s="201"/>
      <c r="WJ31" s="201"/>
      <c r="WK31" s="201"/>
      <c r="WL31" s="201"/>
      <c r="WM31" s="201"/>
      <c r="WN31" s="201"/>
      <c r="WO31" s="201"/>
      <c r="WP31" s="201"/>
      <c r="WQ31" s="201"/>
      <c r="WR31" s="201"/>
      <c r="WS31" s="201"/>
      <c r="WT31" s="201"/>
      <c r="WU31" s="201"/>
      <c r="WV31" s="201"/>
      <c r="WW31" s="201"/>
      <c r="WX31" s="201"/>
      <c r="WY31" s="201"/>
      <c r="WZ31" s="201"/>
      <c r="XA31" s="201"/>
      <c r="XB31" s="201"/>
      <c r="XC31" s="201"/>
      <c r="XD31" s="201"/>
      <c r="XE31" s="201"/>
      <c r="XF31" s="201"/>
      <c r="XG31" s="201"/>
      <c r="XH31" s="201"/>
      <c r="XI31" s="201"/>
      <c r="XJ31" s="201"/>
      <c r="XK31" s="201"/>
      <c r="XL31" s="201"/>
      <c r="XM31" s="201"/>
      <c r="XN31" s="201"/>
      <c r="XO31" s="201"/>
      <c r="XP31" s="201"/>
      <c r="XQ31" s="201"/>
      <c r="XR31" s="201"/>
      <c r="XS31" s="201"/>
      <c r="XT31" s="201"/>
      <c r="XU31" s="201"/>
      <c r="XV31" s="201"/>
      <c r="XW31" s="201"/>
      <c r="XX31" s="201"/>
      <c r="XY31" s="201"/>
      <c r="XZ31" s="201"/>
      <c r="YA31" s="201"/>
      <c r="YB31" s="201"/>
      <c r="YC31" s="201"/>
      <c r="YD31" s="201"/>
      <c r="YE31" s="201"/>
      <c r="YF31" s="201"/>
      <c r="YG31" s="201"/>
      <c r="YH31" s="201"/>
      <c r="YI31" s="201"/>
      <c r="YJ31" s="201"/>
      <c r="YK31" s="201"/>
      <c r="YL31" s="201"/>
      <c r="YM31" s="201"/>
      <c r="YN31" s="201"/>
      <c r="YO31" s="201"/>
      <c r="YP31" s="201"/>
      <c r="YQ31" s="201"/>
      <c r="YR31" s="201"/>
      <c r="YS31" s="201"/>
      <c r="YT31" s="201"/>
      <c r="YU31" s="201"/>
      <c r="YV31" s="201"/>
      <c r="YW31" s="201"/>
      <c r="YX31" s="201"/>
      <c r="YY31" s="201"/>
      <c r="YZ31" s="201"/>
      <c r="ZA31" s="201"/>
      <c r="ZB31" s="201"/>
      <c r="ZC31" s="201"/>
      <c r="ZD31" s="201"/>
      <c r="ZE31" s="201"/>
      <c r="ZF31" s="201"/>
      <c r="ZG31" s="201"/>
      <c r="ZH31" s="201"/>
      <c r="ZI31" s="201"/>
      <c r="ZJ31" s="201"/>
      <c r="ZK31" s="201"/>
      <c r="ZL31" s="201"/>
      <c r="ZM31" s="201"/>
      <c r="ZN31" s="201"/>
      <c r="ZO31" s="201"/>
      <c r="ZP31" s="201"/>
      <c r="ZQ31" s="201"/>
      <c r="ZR31" s="201"/>
      <c r="ZS31" s="201"/>
      <c r="ZT31" s="201"/>
      <c r="ZU31" s="201"/>
      <c r="ZV31" s="201"/>
      <c r="ZW31" s="201"/>
      <c r="ZX31" s="201"/>
      <c r="ZY31" s="201"/>
      <c r="ZZ31" s="201"/>
      <c r="AAA31" s="201"/>
    </row>
    <row r="32" spans="1:703" s="98" customFormat="1" ht="35.15" customHeight="1">
      <c r="A32" s="201"/>
      <c r="C32" s="1098" t="s">
        <v>452</v>
      </c>
      <c r="D32" s="1098"/>
      <c r="E32" s="1098"/>
      <c r="F32" s="1098"/>
      <c r="G32" s="1098"/>
      <c r="H32" s="1098"/>
      <c r="I32" s="1098"/>
      <c r="J32" s="1098"/>
      <c r="K32" s="1098"/>
      <c r="L32" s="1098"/>
      <c r="M32" s="1098"/>
      <c r="N32" s="1098"/>
      <c r="O32" s="1098"/>
      <c r="P32" s="1098"/>
      <c r="Q32" s="1098"/>
      <c r="R32" s="1098"/>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c r="KQ32" s="201"/>
      <c r="KR32" s="201"/>
      <c r="KS32" s="201"/>
      <c r="KT32" s="201"/>
      <c r="KU32" s="201"/>
      <c r="KV32" s="201"/>
      <c r="KW32" s="201"/>
      <c r="KX32" s="201"/>
      <c r="KY32" s="201"/>
      <c r="KZ32" s="201"/>
      <c r="LA32" s="201"/>
      <c r="LB32" s="201"/>
      <c r="LC32" s="201"/>
      <c r="LD32" s="201"/>
      <c r="LE32" s="201"/>
      <c r="LF32" s="201"/>
      <c r="LG32" s="201"/>
      <c r="LH32" s="201"/>
      <c r="LI32" s="201"/>
      <c r="LJ32" s="201"/>
      <c r="LK32" s="201"/>
      <c r="LL32" s="201"/>
      <c r="LM32" s="201"/>
      <c r="LN32" s="201"/>
      <c r="LO32" s="201"/>
      <c r="LP32" s="201"/>
      <c r="LQ32" s="201"/>
      <c r="LR32" s="201"/>
      <c r="LS32" s="201"/>
      <c r="LT32" s="201"/>
      <c r="LU32" s="201"/>
      <c r="LV32" s="201"/>
      <c r="LW32" s="201"/>
      <c r="LX32" s="201"/>
      <c r="LY32" s="201"/>
      <c r="LZ32" s="201"/>
      <c r="MA32" s="201"/>
      <c r="MB32" s="201"/>
      <c r="MC32" s="201"/>
      <c r="MD32" s="201"/>
      <c r="ME32" s="201"/>
      <c r="MF32" s="201"/>
      <c r="MG32" s="201"/>
      <c r="MH32" s="201"/>
      <c r="MI32" s="201"/>
      <c r="MJ32" s="201"/>
      <c r="MK32" s="201"/>
      <c r="ML32" s="201"/>
      <c r="MM32" s="201"/>
      <c r="MN32" s="201"/>
      <c r="MO32" s="201"/>
      <c r="MP32" s="201"/>
      <c r="MQ32" s="201"/>
      <c r="MR32" s="201"/>
      <c r="MS32" s="201"/>
      <c r="MT32" s="201"/>
      <c r="MU32" s="201"/>
      <c r="MV32" s="201"/>
      <c r="MW32" s="201"/>
      <c r="MX32" s="201"/>
      <c r="MY32" s="201"/>
      <c r="MZ32" s="201"/>
      <c r="NA32" s="201"/>
      <c r="NB32" s="201"/>
      <c r="NC32" s="201"/>
      <c r="ND32" s="201"/>
      <c r="NE32" s="201"/>
      <c r="NF32" s="201"/>
      <c r="NG32" s="201"/>
      <c r="NH32" s="201"/>
      <c r="NI32" s="201"/>
      <c r="NJ32" s="201"/>
      <c r="NK32" s="201"/>
      <c r="NL32" s="201"/>
      <c r="NM32" s="201"/>
      <c r="NN32" s="201"/>
      <c r="NO32" s="201"/>
      <c r="NP32" s="201"/>
      <c r="NQ32" s="201"/>
      <c r="NR32" s="201"/>
      <c r="NS32" s="201"/>
      <c r="NT32" s="201"/>
      <c r="NU32" s="201"/>
      <c r="NV32" s="201"/>
      <c r="NW32" s="201"/>
      <c r="NX32" s="201"/>
      <c r="NY32" s="201"/>
      <c r="NZ32" s="201"/>
      <c r="OA32" s="201"/>
      <c r="OB32" s="201"/>
      <c r="OC32" s="201"/>
      <c r="OD32" s="201"/>
      <c r="OE32" s="201"/>
      <c r="OF32" s="201"/>
      <c r="OG32" s="201"/>
      <c r="OH32" s="201"/>
      <c r="OI32" s="201"/>
      <c r="OJ32" s="201"/>
      <c r="OK32" s="201"/>
      <c r="OL32" s="201"/>
      <c r="OM32" s="201"/>
      <c r="ON32" s="201"/>
      <c r="OO32" s="201"/>
      <c r="OP32" s="201"/>
      <c r="OQ32" s="201"/>
      <c r="OR32" s="201"/>
      <c r="OS32" s="201"/>
      <c r="OT32" s="201"/>
      <c r="OU32" s="201"/>
      <c r="OV32" s="201"/>
      <c r="OW32" s="201"/>
      <c r="OX32" s="201"/>
      <c r="OY32" s="201"/>
      <c r="OZ32" s="201"/>
      <c r="PA32" s="201"/>
      <c r="PB32" s="201"/>
      <c r="PC32" s="201"/>
      <c r="PD32" s="201"/>
      <c r="PE32" s="201"/>
      <c r="PF32" s="201"/>
      <c r="PG32" s="201"/>
      <c r="PH32" s="201"/>
      <c r="PI32" s="201"/>
      <c r="PJ32" s="201"/>
      <c r="PK32" s="201"/>
      <c r="PL32" s="201"/>
      <c r="PM32" s="201"/>
      <c r="PN32" s="201"/>
      <c r="PO32" s="201"/>
      <c r="PP32" s="201"/>
      <c r="PQ32" s="201"/>
      <c r="PR32" s="201"/>
      <c r="PS32" s="201"/>
      <c r="PT32" s="201"/>
      <c r="PU32" s="201"/>
      <c r="PV32" s="201"/>
      <c r="PW32" s="201"/>
      <c r="PX32" s="201"/>
      <c r="PY32" s="201"/>
      <c r="PZ32" s="201"/>
      <c r="QA32" s="201"/>
      <c r="QB32" s="201"/>
      <c r="QC32" s="201"/>
      <c r="QD32" s="201"/>
      <c r="QE32" s="201"/>
      <c r="QF32" s="201"/>
      <c r="QG32" s="201"/>
      <c r="QH32" s="201"/>
      <c r="QI32" s="201"/>
      <c r="QJ32" s="201"/>
      <c r="QK32" s="201"/>
      <c r="QL32" s="201"/>
      <c r="QM32" s="201"/>
      <c r="QN32" s="201"/>
      <c r="QO32" s="201"/>
      <c r="QP32" s="201"/>
      <c r="QQ32" s="201"/>
      <c r="QR32" s="201"/>
      <c r="QS32" s="201"/>
      <c r="QT32" s="201"/>
      <c r="QU32" s="201"/>
      <c r="QV32" s="201"/>
      <c r="QW32" s="201"/>
      <c r="QX32" s="201"/>
      <c r="QY32" s="201"/>
      <c r="QZ32" s="201"/>
      <c r="RA32" s="201"/>
      <c r="RB32" s="201"/>
      <c r="RC32" s="201"/>
      <c r="RD32" s="201"/>
      <c r="RE32" s="201"/>
      <c r="RF32" s="201"/>
      <c r="RG32" s="201"/>
      <c r="RH32" s="201"/>
      <c r="RI32" s="201"/>
      <c r="RJ32" s="201"/>
      <c r="RK32" s="201"/>
      <c r="RL32" s="201"/>
      <c r="RM32" s="201"/>
      <c r="RN32" s="201"/>
      <c r="RO32" s="201"/>
      <c r="RP32" s="201"/>
      <c r="RQ32" s="201"/>
      <c r="RR32" s="201"/>
      <c r="RS32" s="201"/>
      <c r="RT32" s="201"/>
      <c r="RU32" s="201"/>
      <c r="RV32" s="201"/>
      <c r="RW32" s="201"/>
      <c r="RX32" s="201"/>
      <c r="RY32" s="201"/>
      <c r="RZ32" s="201"/>
      <c r="SA32" s="201"/>
      <c r="SB32" s="201"/>
      <c r="SC32" s="201"/>
      <c r="SD32" s="201"/>
      <c r="SE32" s="201"/>
      <c r="SF32" s="201"/>
      <c r="SG32" s="201"/>
      <c r="SH32" s="201"/>
      <c r="SI32" s="201"/>
      <c r="SJ32" s="201"/>
      <c r="SK32" s="201"/>
      <c r="SL32" s="201"/>
      <c r="SM32" s="201"/>
      <c r="SN32" s="201"/>
      <c r="SO32" s="201"/>
      <c r="SP32" s="201"/>
      <c r="SQ32" s="201"/>
      <c r="SR32" s="201"/>
      <c r="SS32" s="201"/>
      <c r="ST32" s="201"/>
      <c r="SU32" s="201"/>
      <c r="SV32" s="201"/>
      <c r="SW32" s="201"/>
      <c r="SX32" s="201"/>
      <c r="SY32" s="201"/>
      <c r="SZ32" s="201"/>
      <c r="TA32" s="201"/>
      <c r="TB32" s="201"/>
      <c r="TC32" s="201"/>
      <c r="TD32" s="201"/>
      <c r="TE32" s="201"/>
      <c r="TF32" s="201"/>
      <c r="TG32" s="201"/>
      <c r="TH32" s="201"/>
      <c r="TI32" s="201"/>
      <c r="TJ32" s="201"/>
      <c r="TK32" s="201"/>
      <c r="TL32" s="201"/>
      <c r="TM32" s="201"/>
      <c r="TN32" s="201"/>
      <c r="TO32" s="201"/>
      <c r="TP32" s="201"/>
      <c r="TQ32" s="201"/>
      <c r="TR32" s="201"/>
      <c r="TS32" s="201"/>
      <c r="TT32" s="201"/>
      <c r="TU32" s="201"/>
      <c r="TV32" s="201"/>
      <c r="TW32" s="201"/>
      <c r="TX32" s="201"/>
      <c r="TY32" s="201"/>
      <c r="TZ32" s="201"/>
      <c r="UA32" s="201"/>
      <c r="UB32" s="201"/>
      <c r="UC32" s="201"/>
      <c r="UD32" s="201"/>
      <c r="UE32" s="201"/>
      <c r="UF32" s="201"/>
      <c r="UG32" s="201"/>
      <c r="UH32" s="201"/>
      <c r="UI32" s="201"/>
      <c r="UJ32" s="201"/>
      <c r="UK32" s="201"/>
      <c r="UL32" s="201"/>
      <c r="UM32" s="201"/>
      <c r="UN32" s="201"/>
      <c r="UO32" s="201"/>
      <c r="UP32" s="201"/>
      <c r="UQ32" s="201"/>
      <c r="UR32" s="201"/>
      <c r="US32" s="201"/>
      <c r="UT32" s="201"/>
      <c r="UU32" s="201"/>
      <c r="UV32" s="201"/>
      <c r="UW32" s="201"/>
      <c r="UX32" s="201"/>
      <c r="UY32" s="201"/>
      <c r="UZ32" s="201"/>
      <c r="VA32" s="201"/>
      <c r="VB32" s="201"/>
      <c r="VC32" s="201"/>
      <c r="VD32" s="201"/>
      <c r="VE32" s="201"/>
      <c r="VF32" s="201"/>
      <c r="VG32" s="201"/>
      <c r="VH32" s="201"/>
      <c r="VI32" s="201"/>
      <c r="VJ32" s="201"/>
      <c r="VK32" s="201"/>
      <c r="VL32" s="201"/>
      <c r="VM32" s="201"/>
      <c r="VN32" s="201"/>
      <c r="VO32" s="201"/>
      <c r="VP32" s="201"/>
      <c r="VQ32" s="201"/>
      <c r="VR32" s="201"/>
      <c r="VS32" s="201"/>
      <c r="VT32" s="201"/>
      <c r="VU32" s="201"/>
      <c r="VV32" s="201"/>
      <c r="VW32" s="201"/>
      <c r="VX32" s="201"/>
      <c r="VY32" s="201"/>
      <c r="VZ32" s="201"/>
      <c r="WA32" s="201"/>
      <c r="WB32" s="201"/>
      <c r="WC32" s="201"/>
      <c r="WD32" s="201"/>
      <c r="WE32" s="201"/>
      <c r="WF32" s="201"/>
      <c r="WG32" s="201"/>
      <c r="WH32" s="201"/>
      <c r="WI32" s="201"/>
      <c r="WJ32" s="201"/>
      <c r="WK32" s="201"/>
      <c r="WL32" s="201"/>
      <c r="WM32" s="201"/>
      <c r="WN32" s="201"/>
      <c r="WO32" s="201"/>
      <c r="WP32" s="201"/>
      <c r="WQ32" s="201"/>
      <c r="WR32" s="201"/>
      <c r="WS32" s="201"/>
      <c r="WT32" s="201"/>
      <c r="WU32" s="201"/>
      <c r="WV32" s="201"/>
      <c r="WW32" s="201"/>
      <c r="WX32" s="201"/>
      <c r="WY32" s="201"/>
      <c r="WZ32" s="201"/>
      <c r="XA32" s="201"/>
      <c r="XB32" s="201"/>
      <c r="XC32" s="201"/>
      <c r="XD32" s="201"/>
      <c r="XE32" s="201"/>
      <c r="XF32" s="201"/>
      <c r="XG32" s="201"/>
      <c r="XH32" s="201"/>
      <c r="XI32" s="201"/>
      <c r="XJ32" s="201"/>
      <c r="XK32" s="201"/>
      <c r="XL32" s="201"/>
      <c r="XM32" s="201"/>
      <c r="XN32" s="201"/>
      <c r="XO32" s="201"/>
      <c r="XP32" s="201"/>
      <c r="XQ32" s="201"/>
      <c r="XR32" s="201"/>
      <c r="XS32" s="201"/>
      <c r="XT32" s="201"/>
      <c r="XU32" s="201"/>
      <c r="XV32" s="201"/>
      <c r="XW32" s="201"/>
      <c r="XX32" s="201"/>
      <c r="XY32" s="201"/>
      <c r="XZ32" s="201"/>
      <c r="YA32" s="201"/>
      <c r="YB32" s="201"/>
      <c r="YC32" s="201"/>
      <c r="YD32" s="201"/>
      <c r="YE32" s="201"/>
      <c r="YF32" s="201"/>
      <c r="YG32" s="201"/>
      <c r="YH32" s="201"/>
      <c r="YI32" s="201"/>
      <c r="YJ32" s="201"/>
      <c r="YK32" s="201"/>
      <c r="YL32" s="201"/>
      <c r="YM32" s="201"/>
      <c r="YN32" s="201"/>
      <c r="YO32" s="201"/>
      <c r="YP32" s="201"/>
      <c r="YQ32" s="201"/>
      <c r="YR32" s="201"/>
      <c r="YS32" s="201"/>
      <c r="YT32" s="201"/>
      <c r="YU32" s="201"/>
      <c r="YV32" s="201"/>
      <c r="YW32" s="201"/>
      <c r="YX32" s="201"/>
      <c r="YY32" s="201"/>
      <c r="YZ32" s="201"/>
      <c r="ZA32" s="201"/>
      <c r="ZB32" s="201"/>
      <c r="ZC32" s="201"/>
      <c r="ZD32" s="201"/>
      <c r="ZE32" s="201"/>
      <c r="ZF32" s="201"/>
      <c r="ZG32" s="201"/>
      <c r="ZH32" s="201"/>
      <c r="ZI32" s="201"/>
      <c r="ZJ32" s="201"/>
      <c r="ZK32" s="201"/>
      <c r="ZL32" s="201"/>
      <c r="ZM32" s="201"/>
      <c r="ZN32" s="201"/>
      <c r="ZO32" s="201"/>
      <c r="ZP32" s="201"/>
      <c r="ZQ32" s="201"/>
      <c r="ZR32" s="201"/>
      <c r="ZS32" s="201"/>
      <c r="ZT32" s="201"/>
      <c r="ZU32" s="201"/>
      <c r="ZV32" s="201"/>
      <c r="ZW32" s="201"/>
      <c r="ZX32" s="201"/>
      <c r="ZY32" s="201"/>
      <c r="ZZ32" s="201"/>
      <c r="AAA32" s="201"/>
    </row>
    <row r="33" spans="1:703" s="98" customFormat="1" ht="21" customHeight="1">
      <c r="A33" s="201"/>
      <c r="C33" s="767"/>
      <c r="D33" s="767"/>
      <c r="E33" s="767"/>
      <c r="F33" s="767"/>
      <c r="G33" s="767"/>
      <c r="H33" s="767"/>
      <c r="I33" s="767"/>
      <c r="J33" s="767"/>
      <c r="K33" s="767"/>
      <c r="L33" s="767"/>
      <c r="M33" s="767"/>
      <c r="N33" s="767"/>
      <c r="O33" s="767"/>
      <c r="P33" s="767"/>
      <c r="Q33" s="767"/>
      <c r="R33" s="767"/>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c r="ZX33" s="201"/>
      <c r="ZY33" s="201"/>
      <c r="ZZ33" s="201"/>
      <c r="AAA33" s="201"/>
    </row>
    <row r="34" spans="1:703" s="98" customFormat="1" ht="21" customHeight="1">
      <c r="A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c r="ZX34" s="201"/>
      <c r="ZY34" s="201"/>
      <c r="ZZ34" s="201"/>
      <c r="AAA34" s="201"/>
    </row>
    <row r="35" spans="1:703" s="98" customFormat="1" ht="21" customHeight="1">
      <c r="A35" s="201"/>
      <c r="B35" s="980" t="s">
        <v>166</v>
      </c>
      <c r="C35" s="980"/>
      <c r="D35" s="980"/>
      <c r="E35" s="980"/>
      <c r="F35" s="980"/>
      <c r="G35" s="980"/>
      <c r="H35" s="980"/>
      <c r="I35" s="980"/>
      <c r="J35" s="980"/>
      <c r="K35" s="980"/>
      <c r="L35" s="980"/>
      <c r="M35" s="980"/>
      <c r="N35" s="980"/>
      <c r="O35" s="980"/>
      <c r="P35" s="980"/>
      <c r="Q35" s="980"/>
      <c r="R35" s="980"/>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c r="ZX35" s="201"/>
      <c r="ZY35" s="201"/>
      <c r="ZZ35" s="201"/>
      <c r="AAA35" s="201"/>
    </row>
    <row r="36" spans="1:703" s="98" customFormat="1" ht="21" customHeight="1">
      <c r="A36" s="201"/>
      <c r="B36" s="411"/>
      <c r="C36" s="411"/>
      <c r="D36" s="411"/>
      <c r="E36" s="411"/>
      <c r="F36" s="411"/>
      <c r="G36" s="411"/>
      <c r="H36" s="411"/>
      <c r="I36" s="411"/>
      <c r="J36" s="411"/>
      <c r="K36" s="411"/>
      <c r="L36" s="411"/>
      <c r="M36" s="411"/>
      <c r="N36" s="411"/>
      <c r="O36" s="411"/>
      <c r="P36" s="411"/>
      <c r="Q36" s="411"/>
      <c r="R36" s="41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c r="IC36" s="201"/>
      <c r="ID36" s="201"/>
      <c r="IE36" s="201"/>
      <c r="IF36" s="201"/>
      <c r="IG36" s="201"/>
      <c r="IH36" s="201"/>
      <c r="II36" s="201"/>
      <c r="IJ36" s="201"/>
      <c r="IK36" s="201"/>
      <c r="IL36" s="201"/>
      <c r="IM36" s="201"/>
      <c r="IN36" s="201"/>
      <c r="IO36" s="201"/>
      <c r="IP36" s="201"/>
      <c r="IQ36" s="201"/>
      <c r="IR36" s="201"/>
      <c r="IS36" s="201"/>
      <c r="IT36" s="201"/>
      <c r="IU36" s="201"/>
      <c r="IV36" s="201"/>
      <c r="IW36" s="201"/>
      <c r="IX36" s="201"/>
      <c r="IY36" s="201"/>
      <c r="IZ36" s="201"/>
      <c r="JA36" s="201"/>
      <c r="JB36" s="201"/>
      <c r="JC36" s="201"/>
      <c r="JD36" s="201"/>
      <c r="JE36" s="201"/>
      <c r="JF36" s="201"/>
      <c r="JG36" s="201"/>
      <c r="JH36" s="201"/>
      <c r="JI36" s="201"/>
      <c r="JJ36" s="201"/>
      <c r="JK36" s="201"/>
      <c r="JL36" s="201"/>
      <c r="JM36" s="201"/>
      <c r="JN36" s="201"/>
      <c r="JO36" s="201"/>
      <c r="JP36" s="201"/>
      <c r="JQ36" s="201"/>
      <c r="JR36" s="201"/>
      <c r="JS36" s="201"/>
      <c r="JT36" s="201"/>
      <c r="JU36" s="201"/>
      <c r="JV36" s="201"/>
      <c r="JW36" s="201"/>
      <c r="JX36" s="201"/>
      <c r="JY36" s="201"/>
      <c r="JZ36" s="201"/>
      <c r="KA36" s="201"/>
      <c r="KB36" s="201"/>
      <c r="KC36" s="201"/>
      <c r="KD36" s="201"/>
      <c r="KE36" s="201"/>
      <c r="KF36" s="201"/>
      <c r="KG36" s="201"/>
      <c r="KH36" s="201"/>
      <c r="KI36" s="201"/>
      <c r="KJ36" s="201"/>
      <c r="KK36" s="201"/>
      <c r="KL36" s="201"/>
      <c r="KM36" s="201"/>
      <c r="KN36" s="201"/>
      <c r="KO36" s="201"/>
      <c r="KP36" s="201"/>
      <c r="KQ36" s="201"/>
      <c r="KR36" s="201"/>
      <c r="KS36" s="201"/>
      <c r="KT36" s="201"/>
      <c r="KU36" s="201"/>
      <c r="KV36" s="201"/>
      <c r="KW36" s="201"/>
      <c r="KX36" s="201"/>
      <c r="KY36" s="201"/>
      <c r="KZ36" s="201"/>
      <c r="LA36" s="201"/>
      <c r="LB36" s="201"/>
      <c r="LC36" s="201"/>
      <c r="LD36" s="201"/>
      <c r="LE36" s="201"/>
      <c r="LF36" s="201"/>
      <c r="LG36" s="201"/>
      <c r="LH36" s="201"/>
      <c r="LI36" s="201"/>
      <c r="LJ36" s="201"/>
      <c r="LK36" s="201"/>
      <c r="LL36" s="201"/>
      <c r="LM36" s="201"/>
      <c r="LN36" s="201"/>
      <c r="LO36" s="201"/>
      <c r="LP36" s="201"/>
      <c r="LQ36" s="201"/>
      <c r="LR36" s="201"/>
      <c r="LS36" s="201"/>
      <c r="LT36" s="201"/>
      <c r="LU36" s="201"/>
      <c r="LV36" s="201"/>
      <c r="LW36" s="201"/>
      <c r="LX36" s="201"/>
      <c r="LY36" s="201"/>
      <c r="LZ36" s="201"/>
      <c r="MA36" s="201"/>
      <c r="MB36" s="201"/>
      <c r="MC36" s="201"/>
      <c r="MD36" s="201"/>
      <c r="ME36" s="201"/>
      <c r="MF36" s="201"/>
      <c r="MG36" s="201"/>
      <c r="MH36" s="201"/>
      <c r="MI36" s="201"/>
      <c r="MJ36" s="201"/>
      <c r="MK36" s="201"/>
      <c r="ML36" s="201"/>
      <c r="MM36" s="201"/>
      <c r="MN36" s="201"/>
      <c r="MO36" s="201"/>
      <c r="MP36" s="201"/>
      <c r="MQ36" s="201"/>
      <c r="MR36" s="201"/>
      <c r="MS36" s="201"/>
      <c r="MT36" s="201"/>
      <c r="MU36" s="201"/>
      <c r="MV36" s="201"/>
      <c r="MW36" s="201"/>
      <c r="MX36" s="201"/>
      <c r="MY36" s="201"/>
      <c r="MZ36" s="201"/>
      <c r="NA36" s="201"/>
      <c r="NB36" s="201"/>
      <c r="NC36" s="201"/>
      <c r="ND36" s="201"/>
      <c r="NE36" s="201"/>
      <c r="NF36" s="201"/>
      <c r="NG36" s="201"/>
      <c r="NH36" s="201"/>
      <c r="NI36" s="201"/>
      <c r="NJ36" s="201"/>
      <c r="NK36" s="201"/>
      <c r="NL36" s="201"/>
      <c r="NM36" s="201"/>
      <c r="NN36" s="201"/>
      <c r="NO36" s="201"/>
      <c r="NP36" s="201"/>
      <c r="NQ36" s="201"/>
      <c r="NR36" s="201"/>
      <c r="NS36" s="201"/>
      <c r="NT36" s="201"/>
      <c r="NU36" s="201"/>
      <c r="NV36" s="201"/>
      <c r="NW36" s="201"/>
      <c r="NX36" s="201"/>
      <c r="NY36" s="201"/>
      <c r="NZ36" s="201"/>
      <c r="OA36" s="201"/>
      <c r="OB36" s="201"/>
      <c r="OC36" s="201"/>
      <c r="OD36" s="201"/>
      <c r="OE36" s="201"/>
      <c r="OF36" s="201"/>
      <c r="OG36" s="201"/>
      <c r="OH36" s="201"/>
      <c r="OI36" s="201"/>
      <c r="OJ36" s="201"/>
      <c r="OK36" s="201"/>
      <c r="OL36" s="201"/>
      <c r="OM36" s="201"/>
      <c r="ON36" s="201"/>
      <c r="OO36" s="201"/>
      <c r="OP36" s="201"/>
      <c r="OQ36" s="201"/>
      <c r="OR36" s="201"/>
      <c r="OS36" s="201"/>
      <c r="OT36" s="201"/>
      <c r="OU36" s="201"/>
      <c r="OV36" s="201"/>
      <c r="OW36" s="201"/>
      <c r="OX36" s="201"/>
      <c r="OY36" s="201"/>
      <c r="OZ36" s="201"/>
      <c r="PA36" s="201"/>
      <c r="PB36" s="201"/>
      <c r="PC36" s="201"/>
      <c r="PD36" s="201"/>
      <c r="PE36" s="201"/>
      <c r="PF36" s="201"/>
      <c r="PG36" s="201"/>
      <c r="PH36" s="201"/>
      <c r="PI36" s="201"/>
      <c r="PJ36" s="201"/>
      <c r="PK36" s="201"/>
      <c r="PL36" s="201"/>
      <c r="PM36" s="201"/>
      <c r="PN36" s="201"/>
      <c r="PO36" s="201"/>
      <c r="PP36" s="201"/>
      <c r="PQ36" s="201"/>
      <c r="PR36" s="201"/>
      <c r="PS36" s="201"/>
      <c r="PT36" s="201"/>
      <c r="PU36" s="201"/>
      <c r="PV36" s="201"/>
      <c r="PW36" s="201"/>
      <c r="PX36" s="201"/>
      <c r="PY36" s="201"/>
      <c r="PZ36" s="201"/>
      <c r="QA36" s="201"/>
      <c r="QB36" s="201"/>
      <c r="QC36" s="201"/>
      <c r="QD36" s="201"/>
      <c r="QE36" s="201"/>
      <c r="QF36" s="201"/>
      <c r="QG36" s="201"/>
      <c r="QH36" s="201"/>
      <c r="QI36" s="201"/>
      <c r="QJ36" s="201"/>
      <c r="QK36" s="201"/>
      <c r="QL36" s="201"/>
      <c r="QM36" s="201"/>
      <c r="QN36" s="201"/>
      <c r="QO36" s="201"/>
      <c r="QP36" s="201"/>
      <c r="QQ36" s="201"/>
      <c r="QR36" s="201"/>
      <c r="QS36" s="201"/>
      <c r="QT36" s="201"/>
      <c r="QU36" s="201"/>
      <c r="QV36" s="201"/>
      <c r="QW36" s="201"/>
      <c r="QX36" s="201"/>
      <c r="QY36" s="201"/>
      <c r="QZ36" s="201"/>
      <c r="RA36" s="201"/>
      <c r="RB36" s="201"/>
      <c r="RC36" s="201"/>
      <c r="RD36" s="201"/>
      <c r="RE36" s="201"/>
      <c r="RF36" s="201"/>
      <c r="RG36" s="201"/>
      <c r="RH36" s="201"/>
      <c r="RI36" s="201"/>
      <c r="RJ36" s="201"/>
      <c r="RK36" s="201"/>
      <c r="RL36" s="201"/>
      <c r="RM36" s="201"/>
      <c r="RN36" s="201"/>
      <c r="RO36" s="201"/>
      <c r="RP36" s="201"/>
      <c r="RQ36" s="201"/>
      <c r="RR36" s="201"/>
      <c r="RS36" s="201"/>
      <c r="RT36" s="201"/>
      <c r="RU36" s="201"/>
      <c r="RV36" s="201"/>
      <c r="RW36" s="201"/>
      <c r="RX36" s="201"/>
      <c r="RY36" s="201"/>
      <c r="RZ36" s="201"/>
      <c r="SA36" s="201"/>
      <c r="SB36" s="201"/>
      <c r="SC36" s="201"/>
      <c r="SD36" s="201"/>
      <c r="SE36" s="201"/>
      <c r="SF36" s="201"/>
      <c r="SG36" s="201"/>
      <c r="SH36" s="201"/>
      <c r="SI36" s="201"/>
      <c r="SJ36" s="201"/>
      <c r="SK36" s="201"/>
      <c r="SL36" s="201"/>
      <c r="SM36" s="201"/>
      <c r="SN36" s="201"/>
      <c r="SO36" s="201"/>
      <c r="SP36" s="201"/>
      <c r="SQ36" s="201"/>
      <c r="SR36" s="201"/>
      <c r="SS36" s="201"/>
      <c r="ST36" s="201"/>
      <c r="SU36" s="201"/>
      <c r="SV36" s="201"/>
      <c r="SW36" s="201"/>
      <c r="SX36" s="201"/>
      <c r="SY36" s="201"/>
      <c r="SZ36" s="201"/>
      <c r="TA36" s="201"/>
      <c r="TB36" s="201"/>
      <c r="TC36" s="201"/>
      <c r="TD36" s="201"/>
      <c r="TE36" s="201"/>
      <c r="TF36" s="201"/>
      <c r="TG36" s="201"/>
      <c r="TH36" s="201"/>
      <c r="TI36" s="201"/>
      <c r="TJ36" s="201"/>
      <c r="TK36" s="201"/>
      <c r="TL36" s="201"/>
      <c r="TM36" s="201"/>
      <c r="TN36" s="201"/>
      <c r="TO36" s="201"/>
      <c r="TP36" s="201"/>
      <c r="TQ36" s="201"/>
      <c r="TR36" s="201"/>
      <c r="TS36" s="201"/>
      <c r="TT36" s="201"/>
      <c r="TU36" s="201"/>
      <c r="TV36" s="201"/>
      <c r="TW36" s="201"/>
      <c r="TX36" s="201"/>
      <c r="TY36" s="201"/>
      <c r="TZ36" s="201"/>
      <c r="UA36" s="201"/>
      <c r="UB36" s="201"/>
      <c r="UC36" s="201"/>
      <c r="UD36" s="201"/>
      <c r="UE36" s="201"/>
      <c r="UF36" s="201"/>
      <c r="UG36" s="201"/>
      <c r="UH36" s="201"/>
      <c r="UI36" s="201"/>
      <c r="UJ36" s="201"/>
      <c r="UK36" s="201"/>
      <c r="UL36" s="201"/>
      <c r="UM36" s="201"/>
      <c r="UN36" s="201"/>
      <c r="UO36" s="201"/>
      <c r="UP36" s="201"/>
      <c r="UQ36" s="201"/>
      <c r="UR36" s="201"/>
      <c r="US36" s="201"/>
      <c r="UT36" s="201"/>
      <c r="UU36" s="201"/>
      <c r="UV36" s="201"/>
      <c r="UW36" s="201"/>
      <c r="UX36" s="201"/>
      <c r="UY36" s="201"/>
      <c r="UZ36" s="201"/>
      <c r="VA36" s="201"/>
      <c r="VB36" s="201"/>
      <c r="VC36" s="201"/>
      <c r="VD36" s="201"/>
      <c r="VE36" s="201"/>
      <c r="VF36" s="201"/>
      <c r="VG36" s="201"/>
      <c r="VH36" s="201"/>
      <c r="VI36" s="201"/>
      <c r="VJ36" s="201"/>
      <c r="VK36" s="201"/>
      <c r="VL36" s="201"/>
      <c r="VM36" s="201"/>
      <c r="VN36" s="201"/>
      <c r="VO36" s="201"/>
      <c r="VP36" s="201"/>
      <c r="VQ36" s="201"/>
      <c r="VR36" s="201"/>
      <c r="VS36" s="201"/>
      <c r="VT36" s="201"/>
      <c r="VU36" s="201"/>
      <c r="VV36" s="201"/>
      <c r="VW36" s="201"/>
      <c r="VX36" s="201"/>
      <c r="VY36" s="201"/>
      <c r="VZ36" s="201"/>
      <c r="WA36" s="201"/>
      <c r="WB36" s="201"/>
      <c r="WC36" s="201"/>
      <c r="WD36" s="201"/>
      <c r="WE36" s="201"/>
      <c r="WF36" s="201"/>
      <c r="WG36" s="201"/>
      <c r="WH36" s="201"/>
      <c r="WI36" s="201"/>
      <c r="WJ36" s="201"/>
      <c r="WK36" s="201"/>
      <c r="WL36" s="201"/>
      <c r="WM36" s="201"/>
      <c r="WN36" s="201"/>
      <c r="WO36" s="201"/>
      <c r="WP36" s="201"/>
      <c r="WQ36" s="201"/>
      <c r="WR36" s="201"/>
      <c r="WS36" s="201"/>
      <c r="WT36" s="201"/>
      <c r="WU36" s="201"/>
      <c r="WV36" s="201"/>
      <c r="WW36" s="201"/>
      <c r="WX36" s="201"/>
      <c r="WY36" s="201"/>
      <c r="WZ36" s="201"/>
      <c r="XA36" s="201"/>
      <c r="XB36" s="201"/>
      <c r="XC36" s="201"/>
      <c r="XD36" s="201"/>
      <c r="XE36" s="201"/>
      <c r="XF36" s="201"/>
      <c r="XG36" s="201"/>
      <c r="XH36" s="201"/>
      <c r="XI36" s="201"/>
      <c r="XJ36" s="201"/>
      <c r="XK36" s="201"/>
      <c r="XL36" s="201"/>
      <c r="XM36" s="201"/>
      <c r="XN36" s="201"/>
      <c r="XO36" s="201"/>
      <c r="XP36" s="201"/>
      <c r="XQ36" s="201"/>
      <c r="XR36" s="201"/>
      <c r="XS36" s="201"/>
      <c r="XT36" s="201"/>
      <c r="XU36" s="201"/>
      <c r="XV36" s="201"/>
      <c r="XW36" s="201"/>
      <c r="XX36" s="201"/>
      <c r="XY36" s="201"/>
      <c r="XZ36" s="201"/>
      <c r="YA36" s="201"/>
      <c r="YB36" s="201"/>
      <c r="YC36" s="201"/>
      <c r="YD36" s="201"/>
      <c r="YE36" s="201"/>
      <c r="YF36" s="201"/>
      <c r="YG36" s="201"/>
      <c r="YH36" s="201"/>
      <c r="YI36" s="201"/>
      <c r="YJ36" s="201"/>
      <c r="YK36" s="201"/>
      <c r="YL36" s="201"/>
      <c r="YM36" s="201"/>
      <c r="YN36" s="201"/>
      <c r="YO36" s="201"/>
      <c r="YP36" s="201"/>
      <c r="YQ36" s="201"/>
      <c r="YR36" s="201"/>
      <c r="YS36" s="201"/>
      <c r="YT36" s="201"/>
      <c r="YU36" s="201"/>
      <c r="YV36" s="201"/>
      <c r="YW36" s="201"/>
      <c r="YX36" s="201"/>
      <c r="YY36" s="201"/>
      <c r="YZ36" s="201"/>
      <c r="ZA36" s="201"/>
      <c r="ZB36" s="201"/>
      <c r="ZC36" s="201"/>
      <c r="ZD36" s="201"/>
      <c r="ZE36" s="201"/>
      <c r="ZF36" s="201"/>
      <c r="ZG36" s="201"/>
      <c r="ZH36" s="201"/>
      <c r="ZI36" s="201"/>
      <c r="ZJ36" s="201"/>
      <c r="ZK36" s="201"/>
      <c r="ZL36" s="201"/>
      <c r="ZM36" s="201"/>
      <c r="ZN36" s="201"/>
      <c r="ZO36" s="201"/>
      <c r="ZP36" s="201"/>
      <c r="ZQ36" s="201"/>
      <c r="ZR36" s="201"/>
      <c r="ZS36" s="201"/>
      <c r="ZT36" s="201"/>
      <c r="ZU36" s="201"/>
      <c r="ZV36" s="201"/>
      <c r="ZW36" s="201"/>
      <c r="ZX36" s="201"/>
      <c r="ZY36" s="201"/>
      <c r="ZZ36" s="201"/>
      <c r="AAA36" s="201"/>
    </row>
    <row r="37" spans="1:703" s="98" customFormat="1" ht="21" customHeight="1">
      <c r="A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c r="IM37" s="201"/>
      <c r="IN37" s="201"/>
      <c r="IO37" s="201"/>
      <c r="IP37" s="201"/>
      <c r="IQ37" s="201"/>
      <c r="IR37" s="201"/>
      <c r="IS37" s="201"/>
      <c r="IT37" s="201"/>
      <c r="IU37" s="201"/>
      <c r="IV37" s="201"/>
      <c r="IW37" s="201"/>
      <c r="IX37" s="201"/>
      <c r="IY37" s="201"/>
      <c r="IZ37" s="201"/>
      <c r="JA37" s="201"/>
      <c r="JB37" s="201"/>
      <c r="JC37" s="201"/>
      <c r="JD37" s="201"/>
      <c r="JE37" s="201"/>
      <c r="JF37" s="201"/>
      <c r="JG37" s="201"/>
      <c r="JH37" s="201"/>
      <c r="JI37" s="201"/>
      <c r="JJ37" s="201"/>
      <c r="JK37" s="201"/>
      <c r="JL37" s="201"/>
      <c r="JM37" s="201"/>
      <c r="JN37" s="201"/>
      <c r="JO37" s="201"/>
      <c r="JP37" s="201"/>
      <c r="JQ37" s="201"/>
      <c r="JR37" s="201"/>
      <c r="JS37" s="201"/>
      <c r="JT37" s="201"/>
      <c r="JU37" s="201"/>
      <c r="JV37" s="201"/>
      <c r="JW37" s="201"/>
      <c r="JX37" s="201"/>
      <c r="JY37" s="201"/>
      <c r="JZ37" s="201"/>
      <c r="KA37" s="201"/>
      <c r="KB37" s="201"/>
      <c r="KC37" s="201"/>
      <c r="KD37" s="201"/>
      <c r="KE37" s="201"/>
      <c r="KF37" s="201"/>
      <c r="KG37" s="201"/>
      <c r="KH37" s="201"/>
      <c r="KI37" s="201"/>
      <c r="KJ37" s="201"/>
      <c r="KK37" s="201"/>
      <c r="KL37" s="201"/>
      <c r="KM37" s="201"/>
      <c r="KN37" s="201"/>
      <c r="KO37" s="201"/>
      <c r="KP37" s="201"/>
      <c r="KQ37" s="201"/>
      <c r="KR37" s="201"/>
      <c r="KS37" s="201"/>
      <c r="KT37" s="201"/>
      <c r="KU37" s="201"/>
      <c r="KV37" s="201"/>
      <c r="KW37" s="201"/>
      <c r="KX37" s="201"/>
      <c r="KY37" s="201"/>
      <c r="KZ37" s="201"/>
      <c r="LA37" s="201"/>
      <c r="LB37" s="201"/>
      <c r="LC37" s="201"/>
      <c r="LD37" s="201"/>
      <c r="LE37" s="201"/>
      <c r="LF37" s="201"/>
      <c r="LG37" s="201"/>
      <c r="LH37" s="201"/>
      <c r="LI37" s="201"/>
      <c r="LJ37" s="201"/>
      <c r="LK37" s="201"/>
      <c r="LL37" s="201"/>
      <c r="LM37" s="201"/>
      <c r="LN37" s="201"/>
      <c r="LO37" s="201"/>
      <c r="LP37" s="201"/>
      <c r="LQ37" s="201"/>
      <c r="LR37" s="201"/>
      <c r="LS37" s="201"/>
      <c r="LT37" s="201"/>
      <c r="LU37" s="201"/>
      <c r="LV37" s="201"/>
      <c r="LW37" s="201"/>
      <c r="LX37" s="201"/>
      <c r="LY37" s="201"/>
      <c r="LZ37" s="201"/>
      <c r="MA37" s="201"/>
      <c r="MB37" s="201"/>
      <c r="MC37" s="201"/>
      <c r="MD37" s="201"/>
      <c r="ME37" s="201"/>
      <c r="MF37" s="201"/>
      <c r="MG37" s="201"/>
      <c r="MH37" s="201"/>
      <c r="MI37" s="201"/>
      <c r="MJ37" s="201"/>
      <c r="MK37" s="201"/>
      <c r="ML37" s="201"/>
      <c r="MM37" s="201"/>
      <c r="MN37" s="201"/>
      <c r="MO37" s="201"/>
      <c r="MP37" s="201"/>
      <c r="MQ37" s="201"/>
      <c r="MR37" s="201"/>
      <c r="MS37" s="201"/>
      <c r="MT37" s="201"/>
      <c r="MU37" s="201"/>
      <c r="MV37" s="201"/>
      <c r="MW37" s="201"/>
      <c r="MX37" s="201"/>
      <c r="MY37" s="201"/>
      <c r="MZ37" s="201"/>
      <c r="NA37" s="201"/>
      <c r="NB37" s="201"/>
      <c r="NC37" s="201"/>
      <c r="ND37" s="201"/>
      <c r="NE37" s="201"/>
      <c r="NF37" s="201"/>
      <c r="NG37" s="201"/>
      <c r="NH37" s="201"/>
      <c r="NI37" s="201"/>
      <c r="NJ37" s="201"/>
      <c r="NK37" s="201"/>
      <c r="NL37" s="201"/>
      <c r="NM37" s="201"/>
      <c r="NN37" s="201"/>
      <c r="NO37" s="201"/>
      <c r="NP37" s="201"/>
      <c r="NQ37" s="201"/>
      <c r="NR37" s="201"/>
      <c r="NS37" s="201"/>
      <c r="NT37" s="201"/>
      <c r="NU37" s="201"/>
      <c r="NV37" s="201"/>
      <c r="NW37" s="201"/>
      <c r="NX37" s="201"/>
      <c r="NY37" s="201"/>
      <c r="NZ37" s="201"/>
      <c r="OA37" s="201"/>
      <c r="OB37" s="201"/>
      <c r="OC37" s="201"/>
      <c r="OD37" s="201"/>
      <c r="OE37" s="201"/>
      <c r="OF37" s="201"/>
      <c r="OG37" s="201"/>
      <c r="OH37" s="201"/>
      <c r="OI37" s="201"/>
      <c r="OJ37" s="201"/>
      <c r="OK37" s="201"/>
      <c r="OL37" s="201"/>
      <c r="OM37" s="201"/>
      <c r="ON37" s="201"/>
      <c r="OO37" s="201"/>
      <c r="OP37" s="201"/>
      <c r="OQ37" s="201"/>
      <c r="OR37" s="201"/>
      <c r="OS37" s="201"/>
      <c r="OT37" s="201"/>
      <c r="OU37" s="201"/>
      <c r="OV37" s="201"/>
      <c r="OW37" s="201"/>
      <c r="OX37" s="201"/>
      <c r="OY37" s="201"/>
      <c r="OZ37" s="201"/>
      <c r="PA37" s="201"/>
      <c r="PB37" s="201"/>
      <c r="PC37" s="201"/>
      <c r="PD37" s="201"/>
      <c r="PE37" s="201"/>
      <c r="PF37" s="201"/>
      <c r="PG37" s="201"/>
      <c r="PH37" s="201"/>
      <c r="PI37" s="201"/>
      <c r="PJ37" s="201"/>
      <c r="PK37" s="201"/>
      <c r="PL37" s="201"/>
      <c r="PM37" s="201"/>
      <c r="PN37" s="201"/>
      <c r="PO37" s="201"/>
      <c r="PP37" s="201"/>
      <c r="PQ37" s="201"/>
      <c r="PR37" s="201"/>
      <c r="PS37" s="201"/>
      <c r="PT37" s="201"/>
      <c r="PU37" s="201"/>
      <c r="PV37" s="201"/>
      <c r="PW37" s="201"/>
      <c r="PX37" s="201"/>
      <c r="PY37" s="201"/>
      <c r="PZ37" s="201"/>
      <c r="QA37" s="201"/>
      <c r="QB37" s="201"/>
      <c r="QC37" s="201"/>
      <c r="QD37" s="201"/>
      <c r="QE37" s="201"/>
      <c r="QF37" s="201"/>
      <c r="QG37" s="201"/>
      <c r="QH37" s="201"/>
      <c r="QI37" s="201"/>
      <c r="QJ37" s="201"/>
      <c r="QK37" s="201"/>
      <c r="QL37" s="201"/>
      <c r="QM37" s="201"/>
      <c r="QN37" s="201"/>
      <c r="QO37" s="201"/>
      <c r="QP37" s="201"/>
      <c r="QQ37" s="201"/>
      <c r="QR37" s="201"/>
      <c r="QS37" s="201"/>
      <c r="QT37" s="201"/>
      <c r="QU37" s="201"/>
      <c r="QV37" s="201"/>
      <c r="QW37" s="201"/>
      <c r="QX37" s="201"/>
      <c r="QY37" s="201"/>
      <c r="QZ37" s="201"/>
      <c r="RA37" s="201"/>
      <c r="RB37" s="201"/>
      <c r="RC37" s="201"/>
      <c r="RD37" s="201"/>
      <c r="RE37" s="201"/>
      <c r="RF37" s="201"/>
      <c r="RG37" s="201"/>
      <c r="RH37" s="201"/>
      <c r="RI37" s="201"/>
      <c r="RJ37" s="201"/>
      <c r="RK37" s="201"/>
      <c r="RL37" s="201"/>
      <c r="RM37" s="201"/>
      <c r="RN37" s="201"/>
      <c r="RO37" s="201"/>
      <c r="RP37" s="201"/>
      <c r="RQ37" s="201"/>
      <c r="RR37" s="201"/>
      <c r="RS37" s="201"/>
      <c r="RT37" s="201"/>
      <c r="RU37" s="201"/>
      <c r="RV37" s="201"/>
      <c r="RW37" s="201"/>
      <c r="RX37" s="201"/>
      <c r="RY37" s="201"/>
      <c r="RZ37" s="201"/>
      <c r="SA37" s="201"/>
      <c r="SB37" s="201"/>
      <c r="SC37" s="201"/>
      <c r="SD37" s="201"/>
      <c r="SE37" s="201"/>
      <c r="SF37" s="201"/>
      <c r="SG37" s="201"/>
      <c r="SH37" s="201"/>
      <c r="SI37" s="201"/>
      <c r="SJ37" s="201"/>
      <c r="SK37" s="201"/>
      <c r="SL37" s="201"/>
      <c r="SM37" s="201"/>
      <c r="SN37" s="201"/>
      <c r="SO37" s="201"/>
      <c r="SP37" s="201"/>
      <c r="SQ37" s="201"/>
      <c r="SR37" s="201"/>
      <c r="SS37" s="201"/>
      <c r="ST37" s="201"/>
      <c r="SU37" s="201"/>
      <c r="SV37" s="201"/>
      <c r="SW37" s="201"/>
      <c r="SX37" s="201"/>
      <c r="SY37" s="201"/>
      <c r="SZ37" s="201"/>
      <c r="TA37" s="201"/>
      <c r="TB37" s="201"/>
      <c r="TC37" s="201"/>
      <c r="TD37" s="201"/>
      <c r="TE37" s="201"/>
      <c r="TF37" s="201"/>
      <c r="TG37" s="201"/>
      <c r="TH37" s="201"/>
      <c r="TI37" s="201"/>
      <c r="TJ37" s="201"/>
      <c r="TK37" s="201"/>
      <c r="TL37" s="201"/>
      <c r="TM37" s="201"/>
      <c r="TN37" s="201"/>
      <c r="TO37" s="201"/>
      <c r="TP37" s="201"/>
      <c r="TQ37" s="201"/>
      <c r="TR37" s="201"/>
      <c r="TS37" s="201"/>
      <c r="TT37" s="201"/>
      <c r="TU37" s="201"/>
      <c r="TV37" s="201"/>
      <c r="TW37" s="201"/>
      <c r="TX37" s="201"/>
      <c r="TY37" s="201"/>
      <c r="TZ37" s="201"/>
      <c r="UA37" s="201"/>
      <c r="UB37" s="201"/>
      <c r="UC37" s="201"/>
      <c r="UD37" s="201"/>
      <c r="UE37" s="201"/>
      <c r="UF37" s="201"/>
      <c r="UG37" s="201"/>
      <c r="UH37" s="201"/>
      <c r="UI37" s="201"/>
      <c r="UJ37" s="201"/>
      <c r="UK37" s="201"/>
      <c r="UL37" s="201"/>
      <c r="UM37" s="201"/>
      <c r="UN37" s="201"/>
      <c r="UO37" s="201"/>
      <c r="UP37" s="201"/>
      <c r="UQ37" s="201"/>
      <c r="UR37" s="201"/>
      <c r="US37" s="201"/>
      <c r="UT37" s="201"/>
      <c r="UU37" s="201"/>
      <c r="UV37" s="201"/>
      <c r="UW37" s="201"/>
      <c r="UX37" s="201"/>
      <c r="UY37" s="201"/>
      <c r="UZ37" s="201"/>
      <c r="VA37" s="201"/>
      <c r="VB37" s="201"/>
      <c r="VC37" s="201"/>
      <c r="VD37" s="201"/>
      <c r="VE37" s="201"/>
      <c r="VF37" s="201"/>
      <c r="VG37" s="201"/>
      <c r="VH37" s="201"/>
      <c r="VI37" s="201"/>
      <c r="VJ37" s="201"/>
      <c r="VK37" s="201"/>
      <c r="VL37" s="201"/>
      <c r="VM37" s="201"/>
      <c r="VN37" s="201"/>
      <c r="VO37" s="201"/>
      <c r="VP37" s="201"/>
      <c r="VQ37" s="201"/>
      <c r="VR37" s="201"/>
      <c r="VS37" s="201"/>
      <c r="VT37" s="201"/>
      <c r="VU37" s="201"/>
      <c r="VV37" s="201"/>
      <c r="VW37" s="201"/>
      <c r="VX37" s="201"/>
      <c r="VY37" s="201"/>
      <c r="VZ37" s="201"/>
      <c r="WA37" s="201"/>
      <c r="WB37" s="201"/>
      <c r="WC37" s="201"/>
      <c r="WD37" s="201"/>
      <c r="WE37" s="201"/>
      <c r="WF37" s="201"/>
      <c r="WG37" s="201"/>
      <c r="WH37" s="201"/>
      <c r="WI37" s="201"/>
      <c r="WJ37" s="201"/>
      <c r="WK37" s="201"/>
      <c r="WL37" s="201"/>
      <c r="WM37" s="201"/>
      <c r="WN37" s="201"/>
      <c r="WO37" s="201"/>
      <c r="WP37" s="201"/>
      <c r="WQ37" s="201"/>
      <c r="WR37" s="201"/>
      <c r="WS37" s="201"/>
      <c r="WT37" s="201"/>
      <c r="WU37" s="201"/>
      <c r="WV37" s="201"/>
      <c r="WW37" s="201"/>
      <c r="WX37" s="201"/>
      <c r="WY37" s="201"/>
      <c r="WZ37" s="201"/>
      <c r="XA37" s="201"/>
      <c r="XB37" s="201"/>
      <c r="XC37" s="201"/>
      <c r="XD37" s="201"/>
      <c r="XE37" s="201"/>
      <c r="XF37" s="201"/>
      <c r="XG37" s="201"/>
      <c r="XH37" s="201"/>
      <c r="XI37" s="201"/>
      <c r="XJ37" s="201"/>
      <c r="XK37" s="201"/>
      <c r="XL37" s="201"/>
      <c r="XM37" s="201"/>
      <c r="XN37" s="201"/>
      <c r="XO37" s="201"/>
      <c r="XP37" s="201"/>
      <c r="XQ37" s="201"/>
      <c r="XR37" s="201"/>
      <c r="XS37" s="201"/>
      <c r="XT37" s="201"/>
      <c r="XU37" s="201"/>
      <c r="XV37" s="201"/>
      <c r="XW37" s="201"/>
      <c r="XX37" s="201"/>
      <c r="XY37" s="201"/>
      <c r="XZ37" s="201"/>
      <c r="YA37" s="201"/>
      <c r="YB37" s="201"/>
      <c r="YC37" s="201"/>
      <c r="YD37" s="201"/>
      <c r="YE37" s="201"/>
      <c r="YF37" s="201"/>
      <c r="YG37" s="201"/>
      <c r="YH37" s="201"/>
      <c r="YI37" s="201"/>
      <c r="YJ37" s="201"/>
      <c r="YK37" s="201"/>
      <c r="YL37" s="201"/>
      <c r="YM37" s="201"/>
      <c r="YN37" s="201"/>
      <c r="YO37" s="201"/>
      <c r="YP37" s="201"/>
      <c r="YQ37" s="201"/>
      <c r="YR37" s="201"/>
      <c r="YS37" s="201"/>
      <c r="YT37" s="201"/>
      <c r="YU37" s="201"/>
      <c r="YV37" s="201"/>
      <c r="YW37" s="201"/>
      <c r="YX37" s="201"/>
      <c r="YY37" s="201"/>
      <c r="YZ37" s="201"/>
      <c r="ZA37" s="201"/>
      <c r="ZB37" s="201"/>
      <c r="ZC37" s="201"/>
      <c r="ZD37" s="201"/>
      <c r="ZE37" s="201"/>
      <c r="ZF37" s="201"/>
      <c r="ZG37" s="201"/>
      <c r="ZH37" s="201"/>
      <c r="ZI37" s="201"/>
      <c r="ZJ37" s="201"/>
      <c r="ZK37" s="201"/>
      <c r="ZL37" s="201"/>
      <c r="ZM37" s="201"/>
      <c r="ZN37" s="201"/>
      <c r="ZO37" s="201"/>
      <c r="ZP37" s="201"/>
      <c r="ZQ37" s="201"/>
      <c r="ZR37" s="201"/>
      <c r="ZS37" s="201"/>
      <c r="ZT37" s="201"/>
      <c r="ZU37" s="201"/>
      <c r="ZV37" s="201"/>
      <c r="ZW37" s="201"/>
      <c r="ZX37" s="201"/>
      <c r="ZY37" s="201"/>
      <c r="ZZ37" s="201"/>
      <c r="AAA37" s="201"/>
    </row>
    <row r="38" spans="1:703" s="98" customFormat="1" ht="21" customHeight="1">
      <c r="A38" s="201"/>
      <c r="C38" s="981" t="s">
        <v>453</v>
      </c>
      <c r="D38" s="981"/>
      <c r="E38" s="981"/>
      <c r="F38" s="1094"/>
      <c r="G38" s="1094"/>
      <c r="H38" s="1094"/>
      <c r="I38" s="172" t="s">
        <v>454</v>
      </c>
      <c r="J38" s="172"/>
      <c r="K38" s="172"/>
      <c r="L38" s="172"/>
      <c r="M38" s="172"/>
      <c r="N38" s="172"/>
      <c r="O38" s="984">
        <f>ROUNDDOWN(F38*0.1,1)</f>
        <v>0</v>
      </c>
      <c r="P38" s="984"/>
      <c r="Q38" s="984"/>
      <c r="R38" s="172" t="s">
        <v>169</v>
      </c>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201"/>
      <c r="IQ38" s="201"/>
      <c r="IR38" s="201"/>
      <c r="IS38" s="201"/>
      <c r="IT38" s="201"/>
      <c r="IU38" s="201"/>
      <c r="IV38" s="201"/>
      <c r="IW38" s="201"/>
      <c r="IX38" s="201"/>
      <c r="IY38" s="201"/>
      <c r="IZ38" s="201"/>
      <c r="JA38" s="201"/>
      <c r="JB38" s="201"/>
      <c r="JC38" s="201"/>
      <c r="JD38" s="201"/>
      <c r="JE38" s="201"/>
      <c r="JF38" s="201"/>
      <c r="JG38" s="201"/>
      <c r="JH38" s="201"/>
      <c r="JI38" s="201"/>
      <c r="JJ38" s="201"/>
      <c r="JK38" s="201"/>
      <c r="JL38" s="201"/>
      <c r="JM38" s="201"/>
      <c r="JN38" s="201"/>
      <c r="JO38" s="201"/>
      <c r="JP38" s="201"/>
      <c r="JQ38" s="201"/>
      <c r="JR38" s="201"/>
      <c r="JS38" s="201"/>
      <c r="JT38" s="201"/>
      <c r="JU38" s="201"/>
      <c r="JV38" s="201"/>
      <c r="JW38" s="201"/>
      <c r="JX38" s="201"/>
      <c r="JY38" s="201"/>
      <c r="JZ38" s="201"/>
      <c r="KA38" s="201"/>
      <c r="KB38" s="201"/>
      <c r="KC38" s="201"/>
      <c r="KD38" s="201"/>
      <c r="KE38" s="201"/>
      <c r="KF38" s="201"/>
      <c r="KG38" s="201"/>
      <c r="KH38" s="201"/>
      <c r="KI38" s="201"/>
      <c r="KJ38" s="201"/>
      <c r="KK38" s="201"/>
      <c r="KL38" s="201"/>
      <c r="KM38" s="201"/>
      <c r="KN38" s="201"/>
      <c r="KO38" s="201"/>
      <c r="KP38" s="201"/>
      <c r="KQ38" s="201"/>
      <c r="KR38" s="201"/>
      <c r="KS38" s="201"/>
      <c r="KT38" s="201"/>
      <c r="KU38" s="201"/>
      <c r="KV38" s="201"/>
      <c r="KW38" s="201"/>
      <c r="KX38" s="201"/>
      <c r="KY38" s="201"/>
      <c r="KZ38" s="201"/>
      <c r="LA38" s="201"/>
      <c r="LB38" s="201"/>
      <c r="LC38" s="201"/>
      <c r="LD38" s="201"/>
      <c r="LE38" s="201"/>
      <c r="LF38" s="201"/>
      <c r="LG38" s="201"/>
      <c r="LH38" s="201"/>
      <c r="LI38" s="201"/>
      <c r="LJ38" s="201"/>
      <c r="LK38" s="201"/>
      <c r="LL38" s="201"/>
      <c r="LM38" s="201"/>
      <c r="LN38" s="201"/>
      <c r="LO38" s="201"/>
      <c r="LP38" s="201"/>
      <c r="LQ38" s="201"/>
      <c r="LR38" s="201"/>
      <c r="LS38" s="201"/>
      <c r="LT38" s="201"/>
      <c r="LU38" s="201"/>
      <c r="LV38" s="201"/>
      <c r="LW38" s="201"/>
      <c r="LX38" s="201"/>
      <c r="LY38" s="201"/>
      <c r="LZ38" s="201"/>
      <c r="MA38" s="201"/>
      <c r="MB38" s="201"/>
      <c r="MC38" s="201"/>
      <c r="MD38" s="201"/>
      <c r="ME38" s="201"/>
      <c r="MF38" s="201"/>
      <c r="MG38" s="201"/>
      <c r="MH38" s="201"/>
      <c r="MI38" s="201"/>
      <c r="MJ38" s="201"/>
      <c r="MK38" s="201"/>
      <c r="ML38" s="201"/>
      <c r="MM38" s="201"/>
      <c r="MN38" s="201"/>
      <c r="MO38" s="201"/>
      <c r="MP38" s="201"/>
      <c r="MQ38" s="201"/>
      <c r="MR38" s="201"/>
      <c r="MS38" s="201"/>
      <c r="MT38" s="201"/>
      <c r="MU38" s="201"/>
      <c r="MV38" s="201"/>
      <c r="MW38" s="201"/>
      <c r="MX38" s="201"/>
      <c r="MY38" s="201"/>
      <c r="MZ38" s="201"/>
      <c r="NA38" s="201"/>
      <c r="NB38" s="201"/>
      <c r="NC38" s="201"/>
      <c r="ND38" s="201"/>
      <c r="NE38" s="201"/>
      <c r="NF38" s="201"/>
      <c r="NG38" s="201"/>
      <c r="NH38" s="201"/>
      <c r="NI38" s="201"/>
      <c r="NJ38" s="201"/>
      <c r="NK38" s="201"/>
      <c r="NL38" s="201"/>
      <c r="NM38" s="201"/>
      <c r="NN38" s="201"/>
      <c r="NO38" s="201"/>
      <c r="NP38" s="201"/>
      <c r="NQ38" s="201"/>
      <c r="NR38" s="201"/>
      <c r="NS38" s="201"/>
      <c r="NT38" s="201"/>
      <c r="NU38" s="201"/>
      <c r="NV38" s="201"/>
      <c r="NW38" s="201"/>
      <c r="NX38" s="201"/>
      <c r="NY38" s="201"/>
      <c r="NZ38" s="201"/>
      <c r="OA38" s="201"/>
      <c r="OB38" s="201"/>
      <c r="OC38" s="201"/>
      <c r="OD38" s="201"/>
      <c r="OE38" s="201"/>
      <c r="OF38" s="201"/>
      <c r="OG38" s="201"/>
      <c r="OH38" s="201"/>
      <c r="OI38" s="201"/>
      <c r="OJ38" s="201"/>
      <c r="OK38" s="201"/>
      <c r="OL38" s="201"/>
      <c r="OM38" s="201"/>
      <c r="ON38" s="201"/>
      <c r="OO38" s="201"/>
      <c r="OP38" s="201"/>
      <c r="OQ38" s="201"/>
      <c r="OR38" s="201"/>
      <c r="OS38" s="201"/>
      <c r="OT38" s="201"/>
      <c r="OU38" s="201"/>
      <c r="OV38" s="201"/>
      <c r="OW38" s="201"/>
      <c r="OX38" s="201"/>
      <c r="OY38" s="201"/>
      <c r="OZ38" s="201"/>
      <c r="PA38" s="201"/>
      <c r="PB38" s="201"/>
      <c r="PC38" s="201"/>
      <c r="PD38" s="201"/>
      <c r="PE38" s="201"/>
      <c r="PF38" s="201"/>
      <c r="PG38" s="201"/>
      <c r="PH38" s="201"/>
      <c r="PI38" s="201"/>
      <c r="PJ38" s="201"/>
      <c r="PK38" s="201"/>
      <c r="PL38" s="201"/>
      <c r="PM38" s="201"/>
      <c r="PN38" s="201"/>
      <c r="PO38" s="201"/>
      <c r="PP38" s="201"/>
      <c r="PQ38" s="201"/>
      <c r="PR38" s="201"/>
      <c r="PS38" s="201"/>
      <c r="PT38" s="201"/>
      <c r="PU38" s="201"/>
      <c r="PV38" s="201"/>
      <c r="PW38" s="201"/>
      <c r="PX38" s="201"/>
      <c r="PY38" s="201"/>
      <c r="PZ38" s="201"/>
      <c r="QA38" s="201"/>
      <c r="QB38" s="201"/>
      <c r="QC38" s="201"/>
      <c r="QD38" s="201"/>
      <c r="QE38" s="201"/>
      <c r="QF38" s="201"/>
      <c r="QG38" s="201"/>
      <c r="QH38" s="201"/>
      <c r="QI38" s="201"/>
      <c r="QJ38" s="201"/>
      <c r="QK38" s="201"/>
      <c r="QL38" s="201"/>
      <c r="QM38" s="201"/>
      <c r="QN38" s="201"/>
      <c r="QO38" s="201"/>
      <c r="QP38" s="201"/>
      <c r="QQ38" s="201"/>
      <c r="QR38" s="201"/>
      <c r="QS38" s="201"/>
      <c r="QT38" s="201"/>
      <c r="QU38" s="201"/>
      <c r="QV38" s="201"/>
      <c r="QW38" s="201"/>
      <c r="QX38" s="201"/>
      <c r="QY38" s="201"/>
      <c r="QZ38" s="201"/>
      <c r="RA38" s="201"/>
      <c r="RB38" s="201"/>
      <c r="RC38" s="201"/>
      <c r="RD38" s="201"/>
      <c r="RE38" s="201"/>
      <c r="RF38" s="201"/>
      <c r="RG38" s="201"/>
      <c r="RH38" s="201"/>
      <c r="RI38" s="201"/>
      <c r="RJ38" s="201"/>
      <c r="RK38" s="201"/>
      <c r="RL38" s="201"/>
      <c r="RM38" s="201"/>
      <c r="RN38" s="201"/>
      <c r="RO38" s="201"/>
      <c r="RP38" s="201"/>
      <c r="RQ38" s="201"/>
      <c r="RR38" s="201"/>
      <c r="RS38" s="201"/>
      <c r="RT38" s="201"/>
      <c r="RU38" s="201"/>
      <c r="RV38" s="201"/>
      <c r="RW38" s="201"/>
      <c r="RX38" s="201"/>
      <c r="RY38" s="201"/>
      <c r="RZ38" s="201"/>
      <c r="SA38" s="201"/>
      <c r="SB38" s="201"/>
      <c r="SC38" s="201"/>
      <c r="SD38" s="201"/>
      <c r="SE38" s="201"/>
      <c r="SF38" s="201"/>
      <c r="SG38" s="201"/>
      <c r="SH38" s="201"/>
      <c r="SI38" s="201"/>
      <c r="SJ38" s="201"/>
      <c r="SK38" s="201"/>
      <c r="SL38" s="201"/>
      <c r="SM38" s="201"/>
      <c r="SN38" s="201"/>
      <c r="SO38" s="201"/>
      <c r="SP38" s="201"/>
      <c r="SQ38" s="201"/>
      <c r="SR38" s="201"/>
      <c r="SS38" s="201"/>
      <c r="ST38" s="201"/>
      <c r="SU38" s="201"/>
      <c r="SV38" s="201"/>
      <c r="SW38" s="201"/>
      <c r="SX38" s="201"/>
      <c r="SY38" s="201"/>
      <c r="SZ38" s="201"/>
      <c r="TA38" s="201"/>
      <c r="TB38" s="201"/>
      <c r="TC38" s="201"/>
      <c r="TD38" s="201"/>
      <c r="TE38" s="201"/>
      <c r="TF38" s="201"/>
      <c r="TG38" s="201"/>
      <c r="TH38" s="201"/>
      <c r="TI38" s="201"/>
      <c r="TJ38" s="201"/>
      <c r="TK38" s="201"/>
      <c r="TL38" s="201"/>
      <c r="TM38" s="201"/>
      <c r="TN38" s="201"/>
      <c r="TO38" s="201"/>
      <c r="TP38" s="201"/>
      <c r="TQ38" s="201"/>
      <c r="TR38" s="201"/>
      <c r="TS38" s="201"/>
      <c r="TT38" s="201"/>
      <c r="TU38" s="201"/>
      <c r="TV38" s="201"/>
      <c r="TW38" s="201"/>
      <c r="TX38" s="201"/>
      <c r="TY38" s="201"/>
      <c r="TZ38" s="201"/>
      <c r="UA38" s="201"/>
      <c r="UB38" s="201"/>
      <c r="UC38" s="201"/>
      <c r="UD38" s="201"/>
      <c r="UE38" s="201"/>
      <c r="UF38" s="201"/>
      <c r="UG38" s="201"/>
      <c r="UH38" s="201"/>
      <c r="UI38" s="201"/>
      <c r="UJ38" s="201"/>
      <c r="UK38" s="201"/>
      <c r="UL38" s="201"/>
      <c r="UM38" s="201"/>
      <c r="UN38" s="201"/>
      <c r="UO38" s="201"/>
      <c r="UP38" s="201"/>
      <c r="UQ38" s="201"/>
      <c r="UR38" s="201"/>
      <c r="US38" s="201"/>
      <c r="UT38" s="201"/>
      <c r="UU38" s="201"/>
      <c r="UV38" s="201"/>
      <c r="UW38" s="201"/>
      <c r="UX38" s="201"/>
      <c r="UY38" s="201"/>
      <c r="UZ38" s="201"/>
      <c r="VA38" s="201"/>
      <c r="VB38" s="201"/>
      <c r="VC38" s="201"/>
      <c r="VD38" s="201"/>
      <c r="VE38" s="201"/>
      <c r="VF38" s="201"/>
      <c r="VG38" s="201"/>
      <c r="VH38" s="201"/>
      <c r="VI38" s="201"/>
      <c r="VJ38" s="201"/>
      <c r="VK38" s="201"/>
      <c r="VL38" s="201"/>
      <c r="VM38" s="201"/>
      <c r="VN38" s="201"/>
      <c r="VO38" s="201"/>
      <c r="VP38" s="201"/>
      <c r="VQ38" s="201"/>
      <c r="VR38" s="201"/>
      <c r="VS38" s="201"/>
      <c r="VT38" s="201"/>
      <c r="VU38" s="201"/>
      <c r="VV38" s="201"/>
      <c r="VW38" s="201"/>
      <c r="VX38" s="201"/>
      <c r="VY38" s="201"/>
      <c r="VZ38" s="201"/>
      <c r="WA38" s="201"/>
      <c r="WB38" s="201"/>
      <c r="WC38" s="201"/>
      <c r="WD38" s="201"/>
      <c r="WE38" s="201"/>
      <c r="WF38" s="201"/>
      <c r="WG38" s="201"/>
      <c r="WH38" s="201"/>
      <c r="WI38" s="201"/>
      <c r="WJ38" s="201"/>
      <c r="WK38" s="201"/>
      <c r="WL38" s="201"/>
      <c r="WM38" s="201"/>
      <c r="WN38" s="201"/>
      <c r="WO38" s="201"/>
      <c r="WP38" s="201"/>
      <c r="WQ38" s="201"/>
      <c r="WR38" s="201"/>
      <c r="WS38" s="201"/>
      <c r="WT38" s="201"/>
      <c r="WU38" s="201"/>
      <c r="WV38" s="201"/>
      <c r="WW38" s="201"/>
      <c r="WX38" s="201"/>
      <c r="WY38" s="201"/>
      <c r="WZ38" s="201"/>
      <c r="XA38" s="201"/>
      <c r="XB38" s="201"/>
      <c r="XC38" s="201"/>
      <c r="XD38" s="201"/>
      <c r="XE38" s="201"/>
      <c r="XF38" s="201"/>
      <c r="XG38" s="201"/>
      <c r="XH38" s="201"/>
      <c r="XI38" s="201"/>
      <c r="XJ38" s="201"/>
      <c r="XK38" s="201"/>
      <c r="XL38" s="201"/>
      <c r="XM38" s="201"/>
      <c r="XN38" s="201"/>
      <c r="XO38" s="201"/>
      <c r="XP38" s="201"/>
      <c r="XQ38" s="201"/>
      <c r="XR38" s="201"/>
      <c r="XS38" s="201"/>
      <c r="XT38" s="201"/>
      <c r="XU38" s="201"/>
      <c r="XV38" s="201"/>
      <c r="XW38" s="201"/>
      <c r="XX38" s="201"/>
      <c r="XY38" s="201"/>
      <c r="XZ38" s="201"/>
      <c r="YA38" s="201"/>
      <c r="YB38" s="201"/>
      <c r="YC38" s="201"/>
      <c r="YD38" s="201"/>
      <c r="YE38" s="201"/>
      <c r="YF38" s="201"/>
      <c r="YG38" s="201"/>
      <c r="YH38" s="201"/>
      <c r="YI38" s="201"/>
      <c r="YJ38" s="201"/>
      <c r="YK38" s="201"/>
      <c r="YL38" s="201"/>
      <c r="YM38" s="201"/>
      <c r="YN38" s="201"/>
      <c r="YO38" s="201"/>
      <c r="YP38" s="201"/>
      <c r="YQ38" s="201"/>
      <c r="YR38" s="201"/>
      <c r="YS38" s="201"/>
      <c r="YT38" s="201"/>
      <c r="YU38" s="201"/>
      <c r="YV38" s="201"/>
      <c r="YW38" s="201"/>
      <c r="YX38" s="201"/>
      <c r="YY38" s="201"/>
      <c r="YZ38" s="201"/>
      <c r="ZA38" s="201"/>
      <c r="ZB38" s="201"/>
      <c r="ZC38" s="201"/>
      <c r="ZD38" s="201"/>
      <c r="ZE38" s="201"/>
      <c r="ZF38" s="201"/>
      <c r="ZG38" s="201"/>
      <c r="ZH38" s="201"/>
      <c r="ZI38" s="201"/>
      <c r="ZJ38" s="201"/>
      <c r="ZK38" s="201"/>
      <c r="ZL38" s="201"/>
      <c r="ZM38" s="201"/>
      <c r="ZN38" s="201"/>
      <c r="ZO38" s="201"/>
      <c r="ZP38" s="201"/>
      <c r="ZQ38" s="201"/>
      <c r="ZR38" s="201"/>
      <c r="ZS38" s="201"/>
      <c r="ZT38" s="201"/>
      <c r="ZU38" s="201"/>
      <c r="ZV38" s="201"/>
      <c r="ZW38" s="201"/>
      <c r="ZX38" s="201"/>
      <c r="ZY38" s="201"/>
      <c r="ZZ38" s="201"/>
      <c r="AAA38" s="201"/>
    </row>
    <row r="39" spans="1:703" s="98" customFormat="1" ht="21" customHeight="1">
      <c r="A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201"/>
      <c r="IQ39" s="201"/>
      <c r="IR39" s="201"/>
      <c r="IS39" s="201"/>
      <c r="IT39" s="201"/>
      <c r="IU39" s="201"/>
      <c r="IV39" s="201"/>
      <c r="IW39" s="201"/>
      <c r="IX39" s="201"/>
      <c r="IY39" s="201"/>
      <c r="IZ39" s="201"/>
      <c r="JA39" s="201"/>
      <c r="JB39" s="201"/>
      <c r="JC39" s="201"/>
      <c r="JD39" s="201"/>
      <c r="JE39" s="201"/>
      <c r="JF39" s="201"/>
      <c r="JG39" s="201"/>
      <c r="JH39" s="201"/>
      <c r="JI39" s="201"/>
      <c r="JJ39" s="201"/>
      <c r="JK39" s="201"/>
      <c r="JL39" s="201"/>
      <c r="JM39" s="201"/>
      <c r="JN39" s="201"/>
      <c r="JO39" s="201"/>
      <c r="JP39" s="201"/>
      <c r="JQ39" s="201"/>
      <c r="JR39" s="201"/>
      <c r="JS39" s="201"/>
      <c r="JT39" s="201"/>
      <c r="JU39" s="201"/>
      <c r="JV39" s="201"/>
      <c r="JW39" s="201"/>
      <c r="JX39" s="201"/>
      <c r="JY39" s="201"/>
      <c r="JZ39" s="201"/>
      <c r="KA39" s="201"/>
      <c r="KB39" s="201"/>
      <c r="KC39" s="201"/>
      <c r="KD39" s="201"/>
      <c r="KE39" s="201"/>
      <c r="KF39" s="201"/>
      <c r="KG39" s="201"/>
      <c r="KH39" s="201"/>
      <c r="KI39" s="201"/>
      <c r="KJ39" s="201"/>
      <c r="KK39" s="201"/>
      <c r="KL39" s="201"/>
      <c r="KM39" s="201"/>
      <c r="KN39" s="201"/>
      <c r="KO39" s="201"/>
      <c r="KP39" s="201"/>
      <c r="KQ39" s="201"/>
      <c r="KR39" s="201"/>
      <c r="KS39" s="201"/>
      <c r="KT39" s="201"/>
      <c r="KU39" s="201"/>
      <c r="KV39" s="201"/>
      <c r="KW39" s="201"/>
      <c r="KX39" s="201"/>
      <c r="KY39" s="201"/>
      <c r="KZ39" s="201"/>
      <c r="LA39" s="201"/>
      <c r="LB39" s="201"/>
      <c r="LC39" s="201"/>
      <c r="LD39" s="201"/>
      <c r="LE39" s="201"/>
      <c r="LF39" s="201"/>
      <c r="LG39" s="201"/>
      <c r="LH39" s="201"/>
      <c r="LI39" s="201"/>
      <c r="LJ39" s="201"/>
      <c r="LK39" s="201"/>
      <c r="LL39" s="201"/>
      <c r="LM39" s="201"/>
      <c r="LN39" s="201"/>
      <c r="LO39" s="201"/>
      <c r="LP39" s="201"/>
      <c r="LQ39" s="201"/>
      <c r="LR39" s="201"/>
      <c r="LS39" s="201"/>
      <c r="LT39" s="201"/>
      <c r="LU39" s="201"/>
      <c r="LV39" s="201"/>
      <c r="LW39" s="201"/>
      <c r="LX39" s="201"/>
      <c r="LY39" s="201"/>
      <c r="LZ39" s="201"/>
      <c r="MA39" s="201"/>
      <c r="MB39" s="201"/>
      <c r="MC39" s="201"/>
      <c r="MD39" s="201"/>
      <c r="ME39" s="201"/>
      <c r="MF39" s="201"/>
      <c r="MG39" s="201"/>
      <c r="MH39" s="201"/>
      <c r="MI39" s="201"/>
      <c r="MJ39" s="201"/>
      <c r="MK39" s="201"/>
      <c r="ML39" s="201"/>
      <c r="MM39" s="201"/>
      <c r="MN39" s="201"/>
      <c r="MO39" s="201"/>
      <c r="MP39" s="201"/>
      <c r="MQ39" s="201"/>
      <c r="MR39" s="201"/>
      <c r="MS39" s="201"/>
      <c r="MT39" s="201"/>
      <c r="MU39" s="201"/>
      <c r="MV39" s="201"/>
      <c r="MW39" s="201"/>
      <c r="MX39" s="201"/>
      <c r="MY39" s="201"/>
      <c r="MZ39" s="201"/>
      <c r="NA39" s="201"/>
      <c r="NB39" s="201"/>
      <c r="NC39" s="201"/>
      <c r="ND39" s="201"/>
      <c r="NE39" s="201"/>
      <c r="NF39" s="201"/>
      <c r="NG39" s="201"/>
      <c r="NH39" s="201"/>
      <c r="NI39" s="201"/>
      <c r="NJ39" s="201"/>
      <c r="NK39" s="201"/>
      <c r="NL39" s="201"/>
      <c r="NM39" s="201"/>
      <c r="NN39" s="201"/>
      <c r="NO39" s="201"/>
      <c r="NP39" s="201"/>
      <c r="NQ39" s="201"/>
      <c r="NR39" s="201"/>
      <c r="NS39" s="201"/>
      <c r="NT39" s="201"/>
      <c r="NU39" s="201"/>
      <c r="NV39" s="201"/>
      <c r="NW39" s="201"/>
      <c r="NX39" s="201"/>
      <c r="NY39" s="201"/>
      <c r="NZ39" s="201"/>
      <c r="OA39" s="201"/>
      <c r="OB39" s="201"/>
      <c r="OC39" s="201"/>
      <c r="OD39" s="201"/>
      <c r="OE39" s="201"/>
      <c r="OF39" s="201"/>
      <c r="OG39" s="201"/>
      <c r="OH39" s="201"/>
      <c r="OI39" s="201"/>
      <c r="OJ39" s="201"/>
      <c r="OK39" s="201"/>
      <c r="OL39" s="201"/>
      <c r="OM39" s="201"/>
      <c r="ON39" s="201"/>
      <c r="OO39" s="201"/>
      <c r="OP39" s="201"/>
      <c r="OQ39" s="201"/>
      <c r="OR39" s="201"/>
      <c r="OS39" s="201"/>
      <c r="OT39" s="201"/>
      <c r="OU39" s="201"/>
      <c r="OV39" s="201"/>
      <c r="OW39" s="201"/>
      <c r="OX39" s="201"/>
      <c r="OY39" s="201"/>
      <c r="OZ39" s="201"/>
      <c r="PA39" s="201"/>
      <c r="PB39" s="201"/>
      <c r="PC39" s="201"/>
      <c r="PD39" s="201"/>
      <c r="PE39" s="201"/>
      <c r="PF39" s="201"/>
      <c r="PG39" s="201"/>
      <c r="PH39" s="201"/>
      <c r="PI39" s="201"/>
      <c r="PJ39" s="201"/>
      <c r="PK39" s="201"/>
      <c r="PL39" s="201"/>
      <c r="PM39" s="201"/>
      <c r="PN39" s="201"/>
      <c r="PO39" s="201"/>
      <c r="PP39" s="201"/>
      <c r="PQ39" s="201"/>
      <c r="PR39" s="201"/>
      <c r="PS39" s="201"/>
      <c r="PT39" s="201"/>
      <c r="PU39" s="201"/>
      <c r="PV39" s="201"/>
      <c r="PW39" s="201"/>
      <c r="PX39" s="201"/>
      <c r="PY39" s="201"/>
      <c r="PZ39" s="201"/>
      <c r="QA39" s="201"/>
      <c r="QB39" s="201"/>
      <c r="QC39" s="201"/>
      <c r="QD39" s="201"/>
      <c r="QE39" s="201"/>
      <c r="QF39" s="201"/>
      <c r="QG39" s="201"/>
      <c r="QH39" s="201"/>
      <c r="QI39" s="201"/>
      <c r="QJ39" s="201"/>
      <c r="QK39" s="201"/>
      <c r="QL39" s="201"/>
      <c r="QM39" s="201"/>
      <c r="QN39" s="201"/>
      <c r="QO39" s="201"/>
      <c r="QP39" s="201"/>
      <c r="QQ39" s="201"/>
      <c r="QR39" s="201"/>
      <c r="QS39" s="201"/>
      <c r="QT39" s="201"/>
      <c r="QU39" s="201"/>
      <c r="QV39" s="201"/>
      <c r="QW39" s="201"/>
      <c r="QX39" s="201"/>
      <c r="QY39" s="201"/>
      <c r="QZ39" s="201"/>
      <c r="RA39" s="201"/>
      <c r="RB39" s="201"/>
      <c r="RC39" s="201"/>
      <c r="RD39" s="201"/>
      <c r="RE39" s="201"/>
      <c r="RF39" s="201"/>
      <c r="RG39" s="201"/>
      <c r="RH39" s="201"/>
      <c r="RI39" s="201"/>
      <c r="RJ39" s="201"/>
      <c r="RK39" s="201"/>
      <c r="RL39" s="201"/>
      <c r="RM39" s="201"/>
      <c r="RN39" s="201"/>
      <c r="RO39" s="201"/>
      <c r="RP39" s="201"/>
      <c r="RQ39" s="201"/>
      <c r="RR39" s="201"/>
      <c r="RS39" s="201"/>
      <c r="RT39" s="201"/>
      <c r="RU39" s="201"/>
      <c r="RV39" s="201"/>
      <c r="RW39" s="201"/>
      <c r="RX39" s="201"/>
      <c r="RY39" s="201"/>
      <c r="RZ39" s="201"/>
      <c r="SA39" s="201"/>
      <c r="SB39" s="201"/>
      <c r="SC39" s="201"/>
      <c r="SD39" s="201"/>
      <c r="SE39" s="201"/>
      <c r="SF39" s="201"/>
      <c r="SG39" s="201"/>
      <c r="SH39" s="201"/>
      <c r="SI39" s="201"/>
      <c r="SJ39" s="201"/>
      <c r="SK39" s="201"/>
      <c r="SL39" s="201"/>
      <c r="SM39" s="201"/>
      <c r="SN39" s="201"/>
      <c r="SO39" s="201"/>
      <c r="SP39" s="201"/>
      <c r="SQ39" s="201"/>
      <c r="SR39" s="201"/>
      <c r="SS39" s="201"/>
      <c r="ST39" s="201"/>
      <c r="SU39" s="201"/>
      <c r="SV39" s="201"/>
      <c r="SW39" s="201"/>
      <c r="SX39" s="201"/>
      <c r="SY39" s="201"/>
      <c r="SZ39" s="201"/>
      <c r="TA39" s="201"/>
      <c r="TB39" s="201"/>
      <c r="TC39" s="201"/>
      <c r="TD39" s="201"/>
      <c r="TE39" s="201"/>
      <c r="TF39" s="201"/>
      <c r="TG39" s="201"/>
      <c r="TH39" s="201"/>
      <c r="TI39" s="201"/>
      <c r="TJ39" s="201"/>
      <c r="TK39" s="201"/>
      <c r="TL39" s="201"/>
      <c r="TM39" s="201"/>
      <c r="TN39" s="201"/>
      <c r="TO39" s="201"/>
      <c r="TP39" s="201"/>
      <c r="TQ39" s="201"/>
      <c r="TR39" s="201"/>
      <c r="TS39" s="201"/>
      <c r="TT39" s="201"/>
      <c r="TU39" s="201"/>
      <c r="TV39" s="201"/>
      <c r="TW39" s="201"/>
      <c r="TX39" s="201"/>
      <c r="TY39" s="201"/>
      <c r="TZ39" s="201"/>
      <c r="UA39" s="201"/>
      <c r="UB39" s="201"/>
      <c r="UC39" s="201"/>
      <c r="UD39" s="201"/>
      <c r="UE39" s="201"/>
      <c r="UF39" s="201"/>
      <c r="UG39" s="201"/>
      <c r="UH39" s="201"/>
      <c r="UI39" s="201"/>
      <c r="UJ39" s="201"/>
      <c r="UK39" s="201"/>
      <c r="UL39" s="201"/>
      <c r="UM39" s="201"/>
      <c r="UN39" s="201"/>
      <c r="UO39" s="201"/>
      <c r="UP39" s="201"/>
      <c r="UQ39" s="201"/>
      <c r="UR39" s="201"/>
      <c r="US39" s="201"/>
      <c r="UT39" s="201"/>
      <c r="UU39" s="201"/>
      <c r="UV39" s="201"/>
      <c r="UW39" s="201"/>
      <c r="UX39" s="201"/>
      <c r="UY39" s="201"/>
      <c r="UZ39" s="201"/>
      <c r="VA39" s="201"/>
      <c r="VB39" s="201"/>
      <c r="VC39" s="201"/>
      <c r="VD39" s="201"/>
      <c r="VE39" s="201"/>
      <c r="VF39" s="201"/>
      <c r="VG39" s="201"/>
      <c r="VH39" s="201"/>
      <c r="VI39" s="201"/>
      <c r="VJ39" s="201"/>
      <c r="VK39" s="201"/>
      <c r="VL39" s="201"/>
      <c r="VM39" s="201"/>
      <c r="VN39" s="201"/>
      <c r="VO39" s="201"/>
      <c r="VP39" s="201"/>
      <c r="VQ39" s="201"/>
      <c r="VR39" s="201"/>
      <c r="VS39" s="201"/>
      <c r="VT39" s="201"/>
      <c r="VU39" s="201"/>
      <c r="VV39" s="201"/>
      <c r="VW39" s="201"/>
      <c r="VX39" s="201"/>
      <c r="VY39" s="201"/>
      <c r="VZ39" s="201"/>
      <c r="WA39" s="201"/>
      <c r="WB39" s="201"/>
      <c r="WC39" s="201"/>
      <c r="WD39" s="201"/>
      <c r="WE39" s="201"/>
      <c r="WF39" s="201"/>
      <c r="WG39" s="201"/>
      <c r="WH39" s="201"/>
      <c r="WI39" s="201"/>
      <c r="WJ39" s="201"/>
      <c r="WK39" s="201"/>
      <c r="WL39" s="201"/>
      <c r="WM39" s="201"/>
      <c r="WN39" s="201"/>
      <c r="WO39" s="201"/>
      <c r="WP39" s="201"/>
      <c r="WQ39" s="201"/>
      <c r="WR39" s="201"/>
      <c r="WS39" s="201"/>
      <c r="WT39" s="201"/>
      <c r="WU39" s="201"/>
      <c r="WV39" s="201"/>
      <c r="WW39" s="201"/>
      <c r="WX39" s="201"/>
      <c r="WY39" s="201"/>
      <c r="WZ39" s="201"/>
      <c r="XA39" s="201"/>
      <c r="XB39" s="201"/>
      <c r="XC39" s="201"/>
      <c r="XD39" s="201"/>
      <c r="XE39" s="201"/>
      <c r="XF39" s="201"/>
      <c r="XG39" s="201"/>
      <c r="XH39" s="201"/>
      <c r="XI39" s="201"/>
      <c r="XJ39" s="201"/>
      <c r="XK39" s="201"/>
      <c r="XL39" s="201"/>
      <c r="XM39" s="201"/>
      <c r="XN39" s="201"/>
      <c r="XO39" s="201"/>
      <c r="XP39" s="201"/>
      <c r="XQ39" s="201"/>
      <c r="XR39" s="201"/>
      <c r="XS39" s="201"/>
      <c r="XT39" s="201"/>
      <c r="XU39" s="201"/>
      <c r="XV39" s="201"/>
      <c r="XW39" s="201"/>
      <c r="XX39" s="201"/>
      <c r="XY39" s="201"/>
      <c r="XZ39" s="201"/>
      <c r="YA39" s="201"/>
      <c r="YB39" s="201"/>
      <c r="YC39" s="201"/>
      <c r="YD39" s="201"/>
      <c r="YE39" s="201"/>
      <c r="YF39" s="201"/>
      <c r="YG39" s="201"/>
      <c r="YH39" s="201"/>
      <c r="YI39" s="201"/>
      <c r="YJ39" s="201"/>
      <c r="YK39" s="201"/>
      <c r="YL39" s="201"/>
      <c r="YM39" s="201"/>
      <c r="YN39" s="201"/>
      <c r="YO39" s="201"/>
      <c r="YP39" s="201"/>
      <c r="YQ39" s="201"/>
      <c r="YR39" s="201"/>
      <c r="YS39" s="201"/>
      <c r="YT39" s="201"/>
      <c r="YU39" s="201"/>
      <c r="YV39" s="201"/>
      <c r="YW39" s="201"/>
      <c r="YX39" s="201"/>
      <c r="YY39" s="201"/>
      <c r="YZ39" s="201"/>
      <c r="ZA39" s="201"/>
      <c r="ZB39" s="201"/>
      <c r="ZC39" s="201"/>
      <c r="ZD39" s="201"/>
      <c r="ZE39" s="201"/>
      <c r="ZF39" s="201"/>
      <c r="ZG39" s="201"/>
      <c r="ZH39" s="201"/>
      <c r="ZI39" s="201"/>
      <c r="ZJ39" s="201"/>
      <c r="ZK39" s="201"/>
      <c r="ZL39" s="201"/>
      <c r="ZM39" s="201"/>
      <c r="ZN39" s="201"/>
      <c r="ZO39" s="201"/>
      <c r="ZP39" s="201"/>
      <c r="ZQ39" s="201"/>
      <c r="ZR39" s="201"/>
      <c r="ZS39" s="201"/>
      <c r="ZT39" s="201"/>
      <c r="ZU39" s="201"/>
      <c r="ZV39" s="201"/>
      <c r="ZW39" s="201"/>
      <c r="ZX39" s="201"/>
      <c r="ZY39" s="201"/>
      <c r="ZZ39" s="201"/>
      <c r="AAA39" s="201"/>
    </row>
    <row r="40" spans="1:703" s="98" customFormat="1" ht="21" customHeight="1">
      <c r="A40" s="201"/>
      <c r="C40" s="981" t="s">
        <v>170</v>
      </c>
      <c r="D40" s="981"/>
      <c r="E40" s="981"/>
      <c r="F40" s="1097" t="s">
        <v>171</v>
      </c>
      <c r="G40" s="1097"/>
      <c r="H40" s="1097"/>
      <c r="I40" s="1097"/>
      <c r="J40" s="172"/>
      <c r="K40" s="172"/>
      <c r="L40" s="172"/>
      <c r="M40" s="172"/>
      <c r="N40" s="172"/>
      <c r="O40" s="172"/>
      <c r="P40" s="172"/>
      <c r="Q40" s="172"/>
      <c r="R40" s="172"/>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c r="KQ40" s="201"/>
      <c r="KR40" s="201"/>
      <c r="KS40" s="201"/>
      <c r="KT40" s="201"/>
      <c r="KU40" s="201"/>
      <c r="KV40" s="201"/>
      <c r="KW40" s="201"/>
      <c r="KX40" s="201"/>
      <c r="KY40" s="201"/>
      <c r="KZ40" s="201"/>
      <c r="LA40" s="201"/>
      <c r="LB40" s="201"/>
      <c r="LC40" s="201"/>
      <c r="LD40" s="201"/>
      <c r="LE40" s="201"/>
      <c r="LF40" s="201"/>
      <c r="LG40" s="201"/>
      <c r="LH40" s="201"/>
      <c r="LI40" s="201"/>
      <c r="LJ40" s="201"/>
      <c r="LK40" s="201"/>
      <c r="LL40" s="201"/>
      <c r="LM40" s="201"/>
      <c r="LN40" s="201"/>
      <c r="LO40" s="201"/>
      <c r="LP40" s="201"/>
      <c r="LQ40" s="201"/>
      <c r="LR40" s="201"/>
      <c r="LS40" s="201"/>
      <c r="LT40" s="201"/>
      <c r="LU40" s="201"/>
      <c r="LV40" s="201"/>
      <c r="LW40" s="201"/>
      <c r="LX40" s="201"/>
      <c r="LY40" s="201"/>
      <c r="LZ40" s="201"/>
      <c r="MA40" s="201"/>
      <c r="MB40" s="201"/>
      <c r="MC40" s="201"/>
      <c r="MD40" s="201"/>
      <c r="ME40" s="201"/>
      <c r="MF40" s="201"/>
      <c r="MG40" s="201"/>
      <c r="MH40" s="201"/>
      <c r="MI40" s="201"/>
      <c r="MJ40" s="201"/>
      <c r="MK40" s="201"/>
      <c r="ML40" s="201"/>
      <c r="MM40" s="201"/>
      <c r="MN40" s="201"/>
      <c r="MO40" s="201"/>
      <c r="MP40" s="201"/>
      <c r="MQ40" s="201"/>
      <c r="MR40" s="201"/>
      <c r="MS40" s="201"/>
      <c r="MT40" s="201"/>
      <c r="MU40" s="201"/>
      <c r="MV40" s="201"/>
      <c r="MW40" s="201"/>
      <c r="MX40" s="201"/>
      <c r="MY40" s="201"/>
      <c r="MZ40" s="201"/>
      <c r="NA40" s="201"/>
      <c r="NB40" s="201"/>
      <c r="NC40" s="201"/>
      <c r="ND40" s="201"/>
      <c r="NE40" s="201"/>
      <c r="NF40" s="201"/>
      <c r="NG40" s="201"/>
      <c r="NH40" s="201"/>
      <c r="NI40" s="201"/>
      <c r="NJ40" s="201"/>
      <c r="NK40" s="201"/>
      <c r="NL40" s="201"/>
      <c r="NM40" s="201"/>
      <c r="NN40" s="201"/>
      <c r="NO40" s="201"/>
      <c r="NP40" s="201"/>
      <c r="NQ40" s="201"/>
      <c r="NR40" s="201"/>
      <c r="NS40" s="201"/>
      <c r="NT40" s="201"/>
      <c r="NU40" s="201"/>
      <c r="NV40" s="201"/>
      <c r="NW40" s="201"/>
      <c r="NX40" s="201"/>
      <c r="NY40" s="201"/>
      <c r="NZ40" s="201"/>
      <c r="OA40" s="201"/>
      <c r="OB40" s="201"/>
      <c r="OC40" s="201"/>
      <c r="OD40" s="201"/>
      <c r="OE40" s="201"/>
      <c r="OF40" s="201"/>
      <c r="OG40" s="201"/>
      <c r="OH40" s="201"/>
      <c r="OI40" s="201"/>
      <c r="OJ40" s="201"/>
      <c r="OK40" s="201"/>
      <c r="OL40" s="201"/>
      <c r="OM40" s="201"/>
      <c r="ON40" s="201"/>
      <c r="OO40" s="201"/>
      <c r="OP40" s="201"/>
      <c r="OQ40" s="201"/>
      <c r="OR40" s="201"/>
      <c r="OS40" s="201"/>
      <c r="OT40" s="201"/>
      <c r="OU40" s="201"/>
      <c r="OV40" s="201"/>
      <c r="OW40" s="201"/>
      <c r="OX40" s="201"/>
      <c r="OY40" s="201"/>
      <c r="OZ40" s="201"/>
      <c r="PA40" s="201"/>
      <c r="PB40" s="201"/>
      <c r="PC40" s="201"/>
      <c r="PD40" s="201"/>
      <c r="PE40" s="201"/>
      <c r="PF40" s="201"/>
      <c r="PG40" s="201"/>
      <c r="PH40" s="201"/>
      <c r="PI40" s="201"/>
      <c r="PJ40" s="201"/>
      <c r="PK40" s="201"/>
      <c r="PL40" s="201"/>
      <c r="PM40" s="201"/>
      <c r="PN40" s="201"/>
      <c r="PO40" s="201"/>
      <c r="PP40" s="201"/>
      <c r="PQ40" s="201"/>
      <c r="PR40" s="201"/>
      <c r="PS40" s="201"/>
      <c r="PT40" s="201"/>
      <c r="PU40" s="201"/>
      <c r="PV40" s="201"/>
      <c r="PW40" s="201"/>
      <c r="PX40" s="201"/>
      <c r="PY40" s="201"/>
      <c r="PZ40" s="201"/>
      <c r="QA40" s="201"/>
      <c r="QB40" s="201"/>
      <c r="QC40" s="201"/>
      <c r="QD40" s="201"/>
      <c r="QE40" s="201"/>
      <c r="QF40" s="201"/>
      <c r="QG40" s="201"/>
      <c r="QH40" s="201"/>
      <c r="QI40" s="201"/>
      <c r="QJ40" s="201"/>
      <c r="QK40" s="201"/>
      <c r="QL40" s="201"/>
      <c r="QM40" s="201"/>
      <c r="QN40" s="201"/>
      <c r="QO40" s="201"/>
      <c r="QP40" s="201"/>
      <c r="QQ40" s="201"/>
      <c r="QR40" s="201"/>
      <c r="QS40" s="201"/>
      <c r="QT40" s="201"/>
      <c r="QU40" s="201"/>
      <c r="QV40" s="201"/>
      <c r="QW40" s="201"/>
      <c r="QX40" s="201"/>
      <c r="QY40" s="201"/>
      <c r="QZ40" s="201"/>
      <c r="RA40" s="201"/>
      <c r="RB40" s="201"/>
      <c r="RC40" s="201"/>
      <c r="RD40" s="201"/>
      <c r="RE40" s="201"/>
      <c r="RF40" s="201"/>
      <c r="RG40" s="201"/>
      <c r="RH40" s="201"/>
      <c r="RI40" s="201"/>
      <c r="RJ40" s="201"/>
      <c r="RK40" s="201"/>
      <c r="RL40" s="201"/>
      <c r="RM40" s="201"/>
      <c r="RN40" s="201"/>
      <c r="RO40" s="201"/>
      <c r="RP40" s="201"/>
      <c r="RQ40" s="201"/>
      <c r="RR40" s="201"/>
      <c r="RS40" s="201"/>
      <c r="RT40" s="201"/>
      <c r="RU40" s="201"/>
      <c r="RV40" s="201"/>
      <c r="RW40" s="201"/>
      <c r="RX40" s="201"/>
      <c r="RY40" s="201"/>
      <c r="RZ40" s="201"/>
      <c r="SA40" s="201"/>
      <c r="SB40" s="201"/>
      <c r="SC40" s="201"/>
      <c r="SD40" s="201"/>
      <c r="SE40" s="201"/>
      <c r="SF40" s="201"/>
      <c r="SG40" s="201"/>
      <c r="SH40" s="201"/>
      <c r="SI40" s="201"/>
      <c r="SJ40" s="201"/>
      <c r="SK40" s="201"/>
      <c r="SL40" s="201"/>
      <c r="SM40" s="201"/>
      <c r="SN40" s="201"/>
      <c r="SO40" s="201"/>
      <c r="SP40" s="201"/>
      <c r="SQ40" s="201"/>
      <c r="SR40" s="201"/>
      <c r="SS40" s="201"/>
      <c r="ST40" s="201"/>
      <c r="SU40" s="201"/>
      <c r="SV40" s="201"/>
      <c r="SW40" s="201"/>
      <c r="SX40" s="201"/>
      <c r="SY40" s="201"/>
      <c r="SZ40" s="201"/>
      <c r="TA40" s="201"/>
      <c r="TB40" s="201"/>
      <c r="TC40" s="201"/>
      <c r="TD40" s="201"/>
      <c r="TE40" s="201"/>
      <c r="TF40" s="201"/>
      <c r="TG40" s="201"/>
      <c r="TH40" s="201"/>
      <c r="TI40" s="201"/>
      <c r="TJ40" s="201"/>
      <c r="TK40" s="201"/>
      <c r="TL40" s="201"/>
      <c r="TM40" s="201"/>
      <c r="TN40" s="201"/>
      <c r="TO40" s="201"/>
      <c r="TP40" s="201"/>
      <c r="TQ40" s="201"/>
      <c r="TR40" s="201"/>
      <c r="TS40" s="201"/>
      <c r="TT40" s="201"/>
      <c r="TU40" s="201"/>
      <c r="TV40" s="201"/>
      <c r="TW40" s="201"/>
      <c r="TX40" s="201"/>
      <c r="TY40" s="201"/>
      <c r="TZ40" s="201"/>
      <c r="UA40" s="201"/>
      <c r="UB40" s="201"/>
      <c r="UC40" s="201"/>
      <c r="UD40" s="201"/>
      <c r="UE40" s="201"/>
      <c r="UF40" s="201"/>
      <c r="UG40" s="201"/>
      <c r="UH40" s="201"/>
      <c r="UI40" s="201"/>
      <c r="UJ40" s="201"/>
      <c r="UK40" s="201"/>
      <c r="UL40" s="201"/>
      <c r="UM40" s="201"/>
      <c r="UN40" s="201"/>
      <c r="UO40" s="201"/>
      <c r="UP40" s="201"/>
      <c r="UQ40" s="201"/>
      <c r="UR40" s="201"/>
      <c r="US40" s="201"/>
      <c r="UT40" s="201"/>
      <c r="UU40" s="201"/>
      <c r="UV40" s="201"/>
      <c r="UW40" s="201"/>
      <c r="UX40" s="201"/>
      <c r="UY40" s="201"/>
      <c r="UZ40" s="201"/>
      <c r="VA40" s="201"/>
      <c r="VB40" s="201"/>
      <c r="VC40" s="201"/>
      <c r="VD40" s="201"/>
      <c r="VE40" s="201"/>
      <c r="VF40" s="201"/>
      <c r="VG40" s="201"/>
      <c r="VH40" s="201"/>
      <c r="VI40" s="201"/>
      <c r="VJ40" s="201"/>
      <c r="VK40" s="201"/>
      <c r="VL40" s="201"/>
      <c r="VM40" s="201"/>
      <c r="VN40" s="201"/>
      <c r="VO40" s="201"/>
      <c r="VP40" s="201"/>
      <c r="VQ40" s="201"/>
      <c r="VR40" s="201"/>
      <c r="VS40" s="201"/>
      <c r="VT40" s="201"/>
      <c r="VU40" s="201"/>
      <c r="VV40" s="201"/>
      <c r="VW40" s="201"/>
      <c r="VX40" s="201"/>
      <c r="VY40" s="201"/>
      <c r="VZ40" s="201"/>
      <c r="WA40" s="201"/>
      <c r="WB40" s="201"/>
      <c r="WC40" s="201"/>
      <c r="WD40" s="201"/>
      <c r="WE40" s="201"/>
      <c r="WF40" s="201"/>
      <c r="WG40" s="201"/>
      <c r="WH40" s="201"/>
      <c r="WI40" s="201"/>
      <c r="WJ40" s="201"/>
      <c r="WK40" s="201"/>
      <c r="WL40" s="201"/>
      <c r="WM40" s="201"/>
      <c r="WN40" s="201"/>
      <c r="WO40" s="201"/>
      <c r="WP40" s="201"/>
      <c r="WQ40" s="201"/>
      <c r="WR40" s="201"/>
      <c r="WS40" s="201"/>
      <c r="WT40" s="201"/>
      <c r="WU40" s="201"/>
      <c r="WV40" s="201"/>
      <c r="WW40" s="201"/>
      <c r="WX40" s="201"/>
      <c r="WY40" s="201"/>
      <c r="WZ40" s="201"/>
      <c r="XA40" s="201"/>
      <c r="XB40" s="201"/>
      <c r="XC40" s="201"/>
      <c r="XD40" s="201"/>
      <c r="XE40" s="201"/>
      <c r="XF40" s="201"/>
      <c r="XG40" s="201"/>
      <c r="XH40" s="201"/>
      <c r="XI40" s="201"/>
      <c r="XJ40" s="201"/>
      <c r="XK40" s="201"/>
      <c r="XL40" s="201"/>
      <c r="XM40" s="201"/>
      <c r="XN40" s="201"/>
      <c r="XO40" s="201"/>
      <c r="XP40" s="201"/>
      <c r="XQ40" s="201"/>
      <c r="XR40" s="201"/>
      <c r="XS40" s="201"/>
      <c r="XT40" s="201"/>
      <c r="XU40" s="201"/>
      <c r="XV40" s="201"/>
      <c r="XW40" s="201"/>
      <c r="XX40" s="201"/>
      <c r="XY40" s="201"/>
      <c r="XZ40" s="201"/>
      <c r="YA40" s="201"/>
      <c r="YB40" s="201"/>
      <c r="YC40" s="201"/>
      <c r="YD40" s="201"/>
      <c r="YE40" s="201"/>
      <c r="YF40" s="201"/>
      <c r="YG40" s="201"/>
      <c r="YH40" s="201"/>
      <c r="YI40" s="201"/>
      <c r="YJ40" s="201"/>
      <c r="YK40" s="201"/>
      <c r="YL40" s="201"/>
      <c r="YM40" s="201"/>
      <c r="YN40" s="201"/>
      <c r="YO40" s="201"/>
      <c r="YP40" s="201"/>
      <c r="YQ40" s="201"/>
      <c r="YR40" s="201"/>
      <c r="YS40" s="201"/>
      <c r="YT40" s="201"/>
      <c r="YU40" s="201"/>
      <c r="YV40" s="201"/>
      <c r="YW40" s="201"/>
      <c r="YX40" s="201"/>
      <c r="YY40" s="201"/>
      <c r="YZ40" s="201"/>
      <c r="ZA40" s="201"/>
      <c r="ZB40" s="201"/>
      <c r="ZC40" s="201"/>
      <c r="ZD40" s="201"/>
      <c r="ZE40" s="201"/>
      <c r="ZF40" s="201"/>
      <c r="ZG40" s="201"/>
      <c r="ZH40" s="201"/>
      <c r="ZI40" s="201"/>
      <c r="ZJ40" s="201"/>
      <c r="ZK40" s="201"/>
      <c r="ZL40" s="201"/>
      <c r="ZM40" s="201"/>
      <c r="ZN40" s="201"/>
      <c r="ZO40" s="201"/>
      <c r="ZP40" s="201"/>
      <c r="ZQ40" s="201"/>
      <c r="ZR40" s="201"/>
      <c r="ZS40" s="201"/>
      <c r="ZT40" s="201"/>
      <c r="ZU40" s="201"/>
      <c r="ZV40" s="201"/>
      <c r="ZW40" s="201"/>
      <c r="ZX40" s="201"/>
      <c r="ZY40" s="201"/>
      <c r="ZZ40" s="201"/>
      <c r="AAA40" s="201"/>
    </row>
    <row r="41" spans="1:703" s="98" customFormat="1" ht="21" customHeight="1">
      <c r="A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1"/>
      <c r="IT41" s="201"/>
      <c r="IU41" s="201"/>
      <c r="IV41" s="201"/>
      <c r="IW41" s="201"/>
      <c r="IX41" s="201"/>
      <c r="IY41" s="201"/>
      <c r="IZ41" s="201"/>
      <c r="JA41" s="201"/>
      <c r="JB41" s="201"/>
      <c r="JC41" s="201"/>
      <c r="JD41" s="201"/>
      <c r="JE41" s="201"/>
      <c r="JF41" s="201"/>
      <c r="JG41" s="201"/>
      <c r="JH41" s="201"/>
      <c r="JI41" s="201"/>
      <c r="JJ41" s="201"/>
      <c r="JK41" s="201"/>
      <c r="JL41" s="201"/>
      <c r="JM41" s="201"/>
      <c r="JN41" s="201"/>
      <c r="JO41" s="201"/>
      <c r="JP41" s="201"/>
      <c r="JQ41" s="201"/>
      <c r="JR41" s="201"/>
      <c r="JS41" s="201"/>
      <c r="JT41" s="201"/>
      <c r="JU41" s="201"/>
      <c r="JV41" s="201"/>
      <c r="JW41" s="201"/>
      <c r="JX41" s="201"/>
      <c r="JY41" s="201"/>
      <c r="JZ41" s="201"/>
      <c r="KA41" s="201"/>
      <c r="KB41" s="201"/>
      <c r="KC41" s="201"/>
      <c r="KD41" s="201"/>
      <c r="KE41" s="201"/>
      <c r="KF41" s="201"/>
      <c r="KG41" s="201"/>
      <c r="KH41" s="201"/>
      <c r="KI41" s="201"/>
      <c r="KJ41" s="201"/>
      <c r="KK41" s="201"/>
      <c r="KL41" s="201"/>
      <c r="KM41" s="201"/>
      <c r="KN41" s="201"/>
      <c r="KO41" s="201"/>
      <c r="KP41" s="201"/>
      <c r="KQ41" s="201"/>
      <c r="KR41" s="201"/>
      <c r="KS41" s="201"/>
      <c r="KT41" s="201"/>
      <c r="KU41" s="201"/>
      <c r="KV41" s="201"/>
      <c r="KW41" s="201"/>
      <c r="KX41" s="201"/>
      <c r="KY41" s="201"/>
      <c r="KZ41" s="201"/>
      <c r="LA41" s="201"/>
      <c r="LB41" s="201"/>
      <c r="LC41" s="201"/>
      <c r="LD41" s="201"/>
      <c r="LE41" s="201"/>
      <c r="LF41" s="201"/>
      <c r="LG41" s="201"/>
      <c r="LH41" s="201"/>
      <c r="LI41" s="201"/>
      <c r="LJ41" s="201"/>
      <c r="LK41" s="201"/>
      <c r="LL41" s="201"/>
      <c r="LM41" s="201"/>
      <c r="LN41" s="201"/>
      <c r="LO41" s="201"/>
      <c r="LP41" s="201"/>
      <c r="LQ41" s="201"/>
      <c r="LR41" s="201"/>
      <c r="LS41" s="201"/>
      <c r="LT41" s="201"/>
      <c r="LU41" s="201"/>
      <c r="LV41" s="201"/>
      <c r="LW41" s="201"/>
      <c r="LX41" s="201"/>
      <c r="LY41" s="201"/>
      <c r="LZ41" s="201"/>
      <c r="MA41" s="201"/>
      <c r="MB41" s="201"/>
      <c r="MC41" s="201"/>
      <c r="MD41" s="201"/>
      <c r="ME41" s="201"/>
      <c r="MF41" s="201"/>
      <c r="MG41" s="201"/>
      <c r="MH41" s="201"/>
      <c r="MI41" s="201"/>
      <c r="MJ41" s="201"/>
      <c r="MK41" s="201"/>
      <c r="ML41" s="201"/>
      <c r="MM41" s="201"/>
      <c r="MN41" s="201"/>
      <c r="MO41" s="201"/>
      <c r="MP41" s="201"/>
      <c r="MQ41" s="201"/>
      <c r="MR41" s="201"/>
      <c r="MS41" s="201"/>
      <c r="MT41" s="201"/>
      <c r="MU41" s="201"/>
      <c r="MV41" s="201"/>
      <c r="MW41" s="201"/>
      <c r="MX41" s="201"/>
      <c r="MY41" s="201"/>
      <c r="MZ41" s="201"/>
      <c r="NA41" s="201"/>
      <c r="NB41" s="201"/>
      <c r="NC41" s="201"/>
      <c r="ND41" s="201"/>
      <c r="NE41" s="201"/>
      <c r="NF41" s="201"/>
      <c r="NG41" s="201"/>
      <c r="NH41" s="201"/>
      <c r="NI41" s="201"/>
      <c r="NJ41" s="201"/>
      <c r="NK41" s="201"/>
      <c r="NL41" s="201"/>
      <c r="NM41" s="201"/>
      <c r="NN41" s="201"/>
      <c r="NO41" s="201"/>
      <c r="NP41" s="201"/>
      <c r="NQ41" s="201"/>
      <c r="NR41" s="201"/>
      <c r="NS41" s="201"/>
      <c r="NT41" s="201"/>
      <c r="NU41" s="201"/>
      <c r="NV41" s="201"/>
      <c r="NW41" s="201"/>
      <c r="NX41" s="201"/>
      <c r="NY41" s="201"/>
      <c r="NZ41" s="201"/>
      <c r="OA41" s="201"/>
      <c r="OB41" s="201"/>
      <c r="OC41" s="201"/>
      <c r="OD41" s="201"/>
      <c r="OE41" s="201"/>
      <c r="OF41" s="201"/>
      <c r="OG41" s="201"/>
      <c r="OH41" s="201"/>
      <c r="OI41" s="201"/>
      <c r="OJ41" s="201"/>
      <c r="OK41" s="201"/>
      <c r="OL41" s="201"/>
      <c r="OM41" s="201"/>
      <c r="ON41" s="201"/>
      <c r="OO41" s="201"/>
      <c r="OP41" s="201"/>
      <c r="OQ41" s="201"/>
      <c r="OR41" s="201"/>
      <c r="OS41" s="201"/>
      <c r="OT41" s="201"/>
      <c r="OU41" s="201"/>
      <c r="OV41" s="201"/>
      <c r="OW41" s="201"/>
      <c r="OX41" s="201"/>
      <c r="OY41" s="201"/>
      <c r="OZ41" s="201"/>
      <c r="PA41" s="201"/>
      <c r="PB41" s="201"/>
      <c r="PC41" s="201"/>
      <c r="PD41" s="201"/>
      <c r="PE41" s="201"/>
      <c r="PF41" s="201"/>
      <c r="PG41" s="201"/>
      <c r="PH41" s="201"/>
      <c r="PI41" s="201"/>
      <c r="PJ41" s="201"/>
      <c r="PK41" s="201"/>
      <c r="PL41" s="201"/>
      <c r="PM41" s="201"/>
      <c r="PN41" s="201"/>
      <c r="PO41" s="201"/>
      <c r="PP41" s="201"/>
      <c r="PQ41" s="201"/>
      <c r="PR41" s="201"/>
      <c r="PS41" s="201"/>
      <c r="PT41" s="201"/>
      <c r="PU41" s="201"/>
      <c r="PV41" s="201"/>
      <c r="PW41" s="201"/>
      <c r="PX41" s="201"/>
      <c r="PY41" s="201"/>
      <c r="PZ41" s="201"/>
      <c r="QA41" s="201"/>
      <c r="QB41" s="201"/>
      <c r="QC41" s="201"/>
      <c r="QD41" s="201"/>
      <c r="QE41" s="201"/>
      <c r="QF41" s="201"/>
      <c r="QG41" s="201"/>
      <c r="QH41" s="201"/>
      <c r="QI41" s="201"/>
      <c r="QJ41" s="201"/>
      <c r="QK41" s="201"/>
      <c r="QL41" s="201"/>
      <c r="QM41" s="201"/>
      <c r="QN41" s="201"/>
      <c r="QO41" s="201"/>
      <c r="QP41" s="201"/>
      <c r="QQ41" s="201"/>
      <c r="QR41" s="201"/>
      <c r="QS41" s="201"/>
      <c r="QT41" s="201"/>
      <c r="QU41" s="201"/>
      <c r="QV41" s="201"/>
      <c r="QW41" s="201"/>
      <c r="QX41" s="201"/>
      <c r="QY41" s="201"/>
      <c r="QZ41" s="201"/>
      <c r="RA41" s="201"/>
      <c r="RB41" s="201"/>
      <c r="RC41" s="201"/>
      <c r="RD41" s="201"/>
      <c r="RE41" s="201"/>
      <c r="RF41" s="201"/>
      <c r="RG41" s="201"/>
      <c r="RH41" s="201"/>
      <c r="RI41" s="201"/>
      <c r="RJ41" s="201"/>
      <c r="RK41" s="201"/>
      <c r="RL41" s="201"/>
      <c r="RM41" s="201"/>
      <c r="RN41" s="201"/>
      <c r="RO41" s="201"/>
      <c r="RP41" s="201"/>
      <c r="RQ41" s="201"/>
      <c r="RR41" s="201"/>
      <c r="RS41" s="201"/>
      <c r="RT41" s="201"/>
      <c r="RU41" s="201"/>
      <c r="RV41" s="201"/>
      <c r="RW41" s="201"/>
      <c r="RX41" s="201"/>
      <c r="RY41" s="201"/>
      <c r="RZ41" s="201"/>
      <c r="SA41" s="201"/>
      <c r="SB41" s="201"/>
      <c r="SC41" s="201"/>
      <c r="SD41" s="201"/>
      <c r="SE41" s="201"/>
      <c r="SF41" s="201"/>
      <c r="SG41" s="201"/>
      <c r="SH41" s="201"/>
      <c r="SI41" s="201"/>
      <c r="SJ41" s="201"/>
      <c r="SK41" s="201"/>
      <c r="SL41" s="201"/>
      <c r="SM41" s="201"/>
      <c r="SN41" s="201"/>
      <c r="SO41" s="201"/>
      <c r="SP41" s="201"/>
      <c r="SQ41" s="201"/>
      <c r="SR41" s="201"/>
      <c r="SS41" s="201"/>
      <c r="ST41" s="201"/>
      <c r="SU41" s="201"/>
      <c r="SV41" s="201"/>
      <c r="SW41" s="201"/>
      <c r="SX41" s="201"/>
      <c r="SY41" s="201"/>
      <c r="SZ41" s="201"/>
      <c r="TA41" s="201"/>
      <c r="TB41" s="201"/>
      <c r="TC41" s="201"/>
      <c r="TD41" s="201"/>
      <c r="TE41" s="201"/>
      <c r="TF41" s="201"/>
      <c r="TG41" s="201"/>
      <c r="TH41" s="201"/>
      <c r="TI41" s="201"/>
      <c r="TJ41" s="201"/>
      <c r="TK41" s="201"/>
      <c r="TL41" s="201"/>
      <c r="TM41" s="201"/>
      <c r="TN41" s="201"/>
      <c r="TO41" s="201"/>
      <c r="TP41" s="201"/>
      <c r="TQ41" s="201"/>
      <c r="TR41" s="201"/>
      <c r="TS41" s="201"/>
      <c r="TT41" s="201"/>
      <c r="TU41" s="201"/>
      <c r="TV41" s="201"/>
      <c r="TW41" s="201"/>
      <c r="TX41" s="201"/>
      <c r="TY41" s="201"/>
      <c r="TZ41" s="201"/>
      <c r="UA41" s="201"/>
      <c r="UB41" s="201"/>
      <c r="UC41" s="201"/>
      <c r="UD41" s="201"/>
      <c r="UE41" s="201"/>
      <c r="UF41" s="201"/>
      <c r="UG41" s="201"/>
      <c r="UH41" s="201"/>
      <c r="UI41" s="201"/>
      <c r="UJ41" s="201"/>
      <c r="UK41" s="201"/>
      <c r="UL41" s="201"/>
      <c r="UM41" s="201"/>
      <c r="UN41" s="201"/>
      <c r="UO41" s="201"/>
      <c r="UP41" s="201"/>
      <c r="UQ41" s="201"/>
      <c r="UR41" s="201"/>
      <c r="US41" s="201"/>
      <c r="UT41" s="201"/>
      <c r="UU41" s="201"/>
      <c r="UV41" s="201"/>
      <c r="UW41" s="201"/>
      <c r="UX41" s="201"/>
      <c r="UY41" s="201"/>
      <c r="UZ41" s="201"/>
      <c r="VA41" s="201"/>
      <c r="VB41" s="201"/>
      <c r="VC41" s="201"/>
      <c r="VD41" s="201"/>
      <c r="VE41" s="201"/>
      <c r="VF41" s="201"/>
      <c r="VG41" s="201"/>
      <c r="VH41" s="201"/>
      <c r="VI41" s="201"/>
      <c r="VJ41" s="201"/>
      <c r="VK41" s="201"/>
      <c r="VL41" s="201"/>
      <c r="VM41" s="201"/>
      <c r="VN41" s="201"/>
      <c r="VO41" s="201"/>
      <c r="VP41" s="201"/>
      <c r="VQ41" s="201"/>
      <c r="VR41" s="201"/>
      <c r="VS41" s="201"/>
      <c r="VT41" s="201"/>
      <c r="VU41" s="201"/>
      <c r="VV41" s="201"/>
      <c r="VW41" s="201"/>
      <c r="VX41" s="201"/>
      <c r="VY41" s="201"/>
      <c r="VZ41" s="201"/>
      <c r="WA41" s="201"/>
      <c r="WB41" s="201"/>
      <c r="WC41" s="201"/>
      <c r="WD41" s="201"/>
      <c r="WE41" s="201"/>
      <c r="WF41" s="201"/>
      <c r="WG41" s="201"/>
      <c r="WH41" s="201"/>
      <c r="WI41" s="201"/>
      <c r="WJ41" s="201"/>
      <c r="WK41" s="201"/>
      <c r="WL41" s="201"/>
      <c r="WM41" s="201"/>
      <c r="WN41" s="201"/>
      <c r="WO41" s="201"/>
      <c r="WP41" s="201"/>
      <c r="WQ41" s="201"/>
      <c r="WR41" s="201"/>
      <c r="WS41" s="201"/>
      <c r="WT41" s="201"/>
      <c r="WU41" s="201"/>
      <c r="WV41" s="201"/>
      <c r="WW41" s="201"/>
      <c r="WX41" s="201"/>
      <c r="WY41" s="201"/>
      <c r="WZ41" s="201"/>
      <c r="XA41" s="201"/>
      <c r="XB41" s="201"/>
      <c r="XC41" s="201"/>
      <c r="XD41" s="201"/>
      <c r="XE41" s="201"/>
      <c r="XF41" s="201"/>
      <c r="XG41" s="201"/>
      <c r="XH41" s="201"/>
      <c r="XI41" s="201"/>
      <c r="XJ41" s="201"/>
      <c r="XK41" s="201"/>
      <c r="XL41" s="201"/>
      <c r="XM41" s="201"/>
      <c r="XN41" s="201"/>
      <c r="XO41" s="201"/>
      <c r="XP41" s="201"/>
      <c r="XQ41" s="201"/>
      <c r="XR41" s="201"/>
      <c r="XS41" s="201"/>
      <c r="XT41" s="201"/>
      <c r="XU41" s="201"/>
      <c r="XV41" s="201"/>
      <c r="XW41" s="201"/>
      <c r="XX41" s="201"/>
      <c r="XY41" s="201"/>
      <c r="XZ41" s="201"/>
      <c r="YA41" s="201"/>
      <c r="YB41" s="201"/>
      <c r="YC41" s="201"/>
      <c r="YD41" s="201"/>
      <c r="YE41" s="201"/>
      <c r="YF41" s="201"/>
      <c r="YG41" s="201"/>
      <c r="YH41" s="201"/>
      <c r="YI41" s="201"/>
      <c r="YJ41" s="201"/>
      <c r="YK41" s="201"/>
      <c r="YL41" s="201"/>
      <c r="YM41" s="201"/>
      <c r="YN41" s="201"/>
      <c r="YO41" s="201"/>
      <c r="YP41" s="201"/>
      <c r="YQ41" s="201"/>
      <c r="YR41" s="201"/>
      <c r="YS41" s="201"/>
      <c r="YT41" s="201"/>
      <c r="YU41" s="201"/>
      <c r="YV41" s="201"/>
      <c r="YW41" s="201"/>
      <c r="YX41" s="201"/>
      <c r="YY41" s="201"/>
      <c r="YZ41" s="201"/>
      <c r="ZA41" s="201"/>
      <c r="ZB41" s="201"/>
      <c r="ZC41" s="201"/>
      <c r="ZD41" s="201"/>
      <c r="ZE41" s="201"/>
      <c r="ZF41" s="201"/>
      <c r="ZG41" s="201"/>
      <c r="ZH41" s="201"/>
      <c r="ZI41" s="201"/>
      <c r="ZJ41" s="201"/>
      <c r="ZK41" s="201"/>
      <c r="ZL41" s="201"/>
      <c r="ZM41" s="201"/>
      <c r="ZN41" s="201"/>
      <c r="ZO41" s="201"/>
      <c r="ZP41" s="201"/>
      <c r="ZQ41" s="201"/>
      <c r="ZR41" s="201"/>
      <c r="ZS41" s="201"/>
      <c r="ZT41" s="201"/>
      <c r="ZU41" s="201"/>
      <c r="ZV41" s="201"/>
      <c r="ZW41" s="201"/>
      <c r="ZX41" s="201"/>
      <c r="ZY41" s="201"/>
      <c r="ZZ41" s="201"/>
      <c r="AAA41" s="201"/>
    </row>
    <row r="42" spans="1:703" s="98" customFormat="1" ht="21" customHeight="1">
      <c r="A42" s="201"/>
      <c r="C42" s="981" t="s">
        <v>455</v>
      </c>
      <c r="D42" s="981"/>
      <c r="E42" s="981"/>
      <c r="F42" s="1094"/>
      <c r="G42" s="1094"/>
      <c r="H42" s="1094"/>
      <c r="I42" s="172" t="s">
        <v>456</v>
      </c>
      <c r="J42" s="172"/>
      <c r="K42" s="172"/>
      <c r="L42" s="172"/>
      <c r="M42" s="172"/>
      <c r="N42" s="172"/>
      <c r="O42" s="172"/>
      <c r="P42" s="1095"/>
      <c r="Q42" s="1095"/>
      <c r="R42" s="1095"/>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c r="KQ42" s="201"/>
      <c r="KR42" s="201"/>
      <c r="KS42" s="201"/>
      <c r="KT42" s="201"/>
      <c r="KU42" s="201"/>
      <c r="KV42" s="201"/>
      <c r="KW42" s="201"/>
      <c r="KX42" s="201"/>
      <c r="KY42" s="201"/>
      <c r="KZ42" s="201"/>
      <c r="LA42" s="201"/>
      <c r="LB42" s="201"/>
      <c r="LC42" s="201"/>
      <c r="LD42" s="201"/>
      <c r="LE42" s="201"/>
      <c r="LF42" s="201"/>
      <c r="LG42" s="201"/>
      <c r="LH42" s="201"/>
      <c r="LI42" s="201"/>
      <c r="LJ42" s="201"/>
      <c r="LK42" s="201"/>
      <c r="LL42" s="201"/>
      <c r="LM42" s="201"/>
      <c r="LN42" s="201"/>
      <c r="LO42" s="201"/>
      <c r="LP42" s="201"/>
      <c r="LQ42" s="201"/>
      <c r="LR42" s="201"/>
      <c r="LS42" s="201"/>
      <c r="LT42" s="201"/>
      <c r="LU42" s="201"/>
      <c r="LV42" s="201"/>
      <c r="LW42" s="201"/>
      <c r="LX42" s="201"/>
      <c r="LY42" s="201"/>
      <c r="LZ42" s="201"/>
      <c r="MA42" s="201"/>
      <c r="MB42" s="201"/>
      <c r="MC42" s="201"/>
      <c r="MD42" s="201"/>
      <c r="ME42" s="201"/>
      <c r="MF42" s="201"/>
      <c r="MG42" s="201"/>
      <c r="MH42" s="201"/>
      <c r="MI42" s="201"/>
      <c r="MJ42" s="201"/>
      <c r="MK42" s="201"/>
      <c r="ML42" s="201"/>
      <c r="MM42" s="201"/>
      <c r="MN42" s="201"/>
      <c r="MO42" s="201"/>
      <c r="MP42" s="201"/>
      <c r="MQ42" s="201"/>
      <c r="MR42" s="201"/>
      <c r="MS42" s="201"/>
      <c r="MT42" s="201"/>
      <c r="MU42" s="201"/>
      <c r="MV42" s="201"/>
      <c r="MW42" s="201"/>
      <c r="MX42" s="201"/>
      <c r="MY42" s="201"/>
      <c r="MZ42" s="201"/>
      <c r="NA42" s="201"/>
      <c r="NB42" s="201"/>
      <c r="NC42" s="201"/>
      <c r="ND42" s="201"/>
      <c r="NE42" s="201"/>
      <c r="NF42" s="201"/>
      <c r="NG42" s="201"/>
      <c r="NH42" s="201"/>
      <c r="NI42" s="201"/>
      <c r="NJ42" s="201"/>
      <c r="NK42" s="201"/>
      <c r="NL42" s="201"/>
      <c r="NM42" s="201"/>
      <c r="NN42" s="201"/>
      <c r="NO42" s="201"/>
      <c r="NP42" s="201"/>
      <c r="NQ42" s="201"/>
      <c r="NR42" s="201"/>
      <c r="NS42" s="201"/>
      <c r="NT42" s="201"/>
      <c r="NU42" s="201"/>
      <c r="NV42" s="201"/>
      <c r="NW42" s="201"/>
      <c r="NX42" s="201"/>
      <c r="NY42" s="201"/>
      <c r="NZ42" s="201"/>
      <c r="OA42" s="201"/>
      <c r="OB42" s="201"/>
      <c r="OC42" s="201"/>
      <c r="OD42" s="201"/>
      <c r="OE42" s="201"/>
      <c r="OF42" s="201"/>
      <c r="OG42" s="201"/>
      <c r="OH42" s="201"/>
      <c r="OI42" s="201"/>
      <c r="OJ42" s="201"/>
      <c r="OK42" s="201"/>
      <c r="OL42" s="201"/>
      <c r="OM42" s="201"/>
      <c r="ON42" s="201"/>
      <c r="OO42" s="201"/>
      <c r="OP42" s="201"/>
      <c r="OQ42" s="201"/>
      <c r="OR42" s="201"/>
      <c r="OS42" s="201"/>
      <c r="OT42" s="201"/>
      <c r="OU42" s="201"/>
      <c r="OV42" s="201"/>
      <c r="OW42" s="201"/>
      <c r="OX42" s="201"/>
      <c r="OY42" s="201"/>
      <c r="OZ42" s="201"/>
      <c r="PA42" s="201"/>
      <c r="PB42" s="201"/>
      <c r="PC42" s="201"/>
      <c r="PD42" s="201"/>
      <c r="PE42" s="201"/>
      <c r="PF42" s="201"/>
      <c r="PG42" s="201"/>
      <c r="PH42" s="201"/>
      <c r="PI42" s="201"/>
      <c r="PJ42" s="201"/>
      <c r="PK42" s="201"/>
      <c r="PL42" s="201"/>
      <c r="PM42" s="201"/>
      <c r="PN42" s="201"/>
      <c r="PO42" s="201"/>
      <c r="PP42" s="201"/>
      <c r="PQ42" s="201"/>
      <c r="PR42" s="201"/>
      <c r="PS42" s="201"/>
      <c r="PT42" s="201"/>
      <c r="PU42" s="201"/>
      <c r="PV42" s="201"/>
      <c r="PW42" s="201"/>
      <c r="PX42" s="201"/>
      <c r="PY42" s="201"/>
      <c r="PZ42" s="201"/>
      <c r="QA42" s="201"/>
      <c r="QB42" s="201"/>
      <c r="QC42" s="201"/>
      <c r="QD42" s="201"/>
      <c r="QE42" s="201"/>
      <c r="QF42" s="201"/>
      <c r="QG42" s="201"/>
      <c r="QH42" s="201"/>
      <c r="QI42" s="201"/>
      <c r="QJ42" s="201"/>
      <c r="QK42" s="201"/>
      <c r="QL42" s="201"/>
      <c r="QM42" s="201"/>
      <c r="QN42" s="201"/>
      <c r="QO42" s="201"/>
      <c r="QP42" s="201"/>
      <c r="QQ42" s="201"/>
      <c r="QR42" s="201"/>
      <c r="QS42" s="201"/>
      <c r="QT42" s="201"/>
      <c r="QU42" s="201"/>
      <c r="QV42" s="201"/>
      <c r="QW42" s="201"/>
      <c r="QX42" s="201"/>
      <c r="QY42" s="201"/>
      <c r="QZ42" s="201"/>
      <c r="RA42" s="201"/>
      <c r="RB42" s="201"/>
      <c r="RC42" s="201"/>
      <c r="RD42" s="201"/>
      <c r="RE42" s="201"/>
      <c r="RF42" s="201"/>
      <c r="RG42" s="201"/>
      <c r="RH42" s="201"/>
      <c r="RI42" s="201"/>
      <c r="RJ42" s="201"/>
      <c r="RK42" s="201"/>
      <c r="RL42" s="201"/>
      <c r="RM42" s="201"/>
      <c r="RN42" s="201"/>
      <c r="RO42" s="201"/>
      <c r="RP42" s="201"/>
      <c r="RQ42" s="201"/>
      <c r="RR42" s="201"/>
      <c r="RS42" s="201"/>
      <c r="RT42" s="201"/>
      <c r="RU42" s="201"/>
      <c r="RV42" s="201"/>
      <c r="RW42" s="201"/>
      <c r="RX42" s="201"/>
      <c r="RY42" s="201"/>
      <c r="RZ42" s="201"/>
      <c r="SA42" s="201"/>
      <c r="SB42" s="201"/>
      <c r="SC42" s="201"/>
      <c r="SD42" s="201"/>
      <c r="SE42" s="201"/>
      <c r="SF42" s="201"/>
      <c r="SG42" s="201"/>
      <c r="SH42" s="201"/>
      <c r="SI42" s="201"/>
      <c r="SJ42" s="201"/>
      <c r="SK42" s="201"/>
      <c r="SL42" s="201"/>
      <c r="SM42" s="201"/>
      <c r="SN42" s="201"/>
      <c r="SO42" s="201"/>
      <c r="SP42" s="201"/>
      <c r="SQ42" s="201"/>
      <c r="SR42" s="201"/>
      <c r="SS42" s="201"/>
      <c r="ST42" s="201"/>
      <c r="SU42" s="201"/>
      <c r="SV42" s="201"/>
      <c r="SW42" s="201"/>
      <c r="SX42" s="201"/>
      <c r="SY42" s="201"/>
      <c r="SZ42" s="201"/>
      <c r="TA42" s="201"/>
      <c r="TB42" s="201"/>
      <c r="TC42" s="201"/>
      <c r="TD42" s="201"/>
      <c r="TE42" s="201"/>
      <c r="TF42" s="201"/>
      <c r="TG42" s="201"/>
      <c r="TH42" s="201"/>
      <c r="TI42" s="201"/>
      <c r="TJ42" s="201"/>
      <c r="TK42" s="201"/>
      <c r="TL42" s="201"/>
      <c r="TM42" s="201"/>
      <c r="TN42" s="201"/>
      <c r="TO42" s="201"/>
      <c r="TP42" s="201"/>
      <c r="TQ42" s="201"/>
      <c r="TR42" s="201"/>
      <c r="TS42" s="201"/>
      <c r="TT42" s="201"/>
      <c r="TU42" s="201"/>
      <c r="TV42" s="201"/>
      <c r="TW42" s="201"/>
      <c r="TX42" s="201"/>
      <c r="TY42" s="201"/>
      <c r="TZ42" s="201"/>
      <c r="UA42" s="201"/>
      <c r="UB42" s="201"/>
      <c r="UC42" s="201"/>
      <c r="UD42" s="201"/>
      <c r="UE42" s="201"/>
      <c r="UF42" s="201"/>
      <c r="UG42" s="201"/>
      <c r="UH42" s="201"/>
      <c r="UI42" s="201"/>
      <c r="UJ42" s="201"/>
      <c r="UK42" s="201"/>
      <c r="UL42" s="201"/>
      <c r="UM42" s="201"/>
      <c r="UN42" s="201"/>
      <c r="UO42" s="201"/>
      <c r="UP42" s="201"/>
      <c r="UQ42" s="201"/>
      <c r="UR42" s="201"/>
      <c r="US42" s="201"/>
      <c r="UT42" s="201"/>
      <c r="UU42" s="201"/>
      <c r="UV42" s="201"/>
      <c r="UW42" s="201"/>
      <c r="UX42" s="201"/>
      <c r="UY42" s="201"/>
      <c r="UZ42" s="201"/>
      <c r="VA42" s="201"/>
      <c r="VB42" s="201"/>
      <c r="VC42" s="201"/>
      <c r="VD42" s="201"/>
      <c r="VE42" s="201"/>
      <c r="VF42" s="201"/>
      <c r="VG42" s="201"/>
      <c r="VH42" s="201"/>
      <c r="VI42" s="201"/>
      <c r="VJ42" s="201"/>
      <c r="VK42" s="201"/>
      <c r="VL42" s="201"/>
      <c r="VM42" s="201"/>
      <c r="VN42" s="201"/>
      <c r="VO42" s="201"/>
      <c r="VP42" s="201"/>
      <c r="VQ42" s="201"/>
      <c r="VR42" s="201"/>
      <c r="VS42" s="201"/>
      <c r="VT42" s="201"/>
      <c r="VU42" s="201"/>
      <c r="VV42" s="201"/>
      <c r="VW42" s="201"/>
      <c r="VX42" s="201"/>
      <c r="VY42" s="201"/>
      <c r="VZ42" s="201"/>
      <c r="WA42" s="201"/>
      <c r="WB42" s="201"/>
      <c r="WC42" s="201"/>
      <c r="WD42" s="201"/>
      <c r="WE42" s="201"/>
      <c r="WF42" s="201"/>
      <c r="WG42" s="201"/>
      <c r="WH42" s="201"/>
      <c r="WI42" s="201"/>
      <c r="WJ42" s="201"/>
      <c r="WK42" s="201"/>
      <c r="WL42" s="201"/>
      <c r="WM42" s="201"/>
      <c r="WN42" s="201"/>
      <c r="WO42" s="201"/>
      <c r="WP42" s="201"/>
      <c r="WQ42" s="201"/>
      <c r="WR42" s="201"/>
      <c r="WS42" s="201"/>
      <c r="WT42" s="201"/>
      <c r="WU42" s="201"/>
      <c r="WV42" s="201"/>
      <c r="WW42" s="201"/>
      <c r="WX42" s="201"/>
      <c r="WY42" s="201"/>
      <c r="WZ42" s="201"/>
      <c r="XA42" s="201"/>
      <c r="XB42" s="201"/>
      <c r="XC42" s="201"/>
      <c r="XD42" s="201"/>
      <c r="XE42" s="201"/>
      <c r="XF42" s="201"/>
      <c r="XG42" s="201"/>
      <c r="XH42" s="201"/>
      <c r="XI42" s="201"/>
      <c r="XJ42" s="201"/>
      <c r="XK42" s="201"/>
      <c r="XL42" s="201"/>
      <c r="XM42" s="201"/>
      <c r="XN42" s="201"/>
      <c r="XO42" s="201"/>
      <c r="XP42" s="201"/>
      <c r="XQ42" s="201"/>
      <c r="XR42" s="201"/>
      <c r="XS42" s="201"/>
      <c r="XT42" s="201"/>
      <c r="XU42" s="201"/>
      <c r="XV42" s="201"/>
      <c r="XW42" s="201"/>
      <c r="XX42" s="201"/>
      <c r="XY42" s="201"/>
      <c r="XZ42" s="201"/>
      <c r="YA42" s="201"/>
      <c r="YB42" s="201"/>
      <c r="YC42" s="201"/>
      <c r="YD42" s="201"/>
      <c r="YE42" s="201"/>
      <c r="YF42" s="201"/>
      <c r="YG42" s="201"/>
      <c r="YH42" s="201"/>
      <c r="YI42" s="201"/>
      <c r="YJ42" s="201"/>
      <c r="YK42" s="201"/>
      <c r="YL42" s="201"/>
      <c r="YM42" s="201"/>
      <c r="YN42" s="201"/>
      <c r="YO42" s="201"/>
      <c r="YP42" s="201"/>
      <c r="YQ42" s="201"/>
      <c r="YR42" s="201"/>
      <c r="YS42" s="201"/>
      <c r="YT42" s="201"/>
      <c r="YU42" s="201"/>
      <c r="YV42" s="201"/>
      <c r="YW42" s="201"/>
      <c r="YX42" s="201"/>
      <c r="YY42" s="201"/>
      <c r="YZ42" s="201"/>
      <c r="ZA42" s="201"/>
      <c r="ZB42" s="201"/>
      <c r="ZC42" s="201"/>
      <c r="ZD42" s="201"/>
      <c r="ZE42" s="201"/>
      <c r="ZF42" s="201"/>
      <c r="ZG42" s="201"/>
      <c r="ZH42" s="201"/>
      <c r="ZI42" s="201"/>
      <c r="ZJ42" s="201"/>
      <c r="ZK42" s="201"/>
      <c r="ZL42" s="201"/>
      <c r="ZM42" s="201"/>
      <c r="ZN42" s="201"/>
      <c r="ZO42" s="201"/>
      <c r="ZP42" s="201"/>
      <c r="ZQ42" s="201"/>
      <c r="ZR42" s="201"/>
      <c r="ZS42" s="201"/>
      <c r="ZT42" s="201"/>
      <c r="ZU42" s="201"/>
      <c r="ZV42" s="201"/>
      <c r="ZW42" s="201"/>
      <c r="ZX42" s="201"/>
      <c r="ZY42" s="201"/>
      <c r="ZZ42" s="201"/>
      <c r="AAA42" s="201"/>
    </row>
    <row r="43" spans="1:703" s="98" customFormat="1" ht="21" customHeight="1">
      <c r="A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c r="KQ43" s="201"/>
      <c r="KR43" s="201"/>
      <c r="KS43" s="201"/>
      <c r="KT43" s="201"/>
      <c r="KU43" s="201"/>
      <c r="KV43" s="201"/>
      <c r="KW43" s="201"/>
      <c r="KX43" s="201"/>
      <c r="KY43" s="201"/>
      <c r="KZ43" s="201"/>
      <c r="LA43" s="201"/>
      <c r="LB43" s="201"/>
      <c r="LC43" s="201"/>
      <c r="LD43" s="201"/>
      <c r="LE43" s="201"/>
      <c r="LF43" s="201"/>
      <c r="LG43" s="201"/>
      <c r="LH43" s="201"/>
      <c r="LI43" s="201"/>
      <c r="LJ43" s="201"/>
      <c r="LK43" s="201"/>
      <c r="LL43" s="201"/>
      <c r="LM43" s="201"/>
      <c r="LN43" s="201"/>
      <c r="LO43" s="201"/>
      <c r="LP43" s="201"/>
      <c r="LQ43" s="201"/>
      <c r="LR43" s="201"/>
      <c r="LS43" s="201"/>
      <c r="LT43" s="201"/>
      <c r="LU43" s="201"/>
      <c r="LV43" s="201"/>
      <c r="LW43" s="201"/>
      <c r="LX43" s="201"/>
      <c r="LY43" s="201"/>
      <c r="LZ43" s="201"/>
      <c r="MA43" s="201"/>
      <c r="MB43" s="201"/>
      <c r="MC43" s="201"/>
      <c r="MD43" s="201"/>
      <c r="ME43" s="201"/>
      <c r="MF43" s="201"/>
      <c r="MG43" s="201"/>
      <c r="MH43" s="201"/>
      <c r="MI43" s="201"/>
      <c r="MJ43" s="201"/>
      <c r="MK43" s="201"/>
      <c r="ML43" s="201"/>
      <c r="MM43" s="201"/>
      <c r="MN43" s="201"/>
      <c r="MO43" s="201"/>
      <c r="MP43" s="201"/>
      <c r="MQ43" s="201"/>
      <c r="MR43" s="201"/>
      <c r="MS43" s="201"/>
      <c r="MT43" s="201"/>
      <c r="MU43" s="201"/>
      <c r="MV43" s="201"/>
      <c r="MW43" s="201"/>
      <c r="MX43" s="201"/>
      <c r="MY43" s="201"/>
      <c r="MZ43" s="201"/>
      <c r="NA43" s="201"/>
      <c r="NB43" s="201"/>
      <c r="NC43" s="201"/>
      <c r="ND43" s="201"/>
      <c r="NE43" s="201"/>
      <c r="NF43" s="201"/>
      <c r="NG43" s="201"/>
      <c r="NH43" s="201"/>
      <c r="NI43" s="201"/>
      <c r="NJ43" s="201"/>
      <c r="NK43" s="201"/>
      <c r="NL43" s="201"/>
      <c r="NM43" s="201"/>
      <c r="NN43" s="201"/>
      <c r="NO43" s="201"/>
      <c r="NP43" s="201"/>
      <c r="NQ43" s="201"/>
      <c r="NR43" s="201"/>
      <c r="NS43" s="201"/>
      <c r="NT43" s="201"/>
      <c r="NU43" s="201"/>
      <c r="NV43" s="201"/>
      <c r="NW43" s="201"/>
      <c r="NX43" s="201"/>
      <c r="NY43" s="201"/>
      <c r="NZ43" s="201"/>
      <c r="OA43" s="201"/>
      <c r="OB43" s="201"/>
      <c r="OC43" s="201"/>
      <c r="OD43" s="201"/>
      <c r="OE43" s="201"/>
      <c r="OF43" s="201"/>
      <c r="OG43" s="201"/>
      <c r="OH43" s="201"/>
      <c r="OI43" s="201"/>
      <c r="OJ43" s="201"/>
      <c r="OK43" s="201"/>
      <c r="OL43" s="201"/>
      <c r="OM43" s="201"/>
      <c r="ON43" s="201"/>
      <c r="OO43" s="201"/>
      <c r="OP43" s="201"/>
      <c r="OQ43" s="201"/>
      <c r="OR43" s="201"/>
      <c r="OS43" s="201"/>
      <c r="OT43" s="201"/>
      <c r="OU43" s="201"/>
      <c r="OV43" s="201"/>
      <c r="OW43" s="201"/>
      <c r="OX43" s="201"/>
      <c r="OY43" s="201"/>
      <c r="OZ43" s="201"/>
      <c r="PA43" s="201"/>
      <c r="PB43" s="201"/>
      <c r="PC43" s="201"/>
      <c r="PD43" s="201"/>
      <c r="PE43" s="201"/>
      <c r="PF43" s="201"/>
      <c r="PG43" s="201"/>
      <c r="PH43" s="201"/>
      <c r="PI43" s="201"/>
      <c r="PJ43" s="201"/>
      <c r="PK43" s="201"/>
      <c r="PL43" s="201"/>
      <c r="PM43" s="201"/>
      <c r="PN43" s="201"/>
      <c r="PO43" s="201"/>
      <c r="PP43" s="201"/>
      <c r="PQ43" s="201"/>
      <c r="PR43" s="201"/>
      <c r="PS43" s="201"/>
      <c r="PT43" s="201"/>
      <c r="PU43" s="201"/>
      <c r="PV43" s="201"/>
      <c r="PW43" s="201"/>
      <c r="PX43" s="201"/>
      <c r="PY43" s="201"/>
      <c r="PZ43" s="201"/>
      <c r="QA43" s="201"/>
      <c r="QB43" s="201"/>
      <c r="QC43" s="201"/>
      <c r="QD43" s="201"/>
      <c r="QE43" s="201"/>
      <c r="QF43" s="201"/>
      <c r="QG43" s="201"/>
      <c r="QH43" s="201"/>
      <c r="QI43" s="201"/>
      <c r="QJ43" s="201"/>
      <c r="QK43" s="201"/>
      <c r="QL43" s="201"/>
      <c r="QM43" s="201"/>
      <c r="QN43" s="201"/>
      <c r="QO43" s="201"/>
      <c r="QP43" s="201"/>
      <c r="QQ43" s="201"/>
      <c r="QR43" s="201"/>
      <c r="QS43" s="201"/>
      <c r="QT43" s="201"/>
      <c r="QU43" s="201"/>
      <c r="QV43" s="201"/>
      <c r="QW43" s="201"/>
      <c r="QX43" s="201"/>
      <c r="QY43" s="201"/>
      <c r="QZ43" s="201"/>
      <c r="RA43" s="201"/>
      <c r="RB43" s="201"/>
      <c r="RC43" s="201"/>
      <c r="RD43" s="201"/>
      <c r="RE43" s="201"/>
      <c r="RF43" s="201"/>
      <c r="RG43" s="201"/>
      <c r="RH43" s="201"/>
      <c r="RI43" s="201"/>
      <c r="RJ43" s="201"/>
      <c r="RK43" s="201"/>
      <c r="RL43" s="201"/>
      <c r="RM43" s="201"/>
      <c r="RN43" s="201"/>
      <c r="RO43" s="201"/>
      <c r="RP43" s="201"/>
      <c r="RQ43" s="201"/>
      <c r="RR43" s="201"/>
      <c r="RS43" s="201"/>
      <c r="RT43" s="201"/>
      <c r="RU43" s="201"/>
      <c r="RV43" s="201"/>
      <c r="RW43" s="201"/>
      <c r="RX43" s="201"/>
      <c r="RY43" s="201"/>
      <c r="RZ43" s="201"/>
      <c r="SA43" s="201"/>
      <c r="SB43" s="201"/>
      <c r="SC43" s="201"/>
      <c r="SD43" s="201"/>
      <c r="SE43" s="201"/>
      <c r="SF43" s="201"/>
      <c r="SG43" s="201"/>
      <c r="SH43" s="201"/>
      <c r="SI43" s="201"/>
      <c r="SJ43" s="201"/>
      <c r="SK43" s="201"/>
      <c r="SL43" s="201"/>
      <c r="SM43" s="201"/>
      <c r="SN43" s="201"/>
      <c r="SO43" s="201"/>
      <c r="SP43" s="201"/>
      <c r="SQ43" s="201"/>
      <c r="SR43" s="201"/>
      <c r="SS43" s="201"/>
      <c r="ST43" s="201"/>
      <c r="SU43" s="201"/>
      <c r="SV43" s="201"/>
      <c r="SW43" s="201"/>
      <c r="SX43" s="201"/>
      <c r="SY43" s="201"/>
      <c r="SZ43" s="201"/>
      <c r="TA43" s="201"/>
      <c r="TB43" s="201"/>
      <c r="TC43" s="201"/>
      <c r="TD43" s="201"/>
      <c r="TE43" s="201"/>
      <c r="TF43" s="201"/>
      <c r="TG43" s="201"/>
      <c r="TH43" s="201"/>
      <c r="TI43" s="201"/>
      <c r="TJ43" s="201"/>
      <c r="TK43" s="201"/>
      <c r="TL43" s="201"/>
      <c r="TM43" s="201"/>
      <c r="TN43" s="201"/>
      <c r="TO43" s="201"/>
      <c r="TP43" s="201"/>
      <c r="TQ43" s="201"/>
      <c r="TR43" s="201"/>
      <c r="TS43" s="201"/>
      <c r="TT43" s="201"/>
      <c r="TU43" s="201"/>
      <c r="TV43" s="201"/>
      <c r="TW43" s="201"/>
      <c r="TX43" s="201"/>
      <c r="TY43" s="201"/>
      <c r="TZ43" s="201"/>
      <c r="UA43" s="201"/>
      <c r="UB43" s="201"/>
      <c r="UC43" s="201"/>
      <c r="UD43" s="201"/>
      <c r="UE43" s="201"/>
      <c r="UF43" s="201"/>
      <c r="UG43" s="201"/>
      <c r="UH43" s="201"/>
      <c r="UI43" s="201"/>
      <c r="UJ43" s="201"/>
      <c r="UK43" s="201"/>
      <c r="UL43" s="201"/>
      <c r="UM43" s="201"/>
      <c r="UN43" s="201"/>
      <c r="UO43" s="201"/>
      <c r="UP43" s="201"/>
      <c r="UQ43" s="201"/>
      <c r="UR43" s="201"/>
      <c r="US43" s="201"/>
      <c r="UT43" s="201"/>
      <c r="UU43" s="201"/>
      <c r="UV43" s="201"/>
      <c r="UW43" s="201"/>
      <c r="UX43" s="201"/>
      <c r="UY43" s="201"/>
      <c r="UZ43" s="201"/>
      <c r="VA43" s="201"/>
      <c r="VB43" s="201"/>
      <c r="VC43" s="201"/>
      <c r="VD43" s="201"/>
      <c r="VE43" s="201"/>
      <c r="VF43" s="201"/>
      <c r="VG43" s="201"/>
      <c r="VH43" s="201"/>
      <c r="VI43" s="201"/>
      <c r="VJ43" s="201"/>
      <c r="VK43" s="201"/>
      <c r="VL43" s="201"/>
      <c r="VM43" s="201"/>
      <c r="VN43" s="201"/>
      <c r="VO43" s="201"/>
      <c r="VP43" s="201"/>
      <c r="VQ43" s="201"/>
      <c r="VR43" s="201"/>
      <c r="VS43" s="201"/>
      <c r="VT43" s="201"/>
      <c r="VU43" s="201"/>
      <c r="VV43" s="201"/>
      <c r="VW43" s="201"/>
      <c r="VX43" s="201"/>
      <c r="VY43" s="201"/>
      <c r="VZ43" s="201"/>
      <c r="WA43" s="201"/>
      <c r="WB43" s="201"/>
      <c r="WC43" s="201"/>
      <c r="WD43" s="201"/>
      <c r="WE43" s="201"/>
      <c r="WF43" s="201"/>
      <c r="WG43" s="201"/>
      <c r="WH43" s="201"/>
      <c r="WI43" s="201"/>
      <c r="WJ43" s="201"/>
      <c r="WK43" s="201"/>
      <c r="WL43" s="201"/>
      <c r="WM43" s="201"/>
      <c r="WN43" s="201"/>
      <c r="WO43" s="201"/>
      <c r="WP43" s="201"/>
      <c r="WQ43" s="201"/>
      <c r="WR43" s="201"/>
      <c r="WS43" s="201"/>
      <c r="WT43" s="201"/>
      <c r="WU43" s="201"/>
      <c r="WV43" s="201"/>
      <c r="WW43" s="201"/>
      <c r="WX43" s="201"/>
      <c r="WY43" s="201"/>
      <c r="WZ43" s="201"/>
      <c r="XA43" s="201"/>
      <c r="XB43" s="201"/>
      <c r="XC43" s="201"/>
      <c r="XD43" s="201"/>
      <c r="XE43" s="201"/>
      <c r="XF43" s="201"/>
      <c r="XG43" s="201"/>
      <c r="XH43" s="201"/>
      <c r="XI43" s="201"/>
      <c r="XJ43" s="201"/>
      <c r="XK43" s="201"/>
      <c r="XL43" s="201"/>
      <c r="XM43" s="201"/>
      <c r="XN43" s="201"/>
      <c r="XO43" s="201"/>
      <c r="XP43" s="201"/>
      <c r="XQ43" s="201"/>
      <c r="XR43" s="201"/>
      <c r="XS43" s="201"/>
      <c r="XT43" s="201"/>
      <c r="XU43" s="201"/>
      <c r="XV43" s="201"/>
      <c r="XW43" s="201"/>
      <c r="XX43" s="201"/>
      <c r="XY43" s="201"/>
      <c r="XZ43" s="201"/>
      <c r="YA43" s="201"/>
      <c r="YB43" s="201"/>
      <c r="YC43" s="201"/>
      <c r="YD43" s="201"/>
      <c r="YE43" s="201"/>
      <c r="YF43" s="201"/>
      <c r="YG43" s="201"/>
      <c r="YH43" s="201"/>
      <c r="YI43" s="201"/>
      <c r="YJ43" s="201"/>
      <c r="YK43" s="201"/>
      <c r="YL43" s="201"/>
      <c r="YM43" s="201"/>
      <c r="YN43" s="201"/>
      <c r="YO43" s="201"/>
      <c r="YP43" s="201"/>
      <c r="YQ43" s="201"/>
      <c r="YR43" s="201"/>
      <c r="YS43" s="201"/>
      <c r="YT43" s="201"/>
      <c r="YU43" s="201"/>
      <c r="YV43" s="201"/>
      <c r="YW43" s="201"/>
      <c r="YX43" s="201"/>
      <c r="YY43" s="201"/>
      <c r="YZ43" s="201"/>
      <c r="ZA43" s="201"/>
      <c r="ZB43" s="201"/>
      <c r="ZC43" s="201"/>
      <c r="ZD43" s="201"/>
      <c r="ZE43" s="201"/>
      <c r="ZF43" s="201"/>
      <c r="ZG43" s="201"/>
      <c r="ZH43" s="201"/>
      <c r="ZI43" s="201"/>
      <c r="ZJ43" s="201"/>
      <c r="ZK43" s="201"/>
      <c r="ZL43" s="201"/>
      <c r="ZM43" s="201"/>
      <c r="ZN43" s="201"/>
      <c r="ZO43" s="201"/>
      <c r="ZP43" s="201"/>
      <c r="ZQ43" s="201"/>
      <c r="ZR43" s="201"/>
      <c r="ZS43" s="201"/>
      <c r="ZT43" s="201"/>
      <c r="ZU43" s="201"/>
      <c r="ZV43" s="201"/>
      <c r="ZW43" s="201"/>
      <c r="ZX43" s="201"/>
      <c r="ZY43" s="201"/>
      <c r="ZZ43" s="201"/>
      <c r="AAA43" s="201"/>
    </row>
    <row r="44" spans="1:703" s="98" customFormat="1" ht="21" customHeight="1">
      <c r="A44" s="201"/>
      <c r="C44" s="981" t="s">
        <v>457</v>
      </c>
      <c r="D44" s="981"/>
      <c r="E44" s="981"/>
      <c r="F44" s="1093">
        <f>F38-F42</f>
        <v>0</v>
      </c>
      <c r="G44" s="1093"/>
      <c r="H44" s="1093"/>
      <c r="I44" s="172" t="s">
        <v>456</v>
      </c>
      <c r="J44" s="172"/>
      <c r="K44" s="172"/>
      <c r="L44" s="172"/>
      <c r="M44" s="172"/>
      <c r="N44" s="172"/>
      <c r="O44" s="172"/>
      <c r="P44" s="1096"/>
      <c r="Q44" s="1096"/>
      <c r="R44" s="1096"/>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c r="SC44" s="201"/>
      <c r="SD44" s="201"/>
      <c r="SE44" s="201"/>
      <c r="SF44" s="201"/>
      <c r="SG44" s="201"/>
      <c r="SH44" s="201"/>
      <c r="SI44" s="201"/>
      <c r="SJ44" s="201"/>
      <c r="SK44" s="201"/>
      <c r="SL44" s="201"/>
      <c r="SM44" s="201"/>
      <c r="SN44" s="201"/>
      <c r="SO44" s="201"/>
      <c r="SP44" s="201"/>
      <c r="SQ44" s="201"/>
      <c r="SR44" s="201"/>
      <c r="SS44" s="201"/>
      <c r="ST44" s="201"/>
      <c r="SU44" s="201"/>
      <c r="SV44" s="201"/>
      <c r="SW44" s="201"/>
      <c r="SX44" s="201"/>
      <c r="SY44" s="201"/>
      <c r="SZ44" s="201"/>
      <c r="TA44" s="201"/>
      <c r="TB44" s="201"/>
      <c r="TC44" s="201"/>
      <c r="TD44" s="201"/>
      <c r="TE44" s="201"/>
      <c r="TF44" s="201"/>
      <c r="TG44" s="201"/>
      <c r="TH44" s="201"/>
      <c r="TI44" s="201"/>
      <c r="TJ44" s="201"/>
      <c r="TK44" s="201"/>
      <c r="TL44" s="201"/>
      <c r="TM44" s="201"/>
      <c r="TN44" s="201"/>
      <c r="TO44" s="201"/>
      <c r="TP44" s="201"/>
      <c r="TQ44" s="201"/>
      <c r="TR44" s="201"/>
      <c r="TS44" s="201"/>
      <c r="TT44" s="201"/>
      <c r="TU44" s="201"/>
      <c r="TV44" s="201"/>
      <c r="TW44" s="201"/>
      <c r="TX44" s="201"/>
      <c r="TY44" s="201"/>
      <c r="TZ44" s="201"/>
      <c r="UA44" s="201"/>
      <c r="UB44" s="201"/>
      <c r="UC44" s="201"/>
      <c r="UD44" s="201"/>
      <c r="UE44" s="201"/>
      <c r="UF44" s="201"/>
      <c r="UG44" s="201"/>
      <c r="UH44" s="201"/>
      <c r="UI44" s="201"/>
      <c r="UJ44" s="201"/>
      <c r="UK44" s="201"/>
      <c r="UL44" s="201"/>
      <c r="UM44" s="201"/>
      <c r="UN44" s="201"/>
      <c r="UO44" s="201"/>
      <c r="UP44" s="201"/>
      <c r="UQ44" s="201"/>
      <c r="UR44" s="201"/>
      <c r="US44" s="201"/>
      <c r="UT44" s="201"/>
      <c r="UU44" s="201"/>
      <c r="UV44" s="201"/>
      <c r="UW44" s="201"/>
      <c r="UX44" s="201"/>
      <c r="UY44" s="201"/>
      <c r="UZ44" s="201"/>
      <c r="VA44" s="201"/>
      <c r="VB44" s="201"/>
      <c r="VC44" s="201"/>
      <c r="VD44" s="201"/>
      <c r="VE44" s="201"/>
      <c r="VF44" s="201"/>
      <c r="VG44" s="201"/>
      <c r="VH44" s="201"/>
      <c r="VI44" s="201"/>
      <c r="VJ44" s="201"/>
      <c r="VK44" s="201"/>
      <c r="VL44" s="201"/>
      <c r="VM44" s="201"/>
      <c r="VN44" s="201"/>
      <c r="VO44" s="201"/>
      <c r="VP44" s="201"/>
      <c r="VQ44" s="201"/>
      <c r="VR44" s="201"/>
      <c r="VS44" s="201"/>
      <c r="VT44" s="201"/>
      <c r="VU44" s="201"/>
      <c r="VV44" s="201"/>
      <c r="VW44" s="201"/>
      <c r="VX44" s="201"/>
      <c r="VY44" s="201"/>
      <c r="VZ44" s="201"/>
      <c r="WA44" s="201"/>
      <c r="WB44" s="201"/>
      <c r="WC44" s="201"/>
      <c r="WD44" s="201"/>
      <c r="WE44" s="201"/>
      <c r="WF44" s="201"/>
      <c r="WG44" s="201"/>
      <c r="WH44" s="201"/>
      <c r="WI44" s="201"/>
      <c r="WJ44" s="201"/>
      <c r="WK44" s="201"/>
      <c r="WL44" s="201"/>
      <c r="WM44" s="201"/>
      <c r="WN44" s="201"/>
      <c r="WO44" s="201"/>
      <c r="WP44" s="201"/>
      <c r="WQ44" s="201"/>
      <c r="WR44" s="201"/>
      <c r="WS44" s="201"/>
      <c r="WT44" s="201"/>
      <c r="WU44" s="201"/>
      <c r="WV44" s="201"/>
      <c r="WW44" s="201"/>
      <c r="WX44" s="201"/>
      <c r="WY44" s="201"/>
      <c r="WZ44" s="201"/>
      <c r="XA44" s="201"/>
      <c r="XB44" s="201"/>
      <c r="XC44" s="201"/>
      <c r="XD44" s="201"/>
      <c r="XE44" s="201"/>
      <c r="XF44" s="201"/>
      <c r="XG44" s="201"/>
      <c r="XH44" s="201"/>
      <c r="XI44" s="201"/>
      <c r="XJ44" s="201"/>
      <c r="XK44" s="201"/>
      <c r="XL44" s="201"/>
      <c r="XM44" s="201"/>
      <c r="XN44" s="201"/>
      <c r="XO44" s="201"/>
      <c r="XP44" s="201"/>
      <c r="XQ44" s="201"/>
      <c r="XR44" s="201"/>
      <c r="XS44" s="201"/>
      <c r="XT44" s="201"/>
      <c r="XU44" s="201"/>
      <c r="XV44" s="201"/>
      <c r="XW44" s="201"/>
      <c r="XX44" s="201"/>
      <c r="XY44" s="201"/>
      <c r="XZ44" s="201"/>
      <c r="YA44" s="201"/>
      <c r="YB44" s="201"/>
      <c r="YC44" s="201"/>
      <c r="YD44" s="201"/>
      <c r="YE44" s="201"/>
      <c r="YF44" s="201"/>
      <c r="YG44" s="201"/>
      <c r="YH44" s="201"/>
      <c r="YI44" s="201"/>
      <c r="YJ44" s="201"/>
      <c r="YK44" s="201"/>
      <c r="YL44" s="201"/>
      <c r="YM44" s="201"/>
      <c r="YN44" s="201"/>
      <c r="YO44" s="201"/>
      <c r="YP44" s="201"/>
      <c r="YQ44" s="201"/>
      <c r="YR44" s="201"/>
      <c r="YS44" s="201"/>
      <c r="YT44" s="201"/>
      <c r="YU44" s="201"/>
      <c r="YV44" s="201"/>
      <c r="YW44" s="201"/>
      <c r="YX44" s="201"/>
      <c r="YY44" s="201"/>
      <c r="YZ44" s="201"/>
      <c r="ZA44" s="201"/>
      <c r="ZB44" s="201"/>
      <c r="ZC44" s="201"/>
      <c r="ZD44" s="201"/>
      <c r="ZE44" s="201"/>
      <c r="ZF44" s="201"/>
      <c r="ZG44" s="201"/>
      <c r="ZH44" s="201"/>
      <c r="ZI44" s="201"/>
      <c r="ZJ44" s="201"/>
      <c r="ZK44" s="201"/>
      <c r="ZL44" s="201"/>
      <c r="ZM44" s="201"/>
      <c r="ZN44" s="201"/>
      <c r="ZO44" s="201"/>
      <c r="ZP44" s="201"/>
      <c r="ZQ44" s="201"/>
      <c r="ZR44" s="201"/>
      <c r="ZS44" s="201"/>
      <c r="ZT44" s="201"/>
      <c r="ZU44" s="201"/>
      <c r="ZV44" s="201"/>
      <c r="ZW44" s="201"/>
      <c r="ZX44" s="201"/>
      <c r="ZY44" s="201"/>
      <c r="ZZ44" s="201"/>
      <c r="AAA44" s="201"/>
    </row>
    <row r="45" spans="1:703" s="98" customFormat="1" ht="21" customHeight="1">
      <c r="A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c r="MS45" s="201"/>
      <c r="MT45" s="201"/>
      <c r="MU45" s="201"/>
      <c r="MV45" s="201"/>
      <c r="MW45" s="201"/>
      <c r="MX45" s="201"/>
      <c r="MY45" s="201"/>
      <c r="MZ45" s="201"/>
      <c r="NA45" s="201"/>
      <c r="NB45" s="201"/>
      <c r="NC45" s="201"/>
      <c r="ND45" s="201"/>
      <c r="NE45" s="201"/>
      <c r="NF45" s="201"/>
      <c r="NG45" s="201"/>
      <c r="NH45" s="201"/>
      <c r="NI45" s="201"/>
      <c r="NJ45" s="201"/>
      <c r="NK45" s="201"/>
      <c r="NL45" s="201"/>
      <c r="NM45" s="201"/>
      <c r="NN45" s="201"/>
      <c r="NO45" s="201"/>
      <c r="NP45" s="201"/>
      <c r="NQ45" s="201"/>
      <c r="NR45" s="201"/>
      <c r="NS45" s="201"/>
      <c r="NT45" s="201"/>
      <c r="NU45" s="201"/>
      <c r="NV45" s="201"/>
      <c r="NW45" s="201"/>
      <c r="NX45" s="201"/>
      <c r="NY45" s="201"/>
      <c r="NZ45" s="201"/>
      <c r="OA45" s="201"/>
      <c r="OB45" s="201"/>
      <c r="OC45" s="201"/>
      <c r="OD45" s="201"/>
      <c r="OE45" s="201"/>
      <c r="OF45" s="201"/>
      <c r="OG45" s="201"/>
      <c r="OH45" s="201"/>
      <c r="OI45" s="201"/>
      <c r="OJ45" s="201"/>
      <c r="OK45" s="201"/>
      <c r="OL45" s="201"/>
      <c r="OM45" s="201"/>
      <c r="ON45" s="201"/>
      <c r="OO45" s="201"/>
      <c r="OP45" s="201"/>
      <c r="OQ45" s="201"/>
      <c r="OR45" s="201"/>
      <c r="OS45" s="201"/>
      <c r="OT45" s="201"/>
      <c r="OU45" s="201"/>
      <c r="OV45" s="201"/>
      <c r="OW45" s="201"/>
      <c r="OX45" s="201"/>
      <c r="OY45" s="201"/>
      <c r="OZ45" s="201"/>
      <c r="PA45" s="201"/>
      <c r="PB45" s="201"/>
      <c r="PC45" s="201"/>
      <c r="PD45" s="201"/>
      <c r="PE45" s="201"/>
      <c r="PF45" s="201"/>
      <c r="PG45" s="201"/>
      <c r="PH45" s="201"/>
      <c r="PI45" s="201"/>
      <c r="PJ45" s="201"/>
      <c r="PK45" s="201"/>
      <c r="PL45" s="201"/>
      <c r="PM45" s="201"/>
      <c r="PN45" s="201"/>
      <c r="PO45" s="201"/>
      <c r="PP45" s="201"/>
      <c r="PQ45" s="201"/>
      <c r="PR45" s="201"/>
      <c r="PS45" s="201"/>
      <c r="PT45" s="201"/>
      <c r="PU45" s="201"/>
      <c r="PV45" s="201"/>
      <c r="PW45" s="201"/>
      <c r="PX45" s="201"/>
      <c r="PY45" s="201"/>
      <c r="PZ45" s="201"/>
      <c r="QA45" s="201"/>
      <c r="QB45" s="201"/>
      <c r="QC45" s="201"/>
      <c r="QD45" s="201"/>
      <c r="QE45" s="201"/>
      <c r="QF45" s="201"/>
      <c r="QG45" s="201"/>
      <c r="QH45" s="201"/>
      <c r="QI45" s="201"/>
      <c r="QJ45" s="201"/>
      <c r="QK45" s="201"/>
      <c r="QL45" s="201"/>
      <c r="QM45" s="201"/>
      <c r="QN45" s="201"/>
      <c r="QO45" s="201"/>
      <c r="QP45" s="201"/>
      <c r="QQ45" s="201"/>
      <c r="QR45" s="201"/>
      <c r="QS45" s="201"/>
      <c r="QT45" s="201"/>
      <c r="QU45" s="201"/>
      <c r="QV45" s="201"/>
      <c r="QW45" s="201"/>
      <c r="QX45" s="201"/>
      <c r="QY45" s="201"/>
      <c r="QZ45" s="201"/>
      <c r="RA45" s="201"/>
      <c r="RB45" s="201"/>
      <c r="RC45" s="201"/>
      <c r="RD45" s="201"/>
      <c r="RE45" s="201"/>
      <c r="RF45" s="201"/>
      <c r="RG45" s="201"/>
      <c r="RH45" s="201"/>
      <c r="RI45" s="201"/>
      <c r="RJ45" s="201"/>
      <c r="RK45" s="201"/>
      <c r="RL45" s="201"/>
      <c r="RM45" s="201"/>
      <c r="RN45" s="201"/>
      <c r="RO45" s="201"/>
      <c r="RP45" s="201"/>
      <c r="RQ45" s="201"/>
      <c r="RR45" s="201"/>
      <c r="RS45" s="201"/>
      <c r="RT45" s="201"/>
      <c r="RU45" s="201"/>
      <c r="RV45" s="201"/>
      <c r="RW45" s="201"/>
      <c r="RX45" s="201"/>
      <c r="RY45" s="201"/>
      <c r="RZ45" s="201"/>
      <c r="SA45" s="201"/>
      <c r="SB45" s="201"/>
      <c r="SC45" s="201"/>
      <c r="SD45" s="201"/>
      <c r="SE45" s="201"/>
      <c r="SF45" s="201"/>
      <c r="SG45" s="201"/>
      <c r="SH45" s="201"/>
      <c r="SI45" s="201"/>
      <c r="SJ45" s="201"/>
      <c r="SK45" s="201"/>
      <c r="SL45" s="201"/>
      <c r="SM45" s="201"/>
      <c r="SN45" s="201"/>
      <c r="SO45" s="201"/>
      <c r="SP45" s="201"/>
      <c r="SQ45" s="201"/>
      <c r="SR45" s="201"/>
      <c r="SS45" s="201"/>
      <c r="ST45" s="201"/>
      <c r="SU45" s="201"/>
      <c r="SV45" s="201"/>
      <c r="SW45" s="201"/>
      <c r="SX45" s="201"/>
      <c r="SY45" s="201"/>
      <c r="SZ45" s="201"/>
      <c r="TA45" s="201"/>
      <c r="TB45" s="201"/>
      <c r="TC45" s="201"/>
      <c r="TD45" s="201"/>
      <c r="TE45" s="201"/>
      <c r="TF45" s="201"/>
      <c r="TG45" s="201"/>
      <c r="TH45" s="201"/>
      <c r="TI45" s="201"/>
      <c r="TJ45" s="201"/>
      <c r="TK45" s="201"/>
      <c r="TL45" s="201"/>
      <c r="TM45" s="201"/>
      <c r="TN45" s="201"/>
      <c r="TO45" s="201"/>
      <c r="TP45" s="201"/>
      <c r="TQ45" s="201"/>
      <c r="TR45" s="201"/>
      <c r="TS45" s="201"/>
      <c r="TT45" s="201"/>
      <c r="TU45" s="201"/>
      <c r="TV45" s="201"/>
      <c r="TW45" s="201"/>
      <c r="TX45" s="201"/>
      <c r="TY45" s="201"/>
      <c r="TZ45" s="201"/>
      <c r="UA45" s="201"/>
      <c r="UB45" s="201"/>
      <c r="UC45" s="201"/>
      <c r="UD45" s="201"/>
      <c r="UE45" s="201"/>
      <c r="UF45" s="201"/>
      <c r="UG45" s="201"/>
      <c r="UH45" s="201"/>
      <c r="UI45" s="201"/>
      <c r="UJ45" s="201"/>
      <c r="UK45" s="201"/>
      <c r="UL45" s="201"/>
      <c r="UM45" s="201"/>
      <c r="UN45" s="201"/>
      <c r="UO45" s="201"/>
      <c r="UP45" s="201"/>
      <c r="UQ45" s="201"/>
      <c r="UR45" s="201"/>
      <c r="US45" s="201"/>
      <c r="UT45" s="201"/>
      <c r="UU45" s="201"/>
      <c r="UV45" s="201"/>
      <c r="UW45" s="201"/>
      <c r="UX45" s="201"/>
      <c r="UY45" s="201"/>
      <c r="UZ45" s="201"/>
      <c r="VA45" s="201"/>
      <c r="VB45" s="201"/>
      <c r="VC45" s="201"/>
      <c r="VD45" s="201"/>
      <c r="VE45" s="201"/>
      <c r="VF45" s="201"/>
      <c r="VG45" s="201"/>
      <c r="VH45" s="201"/>
      <c r="VI45" s="201"/>
      <c r="VJ45" s="201"/>
      <c r="VK45" s="201"/>
      <c r="VL45" s="201"/>
      <c r="VM45" s="201"/>
      <c r="VN45" s="201"/>
      <c r="VO45" s="201"/>
      <c r="VP45" s="201"/>
      <c r="VQ45" s="201"/>
      <c r="VR45" s="201"/>
      <c r="VS45" s="201"/>
      <c r="VT45" s="201"/>
      <c r="VU45" s="201"/>
      <c r="VV45" s="201"/>
      <c r="VW45" s="201"/>
      <c r="VX45" s="201"/>
      <c r="VY45" s="201"/>
      <c r="VZ45" s="201"/>
      <c r="WA45" s="201"/>
      <c r="WB45" s="201"/>
      <c r="WC45" s="201"/>
      <c r="WD45" s="201"/>
      <c r="WE45" s="201"/>
      <c r="WF45" s="201"/>
      <c r="WG45" s="201"/>
      <c r="WH45" s="201"/>
      <c r="WI45" s="201"/>
      <c r="WJ45" s="201"/>
      <c r="WK45" s="201"/>
      <c r="WL45" s="201"/>
      <c r="WM45" s="201"/>
      <c r="WN45" s="201"/>
      <c r="WO45" s="201"/>
      <c r="WP45" s="201"/>
      <c r="WQ45" s="201"/>
      <c r="WR45" s="201"/>
      <c r="WS45" s="201"/>
      <c r="WT45" s="201"/>
      <c r="WU45" s="201"/>
      <c r="WV45" s="201"/>
      <c r="WW45" s="201"/>
      <c r="WX45" s="201"/>
      <c r="WY45" s="201"/>
      <c r="WZ45" s="201"/>
      <c r="XA45" s="201"/>
      <c r="XB45" s="201"/>
      <c r="XC45" s="201"/>
      <c r="XD45" s="201"/>
      <c r="XE45" s="201"/>
      <c r="XF45" s="201"/>
      <c r="XG45" s="201"/>
      <c r="XH45" s="201"/>
      <c r="XI45" s="201"/>
      <c r="XJ45" s="201"/>
      <c r="XK45" s="201"/>
      <c r="XL45" s="201"/>
      <c r="XM45" s="201"/>
      <c r="XN45" s="201"/>
      <c r="XO45" s="201"/>
      <c r="XP45" s="201"/>
      <c r="XQ45" s="201"/>
      <c r="XR45" s="201"/>
      <c r="XS45" s="201"/>
      <c r="XT45" s="201"/>
      <c r="XU45" s="201"/>
      <c r="XV45" s="201"/>
      <c r="XW45" s="201"/>
      <c r="XX45" s="201"/>
      <c r="XY45" s="201"/>
      <c r="XZ45" s="201"/>
      <c r="YA45" s="201"/>
      <c r="YB45" s="201"/>
      <c r="YC45" s="201"/>
      <c r="YD45" s="201"/>
      <c r="YE45" s="201"/>
      <c r="YF45" s="201"/>
      <c r="YG45" s="201"/>
      <c r="YH45" s="201"/>
      <c r="YI45" s="201"/>
      <c r="YJ45" s="201"/>
      <c r="YK45" s="201"/>
      <c r="YL45" s="201"/>
      <c r="YM45" s="201"/>
      <c r="YN45" s="201"/>
      <c r="YO45" s="201"/>
      <c r="YP45" s="201"/>
      <c r="YQ45" s="201"/>
      <c r="YR45" s="201"/>
      <c r="YS45" s="201"/>
      <c r="YT45" s="201"/>
      <c r="YU45" s="201"/>
      <c r="YV45" s="201"/>
      <c r="YW45" s="201"/>
      <c r="YX45" s="201"/>
      <c r="YY45" s="201"/>
      <c r="YZ45" s="201"/>
      <c r="ZA45" s="201"/>
      <c r="ZB45" s="201"/>
      <c r="ZC45" s="201"/>
      <c r="ZD45" s="201"/>
      <c r="ZE45" s="201"/>
      <c r="ZF45" s="201"/>
      <c r="ZG45" s="201"/>
      <c r="ZH45" s="201"/>
      <c r="ZI45" s="201"/>
      <c r="ZJ45" s="201"/>
      <c r="ZK45" s="201"/>
      <c r="ZL45" s="201"/>
      <c r="ZM45" s="201"/>
      <c r="ZN45" s="201"/>
      <c r="ZO45" s="201"/>
      <c r="ZP45" s="201"/>
      <c r="ZQ45" s="201"/>
      <c r="ZR45" s="201"/>
      <c r="ZS45" s="201"/>
      <c r="ZT45" s="201"/>
      <c r="ZU45" s="201"/>
      <c r="ZV45" s="201"/>
      <c r="ZW45" s="201"/>
      <c r="ZX45" s="201"/>
      <c r="ZY45" s="201"/>
      <c r="ZZ45" s="201"/>
      <c r="AAA45" s="201"/>
    </row>
    <row r="46" spans="1:703" s="98" customFormat="1" ht="21" customHeight="1">
      <c r="A46" s="201"/>
      <c r="C46" s="981" t="s">
        <v>458</v>
      </c>
      <c r="D46" s="981"/>
      <c r="E46" s="98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201"/>
      <c r="IQ46" s="201"/>
      <c r="IR46" s="201"/>
      <c r="IS46" s="201"/>
      <c r="IT46" s="201"/>
      <c r="IU46" s="201"/>
      <c r="IV46" s="201"/>
      <c r="IW46" s="201"/>
      <c r="IX46" s="201"/>
      <c r="IY46" s="201"/>
      <c r="IZ46" s="201"/>
      <c r="JA46" s="201"/>
      <c r="JB46" s="201"/>
      <c r="JC46" s="201"/>
      <c r="JD46" s="201"/>
      <c r="JE46" s="201"/>
      <c r="JF46" s="201"/>
      <c r="JG46" s="201"/>
      <c r="JH46" s="201"/>
      <c r="JI46" s="201"/>
      <c r="JJ46" s="201"/>
      <c r="JK46" s="201"/>
      <c r="JL46" s="201"/>
      <c r="JM46" s="201"/>
      <c r="JN46" s="201"/>
      <c r="JO46" s="201"/>
      <c r="JP46" s="201"/>
      <c r="JQ46" s="201"/>
      <c r="JR46" s="201"/>
      <c r="JS46" s="201"/>
      <c r="JT46" s="201"/>
      <c r="JU46" s="201"/>
      <c r="JV46" s="201"/>
      <c r="JW46" s="201"/>
      <c r="JX46" s="201"/>
      <c r="JY46" s="201"/>
      <c r="JZ46" s="201"/>
      <c r="KA46" s="201"/>
      <c r="KB46" s="201"/>
      <c r="KC46" s="201"/>
      <c r="KD46" s="201"/>
      <c r="KE46" s="201"/>
      <c r="KF46" s="201"/>
      <c r="KG46" s="201"/>
      <c r="KH46" s="201"/>
      <c r="KI46" s="201"/>
      <c r="KJ46" s="201"/>
      <c r="KK46" s="201"/>
      <c r="KL46" s="201"/>
      <c r="KM46" s="201"/>
      <c r="KN46" s="201"/>
      <c r="KO46" s="201"/>
      <c r="KP46" s="201"/>
      <c r="KQ46" s="201"/>
      <c r="KR46" s="201"/>
      <c r="KS46" s="201"/>
      <c r="KT46" s="201"/>
      <c r="KU46" s="201"/>
      <c r="KV46" s="201"/>
      <c r="KW46" s="201"/>
      <c r="KX46" s="201"/>
      <c r="KY46" s="201"/>
      <c r="KZ46" s="201"/>
      <c r="LA46" s="201"/>
      <c r="LB46" s="201"/>
      <c r="LC46" s="201"/>
      <c r="LD46" s="201"/>
      <c r="LE46" s="201"/>
      <c r="LF46" s="201"/>
      <c r="LG46" s="201"/>
      <c r="LH46" s="201"/>
      <c r="LI46" s="201"/>
      <c r="LJ46" s="201"/>
      <c r="LK46" s="201"/>
      <c r="LL46" s="201"/>
      <c r="LM46" s="201"/>
      <c r="LN46" s="201"/>
      <c r="LO46" s="201"/>
      <c r="LP46" s="201"/>
      <c r="LQ46" s="201"/>
      <c r="LR46" s="201"/>
      <c r="LS46" s="201"/>
      <c r="LT46" s="201"/>
      <c r="LU46" s="201"/>
      <c r="LV46" s="201"/>
      <c r="LW46" s="201"/>
      <c r="LX46" s="201"/>
      <c r="LY46" s="201"/>
      <c r="LZ46" s="201"/>
      <c r="MA46" s="201"/>
      <c r="MB46" s="201"/>
      <c r="MC46" s="201"/>
      <c r="MD46" s="201"/>
      <c r="ME46" s="201"/>
      <c r="MF46" s="201"/>
      <c r="MG46" s="201"/>
      <c r="MH46" s="201"/>
      <c r="MI46" s="201"/>
      <c r="MJ46" s="201"/>
      <c r="MK46" s="201"/>
      <c r="ML46" s="201"/>
      <c r="MM46" s="201"/>
      <c r="MN46" s="201"/>
      <c r="MO46" s="201"/>
      <c r="MP46" s="201"/>
      <c r="MQ46" s="201"/>
      <c r="MR46" s="201"/>
      <c r="MS46" s="201"/>
      <c r="MT46" s="201"/>
      <c r="MU46" s="201"/>
      <c r="MV46" s="201"/>
      <c r="MW46" s="201"/>
      <c r="MX46" s="201"/>
      <c r="MY46" s="201"/>
      <c r="MZ46" s="201"/>
      <c r="NA46" s="201"/>
      <c r="NB46" s="201"/>
      <c r="NC46" s="201"/>
      <c r="ND46" s="201"/>
      <c r="NE46" s="201"/>
      <c r="NF46" s="201"/>
      <c r="NG46" s="201"/>
      <c r="NH46" s="201"/>
      <c r="NI46" s="201"/>
      <c r="NJ46" s="201"/>
      <c r="NK46" s="201"/>
      <c r="NL46" s="201"/>
      <c r="NM46" s="201"/>
      <c r="NN46" s="201"/>
      <c r="NO46" s="201"/>
      <c r="NP46" s="201"/>
      <c r="NQ46" s="201"/>
      <c r="NR46" s="201"/>
      <c r="NS46" s="201"/>
      <c r="NT46" s="201"/>
      <c r="NU46" s="201"/>
      <c r="NV46" s="201"/>
      <c r="NW46" s="201"/>
      <c r="NX46" s="201"/>
      <c r="NY46" s="201"/>
      <c r="NZ46" s="201"/>
      <c r="OA46" s="201"/>
      <c r="OB46" s="201"/>
      <c r="OC46" s="201"/>
      <c r="OD46" s="201"/>
      <c r="OE46" s="201"/>
      <c r="OF46" s="201"/>
      <c r="OG46" s="201"/>
      <c r="OH46" s="201"/>
      <c r="OI46" s="201"/>
      <c r="OJ46" s="201"/>
      <c r="OK46" s="201"/>
      <c r="OL46" s="201"/>
      <c r="OM46" s="201"/>
      <c r="ON46" s="201"/>
      <c r="OO46" s="201"/>
      <c r="OP46" s="201"/>
      <c r="OQ46" s="201"/>
      <c r="OR46" s="201"/>
      <c r="OS46" s="201"/>
      <c r="OT46" s="201"/>
      <c r="OU46" s="201"/>
      <c r="OV46" s="201"/>
      <c r="OW46" s="201"/>
      <c r="OX46" s="201"/>
      <c r="OY46" s="201"/>
      <c r="OZ46" s="201"/>
      <c r="PA46" s="201"/>
      <c r="PB46" s="201"/>
      <c r="PC46" s="201"/>
      <c r="PD46" s="201"/>
      <c r="PE46" s="201"/>
      <c r="PF46" s="201"/>
      <c r="PG46" s="201"/>
      <c r="PH46" s="201"/>
      <c r="PI46" s="201"/>
      <c r="PJ46" s="201"/>
      <c r="PK46" s="201"/>
      <c r="PL46" s="201"/>
      <c r="PM46" s="201"/>
      <c r="PN46" s="201"/>
      <c r="PO46" s="201"/>
      <c r="PP46" s="201"/>
      <c r="PQ46" s="201"/>
      <c r="PR46" s="201"/>
      <c r="PS46" s="201"/>
      <c r="PT46" s="201"/>
      <c r="PU46" s="201"/>
      <c r="PV46" s="201"/>
      <c r="PW46" s="201"/>
      <c r="PX46" s="201"/>
      <c r="PY46" s="201"/>
      <c r="PZ46" s="201"/>
      <c r="QA46" s="201"/>
      <c r="QB46" s="201"/>
      <c r="QC46" s="201"/>
      <c r="QD46" s="201"/>
      <c r="QE46" s="201"/>
      <c r="QF46" s="201"/>
      <c r="QG46" s="201"/>
      <c r="QH46" s="201"/>
      <c r="QI46" s="201"/>
      <c r="QJ46" s="201"/>
      <c r="QK46" s="201"/>
      <c r="QL46" s="201"/>
      <c r="QM46" s="201"/>
      <c r="QN46" s="201"/>
      <c r="QO46" s="201"/>
      <c r="QP46" s="201"/>
      <c r="QQ46" s="201"/>
      <c r="QR46" s="201"/>
      <c r="QS46" s="201"/>
      <c r="QT46" s="201"/>
      <c r="QU46" s="201"/>
      <c r="QV46" s="201"/>
      <c r="QW46" s="201"/>
      <c r="QX46" s="201"/>
      <c r="QY46" s="201"/>
      <c r="QZ46" s="201"/>
      <c r="RA46" s="201"/>
      <c r="RB46" s="201"/>
      <c r="RC46" s="201"/>
      <c r="RD46" s="201"/>
      <c r="RE46" s="201"/>
      <c r="RF46" s="201"/>
      <c r="RG46" s="201"/>
      <c r="RH46" s="201"/>
      <c r="RI46" s="201"/>
      <c r="RJ46" s="201"/>
      <c r="RK46" s="201"/>
      <c r="RL46" s="201"/>
      <c r="RM46" s="201"/>
      <c r="RN46" s="201"/>
      <c r="RO46" s="201"/>
      <c r="RP46" s="201"/>
      <c r="RQ46" s="201"/>
      <c r="RR46" s="201"/>
      <c r="RS46" s="201"/>
      <c r="RT46" s="201"/>
      <c r="RU46" s="201"/>
      <c r="RV46" s="201"/>
      <c r="RW46" s="201"/>
      <c r="RX46" s="201"/>
      <c r="RY46" s="201"/>
      <c r="RZ46" s="201"/>
      <c r="SA46" s="201"/>
      <c r="SB46" s="201"/>
      <c r="SC46" s="201"/>
      <c r="SD46" s="201"/>
      <c r="SE46" s="201"/>
      <c r="SF46" s="201"/>
      <c r="SG46" s="201"/>
      <c r="SH46" s="201"/>
      <c r="SI46" s="201"/>
      <c r="SJ46" s="201"/>
      <c r="SK46" s="201"/>
      <c r="SL46" s="201"/>
      <c r="SM46" s="201"/>
      <c r="SN46" s="201"/>
      <c r="SO46" s="201"/>
      <c r="SP46" s="201"/>
      <c r="SQ46" s="201"/>
      <c r="SR46" s="201"/>
      <c r="SS46" s="201"/>
      <c r="ST46" s="201"/>
      <c r="SU46" s="201"/>
      <c r="SV46" s="201"/>
      <c r="SW46" s="201"/>
      <c r="SX46" s="201"/>
      <c r="SY46" s="201"/>
      <c r="SZ46" s="201"/>
      <c r="TA46" s="201"/>
      <c r="TB46" s="201"/>
      <c r="TC46" s="201"/>
      <c r="TD46" s="201"/>
      <c r="TE46" s="201"/>
      <c r="TF46" s="201"/>
      <c r="TG46" s="201"/>
      <c r="TH46" s="201"/>
      <c r="TI46" s="201"/>
      <c r="TJ46" s="201"/>
      <c r="TK46" s="201"/>
      <c r="TL46" s="201"/>
      <c r="TM46" s="201"/>
      <c r="TN46" s="201"/>
      <c r="TO46" s="201"/>
      <c r="TP46" s="201"/>
      <c r="TQ46" s="201"/>
      <c r="TR46" s="201"/>
      <c r="TS46" s="201"/>
      <c r="TT46" s="201"/>
      <c r="TU46" s="201"/>
      <c r="TV46" s="201"/>
      <c r="TW46" s="201"/>
      <c r="TX46" s="201"/>
      <c r="TY46" s="201"/>
      <c r="TZ46" s="201"/>
      <c r="UA46" s="201"/>
      <c r="UB46" s="201"/>
      <c r="UC46" s="201"/>
      <c r="UD46" s="201"/>
      <c r="UE46" s="201"/>
      <c r="UF46" s="201"/>
      <c r="UG46" s="201"/>
      <c r="UH46" s="201"/>
      <c r="UI46" s="201"/>
      <c r="UJ46" s="201"/>
      <c r="UK46" s="201"/>
      <c r="UL46" s="201"/>
      <c r="UM46" s="201"/>
      <c r="UN46" s="201"/>
      <c r="UO46" s="201"/>
      <c r="UP46" s="201"/>
      <c r="UQ46" s="201"/>
      <c r="UR46" s="201"/>
      <c r="US46" s="201"/>
      <c r="UT46" s="201"/>
      <c r="UU46" s="201"/>
      <c r="UV46" s="201"/>
      <c r="UW46" s="201"/>
      <c r="UX46" s="201"/>
      <c r="UY46" s="201"/>
      <c r="UZ46" s="201"/>
      <c r="VA46" s="201"/>
      <c r="VB46" s="201"/>
      <c r="VC46" s="201"/>
      <c r="VD46" s="201"/>
      <c r="VE46" s="201"/>
      <c r="VF46" s="201"/>
      <c r="VG46" s="201"/>
      <c r="VH46" s="201"/>
      <c r="VI46" s="201"/>
      <c r="VJ46" s="201"/>
      <c r="VK46" s="201"/>
      <c r="VL46" s="201"/>
      <c r="VM46" s="201"/>
      <c r="VN46" s="201"/>
      <c r="VO46" s="201"/>
      <c r="VP46" s="201"/>
      <c r="VQ46" s="201"/>
      <c r="VR46" s="201"/>
      <c r="VS46" s="201"/>
      <c r="VT46" s="201"/>
      <c r="VU46" s="201"/>
      <c r="VV46" s="201"/>
      <c r="VW46" s="201"/>
      <c r="VX46" s="201"/>
      <c r="VY46" s="201"/>
      <c r="VZ46" s="201"/>
      <c r="WA46" s="201"/>
      <c r="WB46" s="201"/>
      <c r="WC46" s="201"/>
      <c r="WD46" s="201"/>
      <c r="WE46" s="201"/>
      <c r="WF46" s="201"/>
      <c r="WG46" s="201"/>
      <c r="WH46" s="201"/>
      <c r="WI46" s="201"/>
      <c r="WJ46" s="201"/>
      <c r="WK46" s="201"/>
      <c r="WL46" s="201"/>
      <c r="WM46" s="201"/>
      <c r="WN46" s="201"/>
      <c r="WO46" s="201"/>
      <c r="WP46" s="201"/>
      <c r="WQ46" s="201"/>
      <c r="WR46" s="201"/>
      <c r="WS46" s="201"/>
      <c r="WT46" s="201"/>
      <c r="WU46" s="201"/>
      <c r="WV46" s="201"/>
      <c r="WW46" s="201"/>
      <c r="WX46" s="201"/>
      <c r="WY46" s="201"/>
      <c r="WZ46" s="201"/>
      <c r="XA46" s="201"/>
      <c r="XB46" s="201"/>
      <c r="XC46" s="201"/>
      <c r="XD46" s="201"/>
      <c r="XE46" s="201"/>
      <c r="XF46" s="201"/>
      <c r="XG46" s="201"/>
      <c r="XH46" s="201"/>
      <c r="XI46" s="201"/>
      <c r="XJ46" s="201"/>
      <c r="XK46" s="201"/>
      <c r="XL46" s="201"/>
      <c r="XM46" s="201"/>
      <c r="XN46" s="201"/>
      <c r="XO46" s="201"/>
      <c r="XP46" s="201"/>
      <c r="XQ46" s="201"/>
      <c r="XR46" s="201"/>
      <c r="XS46" s="201"/>
      <c r="XT46" s="201"/>
      <c r="XU46" s="201"/>
      <c r="XV46" s="201"/>
      <c r="XW46" s="201"/>
      <c r="XX46" s="201"/>
      <c r="XY46" s="201"/>
      <c r="XZ46" s="201"/>
      <c r="YA46" s="201"/>
      <c r="YB46" s="201"/>
      <c r="YC46" s="201"/>
      <c r="YD46" s="201"/>
      <c r="YE46" s="201"/>
      <c r="YF46" s="201"/>
      <c r="YG46" s="201"/>
      <c r="YH46" s="201"/>
      <c r="YI46" s="201"/>
      <c r="YJ46" s="201"/>
      <c r="YK46" s="201"/>
      <c r="YL46" s="201"/>
      <c r="YM46" s="201"/>
      <c r="YN46" s="201"/>
      <c r="YO46" s="201"/>
      <c r="YP46" s="201"/>
      <c r="YQ46" s="201"/>
      <c r="YR46" s="201"/>
      <c r="YS46" s="201"/>
      <c r="YT46" s="201"/>
      <c r="YU46" s="201"/>
      <c r="YV46" s="201"/>
      <c r="YW46" s="201"/>
      <c r="YX46" s="201"/>
      <c r="YY46" s="201"/>
      <c r="YZ46" s="201"/>
      <c r="ZA46" s="201"/>
      <c r="ZB46" s="201"/>
      <c r="ZC46" s="201"/>
      <c r="ZD46" s="201"/>
      <c r="ZE46" s="201"/>
      <c r="ZF46" s="201"/>
      <c r="ZG46" s="201"/>
      <c r="ZH46" s="201"/>
      <c r="ZI46" s="201"/>
      <c r="ZJ46" s="201"/>
      <c r="ZK46" s="201"/>
      <c r="ZL46" s="201"/>
      <c r="ZM46" s="201"/>
      <c r="ZN46" s="201"/>
      <c r="ZO46" s="201"/>
      <c r="ZP46" s="201"/>
      <c r="ZQ46" s="201"/>
      <c r="ZR46" s="201"/>
      <c r="ZS46" s="201"/>
      <c r="ZT46" s="201"/>
      <c r="ZU46" s="201"/>
      <c r="ZV46" s="201"/>
      <c r="ZW46" s="201"/>
      <c r="ZX46" s="201"/>
      <c r="ZY46" s="201"/>
      <c r="ZZ46" s="201"/>
      <c r="AAA46" s="201"/>
    </row>
    <row r="47" spans="1:703" s="98" customFormat="1" ht="21" customHeight="1">
      <c r="A47" s="201"/>
      <c r="C47" s="86" t="s">
        <v>436</v>
      </c>
      <c r="D47" s="111"/>
      <c r="E47" s="111"/>
      <c r="F47" s="111"/>
      <c r="G47" s="112"/>
      <c r="H47" s="1071" t="str">
        <f>IF(請求書_概算払!H45="","",請求書_概算払!H45)</f>
        <v/>
      </c>
      <c r="I47" s="1071"/>
      <c r="J47" s="1071"/>
      <c r="K47" s="1071"/>
      <c r="L47" s="1071"/>
      <c r="M47" s="1071"/>
      <c r="N47" s="1071"/>
      <c r="O47" s="1071"/>
      <c r="P47" s="1071"/>
      <c r="Q47" s="1071"/>
      <c r="R47" s="107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201"/>
      <c r="GI47" s="201"/>
      <c r="GJ47" s="201"/>
      <c r="GK47" s="201"/>
      <c r="GL47" s="201"/>
      <c r="GM47" s="201"/>
      <c r="GN47" s="201"/>
      <c r="GO47" s="201"/>
      <c r="GP47" s="201"/>
      <c r="GQ47" s="201"/>
      <c r="GR47" s="201"/>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c r="IC47" s="201"/>
      <c r="ID47" s="201"/>
      <c r="IE47" s="201"/>
      <c r="IF47" s="201"/>
      <c r="IG47" s="201"/>
      <c r="IH47" s="201"/>
      <c r="II47" s="201"/>
      <c r="IJ47" s="201"/>
      <c r="IK47" s="201"/>
      <c r="IL47" s="201"/>
      <c r="IM47" s="201"/>
      <c r="IN47" s="201"/>
      <c r="IO47" s="201"/>
      <c r="IP47" s="201"/>
      <c r="IQ47" s="201"/>
      <c r="IR47" s="201"/>
      <c r="IS47" s="201"/>
      <c r="IT47" s="201"/>
      <c r="IU47" s="201"/>
      <c r="IV47" s="201"/>
      <c r="IW47" s="201"/>
      <c r="IX47" s="201"/>
      <c r="IY47" s="201"/>
      <c r="IZ47" s="201"/>
      <c r="JA47" s="201"/>
      <c r="JB47" s="201"/>
      <c r="JC47" s="201"/>
      <c r="JD47" s="201"/>
      <c r="JE47" s="201"/>
      <c r="JF47" s="201"/>
      <c r="JG47" s="201"/>
      <c r="JH47" s="201"/>
      <c r="JI47" s="201"/>
      <c r="JJ47" s="201"/>
      <c r="JK47" s="201"/>
      <c r="JL47" s="201"/>
      <c r="JM47" s="201"/>
      <c r="JN47" s="201"/>
      <c r="JO47" s="201"/>
      <c r="JP47" s="201"/>
      <c r="JQ47" s="201"/>
      <c r="JR47" s="201"/>
      <c r="JS47" s="201"/>
      <c r="JT47" s="201"/>
      <c r="JU47" s="201"/>
      <c r="JV47" s="201"/>
      <c r="JW47" s="201"/>
      <c r="JX47" s="201"/>
      <c r="JY47" s="201"/>
      <c r="JZ47" s="201"/>
      <c r="KA47" s="201"/>
      <c r="KB47" s="201"/>
      <c r="KC47" s="201"/>
      <c r="KD47" s="201"/>
      <c r="KE47" s="201"/>
      <c r="KF47" s="201"/>
      <c r="KG47" s="201"/>
      <c r="KH47" s="201"/>
      <c r="KI47" s="201"/>
      <c r="KJ47" s="201"/>
      <c r="KK47" s="201"/>
      <c r="KL47" s="201"/>
      <c r="KM47" s="201"/>
      <c r="KN47" s="201"/>
      <c r="KO47" s="201"/>
      <c r="KP47" s="201"/>
      <c r="KQ47" s="201"/>
      <c r="KR47" s="201"/>
      <c r="KS47" s="201"/>
      <c r="KT47" s="201"/>
      <c r="KU47" s="201"/>
      <c r="KV47" s="201"/>
      <c r="KW47" s="201"/>
      <c r="KX47" s="201"/>
      <c r="KY47" s="201"/>
      <c r="KZ47" s="201"/>
      <c r="LA47" s="201"/>
      <c r="LB47" s="201"/>
      <c r="LC47" s="201"/>
      <c r="LD47" s="201"/>
      <c r="LE47" s="201"/>
      <c r="LF47" s="201"/>
      <c r="LG47" s="201"/>
      <c r="LH47" s="201"/>
      <c r="LI47" s="201"/>
      <c r="LJ47" s="201"/>
      <c r="LK47" s="201"/>
      <c r="LL47" s="201"/>
      <c r="LM47" s="201"/>
      <c r="LN47" s="201"/>
      <c r="LO47" s="201"/>
      <c r="LP47" s="201"/>
      <c r="LQ47" s="201"/>
      <c r="LR47" s="201"/>
      <c r="LS47" s="201"/>
      <c r="LT47" s="201"/>
      <c r="LU47" s="201"/>
      <c r="LV47" s="201"/>
      <c r="LW47" s="201"/>
      <c r="LX47" s="201"/>
      <c r="LY47" s="201"/>
      <c r="LZ47" s="201"/>
      <c r="MA47" s="201"/>
      <c r="MB47" s="201"/>
      <c r="MC47" s="201"/>
      <c r="MD47" s="201"/>
      <c r="ME47" s="201"/>
      <c r="MF47" s="201"/>
      <c r="MG47" s="201"/>
      <c r="MH47" s="201"/>
      <c r="MI47" s="201"/>
      <c r="MJ47" s="201"/>
      <c r="MK47" s="201"/>
      <c r="ML47" s="201"/>
      <c r="MM47" s="201"/>
      <c r="MN47" s="201"/>
      <c r="MO47" s="201"/>
      <c r="MP47" s="201"/>
      <c r="MQ47" s="201"/>
      <c r="MR47" s="201"/>
      <c r="MS47" s="201"/>
      <c r="MT47" s="201"/>
      <c r="MU47" s="201"/>
      <c r="MV47" s="201"/>
      <c r="MW47" s="201"/>
      <c r="MX47" s="201"/>
      <c r="MY47" s="201"/>
      <c r="MZ47" s="201"/>
      <c r="NA47" s="201"/>
      <c r="NB47" s="201"/>
      <c r="NC47" s="201"/>
      <c r="ND47" s="201"/>
      <c r="NE47" s="201"/>
      <c r="NF47" s="201"/>
      <c r="NG47" s="201"/>
      <c r="NH47" s="201"/>
      <c r="NI47" s="201"/>
      <c r="NJ47" s="201"/>
      <c r="NK47" s="201"/>
      <c r="NL47" s="201"/>
      <c r="NM47" s="201"/>
      <c r="NN47" s="201"/>
      <c r="NO47" s="201"/>
      <c r="NP47" s="201"/>
      <c r="NQ47" s="201"/>
      <c r="NR47" s="201"/>
      <c r="NS47" s="201"/>
      <c r="NT47" s="201"/>
      <c r="NU47" s="201"/>
      <c r="NV47" s="201"/>
      <c r="NW47" s="201"/>
      <c r="NX47" s="201"/>
      <c r="NY47" s="201"/>
      <c r="NZ47" s="201"/>
      <c r="OA47" s="201"/>
      <c r="OB47" s="201"/>
      <c r="OC47" s="201"/>
      <c r="OD47" s="201"/>
      <c r="OE47" s="201"/>
      <c r="OF47" s="201"/>
      <c r="OG47" s="201"/>
      <c r="OH47" s="201"/>
      <c r="OI47" s="201"/>
      <c r="OJ47" s="201"/>
      <c r="OK47" s="201"/>
      <c r="OL47" s="201"/>
      <c r="OM47" s="201"/>
      <c r="ON47" s="201"/>
      <c r="OO47" s="201"/>
      <c r="OP47" s="201"/>
      <c r="OQ47" s="201"/>
      <c r="OR47" s="201"/>
      <c r="OS47" s="201"/>
      <c r="OT47" s="201"/>
      <c r="OU47" s="201"/>
      <c r="OV47" s="201"/>
      <c r="OW47" s="201"/>
      <c r="OX47" s="201"/>
      <c r="OY47" s="201"/>
      <c r="OZ47" s="201"/>
      <c r="PA47" s="201"/>
      <c r="PB47" s="201"/>
      <c r="PC47" s="201"/>
      <c r="PD47" s="201"/>
      <c r="PE47" s="201"/>
      <c r="PF47" s="201"/>
      <c r="PG47" s="201"/>
      <c r="PH47" s="201"/>
      <c r="PI47" s="201"/>
      <c r="PJ47" s="201"/>
      <c r="PK47" s="201"/>
      <c r="PL47" s="201"/>
      <c r="PM47" s="201"/>
      <c r="PN47" s="201"/>
      <c r="PO47" s="201"/>
      <c r="PP47" s="201"/>
      <c r="PQ47" s="201"/>
      <c r="PR47" s="201"/>
      <c r="PS47" s="201"/>
      <c r="PT47" s="201"/>
      <c r="PU47" s="201"/>
      <c r="PV47" s="201"/>
      <c r="PW47" s="201"/>
      <c r="PX47" s="201"/>
      <c r="PY47" s="201"/>
      <c r="PZ47" s="201"/>
      <c r="QA47" s="201"/>
      <c r="QB47" s="201"/>
      <c r="QC47" s="201"/>
      <c r="QD47" s="201"/>
      <c r="QE47" s="201"/>
      <c r="QF47" s="201"/>
      <c r="QG47" s="201"/>
      <c r="QH47" s="201"/>
      <c r="QI47" s="201"/>
      <c r="QJ47" s="201"/>
      <c r="QK47" s="201"/>
      <c r="QL47" s="201"/>
      <c r="QM47" s="201"/>
      <c r="QN47" s="201"/>
      <c r="QO47" s="201"/>
      <c r="QP47" s="201"/>
      <c r="QQ47" s="201"/>
      <c r="QR47" s="201"/>
      <c r="QS47" s="201"/>
      <c r="QT47" s="201"/>
      <c r="QU47" s="201"/>
      <c r="QV47" s="201"/>
      <c r="QW47" s="201"/>
      <c r="QX47" s="201"/>
      <c r="QY47" s="201"/>
      <c r="QZ47" s="201"/>
      <c r="RA47" s="201"/>
      <c r="RB47" s="201"/>
      <c r="RC47" s="201"/>
      <c r="RD47" s="201"/>
      <c r="RE47" s="201"/>
      <c r="RF47" s="201"/>
      <c r="RG47" s="201"/>
      <c r="RH47" s="201"/>
      <c r="RI47" s="201"/>
      <c r="RJ47" s="201"/>
      <c r="RK47" s="201"/>
      <c r="RL47" s="201"/>
      <c r="RM47" s="201"/>
      <c r="RN47" s="201"/>
      <c r="RO47" s="201"/>
      <c r="RP47" s="201"/>
      <c r="RQ47" s="201"/>
      <c r="RR47" s="201"/>
      <c r="RS47" s="201"/>
      <c r="RT47" s="201"/>
      <c r="RU47" s="201"/>
      <c r="RV47" s="201"/>
      <c r="RW47" s="201"/>
      <c r="RX47" s="201"/>
      <c r="RY47" s="201"/>
      <c r="RZ47" s="201"/>
      <c r="SA47" s="201"/>
      <c r="SB47" s="201"/>
      <c r="SC47" s="201"/>
      <c r="SD47" s="201"/>
      <c r="SE47" s="201"/>
      <c r="SF47" s="201"/>
      <c r="SG47" s="201"/>
      <c r="SH47" s="201"/>
      <c r="SI47" s="201"/>
      <c r="SJ47" s="201"/>
      <c r="SK47" s="201"/>
      <c r="SL47" s="201"/>
      <c r="SM47" s="201"/>
      <c r="SN47" s="201"/>
      <c r="SO47" s="201"/>
      <c r="SP47" s="201"/>
      <c r="SQ47" s="201"/>
      <c r="SR47" s="201"/>
      <c r="SS47" s="201"/>
      <c r="ST47" s="201"/>
      <c r="SU47" s="201"/>
      <c r="SV47" s="201"/>
      <c r="SW47" s="201"/>
      <c r="SX47" s="201"/>
      <c r="SY47" s="201"/>
      <c r="SZ47" s="201"/>
      <c r="TA47" s="201"/>
      <c r="TB47" s="201"/>
      <c r="TC47" s="201"/>
      <c r="TD47" s="201"/>
      <c r="TE47" s="201"/>
      <c r="TF47" s="201"/>
      <c r="TG47" s="201"/>
      <c r="TH47" s="201"/>
      <c r="TI47" s="201"/>
      <c r="TJ47" s="201"/>
      <c r="TK47" s="201"/>
      <c r="TL47" s="201"/>
      <c r="TM47" s="201"/>
      <c r="TN47" s="201"/>
      <c r="TO47" s="201"/>
      <c r="TP47" s="201"/>
      <c r="TQ47" s="201"/>
      <c r="TR47" s="201"/>
      <c r="TS47" s="201"/>
      <c r="TT47" s="201"/>
      <c r="TU47" s="201"/>
      <c r="TV47" s="201"/>
      <c r="TW47" s="201"/>
      <c r="TX47" s="201"/>
      <c r="TY47" s="201"/>
      <c r="TZ47" s="201"/>
      <c r="UA47" s="201"/>
      <c r="UB47" s="201"/>
      <c r="UC47" s="201"/>
      <c r="UD47" s="201"/>
      <c r="UE47" s="201"/>
      <c r="UF47" s="201"/>
      <c r="UG47" s="201"/>
      <c r="UH47" s="201"/>
      <c r="UI47" s="201"/>
      <c r="UJ47" s="201"/>
      <c r="UK47" s="201"/>
      <c r="UL47" s="201"/>
      <c r="UM47" s="201"/>
      <c r="UN47" s="201"/>
      <c r="UO47" s="201"/>
      <c r="UP47" s="201"/>
      <c r="UQ47" s="201"/>
      <c r="UR47" s="201"/>
      <c r="US47" s="201"/>
      <c r="UT47" s="201"/>
      <c r="UU47" s="201"/>
      <c r="UV47" s="201"/>
      <c r="UW47" s="201"/>
      <c r="UX47" s="201"/>
      <c r="UY47" s="201"/>
      <c r="UZ47" s="201"/>
      <c r="VA47" s="201"/>
      <c r="VB47" s="201"/>
      <c r="VC47" s="201"/>
      <c r="VD47" s="201"/>
      <c r="VE47" s="201"/>
      <c r="VF47" s="201"/>
      <c r="VG47" s="201"/>
      <c r="VH47" s="201"/>
      <c r="VI47" s="201"/>
      <c r="VJ47" s="201"/>
      <c r="VK47" s="201"/>
      <c r="VL47" s="201"/>
      <c r="VM47" s="201"/>
      <c r="VN47" s="201"/>
      <c r="VO47" s="201"/>
      <c r="VP47" s="201"/>
      <c r="VQ47" s="201"/>
      <c r="VR47" s="201"/>
      <c r="VS47" s="201"/>
      <c r="VT47" s="201"/>
      <c r="VU47" s="201"/>
      <c r="VV47" s="201"/>
      <c r="VW47" s="201"/>
      <c r="VX47" s="201"/>
      <c r="VY47" s="201"/>
      <c r="VZ47" s="201"/>
      <c r="WA47" s="201"/>
      <c r="WB47" s="201"/>
      <c r="WC47" s="201"/>
      <c r="WD47" s="201"/>
      <c r="WE47" s="201"/>
      <c r="WF47" s="201"/>
      <c r="WG47" s="201"/>
      <c r="WH47" s="201"/>
      <c r="WI47" s="201"/>
      <c r="WJ47" s="201"/>
      <c r="WK47" s="201"/>
      <c r="WL47" s="201"/>
      <c r="WM47" s="201"/>
      <c r="WN47" s="201"/>
      <c r="WO47" s="201"/>
      <c r="WP47" s="201"/>
      <c r="WQ47" s="201"/>
      <c r="WR47" s="201"/>
      <c r="WS47" s="201"/>
      <c r="WT47" s="201"/>
      <c r="WU47" s="201"/>
      <c r="WV47" s="201"/>
      <c r="WW47" s="201"/>
      <c r="WX47" s="201"/>
      <c r="WY47" s="201"/>
      <c r="WZ47" s="201"/>
      <c r="XA47" s="201"/>
      <c r="XB47" s="201"/>
      <c r="XC47" s="201"/>
      <c r="XD47" s="201"/>
      <c r="XE47" s="201"/>
      <c r="XF47" s="201"/>
      <c r="XG47" s="201"/>
      <c r="XH47" s="201"/>
      <c r="XI47" s="201"/>
      <c r="XJ47" s="201"/>
      <c r="XK47" s="201"/>
      <c r="XL47" s="201"/>
      <c r="XM47" s="201"/>
      <c r="XN47" s="201"/>
      <c r="XO47" s="201"/>
      <c r="XP47" s="201"/>
      <c r="XQ47" s="201"/>
      <c r="XR47" s="201"/>
      <c r="XS47" s="201"/>
      <c r="XT47" s="201"/>
      <c r="XU47" s="201"/>
      <c r="XV47" s="201"/>
      <c r="XW47" s="201"/>
      <c r="XX47" s="201"/>
      <c r="XY47" s="201"/>
      <c r="XZ47" s="201"/>
      <c r="YA47" s="201"/>
      <c r="YB47" s="201"/>
      <c r="YC47" s="201"/>
      <c r="YD47" s="201"/>
      <c r="YE47" s="201"/>
      <c r="YF47" s="201"/>
      <c r="YG47" s="201"/>
      <c r="YH47" s="201"/>
      <c r="YI47" s="201"/>
      <c r="YJ47" s="201"/>
      <c r="YK47" s="201"/>
      <c r="YL47" s="201"/>
      <c r="YM47" s="201"/>
      <c r="YN47" s="201"/>
      <c r="YO47" s="201"/>
      <c r="YP47" s="201"/>
      <c r="YQ47" s="201"/>
      <c r="YR47" s="201"/>
      <c r="YS47" s="201"/>
      <c r="YT47" s="201"/>
      <c r="YU47" s="201"/>
      <c r="YV47" s="201"/>
      <c r="YW47" s="201"/>
      <c r="YX47" s="201"/>
      <c r="YY47" s="201"/>
      <c r="YZ47" s="201"/>
      <c r="ZA47" s="201"/>
      <c r="ZB47" s="201"/>
      <c r="ZC47" s="201"/>
      <c r="ZD47" s="201"/>
      <c r="ZE47" s="201"/>
      <c r="ZF47" s="201"/>
      <c r="ZG47" s="201"/>
      <c r="ZH47" s="201"/>
      <c r="ZI47" s="201"/>
      <c r="ZJ47" s="201"/>
      <c r="ZK47" s="201"/>
      <c r="ZL47" s="201"/>
      <c r="ZM47" s="201"/>
      <c r="ZN47" s="201"/>
      <c r="ZO47" s="201"/>
      <c r="ZP47" s="201"/>
      <c r="ZQ47" s="201"/>
      <c r="ZR47" s="201"/>
      <c r="ZS47" s="201"/>
      <c r="ZT47" s="201"/>
      <c r="ZU47" s="201"/>
      <c r="ZV47" s="201"/>
      <c r="ZW47" s="201"/>
      <c r="ZX47" s="201"/>
      <c r="ZY47" s="201"/>
      <c r="ZZ47" s="201"/>
      <c r="AAA47" s="201"/>
    </row>
    <row r="48" spans="1:703" s="98" customFormat="1" ht="21" customHeight="1">
      <c r="A48" s="201"/>
      <c r="C48" s="86" t="s">
        <v>437</v>
      </c>
      <c r="D48" s="111"/>
      <c r="E48" s="111"/>
      <c r="F48" s="111"/>
      <c r="G48" s="112"/>
      <c r="H48" s="1073" t="str">
        <f>IF(請求書_概算払!H46="","",請求書_概算払!H46)</f>
        <v/>
      </c>
      <c r="I48" s="1073"/>
      <c r="J48" s="1073"/>
      <c r="K48" s="1073"/>
      <c r="L48" s="1073"/>
      <c r="M48" s="1073"/>
      <c r="N48" s="1073"/>
      <c r="O48" s="1073"/>
      <c r="P48" s="1073"/>
      <c r="Q48" s="1073"/>
      <c r="R48" s="1073"/>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c r="FI48" s="201"/>
      <c r="FJ48" s="201"/>
      <c r="FK48" s="201"/>
      <c r="FL48" s="201"/>
      <c r="FM48" s="201"/>
      <c r="FN48" s="201"/>
      <c r="FO48" s="201"/>
      <c r="FP48" s="201"/>
      <c r="FQ48" s="201"/>
      <c r="FR48" s="201"/>
      <c r="FS48" s="201"/>
      <c r="FT48" s="201"/>
      <c r="FU48" s="201"/>
      <c r="FV48" s="201"/>
      <c r="FW48" s="201"/>
      <c r="FX48" s="201"/>
      <c r="FY48" s="201"/>
      <c r="FZ48" s="201"/>
      <c r="GA48" s="201"/>
      <c r="GB48" s="201"/>
      <c r="GC48" s="201"/>
      <c r="GD48" s="201"/>
      <c r="GE48" s="201"/>
      <c r="GF48" s="201"/>
      <c r="GG48" s="201"/>
      <c r="GH48" s="201"/>
      <c r="GI48" s="201"/>
      <c r="GJ48" s="201"/>
      <c r="GK48" s="201"/>
      <c r="GL48" s="201"/>
      <c r="GM48" s="201"/>
      <c r="GN48" s="201"/>
      <c r="GO48" s="201"/>
      <c r="GP48" s="201"/>
      <c r="GQ48" s="201"/>
      <c r="GR48" s="201"/>
      <c r="GS48" s="201"/>
      <c r="GT48" s="201"/>
      <c r="GU48" s="201"/>
      <c r="GV48" s="201"/>
      <c r="GW48" s="201"/>
      <c r="GX48" s="201"/>
      <c r="GY48" s="201"/>
      <c r="GZ48" s="201"/>
      <c r="HA48" s="201"/>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c r="HY48" s="201"/>
      <c r="HZ48" s="201"/>
      <c r="IA48" s="201"/>
      <c r="IB48" s="201"/>
      <c r="IC48" s="201"/>
      <c r="ID48" s="201"/>
      <c r="IE48" s="201"/>
      <c r="IF48" s="201"/>
      <c r="IG48" s="201"/>
      <c r="IH48" s="201"/>
      <c r="II48" s="201"/>
      <c r="IJ48" s="201"/>
      <c r="IK48" s="201"/>
      <c r="IL48" s="201"/>
      <c r="IM48" s="201"/>
      <c r="IN48" s="201"/>
      <c r="IO48" s="201"/>
      <c r="IP48" s="201"/>
      <c r="IQ48" s="201"/>
      <c r="IR48" s="201"/>
      <c r="IS48" s="201"/>
      <c r="IT48" s="201"/>
      <c r="IU48" s="201"/>
      <c r="IV48" s="201"/>
      <c r="IW48" s="201"/>
      <c r="IX48" s="201"/>
      <c r="IY48" s="201"/>
      <c r="IZ48" s="201"/>
      <c r="JA48" s="201"/>
      <c r="JB48" s="201"/>
      <c r="JC48" s="201"/>
      <c r="JD48" s="201"/>
      <c r="JE48" s="201"/>
      <c r="JF48" s="201"/>
      <c r="JG48" s="201"/>
      <c r="JH48" s="201"/>
      <c r="JI48" s="201"/>
      <c r="JJ48" s="201"/>
      <c r="JK48" s="201"/>
      <c r="JL48" s="201"/>
      <c r="JM48" s="201"/>
      <c r="JN48" s="201"/>
      <c r="JO48" s="201"/>
      <c r="JP48" s="201"/>
      <c r="JQ48" s="201"/>
      <c r="JR48" s="201"/>
      <c r="JS48" s="201"/>
      <c r="JT48" s="201"/>
      <c r="JU48" s="201"/>
      <c r="JV48" s="201"/>
      <c r="JW48" s="201"/>
      <c r="JX48" s="201"/>
      <c r="JY48" s="201"/>
      <c r="JZ48" s="201"/>
      <c r="KA48" s="201"/>
      <c r="KB48" s="201"/>
      <c r="KC48" s="201"/>
      <c r="KD48" s="201"/>
      <c r="KE48" s="201"/>
      <c r="KF48" s="201"/>
      <c r="KG48" s="201"/>
      <c r="KH48" s="201"/>
      <c r="KI48" s="201"/>
      <c r="KJ48" s="201"/>
      <c r="KK48" s="201"/>
      <c r="KL48" s="201"/>
      <c r="KM48" s="201"/>
      <c r="KN48" s="201"/>
      <c r="KO48" s="201"/>
      <c r="KP48" s="201"/>
      <c r="KQ48" s="201"/>
      <c r="KR48" s="201"/>
      <c r="KS48" s="201"/>
      <c r="KT48" s="201"/>
      <c r="KU48" s="201"/>
      <c r="KV48" s="201"/>
      <c r="KW48" s="201"/>
      <c r="KX48" s="201"/>
      <c r="KY48" s="201"/>
      <c r="KZ48" s="201"/>
      <c r="LA48" s="201"/>
      <c r="LB48" s="201"/>
      <c r="LC48" s="201"/>
      <c r="LD48" s="201"/>
      <c r="LE48" s="201"/>
      <c r="LF48" s="201"/>
      <c r="LG48" s="201"/>
      <c r="LH48" s="201"/>
      <c r="LI48" s="201"/>
      <c r="LJ48" s="201"/>
      <c r="LK48" s="201"/>
      <c r="LL48" s="201"/>
      <c r="LM48" s="201"/>
      <c r="LN48" s="201"/>
      <c r="LO48" s="201"/>
      <c r="LP48" s="201"/>
      <c r="LQ48" s="201"/>
      <c r="LR48" s="201"/>
      <c r="LS48" s="201"/>
      <c r="LT48" s="201"/>
      <c r="LU48" s="201"/>
      <c r="LV48" s="201"/>
      <c r="LW48" s="201"/>
      <c r="LX48" s="201"/>
      <c r="LY48" s="201"/>
      <c r="LZ48" s="201"/>
      <c r="MA48" s="201"/>
      <c r="MB48" s="201"/>
      <c r="MC48" s="201"/>
      <c r="MD48" s="201"/>
      <c r="ME48" s="201"/>
      <c r="MF48" s="201"/>
      <c r="MG48" s="201"/>
      <c r="MH48" s="201"/>
      <c r="MI48" s="201"/>
      <c r="MJ48" s="201"/>
      <c r="MK48" s="201"/>
      <c r="ML48" s="201"/>
      <c r="MM48" s="201"/>
      <c r="MN48" s="201"/>
      <c r="MO48" s="201"/>
      <c r="MP48" s="201"/>
      <c r="MQ48" s="201"/>
      <c r="MR48" s="201"/>
      <c r="MS48" s="201"/>
      <c r="MT48" s="201"/>
      <c r="MU48" s="201"/>
      <c r="MV48" s="201"/>
      <c r="MW48" s="201"/>
      <c r="MX48" s="201"/>
      <c r="MY48" s="201"/>
      <c r="MZ48" s="201"/>
      <c r="NA48" s="201"/>
      <c r="NB48" s="201"/>
      <c r="NC48" s="201"/>
      <c r="ND48" s="201"/>
      <c r="NE48" s="201"/>
      <c r="NF48" s="201"/>
      <c r="NG48" s="201"/>
      <c r="NH48" s="201"/>
      <c r="NI48" s="201"/>
      <c r="NJ48" s="201"/>
      <c r="NK48" s="201"/>
      <c r="NL48" s="201"/>
      <c r="NM48" s="201"/>
      <c r="NN48" s="201"/>
      <c r="NO48" s="201"/>
      <c r="NP48" s="201"/>
      <c r="NQ48" s="201"/>
      <c r="NR48" s="201"/>
      <c r="NS48" s="201"/>
      <c r="NT48" s="201"/>
      <c r="NU48" s="201"/>
      <c r="NV48" s="201"/>
      <c r="NW48" s="201"/>
      <c r="NX48" s="201"/>
      <c r="NY48" s="201"/>
      <c r="NZ48" s="201"/>
      <c r="OA48" s="201"/>
      <c r="OB48" s="201"/>
      <c r="OC48" s="201"/>
      <c r="OD48" s="201"/>
      <c r="OE48" s="201"/>
      <c r="OF48" s="201"/>
      <c r="OG48" s="201"/>
      <c r="OH48" s="201"/>
      <c r="OI48" s="201"/>
      <c r="OJ48" s="201"/>
      <c r="OK48" s="201"/>
      <c r="OL48" s="201"/>
      <c r="OM48" s="201"/>
      <c r="ON48" s="201"/>
      <c r="OO48" s="201"/>
      <c r="OP48" s="201"/>
      <c r="OQ48" s="201"/>
      <c r="OR48" s="201"/>
      <c r="OS48" s="201"/>
      <c r="OT48" s="201"/>
      <c r="OU48" s="201"/>
      <c r="OV48" s="201"/>
      <c r="OW48" s="201"/>
      <c r="OX48" s="201"/>
      <c r="OY48" s="201"/>
      <c r="OZ48" s="201"/>
      <c r="PA48" s="201"/>
      <c r="PB48" s="201"/>
      <c r="PC48" s="201"/>
      <c r="PD48" s="201"/>
      <c r="PE48" s="201"/>
      <c r="PF48" s="201"/>
      <c r="PG48" s="201"/>
      <c r="PH48" s="201"/>
      <c r="PI48" s="201"/>
      <c r="PJ48" s="201"/>
      <c r="PK48" s="201"/>
      <c r="PL48" s="201"/>
      <c r="PM48" s="201"/>
      <c r="PN48" s="201"/>
      <c r="PO48" s="201"/>
      <c r="PP48" s="201"/>
      <c r="PQ48" s="201"/>
      <c r="PR48" s="201"/>
      <c r="PS48" s="201"/>
      <c r="PT48" s="201"/>
      <c r="PU48" s="201"/>
      <c r="PV48" s="201"/>
      <c r="PW48" s="201"/>
      <c r="PX48" s="201"/>
      <c r="PY48" s="201"/>
      <c r="PZ48" s="201"/>
      <c r="QA48" s="201"/>
      <c r="QB48" s="201"/>
      <c r="QC48" s="201"/>
      <c r="QD48" s="201"/>
      <c r="QE48" s="201"/>
      <c r="QF48" s="201"/>
      <c r="QG48" s="201"/>
      <c r="QH48" s="201"/>
      <c r="QI48" s="201"/>
      <c r="QJ48" s="201"/>
      <c r="QK48" s="201"/>
      <c r="QL48" s="201"/>
      <c r="QM48" s="201"/>
      <c r="QN48" s="201"/>
      <c r="QO48" s="201"/>
      <c r="QP48" s="201"/>
      <c r="QQ48" s="201"/>
      <c r="QR48" s="201"/>
      <c r="QS48" s="201"/>
      <c r="QT48" s="201"/>
      <c r="QU48" s="201"/>
      <c r="QV48" s="201"/>
      <c r="QW48" s="201"/>
      <c r="QX48" s="201"/>
      <c r="QY48" s="201"/>
      <c r="QZ48" s="201"/>
      <c r="RA48" s="201"/>
      <c r="RB48" s="201"/>
      <c r="RC48" s="201"/>
      <c r="RD48" s="201"/>
      <c r="RE48" s="201"/>
      <c r="RF48" s="201"/>
      <c r="RG48" s="201"/>
      <c r="RH48" s="201"/>
      <c r="RI48" s="201"/>
      <c r="RJ48" s="201"/>
      <c r="RK48" s="201"/>
      <c r="RL48" s="201"/>
      <c r="RM48" s="201"/>
      <c r="RN48" s="201"/>
      <c r="RO48" s="201"/>
      <c r="RP48" s="201"/>
      <c r="RQ48" s="201"/>
      <c r="RR48" s="201"/>
      <c r="RS48" s="201"/>
      <c r="RT48" s="201"/>
      <c r="RU48" s="201"/>
      <c r="RV48" s="201"/>
      <c r="RW48" s="201"/>
      <c r="RX48" s="201"/>
      <c r="RY48" s="201"/>
      <c r="RZ48" s="201"/>
      <c r="SA48" s="201"/>
      <c r="SB48" s="201"/>
      <c r="SC48" s="201"/>
      <c r="SD48" s="201"/>
      <c r="SE48" s="201"/>
      <c r="SF48" s="201"/>
      <c r="SG48" s="201"/>
      <c r="SH48" s="201"/>
      <c r="SI48" s="201"/>
      <c r="SJ48" s="201"/>
      <c r="SK48" s="201"/>
      <c r="SL48" s="201"/>
      <c r="SM48" s="201"/>
      <c r="SN48" s="201"/>
      <c r="SO48" s="201"/>
      <c r="SP48" s="201"/>
      <c r="SQ48" s="201"/>
      <c r="SR48" s="201"/>
      <c r="SS48" s="201"/>
      <c r="ST48" s="201"/>
      <c r="SU48" s="201"/>
      <c r="SV48" s="201"/>
      <c r="SW48" s="201"/>
      <c r="SX48" s="201"/>
      <c r="SY48" s="201"/>
      <c r="SZ48" s="201"/>
      <c r="TA48" s="201"/>
      <c r="TB48" s="201"/>
      <c r="TC48" s="201"/>
      <c r="TD48" s="201"/>
      <c r="TE48" s="201"/>
      <c r="TF48" s="201"/>
      <c r="TG48" s="201"/>
      <c r="TH48" s="201"/>
      <c r="TI48" s="201"/>
      <c r="TJ48" s="201"/>
      <c r="TK48" s="201"/>
      <c r="TL48" s="201"/>
      <c r="TM48" s="201"/>
      <c r="TN48" s="201"/>
      <c r="TO48" s="201"/>
      <c r="TP48" s="201"/>
      <c r="TQ48" s="201"/>
      <c r="TR48" s="201"/>
      <c r="TS48" s="201"/>
      <c r="TT48" s="201"/>
      <c r="TU48" s="201"/>
      <c r="TV48" s="201"/>
      <c r="TW48" s="201"/>
      <c r="TX48" s="201"/>
      <c r="TY48" s="201"/>
      <c r="TZ48" s="201"/>
      <c r="UA48" s="201"/>
      <c r="UB48" s="201"/>
      <c r="UC48" s="201"/>
      <c r="UD48" s="201"/>
      <c r="UE48" s="201"/>
      <c r="UF48" s="201"/>
      <c r="UG48" s="201"/>
      <c r="UH48" s="201"/>
      <c r="UI48" s="201"/>
      <c r="UJ48" s="201"/>
      <c r="UK48" s="201"/>
      <c r="UL48" s="201"/>
      <c r="UM48" s="201"/>
      <c r="UN48" s="201"/>
      <c r="UO48" s="201"/>
      <c r="UP48" s="201"/>
      <c r="UQ48" s="201"/>
      <c r="UR48" s="201"/>
      <c r="US48" s="201"/>
      <c r="UT48" s="201"/>
      <c r="UU48" s="201"/>
      <c r="UV48" s="201"/>
      <c r="UW48" s="201"/>
      <c r="UX48" s="201"/>
      <c r="UY48" s="201"/>
      <c r="UZ48" s="201"/>
      <c r="VA48" s="201"/>
      <c r="VB48" s="201"/>
      <c r="VC48" s="201"/>
      <c r="VD48" s="201"/>
      <c r="VE48" s="201"/>
      <c r="VF48" s="201"/>
      <c r="VG48" s="201"/>
      <c r="VH48" s="201"/>
      <c r="VI48" s="201"/>
      <c r="VJ48" s="201"/>
      <c r="VK48" s="201"/>
      <c r="VL48" s="201"/>
      <c r="VM48" s="201"/>
      <c r="VN48" s="201"/>
      <c r="VO48" s="201"/>
      <c r="VP48" s="201"/>
      <c r="VQ48" s="201"/>
      <c r="VR48" s="201"/>
      <c r="VS48" s="201"/>
      <c r="VT48" s="201"/>
      <c r="VU48" s="201"/>
      <c r="VV48" s="201"/>
      <c r="VW48" s="201"/>
      <c r="VX48" s="201"/>
      <c r="VY48" s="201"/>
      <c r="VZ48" s="201"/>
      <c r="WA48" s="201"/>
      <c r="WB48" s="201"/>
      <c r="WC48" s="201"/>
      <c r="WD48" s="201"/>
      <c r="WE48" s="201"/>
      <c r="WF48" s="201"/>
      <c r="WG48" s="201"/>
      <c r="WH48" s="201"/>
      <c r="WI48" s="201"/>
      <c r="WJ48" s="201"/>
      <c r="WK48" s="201"/>
      <c r="WL48" s="201"/>
      <c r="WM48" s="201"/>
      <c r="WN48" s="201"/>
      <c r="WO48" s="201"/>
      <c r="WP48" s="201"/>
      <c r="WQ48" s="201"/>
      <c r="WR48" s="201"/>
      <c r="WS48" s="201"/>
      <c r="WT48" s="201"/>
      <c r="WU48" s="201"/>
      <c r="WV48" s="201"/>
      <c r="WW48" s="201"/>
      <c r="WX48" s="201"/>
      <c r="WY48" s="201"/>
      <c r="WZ48" s="201"/>
      <c r="XA48" s="201"/>
      <c r="XB48" s="201"/>
      <c r="XC48" s="201"/>
      <c r="XD48" s="201"/>
      <c r="XE48" s="201"/>
      <c r="XF48" s="201"/>
      <c r="XG48" s="201"/>
      <c r="XH48" s="201"/>
      <c r="XI48" s="201"/>
      <c r="XJ48" s="201"/>
      <c r="XK48" s="201"/>
      <c r="XL48" s="201"/>
      <c r="XM48" s="201"/>
      <c r="XN48" s="201"/>
      <c r="XO48" s="201"/>
      <c r="XP48" s="201"/>
      <c r="XQ48" s="201"/>
      <c r="XR48" s="201"/>
      <c r="XS48" s="201"/>
      <c r="XT48" s="201"/>
      <c r="XU48" s="201"/>
      <c r="XV48" s="201"/>
      <c r="XW48" s="201"/>
      <c r="XX48" s="201"/>
      <c r="XY48" s="201"/>
      <c r="XZ48" s="201"/>
      <c r="YA48" s="201"/>
      <c r="YB48" s="201"/>
      <c r="YC48" s="201"/>
      <c r="YD48" s="201"/>
      <c r="YE48" s="201"/>
      <c r="YF48" s="201"/>
      <c r="YG48" s="201"/>
      <c r="YH48" s="201"/>
      <c r="YI48" s="201"/>
      <c r="YJ48" s="201"/>
      <c r="YK48" s="201"/>
      <c r="YL48" s="201"/>
      <c r="YM48" s="201"/>
      <c r="YN48" s="201"/>
      <c r="YO48" s="201"/>
      <c r="YP48" s="201"/>
      <c r="YQ48" s="201"/>
      <c r="YR48" s="201"/>
      <c r="YS48" s="201"/>
      <c r="YT48" s="201"/>
      <c r="YU48" s="201"/>
      <c r="YV48" s="201"/>
      <c r="YW48" s="201"/>
      <c r="YX48" s="201"/>
      <c r="YY48" s="201"/>
      <c r="YZ48" s="201"/>
      <c r="ZA48" s="201"/>
      <c r="ZB48" s="201"/>
      <c r="ZC48" s="201"/>
      <c r="ZD48" s="201"/>
      <c r="ZE48" s="201"/>
      <c r="ZF48" s="201"/>
      <c r="ZG48" s="201"/>
      <c r="ZH48" s="201"/>
      <c r="ZI48" s="201"/>
      <c r="ZJ48" s="201"/>
      <c r="ZK48" s="201"/>
      <c r="ZL48" s="201"/>
      <c r="ZM48" s="201"/>
      <c r="ZN48" s="201"/>
      <c r="ZO48" s="201"/>
      <c r="ZP48" s="201"/>
      <c r="ZQ48" s="201"/>
      <c r="ZR48" s="201"/>
      <c r="ZS48" s="201"/>
      <c r="ZT48" s="201"/>
      <c r="ZU48" s="201"/>
      <c r="ZV48" s="201"/>
      <c r="ZW48" s="201"/>
      <c r="ZX48" s="201"/>
      <c r="ZY48" s="201"/>
      <c r="ZZ48" s="201"/>
      <c r="AAA48" s="201"/>
    </row>
    <row r="49" spans="1:703" s="98" customFormat="1" ht="21" customHeight="1">
      <c r="A49" s="201"/>
      <c r="C49" s="86" t="s">
        <v>438</v>
      </c>
      <c r="D49" s="111"/>
      <c r="E49" s="111"/>
      <c r="F49" s="111"/>
      <c r="G49" s="112"/>
      <c r="H49" s="1071" t="str">
        <f>IF(請求書_概算払!H47="","",請求書_概算払!H47)</f>
        <v/>
      </c>
      <c r="I49" s="1071"/>
      <c r="J49" s="1071"/>
      <c r="K49" s="1071"/>
      <c r="L49" s="1071"/>
      <c r="M49" s="1071"/>
      <c r="N49" s="1071"/>
      <c r="O49" s="1071"/>
      <c r="P49" s="1071"/>
      <c r="Q49" s="1071"/>
      <c r="R49" s="107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201"/>
      <c r="GF49" s="201"/>
      <c r="GG49" s="201"/>
      <c r="GH49" s="201"/>
      <c r="GI49" s="201"/>
      <c r="GJ49" s="201"/>
      <c r="GK49" s="201"/>
      <c r="GL49" s="201"/>
      <c r="GM49" s="201"/>
      <c r="GN49" s="201"/>
      <c r="GO49" s="201"/>
      <c r="GP49" s="201"/>
      <c r="GQ49" s="201"/>
      <c r="GR49" s="201"/>
      <c r="GS49" s="201"/>
      <c r="GT49" s="201"/>
      <c r="GU49" s="201"/>
      <c r="GV49" s="201"/>
      <c r="GW49" s="201"/>
      <c r="GX49" s="201"/>
      <c r="GY49" s="201"/>
      <c r="GZ49" s="201"/>
      <c r="HA49" s="201"/>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c r="HY49" s="201"/>
      <c r="HZ49" s="201"/>
      <c r="IA49" s="201"/>
      <c r="IB49" s="201"/>
      <c r="IC49" s="201"/>
      <c r="ID49" s="201"/>
      <c r="IE49" s="201"/>
      <c r="IF49" s="201"/>
      <c r="IG49" s="201"/>
      <c r="IH49" s="201"/>
      <c r="II49" s="201"/>
      <c r="IJ49" s="201"/>
      <c r="IK49" s="201"/>
      <c r="IL49" s="201"/>
      <c r="IM49" s="201"/>
      <c r="IN49" s="201"/>
      <c r="IO49" s="201"/>
      <c r="IP49" s="201"/>
      <c r="IQ49" s="201"/>
      <c r="IR49" s="201"/>
      <c r="IS49" s="201"/>
      <c r="IT49" s="201"/>
      <c r="IU49" s="201"/>
      <c r="IV49" s="201"/>
      <c r="IW49" s="201"/>
      <c r="IX49" s="201"/>
      <c r="IY49" s="201"/>
      <c r="IZ49" s="201"/>
      <c r="JA49" s="201"/>
      <c r="JB49" s="201"/>
      <c r="JC49" s="201"/>
      <c r="JD49" s="201"/>
      <c r="JE49" s="201"/>
      <c r="JF49" s="201"/>
      <c r="JG49" s="201"/>
      <c r="JH49" s="201"/>
      <c r="JI49" s="201"/>
      <c r="JJ49" s="201"/>
      <c r="JK49" s="201"/>
      <c r="JL49" s="201"/>
      <c r="JM49" s="201"/>
      <c r="JN49" s="201"/>
      <c r="JO49" s="201"/>
      <c r="JP49" s="201"/>
      <c r="JQ49" s="201"/>
      <c r="JR49" s="201"/>
      <c r="JS49" s="201"/>
      <c r="JT49" s="201"/>
      <c r="JU49" s="201"/>
      <c r="JV49" s="201"/>
      <c r="JW49" s="201"/>
      <c r="JX49" s="201"/>
      <c r="JY49" s="201"/>
      <c r="JZ49" s="201"/>
      <c r="KA49" s="201"/>
      <c r="KB49" s="201"/>
      <c r="KC49" s="201"/>
      <c r="KD49" s="201"/>
      <c r="KE49" s="201"/>
      <c r="KF49" s="201"/>
      <c r="KG49" s="201"/>
      <c r="KH49" s="201"/>
      <c r="KI49" s="201"/>
      <c r="KJ49" s="201"/>
      <c r="KK49" s="201"/>
      <c r="KL49" s="201"/>
      <c r="KM49" s="201"/>
      <c r="KN49" s="201"/>
      <c r="KO49" s="201"/>
      <c r="KP49" s="201"/>
      <c r="KQ49" s="201"/>
      <c r="KR49" s="201"/>
      <c r="KS49" s="201"/>
      <c r="KT49" s="201"/>
      <c r="KU49" s="201"/>
      <c r="KV49" s="201"/>
      <c r="KW49" s="201"/>
      <c r="KX49" s="201"/>
      <c r="KY49" s="201"/>
      <c r="KZ49" s="201"/>
      <c r="LA49" s="201"/>
      <c r="LB49" s="201"/>
      <c r="LC49" s="201"/>
      <c r="LD49" s="201"/>
      <c r="LE49" s="201"/>
      <c r="LF49" s="201"/>
      <c r="LG49" s="201"/>
      <c r="LH49" s="201"/>
      <c r="LI49" s="201"/>
      <c r="LJ49" s="201"/>
      <c r="LK49" s="201"/>
      <c r="LL49" s="201"/>
      <c r="LM49" s="201"/>
      <c r="LN49" s="201"/>
      <c r="LO49" s="201"/>
      <c r="LP49" s="201"/>
      <c r="LQ49" s="201"/>
      <c r="LR49" s="201"/>
      <c r="LS49" s="201"/>
      <c r="LT49" s="201"/>
      <c r="LU49" s="201"/>
      <c r="LV49" s="201"/>
      <c r="LW49" s="201"/>
      <c r="LX49" s="201"/>
      <c r="LY49" s="201"/>
      <c r="LZ49" s="201"/>
      <c r="MA49" s="201"/>
      <c r="MB49" s="201"/>
      <c r="MC49" s="201"/>
      <c r="MD49" s="201"/>
      <c r="ME49" s="201"/>
      <c r="MF49" s="201"/>
      <c r="MG49" s="201"/>
      <c r="MH49" s="201"/>
      <c r="MI49" s="201"/>
      <c r="MJ49" s="201"/>
      <c r="MK49" s="201"/>
      <c r="ML49" s="201"/>
      <c r="MM49" s="201"/>
      <c r="MN49" s="201"/>
      <c r="MO49" s="201"/>
      <c r="MP49" s="201"/>
      <c r="MQ49" s="201"/>
      <c r="MR49" s="201"/>
      <c r="MS49" s="201"/>
      <c r="MT49" s="201"/>
      <c r="MU49" s="201"/>
      <c r="MV49" s="201"/>
      <c r="MW49" s="201"/>
      <c r="MX49" s="201"/>
      <c r="MY49" s="201"/>
      <c r="MZ49" s="201"/>
      <c r="NA49" s="201"/>
      <c r="NB49" s="201"/>
      <c r="NC49" s="201"/>
      <c r="ND49" s="201"/>
      <c r="NE49" s="201"/>
      <c r="NF49" s="201"/>
      <c r="NG49" s="201"/>
      <c r="NH49" s="201"/>
      <c r="NI49" s="201"/>
      <c r="NJ49" s="201"/>
      <c r="NK49" s="201"/>
      <c r="NL49" s="201"/>
      <c r="NM49" s="201"/>
      <c r="NN49" s="201"/>
      <c r="NO49" s="201"/>
      <c r="NP49" s="201"/>
      <c r="NQ49" s="201"/>
      <c r="NR49" s="201"/>
      <c r="NS49" s="201"/>
      <c r="NT49" s="201"/>
      <c r="NU49" s="201"/>
      <c r="NV49" s="201"/>
      <c r="NW49" s="201"/>
      <c r="NX49" s="201"/>
      <c r="NY49" s="201"/>
      <c r="NZ49" s="201"/>
      <c r="OA49" s="201"/>
      <c r="OB49" s="201"/>
      <c r="OC49" s="201"/>
      <c r="OD49" s="201"/>
      <c r="OE49" s="201"/>
      <c r="OF49" s="201"/>
      <c r="OG49" s="201"/>
      <c r="OH49" s="201"/>
      <c r="OI49" s="201"/>
      <c r="OJ49" s="201"/>
      <c r="OK49" s="201"/>
      <c r="OL49" s="201"/>
      <c r="OM49" s="201"/>
      <c r="ON49" s="201"/>
      <c r="OO49" s="201"/>
      <c r="OP49" s="201"/>
      <c r="OQ49" s="201"/>
      <c r="OR49" s="201"/>
      <c r="OS49" s="201"/>
      <c r="OT49" s="201"/>
      <c r="OU49" s="201"/>
      <c r="OV49" s="201"/>
      <c r="OW49" s="201"/>
      <c r="OX49" s="201"/>
      <c r="OY49" s="201"/>
      <c r="OZ49" s="201"/>
      <c r="PA49" s="201"/>
      <c r="PB49" s="201"/>
      <c r="PC49" s="201"/>
      <c r="PD49" s="201"/>
      <c r="PE49" s="201"/>
      <c r="PF49" s="201"/>
      <c r="PG49" s="201"/>
      <c r="PH49" s="201"/>
      <c r="PI49" s="201"/>
      <c r="PJ49" s="201"/>
      <c r="PK49" s="201"/>
      <c r="PL49" s="201"/>
      <c r="PM49" s="201"/>
      <c r="PN49" s="201"/>
      <c r="PO49" s="201"/>
      <c r="PP49" s="201"/>
      <c r="PQ49" s="201"/>
      <c r="PR49" s="201"/>
      <c r="PS49" s="201"/>
      <c r="PT49" s="201"/>
      <c r="PU49" s="201"/>
      <c r="PV49" s="201"/>
      <c r="PW49" s="201"/>
      <c r="PX49" s="201"/>
      <c r="PY49" s="201"/>
      <c r="PZ49" s="201"/>
      <c r="QA49" s="201"/>
      <c r="QB49" s="201"/>
      <c r="QC49" s="201"/>
      <c r="QD49" s="201"/>
      <c r="QE49" s="201"/>
      <c r="QF49" s="201"/>
      <c r="QG49" s="201"/>
      <c r="QH49" s="201"/>
      <c r="QI49" s="201"/>
      <c r="QJ49" s="201"/>
      <c r="QK49" s="201"/>
      <c r="QL49" s="201"/>
      <c r="QM49" s="201"/>
      <c r="QN49" s="201"/>
      <c r="QO49" s="201"/>
      <c r="QP49" s="201"/>
      <c r="QQ49" s="201"/>
      <c r="QR49" s="201"/>
      <c r="QS49" s="201"/>
      <c r="QT49" s="201"/>
      <c r="QU49" s="201"/>
      <c r="QV49" s="201"/>
      <c r="QW49" s="201"/>
      <c r="QX49" s="201"/>
      <c r="QY49" s="201"/>
      <c r="QZ49" s="201"/>
      <c r="RA49" s="201"/>
      <c r="RB49" s="201"/>
      <c r="RC49" s="201"/>
      <c r="RD49" s="201"/>
      <c r="RE49" s="201"/>
      <c r="RF49" s="201"/>
      <c r="RG49" s="201"/>
      <c r="RH49" s="201"/>
      <c r="RI49" s="201"/>
      <c r="RJ49" s="201"/>
      <c r="RK49" s="201"/>
      <c r="RL49" s="201"/>
      <c r="RM49" s="201"/>
      <c r="RN49" s="201"/>
      <c r="RO49" s="201"/>
      <c r="RP49" s="201"/>
      <c r="RQ49" s="201"/>
      <c r="RR49" s="201"/>
      <c r="RS49" s="201"/>
      <c r="RT49" s="201"/>
      <c r="RU49" s="201"/>
      <c r="RV49" s="201"/>
      <c r="RW49" s="201"/>
      <c r="RX49" s="201"/>
      <c r="RY49" s="201"/>
      <c r="RZ49" s="201"/>
      <c r="SA49" s="201"/>
      <c r="SB49" s="201"/>
      <c r="SC49" s="201"/>
      <c r="SD49" s="201"/>
      <c r="SE49" s="201"/>
      <c r="SF49" s="201"/>
      <c r="SG49" s="201"/>
      <c r="SH49" s="201"/>
      <c r="SI49" s="201"/>
      <c r="SJ49" s="201"/>
      <c r="SK49" s="201"/>
      <c r="SL49" s="201"/>
      <c r="SM49" s="201"/>
      <c r="SN49" s="201"/>
      <c r="SO49" s="201"/>
      <c r="SP49" s="201"/>
      <c r="SQ49" s="201"/>
      <c r="SR49" s="201"/>
      <c r="SS49" s="201"/>
      <c r="ST49" s="201"/>
      <c r="SU49" s="201"/>
      <c r="SV49" s="201"/>
      <c r="SW49" s="201"/>
      <c r="SX49" s="201"/>
      <c r="SY49" s="201"/>
      <c r="SZ49" s="201"/>
      <c r="TA49" s="201"/>
      <c r="TB49" s="201"/>
      <c r="TC49" s="201"/>
      <c r="TD49" s="201"/>
      <c r="TE49" s="201"/>
      <c r="TF49" s="201"/>
      <c r="TG49" s="201"/>
      <c r="TH49" s="201"/>
      <c r="TI49" s="201"/>
      <c r="TJ49" s="201"/>
      <c r="TK49" s="201"/>
      <c r="TL49" s="201"/>
      <c r="TM49" s="201"/>
      <c r="TN49" s="201"/>
      <c r="TO49" s="201"/>
      <c r="TP49" s="201"/>
      <c r="TQ49" s="201"/>
      <c r="TR49" s="201"/>
      <c r="TS49" s="201"/>
      <c r="TT49" s="201"/>
      <c r="TU49" s="201"/>
      <c r="TV49" s="201"/>
      <c r="TW49" s="201"/>
      <c r="TX49" s="201"/>
      <c r="TY49" s="201"/>
      <c r="TZ49" s="201"/>
      <c r="UA49" s="201"/>
      <c r="UB49" s="201"/>
      <c r="UC49" s="201"/>
      <c r="UD49" s="201"/>
      <c r="UE49" s="201"/>
      <c r="UF49" s="201"/>
      <c r="UG49" s="201"/>
      <c r="UH49" s="201"/>
      <c r="UI49" s="201"/>
      <c r="UJ49" s="201"/>
      <c r="UK49" s="201"/>
      <c r="UL49" s="201"/>
      <c r="UM49" s="201"/>
      <c r="UN49" s="201"/>
      <c r="UO49" s="201"/>
      <c r="UP49" s="201"/>
      <c r="UQ49" s="201"/>
      <c r="UR49" s="201"/>
      <c r="US49" s="201"/>
      <c r="UT49" s="201"/>
      <c r="UU49" s="201"/>
      <c r="UV49" s="201"/>
      <c r="UW49" s="201"/>
      <c r="UX49" s="201"/>
      <c r="UY49" s="201"/>
      <c r="UZ49" s="201"/>
      <c r="VA49" s="201"/>
      <c r="VB49" s="201"/>
      <c r="VC49" s="201"/>
      <c r="VD49" s="201"/>
      <c r="VE49" s="201"/>
      <c r="VF49" s="201"/>
      <c r="VG49" s="201"/>
      <c r="VH49" s="201"/>
      <c r="VI49" s="201"/>
      <c r="VJ49" s="201"/>
      <c r="VK49" s="201"/>
      <c r="VL49" s="201"/>
      <c r="VM49" s="201"/>
      <c r="VN49" s="201"/>
      <c r="VO49" s="201"/>
      <c r="VP49" s="201"/>
      <c r="VQ49" s="201"/>
      <c r="VR49" s="201"/>
      <c r="VS49" s="201"/>
      <c r="VT49" s="201"/>
      <c r="VU49" s="201"/>
      <c r="VV49" s="201"/>
      <c r="VW49" s="201"/>
      <c r="VX49" s="201"/>
      <c r="VY49" s="201"/>
      <c r="VZ49" s="201"/>
      <c r="WA49" s="201"/>
      <c r="WB49" s="201"/>
      <c r="WC49" s="201"/>
      <c r="WD49" s="201"/>
      <c r="WE49" s="201"/>
      <c r="WF49" s="201"/>
      <c r="WG49" s="201"/>
      <c r="WH49" s="201"/>
      <c r="WI49" s="201"/>
      <c r="WJ49" s="201"/>
      <c r="WK49" s="201"/>
      <c r="WL49" s="201"/>
      <c r="WM49" s="201"/>
      <c r="WN49" s="201"/>
      <c r="WO49" s="201"/>
      <c r="WP49" s="201"/>
      <c r="WQ49" s="201"/>
      <c r="WR49" s="201"/>
      <c r="WS49" s="201"/>
      <c r="WT49" s="201"/>
      <c r="WU49" s="201"/>
      <c r="WV49" s="201"/>
      <c r="WW49" s="201"/>
      <c r="WX49" s="201"/>
      <c r="WY49" s="201"/>
      <c r="WZ49" s="201"/>
      <c r="XA49" s="201"/>
      <c r="XB49" s="201"/>
      <c r="XC49" s="201"/>
      <c r="XD49" s="201"/>
      <c r="XE49" s="201"/>
      <c r="XF49" s="201"/>
      <c r="XG49" s="201"/>
      <c r="XH49" s="201"/>
      <c r="XI49" s="201"/>
      <c r="XJ49" s="201"/>
      <c r="XK49" s="201"/>
      <c r="XL49" s="201"/>
      <c r="XM49" s="201"/>
      <c r="XN49" s="201"/>
      <c r="XO49" s="201"/>
      <c r="XP49" s="201"/>
      <c r="XQ49" s="201"/>
      <c r="XR49" s="201"/>
      <c r="XS49" s="201"/>
      <c r="XT49" s="201"/>
      <c r="XU49" s="201"/>
      <c r="XV49" s="201"/>
      <c r="XW49" s="201"/>
      <c r="XX49" s="201"/>
      <c r="XY49" s="201"/>
      <c r="XZ49" s="201"/>
      <c r="YA49" s="201"/>
      <c r="YB49" s="201"/>
      <c r="YC49" s="201"/>
      <c r="YD49" s="201"/>
      <c r="YE49" s="201"/>
      <c r="YF49" s="201"/>
      <c r="YG49" s="201"/>
      <c r="YH49" s="201"/>
      <c r="YI49" s="201"/>
      <c r="YJ49" s="201"/>
      <c r="YK49" s="201"/>
      <c r="YL49" s="201"/>
      <c r="YM49" s="201"/>
      <c r="YN49" s="201"/>
      <c r="YO49" s="201"/>
      <c r="YP49" s="201"/>
      <c r="YQ49" s="201"/>
      <c r="YR49" s="201"/>
      <c r="YS49" s="201"/>
      <c r="YT49" s="201"/>
      <c r="YU49" s="201"/>
      <c r="YV49" s="201"/>
      <c r="YW49" s="201"/>
      <c r="YX49" s="201"/>
      <c r="YY49" s="201"/>
      <c r="YZ49" s="201"/>
      <c r="ZA49" s="201"/>
      <c r="ZB49" s="201"/>
      <c r="ZC49" s="201"/>
      <c r="ZD49" s="201"/>
      <c r="ZE49" s="201"/>
      <c r="ZF49" s="201"/>
      <c r="ZG49" s="201"/>
      <c r="ZH49" s="201"/>
      <c r="ZI49" s="201"/>
      <c r="ZJ49" s="201"/>
      <c r="ZK49" s="201"/>
      <c r="ZL49" s="201"/>
      <c r="ZM49" s="201"/>
      <c r="ZN49" s="201"/>
      <c r="ZO49" s="201"/>
      <c r="ZP49" s="201"/>
      <c r="ZQ49" s="201"/>
      <c r="ZR49" s="201"/>
      <c r="ZS49" s="201"/>
      <c r="ZT49" s="201"/>
      <c r="ZU49" s="201"/>
      <c r="ZV49" s="201"/>
      <c r="ZW49" s="201"/>
      <c r="ZX49" s="201"/>
      <c r="ZY49" s="201"/>
      <c r="ZZ49" s="201"/>
      <c r="AAA49" s="201"/>
    </row>
    <row r="50" spans="1:703" s="98" customFormat="1" ht="21" customHeight="1">
      <c r="A50" s="201"/>
      <c r="C50" s="86" t="s">
        <v>439</v>
      </c>
      <c r="D50" s="111"/>
      <c r="E50" s="111"/>
      <c r="F50" s="111"/>
      <c r="G50" s="112"/>
      <c r="H50" s="1073" t="str">
        <f>IF(請求書_概算払!H48="","",請求書_概算払!H48)</f>
        <v/>
      </c>
      <c r="I50" s="1073"/>
      <c r="J50" s="1073"/>
      <c r="K50" s="1073"/>
      <c r="L50" s="1073"/>
      <c r="M50" s="1073"/>
      <c r="N50" s="1073"/>
      <c r="O50" s="1073"/>
      <c r="P50" s="1073"/>
      <c r="Q50" s="1073"/>
      <c r="R50" s="1073"/>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c r="FI50" s="201"/>
      <c r="FJ50" s="201"/>
      <c r="FK50" s="201"/>
      <c r="FL50" s="201"/>
      <c r="FM50" s="201"/>
      <c r="FN50" s="201"/>
      <c r="FO50" s="201"/>
      <c r="FP50" s="201"/>
      <c r="FQ50" s="201"/>
      <c r="FR50" s="201"/>
      <c r="FS50" s="201"/>
      <c r="FT50" s="201"/>
      <c r="FU50" s="201"/>
      <c r="FV50" s="201"/>
      <c r="FW50" s="201"/>
      <c r="FX50" s="201"/>
      <c r="FY50" s="201"/>
      <c r="FZ50" s="201"/>
      <c r="GA50" s="201"/>
      <c r="GB50" s="201"/>
      <c r="GC50" s="201"/>
      <c r="GD50" s="201"/>
      <c r="GE50" s="201"/>
      <c r="GF50" s="201"/>
      <c r="GG50" s="201"/>
      <c r="GH50" s="201"/>
      <c r="GI50" s="201"/>
      <c r="GJ50" s="201"/>
      <c r="GK50" s="201"/>
      <c r="GL50" s="201"/>
      <c r="GM50" s="201"/>
      <c r="GN50" s="201"/>
      <c r="GO50" s="201"/>
      <c r="GP50" s="201"/>
      <c r="GQ50" s="201"/>
      <c r="GR50" s="201"/>
      <c r="GS50" s="201"/>
      <c r="GT50" s="201"/>
      <c r="GU50" s="201"/>
      <c r="GV50" s="201"/>
      <c r="GW50" s="201"/>
      <c r="GX50" s="201"/>
      <c r="GY50" s="201"/>
      <c r="GZ50" s="201"/>
      <c r="HA50" s="201"/>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c r="IC50" s="201"/>
      <c r="ID50" s="201"/>
      <c r="IE50" s="201"/>
      <c r="IF50" s="201"/>
      <c r="IG50" s="201"/>
      <c r="IH50" s="201"/>
      <c r="II50" s="201"/>
      <c r="IJ50" s="201"/>
      <c r="IK50" s="201"/>
      <c r="IL50" s="201"/>
      <c r="IM50" s="201"/>
      <c r="IN50" s="201"/>
      <c r="IO50" s="201"/>
      <c r="IP50" s="201"/>
      <c r="IQ50" s="201"/>
      <c r="IR50" s="201"/>
      <c r="IS50" s="201"/>
      <c r="IT50" s="201"/>
      <c r="IU50" s="201"/>
      <c r="IV50" s="201"/>
      <c r="IW50" s="201"/>
      <c r="IX50" s="201"/>
      <c r="IY50" s="201"/>
      <c r="IZ50" s="201"/>
      <c r="JA50" s="201"/>
      <c r="JB50" s="201"/>
      <c r="JC50" s="201"/>
      <c r="JD50" s="201"/>
      <c r="JE50" s="201"/>
      <c r="JF50" s="201"/>
      <c r="JG50" s="201"/>
      <c r="JH50" s="201"/>
      <c r="JI50" s="201"/>
      <c r="JJ50" s="201"/>
      <c r="JK50" s="201"/>
      <c r="JL50" s="201"/>
      <c r="JM50" s="201"/>
      <c r="JN50" s="201"/>
      <c r="JO50" s="201"/>
      <c r="JP50" s="201"/>
      <c r="JQ50" s="201"/>
      <c r="JR50" s="201"/>
      <c r="JS50" s="201"/>
      <c r="JT50" s="201"/>
      <c r="JU50" s="201"/>
      <c r="JV50" s="201"/>
      <c r="JW50" s="201"/>
      <c r="JX50" s="201"/>
      <c r="JY50" s="201"/>
      <c r="JZ50" s="201"/>
      <c r="KA50" s="201"/>
      <c r="KB50" s="201"/>
      <c r="KC50" s="201"/>
      <c r="KD50" s="201"/>
      <c r="KE50" s="201"/>
      <c r="KF50" s="201"/>
      <c r="KG50" s="201"/>
      <c r="KH50" s="201"/>
      <c r="KI50" s="201"/>
      <c r="KJ50" s="201"/>
      <c r="KK50" s="201"/>
      <c r="KL50" s="201"/>
      <c r="KM50" s="201"/>
      <c r="KN50" s="201"/>
      <c r="KO50" s="201"/>
      <c r="KP50" s="201"/>
      <c r="KQ50" s="201"/>
      <c r="KR50" s="201"/>
      <c r="KS50" s="201"/>
      <c r="KT50" s="201"/>
      <c r="KU50" s="201"/>
      <c r="KV50" s="201"/>
      <c r="KW50" s="201"/>
      <c r="KX50" s="201"/>
      <c r="KY50" s="201"/>
      <c r="KZ50" s="201"/>
      <c r="LA50" s="201"/>
      <c r="LB50" s="201"/>
      <c r="LC50" s="201"/>
      <c r="LD50" s="201"/>
      <c r="LE50" s="201"/>
      <c r="LF50" s="201"/>
      <c r="LG50" s="201"/>
      <c r="LH50" s="201"/>
      <c r="LI50" s="201"/>
      <c r="LJ50" s="201"/>
      <c r="LK50" s="201"/>
      <c r="LL50" s="201"/>
      <c r="LM50" s="201"/>
      <c r="LN50" s="201"/>
      <c r="LO50" s="201"/>
      <c r="LP50" s="201"/>
      <c r="LQ50" s="201"/>
      <c r="LR50" s="201"/>
      <c r="LS50" s="201"/>
      <c r="LT50" s="201"/>
      <c r="LU50" s="201"/>
      <c r="LV50" s="201"/>
      <c r="LW50" s="201"/>
      <c r="LX50" s="201"/>
      <c r="LY50" s="201"/>
      <c r="LZ50" s="201"/>
      <c r="MA50" s="201"/>
      <c r="MB50" s="201"/>
      <c r="MC50" s="201"/>
      <c r="MD50" s="201"/>
      <c r="ME50" s="201"/>
      <c r="MF50" s="201"/>
      <c r="MG50" s="201"/>
      <c r="MH50" s="201"/>
      <c r="MI50" s="201"/>
      <c r="MJ50" s="201"/>
      <c r="MK50" s="201"/>
      <c r="ML50" s="201"/>
      <c r="MM50" s="201"/>
      <c r="MN50" s="201"/>
      <c r="MO50" s="201"/>
      <c r="MP50" s="201"/>
      <c r="MQ50" s="201"/>
      <c r="MR50" s="201"/>
      <c r="MS50" s="201"/>
      <c r="MT50" s="201"/>
      <c r="MU50" s="201"/>
      <c r="MV50" s="201"/>
      <c r="MW50" s="201"/>
      <c r="MX50" s="201"/>
      <c r="MY50" s="201"/>
      <c r="MZ50" s="201"/>
      <c r="NA50" s="201"/>
      <c r="NB50" s="201"/>
      <c r="NC50" s="201"/>
      <c r="ND50" s="201"/>
      <c r="NE50" s="201"/>
      <c r="NF50" s="201"/>
      <c r="NG50" s="201"/>
      <c r="NH50" s="201"/>
      <c r="NI50" s="201"/>
      <c r="NJ50" s="201"/>
      <c r="NK50" s="201"/>
      <c r="NL50" s="201"/>
      <c r="NM50" s="201"/>
      <c r="NN50" s="201"/>
      <c r="NO50" s="201"/>
      <c r="NP50" s="201"/>
      <c r="NQ50" s="201"/>
      <c r="NR50" s="201"/>
      <c r="NS50" s="201"/>
      <c r="NT50" s="201"/>
      <c r="NU50" s="201"/>
      <c r="NV50" s="201"/>
      <c r="NW50" s="201"/>
      <c r="NX50" s="201"/>
      <c r="NY50" s="201"/>
      <c r="NZ50" s="201"/>
      <c r="OA50" s="201"/>
      <c r="OB50" s="201"/>
      <c r="OC50" s="201"/>
      <c r="OD50" s="201"/>
      <c r="OE50" s="201"/>
      <c r="OF50" s="201"/>
      <c r="OG50" s="201"/>
      <c r="OH50" s="201"/>
      <c r="OI50" s="201"/>
      <c r="OJ50" s="201"/>
      <c r="OK50" s="201"/>
      <c r="OL50" s="201"/>
      <c r="OM50" s="201"/>
      <c r="ON50" s="201"/>
      <c r="OO50" s="201"/>
      <c r="OP50" s="201"/>
      <c r="OQ50" s="201"/>
      <c r="OR50" s="201"/>
      <c r="OS50" s="201"/>
      <c r="OT50" s="201"/>
      <c r="OU50" s="201"/>
      <c r="OV50" s="201"/>
      <c r="OW50" s="201"/>
      <c r="OX50" s="201"/>
      <c r="OY50" s="201"/>
      <c r="OZ50" s="201"/>
      <c r="PA50" s="201"/>
      <c r="PB50" s="201"/>
      <c r="PC50" s="201"/>
      <c r="PD50" s="201"/>
      <c r="PE50" s="201"/>
      <c r="PF50" s="201"/>
      <c r="PG50" s="201"/>
      <c r="PH50" s="201"/>
      <c r="PI50" s="201"/>
      <c r="PJ50" s="201"/>
      <c r="PK50" s="201"/>
      <c r="PL50" s="201"/>
      <c r="PM50" s="201"/>
      <c r="PN50" s="201"/>
      <c r="PO50" s="201"/>
      <c r="PP50" s="201"/>
      <c r="PQ50" s="201"/>
      <c r="PR50" s="201"/>
      <c r="PS50" s="201"/>
      <c r="PT50" s="201"/>
      <c r="PU50" s="201"/>
      <c r="PV50" s="201"/>
      <c r="PW50" s="201"/>
      <c r="PX50" s="201"/>
      <c r="PY50" s="201"/>
      <c r="PZ50" s="201"/>
      <c r="QA50" s="201"/>
      <c r="QB50" s="201"/>
      <c r="QC50" s="201"/>
      <c r="QD50" s="201"/>
      <c r="QE50" s="201"/>
      <c r="QF50" s="201"/>
      <c r="QG50" s="201"/>
      <c r="QH50" s="201"/>
      <c r="QI50" s="201"/>
      <c r="QJ50" s="201"/>
      <c r="QK50" s="201"/>
      <c r="QL50" s="201"/>
      <c r="QM50" s="201"/>
      <c r="QN50" s="201"/>
      <c r="QO50" s="201"/>
      <c r="QP50" s="201"/>
      <c r="QQ50" s="201"/>
      <c r="QR50" s="201"/>
      <c r="QS50" s="201"/>
      <c r="QT50" s="201"/>
      <c r="QU50" s="201"/>
      <c r="QV50" s="201"/>
      <c r="QW50" s="201"/>
      <c r="QX50" s="201"/>
      <c r="QY50" s="201"/>
      <c r="QZ50" s="201"/>
      <c r="RA50" s="201"/>
      <c r="RB50" s="201"/>
      <c r="RC50" s="201"/>
      <c r="RD50" s="201"/>
      <c r="RE50" s="201"/>
      <c r="RF50" s="201"/>
      <c r="RG50" s="201"/>
      <c r="RH50" s="201"/>
      <c r="RI50" s="201"/>
      <c r="RJ50" s="201"/>
      <c r="RK50" s="201"/>
      <c r="RL50" s="201"/>
      <c r="RM50" s="201"/>
      <c r="RN50" s="201"/>
      <c r="RO50" s="201"/>
      <c r="RP50" s="201"/>
      <c r="RQ50" s="201"/>
      <c r="RR50" s="201"/>
      <c r="RS50" s="201"/>
      <c r="RT50" s="201"/>
      <c r="RU50" s="201"/>
      <c r="RV50" s="201"/>
      <c r="RW50" s="201"/>
      <c r="RX50" s="201"/>
      <c r="RY50" s="201"/>
      <c r="RZ50" s="201"/>
      <c r="SA50" s="201"/>
      <c r="SB50" s="201"/>
      <c r="SC50" s="201"/>
      <c r="SD50" s="201"/>
      <c r="SE50" s="201"/>
      <c r="SF50" s="201"/>
      <c r="SG50" s="201"/>
      <c r="SH50" s="201"/>
      <c r="SI50" s="201"/>
      <c r="SJ50" s="201"/>
      <c r="SK50" s="201"/>
      <c r="SL50" s="201"/>
      <c r="SM50" s="201"/>
      <c r="SN50" s="201"/>
      <c r="SO50" s="201"/>
      <c r="SP50" s="201"/>
      <c r="SQ50" s="201"/>
      <c r="SR50" s="201"/>
      <c r="SS50" s="201"/>
      <c r="ST50" s="201"/>
      <c r="SU50" s="201"/>
      <c r="SV50" s="201"/>
      <c r="SW50" s="201"/>
      <c r="SX50" s="201"/>
      <c r="SY50" s="201"/>
      <c r="SZ50" s="201"/>
      <c r="TA50" s="201"/>
      <c r="TB50" s="201"/>
      <c r="TC50" s="201"/>
      <c r="TD50" s="201"/>
      <c r="TE50" s="201"/>
      <c r="TF50" s="201"/>
      <c r="TG50" s="201"/>
      <c r="TH50" s="201"/>
      <c r="TI50" s="201"/>
      <c r="TJ50" s="201"/>
      <c r="TK50" s="201"/>
      <c r="TL50" s="201"/>
      <c r="TM50" s="201"/>
      <c r="TN50" s="201"/>
      <c r="TO50" s="201"/>
      <c r="TP50" s="201"/>
      <c r="TQ50" s="201"/>
      <c r="TR50" s="201"/>
      <c r="TS50" s="201"/>
      <c r="TT50" s="201"/>
      <c r="TU50" s="201"/>
      <c r="TV50" s="201"/>
      <c r="TW50" s="201"/>
      <c r="TX50" s="201"/>
      <c r="TY50" s="201"/>
      <c r="TZ50" s="201"/>
      <c r="UA50" s="201"/>
      <c r="UB50" s="201"/>
      <c r="UC50" s="201"/>
      <c r="UD50" s="201"/>
      <c r="UE50" s="201"/>
      <c r="UF50" s="201"/>
      <c r="UG50" s="201"/>
      <c r="UH50" s="201"/>
      <c r="UI50" s="201"/>
      <c r="UJ50" s="201"/>
      <c r="UK50" s="201"/>
      <c r="UL50" s="201"/>
      <c r="UM50" s="201"/>
      <c r="UN50" s="201"/>
      <c r="UO50" s="201"/>
      <c r="UP50" s="201"/>
      <c r="UQ50" s="201"/>
      <c r="UR50" s="201"/>
      <c r="US50" s="201"/>
      <c r="UT50" s="201"/>
      <c r="UU50" s="201"/>
      <c r="UV50" s="201"/>
      <c r="UW50" s="201"/>
      <c r="UX50" s="201"/>
      <c r="UY50" s="201"/>
      <c r="UZ50" s="201"/>
      <c r="VA50" s="201"/>
      <c r="VB50" s="201"/>
      <c r="VC50" s="201"/>
      <c r="VD50" s="201"/>
      <c r="VE50" s="201"/>
      <c r="VF50" s="201"/>
      <c r="VG50" s="201"/>
      <c r="VH50" s="201"/>
      <c r="VI50" s="201"/>
      <c r="VJ50" s="201"/>
      <c r="VK50" s="201"/>
      <c r="VL50" s="201"/>
      <c r="VM50" s="201"/>
      <c r="VN50" s="201"/>
      <c r="VO50" s="201"/>
      <c r="VP50" s="201"/>
      <c r="VQ50" s="201"/>
      <c r="VR50" s="201"/>
      <c r="VS50" s="201"/>
      <c r="VT50" s="201"/>
      <c r="VU50" s="201"/>
      <c r="VV50" s="201"/>
      <c r="VW50" s="201"/>
      <c r="VX50" s="201"/>
      <c r="VY50" s="201"/>
      <c r="VZ50" s="201"/>
      <c r="WA50" s="201"/>
      <c r="WB50" s="201"/>
      <c r="WC50" s="201"/>
      <c r="WD50" s="201"/>
      <c r="WE50" s="201"/>
      <c r="WF50" s="201"/>
      <c r="WG50" s="201"/>
      <c r="WH50" s="201"/>
      <c r="WI50" s="201"/>
      <c r="WJ50" s="201"/>
      <c r="WK50" s="201"/>
      <c r="WL50" s="201"/>
      <c r="WM50" s="201"/>
      <c r="WN50" s="201"/>
      <c r="WO50" s="201"/>
      <c r="WP50" s="201"/>
      <c r="WQ50" s="201"/>
      <c r="WR50" s="201"/>
      <c r="WS50" s="201"/>
      <c r="WT50" s="201"/>
      <c r="WU50" s="201"/>
      <c r="WV50" s="201"/>
      <c r="WW50" s="201"/>
      <c r="WX50" s="201"/>
      <c r="WY50" s="201"/>
      <c r="WZ50" s="201"/>
      <c r="XA50" s="201"/>
      <c r="XB50" s="201"/>
      <c r="XC50" s="201"/>
      <c r="XD50" s="201"/>
      <c r="XE50" s="201"/>
      <c r="XF50" s="201"/>
      <c r="XG50" s="201"/>
      <c r="XH50" s="201"/>
      <c r="XI50" s="201"/>
      <c r="XJ50" s="201"/>
      <c r="XK50" s="201"/>
      <c r="XL50" s="201"/>
      <c r="XM50" s="201"/>
      <c r="XN50" s="201"/>
      <c r="XO50" s="201"/>
      <c r="XP50" s="201"/>
      <c r="XQ50" s="201"/>
      <c r="XR50" s="201"/>
      <c r="XS50" s="201"/>
      <c r="XT50" s="201"/>
      <c r="XU50" s="201"/>
      <c r="XV50" s="201"/>
      <c r="XW50" s="201"/>
      <c r="XX50" s="201"/>
      <c r="XY50" s="201"/>
      <c r="XZ50" s="201"/>
      <c r="YA50" s="201"/>
      <c r="YB50" s="201"/>
      <c r="YC50" s="201"/>
      <c r="YD50" s="201"/>
      <c r="YE50" s="201"/>
      <c r="YF50" s="201"/>
      <c r="YG50" s="201"/>
      <c r="YH50" s="201"/>
      <c r="YI50" s="201"/>
      <c r="YJ50" s="201"/>
      <c r="YK50" s="201"/>
      <c r="YL50" s="201"/>
      <c r="YM50" s="201"/>
      <c r="YN50" s="201"/>
      <c r="YO50" s="201"/>
      <c r="YP50" s="201"/>
      <c r="YQ50" s="201"/>
      <c r="YR50" s="201"/>
      <c r="YS50" s="201"/>
      <c r="YT50" s="201"/>
      <c r="YU50" s="201"/>
      <c r="YV50" s="201"/>
      <c r="YW50" s="201"/>
      <c r="YX50" s="201"/>
      <c r="YY50" s="201"/>
      <c r="YZ50" s="201"/>
      <c r="ZA50" s="201"/>
      <c r="ZB50" s="201"/>
      <c r="ZC50" s="201"/>
      <c r="ZD50" s="201"/>
      <c r="ZE50" s="201"/>
      <c r="ZF50" s="201"/>
      <c r="ZG50" s="201"/>
      <c r="ZH50" s="201"/>
      <c r="ZI50" s="201"/>
      <c r="ZJ50" s="201"/>
      <c r="ZK50" s="201"/>
      <c r="ZL50" s="201"/>
      <c r="ZM50" s="201"/>
      <c r="ZN50" s="201"/>
      <c r="ZO50" s="201"/>
      <c r="ZP50" s="201"/>
      <c r="ZQ50" s="201"/>
      <c r="ZR50" s="201"/>
      <c r="ZS50" s="201"/>
      <c r="ZT50" s="201"/>
      <c r="ZU50" s="201"/>
      <c r="ZV50" s="201"/>
      <c r="ZW50" s="201"/>
      <c r="ZX50" s="201"/>
      <c r="ZY50" s="201"/>
      <c r="ZZ50" s="201"/>
      <c r="AAA50" s="201"/>
    </row>
    <row r="51" spans="1:703" s="98" customFormat="1" ht="21" customHeight="1">
      <c r="A51" s="201"/>
      <c r="C51" s="86" t="s">
        <v>440</v>
      </c>
      <c r="D51" s="111"/>
      <c r="E51" s="111"/>
      <c r="F51" s="111"/>
      <c r="G51" s="112"/>
      <c r="H51" s="1071" t="str">
        <f>IF(請求書_概算払!H49="","",請求書_概算払!H49)</f>
        <v/>
      </c>
      <c r="I51" s="1071"/>
      <c r="J51" s="1071"/>
      <c r="K51" s="1071"/>
      <c r="L51" s="1071"/>
      <c r="M51" s="1071"/>
      <c r="N51" s="1071"/>
      <c r="O51" s="1071"/>
      <c r="P51" s="1071"/>
      <c r="Q51" s="1071"/>
      <c r="R51" s="107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c r="GE51" s="201"/>
      <c r="GF51" s="201"/>
      <c r="GG51" s="201"/>
      <c r="GH51" s="201"/>
      <c r="GI51" s="201"/>
      <c r="GJ51" s="201"/>
      <c r="GK51" s="201"/>
      <c r="GL51" s="201"/>
      <c r="GM51" s="201"/>
      <c r="GN51" s="201"/>
      <c r="GO51" s="201"/>
      <c r="GP51" s="201"/>
      <c r="GQ51" s="201"/>
      <c r="GR51" s="201"/>
      <c r="GS51" s="201"/>
      <c r="GT51" s="201"/>
      <c r="GU51" s="201"/>
      <c r="GV51" s="201"/>
      <c r="GW51" s="201"/>
      <c r="GX51" s="201"/>
      <c r="GY51" s="201"/>
      <c r="GZ51" s="201"/>
      <c r="HA51" s="201"/>
      <c r="HB51" s="201"/>
      <c r="HC51" s="201"/>
      <c r="HD51" s="201"/>
      <c r="HE51" s="201"/>
      <c r="HF51" s="201"/>
      <c r="HG51" s="201"/>
      <c r="HH51" s="201"/>
      <c r="HI51" s="201"/>
      <c r="HJ51" s="201"/>
      <c r="HK51" s="201"/>
      <c r="HL51" s="201"/>
      <c r="HM51" s="201"/>
      <c r="HN51" s="201"/>
      <c r="HO51" s="201"/>
      <c r="HP51" s="201"/>
      <c r="HQ51" s="201"/>
      <c r="HR51" s="201"/>
      <c r="HS51" s="201"/>
      <c r="HT51" s="201"/>
      <c r="HU51" s="201"/>
      <c r="HV51" s="201"/>
      <c r="HW51" s="201"/>
      <c r="HX51" s="201"/>
      <c r="HY51" s="201"/>
      <c r="HZ51" s="201"/>
      <c r="IA51" s="201"/>
      <c r="IB51" s="201"/>
      <c r="IC51" s="201"/>
      <c r="ID51" s="201"/>
      <c r="IE51" s="201"/>
      <c r="IF51" s="201"/>
      <c r="IG51" s="201"/>
      <c r="IH51" s="201"/>
      <c r="II51" s="201"/>
      <c r="IJ51" s="201"/>
      <c r="IK51" s="201"/>
      <c r="IL51" s="201"/>
      <c r="IM51" s="201"/>
      <c r="IN51" s="201"/>
      <c r="IO51" s="201"/>
      <c r="IP51" s="201"/>
      <c r="IQ51" s="201"/>
      <c r="IR51" s="201"/>
      <c r="IS51" s="201"/>
      <c r="IT51" s="201"/>
      <c r="IU51" s="201"/>
      <c r="IV51" s="201"/>
      <c r="IW51" s="201"/>
      <c r="IX51" s="201"/>
      <c r="IY51" s="201"/>
      <c r="IZ51" s="201"/>
      <c r="JA51" s="201"/>
      <c r="JB51" s="201"/>
      <c r="JC51" s="201"/>
      <c r="JD51" s="201"/>
      <c r="JE51" s="201"/>
      <c r="JF51" s="201"/>
      <c r="JG51" s="201"/>
      <c r="JH51" s="201"/>
      <c r="JI51" s="201"/>
      <c r="JJ51" s="201"/>
      <c r="JK51" s="201"/>
      <c r="JL51" s="201"/>
      <c r="JM51" s="201"/>
      <c r="JN51" s="201"/>
      <c r="JO51" s="201"/>
      <c r="JP51" s="201"/>
      <c r="JQ51" s="201"/>
      <c r="JR51" s="201"/>
      <c r="JS51" s="201"/>
      <c r="JT51" s="201"/>
      <c r="JU51" s="201"/>
      <c r="JV51" s="201"/>
      <c r="JW51" s="201"/>
      <c r="JX51" s="201"/>
      <c r="JY51" s="201"/>
      <c r="JZ51" s="201"/>
      <c r="KA51" s="201"/>
      <c r="KB51" s="201"/>
      <c r="KC51" s="201"/>
      <c r="KD51" s="201"/>
      <c r="KE51" s="201"/>
      <c r="KF51" s="201"/>
      <c r="KG51" s="201"/>
      <c r="KH51" s="201"/>
      <c r="KI51" s="201"/>
      <c r="KJ51" s="201"/>
      <c r="KK51" s="201"/>
      <c r="KL51" s="201"/>
      <c r="KM51" s="201"/>
      <c r="KN51" s="201"/>
      <c r="KO51" s="201"/>
      <c r="KP51" s="201"/>
      <c r="KQ51" s="201"/>
      <c r="KR51" s="201"/>
      <c r="KS51" s="201"/>
      <c r="KT51" s="201"/>
      <c r="KU51" s="201"/>
      <c r="KV51" s="201"/>
      <c r="KW51" s="201"/>
      <c r="KX51" s="201"/>
      <c r="KY51" s="201"/>
      <c r="KZ51" s="201"/>
      <c r="LA51" s="201"/>
      <c r="LB51" s="201"/>
      <c r="LC51" s="201"/>
      <c r="LD51" s="201"/>
      <c r="LE51" s="201"/>
      <c r="LF51" s="201"/>
      <c r="LG51" s="201"/>
      <c r="LH51" s="201"/>
      <c r="LI51" s="201"/>
      <c r="LJ51" s="201"/>
      <c r="LK51" s="201"/>
      <c r="LL51" s="201"/>
      <c r="LM51" s="201"/>
      <c r="LN51" s="201"/>
      <c r="LO51" s="201"/>
      <c r="LP51" s="201"/>
      <c r="LQ51" s="201"/>
      <c r="LR51" s="201"/>
      <c r="LS51" s="201"/>
      <c r="LT51" s="201"/>
      <c r="LU51" s="201"/>
      <c r="LV51" s="201"/>
      <c r="LW51" s="201"/>
      <c r="LX51" s="201"/>
      <c r="LY51" s="201"/>
      <c r="LZ51" s="201"/>
      <c r="MA51" s="201"/>
      <c r="MB51" s="201"/>
      <c r="MC51" s="201"/>
      <c r="MD51" s="201"/>
      <c r="ME51" s="201"/>
      <c r="MF51" s="201"/>
      <c r="MG51" s="201"/>
      <c r="MH51" s="201"/>
      <c r="MI51" s="201"/>
      <c r="MJ51" s="201"/>
      <c r="MK51" s="201"/>
      <c r="ML51" s="201"/>
      <c r="MM51" s="201"/>
      <c r="MN51" s="201"/>
      <c r="MO51" s="201"/>
      <c r="MP51" s="201"/>
      <c r="MQ51" s="201"/>
      <c r="MR51" s="201"/>
      <c r="MS51" s="201"/>
      <c r="MT51" s="201"/>
      <c r="MU51" s="201"/>
      <c r="MV51" s="201"/>
      <c r="MW51" s="201"/>
      <c r="MX51" s="201"/>
      <c r="MY51" s="201"/>
      <c r="MZ51" s="201"/>
      <c r="NA51" s="201"/>
      <c r="NB51" s="201"/>
      <c r="NC51" s="201"/>
      <c r="ND51" s="201"/>
      <c r="NE51" s="201"/>
      <c r="NF51" s="201"/>
      <c r="NG51" s="201"/>
      <c r="NH51" s="201"/>
      <c r="NI51" s="201"/>
      <c r="NJ51" s="201"/>
      <c r="NK51" s="201"/>
      <c r="NL51" s="201"/>
      <c r="NM51" s="201"/>
      <c r="NN51" s="201"/>
      <c r="NO51" s="201"/>
      <c r="NP51" s="201"/>
      <c r="NQ51" s="201"/>
      <c r="NR51" s="201"/>
      <c r="NS51" s="201"/>
      <c r="NT51" s="201"/>
      <c r="NU51" s="201"/>
      <c r="NV51" s="201"/>
      <c r="NW51" s="201"/>
      <c r="NX51" s="201"/>
      <c r="NY51" s="201"/>
      <c r="NZ51" s="201"/>
      <c r="OA51" s="201"/>
      <c r="OB51" s="201"/>
      <c r="OC51" s="201"/>
      <c r="OD51" s="201"/>
      <c r="OE51" s="201"/>
      <c r="OF51" s="201"/>
      <c r="OG51" s="201"/>
      <c r="OH51" s="201"/>
      <c r="OI51" s="201"/>
      <c r="OJ51" s="201"/>
      <c r="OK51" s="201"/>
      <c r="OL51" s="201"/>
      <c r="OM51" s="201"/>
      <c r="ON51" s="201"/>
      <c r="OO51" s="201"/>
      <c r="OP51" s="201"/>
      <c r="OQ51" s="201"/>
      <c r="OR51" s="201"/>
      <c r="OS51" s="201"/>
      <c r="OT51" s="201"/>
      <c r="OU51" s="201"/>
      <c r="OV51" s="201"/>
      <c r="OW51" s="201"/>
      <c r="OX51" s="201"/>
      <c r="OY51" s="201"/>
      <c r="OZ51" s="201"/>
      <c r="PA51" s="201"/>
      <c r="PB51" s="201"/>
      <c r="PC51" s="201"/>
      <c r="PD51" s="201"/>
      <c r="PE51" s="201"/>
      <c r="PF51" s="201"/>
      <c r="PG51" s="201"/>
      <c r="PH51" s="201"/>
      <c r="PI51" s="201"/>
      <c r="PJ51" s="201"/>
      <c r="PK51" s="201"/>
      <c r="PL51" s="201"/>
      <c r="PM51" s="201"/>
      <c r="PN51" s="201"/>
      <c r="PO51" s="201"/>
      <c r="PP51" s="201"/>
      <c r="PQ51" s="201"/>
      <c r="PR51" s="201"/>
      <c r="PS51" s="201"/>
      <c r="PT51" s="201"/>
      <c r="PU51" s="201"/>
      <c r="PV51" s="201"/>
      <c r="PW51" s="201"/>
      <c r="PX51" s="201"/>
      <c r="PY51" s="201"/>
      <c r="PZ51" s="201"/>
      <c r="QA51" s="201"/>
      <c r="QB51" s="201"/>
      <c r="QC51" s="201"/>
      <c r="QD51" s="201"/>
      <c r="QE51" s="201"/>
      <c r="QF51" s="201"/>
      <c r="QG51" s="201"/>
      <c r="QH51" s="201"/>
      <c r="QI51" s="201"/>
      <c r="QJ51" s="201"/>
      <c r="QK51" s="201"/>
      <c r="QL51" s="201"/>
      <c r="QM51" s="201"/>
      <c r="QN51" s="201"/>
      <c r="QO51" s="201"/>
      <c r="QP51" s="201"/>
      <c r="QQ51" s="201"/>
      <c r="QR51" s="201"/>
      <c r="QS51" s="201"/>
      <c r="QT51" s="201"/>
      <c r="QU51" s="201"/>
      <c r="QV51" s="201"/>
      <c r="QW51" s="201"/>
      <c r="QX51" s="201"/>
      <c r="QY51" s="201"/>
      <c r="QZ51" s="201"/>
      <c r="RA51" s="201"/>
      <c r="RB51" s="201"/>
      <c r="RC51" s="201"/>
      <c r="RD51" s="201"/>
      <c r="RE51" s="201"/>
      <c r="RF51" s="201"/>
      <c r="RG51" s="201"/>
      <c r="RH51" s="201"/>
      <c r="RI51" s="201"/>
      <c r="RJ51" s="201"/>
      <c r="RK51" s="201"/>
      <c r="RL51" s="201"/>
      <c r="RM51" s="201"/>
      <c r="RN51" s="201"/>
      <c r="RO51" s="201"/>
      <c r="RP51" s="201"/>
      <c r="RQ51" s="201"/>
      <c r="RR51" s="201"/>
      <c r="RS51" s="201"/>
      <c r="RT51" s="201"/>
      <c r="RU51" s="201"/>
      <c r="RV51" s="201"/>
      <c r="RW51" s="201"/>
      <c r="RX51" s="201"/>
      <c r="RY51" s="201"/>
      <c r="RZ51" s="201"/>
      <c r="SA51" s="201"/>
      <c r="SB51" s="201"/>
      <c r="SC51" s="201"/>
      <c r="SD51" s="201"/>
      <c r="SE51" s="201"/>
      <c r="SF51" s="201"/>
      <c r="SG51" s="201"/>
      <c r="SH51" s="201"/>
      <c r="SI51" s="201"/>
      <c r="SJ51" s="201"/>
      <c r="SK51" s="201"/>
      <c r="SL51" s="201"/>
      <c r="SM51" s="201"/>
      <c r="SN51" s="201"/>
      <c r="SO51" s="201"/>
      <c r="SP51" s="201"/>
      <c r="SQ51" s="201"/>
      <c r="SR51" s="201"/>
      <c r="SS51" s="201"/>
      <c r="ST51" s="201"/>
      <c r="SU51" s="201"/>
      <c r="SV51" s="201"/>
      <c r="SW51" s="201"/>
      <c r="SX51" s="201"/>
      <c r="SY51" s="201"/>
      <c r="SZ51" s="201"/>
      <c r="TA51" s="201"/>
      <c r="TB51" s="201"/>
      <c r="TC51" s="201"/>
      <c r="TD51" s="201"/>
      <c r="TE51" s="201"/>
      <c r="TF51" s="201"/>
      <c r="TG51" s="201"/>
      <c r="TH51" s="201"/>
      <c r="TI51" s="201"/>
      <c r="TJ51" s="201"/>
      <c r="TK51" s="201"/>
      <c r="TL51" s="201"/>
      <c r="TM51" s="201"/>
      <c r="TN51" s="201"/>
      <c r="TO51" s="201"/>
      <c r="TP51" s="201"/>
      <c r="TQ51" s="201"/>
      <c r="TR51" s="201"/>
      <c r="TS51" s="201"/>
      <c r="TT51" s="201"/>
      <c r="TU51" s="201"/>
      <c r="TV51" s="201"/>
      <c r="TW51" s="201"/>
      <c r="TX51" s="201"/>
      <c r="TY51" s="201"/>
      <c r="TZ51" s="201"/>
      <c r="UA51" s="201"/>
      <c r="UB51" s="201"/>
      <c r="UC51" s="201"/>
      <c r="UD51" s="201"/>
      <c r="UE51" s="201"/>
      <c r="UF51" s="201"/>
      <c r="UG51" s="201"/>
      <c r="UH51" s="201"/>
      <c r="UI51" s="201"/>
      <c r="UJ51" s="201"/>
      <c r="UK51" s="201"/>
      <c r="UL51" s="201"/>
      <c r="UM51" s="201"/>
      <c r="UN51" s="201"/>
      <c r="UO51" s="201"/>
      <c r="UP51" s="201"/>
      <c r="UQ51" s="201"/>
      <c r="UR51" s="201"/>
      <c r="US51" s="201"/>
      <c r="UT51" s="201"/>
      <c r="UU51" s="201"/>
      <c r="UV51" s="201"/>
      <c r="UW51" s="201"/>
      <c r="UX51" s="201"/>
      <c r="UY51" s="201"/>
      <c r="UZ51" s="201"/>
      <c r="VA51" s="201"/>
      <c r="VB51" s="201"/>
      <c r="VC51" s="201"/>
      <c r="VD51" s="201"/>
      <c r="VE51" s="201"/>
      <c r="VF51" s="201"/>
      <c r="VG51" s="201"/>
      <c r="VH51" s="201"/>
      <c r="VI51" s="201"/>
      <c r="VJ51" s="201"/>
      <c r="VK51" s="201"/>
      <c r="VL51" s="201"/>
      <c r="VM51" s="201"/>
      <c r="VN51" s="201"/>
      <c r="VO51" s="201"/>
      <c r="VP51" s="201"/>
      <c r="VQ51" s="201"/>
      <c r="VR51" s="201"/>
      <c r="VS51" s="201"/>
      <c r="VT51" s="201"/>
      <c r="VU51" s="201"/>
      <c r="VV51" s="201"/>
      <c r="VW51" s="201"/>
      <c r="VX51" s="201"/>
      <c r="VY51" s="201"/>
      <c r="VZ51" s="201"/>
      <c r="WA51" s="201"/>
      <c r="WB51" s="201"/>
      <c r="WC51" s="201"/>
      <c r="WD51" s="201"/>
      <c r="WE51" s="201"/>
      <c r="WF51" s="201"/>
      <c r="WG51" s="201"/>
      <c r="WH51" s="201"/>
      <c r="WI51" s="201"/>
      <c r="WJ51" s="201"/>
      <c r="WK51" s="201"/>
      <c r="WL51" s="201"/>
      <c r="WM51" s="201"/>
      <c r="WN51" s="201"/>
      <c r="WO51" s="201"/>
      <c r="WP51" s="201"/>
      <c r="WQ51" s="201"/>
      <c r="WR51" s="201"/>
      <c r="WS51" s="201"/>
      <c r="WT51" s="201"/>
      <c r="WU51" s="201"/>
      <c r="WV51" s="201"/>
      <c r="WW51" s="201"/>
      <c r="WX51" s="201"/>
      <c r="WY51" s="201"/>
      <c r="WZ51" s="201"/>
      <c r="XA51" s="201"/>
      <c r="XB51" s="201"/>
      <c r="XC51" s="201"/>
      <c r="XD51" s="201"/>
      <c r="XE51" s="201"/>
      <c r="XF51" s="201"/>
      <c r="XG51" s="201"/>
      <c r="XH51" s="201"/>
      <c r="XI51" s="201"/>
      <c r="XJ51" s="201"/>
      <c r="XK51" s="201"/>
      <c r="XL51" s="201"/>
      <c r="XM51" s="201"/>
      <c r="XN51" s="201"/>
      <c r="XO51" s="201"/>
      <c r="XP51" s="201"/>
      <c r="XQ51" s="201"/>
      <c r="XR51" s="201"/>
      <c r="XS51" s="201"/>
      <c r="XT51" s="201"/>
      <c r="XU51" s="201"/>
      <c r="XV51" s="201"/>
      <c r="XW51" s="201"/>
      <c r="XX51" s="201"/>
      <c r="XY51" s="201"/>
      <c r="XZ51" s="201"/>
      <c r="YA51" s="201"/>
      <c r="YB51" s="201"/>
      <c r="YC51" s="201"/>
      <c r="YD51" s="201"/>
      <c r="YE51" s="201"/>
      <c r="YF51" s="201"/>
      <c r="YG51" s="201"/>
      <c r="YH51" s="201"/>
      <c r="YI51" s="201"/>
      <c r="YJ51" s="201"/>
      <c r="YK51" s="201"/>
      <c r="YL51" s="201"/>
      <c r="YM51" s="201"/>
      <c r="YN51" s="201"/>
      <c r="YO51" s="201"/>
      <c r="YP51" s="201"/>
      <c r="YQ51" s="201"/>
      <c r="YR51" s="201"/>
      <c r="YS51" s="201"/>
      <c r="YT51" s="201"/>
      <c r="YU51" s="201"/>
      <c r="YV51" s="201"/>
      <c r="YW51" s="201"/>
      <c r="YX51" s="201"/>
      <c r="YY51" s="201"/>
      <c r="YZ51" s="201"/>
      <c r="ZA51" s="201"/>
      <c r="ZB51" s="201"/>
      <c r="ZC51" s="201"/>
      <c r="ZD51" s="201"/>
      <c r="ZE51" s="201"/>
      <c r="ZF51" s="201"/>
      <c r="ZG51" s="201"/>
      <c r="ZH51" s="201"/>
      <c r="ZI51" s="201"/>
      <c r="ZJ51" s="201"/>
      <c r="ZK51" s="201"/>
      <c r="ZL51" s="201"/>
      <c r="ZM51" s="201"/>
      <c r="ZN51" s="201"/>
      <c r="ZO51" s="201"/>
      <c r="ZP51" s="201"/>
      <c r="ZQ51" s="201"/>
      <c r="ZR51" s="201"/>
      <c r="ZS51" s="201"/>
      <c r="ZT51" s="201"/>
      <c r="ZU51" s="201"/>
      <c r="ZV51" s="201"/>
      <c r="ZW51" s="201"/>
      <c r="ZX51" s="201"/>
      <c r="ZY51" s="201"/>
      <c r="ZZ51" s="201"/>
      <c r="AAA51" s="201"/>
    </row>
    <row r="52" spans="1:703" s="98" customFormat="1" ht="21" customHeight="1">
      <c r="A52" s="201"/>
      <c r="C52" s="71"/>
      <c r="H52" s="401"/>
      <c r="I52" s="401"/>
      <c r="J52" s="401"/>
      <c r="K52" s="401"/>
      <c r="L52" s="401"/>
      <c r="M52" s="401"/>
      <c r="N52" s="401"/>
      <c r="O52" s="401"/>
      <c r="P52" s="401"/>
      <c r="Q52" s="401"/>
      <c r="R52" s="4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c r="EX52" s="201"/>
      <c r="EY52" s="201"/>
      <c r="EZ52" s="201"/>
      <c r="FA52" s="201"/>
      <c r="FB52" s="201"/>
      <c r="FC52" s="201"/>
      <c r="FD52" s="201"/>
      <c r="FE52" s="201"/>
      <c r="FF52" s="201"/>
      <c r="FG52" s="201"/>
      <c r="FH52" s="201"/>
      <c r="FI52" s="201"/>
      <c r="FJ52" s="201"/>
      <c r="FK52" s="201"/>
      <c r="FL52" s="201"/>
      <c r="FM52" s="201"/>
      <c r="FN52" s="201"/>
      <c r="FO52" s="201"/>
      <c r="FP52" s="201"/>
      <c r="FQ52" s="201"/>
      <c r="FR52" s="201"/>
      <c r="FS52" s="201"/>
      <c r="FT52" s="201"/>
      <c r="FU52" s="201"/>
      <c r="FV52" s="201"/>
      <c r="FW52" s="201"/>
      <c r="FX52" s="201"/>
      <c r="FY52" s="201"/>
      <c r="FZ52" s="201"/>
      <c r="GA52" s="201"/>
      <c r="GB52" s="201"/>
      <c r="GC52" s="201"/>
      <c r="GD52" s="201"/>
      <c r="GE52" s="201"/>
      <c r="GF52" s="201"/>
      <c r="GG52" s="201"/>
      <c r="GH52" s="201"/>
      <c r="GI52" s="201"/>
      <c r="GJ52" s="201"/>
      <c r="GK52" s="201"/>
      <c r="GL52" s="201"/>
      <c r="GM52" s="201"/>
      <c r="GN52" s="201"/>
      <c r="GO52" s="201"/>
      <c r="GP52" s="201"/>
      <c r="GQ52" s="201"/>
      <c r="GR52" s="201"/>
      <c r="GS52" s="201"/>
      <c r="GT52" s="201"/>
      <c r="GU52" s="201"/>
      <c r="GV52" s="201"/>
      <c r="GW52" s="201"/>
      <c r="GX52" s="201"/>
      <c r="GY52" s="201"/>
      <c r="GZ52" s="201"/>
      <c r="HA52" s="201"/>
      <c r="HB52" s="201"/>
      <c r="HC52" s="201"/>
      <c r="HD52" s="201"/>
      <c r="HE52" s="201"/>
      <c r="HF52" s="201"/>
      <c r="HG52" s="201"/>
      <c r="HH52" s="201"/>
      <c r="HI52" s="201"/>
      <c r="HJ52" s="201"/>
      <c r="HK52" s="201"/>
      <c r="HL52" s="201"/>
      <c r="HM52" s="201"/>
      <c r="HN52" s="201"/>
      <c r="HO52" s="201"/>
      <c r="HP52" s="201"/>
      <c r="HQ52" s="201"/>
      <c r="HR52" s="201"/>
      <c r="HS52" s="201"/>
      <c r="HT52" s="201"/>
      <c r="HU52" s="201"/>
      <c r="HV52" s="201"/>
      <c r="HW52" s="201"/>
      <c r="HX52" s="201"/>
      <c r="HY52" s="201"/>
      <c r="HZ52" s="201"/>
      <c r="IA52" s="201"/>
      <c r="IB52" s="201"/>
      <c r="IC52" s="201"/>
      <c r="ID52" s="201"/>
      <c r="IE52" s="201"/>
      <c r="IF52" s="201"/>
      <c r="IG52" s="201"/>
      <c r="IH52" s="201"/>
      <c r="II52" s="201"/>
      <c r="IJ52" s="201"/>
      <c r="IK52" s="201"/>
      <c r="IL52" s="201"/>
      <c r="IM52" s="201"/>
      <c r="IN52" s="201"/>
      <c r="IO52" s="201"/>
      <c r="IP52" s="201"/>
      <c r="IQ52" s="201"/>
      <c r="IR52" s="201"/>
      <c r="IS52" s="201"/>
      <c r="IT52" s="201"/>
      <c r="IU52" s="201"/>
      <c r="IV52" s="201"/>
      <c r="IW52" s="201"/>
      <c r="IX52" s="201"/>
      <c r="IY52" s="201"/>
      <c r="IZ52" s="201"/>
      <c r="JA52" s="201"/>
      <c r="JB52" s="201"/>
      <c r="JC52" s="201"/>
      <c r="JD52" s="201"/>
      <c r="JE52" s="201"/>
      <c r="JF52" s="201"/>
      <c r="JG52" s="201"/>
      <c r="JH52" s="201"/>
      <c r="JI52" s="201"/>
      <c r="JJ52" s="201"/>
      <c r="JK52" s="201"/>
      <c r="JL52" s="201"/>
      <c r="JM52" s="201"/>
      <c r="JN52" s="201"/>
      <c r="JO52" s="201"/>
      <c r="JP52" s="201"/>
      <c r="JQ52" s="201"/>
      <c r="JR52" s="201"/>
      <c r="JS52" s="201"/>
      <c r="JT52" s="201"/>
      <c r="JU52" s="201"/>
      <c r="JV52" s="201"/>
      <c r="JW52" s="201"/>
      <c r="JX52" s="201"/>
      <c r="JY52" s="201"/>
      <c r="JZ52" s="201"/>
      <c r="KA52" s="201"/>
      <c r="KB52" s="201"/>
      <c r="KC52" s="201"/>
      <c r="KD52" s="201"/>
      <c r="KE52" s="201"/>
      <c r="KF52" s="201"/>
      <c r="KG52" s="201"/>
      <c r="KH52" s="201"/>
      <c r="KI52" s="201"/>
      <c r="KJ52" s="201"/>
      <c r="KK52" s="201"/>
      <c r="KL52" s="201"/>
      <c r="KM52" s="201"/>
      <c r="KN52" s="201"/>
      <c r="KO52" s="201"/>
      <c r="KP52" s="201"/>
      <c r="KQ52" s="201"/>
      <c r="KR52" s="201"/>
      <c r="KS52" s="201"/>
      <c r="KT52" s="201"/>
      <c r="KU52" s="201"/>
      <c r="KV52" s="201"/>
      <c r="KW52" s="201"/>
      <c r="KX52" s="201"/>
      <c r="KY52" s="201"/>
      <c r="KZ52" s="201"/>
      <c r="LA52" s="201"/>
      <c r="LB52" s="201"/>
      <c r="LC52" s="201"/>
      <c r="LD52" s="201"/>
      <c r="LE52" s="201"/>
      <c r="LF52" s="201"/>
      <c r="LG52" s="201"/>
      <c r="LH52" s="201"/>
      <c r="LI52" s="201"/>
      <c r="LJ52" s="201"/>
      <c r="LK52" s="201"/>
      <c r="LL52" s="201"/>
      <c r="LM52" s="201"/>
      <c r="LN52" s="201"/>
      <c r="LO52" s="201"/>
      <c r="LP52" s="201"/>
      <c r="LQ52" s="201"/>
      <c r="LR52" s="201"/>
      <c r="LS52" s="201"/>
      <c r="LT52" s="201"/>
      <c r="LU52" s="201"/>
      <c r="LV52" s="201"/>
      <c r="LW52" s="201"/>
      <c r="LX52" s="201"/>
      <c r="LY52" s="201"/>
      <c r="LZ52" s="201"/>
      <c r="MA52" s="201"/>
      <c r="MB52" s="201"/>
      <c r="MC52" s="201"/>
      <c r="MD52" s="201"/>
      <c r="ME52" s="201"/>
      <c r="MF52" s="201"/>
      <c r="MG52" s="201"/>
      <c r="MH52" s="201"/>
      <c r="MI52" s="201"/>
      <c r="MJ52" s="201"/>
      <c r="MK52" s="201"/>
      <c r="ML52" s="201"/>
      <c r="MM52" s="201"/>
      <c r="MN52" s="201"/>
      <c r="MO52" s="201"/>
      <c r="MP52" s="201"/>
      <c r="MQ52" s="201"/>
      <c r="MR52" s="201"/>
      <c r="MS52" s="201"/>
      <c r="MT52" s="201"/>
      <c r="MU52" s="201"/>
      <c r="MV52" s="201"/>
      <c r="MW52" s="201"/>
      <c r="MX52" s="201"/>
      <c r="MY52" s="201"/>
      <c r="MZ52" s="201"/>
      <c r="NA52" s="201"/>
      <c r="NB52" s="201"/>
      <c r="NC52" s="201"/>
      <c r="ND52" s="201"/>
      <c r="NE52" s="201"/>
      <c r="NF52" s="201"/>
      <c r="NG52" s="201"/>
      <c r="NH52" s="201"/>
      <c r="NI52" s="201"/>
      <c r="NJ52" s="201"/>
      <c r="NK52" s="201"/>
      <c r="NL52" s="201"/>
      <c r="NM52" s="201"/>
      <c r="NN52" s="201"/>
      <c r="NO52" s="201"/>
      <c r="NP52" s="201"/>
      <c r="NQ52" s="201"/>
      <c r="NR52" s="201"/>
      <c r="NS52" s="201"/>
      <c r="NT52" s="201"/>
      <c r="NU52" s="201"/>
      <c r="NV52" s="201"/>
      <c r="NW52" s="201"/>
      <c r="NX52" s="201"/>
      <c r="NY52" s="201"/>
      <c r="NZ52" s="201"/>
      <c r="OA52" s="201"/>
      <c r="OB52" s="201"/>
      <c r="OC52" s="201"/>
      <c r="OD52" s="201"/>
      <c r="OE52" s="201"/>
      <c r="OF52" s="201"/>
      <c r="OG52" s="201"/>
      <c r="OH52" s="201"/>
      <c r="OI52" s="201"/>
      <c r="OJ52" s="201"/>
      <c r="OK52" s="201"/>
      <c r="OL52" s="201"/>
      <c r="OM52" s="201"/>
      <c r="ON52" s="201"/>
      <c r="OO52" s="201"/>
      <c r="OP52" s="201"/>
      <c r="OQ52" s="201"/>
      <c r="OR52" s="201"/>
      <c r="OS52" s="201"/>
      <c r="OT52" s="201"/>
      <c r="OU52" s="201"/>
      <c r="OV52" s="201"/>
      <c r="OW52" s="201"/>
      <c r="OX52" s="201"/>
      <c r="OY52" s="201"/>
      <c r="OZ52" s="201"/>
      <c r="PA52" s="201"/>
      <c r="PB52" s="201"/>
      <c r="PC52" s="201"/>
      <c r="PD52" s="201"/>
      <c r="PE52" s="201"/>
      <c r="PF52" s="201"/>
      <c r="PG52" s="201"/>
      <c r="PH52" s="201"/>
      <c r="PI52" s="201"/>
      <c r="PJ52" s="201"/>
      <c r="PK52" s="201"/>
      <c r="PL52" s="201"/>
      <c r="PM52" s="201"/>
      <c r="PN52" s="201"/>
      <c r="PO52" s="201"/>
      <c r="PP52" s="201"/>
      <c r="PQ52" s="201"/>
      <c r="PR52" s="201"/>
      <c r="PS52" s="201"/>
      <c r="PT52" s="201"/>
      <c r="PU52" s="201"/>
      <c r="PV52" s="201"/>
      <c r="PW52" s="201"/>
      <c r="PX52" s="201"/>
      <c r="PY52" s="201"/>
      <c r="PZ52" s="201"/>
      <c r="QA52" s="201"/>
      <c r="QB52" s="201"/>
      <c r="QC52" s="201"/>
      <c r="QD52" s="201"/>
      <c r="QE52" s="201"/>
      <c r="QF52" s="201"/>
      <c r="QG52" s="201"/>
      <c r="QH52" s="201"/>
      <c r="QI52" s="201"/>
      <c r="QJ52" s="201"/>
      <c r="QK52" s="201"/>
      <c r="QL52" s="201"/>
      <c r="QM52" s="201"/>
      <c r="QN52" s="201"/>
      <c r="QO52" s="201"/>
      <c r="QP52" s="201"/>
      <c r="QQ52" s="201"/>
      <c r="QR52" s="201"/>
      <c r="QS52" s="201"/>
      <c r="QT52" s="201"/>
      <c r="QU52" s="201"/>
      <c r="QV52" s="201"/>
      <c r="QW52" s="201"/>
      <c r="QX52" s="201"/>
      <c r="QY52" s="201"/>
      <c r="QZ52" s="201"/>
      <c r="RA52" s="201"/>
      <c r="RB52" s="201"/>
      <c r="RC52" s="201"/>
      <c r="RD52" s="201"/>
      <c r="RE52" s="201"/>
      <c r="RF52" s="201"/>
      <c r="RG52" s="201"/>
      <c r="RH52" s="201"/>
      <c r="RI52" s="201"/>
      <c r="RJ52" s="201"/>
      <c r="RK52" s="201"/>
      <c r="RL52" s="201"/>
      <c r="RM52" s="201"/>
      <c r="RN52" s="201"/>
      <c r="RO52" s="201"/>
      <c r="RP52" s="201"/>
      <c r="RQ52" s="201"/>
      <c r="RR52" s="201"/>
      <c r="RS52" s="201"/>
      <c r="RT52" s="201"/>
      <c r="RU52" s="201"/>
      <c r="RV52" s="201"/>
      <c r="RW52" s="201"/>
      <c r="RX52" s="201"/>
      <c r="RY52" s="201"/>
      <c r="RZ52" s="201"/>
      <c r="SA52" s="201"/>
      <c r="SB52" s="201"/>
      <c r="SC52" s="201"/>
      <c r="SD52" s="201"/>
      <c r="SE52" s="201"/>
      <c r="SF52" s="201"/>
      <c r="SG52" s="201"/>
      <c r="SH52" s="201"/>
      <c r="SI52" s="201"/>
      <c r="SJ52" s="201"/>
      <c r="SK52" s="201"/>
      <c r="SL52" s="201"/>
      <c r="SM52" s="201"/>
      <c r="SN52" s="201"/>
      <c r="SO52" s="201"/>
      <c r="SP52" s="201"/>
      <c r="SQ52" s="201"/>
      <c r="SR52" s="201"/>
      <c r="SS52" s="201"/>
      <c r="ST52" s="201"/>
      <c r="SU52" s="201"/>
      <c r="SV52" s="201"/>
      <c r="SW52" s="201"/>
      <c r="SX52" s="201"/>
      <c r="SY52" s="201"/>
      <c r="SZ52" s="201"/>
      <c r="TA52" s="201"/>
      <c r="TB52" s="201"/>
      <c r="TC52" s="201"/>
      <c r="TD52" s="201"/>
      <c r="TE52" s="201"/>
      <c r="TF52" s="201"/>
      <c r="TG52" s="201"/>
      <c r="TH52" s="201"/>
      <c r="TI52" s="201"/>
      <c r="TJ52" s="201"/>
      <c r="TK52" s="201"/>
      <c r="TL52" s="201"/>
      <c r="TM52" s="201"/>
      <c r="TN52" s="201"/>
      <c r="TO52" s="201"/>
      <c r="TP52" s="201"/>
      <c r="TQ52" s="201"/>
      <c r="TR52" s="201"/>
      <c r="TS52" s="201"/>
      <c r="TT52" s="201"/>
      <c r="TU52" s="201"/>
      <c r="TV52" s="201"/>
      <c r="TW52" s="201"/>
      <c r="TX52" s="201"/>
      <c r="TY52" s="201"/>
      <c r="TZ52" s="201"/>
      <c r="UA52" s="201"/>
      <c r="UB52" s="201"/>
      <c r="UC52" s="201"/>
      <c r="UD52" s="201"/>
      <c r="UE52" s="201"/>
      <c r="UF52" s="201"/>
      <c r="UG52" s="201"/>
      <c r="UH52" s="201"/>
      <c r="UI52" s="201"/>
      <c r="UJ52" s="201"/>
      <c r="UK52" s="201"/>
      <c r="UL52" s="201"/>
      <c r="UM52" s="201"/>
      <c r="UN52" s="201"/>
      <c r="UO52" s="201"/>
      <c r="UP52" s="201"/>
      <c r="UQ52" s="201"/>
      <c r="UR52" s="201"/>
      <c r="US52" s="201"/>
      <c r="UT52" s="201"/>
      <c r="UU52" s="201"/>
      <c r="UV52" s="201"/>
      <c r="UW52" s="201"/>
      <c r="UX52" s="201"/>
      <c r="UY52" s="201"/>
      <c r="UZ52" s="201"/>
      <c r="VA52" s="201"/>
      <c r="VB52" s="201"/>
      <c r="VC52" s="201"/>
      <c r="VD52" s="201"/>
      <c r="VE52" s="201"/>
      <c r="VF52" s="201"/>
      <c r="VG52" s="201"/>
      <c r="VH52" s="201"/>
      <c r="VI52" s="201"/>
      <c r="VJ52" s="201"/>
      <c r="VK52" s="201"/>
      <c r="VL52" s="201"/>
      <c r="VM52" s="201"/>
      <c r="VN52" s="201"/>
      <c r="VO52" s="201"/>
      <c r="VP52" s="201"/>
      <c r="VQ52" s="201"/>
      <c r="VR52" s="201"/>
      <c r="VS52" s="201"/>
      <c r="VT52" s="201"/>
      <c r="VU52" s="201"/>
      <c r="VV52" s="201"/>
      <c r="VW52" s="201"/>
      <c r="VX52" s="201"/>
      <c r="VY52" s="201"/>
      <c r="VZ52" s="201"/>
      <c r="WA52" s="201"/>
      <c r="WB52" s="201"/>
      <c r="WC52" s="201"/>
      <c r="WD52" s="201"/>
      <c r="WE52" s="201"/>
      <c r="WF52" s="201"/>
      <c r="WG52" s="201"/>
      <c r="WH52" s="201"/>
      <c r="WI52" s="201"/>
      <c r="WJ52" s="201"/>
      <c r="WK52" s="201"/>
      <c r="WL52" s="201"/>
      <c r="WM52" s="201"/>
      <c r="WN52" s="201"/>
      <c r="WO52" s="201"/>
      <c r="WP52" s="201"/>
      <c r="WQ52" s="201"/>
      <c r="WR52" s="201"/>
      <c r="WS52" s="201"/>
      <c r="WT52" s="201"/>
      <c r="WU52" s="201"/>
      <c r="WV52" s="201"/>
      <c r="WW52" s="201"/>
      <c r="WX52" s="201"/>
      <c r="WY52" s="201"/>
      <c r="WZ52" s="201"/>
      <c r="XA52" s="201"/>
      <c r="XB52" s="201"/>
      <c r="XC52" s="201"/>
      <c r="XD52" s="201"/>
      <c r="XE52" s="201"/>
      <c r="XF52" s="201"/>
      <c r="XG52" s="201"/>
      <c r="XH52" s="201"/>
      <c r="XI52" s="201"/>
      <c r="XJ52" s="201"/>
      <c r="XK52" s="201"/>
      <c r="XL52" s="201"/>
      <c r="XM52" s="201"/>
      <c r="XN52" s="201"/>
      <c r="XO52" s="201"/>
      <c r="XP52" s="201"/>
      <c r="XQ52" s="201"/>
      <c r="XR52" s="201"/>
      <c r="XS52" s="201"/>
      <c r="XT52" s="201"/>
      <c r="XU52" s="201"/>
      <c r="XV52" s="201"/>
      <c r="XW52" s="201"/>
      <c r="XX52" s="201"/>
      <c r="XY52" s="201"/>
      <c r="XZ52" s="201"/>
      <c r="YA52" s="201"/>
      <c r="YB52" s="201"/>
      <c r="YC52" s="201"/>
      <c r="YD52" s="201"/>
      <c r="YE52" s="201"/>
      <c r="YF52" s="201"/>
      <c r="YG52" s="201"/>
      <c r="YH52" s="201"/>
      <c r="YI52" s="201"/>
      <c r="YJ52" s="201"/>
      <c r="YK52" s="201"/>
      <c r="YL52" s="201"/>
      <c r="YM52" s="201"/>
      <c r="YN52" s="201"/>
      <c r="YO52" s="201"/>
      <c r="YP52" s="201"/>
      <c r="YQ52" s="201"/>
      <c r="YR52" s="201"/>
      <c r="YS52" s="201"/>
      <c r="YT52" s="201"/>
      <c r="YU52" s="201"/>
      <c r="YV52" s="201"/>
      <c r="YW52" s="201"/>
      <c r="YX52" s="201"/>
      <c r="YY52" s="201"/>
      <c r="YZ52" s="201"/>
      <c r="ZA52" s="201"/>
      <c r="ZB52" s="201"/>
      <c r="ZC52" s="201"/>
      <c r="ZD52" s="201"/>
      <c r="ZE52" s="201"/>
      <c r="ZF52" s="201"/>
      <c r="ZG52" s="201"/>
      <c r="ZH52" s="201"/>
      <c r="ZI52" s="201"/>
      <c r="ZJ52" s="201"/>
      <c r="ZK52" s="201"/>
      <c r="ZL52" s="201"/>
      <c r="ZM52" s="201"/>
      <c r="ZN52" s="201"/>
      <c r="ZO52" s="201"/>
      <c r="ZP52" s="201"/>
      <c r="ZQ52" s="201"/>
      <c r="ZR52" s="201"/>
      <c r="ZS52" s="201"/>
      <c r="ZT52" s="201"/>
      <c r="ZU52" s="201"/>
      <c r="ZV52" s="201"/>
      <c r="ZW52" s="201"/>
      <c r="ZX52" s="201"/>
      <c r="ZY52" s="201"/>
      <c r="ZZ52" s="201"/>
      <c r="AAA52" s="201"/>
    </row>
    <row r="53" spans="1:703" ht="21" customHeight="1">
      <c r="S53" s="400" t="s">
        <v>173</v>
      </c>
    </row>
    <row r="54" spans="1:703" s="187" customFormat="1" ht="18" customHeight="1">
      <c r="B54" s="201"/>
      <c r="C54" s="201"/>
      <c r="D54" s="201"/>
      <c r="E54" s="201"/>
      <c r="F54" s="201"/>
      <c r="G54" s="201"/>
      <c r="H54" s="201"/>
      <c r="I54" s="201"/>
      <c r="J54" s="201"/>
      <c r="K54" s="201"/>
      <c r="L54" s="201"/>
      <c r="M54" s="201"/>
      <c r="N54" s="201"/>
      <c r="O54" s="201"/>
      <c r="P54" s="201"/>
      <c r="Q54" s="201"/>
      <c r="R54" s="201"/>
      <c r="S54" s="201"/>
    </row>
    <row r="55" spans="1:703" s="187" customFormat="1" ht="18" customHeight="1">
      <c r="B55" s="201"/>
      <c r="C55" s="201"/>
      <c r="D55" s="201"/>
      <c r="E55" s="201"/>
      <c r="F55" s="201"/>
      <c r="G55" s="201"/>
      <c r="H55" s="201"/>
      <c r="I55" s="201"/>
      <c r="J55" s="201"/>
      <c r="K55" s="201"/>
      <c r="L55" s="201"/>
      <c r="M55" s="201"/>
      <c r="N55" s="201"/>
      <c r="O55" s="201"/>
      <c r="P55" s="201"/>
      <c r="Q55" s="201"/>
      <c r="R55" s="201"/>
      <c r="S55" s="201"/>
    </row>
    <row r="56" spans="1:703" s="187" customFormat="1" ht="18" customHeight="1">
      <c r="B56" s="201"/>
      <c r="C56" s="201"/>
      <c r="D56" s="201"/>
      <c r="E56" s="201"/>
      <c r="F56" s="201"/>
      <c r="G56" s="201"/>
      <c r="H56" s="201"/>
      <c r="I56" s="201"/>
      <c r="J56" s="201"/>
      <c r="K56" s="201"/>
      <c r="L56" s="201"/>
      <c r="M56" s="201"/>
      <c r="N56" s="201"/>
      <c r="O56" s="201"/>
      <c r="P56" s="201"/>
      <c r="Q56" s="201"/>
      <c r="R56" s="201"/>
      <c r="S56" s="201"/>
    </row>
    <row r="57" spans="1:703" s="187" customFormat="1" ht="18" customHeight="1">
      <c r="B57" s="201"/>
      <c r="C57" s="201"/>
      <c r="D57" s="201"/>
      <c r="E57" s="201"/>
      <c r="F57" s="201"/>
      <c r="G57" s="201"/>
      <c r="H57" s="201"/>
      <c r="I57" s="201"/>
      <c r="J57" s="201"/>
      <c r="K57" s="201"/>
      <c r="L57" s="201"/>
      <c r="M57" s="201"/>
      <c r="N57" s="201"/>
      <c r="O57" s="201"/>
      <c r="P57" s="201"/>
      <c r="Q57" s="201"/>
      <c r="R57" s="201"/>
      <c r="S57" s="201"/>
    </row>
    <row r="58" spans="1:703" s="187" customFormat="1" ht="18" customHeight="1">
      <c r="B58" s="201"/>
      <c r="C58" s="201"/>
      <c r="D58" s="201"/>
      <c r="E58" s="201"/>
      <c r="F58" s="201"/>
      <c r="G58" s="201"/>
      <c r="H58" s="201"/>
      <c r="I58" s="201"/>
      <c r="J58" s="201"/>
      <c r="K58" s="201"/>
      <c r="L58" s="201"/>
      <c r="M58" s="201"/>
      <c r="N58" s="201"/>
      <c r="O58" s="201"/>
      <c r="P58" s="201"/>
      <c r="Q58" s="201"/>
      <c r="R58" s="201"/>
      <c r="S58" s="201"/>
    </row>
    <row r="59" spans="1:703" s="187" customFormat="1" ht="18" customHeight="1">
      <c r="B59" s="201"/>
      <c r="C59" s="201"/>
      <c r="D59" s="201"/>
      <c r="E59" s="201"/>
      <c r="F59" s="201"/>
      <c r="G59" s="201"/>
      <c r="H59" s="201"/>
      <c r="I59" s="201"/>
      <c r="J59" s="201"/>
      <c r="K59" s="201"/>
      <c r="L59" s="201"/>
      <c r="M59" s="201"/>
      <c r="N59" s="201"/>
      <c r="O59" s="201"/>
      <c r="P59" s="201"/>
      <c r="Q59" s="201"/>
      <c r="R59" s="201"/>
      <c r="S59" s="201"/>
    </row>
    <row r="60" spans="1:703" s="187" customFormat="1" ht="18" customHeight="1">
      <c r="B60" s="201"/>
      <c r="C60" s="201"/>
      <c r="D60" s="201"/>
      <c r="E60" s="201"/>
      <c r="F60" s="201"/>
      <c r="G60" s="201"/>
      <c r="H60" s="201"/>
      <c r="I60" s="201"/>
      <c r="J60" s="201"/>
      <c r="K60" s="201"/>
      <c r="L60" s="201"/>
      <c r="M60" s="201"/>
      <c r="N60" s="201"/>
      <c r="O60" s="201"/>
      <c r="P60" s="201"/>
      <c r="Q60" s="201"/>
      <c r="R60" s="201"/>
      <c r="S60" s="201"/>
    </row>
    <row r="61" spans="1:703" s="187" customFormat="1" ht="18" customHeight="1">
      <c r="B61" s="201"/>
      <c r="C61" s="201"/>
      <c r="D61" s="201"/>
      <c r="E61" s="201"/>
      <c r="F61" s="201"/>
      <c r="G61" s="201"/>
      <c r="H61" s="201"/>
      <c r="I61" s="201"/>
      <c r="J61" s="201"/>
      <c r="K61" s="201"/>
      <c r="L61" s="201"/>
      <c r="M61" s="201"/>
      <c r="N61" s="201"/>
      <c r="O61" s="201"/>
      <c r="P61" s="201"/>
      <c r="Q61" s="201"/>
      <c r="R61" s="201"/>
      <c r="S61" s="201"/>
    </row>
    <row r="62" spans="1:703" s="187" customFormat="1" ht="18" customHeight="1">
      <c r="B62" s="201"/>
      <c r="C62" s="201"/>
      <c r="D62" s="201"/>
      <c r="E62" s="201"/>
      <c r="F62" s="201"/>
      <c r="G62" s="201"/>
      <c r="H62" s="201"/>
      <c r="I62" s="201"/>
      <c r="J62" s="201"/>
      <c r="K62" s="201"/>
      <c r="L62" s="201"/>
      <c r="M62" s="201"/>
      <c r="N62" s="201"/>
      <c r="O62" s="201"/>
      <c r="P62" s="201"/>
      <c r="Q62" s="201"/>
      <c r="R62" s="201"/>
      <c r="S62" s="201"/>
    </row>
    <row r="63" spans="1:703" s="187" customFormat="1" ht="18" customHeight="1">
      <c r="B63" s="201"/>
      <c r="C63" s="201"/>
      <c r="D63" s="201"/>
      <c r="E63" s="201"/>
      <c r="F63" s="201"/>
      <c r="G63" s="201"/>
      <c r="H63" s="201"/>
      <c r="I63" s="201"/>
      <c r="J63" s="201"/>
      <c r="K63" s="201"/>
      <c r="L63" s="201"/>
      <c r="M63" s="201"/>
      <c r="N63" s="201"/>
      <c r="O63" s="201"/>
      <c r="P63" s="201"/>
      <c r="Q63" s="201"/>
      <c r="R63" s="201"/>
      <c r="S63" s="201"/>
    </row>
    <row r="64" spans="1:703" s="187" customFormat="1" ht="18" customHeight="1">
      <c r="B64" s="201"/>
      <c r="C64" s="201"/>
      <c r="D64" s="201"/>
      <c r="E64" s="201"/>
      <c r="F64" s="201"/>
      <c r="G64" s="201"/>
      <c r="H64" s="201"/>
      <c r="I64" s="201"/>
      <c r="J64" s="201"/>
      <c r="K64" s="201"/>
      <c r="L64" s="201"/>
      <c r="M64" s="201"/>
      <c r="N64" s="201"/>
      <c r="O64" s="201"/>
      <c r="P64" s="201"/>
      <c r="Q64" s="201"/>
      <c r="R64" s="201"/>
      <c r="S64" s="201"/>
    </row>
    <row r="65" spans="2:19" s="187" customFormat="1" ht="18" customHeight="1">
      <c r="B65" s="201"/>
      <c r="C65" s="201"/>
      <c r="D65" s="201"/>
      <c r="E65" s="201"/>
      <c r="F65" s="201"/>
      <c r="G65" s="201"/>
      <c r="H65" s="201"/>
      <c r="I65" s="201"/>
      <c r="J65" s="201"/>
      <c r="K65" s="201"/>
      <c r="L65" s="201"/>
      <c r="M65" s="201"/>
      <c r="N65" s="201"/>
      <c r="O65" s="201"/>
      <c r="P65" s="201"/>
      <c r="Q65" s="201"/>
      <c r="R65" s="201"/>
      <c r="S65" s="201"/>
    </row>
    <row r="66" spans="2:19" s="187" customFormat="1" ht="18" customHeight="1">
      <c r="B66" s="201"/>
      <c r="C66" s="201"/>
      <c r="D66" s="201"/>
      <c r="E66" s="201"/>
      <c r="F66" s="201"/>
      <c r="G66" s="201"/>
      <c r="H66" s="201"/>
      <c r="I66" s="201"/>
      <c r="J66" s="201"/>
      <c r="K66" s="201"/>
      <c r="L66" s="201"/>
      <c r="M66" s="201"/>
      <c r="N66" s="201"/>
      <c r="O66" s="201"/>
      <c r="P66" s="201"/>
      <c r="Q66" s="201"/>
      <c r="R66" s="201"/>
      <c r="S66" s="201"/>
    </row>
    <row r="67" spans="2:19" s="187" customFormat="1" ht="18" customHeight="1">
      <c r="B67" s="201"/>
      <c r="C67" s="201"/>
      <c r="D67" s="201"/>
      <c r="E67" s="201"/>
      <c r="F67" s="201"/>
      <c r="G67" s="201"/>
      <c r="H67" s="201"/>
      <c r="I67" s="201"/>
      <c r="J67" s="201"/>
      <c r="K67" s="201"/>
      <c r="L67" s="201"/>
      <c r="M67" s="201"/>
      <c r="N67" s="201"/>
      <c r="O67" s="201"/>
      <c r="P67" s="201"/>
      <c r="Q67" s="201"/>
      <c r="R67" s="201"/>
      <c r="S67" s="201"/>
    </row>
    <row r="68" spans="2:19" s="187" customFormat="1" ht="18" customHeight="1">
      <c r="B68" s="201"/>
      <c r="C68" s="201"/>
      <c r="D68" s="201"/>
      <c r="E68" s="201"/>
      <c r="F68" s="201"/>
      <c r="G68" s="201"/>
      <c r="H68" s="201"/>
      <c r="I68" s="201"/>
      <c r="J68" s="201"/>
      <c r="K68" s="201"/>
      <c r="L68" s="201"/>
      <c r="M68" s="201"/>
      <c r="N68" s="201"/>
      <c r="O68" s="201"/>
      <c r="P68" s="201"/>
      <c r="Q68" s="201"/>
      <c r="R68" s="201"/>
      <c r="S68" s="201"/>
    </row>
    <row r="69" spans="2:19" s="187" customFormat="1" ht="18" customHeight="1">
      <c r="B69" s="201"/>
      <c r="C69" s="201"/>
      <c r="D69" s="201"/>
      <c r="E69" s="201"/>
      <c r="F69" s="201"/>
      <c r="G69" s="201"/>
      <c r="H69" s="201"/>
      <c r="I69" s="201"/>
      <c r="J69" s="201"/>
      <c r="K69" s="201"/>
      <c r="L69" s="201"/>
      <c r="M69" s="201"/>
      <c r="N69" s="201"/>
      <c r="O69" s="201"/>
      <c r="P69" s="201"/>
      <c r="Q69" s="201"/>
      <c r="R69" s="201"/>
      <c r="S69" s="201"/>
    </row>
    <row r="70" spans="2:19" s="187" customFormat="1" ht="18" customHeight="1">
      <c r="B70" s="201"/>
      <c r="C70" s="201"/>
      <c r="D70" s="201"/>
      <c r="E70" s="201"/>
      <c r="F70" s="201"/>
      <c r="G70" s="201"/>
      <c r="H70" s="201"/>
      <c r="I70" s="201"/>
      <c r="J70" s="201"/>
      <c r="K70" s="201"/>
      <c r="L70" s="201"/>
      <c r="M70" s="201"/>
      <c r="N70" s="201"/>
      <c r="O70" s="201"/>
      <c r="P70" s="201"/>
      <c r="Q70" s="201"/>
      <c r="R70" s="201"/>
      <c r="S70" s="201"/>
    </row>
    <row r="71" spans="2:19" s="187" customFormat="1" ht="18" customHeight="1">
      <c r="B71" s="201"/>
      <c r="C71" s="201"/>
      <c r="D71" s="201"/>
      <c r="E71" s="201"/>
      <c r="F71" s="201"/>
      <c r="G71" s="201"/>
      <c r="H71" s="201"/>
      <c r="I71" s="201"/>
      <c r="J71" s="201"/>
      <c r="K71" s="201"/>
      <c r="L71" s="201"/>
      <c r="M71" s="201"/>
      <c r="N71" s="201"/>
      <c r="O71" s="201"/>
      <c r="P71" s="201"/>
      <c r="Q71" s="201"/>
      <c r="R71" s="201"/>
      <c r="S71" s="201"/>
    </row>
    <row r="72" spans="2:19" s="187" customFormat="1" ht="18" customHeight="1">
      <c r="B72" s="201"/>
      <c r="C72" s="201"/>
      <c r="D72" s="201"/>
      <c r="E72" s="201"/>
      <c r="F72" s="201"/>
      <c r="G72" s="201"/>
      <c r="H72" s="201"/>
      <c r="I72" s="201"/>
      <c r="J72" s="201"/>
      <c r="K72" s="201"/>
      <c r="L72" s="201"/>
      <c r="M72" s="201"/>
      <c r="N72" s="201"/>
      <c r="O72" s="201"/>
      <c r="P72" s="201"/>
      <c r="Q72" s="201"/>
      <c r="R72" s="201"/>
      <c r="S72" s="201"/>
    </row>
    <row r="73" spans="2:19" s="187" customFormat="1" ht="18" customHeight="1">
      <c r="B73" s="201"/>
      <c r="C73" s="201"/>
      <c r="D73" s="201"/>
      <c r="E73" s="201"/>
      <c r="F73" s="201"/>
      <c r="G73" s="201"/>
      <c r="H73" s="201"/>
      <c r="I73" s="201"/>
      <c r="J73" s="201"/>
      <c r="K73" s="201"/>
      <c r="L73" s="201"/>
      <c r="M73" s="201"/>
      <c r="N73" s="201"/>
      <c r="O73" s="201"/>
      <c r="P73" s="201"/>
      <c r="Q73" s="201"/>
      <c r="R73" s="201"/>
      <c r="S73" s="201"/>
    </row>
    <row r="74" spans="2:19" s="187" customFormat="1" ht="18" customHeight="1">
      <c r="B74" s="201"/>
      <c r="C74" s="201"/>
      <c r="D74" s="201"/>
      <c r="E74" s="201"/>
      <c r="F74" s="201"/>
      <c r="G74" s="201"/>
      <c r="H74" s="201"/>
      <c r="I74" s="201"/>
      <c r="J74" s="201"/>
      <c r="K74" s="201"/>
      <c r="L74" s="201"/>
      <c r="M74" s="201"/>
      <c r="N74" s="201"/>
      <c r="O74" s="201"/>
      <c r="P74" s="201"/>
      <c r="Q74" s="201"/>
      <c r="R74" s="201"/>
      <c r="S74" s="201"/>
    </row>
    <row r="75" spans="2:19" s="187" customFormat="1" ht="18" customHeight="1">
      <c r="B75" s="201"/>
      <c r="C75" s="201"/>
      <c r="D75" s="201"/>
      <c r="E75" s="201"/>
      <c r="F75" s="201"/>
      <c r="G75" s="201"/>
      <c r="H75" s="201"/>
      <c r="I75" s="201"/>
      <c r="J75" s="201"/>
      <c r="K75" s="201"/>
      <c r="L75" s="201"/>
      <c r="M75" s="201"/>
      <c r="N75" s="201"/>
      <c r="O75" s="201"/>
      <c r="P75" s="201"/>
      <c r="Q75" s="201"/>
      <c r="R75" s="201"/>
      <c r="S75" s="201"/>
    </row>
    <row r="76" spans="2:19" s="187" customFormat="1" ht="18" customHeight="1">
      <c r="B76" s="201"/>
      <c r="C76" s="201"/>
      <c r="D76" s="201"/>
      <c r="E76" s="201"/>
      <c r="F76" s="201"/>
      <c r="G76" s="201"/>
      <c r="H76" s="201"/>
      <c r="I76" s="201"/>
      <c r="J76" s="201"/>
      <c r="K76" s="201"/>
      <c r="L76" s="201"/>
      <c r="M76" s="201"/>
      <c r="N76" s="201"/>
      <c r="O76" s="201"/>
      <c r="P76" s="201"/>
      <c r="Q76" s="201"/>
      <c r="R76" s="201"/>
      <c r="S76" s="201"/>
    </row>
    <row r="77" spans="2:19" s="187" customFormat="1" ht="18" customHeight="1">
      <c r="B77" s="201"/>
      <c r="C77" s="201"/>
      <c r="D77" s="201"/>
      <c r="E77" s="201"/>
      <c r="F77" s="201"/>
      <c r="G77" s="201"/>
      <c r="H77" s="201"/>
      <c r="I77" s="201"/>
      <c r="J77" s="201"/>
      <c r="K77" s="201"/>
      <c r="L77" s="201"/>
      <c r="M77" s="201"/>
      <c r="N77" s="201"/>
      <c r="O77" s="201"/>
      <c r="P77" s="201"/>
      <c r="Q77" s="201"/>
      <c r="R77" s="201"/>
      <c r="S77" s="201"/>
    </row>
    <row r="78" spans="2:19" s="187" customFormat="1" ht="18" customHeight="1">
      <c r="B78" s="201"/>
      <c r="C78" s="201"/>
      <c r="D78" s="201"/>
      <c r="E78" s="201"/>
      <c r="F78" s="201"/>
      <c r="G78" s="201"/>
      <c r="H78" s="201"/>
      <c r="I78" s="201"/>
      <c r="J78" s="201"/>
      <c r="K78" s="201"/>
      <c r="L78" s="201"/>
      <c r="M78" s="201"/>
      <c r="N78" s="201"/>
      <c r="O78" s="201"/>
      <c r="P78" s="201"/>
      <c r="Q78" s="201"/>
      <c r="R78" s="201"/>
      <c r="S78" s="201"/>
    </row>
    <row r="79" spans="2:19" s="187" customFormat="1" ht="18" customHeight="1">
      <c r="B79" s="201"/>
      <c r="C79" s="201"/>
      <c r="D79" s="201"/>
      <c r="E79" s="201"/>
      <c r="F79" s="201"/>
      <c r="G79" s="201"/>
      <c r="H79" s="201"/>
      <c r="I79" s="201"/>
      <c r="J79" s="201"/>
      <c r="K79" s="201"/>
      <c r="L79" s="201"/>
      <c r="M79" s="201"/>
      <c r="N79" s="201"/>
      <c r="O79" s="201"/>
      <c r="P79" s="201"/>
      <c r="Q79" s="201"/>
      <c r="R79" s="201"/>
      <c r="S79" s="201"/>
    </row>
    <row r="80" spans="2:19" s="187" customFormat="1" ht="18" customHeight="1">
      <c r="B80" s="201"/>
      <c r="C80" s="201"/>
      <c r="D80" s="201"/>
      <c r="E80" s="201"/>
      <c r="F80" s="201"/>
      <c r="G80" s="201"/>
      <c r="H80" s="201"/>
      <c r="I80" s="201"/>
      <c r="J80" s="201"/>
      <c r="K80" s="201"/>
      <c r="L80" s="201"/>
      <c r="M80" s="201"/>
      <c r="N80" s="201"/>
      <c r="O80" s="201"/>
      <c r="P80" s="201"/>
      <c r="Q80" s="201"/>
      <c r="R80" s="201"/>
      <c r="S80" s="201"/>
    </row>
    <row r="81" spans="2:19" s="187" customFormat="1" ht="18" customHeight="1">
      <c r="B81" s="201"/>
      <c r="C81" s="201"/>
      <c r="D81" s="201"/>
      <c r="E81" s="201"/>
      <c r="F81" s="201"/>
      <c r="G81" s="201"/>
      <c r="H81" s="201"/>
      <c r="I81" s="201"/>
      <c r="J81" s="201"/>
      <c r="K81" s="201"/>
      <c r="L81" s="201"/>
      <c r="M81" s="201"/>
      <c r="N81" s="201"/>
      <c r="O81" s="201"/>
      <c r="P81" s="201"/>
      <c r="Q81" s="201"/>
      <c r="R81" s="201"/>
      <c r="S81" s="201"/>
    </row>
    <row r="82" spans="2:19" s="187" customFormat="1" ht="18" customHeight="1">
      <c r="B82" s="201"/>
      <c r="C82" s="201"/>
      <c r="D82" s="201"/>
      <c r="E82" s="201"/>
      <c r="F82" s="201"/>
      <c r="G82" s="201"/>
      <c r="H82" s="201"/>
      <c r="I82" s="201"/>
      <c r="J82" s="201"/>
      <c r="K82" s="201"/>
      <c r="L82" s="201"/>
      <c r="M82" s="201"/>
      <c r="N82" s="201"/>
      <c r="O82" s="201"/>
      <c r="P82" s="201"/>
      <c r="Q82" s="201"/>
      <c r="R82" s="201"/>
      <c r="S82" s="201"/>
    </row>
    <row r="83" spans="2:19" s="187" customFormat="1" ht="18" customHeight="1">
      <c r="B83" s="201"/>
      <c r="C83" s="201"/>
      <c r="D83" s="201"/>
      <c r="E83" s="201"/>
      <c r="F83" s="201"/>
      <c r="G83" s="201"/>
      <c r="H83" s="201"/>
      <c r="I83" s="201"/>
      <c r="J83" s="201"/>
      <c r="K83" s="201"/>
      <c r="L83" s="201"/>
      <c r="M83" s="201"/>
      <c r="N83" s="201"/>
      <c r="O83" s="201"/>
      <c r="P83" s="201"/>
      <c r="Q83" s="201"/>
      <c r="R83" s="201"/>
      <c r="S83" s="201"/>
    </row>
    <row r="84" spans="2:19" s="187" customFormat="1" ht="18" customHeight="1">
      <c r="B84" s="201"/>
      <c r="C84" s="201"/>
      <c r="D84" s="201"/>
      <c r="E84" s="201"/>
      <c r="F84" s="201"/>
      <c r="G84" s="201"/>
      <c r="H84" s="201"/>
      <c r="I84" s="201"/>
      <c r="J84" s="201"/>
      <c r="K84" s="201"/>
      <c r="L84" s="201"/>
      <c r="M84" s="201"/>
      <c r="N84" s="201"/>
      <c r="O84" s="201"/>
      <c r="P84" s="201"/>
      <c r="Q84" s="201"/>
      <c r="R84" s="201"/>
      <c r="S84" s="201"/>
    </row>
    <row r="85" spans="2:19" s="187" customFormat="1" ht="18" customHeight="1">
      <c r="B85" s="201"/>
      <c r="C85" s="201"/>
      <c r="D85" s="201"/>
      <c r="E85" s="201"/>
      <c r="F85" s="201"/>
      <c r="G85" s="201"/>
      <c r="H85" s="201"/>
      <c r="I85" s="201"/>
      <c r="J85" s="201"/>
      <c r="K85" s="201"/>
      <c r="L85" s="201"/>
      <c r="M85" s="201"/>
      <c r="N85" s="201"/>
      <c r="O85" s="201"/>
      <c r="P85" s="201"/>
      <c r="Q85" s="201"/>
      <c r="R85" s="201"/>
      <c r="S85" s="201"/>
    </row>
    <row r="86" spans="2:19" s="187" customFormat="1" ht="18" customHeight="1">
      <c r="B86" s="201"/>
      <c r="C86" s="201"/>
      <c r="D86" s="201"/>
      <c r="E86" s="201"/>
      <c r="F86" s="201"/>
      <c r="G86" s="201"/>
      <c r="H86" s="201"/>
      <c r="I86" s="201"/>
      <c r="J86" s="201"/>
      <c r="K86" s="201"/>
      <c r="L86" s="201"/>
      <c r="M86" s="201"/>
      <c r="N86" s="201"/>
      <c r="O86" s="201"/>
      <c r="P86" s="201"/>
      <c r="Q86" s="201"/>
      <c r="R86" s="201"/>
      <c r="S86" s="201"/>
    </row>
    <row r="87" spans="2:19" s="187" customFormat="1" ht="18" customHeight="1">
      <c r="B87" s="201"/>
      <c r="C87" s="201"/>
      <c r="D87" s="201"/>
      <c r="E87" s="201"/>
      <c r="F87" s="201"/>
      <c r="G87" s="201"/>
      <c r="H87" s="201"/>
      <c r="I87" s="201"/>
      <c r="J87" s="201"/>
      <c r="K87" s="201"/>
      <c r="L87" s="201"/>
      <c r="M87" s="201"/>
      <c r="N87" s="201"/>
      <c r="O87" s="201"/>
      <c r="P87" s="201"/>
      <c r="Q87" s="201"/>
      <c r="R87" s="201"/>
      <c r="S87" s="201"/>
    </row>
    <row r="88" spans="2:19" s="187" customFormat="1" ht="18" customHeight="1">
      <c r="B88" s="201"/>
      <c r="C88" s="201"/>
      <c r="D88" s="201"/>
      <c r="E88" s="201"/>
      <c r="F88" s="201"/>
      <c r="G88" s="201"/>
      <c r="H88" s="201"/>
      <c r="I88" s="201"/>
      <c r="J88" s="201"/>
      <c r="K88" s="201"/>
      <c r="L88" s="201"/>
      <c r="M88" s="201"/>
      <c r="N88" s="201"/>
      <c r="O88" s="201"/>
      <c r="P88" s="201"/>
      <c r="Q88" s="201"/>
      <c r="R88" s="201"/>
      <c r="S88" s="201"/>
    </row>
    <row r="89" spans="2:19" s="187" customFormat="1" ht="18" customHeight="1">
      <c r="B89" s="201"/>
      <c r="C89" s="201"/>
      <c r="D89" s="201"/>
      <c r="E89" s="201"/>
      <c r="F89" s="201"/>
      <c r="G89" s="201"/>
      <c r="H89" s="201"/>
      <c r="I89" s="201"/>
      <c r="J89" s="201"/>
      <c r="K89" s="201"/>
      <c r="L89" s="201"/>
      <c r="M89" s="201"/>
      <c r="N89" s="201"/>
      <c r="O89" s="201"/>
      <c r="P89" s="201"/>
      <c r="Q89" s="201"/>
      <c r="R89" s="201"/>
      <c r="S89" s="201"/>
    </row>
    <row r="90" spans="2:19" s="187" customFormat="1" ht="18" customHeight="1">
      <c r="B90" s="201"/>
      <c r="C90" s="201"/>
      <c r="D90" s="201"/>
      <c r="E90" s="201"/>
      <c r="F90" s="201"/>
      <c r="G90" s="201"/>
      <c r="H90" s="201"/>
      <c r="I90" s="201"/>
      <c r="J90" s="201"/>
      <c r="K90" s="201"/>
      <c r="L90" s="201"/>
      <c r="M90" s="201"/>
      <c r="N90" s="201"/>
      <c r="O90" s="201"/>
      <c r="P90" s="201"/>
      <c r="Q90" s="201"/>
      <c r="R90" s="201"/>
      <c r="S90" s="201"/>
    </row>
    <row r="91" spans="2:19" s="187" customFormat="1" ht="18" customHeight="1">
      <c r="B91" s="201"/>
      <c r="C91" s="201"/>
      <c r="D91" s="201"/>
      <c r="E91" s="201"/>
      <c r="F91" s="201"/>
      <c r="G91" s="201"/>
      <c r="H91" s="201"/>
      <c r="I91" s="201"/>
      <c r="J91" s="201"/>
      <c r="K91" s="201"/>
      <c r="L91" s="201"/>
      <c r="M91" s="201"/>
      <c r="N91" s="201"/>
      <c r="O91" s="201"/>
      <c r="P91" s="201"/>
      <c r="Q91" s="201"/>
      <c r="R91" s="201"/>
      <c r="S91" s="201"/>
    </row>
    <row r="92" spans="2:19" s="187" customFormat="1" ht="18" customHeight="1">
      <c r="B92" s="201"/>
      <c r="C92" s="201"/>
      <c r="D92" s="201"/>
      <c r="E92" s="201"/>
      <c r="F92" s="201"/>
      <c r="G92" s="201"/>
      <c r="H92" s="201"/>
      <c r="I92" s="201"/>
      <c r="J92" s="201"/>
      <c r="K92" s="201"/>
      <c r="L92" s="201"/>
      <c r="M92" s="201"/>
      <c r="N92" s="201"/>
      <c r="O92" s="201"/>
      <c r="P92" s="201"/>
      <c r="Q92" s="201"/>
      <c r="R92" s="201"/>
      <c r="S92" s="201"/>
    </row>
    <row r="93" spans="2:19" s="187" customFormat="1" ht="18" customHeight="1">
      <c r="B93" s="201"/>
      <c r="C93" s="201"/>
      <c r="D93" s="201"/>
      <c r="E93" s="201"/>
      <c r="F93" s="201"/>
      <c r="G93" s="201"/>
      <c r="H93" s="201"/>
      <c r="I93" s="201"/>
      <c r="J93" s="201"/>
      <c r="K93" s="201"/>
      <c r="L93" s="201"/>
      <c r="M93" s="201"/>
      <c r="N93" s="201"/>
      <c r="O93" s="201"/>
      <c r="P93" s="201"/>
      <c r="Q93" s="201"/>
      <c r="R93" s="201"/>
      <c r="S93" s="201"/>
    </row>
    <row r="94" spans="2:19" s="187" customFormat="1" ht="18" customHeight="1">
      <c r="B94" s="201"/>
      <c r="C94" s="201"/>
      <c r="D94" s="201"/>
      <c r="E94" s="201"/>
      <c r="F94" s="201"/>
      <c r="G94" s="201"/>
      <c r="H94" s="201"/>
      <c r="I94" s="201"/>
      <c r="J94" s="201"/>
      <c r="K94" s="201"/>
      <c r="L94" s="201"/>
      <c r="M94" s="201"/>
      <c r="N94" s="201"/>
      <c r="O94" s="201"/>
      <c r="P94" s="201"/>
      <c r="Q94" s="201"/>
      <c r="R94" s="201"/>
      <c r="S94" s="201"/>
    </row>
    <row r="95" spans="2:19" s="187" customFormat="1" ht="18" customHeight="1">
      <c r="B95" s="201"/>
      <c r="C95" s="201"/>
      <c r="D95" s="201"/>
      <c r="E95" s="201"/>
      <c r="F95" s="201"/>
      <c r="G95" s="201"/>
      <c r="H95" s="201"/>
      <c r="I95" s="201"/>
      <c r="J95" s="201"/>
      <c r="K95" s="201"/>
      <c r="L95" s="201"/>
      <c r="M95" s="201"/>
      <c r="N95" s="201"/>
      <c r="O95" s="201"/>
      <c r="P95" s="201"/>
      <c r="Q95" s="201"/>
      <c r="R95" s="201"/>
      <c r="S95" s="201"/>
    </row>
    <row r="96" spans="2:19" s="187" customFormat="1" ht="18" customHeight="1">
      <c r="B96" s="201"/>
      <c r="C96" s="201"/>
      <c r="D96" s="201"/>
      <c r="E96" s="201"/>
      <c r="F96" s="201"/>
      <c r="G96" s="201"/>
      <c r="H96" s="201"/>
      <c r="I96" s="201"/>
      <c r="J96" s="201"/>
      <c r="K96" s="201"/>
      <c r="L96" s="201"/>
      <c r="M96" s="201"/>
      <c r="N96" s="201"/>
      <c r="O96" s="201"/>
      <c r="P96" s="201"/>
      <c r="Q96" s="201"/>
      <c r="R96" s="201"/>
      <c r="S96" s="201"/>
    </row>
    <row r="97" spans="2:19" s="187" customFormat="1" ht="18" customHeight="1">
      <c r="B97" s="201"/>
      <c r="C97" s="201"/>
      <c r="D97" s="201"/>
      <c r="E97" s="201"/>
      <c r="F97" s="201"/>
      <c r="G97" s="201"/>
      <c r="H97" s="201"/>
      <c r="I97" s="201"/>
      <c r="J97" s="201"/>
      <c r="K97" s="201"/>
      <c r="L97" s="201"/>
      <c r="M97" s="201"/>
      <c r="N97" s="201"/>
      <c r="O97" s="201"/>
      <c r="P97" s="201"/>
      <c r="Q97" s="201"/>
      <c r="R97" s="201"/>
      <c r="S97" s="201"/>
    </row>
    <row r="98" spans="2:19" s="187" customFormat="1" ht="18" customHeight="1">
      <c r="B98" s="201"/>
      <c r="C98" s="201"/>
      <c r="D98" s="201"/>
      <c r="E98" s="201"/>
      <c r="F98" s="201"/>
      <c r="G98" s="201"/>
      <c r="H98" s="201"/>
      <c r="I98" s="201"/>
      <c r="J98" s="201"/>
      <c r="K98" s="201"/>
      <c r="L98" s="201"/>
      <c r="M98" s="201"/>
      <c r="N98" s="201"/>
      <c r="O98" s="201"/>
      <c r="P98" s="201"/>
      <c r="Q98" s="201"/>
      <c r="R98" s="201"/>
      <c r="S98" s="201"/>
    </row>
    <row r="99" spans="2:19" s="187" customFormat="1" ht="18" customHeight="1">
      <c r="B99" s="201"/>
      <c r="C99" s="201"/>
      <c r="D99" s="201"/>
      <c r="E99" s="201"/>
      <c r="F99" s="201"/>
      <c r="G99" s="201"/>
      <c r="H99" s="201"/>
      <c r="I99" s="201"/>
      <c r="J99" s="201"/>
      <c r="K99" s="201"/>
      <c r="L99" s="201"/>
      <c r="M99" s="201"/>
      <c r="N99" s="201"/>
      <c r="O99" s="201"/>
      <c r="P99" s="201"/>
      <c r="Q99" s="201"/>
      <c r="R99" s="201"/>
      <c r="S99" s="201"/>
    </row>
    <row r="100" spans="2:19" s="187" customFormat="1" ht="18" customHeight="1">
      <c r="B100" s="201"/>
      <c r="C100" s="201"/>
      <c r="D100" s="201"/>
      <c r="E100" s="201"/>
      <c r="F100" s="201"/>
      <c r="G100" s="201"/>
      <c r="H100" s="201"/>
      <c r="I100" s="201"/>
      <c r="J100" s="201"/>
      <c r="K100" s="201"/>
      <c r="L100" s="201"/>
      <c r="M100" s="201"/>
      <c r="N100" s="201"/>
      <c r="O100" s="201"/>
      <c r="P100" s="201"/>
      <c r="Q100" s="201"/>
      <c r="R100" s="201"/>
      <c r="S100" s="201"/>
    </row>
    <row r="101" spans="2:19" s="187" customFormat="1" ht="18" customHeight="1">
      <c r="B101" s="201"/>
      <c r="C101" s="201"/>
      <c r="D101" s="201"/>
      <c r="E101" s="201"/>
      <c r="F101" s="201"/>
      <c r="G101" s="201"/>
      <c r="H101" s="201"/>
      <c r="I101" s="201"/>
      <c r="J101" s="201"/>
      <c r="K101" s="201"/>
      <c r="L101" s="201"/>
      <c r="M101" s="201"/>
      <c r="N101" s="201"/>
      <c r="O101" s="201"/>
      <c r="P101" s="201"/>
      <c r="Q101" s="201"/>
      <c r="R101" s="201"/>
      <c r="S101" s="201"/>
    </row>
    <row r="102" spans="2:19" s="187" customFormat="1" ht="18" customHeight="1">
      <c r="B102" s="201"/>
      <c r="C102" s="201"/>
      <c r="D102" s="201"/>
      <c r="E102" s="201"/>
      <c r="F102" s="201"/>
      <c r="G102" s="201"/>
      <c r="H102" s="201"/>
      <c r="I102" s="201"/>
      <c r="J102" s="201"/>
      <c r="K102" s="201"/>
      <c r="L102" s="201"/>
      <c r="M102" s="201"/>
      <c r="N102" s="201"/>
      <c r="O102" s="201"/>
      <c r="P102" s="201"/>
      <c r="Q102" s="201"/>
      <c r="R102" s="201"/>
      <c r="S102" s="201"/>
    </row>
    <row r="103" spans="2:19" s="187" customFormat="1" ht="18" customHeight="1">
      <c r="B103" s="201"/>
      <c r="C103" s="201"/>
      <c r="D103" s="201"/>
      <c r="E103" s="201"/>
      <c r="F103" s="201"/>
      <c r="G103" s="201"/>
      <c r="H103" s="201"/>
      <c r="I103" s="201"/>
      <c r="J103" s="201"/>
      <c r="K103" s="201"/>
      <c r="L103" s="201"/>
      <c r="M103" s="201"/>
      <c r="N103" s="201"/>
      <c r="O103" s="201"/>
      <c r="P103" s="201"/>
      <c r="Q103" s="201"/>
      <c r="R103" s="201"/>
      <c r="S103" s="201"/>
    </row>
    <row r="104" spans="2:19" s="187" customFormat="1" ht="18" customHeight="1">
      <c r="B104" s="201"/>
      <c r="C104" s="201"/>
      <c r="D104" s="201"/>
      <c r="E104" s="201"/>
      <c r="F104" s="201"/>
      <c r="G104" s="201"/>
      <c r="H104" s="201"/>
      <c r="I104" s="201"/>
      <c r="J104" s="201"/>
      <c r="K104" s="201"/>
      <c r="L104" s="201"/>
      <c r="M104" s="201"/>
      <c r="N104" s="201"/>
      <c r="O104" s="201"/>
      <c r="P104" s="201"/>
      <c r="Q104" s="201"/>
      <c r="R104" s="201"/>
      <c r="S104" s="201"/>
    </row>
    <row r="105" spans="2:19" s="187" customFormat="1" ht="18" customHeight="1">
      <c r="B105" s="201"/>
      <c r="C105" s="201"/>
      <c r="D105" s="201"/>
      <c r="E105" s="201"/>
      <c r="F105" s="201"/>
      <c r="G105" s="201"/>
      <c r="H105" s="201"/>
      <c r="I105" s="201"/>
      <c r="J105" s="201"/>
      <c r="K105" s="201"/>
      <c r="L105" s="201"/>
      <c r="M105" s="201"/>
      <c r="N105" s="201"/>
      <c r="O105" s="201"/>
      <c r="P105" s="201"/>
      <c r="Q105" s="201"/>
      <c r="R105" s="201"/>
      <c r="S105" s="201"/>
    </row>
    <row r="106" spans="2:19" s="187" customFormat="1" ht="18" customHeight="1">
      <c r="B106" s="201"/>
      <c r="C106" s="201"/>
      <c r="D106" s="201"/>
      <c r="E106" s="201"/>
      <c r="F106" s="201"/>
      <c r="G106" s="201"/>
      <c r="H106" s="201"/>
      <c r="I106" s="201"/>
      <c r="J106" s="201"/>
      <c r="K106" s="201"/>
      <c r="L106" s="201"/>
      <c r="M106" s="201"/>
      <c r="N106" s="201"/>
      <c r="O106" s="201"/>
      <c r="P106" s="201"/>
      <c r="Q106" s="201"/>
      <c r="R106" s="201"/>
      <c r="S106" s="201"/>
    </row>
    <row r="107" spans="2:19" s="187" customFormat="1" ht="18" customHeight="1">
      <c r="B107" s="201"/>
      <c r="C107" s="201"/>
      <c r="D107" s="201"/>
      <c r="E107" s="201"/>
      <c r="F107" s="201"/>
      <c r="G107" s="201"/>
      <c r="H107" s="201"/>
      <c r="I107" s="201"/>
      <c r="J107" s="201"/>
      <c r="K107" s="201"/>
      <c r="L107" s="201"/>
      <c r="M107" s="201"/>
      <c r="N107" s="201"/>
      <c r="O107" s="201"/>
      <c r="P107" s="201"/>
      <c r="Q107" s="201"/>
      <c r="R107" s="201"/>
      <c r="S107" s="201"/>
    </row>
    <row r="108" spans="2:19" s="187" customFormat="1" ht="18" customHeight="1">
      <c r="B108" s="201"/>
      <c r="C108" s="201"/>
      <c r="D108" s="201"/>
      <c r="E108" s="201"/>
      <c r="F108" s="201"/>
      <c r="G108" s="201"/>
      <c r="H108" s="201"/>
      <c r="I108" s="201"/>
      <c r="J108" s="201"/>
      <c r="K108" s="201"/>
      <c r="L108" s="201"/>
      <c r="M108" s="201"/>
      <c r="N108" s="201"/>
      <c r="O108" s="201"/>
      <c r="P108" s="201"/>
      <c r="Q108" s="201"/>
      <c r="R108" s="201"/>
      <c r="S108" s="201"/>
    </row>
    <row r="109" spans="2:19" s="187" customFormat="1" ht="18" customHeight="1">
      <c r="B109" s="201"/>
      <c r="C109" s="201"/>
      <c r="D109" s="201"/>
      <c r="E109" s="201"/>
      <c r="F109" s="201"/>
      <c r="G109" s="201"/>
      <c r="H109" s="201"/>
      <c r="I109" s="201"/>
      <c r="J109" s="201"/>
      <c r="K109" s="201"/>
      <c r="L109" s="201"/>
      <c r="M109" s="201"/>
      <c r="N109" s="201"/>
      <c r="O109" s="201"/>
      <c r="P109" s="201"/>
      <c r="Q109" s="201"/>
      <c r="R109" s="201"/>
      <c r="S109" s="201"/>
    </row>
    <row r="110" spans="2:19" s="187" customFormat="1" ht="18" customHeight="1">
      <c r="B110" s="201"/>
      <c r="C110" s="201"/>
      <c r="D110" s="201"/>
      <c r="E110" s="201"/>
      <c r="F110" s="201"/>
      <c r="G110" s="201"/>
      <c r="H110" s="201"/>
      <c r="I110" s="201"/>
      <c r="J110" s="201"/>
      <c r="K110" s="201"/>
      <c r="L110" s="201"/>
      <c r="M110" s="201"/>
      <c r="N110" s="201"/>
      <c r="O110" s="201"/>
      <c r="P110" s="201"/>
      <c r="Q110" s="201"/>
      <c r="R110" s="201"/>
      <c r="S110" s="201"/>
    </row>
    <row r="111" spans="2:19" s="187" customFormat="1" ht="18" customHeight="1">
      <c r="B111" s="201"/>
      <c r="C111" s="201"/>
      <c r="D111" s="201"/>
      <c r="E111" s="201"/>
      <c r="F111" s="201"/>
      <c r="G111" s="201"/>
      <c r="H111" s="201"/>
      <c r="I111" s="201"/>
      <c r="J111" s="201"/>
      <c r="K111" s="201"/>
      <c r="L111" s="201"/>
      <c r="M111" s="201"/>
      <c r="N111" s="201"/>
      <c r="O111" s="201"/>
      <c r="P111" s="201"/>
      <c r="Q111" s="201"/>
      <c r="R111" s="201"/>
      <c r="S111" s="201"/>
    </row>
    <row r="112" spans="2:19" s="187" customFormat="1" ht="18" customHeight="1">
      <c r="B112" s="201"/>
      <c r="C112" s="201"/>
      <c r="D112" s="201"/>
      <c r="E112" s="201"/>
      <c r="F112" s="201"/>
      <c r="G112" s="201"/>
      <c r="H112" s="201"/>
      <c r="I112" s="201"/>
      <c r="J112" s="201"/>
      <c r="K112" s="201"/>
      <c r="L112" s="201"/>
      <c r="M112" s="201"/>
      <c r="N112" s="201"/>
      <c r="O112" s="201"/>
      <c r="P112" s="201"/>
      <c r="Q112" s="201"/>
      <c r="R112" s="201"/>
      <c r="S112" s="201"/>
    </row>
    <row r="113" spans="2:19" s="187" customFormat="1" ht="18" customHeight="1">
      <c r="B113" s="201"/>
      <c r="C113" s="201"/>
      <c r="D113" s="201"/>
      <c r="E113" s="201"/>
      <c r="F113" s="201"/>
      <c r="G113" s="201"/>
      <c r="H113" s="201"/>
      <c r="I113" s="201"/>
      <c r="J113" s="201"/>
      <c r="K113" s="201"/>
      <c r="L113" s="201"/>
      <c r="M113" s="201"/>
      <c r="N113" s="201"/>
      <c r="O113" s="201"/>
      <c r="P113" s="201"/>
      <c r="Q113" s="201"/>
      <c r="R113" s="201"/>
      <c r="S113" s="201"/>
    </row>
    <row r="114" spans="2:19" s="187" customFormat="1" ht="18" customHeight="1">
      <c r="B114" s="201"/>
      <c r="C114" s="201"/>
      <c r="D114" s="201"/>
      <c r="E114" s="201"/>
      <c r="F114" s="201"/>
      <c r="G114" s="201"/>
      <c r="H114" s="201"/>
      <c r="I114" s="201"/>
      <c r="J114" s="201"/>
      <c r="K114" s="201"/>
      <c r="L114" s="201"/>
      <c r="M114" s="201"/>
      <c r="N114" s="201"/>
      <c r="O114" s="201"/>
      <c r="P114" s="201"/>
      <c r="Q114" s="201"/>
      <c r="R114" s="201"/>
      <c r="S114" s="201"/>
    </row>
    <row r="115" spans="2:19" s="187" customFormat="1" ht="18" customHeight="1">
      <c r="B115" s="201"/>
      <c r="C115" s="201"/>
      <c r="D115" s="201"/>
      <c r="E115" s="201"/>
      <c r="F115" s="201"/>
      <c r="G115" s="201"/>
      <c r="H115" s="201"/>
      <c r="I115" s="201"/>
      <c r="J115" s="201"/>
      <c r="K115" s="201"/>
      <c r="L115" s="201"/>
      <c r="M115" s="201"/>
      <c r="N115" s="201"/>
      <c r="O115" s="201"/>
      <c r="P115" s="201"/>
      <c r="Q115" s="201"/>
      <c r="R115" s="201"/>
      <c r="S115" s="201"/>
    </row>
    <row r="116" spans="2:19" s="187" customFormat="1" ht="18" customHeight="1">
      <c r="B116" s="201"/>
      <c r="C116" s="201"/>
      <c r="D116" s="201"/>
      <c r="E116" s="201"/>
      <c r="F116" s="201"/>
      <c r="G116" s="201"/>
      <c r="H116" s="201"/>
      <c r="I116" s="201"/>
      <c r="J116" s="201"/>
      <c r="K116" s="201"/>
      <c r="L116" s="201"/>
      <c r="M116" s="201"/>
      <c r="N116" s="201"/>
      <c r="O116" s="201"/>
      <c r="P116" s="201"/>
      <c r="Q116" s="201"/>
      <c r="R116" s="201"/>
      <c r="S116" s="201"/>
    </row>
    <row r="117" spans="2:19" s="187" customFormat="1" ht="18" customHeight="1">
      <c r="B117" s="201"/>
      <c r="C117" s="201"/>
      <c r="D117" s="201"/>
      <c r="E117" s="201"/>
      <c r="F117" s="201"/>
      <c r="G117" s="201"/>
      <c r="H117" s="201"/>
      <c r="I117" s="201"/>
      <c r="J117" s="201"/>
      <c r="K117" s="201"/>
      <c r="L117" s="201"/>
      <c r="M117" s="201"/>
      <c r="N117" s="201"/>
      <c r="O117" s="201"/>
      <c r="P117" s="201"/>
      <c r="Q117" s="201"/>
      <c r="R117" s="201"/>
      <c r="S117" s="201"/>
    </row>
    <row r="118" spans="2:19" s="187" customFormat="1" ht="18" customHeight="1">
      <c r="B118" s="201"/>
      <c r="C118" s="201"/>
      <c r="D118" s="201"/>
      <c r="E118" s="201"/>
      <c r="F118" s="201"/>
      <c r="G118" s="201"/>
      <c r="H118" s="201"/>
      <c r="I118" s="201"/>
      <c r="J118" s="201"/>
      <c r="K118" s="201"/>
      <c r="L118" s="201"/>
      <c r="M118" s="201"/>
      <c r="N118" s="201"/>
      <c r="O118" s="201"/>
      <c r="P118" s="201"/>
      <c r="Q118" s="201"/>
      <c r="R118" s="201"/>
      <c r="S118" s="201"/>
    </row>
    <row r="119" spans="2:19" s="187" customFormat="1" ht="18" customHeight="1">
      <c r="B119" s="201"/>
      <c r="C119" s="201"/>
      <c r="D119" s="201"/>
      <c r="E119" s="201"/>
      <c r="F119" s="201"/>
      <c r="G119" s="201"/>
      <c r="H119" s="201"/>
      <c r="I119" s="201"/>
      <c r="J119" s="201"/>
      <c r="K119" s="201"/>
      <c r="L119" s="201"/>
      <c r="M119" s="201"/>
      <c r="N119" s="201"/>
      <c r="O119" s="201"/>
      <c r="P119" s="201"/>
      <c r="Q119" s="201"/>
      <c r="R119" s="201"/>
      <c r="S119" s="201"/>
    </row>
    <row r="120" spans="2:19" s="187" customFormat="1" ht="18" customHeight="1">
      <c r="B120" s="201"/>
      <c r="C120" s="201"/>
      <c r="D120" s="201"/>
      <c r="E120" s="201"/>
      <c r="F120" s="201"/>
      <c r="G120" s="201"/>
      <c r="H120" s="201"/>
      <c r="I120" s="201"/>
      <c r="J120" s="201"/>
      <c r="K120" s="201"/>
      <c r="L120" s="201"/>
      <c r="M120" s="201"/>
      <c r="N120" s="201"/>
      <c r="O120" s="201"/>
      <c r="P120" s="201"/>
      <c r="Q120" s="201"/>
      <c r="R120" s="201"/>
      <c r="S120" s="201"/>
    </row>
    <row r="121" spans="2:19" s="187" customFormat="1" ht="18" customHeight="1">
      <c r="B121" s="201"/>
      <c r="C121" s="201"/>
      <c r="D121" s="201"/>
      <c r="E121" s="201"/>
      <c r="F121" s="201"/>
      <c r="G121" s="201"/>
      <c r="H121" s="201"/>
      <c r="I121" s="201"/>
      <c r="J121" s="201"/>
      <c r="K121" s="201"/>
      <c r="L121" s="201"/>
      <c r="M121" s="201"/>
      <c r="N121" s="201"/>
      <c r="O121" s="201"/>
      <c r="P121" s="201"/>
      <c r="Q121" s="201"/>
      <c r="R121" s="201"/>
      <c r="S121" s="201"/>
    </row>
    <row r="122" spans="2:19" s="187" customFormat="1" ht="18" customHeight="1">
      <c r="B122" s="201"/>
      <c r="C122" s="201"/>
      <c r="D122" s="201"/>
      <c r="E122" s="201"/>
      <c r="F122" s="201"/>
      <c r="G122" s="201"/>
      <c r="H122" s="201"/>
      <c r="I122" s="201"/>
      <c r="J122" s="201"/>
      <c r="K122" s="201"/>
      <c r="L122" s="201"/>
      <c r="M122" s="201"/>
      <c r="N122" s="201"/>
      <c r="O122" s="201"/>
      <c r="P122" s="201"/>
      <c r="Q122" s="201"/>
      <c r="R122" s="201"/>
      <c r="S122" s="201"/>
    </row>
    <row r="123" spans="2:19" s="187" customFormat="1" ht="18" customHeight="1">
      <c r="B123" s="201"/>
      <c r="C123" s="201"/>
      <c r="D123" s="201"/>
      <c r="E123" s="201"/>
      <c r="F123" s="201"/>
      <c r="G123" s="201"/>
      <c r="H123" s="201"/>
      <c r="I123" s="201"/>
      <c r="J123" s="201"/>
      <c r="K123" s="201"/>
      <c r="L123" s="201"/>
      <c r="M123" s="201"/>
      <c r="N123" s="201"/>
      <c r="O123" s="201"/>
      <c r="P123" s="201"/>
      <c r="Q123" s="201"/>
      <c r="R123" s="201"/>
      <c r="S123" s="201"/>
    </row>
    <row r="124" spans="2:19" s="187" customFormat="1" ht="18" customHeight="1">
      <c r="B124" s="201"/>
      <c r="C124" s="201"/>
      <c r="D124" s="201"/>
      <c r="E124" s="201"/>
      <c r="F124" s="201"/>
      <c r="G124" s="201"/>
      <c r="H124" s="201"/>
      <c r="I124" s="201"/>
      <c r="J124" s="201"/>
      <c r="K124" s="201"/>
      <c r="L124" s="201"/>
      <c r="M124" s="201"/>
      <c r="N124" s="201"/>
      <c r="O124" s="201"/>
      <c r="P124" s="201"/>
      <c r="Q124" s="201"/>
      <c r="R124" s="201"/>
      <c r="S124" s="201"/>
    </row>
    <row r="125" spans="2:19" s="187" customFormat="1" ht="18" customHeight="1">
      <c r="B125" s="201"/>
      <c r="C125" s="201"/>
      <c r="D125" s="201"/>
      <c r="E125" s="201"/>
      <c r="F125" s="201"/>
      <c r="G125" s="201"/>
      <c r="H125" s="201"/>
      <c r="I125" s="201"/>
      <c r="J125" s="201"/>
      <c r="K125" s="201"/>
      <c r="L125" s="201"/>
      <c r="M125" s="201"/>
      <c r="N125" s="201"/>
      <c r="O125" s="201"/>
      <c r="P125" s="201"/>
      <c r="Q125" s="201"/>
      <c r="R125" s="201"/>
      <c r="S125" s="201"/>
    </row>
    <row r="126" spans="2:19" s="187" customFormat="1" ht="18" customHeight="1">
      <c r="B126" s="201"/>
      <c r="C126" s="201"/>
      <c r="D126" s="201"/>
      <c r="E126" s="201"/>
      <c r="F126" s="201"/>
      <c r="G126" s="201"/>
      <c r="H126" s="201"/>
      <c r="I126" s="201"/>
      <c r="J126" s="201"/>
      <c r="K126" s="201"/>
      <c r="L126" s="201"/>
      <c r="M126" s="201"/>
      <c r="N126" s="201"/>
      <c r="O126" s="201"/>
      <c r="P126" s="201"/>
      <c r="Q126" s="201"/>
      <c r="R126" s="201"/>
      <c r="S126" s="201"/>
    </row>
    <row r="127" spans="2:19" s="187" customFormat="1" ht="18" customHeight="1">
      <c r="B127" s="201"/>
      <c r="C127" s="201"/>
      <c r="D127" s="201"/>
      <c r="E127" s="201"/>
      <c r="F127" s="201"/>
      <c r="G127" s="201"/>
      <c r="H127" s="201"/>
      <c r="I127" s="201"/>
      <c r="J127" s="201"/>
      <c r="K127" s="201"/>
      <c r="L127" s="201"/>
      <c r="M127" s="201"/>
      <c r="N127" s="201"/>
      <c r="O127" s="201"/>
      <c r="P127" s="201"/>
      <c r="Q127" s="201"/>
      <c r="R127" s="201"/>
      <c r="S127" s="201"/>
    </row>
    <row r="128" spans="2:19" s="187" customFormat="1" ht="18" customHeight="1">
      <c r="B128" s="201"/>
      <c r="C128" s="201"/>
      <c r="D128" s="201"/>
      <c r="E128" s="201"/>
      <c r="F128" s="201"/>
      <c r="G128" s="201"/>
      <c r="H128" s="201"/>
      <c r="I128" s="201"/>
      <c r="J128" s="201"/>
      <c r="K128" s="201"/>
      <c r="L128" s="201"/>
      <c r="M128" s="201"/>
      <c r="N128" s="201"/>
      <c r="O128" s="201"/>
      <c r="P128" s="201"/>
      <c r="Q128" s="201"/>
      <c r="R128" s="201"/>
      <c r="S128" s="201"/>
    </row>
    <row r="129" spans="2:19" s="187" customFormat="1" ht="18" customHeight="1">
      <c r="B129" s="201"/>
      <c r="C129" s="201"/>
      <c r="D129" s="201"/>
      <c r="E129" s="201"/>
      <c r="F129" s="201"/>
      <c r="G129" s="201"/>
      <c r="H129" s="201"/>
      <c r="I129" s="201"/>
      <c r="J129" s="201"/>
      <c r="K129" s="201"/>
      <c r="L129" s="201"/>
      <c r="M129" s="201"/>
      <c r="N129" s="201"/>
      <c r="O129" s="201"/>
      <c r="P129" s="201"/>
      <c r="Q129" s="201"/>
      <c r="R129" s="201"/>
      <c r="S129" s="201"/>
    </row>
    <row r="130" spans="2:19" s="187" customFormat="1" ht="18" customHeight="1">
      <c r="B130" s="201"/>
      <c r="C130" s="201"/>
      <c r="D130" s="201"/>
      <c r="E130" s="201"/>
      <c r="F130" s="201"/>
      <c r="G130" s="201"/>
      <c r="H130" s="201"/>
      <c r="I130" s="201"/>
      <c r="J130" s="201"/>
      <c r="K130" s="201"/>
      <c r="L130" s="201"/>
      <c r="M130" s="201"/>
      <c r="N130" s="201"/>
      <c r="O130" s="201"/>
      <c r="P130" s="201"/>
      <c r="Q130" s="201"/>
      <c r="R130" s="201"/>
      <c r="S130" s="201"/>
    </row>
    <row r="131" spans="2:19" s="187" customFormat="1" ht="18" customHeight="1">
      <c r="B131" s="201"/>
      <c r="C131" s="201"/>
      <c r="D131" s="201"/>
      <c r="E131" s="201"/>
      <c r="F131" s="201"/>
      <c r="G131" s="201"/>
      <c r="H131" s="201"/>
      <c r="I131" s="201"/>
      <c r="J131" s="201"/>
      <c r="K131" s="201"/>
      <c r="L131" s="201"/>
      <c r="M131" s="201"/>
      <c r="N131" s="201"/>
      <c r="O131" s="201"/>
      <c r="P131" s="201"/>
      <c r="Q131" s="201"/>
      <c r="R131" s="201"/>
      <c r="S131" s="201"/>
    </row>
    <row r="132" spans="2:19" s="187" customFormat="1" ht="18" customHeight="1">
      <c r="B132" s="201"/>
      <c r="C132" s="201"/>
      <c r="D132" s="201"/>
      <c r="E132" s="201"/>
      <c r="F132" s="201"/>
      <c r="G132" s="201"/>
      <c r="H132" s="201"/>
      <c r="I132" s="201"/>
      <c r="J132" s="201"/>
      <c r="K132" s="201"/>
      <c r="L132" s="201"/>
      <c r="M132" s="201"/>
      <c r="N132" s="201"/>
      <c r="O132" s="201"/>
      <c r="P132" s="201"/>
      <c r="Q132" s="201"/>
      <c r="R132" s="201"/>
      <c r="S132" s="201"/>
    </row>
    <row r="133" spans="2:19" s="187" customFormat="1" ht="18" customHeight="1">
      <c r="B133" s="201"/>
      <c r="C133" s="201"/>
      <c r="D133" s="201"/>
      <c r="E133" s="201"/>
      <c r="F133" s="201"/>
      <c r="G133" s="201"/>
      <c r="H133" s="201"/>
      <c r="I133" s="201"/>
      <c r="J133" s="201"/>
      <c r="K133" s="201"/>
      <c r="L133" s="201"/>
      <c r="M133" s="201"/>
      <c r="N133" s="201"/>
      <c r="O133" s="201"/>
      <c r="P133" s="201"/>
      <c r="Q133" s="201"/>
      <c r="R133" s="201"/>
      <c r="S133" s="201"/>
    </row>
    <row r="134" spans="2:19" s="187" customFormat="1" ht="18" customHeight="1">
      <c r="B134" s="201"/>
      <c r="C134" s="201"/>
      <c r="D134" s="201"/>
      <c r="E134" s="201"/>
      <c r="F134" s="201"/>
      <c r="G134" s="201"/>
      <c r="H134" s="201"/>
      <c r="I134" s="201"/>
      <c r="J134" s="201"/>
      <c r="K134" s="201"/>
      <c r="L134" s="201"/>
      <c r="M134" s="201"/>
      <c r="N134" s="201"/>
      <c r="O134" s="201"/>
      <c r="P134" s="201"/>
      <c r="Q134" s="201"/>
      <c r="R134" s="201"/>
      <c r="S134" s="201"/>
    </row>
    <row r="135" spans="2:19" s="187" customFormat="1" ht="18" customHeight="1">
      <c r="B135" s="201"/>
      <c r="C135" s="201"/>
      <c r="D135" s="201"/>
      <c r="E135" s="201"/>
      <c r="F135" s="201"/>
      <c r="G135" s="201"/>
      <c r="H135" s="201"/>
      <c r="I135" s="201"/>
      <c r="J135" s="201"/>
      <c r="K135" s="201"/>
      <c r="L135" s="201"/>
      <c r="M135" s="201"/>
      <c r="N135" s="201"/>
      <c r="O135" s="201"/>
      <c r="P135" s="201"/>
      <c r="Q135" s="201"/>
      <c r="R135" s="201"/>
      <c r="S135" s="201"/>
    </row>
    <row r="136" spans="2:19" s="187" customFormat="1" ht="18" customHeight="1">
      <c r="B136" s="201"/>
      <c r="C136" s="201"/>
      <c r="D136" s="201"/>
      <c r="E136" s="201"/>
      <c r="F136" s="201"/>
      <c r="G136" s="201"/>
      <c r="H136" s="201"/>
      <c r="I136" s="201"/>
      <c r="J136" s="201"/>
      <c r="K136" s="201"/>
      <c r="L136" s="201"/>
      <c r="M136" s="201"/>
      <c r="N136" s="201"/>
      <c r="O136" s="201"/>
      <c r="P136" s="201"/>
      <c r="Q136" s="201"/>
      <c r="R136" s="201"/>
      <c r="S136" s="201"/>
    </row>
    <row r="137" spans="2:19" s="187" customFormat="1" ht="18" customHeight="1">
      <c r="B137" s="201"/>
      <c r="C137" s="201"/>
      <c r="D137" s="201"/>
      <c r="E137" s="201"/>
      <c r="F137" s="201"/>
      <c r="G137" s="201"/>
      <c r="H137" s="201"/>
      <c r="I137" s="201"/>
      <c r="J137" s="201"/>
      <c r="K137" s="201"/>
      <c r="L137" s="201"/>
      <c r="M137" s="201"/>
      <c r="N137" s="201"/>
      <c r="O137" s="201"/>
      <c r="P137" s="201"/>
      <c r="Q137" s="201"/>
      <c r="R137" s="201"/>
      <c r="S137" s="201"/>
    </row>
    <row r="138" spans="2:19" s="187" customFormat="1" ht="18" customHeight="1">
      <c r="B138" s="201"/>
      <c r="C138" s="201"/>
      <c r="D138" s="201"/>
      <c r="E138" s="201"/>
      <c r="F138" s="201"/>
      <c r="G138" s="201"/>
      <c r="H138" s="201"/>
      <c r="I138" s="201"/>
      <c r="J138" s="201"/>
      <c r="K138" s="201"/>
      <c r="L138" s="201"/>
      <c r="M138" s="201"/>
      <c r="N138" s="201"/>
      <c r="O138" s="201"/>
      <c r="P138" s="201"/>
      <c r="Q138" s="201"/>
      <c r="R138" s="201"/>
      <c r="S138" s="201"/>
    </row>
    <row r="139" spans="2:19" s="187" customFormat="1" ht="18" customHeight="1">
      <c r="B139" s="201"/>
      <c r="C139" s="201"/>
      <c r="D139" s="201"/>
      <c r="E139" s="201"/>
      <c r="F139" s="201"/>
      <c r="G139" s="201"/>
      <c r="H139" s="201"/>
      <c r="I139" s="201"/>
      <c r="J139" s="201"/>
      <c r="K139" s="201"/>
      <c r="L139" s="201"/>
      <c r="M139" s="201"/>
      <c r="N139" s="201"/>
      <c r="O139" s="201"/>
      <c r="P139" s="201"/>
      <c r="Q139" s="201"/>
      <c r="R139" s="201"/>
      <c r="S139" s="201"/>
    </row>
    <row r="140" spans="2:19" s="187" customFormat="1" ht="18" customHeight="1">
      <c r="B140" s="201"/>
      <c r="C140" s="201"/>
      <c r="D140" s="201"/>
      <c r="E140" s="201"/>
      <c r="F140" s="201"/>
      <c r="G140" s="201"/>
      <c r="H140" s="201"/>
      <c r="I140" s="201"/>
      <c r="J140" s="201"/>
      <c r="K140" s="201"/>
      <c r="L140" s="201"/>
      <c r="M140" s="201"/>
      <c r="N140" s="201"/>
      <c r="O140" s="201"/>
      <c r="P140" s="201"/>
      <c r="Q140" s="201"/>
      <c r="R140" s="201"/>
      <c r="S140" s="201"/>
    </row>
    <row r="141" spans="2:19" s="187" customFormat="1" ht="18" customHeight="1">
      <c r="B141" s="201"/>
      <c r="C141" s="201"/>
      <c r="D141" s="201"/>
      <c r="E141" s="201"/>
      <c r="F141" s="201"/>
      <c r="G141" s="201"/>
      <c r="H141" s="201"/>
      <c r="I141" s="201"/>
      <c r="J141" s="201"/>
      <c r="K141" s="201"/>
      <c r="L141" s="201"/>
      <c r="M141" s="201"/>
      <c r="N141" s="201"/>
      <c r="O141" s="201"/>
      <c r="P141" s="201"/>
      <c r="Q141" s="201"/>
      <c r="R141" s="201"/>
      <c r="S141" s="201"/>
    </row>
    <row r="142" spans="2:19" s="187" customFormat="1" ht="18" customHeight="1">
      <c r="B142" s="201"/>
      <c r="C142" s="201"/>
      <c r="D142" s="201"/>
      <c r="E142" s="201"/>
      <c r="F142" s="201"/>
      <c r="G142" s="201"/>
      <c r="H142" s="201"/>
      <c r="I142" s="201"/>
      <c r="J142" s="201"/>
      <c r="K142" s="201"/>
      <c r="L142" s="201"/>
      <c r="M142" s="201"/>
      <c r="N142" s="201"/>
      <c r="O142" s="201"/>
      <c r="P142" s="201"/>
      <c r="Q142" s="201"/>
      <c r="R142" s="201"/>
      <c r="S142" s="201"/>
    </row>
    <row r="143" spans="2:19" s="187" customFormat="1" ht="18" customHeight="1">
      <c r="B143" s="201"/>
      <c r="C143" s="201"/>
      <c r="D143" s="201"/>
      <c r="E143" s="201"/>
      <c r="F143" s="201"/>
      <c r="G143" s="201"/>
      <c r="H143" s="201"/>
      <c r="I143" s="201"/>
      <c r="J143" s="201"/>
      <c r="K143" s="201"/>
      <c r="L143" s="201"/>
      <c r="M143" s="201"/>
      <c r="N143" s="201"/>
      <c r="O143" s="201"/>
      <c r="P143" s="201"/>
      <c r="Q143" s="201"/>
      <c r="R143" s="201"/>
      <c r="S143" s="201"/>
    </row>
    <row r="144" spans="2:19" s="187" customFormat="1" ht="18" customHeight="1">
      <c r="B144" s="201"/>
      <c r="C144" s="201"/>
      <c r="D144" s="201"/>
      <c r="E144" s="201"/>
      <c r="F144" s="201"/>
      <c r="G144" s="201"/>
      <c r="H144" s="201"/>
      <c r="I144" s="201"/>
      <c r="J144" s="201"/>
      <c r="K144" s="201"/>
      <c r="L144" s="201"/>
      <c r="M144" s="201"/>
      <c r="N144" s="201"/>
      <c r="O144" s="201"/>
      <c r="P144" s="201"/>
      <c r="Q144" s="201"/>
      <c r="R144" s="201"/>
      <c r="S144" s="201"/>
    </row>
    <row r="145" spans="2:19" s="187" customFormat="1" ht="18" customHeight="1">
      <c r="B145" s="201"/>
      <c r="C145" s="201"/>
      <c r="D145" s="201"/>
      <c r="E145" s="201"/>
      <c r="F145" s="201"/>
      <c r="G145" s="201"/>
      <c r="H145" s="201"/>
      <c r="I145" s="201"/>
      <c r="J145" s="201"/>
      <c r="K145" s="201"/>
      <c r="L145" s="201"/>
      <c r="M145" s="201"/>
      <c r="N145" s="201"/>
      <c r="O145" s="201"/>
      <c r="P145" s="201"/>
      <c r="Q145" s="201"/>
      <c r="R145" s="201"/>
      <c r="S145" s="201"/>
    </row>
    <row r="146" spans="2:19" s="187" customFormat="1" ht="18" customHeight="1">
      <c r="B146" s="201"/>
      <c r="C146" s="201"/>
      <c r="D146" s="201"/>
      <c r="E146" s="201"/>
      <c r="F146" s="201"/>
      <c r="G146" s="201"/>
      <c r="H146" s="201"/>
      <c r="I146" s="201"/>
      <c r="J146" s="201"/>
      <c r="K146" s="201"/>
      <c r="L146" s="201"/>
      <c r="M146" s="201"/>
      <c r="N146" s="201"/>
      <c r="O146" s="201"/>
      <c r="P146" s="201"/>
      <c r="Q146" s="201"/>
      <c r="R146" s="201"/>
      <c r="S146" s="201"/>
    </row>
    <row r="147" spans="2:19" s="187" customFormat="1" ht="18" customHeight="1">
      <c r="B147" s="201"/>
      <c r="C147" s="201"/>
      <c r="D147" s="201"/>
      <c r="E147" s="201"/>
      <c r="F147" s="201"/>
      <c r="G147" s="201"/>
      <c r="H147" s="201"/>
      <c r="I147" s="201"/>
      <c r="J147" s="201"/>
      <c r="K147" s="201"/>
      <c r="L147" s="201"/>
      <c r="M147" s="201"/>
      <c r="N147" s="201"/>
      <c r="O147" s="201"/>
      <c r="P147" s="201"/>
      <c r="Q147" s="201"/>
      <c r="R147" s="201"/>
      <c r="S147" s="201"/>
    </row>
    <row r="148" spans="2:19" s="187" customFormat="1" ht="18" customHeight="1">
      <c r="B148" s="201"/>
      <c r="C148" s="201"/>
      <c r="D148" s="201"/>
      <c r="E148" s="201"/>
      <c r="F148" s="201"/>
      <c r="G148" s="201"/>
      <c r="H148" s="201"/>
      <c r="I148" s="201"/>
      <c r="J148" s="201"/>
      <c r="K148" s="201"/>
      <c r="L148" s="201"/>
      <c r="M148" s="201"/>
      <c r="N148" s="201"/>
      <c r="O148" s="201"/>
      <c r="P148" s="201"/>
      <c r="Q148" s="201"/>
      <c r="R148" s="201"/>
      <c r="S148" s="201"/>
    </row>
    <row r="149" spans="2:19" s="187" customFormat="1" ht="18" customHeight="1">
      <c r="B149" s="201"/>
      <c r="C149" s="201"/>
      <c r="D149" s="201"/>
      <c r="E149" s="201"/>
      <c r="F149" s="201"/>
      <c r="G149" s="201"/>
      <c r="H149" s="201"/>
      <c r="I149" s="201"/>
      <c r="J149" s="201"/>
      <c r="K149" s="201"/>
      <c r="L149" s="201"/>
      <c r="M149" s="201"/>
      <c r="N149" s="201"/>
      <c r="O149" s="201"/>
      <c r="P149" s="201"/>
      <c r="Q149" s="201"/>
      <c r="R149" s="201"/>
      <c r="S149" s="201"/>
    </row>
    <row r="150" spans="2:19" s="187" customFormat="1" ht="18" customHeight="1">
      <c r="B150" s="201"/>
      <c r="C150" s="201"/>
      <c r="D150" s="201"/>
      <c r="E150" s="201"/>
      <c r="F150" s="201"/>
      <c r="G150" s="201"/>
      <c r="H150" s="201"/>
      <c r="I150" s="201"/>
      <c r="J150" s="201"/>
      <c r="K150" s="201"/>
      <c r="L150" s="201"/>
      <c r="M150" s="201"/>
      <c r="N150" s="201"/>
      <c r="O150" s="201"/>
      <c r="P150" s="201"/>
      <c r="Q150" s="201"/>
      <c r="R150" s="201"/>
      <c r="S150" s="201"/>
    </row>
    <row r="151" spans="2:19" s="187" customFormat="1" ht="18" customHeight="1">
      <c r="B151" s="201"/>
      <c r="C151" s="201"/>
      <c r="D151" s="201"/>
      <c r="E151" s="201"/>
      <c r="F151" s="201"/>
      <c r="G151" s="201"/>
      <c r="H151" s="201"/>
      <c r="I151" s="201"/>
      <c r="J151" s="201"/>
      <c r="K151" s="201"/>
      <c r="L151" s="201"/>
      <c r="M151" s="201"/>
      <c r="N151" s="201"/>
      <c r="O151" s="201"/>
      <c r="P151" s="201"/>
      <c r="Q151" s="201"/>
      <c r="R151" s="201"/>
      <c r="S151" s="201"/>
    </row>
    <row r="152" spans="2:19" s="187" customFormat="1" ht="18" customHeight="1">
      <c r="B152" s="201"/>
      <c r="C152" s="201"/>
      <c r="D152" s="201"/>
      <c r="E152" s="201"/>
      <c r="F152" s="201"/>
      <c r="G152" s="201"/>
      <c r="H152" s="201"/>
      <c r="I152" s="201"/>
      <c r="J152" s="201"/>
      <c r="K152" s="201"/>
      <c r="L152" s="201"/>
      <c r="M152" s="201"/>
      <c r="N152" s="201"/>
      <c r="O152" s="201"/>
      <c r="P152" s="201"/>
      <c r="Q152" s="201"/>
      <c r="R152" s="201"/>
      <c r="S152" s="201"/>
    </row>
    <row r="153" spans="2:19" s="187" customFormat="1" ht="18" customHeight="1">
      <c r="B153" s="201"/>
      <c r="C153" s="201"/>
      <c r="D153" s="201"/>
      <c r="E153" s="201"/>
      <c r="F153" s="201"/>
      <c r="G153" s="201"/>
      <c r="H153" s="201"/>
      <c r="I153" s="201"/>
      <c r="J153" s="201"/>
      <c r="K153" s="201"/>
      <c r="L153" s="201"/>
      <c r="M153" s="201"/>
      <c r="N153" s="201"/>
      <c r="O153" s="201"/>
      <c r="P153" s="201"/>
      <c r="Q153" s="201"/>
      <c r="R153" s="201"/>
      <c r="S153" s="201"/>
    </row>
    <row r="154" spans="2:19" s="187" customFormat="1" ht="18" customHeight="1">
      <c r="B154" s="201"/>
      <c r="C154" s="201"/>
      <c r="D154" s="201"/>
      <c r="E154" s="201"/>
      <c r="F154" s="201"/>
      <c r="G154" s="201"/>
      <c r="H154" s="201"/>
      <c r="I154" s="201"/>
      <c r="J154" s="201"/>
      <c r="K154" s="201"/>
      <c r="L154" s="201"/>
      <c r="M154" s="201"/>
      <c r="N154" s="201"/>
      <c r="O154" s="201"/>
      <c r="P154" s="201"/>
      <c r="Q154" s="201"/>
      <c r="R154" s="201"/>
      <c r="S154" s="201"/>
    </row>
    <row r="155" spans="2:19" s="187" customFormat="1" ht="18" customHeight="1">
      <c r="B155" s="201"/>
      <c r="C155" s="201"/>
      <c r="D155" s="201"/>
      <c r="E155" s="201"/>
      <c r="F155" s="201"/>
      <c r="G155" s="201"/>
      <c r="H155" s="201"/>
      <c r="I155" s="201"/>
      <c r="J155" s="201"/>
      <c r="K155" s="201"/>
      <c r="L155" s="201"/>
      <c r="M155" s="201"/>
      <c r="N155" s="201"/>
      <c r="O155" s="201"/>
      <c r="P155" s="201"/>
      <c r="Q155" s="201"/>
      <c r="R155" s="201"/>
      <c r="S155" s="201"/>
    </row>
    <row r="156" spans="2:19" s="187" customFormat="1" ht="18" customHeight="1">
      <c r="B156" s="201"/>
      <c r="C156" s="201"/>
      <c r="D156" s="201"/>
      <c r="E156" s="201"/>
      <c r="F156" s="201"/>
      <c r="G156" s="201"/>
      <c r="H156" s="201"/>
      <c r="I156" s="201"/>
      <c r="J156" s="201"/>
      <c r="K156" s="201"/>
      <c r="L156" s="201"/>
      <c r="M156" s="201"/>
      <c r="N156" s="201"/>
      <c r="O156" s="201"/>
      <c r="P156" s="201"/>
      <c r="Q156" s="201"/>
      <c r="R156" s="201"/>
      <c r="S156" s="201"/>
    </row>
    <row r="157" spans="2:19" s="187" customFormat="1" ht="18" customHeight="1">
      <c r="B157" s="201"/>
      <c r="C157" s="201"/>
      <c r="D157" s="201"/>
      <c r="E157" s="201"/>
      <c r="F157" s="201"/>
      <c r="G157" s="201"/>
      <c r="H157" s="201"/>
      <c r="I157" s="201"/>
      <c r="J157" s="201"/>
      <c r="K157" s="201"/>
      <c r="L157" s="201"/>
      <c r="M157" s="201"/>
      <c r="N157" s="201"/>
      <c r="O157" s="201"/>
      <c r="P157" s="201"/>
      <c r="Q157" s="201"/>
      <c r="R157" s="201"/>
      <c r="S157" s="201"/>
    </row>
    <row r="158" spans="2:19" s="187" customFormat="1" ht="18" customHeight="1">
      <c r="B158" s="201"/>
      <c r="C158" s="201"/>
      <c r="D158" s="201"/>
      <c r="E158" s="201"/>
      <c r="F158" s="201"/>
      <c r="G158" s="201"/>
      <c r="H158" s="201"/>
      <c r="I158" s="201"/>
      <c r="J158" s="201"/>
      <c r="K158" s="201"/>
      <c r="L158" s="201"/>
      <c r="M158" s="201"/>
      <c r="N158" s="201"/>
      <c r="O158" s="201"/>
      <c r="P158" s="201"/>
      <c r="Q158" s="201"/>
      <c r="R158" s="201"/>
      <c r="S158" s="201"/>
    </row>
    <row r="159" spans="2:19" s="187" customFormat="1" ht="18" customHeight="1">
      <c r="B159" s="201"/>
      <c r="C159" s="201"/>
      <c r="D159" s="201"/>
      <c r="E159" s="201"/>
      <c r="F159" s="201"/>
      <c r="G159" s="201"/>
      <c r="H159" s="201"/>
      <c r="I159" s="201"/>
      <c r="J159" s="201"/>
      <c r="K159" s="201"/>
      <c r="L159" s="201"/>
      <c r="M159" s="201"/>
      <c r="N159" s="201"/>
      <c r="O159" s="201"/>
      <c r="P159" s="201"/>
      <c r="Q159" s="201"/>
      <c r="R159" s="201"/>
      <c r="S159" s="201"/>
    </row>
    <row r="160" spans="2:19" s="187" customFormat="1" ht="18" customHeight="1">
      <c r="B160" s="201"/>
      <c r="C160" s="201"/>
      <c r="D160" s="201"/>
      <c r="E160" s="201"/>
      <c r="F160" s="201"/>
      <c r="G160" s="201"/>
      <c r="H160" s="201"/>
      <c r="I160" s="201"/>
      <c r="J160" s="201"/>
      <c r="K160" s="201"/>
      <c r="L160" s="201"/>
      <c r="M160" s="201"/>
      <c r="N160" s="201"/>
      <c r="O160" s="201"/>
      <c r="P160" s="201"/>
      <c r="Q160" s="201"/>
      <c r="R160" s="201"/>
      <c r="S160" s="201"/>
    </row>
    <row r="161" spans="2:19" s="187" customFormat="1" ht="18" customHeight="1">
      <c r="B161" s="201"/>
      <c r="C161" s="201"/>
      <c r="D161" s="201"/>
      <c r="E161" s="201"/>
      <c r="F161" s="201"/>
      <c r="G161" s="201"/>
      <c r="H161" s="201"/>
      <c r="I161" s="201"/>
      <c r="J161" s="201"/>
      <c r="K161" s="201"/>
      <c r="L161" s="201"/>
      <c r="M161" s="201"/>
      <c r="N161" s="201"/>
      <c r="O161" s="201"/>
      <c r="P161" s="201"/>
      <c r="Q161" s="201"/>
      <c r="R161" s="201"/>
      <c r="S161" s="201"/>
    </row>
    <row r="162" spans="2:19" s="187" customFormat="1" ht="18" customHeight="1">
      <c r="B162" s="201"/>
      <c r="C162" s="201"/>
      <c r="D162" s="201"/>
      <c r="E162" s="201"/>
      <c r="F162" s="201"/>
      <c r="G162" s="201"/>
      <c r="H162" s="201"/>
      <c r="I162" s="201"/>
      <c r="J162" s="201"/>
      <c r="K162" s="201"/>
      <c r="L162" s="201"/>
      <c r="M162" s="201"/>
      <c r="N162" s="201"/>
      <c r="O162" s="201"/>
      <c r="P162" s="201"/>
      <c r="Q162" s="201"/>
      <c r="R162" s="201"/>
      <c r="S162" s="201"/>
    </row>
    <row r="163" spans="2:19" s="187" customFormat="1" ht="18" customHeight="1">
      <c r="B163" s="201"/>
      <c r="C163" s="201"/>
      <c r="D163" s="201"/>
      <c r="E163" s="201"/>
      <c r="F163" s="201"/>
      <c r="G163" s="201"/>
      <c r="H163" s="201"/>
      <c r="I163" s="201"/>
      <c r="J163" s="201"/>
      <c r="K163" s="201"/>
      <c r="L163" s="201"/>
      <c r="M163" s="201"/>
      <c r="N163" s="201"/>
      <c r="O163" s="201"/>
      <c r="P163" s="201"/>
      <c r="Q163" s="201"/>
      <c r="R163" s="201"/>
      <c r="S163" s="201"/>
    </row>
    <row r="164" spans="2:19" s="187" customFormat="1" ht="18" customHeight="1">
      <c r="B164" s="201"/>
      <c r="C164" s="201"/>
      <c r="D164" s="201"/>
      <c r="E164" s="201"/>
      <c r="F164" s="201"/>
      <c r="G164" s="201"/>
      <c r="H164" s="201"/>
      <c r="I164" s="201"/>
      <c r="J164" s="201"/>
      <c r="K164" s="201"/>
      <c r="L164" s="201"/>
      <c r="M164" s="201"/>
      <c r="N164" s="201"/>
      <c r="O164" s="201"/>
      <c r="P164" s="201"/>
      <c r="Q164" s="201"/>
      <c r="R164" s="201"/>
      <c r="S164" s="201"/>
    </row>
    <row r="165" spans="2:19" s="187" customFormat="1" ht="18" customHeight="1">
      <c r="B165" s="201"/>
      <c r="C165" s="201"/>
      <c r="D165" s="201"/>
      <c r="E165" s="201"/>
      <c r="F165" s="201"/>
      <c r="G165" s="201"/>
      <c r="H165" s="201"/>
      <c r="I165" s="201"/>
      <c r="J165" s="201"/>
      <c r="K165" s="201"/>
      <c r="L165" s="201"/>
      <c r="M165" s="201"/>
      <c r="N165" s="201"/>
      <c r="O165" s="201"/>
      <c r="P165" s="201"/>
      <c r="Q165" s="201"/>
      <c r="R165" s="201"/>
      <c r="S165" s="201"/>
    </row>
    <row r="166" spans="2:19" s="187" customFormat="1" ht="18" customHeight="1">
      <c r="B166" s="201"/>
      <c r="C166" s="201"/>
      <c r="D166" s="201"/>
      <c r="E166" s="201"/>
      <c r="F166" s="201"/>
      <c r="G166" s="201"/>
      <c r="H166" s="201"/>
      <c r="I166" s="201"/>
      <c r="J166" s="201"/>
      <c r="K166" s="201"/>
      <c r="L166" s="201"/>
      <c r="M166" s="201"/>
      <c r="N166" s="201"/>
      <c r="O166" s="201"/>
      <c r="P166" s="201"/>
      <c r="Q166" s="201"/>
      <c r="R166" s="201"/>
      <c r="S166" s="201"/>
    </row>
    <row r="167" spans="2:19" s="187" customFormat="1" ht="18" customHeight="1">
      <c r="B167" s="201"/>
      <c r="C167" s="201"/>
      <c r="D167" s="201"/>
      <c r="E167" s="201"/>
      <c r="F167" s="201"/>
      <c r="G167" s="201"/>
      <c r="H167" s="201"/>
      <c r="I167" s="201"/>
      <c r="J167" s="201"/>
      <c r="K167" s="201"/>
      <c r="L167" s="201"/>
      <c r="M167" s="201"/>
      <c r="N167" s="201"/>
      <c r="O167" s="201"/>
      <c r="P167" s="201"/>
      <c r="Q167" s="201"/>
      <c r="R167" s="201"/>
      <c r="S167" s="201"/>
    </row>
    <row r="168" spans="2:19" s="187" customFormat="1" ht="18" customHeight="1">
      <c r="B168" s="201"/>
      <c r="C168" s="201"/>
      <c r="D168" s="201"/>
      <c r="E168" s="201"/>
      <c r="F168" s="201"/>
      <c r="G168" s="201"/>
      <c r="H168" s="201"/>
      <c r="I168" s="201"/>
      <c r="J168" s="201"/>
      <c r="K168" s="201"/>
      <c r="L168" s="201"/>
      <c r="M168" s="201"/>
      <c r="N168" s="201"/>
      <c r="O168" s="201"/>
      <c r="P168" s="201"/>
      <c r="Q168" s="201"/>
      <c r="R168" s="201"/>
      <c r="S168" s="201"/>
    </row>
    <row r="169" spans="2:19" s="187" customFormat="1" ht="18" customHeight="1">
      <c r="B169" s="201"/>
      <c r="C169" s="201"/>
      <c r="D169" s="201"/>
      <c r="E169" s="201"/>
      <c r="F169" s="201"/>
      <c r="G169" s="201"/>
      <c r="H169" s="201"/>
      <c r="I169" s="201"/>
      <c r="J169" s="201"/>
      <c r="K169" s="201"/>
      <c r="L169" s="201"/>
      <c r="M169" s="201"/>
      <c r="N169" s="201"/>
      <c r="O169" s="201"/>
      <c r="P169" s="201"/>
      <c r="Q169" s="201"/>
      <c r="R169" s="201"/>
      <c r="S169" s="201"/>
    </row>
    <row r="170" spans="2:19" s="187" customFormat="1" ht="18" customHeight="1">
      <c r="B170" s="201"/>
      <c r="C170" s="201"/>
      <c r="D170" s="201"/>
      <c r="E170" s="201"/>
      <c r="F170" s="201"/>
      <c r="G170" s="201"/>
      <c r="H170" s="201"/>
      <c r="I170" s="201"/>
      <c r="J170" s="201"/>
      <c r="K170" s="201"/>
      <c r="L170" s="201"/>
      <c r="M170" s="201"/>
      <c r="N170" s="201"/>
      <c r="O170" s="201"/>
      <c r="P170" s="201"/>
      <c r="Q170" s="201"/>
      <c r="R170" s="201"/>
      <c r="S170" s="201"/>
    </row>
    <row r="171" spans="2:19" s="187" customFormat="1" ht="18" customHeight="1">
      <c r="B171" s="201"/>
      <c r="C171" s="201"/>
      <c r="D171" s="201"/>
      <c r="E171" s="201"/>
      <c r="F171" s="201"/>
      <c r="G171" s="201"/>
      <c r="H171" s="201"/>
      <c r="I171" s="201"/>
      <c r="J171" s="201"/>
      <c r="K171" s="201"/>
      <c r="L171" s="201"/>
      <c r="M171" s="201"/>
      <c r="N171" s="201"/>
      <c r="O171" s="201"/>
      <c r="P171" s="201"/>
      <c r="Q171" s="201"/>
      <c r="R171" s="201"/>
      <c r="S171" s="201"/>
    </row>
    <row r="172" spans="2:19" s="187" customFormat="1" ht="18" customHeight="1">
      <c r="B172" s="201"/>
      <c r="C172" s="201"/>
      <c r="D172" s="201"/>
      <c r="E172" s="201"/>
      <c r="F172" s="201"/>
      <c r="G172" s="201"/>
      <c r="H172" s="201"/>
      <c r="I172" s="201"/>
      <c r="J172" s="201"/>
      <c r="K172" s="201"/>
      <c r="L172" s="201"/>
      <c r="M172" s="201"/>
      <c r="N172" s="201"/>
      <c r="O172" s="201"/>
      <c r="P172" s="201"/>
      <c r="Q172" s="201"/>
      <c r="R172" s="201"/>
      <c r="S172" s="201"/>
    </row>
    <row r="173" spans="2:19" s="187" customFormat="1" ht="18" customHeight="1">
      <c r="B173" s="201"/>
      <c r="C173" s="201"/>
      <c r="D173" s="201"/>
      <c r="E173" s="201"/>
      <c r="F173" s="201"/>
      <c r="G173" s="201"/>
      <c r="H173" s="201"/>
      <c r="I173" s="201"/>
      <c r="J173" s="201"/>
      <c r="K173" s="201"/>
      <c r="L173" s="201"/>
      <c r="M173" s="201"/>
      <c r="N173" s="201"/>
      <c r="O173" s="201"/>
      <c r="P173" s="201"/>
      <c r="Q173" s="201"/>
      <c r="R173" s="201"/>
      <c r="S173" s="201"/>
    </row>
    <row r="174" spans="2:19" s="187" customFormat="1" ht="18" customHeight="1">
      <c r="B174" s="201"/>
      <c r="C174" s="201"/>
      <c r="D174" s="201"/>
      <c r="E174" s="201"/>
      <c r="F174" s="201"/>
      <c r="G174" s="201"/>
      <c r="H174" s="201"/>
      <c r="I174" s="201"/>
      <c r="J174" s="201"/>
      <c r="K174" s="201"/>
      <c r="L174" s="201"/>
      <c r="M174" s="201"/>
      <c r="N174" s="201"/>
      <c r="O174" s="201"/>
      <c r="P174" s="201"/>
      <c r="Q174" s="201"/>
      <c r="R174" s="201"/>
      <c r="S174" s="201"/>
    </row>
    <row r="175" spans="2:19" s="187" customFormat="1" ht="18" customHeight="1">
      <c r="B175" s="201"/>
      <c r="C175" s="201"/>
      <c r="D175" s="201"/>
      <c r="E175" s="201"/>
      <c r="F175" s="201"/>
      <c r="G175" s="201"/>
      <c r="H175" s="201"/>
      <c r="I175" s="201"/>
      <c r="J175" s="201"/>
      <c r="K175" s="201"/>
      <c r="L175" s="201"/>
      <c r="M175" s="201"/>
      <c r="N175" s="201"/>
      <c r="O175" s="201"/>
      <c r="P175" s="201"/>
      <c r="Q175" s="201"/>
      <c r="R175" s="201"/>
      <c r="S175" s="201"/>
    </row>
    <row r="176" spans="2:19" s="187" customFormat="1" ht="18" customHeight="1">
      <c r="B176" s="201"/>
      <c r="C176" s="201"/>
      <c r="D176" s="201"/>
      <c r="E176" s="201"/>
      <c r="F176" s="201"/>
      <c r="G176" s="201"/>
      <c r="H176" s="201"/>
      <c r="I176" s="201"/>
      <c r="J176" s="201"/>
      <c r="K176" s="201"/>
      <c r="L176" s="201"/>
      <c r="M176" s="201"/>
      <c r="N176" s="201"/>
      <c r="O176" s="201"/>
      <c r="P176" s="201"/>
      <c r="Q176" s="201"/>
      <c r="R176" s="201"/>
      <c r="S176" s="201"/>
    </row>
    <row r="177" spans="2:19" s="187" customFormat="1" ht="18" customHeight="1">
      <c r="B177" s="201"/>
      <c r="C177" s="201"/>
      <c r="D177" s="201"/>
      <c r="E177" s="201"/>
      <c r="F177" s="201"/>
      <c r="G177" s="201"/>
      <c r="H177" s="201"/>
      <c r="I177" s="201"/>
      <c r="J177" s="201"/>
      <c r="K177" s="201"/>
      <c r="L177" s="201"/>
      <c r="M177" s="201"/>
      <c r="N177" s="201"/>
      <c r="O177" s="201"/>
      <c r="P177" s="201"/>
      <c r="Q177" s="201"/>
      <c r="R177" s="201"/>
      <c r="S177" s="201"/>
    </row>
    <row r="178" spans="2:19" s="187" customFormat="1" ht="18" customHeight="1">
      <c r="B178" s="201"/>
      <c r="C178" s="201"/>
      <c r="D178" s="201"/>
      <c r="E178" s="201"/>
      <c r="F178" s="201"/>
      <c r="G178" s="201"/>
      <c r="H178" s="201"/>
      <c r="I178" s="201"/>
      <c r="J178" s="201"/>
      <c r="K178" s="201"/>
      <c r="L178" s="201"/>
      <c r="M178" s="201"/>
      <c r="N178" s="201"/>
      <c r="O178" s="201"/>
      <c r="P178" s="201"/>
      <c r="Q178" s="201"/>
      <c r="R178" s="201"/>
      <c r="S178" s="201"/>
    </row>
    <row r="179" spans="2:19" s="187" customFormat="1" ht="18" customHeight="1">
      <c r="B179" s="201"/>
      <c r="C179" s="201"/>
      <c r="D179" s="201"/>
      <c r="E179" s="201"/>
      <c r="F179" s="201"/>
      <c r="G179" s="201"/>
      <c r="H179" s="201"/>
      <c r="I179" s="201"/>
      <c r="J179" s="201"/>
      <c r="K179" s="201"/>
      <c r="L179" s="201"/>
      <c r="M179" s="201"/>
      <c r="N179" s="201"/>
      <c r="O179" s="201"/>
      <c r="P179" s="201"/>
      <c r="Q179" s="201"/>
      <c r="R179" s="201"/>
      <c r="S179" s="201"/>
    </row>
    <row r="180" spans="2:19" s="187" customFormat="1" ht="18" customHeight="1">
      <c r="B180" s="201"/>
      <c r="C180" s="201"/>
      <c r="D180" s="201"/>
      <c r="E180" s="201"/>
      <c r="F180" s="201"/>
      <c r="G180" s="201"/>
      <c r="H180" s="201"/>
      <c r="I180" s="201"/>
      <c r="J180" s="201"/>
      <c r="K180" s="201"/>
      <c r="L180" s="201"/>
      <c r="M180" s="201"/>
      <c r="N180" s="201"/>
      <c r="O180" s="201"/>
      <c r="P180" s="201"/>
      <c r="Q180" s="201"/>
      <c r="R180" s="201"/>
      <c r="S180" s="201"/>
    </row>
    <row r="181" spans="2:19" s="187" customFormat="1" ht="18" customHeight="1">
      <c r="B181" s="201"/>
      <c r="C181" s="201"/>
      <c r="D181" s="201"/>
      <c r="E181" s="201"/>
      <c r="F181" s="201"/>
      <c r="G181" s="201"/>
      <c r="H181" s="201"/>
      <c r="I181" s="201"/>
      <c r="J181" s="201"/>
      <c r="K181" s="201"/>
      <c r="L181" s="201"/>
      <c r="M181" s="201"/>
      <c r="N181" s="201"/>
      <c r="O181" s="201"/>
      <c r="P181" s="201"/>
      <c r="Q181" s="201"/>
      <c r="R181" s="201"/>
      <c r="S181" s="201"/>
    </row>
    <row r="182" spans="2:19" s="187" customFormat="1" ht="18" customHeight="1">
      <c r="B182" s="201"/>
      <c r="C182" s="201"/>
      <c r="D182" s="201"/>
      <c r="E182" s="201"/>
      <c r="F182" s="201"/>
      <c r="G182" s="201"/>
      <c r="H182" s="201"/>
      <c r="I182" s="201"/>
      <c r="J182" s="201"/>
      <c r="K182" s="201"/>
      <c r="L182" s="201"/>
      <c r="M182" s="201"/>
      <c r="N182" s="201"/>
      <c r="O182" s="201"/>
      <c r="P182" s="201"/>
      <c r="Q182" s="201"/>
      <c r="R182" s="201"/>
      <c r="S182" s="201"/>
    </row>
    <row r="183" spans="2:19" s="187" customFormat="1" ht="18" customHeight="1">
      <c r="B183" s="201"/>
      <c r="C183" s="201"/>
      <c r="D183" s="201"/>
      <c r="E183" s="201"/>
      <c r="F183" s="201"/>
      <c r="G183" s="201"/>
      <c r="H183" s="201"/>
      <c r="I183" s="201"/>
      <c r="J183" s="201"/>
      <c r="K183" s="201"/>
      <c r="L183" s="201"/>
      <c r="M183" s="201"/>
      <c r="N183" s="201"/>
      <c r="O183" s="201"/>
      <c r="P183" s="201"/>
      <c r="Q183" s="201"/>
      <c r="R183" s="201"/>
      <c r="S183" s="201"/>
    </row>
    <row r="184" spans="2:19" s="187" customFormat="1" ht="18" customHeight="1">
      <c r="B184" s="201"/>
      <c r="C184" s="201"/>
      <c r="D184" s="201"/>
      <c r="E184" s="201"/>
      <c r="F184" s="201"/>
      <c r="G184" s="201"/>
      <c r="H184" s="201"/>
      <c r="I184" s="201"/>
      <c r="J184" s="201"/>
      <c r="K184" s="201"/>
      <c r="L184" s="201"/>
      <c r="M184" s="201"/>
      <c r="N184" s="201"/>
      <c r="O184" s="201"/>
      <c r="P184" s="201"/>
      <c r="Q184" s="201"/>
      <c r="R184" s="201"/>
      <c r="S184" s="201"/>
    </row>
    <row r="185" spans="2:19" s="187" customFormat="1" ht="18" customHeight="1">
      <c r="B185" s="201"/>
      <c r="C185" s="201"/>
      <c r="D185" s="201"/>
      <c r="E185" s="201"/>
      <c r="F185" s="201"/>
      <c r="G185" s="201"/>
      <c r="H185" s="201"/>
      <c r="I185" s="201"/>
      <c r="J185" s="201"/>
      <c r="K185" s="201"/>
      <c r="L185" s="201"/>
      <c r="M185" s="201"/>
      <c r="N185" s="201"/>
      <c r="O185" s="201"/>
      <c r="P185" s="201"/>
      <c r="Q185" s="201"/>
      <c r="R185" s="201"/>
      <c r="S185" s="201"/>
    </row>
    <row r="186" spans="2:19" s="187" customFormat="1" ht="18" customHeight="1">
      <c r="B186" s="201"/>
      <c r="C186" s="201"/>
      <c r="D186" s="201"/>
      <c r="E186" s="201"/>
      <c r="F186" s="201"/>
      <c r="G186" s="201"/>
      <c r="H186" s="201"/>
      <c r="I186" s="201"/>
      <c r="J186" s="201"/>
      <c r="K186" s="201"/>
      <c r="L186" s="201"/>
      <c r="M186" s="201"/>
      <c r="N186" s="201"/>
      <c r="O186" s="201"/>
      <c r="P186" s="201"/>
      <c r="Q186" s="201"/>
      <c r="R186" s="201"/>
      <c r="S186" s="201"/>
    </row>
    <row r="187" spans="2:19" s="187" customFormat="1" ht="18" customHeight="1">
      <c r="B187" s="201"/>
      <c r="C187" s="201"/>
      <c r="D187" s="201"/>
      <c r="E187" s="201"/>
      <c r="F187" s="201"/>
      <c r="G187" s="201"/>
      <c r="H187" s="201"/>
      <c r="I187" s="201"/>
      <c r="J187" s="201"/>
      <c r="K187" s="201"/>
      <c r="L187" s="201"/>
      <c r="M187" s="201"/>
      <c r="N187" s="201"/>
      <c r="O187" s="201"/>
      <c r="P187" s="201"/>
      <c r="Q187" s="201"/>
      <c r="R187" s="201"/>
      <c r="S187" s="201"/>
    </row>
    <row r="188" spans="2:19" s="187" customFormat="1" ht="18" customHeight="1">
      <c r="B188" s="201"/>
      <c r="C188" s="201"/>
      <c r="D188" s="201"/>
      <c r="E188" s="201"/>
      <c r="F188" s="201"/>
      <c r="G188" s="201"/>
      <c r="H188" s="201"/>
      <c r="I188" s="201"/>
      <c r="J188" s="201"/>
      <c r="K188" s="201"/>
      <c r="L188" s="201"/>
      <c r="M188" s="201"/>
      <c r="N188" s="201"/>
      <c r="O188" s="201"/>
      <c r="P188" s="201"/>
      <c r="Q188" s="201"/>
      <c r="R188" s="201"/>
      <c r="S188" s="201"/>
    </row>
    <row r="189" spans="2:19" s="187" customFormat="1" ht="18" customHeight="1">
      <c r="B189" s="201"/>
      <c r="C189" s="201"/>
      <c r="D189" s="201"/>
      <c r="E189" s="201"/>
      <c r="F189" s="201"/>
      <c r="G189" s="201"/>
      <c r="H189" s="201"/>
      <c r="I189" s="201"/>
      <c r="J189" s="201"/>
      <c r="K189" s="201"/>
      <c r="L189" s="201"/>
      <c r="M189" s="201"/>
      <c r="N189" s="201"/>
      <c r="O189" s="201"/>
      <c r="P189" s="201"/>
      <c r="Q189" s="201"/>
      <c r="R189" s="201"/>
      <c r="S189" s="201"/>
    </row>
    <row r="190" spans="2:19" s="187" customFormat="1" ht="18" customHeight="1">
      <c r="B190" s="201"/>
      <c r="C190" s="201"/>
      <c r="D190" s="201"/>
      <c r="E190" s="201"/>
      <c r="F190" s="201"/>
      <c r="G190" s="201"/>
      <c r="H190" s="201"/>
      <c r="I190" s="201"/>
      <c r="J190" s="201"/>
      <c r="K190" s="201"/>
      <c r="L190" s="201"/>
      <c r="M190" s="201"/>
      <c r="N190" s="201"/>
      <c r="O190" s="201"/>
      <c r="P190" s="201"/>
      <c r="Q190" s="201"/>
      <c r="R190" s="201"/>
      <c r="S190" s="201"/>
    </row>
    <row r="191" spans="2:19" s="187" customFormat="1" ht="18" customHeight="1">
      <c r="B191" s="201"/>
      <c r="C191" s="201"/>
      <c r="D191" s="201"/>
      <c r="E191" s="201"/>
      <c r="F191" s="201"/>
      <c r="G191" s="201"/>
      <c r="H191" s="201"/>
      <c r="I191" s="201"/>
      <c r="J191" s="201"/>
      <c r="K191" s="201"/>
      <c r="L191" s="201"/>
      <c r="M191" s="201"/>
      <c r="N191" s="201"/>
      <c r="O191" s="201"/>
      <c r="P191" s="201"/>
      <c r="Q191" s="201"/>
      <c r="R191" s="201"/>
      <c r="S191" s="201"/>
    </row>
    <row r="192" spans="2:19" s="187" customFormat="1" ht="18" customHeight="1">
      <c r="B192" s="201"/>
      <c r="C192" s="201"/>
      <c r="D192" s="201"/>
      <c r="E192" s="201"/>
      <c r="F192" s="201"/>
      <c r="G192" s="201"/>
      <c r="H192" s="201"/>
      <c r="I192" s="201"/>
      <c r="J192" s="201"/>
      <c r="K192" s="201"/>
      <c r="L192" s="201"/>
      <c r="M192" s="201"/>
      <c r="N192" s="201"/>
      <c r="O192" s="201"/>
      <c r="P192" s="201"/>
      <c r="Q192" s="201"/>
      <c r="R192" s="201"/>
      <c r="S192" s="201"/>
    </row>
    <row r="193" spans="2:19" s="187" customFormat="1" ht="18" customHeight="1">
      <c r="B193" s="201"/>
      <c r="C193" s="201"/>
      <c r="D193" s="201"/>
      <c r="E193" s="201"/>
      <c r="F193" s="201"/>
      <c r="G193" s="201"/>
      <c r="H193" s="201"/>
      <c r="I193" s="201"/>
      <c r="J193" s="201"/>
      <c r="K193" s="201"/>
      <c r="L193" s="201"/>
      <c r="M193" s="201"/>
      <c r="N193" s="201"/>
      <c r="O193" s="201"/>
      <c r="P193" s="201"/>
      <c r="Q193" s="201"/>
      <c r="R193" s="201"/>
      <c r="S193" s="201"/>
    </row>
    <row r="194" spans="2:19" s="187" customFormat="1" ht="18" customHeight="1">
      <c r="B194" s="201"/>
      <c r="C194" s="201"/>
      <c r="D194" s="201"/>
      <c r="E194" s="201"/>
      <c r="F194" s="201"/>
      <c r="G194" s="201"/>
      <c r="H194" s="201"/>
      <c r="I194" s="201"/>
      <c r="J194" s="201"/>
      <c r="K194" s="201"/>
      <c r="L194" s="201"/>
      <c r="M194" s="201"/>
      <c r="N194" s="201"/>
      <c r="O194" s="201"/>
      <c r="P194" s="201"/>
      <c r="Q194" s="201"/>
      <c r="R194" s="201"/>
      <c r="S194" s="201"/>
    </row>
    <row r="195" spans="2:19" s="187" customFormat="1" ht="18" customHeight="1">
      <c r="B195" s="201"/>
      <c r="C195" s="201"/>
      <c r="D195" s="201"/>
      <c r="E195" s="201"/>
      <c r="F195" s="201"/>
      <c r="G195" s="201"/>
      <c r="H195" s="201"/>
      <c r="I195" s="201"/>
      <c r="J195" s="201"/>
      <c r="K195" s="201"/>
      <c r="L195" s="201"/>
      <c r="M195" s="201"/>
      <c r="N195" s="201"/>
      <c r="O195" s="201"/>
      <c r="P195" s="201"/>
      <c r="Q195" s="201"/>
      <c r="R195" s="201"/>
      <c r="S195" s="201"/>
    </row>
    <row r="196" spans="2:19" s="187" customFormat="1" ht="18" customHeight="1">
      <c r="B196" s="201"/>
      <c r="C196" s="201"/>
      <c r="D196" s="201"/>
      <c r="E196" s="201"/>
      <c r="F196" s="201"/>
      <c r="G196" s="201"/>
      <c r="H196" s="201"/>
      <c r="I196" s="201"/>
      <c r="J196" s="201"/>
      <c r="K196" s="201"/>
      <c r="L196" s="201"/>
      <c r="M196" s="201"/>
      <c r="N196" s="201"/>
      <c r="O196" s="201"/>
      <c r="P196" s="201"/>
      <c r="Q196" s="201"/>
      <c r="R196" s="201"/>
      <c r="S196" s="201"/>
    </row>
    <row r="197" spans="2:19" s="187" customFormat="1" ht="18" customHeight="1">
      <c r="B197" s="201"/>
      <c r="C197" s="201"/>
      <c r="D197" s="201"/>
      <c r="E197" s="201"/>
      <c r="F197" s="201"/>
      <c r="G197" s="201"/>
      <c r="H197" s="201"/>
      <c r="I197" s="201"/>
      <c r="J197" s="201"/>
      <c r="K197" s="201"/>
      <c r="L197" s="201"/>
      <c r="M197" s="201"/>
      <c r="N197" s="201"/>
      <c r="O197" s="201"/>
      <c r="P197" s="201"/>
      <c r="Q197" s="201"/>
      <c r="R197" s="201"/>
      <c r="S197" s="201"/>
    </row>
    <row r="198" spans="2:19" s="187" customFormat="1" ht="18" customHeight="1">
      <c r="B198" s="201"/>
      <c r="C198" s="201"/>
      <c r="D198" s="201"/>
      <c r="E198" s="201"/>
      <c r="F198" s="201"/>
      <c r="G198" s="201"/>
      <c r="H198" s="201"/>
      <c r="I198" s="201"/>
      <c r="J198" s="201"/>
      <c r="K198" s="201"/>
      <c r="L198" s="201"/>
      <c r="M198" s="201"/>
      <c r="N198" s="201"/>
      <c r="O198" s="201"/>
      <c r="P198" s="201"/>
      <c r="Q198" s="201"/>
      <c r="R198" s="201"/>
      <c r="S198" s="201"/>
    </row>
    <row r="199" spans="2:19" s="187" customFormat="1" ht="18" customHeight="1">
      <c r="B199" s="201"/>
      <c r="C199" s="201"/>
      <c r="D199" s="201"/>
      <c r="E199" s="201"/>
      <c r="F199" s="201"/>
      <c r="G199" s="201"/>
      <c r="H199" s="201"/>
      <c r="I199" s="201"/>
      <c r="J199" s="201"/>
      <c r="K199" s="201"/>
      <c r="L199" s="201"/>
      <c r="M199" s="201"/>
      <c r="N199" s="201"/>
      <c r="O199" s="201"/>
      <c r="P199" s="201"/>
      <c r="Q199" s="201"/>
      <c r="R199" s="201"/>
      <c r="S199" s="201"/>
    </row>
    <row r="200" spans="2:19" s="187" customFormat="1" ht="18" customHeight="1">
      <c r="B200" s="201"/>
      <c r="C200" s="201"/>
      <c r="D200" s="201"/>
      <c r="E200" s="201"/>
      <c r="F200" s="201"/>
      <c r="G200" s="201"/>
      <c r="H200" s="201"/>
      <c r="I200" s="201"/>
      <c r="J200" s="201"/>
      <c r="K200" s="201"/>
      <c r="L200" s="201"/>
      <c r="M200" s="201"/>
      <c r="N200" s="201"/>
      <c r="O200" s="201"/>
      <c r="P200" s="201"/>
      <c r="Q200" s="201"/>
      <c r="R200" s="201"/>
      <c r="S200" s="201"/>
    </row>
    <row r="201" spans="2:19" s="187" customFormat="1" ht="18" customHeight="1">
      <c r="B201" s="201"/>
      <c r="C201" s="201"/>
      <c r="D201" s="201"/>
      <c r="E201" s="201"/>
      <c r="F201" s="201"/>
      <c r="G201" s="201"/>
      <c r="H201" s="201"/>
      <c r="I201" s="201"/>
      <c r="J201" s="201"/>
      <c r="K201" s="201"/>
      <c r="L201" s="201"/>
      <c r="M201" s="201"/>
      <c r="N201" s="201"/>
      <c r="O201" s="201"/>
      <c r="P201" s="201"/>
      <c r="Q201" s="201"/>
      <c r="R201" s="201"/>
      <c r="S201" s="201"/>
    </row>
    <row r="202" spans="2:19" s="187" customFormat="1" ht="18" customHeight="1">
      <c r="B202" s="201"/>
      <c r="C202" s="201"/>
      <c r="D202" s="201"/>
      <c r="E202" s="201"/>
      <c r="F202" s="201"/>
      <c r="G202" s="201"/>
      <c r="H202" s="201"/>
      <c r="I202" s="201"/>
      <c r="J202" s="201"/>
      <c r="K202" s="201"/>
      <c r="L202" s="201"/>
      <c r="M202" s="201"/>
      <c r="N202" s="201"/>
      <c r="O202" s="201"/>
      <c r="P202" s="201"/>
      <c r="Q202" s="201"/>
      <c r="R202" s="201"/>
      <c r="S202" s="201"/>
    </row>
    <row r="203" spans="2:19" s="187" customFormat="1" ht="18" customHeight="1">
      <c r="B203" s="201"/>
      <c r="C203" s="201"/>
      <c r="D203" s="201"/>
      <c r="E203" s="201"/>
      <c r="F203" s="201"/>
      <c r="G203" s="201"/>
      <c r="H203" s="201"/>
      <c r="I203" s="201"/>
      <c r="J203" s="201"/>
      <c r="K203" s="201"/>
      <c r="L203" s="201"/>
      <c r="M203" s="201"/>
      <c r="N203" s="201"/>
      <c r="O203" s="201"/>
      <c r="P203" s="201"/>
      <c r="Q203" s="201"/>
      <c r="R203" s="201"/>
      <c r="S203" s="201"/>
    </row>
    <row r="204" spans="2:19" s="187" customFormat="1" ht="18" customHeight="1">
      <c r="B204" s="201"/>
      <c r="C204" s="201"/>
      <c r="D204" s="201"/>
      <c r="E204" s="201"/>
      <c r="F204" s="201"/>
      <c r="G204" s="201"/>
      <c r="H204" s="201"/>
      <c r="I204" s="201"/>
      <c r="J204" s="201"/>
      <c r="K204" s="201"/>
      <c r="L204" s="201"/>
      <c r="M204" s="201"/>
      <c r="N204" s="201"/>
      <c r="O204" s="201"/>
      <c r="P204" s="201"/>
      <c r="Q204" s="201"/>
      <c r="R204" s="201"/>
      <c r="S204" s="201"/>
    </row>
    <row r="205" spans="2:19" s="187" customFormat="1" ht="18" customHeight="1">
      <c r="B205" s="201"/>
      <c r="C205" s="201"/>
      <c r="D205" s="201"/>
      <c r="E205" s="201"/>
      <c r="F205" s="201"/>
      <c r="G205" s="201"/>
      <c r="H205" s="201"/>
      <c r="I205" s="201"/>
      <c r="J205" s="201"/>
      <c r="K205" s="201"/>
      <c r="L205" s="201"/>
      <c r="M205" s="201"/>
      <c r="N205" s="201"/>
      <c r="O205" s="201"/>
      <c r="P205" s="201"/>
      <c r="Q205" s="201"/>
      <c r="R205" s="201"/>
      <c r="S205" s="201"/>
    </row>
    <row r="206" spans="2:19" s="187" customFormat="1" ht="18" customHeight="1">
      <c r="B206" s="201"/>
      <c r="C206" s="201"/>
      <c r="D206" s="201"/>
      <c r="E206" s="201"/>
      <c r="F206" s="201"/>
      <c r="G206" s="201"/>
      <c r="H206" s="201"/>
      <c r="I206" s="201"/>
      <c r="J206" s="201"/>
      <c r="K206" s="201"/>
      <c r="L206" s="201"/>
      <c r="M206" s="201"/>
      <c r="N206" s="201"/>
      <c r="O206" s="201"/>
      <c r="P206" s="201"/>
      <c r="Q206" s="201"/>
      <c r="R206" s="201"/>
      <c r="S206" s="201"/>
    </row>
    <row r="207" spans="2:19" s="187" customFormat="1" ht="18" customHeight="1">
      <c r="B207" s="201"/>
      <c r="C207" s="201"/>
      <c r="D207" s="201"/>
      <c r="E207" s="201"/>
      <c r="F207" s="201"/>
      <c r="G207" s="201"/>
      <c r="H207" s="201"/>
      <c r="I207" s="201"/>
      <c r="J207" s="201"/>
      <c r="K207" s="201"/>
      <c r="L207" s="201"/>
      <c r="M207" s="201"/>
      <c r="N207" s="201"/>
      <c r="O207" s="201"/>
      <c r="P207" s="201"/>
      <c r="Q207" s="201"/>
      <c r="R207" s="201"/>
      <c r="S207" s="201"/>
    </row>
    <row r="208" spans="2:19" s="187" customFormat="1" ht="18" customHeight="1">
      <c r="B208" s="201"/>
      <c r="C208" s="201"/>
      <c r="D208" s="201"/>
      <c r="E208" s="201"/>
      <c r="F208" s="201"/>
      <c r="G208" s="201"/>
      <c r="H208" s="201"/>
      <c r="I208" s="201"/>
      <c r="J208" s="201"/>
      <c r="K208" s="201"/>
      <c r="L208" s="201"/>
      <c r="M208" s="201"/>
      <c r="N208" s="201"/>
      <c r="O208" s="201"/>
      <c r="P208" s="201"/>
      <c r="Q208" s="201"/>
      <c r="R208" s="201"/>
      <c r="S208" s="201"/>
    </row>
    <row r="209" spans="2:19" s="187" customFormat="1" ht="18" customHeight="1">
      <c r="B209" s="201"/>
      <c r="C209" s="201"/>
      <c r="D209" s="201"/>
      <c r="E209" s="201"/>
      <c r="F209" s="201"/>
      <c r="G209" s="201"/>
      <c r="H209" s="201"/>
      <c r="I209" s="201"/>
      <c r="J209" s="201"/>
      <c r="K209" s="201"/>
      <c r="L209" s="201"/>
      <c r="M209" s="201"/>
      <c r="N209" s="201"/>
      <c r="O209" s="201"/>
      <c r="P209" s="201"/>
      <c r="Q209" s="201"/>
      <c r="R209" s="201"/>
      <c r="S209" s="201"/>
    </row>
    <row r="210" spans="2:19" s="187" customFormat="1" ht="18" customHeight="1">
      <c r="B210" s="201"/>
      <c r="C210" s="201"/>
      <c r="D210" s="201"/>
      <c r="E210" s="201"/>
      <c r="F210" s="201"/>
      <c r="G210" s="201"/>
      <c r="H210" s="201"/>
      <c r="I210" s="201"/>
      <c r="J210" s="201"/>
      <c r="K210" s="201"/>
      <c r="L210" s="201"/>
      <c r="M210" s="201"/>
      <c r="N210" s="201"/>
      <c r="O210" s="201"/>
      <c r="P210" s="201"/>
      <c r="Q210" s="201"/>
      <c r="R210" s="201"/>
      <c r="S210" s="201"/>
    </row>
    <row r="211" spans="2:19" s="187" customFormat="1" ht="18" customHeight="1">
      <c r="B211" s="201"/>
      <c r="C211" s="201"/>
      <c r="D211" s="201"/>
      <c r="E211" s="201"/>
      <c r="F211" s="201"/>
      <c r="G211" s="201"/>
      <c r="H211" s="201"/>
      <c r="I211" s="201"/>
      <c r="J211" s="201"/>
      <c r="K211" s="201"/>
      <c r="L211" s="201"/>
      <c r="M211" s="201"/>
      <c r="N211" s="201"/>
      <c r="O211" s="201"/>
      <c r="P211" s="201"/>
      <c r="Q211" s="201"/>
      <c r="R211" s="201"/>
      <c r="S211" s="201"/>
    </row>
    <row r="212" spans="2:19" s="187" customFormat="1" ht="18" customHeight="1">
      <c r="B212" s="201"/>
      <c r="C212" s="201"/>
      <c r="D212" s="201"/>
      <c r="E212" s="201"/>
      <c r="F212" s="201"/>
      <c r="G212" s="201"/>
      <c r="H212" s="201"/>
      <c r="I212" s="201"/>
      <c r="J212" s="201"/>
      <c r="K212" s="201"/>
      <c r="L212" s="201"/>
      <c r="M212" s="201"/>
      <c r="N212" s="201"/>
      <c r="O212" s="201"/>
      <c r="P212" s="201"/>
      <c r="Q212" s="201"/>
      <c r="R212" s="201"/>
      <c r="S212" s="201"/>
    </row>
    <row r="213" spans="2:19" s="187" customFormat="1" ht="18" customHeight="1">
      <c r="B213" s="201"/>
      <c r="C213" s="201"/>
      <c r="D213" s="201"/>
      <c r="E213" s="201"/>
      <c r="F213" s="201"/>
      <c r="G213" s="201"/>
      <c r="H213" s="201"/>
      <c r="I213" s="201"/>
      <c r="J213" s="201"/>
      <c r="K213" s="201"/>
      <c r="L213" s="201"/>
      <c r="M213" s="201"/>
      <c r="N213" s="201"/>
      <c r="O213" s="201"/>
      <c r="P213" s="201"/>
      <c r="Q213" s="201"/>
      <c r="R213" s="201"/>
      <c r="S213" s="201"/>
    </row>
    <row r="214" spans="2:19" s="187" customFormat="1" ht="18" customHeight="1">
      <c r="B214" s="201"/>
      <c r="C214" s="201"/>
      <c r="D214" s="201"/>
      <c r="E214" s="201"/>
      <c r="F214" s="201"/>
      <c r="G214" s="201"/>
      <c r="H214" s="201"/>
      <c r="I214" s="201"/>
      <c r="J214" s="201"/>
      <c r="K214" s="201"/>
      <c r="L214" s="201"/>
      <c r="M214" s="201"/>
      <c r="N214" s="201"/>
      <c r="O214" s="201"/>
      <c r="P214" s="201"/>
      <c r="Q214" s="201"/>
      <c r="R214" s="201"/>
      <c r="S214" s="201"/>
    </row>
    <row r="215" spans="2:19" s="187" customFormat="1" ht="18" customHeight="1">
      <c r="B215" s="201"/>
      <c r="C215" s="201"/>
      <c r="D215" s="201"/>
      <c r="E215" s="201"/>
      <c r="F215" s="201"/>
      <c r="G215" s="201"/>
      <c r="H215" s="201"/>
      <c r="I215" s="201"/>
      <c r="J215" s="201"/>
      <c r="K215" s="201"/>
      <c r="L215" s="201"/>
      <c r="M215" s="201"/>
      <c r="N215" s="201"/>
      <c r="O215" s="201"/>
      <c r="P215" s="201"/>
      <c r="Q215" s="201"/>
      <c r="R215" s="201"/>
      <c r="S215" s="201"/>
    </row>
    <row r="216" spans="2:19" s="187" customFormat="1" ht="18" customHeight="1">
      <c r="B216" s="201"/>
      <c r="C216" s="201"/>
      <c r="D216" s="201"/>
      <c r="E216" s="201"/>
      <c r="F216" s="201"/>
      <c r="G216" s="201"/>
      <c r="H216" s="201"/>
      <c r="I216" s="201"/>
      <c r="J216" s="201"/>
      <c r="K216" s="201"/>
      <c r="L216" s="201"/>
      <c r="M216" s="201"/>
      <c r="N216" s="201"/>
      <c r="O216" s="201"/>
      <c r="P216" s="201"/>
      <c r="Q216" s="201"/>
      <c r="R216" s="201"/>
      <c r="S216" s="201"/>
    </row>
    <row r="217" spans="2:19" s="187" customFormat="1" ht="18" customHeight="1">
      <c r="B217" s="201"/>
      <c r="C217" s="201"/>
      <c r="D217" s="201"/>
      <c r="E217" s="201"/>
      <c r="F217" s="201"/>
      <c r="G217" s="201"/>
      <c r="H217" s="201"/>
      <c r="I217" s="201"/>
      <c r="J217" s="201"/>
      <c r="K217" s="201"/>
      <c r="L217" s="201"/>
      <c r="M217" s="201"/>
      <c r="N217" s="201"/>
      <c r="O217" s="201"/>
      <c r="P217" s="201"/>
      <c r="Q217" s="201"/>
      <c r="R217" s="201"/>
      <c r="S217" s="201"/>
    </row>
    <row r="218" spans="2:19" s="187" customFormat="1" ht="18" customHeight="1">
      <c r="B218" s="201"/>
      <c r="C218" s="201"/>
      <c r="D218" s="201"/>
      <c r="E218" s="201"/>
      <c r="F218" s="201"/>
      <c r="G218" s="201"/>
      <c r="H218" s="201"/>
      <c r="I218" s="201"/>
      <c r="J218" s="201"/>
      <c r="K218" s="201"/>
      <c r="L218" s="201"/>
      <c r="M218" s="201"/>
      <c r="N218" s="201"/>
      <c r="O218" s="201"/>
      <c r="P218" s="201"/>
      <c r="Q218" s="201"/>
      <c r="R218" s="201"/>
      <c r="S218" s="201"/>
    </row>
    <row r="219" spans="2:19" s="187" customFormat="1" ht="18" customHeight="1">
      <c r="B219" s="201"/>
      <c r="C219" s="201"/>
      <c r="D219" s="201"/>
      <c r="E219" s="201"/>
      <c r="F219" s="201"/>
      <c r="G219" s="201"/>
      <c r="H219" s="201"/>
      <c r="I219" s="201"/>
      <c r="J219" s="201"/>
      <c r="K219" s="201"/>
      <c r="L219" s="201"/>
      <c r="M219" s="201"/>
      <c r="N219" s="201"/>
      <c r="O219" s="201"/>
      <c r="P219" s="201"/>
      <c r="Q219" s="201"/>
      <c r="R219" s="201"/>
      <c r="S219" s="201"/>
    </row>
    <row r="220" spans="2:19" s="187" customFormat="1" ht="18" customHeight="1">
      <c r="B220" s="201"/>
      <c r="C220" s="201"/>
      <c r="D220" s="201"/>
      <c r="E220" s="201"/>
      <c r="F220" s="201"/>
      <c r="G220" s="201"/>
      <c r="H220" s="201"/>
      <c r="I220" s="201"/>
      <c r="J220" s="201"/>
      <c r="K220" s="201"/>
      <c r="L220" s="201"/>
      <c r="M220" s="201"/>
      <c r="N220" s="201"/>
      <c r="O220" s="201"/>
      <c r="P220" s="201"/>
      <c r="Q220" s="201"/>
      <c r="R220" s="201"/>
      <c r="S220" s="201"/>
    </row>
    <row r="221" spans="2:19" s="187" customFormat="1" ht="18" customHeight="1">
      <c r="B221" s="201"/>
      <c r="C221" s="201"/>
      <c r="D221" s="201"/>
      <c r="E221" s="201"/>
      <c r="F221" s="201"/>
      <c r="G221" s="201"/>
      <c r="H221" s="201"/>
      <c r="I221" s="201"/>
      <c r="J221" s="201"/>
      <c r="K221" s="201"/>
      <c r="L221" s="201"/>
      <c r="M221" s="201"/>
      <c r="N221" s="201"/>
      <c r="O221" s="201"/>
      <c r="P221" s="201"/>
      <c r="Q221" s="201"/>
      <c r="R221" s="201"/>
      <c r="S221" s="201"/>
    </row>
    <row r="222" spans="2:19" s="187" customFormat="1" ht="18" customHeight="1">
      <c r="B222" s="201"/>
      <c r="C222" s="201"/>
      <c r="D222" s="201"/>
      <c r="E222" s="201"/>
      <c r="F222" s="201"/>
      <c r="G222" s="201"/>
      <c r="H222" s="201"/>
      <c r="I222" s="201"/>
      <c r="J222" s="201"/>
      <c r="K222" s="201"/>
      <c r="L222" s="201"/>
      <c r="M222" s="201"/>
      <c r="N222" s="201"/>
      <c r="O222" s="201"/>
      <c r="P222" s="201"/>
      <c r="Q222" s="201"/>
      <c r="R222" s="201"/>
      <c r="S222" s="201"/>
    </row>
    <row r="223" spans="2:19" s="187" customFormat="1" ht="18" customHeight="1">
      <c r="B223" s="201"/>
      <c r="C223" s="201"/>
      <c r="D223" s="201"/>
      <c r="E223" s="201"/>
      <c r="F223" s="201"/>
      <c r="G223" s="201"/>
      <c r="H223" s="201"/>
      <c r="I223" s="201"/>
      <c r="J223" s="201"/>
      <c r="K223" s="201"/>
      <c r="L223" s="201"/>
      <c r="M223" s="201"/>
      <c r="N223" s="201"/>
      <c r="O223" s="201"/>
      <c r="P223" s="201"/>
      <c r="Q223" s="201"/>
      <c r="R223" s="201"/>
      <c r="S223" s="201"/>
    </row>
    <row r="224" spans="2:19" s="187" customFormat="1" ht="18" customHeight="1">
      <c r="B224" s="201"/>
      <c r="C224" s="201"/>
      <c r="D224" s="201"/>
      <c r="E224" s="201"/>
      <c r="F224" s="201"/>
      <c r="G224" s="201"/>
      <c r="H224" s="201"/>
      <c r="I224" s="201"/>
      <c r="J224" s="201"/>
      <c r="K224" s="201"/>
      <c r="L224" s="201"/>
      <c r="M224" s="201"/>
      <c r="N224" s="201"/>
      <c r="O224" s="201"/>
      <c r="P224" s="201"/>
      <c r="Q224" s="201"/>
      <c r="R224" s="201"/>
      <c r="S224" s="201"/>
    </row>
    <row r="225" spans="2:19" s="187" customFormat="1" ht="18" customHeight="1">
      <c r="B225" s="201"/>
      <c r="C225" s="201"/>
      <c r="D225" s="201"/>
      <c r="E225" s="201"/>
      <c r="F225" s="201"/>
      <c r="G225" s="201"/>
      <c r="H225" s="201"/>
      <c r="I225" s="201"/>
      <c r="J225" s="201"/>
      <c r="K225" s="201"/>
      <c r="L225" s="201"/>
      <c r="M225" s="201"/>
      <c r="N225" s="201"/>
      <c r="O225" s="201"/>
      <c r="P225" s="201"/>
      <c r="Q225" s="201"/>
      <c r="R225" s="201"/>
      <c r="S225" s="201"/>
    </row>
    <row r="226" spans="2:19" s="187" customFormat="1" ht="18" customHeight="1">
      <c r="B226" s="201"/>
      <c r="C226" s="201"/>
      <c r="D226" s="201"/>
      <c r="E226" s="201"/>
      <c r="F226" s="201"/>
      <c r="G226" s="201"/>
      <c r="H226" s="201"/>
      <c r="I226" s="201"/>
      <c r="J226" s="201"/>
      <c r="K226" s="201"/>
      <c r="L226" s="201"/>
      <c r="M226" s="201"/>
      <c r="N226" s="201"/>
      <c r="O226" s="201"/>
      <c r="P226" s="201"/>
      <c r="Q226" s="201"/>
      <c r="R226" s="201"/>
      <c r="S226" s="201"/>
    </row>
    <row r="227" spans="2:19" s="187" customFormat="1" ht="18" customHeight="1">
      <c r="B227" s="201"/>
      <c r="C227" s="201"/>
      <c r="D227" s="201"/>
      <c r="E227" s="201"/>
      <c r="F227" s="201"/>
      <c r="G227" s="201"/>
      <c r="H227" s="201"/>
      <c r="I227" s="201"/>
      <c r="J227" s="201"/>
      <c r="K227" s="201"/>
      <c r="L227" s="201"/>
      <c r="M227" s="201"/>
      <c r="N227" s="201"/>
      <c r="O227" s="201"/>
      <c r="P227" s="201"/>
      <c r="Q227" s="201"/>
      <c r="R227" s="201"/>
      <c r="S227" s="201"/>
    </row>
    <row r="228" spans="2:19" s="187" customFormat="1" ht="18" customHeight="1">
      <c r="B228" s="201"/>
      <c r="C228" s="201"/>
      <c r="D228" s="201"/>
      <c r="E228" s="201"/>
      <c r="F228" s="201"/>
      <c r="G228" s="201"/>
      <c r="H228" s="201"/>
      <c r="I228" s="201"/>
      <c r="J228" s="201"/>
      <c r="K228" s="201"/>
      <c r="L228" s="201"/>
      <c r="M228" s="201"/>
      <c r="N228" s="201"/>
      <c r="O228" s="201"/>
      <c r="P228" s="201"/>
      <c r="Q228" s="201"/>
      <c r="R228" s="201"/>
      <c r="S228" s="201"/>
    </row>
    <row r="229" spans="2:19" s="187" customFormat="1" ht="18" customHeight="1">
      <c r="B229" s="201"/>
      <c r="C229" s="201"/>
      <c r="D229" s="201"/>
      <c r="E229" s="201"/>
      <c r="F229" s="201"/>
      <c r="G229" s="201"/>
      <c r="H229" s="201"/>
      <c r="I229" s="201"/>
      <c r="J229" s="201"/>
      <c r="K229" s="201"/>
      <c r="L229" s="201"/>
      <c r="M229" s="201"/>
      <c r="N229" s="201"/>
      <c r="O229" s="201"/>
      <c r="P229" s="201"/>
      <c r="Q229" s="201"/>
      <c r="R229" s="201"/>
      <c r="S229" s="201"/>
    </row>
    <row r="230" spans="2:19" s="187" customFormat="1" ht="18" customHeight="1">
      <c r="B230" s="201"/>
      <c r="C230" s="201"/>
      <c r="D230" s="201"/>
      <c r="E230" s="201"/>
      <c r="F230" s="201"/>
      <c r="G230" s="201"/>
      <c r="H230" s="201"/>
      <c r="I230" s="201"/>
      <c r="J230" s="201"/>
      <c r="K230" s="201"/>
      <c r="L230" s="201"/>
      <c r="M230" s="201"/>
      <c r="N230" s="201"/>
      <c r="O230" s="201"/>
      <c r="P230" s="201"/>
      <c r="Q230" s="201"/>
      <c r="R230" s="201"/>
      <c r="S230" s="201"/>
    </row>
    <row r="231" spans="2:19" s="187" customFormat="1" ht="18" customHeight="1">
      <c r="B231" s="201"/>
      <c r="C231" s="201"/>
      <c r="D231" s="201"/>
      <c r="E231" s="201"/>
      <c r="F231" s="201"/>
      <c r="G231" s="201"/>
      <c r="H231" s="201"/>
      <c r="I231" s="201"/>
      <c r="J231" s="201"/>
      <c r="K231" s="201"/>
      <c r="L231" s="201"/>
      <c r="M231" s="201"/>
      <c r="N231" s="201"/>
      <c r="O231" s="201"/>
      <c r="P231" s="201"/>
      <c r="Q231" s="201"/>
      <c r="R231" s="201"/>
      <c r="S231" s="201"/>
    </row>
    <row r="232" spans="2:19" s="187" customFormat="1" ht="18" customHeight="1">
      <c r="B232" s="201"/>
      <c r="C232" s="201"/>
      <c r="D232" s="201"/>
      <c r="E232" s="201"/>
      <c r="F232" s="201"/>
      <c r="G232" s="201"/>
      <c r="H232" s="201"/>
      <c r="I232" s="201"/>
      <c r="J232" s="201"/>
      <c r="K232" s="201"/>
      <c r="L232" s="201"/>
      <c r="M232" s="201"/>
      <c r="N232" s="201"/>
      <c r="O232" s="201"/>
      <c r="P232" s="201"/>
      <c r="Q232" s="201"/>
      <c r="R232" s="201"/>
      <c r="S232" s="201"/>
    </row>
    <row r="233" spans="2:19" s="187" customFormat="1" ht="18" customHeight="1">
      <c r="B233" s="201"/>
      <c r="C233" s="201"/>
      <c r="D233" s="201"/>
      <c r="E233" s="201"/>
      <c r="F233" s="201"/>
      <c r="G233" s="201"/>
      <c r="H233" s="201"/>
      <c r="I233" s="201"/>
      <c r="J233" s="201"/>
      <c r="K233" s="201"/>
      <c r="L233" s="201"/>
      <c r="M233" s="201"/>
      <c r="N233" s="201"/>
      <c r="O233" s="201"/>
      <c r="P233" s="201"/>
      <c r="Q233" s="201"/>
      <c r="R233" s="201"/>
      <c r="S233" s="201"/>
    </row>
    <row r="234" spans="2:19" s="187" customFormat="1" ht="18" customHeight="1">
      <c r="B234" s="201"/>
      <c r="C234" s="201"/>
      <c r="D234" s="201"/>
      <c r="E234" s="201"/>
      <c r="F234" s="201"/>
      <c r="G234" s="201"/>
      <c r="H234" s="201"/>
      <c r="I234" s="201"/>
      <c r="J234" s="201"/>
      <c r="K234" s="201"/>
      <c r="L234" s="201"/>
      <c r="M234" s="201"/>
      <c r="N234" s="201"/>
      <c r="O234" s="201"/>
      <c r="P234" s="201"/>
      <c r="Q234" s="201"/>
      <c r="R234" s="201"/>
      <c r="S234" s="201"/>
    </row>
    <row r="235" spans="2:19" s="187" customFormat="1" ht="18" customHeight="1">
      <c r="B235" s="201"/>
      <c r="C235" s="201"/>
      <c r="D235" s="201"/>
      <c r="E235" s="201"/>
      <c r="F235" s="201"/>
      <c r="G235" s="201"/>
      <c r="H235" s="201"/>
      <c r="I235" s="201"/>
      <c r="J235" s="201"/>
      <c r="K235" s="201"/>
      <c r="L235" s="201"/>
      <c r="M235" s="201"/>
      <c r="N235" s="201"/>
      <c r="O235" s="201"/>
      <c r="P235" s="201"/>
      <c r="Q235" s="201"/>
      <c r="R235" s="201"/>
      <c r="S235" s="201"/>
    </row>
    <row r="236" spans="2:19" s="187" customFormat="1" ht="18" customHeight="1">
      <c r="B236" s="201"/>
      <c r="C236" s="201"/>
      <c r="D236" s="201"/>
      <c r="E236" s="201"/>
      <c r="F236" s="201"/>
      <c r="G236" s="201"/>
      <c r="H236" s="201"/>
      <c r="I236" s="201"/>
      <c r="J236" s="201"/>
      <c r="K236" s="201"/>
      <c r="L236" s="201"/>
      <c r="M236" s="201"/>
      <c r="N236" s="201"/>
      <c r="O236" s="201"/>
      <c r="P236" s="201"/>
      <c r="Q236" s="201"/>
      <c r="R236" s="201"/>
      <c r="S236" s="201"/>
    </row>
    <row r="237" spans="2:19" s="187" customFormat="1" ht="18" customHeight="1">
      <c r="B237" s="201"/>
      <c r="C237" s="201"/>
      <c r="D237" s="201"/>
      <c r="E237" s="201"/>
      <c r="F237" s="201"/>
      <c r="G237" s="201"/>
      <c r="H237" s="201"/>
      <c r="I237" s="201"/>
      <c r="J237" s="201"/>
      <c r="K237" s="201"/>
      <c r="L237" s="201"/>
      <c r="M237" s="201"/>
      <c r="N237" s="201"/>
      <c r="O237" s="201"/>
      <c r="P237" s="201"/>
      <c r="Q237" s="201"/>
      <c r="R237" s="201"/>
      <c r="S237" s="201"/>
    </row>
    <row r="238" spans="2:19" s="187" customFormat="1" ht="18" customHeight="1">
      <c r="B238" s="201"/>
      <c r="C238" s="201"/>
      <c r="D238" s="201"/>
      <c r="E238" s="201"/>
      <c r="F238" s="201"/>
      <c r="G238" s="201"/>
      <c r="H238" s="201"/>
      <c r="I238" s="201"/>
      <c r="J238" s="201"/>
      <c r="K238" s="201"/>
      <c r="L238" s="201"/>
      <c r="M238" s="201"/>
      <c r="N238" s="201"/>
      <c r="O238" s="201"/>
      <c r="P238" s="201"/>
      <c r="Q238" s="201"/>
      <c r="R238" s="201"/>
      <c r="S238" s="201"/>
    </row>
    <row r="239" spans="2:19" s="187" customFormat="1" ht="18" customHeight="1">
      <c r="B239" s="201"/>
      <c r="C239" s="201"/>
      <c r="D239" s="201"/>
      <c r="E239" s="201"/>
      <c r="F239" s="201"/>
      <c r="G239" s="201"/>
      <c r="H239" s="201"/>
      <c r="I239" s="201"/>
      <c r="J239" s="201"/>
      <c r="K239" s="201"/>
      <c r="L239" s="201"/>
      <c r="M239" s="201"/>
      <c r="N239" s="201"/>
      <c r="O239" s="201"/>
      <c r="P239" s="201"/>
      <c r="Q239" s="201"/>
      <c r="R239" s="201"/>
      <c r="S239" s="201"/>
    </row>
    <row r="240" spans="2:19" s="187" customFormat="1" ht="18" customHeight="1">
      <c r="B240" s="201"/>
      <c r="C240" s="201"/>
      <c r="D240" s="201"/>
      <c r="E240" s="201"/>
      <c r="F240" s="201"/>
      <c r="G240" s="201"/>
      <c r="H240" s="201"/>
      <c r="I240" s="201"/>
      <c r="J240" s="201"/>
      <c r="K240" s="201"/>
      <c r="L240" s="201"/>
      <c r="M240" s="201"/>
      <c r="N240" s="201"/>
      <c r="O240" s="201"/>
      <c r="P240" s="201"/>
      <c r="Q240" s="201"/>
      <c r="R240" s="201"/>
      <c r="S240" s="201"/>
    </row>
    <row r="241" spans="2:19" s="187" customFormat="1" ht="18" customHeight="1">
      <c r="B241" s="201"/>
      <c r="C241" s="201"/>
      <c r="D241" s="201"/>
      <c r="E241" s="201"/>
      <c r="F241" s="201"/>
      <c r="G241" s="201"/>
      <c r="H241" s="201"/>
      <c r="I241" s="201"/>
      <c r="J241" s="201"/>
      <c r="K241" s="201"/>
      <c r="L241" s="201"/>
      <c r="M241" s="201"/>
      <c r="N241" s="201"/>
      <c r="O241" s="201"/>
      <c r="P241" s="201"/>
      <c r="Q241" s="201"/>
      <c r="R241" s="201"/>
      <c r="S241" s="201"/>
    </row>
    <row r="242" spans="2:19" s="187" customFormat="1" ht="18" customHeight="1">
      <c r="B242" s="201"/>
      <c r="C242" s="201"/>
      <c r="D242" s="201"/>
      <c r="E242" s="201"/>
      <c r="F242" s="201"/>
      <c r="G242" s="201"/>
      <c r="H242" s="201"/>
      <c r="I242" s="201"/>
      <c r="J242" s="201"/>
      <c r="K242" s="201"/>
      <c r="L242" s="201"/>
      <c r="M242" s="201"/>
      <c r="N242" s="201"/>
      <c r="O242" s="201"/>
      <c r="P242" s="201"/>
      <c r="Q242" s="201"/>
      <c r="R242" s="201"/>
      <c r="S242" s="201"/>
    </row>
    <row r="243" spans="2:19" s="187" customFormat="1" ht="18" customHeight="1">
      <c r="B243" s="201"/>
      <c r="C243" s="201"/>
      <c r="D243" s="201"/>
      <c r="E243" s="201"/>
      <c r="F243" s="201"/>
      <c r="G243" s="201"/>
      <c r="H243" s="201"/>
      <c r="I243" s="201"/>
      <c r="J243" s="201"/>
      <c r="K243" s="201"/>
      <c r="L243" s="201"/>
      <c r="M243" s="201"/>
      <c r="N243" s="201"/>
      <c r="O243" s="201"/>
      <c r="P243" s="201"/>
      <c r="Q243" s="201"/>
      <c r="R243" s="201"/>
      <c r="S243" s="201"/>
    </row>
    <row r="244" spans="2:19" s="187" customFormat="1" ht="18" customHeight="1">
      <c r="B244" s="201"/>
      <c r="C244" s="201"/>
      <c r="D244" s="201"/>
      <c r="E244" s="201"/>
      <c r="F244" s="201"/>
      <c r="G244" s="201"/>
      <c r="H244" s="201"/>
      <c r="I244" s="201"/>
      <c r="J244" s="201"/>
      <c r="K244" s="201"/>
      <c r="L244" s="201"/>
      <c r="M244" s="201"/>
      <c r="N244" s="201"/>
      <c r="O244" s="201"/>
      <c r="P244" s="201"/>
      <c r="Q244" s="201"/>
      <c r="R244" s="201"/>
      <c r="S244" s="201"/>
    </row>
    <row r="245" spans="2:19" s="187" customFormat="1" ht="18" customHeight="1">
      <c r="B245" s="201"/>
      <c r="C245" s="201"/>
      <c r="D245" s="201"/>
      <c r="E245" s="201"/>
      <c r="F245" s="201"/>
      <c r="G245" s="201"/>
      <c r="H245" s="201"/>
      <c r="I245" s="201"/>
      <c r="J245" s="201"/>
      <c r="K245" s="201"/>
      <c r="L245" s="201"/>
      <c r="M245" s="201"/>
      <c r="N245" s="201"/>
      <c r="O245" s="201"/>
      <c r="P245" s="201"/>
      <c r="Q245" s="201"/>
      <c r="R245" s="201"/>
      <c r="S245" s="201"/>
    </row>
    <row r="246" spans="2:19" s="187" customFormat="1" ht="18" customHeight="1">
      <c r="B246" s="201"/>
      <c r="C246" s="201"/>
      <c r="D246" s="201"/>
      <c r="E246" s="201"/>
      <c r="F246" s="201"/>
      <c r="G246" s="201"/>
      <c r="H246" s="201"/>
      <c r="I246" s="201"/>
      <c r="J246" s="201"/>
      <c r="K246" s="201"/>
      <c r="L246" s="201"/>
      <c r="M246" s="201"/>
      <c r="N246" s="201"/>
      <c r="O246" s="201"/>
      <c r="P246" s="201"/>
      <c r="Q246" s="201"/>
      <c r="R246" s="201"/>
      <c r="S246" s="201"/>
    </row>
    <row r="247" spans="2:19" s="187" customFormat="1" ht="18" customHeight="1">
      <c r="B247" s="201"/>
      <c r="C247" s="201"/>
      <c r="D247" s="201"/>
      <c r="E247" s="201"/>
      <c r="F247" s="201"/>
      <c r="G247" s="201"/>
      <c r="H247" s="201"/>
      <c r="I247" s="201"/>
      <c r="J247" s="201"/>
      <c r="K247" s="201"/>
      <c r="L247" s="201"/>
      <c r="M247" s="201"/>
      <c r="N247" s="201"/>
      <c r="O247" s="201"/>
      <c r="P247" s="201"/>
      <c r="Q247" s="201"/>
      <c r="R247" s="201"/>
      <c r="S247" s="201"/>
    </row>
    <row r="248" spans="2:19" s="187" customFormat="1" ht="18" customHeight="1">
      <c r="B248" s="201"/>
      <c r="C248" s="201"/>
      <c r="D248" s="201"/>
      <c r="E248" s="201"/>
      <c r="F248" s="201"/>
      <c r="G248" s="201"/>
      <c r="H248" s="201"/>
      <c r="I248" s="201"/>
      <c r="J248" s="201"/>
      <c r="K248" s="201"/>
      <c r="L248" s="201"/>
      <c r="M248" s="201"/>
      <c r="N248" s="201"/>
      <c r="O248" s="201"/>
      <c r="P248" s="201"/>
      <c r="Q248" s="201"/>
      <c r="R248" s="201"/>
      <c r="S248" s="201"/>
    </row>
    <row r="249" spans="2:19" s="187" customFormat="1" ht="18" customHeight="1">
      <c r="B249" s="201"/>
      <c r="C249" s="201"/>
      <c r="D249" s="201"/>
      <c r="E249" s="201"/>
      <c r="F249" s="201"/>
      <c r="G249" s="201"/>
      <c r="H249" s="201"/>
      <c r="I249" s="201"/>
      <c r="J249" s="201"/>
      <c r="K249" s="201"/>
      <c r="L249" s="201"/>
      <c r="M249" s="201"/>
      <c r="N249" s="201"/>
      <c r="O249" s="201"/>
      <c r="P249" s="201"/>
      <c r="Q249" s="201"/>
      <c r="R249" s="201"/>
      <c r="S249" s="201"/>
    </row>
    <row r="250" spans="2:19" s="187" customFormat="1" ht="18" customHeight="1">
      <c r="B250" s="201"/>
      <c r="C250" s="201"/>
      <c r="D250" s="201"/>
      <c r="E250" s="201"/>
      <c r="F250" s="201"/>
      <c r="G250" s="201"/>
      <c r="H250" s="201"/>
      <c r="I250" s="201"/>
      <c r="J250" s="201"/>
      <c r="K250" s="201"/>
      <c r="L250" s="201"/>
      <c r="M250" s="201"/>
      <c r="N250" s="201"/>
      <c r="O250" s="201"/>
      <c r="P250" s="201"/>
      <c r="Q250" s="201"/>
      <c r="R250" s="201"/>
      <c r="S250" s="201"/>
    </row>
    <row r="251" spans="2:19" s="187" customFormat="1" ht="18" customHeight="1">
      <c r="B251" s="201"/>
      <c r="C251" s="201"/>
      <c r="D251" s="201"/>
      <c r="E251" s="201"/>
      <c r="F251" s="201"/>
      <c r="G251" s="201"/>
      <c r="H251" s="201"/>
      <c r="I251" s="201"/>
      <c r="J251" s="201"/>
      <c r="K251" s="201"/>
      <c r="L251" s="201"/>
      <c r="M251" s="201"/>
      <c r="N251" s="201"/>
      <c r="O251" s="201"/>
      <c r="P251" s="201"/>
      <c r="Q251" s="201"/>
      <c r="R251" s="201"/>
      <c r="S251" s="201"/>
    </row>
    <row r="252" spans="2:19" s="187" customFormat="1" ht="18" customHeight="1">
      <c r="B252" s="201"/>
      <c r="C252" s="201"/>
      <c r="D252" s="201"/>
      <c r="E252" s="201"/>
      <c r="F252" s="201"/>
      <c r="G252" s="201"/>
      <c r="H252" s="201"/>
      <c r="I252" s="201"/>
      <c r="J252" s="201"/>
      <c r="K252" s="201"/>
      <c r="L252" s="201"/>
      <c r="M252" s="201"/>
      <c r="N252" s="201"/>
      <c r="O252" s="201"/>
      <c r="P252" s="201"/>
      <c r="Q252" s="201"/>
      <c r="R252" s="201"/>
      <c r="S252" s="201"/>
    </row>
    <row r="253" spans="2:19" s="187" customFormat="1" ht="18" customHeight="1">
      <c r="B253" s="201"/>
      <c r="C253" s="201"/>
      <c r="D253" s="201"/>
      <c r="E253" s="201"/>
      <c r="F253" s="201"/>
      <c r="G253" s="201"/>
      <c r="H253" s="201"/>
      <c r="I253" s="201"/>
      <c r="J253" s="201"/>
      <c r="K253" s="201"/>
      <c r="L253" s="201"/>
      <c r="M253" s="201"/>
      <c r="N253" s="201"/>
      <c r="O253" s="201"/>
      <c r="P253" s="201"/>
      <c r="Q253" s="201"/>
      <c r="R253" s="201"/>
      <c r="S253" s="201"/>
    </row>
    <row r="254" spans="2:19" s="187" customFormat="1" ht="18" customHeight="1">
      <c r="B254" s="201"/>
      <c r="C254" s="201"/>
      <c r="D254" s="201"/>
      <c r="E254" s="201"/>
      <c r="F254" s="201"/>
      <c r="G254" s="201"/>
      <c r="H254" s="201"/>
      <c r="I254" s="201"/>
      <c r="J254" s="201"/>
      <c r="K254" s="201"/>
      <c r="L254" s="201"/>
      <c r="M254" s="201"/>
      <c r="N254" s="201"/>
      <c r="O254" s="201"/>
      <c r="P254" s="201"/>
      <c r="Q254" s="201"/>
      <c r="R254" s="201"/>
      <c r="S254" s="201"/>
    </row>
    <row r="255" spans="2:19" s="187" customFormat="1" ht="18" customHeight="1">
      <c r="B255" s="201"/>
      <c r="C255" s="201"/>
      <c r="D255" s="201"/>
      <c r="E255" s="201"/>
      <c r="F255" s="201"/>
      <c r="G255" s="201"/>
      <c r="H255" s="201"/>
      <c r="I255" s="201"/>
      <c r="J255" s="201"/>
      <c r="K255" s="201"/>
      <c r="L255" s="201"/>
      <c r="M255" s="201"/>
      <c r="N255" s="201"/>
      <c r="O255" s="201"/>
      <c r="P255" s="201"/>
      <c r="Q255" s="201"/>
      <c r="R255" s="201"/>
      <c r="S255" s="201"/>
    </row>
    <row r="256" spans="2:19" s="187" customFormat="1" ht="18" customHeight="1">
      <c r="B256" s="201"/>
      <c r="C256" s="201"/>
      <c r="D256" s="201"/>
      <c r="E256" s="201"/>
      <c r="F256" s="201"/>
      <c r="G256" s="201"/>
      <c r="H256" s="201"/>
      <c r="I256" s="201"/>
      <c r="J256" s="201"/>
      <c r="K256" s="201"/>
      <c r="L256" s="201"/>
      <c r="M256" s="201"/>
      <c r="N256" s="201"/>
      <c r="O256" s="201"/>
      <c r="P256" s="201"/>
      <c r="Q256" s="201"/>
      <c r="R256" s="201"/>
      <c r="S256" s="201"/>
    </row>
    <row r="257" spans="2:19" s="187" customFormat="1" ht="18" customHeight="1">
      <c r="B257" s="201"/>
      <c r="C257" s="201"/>
      <c r="D257" s="201"/>
      <c r="E257" s="201"/>
      <c r="F257" s="201"/>
      <c r="G257" s="201"/>
      <c r="H257" s="201"/>
      <c r="I257" s="201"/>
      <c r="J257" s="201"/>
      <c r="K257" s="201"/>
      <c r="L257" s="201"/>
      <c r="M257" s="201"/>
      <c r="N257" s="201"/>
      <c r="O257" s="201"/>
      <c r="P257" s="201"/>
      <c r="Q257" s="201"/>
      <c r="R257" s="201"/>
      <c r="S257" s="201"/>
    </row>
    <row r="258" spans="2:19" s="187" customFormat="1" ht="18" customHeight="1">
      <c r="B258" s="201"/>
      <c r="C258" s="201"/>
      <c r="D258" s="201"/>
      <c r="E258" s="201"/>
      <c r="F258" s="201"/>
      <c r="G258" s="201"/>
      <c r="H258" s="201"/>
      <c r="I258" s="201"/>
      <c r="J258" s="201"/>
      <c r="K258" s="201"/>
      <c r="L258" s="201"/>
      <c r="M258" s="201"/>
      <c r="N258" s="201"/>
      <c r="O258" s="201"/>
      <c r="P258" s="201"/>
      <c r="Q258" s="201"/>
      <c r="R258" s="201"/>
      <c r="S258" s="201"/>
    </row>
    <row r="259" spans="2:19" s="187" customFormat="1" ht="18" customHeight="1">
      <c r="B259" s="201"/>
      <c r="C259" s="201"/>
      <c r="D259" s="201"/>
      <c r="E259" s="201"/>
      <c r="F259" s="201"/>
      <c r="G259" s="201"/>
      <c r="H259" s="201"/>
      <c r="I259" s="201"/>
      <c r="J259" s="201"/>
      <c r="K259" s="201"/>
      <c r="L259" s="201"/>
      <c r="M259" s="201"/>
      <c r="N259" s="201"/>
      <c r="O259" s="201"/>
      <c r="P259" s="201"/>
      <c r="Q259" s="201"/>
      <c r="R259" s="201"/>
      <c r="S259" s="201"/>
    </row>
    <row r="260" spans="2:19" s="187" customFormat="1" ht="18" customHeight="1">
      <c r="B260" s="201"/>
      <c r="C260" s="201"/>
      <c r="D260" s="201"/>
      <c r="E260" s="201"/>
      <c r="F260" s="201"/>
      <c r="G260" s="201"/>
      <c r="H260" s="201"/>
      <c r="I260" s="201"/>
      <c r="J260" s="201"/>
      <c r="K260" s="201"/>
      <c r="L260" s="201"/>
      <c r="M260" s="201"/>
      <c r="N260" s="201"/>
      <c r="O260" s="201"/>
      <c r="P260" s="201"/>
      <c r="Q260" s="201"/>
      <c r="R260" s="201"/>
      <c r="S260" s="201"/>
    </row>
    <row r="261" spans="2:19" s="187" customFormat="1" ht="18" customHeight="1">
      <c r="B261" s="201"/>
      <c r="C261" s="201"/>
      <c r="D261" s="201"/>
      <c r="E261" s="201"/>
      <c r="F261" s="201"/>
      <c r="G261" s="201"/>
      <c r="H261" s="201"/>
      <c r="I261" s="201"/>
      <c r="J261" s="201"/>
      <c r="K261" s="201"/>
      <c r="L261" s="201"/>
      <c r="M261" s="201"/>
      <c r="N261" s="201"/>
      <c r="O261" s="201"/>
      <c r="P261" s="201"/>
      <c r="Q261" s="201"/>
      <c r="R261" s="201"/>
      <c r="S261" s="201"/>
    </row>
    <row r="262" spans="2:19" s="187" customFormat="1" ht="18" customHeight="1">
      <c r="B262" s="201"/>
      <c r="C262" s="201"/>
      <c r="D262" s="201"/>
      <c r="E262" s="201"/>
      <c r="F262" s="201"/>
      <c r="G262" s="201"/>
      <c r="H262" s="201"/>
      <c r="I262" s="201"/>
      <c r="J262" s="201"/>
      <c r="K262" s="201"/>
      <c r="L262" s="201"/>
      <c r="M262" s="201"/>
      <c r="N262" s="201"/>
      <c r="O262" s="201"/>
      <c r="P262" s="201"/>
      <c r="Q262" s="201"/>
      <c r="R262" s="201"/>
      <c r="S262" s="201"/>
    </row>
    <row r="263" spans="2:19" s="187" customFormat="1" ht="18" customHeight="1">
      <c r="B263" s="201"/>
      <c r="C263" s="201"/>
      <c r="D263" s="201"/>
      <c r="E263" s="201"/>
      <c r="F263" s="201"/>
      <c r="G263" s="201"/>
      <c r="H263" s="201"/>
      <c r="I263" s="201"/>
      <c r="J263" s="201"/>
      <c r="K263" s="201"/>
      <c r="L263" s="201"/>
      <c r="M263" s="201"/>
      <c r="N263" s="201"/>
      <c r="O263" s="201"/>
      <c r="P263" s="201"/>
      <c r="Q263" s="201"/>
      <c r="R263" s="201"/>
      <c r="S263" s="201"/>
    </row>
    <row r="264" spans="2:19" s="187" customFormat="1" ht="18" customHeight="1">
      <c r="B264" s="201"/>
      <c r="C264" s="201"/>
      <c r="D264" s="201"/>
      <c r="E264" s="201"/>
      <c r="F264" s="201"/>
      <c r="G264" s="201"/>
      <c r="H264" s="201"/>
      <c r="I264" s="201"/>
      <c r="J264" s="201"/>
      <c r="K264" s="201"/>
      <c r="L264" s="201"/>
      <c r="M264" s="201"/>
      <c r="N264" s="201"/>
      <c r="O264" s="201"/>
      <c r="P264" s="201"/>
      <c r="Q264" s="201"/>
      <c r="R264" s="201"/>
      <c r="S264" s="201"/>
    </row>
    <row r="265" spans="2:19" s="187" customFormat="1" ht="18" customHeight="1">
      <c r="B265" s="201"/>
      <c r="C265" s="201"/>
      <c r="D265" s="201"/>
      <c r="E265" s="201"/>
      <c r="F265" s="201"/>
      <c r="G265" s="201"/>
      <c r="H265" s="201"/>
      <c r="I265" s="201"/>
      <c r="J265" s="201"/>
      <c r="K265" s="201"/>
      <c r="L265" s="201"/>
      <c r="M265" s="201"/>
      <c r="N265" s="201"/>
      <c r="O265" s="201"/>
      <c r="P265" s="201"/>
      <c r="Q265" s="201"/>
      <c r="R265" s="201"/>
      <c r="S265" s="201"/>
    </row>
    <row r="266" spans="2:19" s="187" customFormat="1" ht="18" customHeight="1">
      <c r="B266" s="201"/>
      <c r="C266" s="201"/>
      <c r="D266" s="201"/>
      <c r="E266" s="201"/>
      <c r="F266" s="201"/>
      <c r="G266" s="201"/>
      <c r="H266" s="201"/>
      <c r="I266" s="201"/>
      <c r="J266" s="201"/>
      <c r="K266" s="201"/>
      <c r="L266" s="201"/>
      <c r="M266" s="201"/>
      <c r="N266" s="201"/>
      <c r="O266" s="201"/>
      <c r="P266" s="201"/>
      <c r="Q266" s="201"/>
      <c r="R266" s="201"/>
      <c r="S266" s="201"/>
    </row>
    <row r="267" spans="2:19" s="187" customFormat="1" ht="18" customHeight="1">
      <c r="B267" s="201"/>
      <c r="C267" s="201"/>
      <c r="D267" s="201"/>
      <c r="E267" s="201"/>
      <c r="F267" s="201"/>
      <c r="G267" s="201"/>
      <c r="H267" s="201"/>
      <c r="I267" s="201"/>
      <c r="J267" s="201"/>
      <c r="K267" s="201"/>
      <c r="L267" s="201"/>
      <c r="M267" s="201"/>
      <c r="N267" s="201"/>
      <c r="O267" s="201"/>
      <c r="P267" s="201"/>
      <c r="Q267" s="201"/>
      <c r="R267" s="201"/>
      <c r="S267" s="201"/>
    </row>
    <row r="268" spans="2:19" s="187" customFormat="1" ht="18" customHeight="1">
      <c r="B268" s="201"/>
      <c r="C268" s="201"/>
      <c r="D268" s="201"/>
      <c r="E268" s="201"/>
      <c r="F268" s="201"/>
      <c r="G268" s="201"/>
      <c r="H268" s="201"/>
      <c r="I268" s="201"/>
      <c r="J268" s="201"/>
      <c r="K268" s="201"/>
      <c r="L268" s="201"/>
      <c r="M268" s="201"/>
      <c r="N268" s="201"/>
      <c r="O268" s="201"/>
      <c r="P268" s="201"/>
      <c r="Q268" s="201"/>
      <c r="R268" s="201"/>
      <c r="S268" s="201"/>
    </row>
    <row r="269" spans="2:19" s="187" customFormat="1" ht="18" customHeight="1">
      <c r="B269" s="201"/>
      <c r="C269" s="201"/>
      <c r="D269" s="201"/>
      <c r="E269" s="201"/>
      <c r="F269" s="201"/>
      <c r="G269" s="201"/>
      <c r="H269" s="201"/>
      <c r="I269" s="201"/>
      <c r="J269" s="201"/>
      <c r="K269" s="201"/>
      <c r="L269" s="201"/>
      <c r="M269" s="201"/>
      <c r="N269" s="201"/>
      <c r="O269" s="201"/>
      <c r="P269" s="201"/>
      <c r="Q269" s="201"/>
      <c r="R269" s="201"/>
      <c r="S269" s="201"/>
    </row>
    <row r="270" spans="2:19" s="187" customFormat="1" ht="18" customHeight="1">
      <c r="B270" s="201"/>
      <c r="C270" s="201"/>
      <c r="D270" s="201"/>
      <c r="E270" s="201"/>
      <c r="F270" s="201"/>
      <c r="G270" s="201"/>
      <c r="H270" s="201"/>
      <c r="I270" s="201"/>
      <c r="J270" s="201"/>
      <c r="K270" s="201"/>
      <c r="L270" s="201"/>
      <c r="M270" s="201"/>
      <c r="N270" s="201"/>
      <c r="O270" s="201"/>
      <c r="P270" s="201"/>
      <c r="Q270" s="201"/>
      <c r="R270" s="201"/>
      <c r="S270" s="201"/>
    </row>
    <row r="271" spans="2:19" s="187" customFormat="1" ht="18" customHeight="1">
      <c r="B271" s="201"/>
      <c r="C271" s="201"/>
      <c r="D271" s="201"/>
      <c r="E271" s="201"/>
      <c r="F271" s="201"/>
      <c r="G271" s="201"/>
      <c r="H271" s="201"/>
      <c r="I271" s="201"/>
      <c r="J271" s="201"/>
      <c r="K271" s="201"/>
      <c r="L271" s="201"/>
      <c r="M271" s="201"/>
      <c r="N271" s="201"/>
      <c r="O271" s="201"/>
      <c r="P271" s="201"/>
      <c r="Q271" s="201"/>
      <c r="R271" s="201"/>
      <c r="S271" s="201"/>
    </row>
    <row r="272" spans="2:19" s="187" customFormat="1" ht="18" customHeight="1">
      <c r="B272" s="201"/>
      <c r="C272" s="201"/>
      <c r="D272" s="201"/>
      <c r="E272" s="201"/>
      <c r="F272" s="201"/>
      <c r="G272" s="201"/>
      <c r="H272" s="201"/>
      <c r="I272" s="201"/>
      <c r="J272" s="201"/>
      <c r="K272" s="201"/>
      <c r="L272" s="201"/>
      <c r="M272" s="201"/>
      <c r="N272" s="201"/>
      <c r="O272" s="201"/>
      <c r="P272" s="201"/>
      <c r="Q272" s="201"/>
      <c r="R272" s="201"/>
      <c r="S272" s="201"/>
    </row>
    <row r="273" spans="2:19" s="187" customFormat="1" ht="18" customHeight="1">
      <c r="B273" s="201"/>
      <c r="C273" s="201"/>
      <c r="D273" s="201"/>
      <c r="E273" s="201"/>
      <c r="F273" s="201"/>
      <c r="G273" s="201"/>
      <c r="H273" s="201"/>
      <c r="I273" s="201"/>
      <c r="J273" s="201"/>
      <c r="K273" s="201"/>
      <c r="L273" s="201"/>
      <c r="M273" s="201"/>
      <c r="N273" s="201"/>
      <c r="O273" s="201"/>
      <c r="P273" s="201"/>
      <c r="Q273" s="201"/>
      <c r="R273" s="201"/>
      <c r="S273" s="201"/>
    </row>
    <row r="274" spans="2:19" s="187" customFormat="1" ht="18" customHeight="1">
      <c r="B274" s="201"/>
      <c r="C274" s="201"/>
      <c r="D274" s="201"/>
      <c r="E274" s="201"/>
      <c r="F274" s="201"/>
      <c r="G274" s="201"/>
      <c r="H274" s="201"/>
      <c r="I274" s="201"/>
      <c r="J274" s="201"/>
      <c r="K274" s="201"/>
      <c r="L274" s="201"/>
      <c r="M274" s="201"/>
      <c r="N274" s="201"/>
      <c r="O274" s="201"/>
      <c r="P274" s="201"/>
      <c r="Q274" s="201"/>
      <c r="R274" s="201"/>
      <c r="S274" s="201"/>
    </row>
    <row r="275" spans="2:19" s="187" customFormat="1" ht="18" customHeight="1">
      <c r="B275" s="201"/>
      <c r="C275" s="201"/>
      <c r="D275" s="201"/>
      <c r="E275" s="201"/>
      <c r="F275" s="201"/>
      <c r="G275" s="201"/>
      <c r="H275" s="201"/>
      <c r="I275" s="201"/>
      <c r="J275" s="201"/>
      <c r="K275" s="201"/>
      <c r="L275" s="201"/>
      <c r="M275" s="201"/>
      <c r="N275" s="201"/>
      <c r="O275" s="201"/>
      <c r="P275" s="201"/>
      <c r="Q275" s="201"/>
      <c r="R275" s="201"/>
      <c r="S275" s="201"/>
    </row>
    <row r="276" spans="2:19" s="187" customFormat="1" ht="18" customHeight="1">
      <c r="B276" s="201"/>
      <c r="C276" s="201"/>
      <c r="D276" s="201"/>
      <c r="E276" s="201"/>
      <c r="F276" s="201"/>
      <c r="G276" s="201"/>
      <c r="H276" s="201"/>
      <c r="I276" s="201"/>
      <c r="J276" s="201"/>
      <c r="K276" s="201"/>
      <c r="L276" s="201"/>
      <c r="M276" s="201"/>
      <c r="N276" s="201"/>
      <c r="O276" s="201"/>
      <c r="P276" s="201"/>
      <c r="Q276" s="201"/>
      <c r="R276" s="201"/>
      <c r="S276" s="201"/>
    </row>
    <row r="277" spans="2:19" s="187" customFormat="1" ht="18" customHeight="1">
      <c r="B277" s="201"/>
      <c r="C277" s="201"/>
      <c r="D277" s="201"/>
      <c r="E277" s="201"/>
      <c r="F277" s="201"/>
      <c r="G277" s="201"/>
      <c r="H277" s="201"/>
      <c r="I277" s="201"/>
      <c r="J277" s="201"/>
      <c r="K277" s="201"/>
      <c r="L277" s="201"/>
      <c r="M277" s="201"/>
      <c r="N277" s="201"/>
      <c r="O277" s="201"/>
      <c r="P277" s="201"/>
      <c r="Q277" s="201"/>
      <c r="R277" s="201"/>
      <c r="S277" s="201"/>
    </row>
    <row r="278" spans="2:19" s="187" customFormat="1" ht="18" customHeight="1">
      <c r="B278" s="201"/>
      <c r="C278" s="201"/>
      <c r="D278" s="201"/>
      <c r="E278" s="201"/>
      <c r="F278" s="201"/>
      <c r="G278" s="201"/>
      <c r="H278" s="201"/>
      <c r="I278" s="201"/>
      <c r="J278" s="201"/>
      <c r="K278" s="201"/>
      <c r="L278" s="201"/>
      <c r="M278" s="201"/>
      <c r="N278" s="201"/>
      <c r="O278" s="201"/>
      <c r="P278" s="201"/>
      <c r="Q278" s="201"/>
      <c r="R278" s="201"/>
      <c r="S278" s="201"/>
    </row>
    <row r="279" spans="2:19" s="187" customFormat="1" ht="18" customHeight="1">
      <c r="B279" s="201"/>
      <c r="C279" s="201"/>
      <c r="D279" s="201"/>
      <c r="E279" s="201"/>
      <c r="F279" s="201"/>
      <c r="G279" s="201"/>
      <c r="H279" s="201"/>
      <c r="I279" s="201"/>
      <c r="J279" s="201"/>
      <c r="K279" s="201"/>
      <c r="L279" s="201"/>
      <c r="M279" s="201"/>
      <c r="N279" s="201"/>
      <c r="O279" s="201"/>
      <c r="P279" s="201"/>
      <c r="Q279" s="201"/>
      <c r="R279" s="201"/>
      <c r="S279" s="201"/>
    </row>
    <row r="280" spans="2:19" s="187" customFormat="1" ht="18" customHeight="1">
      <c r="B280" s="201"/>
      <c r="C280" s="201"/>
      <c r="D280" s="201"/>
      <c r="E280" s="201"/>
      <c r="F280" s="201"/>
      <c r="G280" s="201"/>
      <c r="H280" s="201"/>
      <c r="I280" s="201"/>
      <c r="J280" s="201"/>
      <c r="K280" s="201"/>
      <c r="L280" s="201"/>
      <c r="M280" s="201"/>
      <c r="N280" s="201"/>
      <c r="O280" s="201"/>
      <c r="P280" s="201"/>
      <c r="Q280" s="201"/>
      <c r="R280" s="201"/>
      <c r="S280" s="201"/>
    </row>
    <row r="281" spans="2:19" s="187" customFormat="1" ht="18" customHeight="1">
      <c r="B281" s="201"/>
      <c r="C281" s="201"/>
      <c r="D281" s="201"/>
      <c r="E281" s="201"/>
      <c r="F281" s="201"/>
      <c r="G281" s="201"/>
      <c r="H281" s="201"/>
      <c r="I281" s="201"/>
      <c r="J281" s="201"/>
      <c r="K281" s="201"/>
      <c r="L281" s="201"/>
      <c r="M281" s="201"/>
      <c r="N281" s="201"/>
      <c r="O281" s="201"/>
      <c r="P281" s="201"/>
      <c r="Q281" s="201"/>
      <c r="R281" s="201"/>
      <c r="S281" s="201"/>
    </row>
    <row r="282" spans="2:19" s="187" customFormat="1" ht="18" customHeight="1">
      <c r="B282" s="201"/>
      <c r="C282" s="201"/>
      <c r="D282" s="201"/>
      <c r="E282" s="201"/>
      <c r="F282" s="201"/>
      <c r="G282" s="201"/>
      <c r="H282" s="201"/>
      <c r="I282" s="201"/>
      <c r="J282" s="201"/>
      <c r="K282" s="201"/>
      <c r="L282" s="201"/>
      <c r="M282" s="201"/>
      <c r="N282" s="201"/>
      <c r="O282" s="201"/>
      <c r="P282" s="201"/>
      <c r="Q282" s="201"/>
      <c r="R282" s="201"/>
      <c r="S282" s="201"/>
    </row>
    <row r="283" spans="2:19" s="187" customFormat="1" ht="18" customHeight="1">
      <c r="B283" s="201"/>
      <c r="C283" s="201"/>
      <c r="D283" s="201"/>
      <c r="E283" s="201"/>
      <c r="F283" s="201"/>
      <c r="G283" s="201"/>
      <c r="H283" s="201"/>
      <c r="I283" s="201"/>
      <c r="J283" s="201"/>
      <c r="K283" s="201"/>
      <c r="L283" s="201"/>
      <c r="M283" s="201"/>
      <c r="N283" s="201"/>
      <c r="O283" s="201"/>
      <c r="P283" s="201"/>
      <c r="Q283" s="201"/>
      <c r="R283" s="201"/>
      <c r="S283" s="201"/>
    </row>
    <row r="284" spans="2:19" s="187" customFormat="1" ht="18" customHeight="1">
      <c r="B284" s="201"/>
      <c r="C284" s="201"/>
      <c r="D284" s="201"/>
      <c r="E284" s="201"/>
      <c r="F284" s="201"/>
      <c r="G284" s="201"/>
      <c r="H284" s="201"/>
      <c r="I284" s="201"/>
      <c r="J284" s="201"/>
      <c r="K284" s="201"/>
      <c r="L284" s="201"/>
      <c r="M284" s="201"/>
      <c r="N284" s="201"/>
      <c r="O284" s="201"/>
      <c r="P284" s="201"/>
      <c r="Q284" s="201"/>
      <c r="R284" s="201"/>
      <c r="S284" s="201"/>
    </row>
    <row r="285" spans="2:19" s="187" customFormat="1" ht="18" customHeight="1">
      <c r="B285" s="201"/>
      <c r="C285" s="201"/>
      <c r="D285" s="201"/>
      <c r="E285" s="201"/>
      <c r="F285" s="201"/>
      <c r="G285" s="201"/>
      <c r="H285" s="201"/>
      <c r="I285" s="201"/>
      <c r="J285" s="201"/>
      <c r="K285" s="201"/>
      <c r="L285" s="201"/>
      <c r="M285" s="201"/>
      <c r="N285" s="201"/>
      <c r="O285" s="201"/>
      <c r="P285" s="201"/>
      <c r="Q285" s="201"/>
      <c r="R285" s="201"/>
      <c r="S285" s="201"/>
    </row>
    <row r="286" spans="2:19" s="187" customFormat="1" ht="18" customHeight="1">
      <c r="B286" s="201"/>
      <c r="C286" s="201"/>
      <c r="D286" s="201"/>
      <c r="E286" s="201"/>
      <c r="F286" s="201"/>
      <c r="G286" s="201"/>
      <c r="H286" s="201"/>
      <c r="I286" s="201"/>
      <c r="J286" s="201"/>
      <c r="K286" s="201"/>
      <c r="L286" s="201"/>
      <c r="M286" s="201"/>
      <c r="N286" s="201"/>
      <c r="O286" s="201"/>
      <c r="P286" s="201"/>
      <c r="Q286" s="201"/>
      <c r="R286" s="201"/>
      <c r="S286" s="201"/>
    </row>
    <row r="287" spans="2:19" s="187" customFormat="1" ht="18" customHeight="1">
      <c r="B287" s="201"/>
      <c r="C287" s="201"/>
      <c r="D287" s="201"/>
      <c r="E287" s="201"/>
      <c r="F287" s="201"/>
      <c r="G287" s="201"/>
      <c r="H287" s="201"/>
      <c r="I287" s="201"/>
      <c r="J287" s="201"/>
      <c r="K287" s="201"/>
      <c r="L287" s="201"/>
      <c r="M287" s="201"/>
      <c r="N287" s="201"/>
      <c r="O287" s="201"/>
      <c r="P287" s="201"/>
      <c r="Q287" s="201"/>
      <c r="R287" s="201"/>
      <c r="S287" s="201"/>
    </row>
    <row r="288" spans="2:19" s="187" customFormat="1" ht="18" customHeight="1">
      <c r="B288" s="201"/>
      <c r="C288" s="201"/>
      <c r="D288" s="201"/>
      <c r="E288" s="201"/>
      <c r="F288" s="201"/>
      <c r="G288" s="201"/>
      <c r="H288" s="201"/>
      <c r="I288" s="201"/>
      <c r="J288" s="201"/>
      <c r="K288" s="201"/>
      <c r="L288" s="201"/>
      <c r="M288" s="201"/>
      <c r="N288" s="201"/>
      <c r="O288" s="201"/>
      <c r="P288" s="201"/>
      <c r="Q288" s="201"/>
      <c r="R288" s="201"/>
      <c r="S288" s="201"/>
    </row>
    <row r="289" spans="2:19" s="187" customFormat="1" ht="18" customHeight="1">
      <c r="B289" s="201"/>
      <c r="C289" s="201"/>
      <c r="D289" s="201"/>
      <c r="E289" s="201"/>
      <c r="F289" s="201"/>
      <c r="G289" s="201"/>
      <c r="H289" s="201"/>
      <c r="I289" s="201"/>
      <c r="J289" s="201"/>
      <c r="K289" s="201"/>
      <c r="L289" s="201"/>
      <c r="M289" s="201"/>
      <c r="N289" s="201"/>
      <c r="O289" s="201"/>
      <c r="P289" s="201"/>
      <c r="Q289" s="201"/>
      <c r="R289" s="201"/>
      <c r="S289" s="201"/>
    </row>
    <row r="290" spans="2:19" s="187" customFormat="1" ht="18" customHeight="1">
      <c r="B290" s="201"/>
      <c r="C290" s="201"/>
      <c r="D290" s="201"/>
      <c r="E290" s="201"/>
      <c r="F290" s="201"/>
      <c r="G290" s="201"/>
      <c r="H290" s="201"/>
      <c r="I290" s="201"/>
      <c r="J290" s="201"/>
      <c r="K290" s="201"/>
      <c r="L290" s="201"/>
      <c r="M290" s="201"/>
      <c r="N290" s="201"/>
      <c r="O290" s="201"/>
      <c r="P290" s="201"/>
      <c r="Q290" s="201"/>
      <c r="R290" s="201"/>
      <c r="S290" s="201"/>
    </row>
    <row r="291" spans="2:19" s="187" customFormat="1" ht="18" customHeight="1">
      <c r="B291" s="201"/>
      <c r="C291" s="201"/>
      <c r="D291" s="201"/>
      <c r="E291" s="201"/>
      <c r="F291" s="201"/>
      <c r="G291" s="201"/>
      <c r="H291" s="201"/>
      <c r="I291" s="201"/>
      <c r="J291" s="201"/>
      <c r="K291" s="201"/>
      <c r="L291" s="201"/>
      <c r="M291" s="201"/>
      <c r="N291" s="201"/>
      <c r="O291" s="201"/>
      <c r="P291" s="201"/>
      <c r="Q291" s="201"/>
      <c r="R291" s="201"/>
      <c r="S291" s="201"/>
    </row>
    <row r="292" spans="2:19" s="187" customFormat="1" ht="18" customHeight="1">
      <c r="B292" s="201"/>
      <c r="C292" s="201"/>
      <c r="D292" s="201"/>
      <c r="E292" s="201"/>
      <c r="F292" s="201"/>
      <c r="G292" s="201"/>
      <c r="H292" s="201"/>
      <c r="I292" s="201"/>
      <c r="J292" s="201"/>
      <c r="K292" s="201"/>
      <c r="L292" s="201"/>
      <c r="M292" s="201"/>
      <c r="N292" s="201"/>
      <c r="O292" s="201"/>
      <c r="P292" s="201"/>
      <c r="Q292" s="201"/>
      <c r="R292" s="201"/>
      <c r="S292" s="201"/>
    </row>
    <row r="293" spans="2:19" s="187" customFormat="1" ht="18" customHeight="1">
      <c r="B293" s="201"/>
      <c r="C293" s="201"/>
      <c r="D293" s="201"/>
      <c r="E293" s="201"/>
      <c r="F293" s="201"/>
      <c r="G293" s="201"/>
      <c r="H293" s="201"/>
      <c r="I293" s="201"/>
      <c r="J293" s="201"/>
      <c r="K293" s="201"/>
      <c r="L293" s="201"/>
      <c r="M293" s="201"/>
      <c r="N293" s="201"/>
      <c r="O293" s="201"/>
      <c r="P293" s="201"/>
      <c r="Q293" s="201"/>
      <c r="R293" s="201"/>
      <c r="S293" s="201"/>
    </row>
    <row r="294" spans="2:19" s="187" customFormat="1" ht="18" customHeight="1">
      <c r="B294" s="201"/>
      <c r="C294" s="201"/>
      <c r="D294" s="201"/>
      <c r="E294" s="201"/>
      <c r="F294" s="201"/>
      <c r="G294" s="201"/>
      <c r="H294" s="201"/>
      <c r="I294" s="201"/>
      <c r="J294" s="201"/>
      <c r="K294" s="201"/>
      <c r="L294" s="201"/>
      <c r="M294" s="201"/>
      <c r="N294" s="201"/>
      <c r="O294" s="201"/>
      <c r="P294" s="201"/>
      <c r="Q294" s="201"/>
      <c r="R294" s="201"/>
      <c r="S294" s="201"/>
    </row>
    <row r="295" spans="2:19" s="187" customFormat="1" ht="18" customHeight="1">
      <c r="B295" s="201"/>
      <c r="C295" s="201"/>
      <c r="D295" s="201"/>
      <c r="E295" s="201"/>
      <c r="F295" s="201"/>
      <c r="G295" s="201"/>
      <c r="H295" s="201"/>
      <c r="I295" s="201"/>
      <c r="J295" s="201"/>
      <c r="K295" s="201"/>
      <c r="L295" s="201"/>
      <c r="M295" s="201"/>
      <c r="N295" s="201"/>
      <c r="O295" s="201"/>
      <c r="P295" s="201"/>
      <c r="Q295" s="201"/>
      <c r="R295" s="201"/>
      <c r="S295" s="201"/>
    </row>
    <row r="296" spans="2:19" s="187" customFormat="1" ht="18" customHeight="1">
      <c r="B296" s="201"/>
      <c r="C296" s="201"/>
      <c r="D296" s="201"/>
      <c r="E296" s="201"/>
      <c r="F296" s="201"/>
      <c r="G296" s="201"/>
      <c r="H296" s="201"/>
      <c r="I296" s="201"/>
      <c r="J296" s="201"/>
      <c r="K296" s="201"/>
      <c r="L296" s="201"/>
      <c r="M296" s="201"/>
      <c r="N296" s="201"/>
      <c r="O296" s="201"/>
      <c r="P296" s="201"/>
      <c r="Q296" s="201"/>
      <c r="R296" s="201"/>
      <c r="S296" s="201"/>
    </row>
    <row r="297" spans="2:19" s="187" customFormat="1" ht="18" customHeight="1">
      <c r="B297" s="201"/>
      <c r="C297" s="201"/>
      <c r="D297" s="201"/>
      <c r="E297" s="201"/>
      <c r="F297" s="201"/>
      <c r="G297" s="201"/>
      <c r="H297" s="201"/>
      <c r="I297" s="201"/>
      <c r="J297" s="201"/>
      <c r="K297" s="201"/>
      <c r="L297" s="201"/>
      <c r="M297" s="201"/>
      <c r="N297" s="201"/>
      <c r="O297" s="201"/>
      <c r="P297" s="201"/>
      <c r="Q297" s="201"/>
      <c r="R297" s="201"/>
      <c r="S297" s="201"/>
    </row>
    <row r="298" spans="2:19" s="187" customFormat="1" ht="18" customHeight="1">
      <c r="B298" s="201"/>
      <c r="C298" s="201"/>
      <c r="D298" s="201"/>
      <c r="E298" s="201"/>
      <c r="F298" s="201"/>
      <c r="G298" s="201"/>
      <c r="H298" s="201"/>
      <c r="I298" s="201"/>
      <c r="J298" s="201"/>
      <c r="K298" s="201"/>
      <c r="L298" s="201"/>
      <c r="M298" s="201"/>
      <c r="N298" s="201"/>
      <c r="O298" s="201"/>
      <c r="P298" s="201"/>
      <c r="Q298" s="201"/>
      <c r="R298" s="201"/>
      <c r="S298" s="201"/>
    </row>
    <row r="299" spans="2:19" s="187" customFormat="1" ht="18" customHeight="1">
      <c r="B299" s="201"/>
      <c r="C299" s="201"/>
      <c r="D299" s="201"/>
      <c r="E299" s="201"/>
      <c r="F299" s="201"/>
      <c r="G299" s="201"/>
      <c r="H299" s="201"/>
      <c r="I299" s="201"/>
      <c r="J299" s="201"/>
      <c r="K299" s="201"/>
      <c r="L299" s="201"/>
      <c r="M299" s="201"/>
      <c r="N299" s="201"/>
      <c r="O299" s="201"/>
      <c r="P299" s="201"/>
      <c r="Q299" s="201"/>
      <c r="R299" s="201"/>
      <c r="S299" s="201"/>
    </row>
    <row r="300" spans="2:19" s="187" customFormat="1" ht="18" customHeight="1">
      <c r="B300" s="201"/>
      <c r="C300" s="201"/>
      <c r="D300" s="201"/>
      <c r="E300" s="201"/>
      <c r="F300" s="201"/>
      <c r="G300" s="201"/>
      <c r="H300" s="201"/>
      <c r="I300" s="201"/>
      <c r="J300" s="201"/>
      <c r="K300" s="201"/>
      <c r="L300" s="201"/>
      <c r="M300" s="201"/>
      <c r="N300" s="201"/>
      <c r="O300" s="201"/>
      <c r="P300" s="201"/>
      <c r="Q300" s="201"/>
      <c r="R300" s="201"/>
      <c r="S300" s="201"/>
    </row>
    <row r="301" spans="2:19" s="187" customFormat="1" ht="18" customHeight="1">
      <c r="B301" s="201"/>
      <c r="C301" s="201"/>
      <c r="D301" s="201"/>
      <c r="E301" s="201"/>
      <c r="F301" s="201"/>
      <c r="G301" s="201"/>
      <c r="H301" s="201"/>
      <c r="I301" s="201"/>
      <c r="J301" s="201"/>
      <c r="K301" s="201"/>
      <c r="L301" s="201"/>
      <c r="M301" s="201"/>
      <c r="N301" s="201"/>
      <c r="O301" s="201"/>
      <c r="P301" s="201"/>
      <c r="Q301" s="201"/>
      <c r="R301" s="201"/>
      <c r="S301" s="201"/>
    </row>
    <row r="302" spans="2:19" s="187" customFormat="1" ht="18" customHeight="1">
      <c r="B302" s="201"/>
      <c r="C302" s="201"/>
      <c r="D302" s="201"/>
      <c r="E302" s="201"/>
      <c r="F302" s="201"/>
      <c r="G302" s="201"/>
      <c r="H302" s="201"/>
      <c r="I302" s="201"/>
      <c r="J302" s="201"/>
      <c r="K302" s="201"/>
      <c r="L302" s="201"/>
      <c r="M302" s="201"/>
      <c r="N302" s="201"/>
      <c r="O302" s="201"/>
      <c r="P302" s="201"/>
      <c r="Q302" s="201"/>
      <c r="R302" s="201"/>
      <c r="S302" s="201"/>
    </row>
    <row r="303" spans="2:19" s="187" customFormat="1" ht="18" customHeight="1">
      <c r="B303" s="201"/>
      <c r="C303" s="201"/>
      <c r="D303" s="201"/>
      <c r="E303" s="201"/>
      <c r="F303" s="201"/>
      <c r="G303" s="201"/>
      <c r="H303" s="201"/>
      <c r="I303" s="201"/>
      <c r="J303" s="201"/>
      <c r="K303" s="201"/>
      <c r="L303" s="201"/>
      <c r="M303" s="201"/>
      <c r="N303" s="201"/>
      <c r="O303" s="201"/>
      <c r="P303" s="201"/>
      <c r="Q303" s="201"/>
      <c r="R303" s="201"/>
      <c r="S303" s="201"/>
    </row>
    <row r="304" spans="2:19" s="187" customFormat="1" ht="18" customHeight="1">
      <c r="B304" s="201"/>
      <c r="C304" s="201"/>
      <c r="D304" s="201"/>
      <c r="E304" s="201"/>
      <c r="F304" s="201"/>
      <c r="G304" s="201"/>
      <c r="H304" s="201"/>
      <c r="I304" s="201"/>
      <c r="J304" s="201"/>
      <c r="K304" s="201"/>
      <c r="L304" s="201"/>
      <c r="M304" s="201"/>
      <c r="N304" s="201"/>
      <c r="O304" s="201"/>
      <c r="P304" s="201"/>
      <c r="Q304" s="201"/>
      <c r="R304" s="201"/>
      <c r="S304" s="201"/>
    </row>
    <row r="305" spans="2:19" s="187" customFormat="1" ht="18" customHeight="1">
      <c r="B305" s="201"/>
      <c r="C305" s="201"/>
      <c r="D305" s="201"/>
      <c r="E305" s="201"/>
      <c r="F305" s="201"/>
      <c r="G305" s="201"/>
      <c r="H305" s="201"/>
      <c r="I305" s="201"/>
      <c r="J305" s="201"/>
      <c r="K305" s="201"/>
      <c r="L305" s="201"/>
      <c r="M305" s="201"/>
      <c r="N305" s="201"/>
      <c r="O305" s="201"/>
      <c r="P305" s="201"/>
      <c r="Q305" s="201"/>
      <c r="R305" s="201"/>
      <c r="S305" s="201"/>
    </row>
    <row r="306" spans="2:19" s="187" customFormat="1" ht="18" customHeight="1">
      <c r="B306" s="201"/>
      <c r="C306" s="201"/>
      <c r="D306" s="201"/>
      <c r="E306" s="201"/>
      <c r="F306" s="201"/>
      <c r="G306" s="201"/>
      <c r="H306" s="201"/>
      <c r="I306" s="201"/>
      <c r="J306" s="201"/>
      <c r="K306" s="201"/>
      <c r="L306" s="201"/>
      <c r="M306" s="201"/>
      <c r="N306" s="201"/>
      <c r="O306" s="201"/>
      <c r="P306" s="201"/>
      <c r="Q306" s="201"/>
      <c r="R306" s="201"/>
      <c r="S306" s="201"/>
    </row>
    <row r="307" spans="2:19" s="187" customFormat="1" ht="18" customHeight="1">
      <c r="B307" s="201"/>
      <c r="C307" s="201"/>
      <c r="D307" s="201"/>
      <c r="E307" s="201"/>
      <c r="F307" s="201"/>
      <c r="G307" s="201"/>
      <c r="H307" s="201"/>
      <c r="I307" s="201"/>
      <c r="J307" s="201"/>
      <c r="K307" s="201"/>
      <c r="L307" s="201"/>
      <c r="M307" s="201"/>
      <c r="N307" s="201"/>
      <c r="O307" s="201"/>
      <c r="P307" s="201"/>
      <c r="Q307" s="201"/>
      <c r="R307" s="201"/>
      <c r="S307" s="201"/>
    </row>
    <row r="308" spans="2:19" s="187" customFormat="1" ht="18" customHeight="1">
      <c r="B308" s="201"/>
      <c r="C308" s="201"/>
      <c r="D308" s="201"/>
      <c r="E308" s="201"/>
      <c r="F308" s="201"/>
      <c r="G308" s="201"/>
      <c r="H308" s="201"/>
      <c r="I308" s="201"/>
      <c r="J308" s="201"/>
      <c r="K308" s="201"/>
      <c r="L308" s="201"/>
      <c r="M308" s="201"/>
      <c r="N308" s="201"/>
      <c r="O308" s="201"/>
      <c r="P308" s="201"/>
      <c r="Q308" s="201"/>
      <c r="R308" s="201"/>
      <c r="S308" s="201"/>
    </row>
    <row r="309" spans="2:19" s="187" customFormat="1" ht="18" customHeight="1">
      <c r="B309" s="201"/>
      <c r="C309" s="201"/>
      <c r="D309" s="201"/>
      <c r="E309" s="201"/>
      <c r="F309" s="201"/>
      <c r="G309" s="201"/>
      <c r="H309" s="201"/>
      <c r="I309" s="201"/>
      <c r="J309" s="201"/>
      <c r="K309" s="201"/>
      <c r="L309" s="201"/>
      <c r="M309" s="201"/>
      <c r="N309" s="201"/>
      <c r="O309" s="201"/>
      <c r="P309" s="201"/>
      <c r="Q309" s="201"/>
      <c r="R309" s="201"/>
      <c r="S309" s="201"/>
    </row>
    <row r="310" spans="2:19" s="187" customFormat="1" ht="18" customHeight="1">
      <c r="B310" s="201"/>
      <c r="C310" s="201"/>
      <c r="D310" s="201"/>
      <c r="E310" s="201"/>
      <c r="F310" s="201"/>
      <c r="G310" s="201"/>
      <c r="H310" s="201"/>
      <c r="I310" s="201"/>
      <c r="J310" s="201"/>
      <c r="K310" s="201"/>
      <c r="L310" s="201"/>
      <c r="M310" s="201"/>
      <c r="N310" s="201"/>
      <c r="O310" s="201"/>
      <c r="P310" s="201"/>
      <c r="Q310" s="201"/>
      <c r="R310" s="201"/>
      <c r="S310" s="201"/>
    </row>
    <row r="311" spans="2:19" s="187" customFormat="1" ht="18" customHeight="1">
      <c r="B311" s="201"/>
      <c r="C311" s="201"/>
      <c r="D311" s="201"/>
      <c r="E311" s="201"/>
      <c r="F311" s="201"/>
      <c r="G311" s="201"/>
      <c r="H311" s="201"/>
      <c r="I311" s="201"/>
      <c r="J311" s="201"/>
      <c r="K311" s="201"/>
      <c r="L311" s="201"/>
      <c r="M311" s="201"/>
      <c r="N311" s="201"/>
      <c r="O311" s="201"/>
      <c r="P311" s="201"/>
      <c r="Q311" s="201"/>
      <c r="R311" s="201"/>
      <c r="S311" s="201"/>
    </row>
    <row r="312" spans="2:19" s="187" customFormat="1" ht="18" customHeight="1">
      <c r="B312" s="201"/>
      <c r="C312" s="201"/>
      <c r="D312" s="201"/>
      <c r="E312" s="201"/>
      <c r="F312" s="201"/>
      <c r="G312" s="201"/>
      <c r="H312" s="201"/>
      <c r="I312" s="201"/>
      <c r="J312" s="201"/>
      <c r="K312" s="201"/>
      <c r="L312" s="201"/>
      <c r="M312" s="201"/>
      <c r="N312" s="201"/>
      <c r="O312" s="201"/>
      <c r="P312" s="201"/>
      <c r="Q312" s="201"/>
      <c r="R312" s="201"/>
      <c r="S312" s="201"/>
    </row>
    <row r="313" spans="2:19" s="187" customFormat="1" ht="18" customHeight="1">
      <c r="B313" s="201"/>
      <c r="C313" s="201"/>
      <c r="D313" s="201"/>
      <c r="E313" s="201"/>
      <c r="F313" s="201"/>
      <c r="G313" s="201"/>
      <c r="H313" s="201"/>
      <c r="I313" s="201"/>
      <c r="J313" s="201"/>
      <c r="K313" s="201"/>
      <c r="L313" s="201"/>
      <c r="M313" s="201"/>
      <c r="N313" s="201"/>
      <c r="O313" s="201"/>
      <c r="P313" s="201"/>
      <c r="Q313" s="201"/>
      <c r="R313" s="201"/>
      <c r="S313" s="201"/>
    </row>
    <row r="314" spans="2:19" s="187" customFormat="1" ht="18" customHeight="1">
      <c r="B314" s="201"/>
      <c r="C314" s="201"/>
      <c r="D314" s="201"/>
      <c r="E314" s="201"/>
      <c r="F314" s="201"/>
      <c r="G314" s="201"/>
      <c r="H314" s="201"/>
      <c r="I314" s="201"/>
      <c r="J314" s="201"/>
      <c r="K314" s="201"/>
      <c r="L314" s="201"/>
      <c r="M314" s="201"/>
      <c r="N314" s="201"/>
      <c r="O314" s="201"/>
      <c r="P314" s="201"/>
      <c r="Q314" s="201"/>
      <c r="R314" s="201"/>
      <c r="S314" s="201"/>
    </row>
    <row r="315" spans="2:19" s="187" customFormat="1" ht="18" customHeight="1">
      <c r="B315" s="201"/>
      <c r="C315" s="201"/>
      <c r="D315" s="201"/>
      <c r="E315" s="201"/>
      <c r="F315" s="201"/>
      <c r="G315" s="201"/>
      <c r="H315" s="201"/>
      <c r="I315" s="201"/>
      <c r="J315" s="201"/>
      <c r="K315" s="201"/>
      <c r="L315" s="201"/>
      <c r="M315" s="201"/>
      <c r="N315" s="201"/>
      <c r="O315" s="201"/>
      <c r="P315" s="201"/>
      <c r="Q315" s="201"/>
      <c r="R315" s="201"/>
      <c r="S315" s="201"/>
    </row>
    <row r="316" spans="2:19" s="187" customFormat="1" ht="18" customHeight="1">
      <c r="B316" s="201"/>
      <c r="C316" s="201"/>
      <c r="D316" s="201"/>
      <c r="E316" s="201"/>
      <c r="F316" s="201"/>
      <c r="G316" s="201"/>
      <c r="H316" s="201"/>
      <c r="I316" s="201"/>
      <c r="J316" s="201"/>
      <c r="K316" s="201"/>
      <c r="L316" s="201"/>
      <c r="M316" s="201"/>
      <c r="N316" s="201"/>
      <c r="O316" s="201"/>
      <c r="P316" s="201"/>
      <c r="Q316" s="201"/>
      <c r="R316" s="201"/>
      <c r="S316" s="201"/>
    </row>
    <row r="317" spans="2:19" s="187" customFormat="1" ht="18" customHeight="1">
      <c r="B317" s="201"/>
      <c r="C317" s="201"/>
      <c r="D317" s="201"/>
      <c r="E317" s="201"/>
      <c r="F317" s="201"/>
      <c r="G317" s="201"/>
      <c r="H317" s="201"/>
      <c r="I317" s="201"/>
      <c r="J317" s="201"/>
      <c r="K317" s="201"/>
      <c r="L317" s="201"/>
      <c r="M317" s="201"/>
      <c r="N317" s="201"/>
      <c r="O317" s="201"/>
      <c r="P317" s="201"/>
      <c r="Q317" s="201"/>
      <c r="R317" s="201"/>
      <c r="S317" s="201"/>
    </row>
    <row r="318" spans="2:19" s="187" customFormat="1" ht="18" customHeight="1">
      <c r="B318" s="201"/>
      <c r="C318" s="201"/>
      <c r="D318" s="201"/>
      <c r="E318" s="201"/>
      <c r="F318" s="201"/>
      <c r="G318" s="201"/>
      <c r="H318" s="201"/>
      <c r="I318" s="201"/>
      <c r="J318" s="201"/>
      <c r="K318" s="201"/>
      <c r="L318" s="201"/>
      <c r="M318" s="201"/>
      <c r="N318" s="201"/>
      <c r="O318" s="201"/>
      <c r="P318" s="201"/>
      <c r="Q318" s="201"/>
      <c r="R318" s="201"/>
      <c r="S318" s="201"/>
    </row>
    <row r="319" spans="2:19" s="187" customFormat="1" ht="18" customHeight="1">
      <c r="B319" s="201"/>
      <c r="C319" s="201"/>
      <c r="D319" s="201"/>
      <c r="E319" s="201"/>
      <c r="F319" s="201"/>
      <c r="G319" s="201"/>
      <c r="H319" s="201"/>
      <c r="I319" s="201"/>
      <c r="J319" s="201"/>
      <c r="K319" s="201"/>
      <c r="L319" s="201"/>
      <c r="M319" s="201"/>
      <c r="N319" s="201"/>
      <c r="O319" s="201"/>
      <c r="P319" s="201"/>
      <c r="Q319" s="201"/>
      <c r="R319" s="201"/>
      <c r="S319" s="201"/>
    </row>
    <row r="320" spans="2:19" s="187" customFormat="1" ht="18" customHeight="1">
      <c r="B320" s="201"/>
      <c r="C320" s="201"/>
      <c r="D320" s="201"/>
      <c r="E320" s="201"/>
      <c r="F320" s="201"/>
      <c r="G320" s="201"/>
      <c r="H320" s="201"/>
      <c r="I320" s="201"/>
      <c r="J320" s="201"/>
      <c r="K320" s="201"/>
      <c r="L320" s="201"/>
      <c r="M320" s="201"/>
      <c r="N320" s="201"/>
      <c r="O320" s="201"/>
      <c r="P320" s="201"/>
      <c r="Q320" s="201"/>
      <c r="R320" s="201"/>
      <c r="S320" s="201"/>
    </row>
    <row r="321" spans="2:19" s="187" customFormat="1" ht="18" customHeight="1">
      <c r="B321" s="201"/>
      <c r="C321" s="201"/>
      <c r="D321" s="201"/>
      <c r="E321" s="201"/>
      <c r="F321" s="201"/>
      <c r="G321" s="201"/>
      <c r="H321" s="201"/>
      <c r="I321" s="201"/>
      <c r="J321" s="201"/>
      <c r="K321" s="201"/>
      <c r="L321" s="201"/>
      <c r="M321" s="201"/>
      <c r="N321" s="201"/>
      <c r="O321" s="201"/>
      <c r="P321" s="201"/>
      <c r="Q321" s="201"/>
      <c r="R321" s="201"/>
      <c r="S321" s="201"/>
    </row>
    <row r="322" spans="2:19" s="187" customFormat="1" ht="18" customHeight="1">
      <c r="B322" s="201"/>
      <c r="C322" s="201"/>
      <c r="D322" s="201"/>
      <c r="E322" s="201"/>
      <c r="F322" s="201"/>
      <c r="G322" s="201"/>
      <c r="H322" s="201"/>
      <c r="I322" s="201"/>
      <c r="J322" s="201"/>
      <c r="K322" s="201"/>
      <c r="L322" s="201"/>
      <c r="M322" s="201"/>
      <c r="N322" s="201"/>
      <c r="O322" s="201"/>
      <c r="P322" s="201"/>
      <c r="Q322" s="201"/>
      <c r="R322" s="201"/>
      <c r="S322" s="201"/>
    </row>
    <row r="323" spans="2:19" s="187" customFormat="1" ht="18" customHeight="1">
      <c r="B323" s="201"/>
      <c r="C323" s="201"/>
      <c r="D323" s="201"/>
      <c r="E323" s="201"/>
      <c r="F323" s="201"/>
      <c r="G323" s="201"/>
      <c r="H323" s="201"/>
      <c r="I323" s="201"/>
      <c r="J323" s="201"/>
      <c r="K323" s="201"/>
      <c r="L323" s="201"/>
      <c r="M323" s="201"/>
      <c r="N323" s="201"/>
      <c r="O323" s="201"/>
      <c r="P323" s="201"/>
      <c r="Q323" s="201"/>
      <c r="R323" s="201"/>
      <c r="S323" s="201"/>
    </row>
    <row r="324" spans="2:19" s="187" customFormat="1" ht="18" customHeight="1">
      <c r="B324" s="201"/>
      <c r="C324" s="201"/>
      <c r="D324" s="201"/>
      <c r="E324" s="201"/>
      <c r="F324" s="201"/>
      <c r="G324" s="201"/>
      <c r="H324" s="201"/>
      <c r="I324" s="201"/>
      <c r="J324" s="201"/>
      <c r="K324" s="201"/>
      <c r="L324" s="201"/>
      <c r="M324" s="201"/>
      <c r="N324" s="201"/>
      <c r="O324" s="201"/>
      <c r="P324" s="201"/>
      <c r="Q324" s="201"/>
      <c r="R324" s="201"/>
      <c r="S324" s="201"/>
    </row>
    <row r="325" spans="2:19" s="187" customFormat="1" ht="18" customHeight="1">
      <c r="B325" s="201"/>
      <c r="C325" s="201"/>
      <c r="D325" s="201"/>
      <c r="E325" s="201"/>
      <c r="F325" s="201"/>
      <c r="G325" s="201"/>
      <c r="H325" s="201"/>
      <c r="I325" s="201"/>
      <c r="J325" s="201"/>
      <c r="K325" s="201"/>
      <c r="L325" s="201"/>
      <c r="M325" s="201"/>
      <c r="N325" s="201"/>
      <c r="O325" s="201"/>
      <c r="P325" s="201"/>
      <c r="Q325" s="201"/>
      <c r="R325" s="201"/>
      <c r="S325" s="201"/>
    </row>
    <row r="326" spans="2:19" s="187" customFormat="1" ht="18" customHeight="1">
      <c r="B326" s="201"/>
      <c r="C326" s="201"/>
      <c r="D326" s="201"/>
      <c r="E326" s="201"/>
      <c r="F326" s="201"/>
      <c r="G326" s="201"/>
      <c r="H326" s="201"/>
      <c r="I326" s="201"/>
      <c r="J326" s="201"/>
      <c r="K326" s="201"/>
      <c r="L326" s="201"/>
      <c r="M326" s="201"/>
      <c r="N326" s="201"/>
      <c r="O326" s="201"/>
      <c r="P326" s="201"/>
      <c r="Q326" s="201"/>
      <c r="R326" s="201"/>
      <c r="S326" s="201"/>
    </row>
    <row r="327" spans="2:19" s="187" customFormat="1" ht="18" customHeight="1">
      <c r="B327" s="201"/>
      <c r="C327" s="201"/>
      <c r="D327" s="201"/>
      <c r="E327" s="201"/>
      <c r="F327" s="201"/>
      <c r="G327" s="201"/>
      <c r="H327" s="201"/>
      <c r="I327" s="201"/>
      <c r="J327" s="201"/>
      <c r="K327" s="201"/>
      <c r="L327" s="201"/>
      <c r="M327" s="201"/>
      <c r="N327" s="201"/>
      <c r="O327" s="201"/>
      <c r="P327" s="201"/>
      <c r="Q327" s="201"/>
      <c r="R327" s="201"/>
      <c r="S327" s="201"/>
    </row>
    <row r="328" spans="2:19" s="187" customFormat="1" ht="18" customHeight="1">
      <c r="B328" s="201"/>
      <c r="C328" s="201"/>
      <c r="D328" s="201"/>
      <c r="E328" s="201"/>
      <c r="F328" s="201"/>
      <c r="G328" s="201"/>
      <c r="H328" s="201"/>
      <c r="I328" s="201"/>
      <c r="J328" s="201"/>
      <c r="K328" s="201"/>
      <c r="L328" s="201"/>
      <c r="M328" s="201"/>
      <c r="N328" s="201"/>
      <c r="O328" s="201"/>
      <c r="P328" s="201"/>
      <c r="Q328" s="201"/>
      <c r="R328" s="201"/>
      <c r="S328" s="201"/>
    </row>
    <row r="329" spans="2:19" s="187" customFormat="1" ht="18" customHeight="1">
      <c r="B329" s="201"/>
      <c r="C329" s="201"/>
      <c r="D329" s="201"/>
      <c r="E329" s="201"/>
      <c r="F329" s="201"/>
      <c r="G329" s="201"/>
      <c r="H329" s="201"/>
      <c r="I329" s="201"/>
      <c r="J329" s="201"/>
      <c r="K329" s="201"/>
      <c r="L329" s="201"/>
      <c r="M329" s="201"/>
      <c r="N329" s="201"/>
      <c r="O329" s="201"/>
      <c r="P329" s="201"/>
      <c r="Q329" s="201"/>
      <c r="R329" s="201"/>
      <c r="S329" s="201"/>
    </row>
    <row r="330" spans="2:19" s="187" customFormat="1" ht="18" customHeight="1">
      <c r="B330" s="201"/>
      <c r="C330" s="201"/>
      <c r="D330" s="201"/>
      <c r="E330" s="201"/>
      <c r="F330" s="201"/>
      <c r="G330" s="201"/>
      <c r="H330" s="201"/>
      <c r="I330" s="201"/>
      <c r="J330" s="201"/>
      <c r="K330" s="201"/>
      <c r="L330" s="201"/>
      <c r="M330" s="201"/>
      <c r="N330" s="201"/>
      <c r="O330" s="201"/>
      <c r="P330" s="201"/>
      <c r="Q330" s="201"/>
      <c r="R330" s="201"/>
      <c r="S330" s="201"/>
    </row>
    <row r="331" spans="2:19" s="187" customFormat="1" ht="18" customHeight="1">
      <c r="B331" s="201"/>
      <c r="C331" s="201"/>
      <c r="D331" s="201"/>
      <c r="E331" s="201"/>
      <c r="F331" s="201"/>
      <c r="G331" s="201"/>
      <c r="H331" s="201"/>
      <c r="I331" s="201"/>
      <c r="J331" s="201"/>
      <c r="K331" s="201"/>
      <c r="L331" s="201"/>
      <c r="M331" s="201"/>
      <c r="N331" s="201"/>
      <c r="O331" s="201"/>
      <c r="P331" s="201"/>
      <c r="Q331" s="201"/>
      <c r="R331" s="201"/>
      <c r="S331" s="201"/>
    </row>
    <row r="332" spans="2:19" s="187" customFormat="1" ht="18" customHeight="1">
      <c r="B332" s="201"/>
      <c r="C332" s="201"/>
      <c r="D332" s="201"/>
      <c r="E332" s="201"/>
      <c r="F332" s="201"/>
      <c r="G332" s="201"/>
      <c r="H332" s="201"/>
      <c r="I332" s="201"/>
      <c r="J332" s="201"/>
      <c r="K332" s="201"/>
      <c r="L332" s="201"/>
      <c r="M332" s="201"/>
      <c r="N332" s="201"/>
      <c r="O332" s="201"/>
      <c r="P332" s="201"/>
      <c r="Q332" s="201"/>
      <c r="R332" s="201"/>
      <c r="S332" s="201"/>
    </row>
    <row r="333" spans="2:19" s="187" customFormat="1" ht="18" customHeight="1">
      <c r="B333" s="201"/>
      <c r="C333" s="201"/>
      <c r="D333" s="201"/>
      <c r="E333" s="201"/>
      <c r="F333" s="201"/>
      <c r="G333" s="201"/>
      <c r="H333" s="201"/>
      <c r="I333" s="201"/>
      <c r="J333" s="201"/>
      <c r="K333" s="201"/>
      <c r="L333" s="201"/>
      <c r="M333" s="201"/>
      <c r="N333" s="201"/>
      <c r="O333" s="201"/>
      <c r="P333" s="201"/>
      <c r="Q333" s="201"/>
      <c r="R333" s="201"/>
      <c r="S333" s="201"/>
    </row>
    <row r="334" spans="2:19" s="187" customFormat="1" ht="18" customHeight="1">
      <c r="B334" s="201"/>
      <c r="C334" s="201"/>
      <c r="D334" s="201"/>
      <c r="E334" s="201"/>
      <c r="F334" s="201"/>
      <c r="G334" s="201"/>
      <c r="H334" s="201"/>
      <c r="I334" s="201"/>
      <c r="J334" s="201"/>
      <c r="K334" s="201"/>
      <c r="L334" s="201"/>
      <c r="M334" s="201"/>
      <c r="N334" s="201"/>
      <c r="O334" s="201"/>
      <c r="P334" s="201"/>
      <c r="Q334" s="201"/>
      <c r="R334" s="201"/>
      <c r="S334" s="201"/>
    </row>
    <row r="335" spans="2:19" s="187" customFormat="1" ht="18" customHeight="1">
      <c r="B335" s="201"/>
      <c r="C335" s="201"/>
      <c r="D335" s="201"/>
      <c r="E335" s="201"/>
      <c r="F335" s="201"/>
      <c r="G335" s="201"/>
      <c r="H335" s="201"/>
      <c r="I335" s="201"/>
      <c r="J335" s="201"/>
      <c r="K335" s="201"/>
      <c r="L335" s="201"/>
      <c r="M335" s="201"/>
      <c r="N335" s="201"/>
      <c r="O335" s="201"/>
      <c r="P335" s="201"/>
      <c r="Q335" s="201"/>
      <c r="R335" s="201"/>
      <c r="S335" s="201"/>
    </row>
    <row r="336" spans="2:19" s="187" customFormat="1" ht="18" customHeight="1">
      <c r="B336" s="201"/>
      <c r="C336" s="201"/>
      <c r="D336" s="201"/>
      <c r="E336" s="201"/>
      <c r="F336" s="201"/>
      <c r="G336" s="201"/>
      <c r="H336" s="201"/>
      <c r="I336" s="201"/>
      <c r="J336" s="201"/>
      <c r="K336" s="201"/>
      <c r="L336" s="201"/>
      <c r="M336" s="201"/>
      <c r="N336" s="201"/>
      <c r="O336" s="201"/>
      <c r="P336" s="201"/>
      <c r="Q336" s="201"/>
      <c r="R336" s="201"/>
      <c r="S336" s="201"/>
    </row>
    <row r="337" spans="2:19" s="187" customFormat="1" ht="18" customHeight="1">
      <c r="B337" s="201"/>
      <c r="C337" s="201"/>
      <c r="D337" s="201"/>
      <c r="E337" s="201"/>
      <c r="F337" s="201"/>
      <c r="G337" s="201"/>
      <c r="H337" s="201"/>
      <c r="I337" s="201"/>
      <c r="J337" s="201"/>
      <c r="K337" s="201"/>
      <c r="L337" s="201"/>
      <c r="M337" s="201"/>
      <c r="N337" s="201"/>
      <c r="O337" s="201"/>
      <c r="P337" s="201"/>
      <c r="Q337" s="201"/>
      <c r="R337" s="201"/>
      <c r="S337" s="201"/>
    </row>
    <row r="338" spans="2:19" s="187" customFormat="1" ht="18" customHeight="1">
      <c r="B338" s="201"/>
      <c r="C338" s="201"/>
      <c r="D338" s="201"/>
      <c r="E338" s="201"/>
      <c r="F338" s="201"/>
      <c r="G338" s="201"/>
      <c r="H338" s="201"/>
      <c r="I338" s="201"/>
      <c r="J338" s="201"/>
      <c r="K338" s="201"/>
      <c r="L338" s="201"/>
      <c r="M338" s="201"/>
      <c r="N338" s="201"/>
      <c r="O338" s="201"/>
      <c r="P338" s="201"/>
      <c r="Q338" s="201"/>
      <c r="R338" s="201"/>
      <c r="S338" s="201"/>
    </row>
    <row r="339" spans="2:19" s="187" customFormat="1" ht="18" customHeight="1">
      <c r="B339" s="201"/>
      <c r="C339" s="201"/>
      <c r="D339" s="201"/>
      <c r="E339" s="201"/>
      <c r="F339" s="201"/>
      <c r="G339" s="201"/>
      <c r="H339" s="201"/>
      <c r="I339" s="201"/>
      <c r="J339" s="201"/>
      <c r="K339" s="201"/>
      <c r="L339" s="201"/>
      <c r="M339" s="201"/>
      <c r="N339" s="201"/>
      <c r="O339" s="201"/>
      <c r="P339" s="201"/>
      <c r="Q339" s="201"/>
      <c r="R339" s="201"/>
      <c r="S339" s="201"/>
    </row>
    <row r="340" spans="2:19" s="187" customFormat="1" ht="18" customHeight="1">
      <c r="B340" s="201"/>
      <c r="C340" s="201"/>
      <c r="D340" s="201"/>
      <c r="E340" s="201"/>
      <c r="F340" s="201"/>
      <c r="G340" s="201"/>
      <c r="H340" s="201"/>
      <c r="I340" s="201"/>
      <c r="J340" s="201"/>
      <c r="K340" s="201"/>
      <c r="L340" s="201"/>
      <c r="M340" s="201"/>
      <c r="N340" s="201"/>
      <c r="O340" s="201"/>
      <c r="P340" s="201"/>
      <c r="Q340" s="201"/>
      <c r="R340" s="201"/>
      <c r="S340" s="201"/>
    </row>
    <row r="341" spans="2:19" s="187" customFormat="1" ht="18" customHeight="1">
      <c r="B341" s="201"/>
      <c r="C341" s="201"/>
      <c r="D341" s="201"/>
      <c r="E341" s="201"/>
      <c r="F341" s="201"/>
      <c r="G341" s="201"/>
      <c r="H341" s="201"/>
      <c r="I341" s="201"/>
      <c r="J341" s="201"/>
      <c r="K341" s="201"/>
      <c r="L341" s="201"/>
      <c r="M341" s="201"/>
      <c r="N341" s="201"/>
      <c r="O341" s="201"/>
      <c r="P341" s="201"/>
      <c r="Q341" s="201"/>
      <c r="R341" s="201"/>
      <c r="S341" s="201"/>
    </row>
    <row r="342" spans="2:19" s="187" customFormat="1" ht="18" customHeight="1">
      <c r="B342" s="201"/>
      <c r="C342" s="201"/>
      <c r="D342" s="201"/>
      <c r="E342" s="201"/>
      <c r="F342" s="201"/>
      <c r="G342" s="201"/>
      <c r="H342" s="201"/>
      <c r="I342" s="201"/>
      <c r="J342" s="201"/>
      <c r="K342" s="201"/>
      <c r="L342" s="201"/>
      <c r="M342" s="201"/>
      <c r="N342" s="201"/>
      <c r="O342" s="201"/>
      <c r="P342" s="201"/>
      <c r="Q342" s="201"/>
      <c r="R342" s="201"/>
      <c r="S342" s="201"/>
    </row>
    <row r="343" spans="2:19" s="187" customFormat="1" ht="18" customHeight="1">
      <c r="B343" s="201"/>
      <c r="C343" s="201"/>
      <c r="D343" s="201"/>
      <c r="E343" s="201"/>
      <c r="F343" s="201"/>
      <c r="G343" s="201"/>
      <c r="H343" s="201"/>
      <c r="I343" s="201"/>
      <c r="J343" s="201"/>
      <c r="K343" s="201"/>
      <c r="L343" s="201"/>
      <c r="M343" s="201"/>
      <c r="N343" s="201"/>
      <c r="O343" s="201"/>
      <c r="P343" s="201"/>
      <c r="Q343" s="201"/>
      <c r="R343" s="201"/>
      <c r="S343" s="201"/>
    </row>
    <row r="344" spans="2:19" s="187" customFormat="1" ht="18" customHeight="1">
      <c r="B344" s="201"/>
      <c r="C344" s="201"/>
      <c r="D344" s="201"/>
      <c r="E344" s="201"/>
      <c r="F344" s="201"/>
      <c r="G344" s="201"/>
      <c r="H344" s="201"/>
      <c r="I344" s="201"/>
      <c r="J344" s="201"/>
      <c r="K344" s="201"/>
      <c r="L344" s="201"/>
      <c r="M344" s="201"/>
      <c r="N344" s="201"/>
      <c r="O344" s="201"/>
      <c r="P344" s="201"/>
      <c r="Q344" s="201"/>
      <c r="R344" s="201"/>
      <c r="S344" s="201"/>
    </row>
    <row r="345" spans="2:19" s="187" customFormat="1" ht="18" customHeight="1">
      <c r="B345" s="201"/>
      <c r="C345" s="201"/>
      <c r="D345" s="201"/>
      <c r="E345" s="201"/>
      <c r="F345" s="201"/>
      <c r="G345" s="201"/>
      <c r="H345" s="201"/>
      <c r="I345" s="201"/>
      <c r="J345" s="201"/>
      <c r="K345" s="201"/>
      <c r="L345" s="201"/>
      <c r="M345" s="201"/>
      <c r="N345" s="201"/>
      <c r="O345" s="201"/>
      <c r="P345" s="201"/>
      <c r="Q345" s="201"/>
      <c r="R345" s="201"/>
      <c r="S345" s="201"/>
    </row>
    <row r="346" spans="2:19" s="187" customFormat="1" ht="18" customHeight="1">
      <c r="B346" s="201"/>
      <c r="C346" s="201"/>
      <c r="D346" s="201"/>
      <c r="E346" s="201"/>
      <c r="F346" s="201"/>
      <c r="G346" s="201"/>
      <c r="H346" s="201"/>
      <c r="I346" s="201"/>
      <c r="J346" s="201"/>
      <c r="K346" s="201"/>
      <c r="L346" s="201"/>
      <c r="M346" s="201"/>
      <c r="N346" s="201"/>
      <c r="O346" s="201"/>
      <c r="P346" s="201"/>
      <c r="Q346" s="201"/>
      <c r="R346" s="201"/>
      <c r="S346" s="201"/>
    </row>
    <row r="347" spans="2:19" s="187" customFormat="1" ht="18" customHeight="1">
      <c r="B347" s="201"/>
      <c r="C347" s="201"/>
      <c r="D347" s="201"/>
      <c r="E347" s="201"/>
      <c r="F347" s="201"/>
      <c r="G347" s="201"/>
      <c r="H347" s="201"/>
      <c r="I347" s="201"/>
      <c r="J347" s="201"/>
      <c r="K347" s="201"/>
      <c r="L347" s="201"/>
      <c r="M347" s="201"/>
      <c r="N347" s="201"/>
      <c r="O347" s="201"/>
      <c r="P347" s="201"/>
      <c r="Q347" s="201"/>
      <c r="R347" s="201"/>
      <c r="S347" s="201"/>
    </row>
    <row r="348" spans="2:19" s="187" customFormat="1" ht="18" customHeight="1">
      <c r="B348" s="201"/>
      <c r="C348" s="201"/>
      <c r="D348" s="201"/>
      <c r="E348" s="201"/>
      <c r="F348" s="201"/>
      <c r="G348" s="201"/>
      <c r="H348" s="201"/>
      <c r="I348" s="201"/>
      <c r="J348" s="201"/>
      <c r="K348" s="201"/>
      <c r="L348" s="201"/>
      <c r="M348" s="201"/>
      <c r="N348" s="201"/>
      <c r="O348" s="201"/>
      <c r="P348" s="201"/>
      <c r="Q348" s="201"/>
      <c r="R348" s="201"/>
      <c r="S348" s="201"/>
    </row>
    <row r="349" spans="2:19" s="187" customFormat="1" ht="18" customHeight="1">
      <c r="B349" s="201"/>
      <c r="C349" s="201"/>
      <c r="D349" s="201"/>
      <c r="E349" s="201"/>
      <c r="F349" s="201"/>
      <c r="G349" s="201"/>
      <c r="H349" s="201"/>
      <c r="I349" s="201"/>
      <c r="J349" s="201"/>
      <c r="K349" s="201"/>
      <c r="L349" s="201"/>
      <c r="M349" s="201"/>
      <c r="N349" s="201"/>
      <c r="O349" s="201"/>
      <c r="P349" s="201"/>
      <c r="Q349" s="201"/>
      <c r="R349" s="201"/>
      <c r="S349" s="201"/>
    </row>
    <row r="350" spans="2:19" s="187" customFormat="1" ht="18" customHeight="1">
      <c r="B350" s="201"/>
      <c r="C350" s="201"/>
      <c r="D350" s="201"/>
      <c r="E350" s="201"/>
      <c r="F350" s="201"/>
      <c r="G350" s="201"/>
      <c r="H350" s="201"/>
      <c r="I350" s="201"/>
      <c r="J350" s="201"/>
      <c r="K350" s="201"/>
      <c r="L350" s="201"/>
      <c r="M350" s="201"/>
      <c r="N350" s="201"/>
      <c r="O350" s="201"/>
      <c r="P350" s="201"/>
      <c r="Q350" s="201"/>
      <c r="R350" s="201"/>
      <c r="S350" s="201"/>
    </row>
    <row r="351" spans="2:19" s="187" customFormat="1" ht="18" customHeight="1">
      <c r="B351" s="201"/>
      <c r="C351" s="201"/>
      <c r="D351" s="201"/>
      <c r="E351" s="201"/>
      <c r="F351" s="201"/>
      <c r="G351" s="201"/>
      <c r="H351" s="201"/>
      <c r="I351" s="201"/>
      <c r="J351" s="201"/>
      <c r="K351" s="201"/>
      <c r="L351" s="201"/>
      <c r="M351" s="201"/>
      <c r="N351" s="201"/>
      <c r="O351" s="201"/>
      <c r="P351" s="201"/>
      <c r="Q351" s="201"/>
      <c r="R351" s="201"/>
      <c r="S351" s="201"/>
    </row>
    <row r="352" spans="2:19" s="187" customFormat="1" ht="18" customHeight="1">
      <c r="B352" s="201"/>
      <c r="C352" s="201"/>
      <c r="D352" s="201"/>
      <c r="E352" s="201"/>
      <c r="F352" s="201"/>
      <c r="G352" s="201"/>
      <c r="H352" s="201"/>
      <c r="I352" s="201"/>
      <c r="J352" s="201"/>
      <c r="K352" s="201"/>
      <c r="L352" s="201"/>
      <c r="M352" s="201"/>
      <c r="N352" s="201"/>
      <c r="O352" s="201"/>
      <c r="P352" s="201"/>
      <c r="Q352" s="201"/>
      <c r="R352" s="201"/>
      <c r="S352" s="201"/>
    </row>
    <row r="353" spans="2:19" s="187" customFormat="1" ht="18" customHeight="1">
      <c r="B353" s="201"/>
      <c r="C353" s="201"/>
      <c r="D353" s="201"/>
      <c r="E353" s="201"/>
      <c r="F353" s="201"/>
      <c r="G353" s="201"/>
      <c r="H353" s="201"/>
      <c r="I353" s="201"/>
      <c r="J353" s="201"/>
      <c r="K353" s="201"/>
      <c r="L353" s="201"/>
      <c r="M353" s="201"/>
      <c r="N353" s="201"/>
      <c r="O353" s="201"/>
      <c r="P353" s="201"/>
      <c r="Q353" s="201"/>
      <c r="R353" s="201"/>
      <c r="S353" s="201"/>
    </row>
    <row r="354" spans="2:19" s="187" customFormat="1" ht="18" customHeight="1">
      <c r="B354" s="201"/>
      <c r="C354" s="201"/>
      <c r="D354" s="201"/>
      <c r="E354" s="201"/>
      <c r="F354" s="201"/>
      <c r="G354" s="201"/>
      <c r="H354" s="201"/>
      <c r="I354" s="201"/>
      <c r="J354" s="201"/>
      <c r="K354" s="201"/>
      <c r="L354" s="201"/>
      <c r="M354" s="201"/>
      <c r="N354" s="201"/>
      <c r="O354" s="201"/>
      <c r="P354" s="201"/>
      <c r="Q354" s="201"/>
      <c r="R354" s="201"/>
      <c r="S354" s="201"/>
    </row>
    <row r="355" spans="2:19" s="187" customFormat="1" ht="18" customHeight="1">
      <c r="B355" s="201"/>
      <c r="C355" s="201"/>
      <c r="D355" s="201"/>
      <c r="E355" s="201"/>
      <c r="F355" s="201"/>
      <c r="G355" s="201"/>
      <c r="H355" s="201"/>
      <c r="I355" s="201"/>
      <c r="J355" s="201"/>
      <c r="K355" s="201"/>
      <c r="L355" s="201"/>
      <c r="M355" s="201"/>
      <c r="N355" s="201"/>
      <c r="O355" s="201"/>
      <c r="P355" s="201"/>
      <c r="Q355" s="201"/>
      <c r="R355" s="201"/>
      <c r="S355" s="201"/>
    </row>
    <row r="356" spans="2:19" s="187" customFormat="1" ht="18" customHeight="1">
      <c r="B356" s="201"/>
      <c r="C356" s="201"/>
      <c r="D356" s="201"/>
      <c r="E356" s="201"/>
      <c r="F356" s="201"/>
      <c r="G356" s="201"/>
      <c r="H356" s="201"/>
      <c r="I356" s="201"/>
      <c r="J356" s="201"/>
      <c r="K356" s="201"/>
      <c r="L356" s="201"/>
      <c r="M356" s="201"/>
      <c r="N356" s="201"/>
      <c r="O356" s="201"/>
      <c r="P356" s="201"/>
      <c r="Q356" s="201"/>
      <c r="R356" s="201"/>
      <c r="S356" s="201"/>
    </row>
    <row r="357" spans="2:19" s="187" customFormat="1" ht="18" customHeight="1">
      <c r="B357" s="201"/>
      <c r="C357" s="201"/>
      <c r="D357" s="201"/>
      <c r="E357" s="201"/>
      <c r="F357" s="201"/>
      <c r="G357" s="201"/>
      <c r="H357" s="201"/>
      <c r="I357" s="201"/>
      <c r="J357" s="201"/>
      <c r="K357" s="201"/>
      <c r="L357" s="201"/>
      <c r="M357" s="201"/>
      <c r="N357" s="201"/>
      <c r="O357" s="201"/>
      <c r="P357" s="201"/>
      <c r="Q357" s="201"/>
      <c r="R357" s="201"/>
      <c r="S357" s="201"/>
    </row>
    <row r="358" spans="2:19" s="187" customFormat="1" ht="18" customHeight="1">
      <c r="B358" s="201"/>
      <c r="C358" s="201"/>
      <c r="D358" s="201"/>
      <c r="E358" s="201"/>
      <c r="F358" s="201"/>
      <c r="G358" s="201"/>
      <c r="H358" s="201"/>
      <c r="I358" s="201"/>
      <c r="J358" s="201"/>
      <c r="K358" s="201"/>
      <c r="L358" s="201"/>
      <c r="M358" s="201"/>
      <c r="N358" s="201"/>
      <c r="O358" s="201"/>
      <c r="P358" s="201"/>
      <c r="Q358" s="201"/>
      <c r="R358" s="201"/>
      <c r="S358" s="201"/>
    </row>
    <row r="359" spans="2:19" s="187" customFormat="1" ht="18" customHeight="1">
      <c r="B359" s="201"/>
      <c r="C359" s="201"/>
      <c r="D359" s="201"/>
      <c r="E359" s="201"/>
      <c r="F359" s="201"/>
      <c r="G359" s="201"/>
      <c r="H359" s="201"/>
      <c r="I359" s="201"/>
      <c r="J359" s="201"/>
      <c r="K359" s="201"/>
      <c r="L359" s="201"/>
      <c r="M359" s="201"/>
      <c r="N359" s="201"/>
      <c r="O359" s="201"/>
      <c r="P359" s="201"/>
      <c r="Q359" s="201"/>
      <c r="R359" s="201"/>
      <c r="S359" s="201"/>
    </row>
    <row r="360" spans="2:19" s="187" customFormat="1" ht="18" customHeight="1">
      <c r="B360" s="201"/>
      <c r="C360" s="201"/>
      <c r="D360" s="201"/>
      <c r="E360" s="201"/>
      <c r="F360" s="201"/>
      <c r="G360" s="201"/>
      <c r="H360" s="201"/>
      <c r="I360" s="201"/>
      <c r="J360" s="201"/>
      <c r="K360" s="201"/>
      <c r="L360" s="201"/>
      <c r="M360" s="201"/>
      <c r="N360" s="201"/>
      <c r="O360" s="201"/>
      <c r="P360" s="201"/>
      <c r="Q360" s="201"/>
      <c r="R360" s="201"/>
      <c r="S360" s="201"/>
    </row>
    <row r="361" spans="2:19" s="187" customFormat="1" ht="18" customHeight="1">
      <c r="B361" s="201"/>
      <c r="C361" s="201"/>
      <c r="D361" s="201"/>
      <c r="E361" s="201"/>
      <c r="F361" s="201"/>
      <c r="G361" s="201"/>
      <c r="H361" s="201"/>
      <c r="I361" s="201"/>
      <c r="J361" s="201"/>
      <c r="K361" s="201"/>
      <c r="L361" s="201"/>
      <c r="M361" s="201"/>
      <c r="N361" s="201"/>
      <c r="O361" s="201"/>
      <c r="P361" s="201"/>
      <c r="Q361" s="201"/>
      <c r="R361" s="201"/>
      <c r="S361" s="201"/>
    </row>
    <row r="362" spans="2:19" s="187" customFormat="1" ht="18" customHeight="1">
      <c r="B362" s="201"/>
      <c r="C362" s="201"/>
      <c r="D362" s="201"/>
      <c r="E362" s="201"/>
      <c r="F362" s="201"/>
      <c r="G362" s="201"/>
      <c r="H362" s="201"/>
      <c r="I362" s="201"/>
      <c r="J362" s="201"/>
      <c r="K362" s="201"/>
      <c r="L362" s="201"/>
      <c r="M362" s="201"/>
      <c r="N362" s="201"/>
      <c r="O362" s="201"/>
      <c r="P362" s="201"/>
      <c r="Q362" s="201"/>
      <c r="R362" s="201"/>
      <c r="S362" s="201"/>
    </row>
    <row r="363" spans="2:19" s="187" customFormat="1" ht="18" customHeight="1">
      <c r="B363" s="201"/>
      <c r="C363" s="201"/>
      <c r="D363" s="201"/>
      <c r="E363" s="201"/>
      <c r="F363" s="201"/>
      <c r="G363" s="201"/>
      <c r="H363" s="201"/>
      <c r="I363" s="201"/>
      <c r="J363" s="201"/>
      <c r="K363" s="201"/>
      <c r="L363" s="201"/>
      <c r="M363" s="201"/>
      <c r="N363" s="201"/>
      <c r="O363" s="201"/>
      <c r="P363" s="201"/>
      <c r="Q363" s="201"/>
      <c r="R363" s="201"/>
      <c r="S363" s="201"/>
    </row>
    <row r="364" spans="2:19" s="187" customFormat="1" ht="18" customHeight="1">
      <c r="B364" s="201"/>
      <c r="C364" s="201"/>
      <c r="D364" s="201"/>
      <c r="E364" s="201"/>
      <c r="F364" s="201"/>
      <c r="G364" s="201"/>
      <c r="H364" s="201"/>
      <c r="I364" s="201"/>
      <c r="J364" s="201"/>
      <c r="K364" s="201"/>
      <c r="L364" s="201"/>
      <c r="M364" s="201"/>
      <c r="N364" s="201"/>
      <c r="O364" s="201"/>
      <c r="P364" s="201"/>
      <c r="Q364" s="201"/>
      <c r="R364" s="201"/>
      <c r="S364" s="201"/>
    </row>
    <row r="365" spans="2:19" s="187" customFormat="1" ht="18" customHeight="1">
      <c r="B365" s="201"/>
      <c r="C365" s="201"/>
      <c r="D365" s="201"/>
      <c r="E365" s="201"/>
      <c r="F365" s="201"/>
      <c r="G365" s="201"/>
      <c r="H365" s="201"/>
      <c r="I365" s="201"/>
      <c r="J365" s="201"/>
      <c r="K365" s="201"/>
      <c r="L365" s="201"/>
      <c r="M365" s="201"/>
      <c r="N365" s="201"/>
      <c r="O365" s="201"/>
      <c r="P365" s="201"/>
      <c r="Q365" s="201"/>
      <c r="R365" s="201"/>
      <c r="S365" s="201"/>
    </row>
    <row r="366" spans="2:19" s="187" customFormat="1" ht="18" customHeight="1">
      <c r="B366" s="201"/>
      <c r="C366" s="201"/>
      <c r="D366" s="201"/>
      <c r="E366" s="201"/>
      <c r="F366" s="201"/>
      <c r="G366" s="201"/>
      <c r="H366" s="201"/>
      <c r="I366" s="201"/>
      <c r="J366" s="201"/>
      <c r="K366" s="201"/>
      <c r="L366" s="201"/>
      <c r="M366" s="201"/>
      <c r="N366" s="201"/>
      <c r="O366" s="201"/>
      <c r="P366" s="201"/>
      <c r="Q366" s="201"/>
      <c r="R366" s="201"/>
      <c r="S366" s="201"/>
    </row>
    <row r="367" spans="2:19" s="187" customFormat="1" ht="18" customHeight="1">
      <c r="B367" s="201"/>
      <c r="C367" s="201"/>
      <c r="D367" s="201"/>
      <c r="E367" s="201"/>
      <c r="F367" s="201"/>
      <c r="G367" s="201"/>
      <c r="H367" s="201"/>
      <c r="I367" s="201"/>
      <c r="J367" s="201"/>
      <c r="K367" s="201"/>
      <c r="L367" s="201"/>
      <c r="M367" s="201"/>
      <c r="N367" s="201"/>
      <c r="O367" s="201"/>
      <c r="P367" s="201"/>
      <c r="Q367" s="201"/>
      <c r="R367" s="201"/>
      <c r="S367" s="201"/>
    </row>
    <row r="368" spans="2:19" s="187" customFormat="1" ht="18" customHeight="1">
      <c r="B368" s="201"/>
      <c r="C368" s="201"/>
      <c r="D368" s="201"/>
      <c r="E368" s="201"/>
      <c r="F368" s="201"/>
      <c r="G368" s="201"/>
      <c r="H368" s="201"/>
      <c r="I368" s="201"/>
      <c r="J368" s="201"/>
      <c r="K368" s="201"/>
      <c r="L368" s="201"/>
      <c r="M368" s="201"/>
      <c r="N368" s="201"/>
      <c r="O368" s="201"/>
      <c r="P368" s="201"/>
      <c r="Q368" s="201"/>
      <c r="R368" s="201"/>
      <c r="S368" s="201"/>
    </row>
    <row r="369" spans="2:19" s="187" customFormat="1" ht="18" customHeight="1">
      <c r="B369" s="201"/>
      <c r="C369" s="201"/>
      <c r="D369" s="201"/>
      <c r="E369" s="201"/>
      <c r="F369" s="201"/>
      <c r="G369" s="201"/>
      <c r="H369" s="201"/>
      <c r="I369" s="201"/>
      <c r="J369" s="201"/>
      <c r="K369" s="201"/>
      <c r="L369" s="201"/>
      <c r="M369" s="201"/>
      <c r="N369" s="201"/>
      <c r="O369" s="201"/>
      <c r="P369" s="201"/>
      <c r="Q369" s="201"/>
      <c r="R369" s="201"/>
      <c r="S369" s="201"/>
    </row>
    <row r="370" spans="2:19" s="187" customFormat="1" ht="18" customHeight="1">
      <c r="B370" s="201"/>
      <c r="C370" s="201"/>
      <c r="D370" s="201"/>
      <c r="E370" s="201"/>
      <c r="F370" s="201"/>
      <c r="G370" s="201"/>
      <c r="H370" s="201"/>
      <c r="I370" s="201"/>
      <c r="J370" s="201"/>
      <c r="K370" s="201"/>
      <c r="L370" s="201"/>
      <c r="M370" s="201"/>
      <c r="N370" s="201"/>
      <c r="O370" s="201"/>
      <c r="P370" s="201"/>
      <c r="Q370" s="201"/>
      <c r="R370" s="201"/>
      <c r="S370" s="201"/>
    </row>
    <row r="371" spans="2:19" s="187" customFormat="1" ht="18" customHeight="1">
      <c r="B371" s="201"/>
      <c r="C371" s="201"/>
      <c r="D371" s="201"/>
      <c r="E371" s="201"/>
      <c r="F371" s="201"/>
      <c r="G371" s="201"/>
      <c r="H371" s="201"/>
      <c r="I371" s="201"/>
      <c r="J371" s="201"/>
      <c r="K371" s="201"/>
      <c r="L371" s="201"/>
      <c r="M371" s="201"/>
      <c r="N371" s="201"/>
      <c r="O371" s="201"/>
      <c r="P371" s="201"/>
      <c r="Q371" s="201"/>
      <c r="R371" s="201"/>
      <c r="S371" s="201"/>
    </row>
    <row r="372" spans="2:19" s="187" customFormat="1" ht="18" customHeight="1">
      <c r="B372" s="201"/>
      <c r="C372" s="201"/>
      <c r="D372" s="201"/>
      <c r="E372" s="201"/>
      <c r="F372" s="201"/>
      <c r="G372" s="201"/>
      <c r="H372" s="201"/>
      <c r="I372" s="201"/>
      <c r="J372" s="201"/>
      <c r="K372" s="201"/>
      <c r="L372" s="201"/>
      <c r="M372" s="201"/>
      <c r="N372" s="201"/>
      <c r="O372" s="201"/>
      <c r="P372" s="201"/>
      <c r="Q372" s="201"/>
      <c r="R372" s="201"/>
      <c r="S372" s="201"/>
    </row>
    <row r="373" spans="2:19" s="187" customFormat="1" ht="18" customHeight="1">
      <c r="B373" s="201"/>
      <c r="C373" s="201"/>
      <c r="D373" s="201"/>
      <c r="E373" s="201"/>
      <c r="F373" s="201"/>
      <c r="G373" s="201"/>
      <c r="H373" s="201"/>
      <c r="I373" s="201"/>
      <c r="J373" s="201"/>
      <c r="K373" s="201"/>
      <c r="L373" s="201"/>
      <c r="M373" s="201"/>
      <c r="N373" s="201"/>
      <c r="O373" s="201"/>
      <c r="P373" s="201"/>
      <c r="Q373" s="201"/>
      <c r="R373" s="201"/>
      <c r="S373" s="201"/>
    </row>
    <row r="374" spans="2:19" s="187" customFormat="1" ht="18" customHeight="1">
      <c r="B374" s="201"/>
      <c r="C374" s="201"/>
      <c r="D374" s="201"/>
      <c r="E374" s="201"/>
      <c r="F374" s="201"/>
      <c r="G374" s="201"/>
      <c r="H374" s="201"/>
      <c r="I374" s="201"/>
      <c r="J374" s="201"/>
      <c r="K374" s="201"/>
      <c r="L374" s="201"/>
      <c r="M374" s="201"/>
      <c r="N374" s="201"/>
      <c r="O374" s="201"/>
      <c r="P374" s="201"/>
      <c r="Q374" s="201"/>
      <c r="R374" s="201"/>
      <c r="S374" s="201"/>
    </row>
    <row r="375" spans="2:19" s="187" customFormat="1" ht="18" customHeight="1">
      <c r="B375" s="201"/>
      <c r="C375" s="201"/>
      <c r="D375" s="201"/>
      <c r="E375" s="201"/>
      <c r="F375" s="201"/>
      <c r="G375" s="201"/>
      <c r="H375" s="201"/>
      <c r="I375" s="201"/>
      <c r="J375" s="201"/>
      <c r="K375" s="201"/>
      <c r="L375" s="201"/>
      <c r="M375" s="201"/>
      <c r="N375" s="201"/>
      <c r="O375" s="201"/>
      <c r="P375" s="201"/>
      <c r="Q375" s="201"/>
      <c r="R375" s="201"/>
      <c r="S375" s="201"/>
    </row>
    <row r="376" spans="2:19" s="187" customFormat="1" ht="18" customHeight="1">
      <c r="B376" s="201"/>
      <c r="C376" s="201"/>
      <c r="D376" s="201"/>
      <c r="E376" s="201"/>
      <c r="F376" s="201"/>
      <c r="G376" s="201"/>
      <c r="H376" s="201"/>
      <c r="I376" s="201"/>
      <c r="J376" s="201"/>
      <c r="K376" s="201"/>
      <c r="L376" s="201"/>
      <c r="M376" s="201"/>
      <c r="N376" s="201"/>
      <c r="O376" s="201"/>
      <c r="P376" s="201"/>
      <c r="Q376" s="201"/>
      <c r="R376" s="201"/>
      <c r="S376" s="201"/>
    </row>
    <row r="377" spans="2:19" s="187" customFormat="1" ht="18" customHeight="1">
      <c r="B377" s="201"/>
      <c r="C377" s="201"/>
      <c r="D377" s="201"/>
      <c r="E377" s="201"/>
      <c r="F377" s="201"/>
      <c r="G377" s="201"/>
      <c r="H377" s="201"/>
      <c r="I377" s="201"/>
      <c r="J377" s="201"/>
      <c r="K377" s="201"/>
      <c r="L377" s="201"/>
      <c r="M377" s="201"/>
      <c r="N377" s="201"/>
      <c r="O377" s="201"/>
      <c r="P377" s="201"/>
      <c r="Q377" s="201"/>
      <c r="R377" s="201"/>
      <c r="S377" s="201"/>
    </row>
    <row r="378" spans="2:19" s="187" customFormat="1" ht="18" customHeight="1">
      <c r="B378" s="201"/>
      <c r="C378" s="201"/>
      <c r="D378" s="201"/>
      <c r="E378" s="201"/>
      <c r="F378" s="201"/>
      <c r="G378" s="201"/>
      <c r="H378" s="201"/>
      <c r="I378" s="201"/>
      <c r="J378" s="201"/>
      <c r="K378" s="201"/>
      <c r="L378" s="201"/>
      <c r="M378" s="201"/>
      <c r="N378" s="201"/>
      <c r="O378" s="201"/>
      <c r="P378" s="201"/>
      <c r="Q378" s="201"/>
      <c r="R378" s="201"/>
      <c r="S378" s="201"/>
    </row>
    <row r="379" spans="2:19" s="187" customFormat="1" ht="18" customHeight="1">
      <c r="B379" s="201"/>
      <c r="C379" s="201"/>
      <c r="D379" s="201"/>
      <c r="E379" s="201"/>
      <c r="F379" s="201"/>
      <c r="G379" s="201"/>
      <c r="H379" s="201"/>
      <c r="I379" s="201"/>
      <c r="J379" s="201"/>
      <c r="K379" s="201"/>
      <c r="L379" s="201"/>
      <c r="M379" s="201"/>
      <c r="N379" s="201"/>
      <c r="O379" s="201"/>
      <c r="P379" s="201"/>
      <c r="Q379" s="201"/>
      <c r="R379" s="201"/>
      <c r="S379" s="201"/>
    </row>
    <row r="380" spans="2:19" s="187" customFormat="1" ht="18" customHeight="1">
      <c r="B380" s="201"/>
      <c r="C380" s="201"/>
      <c r="D380" s="201"/>
      <c r="E380" s="201"/>
      <c r="F380" s="201"/>
      <c r="G380" s="201"/>
      <c r="H380" s="201"/>
      <c r="I380" s="201"/>
      <c r="J380" s="201"/>
      <c r="K380" s="201"/>
      <c r="L380" s="201"/>
      <c r="M380" s="201"/>
      <c r="N380" s="201"/>
      <c r="O380" s="201"/>
      <c r="P380" s="201"/>
      <c r="Q380" s="201"/>
      <c r="R380" s="201"/>
      <c r="S380" s="201"/>
    </row>
    <row r="381" spans="2:19" s="187" customFormat="1" ht="18" customHeight="1">
      <c r="B381" s="201"/>
      <c r="C381" s="201"/>
      <c r="D381" s="201"/>
      <c r="E381" s="201"/>
      <c r="F381" s="201"/>
      <c r="G381" s="201"/>
      <c r="H381" s="201"/>
      <c r="I381" s="201"/>
      <c r="J381" s="201"/>
      <c r="K381" s="201"/>
      <c r="L381" s="201"/>
      <c r="M381" s="201"/>
      <c r="N381" s="201"/>
      <c r="O381" s="201"/>
      <c r="P381" s="201"/>
      <c r="Q381" s="201"/>
      <c r="R381" s="201"/>
      <c r="S381" s="201"/>
    </row>
    <row r="382" spans="2:19" s="187" customFormat="1" ht="18" customHeight="1">
      <c r="B382" s="201"/>
      <c r="C382" s="201"/>
      <c r="D382" s="201"/>
      <c r="E382" s="201"/>
      <c r="F382" s="201"/>
      <c r="G382" s="201"/>
      <c r="H382" s="201"/>
      <c r="I382" s="201"/>
      <c r="J382" s="201"/>
      <c r="K382" s="201"/>
      <c r="L382" s="201"/>
      <c r="M382" s="201"/>
      <c r="N382" s="201"/>
      <c r="O382" s="201"/>
      <c r="P382" s="201"/>
      <c r="Q382" s="201"/>
      <c r="R382" s="201"/>
      <c r="S382" s="201"/>
    </row>
    <row r="383" spans="2:19" s="187" customFormat="1" ht="18" customHeight="1">
      <c r="B383" s="201"/>
      <c r="C383" s="201"/>
      <c r="D383" s="201"/>
      <c r="E383" s="201"/>
      <c r="F383" s="201"/>
      <c r="G383" s="201"/>
      <c r="H383" s="201"/>
      <c r="I383" s="201"/>
      <c r="J383" s="201"/>
      <c r="K383" s="201"/>
      <c r="L383" s="201"/>
      <c r="M383" s="201"/>
      <c r="N383" s="201"/>
      <c r="O383" s="201"/>
      <c r="P383" s="201"/>
      <c r="Q383" s="201"/>
      <c r="R383" s="201"/>
      <c r="S383" s="201"/>
    </row>
    <row r="384" spans="2:19" s="187" customFormat="1" ht="18" customHeight="1">
      <c r="B384" s="201"/>
      <c r="C384" s="201"/>
      <c r="D384" s="201"/>
      <c r="E384" s="201"/>
      <c r="F384" s="201"/>
      <c r="G384" s="201"/>
      <c r="H384" s="201"/>
      <c r="I384" s="201"/>
      <c r="J384" s="201"/>
      <c r="K384" s="201"/>
      <c r="L384" s="201"/>
      <c r="M384" s="201"/>
      <c r="N384" s="201"/>
      <c r="O384" s="201"/>
      <c r="P384" s="201"/>
      <c r="Q384" s="201"/>
      <c r="R384" s="201"/>
      <c r="S384" s="201"/>
    </row>
    <row r="385" spans="2:19" s="187" customFormat="1" ht="18" customHeight="1">
      <c r="B385" s="201"/>
      <c r="C385" s="201"/>
      <c r="D385" s="201"/>
      <c r="E385" s="201"/>
      <c r="F385" s="201"/>
      <c r="G385" s="201"/>
      <c r="H385" s="201"/>
      <c r="I385" s="201"/>
      <c r="J385" s="201"/>
      <c r="K385" s="201"/>
      <c r="L385" s="201"/>
      <c r="M385" s="201"/>
      <c r="N385" s="201"/>
      <c r="O385" s="201"/>
      <c r="P385" s="201"/>
      <c r="Q385" s="201"/>
      <c r="R385" s="201"/>
      <c r="S385" s="201"/>
    </row>
    <row r="386" spans="2:19" s="187" customFormat="1" ht="18" customHeight="1">
      <c r="B386" s="201"/>
      <c r="C386" s="201"/>
      <c r="D386" s="201"/>
      <c r="E386" s="201"/>
      <c r="F386" s="201"/>
      <c r="G386" s="201"/>
      <c r="H386" s="201"/>
      <c r="I386" s="201"/>
      <c r="J386" s="201"/>
      <c r="K386" s="201"/>
      <c r="L386" s="201"/>
      <c r="M386" s="201"/>
      <c r="N386" s="201"/>
      <c r="O386" s="201"/>
      <c r="P386" s="201"/>
      <c r="Q386" s="201"/>
      <c r="R386" s="201"/>
      <c r="S386" s="201"/>
    </row>
    <row r="387" spans="2:19" s="187" customFormat="1" ht="18" customHeight="1">
      <c r="B387" s="201"/>
      <c r="C387" s="201"/>
      <c r="D387" s="201"/>
      <c r="E387" s="201"/>
      <c r="F387" s="201"/>
      <c r="G387" s="201"/>
      <c r="H387" s="201"/>
      <c r="I387" s="201"/>
      <c r="J387" s="201"/>
      <c r="K387" s="201"/>
      <c r="L387" s="201"/>
      <c r="M387" s="201"/>
      <c r="N387" s="201"/>
      <c r="O387" s="201"/>
      <c r="P387" s="201"/>
      <c r="Q387" s="201"/>
      <c r="R387" s="201"/>
      <c r="S387" s="201"/>
    </row>
    <row r="388" spans="2:19" s="187" customFormat="1" ht="18" customHeight="1">
      <c r="B388" s="201"/>
      <c r="C388" s="201"/>
      <c r="D388" s="201"/>
      <c r="E388" s="201"/>
      <c r="F388" s="201"/>
      <c r="G388" s="201"/>
      <c r="H388" s="201"/>
      <c r="I388" s="201"/>
      <c r="J388" s="201"/>
      <c r="K388" s="201"/>
      <c r="L388" s="201"/>
      <c r="M388" s="201"/>
      <c r="N388" s="201"/>
      <c r="O388" s="201"/>
      <c r="P388" s="201"/>
      <c r="Q388" s="201"/>
      <c r="R388" s="201"/>
      <c r="S388" s="201"/>
    </row>
    <row r="389" spans="2:19" s="187" customFormat="1" ht="18" customHeight="1">
      <c r="B389" s="201"/>
      <c r="C389" s="201"/>
      <c r="D389" s="201"/>
      <c r="E389" s="201"/>
      <c r="F389" s="201"/>
      <c r="G389" s="201"/>
      <c r="H389" s="201"/>
      <c r="I389" s="201"/>
      <c r="J389" s="201"/>
      <c r="K389" s="201"/>
      <c r="L389" s="201"/>
      <c r="M389" s="201"/>
      <c r="N389" s="201"/>
      <c r="O389" s="201"/>
      <c r="P389" s="201"/>
      <c r="Q389" s="201"/>
      <c r="R389" s="201"/>
      <c r="S389" s="201"/>
    </row>
    <row r="390" spans="2:19" s="187" customFormat="1" ht="18" customHeight="1">
      <c r="B390" s="201"/>
      <c r="C390" s="201"/>
      <c r="D390" s="201"/>
      <c r="E390" s="201"/>
      <c r="F390" s="201"/>
      <c r="G390" s="201"/>
      <c r="H390" s="201"/>
      <c r="I390" s="201"/>
      <c r="J390" s="201"/>
      <c r="K390" s="201"/>
      <c r="L390" s="201"/>
      <c r="M390" s="201"/>
      <c r="N390" s="201"/>
      <c r="O390" s="201"/>
      <c r="P390" s="201"/>
      <c r="Q390" s="201"/>
      <c r="R390" s="201"/>
      <c r="S390" s="201"/>
    </row>
    <row r="391" spans="2:19" s="187" customFormat="1" ht="18" customHeight="1">
      <c r="B391" s="201"/>
      <c r="C391" s="201"/>
      <c r="D391" s="201"/>
      <c r="E391" s="201"/>
      <c r="F391" s="201"/>
      <c r="G391" s="201"/>
      <c r="H391" s="201"/>
      <c r="I391" s="201"/>
      <c r="J391" s="201"/>
      <c r="K391" s="201"/>
      <c r="L391" s="201"/>
      <c r="M391" s="201"/>
      <c r="N391" s="201"/>
      <c r="O391" s="201"/>
      <c r="P391" s="201"/>
      <c r="Q391" s="201"/>
      <c r="R391" s="201"/>
      <c r="S391" s="201"/>
    </row>
    <row r="392" spans="2:19" s="187" customFormat="1" ht="18" customHeight="1">
      <c r="B392" s="201"/>
      <c r="C392" s="201"/>
      <c r="D392" s="201"/>
      <c r="E392" s="201"/>
      <c r="F392" s="201"/>
      <c r="G392" s="201"/>
      <c r="H392" s="201"/>
      <c r="I392" s="201"/>
      <c r="J392" s="201"/>
      <c r="K392" s="201"/>
      <c r="L392" s="201"/>
      <c r="M392" s="201"/>
      <c r="N392" s="201"/>
      <c r="O392" s="201"/>
      <c r="P392" s="201"/>
      <c r="Q392" s="201"/>
      <c r="R392" s="201"/>
      <c r="S392" s="201"/>
    </row>
    <row r="393" spans="2:19" s="187" customFormat="1" ht="18" customHeight="1">
      <c r="B393" s="201"/>
      <c r="C393" s="201"/>
      <c r="D393" s="201"/>
      <c r="E393" s="201"/>
      <c r="F393" s="201"/>
      <c r="G393" s="201"/>
      <c r="H393" s="201"/>
      <c r="I393" s="201"/>
      <c r="J393" s="201"/>
      <c r="K393" s="201"/>
      <c r="L393" s="201"/>
      <c r="M393" s="201"/>
      <c r="N393" s="201"/>
      <c r="O393" s="201"/>
      <c r="P393" s="201"/>
      <c r="Q393" s="201"/>
      <c r="R393" s="201"/>
      <c r="S393" s="201"/>
    </row>
    <row r="394" spans="2:19" s="187" customFormat="1" ht="18" customHeight="1">
      <c r="B394" s="201"/>
      <c r="C394" s="201"/>
      <c r="D394" s="201"/>
      <c r="E394" s="201"/>
      <c r="F394" s="201"/>
      <c r="G394" s="201"/>
      <c r="H394" s="201"/>
      <c r="I394" s="201"/>
      <c r="J394" s="201"/>
      <c r="K394" s="201"/>
      <c r="L394" s="201"/>
      <c r="M394" s="201"/>
      <c r="N394" s="201"/>
      <c r="O394" s="201"/>
      <c r="P394" s="201"/>
      <c r="Q394" s="201"/>
      <c r="R394" s="201"/>
      <c r="S394" s="201"/>
    </row>
    <row r="395" spans="2:19" s="187" customFormat="1" ht="18" customHeight="1">
      <c r="B395" s="201"/>
      <c r="C395" s="201"/>
      <c r="D395" s="201"/>
      <c r="E395" s="201"/>
      <c r="F395" s="201"/>
      <c r="G395" s="201"/>
      <c r="H395" s="201"/>
      <c r="I395" s="201"/>
      <c r="J395" s="201"/>
      <c r="K395" s="201"/>
      <c r="L395" s="201"/>
      <c r="M395" s="201"/>
      <c r="N395" s="201"/>
      <c r="O395" s="201"/>
      <c r="P395" s="201"/>
      <c r="Q395" s="201"/>
      <c r="R395" s="201"/>
      <c r="S395" s="201"/>
    </row>
    <row r="396" spans="2:19" s="187" customFormat="1" ht="18" customHeight="1">
      <c r="B396" s="201"/>
      <c r="C396" s="201"/>
      <c r="D396" s="201"/>
      <c r="E396" s="201"/>
      <c r="F396" s="201"/>
      <c r="G396" s="201"/>
      <c r="H396" s="201"/>
      <c r="I396" s="201"/>
      <c r="J396" s="201"/>
      <c r="K396" s="201"/>
      <c r="L396" s="201"/>
      <c r="M396" s="201"/>
      <c r="N396" s="201"/>
      <c r="O396" s="201"/>
      <c r="P396" s="201"/>
      <c r="Q396" s="201"/>
      <c r="R396" s="201"/>
      <c r="S396" s="201"/>
    </row>
    <row r="397" spans="2:19" s="187" customFormat="1" ht="18" customHeight="1">
      <c r="B397" s="201"/>
      <c r="C397" s="201"/>
      <c r="D397" s="201"/>
      <c r="E397" s="201"/>
      <c r="F397" s="201"/>
      <c r="G397" s="201"/>
      <c r="H397" s="201"/>
      <c r="I397" s="201"/>
      <c r="J397" s="201"/>
      <c r="K397" s="201"/>
      <c r="L397" s="201"/>
      <c r="M397" s="201"/>
      <c r="N397" s="201"/>
      <c r="O397" s="201"/>
      <c r="P397" s="201"/>
      <c r="Q397" s="201"/>
      <c r="R397" s="201"/>
      <c r="S397" s="201"/>
    </row>
    <row r="398" spans="2:19" s="187" customFormat="1" ht="18" customHeight="1">
      <c r="B398" s="201"/>
      <c r="C398" s="201"/>
      <c r="D398" s="201"/>
      <c r="E398" s="201"/>
      <c r="F398" s="201"/>
      <c r="G398" s="201"/>
      <c r="H398" s="201"/>
      <c r="I398" s="201"/>
      <c r="J398" s="201"/>
      <c r="K398" s="201"/>
      <c r="L398" s="201"/>
      <c r="M398" s="201"/>
      <c r="N398" s="201"/>
      <c r="O398" s="201"/>
      <c r="P398" s="201"/>
      <c r="Q398" s="201"/>
      <c r="R398" s="201"/>
      <c r="S398" s="201"/>
    </row>
    <row r="399" spans="2:19" s="187" customFormat="1" ht="18" customHeight="1">
      <c r="B399" s="201"/>
      <c r="C399" s="201"/>
      <c r="D399" s="201"/>
      <c r="E399" s="201"/>
      <c r="F399" s="201"/>
      <c r="G399" s="201"/>
      <c r="H399" s="201"/>
      <c r="I399" s="201"/>
      <c r="J399" s="201"/>
      <c r="K399" s="201"/>
      <c r="L399" s="201"/>
      <c r="M399" s="201"/>
      <c r="N399" s="201"/>
      <c r="O399" s="201"/>
      <c r="P399" s="201"/>
      <c r="Q399" s="201"/>
      <c r="R399" s="201"/>
      <c r="S399" s="201"/>
    </row>
    <row r="400" spans="2:19" s="187" customFormat="1" ht="18" customHeight="1">
      <c r="B400" s="201"/>
      <c r="C400" s="201"/>
      <c r="D400" s="201"/>
      <c r="E400" s="201"/>
      <c r="F400" s="201"/>
      <c r="G400" s="201"/>
      <c r="H400" s="201"/>
      <c r="I400" s="201"/>
      <c r="J400" s="201"/>
      <c r="K400" s="201"/>
      <c r="L400" s="201"/>
      <c r="M400" s="201"/>
      <c r="N400" s="201"/>
      <c r="O400" s="201"/>
      <c r="P400" s="201"/>
      <c r="Q400" s="201"/>
      <c r="R400" s="201"/>
      <c r="S400" s="201"/>
    </row>
    <row r="401" spans="2:19" s="187" customFormat="1" ht="18" customHeight="1">
      <c r="B401" s="201"/>
      <c r="C401" s="201"/>
      <c r="D401" s="201"/>
      <c r="E401" s="201"/>
      <c r="F401" s="201"/>
      <c r="G401" s="201"/>
      <c r="H401" s="201"/>
      <c r="I401" s="201"/>
      <c r="J401" s="201"/>
      <c r="K401" s="201"/>
      <c r="L401" s="201"/>
      <c r="M401" s="201"/>
      <c r="N401" s="201"/>
      <c r="O401" s="201"/>
      <c r="P401" s="201"/>
      <c r="Q401" s="201"/>
      <c r="R401" s="201"/>
      <c r="S401" s="201"/>
    </row>
    <row r="402" spans="2:19" s="187" customFormat="1" ht="18" customHeight="1">
      <c r="B402" s="201"/>
      <c r="C402" s="201"/>
      <c r="D402" s="201"/>
      <c r="E402" s="201"/>
      <c r="F402" s="201"/>
      <c r="G402" s="201"/>
      <c r="H402" s="201"/>
      <c r="I402" s="201"/>
      <c r="J402" s="201"/>
      <c r="K402" s="201"/>
      <c r="L402" s="201"/>
      <c r="M402" s="201"/>
      <c r="N402" s="201"/>
      <c r="O402" s="201"/>
      <c r="P402" s="201"/>
      <c r="Q402" s="201"/>
      <c r="R402" s="201"/>
      <c r="S402" s="201"/>
    </row>
    <row r="403" spans="2:19" s="187" customFormat="1" ht="18" customHeight="1">
      <c r="B403" s="201"/>
      <c r="C403" s="201"/>
      <c r="D403" s="201"/>
      <c r="E403" s="201"/>
      <c r="F403" s="201"/>
      <c r="G403" s="201"/>
      <c r="H403" s="201"/>
      <c r="I403" s="201"/>
      <c r="J403" s="201"/>
      <c r="K403" s="201"/>
      <c r="L403" s="201"/>
      <c r="M403" s="201"/>
      <c r="N403" s="201"/>
      <c r="O403" s="201"/>
      <c r="P403" s="201"/>
      <c r="Q403" s="201"/>
      <c r="R403" s="201"/>
      <c r="S403" s="201"/>
    </row>
    <row r="404" spans="2:19" s="187" customFormat="1" ht="18" customHeight="1">
      <c r="B404" s="201"/>
      <c r="C404" s="201"/>
      <c r="D404" s="201"/>
      <c r="E404" s="201"/>
      <c r="F404" s="201"/>
      <c r="G404" s="201"/>
      <c r="H404" s="201"/>
      <c r="I404" s="201"/>
      <c r="J404" s="201"/>
      <c r="K404" s="201"/>
      <c r="L404" s="201"/>
      <c r="M404" s="201"/>
      <c r="N404" s="201"/>
      <c r="O404" s="201"/>
      <c r="P404" s="201"/>
      <c r="Q404" s="201"/>
      <c r="R404" s="201"/>
      <c r="S404" s="201"/>
    </row>
    <row r="405" spans="2:19" s="187" customFormat="1" ht="18" customHeight="1">
      <c r="B405" s="201"/>
      <c r="C405" s="201"/>
      <c r="D405" s="201"/>
      <c r="E405" s="201"/>
      <c r="F405" s="201"/>
      <c r="G405" s="201"/>
      <c r="H405" s="201"/>
      <c r="I405" s="201"/>
      <c r="J405" s="201"/>
      <c r="K405" s="201"/>
      <c r="L405" s="201"/>
      <c r="M405" s="201"/>
      <c r="N405" s="201"/>
      <c r="O405" s="201"/>
      <c r="P405" s="201"/>
      <c r="Q405" s="201"/>
      <c r="R405" s="201"/>
      <c r="S405" s="201"/>
    </row>
    <row r="406" spans="2:19" s="187" customFormat="1" ht="18" customHeight="1">
      <c r="B406" s="201"/>
      <c r="C406" s="201"/>
      <c r="D406" s="201"/>
      <c r="E406" s="201"/>
      <c r="F406" s="201"/>
      <c r="G406" s="201"/>
      <c r="H406" s="201"/>
      <c r="I406" s="201"/>
      <c r="J406" s="201"/>
      <c r="K406" s="201"/>
      <c r="L406" s="201"/>
      <c r="M406" s="201"/>
      <c r="N406" s="201"/>
      <c r="O406" s="201"/>
      <c r="P406" s="201"/>
      <c r="Q406" s="201"/>
      <c r="R406" s="201"/>
      <c r="S406" s="201"/>
    </row>
    <row r="407" spans="2:19" s="187" customFormat="1" ht="18" customHeight="1">
      <c r="B407" s="201"/>
      <c r="C407" s="201"/>
      <c r="D407" s="201"/>
      <c r="E407" s="201"/>
      <c r="F407" s="201"/>
      <c r="G407" s="201"/>
      <c r="H407" s="201"/>
      <c r="I407" s="201"/>
      <c r="J407" s="201"/>
      <c r="K407" s="201"/>
      <c r="L407" s="201"/>
      <c r="M407" s="201"/>
      <c r="N407" s="201"/>
      <c r="O407" s="201"/>
      <c r="P407" s="201"/>
      <c r="Q407" s="201"/>
      <c r="R407" s="201"/>
      <c r="S407" s="201"/>
    </row>
    <row r="408" spans="2:19" s="187" customFormat="1" ht="18" customHeight="1">
      <c r="B408" s="201"/>
      <c r="C408" s="201"/>
      <c r="D408" s="201"/>
      <c r="E408" s="201"/>
      <c r="F408" s="201"/>
      <c r="G408" s="201"/>
      <c r="H408" s="201"/>
      <c r="I408" s="201"/>
      <c r="J408" s="201"/>
      <c r="K408" s="201"/>
      <c r="L408" s="201"/>
      <c r="M408" s="201"/>
      <c r="N408" s="201"/>
      <c r="O408" s="201"/>
      <c r="P408" s="201"/>
      <c r="Q408" s="201"/>
      <c r="R408" s="201"/>
      <c r="S408" s="201"/>
    </row>
    <row r="409" spans="2:19" s="187" customFormat="1" ht="18" customHeight="1">
      <c r="B409" s="201"/>
      <c r="C409" s="201"/>
      <c r="D409" s="201"/>
      <c r="E409" s="201"/>
      <c r="F409" s="201"/>
      <c r="G409" s="201"/>
      <c r="H409" s="201"/>
      <c r="I409" s="201"/>
      <c r="J409" s="201"/>
      <c r="K409" s="201"/>
      <c r="L409" s="201"/>
      <c r="M409" s="201"/>
      <c r="N409" s="201"/>
      <c r="O409" s="201"/>
      <c r="P409" s="201"/>
      <c r="Q409" s="201"/>
      <c r="R409" s="201"/>
      <c r="S409" s="201"/>
    </row>
    <row r="410" spans="2:19" s="187" customFormat="1" ht="18" customHeight="1">
      <c r="B410" s="201"/>
      <c r="C410" s="201"/>
      <c r="D410" s="201"/>
      <c r="E410" s="201"/>
      <c r="F410" s="201"/>
      <c r="G410" s="201"/>
      <c r="H410" s="201"/>
      <c r="I410" s="201"/>
      <c r="J410" s="201"/>
      <c r="K410" s="201"/>
      <c r="L410" s="201"/>
      <c r="M410" s="201"/>
      <c r="N410" s="201"/>
      <c r="O410" s="201"/>
      <c r="P410" s="201"/>
      <c r="Q410" s="201"/>
      <c r="R410" s="201"/>
      <c r="S410" s="201"/>
    </row>
    <row r="411" spans="2:19" s="187" customFormat="1" ht="18" customHeight="1">
      <c r="B411" s="201"/>
      <c r="C411" s="201"/>
      <c r="D411" s="201"/>
      <c r="E411" s="201"/>
      <c r="F411" s="201"/>
      <c r="G411" s="201"/>
      <c r="H411" s="201"/>
      <c r="I411" s="201"/>
      <c r="J411" s="201"/>
      <c r="K411" s="201"/>
      <c r="L411" s="201"/>
      <c r="M411" s="201"/>
      <c r="N411" s="201"/>
      <c r="O411" s="201"/>
      <c r="P411" s="201"/>
      <c r="Q411" s="201"/>
      <c r="R411" s="201"/>
      <c r="S411" s="201"/>
    </row>
    <row r="412" spans="2:19" s="187" customFormat="1" ht="18" customHeight="1">
      <c r="B412" s="201"/>
      <c r="C412" s="201"/>
      <c r="D412" s="201"/>
      <c r="E412" s="201"/>
      <c r="F412" s="201"/>
      <c r="G412" s="201"/>
      <c r="H412" s="201"/>
      <c r="I412" s="201"/>
      <c r="J412" s="201"/>
      <c r="K412" s="201"/>
      <c r="L412" s="201"/>
      <c r="M412" s="201"/>
      <c r="N412" s="201"/>
      <c r="O412" s="201"/>
      <c r="P412" s="201"/>
      <c r="Q412" s="201"/>
      <c r="R412" s="201"/>
      <c r="S412" s="201"/>
    </row>
    <row r="413" spans="2:19" s="187" customFormat="1" ht="18" customHeight="1">
      <c r="B413" s="201"/>
      <c r="C413" s="201"/>
      <c r="D413" s="201"/>
      <c r="E413" s="201"/>
      <c r="F413" s="201"/>
      <c r="G413" s="201"/>
      <c r="H413" s="201"/>
      <c r="I413" s="201"/>
      <c r="J413" s="201"/>
      <c r="K413" s="201"/>
      <c r="L413" s="201"/>
      <c r="M413" s="201"/>
      <c r="N413" s="201"/>
      <c r="O413" s="201"/>
      <c r="P413" s="201"/>
      <c r="Q413" s="201"/>
      <c r="R413" s="201"/>
      <c r="S413" s="201"/>
    </row>
    <row r="414" spans="2:19" s="187" customFormat="1" ht="18" customHeight="1">
      <c r="B414" s="201"/>
      <c r="C414" s="201"/>
      <c r="D414" s="201"/>
      <c r="E414" s="201"/>
      <c r="F414" s="201"/>
      <c r="G414" s="201"/>
      <c r="H414" s="201"/>
      <c r="I414" s="201"/>
      <c r="J414" s="201"/>
      <c r="K414" s="201"/>
      <c r="L414" s="201"/>
      <c r="M414" s="201"/>
      <c r="N414" s="201"/>
      <c r="O414" s="201"/>
      <c r="P414" s="201"/>
      <c r="Q414" s="201"/>
      <c r="R414" s="201"/>
      <c r="S414" s="201"/>
    </row>
    <row r="415" spans="2:19" s="187" customFormat="1" ht="18" customHeight="1">
      <c r="B415" s="201"/>
      <c r="C415" s="201"/>
      <c r="D415" s="201"/>
      <c r="E415" s="201"/>
      <c r="F415" s="201"/>
      <c r="G415" s="201"/>
      <c r="H415" s="201"/>
      <c r="I415" s="201"/>
      <c r="J415" s="201"/>
      <c r="K415" s="201"/>
      <c r="L415" s="201"/>
      <c r="M415" s="201"/>
      <c r="N415" s="201"/>
      <c r="O415" s="201"/>
      <c r="P415" s="201"/>
      <c r="Q415" s="201"/>
      <c r="R415" s="201"/>
      <c r="S415" s="201"/>
    </row>
    <row r="416" spans="2:19" s="187" customFormat="1" ht="18" customHeight="1">
      <c r="B416" s="201"/>
      <c r="C416" s="201"/>
      <c r="D416" s="201"/>
      <c r="E416" s="201"/>
      <c r="F416" s="201"/>
      <c r="G416" s="201"/>
      <c r="H416" s="201"/>
      <c r="I416" s="201"/>
      <c r="J416" s="201"/>
      <c r="K416" s="201"/>
      <c r="L416" s="201"/>
      <c r="M416" s="201"/>
      <c r="N416" s="201"/>
      <c r="O416" s="201"/>
      <c r="P416" s="201"/>
      <c r="Q416" s="201"/>
      <c r="R416" s="201"/>
      <c r="S416" s="201"/>
    </row>
    <row r="417" spans="2:19" s="187" customFormat="1" ht="18" customHeight="1">
      <c r="B417" s="201"/>
      <c r="C417" s="201"/>
      <c r="D417" s="201"/>
      <c r="E417" s="201"/>
      <c r="F417" s="201"/>
      <c r="G417" s="201"/>
      <c r="H417" s="201"/>
      <c r="I417" s="201"/>
      <c r="J417" s="201"/>
      <c r="K417" s="201"/>
      <c r="L417" s="201"/>
      <c r="M417" s="201"/>
      <c r="N417" s="201"/>
      <c r="O417" s="201"/>
      <c r="P417" s="201"/>
      <c r="Q417" s="201"/>
      <c r="R417" s="201"/>
      <c r="S417" s="201"/>
    </row>
    <row r="418" spans="2:19" s="187" customFormat="1" ht="18" customHeight="1">
      <c r="B418" s="201"/>
      <c r="C418" s="201"/>
      <c r="D418" s="201"/>
      <c r="E418" s="201"/>
      <c r="F418" s="201"/>
      <c r="G418" s="201"/>
      <c r="H418" s="201"/>
      <c r="I418" s="201"/>
      <c r="J418" s="201"/>
      <c r="K418" s="201"/>
      <c r="L418" s="201"/>
      <c r="M418" s="201"/>
      <c r="N418" s="201"/>
      <c r="O418" s="201"/>
      <c r="P418" s="201"/>
      <c r="Q418" s="201"/>
      <c r="R418" s="201"/>
      <c r="S418" s="201"/>
    </row>
    <row r="419" spans="2:19" s="187" customFormat="1" ht="18" customHeight="1">
      <c r="B419" s="201"/>
      <c r="C419" s="201"/>
      <c r="D419" s="201"/>
      <c r="E419" s="201"/>
      <c r="F419" s="201"/>
      <c r="G419" s="201"/>
      <c r="H419" s="201"/>
      <c r="I419" s="201"/>
      <c r="J419" s="201"/>
      <c r="K419" s="201"/>
      <c r="L419" s="201"/>
      <c r="M419" s="201"/>
      <c r="N419" s="201"/>
      <c r="O419" s="201"/>
      <c r="P419" s="201"/>
      <c r="Q419" s="201"/>
      <c r="R419" s="201"/>
      <c r="S419" s="201"/>
    </row>
    <row r="420" spans="2:19" s="187" customFormat="1" ht="18" customHeight="1">
      <c r="B420" s="201"/>
      <c r="C420" s="201"/>
      <c r="D420" s="201"/>
      <c r="E420" s="201"/>
      <c r="F420" s="201"/>
      <c r="G420" s="201"/>
      <c r="H420" s="201"/>
      <c r="I420" s="201"/>
      <c r="J420" s="201"/>
      <c r="K420" s="201"/>
      <c r="L420" s="201"/>
      <c r="M420" s="201"/>
      <c r="N420" s="201"/>
      <c r="O420" s="201"/>
      <c r="P420" s="201"/>
      <c r="Q420" s="201"/>
      <c r="R420" s="201"/>
      <c r="S420" s="201"/>
    </row>
    <row r="421" spans="2:19" s="187" customFormat="1" ht="18" customHeight="1">
      <c r="B421" s="201"/>
      <c r="C421" s="201"/>
      <c r="D421" s="201"/>
      <c r="E421" s="201"/>
      <c r="F421" s="201"/>
      <c r="G421" s="201"/>
      <c r="H421" s="201"/>
      <c r="I421" s="201"/>
      <c r="J421" s="201"/>
      <c r="K421" s="201"/>
      <c r="L421" s="201"/>
      <c r="M421" s="201"/>
      <c r="N421" s="201"/>
      <c r="O421" s="201"/>
      <c r="P421" s="201"/>
      <c r="Q421" s="201"/>
      <c r="R421" s="201"/>
      <c r="S421" s="201"/>
    </row>
    <row r="422" spans="2:19" s="187" customFormat="1" ht="18" customHeight="1">
      <c r="B422" s="201"/>
      <c r="C422" s="201"/>
      <c r="D422" s="201"/>
      <c r="E422" s="201"/>
      <c r="F422" s="201"/>
      <c r="G422" s="201"/>
      <c r="H422" s="201"/>
      <c r="I422" s="201"/>
      <c r="J422" s="201"/>
      <c r="K422" s="201"/>
      <c r="L422" s="201"/>
      <c r="M422" s="201"/>
      <c r="N422" s="201"/>
      <c r="O422" s="201"/>
      <c r="P422" s="201"/>
      <c r="Q422" s="201"/>
      <c r="R422" s="201"/>
      <c r="S422" s="201"/>
    </row>
    <row r="423" spans="2:19" s="187" customFormat="1" ht="18" customHeight="1">
      <c r="B423" s="201"/>
      <c r="C423" s="201"/>
      <c r="D423" s="201"/>
      <c r="E423" s="201"/>
      <c r="F423" s="201"/>
      <c r="G423" s="201"/>
      <c r="H423" s="201"/>
      <c r="I423" s="201"/>
      <c r="J423" s="201"/>
      <c r="K423" s="201"/>
      <c r="L423" s="201"/>
      <c r="M423" s="201"/>
      <c r="N423" s="201"/>
      <c r="O423" s="201"/>
      <c r="P423" s="201"/>
      <c r="Q423" s="201"/>
      <c r="R423" s="201"/>
      <c r="S423" s="201"/>
    </row>
    <row r="424" spans="2:19" s="187" customFormat="1" ht="18" customHeight="1">
      <c r="B424" s="201"/>
      <c r="C424" s="201"/>
      <c r="D424" s="201"/>
      <c r="E424" s="201"/>
      <c r="F424" s="201"/>
      <c r="G424" s="201"/>
      <c r="H424" s="201"/>
      <c r="I424" s="201"/>
      <c r="J424" s="201"/>
      <c r="K424" s="201"/>
      <c r="L424" s="201"/>
      <c r="M424" s="201"/>
      <c r="N424" s="201"/>
      <c r="O424" s="201"/>
      <c r="P424" s="201"/>
      <c r="Q424" s="201"/>
      <c r="R424" s="201"/>
      <c r="S424" s="201"/>
    </row>
    <row r="425" spans="2:19" s="187" customFormat="1" ht="18" customHeight="1">
      <c r="B425" s="201"/>
      <c r="C425" s="201"/>
      <c r="D425" s="201"/>
      <c r="E425" s="201"/>
      <c r="F425" s="201"/>
      <c r="G425" s="201"/>
      <c r="H425" s="201"/>
      <c r="I425" s="201"/>
      <c r="J425" s="201"/>
      <c r="K425" s="201"/>
      <c r="L425" s="201"/>
      <c r="M425" s="201"/>
      <c r="N425" s="201"/>
      <c r="O425" s="201"/>
      <c r="P425" s="201"/>
      <c r="Q425" s="201"/>
      <c r="R425" s="201"/>
      <c r="S425" s="201"/>
    </row>
    <row r="426" spans="2:19" s="187" customFormat="1" ht="18" customHeight="1">
      <c r="B426" s="201"/>
      <c r="C426" s="201"/>
      <c r="D426" s="201"/>
      <c r="E426" s="201"/>
      <c r="F426" s="201"/>
      <c r="G426" s="201"/>
      <c r="H426" s="201"/>
      <c r="I426" s="201"/>
      <c r="J426" s="201"/>
      <c r="K426" s="201"/>
      <c r="L426" s="201"/>
      <c r="M426" s="201"/>
      <c r="N426" s="201"/>
      <c r="O426" s="201"/>
      <c r="P426" s="201"/>
      <c r="Q426" s="201"/>
      <c r="R426" s="201"/>
      <c r="S426" s="201"/>
    </row>
    <row r="427" spans="2:19" s="187" customFormat="1" ht="18" customHeight="1">
      <c r="B427" s="201"/>
      <c r="C427" s="201"/>
      <c r="D427" s="201"/>
      <c r="E427" s="201"/>
      <c r="F427" s="201"/>
      <c r="G427" s="201"/>
      <c r="H427" s="201"/>
      <c r="I427" s="201"/>
      <c r="J427" s="201"/>
      <c r="K427" s="201"/>
      <c r="L427" s="201"/>
      <c r="M427" s="201"/>
      <c r="N427" s="201"/>
      <c r="O427" s="201"/>
      <c r="P427" s="201"/>
      <c r="Q427" s="201"/>
      <c r="R427" s="201"/>
      <c r="S427" s="201"/>
    </row>
    <row r="428" spans="2:19" s="187" customFormat="1" ht="18" customHeight="1">
      <c r="B428" s="201"/>
      <c r="C428" s="201"/>
      <c r="D428" s="201"/>
      <c r="E428" s="201"/>
      <c r="F428" s="201"/>
      <c r="G428" s="201"/>
      <c r="H428" s="201"/>
      <c r="I428" s="201"/>
      <c r="J428" s="201"/>
      <c r="K428" s="201"/>
      <c r="L428" s="201"/>
      <c r="M428" s="201"/>
      <c r="N428" s="201"/>
      <c r="O428" s="201"/>
      <c r="P428" s="201"/>
      <c r="Q428" s="201"/>
      <c r="R428" s="201"/>
      <c r="S428" s="201"/>
    </row>
    <row r="429" spans="2:19" s="187" customFormat="1" ht="18" customHeight="1">
      <c r="B429" s="201"/>
      <c r="C429" s="201"/>
      <c r="D429" s="201"/>
      <c r="E429" s="201"/>
      <c r="F429" s="201"/>
      <c r="G429" s="201"/>
      <c r="H429" s="201"/>
      <c r="I429" s="201"/>
      <c r="J429" s="201"/>
      <c r="K429" s="201"/>
      <c r="L429" s="201"/>
      <c r="M429" s="201"/>
      <c r="N429" s="201"/>
      <c r="O429" s="201"/>
      <c r="P429" s="201"/>
      <c r="Q429" s="201"/>
      <c r="R429" s="201"/>
      <c r="S429" s="201"/>
    </row>
    <row r="430" spans="2:19" s="187" customFormat="1" ht="18" customHeight="1">
      <c r="B430" s="201"/>
      <c r="C430" s="201"/>
      <c r="D430" s="201"/>
      <c r="E430" s="201"/>
      <c r="F430" s="201"/>
      <c r="G430" s="201"/>
      <c r="H430" s="201"/>
      <c r="I430" s="201"/>
      <c r="J430" s="201"/>
      <c r="K430" s="201"/>
      <c r="L430" s="201"/>
      <c r="M430" s="201"/>
      <c r="N430" s="201"/>
      <c r="O430" s="201"/>
      <c r="P430" s="201"/>
      <c r="Q430" s="201"/>
      <c r="R430" s="201"/>
      <c r="S430" s="201"/>
    </row>
    <row r="431" spans="2:19" s="187" customFormat="1" ht="18" customHeight="1">
      <c r="B431" s="201"/>
      <c r="C431" s="201"/>
      <c r="D431" s="201"/>
      <c r="E431" s="201"/>
      <c r="F431" s="201"/>
      <c r="G431" s="201"/>
      <c r="H431" s="201"/>
      <c r="I431" s="201"/>
      <c r="J431" s="201"/>
      <c r="K431" s="201"/>
      <c r="L431" s="201"/>
      <c r="M431" s="201"/>
      <c r="N431" s="201"/>
      <c r="O431" s="201"/>
      <c r="P431" s="201"/>
      <c r="Q431" s="201"/>
      <c r="R431" s="201"/>
      <c r="S431" s="201"/>
    </row>
    <row r="432" spans="2:19" s="187" customFormat="1" ht="18" customHeight="1">
      <c r="B432" s="201"/>
      <c r="C432" s="201"/>
      <c r="D432" s="201"/>
      <c r="E432" s="201"/>
      <c r="F432" s="201"/>
      <c r="G432" s="201"/>
      <c r="H432" s="201"/>
      <c r="I432" s="201"/>
      <c r="J432" s="201"/>
      <c r="K432" s="201"/>
      <c r="L432" s="201"/>
      <c r="M432" s="201"/>
      <c r="N432" s="201"/>
      <c r="O432" s="201"/>
      <c r="P432" s="201"/>
      <c r="Q432" s="201"/>
      <c r="R432" s="201"/>
      <c r="S432" s="201"/>
    </row>
    <row r="433" spans="2:19" s="187" customFormat="1" ht="18" customHeight="1">
      <c r="B433" s="201"/>
      <c r="C433" s="201"/>
      <c r="D433" s="201"/>
      <c r="E433" s="201"/>
      <c r="F433" s="201"/>
      <c r="G433" s="201"/>
      <c r="H433" s="201"/>
      <c r="I433" s="201"/>
      <c r="J433" s="201"/>
      <c r="K433" s="201"/>
      <c r="L433" s="201"/>
      <c r="M433" s="201"/>
      <c r="N433" s="201"/>
      <c r="O433" s="201"/>
      <c r="P433" s="201"/>
      <c r="Q433" s="201"/>
      <c r="R433" s="201"/>
      <c r="S433" s="201"/>
    </row>
    <row r="434" spans="2:19" s="187" customFormat="1" ht="18" customHeight="1">
      <c r="B434" s="201"/>
      <c r="C434" s="201"/>
      <c r="D434" s="201"/>
      <c r="E434" s="201"/>
      <c r="F434" s="201"/>
      <c r="G434" s="201"/>
      <c r="H434" s="201"/>
      <c r="I434" s="201"/>
      <c r="J434" s="201"/>
      <c r="K434" s="201"/>
      <c r="L434" s="201"/>
      <c r="M434" s="201"/>
      <c r="N434" s="201"/>
      <c r="O434" s="201"/>
      <c r="P434" s="201"/>
      <c r="Q434" s="201"/>
      <c r="R434" s="201"/>
      <c r="S434" s="201"/>
    </row>
    <row r="435" spans="2:19" s="187" customFormat="1" ht="18" customHeight="1">
      <c r="B435" s="201"/>
      <c r="C435" s="201"/>
      <c r="D435" s="201"/>
      <c r="E435" s="201"/>
      <c r="F435" s="201"/>
      <c r="G435" s="201"/>
      <c r="H435" s="201"/>
      <c r="I435" s="201"/>
      <c r="J435" s="201"/>
      <c r="K435" s="201"/>
      <c r="L435" s="201"/>
      <c r="M435" s="201"/>
      <c r="N435" s="201"/>
      <c r="O435" s="201"/>
      <c r="P435" s="201"/>
      <c r="Q435" s="201"/>
      <c r="R435" s="201"/>
      <c r="S435" s="201"/>
    </row>
    <row r="436" spans="2:19" s="187" customFormat="1" ht="18" customHeight="1">
      <c r="B436" s="201"/>
      <c r="C436" s="201"/>
      <c r="D436" s="201"/>
      <c r="E436" s="201"/>
      <c r="F436" s="201"/>
      <c r="G436" s="201"/>
      <c r="H436" s="201"/>
      <c r="I436" s="201"/>
      <c r="J436" s="201"/>
      <c r="K436" s="201"/>
      <c r="L436" s="201"/>
      <c r="M436" s="201"/>
      <c r="N436" s="201"/>
      <c r="O436" s="201"/>
      <c r="P436" s="201"/>
      <c r="Q436" s="201"/>
      <c r="R436" s="201"/>
      <c r="S436" s="201"/>
    </row>
    <row r="437" spans="2:19" s="187" customFormat="1" ht="18" customHeight="1">
      <c r="B437" s="201"/>
      <c r="C437" s="201"/>
      <c r="D437" s="201"/>
      <c r="E437" s="201"/>
      <c r="F437" s="201"/>
      <c r="G437" s="201"/>
      <c r="H437" s="201"/>
      <c r="I437" s="201"/>
      <c r="J437" s="201"/>
      <c r="K437" s="201"/>
      <c r="L437" s="201"/>
      <c r="M437" s="201"/>
      <c r="N437" s="201"/>
      <c r="O437" s="201"/>
      <c r="P437" s="201"/>
      <c r="Q437" s="201"/>
      <c r="R437" s="201"/>
      <c r="S437" s="201"/>
    </row>
    <row r="438" spans="2:19" s="187" customFormat="1" ht="18" customHeight="1">
      <c r="B438" s="201"/>
      <c r="C438" s="201"/>
      <c r="D438" s="201"/>
      <c r="E438" s="201"/>
      <c r="F438" s="201"/>
      <c r="G438" s="201"/>
      <c r="H438" s="201"/>
      <c r="I438" s="201"/>
      <c r="J438" s="201"/>
      <c r="K438" s="201"/>
      <c r="L438" s="201"/>
      <c r="M438" s="201"/>
      <c r="N438" s="201"/>
      <c r="O438" s="201"/>
      <c r="P438" s="201"/>
      <c r="Q438" s="201"/>
      <c r="R438" s="201"/>
      <c r="S438" s="201"/>
    </row>
    <row r="439" spans="2:19" s="187" customFormat="1" ht="18" customHeight="1">
      <c r="B439" s="201"/>
      <c r="C439" s="201"/>
      <c r="D439" s="201"/>
      <c r="E439" s="201"/>
      <c r="F439" s="201"/>
      <c r="G439" s="201"/>
      <c r="H439" s="201"/>
      <c r="I439" s="201"/>
      <c r="J439" s="201"/>
      <c r="K439" s="201"/>
      <c r="L439" s="201"/>
      <c r="M439" s="201"/>
      <c r="N439" s="201"/>
      <c r="O439" s="201"/>
      <c r="P439" s="201"/>
      <c r="Q439" s="201"/>
      <c r="R439" s="201"/>
      <c r="S439" s="201"/>
    </row>
    <row r="440" spans="2:19" s="187" customFormat="1" ht="18" customHeight="1">
      <c r="B440" s="201"/>
      <c r="C440" s="201"/>
      <c r="D440" s="201"/>
      <c r="E440" s="201"/>
      <c r="F440" s="201"/>
      <c r="G440" s="201"/>
      <c r="H440" s="201"/>
      <c r="I440" s="201"/>
      <c r="J440" s="201"/>
      <c r="K440" s="201"/>
      <c r="L440" s="201"/>
      <c r="M440" s="201"/>
      <c r="N440" s="201"/>
      <c r="O440" s="201"/>
      <c r="P440" s="201"/>
      <c r="Q440" s="201"/>
      <c r="R440" s="201"/>
      <c r="S440" s="201"/>
    </row>
    <row r="441" spans="2:19" s="187" customFormat="1" ht="18" customHeight="1">
      <c r="B441" s="201"/>
      <c r="C441" s="201"/>
      <c r="D441" s="201"/>
      <c r="E441" s="201"/>
      <c r="F441" s="201"/>
      <c r="G441" s="201"/>
      <c r="H441" s="201"/>
      <c r="I441" s="201"/>
      <c r="J441" s="201"/>
      <c r="K441" s="201"/>
      <c r="L441" s="201"/>
      <c r="M441" s="201"/>
      <c r="N441" s="201"/>
      <c r="O441" s="201"/>
      <c r="P441" s="201"/>
      <c r="Q441" s="201"/>
      <c r="R441" s="201"/>
      <c r="S441" s="201"/>
    </row>
    <row r="442" spans="2:19" s="187" customFormat="1" ht="18" customHeight="1">
      <c r="B442" s="201"/>
      <c r="C442" s="201"/>
      <c r="D442" s="201"/>
      <c r="E442" s="201"/>
      <c r="F442" s="201"/>
      <c r="G442" s="201"/>
      <c r="H442" s="201"/>
      <c r="I442" s="201"/>
      <c r="J442" s="201"/>
      <c r="K442" s="201"/>
      <c r="L442" s="201"/>
      <c r="M442" s="201"/>
      <c r="N442" s="201"/>
      <c r="O442" s="201"/>
      <c r="P442" s="201"/>
      <c r="Q442" s="201"/>
      <c r="R442" s="201"/>
      <c r="S442" s="201"/>
    </row>
    <row r="443" spans="2:19" s="187" customFormat="1" ht="18" customHeight="1">
      <c r="B443" s="201"/>
      <c r="C443" s="201"/>
      <c r="D443" s="201"/>
      <c r="E443" s="201"/>
      <c r="F443" s="201"/>
      <c r="G443" s="201"/>
      <c r="H443" s="201"/>
      <c r="I443" s="201"/>
      <c r="J443" s="201"/>
      <c r="K443" s="201"/>
      <c r="L443" s="201"/>
      <c r="M443" s="201"/>
      <c r="N443" s="201"/>
      <c r="O443" s="201"/>
      <c r="P443" s="201"/>
      <c r="Q443" s="201"/>
      <c r="R443" s="201"/>
      <c r="S443" s="201"/>
    </row>
    <row r="444" spans="2:19" s="187" customFormat="1" ht="18" customHeight="1">
      <c r="B444" s="201"/>
      <c r="C444" s="201"/>
      <c r="D444" s="201"/>
      <c r="E444" s="201"/>
      <c r="F444" s="201"/>
      <c r="G444" s="201"/>
      <c r="H444" s="201"/>
      <c r="I444" s="201"/>
      <c r="J444" s="201"/>
      <c r="K444" s="201"/>
      <c r="L444" s="201"/>
      <c r="M444" s="201"/>
      <c r="N444" s="201"/>
      <c r="O444" s="201"/>
      <c r="P444" s="201"/>
      <c r="Q444" s="201"/>
      <c r="R444" s="201"/>
      <c r="S444" s="201"/>
    </row>
    <row r="445" spans="2:19" s="187" customFormat="1" ht="18" customHeight="1">
      <c r="B445" s="201"/>
      <c r="C445" s="201"/>
      <c r="D445" s="201"/>
      <c r="E445" s="201"/>
      <c r="F445" s="201"/>
      <c r="G445" s="201"/>
      <c r="H445" s="201"/>
      <c r="I445" s="201"/>
      <c r="J445" s="201"/>
      <c r="K445" s="201"/>
      <c r="L445" s="201"/>
      <c r="M445" s="201"/>
      <c r="N445" s="201"/>
      <c r="O445" s="201"/>
      <c r="P445" s="201"/>
      <c r="Q445" s="201"/>
      <c r="R445" s="201"/>
      <c r="S445" s="201"/>
    </row>
    <row r="446" spans="2:19" s="187" customFormat="1" ht="18" customHeight="1">
      <c r="B446" s="201"/>
      <c r="C446" s="201"/>
      <c r="D446" s="201"/>
      <c r="E446" s="201"/>
      <c r="F446" s="201"/>
      <c r="G446" s="201"/>
      <c r="H446" s="201"/>
      <c r="I446" s="201"/>
      <c r="J446" s="201"/>
      <c r="K446" s="201"/>
      <c r="L446" s="201"/>
      <c r="M446" s="201"/>
      <c r="N446" s="201"/>
      <c r="O446" s="201"/>
      <c r="P446" s="201"/>
      <c r="Q446" s="201"/>
      <c r="R446" s="201"/>
      <c r="S446" s="201"/>
    </row>
    <row r="447" spans="2:19" s="187" customFormat="1" ht="18" customHeight="1">
      <c r="B447" s="201"/>
      <c r="C447" s="201"/>
      <c r="D447" s="201"/>
      <c r="E447" s="201"/>
      <c r="F447" s="201"/>
      <c r="G447" s="201"/>
      <c r="H447" s="201"/>
      <c r="I447" s="201"/>
      <c r="J447" s="201"/>
      <c r="K447" s="201"/>
      <c r="L447" s="201"/>
      <c r="M447" s="201"/>
      <c r="N447" s="201"/>
      <c r="O447" s="201"/>
      <c r="P447" s="201"/>
      <c r="Q447" s="201"/>
      <c r="R447" s="201"/>
      <c r="S447" s="201"/>
    </row>
    <row r="448" spans="2:19" s="187" customFormat="1" ht="18" customHeight="1">
      <c r="B448" s="201"/>
      <c r="C448" s="201"/>
      <c r="D448" s="201"/>
      <c r="E448" s="201"/>
      <c r="F448" s="201"/>
      <c r="G448" s="201"/>
      <c r="H448" s="201"/>
      <c r="I448" s="201"/>
      <c r="J448" s="201"/>
      <c r="K448" s="201"/>
      <c r="L448" s="201"/>
      <c r="M448" s="201"/>
      <c r="N448" s="201"/>
      <c r="O448" s="201"/>
      <c r="P448" s="201"/>
      <c r="Q448" s="201"/>
      <c r="R448" s="201"/>
      <c r="S448" s="201"/>
    </row>
    <row r="449" spans="2:19" s="187" customFormat="1" ht="18" customHeight="1">
      <c r="B449" s="201"/>
      <c r="C449" s="201"/>
      <c r="D449" s="201"/>
      <c r="E449" s="201"/>
      <c r="F449" s="201"/>
      <c r="G449" s="201"/>
      <c r="H449" s="201"/>
      <c r="I449" s="201"/>
      <c r="J449" s="201"/>
      <c r="K449" s="201"/>
      <c r="L449" s="201"/>
      <c r="M449" s="201"/>
      <c r="N449" s="201"/>
      <c r="O449" s="201"/>
      <c r="P449" s="201"/>
      <c r="Q449" s="201"/>
      <c r="R449" s="201"/>
      <c r="S449" s="201"/>
    </row>
    <row r="450" spans="2:19" s="187" customFormat="1" ht="18" customHeight="1">
      <c r="B450" s="201"/>
      <c r="C450" s="201"/>
      <c r="D450" s="201"/>
      <c r="E450" s="201"/>
      <c r="F450" s="201"/>
      <c r="G450" s="201"/>
      <c r="H450" s="201"/>
      <c r="I450" s="201"/>
      <c r="J450" s="201"/>
      <c r="K450" s="201"/>
      <c r="L450" s="201"/>
      <c r="M450" s="201"/>
      <c r="N450" s="201"/>
      <c r="O450" s="201"/>
      <c r="P450" s="201"/>
      <c r="Q450" s="201"/>
      <c r="R450" s="201"/>
      <c r="S450" s="201"/>
    </row>
    <row r="451" spans="2:19" s="187" customFormat="1" ht="18" customHeight="1">
      <c r="B451" s="201"/>
      <c r="C451" s="201"/>
      <c r="D451" s="201"/>
      <c r="E451" s="201"/>
      <c r="F451" s="201"/>
      <c r="G451" s="201"/>
      <c r="H451" s="201"/>
      <c r="I451" s="201"/>
      <c r="J451" s="201"/>
      <c r="K451" s="201"/>
      <c r="L451" s="201"/>
      <c r="M451" s="201"/>
      <c r="N451" s="201"/>
      <c r="O451" s="201"/>
      <c r="P451" s="201"/>
      <c r="Q451" s="201"/>
      <c r="R451" s="201"/>
      <c r="S451" s="201"/>
    </row>
    <row r="452" spans="2:19" s="187" customFormat="1" ht="18" customHeight="1">
      <c r="B452" s="201"/>
      <c r="C452" s="201"/>
      <c r="D452" s="201"/>
      <c r="E452" s="201"/>
      <c r="F452" s="201"/>
      <c r="G452" s="201"/>
      <c r="H452" s="201"/>
      <c r="I452" s="201"/>
      <c r="J452" s="201"/>
      <c r="K452" s="201"/>
      <c r="L452" s="201"/>
      <c r="M452" s="201"/>
      <c r="N452" s="201"/>
      <c r="O452" s="201"/>
      <c r="P452" s="201"/>
      <c r="Q452" s="201"/>
      <c r="R452" s="201"/>
      <c r="S452" s="201"/>
    </row>
    <row r="453" spans="2:19" s="187" customFormat="1" ht="18" customHeight="1">
      <c r="B453" s="201"/>
      <c r="C453" s="201"/>
      <c r="D453" s="201"/>
      <c r="E453" s="201"/>
      <c r="F453" s="201"/>
      <c r="G453" s="201"/>
      <c r="H453" s="201"/>
      <c r="I453" s="201"/>
      <c r="J453" s="201"/>
      <c r="K453" s="201"/>
      <c r="L453" s="201"/>
      <c r="M453" s="201"/>
      <c r="N453" s="201"/>
      <c r="O453" s="201"/>
      <c r="P453" s="201"/>
      <c r="Q453" s="201"/>
      <c r="R453" s="201"/>
      <c r="S453" s="201"/>
    </row>
    <row r="454" spans="2:19" s="187" customFormat="1" ht="18" customHeight="1">
      <c r="B454" s="201"/>
      <c r="C454" s="201"/>
      <c r="D454" s="201"/>
      <c r="E454" s="201"/>
      <c r="F454" s="201"/>
      <c r="G454" s="201"/>
      <c r="H454" s="201"/>
      <c r="I454" s="201"/>
      <c r="J454" s="201"/>
      <c r="K454" s="201"/>
      <c r="L454" s="201"/>
      <c r="M454" s="201"/>
      <c r="N454" s="201"/>
      <c r="O454" s="201"/>
      <c r="P454" s="201"/>
      <c r="Q454" s="201"/>
      <c r="R454" s="201"/>
      <c r="S454" s="201"/>
    </row>
    <row r="455" spans="2:19" s="187" customFormat="1" ht="18" customHeight="1">
      <c r="B455" s="201"/>
      <c r="C455" s="201"/>
      <c r="D455" s="201"/>
      <c r="E455" s="201"/>
      <c r="F455" s="201"/>
      <c r="G455" s="201"/>
      <c r="H455" s="201"/>
      <c r="I455" s="201"/>
      <c r="J455" s="201"/>
      <c r="K455" s="201"/>
      <c r="L455" s="201"/>
      <c r="M455" s="201"/>
      <c r="N455" s="201"/>
      <c r="O455" s="201"/>
      <c r="P455" s="201"/>
      <c r="Q455" s="201"/>
      <c r="R455" s="201"/>
      <c r="S455" s="201"/>
    </row>
    <row r="456" spans="2:19" s="187" customFormat="1" ht="18" customHeight="1">
      <c r="B456" s="201"/>
      <c r="C456" s="201"/>
      <c r="D456" s="201"/>
      <c r="E456" s="201"/>
      <c r="F456" s="201"/>
      <c r="G456" s="201"/>
      <c r="H456" s="201"/>
      <c r="I456" s="201"/>
      <c r="J456" s="201"/>
      <c r="K456" s="201"/>
      <c r="L456" s="201"/>
      <c r="M456" s="201"/>
      <c r="N456" s="201"/>
      <c r="O456" s="201"/>
      <c r="P456" s="201"/>
      <c r="Q456" s="201"/>
      <c r="R456" s="201"/>
      <c r="S456" s="201"/>
    </row>
    <row r="457" spans="2:19" s="187" customFormat="1" ht="18" customHeight="1">
      <c r="B457" s="201"/>
      <c r="C457" s="201"/>
      <c r="D457" s="201"/>
      <c r="E457" s="201"/>
      <c r="F457" s="201"/>
      <c r="G457" s="201"/>
      <c r="H457" s="201"/>
      <c r="I457" s="201"/>
      <c r="J457" s="201"/>
      <c r="K457" s="201"/>
      <c r="L457" s="201"/>
      <c r="M457" s="201"/>
      <c r="N457" s="201"/>
      <c r="O457" s="201"/>
      <c r="P457" s="201"/>
      <c r="Q457" s="201"/>
      <c r="R457" s="201"/>
      <c r="S457" s="201"/>
    </row>
    <row r="458" spans="2:19" s="187" customFormat="1" ht="18" customHeight="1">
      <c r="B458" s="201"/>
      <c r="C458" s="201"/>
      <c r="D458" s="201"/>
      <c r="E458" s="201"/>
      <c r="F458" s="201"/>
      <c r="G458" s="201"/>
      <c r="H458" s="201"/>
      <c r="I458" s="201"/>
      <c r="J458" s="201"/>
      <c r="K458" s="201"/>
      <c r="L458" s="201"/>
      <c r="M458" s="201"/>
      <c r="N458" s="201"/>
      <c r="O458" s="201"/>
      <c r="P458" s="201"/>
      <c r="Q458" s="201"/>
      <c r="R458" s="201"/>
      <c r="S458" s="201"/>
    </row>
    <row r="459" spans="2:19" s="187" customFormat="1" ht="18" customHeight="1">
      <c r="B459" s="201"/>
      <c r="C459" s="201"/>
      <c r="D459" s="201"/>
      <c r="E459" s="201"/>
      <c r="F459" s="201"/>
      <c r="G459" s="201"/>
      <c r="H459" s="201"/>
      <c r="I459" s="201"/>
      <c r="J459" s="201"/>
      <c r="K459" s="201"/>
      <c r="L459" s="201"/>
      <c r="M459" s="201"/>
      <c r="N459" s="201"/>
      <c r="O459" s="201"/>
      <c r="P459" s="201"/>
      <c r="Q459" s="201"/>
      <c r="R459" s="201"/>
      <c r="S459" s="201"/>
    </row>
    <row r="460" spans="2:19" s="187" customFormat="1" ht="18" customHeight="1">
      <c r="B460" s="201"/>
      <c r="C460" s="201"/>
      <c r="D460" s="201"/>
      <c r="E460" s="201"/>
      <c r="F460" s="201"/>
      <c r="G460" s="201"/>
      <c r="H460" s="201"/>
      <c r="I460" s="201"/>
      <c r="J460" s="201"/>
      <c r="K460" s="201"/>
      <c r="L460" s="201"/>
      <c r="M460" s="201"/>
      <c r="N460" s="201"/>
      <c r="O460" s="201"/>
      <c r="P460" s="201"/>
      <c r="Q460" s="201"/>
      <c r="R460" s="201"/>
      <c r="S460" s="201"/>
    </row>
    <row r="461" spans="2:19" s="187" customFormat="1" ht="18" customHeight="1">
      <c r="B461" s="201"/>
      <c r="C461" s="201"/>
      <c r="D461" s="201"/>
      <c r="E461" s="201"/>
      <c r="F461" s="201"/>
      <c r="G461" s="201"/>
      <c r="H461" s="201"/>
      <c r="I461" s="201"/>
      <c r="J461" s="201"/>
      <c r="K461" s="201"/>
      <c r="L461" s="201"/>
      <c r="M461" s="201"/>
      <c r="N461" s="201"/>
      <c r="O461" s="201"/>
      <c r="P461" s="201"/>
      <c r="Q461" s="201"/>
      <c r="R461" s="201"/>
      <c r="S461" s="201"/>
    </row>
    <row r="462" spans="2:19" s="187" customFormat="1" ht="18" customHeight="1">
      <c r="B462" s="201"/>
      <c r="C462" s="201"/>
      <c r="D462" s="201"/>
      <c r="E462" s="201"/>
      <c r="F462" s="201"/>
      <c r="G462" s="201"/>
      <c r="H462" s="201"/>
      <c r="I462" s="201"/>
      <c r="J462" s="201"/>
      <c r="K462" s="201"/>
      <c r="L462" s="201"/>
      <c r="M462" s="201"/>
      <c r="N462" s="201"/>
      <c r="O462" s="201"/>
      <c r="P462" s="201"/>
      <c r="Q462" s="201"/>
      <c r="R462" s="201"/>
      <c r="S462" s="201"/>
    </row>
    <row r="463" spans="2:19" s="187" customFormat="1" ht="18" customHeight="1">
      <c r="B463" s="201"/>
      <c r="C463" s="201"/>
      <c r="D463" s="201"/>
      <c r="E463" s="201"/>
      <c r="F463" s="201"/>
      <c r="G463" s="201"/>
      <c r="H463" s="201"/>
      <c r="I463" s="201"/>
      <c r="J463" s="201"/>
      <c r="K463" s="201"/>
      <c r="L463" s="201"/>
      <c r="M463" s="201"/>
      <c r="N463" s="201"/>
      <c r="O463" s="201"/>
      <c r="P463" s="201"/>
      <c r="Q463" s="201"/>
      <c r="R463" s="201"/>
      <c r="S463" s="201"/>
    </row>
    <row r="464" spans="2:19" s="187" customFormat="1" ht="18" customHeight="1">
      <c r="B464" s="201"/>
      <c r="C464" s="201"/>
      <c r="D464" s="201"/>
      <c r="E464" s="201"/>
      <c r="F464" s="201"/>
      <c r="G464" s="201"/>
      <c r="H464" s="201"/>
      <c r="I464" s="201"/>
      <c r="J464" s="201"/>
      <c r="K464" s="201"/>
      <c r="L464" s="201"/>
      <c r="M464" s="201"/>
      <c r="N464" s="201"/>
      <c r="O464" s="201"/>
      <c r="P464" s="201"/>
      <c r="Q464" s="201"/>
      <c r="R464" s="201"/>
      <c r="S464" s="201"/>
    </row>
    <row r="465" spans="2:19" s="187" customFormat="1" ht="18" customHeight="1">
      <c r="B465" s="201"/>
      <c r="C465" s="201"/>
      <c r="D465" s="201"/>
      <c r="E465" s="201"/>
      <c r="F465" s="201"/>
      <c r="G465" s="201"/>
      <c r="H465" s="201"/>
      <c r="I465" s="201"/>
      <c r="J465" s="201"/>
      <c r="K465" s="201"/>
      <c r="L465" s="201"/>
      <c r="M465" s="201"/>
      <c r="N465" s="201"/>
      <c r="O465" s="201"/>
      <c r="P465" s="201"/>
      <c r="Q465" s="201"/>
      <c r="R465" s="201"/>
      <c r="S465" s="201"/>
    </row>
    <row r="466" spans="2:19" s="187" customFormat="1" ht="18" customHeight="1">
      <c r="B466" s="201"/>
      <c r="C466" s="201"/>
      <c r="D466" s="201"/>
      <c r="E466" s="201"/>
      <c r="F466" s="201"/>
      <c r="G466" s="201"/>
      <c r="H466" s="201"/>
      <c r="I466" s="201"/>
      <c r="J466" s="201"/>
      <c r="K466" s="201"/>
      <c r="L466" s="201"/>
      <c r="M466" s="201"/>
      <c r="N466" s="201"/>
      <c r="O466" s="201"/>
      <c r="P466" s="201"/>
      <c r="Q466" s="201"/>
      <c r="R466" s="201"/>
      <c r="S466" s="201"/>
    </row>
    <row r="467" spans="2:19" s="187" customFormat="1" ht="18" customHeight="1">
      <c r="B467" s="201"/>
      <c r="C467" s="201"/>
      <c r="D467" s="201"/>
      <c r="E467" s="201"/>
      <c r="F467" s="201"/>
      <c r="G467" s="201"/>
      <c r="H467" s="201"/>
      <c r="I467" s="201"/>
      <c r="J467" s="201"/>
      <c r="K467" s="201"/>
      <c r="L467" s="201"/>
      <c r="M467" s="201"/>
      <c r="N467" s="201"/>
      <c r="O467" s="201"/>
      <c r="P467" s="201"/>
      <c r="Q467" s="201"/>
      <c r="R467" s="201"/>
      <c r="S467" s="201"/>
    </row>
    <row r="468" spans="2:19" s="187" customFormat="1" ht="18" customHeight="1">
      <c r="B468" s="201"/>
      <c r="C468" s="201"/>
      <c r="D468" s="201"/>
      <c r="E468" s="201"/>
      <c r="F468" s="201"/>
      <c r="G468" s="201"/>
      <c r="H468" s="201"/>
      <c r="I468" s="201"/>
      <c r="J468" s="201"/>
      <c r="K468" s="201"/>
      <c r="L468" s="201"/>
      <c r="M468" s="201"/>
      <c r="N468" s="201"/>
      <c r="O468" s="201"/>
      <c r="P468" s="201"/>
      <c r="Q468" s="201"/>
      <c r="R468" s="201"/>
      <c r="S468" s="201"/>
    </row>
    <row r="469" spans="2:19" s="187" customFormat="1" ht="18" customHeight="1">
      <c r="B469" s="201"/>
      <c r="C469" s="201"/>
      <c r="D469" s="201"/>
      <c r="E469" s="201"/>
      <c r="F469" s="201"/>
      <c r="G469" s="201"/>
      <c r="H469" s="201"/>
      <c r="I469" s="201"/>
      <c r="J469" s="201"/>
      <c r="K469" s="201"/>
      <c r="L469" s="201"/>
      <c r="M469" s="201"/>
      <c r="N469" s="201"/>
      <c r="O469" s="201"/>
      <c r="P469" s="201"/>
      <c r="Q469" s="201"/>
      <c r="R469" s="201"/>
      <c r="S469" s="201"/>
    </row>
    <row r="470" spans="2:19" s="187" customFormat="1" ht="18" customHeight="1">
      <c r="B470" s="201"/>
      <c r="C470" s="201"/>
      <c r="D470" s="201"/>
      <c r="E470" s="201"/>
      <c r="F470" s="201"/>
      <c r="G470" s="201"/>
      <c r="H470" s="201"/>
      <c r="I470" s="201"/>
      <c r="J470" s="201"/>
      <c r="K470" s="201"/>
      <c r="L470" s="201"/>
      <c r="M470" s="201"/>
      <c r="N470" s="201"/>
      <c r="O470" s="201"/>
      <c r="P470" s="201"/>
      <c r="Q470" s="201"/>
      <c r="R470" s="201"/>
      <c r="S470" s="201"/>
    </row>
    <row r="471" spans="2:19" s="187" customFormat="1" ht="18" customHeight="1">
      <c r="B471" s="201"/>
      <c r="C471" s="201"/>
      <c r="D471" s="201"/>
      <c r="E471" s="201"/>
      <c r="F471" s="201"/>
      <c r="G471" s="201"/>
      <c r="H471" s="201"/>
      <c r="I471" s="201"/>
      <c r="J471" s="201"/>
      <c r="K471" s="201"/>
      <c r="L471" s="201"/>
      <c r="M471" s="201"/>
      <c r="N471" s="201"/>
      <c r="O471" s="201"/>
      <c r="P471" s="201"/>
      <c r="Q471" s="201"/>
      <c r="R471" s="201"/>
      <c r="S471" s="201"/>
    </row>
    <row r="472" spans="2:19" s="187" customFormat="1" ht="18" customHeight="1">
      <c r="B472" s="201"/>
      <c r="C472" s="201"/>
      <c r="D472" s="201"/>
      <c r="E472" s="201"/>
      <c r="F472" s="201"/>
      <c r="G472" s="201"/>
      <c r="H472" s="201"/>
      <c r="I472" s="201"/>
      <c r="J472" s="201"/>
      <c r="K472" s="201"/>
      <c r="L472" s="201"/>
      <c r="M472" s="201"/>
      <c r="N472" s="201"/>
      <c r="O472" s="201"/>
      <c r="P472" s="201"/>
      <c r="Q472" s="201"/>
      <c r="R472" s="201"/>
      <c r="S472" s="201"/>
    </row>
    <row r="473" spans="2:19" s="187" customFormat="1" ht="18" customHeight="1">
      <c r="B473" s="201"/>
      <c r="C473" s="201"/>
      <c r="D473" s="201"/>
      <c r="E473" s="201"/>
      <c r="F473" s="201"/>
      <c r="G473" s="201"/>
      <c r="H473" s="201"/>
      <c r="I473" s="201"/>
      <c r="J473" s="201"/>
      <c r="K473" s="201"/>
      <c r="L473" s="201"/>
      <c r="M473" s="201"/>
      <c r="N473" s="201"/>
      <c r="O473" s="201"/>
      <c r="P473" s="201"/>
      <c r="Q473" s="201"/>
      <c r="R473" s="201"/>
      <c r="S473" s="201"/>
    </row>
    <row r="474" spans="2:19" s="187" customFormat="1" ht="18" customHeight="1">
      <c r="B474" s="201"/>
      <c r="C474" s="201"/>
      <c r="D474" s="201"/>
      <c r="E474" s="201"/>
      <c r="F474" s="201"/>
      <c r="G474" s="201"/>
      <c r="H474" s="201"/>
      <c r="I474" s="201"/>
      <c r="J474" s="201"/>
      <c r="K474" s="201"/>
      <c r="L474" s="201"/>
      <c r="M474" s="201"/>
      <c r="N474" s="201"/>
      <c r="O474" s="201"/>
      <c r="P474" s="201"/>
      <c r="Q474" s="201"/>
      <c r="R474" s="201"/>
      <c r="S474" s="201"/>
    </row>
    <row r="475" spans="2:19" s="187" customFormat="1" ht="18" customHeight="1">
      <c r="B475" s="201"/>
      <c r="C475" s="201"/>
      <c r="D475" s="201"/>
      <c r="E475" s="201"/>
      <c r="F475" s="201"/>
      <c r="G475" s="201"/>
      <c r="H475" s="201"/>
      <c r="I475" s="201"/>
      <c r="J475" s="201"/>
      <c r="K475" s="201"/>
      <c r="L475" s="201"/>
      <c r="M475" s="201"/>
      <c r="N475" s="201"/>
      <c r="O475" s="201"/>
      <c r="P475" s="201"/>
      <c r="Q475" s="201"/>
      <c r="R475" s="201"/>
      <c r="S475" s="201"/>
    </row>
    <row r="476" spans="2:19" s="187" customFormat="1" ht="18" customHeight="1">
      <c r="B476" s="201"/>
      <c r="C476" s="201"/>
      <c r="D476" s="201"/>
      <c r="E476" s="201"/>
      <c r="F476" s="201"/>
      <c r="G476" s="201"/>
      <c r="H476" s="201"/>
      <c r="I476" s="201"/>
      <c r="J476" s="201"/>
      <c r="K476" s="201"/>
      <c r="L476" s="201"/>
      <c r="M476" s="201"/>
      <c r="N476" s="201"/>
      <c r="O476" s="201"/>
      <c r="P476" s="201"/>
      <c r="Q476" s="201"/>
      <c r="R476" s="201"/>
      <c r="S476" s="201"/>
    </row>
    <row r="477" spans="2:19" s="187" customFormat="1" ht="18" customHeight="1">
      <c r="B477" s="201"/>
      <c r="C477" s="201"/>
      <c r="D477" s="201"/>
      <c r="E477" s="201"/>
      <c r="F477" s="201"/>
      <c r="G477" s="201"/>
      <c r="H477" s="201"/>
      <c r="I477" s="201"/>
      <c r="J477" s="201"/>
      <c r="K477" s="201"/>
      <c r="L477" s="201"/>
      <c r="M477" s="201"/>
      <c r="N477" s="201"/>
      <c r="O477" s="201"/>
      <c r="P477" s="201"/>
      <c r="Q477" s="201"/>
      <c r="R477" s="201"/>
      <c r="S477" s="201"/>
    </row>
    <row r="478" spans="2:19" s="187" customFormat="1" ht="18" customHeight="1">
      <c r="B478" s="201"/>
      <c r="C478" s="201"/>
      <c r="D478" s="201"/>
      <c r="E478" s="201"/>
      <c r="F478" s="201"/>
      <c r="G478" s="201"/>
      <c r="H478" s="201"/>
      <c r="I478" s="201"/>
      <c r="J478" s="201"/>
      <c r="K478" s="201"/>
      <c r="L478" s="201"/>
      <c r="M478" s="201"/>
      <c r="N478" s="201"/>
      <c r="O478" s="201"/>
      <c r="P478" s="201"/>
      <c r="Q478" s="201"/>
      <c r="R478" s="201"/>
      <c r="S478" s="201"/>
    </row>
    <row r="479" spans="2:19" s="187" customFormat="1" ht="18" customHeight="1">
      <c r="B479" s="201"/>
      <c r="C479" s="201"/>
      <c r="D479" s="201"/>
      <c r="E479" s="201"/>
      <c r="F479" s="201"/>
      <c r="G479" s="201"/>
      <c r="H479" s="201"/>
      <c r="I479" s="201"/>
      <c r="J479" s="201"/>
      <c r="K479" s="201"/>
      <c r="L479" s="201"/>
      <c r="M479" s="201"/>
      <c r="N479" s="201"/>
      <c r="O479" s="201"/>
      <c r="P479" s="201"/>
      <c r="Q479" s="201"/>
      <c r="R479" s="201"/>
      <c r="S479" s="201"/>
    </row>
    <row r="480" spans="2:19" s="187" customFormat="1" ht="18" customHeight="1">
      <c r="B480" s="201"/>
      <c r="C480" s="201"/>
      <c r="D480" s="201"/>
      <c r="E480" s="201"/>
      <c r="F480" s="201"/>
      <c r="G480" s="201"/>
      <c r="H480" s="201"/>
      <c r="I480" s="201"/>
      <c r="J480" s="201"/>
      <c r="K480" s="201"/>
      <c r="L480" s="201"/>
      <c r="M480" s="201"/>
      <c r="N480" s="201"/>
      <c r="O480" s="201"/>
      <c r="P480" s="201"/>
      <c r="Q480" s="201"/>
      <c r="R480" s="201"/>
      <c r="S480" s="201"/>
    </row>
    <row r="481" spans="2:19" s="187" customFormat="1" ht="18" customHeight="1">
      <c r="B481" s="201"/>
      <c r="C481" s="201"/>
      <c r="D481" s="201"/>
      <c r="E481" s="201"/>
      <c r="F481" s="201"/>
      <c r="G481" s="201"/>
      <c r="H481" s="201"/>
      <c r="I481" s="201"/>
      <c r="J481" s="201"/>
      <c r="K481" s="201"/>
      <c r="L481" s="201"/>
      <c r="M481" s="201"/>
      <c r="N481" s="201"/>
      <c r="O481" s="201"/>
      <c r="P481" s="201"/>
      <c r="Q481" s="201"/>
      <c r="R481" s="201"/>
      <c r="S481" s="201"/>
    </row>
    <row r="482" spans="2:19" s="187" customFormat="1" ht="18" customHeight="1">
      <c r="B482" s="201"/>
      <c r="C482" s="201"/>
      <c r="D482" s="201"/>
      <c r="E482" s="201"/>
      <c r="F482" s="201"/>
      <c r="G482" s="201"/>
      <c r="H482" s="201"/>
      <c r="I482" s="201"/>
      <c r="J482" s="201"/>
      <c r="K482" s="201"/>
      <c r="L482" s="201"/>
      <c r="M482" s="201"/>
      <c r="N482" s="201"/>
      <c r="O482" s="201"/>
      <c r="P482" s="201"/>
      <c r="Q482" s="201"/>
      <c r="R482" s="201"/>
      <c r="S482" s="201"/>
    </row>
    <row r="483" spans="2:19" s="187" customFormat="1" ht="18" customHeight="1">
      <c r="B483" s="201"/>
      <c r="C483" s="201"/>
      <c r="D483" s="201"/>
      <c r="E483" s="201"/>
      <c r="F483" s="201"/>
      <c r="G483" s="201"/>
      <c r="H483" s="201"/>
      <c r="I483" s="201"/>
      <c r="J483" s="201"/>
      <c r="K483" s="201"/>
      <c r="L483" s="201"/>
      <c r="M483" s="201"/>
      <c r="N483" s="201"/>
      <c r="O483" s="201"/>
      <c r="P483" s="201"/>
      <c r="Q483" s="201"/>
      <c r="R483" s="201"/>
      <c r="S483" s="201"/>
    </row>
    <row r="484" spans="2:19" s="187" customFormat="1" ht="18" customHeight="1">
      <c r="B484" s="201"/>
      <c r="C484" s="201"/>
      <c r="D484" s="201"/>
      <c r="E484" s="201"/>
      <c r="F484" s="201"/>
      <c r="G484" s="201"/>
      <c r="H484" s="201"/>
      <c r="I484" s="201"/>
      <c r="J484" s="201"/>
      <c r="K484" s="201"/>
      <c r="L484" s="201"/>
      <c r="M484" s="201"/>
      <c r="N484" s="201"/>
      <c r="O484" s="201"/>
      <c r="P484" s="201"/>
      <c r="Q484" s="201"/>
      <c r="R484" s="201"/>
      <c r="S484" s="201"/>
    </row>
    <row r="485" spans="2:19" s="187" customFormat="1" ht="18" customHeight="1">
      <c r="B485" s="201"/>
      <c r="C485" s="201"/>
      <c r="D485" s="201"/>
      <c r="E485" s="201"/>
      <c r="F485" s="201"/>
      <c r="G485" s="201"/>
      <c r="H485" s="201"/>
      <c r="I485" s="201"/>
      <c r="J485" s="201"/>
      <c r="K485" s="201"/>
      <c r="L485" s="201"/>
      <c r="M485" s="201"/>
      <c r="N485" s="201"/>
      <c r="O485" s="201"/>
      <c r="P485" s="201"/>
      <c r="Q485" s="201"/>
      <c r="R485" s="201"/>
      <c r="S485" s="201"/>
    </row>
    <row r="486" spans="2:19" s="187" customFormat="1" ht="18" customHeight="1">
      <c r="B486" s="201"/>
      <c r="C486" s="201"/>
      <c r="D486" s="201"/>
      <c r="E486" s="201"/>
      <c r="F486" s="201"/>
      <c r="G486" s="201"/>
      <c r="H486" s="201"/>
      <c r="I486" s="201"/>
      <c r="J486" s="201"/>
      <c r="K486" s="201"/>
      <c r="L486" s="201"/>
      <c r="M486" s="201"/>
      <c r="N486" s="201"/>
      <c r="O486" s="201"/>
      <c r="P486" s="201"/>
      <c r="Q486" s="201"/>
      <c r="R486" s="201"/>
      <c r="S486" s="201"/>
    </row>
    <row r="487" spans="2:19" s="187" customFormat="1" ht="18" customHeight="1">
      <c r="B487" s="201"/>
      <c r="C487" s="201"/>
      <c r="D487" s="201"/>
      <c r="E487" s="201"/>
      <c r="F487" s="201"/>
      <c r="G487" s="201"/>
      <c r="H487" s="201"/>
      <c r="I487" s="201"/>
      <c r="J487" s="201"/>
      <c r="K487" s="201"/>
      <c r="L487" s="201"/>
      <c r="M487" s="201"/>
      <c r="N487" s="201"/>
      <c r="O487" s="201"/>
      <c r="P487" s="201"/>
      <c r="Q487" s="201"/>
      <c r="R487" s="201"/>
      <c r="S487" s="201"/>
    </row>
    <row r="488" spans="2:19" s="187" customFormat="1" ht="18" customHeight="1">
      <c r="B488" s="201"/>
      <c r="C488" s="201"/>
      <c r="D488" s="201"/>
      <c r="E488" s="201"/>
      <c r="F488" s="201"/>
      <c r="G488" s="201"/>
      <c r="H488" s="201"/>
      <c r="I488" s="201"/>
      <c r="J488" s="201"/>
      <c r="K488" s="201"/>
      <c r="L488" s="201"/>
      <c r="M488" s="201"/>
      <c r="N488" s="201"/>
      <c r="O488" s="201"/>
      <c r="P488" s="201"/>
      <c r="Q488" s="201"/>
      <c r="R488" s="201"/>
      <c r="S488" s="201"/>
    </row>
    <row r="489" spans="2:19" s="187" customFormat="1" ht="18" customHeight="1">
      <c r="B489" s="201"/>
      <c r="C489" s="201"/>
      <c r="D489" s="201"/>
      <c r="E489" s="201"/>
      <c r="F489" s="201"/>
      <c r="G489" s="201"/>
      <c r="H489" s="201"/>
      <c r="I489" s="201"/>
      <c r="J489" s="201"/>
      <c r="K489" s="201"/>
      <c r="L489" s="201"/>
      <c r="M489" s="201"/>
      <c r="N489" s="201"/>
      <c r="O489" s="201"/>
      <c r="P489" s="201"/>
      <c r="Q489" s="201"/>
      <c r="R489" s="201"/>
      <c r="S489" s="201"/>
    </row>
    <row r="490" spans="2:19" s="187" customFormat="1" ht="18" customHeight="1">
      <c r="B490" s="201"/>
      <c r="C490" s="201"/>
      <c r="D490" s="201"/>
      <c r="E490" s="201"/>
      <c r="F490" s="201"/>
      <c r="G490" s="201"/>
      <c r="H490" s="201"/>
      <c r="I490" s="201"/>
      <c r="J490" s="201"/>
      <c r="K490" s="201"/>
      <c r="L490" s="201"/>
      <c r="M490" s="201"/>
      <c r="N490" s="201"/>
      <c r="O490" s="201"/>
      <c r="P490" s="201"/>
      <c r="Q490" s="201"/>
      <c r="R490" s="201"/>
      <c r="S490" s="201"/>
    </row>
    <row r="491" spans="2:19" s="187" customFormat="1" ht="18" customHeight="1">
      <c r="B491" s="201"/>
      <c r="C491" s="201"/>
      <c r="D491" s="201"/>
      <c r="E491" s="201"/>
      <c r="F491" s="201"/>
      <c r="G491" s="201"/>
      <c r="H491" s="201"/>
      <c r="I491" s="201"/>
      <c r="J491" s="201"/>
      <c r="K491" s="201"/>
      <c r="L491" s="201"/>
      <c r="M491" s="201"/>
      <c r="N491" s="201"/>
      <c r="O491" s="201"/>
      <c r="P491" s="201"/>
      <c r="Q491" s="201"/>
      <c r="R491" s="201"/>
      <c r="S491" s="201"/>
    </row>
    <row r="492" spans="2:19" s="187" customFormat="1" ht="18" customHeight="1">
      <c r="B492" s="201"/>
      <c r="C492" s="201"/>
      <c r="D492" s="201"/>
      <c r="E492" s="201"/>
      <c r="F492" s="201"/>
      <c r="G492" s="201"/>
      <c r="H492" s="201"/>
      <c r="I492" s="201"/>
      <c r="J492" s="201"/>
      <c r="K492" s="201"/>
      <c r="L492" s="201"/>
      <c r="M492" s="201"/>
      <c r="N492" s="201"/>
      <c r="O492" s="201"/>
      <c r="P492" s="201"/>
      <c r="Q492" s="201"/>
      <c r="R492" s="201"/>
      <c r="S492" s="201"/>
    </row>
    <row r="493" spans="2:19" s="187" customFormat="1" ht="18" customHeight="1">
      <c r="B493" s="201"/>
      <c r="C493" s="201"/>
      <c r="D493" s="201"/>
      <c r="E493" s="201"/>
      <c r="F493" s="201"/>
      <c r="G493" s="201"/>
      <c r="H493" s="201"/>
      <c r="I493" s="201"/>
      <c r="J493" s="201"/>
      <c r="K493" s="201"/>
      <c r="L493" s="201"/>
      <c r="M493" s="201"/>
      <c r="N493" s="201"/>
      <c r="O493" s="201"/>
      <c r="P493" s="201"/>
      <c r="Q493" s="201"/>
      <c r="R493" s="201"/>
      <c r="S493" s="201"/>
    </row>
    <row r="494" spans="2:19" s="187" customFormat="1" ht="18" customHeight="1">
      <c r="B494" s="201"/>
      <c r="C494" s="201"/>
      <c r="D494" s="201"/>
      <c r="E494" s="201"/>
      <c r="F494" s="201"/>
      <c r="G494" s="201"/>
      <c r="H494" s="201"/>
      <c r="I494" s="201"/>
      <c r="J494" s="201"/>
      <c r="K494" s="201"/>
      <c r="L494" s="201"/>
      <c r="M494" s="201"/>
      <c r="N494" s="201"/>
      <c r="O494" s="201"/>
      <c r="P494" s="201"/>
      <c r="Q494" s="201"/>
      <c r="R494" s="201"/>
      <c r="S494" s="201"/>
    </row>
    <row r="495" spans="2:19" s="187" customFormat="1" ht="18" customHeight="1">
      <c r="B495" s="201"/>
      <c r="C495" s="201"/>
      <c r="D495" s="201"/>
      <c r="E495" s="201"/>
      <c r="F495" s="201"/>
      <c r="G495" s="201"/>
      <c r="H495" s="201"/>
      <c r="I495" s="201"/>
      <c r="J495" s="201"/>
      <c r="K495" s="201"/>
      <c r="L495" s="201"/>
      <c r="M495" s="201"/>
      <c r="N495" s="201"/>
      <c r="O495" s="201"/>
      <c r="P495" s="201"/>
      <c r="Q495" s="201"/>
      <c r="R495" s="201"/>
      <c r="S495" s="201"/>
    </row>
    <row r="496" spans="2:19" s="187" customFormat="1" ht="18" customHeight="1">
      <c r="B496" s="201"/>
      <c r="C496" s="201"/>
      <c r="D496" s="201"/>
      <c r="E496" s="201"/>
      <c r="F496" s="201"/>
      <c r="G496" s="201"/>
      <c r="H496" s="201"/>
      <c r="I496" s="201"/>
      <c r="J496" s="201"/>
      <c r="K496" s="201"/>
      <c r="L496" s="201"/>
      <c r="M496" s="201"/>
      <c r="N496" s="201"/>
      <c r="O496" s="201"/>
      <c r="P496" s="201"/>
      <c r="Q496" s="201"/>
      <c r="R496" s="201"/>
      <c r="S496" s="201"/>
    </row>
    <row r="497" spans="2:19" s="187" customFormat="1" ht="18" customHeight="1">
      <c r="B497" s="201"/>
      <c r="C497" s="201"/>
      <c r="D497" s="201"/>
      <c r="E497" s="201"/>
      <c r="F497" s="201"/>
      <c r="G497" s="201"/>
      <c r="H497" s="201"/>
      <c r="I497" s="201"/>
      <c r="J497" s="201"/>
      <c r="K497" s="201"/>
      <c r="L497" s="201"/>
      <c r="M497" s="201"/>
      <c r="N497" s="201"/>
      <c r="O497" s="201"/>
      <c r="P497" s="201"/>
      <c r="Q497" s="201"/>
      <c r="R497" s="201"/>
      <c r="S497" s="201"/>
    </row>
    <row r="498" spans="2:19" s="187" customFormat="1" ht="18" customHeight="1">
      <c r="B498" s="201"/>
      <c r="C498" s="201"/>
      <c r="D498" s="201"/>
      <c r="E498" s="201"/>
      <c r="F498" s="201"/>
      <c r="G498" s="201"/>
      <c r="H498" s="201"/>
      <c r="I498" s="201"/>
      <c r="J498" s="201"/>
      <c r="K498" s="201"/>
      <c r="L498" s="201"/>
      <c r="M498" s="201"/>
      <c r="N498" s="201"/>
      <c r="O498" s="201"/>
      <c r="P498" s="201"/>
      <c r="Q498" s="201"/>
      <c r="R498" s="201"/>
      <c r="S498" s="201"/>
    </row>
    <row r="499" spans="2:19" s="187" customFormat="1" ht="18" customHeight="1">
      <c r="B499" s="201"/>
      <c r="C499" s="201"/>
      <c r="D499" s="201"/>
      <c r="E499" s="201"/>
      <c r="F499" s="201"/>
      <c r="G499" s="201"/>
      <c r="H499" s="201"/>
      <c r="I499" s="201"/>
      <c r="J499" s="201"/>
      <c r="K499" s="201"/>
      <c r="L499" s="201"/>
      <c r="M499" s="201"/>
      <c r="N499" s="201"/>
      <c r="O499" s="201"/>
      <c r="P499" s="201"/>
      <c r="Q499" s="201"/>
      <c r="R499" s="201"/>
      <c r="S499" s="201"/>
    </row>
    <row r="500" spans="2:19" s="187" customFormat="1" ht="18" customHeight="1">
      <c r="B500" s="201"/>
      <c r="C500" s="201"/>
      <c r="D500" s="201"/>
      <c r="E500" s="201"/>
      <c r="F500" s="201"/>
      <c r="G500" s="201"/>
      <c r="H500" s="201"/>
      <c r="I500" s="201"/>
      <c r="J500" s="201"/>
      <c r="K500" s="201"/>
      <c r="L500" s="201"/>
      <c r="M500" s="201"/>
      <c r="N500" s="201"/>
      <c r="O500" s="201"/>
      <c r="P500" s="201"/>
      <c r="Q500" s="201"/>
      <c r="R500" s="201"/>
      <c r="S500" s="201"/>
    </row>
    <row r="501" spans="2:19" s="187" customFormat="1" ht="18" customHeight="1">
      <c r="B501" s="201"/>
      <c r="C501" s="201"/>
      <c r="D501" s="201"/>
      <c r="E501" s="201"/>
      <c r="F501" s="201"/>
      <c r="G501" s="201"/>
      <c r="H501" s="201"/>
      <c r="I501" s="201"/>
      <c r="J501" s="201"/>
      <c r="K501" s="201"/>
      <c r="L501" s="201"/>
      <c r="M501" s="201"/>
      <c r="N501" s="201"/>
      <c r="O501" s="201"/>
      <c r="P501" s="201"/>
      <c r="Q501" s="201"/>
      <c r="R501" s="201"/>
      <c r="S501" s="201"/>
    </row>
    <row r="502" spans="2:19" s="187" customFormat="1" ht="18" customHeight="1">
      <c r="B502" s="201"/>
      <c r="C502" s="201"/>
      <c r="D502" s="201"/>
      <c r="E502" s="201"/>
      <c r="F502" s="201"/>
      <c r="G502" s="201"/>
      <c r="H502" s="201"/>
      <c r="I502" s="201"/>
      <c r="J502" s="201"/>
      <c r="K502" s="201"/>
      <c r="L502" s="201"/>
      <c r="M502" s="201"/>
      <c r="N502" s="201"/>
      <c r="O502" s="201"/>
      <c r="P502" s="201"/>
      <c r="Q502" s="201"/>
      <c r="R502" s="201"/>
      <c r="S502" s="201"/>
    </row>
    <row r="503" spans="2:19" s="187" customFormat="1" ht="18" customHeight="1">
      <c r="B503" s="201"/>
      <c r="C503" s="201"/>
      <c r="D503" s="201"/>
      <c r="E503" s="201"/>
      <c r="F503" s="201"/>
      <c r="G503" s="201"/>
      <c r="H503" s="201"/>
      <c r="I503" s="201"/>
      <c r="J503" s="201"/>
      <c r="K503" s="201"/>
      <c r="L503" s="201"/>
      <c r="M503" s="201"/>
      <c r="N503" s="201"/>
      <c r="O503" s="201"/>
      <c r="P503" s="201"/>
      <c r="Q503" s="201"/>
      <c r="R503" s="201"/>
      <c r="S503" s="201"/>
    </row>
    <row r="504" spans="2:19" s="187" customFormat="1" ht="18" customHeight="1">
      <c r="B504" s="201"/>
      <c r="C504" s="201"/>
      <c r="D504" s="201"/>
      <c r="E504" s="201"/>
      <c r="F504" s="201"/>
      <c r="G504" s="201"/>
      <c r="H504" s="201"/>
      <c r="I504" s="201"/>
      <c r="J504" s="201"/>
      <c r="K504" s="201"/>
      <c r="L504" s="201"/>
      <c r="M504" s="201"/>
      <c r="N504" s="201"/>
      <c r="O504" s="201"/>
      <c r="P504" s="201"/>
      <c r="Q504" s="201"/>
      <c r="R504" s="201"/>
      <c r="S504" s="201"/>
    </row>
    <row r="505" spans="2:19" s="187" customFormat="1" ht="18" customHeight="1">
      <c r="B505" s="201"/>
      <c r="C505" s="201"/>
      <c r="D505" s="201"/>
      <c r="E505" s="201"/>
      <c r="F505" s="201"/>
      <c r="G505" s="201"/>
      <c r="H505" s="201"/>
      <c r="I505" s="201"/>
      <c r="J505" s="201"/>
      <c r="K505" s="201"/>
      <c r="L505" s="201"/>
      <c r="M505" s="201"/>
      <c r="N505" s="201"/>
      <c r="O505" s="201"/>
      <c r="P505" s="201"/>
      <c r="Q505" s="201"/>
      <c r="R505" s="201"/>
      <c r="S505" s="201"/>
    </row>
    <row r="506" spans="2:19" s="187" customFormat="1" ht="18" customHeight="1">
      <c r="B506" s="201"/>
      <c r="C506" s="201"/>
      <c r="D506" s="201"/>
      <c r="E506" s="201"/>
      <c r="F506" s="201"/>
      <c r="G506" s="201"/>
      <c r="H506" s="201"/>
      <c r="I506" s="201"/>
      <c r="J506" s="201"/>
      <c r="K506" s="201"/>
      <c r="L506" s="201"/>
      <c r="M506" s="201"/>
      <c r="N506" s="201"/>
      <c r="O506" s="201"/>
      <c r="P506" s="201"/>
      <c r="Q506" s="201"/>
      <c r="R506" s="201"/>
      <c r="S506" s="201"/>
    </row>
    <row r="507" spans="2:19" s="187" customFormat="1" ht="18" customHeight="1">
      <c r="B507" s="201"/>
      <c r="C507" s="201"/>
      <c r="D507" s="201"/>
      <c r="E507" s="201"/>
      <c r="F507" s="201"/>
      <c r="G507" s="201"/>
      <c r="H507" s="201"/>
      <c r="I507" s="201"/>
      <c r="J507" s="201"/>
      <c r="K507" s="201"/>
      <c r="L507" s="201"/>
      <c r="M507" s="201"/>
      <c r="N507" s="201"/>
      <c r="O507" s="201"/>
      <c r="P507" s="201"/>
      <c r="Q507" s="201"/>
      <c r="R507" s="201"/>
      <c r="S507" s="201"/>
    </row>
    <row r="508" spans="2:19" s="187" customFormat="1" ht="18" customHeight="1">
      <c r="B508" s="201"/>
      <c r="C508" s="201"/>
      <c r="D508" s="201"/>
      <c r="E508" s="201"/>
      <c r="F508" s="201"/>
      <c r="G508" s="201"/>
      <c r="H508" s="201"/>
      <c r="I508" s="201"/>
      <c r="J508" s="201"/>
      <c r="K508" s="201"/>
      <c r="L508" s="201"/>
      <c r="M508" s="201"/>
      <c r="N508" s="201"/>
      <c r="O508" s="201"/>
      <c r="P508" s="201"/>
      <c r="Q508" s="201"/>
      <c r="R508" s="201"/>
      <c r="S508" s="201"/>
    </row>
    <row r="509" spans="2:19" s="187" customFormat="1" ht="18" customHeight="1">
      <c r="B509" s="201"/>
      <c r="C509" s="201"/>
      <c r="D509" s="201"/>
      <c r="E509" s="201"/>
      <c r="F509" s="201"/>
      <c r="G509" s="201"/>
      <c r="H509" s="201"/>
      <c r="I509" s="201"/>
      <c r="J509" s="201"/>
      <c r="K509" s="201"/>
      <c r="L509" s="201"/>
      <c r="M509" s="201"/>
      <c r="N509" s="201"/>
      <c r="O509" s="201"/>
      <c r="P509" s="201"/>
      <c r="Q509" s="201"/>
      <c r="R509" s="201"/>
      <c r="S509" s="201"/>
    </row>
    <row r="510" spans="2:19" s="187" customFormat="1" ht="18" customHeight="1">
      <c r="B510" s="201"/>
      <c r="C510" s="201"/>
      <c r="D510" s="201"/>
      <c r="E510" s="201"/>
      <c r="F510" s="201"/>
      <c r="G510" s="201"/>
      <c r="H510" s="201"/>
      <c r="I510" s="201"/>
      <c r="J510" s="201"/>
      <c r="K510" s="201"/>
      <c r="L510" s="201"/>
      <c r="M510" s="201"/>
      <c r="N510" s="201"/>
      <c r="O510" s="201"/>
      <c r="P510" s="201"/>
      <c r="Q510" s="201"/>
      <c r="R510" s="201"/>
      <c r="S510" s="201"/>
    </row>
    <row r="511" spans="2:19" s="187" customFormat="1" ht="18" customHeight="1">
      <c r="B511" s="201"/>
      <c r="C511" s="201"/>
      <c r="D511" s="201"/>
      <c r="E511" s="201"/>
      <c r="F511" s="201"/>
      <c r="G511" s="201"/>
      <c r="H511" s="201"/>
      <c r="I511" s="201"/>
      <c r="J511" s="201"/>
      <c r="K511" s="201"/>
      <c r="L511" s="201"/>
      <c r="M511" s="201"/>
      <c r="N511" s="201"/>
      <c r="O511" s="201"/>
      <c r="P511" s="201"/>
      <c r="Q511" s="201"/>
      <c r="R511" s="201"/>
      <c r="S511" s="201"/>
    </row>
    <row r="512" spans="2:19" s="187" customFormat="1" ht="18" customHeight="1">
      <c r="B512" s="201"/>
      <c r="C512" s="201"/>
      <c r="D512" s="201"/>
      <c r="E512" s="201"/>
      <c r="F512" s="201"/>
      <c r="G512" s="201"/>
      <c r="H512" s="201"/>
      <c r="I512" s="201"/>
      <c r="J512" s="201"/>
      <c r="K512" s="201"/>
      <c r="L512" s="201"/>
      <c r="M512" s="201"/>
      <c r="N512" s="201"/>
      <c r="O512" s="201"/>
      <c r="P512" s="201"/>
      <c r="Q512" s="201"/>
      <c r="R512" s="201"/>
      <c r="S512" s="201"/>
    </row>
    <row r="513" spans="2:19" s="187" customFormat="1" ht="18" customHeight="1">
      <c r="B513" s="201"/>
      <c r="C513" s="201"/>
      <c r="D513" s="201"/>
      <c r="E513" s="201"/>
      <c r="F513" s="201"/>
      <c r="G513" s="201"/>
      <c r="H513" s="201"/>
      <c r="I513" s="201"/>
      <c r="J513" s="201"/>
      <c r="K513" s="201"/>
      <c r="L513" s="201"/>
      <c r="M513" s="201"/>
      <c r="N513" s="201"/>
      <c r="O513" s="201"/>
      <c r="P513" s="201"/>
      <c r="Q513" s="201"/>
      <c r="R513" s="201"/>
      <c r="S513" s="201"/>
    </row>
    <row r="514" spans="2:19" s="187" customFormat="1" ht="18" customHeight="1">
      <c r="B514" s="201"/>
      <c r="C514" s="201"/>
      <c r="D514" s="201"/>
      <c r="E514" s="201"/>
      <c r="F514" s="201"/>
      <c r="G514" s="201"/>
      <c r="H514" s="201"/>
      <c r="I514" s="201"/>
      <c r="J514" s="201"/>
      <c r="K514" s="201"/>
      <c r="L514" s="201"/>
      <c r="M514" s="201"/>
      <c r="N514" s="201"/>
      <c r="O514" s="201"/>
      <c r="P514" s="201"/>
      <c r="Q514" s="201"/>
      <c r="R514" s="201"/>
      <c r="S514" s="201"/>
    </row>
    <row r="515" spans="2:19" s="187" customFormat="1" ht="18" customHeight="1">
      <c r="B515" s="201"/>
      <c r="C515" s="201"/>
      <c r="D515" s="201"/>
      <c r="E515" s="201"/>
      <c r="F515" s="201"/>
      <c r="G515" s="201"/>
      <c r="H515" s="201"/>
      <c r="I515" s="201"/>
      <c r="J515" s="201"/>
      <c r="K515" s="201"/>
      <c r="L515" s="201"/>
      <c r="M515" s="201"/>
      <c r="N515" s="201"/>
      <c r="O515" s="201"/>
      <c r="P515" s="201"/>
      <c r="Q515" s="201"/>
      <c r="R515" s="201"/>
      <c r="S515" s="201"/>
    </row>
    <row r="516" spans="2:19" s="187" customFormat="1" ht="18" customHeight="1">
      <c r="B516" s="201"/>
      <c r="C516" s="201"/>
      <c r="D516" s="201"/>
      <c r="E516" s="201"/>
      <c r="F516" s="201"/>
      <c r="G516" s="201"/>
      <c r="H516" s="201"/>
      <c r="I516" s="201"/>
      <c r="J516" s="201"/>
      <c r="K516" s="201"/>
      <c r="L516" s="201"/>
      <c r="M516" s="201"/>
      <c r="N516" s="201"/>
      <c r="O516" s="201"/>
      <c r="P516" s="201"/>
      <c r="Q516" s="201"/>
      <c r="R516" s="201"/>
      <c r="S516" s="201"/>
    </row>
    <row r="517" spans="2:19" s="187" customFormat="1" ht="18" customHeight="1">
      <c r="B517" s="201"/>
      <c r="C517" s="201"/>
      <c r="D517" s="201"/>
      <c r="E517" s="201"/>
      <c r="F517" s="201"/>
      <c r="G517" s="201"/>
      <c r="H517" s="201"/>
      <c r="I517" s="201"/>
      <c r="J517" s="201"/>
      <c r="K517" s="201"/>
      <c r="L517" s="201"/>
      <c r="M517" s="201"/>
      <c r="N517" s="201"/>
      <c r="O517" s="201"/>
      <c r="P517" s="201"/>
      <c r="Q517" s="201"/>
      <c r="R517" s="201"/>
      <c r="S517" s="201"/>
    </row>
    <row r="518" spans="2:19" s="187" customFormat="1" ht="18" customHeight="1">
      <c r="B518" s="201"/>
      <c r="C518" s="201"/>
      <c r="D518" s="201"/>
      <c r="E518" s="201"/>
      <c r="F518" s="201"/>
      <c r="G518" s="201"/>
      <c r="H518" s="201"/>
      <c r="I518" s="201"/>
      <c r="J518" s="201"/>
      <c r="K518" s="201"/>
      <c r="L518" s="201"/>
      <c r="M518" s="201"/>
      <c r="N518" s="201"/>
      <c r="O518" s="201"/>
      <c r="P518" s="201"/>
      <c r="Q518" s="201"/>
      <c r="R518" s="201"/>
      <c r="S518" s="201"/>
    </row>
    <row r="519" spans="2:19" s="187" customFormat="1" ht="18" customHeight="1">
      <c r="B519" s="201"/>
      <c r="C519" s="201"/>
      <c r="D519" s="201"/>
      <c r="E519" s="201"/>
      <c r="F519" s="201"/>
      <c r="G519" s="201"/>
      <c r="H519" s="201"/>
      <c r="I519" s="201"/>
      <c r="J519" s="201"/>
      <c r="K519" s="201"/>
      <c r="L519" s="201"/>
      <c r="M519" s="201"/>
      <c r="N519" s="201"/>
      <c r="O519" s="201"/>
      <c r="P519" s="201"/>
      <c r="Q519" s="201"/>
      <c r="R519" s="201"/>
      <c r="S519" s="201"/>
    </row>
    <row r="520" spans="2:19" s="187" customFormat="1" ht="18" customHeight="1">
      <c r="B520" s="201"/>
      <c r="C520" s="201"/>
      <c r="D520" s="201"/>
      <c r="E520" s="201"/>
      <c r="F520" s="201"/>
      <c r="G520" s="201"/>
      <c r="H520" s="201"/>
      <c r="I520" s="201"/>
      <c r="J520" s="201"/>
      <c r="K520" s="201"/>
      <c r="L520" s="201"/>
      <c r="M520" s="201"/>
      <c r="N520" s="201"/>
      <c r="O520" s="201"/>
      <c r="P520" s="201"/>
      <c r="Q520" s="201"/>
      <c r="R520" s="201"/>
      <c r="S520" s="201"/>
    </row>
    <row r="521" spans="2:19" s="187" customFormat="1" ht="18" customHeight="1">
      <c r="B521" s="201"/>
      <c r="C521" s="201"/>
      <c r="D521" s="201"/>
      <c r="E521" s="201"/>
      <c r="F521" s="201"/>
      <c r="G521" s="201"/>
      <c r="H521" s="201"/>
      <c r="I521" s="201"/>
      <c r="J521" s="201"/>
      <c r="K521" s="201"/>
      <c r="L521" s="201"/>
      <c r="M521" s="201"/>
      <c r="N521" s="201"/>
      <c r="O521" s="201"/>
      <c r="P521" s="201"/>
      <c r="Q521" s="201"/>
      <c r="R521" s="201"/>
      <c r="S521" s="201"/>
    </row>
    <row r="522" spans="2:19" s="187" customFormat="1" ht="18" customHeight="1">
      <c r="B522" s="201"/>
      <c r="C522" s="201"/>
      <c r="D522" s="201"/>
      <c r="E522" s="201"/>
      <c r="F522" s="201"/>
      <c r="G522" s="201"/>
      <c r="H522" s="201"/>
      <c r="I522" s="201"/>
      <c r="J522" s="201"/>
      <c r="K522" s="201"/>
      <c r="L522" s="201"/>
      <c r="M522" s="201"/>
      <c r="N522" s="201"/>
      <c r="O522" s="201"/>
      <c r="P522" s="201"/>
      <c r="Q522" s="201"/>
      <c r="R522" s="201"/>
      <c r="S522" s="201"/>
    </row>
    <row r="523" spans="2:19" s="187" customFormat="1" ht="18" customHeight="1">
      <c r="B523" s="201"/>
      <c r="C523" s="201"/>
      <c r="D523" s="201"/>
      <c r="E523" s="201"/>
      <c r="F523" s="201"/>
      <c r="G523" s="201"/>
      <c r="H523" s="201"/>
      <c r="I523" s="201"/>
      <c r="J523" s="201"/>
      <c r="K523" s="201"/>
      <c r="L523" s="201"/>
      <c r="M523" s="201"/>
      <c r="N523" s="201"/>
      <c r="O523" s="201"/>
      <c r="P523" s="201"/>
      <c r="Q523" s="201"/>
      <c r="R523" s="201"/>
      <c r="S523" s="201"/>
    </row>
    <row r="524" spans="2:19" s="187" customFormat="1" ht="18" customHeight="1">
      <c r="B524" s="201"/>
      <c r="C524" s="201"/>
      <c r="D524" s="201"/>
      <c r="E524" s="201"/>
      <c r="F524" s="201"/>
      <c r="G524" s="201"/>
      <c r="H524" s="201"/>
      <c r="I524" s="201"/>
      <c r="J524" s="201"/>
      <c r="K524" s="201"/>
      <c r="L524" s="201"/>
      <c r="M524" s="201"/>
      <c r="N524" s="201"/>
      <c r="O524" s="201"/>
      <c r="P524" s="201"/>
      <c r="Q524" s="201"/>
      <c r="R524" s="201"/>
      <c r="S524" s="201"/>
    </row>
    <row r="525" spans="2:19" s="187" customFormat="1" ht="18" customHeight="1">
      <c r="B525" s="201"/>
      <c r="C525" s="201"/>
      <c r="D525" s="201"/>
      <c r="E525" s="201"/>
      <c r="F525" s="201"/>
      <c r="G525" s="201"/>
      <c r="H525" s="201"/>
      <c r="I525" s="201"/>
      <c r="J525" s="201"/>
      <c r="K525" s="201"/>
      <c r="L525" s="201"/>
      <c r="M525" s="201"/>
      <c r="N525" s="201"/>
      <c r="O525" s="201"/>
      <c r="P525" s="201"/>
      <c r="Q525" s="201"/>
      <c r="R525" s="201"/>
      <c r="S525" s="201"/>
    </row>
    <row r="526" spans="2:19" s="187" customFormat="1" ht="18" customHeight="1">
      <c r="B526" s="201"/>
      <c r="C526" s="201"/>
      <c r="D526" s="201"/>
      <c r="E526" s="201"/>
      <c r="F526" s="201"/>
      <c r="G526" s="201"/>
      <c r="H526" s="201"/>
      <c r="I526" s="201"/>
      <c r="J526" s="201"/>
      <c r="K526" s="201"/>
      <c r="L526" s="201"/>
      <c r="M526" s="201"/>
      <c r="N526" s="201"/>
      <c r="O526" s="201"/>
      <c r="P526" s="201"/>
      <c r="Q526" s="201"/>
      <c r="R526" s="201"/>
      <c r="S526" s="201"/>
    </row>
    <row r="527" spans="2:19" s="187" customFormat="1" ht="18" customHeight="1">
      <c r="B527" s="201"/>
      <c r="C527" s="201"/>
      <c r="D527" s="201"/>
      <c r="E527" s="201"/>
      <c r="F527" s="201"/>
      <c r="G527" s="201"/>
      <c r="H527" s="201"/>
      <c r="I527" s="201"/>
      <c r="J527" s="201"/>
      <c r="K527" s="201"/>
      <c r="L527" s="201"/>
      <c r="M527" s="201"/>
      <c r="N527" s="201"/>
      <c r="O527" s="201"/>
      <c r="P527" s="201"/>
      <c r="Q527" s="201"/>
      <c r="R527" s="201"/>
      <c r="S527" s="201"/>
    </row>
    <row r="528" spans="2:19" s="187" customFormat="1" ht="18" customHeight="1">
      <c r="B528" s="201"/>
      <c r="C528" s="201"/>
      <c r="D528" s="201"/>
      <c r="E528" s="201"/>
      <c r="F528" s="201"/>
      <c r="G528" s="201"/>
      <c r="H528" s="201"/>
      <c r="I528" s="201"/>
      <c r="J528" s="201"/>
      <c r="K528" s="201"/>
      <c r="L528" s="201"/>
      <c r="M528" s="201"/>
      <c r="N528" s="201"/>
      <c r="O528" s="201"/>
      <c r="P528" s="201"/>
      <c r="Q528" s="201"/>
      <c r="R528" s="201"/>
      <c r="S528" s="201"/>
    </row>
    <row r="529" spans="2:19" s="187" customFormat="1" ht="18" customHeight="1">
      <c r="B529" s="201"/>
      <c r="C529" s="201"/>
      <c r="D529" s="201"/>
      <c r="E529" s="201"/>
      <c r="F529" s="201"/>
      <c r="G529" s="201"/>
      <c r="H529" s="201"/>
      <c r="I529" s="201"/>
      <c r="J529" s="201"/>
      <c r="K529" s="201"/>
      <c r="L529" s="201"/>
      <c r="M529" s="201"/>
      <c r="N529" s="201"/>
      <c r="O529" s="201"/>
      <c r="P529" s="201"/>
      <c r="Q529" s="201"/>
      <c r="R529" s="201"/>
      <c r="S529" s="201"/>
    </row>
    <row r="530" spans="2:19" s="187" customFormat="1" ht="18" customHeight="1">
      <c r="B530" s="201"/>
      <c r="C530" s="201"/>
      <c r="D530" s="201"/>
      <c r="E530" s="201"/>
      <c r="F530" s="201"/>
      <c r="G530" s="201"/>
      <c r="H530" s="201"/>
      <c r="I530" s="201"/>
      <c r="J530" s="201"/>
      <c r="K530" s="201"/>
      <c r="L530" s="201"/>
      <c r="M530" s="201"/>
      <c r="N530" s="201"/>
      <c r="O530" s="201"/>
      <c r="P530" s="201"/>
      <c r="Q530" s="201"/>
      <c r="R530" s="201"/>
      <c r="S530" s="201"/>
    </row>
    <row r="531" spans="2:19" s="187" customFormat="1" ht="18" customHeight="1">
      <c r="B531" s="201"/>
      <c r="C531" s="201"/>
      <c r="D531" s="201"/>
      <c r="E531" s="201"/>
      <c r="F531" s="201"/>
      <c r="G531" s="201"/>
      <c r="H531" s="201"/>
      <c r="I531" s="201"/>
      <c r="J531" s="201"/>
      <c r="K531" s="201"/>
      <c r="L531" s="201"/>
      <c r="M531" s="201"/>
      <c r="N531" s="201"/>
      <c r="O531" s="201"/>
      <c r="P531" s="201"/>
      <c r="Q531" s="201"/>
      <c r="R531" s="201"/>
      <c r="S531" s="201"/>
    </row>
    <row r="532" spans="2:19" s="187" customFormat="1" ht="18" customHeight="1">
      <c r="B532" s="201"/>
      <c r="C532" s="201"/>
      <c r="D532" s="201"/>
      <c r="E532" s="201"/>
      <c r="F532" s="201"/>
      <c r="G532" s="201"/>
      <c r="H532" s="201"/>
      <c r="I532" s="201"/>
      <c r="J532" s="201"/>
      <c r="K532" s="201"/>
      <c r="L532" s="201"/>
      <c r="M532" s="201"/>
      <c r="N532" s="201"/>
      <c r="O532" s="201"/>
      <c r="P532" s="201"/>
      <c r="Q532" s="201"/>
      <c r="R532" s="201"/>
      <c r="S532" s="201"/>
    </row>
    <row r="533" spans="2:19" s="187" customFormat="1" ht="18" customHeight="1">
      <c r="B533" s="201"/>
      <c r="C533" s="201"/>
      <c r="D533" s="201"/>
      <c r="E533" s="201"/>
      <c r="F533" s="201"/>
      <c r="G533" s="201"/>
      <c r="H533" s="201"/>
      <c r="I533" s="201"/>
      <c r="J533" s="201"/>
      <c r="K533" s="201"/>
      <c r="L533" s="201"/>
      <c r="M533" s="201"/>
      <c r="N533" s="201"/>
      <c r="O533" s="201"/>
      <c r="P533" s="201"/>
      <c r="Q533" s="201"/>
      <c r="R533" s="201"/>
      <c r="S533" s="201"/>
    </row>
    <row r="534" spans="2:19" s="187" customFormat="1" ht="18" customHeight="1">
      <c r="B534" s="201"/>
      <c r="C534" s="201"/>
      <c r="D534" s="201"/>
      <c r="E534" s="201"/>
      <c r="F534" s="201"/>
      <c r="G534" s="201"/>
      <c r="H534" s="201"/>
      <c r="I534" s="201"/>
      <c r="J534" s="201"/>
      <c r="K534" s="201"/>
      <c r="L534" s="201"/>
      <c r="M534" s="201"/>
      <c r="N534" s="201"/>
      <c r="O534" s="201"/>
      <c r="P534" s="201"/>
      <c r="Q534" s="201"/>
      <c r="R534" s="201"/>
      <c r="S534" s="201"/>
    </row>
    <row r="535" spans="2:19" s="187" customFormat="1" ht="18" customHeight="1">
      <c r="B535" s="201"/>
      <c r="C535" s="201"/>
      <c r="D535" s="201"/>
      <c r="E535" s="201"/>
      <c r="F535" s="201"/>
      <c r="G535" s="201"/>
      <c r="H535" s="201"/>
      <c r="I535" s="201"/>
      <c r="J535" s="201"/>
      <c r="K535" s="201"/>
      <c r="L535" s="201"/>
      <c r="M535" s="201"/>
      <c r="N535" s="201"/>
      <c r="O535" s="201"/>
      <c r="P535" s="201"/>
      <c r="Q535" s="201"/>
      <c r="R535" s="201"/>
      <c r="S535" s="201"/>
    </row>
    <row r="536" spans="2:19" s="187" customFormat="1" ht="18" customHeight="1">
      <c r="B536" s="201"/>
      <c r="C536" s="201"/>
      <c r="D536" s="201"/>
      <c r="E536" s="201"/>
      <c r="F536" s="201"/>
      <c r="G536" s="201"/>
      <c r="H536" s="201"/>
      <c r="I536" s="201"/>
      <c r="J536" s="201"/>
      <c r="K536" s="201"/>
      <c r="L536" s="201"/>
      <c r="M536" s="201"/>
      <c r="N536" s="201"/>
      <c r="O536" s="201"/>
      <c r="P536" s="201"/>
      <c r="Q536" s="201"/>
      <c r="R536" s="201"/>
      <c r="S536" s="201"/>
    </row>
    <row r="537" spans="2:19" s="187" customFormat="1" ht="18" customHeight="1">
      <c r="B537" s="201"/>
      <c r="C537" s="201"/>
      <c r="D537" s="201"/>
      <c r="E537" s="201"/>
      <c r="F537" s="201"/>
      <c r="G537" s="201"/>
      <c r="H537" s="201"/>
      <c r="I537" s="201"/>
      <c r="J537" s="201"/>
      <c r="K537" s="201"/>
      <c r="L537" s="201"/>
      <c r="M537" s="201"/>
      <c r="N537" s="201"/>
      <c r="O537" s="201"/>
      <c r="P537" s="201"/>
      <c r="Q537" s="201"/>
      <c r="R537" s="201"/>
      <c r="S537" s="201"/>
    </row>
    <row r="538" spans="2:19" s="187" customFormat="1" ht="18" customHeight="1">
      <c r="B538" s="201"/>
      <c r="C538" s="201"/>
      <c r="D538" s="201"/>
      <c r="E538" s="201"/>
      <c r="F538" s="201"/>
      <c r="G538" s="201"/>
      <c r="H538" s="201"/>
      <c r="I538" s="201"/>
      <c r="J538" s="201"/>
      <c r="K538" s="201"/>
      <c r="L538" s="201"/>
      <c r="M538" s="201"/>
      <c r="N538" s="201"/>
      <c r="O538" s="201"/>
      <c r="P538" s="201"/>
      <c r="Q538" s="201"/>
      <c r="R538" s="201"/>
      <c r="S538" s="201"/>
    </row>
    <row r="539" spans="2:19" s="187" customFormat="1" ht="18" customHeight="1">
      <c r="B539" s="201"/>
      <c r="C539" s="201"/>
      <c r="D539" s="201"/>
      <c r="E539" s="201"/>
      <c r="F539" s="201"/>
      <c r="G539" s="201"/>
      <c r="H539" s="201"/>
      <c r="I539" s="201"/>
      <c r="J539" s="201"/>
      <c r="K539" s="201"/>
      <c r="L539" s="201"/>
      <c r="M539" s="201"/>
      <c r="N539" s="201"/>
      <c r="O539" s="201"/>
      <c r="P539" s="201"/>
      <c r="Q539" s="201"/>
      <c r="R539" s="201"/>
      <c r="S539" s="201"/>
    </row>
    <row r="540" spans="2:19" s="187" customFormat="1" ht="18" customHeight="1">
      <c r="B540" s="201"/>
      <c r="C540" s="201"/>
      <c r="D540" s="201"/>
      <c r="E540" s="201"/>
      <c r="F540" s="201"/>
      <c r="G540" s="201"/>
      <c r="H540" s="201"/>
      <c r="I540" s="201"/>
      <c r="J540" s="201"/>
      <c r="K540" s="201"/>
      <c r="L540" s="201"/>
      <c r="M540" s="201"/>
      <c r="N540" s="201"/>
      <c r="O540" s="201"/>
      <c r="P540" s="201"/>
      <c r="Q540" s="201"/>
      <c r="R540" s="201"/>
      <c r="S540" s="201"/>
    </row>
    <row r="541" spans="2:19" s="187" customFormat="1" ht="18" customHeight="1">
      <c r="B541" s="201"/>
      <c r="C541" s="201"/>
      <c r="D541" s="201"/>
      <c r="E541" s="201"/>
      <c r="F541" s="201"/>
      <c r="G541" s="201"/>
      <c r="H541" s="201"/>
      <c r="I541" s="201"/>
      <c r="J541" s="201"/>
      <c r="K541" s="201"/>
      <c r="L541" s="201"/>
      <c r="M541" s="201"/>
      <c r="N541" s="201"/>
      <c r="O541" s="201"/>
      <c r="P541" s="201"/>
      <c r="Q541" s="201"/>
      <c r="R541" s="201"/>
      <c r="S541" s="201"/>
    </row>
    <row r="542" spans="2:19" s="187" customFormat="1" ht="18" customHeight="1">
      <c r="B542" s="201"/>
      <c r="C542" s="201"/>
      <c r="D542" s="201"/>
      <c r="E542" s="201"/>
      <c r="F542" s="201"/>
      <c r="G542" s="201"/>
      <c r="H542" s="201"/>
      <c r="I542" s="201"/>
      <c r="J542" s="201"/>
      <c r="K542" s="201"/>
      <c r="L542" s="201"/>
      <c r="M542" s="201"/>
      <c r="N542" s="201"/>
      <c r="O542" s="201"/>
      <c r="P542" s="201"/>
      <c r="Q542" s="201"/>
      <c r="R542" s="201"/>
      <c r="S542" s="201"/>
    </row>
    <row r="543" spans="2:19" s="187" customFormat="1" ht="18" customHeight="1">
      <c r="B543" s="201"/>
      <c r="C543" s="201"/>
      <c r="D543" s="201"/>
      <c r="E543" s="201"/>
      <c r="F543" s="201"/>
      <c r="G543" s="201"/>
      <c r="H543" s="201"/>
      <c r="I543" s="201"/>
      <c r="J543" s="201"/>
      <c r="K543" s="201"/>
      <c r="L543" s="201"/>
      <c r="M543" s="201"/>
      <c r="N543" s="201"/>
      <c r="O543" s="201"/>
      <c r="P543" s="201"/>
      <c r="Q543" s="201"/>
      <c r="R543" s="201"/>
      <c r="S543" s="201"/>
    </row>
    <row r="544" spans="2:19" s="187" customFormat="1" ht="18" customHeight="1">
      <c r="B544" s="201"/>
      <c r="C544" s="201"/>
      <c r="D544" s="201"/>
      <c r="E544" s="201"/>
      <c r="F544" s="201"/>
      <c r="G544" s="201"/>
      <c r="H544" s="201"/>
      <c r="I544" s="201"/>
      <c r="J544" s="201"/>
      <c r="K544" s="201"/>
      <c r="L544" s="201"/>
      <c r="M544" s="201"/>
      <c r="N544" s="201"/>
      <c r="O544" s="201"/>
      <c r="P544" s="201"/>
      <c r="Q544" s="201"/>
      <c r="R544" s="201"/>
      <c r="S544" s="201"/>
    </row>
    <row r="545" spans="2:19" s="187" customFormat="1" ht="18" customHeight="1">
      <c r="B545" s="201"/>
      <c r="C545" s="201"/>
      <c r="D545" s="201"/>
      <c r="E545" s="201"/>
      <c r="F545" s="201"/>
      <c r="G545" s="201"/>
      <c r="H545" s="201"/>
      <c r="I545" s="201"/>
      <c r="J545" s="201"/>
      <c r="K545" s="201"/>
      <c r="L545" s="201"/>
      <c r="M545" s="201"/>
      <c r="N545" s="201"/>
      <c r="O545" s="201"/>
      <c r="P545" s="201"/>
      <c r="Q545" s="201"/>
      <c r="R545" s="201"/>
      <c r="S545" s="201"/>
    </row>
    <row r="546" spans="2:19" s="187" customFormat="1" ht="18" customHeight="1">
      <c r="B546" s="201"/>
      <c r="C546" s="201"/>
      <c r="D546" s="201"/>
      <c r="E546" s="201"/>
      <c r="F546" s="201"/>
      <c r="G546" s="201"/>
      <c r="H546" s="201"/>
      <c r="I546" s="201"/>
      <c r="J546" s="201"/>
      <c r="K546" s="201"/>
      <c r="L546" s="201"/>
      <c r="M546" s="201"/>
      <c r="N546" s="201"/>
      <c r="O546" s="201"/>
      <c r="P546" s="201"/>
      <c r="Q546" s="201"/>
      <c r="R546" s="201"/>
      <c r="S546" s="201"/>
    </row>
    <row r="547" spans="2:19" s="187" customFormat="1" ht="18" customHeight="1">
      <c r="B547" s="201"/>
      <c r="C547" s="201"/>
      <c r="D547" s="201"/>
      <c r="E547" s="201"/>
      <c r="F547" s="201"/>
      <c r="G547" s="201"/>
      <c r="H547" s="201"/>
      <c r="I547" s="201"/>
      <c r="J547" s="201"/>
      <c r="K547" s="201"/>
      <c r="L547" s="201"/>
      <c r="M547" s="201"/>
      <c r="N547" s="201"/>
      <c r="O547" s="201"/>
      <c r="P547" s="201"/>
      <c r="Q547" s="201"/>
      <c r="R547" s="201"/>
      <c r="S547" s="201"/>
    </row>
    <row r="548" spans="2:19" s="187" customFormat="1" ht="18" customHeight="1">
      <c r="B548" s="201"/>
      <c r="C548" s="201"/>
      <c r="D548" s="201"/>
      <c r="E548" s="201"/>
      <c r="F548" s="201"/>
      <c r="G548" s="201"/>
      <c r="H548" s="201"/>
      <c r="I548" s="201"/>
      <c r="J548" s="201"/>
      <c r="K548" s="201"/>
      <c r="L548" s="201"/>
      <c r="M548" s="201"/>
      <c r="N548" s="201"/>
      <c r="O548" s="201"/>
      <c r="P548" s="201"/>
      <c r="Q548" s="201"/>
      <c r="R548" s="201"/>
      <c r="S548" s="201"/>
    </row>
    <row r="549" spans="2:19" s="187" customFormat="1" ht="18" customHeight="1">
      <c r="B549" s="201"/>
      <c r="C549" s="201"/>
      <c r="D549" s="201"/>
      <c r="E549" s="201"/>
      <c r="F549" s="201"/>
      <c r="G549" s="201"/>
      <c r="H549" s="201"/>
      <c r="I549" s="201"/>
      <c r="J549" s="201"/>
      <c r="K549" s="201"/>
      <c r="L549" s="201"/>
      <c r="M549" s="201"/>
      <c r="N549" s="201"/>
      <c r="O549" s="201"/>
      <c r="P549" s="201"/>
      <c r="Q549" s="201"/>
      <c r="R549" s="201"/>
      <c r="S549" s="201"/>
    </row>
    <row r="550" spans="2:19" s="187" customFormat="1" ht="18" customHeight="1">
      <c r="B550" s="201"/>
      <c r="C550" s="201"/>
      <c r="D550" s="201"/>
      <c r="E550" s="201"/>
      <c r="F550" s="201"/>
      <c r="G550" s="201"/>
      <c r="H550" s="201"/>
      <c r="I550" s="201"/>
      <c r="J550" s="201"/>
      <c r="K550" s="201"/>
      <c r="L550" s="201"/>
      <c r="M550" s="201"/>
      <c r="N550" s="201"/>
      <c r="O550" s="201"/>
      <c r="P550" s="201"/>
      <c r="Q550" s="201"/>
      <c r="R550" s="201"/>
      <c r="S550" s="201"/>
    </row>
    <row r="551" spans="2:19" s="187" customFormat="1" ht="18" customHeight="1">
      <c r="B551" s="201"/>
      <c r="C551" s="201"/>
      <c r="D551" s="201"/>
      <c r="E551" s="201"/>
      <c r="F551" s="201"/>
      <c r="G551" s="201"/>
      <c r="H551" s="201"/>
      <c r="I551" s="201"/>
      <c r="J551" s="201"/>
      <c r="K551" s="201"/>
      <c r="L551" s="201"/>
      <c r="M551" s="201"/>
      <c r="N551" s="201"/>
      <c r="O551" s="201"/>
      <c r="P551" s="201"/>
      <c r="Q551" s="201"/>
      <c r="R551" s="201"/>
      <c r="S551" s="201"/>
    </row>
    <row r="552" spans="2:19" s="187" customFormat="1" ht="18" customHeight="1">
      <c r="B552" s="201"/>
      <c r="C552" s="201"/>
      <c r="D552" s="201"/>
      <c r="E552" s="201"/>
      <c r="F552" s="201"/>
      <c r="G552" s="201"/>
      <c r="H552" s="201"/>
      <c r="I552" s="201"/>
      <c r="J552" s="201"/>
      <c r="K552" s="201"/>
      <c r="L552" s="201"/>
      <c r="M552" s="201"/>
      <c r="N552" s="201"/>
      <c r="O552" s="201"/>
      <c r="P552" s="201"/>
      <c r="Q552" s="201"/>
      <c r="R552" s="201"/>
      <c r="S552" s="201"/>
    </row>
    <row r="553" spans="2:19" s="187" customFormat="1" ht="18" customHeight="1">
      <c r="B553" s="201"/>
      <c r="C553" s="201"/>
      <c r="D553" s="201"/>
      <c r="E553" s="201"/>
      <c r="F553" s="201"/>
      <c r="G553" s="201"/>
      <c r="H553" s="201"/>
      <c r="I553" s="201"/>
      <c r="J553" s="201"/>
      <c r="K553" s="201"/>
      <c r="L553" s="201"/>
      <c r="M553" s="201"/>
      <c r="N553" s="201"/>
      <c r="O553" s="201"/>
      <c r="P553" s="201"/>
      <c r="Q553" s="201"/>
      <c r="R553" s="201"/>
      <c r="S553" s="201"/>
    </row>
    <row r="554" spans="2:19" s="187" customFormat="1" ht="18" customHeight="1">
      <c r="B554" s="201"/>
      <c r="C554" s="201"/>
      <c r="D554" s="201"/>
      <c r="E554" s="201"/>
      <c r="F554" s="201"/>
      <c r="G554" s="201"/>
      <c r="H554" s="201"/>
      <c r="I554" s="201"/>
      <c r="J554" s="201"/>
      <c r="K554" s="201"/>
      <c r="L554" s="201"/>
      <c r="M554" s="201"/>
      <c r="N554" s="201"/>
      <c r="O554" s="201"/>
      <c r="P554" s="201"/>
      <c r="Q554" s="201"/>
      <c r="R554" s="201"/>
      <c r="S554" s="201"/>
    </row>
    <row r="555" spans="2:19" s="187" customFormat="1" ht="18" customHeight="1">
      <c r="B555" s="201"/>
      <c r="C555" s="201"/>
      <c r="D555" s="201"/>
      <c r="E555" s="201"/>
      <c r="F555" s="201"/>
      <c r="G555" s="201"/>
      <c r="H555" s="201"/>
      <c r="I555" s="201"/>
      <c r="J555" s="201"/>
      <c r="K555" s="201"/>
      <c r="L555" s="201"/>
      <c r="M555" s="201"/>
      <c r="N555" s="201"/>
      <c r="O555" s="201"/>
      <c r="P555" s="201"/>
      <c r="Q555" s="201"/>
      <c r="R555" s="201"/>
      <c r="S555" s="201"/>
    </row>
    <row r="556" spans="2:19" s="187" customFormat="1" ht="18" customHeight="1">
      <c r="B556" s="201"/>
      <c r="C556" s="201"/>
      <c r="D556" s="201"/>
      <c r="E556" s="201"/>
      <c r="F556" s="201"/>
      <c r="G556" s="201"/>
      <c r="H556" s="201"/>
      <c r="I556" s="201"/>
      <c r="J556" s="201"/>
      <c r="K556" s="201"/>
      <c r="L556" s="201"/>
      <c r="M556" s="201"/>
      <c r="N556" s="201"/>
      <c r="O556" s="201"/>
      <c r="P556" s="201"/>
      <c r="Q556" s="201"/>
      <c r="R556" s="201"/>
      <c r="S556" s="201"/>
    </row>
    <row r="557" spans="2:19" s="187" customFormat="1" ht="18" customHeight="1">
      <c r="B557" s="201"/>
      <c r="C557" s="201"/>
      <c r="D557" s="201"/>
      <c r="E557" s="201"/>
      <c r="F557" s="201"/>
      <c r="G557" s="201"/>
      <c r="H557" s="201"/>
      <c r="I557" s="201"/>
      <c r="J557" s="201"/>
      <c r="K557" s="201"/>
      <c r="L557" s="201"/>
      <c r="M557" s="201"/>
      <c r="N557" s="201"/>
      <c r="O557" s="201"/>
      <c r="P557" s="201"/>
      <c r="Q557" s="201"/>
      <c r="R557" s="201"/>
      <c r="S557" s="201"/>
    </row>
    <row r="558" spans="2:19" s="187" customFormat="1" ht="18" customHeight="1">
      <c r="B558" s="201"/>
      <c r="C558" s="201"/>
      <c r="D558" s="201"/>
      <c r="E558" s="201"/>
      <c r="F558" s="201"/>
      <c r="G558" s="201"/>
      <c r="H558" s="201"/>
      <c r="I558" s="201"/>
      <c r="J558" s="201"/>
      <c r="K558" s="201"/>
      <c r="L558" s="201"/>
      <c r="M558" s="201"/>
      <c r="N558" s="201"/>
      <c r="O558" s="201"/>
      <c r="P558" s="201"/>
      <c r="Q558" s="201"/>
      <c r="R558" s="201"/>
      <c r="S558" s="201"/>
    </row>
    <row r="559" spans="2:19" s="187" customFormat="1" ht="18" customHeight="1">
      <c r="B559" s="201"/>
      <c r="C559" s="201"/>
      <c r="D559" s="201"/>
      <c r="E559" s="201"/>
      <c r="F559" s="201"/>
      <c r="G559" s="201"/>
      <c r="H559" s="201"/>
      <c r="I559" s="201"/>
      <c r="J559" s="201"/>
      <c r="K559" s="201"/>
      <c r="L559" s="201"/>
      <c r="M559" s="201"/>
      <c r="N559" s="201"/>
      <c r="O559" s="201"/>
      <c r="P559" s="201"/>
      <c r="Q559" s="201"/>
      <c r="R559" s="201"/>
      <c r="S559" s="201"/>
    </row>
    <row r="560" spans="2:19" s="187" customFormat="1" ht="18" customHeight="1">
      <c r="B560" s="201"/>
      <c r="C560" s="201"/>
      <c r="D560" s="201"/>
      <c r="E560" s="201"/>
      <c r="F560" s="201"/>
      <c r="G560" s="201"/>
      <c r="H560" s="201"/>
      <c r="I560" s="201"/>
      <c r="J560" s="201"/>
      <c r="K560" s="201"/>
      <c r="L560" s="201"/>
      <c r="M560" s="201"/>
      <c r="N560" s="201"/>
      <c r="O560" s="201"/>
      <c r="P560" s="201"/>
      <c r="Q560" s="201"/>
      <c r="R560" s="201"/>
      <c r="S560" s="201"/>
    </row>
    <row r="561" spans="2:19" s="187" customFormat="1" ht="18" customHeight="1">
      <c r="B561" s="201"/>
      <c r="C561" s="201"/>
      <c r="D561" s="201"/>
      <c r="E561" s="201"/>
      <c r="F561" s="201"/>
      <c r="G561" s="201"/>
      <c r="H561" s="201"/>
      <c r="I561" s="201"/>
      <c r="J561" s="201"/>
      <c r="K561" s="201"/>
      <c r="L561" s="201"/>
      <c r="M561" s="201"/>
      <c r="N561" s="201"/>
      <c r="O561" s="201"/>
      <c r="P561" s="201"/>
      <c r="Q561" s="201"/>
      <c r="R561" s="201"/>
      <c r="S561" s="201"/>
    </row>
    <row r="562" spans="2:19" s="187" customFormat="1" ht="18" customHeight="1">
      <c r="B562" s="201"/>
      <c r="C562" s="201"/>
      <c r="D562" s="201"/>
      <c r="E562" s="201"/>
      <c r="F562" s="201"/>
      <c r="G562" s="201"/>
      <c r="H562" s="201"/>
      <c r="I562" s="201"/>
      <c r="J562" s="201"/>
      <c r="K562" s="201"/>
      <c r="L562" s="201"/>
      <c r="M562" s="201"/>
      <c r="N562" s="201"/>
      <c r="O562" s="201"/>
      <c r="P562" s="201"/>
      <c r="Q562" s="201"/>
      <c r="R562" s="201"/>
      <c r="S562" s="201"/>
    </row>
    <row r="563" spans="2:19" s="187" customFormat="1" ht="18" customHeight="1">
      <c r="B563" s="201"/>
      <c r="C563" s="201"/>
      <c r="D563" s="201"/>
      <c r="E563" s="201"/>
      <c r="F563" s="201"/>
      <c r="G563" s="201"/>
      <c r="H563" s="201"/>
      <c r="I563" s="201"/>
      <c r="J563" s="201"/>
      <c r="K563" s="201"/>
      <c r="L563" s="201"/>
      <c r="M563" s="201"/>
      <c r="N563" s="201"/>
      <c r="O563" s="201"/>
      <c r="P563" s="201"/>
      <c r="Q563" s="201"/>
      <c r="R563" s="201"/>
      <c r="S563" s="201"/>
    </row>
    <row r="564" spans="2:19" s="187" customFormat="1" ht="18" customHeight="1">
      <c r="B564" s="201"/>
      <c r="C564" s="201"/>
      <c r="D564" s="201"/>
      <c r="E564" s="201"/>
      <c r="F564" s="201"/>
      <c r="G564" s="201"/>
      <c r="H564" s="201"/>
      <c r="I564" s="201"/>
      <c r="J564" s="201"/>
      <c r="K564" s="201"/>
      <c r="L564" s="201"/>
      <c r="M564" s="201"/>
      <c r="N564" s="201"/>
      <c r="O564" s="201"/>
      <c r="P564" s="201"/>
      <c r="Q564" s="201"/>
      <c r="R564" s="201"/>
      <c r="S564" s="201"/>
    </row>
    <row r="565" spans="2:19" s="187" customFormat="1" ht="18" customHeight="1">
      <c r="B565" s="201"/>
      <c r="C565" s="201"/>
      <c r="D565" s="201"/>
      <c r="E565" s="201"/>
      <c r="F565" s="201"/>
      <c r="G565" s="201"/>
      <c r="H565" s="201"/>
      <c r="I565" s="201"/>
      <c r="J565" s="201"/>
      <c r="K565" s="201"/>
      <c r="L565" s="201"/>
      <c r="M565" s="201"/>
      <c r="N565" s="201"/>
      <c r="O565" s="201"/>
      <c r="P565" s="201"/>
      <c r="Q565" s="201"/>
      <c r="R565" s="201"/>
      <c r="S565" s="201"/>
    </row>
    <row r="566" spans="2:19" s="187" customFormat="1" ht="18" customHeight="1">
      <c r="B566" s="201"/>
      <c r="C566" s="201"/>
      <c r="D566" s="201"/>
      <c r="E566" s="201"/>
      <c r="F566" s="201"/>
      <c r="G566" s="201"/>
      <c r="H566" s="201"/>
      <c r="I566" s="201"/>
      <c r="J566" s="201"/>
      <c r="K566" s="201"/>
      <c r="L566" s="201"/>
      <c r="M566" s="201"/>
      <c r="N566" s="201"/>
      <c r="O566" s="201"/>
      <c r="P566" s="201"/>
      <c r="Q566" s="201"/>
      <c r="R566" s="201"/>
      <c r="S566" s="201"/>
    </row>
    <row r="567" spans="2:19" s="187" customFormat="1" ht="18" customHeight="1">
      <c r="B567" s="201"/>
      <c r="C567" s="201"/>
      <c r="D567" s="201"/>
      <c r="E567" s="201"/>
      <c r="F567" s="201"/>
      <c r="G567" s="201"/>
      <c r="H567" s="201"/>
      <c r="I567" s="201"/>
      <c r="J567" s="201"/>
      <c r="K567" s="201"/>
      <c r="L567" s="201"/>
      <c r="M567" s="201"/>
      <c r="N567" s="201"/>
      <c r="O567" s="201"/>
      <c r="P567" s="201"/>
      <c r="Q567" s="201"/>
      <c r="R567" s="201"/>
      <c r="S567" s="201"/>
    </row>
    <row r="568" spans="2:19" s="187" customFormat="1" ht="18" customHeight="1">
      <c r="B568" s="201"/>
      <c r="C568" s="201"/>
      <c r="D568" s="201"/>
      <c r="E568" s="201"/>
      <c r="F568" s="201"/>
      <c r="G568" s="201"/>
      <c r="H568" s="201"/>
      <c r="I568" s="201"/>
      <c r="J568" s="201"/>
      <c r="K568" s="201"/>
      <c r="L568" s="201"/>
      <c r="M568" s="201"/>
      <c r="N568" s="201"/>
      <c r="O568" s="201"/>
      <c r="P568" s="201"/>
      <c r="Q568" s="201"/>
      <c r="R568" s="201"/>
      <c r="S568" s="201"/>
    </row>
    <row r="569" spans="2:19" s="187" customFormat="1" ht="18" customHeight="1">
      <c r="B569" s="201"/>
      <c r="C569" s="201"/>
      <c r="D569" s="201"/>
      <c r="E569" s="201"/>
      <c r="F569" s="201"/>
      <c r="G569" s="201"/>
      <c r="H569" s="201"/>
      <c r="I569" s="201"/>
      <c r="J569" s="201"/>
      <c r="K569" s="201"/>
      <c r="L569" s="201"/>
      <c r="M569" s="201"/>
      <c r="N569" s="201"/>
      <c r="O569" s="201"/>
      <c r="P569" s="201"/>
      <c r="Q569" s="201"/>
      <c r="R569" s="201"/>
      <c r="S569" s="201"/>
    </row>
    <row r="570" spans="2:19" s="187" customFormat="1" ht="18" customHeight="1">
      <c r="B570" s="201"/>
      <c r="C570" s="201"/>
      <c r="D570" s="201"/>
      <c r="E570" s="201"/>
      <c r="F570" s="201"/>
      <c r="G570" s="201"/>
      <c r="H570" s="201"/>
      <c r="I570" s="201"/>
      <c r="J570" s="201"/>
      <c r="K570" s="201"/>
      <c r="L570" s="201"/>
      <c r="M570" s="201"/>
      <c r="N570" s="201"/>
      <c r="O570" s="201"/>
      <c r="P570" s="201"/>
      <c r="Q570" s="201"/>
      <c r="R570" s="201"/>
      <c r="S570" s="201"/>
    </row>
    <row r="571" spans="2:19" s="187" customFormat="1" ht="18" customHeight="1">
      <c r="B571" s="201"/>
      <c r="C571" s="201"/>
      <c r="D571" s="201"/>
      <c r="E571" s="201"/>
      <c r="F571" s="201"/>
      <c r="G571" s="201"/>
      <c r="H571" s="201"/>
      <c r="I571" s="201"/>
      <c r="J571" s="201"/>
      <c r="K571" s="201"/>
      <c r="L571" s="201"/>
      <c r="M571" s="201"/>
      <c r="N571" s="201"/>
      <c r="O571" s="201"/>
      <c r="P571" s="201"/>
      <c r="Q571" s="201"/>
      <c r="R571" s="201"/>
      <c r="S571" s="201"/>
    </row>
    <row r="572" spans="2:19" s="187" customFormat="1" ht="18" customHeight="1">
      <c r="B572" s="201"/>
      <c r="C572" s="201"/>
      <c r="D572" s="201"/>
      <c r="E572" s="201"/>
      <c r="F572" s="201"/>
      <c r="G572" s="201"/>
      <c r="H572" s="201"/>
      <c r="I572" s="201"/>
      <c r="J572" s="201"/>
      <c r="K572" s="201"/>
      <c r="L572" s="201"/>
      <c r="M572" s="201"/>
      <c r="N572" s="201"/>
      <c r="O572" s="201"/>
      <c r="P572" s="201"/>
      <c r="Q572" s="201"/>
      <c r="R572" s="201"/>
      <c r="S572" s="201"/>
    </row>
    <row r="573" spans="2:19" s="187" customFormat="1" ht="18" customHeight="1">
      <c r="B573" s="201"/>
      <c r="C573" s="201"/>
      <c r="D573" s="201"/>
      <c r="E573" s="201"/>
      <c r="F573" s="201"/>
      <c r="G573" s="201"/>
      <c r="H573" s="201"/>
      <c r="I573" s="201"/>
      <c r="J573" s="201"/>
      <c r="K573" s="201"/>
      <c r="L573" s="201"/>
      <c r="M573" s="201"/>
      <c r="N573" s="201"/>
      <c r="O573" s="201"/>
      <c r="P573" s="201"/>
      <c r="Q573" s="201"/>
      <c r="R573" s="201"/>
      <c r="S573" s="201"/>
    </row>
    <row r="574" spans="2:19" s="187" customFormat="1" ht="18" customHeight="1">
      <c r="B574" s="201"/>
      <c r="C574" s="201"/>
      <c r="D574" s="201"/>
      <c r="E574" s="201"/>
      <c r="F574" s="201"/>
      <c r="G574" s="201"/>
      <c r="H574" s="201"/>
      <c r="I574" s="201"/>
      <c r="J574" s="201"/>
      <c r="K574" s="201"/>
      <c r="L574" s="201"/>
      <c r="M574" s="201"/>
      <c r="N574" s="201"/>
      <c r="O574" s="201"/>
      <c r="P574" s="201"/>
      <c r="Q574" s="201"/>
      <c r="R574" s="201"/>
      <c r="S574" s="201"/>
    </row>
    <row r="575" spans="2:19" s="187" customFormat="1" ht="18" customHeight="1">
      <c r="B575" s="201"/>
      <c r="C575" s="201"/>
      <c r="D575" s="201"/>
      <c r="E575" s="201"/>
      <c r="F575" s="201"/>
      <c r="G575" s="201"/>
      <c r="H575" s="201"/>
      <c r="I575" s="201"/>
      <c r="J575" s="201"/>
      <c r="K575" s="201"/>
      <c r="L575" s="201"/>
      <c r="M575" s="201"/>
      <c r="N575" s="201"/>
      <c r="O575" s="201"/>
      <c r="P575" s="201"/>
      <c r="Q575" s="201"/>
      <c r="R575" s="201"/>
      <c r="S575" s="201"/>
    </row>
    <row r="576" spans="2:19" s="187" customFormat="1" ht="18" customHeight="1">
      <c r="B576" s="201"/>
      <c r="C576" s="201"/>
      <c r="D576" s="201"/>
      <c r="E576" s="201"/>
      <c r="F576" s="201"/>
      <c r="G576" s="201"/>
      <c r="H576" s="201"/>
      <c r="I576" s="201"/>
      <c r="J576" s="201"/>
      <c r="K576" s="201"/>
      <c r="L576" s="201"/>
      <c r="M576" s="201"/>
      <c r="N576" s="201"/>
      <c r="O576" s="201"/>
      <c r="P576" s="201"/>
      <c r="Q576" s="201"/>
      <c r="R576" s="201"/>
      <c r="S576" s="201"/>
    </row>
    <row r="577" spans="2:19" s="187" customFormat="1" ht="18" customHeight="1">
      <c r="B577" s="201"/>
      <c r="C577" s="201"/>
      <c r="D577" s="201"/>
      <c r="E577" s="201"/>
      <c r="F577" s="201"/>
      <c r="G577" s="201"/>
      <c r="H577" s="201"/>
      <c r="I577" s="201"/>
      <c r="J577" s="201"/>
      <c r="K577" s="201"/>
      <c r="L577" s="201"/>
      <c r="M577" s="201"/>
      <c r="N577" s="201"/>
      <c r="O577" s="201"/>
      <c r="P577" s="201"/>
      <c r="Q577" s="201"/>
      <c r="R577" s="201"/>
      <c r="S577" s="201"/>
    </row>
    <row r="578" spans="2:19" s="187" customFormat="1" ht="18" customHeight="1">
      <c r="B578" s="201"/>
      <c r="C578" s="201"/>
      <c r="D578" s="201"/>
      <c r="E578" s="201"/>
      <c r="F578" s="201"/>
      <c r="G578" s="201"/>
      <c r="H578" s="201"/>
      <c r="I578" s="201"/>
      <c r="J578" s="201"/>
      <c r="K578" s="201"/>
      <c r="L578" s="201"/>
      <c r="M578" s="201"/>
      <c r="N578" s="201"/>
      <c r="O578" s="201"/>
      <c r="P578" s="201"/>
      <c r="Q578" s="201"/>
      <c r="R578" s="201"/>
      <c r="S578" s="201"/>
    </row>
    <row r="579" spans="2:19" s="187" customFormat="1" ht="18" customHeight="1">
      <c r="B579" s="201"/>
      <c r="C579" s="201"/>
      <c r="D579" s="201"/>
      <c r="E579" s="201"/>
      <c r="F579" s="201"/>
      <c r="G579" s="201"/>
      <c r="H579" s="201"/>
      <c r="I579" s="201"/>
      <c r="J579" s="201"/>
      <c r="K579" s="201"/>
      <c r="L579" s="201"/>
      <c r="M579" s="201"/>
      <c r="N579" s="201"/>
      <c r="O579" s="201"/>
      <c r="P579" s="201"/>
      <c r="Q579" s="201"/>
      <c r="R579" s="201"/>
      <c r="S579" s="201"/>
    </row>
    <row r="580" spans="2:19" s="187" customFormat="1" ht="18" customHeight="1">
      <c r="B580" s="201"/>
      <c r="C580" s="201"/>
      <c r="D580" s="201"/>
      <c r="E580" s="201"/>
      <c r="F580" s="201"/>
      <c r="G580" s="201"/>
      <c r="H580" s="201"/>
      <c r="I580" s="201"/>
      <c r="J580" s="201"/>
      <c r="K580" s="201"/>
      <c r="L580" s="201"/>
      <c r="M580" s="201"/>
      <c r="N580" s="201"/>
      <c r="O580" s="201"/>
      <c r="P580" s="201"/>
      <c r="Q580" s="201"/>
      <c r="R580" s="201"/>
      <c r="S580" s="201"/>
    </row>
    <row r="581" spans="2:19" s="187" customFormat="1" ht="18" customHeight="1">
      <c r="B581" s="201"/>
      <c r="C581" s="201"/>
      <c r="D581" s="201"/>
      <c r="E581" s="201"/>
      <c r="F581" s="201"/>
      <c r="G581" s="201"/>
      <c r="H581" s="201"/>
      <c r="I581" s="201"/>
      <c r="J581" s="201"/>
      <c r="K581" s="201"/>
      <c r="L581" s="201"/>
      <c r="M581" s="201"/>
      <c r="N581" s="201"/>
      <c r="O581" s="201"/>
      <c r="P581" s="201"/>
      <c r="Q581" s="201"/>
      <c r="R581" s="201"/>
      <c r="S581" s="201"/>
    </row>
    <row r="582" spans="2:19" s="187" customFormat="1" ht="18" customHeight="1">
      <c r="B582" s="201"/>
      <c r="C582" s="201"/>
      <c r="D582" s="201"/>
      <c r="E582" s="201"/>
      <c r="F582" s="201"/>
      <c r="G582" s="201"/>
      <c r="H582" s="201"/>
      <c r="I582" s="201"/>
      <c r="J582" s="201"/>
      <c r="K582" s="201"/>
      <c r="L582" s="201"/>
      <c r="M582" s="201"/>
      <c r="N582" s="201"/>
      <c r="O582" s="201"/>
      <c r="P582" s="201"/>
      <c r="Q582" s="201"/>
      <c r="R582" s="201"/>
      <c r="S582" s="201"/>
    </row>
    <row r="583" spans="2:19" s="187" customFormat="1" ht="18" customHeight="1">
      <c r="B583" s="201"/>
      <c r="C583" s="201"/>
      <c r="D583" s="201"/>
      <c r="E583" s="201"/>
      <c r="F583" s="201"/>
      <c r="G583" s="201"/>
      <c r="H583" s="201"/>
      <c r="I583" s="201"/>
      <c r="J583" s="201"/>
      <c r="K583" s="201"/>
      <c r="L583" s="201"/>
      <c r="M583" s="201"/>
      <c r="N583" s="201"/>
      <c r="O583" s="201"/>
      <c r="P583" s="201"/>
      <c r="Q583" s="201"/>
      <c r="R583" s="201"/>
      <c r="S583" s="201"/>
    </row>
    <row r="584" spans="2:19" s="187" customFormat="1" ht="18" customHeight="1">
      <c r="B584" s="201"/>
      <c r="C584" s="201"/>
      <c r="D584" s="201"/>
      <c r="E584" s="201"/>
      <c r="F584" s="201"/>
      <c r="G584" s="201"/>
      <c r="H584" s="201"/>
      <c r="I584" s="201"/>
      <c r="J584" s="201"/>
      <c r="K584" s="201"/>
      <c r="L584" s="201"/>
      <c r="M584" s="201"/>
      <c r="N584" s="201"/>
      <c r="O584" s="201"/>
      <c r="P584" s="201"/>
      <c r="Q584" s="201"/>
      <c r="R584" s="201"/>
      <c r="S584" s="201"/>
    </row>
    <row r="585" spans="2:19" s="187" customFormat="1" ht="18" customHeight="1">
      <c r="B585" s="201"/>
      <c r="C585" s="201"/>
      <c r="D585" s="201"/>
      <c r="E585" s="201"/>
      <c r="F585" s="201"/>
      <c r="G585" s="201"/>
      <c r="H585" s="201"/>
      <c r="I585" s="201"/>
      <c r="J585" s="201"/>
      <c r="K585" s="201"/>
      <c r="L585" s="201"/>
      <c r="M585" s="201"/>
      <c r="N585" s="201"/>
      <c r="O585" s="201"/>
      <c r="P585" s="201"/>
      <c r="Q585" s="201"/>
      <c r="R585" s="201"/>
      <c r="S585" s="201"/>
    </row>
    <row r="586" spans="2:19" s="187" customFormat="1" ht="18" customHeight="1">
      <c r="B586" s="201"/>
      <c r="C586" s="201"/>
      <c r="D586" s="201"/>
      <c r="E586" s="201"/>
      <c r="F586" s="201"/>
      <c r="G586" s="201"/>
      <c r="H586" s="201"/>
      <c r="I586" s="201"/>
      <c r="J586" s="201"/>
      <c r="K586" s="201"/>
      <c r="L586" s="201"/>
      <c r="M586" s="201"/>
      <c r="N586" s="201"/>
      <c r="O586" s="201"/>
      <c r="P586" s="201"/>
      <c r="Q586" s="201"/>
      <c r="R586" s="201"/>
      <c r="S586" s="201"/>
    </row>
    <row r="587" spans="2:19" s="187" customFormat="1" ht="18" customHeight="1">
      <c r="B587" s="201"/>
      <c r="C587" s="201"/>
      <c r="D587" s="201"/>
      <c r="E587" s="201"/>
      <c r="F587" s="201"/>
      <c r="G587" s="201"/>
      <c r="H587" s="201"/>
      <c r="I587" s="201"/>
      <c r="J587" s="201"/>
      <c r="K587" s="201"/>
      <c r="L587" s="201"/>
      <c r="M587" s="201"/>
      <c r="N587" s="201"/>
      <c r="O587" s="201"/>
      <c r="P587" s="201"/>
      <c r="Q587" s="201"/>
      <c r="R587" s="201"/>
      <c r="S587" s="201"/>
    </row>
    <row r="588" spans="2:19" s="187" customFormat="1" ht="18" customHeight="1">
      <c r="B588" s="201"/>
      <c r="C588" s="201"/>
      <c r="D588" s="201"/>
      <c r="E588" s="201"/>
      <c r="F588" s="201"/>
      <c r="G588" s="201"/>
      <c r="H588" s="201"/>
      <c r="I588" s="201"/>
      <c r="J588" s="201"/>
      <c r="K588" s="201"/>
      <c r="L588" s="201"/>
      <c r="M588" s="201"/>
      <c r="N588" s="201"/>
      <c r="O588" s="201"/>
      <c r="P588" s="201"/>
      <c r="Q588" s="201"/>
      <c r="R588" s="201"/>
      <c r="S588" s="201"/>
    </row>
    <row r="589" spans="2:19" s="187" customFormat="1" ht="18" customHeight="1">
      <c r="B589" s="201"/>
      <c r="C589" s="201"/>
      <c r="D589" s="201"/>
      <c r="E589" s="201"/>
      <c r="F589" s="201"/>
      <c r="G589" s="201"/>
      <c r="H589" s="201"/>
      <c r="I589" s="201"/>
      <c r="J589" s="201"/>
      <c r="K589" s="201"/>
      <c r="L589" s="201"/>
      <c r="M589" s="201"/>
      <c r="N589" s="201"/>
      <c r="O589" s="201"/>
      <c r="P589" s="201"/>
      <c r="Q589" s="201"/>
      <c r="R589" s="201"/>
      <c r="S589" s="201"/>
    </row>
    <row r="590" spans="2:19" s="187" customFormat="1" ht="18" customHeight="1">
      <c r="B590" s="201"/>
      <c r="C590" s="201"/>
      <c r="D590" s="201"/>
      <c r="E590" s="201"/>
      <c r="F590" s="201"/>
      <c r="G590" s="201"/>
      <c r="H590" s="201"/>
      <c r="I590" s="201"/>
      <c r="J590" s="201"/>
      <c r="K590" s="201"/>
      <c r="L590" s="201"/>
      <c r="M590" s="201"/>
      <c r="N590" s="201"/>
      <c r="O590" s="201"/>
      <c r="P590" s="201"/>
      <c r="Q590" s="201"/>
      <c r="R590" s="201"/>
      <c r="S590" s="201"/>
    </row>
    <row r="591" spans="2:19" s="187" customFormat="1" ht="18" customHeight="1">
      <c r="B591" s="201"/>
      <c r="C591" s="201"/>
      <c r="D591" s="201"/>
      <c r="E591" s="201"/>
      <c r="F591" s="201"/>
      <c r="G591" s="201"/>
      <c r="H591" s="201"/>
      <c r="I591" s="201"/>
      <c r="J591" s="201"/>
      <c r="K591" s="201"/>
      <c r="L591" s="201"/>
      <c r="M591" s="201"/>
      <c r="N591" s="201"/>
      <c r="O591" s="201"/>
      <c r="P591" s="201"/>
      <c r="Q591" s="201"/>
      <c r="R591" s="201"/>
      <c r="S591" s="201"/>
    </row>
    <row r="592" spans="2:19" s="187" customFormat="1" ht="18" customHeight="1">
      <c r="B592" s="201"/>
      <c r="C592" s="201"/>
      <c r="D592" s="201"/>
      <c r="E592" s="201"/>
      <c r="F592" s="201"/>
      <c r="G592" s="201"/>
      <c r="H592" s="201"/>
      <c r="I592" s="201"/>
      <c r="J592" s="201"/>
      <c r="K592" s="201"/>
      <c r="L592" s="201"/>
      <c r="M592" s="201"/>
      <c r="N592" s="201"/>
      <c r="O592" s="201"/>
      <c r="P592" s="201"/>
      <c r="Q592" s="201"/>
      <c r="R592" s="201"/>
      <c r="S592" s="201"/>
    </row>
    <row r="593" spans="2:19" s="187" customFormat="1" ht="18" customHeight="1">
      <c r="B593" s="201"/>
      <c r="C593" s="201"/>
      <c r="D593" s="201"/>
      <c r="E593" s="201"/>
      <c r="F593" s="201"/>
      <c r="G593" s="201"/>
      <c r="H593" s="201"/>
      <c r="I593" s="201"/>
      <c r="J593" s="201"/>
      <c r="K593" s="201"/>
      <c r="L593" s="201"/>
      <c r="M593" s="201"/>
      <c r="N593" s="201"/>
      <c r="O593" s="201"/>
      <c r="P593" s="201"/>
      <c r="Q593" s="201"/>
      <c r="R593" s="201"/>
      <c r="S593" s="201"/>
    </row>
    <row r="594" spans="2:19" s="187" customFormat="1" ht="18" customHeight="1">
      <c r="B594" s="201"/>
      <c r="C594" s="201"/>
      <c r="D594" s="201"/>
      <c r="E594" s="201"/>
      <c r="F594" s="201"/>
      <c r="G594" s="201"/>
      <c r="H594" s="201"/>
      <c r="I594" s="201"/>
      <c r="J594" s="201"/>
      <c r="K594" s="201"/>
      <c r="L594" s="201"/>
      <c r="M594" s="201"/>
      <c r="N594" s="201"/>
      <c r="O594" s="201"/>
      <c r="P594" s="201"/>
      <c r="Q594" s="201"/>
      <c r="R594" s="201"/>
      <c r="S594" s="201"/>
    </row>
    <row r="595" spans="2:19" s="187" customFormat="1" ht="18" customHeight="1">
      <c r="B595" s="201"/>
      <c r="C595" s="201"/>
      <c r="D595" s="201"/>
      <c r="E595" s="201"/>
      <c r="F595" s="201"/>
      <c r="G595" s="201"/>
      <c r="H595" s="201"/>
      <c r="I595" s="201"/>
      <c r="J595" s="201"/>
      <c r="K595" s="201"/>
      <c r="L595" s="201"/>
      <c r="M595" s="201"/>
      <c r="N595" s="201"/>
      <c r="O595" s="201"/>
      <c r="P595" s="201"/>
      <c r="Q595" s="201"/>
      <c r="R595" s="201"/>
      <c r="S595" s="201"/>
    </row>
    <row r="596" spans="2:19" s="187" customFormat="1" ht="18" customHeight="1">
      <c r="B596" s="201"/>
      <c r="C596" s="201"/>
      <c r="D596" s="201"/>
      <c r="E596" s="201"/>
      <c r="F596" s="201"/>
      <c r="G596" s="201"/>
      <c r="H596" s="201"/>
      <c r="I596" s="201"/>
      <c r="J596" s="201"/>
      <c r="K596" s="201"/>
      <c r="L596" s="201"/>
      <c r="M596" s="201"/>
      <c r="N596" s="201"/>
      <c r="O596" s="201"/>
      <c r="P596" s="201"/>
      <c r="Q596" s="201"/>
      <c r="R596" s="201"/>
      <c r="S596" s="201"/>
    </row>
    <row r="597" spans="2:19" s="187" customFormat="1" ht="18" customHeight="1">
      <c r="B597" s="201"/>
      <c r="C597" s="201"/>
      <c r="D597" s="201"/>
      <c r="E597" s="201"/>
      <c r="F597" s="201"/>
      <c r="G597" s="201"/>
      <c r="H597" s="201"/>
      <c r="I597" s="201"/>
      <c r="J597" s="201"/>
      <c r="K597" s="201"/>
      <c r="L597" s="201"/>
      <c r="M597" s="201"/>
      <c r="N597" s="201"/>
      <c r="O597" s="201"/>
      <c r="P597" s="201"/>
      <c r="Q597" s="201"/>
      <c r="R597" s="201"/>
      <c r="S597" s="201"/>
    </row>
    <row r="598" spans="2:19" s="187" customFormat="1" ht="18" customHeight="1">
      <c r="B598" s="201"/>
      <c r="C598" s="201"/>
      <c r="D598" s="201"/>
      <c r="E598" s="201"/>
      <c r="F598" s="201"/>
      <c r="G598" s="201"/>
      <c r="H598" s="201"/>
      <c r="I598" s="201"/>
      <c r="J598" s="201"/>
      <c r="K598" s="201"/>
      <c r="L598" s="201"/>
      <c r="M598" s="201"/>
      <c r="N598" s="201"/>
      <c r="O598" s="201"/>
      <c r="P598" s="201"/>
      <c r="Q598" s="201"/>
      <c r="R598" s="201"/>
      <c r="S598" s="201"/>
    </row>
    <row r="599" spans="2:19" s="187" customFormat="1" ht="18" customHeight="1">
      <c r="B599" s="201"/>
      <c r="C599" s="201"/>
      <c r="D599" s="201"/>
      <c r="E599" s="201"/>
      <c r="F599" s="201"/>
      <c r="G599" s="201"/>
      <c r="H599" s="201"/>
      <c r="I599" s="201"/>
      <c r="J599" s="201"/>
      <c r="K599" s="201"/>
      <c r="L599" s="201"/>
      <c r="M599" s="201"/>
      <c r="N599" s="201"/>
      <c r="O599" s="201"/>
      <c r="P599" s="201"/>
      <c r="Q599" s="201"/>
      <c r="R599" s="201"/>
      <c r="S599" s="201"/>
    </row>
    <row r="600" spans="2:19" s="187" customFormat="1" ht="18" customHeight="1">
      <c r="B600" s="201"/>
      <c r="C600" s="201"/>
      <c r="D600" s="201"/>
      <c r="E600" s="201"/>
      <c r="F600" s="201"/>
      <c r="G600" s="201"/>
      <c r="H600" s="201"/>
      <c r="I600" s="201"/>
      <c r="J600" s="201"/>
      <c r="K600" s="201"/>
      <c r="L600" s="201"/>
      <c r="M600" s="201"/>
      <c r="N600" s="201"/>
      <c r="O600" s="201"/>
      <c r="P600" s="201"/>
      <c r="Q600" s="201"/>
      <c r="R600" s="201"/>
      <c r="S600" s="201"/>
    </row>
    <row r="601" spans="2:19" s="187" customFormat="1" ht="18" customHeight="1">
      <c r="B601" s="201"/>
      <c r="C601" s="201"/>
      <c r="D601" s="201"/>
      <c r="E601" s="201"/>
      <c r="F601" s="201"/>
      <c r="G601" s="201"/>
      <c r="H601" s="201"/>
      <c r="I601" s="201"/>
      <c r="J601" s="201"/>
      <c r="K601" s="201"/>
      <c r="L601" s="201"/>
      <c r="M601" s="201"/>
      <c r="N601" s="201"/>
      <c r="O601" s="201"/>
      <c r="P601" s="201"/>
      <c r="Q601" s="201"/>
      <c r="R601" s="201"/>
      <c r="S601" s="201"/>
    </row>
    <row r="602" spans="2:19" s="187" customFormat="1" ht="18" customHeight="1">
      <c r="B602" s="201"/>
      <c r="C602" s="201"/>
      <c r="D602" s="201"/>
      <c r="E602" s="201"/>
      <c r="F602" s="201"/>
      <c r="G602" s="201"/>
      <c r="H602" s="201"/>
      <c r="I602" s="201"/>
      <c r="J602" s="201"/>
      <c r="K602" s="201"/>
      <c r="L602" s="201"/>
      <c r="M602" s="201"/>
      <c r="N602" s="201"/>
      <c r="O602" s="201"/>
      <c r="P602" s="201"/>
      <c r="Q602" s="201"/>
      <c r="R602" s="201"/>
      <c r="S602" s="201"/>
    </row>
    <row r="603" spans="2:19" s="187" customFormat="1" ht="18" customHeight="1">
      <c r="B603" s="201"/>
      <c r="C603" s="201"/>
      <c r="D603" s="201"/>
      <c r="E603" s="201"/>
      <c r="F603" s="201"/>
      <c r="G603" s="201"/>
      <c r="H603" s="201"/>
      <c r="I603" s="201"/>
      <c r="J603" s="201"/>
      <c r="K603" s="201"/>
      <c r="L603" s="201"/>
      <c r="M603" s="201"/>
      <c r="N603" s="201"/>
      <c r="O603" s="201"/>
      <c r="P603" s="201"/>
      <c r="Q603" s="201"/>
      <c r="R603" s="201"/>
      <c r="S603" s="201"/>
    </row>
    <row r="604" spans="2:19" s="187" customFormat="1" ht="18" customHeight="1">
      <c r="B604" s="201"/>
      <c r="C604" s="201"/>
      <c r="D604" s="201"/>
      <c r="E604" s="201"/>
      <c r="F604" s="201"/>
      <c r="G604" s="201"/>
      <c r="H604" s="201"/>
      <c r="I604" s="201"/>
      <c r="J604" s="201"/>
      <c r="K604" s="201"/>
      <c r="L604" s="201"/>
      <c r="M604" s="201"/>
      <c r="N604" s="201"/>
      <c r="O604" s="201"/>
      <c r="P604" s="201"/>
      <c r="Q604" s="201"/>
      <c r="R604" s="201"/>
      <c r="S604" s="201"/>
    </row>
    <row r="605" spans="2:19" s="187" customFormat="1" ht="18" customHeight="1">
      <c r="B605" s="201"/>
      <c r="C605" s="201"/>
      <c r="D605" s="201"/>
      <c r="E605" s="201"/>
      <c r="F605" s="201"/>
      <c r="G605" s="201"/>
      <c r="H605" s="201"/>
      <c r="I605" s="201"/>
      <c r="J605" s="201"/>
      <c r="K605" s="201"/>
      <c r="L605" s="201"/>
      <c r="M605" s="201"/>
      <c r="N605" s="201"/>
      <c r="O605" s="201"/>
      <c r="P605" s="201"/>
      <c r="Q605" s="201"/>
      <c r="R605" s="201"/>
      <c r="S605" s="201"/>
    </row>
    <row r="606" spans="2:19" s="187" customFormat="1" ht="18" customHeight="1">
      <c r="B606" s="201"/>
      <c r="C606" s="201"/>
      <c r="D606" s="201"/>
      <c r="E606" s="201"/>
      <c r="F606" s="201"/>
      <c r="G606" s="201"/>
      <c r="H606" s="201"/>
      <c r="I606" s="201"/>
      <c r="J606" s="201"/>
      <c r="K606" s="201"/>
      <c r="L606" s="201"/>
      <c r="M606" s="201"/>
      <c r="N606" s="201"/>
      <c r="O606" s="201"/>
      <c r="P606" s="201"/>
      <c r="Q606" s="201"/>
      <c r="R606" s="201"/>
      <c r="S606" s="201"/>
    </row>
    <row r="607" spans="2:19" s="187" customFormat="1" ht="18" customHeight="1">
      <c r="B607" s="201"/>
      <c r="C607" s="201"/>
      <c r="D607" s="201"/>
      <c r="E607" s="201"/>
      <c r="F607" s="201"/>
      <c r="G607" s="201"/>
      <c r="H607" s="201"/>
      <c r="I607" s="201"/>
      <c r="J607" s="201"/>
      <c r="K607" s="201"/>
      <c r="L607" s="201"/>
      <c r="M607" s="201"/>
      <c r="N607" s="201"/>
      <c r="O607" s="201"/>
      <c r="P607" s="201"/>
      <c r="Q607" s="201"/>
      <c r="R607" s="201"/>
      <c r="S607" s="201"/>
    </row>
    <row r="608" spans="2:19" s="187" customFormat="1" ht="18" customHeight="1">
      <c r="B608" s="201"/>
      <c r="C608" s="201"/>
      <c r="D608" s="201"/>
      <c r="E608" s="201"/>
      <c r="F608" s="201"/>
      <c r="G608" s="201"/>
      <c r="H608" s="201"/>
      <c r="I608" s="201"/>
      <c r="J608" s="201"/>
      <c r="K608" s="201"/>
      <c r="L608" s="201"/>
      <c r="M608" s="201"/>
      <c r="N608" s="201"/>
      <c r="O608" s="201"/>
      <c r="P608" s="201"/>
      <c r="Q608" s="201"/>
      <c r="R608" s="201"/>
      <c r="S608" s="201"/>
    </row>
    <row r="609" spans="2:19" s="187" customFormat="1" ht="18" customHeight="1">
      <c r="B609" s="201"/>
      <c r="C609" s="201"/>
      <c r="D609" s="201"/>
      <c r="E609" s="201"/>
      <c r="F609" s="201"/>
      <c r="G609" s="201"/>
      <c r="H609" s="201"/>
      <c r="I609" s="201"/>
      <c r="J609" s="201"/>
      <c r="K609" s="201"/>
      <c r="L609" s="201"/>
      <c r="M609" s="201"/>
      <c r="N609" s="201"/>
      <c r="O609" s="201"/>
      <c r="P609" s="201"/>
      <c r="Q609" s="201"/>
      <c r="R609" s="201"/>
      <c r="S609" s="201"/>
    </row>
    <row r="610" spans="2:19" s="187" customFormat="1" ht="18" customHeight="1">
      <c r="B610" s="201"/>
      <c r="C610" s="201"/>
      <c r="D610" s="201"/>
      <c r="E610" s="201"/>
      <c r="F610" s="201"/>
      <c r="G610" s="201"/>
      <c r="H610" s="201"/>
      <c r="I610" s="201"/>
      <c r="J610" s="201"/>
      <c r="K610" s="201"/>
      <c r="L610" s="201"/>
      <c r="M610" s="201"/>
      <c r="N610" s="201"/>
      <c r="O610" s="201"/>
      <c r="P610" s="201"/>
      <c r="Q610" s="201"/>
      <c r="R610" s="201"/>
      <c r="S610" s="201"/>
    </row>
    <row r="611" spans="2:19" s="187" customFormat="1" ht="18" customHeight="1">
      <c r="B611" s="201"/>
      <c r="C611" s="201"/>
      <c r="D611" s="201"/>
      <c r="E611" s="201"/>
      <c r="F611" s="201"/>
      <c r="G611" s="201"/>
      <c r="H611" s="201"/>
      <c r="I611" s="201"/>
      <c r="J611" s="201"/>
      <c r="K611" s="201"/>
      <c r="L611" s="201"/>
      <c r="M611" s="201"/>
      <c r="N611" s="201"/>
      <c r="O611" s="201"/>
      <c r="P611" s="201"/>
      <c r="Q611" s="201"/>
      <c r="R611" s="201"/>
      <c r="S611" s="201"/>
    </row>
    <row r="612" spans="2:19" s="187" customFormat="1" ht="18" customHeight="1">
      <c r="B612" s="201"/>
      <c r="C612" s="201"/>
      <c r="D612" s="201"/>
      <c r="E612" s="201"/>
      <c r="F612" s="201"/>
      <c r="G612" s="201"/>
      <c r="H612" s="201"/>
      <c r="I612" s="201"/>
      <c r="J612" s="201"/>
      <c r="K612" s="201"/>
      <c r="L612" s="201"/>
      <c r="M612" s="201"/>
      <c r="N612" s="201"/>
      <c r="O612" s="201"/>
      <c r="P612" s="201"/>
      <c r="Q612" s="201"/>
      <c r="R612" s="201"/>
      <c r="S612" s="201"/>
    </row>
    <row r="613" spans="2:19" s="187" customFormat="1" ht="18" customHeight="1">
      <c r="B613" s="201"/>
      <c r="C613" s="201"/>
      <c r="D613" s="201"/>
      <c r="E613" s="201"/>
      <c r="F613" s="201"/>
      <c r="G613" s="201"/>
      <c r="H613" s="201"/>
      <c r="I613" s="201"/>
      <c r="J613" s="201"/>
      <c r="K613" s="201"/>
      <c r="L613" s="201"/>
      <c r="M613" s="201"/>
      <c r="N613" s="201"/>
      <c r="O613" s="201"/>
      <c r="P613" s="201"/>
      <c r="Q613" s="201"/>
      <c r="R613" s="201"/>
      <c r="S613" s="201"/>
    </row>
    <row r="614" spans="2:19" s="187" customFormat="1" ht="18" customHeight="1">
      <c r="B614" s="201"/>
      <c r="C614" s="201"/>
      <c r="D614" s="201"/>
      <c r="E614" s="201"/>
      <c r="F614" s="201"/>
      <c r="G614" s="201"/>
      <c r="H614" s="201"/>
      <c r="I614" s="201"/>
      <c r="J614" s="201"/>
      <c r="K614" s="201"/>
      <c r="L614" s="201"/>
      <c r="M614" s="201"/>
      <c r="N614" s="201"/>
      <c r="O614" s="201"/>
      <c r="P614" s="201"/>
      <c r="Q614" s="201"/>
      <c r="R614" s="201"/>
      <c r="S614" s="201"/>
    </row>
    <row r="615" spans="2:19" s="187" customFormat="1" ht="18" customHeight="1">
      <c r="B615" s="201"/>
      <c r="C615" s="201"/>
      <c r="D615" s="201"/>
      <c r="E615" s="201"/>
      <c r="F615" s="201"/>
      <c r="G615" s="201"/>
      <c r="H615" s="201"/>
      <c r="I615" s="201"/>
      <c r="J615" s="201"/>
      <c r="K615" s="201"/>
      <c r="L615" s="201"/>
      <c r="M615" s="201"/>
      <c r="N615" s="201"/>
      <c r="O615" s="201"/>
      <c r="P615" s="201"/>
      <c r="Q615" s="201"/>
      <c r="R615" s="201"/>
      <c r="S615" s="201"/>
    </row>
    <row r="616" spans="2:19" s="187" customFormat="1" ht="18" customHeight="1">
      <c r="B616" s="201"/>
      <c r="C616" s="201"/>
      <c r="D616" s="201"/>
      <c r="E616" s="201"/>
      <c r="F616" s="201"/>
      <c r="G616" s="201"/>
      <c r="H616" s="201"/>
      <c r="I616" s="201"/>
      <c r="J616" s="201"/>
      <c r="K616" s="201"/>
      <c r="L616" s="201"/>
      <c r="M616" s="201"/>
      <c r="N616" s="201"/>
      <c r="O616" s="201"/>
      <c r="P616" s="201"/>
      <c r="Q616" s="201"/>
      <c r="R616" s="201"/>
      <c r="S616" s="201"/>
    </row>
    <row r="617" spans="2:19" s="187" customFormat="1" ht="18" customHeight="1">
      <c r="B617" s="201"/>
      <c r="C617" s="201"/>
      <c r="D617" s="201"/>
      <c r="E617" s="201"/>
      <c r="F617" s="201"/>
      <c r="G617" s="201"/>
      <c r="H617" s="201"/>
      <c r="I617" s="201"/>
      <c r="J617" s="201"/>
      <c r="K617" s="201"/>
      <c r="L617" s="201"/>
      <c r="M617" s="201"/>
      <c r="N617" s="201"/>
      <c r="O617" s="201"/>
      <c r="P617" s="201"/>
      <c r="Q617" s="201"/>
      <c r="R617" s="201"/>
      <c r="S617" s="201"/>
    </row>
    <row r="618" spans="2:19" s="187" customFormat="1" ht="18" customHeight="1">
      <c r="B618" s="201"/>
      <c r="C618" s="201"/>
      <c r="D618" s="201"/>
      <c r="E618" s="201"/>
      <c r="F618" s="201"/>
      <c r="G618" s="201"/>
      <c r="H618" s="201"/>
      <c r="I618" s="201"/>
      <c r="J618" s="201"/>
      <c r="K618" s="201"/>
      <c r="L618" s="201"/>
      <c r="M618" s="201"/>
      <c r="N618" s="201"/>
      <c r="O618" s="201"/>
      <c r="P618" s="201"/>
      <c r="Q618" s="201"/>
      <c r="R618" s="201"/>
      <c r="S618" s="201"/>
    </row>
    <row r="619" spans="2:19" s="187" customFormat="1" ht="18" customHeight="1">
      <c r="B619" s="201"/>
      <c r="C619" s="201"/>
      <c r="D619" s="201"/>
      <c r="E619" s="201"/>
      <c r="F619" s="201"/>
      <c r="G619" s="201"/>
      <c r="H619" s="201"/>
      <c r="I619" s="201"/>
      <c r="J619" s="201"/>
      <c r="K619" s="201"/>
      <c r="L619" s="201"/>
      <c r="M619" s="201"/>
      <c r="N619" s="201"/>
      <c r="O619" s="201"/>
      <c r="P619" s="201"/>
      <c r="Q619" s="201"/>
      <c r="R619" s="201"/>
      <c r="S619" s="201"/>
    </row>
    <row r="620" spans="2:19" s="187" customFormat="1" ht="18" customHeight="1">
      <c r="B620" s="201"/>
      <c r="C620" s="201"/>
      <c r="D620" s="201"/>
      <c r="E620" s="201"/>
      <c r="F620" s="201"/>
      <c r="G620" s="201"/>
      <c r="H620" s="201"/>
      <c r="I620" s="201"/>
      <c r="J620" s="201"/>
      <c r="K620" s="201"/>
      <c r="L620" s="201"/>
      <c r="M620" s="201"/>
      <c r="N620" s="201"/>
      <c r="O620" s="201"/>
      <c r="P620" s="201"/>
      <c r="Q620" s="201"/>
      <c r="R620" s="201"/>
      <c r="S620" s="201"/>
    </row>
    <row r="621" spans="2:19" s="187" customFormat="1" ht="18" customHeight="1">
      <c r="B621" s="201"/>
      <c r="C621" s="201"/>
      <c r="D621" s="201"/>
      <c r="E621" s="201"/>
      <c r="F621" s="201"/>
      <c r="G621" s="201"/>
      <c r="H621" s="201"/>
      <c r="I621" s="201"/>
      <c r="J621" s="201"/>
      <c r="K621" s="201"/>
      <c r="L621" s="201"/>
      <c r="M621" s="201"/>
      <c r="N621" s="201"/>
      <c r="O621" s="201"/>
      <c r="P621" s="201"/>
      <c r="Q621" s="201"/>
      <c r="R621" s="201"/>
      <c r="S621" s="201"/>
    </row>
    <row r="622" spans="2:19" s="187" customFormat="1" ht="18" customHeight="1">
      <c r="B622" s="201"/>
      <c r="C622" s="201"/>
      <c r="D622" s="201"/>
      <c r="E622" s="201"/>
      <c r="F622" s="201"/>
      <c r="G622" s="201"/>
      <c r="H622" s="201"/>
      <c r="I622" s="201"/>
      <c r="J622" s="201"/>
      <c r="K622" s="201"/>
      <c r="L622" s="201"/>
      <c r="M622" s="201"/>
      <c r="N622" s="201"/>
      <c r="O622" s="201"/>
      <c r="P622" s="201"/>
      <c r="Q622" s="201"/>
      <c r="R622" s="201"/>
      <c r="S622" s="201"/>
    </row>
    <row r="623" spans="2:19" s="187" customFormat="1" ht="18" customHeight="1">
      <c r="B623" s="201"/>
      <c r="C623" s="201"/>
      <c r="D623" s="201"/>
      <c r="E623" s="201"/>
      <c r="F623" s="201"/>
      <c r="G623" s="201"/>
      <c r="H623" s="201"/>
      <c r="I623" s="201"/>
      <c r="J623" s="201"/>
      <c r="K623" s="201"/>
      <c r="L623" s="201"/>
      <c r="M623" s="201"/>
      <c r="N623" s="201"/>
      <c r="O623" s="201"/>
      <c r="P623" s="201"/>
      <c r="Q623" s="201"/>
      <c r="R623" s="201"/>
      <c r="S623" s="201"/>
    </row>
    <row r="624" spans="2:19" s="187" customFormat="1" ht="18" customHeight="1">
      <c r="B624" s="201"/>
      <c r="C624" s="201"/>
      <c r="D624" s="201"/>
      <c r="E624" s="201"/>
      <c r="F624" s="201"/>
      <c r="G624" s="201"/>
      <c r="H624" s="201"/>
      <c r="I624" s="201"/>
      <c r="J624" s="201"/>
      <c r="K624" s="201"/>
      <c r="L624" s="201"/>
      <c r="M624" s="201"/>
      <c r="N624" s="201"/>
      <c r="O624" s="201"/>
      <c r="P624" s="201"/>
      <c r="Q624" s="201"/>
      <c r="R624" s="201"/>
      <c r="S624" s="201"/>
    </row>
    <row r="625" spans="2:19" s="187" customFormat="1" ht="18" customHeight="1">
      <c r="B625" s="201"/>
      <c r="C625" s="201"/>
      <c r="D625" s="201"/>
      <c r="E625" s="201"/>
      <c r="F625" s="201"/>
      <c r="G625" s="201"/>
      <c r="H625" s="201"/>
      <c r="I625" s="201"/>
      <c r="J625" s="201"/>
      <c r="K625" s="201"/>
      <c r="L625" s="201"/>
      <c r="M625" s="201"/>
      <c r="N625" s="201"/>
      <c r="O625" s="201"/>
      <c r="P625" s="201"/>
      <c r="Q625" s="201"/>
      <c r="R625" s="201"/>
      <c r="S625" s="201"/>
    </row>
    <row r="626" spans="2:19" s="187" customFormat="1" ht="18" customHeight="1">
      <c r="B626" s="201"/>
      <c r="C626" s="201"/>
      <c r="D626" s="201"/>
      <c r="E626" s="201"/>
      <c r="F626" s="201"/>
      <c r="G626" s="201"/>
      <c r="H626" s="201"/>
      <c r="I626" s="201"/>
      <c r="J626" s="201"/>
      <c r="K626" s="201"/>
      <c r="L626" s="201"/>
      <c r="M626" s="201"/>
      <c r="N626" s="201"/>
      <c r="O626" s="201"/>
      <c r="P626" s="201"/>
      <c r="Q626" s="201"/>
      <c r="R626" s="201"/>
      <c r="S626" s="201"/>
    </row>
    <row r="627" spans="2:19" s="187" customFormat="1" ht="18" customHeight="1">
      <c r="B627" s="201"/>
      <c r="C627" s="201"/>
      <c r="D627" s="201"/>
      <c r="E627" s="201"/>
      <c r="F627" s="201"/>
      <c r="G627" s="201"/>
      <c r="H627" s="201"/>
      <c r="I627" s="201"/>
      <c r="J627" s="201"/>
      <c r="K627" s="201"/>
      <c r="L627" s="201"/>
      <c r="M627" s="201"/>
      <c r="N627" s="201"/>
      <c r="O627" s="201"/>
      <c r="P627" s="201"/>
      <c r="Q627" s="201"/>
      <c r="R627" s="201"/>
      <c r="S627" s="201"/>
    </row>
    <row r="628" spans="2:19" s="187" customFormat="1" ht="18" customHeight="1">
      <c r="B628" s="201"/>
      <c r="C628" s="201"/>
      <c r="D628" s="201"/>
      <c r="E628" s="201"/>
      <c r="F628" s="201"/>
      <c r="G628" s="201"/>
      <c r="H628" s="201"/>
      <c r="I628" s="201"/>
      <c r="J628" s="201"/>
      <c r="K628" s="201"/>
      <c r="L628" s="201"/>
      <c r="M628" s="201"/>
      <c r="N628" s="201"/>
      <c r="O628" s="201"/>
      <c r="P628" s="201"/>
      <c r="Q628" s="201"/>
      <c r="R628" s="201"/>
      <c r="S628" s="201"/>
    </row>
    <row r="629" spans="2:19" s="187" customFormat="1" ht="18" customHeight="1">
      <c r="B629" s="201"/>
      <c r="C629" s="201"/>
      <c r="D629" s="201"/>
      <c r="E629" s="201"/>
      <c r="F629" s="201"/>
      <c r="G629" s="201"/>
      <c r="H629" s="201"/>
      <c r="I629" s="201"/>
      <c r="J629" s="201"/>
      <c r="K629" s="201"/>
      <c r="L629" s="201"/>
      <c r="M629" s="201"/>
      <c r="N629" s="201"/>
      <c r="O629" s="201"/>
      <c r="P629" s="201"/>
      <c r="Q629" s="201"/>
      <c r="R629" s="201"/>
      <c r="S629" s="201"/>
    </row>
    <row r="630" spans="2:19" s="187" customFormat="1" ht="18" customHeight="1">
      <c r="B630" s="201"/>
      <c r="C630" s="201"/>
      <c r="D630" s="201"/>
      <c r="E630" s="201"/>
      <c r="F630" s="201"/>
      <c r="G630" s="201"/>
      <c r="H630" s="201"/>
      <c r="I630" s="201"/>
      <c r="J630" s="201"/>
      <c r="K630" s="201"/>
      <c r="L630" s="201"/>
      <c r="M630" s="201"/>
      <c r="N630" s="201"/>
      <c r="O630" s="201"/>
      <c r="P630" s="201"/>
      <c r="Q630" s="201"/>
      <c r="R630" s="201"/>
      <c r="S630" s="201"/>
    </row>
    <row r="631" spans="2:19" s="187" customFormat="1" ht="18" customHeight="1">
      <c r="B631" s="201"/>
      <c r="C631" s="201"/>
      <c r="D631" s="201"/>
      <c r="E631" s="201"/>
      <c r="F631" s="201"/>
      <c r="G631" s="201"/>
      <c r="H631" s="201"/>
      <c r="I631" s="201"/>
      <c r="J631" s="201"/>
      <c r="K631" s="201"/>
      <c r="L631" s="201"/>
      <c r="M631" s="201"/>
      <c r="N631" s="201"/>
      <c r="O631" s="201"/>
      <c r="P631" s="201"/>
      <c r="Q631" s="201"/>
      <c r="R631" s="201"/>
      <c r="S631" s="201"/>
    </row>
    <row r="632" spans="2:19" s="187" customFormat="1" ht="18" customHeight="1">
      <c r="B632" s="201"/>
      <c r="C632" s="201"/>
      <c r="D632" s="201"/>
      <c r="E632" s="201"/>
      <c r="F632" s="201"/>
      <c r="G632" s="201"/>
      <c r="H632" s="201"/>
      <c r="I632" s="201"/>
      <c r="J632" s="201"/>
      <c r="K632" s="201"/>
      <c r="L632" s="201"/>
      <c r="M632" s="201"/>
      <c r="N632" s="201"/>
      <c r="O632" s="201"/>
      <c r="P632" s="201"/>
      <c r="Q632" s="201"/>
      <c r="R632" s="201"/>
      <c r="S632" s="201"/>
    </row>
    <row r="633" spans="2:19" s="187" customFormat="1" ht="18" customHeight="1">
      <c r="B633" s="201"/>
      <c r="C633" s="201"/>
      <c r="D633" s="201"/>
      <c r="E633" s="201"/>
      <c r="F633" s="201"/>
      <c r="G633" s="201"/>
      <c r="H633" s="201"/>
      <c r="I633" s="201"/>
      <c r="J633" s="201"/>
      <c r="K633" s="201"/>
      <c r="L633" s="201"/>
      <c r="M633" s="201"/>
      <c r="N633" s="201"/>
      <c r="O633" s="201"/>
      <c r="P633" s="201"/>
      <c r="Q633" s="201"/>
      <c r="R633" s="201"/>
      <c r="S633" s="201"/>
    </row>
    <row r="634" spans="2:19" s="187" customFormat="1" ht="18" customHeight="1">
      <c r="B634" s="201"/>
      <c r="C634" s="201"/>
      <c r="D634" s="201"/>
      <c r="E634" s="201"/>
      <c r="F634" s="201"/>
      <c r="G634" s="201"/>
      <c r="H634" s="201"/>
      <c r="I634" s="201"/>
      <c r="J634" s="201"/>
      <c r="K634" s="201"/>
      <c r="L634" s="201"/>
      <c r="M634" s="201"/>
      <c r="N634" s="201"/>
      <c r="O634" s="201"/>
      <c r="P634" s="201"/>
      <c r="Q634" s="201"/>
      <c r="R634" s="201"/>
      <c r="S634" s="201"/>
    </row>
    <row r="635" spans="2:19" s="187" customFormat="1" ht="18" customHeight="1">
      <c r="B635" s="201"/>
      <c r="C635" s="201"/>
      <c r="D635" s="201"/>
      <c r="E635" s="201"/>
      <c r="F635" s="201"/>
      <c r="G635" s="201"/>
      <c r="H635" s="201"/>
      <c r="I635" s="201"/>
      <c r="J635" s="201"/>
      <c r="K635" s="201"/>
      <c r="L635" s="201"/>
      <c r="M635" s="201"/>
      <c r="N635" s="201"/>
      <c r="O635" s="201"/>
      <c r="P635" s="201"/>
      <c r="Q635" s="201"/>
      <c r="R635" s="201"/>
      <c r="S635" s="201"/>
    </row>
    <row r="636" spans="2:19" s="187" customFormat="1" ht="18" customHeight="1">
      <c r="B636" s="201"/>
      <c r="C636" s="201"/>
      <c r="D636" s="201"/>
      <c r="E636" s="201"/>
      <c r="F636" s="201"/>
      <c r="G636" s="201"/>
      <c r="H636" s="201"/>
      <c r="I636" s="201"/>
      <c r="J636" s="201"/>
      <c r="K636" s="201"/>
      <c r="L636" s="201"/>
      <c r="M636" s="201"/>
      <c r="N636" s="201"/>
      <c r="O636" s="201"/>
      <c r="P636" s="201"/>
      <c r="Q636" s="201"/>
      <c r="R636" s="201"/>
      <c r="S636" s="201"/>
    </row>
    <row r="637" spans="2:19" s="187" customFormat="1" ht="18" customHeight="1">
      <c r="B637" s="201"/>
      <c r="C637" s="201"/>
      <c r="D637" s="201"/>
      <c r="E637" s="201"/>
      <c r="F637" s="201"/>
      <c r="G637" s="201"/>
      <c r="H637" s="201"/>
      <c r="I637" s="201"/>
      <c r="J637" s="201"/>
      <c r="K637" s="201"/>
      <c r="L637" s="201"/>
      <c r="M637" s="201"/>
      <c r="N637" s="201"/>
      <c r="O637" s="201"/>
      <c r="P637" s="201"/>
      <c r="Q637" s="201"/>
      <c r="R637" s="201"/>
      <c r="S637" s="201"/>
    </row>
    <row r="638" spans="2:19" s="187" customFormat="1" ht="18" customHeight="1">
      <c r="B638" s="201"/>
      <c r="C638" s="201"/>
      <c r="D638" s="201"/>
      <c r="E638" s="201"/>
      <c r="F638" s="201"/>
      <c r="G638" s="201"/>
      <c r="H638" s="201"/>
      <c r="I638" s="201"/>
      <c r="J638" s="201"/>
      <c r="K638" s="201"/>
      <c r="L638" s="201"/>
      <c r="M638" s="201"/>
      <c r="N638" s="201"/>
      <c r="O638" s="201"/>
      <c r="P638" s="201"/>
      <c r="Q638" s="201"/>
      <c r="R638" s="201"/>
      <c r="S638" s="201"/>
    </row>
    <row r="639" spans="2:19" s="187" customFormat="1" ht="18" customHeight="1">
      <c r="B639" s="201"/>
      <c r="C639" s="201"/>
      <c r="D639" s="201"/>
      <c r="E639" s="201"/>
      <c r="F639" s="201"/>
      <c r="G639" s="201"/>
      <c r="H639" s="201"/>
      <c r="I639" s="201"/>
      <c r="J639" s="201"/>
      <c r="K639" s="201"/>
      <c r="L639" s="201"/>
      <c r="M639" s="201"/>
      <c r="N639" s="201"/>
      <c r="O639" s="201"/>
      <c r="P639" s="201"/>
      <c r="Q639" s="201"/>
      <c r="R639" s="201"/>
      <c r="S639" s="201"/>
    </row>
    <row r="640" spans="2:19" s="187" customFormat="1" ht="18" customHeight="1">
      <c r="B640" s="201"/>
      <c r="C640" s="201"/>
      <c r="D640" s="201"/>
      <c r="E640" s="201"/>
      <c r="F640" s="201"/>
      <c r="G640" s="201"/>
      <c r="H640" s="201"/>
      <c r="I640" s="201"/>
      <c r="J640" s="201"/>
      <c r="K640" s="201"/>
      <c r="L640" s="201"/>
      <c r="M640" s="201"/>
      <c r="N640" s="201"/>
      <c r="O640" s="201"/>
      <c r="P640" s="201"/>
      <c r="Q640" s="201"/>
      <c r="R640" s="201"/>
      <c r="S640" s="201"/>
    </row>
    <row r="641" spans="2:19" s="187" customFormat="1" ht="18" customHeight="1">
      <c r="B641" s="201"/>
      <c r="C641" s="201"/>
      <c r="D641" s="201"/>
      <c r="E641" s="201"/>
      <c r="F641" s="201"/>
      <c r="G641" s="201"/>
      <c r="H641" s="201"/>
      <c r="I641" s="201"/>
      <c r="J641" s="201"/>
      <c r="K641" s="201"/>
      <c r="L641" s="201"/>
      <c r="M641" s="201"/>
      <c r="N641" s="201"/>
      <c r="O641" s="201"/>
      <c r="P641" s="201"/>
      <c r="Q641" s="201"/>
      <c r="R641" s="201"/>
      <c r="S641" s="201"/>
    </row>
    <row r="642" spans="2:19" s="187" customFormat="1" ht="18" customHeight="1">
      <c r="B642" s="201"/>
      <c r="C642" s="201"/>
      <c r="D642" s="201"/>
      <c r="E642" s="201"/>
      <c r="F642" s="201"/>
      <c r="G642" s="201"/>
      <c r="H642" s="201"/>
      <c r="I642" s="201"/>
      <c r="J642" s="201"/>
      <c r="K642" s="201"/>
      <c r="L642" s="201"/>
      <c r="M642" s="201"/>
      <c r="N642" s="201"/>
      <c r="O642" s="201"/>
      <c r="P642" s="201"/>
      <c r="Q642" s="201"/>
      <c r="R642" s="201"/>
      <c r="S642" s="201"/>
    </row>
    <row r="643" spans="2:19" s="187" customFormat="1" ht="18" customHeight="1">
      <c r="B643" s="201"/>
      <c r="C643" s="201"/>
      <c r="D643" s="201"/>
      <c r="E643" s="201"/>
      <c r="F643" s="201"/>
      <c r="G643" s="201"/>
      <c r="H643" s="201"/>
      <c r="I643" s="201"/>
      <c r="J643" s="201"/>
      <c r="K643" s="201"/>
      <c r="L643" s="201"/>
      <c r="M643" s="201"/>
      <c r="N643" s="201"/>
      <c r="O643" s="201"/>
      <c r="P643" s="201"/>
      <c r="Q643" s="201"/>
      <c r="R643" s="201"/>
      <c r="S643" s="201"/>
    </row>
    <row r="644" spans="2:19" s="187" customFormat="1" ht="18" customHeight="1">
      <c r="B644" s="201"/>
      <c r="C644" s="201"/>
      <c r="D644" s="201"/>
      <c r="E644" s="201"/>
      <c r="F644" s="201"/>
      <c r="G644" s="201"/>
      <c r="H644" s="201"/>
      <c r="I644" s="201"/>
      <c r="J644" s="201"/>
      <c r="K644" s="201"/>
      <c r="L644" s="201"/>
      <c r="M644" s="201"/>
      <c r="N644" s="201"/>
      <c r="O644" s="201"/>
      <c r="P644" s="201"/>
      <c r="Q644" s="201"/>
      <c r="R644" s="201"/>
      <c r="S644" s="201"/>
    </row>
    <row r="645" spans="2:19" s="187" customFormat="1" ht="18" customHeight="1">
      <c r="B645" s="201"/>
      <c r="C645" s="201"/>
      <c r="D645" s="201"/>
      <c r="E645" s="201"/>
      <c r="F645" s="201"/>
      <c r="G645" s="201"/>
      <c r="H645" s="201"/>
      <c r="I645" s="201"/>
      <c r="J645" s="201"/>
      <c r="K645" s="201"/>
      <c r="L645" s="201"/>
      <c r="M645" s="201"/>
      <c r="N645" s="201"/>
      <c r="O645" s="201"/>
      <c r="P645" s="201"/>
      <c r="Q645" s="201"/>
      <c r="R645" s="201"/>
      <c r="S645" s="201"/>
    </row>
    <row r="646" spans="2:19" s="187" customFormat="1" ht="18" customHeight="1">
      <c r="B646" s="201"/>
      <c r="C646" s="201"/>
      <c r="D646" s="201"/>
      <c r="E646" s="201"/>
      <c r="F646" s="201"/>
      <c r="G646" s="201"/>
      <c r="H646" s="201"/>
      <c r="I646" s="201"/>
      <c r="J646" s="201"/>
      <c r="K646" s="201"/>
      <c r="L646" s="201"/>
      <c r="M646" s="201"/>
      <c r="N646" s="201"/>
      <c r="O646" s="201"/>
      <c r="P646" s="201"/>
      <c r="Q646" s="201"/>
      <c r="R646" s="201"/>
      <c r="S646" s="201"/>
    </row>
    <row r="647" spans="2:19" s="187" customFormat="1" ht="18" customHeight="1">
      <c r="B647" s="201"/>
      <c r="C647" s="201"/>
      <c r="D647" s="201"/>
      <c r="E647" s="201"/>
      <c r="F647" s="201"/>
      <c r="G647" s="201"/>
      <c r="H647" s="201"/>
      <c r="I647" s="201"/>
      <c r="J647" s="201"/>
      <c r="K647" s="201"/>
      <c r="L647" s="201"/>
      <c r="M647" s="201"/>
      <c r="N647" s="201"/>
      <c r="O647" s="201"/>
      <c r="P647" s="201"/>
      <c r="Q647" s="201"/>
      <c r="R647" s="201"/>
      <c r="S647" s="201"/>
    </row>
    <row r="648" spans="2:19" s="187" customFormat="1" ht="18" customHeight="1">
      <c r="B648" s="201"/>
      <c r="C648" s="201"/>
      <c r="D648" s="201"/>
      <c r="E648" s="201"/>
      <c r="F648" s="201"/>
      <c r="G648" s="201"/>
      <c r="H648" s="201"/>
      <c r="I648" s="201"/>
      <c r="J648" s="201"/>
      <c r="K648" s="201"/>
      <c r="L648" s="201"/>
      <c r="M648" s="201"/>
      <c r="N648" s="201"/>
      <c r="O648" s="201"/>
      <c r="P648" s="201"/>
      <c r="Q648" s="201"/>
      <c r="R648" s="201"/>
      <c r="S648" s="201"/>
    </row>
    <row r="649" spans="2:19" s="187" customFormat="1" ht="18" customHeight="1">
      <c r="B649" s="201"/>
      <c r="C649" s="201"/>
      <c r="D649" s="201"/>
      <c r="E649" s="201"/>
      <c r="F649" s="201"/>
      <c r="G649" s="201"/>
      <c r="H649" s="201"/>
      <c r="I649" s="201"/>
      <c r="J649" s="201"/>
      <c r="K649" s="201"/>
      <c r="L649" s="201"/>
      <c r="M649" s="201"/>
      <c r="N649" s="201"/>
      <c r="O649" s="201"/>
      <c r="P649" s="201"/>
      <c r="Q649" s="201"/>
      <c r="R649" s="201"/>
      <c r="S649" s="201"/>
    </row>
    <row r="650" spans="2:19" s="187" customFormat="1" ht="18" customHeight="1">
      <c r="B650" s="201"/>
      <c r="C650" s="201"/>
      <c r="D650" s="201"/>
      <c r="E650" s="201"/>
      <c r="F650" s="201"/>
      <c r="G650" s="201"/>
      <c r="H650" s="201"/>
      <c r="I650" s="201"/>
      <c r="J650" s="201"/>
      <c r="K650" s="201"/>
      <c r="L650" s="201"/>
      <c r="M650" s="201"/>
      <c r="N650" s="201"/>
      <c r="O650" s="201"/>
      <c r="P650" s="201"/>
      <c r="Q650" s="201"/>
      <c r="R650" s="201"/>
      <c r="S650" s="201"/>
    </row>
    <row r="651" spans="2:19" s="187" customFormat="1" ht="18" customHeight="1">
      <c r="B651" s="201"/>
      <c r="C651" s="201"/>
      <c r="D651" s="201"/>
      <c r="E651" s="201"/>
      <c r="F651" s="201"/>
      <c r="G651" s="201"/>
      <c r="H651" s="201"/>
      <c r="I651" s="201"/>
      <c r="J651" s="201"/>
      <c r="K651" s="201"/>
      <c r="L651" s="201"/>
      <c r="M651" s="201"/>
      <c r="N651" s="201"/>
      <c r="O651" s="201"/>
      <c r="P651" s="201"/>
      <c r="Q651" s="201"/>
      <c r="R651" s="201"/>
      <c r="S651" s="201"/>
    </row>
    <row r="652" spans="2:19" s="187" customFormat="1" ht="18" customHeight="1">
      <c r="B652" s="201"/>
      <c r="C652" s="201"/>
      <c r="D652" s="201"/>
      <c r="E652" s="201"/>
      <c r="F652" s="201"/>
      <c r="G652" s="201"/>
      <c r="H652" s="201"/>
      <c r="I652" s="201"/>
      <c r="J652" s="201"/>
      <c r="K652" s="201"/>
      <c r="L652" s="201"/>
      <c r="M652" s="201"/>
      <c r="N652" s="201"/>
      <c r="O652" s="201"/>
      <c r="P652" s="201"/>
      <c r="Q652" s="201"/>
      <c r="R652" s="201"/>
      <c r="S652" s="201"/>
    </row>
    <row r="653" spans="2:19" s="187" customFormat="1" ht="18" customHeight="1">
      <c r="B653" s="201"/>
      <c r="C653" s="201"/>
      <c r="D653" s="201"/>
      <c r="E653" s="201"/>
      <c r="F653" s="201"/>
      <c r="G653" s="201"/>
      <c r="H653" s="201"/>
      <c r="I653" s="201"/>
      <c r="J653" s="201"/>
      <c r="K653" s="201"/>
      <c r="L653" s="201"/>
      <c r="M653" s="201"/>
      <c r="N653" s="201"/>
      <c r="O653" s="201"/>
      <c r="P653" s="201"/>
      <c r="Q653" s="201"/>
      <c r="R653" s="201"/>
      <c r="S653" s="201"/>
    </row>
    <row r="654" spans="2:19" s="187" customFormat="1" ht="18" customHeight="1">
      <c r="B654" s="201"/>
      <c r="C654" s="201"/>
      <c r="D654" s="201"/>
      <c r="E654" s="201"/>
      <c r="F654" s="201"/>
      <c r="G654" s="201"/>
      <c r="H654" s="201"/>
      <c r="I654" s="201"/>
      <c r="J654" s="201"/>
      <c r="K654" s="201"/>
      <c r="L654" s="201"/>
      <c r="M654" s="201"/>
      <c r="N654" s="201"/>
      <c r="O654" s="201"/>
      <c r="P654" s="201"/>
      <c r="Q654" s="201"/>
      <c r="R654" s="201"/>
      <c r="S654" s="201"/>
    </row>
    <row r="655" spans="2:19" s="187" customFormat="1" ht="18" customHeight="1">
      <c r="B655" s="201"/>
      <c r="C655" s="201"/>
      <c r="D655" s="201"/>
      <c r="E655" s="201"/>
      <c r="F655" s="201"/>
      <c r="G655" s="201"/>
      <c r="H655" s="201"/>
      <c r="I655" s="201"/>
      <c r="J655" s="201"/>
      <c r="K655" s="201"/>
      <c r="L655" s="201"/>
      <c r="M655" s="201"/>
      <c r="N655" s="201"/>
      <c r="O655" s="201"/>
      <c r="P655" s="201"/>
      <c r="Q655" s="201"/>
      <c r="R655" s="201"/>
      <c r="S655" s="201"/>
    </row>
    <row r="656" spans="2:19" s="187" customFormat="1" ht="18" customHeight="1">
      <c r="B656" s="201"/>
      <c r="C656" s="201"/>
      <c r="D656" s="201"/>
      <c r="E656" s="201"/>
      <c r="F656" s="201"/>
      <c r="G656" s="201"/>
      <c r="H656" s="201"/>
      <c r="I656" s="201"/>
      <c r="J656" s="201"/>
      <c r="K656" s="201"/>
      <c r="L656" s="201"/>
      <c r="M656" s="201"/>
      <c r="N656" s="201"/>
      <c r="O656" s="201"/>
      <c r="P656" s="201"/>
      <c r="Q656" s="201"/>
      <c r="R656" s="201"/>
      <c r="S656" s="201"/>
    </row>
    <row r="657" spans="2:19" s="187" customFormat="1" ht="18" customHeight="1">
      <c r="B657" s="201"/>
      <c r="C657" s="201"/>
      <c r="D657" s="201"/>
      <c r="E657" s="201"/>
      <c r="F657" s="201"/>
      <c r="G657" s="201"/>
      <c r="H657" s="201"/>
      <c r="I657" s="201"/>
      <c r="J657" s="201"/>
      <c r="K657" s="201"/>
      <c r="L657" s="201"/>
      <c r="M657" s="201"/>
      <c r="N657" s="201"/>
      <c r="O657" s="201"/>
      <c r="P657" s="201"/>
      <c r="Q657" s="201"/>
      <c r="R657" s="201"/>
      <c r="S657" s="201"/>
    </row>
    <row r="658" spans="2:19" s="187" customFormat="1" ht="18" customHeight="1">
      <c r="B658" s="201"/>
      <c r="C658" s="201"/>
      <c r="D658" s="201"/>
      <c r="E658" s="201"/>
      <c r="F658" s="201"/>
      <c r="G658" s="201"/>
      <c r="H658" s="201"/>
      <c r="I658" s="201"/>
      <c r="J658" s="201"/>
      <c r="K658" s="201"/>
      <c r="L658" s="201"/>
      <c r="M658" s="201"/>
      <c r="N658" s="201"/>
      <c r="O658" s="201"/>
      <c r="P658" s="201"/>
      <c r="Q658" s="201"/>
      <c r="R658" s="201"/>
      <c r="S658" s="201"/>
    </row>
    <row r="659" spans="2:19" s="187" customFormat="1" ht="18" customHeight="1">
      <c r="B659" s="201"/>
      <c r="C659" s="201"/>
      <c r="D659" s="201"/>
      <c r="E659" s="201"/>
      <c r="F659" s="201"/>
      <c r="G659" s="201"/>
      <c r="H659" s="201"/>
      <c r="I659" s="201"/>
      <c r="J659" s="201"/>
      <c r="K659" s="201"/>
      <c r="L659" s="201"/>
      <c r="M659" s="201"/>
      <c r="N659" s="201"/>
      <c r="O659" s="201"/>
      <c r="P659" s="201"/>
      <c r="Q659" s="201"/>
      <c r="R659" s="201"/>
      <c r="S659" s="201"/>
    </row>
    <row r="660" spans="2:19" s="187" customFormat="1" ht="18" customHeight="1">
      <c r="B660" s="201"/>
      <c r="C660" s="201"/>
      <c r="D660" s="201"/>
      <c r="E660" s="201"/>
      <c r="F660" s="201"/>
      <c r="G660" s="201"/>
      <c r="H660" s="201"/>
      <c r="I660" s="201"/>
      <c r="J660" s="201"/>
      <c r="K660" s="201"/>
      <c r="L660" s="201"/>
      <c r="M660" s="201"/>
      <c r="N660" s="201"/>
      <c r="O660" s="201"/>
      <c r="P660" s="201"/>
      <c r="Q660" s="201"/>
      <c r="R660" s="201"/>
      <c r="S660" s="201"/>
    </row>
    <row r="661" spans="2:19" s="187" customFormat="1" ht="18" customHeight="1">
      <c r="B661" s="201"/>
      <c r="C661" s="201"/>
      <c r="D661" s="201"/>
      <c r="E661" s="201"/>
      <c r="F661" s="201"/>
      <c r="G661" s="201"/>
      <c r="H661" s="201"/>
      <c r="I661" s="201"/>
      <c r="J661" s="201"/>
      <c r="K661" s="201"/>
      <c r="L661" s="201"/>
      <c r="M661" s="201"/>
      <c r="N661" s="201"/>
      <c r="O661" s="201"/>
      <c r="P661" s="201"/>
      <c r="Q661" s="201"/>
      <c r="R661" s="201"/>
      <c r="S661" s="201"/>
    </row>
    <row r="662" spans="2:19" s="187" customFormat="1" ht="18" customHeight="1">
      <c r="B662" s="201"/>
      <c r="C662" s="201"/>
      <c r="D662" s="201"/>
      <c r="E662" s="201"/>
      <c r="F662" s="201"/>
      <c r="G662" s="201"/>
      <c r="H662" s="201"/>
      <c r="I662" s="201"/>
      <c r="J662" s="201"/>
      <c r="K662" s="201"/>
      <c r="L662" s="201"/>
      <c r="M662" s="201"/>
      <c r="N662" s="201"/>
      <c r="O662" s="201"/>
      <c r="P662" s="201"/>
      <c r="Q662" s="201"/>
      <c r="R662" s="201"/>
      <c r="S662" s="201"/>
    </row>
    <row r="663" spans="2:19" s="187" customFormat="1" ht="18" customHeight="1">
      <c r="B663" s="201"/>
      <c r="C663" s="201"/>
      <c r="D663" s="201"/>
      <c r="E663" s="201"/>
      <c r="F663" s="201"/>
      <c r="G663" s="201"/>
      <c r="H663" s="201"/>
      <c r="I663" s="201"/>
      <c r="J663" s="201"/>
      <c r="K663" s="201"/>
      <c r="L663" s="201"/>
      <c r="M663" s="201"/>
      <c r="N663" s="201"/>
      <c r="O663" s="201"/>
      <c r="P663" s="201"/>
      <c r="Q663" s="201"/>
      <c r="R663" s="201"/>
      <c r="S663" s="201"/>
    </row>
    <row r="664" spans="2:19" s="187" customFormat="1" ht="18" customHeight="1">
      <c r="B664" s="201"/>
      <c r="C664" s="201"/>
      <c r="D664" s="201"/>
      <c r="E664" s="201"/>
      <c r="F664" s="201"/>
      <c r="G664" s="201"/>
      <c r="H664" s="201"/>
      <c r="I664" s="201"/>
      <c r="J664" s="201"/>
      <c r="K664" s="201"/>
      <c r="L664" s="201"/>
      <c r="M664" s="201"/>
      <c r="N664" s="201"/>
      <c r="O664" s="201"/>
      <c r="P664" s="201"/>
      <c r="Q664" s="201"/>
      <c r="R664" s="201"/>
      <c r="S664" s="201"/>
    </row>
    <row r="665" spans="2:19" s="187" customFormat="1" ht="18" customHeight="1">
      <c r="B665" s="201"/>
      <c r="C665" s="201"/>
      <c r="D665" s="201"/>
      <c r="E665" s="201"/>
      <c r="F665" s="201"/>
      <c r="G665" s="201"/>
      <c r="H665" s="201"/>
      <c r="I665" s="201"/>
      <c r="J665" s="201"/>
      <c r="K665" s="201"/>
      <c r="L665" s="201"/>
      <c r="M665" s="201"/>
      <c r="N665" s="201"/>
      <c r="O665" s="201"/>
      <c r="P665" s="201"/>
      <c r="Q665" s="201"/>
      <c r="R665" s="201"/>
      <c r="S665" s="201"/>
    </row>
    <row r="666" spans="2:19" s="187" customFormat="1" ht="18" customHeight="1">
      <c r="B666" s="201"/>
      <c r="C666" s="201"/>
      <c r="D666" s="201"/>
      <c r="E666" s="201"/>
      <c r="F666" s="201"/>
      <c r="G666" s="201"/>
      <c r="H666" s="201"/>
      <c r="I666" s="201"/>
      <c r="J666" s="201"/>
      <c r="K666" s="201"/>
      <c r="L666" s="201"/>
      <c r="M666" s="201"/>
      <c r="N666" s="201"/>
      <c r="O666" s="201"/>
      <c r="P666" s="201"/>
      <c r="Q666" s="201"/>
      <c r="R666" s="201"/>
      <c r="S666" s="201"/>
    </row>
    <row r="667" spans="2:19" s="187" customFormat="1" ht="18" customHeight="1">
      <c r="B667" s="201"/>
      <c r="C667" s="201"/>
      <c r="D667" s="201"/>
      <c r="E667" s="201"/>
      <c r="F667" s="201"/>
      <c r="G667" s="201"/>
      <c r="H667" s="201"/>
      <c r="I667" s="201"/>
      <c r="J667" s="201"/>
      <c r="K667" s="201"/>
      <c r="L667" s="201"/>
      <c r="M667" s="201"/>
      <c r="N667" s="201"/>
      <c r="O667" s="201"/>
      <c r="P667" s="201"/>
      <c r="Q667" s="201"/>
      <c r="R667" s="201"/>
      <c r="S667" s="201"/>
    </row>
    <row r="668" spans="2:19" s="187" customFormat="1" ht="18" customHeight="1">
      <c r="B668" s="201"/>
      <c r="C668" s="201"/>
      <c r="D668" s="201"/>
      <c r="E668" s="201"/>
      <c r="F668" s="201"/>
      <c r="G668" s="201"/>
      <c r="H668" s="201"/>
      <c r="I668" s="201"/>
      <c r="J668" s="201"/>
      <c r="K668" s="201"/>
      <c r="L668" s="201"/>
      <c r="M668" s="201"/>
      <c r="N668" s="201"/>
      <c r="O668" s="201"/>
      <c r="P668" s="201"/>
      <c r="Q668" s="201"/>
      <c r="R668" s="201"/>
      <c r="S668" s="201"/>
    </row>
    <row r="669" spans="2:19" s="187" customFormat="1" ht="18" customHeight="1">
      <c r="B669" s="201"/>
      <c r="C669" s="201"/>
      <c r="D669" s="201"/>
      <c r="E669" s="201"/>
      <c r="F669" s="201"/>
      <c r="G669" s="201"/>
      <c r="H669" s="201"/>
      <c r="I669" s="201"/>
      <c r="J669" s="201"/>
      <c r="K669" s="201"/>
      <c r="L669" s="201"/>
      <c r="M669" s="201"/>
      <c r="N669" s="201"/>
      <c r="O669" s="201"/>
      <c r="P669" s="201"/>
      <c r="Q669" s="201"/>
      <c r="R669" s="201"/>
      <c r="S669" s="201"/>
    </row>
    <row r="670" spans="2:19" s="187" customFormat="1" ht="18" customHeight="1">
      <c r="B670" s="201"/>
      <c r="C670" s="201"/>
      <c r="D670" s="201"/>
      <c r="E670" s="201"/>
      <c r="F670" s="201"/>
      <c r="G670" s="201"/>
      <c r="H670" s="201"/>
      <c r="I670" s="201"/>
      <c r="J670" s="201"/>
      <c r="K670" s="201"/>
      <c r="L670" s="201"/>
      <c r="M670" s="201"/>
      <c r="N670" s="201"/>
      <c r="O670" s="201"/>
      <c r="P670" s="201"/>
      <c r="Q670" s="201"/>
      <c r="R670" s="201"/>
      <c r="S670" s="201"/>
    </row>
    <row r="671" spans="2:19" s="187" customFormat="1" ht="18" customHeight="1">
      <c r="B671" s="201"/>
      <c r="C671" s="201"/>
      <c r="D671" s="201"/>
      <c r="E671" s="201"/>
      <c r="F671" s="201"/>
      <c r="G671" s="201"/>
      <c r="H671" s="201"/>
      <c r="I671" s="201"/>
      <c r="J671" s="201"/>
      <c r="K671" s="201"/>
      <c r="L671" s="201"/>
      <c r="M671" s="201"/>
      <c r="N671" s="201"/>
      <c r="O671" s="201"/>
      <c r="P671" s="201"/>
      <c r="Q671" s="201"/>
      <c r="R671" s="201"/>
      <c r="S671" s="201"/>
    </row>
    <row r="672" spans="2:19" s="187" customFormat="1" ht="18" customHeight="1">
      <c r="B672" s="201"/>
      <c r="C672" s="201"/>
      <c r="D672" s="201"/>
      <c r="E672" s="201"/>
      <c r="F672" s="201"/>
      <c r="G672" s="201"/>
      <c r="H672" s="201"/>
      <c r="I672" s="201"/>
      <c r="J672" s="201"/>
      <c r="K672" s="201"/>
      <c r="L672" s="201"/>
      <c r="M672" s="201"/>
      <c r="N672" s="201"/>
      <c r="O672" s="201"/>
      <c r="P672" s="201"/>
      <c r="Q672" s="201"/>
      <c r="R672" s="201"/>
      <c r="S672" s="201"/>
    </row>
    <row r="673" spans="2:19" s="187" customFormat="1" ht="18" customHeight="1">
      <c r="B673" s="201"/>
      <c r="C673" s="201"/>
      <c r="D673" s="201"/>
      <c r="E673" s="201"/>
      <c r="F673" s="201"/>
      <c r="G673" s="201"/>
      <c r="H673" s="201"/>
      <c r="I673" s="201"/>
      <c r="J673" s="201"/>
      <c r="K673" s="201"/>
      <c r="L673" s="201"/>
      <c r="M673" s="201"/>
      <c r="N673" s="201"/>
      <c r="O673" s="201"/>
      <c r="P673" s="201"/>
      <c r="Q673" s="201"/>
      <c r="R673" s="201"/>
      <c r="S673" s="201"/>
    </row>
    <row r="674" spans="2:19" s="187" customFormat="1" ht="18" customHeight="1">
      <c r="B674" s="201"/>
      <c r="C674" s="201"/>
      <c r="D674" s="201"/>
      <c r="E674" s="201"/>
      <c r="F674" s="201"/>
      <c r="G674" s="201"/>
      <c r="H674" s="201"/>
      <c r="I674" s="201"/>
      <c r="J674" s="201"/>
      <c r="K674" s="201"/>
      <c r="L674" s="201"/>
      <c r="M674" s="201"/>
      <c r="N674" s="201"/>
      <c r="O674" s="201"/>
      <c r="P674" s="201"/>
      <c r="Q674" s="201"/>
      <c r="R674" s="201"/>
      <c r="S674" s="201"/>
    </row>
    <row r="675" spans="2:19" s="187" customFormat="1" ht="18" customHeight="1">
      <c r="B675" s="201"/>
      <c r="C675" s="201"/>
      <c r="D675" s="201"/>
      <c r="E675" s="201"/>
      <c r="F675" s="201"/>
      <c r="G675" s="201"/>
      <c r="H675" s="201"/>
      <c r="I675" s="201"/>
      <c r="J675" s="201"/>
      <c r="K675" s="201"/>
      <c r="L675" s="201"/>
      <c r="M675" s="201"/>
      <c r="N675" s="201"/>
      <c r="O675" s="201"/>
      <c r="P675" s="201"/>
      <c r="Q675" s="201"/>
      <c r="R675" s="201"/>
      <c r="S675" s="201"/>
    </row>
    <row r="676" spans="2:19" s="187" customFormat="1" ht="18" customHeight="1">
      <c r="B676" s="201"/>
      <c r="C676" s="201"/>
      <c r="D676" s="201"/>
      <c r="E676" s="201"/>
      <c r="F676" s="201"/>
      <c r="G676" s="201"/>
      <c r="H676" s="201"/>
      <c r="I676" s="201"/>
      <c r="J676" s="201"/>
      <c r="K676" s="201"/>
      <c r="L676" s="201"/>
      <c r="M676" s="201"/>
      <c r="N676" s="201"/>
      <c r="O676" s="201"/>
      <c r="P676" s="201"/>
      <c r="Q676" s="201"/>
      <c r="R676" s="201"/>
      <c r="S676" s="201"/>
    </row>
    <row r="677" spans="2:19" s="187" customFormat="1" ht="18" customHeight="1">
      <c r="B677" s="201"/>
      <c r="C677" s="201"/>
      <c r="D677" s="201"/>
      <c r="E677" s="201"/>
      <c r="F677" s="201"/>
      <c r="G677" s="201"/>
      <c r="H677" s="201"/>
      <c r="I677" s="201"/>
      <c r="J677" s="201"/>
      <c r="K677" s="201"/>
      <c r="L677" s="201"/>
      <c r="M677" s="201"/>
      <c r="N677" s="201"/>
      <c r="O677" s="201"/>
      <c r="P677" s="201"/>
      <c r="Q677" s="201"/>
      <c r="R677" s="201"/>
      <c r="S677" s="201"/>
    </row>
    <row r="678" spans="2:19" s="187" customFormat="1" ht="18" customHeight="1">
      <c r="B678" s="201"/>
      <c r="C678" s="201"/>
      <c r="D678" s="201"/>
      <c r="E678" s="201"/>
      <c r="F678" s="201"/>
      <c r="G678" s="201"/>
      <c r="H678" s="201"/>
      <c r="I678" s="201"/>
      <c r="J678" s="201"/>
      <c r="K678" s="201"/>
      <c r="L678" s="201"/>
      <c r="M678" s="201"/>
      <c r="N678" s="201"/>
      <c r="O678" s="201"/>
      <c r="P678" s="201"/>
      <c r="Q678" s="201"/>
      <c r="R678" s="201"/>
      <c r="S678" s="201"/>
    </row>
    <row r="679" spans="2:19" s="187" customFormat="1" ht="18" customHeight="1">
      <c r="B679" s="201"/>
      <c r="C679" s="201"/>
      <c r="D679" s="201"/>
      <c r="E679" s="201"/>
      <c r="F679" s="201"/>
      <c r="G679" s="201"/>
      <c r="H679" s="201"/>
      <c r="I679" s="201"/>
      <c r="J679" s="201"/>
      <c r="K679" s="201"/>
      <c r="L679" s="201"/>
      <c r="M679" s="201"/>
      <c r="N679" s="201"/>
      <c r="O679" s="201"/>
      <c r="P679" s="201"/>
      <c r="Q679" s="201"/>
      <c r="R679" s="201"/>
      <c r="S679" s="201"/>
    </row>
    <row r="680" spans="2:19" s="187" customFormat="1" ht="18" customHeight="1">
      <c r="B680" s="201"/>
      <c r="C680" s="201"/>
      <c r="D680" s="201"/>
      <c r="E680" s="201"/>
      <c r="F680" s="201"/>
      <c r="G680" s="201"/>
      <c r="H680" s="201"/>
      <c r="I680" s="201"/>
      <c r="J680" s="201"/>
      <c r="K680" s="201"/>
      <c r="L680" s="201"/>
      <c r="M680" s="201"/>
      <c r="N680" s="201"/>
      <c r="O680" s="201"/>
      <c r="P680" s="201"/>
      <c r="Q680" s="201"/>
      <c r="R680" s="201"/>
      <c r="S680" s="201"/>
    </row>
    <row r="681" spans="2:19" s="187" customFormat="1" ht="18" customHeight="1">
      <c r="B681" s="201"/>
      <c r="C681" s="201"/>
      <c r="D681" s="201"/>
      <c r="E681" s="201"/>
      <c r="F681" s="201"/>
      <c r="G681" s="201"/>
      <c r="H681" s="201"/>
      <c r="I681" s="201"/>
      <c r="J681" s="201"/>
      <c r="K681" s="201"/>
      <c r="L681" s="201"/>
      <c r="M681" s="201"/>
      <c r="N681" s="201"/>
      <c r="O681" s="201"/>
      <c r="P681" s="201"/>
      <c r="Q681" s="201"/>
      <c r="R681" s="201"/>
      <c r="S681" s="201"/>
    </row>
    <row r="682" spans="2:19" s="187" customFormat="1" ht="18" customHeight="1">
      <c r="B682" s="201"/>
      <c r="C682" s="201"/>
      <c r="D682" s="201"/>
      <c r="E682" s="201"/>
      <c r="F682" s="201"/>
      <c r="G682" s="201"/>
      <c r="H682" s="201"/>
      <c r="I682" s="201"/>
      <c r="J682" s="201"/>
      <c r="K682" s="201"/>
      <c r="L682" s="201"/>
      <c r="M682" s="201"/>
      <c r="N682" s="201"/>
      <c r="O682" s="201"/>
      <c r="P682" s="201"/>
      <c r="Q682" s="201"/>
      <c r="R682" s="201"/>
      <c r="S682" s="201"/>
    </row>
    <row r="683" spans="2:19" s="187" customFormat="1" ht="18" customHeight="1">
      <c r="B683" s="201"/>
      <c r="C683" s="201"/>
      <c r="D683" s="201"/>
      <c r="E683" s="201"/>
      <c r="F683" s="201"/>
      <c r="G683" s="201"/>
      <c r="H683" s="201"/>
      <c r="I683" s="201"/>
      <c r="J683" s="201"/>
      <c r="K683" s="201"/>
      <c r="L683" s="201"/>
      <c r="M683" s="201"/>
      <c r="N683" s="201"/>
      <c r="O683" s="201"/>
      <c r="P683" s="201"/>
      <c r="Q683" s="201"/>
      <c r="R683" s="201"/>
      <c r="S683" s="201"/>
    </row>
    <row r="684" spans="2:19" s="187" customFormat="1" ht="18" customHeight="1">
      <c r="B684" s="201"/>
      <c r="C684" s="201"/>
      <c r="D684" s="201"/>
      <c r="E684" s="201"/>
      <c r="F684" s="201"/>
      <c r="G684" s="201"/>
      <c r="H684" s="201"/>
      <c r="I684" s="201"/>
      <c r="J684" s="201"/>
      <c r="K684" s="201"/>
      <c r="L684" s="201"/>
      <c r="M684" s="201"/>
      <c r="N684" s="201"/>
      <c r="O684" s="201"/>
      <c r="P684" s="201"/>
      <c r="Q684" s="201"/>
      <c r="R684" s="201"/>
      <c r="S684" s="201"/>
    </row>
    <row r="685" spans="2:19" s="187" customFormat="1" ht="18" customHeight="1">
      <c r="B685" s="201"/>
      <c r="C685" s="201"/>
      <c r="D685" s="201"/>
      <c r="E685" s="201"/>
      <c r="F685" s="201"/>
      <c r="G685" s="201"/>
      <c r="H685" s="201"/>
      <c r="I685" s="201"/>
      <c r="J685" s="201"/>
      <c r="K685" s="201"/>
      <c r="L685" s="201"/>
      <c r="M685" s="201"/>
      <c r="N685" s="201"/>
      <c r="O685" s="201"/>
      <c r="P685" s="201"/>
      <c r="Q685" s="201"/>
      <c r="R685" s="201"/>
      <c r="S685" s="201"/>
    </row>
    <row r="686" spans="2:19" s="187" customFormat="1" ht="18" customHeight="1">
      <c r="B686" s="201"/>
      <c r="C686" s="201"/>
      <c r="D686" s="201"/>
      <c r="E686" s="201"/>
      <c r="F686" s="201"/>
      <c r="G686" s="201"/>
      <c r="H686" s="201"/>
      <c r="I686" s="201"/>
      <c r="J686" s="201"/>
      <c r="K686" s="201"/>
      <c r="L686" s="201"/>
      <c r="M686" s="201"/>
      <c r="N686" s="201"/>
      <c r="O686" s="201"/>
      <c r="P686" s="201"/>
      <c r="Q686" s="201"/>
      <c r="R686" s="201"/>
      <c r="S686" s="201"/>
    </row>
    <row r="687" spans="2:19" s="187" customFormat="1" ht="18" customHeight="1">
      <c r="B687" s="201"/>
      <c r="C687" s="201"/>
      <c r="D687" s="201"/>
      <c r="E687" s="201"/>
      <c r="F687" s="201"/>
      <c r="G687" s="201"/>
      <c r="H687" s="201"/>
      <c r="I687" s="201"/>
      <c r="J687" s="201"/>
      <c r="K687" s="201"/>
      <c r="L687" s="201"/>
      <c r="M687" s="201"/>
      <c r="N687" s="201"/>
      <c r="O687" s="201"/>
      <c r="P687" s="201"/>
      <c r="Q687" s="201"/>
      <c r="R687" s="201"/>
      <c r="S687" s="201"/>
    </row>
    <row r="688" spans="2:19" s="187" customFormat="1" ht="18" customHeight="1">
      <c r="B688" s="201"/>
      <c r="C688" s="201"/>
      <c r="D688" s="201"/>
      <c r="E688" s="201"/>
      <c r="F688" s="201"/>
      <c r="G688" s="201"/>
      <c r="H688" s="201"/>
      <c r="I688" s="201"/>
      <c r="J688" s="201"/>
      <c r="K688" s="201"/>
      <c r="L688" s="201"/>
      <c r="M688" s="201"/>
      <c r="N688" s="201"/>
      <c r="O688" s="201"/>
      <c r="P688" s="201"/>
      <c r="Q688" s="201"/>
      <c r="R688" s="201"/>
      <c r="S688" s="201"/>
    </row>
    <row r="689" spans="2:19" s="187" customFormat="1" ht="18" customHeight="1">
      <c r="B689" s="201"/>
      <c r="C689" s="201"/>
      <c r="D689" s="201"/>
      <c r="E689" s="201"/>
      <c r="F689" s="201"/>
      <c r="G689" s="201"/>
      <c r="H689" s="201"/>
      <c r="I689" s="201"/>
      <c r="J689" s="201"/>
      <c r="K689" s="201"/>
      <c r="L689" s="201"/>
      <c r="M689" s="201"/>
      <c r="N689" s="201"/>
      <c r="O689" s="201"/>
      <c r="P689" s="201"/>
      <c r="Q689" s="201"/>
      <c r="R689" s="201"/>
      <c r="S689" s="201"/>
    </row>
    <row r="690" spans="2:19" s="187" customFormat="1" ht="18" customHeight="1">
      <c r="B690" s="201"/>
      <c r="C690" s="201"/>
      <c r="D690" s="201"/>
      <c r="E690" s="201"/>
      <c r="F690" s="201"/>
      <c r="G690" s="201"/>
      <c r="H690" s="201"/>
      <c r="I690" s="201"/>
      <c r="J690" s="201"/>
      <c r="K690" s="201"/>
      <c r="L690" s="201"/>
      <c r="M690" s="201"/>
      <c r="N690" s="201"/>
      <c r="O690" s="201"/>
      <c r="P690" s="201"/>
      <c r="Q690" s="201"/>
      <c r="R690" s="201"/>
      <c r="S690" s="201"/>
    </row>
    <row r="691" spans="2:19" s="187" customFormat="1" ht="18" customHeight="1">
      <c r="B691" s="201"/>
      <c r="C691" s="201"/>
      <c r="D691" s="201"/>
      <c r="E691" s="201"/>
      <c r="F691" s="201"/>
      <c r="G691" s="201"/>
      <c r="H691" s="201"/>
      <c r="I691" s="201"/>
      <c r="J691" s="201"/>
      <c r="K691" s="201"/>
      <c r="L691" s="201"/>
      <c r="M691" s="201"/>
      <c r="N691" s="201"/>
      <c r="O691" s="201"/>
      <c r="P691" s="201"/>
      <c r="Q691" s="201"/>
      <c r="R691" s="201"/>
      <c r="S691" s="201"/>
    </row>
    <row r="692" spans="2:19" s="187" customFormat="1" ht="18" customHeight="1">
      <c r="B692" s="201"/>
      <c r="C692" s="201"/>
      <c r="D692" s="201"/>
      <c r="E692" s="201"/>
      <c r="F692" s="201"/>
      <c r="G692" s="201"/>
      <c r="H692" s="201"/>
      <c r="I692" s="201"/>
      <c r="J692" s="201"/>
      <c r="K692" s="201"/>
      <c r="L692" s="201"/>
      <c r="M692" s="201"/>
      <c r="N692" s="201"/>
      <c r="O692" s="201"/>
      <c r="P692" s="201"/>
      <c r="Q692" s="201"/>
      <c r="R692" s="201"/>
      <c r="S692" s="201"/>
    </row>
    <row r="693" spans="2:19" s="187" customFormat="1" ht="18" customHeight="1">
      <c r="B693" s="201"/>
      <c r="C693" s="201"/>
      <c r="D693" s="201"/>
      <c r="E693" s="201"/>
      <c r="F693" s="201"/>
      <c r="G693" s="201"/>
      <c r="H693" s="201"/>
      <c r="I693" s="201"/>
      <c r="J693" s="201"/>
      <c r="K693" s="201"/>
      <c r="L693" s="201"/>
      <c r="M693" s="201"/>
      <c r="N693" s="201"/>
      <c r="O693" s="201"/>
      <c r="P693" s="201"/>
      <c r="Q693" s="201"/>
      <c r="R693" s="201"/>
      <c r="S693" s="201"/>
    </row>
    <row r="694" spans="2:19" s="187" customFormat="1" ht="18" customHeight="1">
      <c r="B694" s="201"/>
      <c r="C694" s="201"/>
      <c r="D694" s="201"/>
      <c r="E694" s="201"/>
      <c r="F694" s="201"/>
      <c r="G694" s="201"/>
      <c r="H694" s="201"/>
      <c r="I694" s="201"/>
      <c r="J694" s="201"/>
      <c r="K694" s="201"/>
      <c r="L694" s="201"/>
      <c r="M694" s="201"/>
      <c r="N694" s="201"/>
      <c r="O694" s="201"/>
      <c r="P694" s="201"/>
      <c r="Q694" s="201"/>
      <c r="R694" s="201"/>
      <c r="S694" s="201"/>
    </row>
    <row r="695" spans="2:19" s="187" customFormat="1" ht="18" customHeight="1">
      <c r="B695" s="201"/>
      <c r="C695" s="201"/>
      <c r="D695" s="201"/>
      <c r="E695" s="201"/>
      <c r="F695" s="201"/>
      <c r="G695" s="201"/>
      <c r="H695" s="201"/>
      <c r="I695" s="201"/>
      <c r="J695" s="201"/>
      <c r="K695" s="201"/>
      <c r="L695" s="201"/>
      <c r="M695" s="201"/>
      <c r="N695" s="201"/>
      <c r="O695" s="201"/>
      <c r="P695" s="201"/>
      <c r="Q695" s="201"/>
      <c r="R695" s="201"/>
      <c r="S695" s="201"/>
    </row>
    <row r="696" spans="2:19" s="187" customFormat="1" ht="18" customHeight="1">
      <c r="B696" s="201"/>
      <c r="C696" s="201"/>
      <c r="D696" s="201"/>
      <c r="E696" s="201"/>
      <c r="F696" s="201"/>
      <c r="G696" s="201"/>
      <c r="H696" s="201"/>
      <c r="I696" s="201"/>
      <c r="J696" s="201"/>
      <c r="K696" s="201"/>
      <c r="L696" s="201"/>
      <c r="M696" s="201"/>
      <c r="N696" s="201"/>
      <c r="O696" s="201"/>
      <c r="P696" s="201"/>
      <c r="Q696" s="201"/>
      <c r="R696" s="201"/>
      <c r="S696" s="201"/>
    </row>
    <row r="697" spans="2:19" s="187" customFormat="1" ht="18" customHeight="1">
      <c r="B697" s="201"/>
      <c r="C697" s="201"/>
      <c r="D697" s="201"/>
      <c r="E697" s="201"/>
      <c r="F697" s="201"/>
      <c r="G697" s="201"/>
      <c r="H697" s="201"/>
      <c r="I697" s="201"/>
      <c r="J697" s="201"/>
      <c r="K697" s="201"/>
      <c r="L697" s="201"/>
      <c r="M697" s="201"/>
      <c r="N697" s="201"/>
      <c r="O697" s="201"/>
      <c r="P697" s="201"/>
      <c r="Q697" s="201"/>
      <c r="R697" s="201"/>
      <c r="S697" s="201"/>
    </row>
    <row r="698" spans="2:19" s="187" customFormat="1" ht="18" customHeight="1">
      <c r="B698" s="201"/>
      <c r="C698" s="201"/>
      <c r="D698" s="201"/>
      <c r="E698" s="201"/>
      <c r="F698" s="201"/>
      <c r="G698" s="201"/>
      <c r="H698" s="201"/>
      <c r="I698" s="201"/>
      <c r="J698" s="201"/>
      <c r="K698" s="201"/>
      <c r="L698" s="201"/>
      <c r="M698" s="201"/>
      <c r="N698" s="201"/>
      <c r="O698" s="201"/>
      <c r="P698" s="201"/>
      <c r="Q698" s="201"/>
      <c r="R698" s="201"/>
      <c r="S698" s="201"/>
    </row>
    <row r="699" spans="2:19" s="187" customFormat="1" ht="18" customHeight="1">
      <c r="B699" s="201"/>
      <c r="C699" s="201"/>
      <c r="D699" s="201"/>
      <c r="E699" s="201"/>
      <c r="F699" s="201"/>
      <c r="G699" s="201"/>
      <c r="H699" s="201"/>
      <c r="I699" s="201"/>
      <c r="J699" s="201"/>
      <c r="K699" s="201"/>
      <c r="L699" s="201"/>
      <c r="M699" s="201"/>
      <c r="N699" s="201"/>
      <c r="O699" s="201"/>
      <c r="P699" s="201"/>
      <c r="Q699" s="201"/>
      <c r="R699" s="201"/>
      <c r="S699" s="201"/>
    </row>
    <row r="700" spans="2:19" s="187" customFormat="1" ht="18" customHeight="1">
      <c r="B700" s="201"/>
      <c r="C700" s="201"/>
      <c r="D700" s="201"/>
      <c r="E700" s="201"/>
      <c r="F700" s="201"/>
      <c r="G700" s="201"/>
      <c r="H700" s="201"/>
      <c r="I700" s="201"/>
      <c r="J700" s="201"/>
      <c r="K700" s="201"/>
      <c r="L700" s="201"/>
      <c r="M700" s="201"/>
      <c r="N700" s="201"/>
      <c r="O700" s="201"/>
      <c r="P700" s="201"/>
      <c r="Q700" s="201"/>
      <c r="R700" s="201"/>
      <c r="S700" s="201"/>
    </row>
    <row r="701" spans="2:19" s="187" customFormat="1" ht="18" customHeight="1">
      <c r="B701" s="201"/>
      <c r="C701" s="201"/>
      <c r="D701" s="201"/>
      <c r="E701" s="201"/>
      <c r="F701" s="201"/>
      <c r="G701" s="201"/>
      <c r="H701" s="201"/>
      <c r="I701" s="201"/>
      <c r="J701" s="201"/>
      <c r="K701" s="201"/>
      <c r="L701" s="201"/>
      <c r="M701" s="201"/>
      <c r="N701" s="201"/>
      <c r="O701" s="201"/>
      <c r="P701" s="201"/>
      <c r="Q701" s="201"/>
      <c r="R701" s="201"/>
      <c r="S701" s="201"/>
    </row>
    <row r="702" spans="2:19" s="187" customFormat="1" ht="18" customHeight="1">
      <c r="B702" s="201"/>
      <c r="C702" s="201"/>
      <c r="D702" s="201"/>
      <c r="E702" s="201"/>
      <c r="F702" s="201"/>
      <c r="G702" s="201"/>
      <c r="H702" s="201"/>
      <c r="I702" s="201"/>
      <c r="J702" s="201"/>
      <c r="K702" s="201"/>
      <c r="L702" s="201"/>
      <c r="M702" s="201"/>
      <c r="N702" s="201"/>
      <c r="O702" s="201"/>
      <c r="P702" s="201"/>
      <c r="Q702" s="201"/>
      <c r="R702" s="201"/>
      <c r="S702" s="201"/>
    </row>
    <row r="703" spans="2:19" s="187" customFormat="1" ht="18" customHeight="1">
      <c r="B703" s="201"/>
      <c r="C703" s="201"/>
      <c r="D703" s="201"/>
      <c r="E703" s="201"/>
      <c r="F703" s="201"/>
      <c r="G703" s="201"/>
      <c r="H703" s="201"/>
      <c r="I703" s="201"/>
      <c r="J703" s="201"/>
      <c r="K703" s="201"/>
      <c r="L703" s="201"/>
      <c r="M703" s="201"/>
      <c r="N703" s="201"/>
      <c r="O703" s="201"/>
      <c r="P703" s="201"/>
      <c r="Q703" s="201"/>
      <c r="R703" s="201"/>
      <c r="S703" s="201"/>
    </row>
    <row r="704" spans="2:19" s="187" customFormat="1" ht="18" customHeight="1">
      <c r="B704" s="201"/>
      <c r="C704" s="201"/>
      <c r="D704" s="201"/>
      <c r="E704" s="201"/>
      <c r="F704" s="201"/>
      <c r="G704" s="201"/>
      <c r="H704" s="201"/>
      <c r="I704" s="201"/>
      <c r="J704" s="201"/>
      <c r="K704" s="201"/>
      <c r="L704" s="201"/>
      <c r="M704" s="201"/>
      <c r="N704" s="201"/>
      <c r="O704" s="201"/>
      <c r="P704" s="201"/>
      <c r="Q704" s="201"/>
      <c r="R704" s="201"/>
      <c r="S704" s="201"/>
    </row>
    <row r="705" spans="2:19" s="187" customFormat="1" ht="18" customHeight="1">
      <c r="B705" s="201"/>
      <c r="C705" s="201"/>
      <c r="D705" s="201"/>
      <c r="E705" s="201"/>
      <c r="F705" s="201"/>
      <c r="G705" s="201"/>
      <c r="H705" s="201"/>
      <c r="I705" s="201"/>
      <c r="J705" s="201"/>
      <c r="K705" s="201"/>
      <c r="L705" s="201"/>
      <c r="M705" s="201"/>
      <c r="N705" s="201"/>
      <c r="O705" s="201"/>
      <c r="P705" s="201"/>
      <c r="Q705" s="201"/>
      <c r="R705" s="201"/>
      <c r="S705" s="201"/>
    </row>
    <row r="706" spans="2:19" s="187" customFormat="1" ht="18" customHeight="1">
      <c r="B706" s="201"/>
      <c r="C706" s="201"/>
      <c r="D706" s="201"/>
      <c r="E706" s="201"/>
      <c r="F706" s="201"/>
      <c r="G706" s="201"/>
      <c r="H706" s="201"/>
      <c r="I706" s="201"/>
      <c r="J706" s="201"/>
      <c r="K706" s="201"/>
      <c r="L706" s="201"/>
      <c r="M706" s="201"/>
      <c r="N706" s="201"/>
      <c r="O706" s="201"/>
      <c r="P706" s="201"/>
      <c r="Q706" s="201"/>
      <c r="R706" s="201"/>
      <c r="S706" s="201"/>
    </row>
    <row r="707" spans="2:19" s="187" customFormat="1" ht="18" customHeight="1">
      <c r="B707" s="201"/>
      <c r="C707" s="201"/>
      <c r="D707" s="201"/>
      <c r="E707" s="201"/>
      <c r="F707" s="201"/>
      <c r="G707" s="201"/>
      <c r="H707" s="201"/>
      <c r="I707" s="201"/>
      <c r="J707" s="201"/>
      <c r="K707" s="201"/>
      <c r="L707" s="201"/>
      <c r="M707" s="201"/>
      <c r="N707" s="201"/>
      <c r="O707" s="201"/>
      <c r="P707" s="201"/>
      <c r="Q707" s="201"/>
      <c r="R707" s="201"/>
      <c r="S707" s="201"/>
    </row>
    <row r="708" spans="2:19" s="187" customFormat="1" ht="18" customHeight="1">
      <c r="B708" s="201"/>
      <c r="C708" s="201"/>
      <c r="D708" s="201"/>
      <c r="E708" s="201"/>
      <c r="F708" s="201"/>
      <c r="G708" s="201"/>
      <c r="H708" s="201"/>
      <c r="I708" s="201"/>
      <c r="J708" s="201"/>
      <c r="K708" s="201"/>
      <c r="L708" s="201"/>
      <c r="M708" s="201"/>
      <c r="N708" s="201"/>
      <c r="O708" s="201"/>
      <c r="P708" s="201"/>
      <c r="Q708" s="201"/>
      <c r="R708" s="201"/>
      <c r="S708" s="201"/>
    </row>
    <row r="709" spans="2:19" s="187" customFormat="1" ht="18" customHeight="1">
      <c r="B709" s="201"/>
      <c r="C709" s="201"/>
      <c r="D709" s="201"/>
      <c r="E709" s="201"/>
      <c r="F709" s="201"/>
      <c r="G709" s="201"/>
      <c r="H709" s="201"/>
      <c r="I709" s="201"/>
      <c r="J709" s="201"/>
      <c r="K709" s="201"/>
      <c r="L709" s="201"/>
      <c r="M709" s="201"/>
      <c r="N709" s="201"/>
      <c r="O709" s="201"/>
      <c r="P709" s="201"/>
      <c r="Q709" s="201"/>
      <c r="R709" s="201"/>
      <c r="S709" s="201"/>
    </row>
    <row r="710" spans="2:19" s="187" customFormat="1" ht="18" customHeight="1">
      <c r="B710" s="201"/>
      <c r="C710" s="201"/>
      <c r="D710" s="201"/>
      <c r="E710" s="201"/>
      <c r="F710" s="201"/>
      <c r="G710" s="201"/>
      <c r="H710" s="201"/>
      <c r="I710" s="201"/>
      <c r="J710" s="201"/>
      <c r="K710" s="201"/>
      <c r="L710" s="201"/>
      <c r="M710" s="201"/>
      <c r="N710" s="201"/>
      <c r="O710" s="201"/>
      <c r="P710" s="201"/>
      <c r="Q710" s="201"/>
      <c r="R710" s="201"/>
      <c r="S710" s="201"/>
    </row>
    <row r="711" spans="2:19" s="187" customFormat="1" ht="18" customHeight="1">
      <c r="B711" s="201"/>
      <c r="C711" s="201"/>
      <c r="D711" s="201"/>
      <c r="E711" s="201"/>
      <c r="F711" s="201"/>
      <c r="G711" s="201"/>
      <c r="H711" s="201"/>
      <c r="I711" s="201"/>
      <c r="J711" s="201"/>
      <c r="K711" s="201"/>
      <c r="L711" s="201"/>
      <c r="M711" s="201"/>
      <c r="N711" s="201"/>
      <c r="O711" s="201"/>
      <c r="P711" s="201"/>
      <c r="Q711" s="201"/>
      <c r="R711" s="201"/>
      <c r="S711" s="201"/>
    </row>
    <row r="712" spans="2:19" s="187" customFormat="1" ht="18" customHeight="1">
      <c r="B712" s="201"/>
      <c r="C712" s="201"/>
      <c r="D712" s="201"/>
      <c r="E712" s="201"/>
      <c r="F712" s="201"/>
      <c r="G712" s="201"/>
      <c r="H712" s="201"/>
      <c r="I712" s="201"/>
      <c r="J712" s="201"/>
      <c r="K712" s="201"/>
      <c r="L712" s="201"/>
      <c r="M712" s="201"/>
      <c r="N712" s="201"/>
      <c r="O712" s="201"/>
      <c r="P712" s="201"/>
      <c r="Q712" s="201"/>
      <c r="R712" s="201"/>
      <c r="S712" s="201"/>
    </row>
    <row r="713" spans="2:19" s="187" customFormat="1" ht="18" customHeight="1">
      <c r="B713" s="201"/>
      <c r="C713" s="201"/>
      <c r="D713" s="201"/>
      <c r="E713" s="201"/>
      <c r="F713" s="201"/>
      <c r="G713" s="201"/>
      <c r="H713" s="201"/>
      <c r="I713" s="201"/>
      <c r="J713" s="201"/>
      <c r="K713" s="201"/>
      <c r="L713" s="201"/>
      <c r="M713" s="201"/>
      <c r="N713" s="201"/>
      <c r="O713" s="201"/>
      <c r="P713" s="201"/>
      <c r="Q713" s="201"/>
      <c r="R713" s="201"/>
      <c r="S713" s="201"/>
    </row>
    <row r="714" spans="2:19" s="187" customFormat="1" ht="18" customHeight="1">
      <c r="B714" s="201"/>
      <c r="C714" s="201"/>
      <c r="D714" s="201"/>
      <c r="E714" s="201"/>
      <c r="F714" s="201"/>
      <c r="G714" s="201"/>
      <c r="H714" s="201"/>
      <c r="I714" s="201"/>
      <c r="J714" s="201"/>
      <c r="K714" s="201"/>
      <c r="L714" s="201"/>
      <c r="M714" s="201"/>
      <c r="N714" s="201"/>
      <c r="O714" s="201"/>
      <c r="P714" s="201"/>
      <c r="Q714" s="201"/>
      <c r="R714" s="201"/>
      <c r="S714" s="201"/>
    </row>
    <row r="715" spans="2:19" s="187" customFormat="1" ht="18" customHeight="1">
      <c r="B715" s="201"/>
      <c r="C715" s="201"/>
      <c r="D715" s="201"/>
      <c r="E715" s="201"/>
      <c r="F715" s="201"/>
      <c r="G715" s="201"/>
      <c r="H715" s="201"/>
      <c r="I715" s="201"/>
      <c r="J715" s="201"/>
      <c r="K715" s="201"/>
      <c r="L715" s="201"/>
      <c r="M715" s="201"/>
      <c r="N715" s="201"/>
      <c r="O715" s="201"/>
      <c r="P715" s="201"/>
      <c r="Q715" s="201"/>
      <c r="R715" s="201"/>
      <c r="S715" s="201"/>
    </row>
    <row r="716" spans="2:19" s="187" customFormat="1" ht="18" customHeight="1">
      <c r="B716" s="201"/>
      <c r="C716" s="201"/>
      <c r="D716" s="201"/>
      <c r="E716" s="201"/>
      <c r="F716" s="201"/>
      <c r="G716" s="201"/>
      <c r="H716" s="201"/>
      <c r="I716" s="201"/>
      <c r="J716" s="201"/>
      <c r="K716" s="201"/>
      <c r="L716" s="201"/>
      <c r="M716" s="201"/>
      <c r="N716" s="201"/>
      <c r="O716" s="201"/>
      <c r="P716" s="201"/>
      <c r="Q716" s="201"/>
      <c r="R716" s="201"/>
      <c r="S716" s="201"/>
    </row>
    <row r="717" spans="2:19" s="187" customFormat="1" ht="18" customHeight="1">
      <c r="B717" s="201"/>
      <c r="C717" s="201"/>
      <c r="D717" s="201"/>
      <c r="E717" s="201"/>
      <c r="F717" s="201"/>
      <c r="G717" s="201"/>
      <c r="H717" s="201"/>
      <c r="I717" s="201"/>
      <c r="J717" s="201"/>
      <c r="K717" s="201"/>
      <c r="L717" s="201"/>
      <c r="M717" s="201"/>
      <c r="N717" s="201"/>
      <c r="O717" s="201"/>
      <c r="P717" s="201"/>
      <c r="Q717" s="201"/>
      <c r="R717" s="201"/>
      <c r="S717" s="201"/>
    </row>
    <row r="718" spans="2:19" s="187" customFormat="1" ht="18" customHeight="1">
      <c r="B718" s="201"/>
      <c r="C718" s="201"/>
      <c r="D718" s="201"/>
      <c r="E718" s="201"/>
      <c r="F718" s="201"/>
      <c r="G718" s="201"/>
      <c r="H718" s="201"/>
      <c r="I718" s="201"/>
      <c r="J718" s="201"/>
      <c r="K718" s="201"/>
      <c r="L718" s="201"/>
      <c r="M718" s="201"/>
      <c r="N718" s="201"/>
      <c r="O718" s="201"/>
      <c r="P718" s="201"/>
      <c r="Q718" s="201"/>
      <c r="R718" s="201"/>
      <c r="S718" s="201"/>
    </row>
    <row r="719" spans="2:19" s="187" customFormat="1" ht="18" customHeight="1">
      <c r="B719" s="201"/>
      <c r="C719" s="201"/>
      <c r="D719" s="201"/>
      <c r="E719" s="201"/>
      <c r="F719" s="201"/>
      <c r="G719" s="201"/>
      <c r="H719" s="201"/>
      <c r="I719" s="201"/>
      <c r="J719" s="201"/>
      <c r="K719" s="201"/>
      <c r="L719" s="201"/>
      <c r="M719" s="201"/>
      <c r="N719" s="201"/>
      <c r="O719" s="201"/>
      <c r="P719" s="201"/>
      <c r="Q719" s="201"/>
      <c r="R719" s="201"/>
      <c r="S719" s="201"/>
    </row>
    <row r="720" spans="2:19" s="187" customFormat="1" ht="18" customHeight="1">
      <c r="B720" s="201"/>
      <c r="C720" s="201"/>
      <c r="D720" s="201"/>
      <c r="E720" s="201"/>
      <c r="F720" s="201"/>
      <c r="G720" s="201"/>
      <c r="H720" s="201"/>
      <c r="I720" s="201"/>
      <c r="J720" s="201"/>
      <c r="K720" s="201"/>
      <c r="L720" s="201"/>
      <c r="M720" s="201"/>
      <c r="N720" s="201"/>
      <c r="O720" s="201"/>
      <c r="P720" s="201"/>
      <c r="Q720" s="201"/>
      <c r="R720" s="201"/>
      <c r="S720" s="201"/>
    </row>
    <row r="721" spans="2:19" s="187" customFormat="1" ht="18" customHeight="1">
      <c r="B721" s="201"/>
      <c r="C721" s="201"/>
      <c r="D721" s="201"/>
      <c r="E721" s="201"/>
      <c r="F721" s="201"/>
      <c r="G721" s="201"/>
      <c r="H721" s="201"/>
      <c r="I721" s="201"/>
      <c r="J721" s="201"/>
      <c r="K721" s="201"/>
      <c r="L721" s="201"/>
      <c r="M721" s="201"/>
      <c r="N721" s="201"/>
      <c r="O721" s="201"/>
      <c r="P721" s="201"/>
      <c r="Q721" s="201"/>
      <c r="R721" s="201"/>
      <c r="S721" s="201"/>
    </row>
    <row r="722" spans="2:19" s="187" customFormat="1" ht="18" customHeight="1">
      <c r="B722" s="201"/>
      <c r="C722" s="201"/>
      <c r="D722" s="201"/>
      <c r="E722" s="201"/>
      <c r="F722" s="201"/>
      <c r="G722" s="201"/>
      <c r="H722" s="201"/>
      <c r="I722" s="201"/>
      <c r="J722" s="201"/>
      <c r="K722" s="201"/>
      <c r="L722" s="201"/>
      <c r="M722" s="201"/>
      <c r="N722" s="201"/>
      <c r="O722" s="201"/>
      <c r="P722" s="201"/>
      <c r="Q722" s="201"/>
      <c r="R722" s="201"/>
      <c r="S722" s="201"/>
    </row>
    <row r="723" spans="2:19" s="187" customFormat="1" ht="18" customHeight="1">
      <c r="B723" s="201"/>
      <c r="C723" s="201"/>
      <c r="D723" s="201"/>
      <c r="E723" s="201"/>
      <c r="F723" s="201"/>
      <c r="G723" s="201"/>
      <c r="H723" s="201"/>
      <c r="I723" s="201"/>
      <c r="J723" s="201"/>
      <c r="K723" s="201"/>
      <c r="L723" s="201"/>
      <c r="M723" s="201"/>
      <c r="N723" s="201"/>
      <c r="O723" s="201"/>
      <c r="P723" s="201"/>
      <c r="Q723" s="201"/>
      <c r="R723" s="201"/>
      <c r="S723" s="201"/>
    </row>
    <row r="724" spans="2:19" s="187" customFormat="1" ht="18" customHeight="1">
      <c r="B724" s="201"/>
      <c r="C724" s="201"/>
      <c r="D724" s="201"/>
      <c r="E724" s="201"/>
      <c r="F724" s="201"/>
      <c r="G724" s="201"/>
      <c r="H724" s="201"/>
      <c r="I724" s="201"/>
      <c r="J724" s="201"/>
      <c r="K724" s="201"/>
      <c r="L724" s="201"/>
      <c r="M724" s="201"/>
      <c r="N724" s="201"/>
      <c r="O724" s="201"/>
      <c r="P724" s="201"/>
      <c r="Q724" s="201"/>
      <c r="R724" s="201"/>
      <c r="S724" s="201"/>
    </row>
    <row r="725" spans="2:19" s="187" customFormat="1" ht="18" customHeight="1">
      <c r="B725" s="201"/>
      <c r="C725" s="201"/>
      <c r="D725" s="201"/>
      <c r="E725" s="201"/>
      <c r="F725" s="201"/>
      <c r="G725" s="201"/>
      <c r="H725" s="201"/>
      <c r="I725" s="201"/>
      <c r="J725" s="201"/>
      <c r="K725" s="201"/>
      <c r="L725" s="201"/>
      <c r="M725" s="201"/>
      <c r="N725" s="201"/>
      <c r="O725" s="201"/>
      <c r="P725" s="201"/>
      <c r="Q725" s="201"/>
      <c r="R725" s="201"/>
      <c r="S725" s="201"/>
    </row>
    <row r="726" spans="2:19" s="187" customFormat="1" ht="18" customHeight="1">
      <c r="B726" s="201"/>
      <c r="C726" s="201"/>
      <c r="D726" s="201"/>
      <c r="E726" s="201"/>
      <c r="F726" s="201"/>
      <c r="G726" s="201"/>
      <c r="H726" s="201"/>
      <c r="I726" s="201"/>
      <c r="J726" s="201"/>
      <c r="K726" s="201"/>
      <c r="L726" s="201"/>
      <c r="M726" s="201"/>
      <c r="N726" s="201"/>
      <c r="O726" s="201"/>
      <c r="P726" s="201"/>
      <c r="Q726" s="201"/>
      <c r="R726" s="201"/>
      <c r="S726" s="201"/>
    </row>
    <row r="727" spans="2:19" s="187" customFormat="1" ht="18" customHeight="1">
      <c r="B727" s="201"/>
      <c r="C727" s="201"/>
      <c r="D727" s="201"/>
      <c r="E727" s="201"/>
      <c r="F727" s="201"/>
      <c r="G727" s="201"/>
      <c r="H727" s="201"/>
      <c r="I727" s="201"/>
      <c r="J727" s="201"/>
      <c r="K727" s="201"/>
      <c r="L727" s="201"/>
      <c r="M727" s="201"/>
      <c r="N727" s="201"/>
      <c r="O727" s="201"/>
      <c r="P727" s="201"/>
      <c r="Q727" s="201"/>
      <c r="R727" s="201"/>
      <c r="S727" s="201"/>
    </row>
    <row r="728" spans="2:19" s="187" customFormat="1" ht="18" customHeight="1">
      <c r="B728" s="201"/>
      <c r="C728" s="201"/>
      <c r="D728" s="201"/>
      <c r="E728" s="201"/>
      <c r="F728" s="201"/>
      <c r="G728" s="201"/>
      <c r="H728" s="201"/>
      <c r="I728" s="201"/>
      <c r="J728" s="201"/>
      <c r="K728" s="201"/>
      <c r="L728" s="201"/>
      <c r="M728" s="201"/>
      <c r="N728" s="201"/>
      <c r="O728" s="201"/>
      <c r="P728" s="201"/>
      <c r="Q728" s="201"/>
      <c r="R728" s="201"/>
      <c r="S728" s="201"/>
    </row>
    <row r="729" spans="2:19" s="187" customFormat="1" ht="18" customHeight="1">
      <c r="B729" s="201"/>
      <c r="C729" s="201"/>
      <c r="D729" s="201"/>
      <c r="E729" s="201"/>
      <c r="F729" s="201"/>
      <c r="G729" s="201"/>
      <c r="H729" s="201"/>
      <c r="I729" s="201"/>
      <c r="J729" s="201"/>
      <c r="K729" s="201"/>
      <c r="L729" s="201"/>
      <c r="M729" s="201"/>
      <c r="N729" s="201"/>
      <c r="O729" s="201"/>
      <c r="P729" s="201"/>
      <c r="Q729" s="201"/>
      <c r="R729" s="201"/>
      <c r="S729" s="201"/>
    </row>
    <row r="730" spans="2:19" s="187" customFormat="1" ht="18" customHeight="1">
      <c r="B730" s="201"/>
      <c r="C730" s="201"/>
      <c r="D730" s="201"/>
      <c r="E730" s="201"/>
      <c r="F730" s="201"/>
      <c r="G730" s="201"/>
      <c r="H730" s="201"/>
      <c r="I730" s="201"/>
      <c r="J730" s="201"/>
      <c r="K730" s="201"/>
      <c r="L730" s="201"/>
      <c r="M730" s="201"/>
      <c r="N730" s="201"/>
      <c r="O730" s="201"/>
      <c r="P730" s="201"/>
      <c r="Q730" s="201"/>
      <c r="R730" s="201"/>
      <c r="S730" s="201"/>
    </row>
    <row r="731" spans="2:19" s="187" customFormat="1" ht="18" customHeight="1">
      <c r="B731" s="201"/>
      <c r="C731" s="201"/>
      <c r="D731" s="201"/>
      <c r="E731" s="201"/>
      <c r="F731" s="201"/>
      <c r="G731" s="201"/>
      <c r="H731" s="201"/>
      <c r="I731" s="201"/>
      <c r="J731" s="201"/>
      <c r="K731" s="201"/>
      <c r="L731" s="201"/>
      <c r="M731" s="201"/>
      <c r="N731" s="201"/>
      <c r="O731" s="201"/>
      <c r="P731" s="201"/>
      <c r="Q731" s="201"/>
      <c r="R731" s="201"/>
      <c r="S731" s="201"/>
    </row>
    <row r="732" spans="2:19" s="187" customFormat="1" ht="18" customHeight="1">
      <c r="B732" s="201"/>
      <c r="C732" s="201"/>
      <c r="D732" s="201"/>
      <c r="E732" s="201"/>
      <c r="F732" s="201"/>
      <c r="G732" s="201"/>
      <c r="H732" s="201"/>
      <c r="I732" s="201"/>
      <c r="J732" s="201"/>
      <c r="K732" s="201"/>
      <c r="L732" s="201"/>
      <c r="M732" s="201"/>
      <c r="N732" s="201"/>
      <c r="O732" s="201"/>
      <c r="P732" s="201"/>
      <c r="Q732" s="201"/>
      <c r="R732" s="201"/>
      <c r="S732" s="201"/>
    </row>
    <row r="733" spans="2:19" s="187" customFormat="1" ht="18" customHeight="1">
      <c r="B733" s="201"/>
      <c r="C733" s="201"/>
      <c r="D733" s="201"/>
      <c r="E733" s="201"/>
      <c r="F733" s="201"/>
      <c r="G733" s="201"/>
      <c r="H733" s="201"/>
      <c r="I733" s="201"/>
      <c r="J733" s="201"/>
      <c r="K733" s="201"/>
      <c r="L733" s="201"/>
      <c r="M733" s="201"/>
      <c r="N733" s="201"/>
      <c r="O733" s="201"/>
      <c r="P733" s="201"/>
      <c r="Q733" s="201"/>
      <c r="R733" s="201"/>
      <c r="S733" s="201"/>
    </row>
    <row r="734" spans="2:19" s="187" customFormat="1" ht="18" customHeight="1">
      <c r="B734" s="201"/>
      <c r="C734" s="201"/>
      <c r="D734" s="201"/>
      <c r="E734" s="201"/>
      <c r="F734" s="201"/>
      <c r="G734" s="201"/>
      <c r="H734" s="201"/>
      <c r="I734" s="201"/>
      <c r="J734" s="201"/>
      <c r="K734" s="201"/>
      <c r="L734" s="201"/>
      <c r="M734" s="201"/>
      <c r="N734" s="201"/>
      <c r="O734" s="201"/>
      <c r="P734" s="201"/>
      <c r="Q734" s="201"/>
      <c r="R734" s="201"/>
      <c r="S734" s="201"/>
    </row>
    <row r="735" spans="2:19" s="187" customFormat="1" ht="18" customHeight="1">
      <c r="B735" s="201"/>
      <c r="C735" s="201"/>
      <c r="D735" s="201"/>
      <c r="E735" s="201"/>
      <c r="F735" s="201"/>
      <c r="G735" s="201"/>
      <c r="H735" s="201"/>
      <c r="I735" s="201"/>
      <c r="J735" s="201"/>
      <c r="K735" s="201"/>
      <c r="L735" s="201"/>
      <c r="M735" s="201"/>
      <c r="N735" s="201"/>
      <c r="O735" s="201"/>
      <c r="P735" s="201"/>
      <c r="Q735" s="201"/>
      <c r="R735" s="201"/>
      <c r="S735" s="201"/>
    </row>
    <row r="736" spans="2:19" s="187" customFormat="1" ht="18" customHeight="1">
      <c r="B736" s="201"/>
      <c r="C736" s="201"/>
      <c r="D736" s="201"/>
      <c r="E736" s="201"/>
      <c r="F736" s="201"/>
      <c r="G736" s="201"/>
      <c r="H736" s="201"/>
      <c r="I736" s="201"/>
      <c r="J736" s="201"/>
      <c r="K736" s="201"/>
      <c r="L736" s="201"/>
      <c r="M736" s="201"/>
      <c r="N736" s="201"/>
      <c r="O736" s="201"/>
      <c r="P736" s="201"/>
      <c r="Q736" s="201"/>
      <c r="R736" s="201"/>
      <c r="S736" s="201"/>
    </row>
    <row r="737" spans="2:19" s="187" customFormat="1" ht="18" customHeight="1">
      <c r="B737" s="201"/>
      <c r="C737" s="201"/>
      <c r="D737" s="201"/>
      <c r="E737" s="201"/>
      <c r="F737" s="201"/>
      <c r="G737" s="201"/>
      <c r="H737" s="201"/>
      <c r="I737" s="201"/>
      <c r="J737" s="201"/>
      <c r="K737" s="201"/>
      <c r="L737" s="201"/>
      <c r="M737" s="201"/>
      <c r="N737" s="201"/>
      <c r="O737" s="201"/>
      <c r="P737" s="201"/>
      <c r="Q737" s="201"/>
      <c r="R737" s="201"/>
      <c r="S737" s="201"/>
    </row>
    <row r="738" spans="2:19" s="187" customFormat="1" ht="18" customHeight="1">
      <c r="B738" s="201"/>
      <c r="C738" s="201"/>
      <c r="D738" s="201"/>
      <c r="E738" s="201"/>
      <c r="F738" s="201"/>
      <c r="G738" s="201"/>
      <c r="H738" s="201"/>
      <c r="I738" s="201"/>
      <c r="J738" s="201"/>
      <c r="K738" s="201"/>
      <c r="L738" s="201"/>
      <c r="M738" s="201"/>
      <c r="N738" s="201"/>
      <c r="O738" s="201"/>
      <c r="P738" s="201"/>
      <c r="Q738" s="201"/>
      <c r="R738" s="201"/>
      <c r="S738" s="201"/>
    </row>
    <row r="739" spans="2:19" s="187" customFormat="1" ht="18" customHeight="1">
      <c r="B739" s="201"/>
      <c r="C739" s="201"/>
      <c r="D739" s="201"/>
      <c r="E739" s="201"/>
      <c r="F739" s="201"/>
      <c r="G739" s="201"/>
      <c r="H739" s="201"/>
      <c r="I739" s="201"/>
      <c r="J739" s="201"/>
      <c r="K739" s="201"/>
      <c r="L739" s="201"/>
      <c r="M739" s="201"/>
      <c r="N739" s="201"/>
      <c r="O739" s="201"/>
      <c r="P739" s="201"/>
      <c r="Q739" s="201"/>
      <c r="R739" s="201"/>
      <c r="S739" s="201"/>
    </row>
    <row r="740" spans="2:19" s="187" customFormat="1" ht="18" customHeight="1">
      <c r="B740" s="201"/>
      <c r="C740" s="201"/>
      <c r="D740" s="201"/>
      <c r="E740" s="201"/>
      <c r="F740" s="201"/>
      <c r="G740" s="201"/>
      <c r="H740" s="201"/>
      <c r="I740" s="201"/>
      <c r="J740" s="201"/>
      <c r="K740" s="201"/>
      <c r="L740" s="201"/>
      <c r="M740" s="201"/>
      <c r="N740" s="201"/>
      <c r="O740" s="201"/>
      <c r="P740" s="201"/>
      <c r="Q740" s="201"/>
      <c r="R740" s="201"/>
      <c r="S740" s="201"/>
    </row>
    <row r="741" spans="2:19" s="187" customFormat="1" ht="18" customHeight="1">
      <c r="B741" s="201"/>
      <c r="C741" s="201"/>
      <c r="D741" s="201"/>
      <c r="E741" s="201"/>
      <c r="F741" s="201"/>
      <c r="G741" s="201"/>
      <c r="H741" s="201"/>
      <c r="I741" s="201"/>
      <c r="J741" s="201"/>
      <c r="K741" s="201"/>
      <c r="L741" s="201"/>
      <c r="M741" s="201"/>
      <c r="N741" s="201"/>
      <c r="O741" s="201"/>
      <c r="P741" s="201"/>
      <c r="Q741" s="201"/>
      <c r="R741" s="201"/>
      <c r="S741" s="201"/>
    </row>
    <row r="742" spans="2:19" s="187" customFormat="1" ht="18" customHeight="1">
      <c r="B742" s="201"/>
      <c r="C742" s="201"/>
      <c r="D742" s="201"/>
      <c r="E742" s="201"/>
      <c r="F742" s="201"/>
      <c r="G742" s="201"/>
      <c r="H742" s="201"/>
      <c r="I742" s="201"/>
      <c r="J742" s="201"/>
      <c r="K742" s="201"/>
      <c r="L742" s="201"/>
      <c r="M742" s="201"/>
      <c r="N742" s="201"/>
      <c r="O742" s="201"/>
      <c r="P742" s="201"/>
      <c r="Q742" s="201"/>
      <c r="R742" s="201"/>
      <c r="S742" s="201"/>
    </row>
    <row r="743" spans="2:19" s="187" customFormat="1" ht="18" customHeight="1">
      <c r="B743" s="201"/>
      <c r="C743" s="201"/>
      <c r="D743" s="201"/>
      <c r="E743" s="201"/>
      <c r="F743" s="201"/>
      <c r="G743" s="201"/>
      <c r="H743" s="201"/>
      <c r="I743" s="201"/>
      <c r="J743" s="201"/>
      <c r="K743" s="201"/>
      <c r="L743" s="201"/>
      <c r="M743" s="201"/>
      <c r="N743" s="201"/>
      <c r="O743" s="201"/>
      <c r="P743" s="201"/>
      <c r="Q743" s="201"/>
      <c r="R743" s="201"/>
      <c r="S743" s="201"/>
    </row>
    <row r="744" spans="2:19" s="187" customFormat="1" ht="18" customHeight="1">
      <c r="B744" s="201"/>
      <c r="C744" s="201"/>
      <c r="D744" s="201"/>
      <c r="E744" s="201"/>
      <c r="F744" s="201"/>
      <c r="G744" s="201"/>
      <c r="H744" s="201"/>
      <c r="I744" s="201"/>
      <c r="J744" s="201"/>
      <c r="K744" s="201"/>
      <c r="L744" s="201"/>
      <c r="M744" s="201"/>
      <c r="N744" s="201"/>
      <c r="O744" s="201"/>
      <c r="P744" s="201"/>
      <c r="Q744" s="201"/>
      <c r="R744" s="201"/>
      <c r="S744" s="201"/>
    </row>
    <row r="745" spans="2:19" s="187" customFormat="1" ht="18" customHeight="1">
      <c r="B745" s="201"/>
      <c r="C745" s="201"/>
      <c r="D745" s="201"/>
      <c r="E745" s="201"/>
      <c r="F745" s="201"/>
      <c r="G745" s="201"/>
      <c r="H745" s="201"/>
      <c r="I745" s="201"/>
      <c r="J745" s="201"/>
      <c r="K745" s="201"/>
      <c r="L745" s="201"/>
      <c r="M745" s="201"/>
      <c r="N745" s="201"/>
      <c r="O745" s="201"/>
      <c r="P745" s="201"/>
      <c r="Q745" s="201"/>
      <c r="R745" s="201"/>
      <c r="S745" s="201"/>
    </row>
    <row r="746" spans="2:19" s="187" customFormat="1" ht="18" customHeight="1">
      <c r="B746" s="201"/>
      <c r="C746" s="201"/>
      <c r="D746" s="201"/>
      <c r="E746" s="201"/>
      <c r="F746" s="201"/>
      <c r="G746" s="201"/>
      <c r="H746" s="201"/>
      <c r="I746" s="201"/>
      <c r="J746" s="201"/>
      <c r="K746" s="201"/>
      <c r="L746" s="201"/>
      <c r="M746" s="201"/>
      <c r="N746" s="201"/>
      <c r="O746" s="201"/>
      <c r="P746" s="201"/>
      <c r="Q746" s="201"/>
      <c r="R746" s="201"/>
      <c r="S746" s="201"/>
    </row>
    <row r="747" spans="2:19" s="187" customFormat="1" ht="18" customHeight="1">
      <c r="B747" s="201"/>
      <c r="C747" s="201"/>
      <c r="D747" s="201"/>
      <c r="E747" s="201"/>
      <c r="F747" s="201"/>
      <c r="G747" s="201"/>
      <c r="H747" s="201"/>
      <c r="I747" s="201"/>
      <c r="J747" s="201"/>
      <c r="K747" s="201"/>
      <c r="L747" s="201"/>
      <c r="M747" s="201"/>
      <c r="N747" s="201"/>
      <c r="O747" s="201"/>
      <c r="P747" s="201"/>
      <c r="Q747" s="201"/>
      <c r="R747" s="201"/>
      <c r="S747" s="201"/>
    </row>
    <row r="748" spans="2:19" s="187" customFormat="1" ht="18" customHeight="1">
      <c r="B748" s="201"/>
      <c r="C748" s="201"/>
      <c r="D748" s="201"/>
      <c r="E748" s="201"/>
      <c r="F748" s="201"/>
      <c r="G748" s="201"/>
      <c r="H748" s="201"/>
      <c r="I748" s="201"/>
      <c r="J748" s="201"/>
      <c r="K748" s="201"/>
      <c r="L748" s="201"/>
      <c r="M748" s="201"/>
      <c r="N748" s="201"/>
      <c r="O748" s="201"/>
      <c r="P748" s="201"/>
      <c r="Q748" s="201"/>
      <c r="R748" s="201"/>
      <c r="S748" s="201"/>
    </row>
    <row r="749" spans="2:19" s="187" customFormat="1" ht="18" customHeight="1">
      <c r="B749" s="201"/>
      <c r="C749" s="201"/>
      <c r="D749" s="201"/>
      <c r="E749" s="201"/>
      <c r="F749" s="201"/>
      <c r="G749" s="201"/>
      <c r="H749" s="201"/>
      <c r="I749" s="201"/>
      <c r="J749" s="201"/>
      <c r="K749" s="201"/>
      <c r="L749" s="201"/>
      <c r="M749" s="201"/>
      <c r="N749" s="201"/>
      <c r="O749" s="201"/>
      <c r="P749" s="201"/>
      <c r="Q749" s="201"/>
      <c r="R749" s="201"/>
      <c r="S749" s="201"/>
    </row>
    <row r="750" spans="2:19" s="187" customFormat="1" ht="18" customHeight="1">
      <c r="B750" s="201"/>
      <c r="C750" s="201"/>
      <c r="D750" s="201"/>
      <c r="E750" s="201"/>
      <c r="F750" s="201"/>
      <c r="G750" s="201"/>
      <c r="H750" s="201"/>
      <c r="I750" s="201"/>
      <c r="J750" s="201"/>
      <c r="K750" s="201"/>
      <c r="L750" s="201"/>
      <c r="M750" s="201"/>
      <c r="N750" s="201"/>
      <c r="O750" s="201"/>
      <c r="P750" s="201"/>
      <c r="Q750" s="201"/>
      <c r="R750" s="201"/>
      <c r="S750" s="201"/>
    </row>
    <row r="751" spans="2:19" s="187" customFormat="1" ht="18" customHeight="1">
      <c r="B751" s="201"/>
      <c r="C751" s="201"/>
      <c r="D751" s="201"/>
      <c r="E751" s="201"/>
      <c r="F751" s="201"/>
      <c r="G751" s="201"/>
      <c r="H751" s="201"/>
      <c r="I751" s="201"/>
      <c r="J751" s="201"/>
      <c r="K751" s="201"/>
      <c r="L751" s="201"/>
      <c r="M751" s="201"/>
      <c r="N751" s="201"/>
      <c r="O751" s="201"/>
      <c r="P751" s="201"/>
      <c r="Q751" s="201"/>
      <c r="R751" s="201"/>
      <c r="S751" s="201"/>
    </row>
    <row r="752" spans="2:19" s="187" customFormat="1" ht="18" customHeight="1">
      <c r="B752" s="201"/>
      <c r="C752" s="201"/>
      <c r="D752" s="201"/>
      <c r="E752" s="201"/>
      <c r="F752" s="201"/>
      <c r="G752" s="201"/>
      <c r="H752" s="201"/>
      <c r="I752" s="201"/>
      <c r="J752" s="201"/>
      <c r="K752" s="201"/>
      <c r="L752" s="201"/>
      <c r="M752" s="201"/>
      <c r="N752" s="201"/>
      <c r="O752" s="201"/>
      <c r="P752" s="201"/>
      <c r="Q752" s="201"/>
      <c r="R752" s="201"/>
      <c r="S752" s="201"/>
    </row>
    <row r="753" spans="2:19" s="187" customFormat="1" ht="18" customHeight="1">
      <c r="B753" s="201"/>
      <c r="C753" s="201"/>
      <c r="D753" s="201"/>
      <c r="E753" s="201"/>
      <c r="F753" s="201"/>
      <c r="G753" s="201"/>
      <c r="H753" s="201"/>
      <c r="I753" s="201"/>
      <c r="J753" s="201"/>
      <c r="K753" s="201"/>
      <c r="L753" s="201"/>
      <c r="M753" s="201"/>
      <c r="N753" s="201"/>
      <c r="O753" s="201"/>
      <c r="P753" s="201"/>
      <c r="Q753" s="201"/>
      <c r="R753" s="201"/>
      <c r="S753" s="201"/>
    </row>
    <row r="754" spans="2:19" s="187" customFormat="1" ht="18" customHeight="1">
      <c r="B754" s="201"/>
      <c r="C754" s="201"/>
      <c r="D754" s="201"/>
      <c r="E754" s="201"/>
      <c r="F754" s="201"/>
      <c r="G754" s="201"/>
      <c r="H754" s="201"/>
      <c r="I754" s="201"/>
      <c r="J754" s="201"/>
      <c r="K754" s="201"/>
      <c r="L754" s="201"/>
      <c r="M754" s="201"/>
      <c r="N754" s="201"/>
      <c r="O754" s="201"/>
      <c r="P754" s="201"/>
      <c r="Q754" s="201"/>
      <c r="R754" s="201"/>
      <c r="S754" s="201"/>
    </row>
    <row r="755" spans="2:19" s="187" customFormat="1" ht="18" customHeight="1">
      <c r="B755" s="201"/>
      <c r="C755" s="201"/>
      <c r="D755" s="201"/>
      <c r="E755" s="201"/>
      <c r="F755" s="201"/>
      <c r="G755" s="201"/>
      <c r="H755" s="201"/>
      <c r="I755" s="201"/>
      <c r="J755" s="201"/>
      <c r="K755" s="201"/>
      <c r="L755" s="201"/>
      <c r="M755" s="201"/>
      <c r="N755" s="201"/>
      <c r="O755" s="201"/>
      <c r="P755" s="201"/>
      <c r="Q755" s="201"/>
      <c r="R755" s="201"/>
      <c r="S755" s="201"/>
    </row>
    <row r="756" spans="2:19" s="187" customFormat="1" ht="18" customHeight="1">
      <c r="B756" s="201"/>
      <c r="C756" s="201"/>
      <c r="D756" s="201"/>
      <c r="E756" s="201"/>
      <c r="F756" s="201"/>
      <c r="G756" s="201"/>
      <c r="H756" s="201"/>
      <c r="I756" s="201"/>
      <c r="J756" s="201"/>
      <c r="K756" s="201"/>
      <c r="L756" s="201"/>
      <c r="M756" s="201"/>
      <c r="N756" s="201"/>
      <c r="O756" s="201"/>
      <c r="P756" s="201"/>
      <c r="Q756" s="201"/>
      <c r="R756" s="201"/>
      <c r="S756" s="201"/>
    </row>
    <row r="757" spans="2:19" s="187" customFormat="1" ht="18" customHeight="1">
      <c r="B757" s="201"/>
      <c r="C757" s="201"/>
      <c r="D757" s="201"/>
      <c r="E757" s="201"/>
      <c r="F757" s="201"/>
      <c r="G757" s="201"/>
      <c r="H757" s="201"/>
      <c r="I757" s="201"/>
      <c r="J757" s="201"/>
      <c r="K757" s="201"/>
      <c r="L757" s="201"/>
      <c r="M757" s="201"/>
      <c r="N757" s="201"/>
      <c r="O757" s="201"/>
      <c r="P757" s="201"/>
      <c r="Q757" s="201"/>
      <c r="R757" s="201"/>
      <c r="S757" s="201"/>
    </row>
    <row r="758" spans="2:19" s="187" customFormat="1" ht="18" customHeight="1">
      <c r="B758" s="201"/>
      <c r="C758" s="201"/>
      <c r="D758" s="201"/>
      <c r="E758" s="201"/>
      <c r="F758" s="201"/>
      <c r="G758" s="201"/>
      <c r="H758" s="201"/>
      <c r="I758" s="201"/>
      <c r="J758" s="201"/>
      <c r="K758" s="201"/>
      <c r="L758" s="201"/>
      <c r="M758" s="201"/>
      <c r="N758" s="201"/>
      <c r="O758" s="201"/>
      <c r="P758" s="201"/>
      <c r="Q758" s="201"/>
      <c r="R758" s="201"/>
      <c r="S758" s="201"/>
    </row>
    <row r="759" spans="2:19" s="187" customFormat="1" ht="18" customHeight="1">
      <c r="B759" s="201"/>
      <c r="C759" s="201"/>
      <c r="D759" s="201"/>
      <c r="E759" s="201"/>
      <c r="F759" s="201"/>
      <c r="G759" s="201"/>
      <c r="H759" s="201"/>
      <c r="I759" s="201"/>
      <c r="J759" s="201"/>
      <c r="K759" s="201"/>
      <c r="L759" s="201"/>
      <c r="M759" s="201"/>
      <c r="N759" s="201"/>
      <c r="O759" s="201"/>
      <c r="P759" s="201"/>
      <c r="Q759" s="201"/>
      <c r="R759" s="201"/>
      <c r="S759" s="201"/>
    </row>
    <row r="760" spans="2:19" s="187" customFormat="1" ht="18" customHeight="1">
      <c r="B760" s="201"/>
      <c r="C760" s="201"/>
      <c r="D760" s="201"/>
      <c r="E760" s="201"/>
      <c r="F760" s="201"/>
      <c r="G760" s="201"/>
      <c r="H760" s="201"/>
      <c r="I760" s="201"/>
      <c r="J760" s="201"/>
      <c r="K760" s="201"/>
      <c r="L760" s="201"/>
      <c r="M760" s="201"/>
      <c r="N760" s="201"/>
      <c r="O760" s="201"/>
      <c r="P760" s="201"/>
      <c r="Q760" s="201"/>
      <c r="R760" s="201"/>
      <c r="S760" s="201"/>
    </row>
    <row r="761" spans="2:19" s="187" customFormat="1" ht="18" customHeight="1">
      <c r="B761" s="201"/>
      <c r="C761" s="201"/>
      <c r="D761" s="201"/>
      <c r="E761" s="201"/>
      <c r="F761" s="201"/>
      <c r="G761" s="201"/>
      <c r="H761" s="201"/>
      <c r="I761" s="201"/>
      <c r="J761" s="201"/>
      <c r="K761" s="201"/>
      <c r="L761" s="201"/>
      <c r="M761" s="201"/>
      <c r="N761" s="201"/>
      <c r="O761" s="201"/>
      <c r="P761" s="201"/>
      <c r="Q761" s="201"/>
      <c r="R761" s="201"/>
      <c r="S761" s="201"/>
    </row>
    <row r="762" spans="2:19" s="187" customFormat="1" ht="18" customHeight="1">
      <c r="B762" s="201"/>
      <c r="C762" s="201"/>
      <c r="D762" s="201"/>
      <c r="E762" s="201"/>
      <c r="F762" s="201"/>
      <c r="G762" s="201"/>
      <c r="H762" s="201"/>
      <c r="I762" s="201"/>
      <c r="J762" s="201"/>
      <c r="K762" s="201"/>
      <c r="L762" s="201"/>
      <c r="M762" s="201"/>
      <c r="N762" s="201"/>
      <c r="O762" s="201"/>
      <c r="P762" s="201"/>
      <c r="Q762" s="201"/>
      <c r="R762" s="201"/>
      <c r="S762" s="201"/>
    </row>
    <row r="763" spans="2:19" s="187" customFormat="1" ht="18" customHeight="1">
      <c r="B763" s="201"/>
      <c r="C763" s="201"/>
      <c r="D763" s="201"/>
      <c r="E763" s="201"/>
      <c r="F763" s="201"/>
      <c r="G763" s="201"/>
      <c r="H763" s="201"/>
      <c r="I763" s="201"/>
      <c r="J763" s="201"/>
      <c r="K763" s="201"/>
      <c r="L763" s="201"/>
      <c r="M763" s="201"/>
      <c r="N763" s="201"/>
      <c r="O763" s="201"/>
      <c r="P763" s="201"/>
      <c r="Q763" s="201"/>
      <c r="R763" s="201"/>
      <c r="S763" s="201"/>
    </row>
    <row r="764" spans="2:19" s="187" customFormat="1" ht="18" customHeight="1">
      <c r="B764" s="201"/>
      <c r="C764" s="201"/>
      <c r="D764" s="201"/>
      <c r="E764" s="201"/>
      <c r="F764" s="201"/>
      <c r="G764" s="201"/>
      <c r="H764" s="201"/>
      <c r="I764" s="201"/>
      <c r="J764" s="201"/>
      <c r="K764" s="201"/>
      <c r="L764" s="201"/>
      <c r="M764" s="201"/>
      <c r="N764" s="201"/>
      <c r="O764" s="201"/>
      <c r="P764" s="201"/>
      <c r="Q764" s="201"/>
      <c r="R764" s="201"/>
      <c r="S764" s="201"/>
    </row>
    <row r="765" spans="2:19" s="187" customFormat="1" ht="18" customHeight="1">
      <c r="B765" s="201"/>
      <c r="C765" s="201"/>
      <c r="D765" s="201"/>
      <c r="E765" s="201"/>
      <c r="F765" s="201"/>
      <c r="G765" s="201"/>
      <c r="H765" s="201"/>
      <c r="I765" s="201"/>
      <c r="J765" s="201"/>
      <c r="K765" s="201"/>
      <c r="L765" s="201"/>
      <c r="M765" s="201"/>
      <c r="N765" s="201"/>
      <c r="O765" s="201"/>
      <c r="P765" s="201"/>
      <c r="Q765" s="201"/>
      <c r="R765" s="201"/>
      <c r="S765" s="201"/>
    </row>
    <row r="766" spans="2:19" s="187" customFormat="1" ht="18" customHeight="1">
      <c r="B766" s="201"/>
      <c r="C766" s="201"/>
      <c r="D766" s="201"/>
      <c r="E766" s="201"/>
      <c r="F766" s="201"/>
      <c r="G766" s="201"/>
      <c r="H766" s="201"/>
      <c r="I766" s="201"/>
      <c r="J766" s="201"/>
      <c r="K766" s="201"/>
      <c r="L766" s="201"/>
      <c r="M766" s="201"/>
      <c r="N766" s="201"/>
      <c r="O766" s="201"/>
      <c r="P766" s="201"/>
      <c r="Q766" s="201"/>
      <c r="R766" s="201"/>
      <c r="S766" s="201"/>
    </row>
    <row r="767" spans="2:19" s="187" customFormat="1" ht="18" customHeight="1">
      <c r="B767" s="201"/>
      <c r="C767" s="201"/>
      <c r="D767" s="201"/>
      <c r="E767" s="201"/>
      <c r="F767" s="201"/>
      <c r="G767" s="201"/>
      <c r="H767" s="201"/>
      <c r="I767" s="201"/>
      <c r="J767" s="201"/>
      <c r="K767" s="201"/>
      <c r="L767" s="201"/>
      <c r="M767" s="201"/>
      <c r="N767" s="201"/>
      <c r="O767" s="201"/>
      <c r="P767" s="201"/>
      <c r="Q767" s="201"/>
      <c r="R767" s="201"/>
      <c r="S767" s="201"/>
    </row>
    <row r="768" spans="2:19" s="187" customFormat="1" ht="18" customHeight="1">
      <c r="B768" s="201"/>
      <c r="C768" s="201"/>
      <c r="D768" s="201"/>
      <c r="E768" s="201"/>
      <c r="F768" s="201"/>
      <c r="G768" s="201"/>
      <c r="H768" s="201"/>
      <c r="I768" s="201"/>
      <c r="J768" s="201"/>
      <c r="K768" s="201"/>
      <c r="L768" s="201"/>
      <c r="M768" s="201"/>
      <c r="N768" s="201"/>
      <c r="O768" s="201"/>
      <c r="P768" s="201"/>
      <c r="Q768" s="201"/>
      <c r="R768" s="201"/>
      <c r="S768" s="201"/>
    </row>
    <row r="769" spans="2:19" s="187" customFormat="1" ht="18" customHeight="1">
      <c r="B769" s="201"/>
      <c r="C769" s="201"/>
      <c r="D769" s="201"/>
      <c r="E769" s="201"/>
      <c r="F769" s="201"/>
      <c r="G769" s="201"/>
      <c r="H769" s="201"/>
      <c r="I769" s="201"/>
      <c r="J769" s="201"/>
      <c r="K769" s="201"/>
      <c r="L769" s="201"/>
      <c r="M769" s="201"/>
      <c r="N769" s="201"/>
      <c r="O769" s="201"/>
      <c r="P769" s="201"/>
      <c r="Q769" s="201"/>
      <c r="R769" s="201"/>
      <c r="S769" s="201"/>
    </row>
    <row r="770" spans="2:19" s="187" customFormat="1" ht="18" customHeight="1">
      <c r="B770" s="201"/>
      <c r="C770" s="201"/>
      <c r="D770" s="201"/>
      <c r="E770" s="201"/>
      <c r="F770" s="201"/>
      <c r="G770" s="201"/>
      <c r="H770" s="201"/>
      <c r="I770" s="201"/>
      <c r="J770" s="201"/>
      <c r="K770" s="201"/>
      <c r="L770" s="201"/>
      <c r="M770" s="201"/>
      <c r="N770" s="201"/>
      <c r="O770" s="201"/>
      <c r="P770" s="201"/>
      <c r="Q770" s="201"/>
      <c r="R770" s="201"/>
      <c r="S770" s="201"/>
    </row>
    <row r="771" spans="2:19" s="187" customFormat="1" ht="18" customHeight="1">
      <c r="B771" s="201"/>
      <c r="C771" s="201"/>
      <c r="D771" s="201"/>
      <c r="E771" s="201"/>
      <c r="F771" s="201"/>
      <c r="G771" s="201"/>
      <c r="H771" s="201"/>
      <c r="I771" s="201"/>
      <c r="J771" s="201"/>
      <c r="K771" s="201"/>
      <c r="L771" s="201"/>
      <c r="M771" s="201"/>
      <c r="N771" s="201"/>
      <c r="O771" s="201"/>
      <c r="P771" s="201"/>
      <c r="Q771" s="201"/>
      <c r="R771" s="201"/>
      <c r="S771" s="201"/>
    </row>
    <row r="772" spans="2:19" s="187" customFormat="1" ht="18" customHeight="1">
      <c r="B772" s="201"/>
      <c r="C772" s="201"/>
      <c r="D772" s="201"/>
      <c r="E772" s="201"/>
      <c r="F772" s="201"/>
      <c r="G772" s="201"/>
      <c r="H772" s="201"/>
      <c r="I772" s="201"/>
      <c r="J772" s="201"/>
      <c r="K772" s="201"/>
      <c r="L772" s="201"/>
      <c r="M772" s="201"/>
      <c r="N772" s="201"/>
      <c r="O772" s="201"/>
      <c r="P772" s="201"/>
      <c r="Q772" s="201"/>
      <c r="R772" s="201"/>
      <c r="S772" s="201"/>
    </row>
    <row r="773" spans="2:19" s="187" customFormat="1" ht="18" customHeight="1">
      <c r="B773" s="201"/>
      <c r="C773" s="201"/>
      <c r="D773" s="201"/>
      <c r="E773" s="201"/>
      <c r="F773" s="201"/>
      <c r="G773" s="201"/>
      <c r="H773" s="201"/>
      <c r="I773" s="201"/>
      <c r="J773" s="201"/>
      <c r="K773" s="201"/>
      <c r="L773" s="201"/>
      <c r="M773" s="201"/>
      <c r="N773" s="201"/>
      <c r="O773" s="201"/>
      <c r="P773" s="201"/>
      <c r="Q773" s="201"/>
      <c r="R773" s="201"/>
      <c r="S773" s="201"/>
    </row>
    <row r="774" spans="2:19" s="187" customFormat="1" ht="18" customHeight="1">
      <c r="B774" s="201"/>
      <c r="C774" s="201"/>
      <c r="D774" s="201"/>
      <c r="E774" s="201"/>
      <c r="F774" s="201"/>
      <c r="G774" s="201"/>
      <c r="H774" s="201"/>
      <c r="I774" s="201"/>
      <c r="J774" s="201"/>
      <c r="K774" s="201"/>
      <c r="L774" s="201"/>
      <c r="M774" s="201"/>
      <c r="N774" s="201"/>
      <c r="O774" s="201"/>
      <c r="P774" s="201"/>
      <c r="Q774" s="201"/>
      <c r="R774" s="201"/>
      <c r="S774" s="201"/>
    </row>
    <row r="775" spans="2:19" s="187" customFormat="1" ht="18" customHeight="1">
      <c r="B775" s="201"/>
      <c r="C775" s="201"/>
      <c r="D775" s="201"/>
      <c r="E775" s="201"/>
      <c r="F775" s="201"/>
      <c r="G775" s="201"/>
      <c r="H775" s="201"/>
      <c r="I775" s="201"/>
      <c r="J775" s="201"/>
      <c r="K775" s="201"/>
      <c r="L775" s="201"/>
      <c r="M775" s="201"/>
      <c r="N775" s="201"/>
      <c r="O775" s="201"/>
      <c r="P775" s="201"/>
      <c r="Q775" s="201"/>
      <c r="R775" s="201"/>
      <c r="S775" s="201"/>
    </row>
    <row r="776" spans="2:19" s="187" customFormat="1" ht="18" customHeight="1">
      <c r="B776" s="201"/>
      <c r="C776" s="201"/>
      <c r="D776" s="201"/>
      <c r="E776" s="201"/>
      <c r="F776" s="201"/>
      <c r="G776" s="201"/>
      <c r="H776" s="201"/>
      <c r="I776" s="201"/>
      <c r="J776" s="201"/>
      <c r="K776" s="201"/>
      <c r="L776" s="201"/>
      <c r="M776" s="201"/>
      <c r="N776" s="201"/>
      <c r="O776" s="201"/>
      <c r="P776" s="201"/>
      <c r="Q776" s="201"/>
      <c r="R776" s="201"/>
      <c r="S776" s="201"/>
    </row>
    <row r="777" spans="2:19" s="187" customFormat="1" ht="18" customHeight="1">
      <c r="B777" s="201"/>
      <c r="C777" s="201"/>
      <c r="D777" s="201"/>
      <c r="E777" s="201"/>
      <c r="F777" s="201"/>
      <c r="G777" s="201"/>
      <c r="H777" s="201"/>
      <c r="I777" s="201"/>
      <c r="J777" s="201"/>
      <c r="K777" s="201"/>
      <c r="L777" s="201"/>
      <c r="M777" s="201"/>
      <c r="N777" s="201"/>
      <c r="O777" s="201"/>
      <c r="P777" s="201"/>
      <c r="Q777" s="201"/>
      <c r="R777" s="201"/>
      <c r="S777" s="201"/>
    </row>
    <row r="778" spans="2:19" s="187" customFormat="1" ht="18" customHeight="1">
      <c r="B778" s="201"/>
      <c r="C778" s="201"/>
      <c r="D778" s="201"/>
      <c r="E778" s="201"/>
      <c r="F778" s="201"/>
      <c r="G778" s="201"/>
      <c r="H778" s="201"/>
      <c r="I778" s="201"/>
      <c r="J778" s="201"/>
      <c r="K778" s="201"/>
      <c r="L778" s="201"/>
      <c r="M778" s="201"/>
      <c r="N778" s="201"/>
      <c r="O778" s="201"/>
      <c r="P778" s="201"/>
      <c r="Q778" s="201"/>
      <c r="R778" s="201"/>
      <c r="S778" s="201"/>
    </row>
    <row r="779" spans="2:19" s="187" customFormat="1" ht="18" customHeight="1">
      <c r="B779" s="201"/>
      <c r="C779" s="201"/>
      <c r="D779" s="201"/>
      <c r="E779" s="201"/>
      <c r="F779" s="201"/>
      <c r="G779" s="201"/>
      <c r="H779" s="201"/>
      <c r="I779" s="201"/>
      <c r="J779" s="201"/>
      <c r="K779" s="201"/>
      <c r="L779" s="201"/>
      <c r="M779" s="201"/>
      <c r="N779" s="201"/>
      <c r="O779" s="201"/>
      <c r="P779" s="201"/>
      <c r="Q779" s="201"/>
      <c r="R779" s="201"/>
      <c r="S779" s="201"/>
    </row>
    <row r="780" spans="2:19" s="187" customFormat="1" ht="18" customHeight="1">
      <c r="B780" s="201"/>
      <c r="C780" s="201"/>
      <c r="D780" s="201"/>
      <c r="E780" s="201"/>
      <c r="F780" s="201"/>
      <c r="G780" s="201"/>
      <c r="H780" s="201"/>
      <c r="I780" s="201"/>
      <c r="J780" s="201"/>
      <c r="K780" s="201"/>
      <c r="L780" s="201"/>
      <c r="M780" s="201"/>
      <c r="N780" s="201"/>
      <c r="O780" s="201"/>
      <c r="P780" s="201"/>
      <c r="Q780" s="201"/>
      <c r="R780" s="201"/>
      <c r="S780" s="201"/>
    </row>
    <row r="781" spans="2:19" s="187" customFormat="1" ht="18" customHeight="1">
      <c r="B781" s="201"/>
      <c r="C781" s="201"/>
      <c r="D781" s="201"/>
      <c r="E781" s="201"/>
      <c r="F781" s="201"/>
      <c r="G781" s="201"/>
      <c r="H781" s="201"/>
      <c r="I781" s="201"/>
      <c r="J781" s="201"/>
      <c r="K781" s="201"/>
      <c r="L781" s="201"/>
      <c r="M781" s="201"/>
      <c r="N781" s="201"/>
      <c r="O781" s="201"/>
      <c r="P781" s="201"/>
      <c r="Q781" s="201"/>
      <c r="R781" s="201"/>
      <c r="S781" s="201"/>
    </row>
    <row r="782" spans="2:19" s="187" customFormat="1" ht="18" customHeight="1">
      <c r="B782" s="201"/>
      <c r="C782" s="201"/>
      <c r="D782" s="201"/>
      <c r="E782" s="201"/>
      <c r="F782" s="201"/>
      <c r="G782" s="201"/>
      <c r="H782" s="201"/>
      <c r="I782" s="201"/>
      <c r="J782" s="201"/>
      <c r="K782" s="201"/>
      <c r="L782" s="201"/>
      <c r="M782" s="201"/>
      <c r="N782" s="201"/>
      <c r="O782" s="201"/>
      <c r="P782" s="201"/>
      <c r="Q782" s="201"/>
      <c r="R782" s="201"/>
      <c r="S782" s="201"/>
    </row>
    <row r="783" spans="2:19" s="187" customFormat="1" ht="18" customHeight="1">
      <c r="B783" s="201"/>
      <c r="C783" s="201"/>
      <c r="D783" s="201"/>
      <c r="E783" s="201"/>
      <c r="F783" s="201"/>
      <c r="G783" s="201"/>
      <c r="H783" s="201"/>
      <c r="I783" s="201"/>
      <c r="J783" s="201"/>
      <c r="K783" s="201"/>
      <c r="L783" s="201"/>
      <c r="M783" s="201"/>
      <c r="N783" s="201"/>
      <c r="O783" s="201"/>
      <c r="P783" s="201"/>
      <c r="Q783" s="201"/>
      <c r="R783" s="201"/>
      <c r="S783" s="201"/>
    </row>
    <row r="784" spans="2:19" s="187" customFormat="1" ht="18" customHeight="1">
      <c r="B784" s="201"/>
      <c r="C784" s="201"/>
      <c r="D784" s="201"/>
      <c r="E784" s="201"/>
      <c r="F784" s="201"/>
      <c r="G784" s="201"/>
      <c r="H784" s="201"/>
      <c r="I784" s="201"/>
      <c r="J784" s="201"/>
      <c r="K784" s="201"/>
      <c r="L784" s="201"/>
      <c r="M784" s="201"/>
      <c r="N784" s="201"/>
      <c r="O784" s="201"/>
      <c r="P784" s="201"/>
      <c r="Q784" s="201"/>
      <c r="R784" s="201"/>
      <c r="S784" s="201"/>
    </row>
    <row r="785" spans="2:19" s="187" customFormat="1" ht="18" customHeight="1">
      <c r="B785" s="201"/>
      <c r="C785" s="201"/>
      <c r="D785" s="201"/>
      <c r="E785" s="201"/>
      <c r="F785" s="201"/>
      <c r="G785" s="201"/>
      <c r="H785" s="201"/>
      <c r="I785" s="201"/>
      <c r="J785" s="201"/>
      <c r="K785" s="201"/>
      <c r="L785" s="201"/>
      <c r="M785" s="201"/>
      <c r="N785" s="201"/>
      <c r="O785" s="201"/>
      <c r="P785" s="201"/>
      <c r="Q785" s="201"/>
      <c r="R785" s="201"/>
      <c r="S785" s="201"/>
    </row>
    <row r="786" spans="2:19" s="187" customFormat="1" ht="18" customHeight="1">
      <c r="B786" s="201"/>
      <c r="C786" s="201"/>
      <c r="D786" s="201"/>
      <c r="E786" s="201"/>
      <c r="F786" s="201"/>
      <c r="G786" s="201"/>
      <c r="H786" s="201"/>
      <c r="I786" s="201"/>
      <c r="J786" s="201"/>
      <c r="K786" s="201"/>
      <c r="L786" s="201"/>
      <c r="M786" s="201"/>
      <c r="N786" s="201"/>
      <c r="O786" s="201"/>
      <c r="P786" s="201"/>
      <c r="Q786" s="201"/>
      <c r="R786" s="201"/>
      <c r="S786" s="201"/>
    </row>
    <row r="787" spans="2:19" s="187" customFormat="1" ht="18" customHeight="1">
      <c r="B787" s="201"/>
      <c r="C787" s="201"/>
      <c r="D787" s="201"/>
      <c r="E787" s="201"/>
      <c r="F787" s="201"/>
      <c r="G787" s="201"/>
      <c r="H787" s="201"/>
      <c r="I787" s="201"/>
      <c r="J787" s="201"/>
      <c r="K787" s="201"/>
      <c r="L787" s="201"/>
      <c r="M787" s="201"/>
      <c r="N787" s="201"/>
      <c r="O787" s="201"/>
      <c r="P787" s="201"/>
      <c r="Q787" s="201"/>
      <c r="R787" s="201"/>
      <c r="S787" s="201"/>
    </row>
    <row r="788" spans="2:19" s="187" customFormat="1" ht="18" customHeight="1">
      <c r="B788" s="201"/>
      <c r="C788" s="201"/>
      <c r="D788" s="201"/>
      <c r="E788" s="201"/>
      <c r="F788" s="201"/>
      <c r="G788" s="201"/>
      <c r="H788" s="201"/>
      <c r="I788" s="201"/>
      <c r="J788" s="201"/>
      <c r="K788" s="201"/>
      <c r="L788" s="201"/>
      <c r="M788" s="201"/>
      <c r="N788" s="201"/>
      <c r="O788" s="201"/>
      <c r="P788" s="201"/>
      <c r="Q788" s="201"/>
      <c r="R788" s="201"/>
      <c r="S788" s="201"/>
    </row>
    <row r="789" spans="2:19" s="187" customFormat="1" ht="18" customHeight="1">
      <c r="B789" s="201"/>
      <c r="C789" s="201"/>
      <c r="D789" s="201"/>
      <c r="E789" s="201"/>
      <c r="F789" s="201"/>
      <c r="G789" s="201"/>
      <c r="H789" s="201"/>
      <c r="I789" s="201"/>
      <c r="J789" s="201"/>
      <c r="K789" s="201"/>
      <c r="L789" s="201"/>
      <c r="M789" s="201"/>
      <c r="N789" s="201"/>
      <c r="O789" s="201"/>
      <c r="P789" s="201"/>
      <c r="Q789" s="201"/>
      <c r="R789" s="201"/>
      <c r="S789" s="201"/>
    </row>
    <row r="790" spans="2:19" s="187" customFormat="1" ht="18" customHeight="1">
      <c r="B790" s="201"/>
      <c r="C790" s="201"/>
      <c r="D790" s="201"/>
      <c r="E790" s="201"/>
      <c r="F790" s="201"/>
      <c r="G790" s="201"/>
      <c r="H790" s="201"/>
      <c r="I790" s="201"/>
      <c r="J790" s="201"/>
      <c r="K790" s="201"/>
      <c r="L790" s="201"/>
      <c r="M790" s="201"/>
      <c r="N790" s="201"/>
      <c r="O790" s="201"/>
      <c r="P790" s="201"/>
      <c r="Q790" s="201"/>
      <c r="R790" s="201"/>
      <c r="S790" s="201"/>
    </row>
    <row r="791" spans="2:19" s="187" customFormat="1" ht="18" customHeight="1">
      <c r="B791" s="201"/>
      <c r="C791" s="201"/>
      <c r="D791" s="201"/>
      <c r="E791" s="201"/>
      <c r="F791" s="201"/>
      <c r="G791" s="201"/>
      <c r="H791" s="201"/>
      <c r="I791" s="201"/>
      <c r="J791" s="201"/>
      <c r="K791" s="201"/>
      <c r="L791" s="201"/>
      <c r="M791" s="201"/>
      <c r="N791" s="201"/>
      <c r="O791" s="201"/>
      <c r="P791" s="201"/>
      <c r="Q791" s="201"/>
      <c r="R791" s="201"/>
      <c r="S791" s="201"/>
    </row>
    <row r="792" spans="2:19" s="187" customFormat="1" ht="18" customHeight="1">
      <c r="B792" s="201"/>
      <c r="C792" s="201"/>
      <c r="D792" s="201"/>
      <c r="E792" s="201"/>
      <c r="F792" s="201"/>
      <c r="G792" s="201"/>
      <c r="H792" s="201"/>
      <c r="I792" s="201"/>
      <c r="J792" s="201"/>
      <c r="K792" s="201"/>
      <c r="L792" s="201"/>
      <c r="M792" s="201"/>
      <c r="N792" s="201"/>
      <c r="O792" s="201"/>
      <c r="P792" s="201"/>
      <c r="Q792" s="201"/>
      <c r="R792" s="201"/>
      <c r="S792" s="201"/>
    </row>
    <row r="793" spans="2:19" s="187" customFormat="1" ht="18" customHeight="1">
      <c r="B793" s="201"/>
      <c r="C793" s="201"/>
      <c r="D793" s="201"/>
      <c r="E793" s="201"/>
      <c r="F793" s="201"/>
      <c r="G793" s="201"/>
      <c r="H793" s="201"/>
      <c r="I793" s="201"/>
      <c r="J793" s="201"/>
      <c r="K793" s="201"/>
      <c r="L793" s="201"/>
      <c r="M793" s="201"/>
      <c r="N793" s="201"/>
      <c r="O793" s="201"/>
      <c r="P793" s="201"/>
      <c r="Q793" s="201"/>
      <c r="R793" s="201"/>
      <c r="S793" s="201"/>
    </row>
    <row r="794" spans="2:19" s="187" customFormat="1" ht="18" customHeight="1">
      <c r="B794" s="201"/>
      <c r="C794" s="201"/>
      <c r="D794" s="201"/>
      <c r="E794" s="201"/>
      <c r="F794" s="201"/>
      <c r="G794" s="201"/>
      <c r="H794" s="201"/>
      <c r="I794" s="201"/>
      <c r="J794" s="201"/>
      <c r="K794" s="201"/>
      <c r="L794" s="201"/>
      <c r="M794" s="201"/>
      <c r="N794" s="201"/>
      <c r="O794" s="201"/>
      <c r="P794" s="201"/>
      <c r="Q794" s="201"/>
      <c r="R794" s="201"/>
      <c r="S794" s="201"/>
    </row>
    <row r="795" spans="2:19" s="187" customFormat="1" ht="18" customHeight="1">
      <c r="B795" s="201"/>
      <c r="C795" s="201"/>
      <c r="D795" s="201"/>
      <c r="E795" s="201"/>
      <c r="F795" s="201"/>
      <c r="G795" s="201"/>
      <c r="H795" s="201"/>
      <c r="I795" s="201"/>
      <c r="J795" s="201"/>
      <c r="K795" s="201"/>
      <c r="L795" s="201"/>
      <c r="M795" s="201"/>
      <c r="N795" s="201"/>
      <c r="O795" s="201"/>
      <c r="P795" s="201"/>
      <c r="Q795" s="201"/>
      <c r="R795" s="201"/>
      <c r="S795" s="201"/>
    </row>
    <row r="796" spans="2:19" s="187" customFormat="1" ht="18" customHeight="1">
      <c r="B796" s="201"/>
      <c r="C796" s="201"/>
      <c r="D796" s="201"/>
      <c r="E796" s="201"/>
      <c r="F796" s="201"/>
      <c r="G796" s="201"/>
      <c r="H796" s="201"/>
      <c r="I796" s="201"/>
      <c r="J796" s="201"/>
      <c r="K796" s="201"/>
      <c r="L796" s="201"/>
      <c r="M796" s="201"/>
      <c r="N796" s="201"/>
      <c r="O796" s="201"/>
      <c r="P796" s="201"/>
      <c r="Q796" s="201"/>
      <c r="R796" s="201"/>
      <c r="S796" s="201"/>
    </row>
    <row r="797" spans="2:19" s="187" customFormat="1" ht="18" customHeight="1">
      <c r="B797" s="201"/>
      <c r="C797" s="201"/>
      <c r="D797" s="201"/>
      <c r="E797" s="201"/>
      <c r="F797" s="201"/>
      <c r="G797" s="201"/>
      <c r="H797" s="201"/>
      <c r="I797" s="201"/>
      <c r="J797" s="201"/>
      <c r="K797" s="201"/>
      <c r="L797" s="201"/>
      <c r="M797" s="201"/>
      <c r="N797" s="201"/>
      <c r="O797" s="201"/>
      <c r="P797" s="201"/>
      <c r="Q797" s="201"/>
      <c r="R797" s="201"/>
      <c r="S797" s="201"/>
    </row>
    <row r="798" spans="2:19" s="187" customFormat="1" ht="18" customHeight="1">
      <c r="B798" s="201"/>
      <c r="C798" s="201"/>
      <c r="D798" s="201"/>
      <c r="E798" s="201"/>
      <c r="F798" s="201"/>
      <c r="G798" s="201"/>
      <c r="H798" s="201"/>
      <c r="I798" s="201"/>
      <c r="J798" s="201"/>
      <c r="K798" s="201"/>
      <c r="L798" s="201"/>
      <c r="M798" s="201"/>
      <c r="N798" s="201"/>
      <c r="O798" s="201"/>
      <c r="P798" s="201"/>
      <c r="Q798" s="201"/>
      <c r="R798" s="201"/>
      <c r="S798" s="201"/>
    </row>
    <row r="799" spans="2:19" s="187" customFormat="1" ht="18" customHeight="1">
      <c r="B799" s="201"/>
      <c r="C799" s="201"/>
      <c r="D799" s="201"/>
      <c r="E799" s="201"/>
      <c r="F799" s="201"/>
      <c r="G799" s="201"/>
      <c r="H799" s="201"/>
      <c r="I799" s="201"/>
      <c r="J799" s="201"/>
      <c r="K799" s="201"/>
      <c r="L799" s="201"/>
      <c r="M799" s="201"/>
      <c r="N799" s="201"/>
      <c r="O799" s="201"/>
      <c r="P799" s="201"/>
      <c r="Q799" s="201"/>
      <c r="R799" s="201"/>
      <c r="S799" s="201"/>
    </row>
    <row r="800" spans="2:19" s="187" customFormat="1" ht="18" customHeight="1">
      <c r="B800" s="201"/>
      <c r="C800" s="201"/>
      <c r="D800" s="201"/>
      <c r="E800" s="201"/>
      <c r="F800" s="201"/>
      <c r="G800" s="201"/>
      <c r="H800" s="201"/>
      <c r="I800" s="201"/>
      <c r="J800" s="201"/>
      <c r="K800" s="201"/>
      <c r="L800" s="201"/>
      <c r="M800" s="201"/>
      <c r="N800" s="201"/>
      <c r="O800" s="201"/>
      <c r="P800" s="201"/>
      <c r="Q800" s="201"/>
      <c r="R800" s="201"/>
      <c r="S800" s="201"/>
    </row>
    <row r="801" spans="2:19" s="187" customFormat="1" ht="18" customHeight="1">
      <c r="B801" s="201"/>
      <c r="C801" s="201"/>
      <c r="D801" s="201"/>
      <c r="E801" s="201"/>
      <c r="F801" s="201"/>
      <c r="G801" s="201"/>
      <c r="H801" s="201"/>
      <c r="I801" s="201"/>
      <c r="J801" s="201"/>
      <c r="K801" s="201"/>
      <c r="L801" s="201"/>
      <c r="M801" s="201"/>
      <c r="N801" s="201"/>
      <c r="O801" s="201"/>
      <c r="P801" s="201"/>
      <c r="Q801" s="201"/>
      <c r="R801" s="201"/>
      <c r="S801" s="201"/>
    </row>
    <row r="802" spans="2:19" s="187" customFormat="1" ht="18" customHeight="1">
      <c r="B802" s="201"/>
      <c r="C802" s="201"/>
      <c r="D802" s="201"/>
      <c r="E802" s="201"/>
      <c r="F802" s="201"/>
      <c r="G802" s="201"/>
      <c r="H802" s="201"/>
      <c r="I802" s="201"/>
      <c r="J802" s="201"/>
      <c r="K802" s="201"/>
      <c r="L802" s="201"/>
      <c r="M802" s="201"/>
      <c r="N802" s="201"/>
      <c r="O802" s="201"/>
      <c r="P802" s="201"/>
      <c r="Q802" s="201"/>
      <c r="R802" s="201"/>
      <c r="S802" s="201"/>
    </row>
    <row r="803" spans="2:19" s="187" customFormat="1" ht="18" customHeight="1">
      <c r="B803" s="201"/>
      <c r="C803" s="201"/>
      <c r="D803" s="201"/>
      <c r="E803" s="201"/>
      <c r="F803" s="201"/>
      <c r="G803" s="201"/>
      <c r="H803" s="201"/>
      <c r="I803" s="201"/>
      <c r="J803" s="201"/>
      <c r="K803" s="201"/>
      <c r="L803" s="201"/>
      <c r="M803" s="201"/>
      <c r="N803" s="201"/>
      <c r="O803" s="201"/>
      <c r="P803" s="201"/>
      <c r="Q803" s="201"/>
      <c r="R803" s="201"/>
      <c r="S803" s="201"/>
    </row>
    <row r="804" spans="2:19" s="187" customFormat="1" ht="18" customHeight="1">
      <c r="B804" s="201"/>
      <c r="C804" s="201"/>
      <c r="D804" s="201"/>
      <c r="E804" s="201"/>
      <c r="F804" s="201"/>
      <c r="G804" s="201"/>
      <c r="H804" s="201"/>
      <c r="I804" s="201"/>
      <c r="J804" s="201"/>
      <c r="K804" s="201"/>
      <c r="L804" s="201"/>
      <c r="M804" s="201"/>
      <c r="N804" s="201"/>
      <c r="O804" s="201"/>
      <c r="P804" s="201"/>
      <c r="Q804" s="201"/>
      <c r="R804" s="201"/>
      <c r="S804" s="201"/>
    </row>
    <row r="805" spans="2:19" s="187" customFormat="1" ht="18" customHeight="1">
      <c r="B805" s="201"/>
      <c r="C805" s="201"/>
      <c r="D805" s="201"/>
      <c r="E805" s="201"/>
      <c r="F805" s="201"/>
      <c r="G805" s="201"/>
      <c r="H805" s="201"/>
      <c r="I805" s="201"/>
      <c r="J805" s="201"/>
      <c r="K805" s="201"/>
      <c r="L805" s="201"/>
      <c r="M805" s="201"/>
      <c r="N805" s="201"/>
      <c r="O805" s="201"/>
      <c r="P805" s="201"/>
      <c r="Q805" s="201"/>
      <c r="R805" s="201"/>
      <c r="S805" s="201"/>
    </row>
    <row r="806" spans="2:19" s="187" customFormat="1" ht="18" customHeight="1">
      <c r="B806" s="201"/>
      <c r="C806" s="201"/>
      <c r="D806" s="201"/>
      <c r="E806" s="201"/>
      <c r="F806" s="201"/>
      <c r="G806" s="201"/>
      <c r="H806" s="201"/>
      <c r="I806" s="201"/>
      <c r="J806" s="201"/>
      <c r="K806" s="201"/>
      <c r="L806" s="201"/>
      <c r="M806" s="201"/>
      <c r="N806" s="201"/>
      <c r="O806" s="201"/>
      <c r="P806" s="201"/>
      <c r="Q806" s="201"/>
      <c r="R806" s="201"/>
      <c r="S806" s="201"/>
    </row>
    <row r="807" spans="2:19" s="187" customFormat="1" ht="18" customHeight="1">
      <c r="B807" s="201"/>
      <c r="C807" s="201"/>
      <c r="D807" s="201"/>
      <c r="E807" s="201"/>
      <c r="F807" s="201"/>
      <c r="G807" s="201"/>
      <c r="H807" s="201"/>
      <c r="I807" s="201"/>
      <c r="J807" s="201"/>
      <c r="K807" s="201"/>
      <c r="L807" s="201"/>
      <c r="M807" s="201"/>
      <c r="N807" s="201"/>
      <c r="O807" s="201"/>
      <c r="P807" s="201"/>
      <c r="Q807" s="201"/>
      <c r="R807" s="201"/>
      <c r="S807" s="201"/>
    </row>
    <row r="808" spans="2:19" s="187" customFormat="1" ht="18" customHeight="1">
      <c r="B808" s="201"/>
      <c r="C808" s="201"/>
      <c r="D808" s="201"/>
      <c r="E808" s="201"/>
      <c r="F808" s="201"/>
      <c r="G808" s="201"/>
      <c r="H808" s="201"/>
      <c r="I808" s="201"/>
      <c r="J808" s="201"/>
      <c r="K808" s="201"/>
      <c r="L808" s="201"/>
      <c r="M808" s="201"/>
      <c r="N808" s="201"/>
      <c r="O808" s="201"/>
      <c r="P808" s="201"/>
      <c r="Q808" s="201"/>
      <c r="R808" s="201"/>
      <c r="S808" s="201"/>
    </row>
    <row r="809" spans="2:19" s="187" customFormat="1" ht="18" customHeight="1">
      <c r="B809" s="201"/>
      <c r="C809" s="201"/>
      <c r="D809" s="201"/>
      <c r="E809" s="201"/>
      <c r="F809" s="201"/>
      <c r="G809" s="201"/>
      <c r="H809" s="201"/>
      <c r="I809" s="201"/>
      <c r="J809" s="201"/>
      <c r="K809" s="201"/>
      <c r="L809" s="201"/>
      <c r="M809" s="201"/>
      <c r="N809" s="201"/>
      <c r="O809" s="201"/>
      <c r="P809" s="201"/>
      <c r="Q809" s="201"/>
      <c r="R809" s="201"/>
      <c r="S809" s="201"/>
    </row>
    <row r="810" spans="2:19" s="187" customFormat="1" ht="18" customHeight="1">
      <c r="B810" s="201"/>
      <c r="C810" s="201"/>
      <c r="D810" s="201"/>
      <c r="E810" s="201"/>
      <c r="F810" s="201"/>
      <c r="G810" s="201"/>
      <c r="H810" s="201"/>
      <c r="I810" s="201"/>
      <c r="J810" s="201"/>
      <c r="K810" s="201"/>
      <c r="L810" s="201"/>
      <c r="M810" s="201"/>
      <c r="N810" s="201"/>
      <c r="O810" s="201"/>
      <c r="P810" s="201"/>
      <c r="Q810" s="201"/>
      <c r="R810" s="201"/>
      <c r="S810" s="201"/>
    </row>
    <row r="811" spans="2:19" s="187" customFormat="1" ht="18" customHeight="1">
      <c r="B811" s="201"/>
      <c r="C811" s="201"/>
      <c r="D811" s="201"/>
      <c r="E811" s="201"/>
      <c r="F811" s="201"/>
      <c r="G811" s="201"/>
      <c r="H811" s="201"/>
      <c r="I811" s="201"/>
      <c r="J811" s="201"/>
      <c r="K811" s="201"/>
      <c r="L811" s="201"/>
      <c r="M811" s="201"/>
      <c r="N811" s="201"/>
      <c r="O811" s="201"/>
      <c r="P811" s="201"/>
      <c r="Q811" s="201"/>
      <c r="R811" s="201"/>
      <c r="S811" s="201"/>
    </row>
    <row r="812" spans="2:19" s="187" customFormat="1" ht="18" customHeight="1">
      <c r="B812" s="201"/>
      <c r="C812" s="201"/>
      <c r="D812" s="201"/>
      <c r="E812" s="201"/>
      <c r="F812" s="201"/>
      <c r="G812" s="201"/>
      <c r="H812" s="201"/>
      <c r="I812" s="201"/>
      <c r="J812" s="201"/>
      <c r="K812" s="201"/>
      <c r="L812" s="201"/>
      <c r="M812" s="201"/>
      <c r="N812" s="201"/>
      <c r="O812" s="201"/>
      <c r="P812" s="201"/>
      <c r="Q812" s="201"/>
      <c r="R812" s="201"/>
      <c r="S812" s="201"/>
    </row>
    <row r="813" spans="2:19" s="187" customFormat="1" ht="18" customHeight="1">
      <c r="B813" s="201"/>
      <c r="C813" s="201"/>
      <c r="D813" s="201"/>
      <c r="E813" s="201"/>
      <c r="F813" s="201"/>
      <c r="G813" s="201"/>
      <c r="H813" s="201"/>
      <c r="I813" s="201"/>
      <c r="J813" s="201"/>
      <c r="K813" s="201"/>
      <c r="L813" s="201"/>
      <c r="M813" s="201"/>
      <c r="N813" s="201"/>
      <c r="O813" s="201"/>
      <c r="P813" s="201"/>
      <c r="Q813" s="201"/>
      <c r="R813" s="201"/>
      <c r="S813" s="201"/>
    </row>
    <row r="814" spans="2:19" s="187" customFormat="1" ht="18" customHeight="1">
      <c r="B814" s="201"/>
      <c r="C814" s="201"/>
      <c r="D814" s="201"/>
      <c r="E814" s="201"/>
      <c r="F814" s="201"/>
      <c r="G814" s="201"/>
      <c r="H814" s="201"/>
      <c r="I814" s="201"/>
      <c r="J814" s="201"/>
      <c r="K814" s="201"/>
      <c r="L814" s="201"/>
      <c r="M814" s="201"/>
      <c r="N814" s="201"/>
      <c r="O814" s="201"/>
      <c r="P814" s="201"/>
      <c r="Q814" s="201"/>
      <c r="R814" s="201"/>
      <c r="S814" s="201"/>
    </row>
    <row r="815" spans="2:19" s="187" customFormat="1" ht="18" customHeight="1">
      <c r="B815" s="201"/>
      <c r="C815" s="201"/>
      <c r="D815" s="201"/>
      <c r="E815" s="201"/>
      <c r="F815" s="201"/>
      <c r="G815" s="201"/>
      <c r="H815" s="201"/>
      <c r="I815" s="201"/>
      <c r="J815" s="201"/>
      <c r="K815" s="201"/>
      <c r="L815" s="201"/>
      <c r="M815" s="201"/>
      <c r="N815" s="201"/>
      <c r="O815" s="201"/>
      <c r="P815" s="201"/>
      <c r="Q815" s="201"/>
      <c r="R815" s="201"/>
      <c r="S815" s="201"/>
    </row>
    <row r="816" spans="2:19" s="187" customFormat="1" ht="18" customHeight="1">
      <c r="B816" s="201"/>
      <c r="C816" s="201"/>
      <c r="D816" s="201"/>
      <c r="E816" s="201"/>
      <c r="F816" s="201"/>
      <c r="G816" s="201"/>
      <c r="H816" s="201"/>
      <c r="I816" s="201"/>
      <c r="J816" s="201"/>
      <c r="K816" s="201"/>
      <c r="L816" s="201"/>
      <c r="M816" s="201"/>
      <c r="N816" s="201"/>
      <c r="O816" s="201"/>
      <c r="P816" s="201"/>
      <c r="Q816" s="201"/>
      <c r="R816" s="201"/>
      <c r="S816" s="201"/>
    </row>
    <row r="817" spans="2:19" s="187" customFormat="1" ht="18" customHeight="1">
      <c r="B817" s="201"/>
      <c r="C817" s="201"/>
      <c r="D817" s="201"/>
      <c r="E817" s="201"/>
      <c r="F817" s="201"/>
      <c r="G817" s="201"/>
      <c r="H817" s="201"/>
      <c r="I817" s="201"/>
      <c r="J817" s="201"/>
      <c r="K817" s="201"/>
      <c r="L817" s="201"/>
      <c r="M817" s="201"/>
      <c r="N817" s="201"/>
      <c r="O817" s="201"/>
      <c r="P817" s="201"/>
      <c r="Q817" s="201"/>
      <c r="R817" s="201"/>
      <c r="S817" s="201"/>
    </row>
    <row r="818" spans="2:19" s="187" customFormat="1" ht="18" customHeight="1">
      <c r="B818" s="201"/>
      <c r="C818" s="201"/>
      <c r="D818" s="201"/>
      <c r="E818" s="201"/>
      <c r="F818" s="201"/>
      <c r="G818" s="201"/>
      <c r="H818" s="201"/>
      <c r="I818" s="201"/>
      <c r="J818" s="201"/>
      <c r="K818" s="201"/>
      <c r="L818" s="201"/>
      <c r="M818" s="201"/>
      <c r="N818" s="201"/>
      <c r="O818" s="201"/>
      <c r="P818" s="201"/>
      <c r="Q818" s="201"/>
      <c r="R818" s="201"/>
      <c r="S818" s="201"/>
    </row>
    <row r="819" spans="2:19" s="187" customFormat="1" ht="18" customHeight="1">
      <c r="B819" s="201"/>
      <c r="C819" s="201"/>
      <c r="D819" s="201"/>
      <c r="E819" s="201"/>
      <c r="F819" s="201"/>
      <c r="G819" s="201"/>
      <c r="H819" s="201"/>
      <c r="I819" s="201"/>
      <c r="J819" s="201"/>
      <c r="K819" s="201"/>
      <c r="L819" s="201"/>
      <c r="M819" s="201"/>
      <c r="N819" s="201"/>
      <c r="O819" s="201"/>
      <c r="P819" s="201"/>
      <c r="Q819" s="201"/>
      <c r="R819" s="201"/>
      <c r="S819" s="201"/>
    </row>
    <row r="820" spans="2:19" s="187" customFormat="1" ht="18" customHeight="1">
      <c r="B820" s="201"/>
      <c r="C820" s="201"/>
      <c r="D820" s="201"/>
      <c r="E820" s="201"/>
      <c r="F820" s="201"/>
      <c r="G820" s="201"/>
      <c r="H820" s="201"/>
      <c r="I820" s="201"/>
      <c r="J820" s="201"/>
      <c r="K820" s="201"/>
      <c r="L820" s="201"/>
      <c r="M820" s="201"/>
      <c r="N820" s="201"/>
      <c r="O820" s="201"/>
      <c r="P820" s="201"/>
      <c r="Q820" s="201"/>
      <c r="R820" s="201"/>
      <c r="S820" s="201"/>
    </row>
    <row r="821" spans="2:19" s="187" customFormat="1" ht="18" customHeight="1">
      <c r="B821" s="201"/>
      <c r="C821" s="201"/>
      <c r="D821" s="201"/>
      <c r="E821" s="201"/>
      <c r="F821" s="201"/>
      <c r="G821" s="201"/>
      <c r="H821" s="201"/>
      <c r="I821" s="201"/>
      <c r="J821" s="201"/>
      <c r="K821" s="201"/>
      <c r="L821" s="201"/>
      <c r="M821" s="201"/>
      <c r="N821" s="201"/>
      <c r="O821" s="201"/>
      <c r="P821" s="201"/>
      <c r="Q821" s="201"/>
      <c r="R821" s="201"/>
      <c r="S821" s="201"/>
    </row>
    <row r="822" spans="2:19" s="187" customFormat="1" ht="18" customHeight="1">
      <c r="B822" s="201"/>
      <c r="C822" s="201"/>
      <c r="D822" s="201"/>
      <c r="E822" s="201"/>
      <c r="F822" s="201"/>
      <c r="G822" s="201"/>
      <c r="H822" s="201"/>
      <c r="I822" s="201"/>
      <c r="J822" s="201"/>
      <c r="K822" s="201"/>
      <c r="L822" s="201"/>
      <c r="M822" s="201"/>
      <c r="N822" s="201"/>
      <c r="O822" s="201"/>
      <c r="P822" s="201"/>
      <c r="Q822" s="201"/>
      <c r="R822" s="201"/>
      <c r="S822" s="201"/>
    </row>
    <row r="823" spans="2:19" s="187" customFormat="1" ht="18" customHeight="1">
      <c r="B823" s="201"/>
      <c r="C823" s="201"/>
      <c r="D823" s="201"/>
      <c r="E823" s="201"/>
      <c r="F823" s="201"/>
      <c r="G823" s="201"/>
      <c r="H823" s="201"/>
      <c r="I823" s="201"/>
      <c r="J823" s="201"/>
      <c r="K823" s="201"/>
      <c r="L823" s="201"/>
      <c r="M823" s="201"/>
      <c r="N823" s="201"/>
      <c r="O823" s="201"/>
      <c r="P823" s="201"/>
      <c r="Q823" s="201"/>
      <c r="R823" s="201"/>
      <c r="S823" s="201"/>
    </row>
    <row r="824" spans="2:19" s="187" customFormat="1" ht="18" customHeight="1">
      <c r="B824" s="201"/>
      <c r="C824" s="201"/>
      <c r="D824" s="201"/>
      <c r="E824" s="201"/>
      <c r="F824" s="201"/>
      <c r="G824" s="201"/>
      <c r="H824" s="201"/>
      <c r="I824" s="201"/>
      <c r="J824" s="201"/>
      <c r="K824" s="201"/>
      <c r="L824" s="201"/>
      <c r="M824" s="201"/>
      <c r="N824" s="201"/>
      <c r="O824" s="201"/>
      <c r="P824" s="201"/>
      <c r="Q824" s="201"/>
      <c r="R824" s="201"/>
      <c r="S824" s="201"/>
    </row>
    <row r="825" spans="2:19" s="187" customFormat="1" ht="18" customHeight="1">
      <c r="B825" s="201"/>
      <c r="C825" s="201"/>
      <c r="D825" s="201"/>
      <c r="E825" s="201"/>
      <c r="F825" s="201"/>
      <c r="G825" s="201"/>
      <c r="H825" s="201"/>
      <c r="I825" s="201"/>
      <c r="J825" s="201"/>
      <c r="K825" s="201"/>
      <c r="L825" s="201"/>
      <c r="M825" s="201"/>
      <c r="N825" s="201"/>
      <c r="O825" s="201"/>
      <c r="P825" s="201"/>
      <c r="Q825" s="201"/>
      <c r="R825" s="201"/>
      <c r="S825" s="201"/>
    </row>
    <row r="826" spans="2:19" s="187" customFormat="1" ht="18" customHeight="1">
      <c r="B826" s="201"/>
      <c r="C826" s="201"/>
      <c r="D826" s="201"/>
      <c r="E826" s="201"/>
      <c r="F826" s="201"/>
      <c r="G826" s="201"/>
      <c r="H826" s="201"/>
      <c r="I826" s="201"/>
      <c r="J826" s="201"/>
      <c r="K826" s="201"/>
      <c r="L826" s="201"/>
      <c r="M826" s="201"/>
      <c r="N826" s="201"/>
      <c r="O826" s="201"/>
      <c r="P826" s="201"/>
      <c r="Q826" s="201"/>
      <c r="R826" s="201"/>
      <c r="S826" s="201"/>
    </row>
    <row r="827" spans="2:19" s="187" customFormat="1" ht="18" customHeight="1">
      <c r="B827" s="201"/>
      <c r="C827" s="201"/>
      <c r="D827" s="201"/>
      <c r="E827" s="201"/>
      <c r="F827" s="201"/>
      <c r="G827" s="201"/>
      <c r="H827" s="201"/>
      <c r="I827" s="201"/>
      <c r="J827" s="201"/>
      <c r="K827" s="201"/>
      <c r="L827" s="201"/>
      <c r="M827" s="201"/>
      <c r="N827" s="201"/>
      <c r="O827" s="201"/>
      <c r="P827" s="201"/>
      <c r="Q827" s="201"/>
      <c r="R827" s="201"/>
      <c r="S827" s="201"/>
    </row>
    <row r="828" spans="2:19" s="187" customFormat="1" ht="18" customHeight="1">
      <c r="B828" s="201"/>
      <c r="C828" s="201"/>
      <c r="D828" s="201"/>
      <c r="E828" s="201"/>
      <c r="F828" s="201"/>
      <c r="G828" s="201"/>
      <c r="H828" s="201"/>
      <c r="I828" s="201"/>
      <c r="J828" s="201"/>
      <c r="K828" s="201"/>
      <c r="L828" s="201"/>
      <c r="M828" s="201"/>
      <c r="N828" s="201"/>
      <c r="O828" s="201"/>
      <c r="P828" s="201"/>
      <c r="Q828" s="201"/>
      <c r="R828" s="201"/>
      <c r="S828" s="201"/>
    </row>
    <row r="829" spans="2:19" s="187" customFormat="1" ht="18" customHeight="1">
      <c r="B829" s="201"/>
      <c r="C829" s="201"/>
      <c r="D829" s="201"/>
      <c r="E829" s="201"/>
      <c r="F829" s="201"/>
      <c r="G829" s="201"/>
      <c r="H829" s="201"/>
      <c r="I829" s="201"/>
      <c r="J829" s="201"/>
      <c r="K829" s="201"/>
      <c r="L829" s="201"/>
      <c r="M829" s="201"/>
      <c r="N829" s="201"/>
      <c r="O829" s="201"/>
      <c r="P829" s="201"/>
      <c r="Q829" s="201"/>
      <c r="R829" s="201"/>
      <c r="S829" s="201"/>
    </row>
    <row r="830" spans="2:19" s="187" customFormat="1" ht="18" customHeight="1">
      <c r="B830" s="201"/>
      <c r="C830" s="201"/>
      <c r="D830" s="201"/>
      <c r="E830" s="201"/>
      <c r="F830" s="201"/>
      <c r="G830" s="201"/>
      <c r="H830" s="201"/>
      <c r="I830" s="201"/>
      <c r="J830" s="201"/>
      <c r="K830" s="201"/>
      <c r="L830" s="201"/>
      <c r="M830" s="201"/>
      <c r="N830" s="201"/>
      <c r="O830" s="201"/>
      <c r="P830" s="201"/>
      <c r="Q830" s="201"/>
      <c r="R830" s="201"/>
      <c r="S830" s="201"/>
    </row>
    <row r="831" spans="2:19" s="187" customFormat="1" ht="18" customHeight="1">
      <c r="B831" s="201"/>
      <c r="C831" s="201"/>
      <c r="D831" s="201"/>
      <c r="E831" s="201"/>
      <c r="F831" s="201"/>
      <c r="G831" s="201"/>
      <c r="H831" s="201"/>
      <c r="I831" s="201"/>
      <c r="J831" s="201"/>
      <c r="K831" s="201"/>
      <c r="L831" s="201"/>
      <c r="M831" s="201"/>
      <c r="N831" s="201"/>
      <c r="O831" s="201"/>
      <c r="P831" s="201"/>
      <c r="Q831" s="201"/>
      <c r="R831" s="201"/>
      <c r="S831" s="201"/>
    </row>
    <row r="832" spans="2:19" s="187" customFormat="1" ht="18" customHeight="1">
      <c r="B832" s="201"/>
      <c r="C832" s="201"/>
      <c r="D832" s="201"/>
      <c r="E832" s="201"/>
      <c r="F832" s="201"/>
      <c r="G832" s="201"/>
      <c r="H832" s="201"/>
      <c r="I832" s="201"/>
      <c r="J832" s="201"/>
      <c r="K832" s="201"/>
      <c r="L832" s="201"/>
      <c r="M832" s="201"/>
      <c r="N832" s="201"/>
      <c r="O832" s="201"/>
      <c r="P832" s="201"/>
      <c r="Q832" s="201"/>
      <c r="R832" s="201"/>
      <c r="S832" s="201"/>
    </row>
    <row r="833" spans="2:19" s="187" customFormat="1" ht="18" customHeight="1">
      <c r="B833" s="201"/>
      <c r="C833" s="201"/>
      <c r="D833" s="201"/>
      <c r="E833" s="201"/>
      <c r="F833" s="201"/>
      <c r="G833" s="201"/>
      <c r="H833" s="201"/>
      <c r="I833" s="201"/>
      <c r="J833" s="201"/>
      <c r="K833" s="201"/>
      <c r="L833" s="201"/>
      <c r="M833" s="201"/>
      <c r="N833" s="201"/>
      <c r="O833" s="201"/>
      <c r="P833" s="201"/>
      <c r="Q833" s="201"/>
      <c r="R833" s="201"/>
      <c r="S833" s="201"/>
    </row>
    <row r="834" spans="2:19" s="187" customFormat="1" ht="18" customHeight="1">
      <c r="B834" s="201"/>
      <c r="C834" s="201"/>
      <c r="D834" s="201"/>
      <c r="E834" s="201"/>
      <c r="F834" s="201"/>
      <c r="G834" s="201"/>
      <c r="H834" s="201"/>
      <c r="I834" s="201"/>
      <c r="J834" s="201"/>
      <c r="K834" s="201"/>
      <c r="L834" s="201"/>
      <c r="M834" s="201"/>
      <c r="N834" s="201"/>
      <c r="O834" s="201"/>
      <c r="P834" s="201"/>
      <c r="Q834" s="201"/>
      <c r="R834" s="201"/>
      <c r="S834" s="201"/>
    </row>
    <row r="835" spans="2:19" s="187" customFormat="1" ht="18" customHeight="1">
      <c r="B835" s="201"/>
      <c r="C835" s="201"/>
      <c r="D835" s="201"/>
      <c r="E835" s="201"/>
      <c r="F835" s="201"/>
      <c r="G835" s="201"/>
      <c r="H835" s="201"/>
      <c r="I835" s="201"/>
      <c r="J835" s="201"/>
      <c r="K835" s="201"/>
      <c r="L835" s="201"/>
      <c r="M835" s="201"/>
      <c r="N835" s="201"/>
      <c r="O835" s="201"/>
      <c r="P835" s="201"/>
      <c r="Q835" s="201"/>
      <c r="R835" s="201"/>
      <c r="S835" s="201"/>
    </row>
    <row r="836" spans="2:19" s="187" customFormat="1" ht="18" customHeight="1">
      <c r="B836" s="201"/>
      <c r="C836" s="201"/>
      <c r="D836" s="201"/>
      <c r="E836" s="201"/>
      <c r="F836" s="201"/>
      <c r="G836" s="201"/>
      <c r="H836" s="201"/>
      <c r="I836" s="201"/>
      <c r="J836" s="201"/>
      <c r="K836" s="201"/>
      <c r="L836" s="201"/>
      <c r="M836" s="201"/>
      <c r="N836" s="201"/>
      <c r="O836" s="201"/>
      <c r="P836" s="201"/>
      <c r="Q836" s="201"/>
      <c r="R836" s="201"/>
      <c r="S836" s="201"/>
    </row>
    <row r="837" spans="2:19" s="187" customFormat="1" ht="18" customHeight="1">
      <c r="B837" s="201"/>
      <c r="C837" s="201"/>
      <c r="D837" s="201"/>
      <c r="E837" s="201"/>
      <c r="F837" s="201"/>
      <c r="G837" s="201"/>
      <c r="H837" s="201"/>
      <c r="I837" s="201"/>
      <c r="J837" s="201"/>
      <c r="K837" s="201"/>
      <c r="L837" s="201"/>
      <c r="M837" s="201"/>
      <c r="N837" s="201"/>
      <c r="O837" s="201"/>
      <c r="P837" s="201"/>
      <c r="Q837" s="201"/>
      <c r="R837" s="201"/>
      <c r="S837" s="201"/>
    </row>
    <row r="838" spans="2:19" s="187" customFormat="1" ht="18" customHeight="1">
      <c r="B838" s="201"/>
      <c r="C838" s="201"/>
      <c r="D838" s="201"/>
      <c r="E838" s="201"/>
      <c r="F838" s="201"/>
      <c r="G838" s="201"/>
      <c r="H838" s="201"/>
      <c r="I838" s="201"/>
      <c r="J838" s="201"/>
      <c r="K838" s="201"/>
      <c r="L838" s="201"/>
      <c r="M838" s="201"/>
      <c r="N838" s="201"/>
      <c r="O838" s="201"/>
      <c r="P838" s="201"/>
      <c r="Q838" s="201"/>
      <c r="R838" s="201"/>
      <c r="S838" s="201"/>
    </row>
    <row r="839" spans="2:19" s="187" customFormat="1" ht="18" customHeight="1">
      <c r="B839" s="201"/>
      <c r="C839" s="201"/>
      <c r="D839" s="201"/>
      <c r="E839" s="201"/>
      <c r="F839" s="201"/>
      <c r="G839" s="201"/>
      <c r="H839" s="201"/>
      <c r="I839" s="201"/>
      <c r="J839" s="201"/>
      <c r="K839" s="201"/>
      <c r="L839" s="201"/>
      <c r="M839" s="201"/>
      <c r="N839" s="201"/>
      <c r="O839" s="201"/>
      <c r="P839" s="201"/>
      <c r="Q839" s="201"/>
      <c r="R839" s="201"/>
      <c r="S839" s="201"/>
    </row>
    <row r="840" spans="2:19" s="187" customFormat="1" ht="18" customHeight="1">
      <c r="B840" s="201"/>
      <c r="C840" s="201"/>
      <c r="D840" s="201"/>
      <c r="E840" s="201"/>
      <c r="F840" s="201"/>
      <c r="G840" s="201"/>
      <c r="H840" s="201"/>
      <c r="I840" s="201"/>
      <c r="J840" s="201"/>
      <c r="K840" s="201"/>
      <c r="L840" s="201"/>
      <c r="M840" s="201"/>
      <c r="N840" s="201"/>
      <c r="O840" s="201"/>
      <c r="P840" s="201"/>
      <c r="Q840" s="201"/>
      <c r="R840" s="201"/>
      <c r="S840" s="201"/>
    </row>
    <row r="841" spans="2:19" s="187" customFormat="1" ht="18" customHeight="1">
      <c r="B841" s="201"/>
      <c r="C841" s="201"/>
      <c r="D841" s="201"/>
      <c r="E841" s="201"/>
      <c r="F841" s="201"/>
      <c r="G841" s="201"/>
      <c r="H841" s="201"/>
      <c r="I841" s="201"/>
      <c r="J841" s="201"/>
      <c r="K841" s="201"/>
      <c r="L841" s="201"/>
      <c r="M841" s="201"/>
      <c r="N841" s="201"/>
      <c r="O841" s="201"/>
      <c r="P841" s="201"/>
      <c r="Q841" s="201"/>
      <c r="R841" s="201"/>
      <c r="S841" s="201"/>
    </row>
    <row r="842" spans="2:19" s="187" customFormat="1" ht="18" customHeight="1">
      <c r="B842" s="201"/>
      <c r="C842" s="201"/>
      <c r="D842" s="201"/>
      <c r="E842" s="201"/>
      <c r="F842" s="201"/>
      <c r="G842" s="201"/>
      <c r="H842" s="201"/>
      <c r="I842" s="201"/>
      <c r="J842" s="201"/>
      <c r="K842" s="201"/>
      <c r="L842" s="201"/>
      <c r="M842" s="201"/>
      <c r="N842" s="201"/>
      <c r="O842" s="201"/>
      <c r="P842" s="201"/>
      <c r="Q842" s="201"/>
      <c r="R842" s="201"/>
      <c r="S842" s="201"/>
    </row>
    <row r="843" spans="2:19" s="187" customFormat="1" ht="18" customHeight="1">
      <c r="B843" s="201"/>
      <c r="C843" s="201"/>
      <c r="D843" s="201"/>
      <c r="E843" s="201"/>
      <c r="F843" s="201"/>
      <c r="G843" s="201"/>
      <c r="H843" s="201"/>
      <c r="I843" s="201"/>
      <c r="J843" s="201"/>
      <c r="K843" s="201"/>
      <c r="L843" s="201"/>
      <c r="M843" s="201"/>
      <c r="N843" s="201"/>
      <c r="O843" s="201"/>
      <c r="P843" s="201"/>
      <c r="Q843" s="201"/>
      <c r="R843" s="201"/>
      <c r="S843" s="201"/>
    </row>
    <row r="844" spans="2:19" s="187" customFormat="1" ht="18" customHeight="1">
      <c r="B844" s="201"/>
      <c r="C844" s="201"/>
      <c r="D844" s="201"/>
      <c r="E844" s="201"/>
      <c r="F844" s="201"/>
      <c r="G844" s="201"/>
      <c r="H844" s="201"/>
      <c r="I844" s="201"/>
      <c r="J844" s="201"/>
      <c r="K844" s="201"/>
      <c r="L844" s="201"/>
      <c r="M844" s="201"/>
      <c r="N844" s="201"/>
      <c r="O844" s="201"/>
      <c r="P844" s="201"/>
      <c r="Q844" s="201"/>
      <c r="R844" s="201"/>
      <c r="S844" s="201"/>
    </row>
    <row r="845" spans="2:19" s="187" customFormat="1" ht="18" customHeight="1">
      <c r="B845" s="201"/>
      <c r="C845" s="201"/>
      <c r="D845" s="201"/>
      <c r="E845" s="201"/>
      <c r="F845" s="201"/>
      <c r="G845" s="201"/>
      <c r="H845" s="201"/>
      <c r="I845" s="201"/>
      <c r="J845" s="201"/>
      <c r="K845" s="201"/>
      <c r="L845" s="201"/>
      <c r="M845" s="201"/>
      <c r="N845" s="201"/>
      <c r="O845" s="201"/>
      <c r="P845" s="201"/>
      <c r="Q845" s="201"/>
      <c r="R845" s="201"/>
      <c r="S845" s="201"/>
    </row>
    <row r="846" spans="2:19" s="187" customFormat="1" ht="18" customHeight="1">
      <c r="B846" s="201"/>
      <c r="C846" s="201"/>
      <c r="D846" s="201"/>
      <c r="E846" s="201"/>
      <c r="F846" s="201"/>
      <c r="G846" s="201"/>
      <c r="H846" s="201"/>
      <c r="I846" s="201"/>
      <c r="J846" s="201"/>
      <c r="K846" s="201"/>
      <c r="L846" s="201"/>
      <c r="M846" s="201"/>
      <c r="N846" s="201"/>
      <c r="O846" s="201"/>
      <c r="P846" s="201"/>
      <c r="Q846" s="201"/>
      <c r="R846" s="201"/>
      <c r="S846" s="201"/>
    </row>
    <row r="847" spans="2:19" s="187" customFormat="1" ht="18" customHeight="1">
      <c r="B847" s="201"/>
      <c r="C847" s="201"/>
      <c r="D847" s="201"/>
      <c r="E847" s="201"/>
      <c r="F847" s="201"/>
      <c r="G847" s="201"/>
      <c r="H847" s="201"/>
      <c r="I847" s="201"/>
      <c r="J847" s="201"/>
      <c r="K847" s="201"/>
      <c r="L847" s="201"/>
      <c r="M847" s="201"/>
      <c r="N847" s="201"/>
      <c r="O847" s="201"/>
      <c r="P847" s="201"/>
      <c r="Q847" s="201"/>
      <c r="R847" s="201"/>
      <c r="S847" s="201"/>
    </row>
    <row r="848" spans="2:19" s="187" customFormat="1" ht="18" customHeight="1">
      <c r="B848" s="201"/>
      <c r="C848" s="201"/>
      <c r="D848" s="201"/>
      <c r="E848" s="201"/>
      <c r="F848" s="201"/>
      <c r="G848" s="201"/>
      <c r="H848" s="201"/>
      <c r="I848" s="201"/>
      <c r="J848" s="201"/>
      <c r="K848" s="201"/>
      <c r="L848" s="201"/>
      <c r="M848" s="201"/>
      <c r="N848" s="201"/>
      <c r="O848" s="201"/>
      <c r="P848" s="201"/>
      <c r="Q848" s="201"/>
      <c r="R848" s="201"/>
      <c r="S848" s="201"/>
    </row>
    <row r="849" spans="2:19" s="187" customFormat="1" ht="18" customHeight="1">
      <c r="B849" s="201"/>
      <c r="C849" s="201"/>
      <c r="D849" s="201"/>
      <c r="E849" s="201"/>
      <c r="F849" s="201"/>
      <c r="G849" s="201"/>
      <c r="H849" s="201"/>
      <c r="I849" s="201"/>
      <c r="J849" s="201"/>
      <c r="K849" s="201"/>
      <c r="L849" s="201"/>
      <c r="M849" s="201"/>
      <c r="N849" s="201"/>
      <c r="O849" s="201"/>
      <c r="P849" s="201"/>
      <c r="Q849" s="201"/>
      <c r="R849" s="201"/>
      <c r="S849" s="201"/>
    </row>
    <row r="850" spans="2:19" s="187" customFormat="1" ht="18" customHeight="1">
      <c r="B850" s="201"/>
      <c r="C850" s="201"/>
      <c r="D850" s="201"/>
      <c r="E850" s="201"/>
      <c r="F850" s="201"/>
      <c r="G850" s="201"/>
      <c r="H850" s="201"/>
      <c r="I850" s="201"/>
      <c r="J850" s="201"/>
      <c r="K850" s="201"/>
      <c r="L850" s="201"/>
      <c r="M850" s="201"/>
      <c r="N850" s="201"/>
      <c r="O850" s="201"/>
      <c r="P850" s="201"/>
      <c r="Q850" s="201"/>
      <c r="R850" s="201"/>
      <c r="S850" s="201"/>
    </row>
    <row r="851" spans="2:19" s="187" customFormat="1" ht="18" customHeight="1">
      <c r="B851" s="201"/>
      <c r="C851" s="201"/>
      <c r="D851" s="201"/>
      <c r="E851" s="201"/>
      <c r="F851" s="201"/>
      <c r="G851" s="201"/>
      <c r="H851" s="201"/>
      <c r="I851" s="201"/>
      <c r="J851" s="201"/>
      <c r="K851" s="201"/>
      <c r="L851" s="201"/>
      <c r="M851" s="201"/>
      <c r="N851" s="201"/>
      <c r="O851" s="201"/>
      <c r="P851" s="201"/>
      <c r="Q851" s="201"/>
      <c r="R851" s="201"/>
      <c r="S851" s="201"/>
    </row>
    <row r="852" spans="2:19" s="187" customFormat="1" ht="18" customHeight="1">
      <c r="B852" s="201"/>
      <c r="C852" s="201"/>
      <c r="D852" s="201"/>
      <c r="E852" s="201"/>
      <c r="F852" s="201"/>
      <c r="G852" s="201"/>
      <c r="H852" s="201"/>
      <c r="I852" s="201"/>
      <c r="J852" s="201"/>
      <c r="K852" s="201"/>
      <c r="L852" s="201"/>
      <c r="M852" s="201"/>
      <c r="N852" s="201"/>
      <c r="O852" s="201"/>
      <c r="P852" s="201"/>
      <c r="Q852" s="201"/>
      <c r="R852" s="201"/>
      <c r="S852" s="201"/>
    </row>
    <row r="853" spans="2:19" s="187" customFormat="1" ht="18" customHeight="1">
      <c r="B853" s="201"/>
      <c r="C853" s="201"/>
      <c r="D853" s="201"/>
      <c r="E853" s="201"/>
      <c r="F853" s="201"/>
      <c r="G853" s="201"/>
      <c r="H853" s="201"/>
      <c r="I853" s="201"/>
      <c r="J853" s="201"/>
      <c r="K853" s="201"/>
      <c r="L853" s="201"/>
      <c r="M853" s="201"/>
      <c r="N853" s="201"/>
      <c r="O853" s="201"/>
      <c r="P853" s="201"/>
      <c r="Q853" s="201"/>
      <c r="R853" s="201"/>
      <c r="S853" s="201"/>
    </row>
    <row r="854" spans="2:19" s="187" customFormat="1" ht="18" customHeight="1">
      <c r="B854" s="201"/>
      <c r="C854" s="201"/>
      <c r="D854" s="201"/>
      <c r="E854" s="201"/>
      <c r="F854" s="201"/>
      <c r="G854" s="201"/>
      <c r="H854" s="201"/>
      <c r="I854" s="201"/>
      <c r="J854" s="201"/>
      <c r="K854" s="201"/>
      <c r="L854" s="201"/>
      <c r="M854" s="201"/>
      <c r="N854" s="201"/>
      <c r="O854" s="201"/>
      <c r="P854" s="201"/>
      <c r="Q854" s="201"/>
      <c r="R854" s="201"/>
      <c r="S854" s="201"/>
    </row>
    <row r="855" spans="2:19" s="187" customFormat="1" ht="18" customHeight="1">
      <c r="B855" s="201"/>
      <c r="C855" s="201"/>
      <c r="D855" s="201"/>
      <c r="E855" s="201"/>
      <c r="F855" s="201"/>
      <c r="G855" s="201"/>
      <c r="H855" s="201"/>
      <c r="I855" s="201"/>
      <c r="J855" s="201"/>
      <c r="K855" s="201"/>
      <c r="L855" s="201"/>
      <c r="M855" s="201"/>
      <c r="N855" s="201"/>
      <c r="O855" s="201"/>
      <c r="P855" s="201"/>
      <c r="Q855" s="201"/>
      <c r="R855" s="201"/>
      <c r="S855" s="201"/>
    </row>
    <row r="856" spans="2:19" s="187" customFormat="1" ht="18" customHeight="1">
      <c r="B856" s="201"/>
      <c r="C856" s="201"/>
      <c r="D856" s="201"/>
      <c r="E856" s="201"/>
      <c r="F856" s="201"/>
      <c r="G856" s="201"/>
      <c r="H856" s="201"/>
      <c r="I856" s="201"/>
      <c r="J856" s="201"/>
      <c r="K856" s="201"/>
      <c r="L856" s="201"/>
      <c r="M856" s="201"/>
      <c r="N856" s="201"/>
      <c r="O856" s="201"/>
      <c r="P856" s="201"/>
      <c r="Q856" s="201"/>
      <c r="R856" s="201"/>
      <c r="S856" s="201"/>
    </row>
    <row r="857" spans="2:19" s="187" customFormat="1" ht="18" customHeight="1">
      <c r="B857" s="201"/>
      <c r="C857" s="201"/>
      <c r="D857" s="201"/>
      <c r="E857" s="201"/>
      <c r="F857" s="201"/>
      <c r="G857" s="201"/>
      <c r="H857" s="201"/>
      <c r="I857" s="201"/>
      <c r="J857" s="201"/>
      <c r="K857" s="201"/>
      <c r="L857" s="201"/>
      <c r="M857" s="201"/>
      <c r="N857" s="201"/>
      <c r="O857" s="201"/>
      <c r="P857" s="201"/>
      <c r="Q857" s="201"/>
      <c r="R857" s="201"/>
      <c r="S857" s="201"/>
    </row>
    <row r="858" spans="2:19" s="187" customFormat="1" ht="18" customHeight="1">
      <c r="B858" s="201"/>
      <c r="C858" s="201"/>
      <c r="D858" s="201"/>
      <c r="E858" s="201"/>
      <c r="F858" s="201"/>
      <c r="G858" s="201"/>
      <c r="H858" s="201"/>
      <c r="I858" s="201"/>
      <c r="J858" s="201"/>
      <c r="K858" s="201"/>
      <c r="L858" s="201"/>
      <c r="M858" s="201"/>
      <c r="N858" s="201"/>
      <c r="O858" s="201"/>
      <c r="P858" s="201"/>
      <c r="Q858" s="201"/>
      <c r="R858" s="201"/>
      <c r="S858" s="201"/>
    </row>
    <row r="859" spans="2:19" s="187" customFormat="1" ht="18" customHeight="1">
      <c r="B859" s="201"/>
      <c r="C859" s="201"/>
      <c r="D859" s="201"/>
      <c r="E859" s="201"/>
      <c r="F859" s="201"/>
      <c r="G859" s="201"/>
      <c r="H859" s="201"/>
      <c r="I859" s="201"/>
      <c r="J859" s="201"/>
      <c r="K859" s="201"/>
      <c r="L859" s="201"/>
      <c r="M859" s="201"/>
      <c r="N859" s="201"/>
      <c r="O859" s="201"/>
      <c r="P859" s="201"/>
      <c r="Q859" s="201"/>
      <c r="R859" s="201"/>
      <c r="S859" s="201"/>
    </row>
    <row r="860" spans="2:19" s="187" customFormat="1" ht="18" customHeight="1">
      <c r="B860" s="201"/>
      <c r="C860" s="201"/>
      <c r="D860" s="201"/>
      <c r="E860" s="201"/>
      <c r="F860" s="201"/>
      <c r="G860" s="201"/>
      <c r="H860" s="201"/>
      <c r="I860" s="201"/>
      <c r="J860" s="201"/>
      <c r="K860" s="201"/>
      <c r="L860" s="201"/>
      <c r="M860" s="201"/>
      <c r="N860" s="201"/>
      <c r="O860" s="201"/>
      <c r="P860" s="201"/>
      <c r="Q860" s="201"/>
      <c r="R860" s="201"/>
      <c r="S860" s="201"/>
    </row>
    <row r="861" spans="2:19" s="187" customFormat="1" ht="18" customHeight="1">
      <c r="B861" s="201"/>
      <c r="C861" s="201"/>
      <c r="D861" s="201"/>
      <c r="E861" s="201"/>
      <c r="F861" s="201"/>
      <c r="G861" s="201"/>
      <c r="H861" s="201"/>
      <c r="I861" s="201"/>
      <c r="J861" s="201"/>
      <c r="K861" s="201"/>
      <c r="L861" s="201"/>
      <c r="M861" s="201"/>
      <c r="N861" s="201"/>
      <c r="O861" s="201"/>
      <c r="P861" s="201"/>
      <c r="Q861" s="201"/>
      <c r="R861" s="201"/>
      <c r="S861" s="201"/>
    </row>
    <row r="862" spans="2:19" s="187" customFormat="1" ht="18" customHeight="1">
      <c r="B862" s="201"/>
      <c r="C862" s="201"/>
      <c r="D862" s="201"/>
      <c r="E862" s="201"/>
      <c r="F862" s="201"/>
      <c r="G862" s="201"/>
      <c r="H862" s="201"/>
      <c r="I862" s="201"/>
      <c r="J862" s="201"/>
      <c r="K862" s="201"/>
      <c r="L862" s="201"/>
      <c r="M862" s="201"/>
      <c r="N862" s="201"/>
      <c r="O862" s="201"/>
      <c r="P862" s="201"/>
      <c r="Q862" s="201"/>
      <c r="R862" s="201"/>
      <c r="S862" s="201"/>
    </row>
    <row r="863" spans="2:19" s="187" customFormat="1" ht="18" customHeight="1">
      <c r="B863" s="201"/>
      <c r="C863" s="201"/>
      <c r="D863" s="201"/>
      <c r="E863" s="201"/>
      <c r="F863" s="201"/>
      <c r="G863" s="201"/>
      <c r="H863" s="201"/>
      <c r="I863" s="201"/>
      <c r="J863" s="201"/>
      <c r="K863" s="201"/>
      <c r="L863" s="201"/>
      <c r="M863" s="201"/>
      <c r="N863" s="201"/>
      <c r="O863" s="201"/>
      <c r="P863" s="201"/>
      <c r="Q863" s="201"/>
      <c r="R863" s="201"/>
      <c r="S863" s="201"/>
    </row>
    <row r="864" spans="2:19" s="187" customFormat="1" ht="18" customHeight="1">
      <c r="B864" s="201"/>
      <c r="C864" s="201"/>
      <c r="D864" s="201"/>
      <c r="E864" s="201"/>
      <c r="F864" s="201"/>
      <c r="G864" s="201"/>
      <c r="H864" s="201"/>
      <c r="I864" s="201"/>
      <c r="J864" s="201"/>
      <c r="K864" s="201"/>
      <c r="L864" s="201"/>
      <c r="M864" s="201"/>
      <c r="N864" s="201"/>
      <c r="O864" s="201"/>
      <c r="P864" s="201"/>
      <c r="Q864" s="201"/>
      <c r="R864" s="201"/>
      <c r="S864" s="201"/>
    </row>
    <row r="865" spans="2:19" s="187" customFormat="1" ht="18" customHeight="1">
      <c r="B865" s="201"/>
      <c r="C865" s="201"/>
      <c r="D865" s="201"/>
      <c r="E865" s="201"/>
      <c r="F865" s="201"/>
      <c r="G865" s="201"/>
      <c r="H865" s="201"/>
      <c r="I865" s="201"/>
      <c r="J865" s="201"/>
      <c r="K865" s="201"/>
      <c r="L865" s="201"/>
      <c r="M865" s="201"/>
      <c r="N865" s="201"/>
      <c r="O865" s="201"/>
      <c r="P865" s="201"/>
      <c r="Q865" s="201"/>
      <c r="R865" s="201"/>
      <c r="S865" s="201"/>
    </row>
    <row r="866" spans="2:19" s="187" customFormat="1" ht="18" customHeight="1">
      <c r="B866" s="201"/>
      <c r="C866" s="201"/>
      <c r="D866" s="201"/>
      <c r="E866" s="201"/>
      <c r="F866" s="201"/>
      <c r="G866" s="201"/>
      <c r="H866" s="201"/>
      <c r="I866" s="201"/>
      <c r="J866" s="201"/>
      <c r="K866" s="201"/>
      <c r="L866" s="201"/>
      <c r="M866" s="201"/>
      <c r="N866" s="201"/>
      <c r="O866" s="201"/>
      <c r="P866" s="201"/>
      <c r="Q866" s="201"/>
      <c r="R866" s="201"/>
      <c r="S866" s="201"/>
    </row>
    <row r="867" spans="2:19" s="187" customFormat="1" ht="18" customHeight="1">
      <c r="B867" s="201"/>
      <c r="C867" s="201"/>
      <c r="D867" s="201"/>
      <c r="E867" s="201"/>
      <c r="F867" s="201"/>
      <c r="G867" s="201"/>
      <c r="H867" s="201"/>
      <c r="I867" s="201"/>
      <c r="J867" s="201"/>
      <c r="K867" s="201"/>
      <c r="L867" s="201"/>
      <c r="M867" s="201"/>
      <c r="N867" s="201"/>
      <c r="O867" s="201"/>
      <c r="P867" s="201"/>
      <c r="Q867" s="201"/>
      <c r="R867" s="201"/>
      <c r="S867" s="201"/>
    </row>
    <row r="868" spans="2:19" s="187" customFormat="1" ht="18" customHeight="1">
      <c r="B868" s="201"/>
      <c r="C868" s="201"/>
      <c r="D868" s="201"/>
      <c r="E868" s="201"/>
      <c r="F868" s="201"/>
      <c r="G868" s="201"/>
      <c r="H868" s="201"/>
      <c r="I868" s="201"/>
      <c r="J868" s="201"/>
      <c r="K868" s="201"/>
      <c r="L868" s="201"/>
      <c r="M868" s="201"/>
      <c r="N868" s="201"/>
      <c r="O868" s="201"/>
      <c r="P868" s="201"/>
      <c r="Q868" s="201"/>
      <c r="R868" s="201"/>
      <c r="S868" s="201"/>
    </row>
    <row r="869" spans="2:19" s="187" customFormat="1" ht="18" customHeight="1">
      <c r="B869" s="201"/>
      <c r="C869" s="201"/>
      <c r="D869" s="201"/>
      <c r="E869" s="201"/>
      <c r="F869" s="201"/>
      <c r="G869" s="201"/>
      <c r="H869" s="201"/>
      <c r="I869" s="201"/>
      <c r="J869" s="201"/>
      <c r="K869" s="201"/>
      <c r="L869" s="201"/>
      <c r="M869" s="201"/>
      <c r="N869" s="201"/>
      <c r="O869" s="201"/>
      <c r="P869" s="201"/>
      <c r="Q869" s="201"/>
      <c r="R869" s="201"/>
      <c r="S869" s="201"/>
    </row>
    <row r="870" spans="2:19" s="187" customFormat="1" ht="18" customHeight="1">
      <c r="B870" s="201"/>
      <c r="C870" s="201"/>
      <c r="D870" s="201"/>
      <c r="E870" s="201"/>
      <c r="F870" s="201"/>
      <c r="G870" s="201"/>
      <c r="H870" s="201"/>
      <c r="I870" s="201"/>
      <c r="J870" s="201"/>
      <c r="K870" s="201"/>
      <c r="L870" s="201"/>
      <c r="M870" s="201"/>
      <c r="N870" s="201"/>
      <c r="O870" s="201"/>
      <c r="P870" s="201"/>
      <c r="Q870" s="201"/>
      <c r="R870" s="201"/>
      <c r="S870" s="201"/>
    </row>
    <row r="871" spans="2:19" s="187" customFormat="1" ht="18" customHeight="1">
      <c r="B871" s="201"/>
      <c r="C871" s="201"/>
      <c r="D871" s="201"/>
      <c r="E871" s="201"/>
      <c r="F871" s="201"/>
      <c r="G871" s="201"/>
      <c r="H871" s="201"/>
      <c r="I871" s="201"/>
      <c r="J871" s="201"/>
      <c r="K871" s="201"/>
      <c r="L871" s="201"/>
      <c r="M871" s="201"/>
      <c r="N871" s="201"/>
      <c r="O871" s="201"/>
      <c r="P871" s="201"/>
      <c r="Q871" s="201"/>
      <c r="R871" s="201"/>
      <c r="S871" s="201"/>
    </row>
    <row r="872" spans="2:19" s="187" customFormat="1" ht="18" customHeight="1">
      <c r="B872" s="201"/>
      <c r="C872" s="201"/>
      <c r="D872" s="201"/>
      <c r="E872" s="201"/>
      <c r="F872" s="201"/>
      <c r="G872" s="201"/>
      <c r="H872" s="201"/>
      <c r="I872" s="201"/>
      <c r="J872" s="201"/>
      <c r="K872" s="201"/>
      <c r="L872" s="201"/>
      <c r="M872" s="201"/>
      <c r="N872" s="201"/>
      <c r="O872" s="201"/>
      <c r="P872" s="201"/>
      <c r="Q872" s="201"/>
      <c r="R872" s="201"/>
      <c r="S872" s="201"/>
    </row>
    <row r="873" spans="2:19" s="187" customFormat="1" ht="18" customHeight="1">
      <c r="B873" s="201"/>
      <c r="C873" s="201"/>
      <c r="D873" s="201"/>
      <c r="E873" s="201"/>
      <c r="F873" s="201"/>
      <c r="G873" s="201"/>
      <c r="H873" s="201"/>
      <c r="I873" s="201"/>
      <c r="J873" s="201"/>
      <c r="K873" s="201"/>
      <c r="L873" s="201"/>
      <c r="M873" s="201"/>
      <c r="N873" s="201"/>
      <c r="O873" s="201"/>
      <c r="P873" s="201"/>
      <c r="Q873" s="201"/>
      <c r="R873" s="201"/>
      <c r="S873" s="201"/>
    </row>
    <row r="874" spans="2:19" s="187" customFormat="1" ht="18" customHeight="1">
      <c r="B874" s="201"/>
      <c r="C874" s="201"/>
      <c r="D874" s="201"/>
      <c r="E874" s="201"/>
      <c r="F874" s="201"/>
      <c r="G874" s="201"/>
      <c r="H874" s="201"/>
      <c r="I874" s="201"/>
      <c r="J874" s="201"/>
      <c r="K874" s="201"/>
      <c r="L874" s="201"/>
      <c r="M874" s="201"/>
      <c r="N874" s="201"/>
      <c r="O874" s="201"/>
      <c r="P874" s="201"/>
      <c r="Q874" s="201"/>
      <c r="R874" s="201"/>
      <c r="S874" s="201"/>
    </row>
    <row r="875" spans="2:19" s="187" customFormat="1" ht="18" customHeight="1">
      <c r="B875" s="201"/>
      <c r="C875" s="201"/>
      <c r="D875" s="201"/>
      <c r="E875" s="201"/>
      <c r="F875" s="201"/>
      <c r="G875" s="201"/>
      <c r="H875" s="201"/>
      <c r="I875" s="201"/>
      <c r="J875" s="201"/>
      <c r="K875" s="201"/>
      <c r="L875" s="201"/>
      <c r="M875" s="201"/>
      <c r="N875" s="201"/>
      <c r="O875" s="201"/>
      <c r="P875" s="201"/>
      <c r="Q875" s="201"/>
      <c r="R875" s="201"/>
      <c r="S875" s="201"/>
    </row>
    <row r="876" spans="2:19" s="187" customFormat="1" ht="18" customHeight="1">
      <c r="B876" s="201"/>
      <c r="C876" s="201"/>
      <c r="D876" s="201"/>
      <c r="E876" s="201"/>
      <c r="F876" s="201"/>
      <c r="G876" s="201"/>
      <c r="H876" s="201"/>
      <c r="I876" s="201"/>
      <c r="J876" s="201"/>
      <c r="K876" s="201"/>
      <c r="L876" s="201"/>
      <c r="M876" s="201"/>
      <c r="N876" s="201"/>
      <c r="O876" s="201"/>
      <c r="P876" s="201"/>
      <c r="Q876" s="201"/>
      <c r="R876" s="201"/>
      <c r="S876" s="201"/>
    </row>
    <row r="877" spans="2:19" s="187" customFormat="1" ht="18" customHeight="1">
      <c r="B877" s="201"/>
      <c r="C877" s="201"/>
      <c r="D877" s="201"/>
      <c r="E877" s="201"/>
      <c r="F877" s="201"/>
      <c r="G877" s="201"/>
      <c r="H877" s="201"/>
      <c r="I877" s="201"/>
      <c r="J877" s="201"/>
      <c r="K877" s="201"/>
      <c r="L877" s="201"/>
      <c r="M877" s="201"/>
      <c r="N877" s="201"/>
      <c r="O877" s="201"/>
      <c r="P877" s="201"/>
      <c r="Q877" s="201"/>
      <c r="R877" s="201"/>
      <c r="S877" s="201"/>
    </row>
    <row r="878" spans="2:19" s="187" customFormat="1" ht="18" customHeight="1">
      <c r="B878" s="201"/>
      <c r="C878" s="201"/>
      <c r="D878" s="201"/>
      <c r="E878" s="201"/>
      <c r="F878" s="201"/>
      <c r="G878" s="201"/>
      <c r="H878" s="201"/>
      <c r="I878" s="201"/>
      <c r="J878" s="201"/>
      <c r="K878" s="201"/>
      <c r="L878" s="201"/>
      <c r="M878" s="201"/>
      <c r="N878" s="201"/>
      <c r="O878" s="201"/>
      <c r="P878" s="201"/>
      <c r="Q878" s="201"/>
      <c r="R878" s="201"/>
      <c r="S878" s="201"/>
    </row>
    <row r="879" spans="2:19" s="187" customFormat="1" ht="18" customHeight="1">
      <c r="B879" s="201"/>
      <c r="C879" s="201"/>
      <c r="D879" s="201"/>
      <c r="E879" s="201"/>
      <c r="F879" s="201"/>
      <c r="G879" s="201"/>
      <c r="H879" s="201"/>
      <c r="I879" s="201"/>
      <c r="J879" s="201"/>
      <c r="K879" s="201"/>
      <c r="L879" s="201"/>
      <c r="M879" s="201"/>
      <c r="N879" s="201"/>
      <c r="O879" s="201"/>
      <c r="P879" s="201"/>
      <c r="Q879" s="201"/>
      <c r="R879" s="201"/>
      <c r="S879" s="201"/>
    </row>
    <row r="880" spans="2:19" s="187" customFormat="1" ht="18" customHeight="1">
      <c r="B880" s="201"/>
      <c r="C880" s="201"/>
      <c r="D880" s="201"/>
      <c r="E880" s="201"/>
      <c r="F880" s="201"/>
      <c r="G880" s="201"/>
      <c r="H880" s="201"/>
      <c r="I880" s="201"/>
      <c r="J880" s="201"/>
      <c r="K880" s="201"/>
      <c r="L880" s="201"/>
      <c r="M880" s="201"/>
      <c r="N880" s="201"/>
      <c r="O880" s="201"/>
      <c r="P880" s="201"/>
      <c r="Q880" s="201"/>
      <c r="R880" s="201"/>
      <c r="S880" s="201"/>
    </row>
    <row r="881" spans="2:19" s="187" customFormat="1" ht="18" customHeight="1">
      <c r="B881" s="201"/>
      <c r="C881" s="201"/>
      <c r="D881" s="201"/>
      <c r="E881" s="201"/>
      <c r="F881" s="201"/>
      <c r="G881" s="201"/>
      <c r="H881" s="201"/>
      <c r="I881" s="201"/>
      <c r="J881" s="201"/>
      <c r="K881" s="201"/>
      <c r="L881" s="201"/>
      <c r="M881" s="201"/>
      <c r="N881" s="201"/>
      <c r="O881" s="201"/>
      <c r="P881" s="201"/>
      <c r="Q881" s="201"/>
      <c r="R881" s="201"/>
      <c r="S881" s="201"/>
    </row>
    <row r="882" spans="2:19" s="187" customFormat="1" ht="18" customHeight="1">
      <c r="B882" s="201"/>
      <c r="C882" s="201"/>
      <c r="D882" s="201"/>
      <c r="E882" s="201"/>
      <c r="F882" s="201"/>
      <c r="G882" s="201"/>
      <c r="H882" s="201"/>
      <c r="I882" s="201"/>
      <c r="J882" s="201"/>
      <c r="K882" s="201"/>
      <c r="L882" s="201"/>
      <c r="M882" s="201"/>
      <c r="N882" s="201"/>
      <c r="O882" s="201"/>
      <c r="P882" s="201"/>
      <c r="Q882" s="201"/>
      <c r="R882" s="201"/>
      <c r="S882" s="201"/>
    </row>
    <row r="883" spans="2:19" s="187" customFormat="1" ht="18" customHeight="1">
      <c r="B883" s="201"/>
      <c r="C883" s="201"/>
      <c r="D883" s="201"/>
      <c r="E883" s="201"/>
      <c r="F883" s="201"/>
      <c r="G883" s="201"/>
      <c r="H883" s="201"/>
      <c r="I883" s="201"/>
      <c r="J883" s="201"/>
      <c r="K883" s="201"/>
      <c r="L883" s="201"/>
      <c r="M883" s="201"/>
      <c r="N883" s="201"/>
      <c r="O883" s="201"/>
      <c r="P883" s="201"/>
      <c r="Q883" s="201"/>
      <c r="R883" s="201"/>
      <c r="S883" s="201"/>
    </row>
    <row r="884" spans="2:19" s="187" customFormat="1" ht="18" customHeight="1">
      <c r="B884" s="201"/>
      <c r="C884" s="201"/>
      <c r="D884" s="201"/>
      <c r="E884" s="201"/>
      <c r="F884" s="201"/>
      <c r="G884" s="201"/>
      <c r="H884" s="201"/>
      <c r="I884" s="201"/>
      <c r="J884" s="201"/>
      <c r="K884" s="201"/>
      <c r="L884" s="201"/>
      <c r="M884" s="201"/>
      <c r="N884" s="201"/>
      <c r="O884" s="201"/>
      <c r="P884" s="201"/>
      <c r="Q884" s="201"/>
      <c r="R884" s="201"/>
      <c r="S884" s="201"/>
    </row>
    <row r="885" spans="2:19" s="187" customFormat="1" ht="18" customHeight="1">
      <c r="B885" s="201"/>
      <c r="C885" s="201"/>
      <c r="D885" s="201"/>
      <c r="E885" s="201"/>
      <c r="F885" s="201"/>
      <c r="G885" s="201"/>
      <c r="H885" s="201"/>
      <c r="I885" s="201"/>
      <c r="J885" s="201"/>
      <c r="K885" s="201"/>
      <c r="L885" s="201"/>
      <c r="M885" s="201"/>
      <c r="N885" s="201"/>
      <c r="O885" s="201"/>
      <c r="P885" s="201"/>
      <c r="Q885" s="201"/>
      <c r="R885" s="201"/>
      <c r="S885" s="201"/>
    </row>
    <row r="886" spans="2:19" s="187" customFormat="1" ht="18" customHeight="1">
      <c r="B886" s="201"/>
      <c r="C886" s="201"/>
      <c r="D886" s="201"/>
      <c r="E886" s="201"/>
      <c r="F886" s="201"/>
      <c r="G886" s="201"/>
      <c r="H886" s="201"/>
      <c r="I886" s="201"/>
      <c r="J886" s="201"/>
      <c r="K886" s="201"/>
      <c r="L886" s="201"/>
      <c r="M886" s="201"/>
      <c r="N886" s="201"/>
      <c r="O886" s="201"/>
      <c r="P886" s="201"/>
      <c r="Q886" s="201"/>
      <c r="R886" s="201"/>
      <c r="S886" s="201"/>
    </row>
    <row r="887" spans="2:19" s="187" customFormat="1" ht="18" customHeight="1">
      <c r="B887" s="201"/>
      <c r="C887" s="201"/>
      <c r="D887" s="201"/>
      <c r="E887" s="201"/>
      <c r="F887" s="201"/>
      <c r="G887" s="201"/>
      <c r="H887" s="201"/>
      <c r="I887" s="201"/>
      <c r="J887" s="201"/>
      <c r="K887" s="201"/>
      <c r="L887" s="201"/>
      <c r="M887" s="201"/>
      <c r="N887" s="201"/>
      <c r="O887" s="201"/>
      <c r="P887" s="201"/>
      <c r="Q887" s="201"/>
      <c r="R887" s="201"/>
      <c r="S887" s="201"/>
    </row>
    <row r="888" spans="2:19" s="187" customFormat="1" ht="18" customHeight="1">
      <c r="B888" s="201"/>
      <c r="C888" s="201"/>
      <c r="D888" s="201"/>
      <c r="E888" s="201"/>
      <c r="F888" s="201"/>
      <c r="G888" s="201"/>
      <c r="H888" s="201"/>
      <c r="I888" s="201"/>
      <c r="J888" s="201"/>
      <c r="K888" s="201"/>
      <c r="L888" s="201"/>
      <c r="M888" s="201"/>
      <c r="N888" s="201"/>
      <c r="O888" s="201"/>
      <c r="P888" s="201"/>
      <c r="Q888" s="201"/>
      <c r="R888" s="201"/>
      <c r="S888" s="201"/>
    </row>
    <row r="889" spans="2:19" s="187" customFormat="1" ht="18" customHeight="1">
      <c r="B889" s="201"/>
      <c r="C889" s="201"/>
      <c r="D889" s="201"/>
      <c r="E889" s="201"/>
      <c r="F889" s="201"/>
      <c r="G889" s="201"/>
      <c r="H889" s="201"/>
      <c r="I889" s="201"/>
      <c r="J889" s="201"/>
      <c r="K889" s="201"/>
      <c r="L889" s="201"/>
      <c r="M889" s="201"/>
      <c r="N889" s="201"/>
      <c r="O889" s="201"/>
      <c r="P889" s="201"/>
      <c r="Q889" s="201"/>
      <c r="R889" s="201"/>
      <c r="S889" s="201"/>
    </row>
    <row r="890" spans="2:19" s="187" customFormat="1" ht="18" customHeight="1">
      <c r="B890" s="201"/>
      <c r="C890" s="201"/>
      <c r="D890" s="201"/>
      <c r="E890" s="201"/>
      <c r="F890" s="201"/>
      <c r="G890" s="201"/>
      <c r="H890" s="201"/>
      <c r="I890" s="201"/>
      <c r="J890" s="201"/>
      <c r="K890" s="201"/>
      <c r="L890" s="201"/>
      <c r="M890" s="201"/>
      <c r="N890" s="201"/>
      <c r="O890" s="201"/>
      <c r="P890" s="201"/>
      <c r="Q890" s="201"/>
      <c r="R890" s="201"/>
      <c r="S890" s="201"/>
    </row>
    <row r="891" spans="2:19" s="187" customFormat="1" ht="18" customHeight="1">
      <c r="B891" s="201"/>
      <c r="C891" s="201"/>
      <c r="D891" s="201"/>
      <c r="E891" s="201"/>
      <c r="F891" s="201"/>
      <c r="G891" s="201"/>
      <c r="H891" s="201"/>
      <c r="I891" s="201"/>
      <c r="J891" s="201"/>
      <c r="K891" s="201"/>
      <c r="L891" s="201"/>
      <c r="M891" s="201"/>
      <c r="N891" s="201"/>
      <c r="O891" s="201"/>
      <c r="P891" s="201"/>
      <c r="Q891" s="201"/>
      <c r="R891" s="201"/>
      <c r="S891" s="201"/>
    </row>
    <row r="892" spans="2:19" s="187" customFormat="1" ht="18" customHeight="1">
      <c r="B892" s="201"/>
      <c r="C892" s="201"/>
      <c r="D892" s="201"/>
      <c r="E892" s="201"/>
      <c r="F892" s="201"/>
      <c r="G892" s="201"/>
      <c r="H892" s="201"/>
      <c r="I892" s="201"/>
      <c r="J892" s="201"/>
      <c r="K892" s="201"/>
      <c r="L892" s="201"/>
      <c r="M892" s="201"/>
      <c r="N892" s="201"/>
      <c r="O892" s="201"/>
      <c r="P892" s="201"/>
      <c r="Q892" s="201"/>
      <c r="R892" s="201"/>
      <c r="S892" s="201"/>
    </row>
    <row r="893" spans="2:19" s="187" customFormat="1" ht="18" customHeight="1">
      <c r="B893" s="201"/>
      <c r="C893" s="201"/>
      <c r="D893" s="201"/>
      <c r="E893" s="201"/>
      <c r="F893" s="201"/>
      <c r="G893" s="201"/>
      <c r="H893" s="201"/>
      <c r="I893" s="201"/>
      <c r="J893" s="201"/>
      <c r="K893" s="201"/>
      <c r="L893" s="201"/>
      <c r="M893" s="201"/>
      <c r="N893" s="201"/>
      <c r="O893" s="201"/>
      <c r="P893" s="201"/>
      <c r="Q893" s="201"/>
      <c r="R893" s="201"/>
      <c r="S893" s="201"/>
    </row>
    <row r="894" spans="2:19" s="187" customFormat="1" ht="18" customHeight="1">
      <c r="B894" s="201"/>
      <c r="C894" s="201"/>
      <c r="D894" s="201"/>
      <c r="E894" s="201"/>
      <c r="F894" s="201"/>
      <c r="G894" s="201"/>
      <c r="H894" s="201"/>
      <c r="I894" s="201"/>
      <c r="J894" s="201"/>
      <c r="K894" s="201"/>
      <c r="L894" s="201"/>
      <c r="M894" s="201"/>
      <c r="N894" s="201"/>
      <c r="O894" s="201"/>
      <c r="P894" s="201"/>
      <c r="Q894" s="201"/>
      <c r="R894" s="201"/>
      <c r="S894" s="201"/>
    </row>
    <row r="895" spans="2:19" s="187" customFormat="1" ht="18" customHeight="1">
      <c r="B895" s="201"/>
      <c r="C895" s="201"/>
      <c r="D895" s="201"/>
      <c r="E895" s="201"/>
      <c r="F895" s="201"/>
      <c r="G895" s="201"/>
      <c r="H895" s="201"/>
      <c r="I895" s="201"/>
      <c r="J895" s="201"/>
      <c r="K895" s="201"/>
      <c r="L895" s="201"/>
      <c r="M895" s="201"/>
      <c r="N895" s="201"/>
      <c r="O895" s="201"/>
      <c r="P895" s="201"/>
      <c r="Q895" s="201"/>
      <c r="R895" s="201"/>
      <c r="S895" s="201"/>
    </row>
    <row r="896" spans="2:19" s="187" customFormat="1" ht="18" customHeight="1">
      <c r="B896" s="201"/>
      <c r="C896" s="201"/>
      <c r="D896" s="201"/>
      <c r="E896" s="201"/>
      <c r="F896" s="201"/>
      <c r="G896" s="201"/>
      <c r="H896" s="201"/>
      <c r="I896" s="201"/>
      <c r="J896" s="201"/>
      <c r="K896" s="201"/>
      <c r="L896" s="201"/>
      <c r="M896" s="201"/>
      <c r="N896" s="201"/>
      <c r="O896" s="201"/>
      <c r="P896" s="201"/>
      <c r="Q896" s="201"/>
      <c r="R896" s="201"/>
      <c r="S896" s="201"/>
    </row>
    <row r="897" spans="2:19" s="187" customFormat="1" ht="18" customHeight="1">
      <c r="B897" s="201"/>
      <c r="C897" s="201"/>
      <c r="D897" s="201"/>
      <c r="E897" s="201"/>
      <c r="F897" s="201"/>
      <c r="G897" s="201"/>
      <c r="H897" s="201"/>
      <c r="I897" s="201"/>
      <c r="J897" s="201"/>
      <c r="K897" s="201"/>
      <c r="L897" s="201"/>
      <c r="M897" s="201"/>
      <c r="N897" s="201"/>
      <c r="O897" s="201"/>
      <c r="P897" s="201"/>
      <c r="Q897" s="201"/>
      <c r="R897" s="201"/>
      <c r="S897" s="201"/>
    </row>
    <row r="898" spans="2:19" s="187" customFormat="1" ht="18" customHeight="1">
      <c r="B898" s="201"/>
      <c r="C898" s="201"/>
      <c r="D898" s="201"/>
      <c r="E898" s="201"/>
      <c r="F898" s="201"/>
      <c r="G898" s="201"/>
      <c r="H898" s="201"/>
      <c r="I898" s="201"/>
      <c r="J898" s="201"/>
      <c r="K898" s="201"/>
      <c r="L898" s="201"/>
      <c r="M898" s="201"/>
      <c r="N898" s="201"/>
      <c r="O898" s="201"/>
      <c r="P898" s="201"/>
      <c r="Q898" s="201"/>
      <c r="R898" s="201"/>
      <c r="S898" s="201"/>
    </row>
    <row r="899" spans="2:19" s="187" customFormat="1" ht="18" customHeight="1">
      <c r="B899" s="201"/>
      <c r="C899" s="201"/>
      <c r="D899" s="201"/>
      <c r="E899" s="201"/>
      <c r="F899" s="201"/>
      <c r="G899" s="201"/>
      <c r="H899" s="201"/>
      <c r="I899" s="201"/>
      <c r="J899" s="201"/>
      <c r="K899" s="201"/>
      <c r="L899" s="201"/>
      <c r="M899" s="201"/>
      <c r="N899" s="201"/>
      <c r="O899" s="201"/>
      <c r="P899" s="201"/>
      <c r="Q899" s="201"/>
      <c r="R899" s="201"/>
      <c r="S899" s="201"/>
    </row>
    <row r="900" spans="2:19" s="187" customFormat="1" ht="18" customHeight="1">
      <c r="B900" s="201"/>
      <c r="C900" s="201"/>
      <c r="D900" s="201"/>
      <c r="E900" s="201"/>
      <c r="F900" s="201"/>
      <c r="G900" s="201"/>
      <c r="H900" s="201"/>
      <c r="I900" s="201"/>
      <c r="J900" s="201"/>
      <c r="K900" s="201"/>
      <c r="L900" s="201"/>
      <c r="M900" s="201"/>
      <c r="N900" s="201"/>
      <c r="O900" s="201"/>
      <c r="P900" s="201"/>
      <c r="Q900" s="201"/>
      <c r="R900" s="201"/>
      <c r="S900" s="201"/>
    </row>
    <row r="901" spans="2:19" s="187" customFormat="1" ht="18" customHeight="1">
      <c r="B901" s="201"/>
      <c r="C901" s="201"/>
      <c r="D901" s="201"/>
      <c r="E901" s="201"/>
      <c r="F901" s="201"/>
      <c r="G901" s="201"/>
      <c r="H901" s="201"/>
      <c r="I901" s="201"/>
      <c r="J901" s="201"/>
      <c r="K901" s="201"/>
      <c r="L901" s="201"/>
      <c r="M901" s="201"/>
      <c r="N901" s="201"/>
      <c r="O901" s="201"/>
      <c r="P901" s="201"/>
      <c r="Q901" s="201"/>
      <c r="R901" s="201"/>
      <c r="S901" s="201"/>
    </row>
    <row r="902" spans="2:19" s="187" customFormat="1" ht="18" customHeight="1">
      <c r="B902" s="201"/>
      <c r="C902" s="201"/>
      <c r="D902" s="201"/>
      <c r="E902" s="201"/>
      <c r="F902" s="201"/>
      <c r="G902" s="201"/>
      <c r="H902" s="201"/>
      <c r="I902" s="201"/>
      <c r="J902" s="201"/>
      <c r="K902" s="201"/>
      <c r="L902" s="201"/>
      <c r="M902" s="201"/>
      <c r="N902" s="201"/>
      <c r="O902" s="201"/>
      <c r="P902" s="201"/>
      <c r="Q902" s="201"/>
      <c r="R902" s="201"/>
      <c r="S902" s="201"/>
    </row>
    <row r="903" spans="2:19" s="187" customFormat="1" ht="18" customHeight="1">
      <c r="B903" s="201"/>
      <c r="C903" s="201"/>
      <c r="D903" s="201"/>
      <c r="E903" s="201"/>
      <c r="F903" s="201"/>
      <c r="G903" s="201"/>
      <c r="H903" s="201"/>
      <c r="I903" s="201"/>
      <c r="J903" s="201"/>
      <c r="K903" s="201"/>
      <c r="L903" s="201"/>
      <c r="M903" s="201"/>
      <c r="N903" s="201"/>
      <c r="O903" s="201"/>
      <c r="P903" s="201"/>
      <c r="Q903" s="201"/>
      <c r="R903" s="201"/>
      <c r="S903" s="201"/>
    </row>
    <row r="904" spans="2:19" s="187" customFormat="1" ht="18" customHeight="1">
      <c r="B904" s="201"/>
      <c r="C904" s="201"/>
      <c r="D904" s="201"/>
      <c r="E904" s="201"/>
      <c r="F904" s="201"/>
      <c r="G904" s="201"/>
      <c r="H904" s="201"/>
      <c r="I904" s="201"/>
      <c r="J904" s="201"/>
      <c r="K904" s="201"/>
      <c r="L904" s="201"/>
      <c r="M904" s="201"/>
      <c r="N904" s="201"/>
      <c r="O904" s="201"/>
      <c r="P904" s="201"/>
      <c r="Q904" s="201"/>
      <c r="R904" s="201"/>
      <c r="S904" s="201"/>
    </row>
    <row r="905" spans="2:19" s="187" customFormat="1" ht="18" customHeight="1">
      <c r="B905" s="201"/>
      <c r="C905" s="201"/>
      <c r="D905" s="201"/>
      <c r="E905" s="201"/>
      <c r="F905" s="201"/>
      <c r="G905" s="201"/>
      <c r="H905" s="201"/>
      <c r="I905" s="201"/>
      <c r="J905" s="201"/>
      <c r="K905" s="201"/>
      <c r="L905" s="201"/>
      <c r="M905" s="201"/>
      <c r="N905" s="201"/>
      <c r="O905" s="201"/>
      <c r="P905" s="201"/>
      <c r="Q905" s="201"/>
      <c r="R905" s="201"/>
      <c r="S905" s="201"/>
    </row>
    <row r="906" spans="2:19" s="187" customFormat="1" ht="18" customHeight="1">
      <c r="B906" s="201"/>
      <c r="C906" s="201"/>
      <c r="D906" s="201"/>
      <c r="E906" s="201"/>
      <c r="F906" s="201"/>
      <c r="G906" s="201"/>
      <c r="H906" s="201"/>
      <c r="I906" s="201"/>
      <c r="J906" s="201"/>
      <c r="K906" s="201"/>
      <c r="L906" s="201"/>
      <c r="M906" s="201"/>
      <c r="N906" s="201"/>
      <c r="O906" s="201"/>
      <c r="P906" s="201"/>
      <c r="Q906" s="201"/>
      <c r="R906" s="201"/>
      <c r="S906" s="201"/>
    </row>
    <row r="907" spans="2:19" s="187" customFormat="1" ht="18" customHeight="1">
      <c r="B907" s="201"/>
      <c r="C907" s="201"/>
      <c r="D907" s="201"/>
      <c r="E907" s="201"/>
      <c r="F907" s="201"/>
      <c r="G907" s="201"/>
      <c r="H907" s="201"/>
      <c r="I907" s="201"/>
      <c r="J907" s="201"/>
      <c r="K907" s="201"/>
      <c r="L907" s="201"/>
      <c r="M907" s="201"/>
      <c r="N907" s="201"/>
      <c r="O907" s="201"/>
      <c r="P907" s="201"/>
      <c r="Q907" s="201"/>
      <c r="R907" s="201"/>
      <c r="S907" s="201"/>
    </row>
    <row r="908" spans="2:19" s="187" customFormat="1" ht="18" customHeight="1">
      <c r="B908" s="201"/>
      <c r="C908" s="201"/>
      <c r="D908" s="201"/>
      <c r="E908" s="201"/>
      <c r="F908" s="201"/>
      <c r="G908" s="201"/>
      <c r="H908" s="201"/>
      <c r="I908" s="201"/>
      <c r="J908" s="201"/>
      <c r="K908" s="201"/>
      <c r="L908" s="201"/>
      <c r="M908" s="201"/>
      <c r="N908" s="201"/>
      <c r="O908" s="201"/>
      <c r="P908" s="201"/>
      <c r="Q908" s="201"/>
      <c r="R908" s="201"/>
      <c r="S908" s="201"/>
    </row>
    <row r="909" spans="2:19" s="187" customFormat="1" ht="18" customHeight="1">
      <c r="B909" s="201"/>
      <c r="C909" s="201"/>
      <c r="D909" s="201"/>
      <c r="E909" s="201"/>
      <c r="F909" s="201"/>
      <c r="G909" s="201"/>
      <c r="H909" s="201"/>
      <c r="I909" s="201"/>
      <c r="J909" s="201"/>
      <c r="K909" s="201"/>
      <c r="L909" s="201"/>
      <c r="M909" s="201"/>
      <c r="N909" s="201"/>
      <c r="O909" s="201"/>
      <c r="P909" s="201"/>
      <c r="Q909" s="201"/>
      <c r="R909" s="201"/>
      <c r="S909" s="201"/>
    </row>
    <row r="910" spans="2:19" s="187" customFormat="1" ht="18" customHeight="1">
      <c r="B910" s="201"/>
      <c r="C910" s="201"/>
      <c r="D910" s="201"/>
      <c r="E910" s="201"/>
      <c r="F910" s="201"/>
      <c r="G910" s="201"/>
      <c r="H910" s="201"/>
      <c r="I910" s="201"/>
      <c r="J910" s="201"/>
      <c r="K910" s="201"/>
      <c r="L910" s="201"/>
      <c r="M910" s="201"/>
      <c r="N910" s="201"/>
      <c r="O910" s="201"/>
      <c r="P910" s="201"/>
      <c r="Q910" s="201"/>
      <c r="R910" s="201"/>
      <c r="S910" s="201"/>
    </row>
    <row r="911" spans="2:19" s="187" customFormat="1" ht="18" customHeight="1">
      <c r="B911" s="201"/>
      <c r="C911" s="201"/>
      <c r="D911" s="201"/>
      <c r="E911" s="201"/>
      <c r="F911" s="201"/>
      <c r="G911" s="201"/>
      <c r="H911" s="201"/>
      <c r="I911" s="201"/>
      <c r="J911" s="201"/>
      <c r="K911" s="201"/>
      <c r="L911" s="201"/>
      <c r="M911" s="201"/>
      <c r="N911" s="201"/>
      <c r="O911" s="201"/>
      <c r="P911" s="201"/>
      <c r="Q911" s="201"/>
      <c r="R911" s="201"/>
      <c r="S911" s="201"/>
    </row>
    <row r="912" spans="2:19" s="187" customFormat="1" ht="18" customHeight="1">
      <c r="B912" s="201"/>
      <c r="C912" s="201"/>
      <c r="D912" s="201"/>
      <c r="E912" s="201"/>
      <c r="F912" s="201"/>
      <c r="G912" s="201"/>
      <c r="H912" s="201"/>
      <c r="I912" s="201"/>
      <c r="J912" s="201"/>
      <c r="K912" s="201"/>
      <c r="L912" s="201"/>
      <c r="M912" s="201"/>
      <c r="N912" s="201"/>
      <c r="O912" s="201"/>
      <c r="P912" s="201"/>
      <c r="Q912" s="201"/>
      <c r="R912" s="201"/>
      <c r="S912" s="201"/>
    </row>
    <row r="913" spans="2:19" s="187" customFormat="1" ht="18" customHeight="1">
      <c r="B913" s="201"/>
      <c r="C913" s="201"/>
      <c r="D913" s="201"/>
      <c r="E913" s="201"/>
      <c r="F913" s="201"/>
      <c r="G913" s="201"/>
      <c r="H913" s="201"/>
      <c r="I913" s="201"/>
      <c r="J913" s="201"/>
      <c r="K913" s="201"/>
      <c r="L913" s="201"/>
      <c r="M913" s="201"/>
      <c r="N913" s="201"/>
      <c r="O913" s="201"/>
      <c r="P913" s="201"/>
      <c r="Q913" s="201"/>
      <c r="R913" s="201"/>
      <c r="S913" s="201"/>
    </row>
    <row r="914" spans="2:19" s="187" customFormat="1" ht="18" customHeight="1">
      <c r="B914" s="201"/>
      <c r="C914" s="201"/>
      <c r="D914" s="201"/>
      <c r="E914" s="201"/>
      <c r="F914" s="201"/>
      <c r="G914" s="201"/>
      <c r="H914" s="201"/>
      <c r="I914" s="201"/>
      <c r="J914" s="201"/>
      <c r="K914" s="201"/>
      <c r="L914" s="201"/>
      <c r="M914" s="201"/>
      <c r="N914" s="201"/>
      <c r="O914" s="201"/>
      <c r="P914" s="201"/>
      <c r="Q914" s="201"/>
      <c r="R914" s="201"/>
      <c r="S914" s="201"/>
    </row>
    <row r="915" spans="2:19" s="187" customFormat="1" ht="18" customHeight="1">
      <c r="B915" s="201"/>
      <c r="C915" s="201"/>
      <c r="D915" s="201"/>
      <c r="E915" s="201"/>
      <c r="F915" s="201"/>
      <c r="G915" s="201"/>
      <c r="H915" s="201"/>
      <c r="I915" s="201"/>
      <c r="J915" s="201"/>
      <c r="K915" s="201"/>
      <c r="L915" s="201"/>
      <c r="M915" s="201"/>
      <c r="N915" s="201"/>
      <c r="O915" s="201"/>
      <c r="P915" s="201"/>
      <c r="Q915" s="201"/>
      <c r="R915" s="201"/>
      <c r="S915" s="201"/>
    </row>
    <row r="916" spans="2:19" s="187" customFormat="1" ht="18" customHeight="1">
      <c r="B916" s="201"/>
      <c r="C916" s="201"/>
      <c r="D916" s="201"/>
      <c r="E916" s="201"/>
      <c r="F916" s="201"/>
      <c r="G916" s="201"/>
      <c r="H916" s="201"/>
      <c r="I916" s="201"/>
      <c r="J916" s="201"/>
      <c r="K916" s="201"/>
      <c r="L916" s="201"/>
      <c r="M916" s="201"/>
      <c r="N916" s="201"/>
      <c r="O916" s="201"/>
      <c r="P916" s="201"/>
      <c r="Q916" s="201"/>
      <c r="R916" s="201"/>
      <c r="S916" s="201"/>
    </row>
    <row r="917" spans="2:19" s="187" customFormat="1" ht="18" customHeight="1">
      <c r="B917" s="201"/>
      <c r="C917" s="201"/>
      <c r="D917" s="201"/>
      <c r="E917" s="201"/>
      <c r="F917" s="201"/>
      <c r="G917" s="201"/>
      <c r="H917" s="201"/>
      <c r="I917" s="201"/>
      <c r="J917" s="201"/>
      <c r="K917" s="201"/>
      <c r="L917" s="201"/>
      <c r="M917" s="201"/>
      <c r="N917" s="201"/>
      <c r="O917" s="201"/>
      <c r="P917" s="201"/>
      <c r="Q917" s="201"/>
      <c r="R917" s="201"/>
      <c r="S917" s="201"/>
    </row>
    <row r="918" spans="2:19" s="187" customFormat="1" ht="18" customHeight="1">
      <c r="B918" s="201"/>
      <c r="C918" s="201"/>
      <c r="D918" s="201"/>
      <c r="E918" s="201"/>
      <c r="F918" s="201"/>
      <c r="G918" s="201"/>
      <c r="H918" s="201"/>
      <c r="I918" s="201"/>
      <c r="J918" s="201"/>
      <c r="K918" s="201"/>
      <c r="L918" s="201"/>
      <c r="M918" s="201"/>
      <c r="N918" s="201"/>
      <c r="O918" s="201"/>
      <c r="P918" s="201"/>
      <c r="Q918" s="201"/>
      <c r="R918" s="201"/>
      <c r="S918" s="201"/>
    </row>
    <row r="919" spans="2:19" s="187" customFormat="1" ht="18" customHeight="1">
      <c r="B919" s="201"/>
      <c r="C919" s="201"/>
      <c r="D919" s="201"/>
      <c r="E919" s="201"/>
      <c r="F919" s="201"/>
      <c r="G919" s="201"/>
      <c r="H919" s="201"/>
      <c r="I919" s="201"/>
      <c r="J919" s="201"/>
      <c r="K919" s="201"/>
      <c r="L919" s="201"/>
      <c r="M919" s="201"/>
      <c r="N919" s="201"/>
      <c r="O919" s="201"/>
      <c r="P919" s="201"/>
      <c r="Q919" s="201"/>
      <c r="R919" s="201"/>
      <c r="S919" s="201"/>
    </row>
    <row r="920" spans="2:19" s="187" customFormat="1" ht="18" customHeight="1">
      <c r="B920" s="201"/>
      <c r="C920" s="201"/>
      <c r="D920" s="201"/>
      <c r="E920" s="201"/>
      <c r="F920" s="201"/>
      <c r="G920" s="201"/>
      <c r="H920" s="201"/>
      <c r="I920" s="201"/>
      <c r="J920" s="201"/>
      <c r="K920" s="201"/>
      <c r="L920" s="201"/>
      <c r="M920" s="201"/>
      <c r="N920" s="201"/>
      <c r="O920" s="201"/>
      <c r="P920" s="201"/>
      <c r="Q920" s="201"/>
      <c r="R920" s="201"/>
      <c r="S920" s="201"/>
    </row>
    <row r="921" spans="2:19" s="187" customFormat="1" ht="18" customHeight="1">
      <c r="B921" s="201"/>
      <c r="C921" s="201"/>
      <c r="D921" s="201"/>
      <c r="E921" s="201"/>
      <c r="F921" s="201"/>
      <c r="G921" s="201"/>
      <c r="H921" s="201"/>
      <c r="I921" s="201"/>
      <c r="J921" s="201"/>
      <c r="K921" s="201"/>
      <c r="L921" s="201"/>
      <c r="M921" s="201"/>
      <c r="N921" s="201"/>
      <c r="O921" s="201"/>
      <c r="P921" s="201"/>
      <c r="Q921" s="201"/>
      <c r="R921" s="201"/>
      <c r="S921" s="201"/>
    </row>
    <row r="922" spans="2:19" s="187" customFormat="1" ht="18" customHeight="1">
      <c r="B922" s="201"/>
      <c r="C922" s="201"/>
      <c r="D922" s="201"/>
      <c r="E922" s="201"/>
      <c r="F922" s="201"/>
      <c r="G922" s="201"/>
      <c r="H922" s="201"/>
      <c r="I922" s="201"/>
      <c r="J922" s="201"/>
      <c r="K922" s="201"/>
      <c r="L922" s="201"/>
      <c r="M922" s="201"/>
      <c r="N922" s="201"/>
      <c r="O922" s="201"/>
      <c r="P922" s="201"/>
      <c r="Q922" s="201"/>
      <c r="R922" s="201"/>
      <c r="S922" s="201"/>
    </row>
    <row r="923" spans="2:19" s="187" customFormat="1" ht="18" customHeight="1">
      <c r="B923" s="201"/>
      <c r="C923" s="201"/>
      <c r="D923" s="201"/>
      <c r="E923" s="201"/>
      <c r="F923" s="201"/>
      <c r="G923" s="201"/>
      <c r="H923" s="201"/>
      <c r="I923" s="201"/>
      <c r="J923" s="201"/>
      <c r="K923" s="201"/>
      <c r="L923" s="201"/>
      <c r="M923" s="201"/>
      <c r="N923" s="201"/>
      <c r="O923" s="201"/>
      <c r="P923" s="201"/>
      <c r="Q923" s="201"/>
      <c r="R923" s="201"/>
      <c r="S923" s="201"/>
    </row>
    <row r="924" spans="2:19" s="187" customFormat="1" ht="18" customHeight="1">
      <c r="B924" s="201"/>
      <c r="C924" s="201"/>
      <c r="D924" s="201"/>
      <c r="E924" s="201"/>
      <c r="F924" s="201"/>
      <c r="G924" s="201"/>
      <c r="H924" s="201"/>
      <c r="I924" s="201"/>
      <c r="J924" s="201"/>
      <c r="K924" s="201"/>
      <c r="L924" s="201"/>
      <c r="M924" s="201"/>
      <c r="N924" s="201"/>
      <c r="O924" s="201"/>
      <c r="P924" s="201"/>
      <c r="Q924" s="201"/>
      <c r="R924" s="201"/>
      <c r="S924" s="201"/>
    </row>
    <row r="925" spans="2:19" s="187" customFormat="1" ht="18" customHeight="1">
      <c r="B925" s="201"/>
      <c r="C925" s="201"/>
      <c r="D925" s="201"/>
      <c r="E925" s="201"/>
      <c r="F925" s="201"/>
      <c r="G925" s="201"/>
      <c r="H925" s="201"/>
      <c r="I925" s="201"/>
      <c r="J925" s="201"/>
      <c r="K925" s="201"/>
      <c r="L925" s="201"/>
      <c r="M925" s="201"/>
      <c r="N925" s="201"/>
      <c r="O925" s="201"/>
      <c r="P925" s="201"/>
      <c r="Q925" s="201"/>
      <c r="R925" s="201"/>
      <c r="S925" s="201"/>
    </row>
    <row r="926" spans="2:19" s="187" customFormat="1" ht="18" customHeight="1">
      <c r="B926" s="201"/>
      <c r="C926" s="201"/>
      <c r="D926" s="201"/>
      <c r="E926" s="201"/>
      <c r="F926" s="201"/>
      <c r="G926" s="201"/>
      <c r="H926" s="201"/>
      <c r="I926" s="201"/>
      <c r="J926" s="201"/>
      <c r="K926" s="201"/>
      <c r="L926" s="201"/>
      <c r="M926" s="201"/>
      <c r="N926" s="201"/>
      <c r="O926" s="201"/>
      <c r="P926" s="201"/>
      <c r="Q926" s="201"/>
      <c r="R926" s="201"/>
      <c r="S926" s="201"/>
    </row>
    <row r="927" spans="2:19" s="187" customFormat="1" ht="18" customHeight="1">
      <c r="B927" s="201"/>
      <c r="C927" s="201"/>
      <c r="D927" s="201"/>
      <c r="E927" s="201"/>
      <c r="F927" s="201"/>
      <c r="G927" s="201"/>
      <c r="H927" s="201"/>
      <c r="I927" s="201"/>
      <c r="J927" s="201"/>
      <c r="K927" s="201"/>
      <c r="L927" s="201"/>
      <c r="M927" s="201"/>
      <c r="N927" s="201"/>
      <c r="O927" s="201"/>
      <c r="P927" s="201"/>
      <c r="Q927" s="201"/>
      <c r="R927" s="201"/>
      <c r="S927" s="201"/>
    </row>
    <row r="928" spans="2:19" s="187" customFormat="1" ht="18" customHeight="1">
      <c r="B928" s="201"/>
      <c r="C928" s="201"/>
      <c r="D928" s="201"/>
      <c r="E928" s="201"/>
      <c r="F928" s="201"/>
      <c r="G928" s="201"/>
      <c r="H928" s="201"/>
      <c r="I928" s="201"/>
      <c r="J928" s="201"/>
      <c r="K928" s="201"/>
      <c r="L928" s="201"/>
      <c r="M928" s="201"/>
      <c r="N928" s="201"/>
      <c r="O928" s="201"/>
      <c r="P928" s="201"/>
      <c r="Q928" s="201"/>
      <c r="R928" s="201"/>
      <c r="S928" s="201"/>
    </row>
    <row r="929" spans="2:19" s="187" customFormat="1" ht="18" customHeight="1">
      <c r="B929" s="201"/>
      <c r="C929" s="201"/>
      <c r="D929" s="201"/>
      <c r="E929" s="201"/>
      <c r="F929" s="201"/>
      <c r="G929" s="201"/>
      <c r="H929" s="201"/>
      <c r="I929" s="201"/>
      <c r="J929" s="201"/>
      <c r="K929" s="201"/>
      <c r="L929" s="201"/>
      <c r="M929" s="201"/>
      <c r="N929" s="201"/>
      <c r="O929" s="201"/>
      <c r="P929" s="201"/>
      <c r="Q929" s="201"/>
      <c r="R929" s="201"/>
      <c r="S929" s="201"/>
    </row>
    <row r="930" spans="2:19" s="187" customFormat="1" ht="18" customHeight="1">
      <c r="B930" s="201"/>
      <c r="C930" s="201"/>
      <c r="D930" s="201"/>
      <c r="E930" s="201"/>
      <c r="F930" s="201"/>
      <c r="G930" s="201"/>
      <c r="H930" s="201"/>
      <c r="I930" s="201"/>
      <c r="J930" s="201"/>
      <c r="K930" s="201"/>
      <c r="L930" s="201"/>
      <c r="M930" s="201"/>
      <c r="N930" s="201"/>
      <c r="O930" s="201"/>
      <c r="P930" s="201"/>
      <c r="Q930" s="201"/>
      <c r="R930" s="201"/>
      <c r="S930" s="201"/>
    </row>
    <row r="931" spans="2:19" s="187" customFormat="1" ht="18" customHeight="1">
      <c r="B931" s="201"/>
      <c r="C931" s="201"/>
      <c r="D931" s="201"/>
      <c r="E931" s="201"/>
      <c r="F931" s="201"/>
      <c r="G931" s="201"/>
      <c r="H931" s="201"/>
      <c r="I931" s="201"/>
      <c r="J931" s="201"/>
      <c r="K931" s="201"/>
      <c r="L931" s="201"/>
      <c r="M931" s="201"/>
      <c r="N931" s="201"/>
      <c r="O931" s="201"/>
      <c r="P931" s="201"/>
      <c r="Q931" s="201"/>
      <c r="R931" s="201"/>
      <c r="S931" s="201"/>
    </row>
    <row r="932" spans="2:19" s="187" customFormat="1" ht="18" customHeight="1">
      <c r="B932" s="201"/>
      <c r="C932" s="201"/>
      <c r="D932" s="201"/>
      <c r="E932" s="201"/>
      <c r="F932" s="201"/>
      <c r="G932" s="201"/>
      <c r="H932" s="201"/>
      <c r="I932" s="201"/>
      <c r="J932" s="201"/>
      <c r="K932" s="201"/>
      <c r="L932" s="201"/>
      <c r="M932" s="201"/>
      <c r="N932" s="201"/>
      <c r="O932" s="201"/>
      <c r="P932" s="201"/>
      <c r="Q932" s="201"/>
      <c r="R932" s="201"/>
      <c r="S932" s="201"/>
    </row>
    <row r="933" spans="2:19" s="187" customFormat="1" ht="18" customHeight="1">
      <c r="B933" s="201"/>
      <c r="C933" s="201"/>
      <c r="D933" s="201"/>
      <c r="E933" s="201"/>
      <c r="F933" s="201"/>
      <c r="G933" s="201"/>
      <c r="H933" s="201"/>
      <c r="I933" s="201"/>
      <c r="J933" s="201"/>
      <c r="K933" s="201"/>
      <c r="L933" s="201"/>
      <c r="M933" s="201"/>
      <c r="N933" s="201"/>
      <c r="O933" s="201"/>
      <c r="P933" s="201"/>
      <c r="Q933" s="201"/>
      <c r="R933" s="201"/>
      <c r="S933" s="201"/>
    </row>
    <row r="934" spans="2:19" s="187" customFormat="1" ht="18" customHeight="1">
      <c r="B934" s="201"/>
      <c r="C934" s="201"/>
      <c r="D934" s="201"/>
      <c r="E934" s="201"/>
      <c r="F934" s="201"/>
      <c r="G934" s="201"/>
      <c r="H934" s="201"/>
      <c r="I934" s="201"/>
      <c r="J934" s="201"/>
      <c r="K934" s="201"/>
      <c r="L934" s="201"/>
      <c r="M934" s="201"/>
      <c r="N934" s="201"/>
      <c r="O934" s="201"/>
      <c r="P934" s="201"/>
      <c r="Q934" s="201"/>
      <c r="R934" s="201"/>
      <c r="S934" s="201"/>
    </row>
    <row r="935" spans="2:19" s="187" customFormat="1" ht="18" customHeight="1">
      <c r="B935" s="201"/>
      <c r="C935" s="201"/>
      <c r="D935" s="201"/>
      <c r="E935" s="201"/>
      <c r="F935" s="201"/>
      <c r="G935" s="201"/>
      <c r="H935" s="201"/>
      <c r="I935" s="201"/>
      <c r="J935" s="201"/>
      <c r="K935" s="201"/>
      <c r="L935" s="201"/>
      <c r="M935" s="201"/>
      <c r="N935" s="201"/>
      <c r="O935" s="201"/>
      <c r="P935" s="201"/>
      <c r="Q935" s="201"/>
      <c r="R935" s="201"/>
      <c r="S935" s="201"/>
    </row>
    <row r="936" spans="2:19" s="187" customFormat="1" ht="18" customHeight="1">
      <c r="B936" s="201"/>
      <c r="C936" s="201"/>
      <c r="D936" s="201"/>
      <c r="E936" s="201"/>
      <c r="F936" s="201"/>
      <c r="G936" s="201"/>
      <c r="H936" s="201"/>
      <c r="I936" s="201"/>
      <c r="J936" s="201"/>
      <c r="K936" s="201"/>
      <c r="L936" s="201"/>
      <c r="M936" s="201"/>
      <c r="N936" s="201"/>
      <c r="O936" s="201"/>
      <c r="P936" s="201"/>
      <c r="Q936" s="201"/>
      <c r="R936" s="201"/>
      <c r="S936" s="201"/>
    </row>
    <row r="937" spans="2:19" s="187" customFormat="1" ht="18" customHeight="1">
      <c r="B937" s="201"/>
      <c r="C937" s="201"/>
      <c r="D937" s="201"/>
      <c r="E937" s="201"/>
      <c r="F937" s="201"/>
      <c r="G937" s="201"/>
      <c r="H937" s="201"/>
      <c r="I937" s="201"/>
      <c r="J937" s="201"/>
      <c r="K937" s="201"/>
      <c r="L937" s="201"/>
      <c r="M937" s="201"/>
      <c r="N937" s="201"/>
      <c r="O937" s="201"/>
      <c r="P937" s="201"/>
      <c r="Q937" s="201"/>
      <c r="R937" s="201"/>
      <c r="S937" s="201"/>
    </row>
    <row r="938" spans="2:19" s="187" customFormat="1" ht="18" customHeight="1">
      <c r="B938" s="201"/>
      <c r="C938" s="201"/>
      <c r="D938" s="201"/>
      <c r="E938" s="201"/>
      <c r="F938" s="201"/>
      <c r="G938" s="201"/>
      <c r="H938" s="201"/>
      <c r="I938" s="201"/>
      <c r="J938" s="201"/>
      <c r="K938" s="201"/>
      <c r="L938" s="201"/>
      <c r="M938" s="201"/>
      <c r="N938" s="201"/>
      <c r="O938" s="201"/>
      <c r="P938" s="201"/>
      <c r="Q938" s="201"/>
      <c r="R938" s="201"/>
      <c r="S938" s="201"/>
    </row>
    <row r="939" spans="2:19" s="187" customFormat="1" ht="18" customHeight="1">
      <c r="B939" s="201"/>
      <c r="C939" s="201"/>
      <c r="D939" s="201"/>
      <c r="E939" s="201"/>
      <c r="F939" s="201"/>
      <c r="G939" s="201"/>
      <c r="H939" s="201"/>
      <c r="I939" s="201"/>
      <c r="J939" s="201"/>
      <c r="K939" s="201"/>
      <c r="L939" s="201"/>
      <c r="M939" s="201"/>
      <c r="N939" s="201"/>
      <c r="O939" s="201"/>
      <c r="P939" s="201"/>
      <c r="Q939" s="201"/>
      <c r="R939" s="201"/>
      <c r="S939" s="201"/>
    </row>
    <row r="940" spans="2:19" s="187" customFormat="1" ht="18" customHeight="1">
      <c r="B940" s="201"/>
      <c r="C940" s="201"/>
      <c r="D940" s="201"/>
      <c r="E940" s="201"/>
      <c r="F940" s="201"/>
      <c r="G940" s="201"/>
      <c r="H940" s="201"/>
      <c r="I940" s="201"/>
      <c r="J940" s="201"/>
      <c r="K940" s="201"/>
      <c r="L940" s="201"/>
      <c r="M940" s="201"/>
      <c r="N940" s="201"/>
      <c r="O940" s="201"/>
      <c r="P940" s="201"/>
      <c r="Q940" s="201"/>
      <c r="R940" s="201"/>
      <c r="S940" s="201"/>
    </row>
    <row r="941" spans="2:19" s="187" customFormat="1" ht="18" customHeight="1">
      <c r="B941" s="201"/>
      <c r="C941" s="201"/>
      <c r="D941" s="201"/>
      <c r="E941" s="201"/>
      <c r="F941" s="201"/>
      <c r="G941" s="201"/>
      <c r="H941" s="201"/>
      <c r="I941" s="201"/>
      <c r="J941" s="201"/>
      <c r="K941" s="201"/>
      <c r="L941" s="201"/>
      <c r="M941" s="201"/>
      <c r="N941" s="201"/>
      <c r="O941" s="201"/>
      <c r="P941" s="201"/>
      <c r="Q941" s="201"/>
      <c r="R941" s="201"/>
      <c r="S941" s="201"/>
    </row>
    <row r="942" spans="2:19" s="187" customFormat="1" ht="18" customHeight="1">
      <c r="B942" s="201"/>
      <c r="C942" s="201"/>
      <c r="D942" s="201"/>
      <c r="E942" s="201"/>
      <c r="F942" s="201"/>
      <c r="G942" s="201"/>
      <c r="H942" s="201"/>
      <c r="I942" s="201"/>
      <c r="J942" s="201"/>
      <c r="K942" s="201"/>
      <c r="L942" s="201"/>
      <c r="M942" s="201"/>
      <c r="N942" s="201"/>
      <c r="O942" s="201"/>
      <c r="P942" s="201"/>
      <c r="Q942" s="201"/>
      <c r="R942" s="201"/>
      <c r="S942" s="201"/>
    </row>
    <row r="943" spans="2:19" s="187" customFormat="1" ht="18" customHeight="1">
      <c r="B943" s="201"/>
      <c r="C943" s="201"/>
      <c r="D943" s="201"/>
      <c r="E943" s="201"/>
      <c r="F943" s="201"/>
      <c r="G943" s="201"/>
      <c r="H943" s="201"/>
      <c r="I943" s="201"/>
      <c r="J943" s="201"/>
      <c r="K943" s="201"/>
      <c r="L943" s="201"/>
      <c r="M943" s="201"/>
      <c r="N943" s="201"/>
      <c r="O943" s="201"/>
      <c r="P943" s="201"/>
      <c r="Q943" s="201"/>
      <c r="R943" s="201"/>
      <c r="S943" s="201"/>
    </row>
    <row r="944" spans="2:19" s="187" customFormat="1" ht="18" customHeight="1">
      <c r="B944" s="201"/>
      <c r="C944" s="201"/>
      <c r="D944" s="201"/>
      <c r="E944" s="201"/>
      <c r="F944" s="201"/>
      <c r="G944" s="201"/>
      <c r="H944" s="201"/>
      <c r="I944" s="201"/>
      <c r="J944" s="201"/>
      <c r="K944" s="201"/>
      <c r="L944" s="201"/>
      <c r="M944" s="201"/>
      <c r="N944" s="201"/>
      <c r="O944" s="201"/>
      <c r="P944" s="201"/>
      <c r="Q944" s="201"/>
      <c r="R944" s="201"/>
      <c r="S944" s="201"/>
    </row>
    <row r="945" spans="2:19" s="187" customFormat="1" ht="18" customHeight="1">
      <c r="B945" s="201"/>
      <c r="C945" s="201"/>
      <c r="D945" s="201"/>
      <c r="E945" s="201"/>
      <c r="F945" s="201"/>
      <c r="G945" s="201"/>
      <c r="H945" s="201"/>
      <c r="I945" s="201"/>
      <c r="J945" s="201"/>
      <c r="K945" s="201"/>
      <c r="L945" s="201"/>
      <c r="M945" s="201"/>
      <c r="N945" s="201"/>
      <c r="O945" s="201"/>
      <c r="P945" s="201"/>
      <c r="Q945" s="201"/>
      <c r="R945" s="201"/>
      <c r="S945" s="201"/>
    </row>
    <row r="946" spans="2:19" s="187" customFormat="1" ht="18" customHeight="1">
      <c r="B946" s="201"/>
      <c r="C946" s="201"/>
      <c r="D946" s="201"/>
      <c r="E946" s="201"/>
      <c r="F946" s="201"/>
      <c r="G946" s="201"/>
      <c r="H946" s="201"/>
      <c r="I946" s="201"/>
      <c r="J946" s="201"/>
      <c r="K946" s="201"/>
      <c r="L946" s="201"/>
      <c r="M946" s="201"/>
      <c r="N946" s="201"/>
      <c r="O946" s="201"/>
      <c r="P946" s="201"/>
      <c r="Q946" s="201"/>
      <c r="R946" s="201"/>
      <c r="S946" s="201"/>
    </row>
    <row r="947" spans="2:19" s="187" customFormat="1" ht="18" customHeight="1">
      <c r="B947" s="201"/>
      <c r="C947" s="201"/>
      <c r="D947" s="201"/>
      <c r="E947" s="201"/>
      <c r="F947" s="201"/>
      <c r="G947" s="201"/>
      <c r="H947" s="201"/>
      <c r="I947" s="201"/>
      <c r="J947" s="201"/>
      <c r="K947" s="201"/>
      <c r="L947" s="201"/>
      <c r="M947" s="201"/>
      <c r="N947" s="201"/>
      <c r="O947" s="201"/>
      <c r="P947" s="201"/>
      <c r="Q947" s="201"/>
      <c r="R947" s="201"/>
      <c r="S947" s="201"/>
    </row>
    <row r="948" spans="2:19" s="187" customFormat="1" ht="18" customHeight="1">
      <c r="B948" s="201"/>
      <c r="C948" s="201"/>
      <c r="D948" s="201"/>
      <c r="E948" s="201"/>
      <c r="F948" s="201"/>
      <c r="G948" s="201"/>
      <c r="H948" s="201"/>
      <c r="I948" s="201"/>
      <c r="J948" s="201"/>
      <c r="K948" s="201"/>
      <c r="L948" s="201"/>
      <c r="M948" s="201"/>
      <c r="N948" s="201"/>
      <c r="O948" s="201"/>
      <c r="P948" s="201"/>
      <c r="Q948" s="201"/>
      <c r="R948" s="201"/>
      <c r="S948" s="201"/>
    </row>
    <row r="949" spans="2:19" s="187" customFormat="1" ht="18" customHeight="1">
      <c r="B949" s="201"/>
      <c r="C949" s="201"/>
      <c r="D949" s="201"/>
      <c r="E949" s="201"/>
      <c r="F949" s="201"/>
      <c r="G949" s="201"/>
      <c r="H949" s="201"/>
      <c r="I949" s="201"/>
      <c r="J949" s="201"/>
      <c r="K949" s="201"/>
      <c r="L949" s="201"/>
      <c r="M949" s="201"/>
      <c r="N949" s="201"/>
      <c r="O949" s="201"/>
      <c r="P949" s="201"/>
      <c r="Q949" s="201"/>
      <c r="R949" s="201"/>
      <c r="S949" s="201"/>
    </row>
    <row r="950" spans="2:19" s="187" customFormat="1" ht="18" customHeight="1">
      <c r="B950" s="201"/>
      <c r="C950" s="201"/>
      <c r="D950" s="201"/>
      <c r="E950" s="201"/>
      <c r="F950" s="201"/>
      <c r="G950" s="201"/>
      <c r="H950" s="201"/>
      <c r="I950" s="201"/>
      <c r="J950" s="201"/>
      <c r="K950" s="201"/>
      <c r="L950" s="201"/>
      <c r="M950" s="201"/>
      <c r="N950" s="201"/>
      <c r="O950" s="201"/>
      <c r="P950" s="201"/>
      <c r="Q950" s="201"/>
      <c r="R950" s="201"/>
      <c r="S950" s="201"/>
    </row>
    <row r="951" spans="2:19" s="187" customFormat="1" ht="18" customHeight="1">
      <c r="B951" s="201"/>
      <c r="C951" s="201"/>
      <c r="D951" s="201"/>
      <c r="E951" s="201"/>
      <c r="F951" s="201"/>
      <c r="G951" s="201"/>
      <c r="H951" s="201"/>
      <c r="I951" s="201"/>
      <c r="J951" s="201"/>
      <c r="K951" s="201"/>
      <c r="L951" s="201"/>
      <c r="M951" s="201"/>
      <c r="N951" s="201"/>
      <c r="O951" s="201"/>
      <c r="P951" s="201"/>
      <c r="Q951" s="201"/>
      <c r="R951" s="201"/>
      <c r="S951" s="201"/>
    </row>
    <row r="952" spans="2:19" s="187" customFormat="1" ht="18" customHeight="1">
      <c r="B952" s="201"/>
      <c r="C952" s="201"/>
      <c r="D952" s="201"/>
      <c r="E952" s="201"/>
      <c r="F952" s="201"/>
      <c r="G952" s="201"/>
      <c r="H952" s="201"/>
      <c r="I952" s="201"/>
      <c r="J952" s="201"/>
      <c r="K952" s="201"/>
      <c r="L952" s="201"/>
      <c r="M952" s="201"/>
      <c r="N952" s="201"/>
      <c r="O952" s="201"/>
      <c r="P952" s="201"/>
      <c r="Q952" s="201"/>
      <c r="R952" s="201"/>
      <c r="S952" s="201"/>
    </row>
    <row r="953" spans="2:19" s="187" customFormat="1" ht="18" customHeight="1">
      <c r="B953" s="201"/>
      <c r="C953" s="201"/>
      <c r="D953" s="201"/>
      <c r="E953" s="201"/>
      <c r="F953" s="201"/>
      <c r="G953" s="201"/>
      <c r="H953" s="201"/>
      <c r="I953" s="201"/>
      <c r="J953" s="201"/>
      <c r="K953" s="201"/>
      <c r="L953" s="201"/>
      <c r="M953" s="201"/>
      <c r="N953" s="201"/>
      <c r="O953" s="201"/>
      <c r="P953" s="201"/>
      <c r="Q953" s="201"/>
      <c r="R953" s="201"/>
      <c r="S953" s="201"/>
    </row>
    <row r="954" spans="2:19" s="187" customFormat="1" ht="18" customHeight="1">
      <c r="B954" s="201"/>
      <c r="C954" s="201"/>
      <c r="D954" s="201"/>
      <c r="E954" s="201"/>
      <c r="F954" s="201"/>
      <c r="G954" s="201"/>
      <c r="H954" s="201"/>
      <c r="I954" s="201"/>
      <c r="J954" s="201"/>
      <c r="K954" s="201"/>
      <c r="L954" s="201"/>
      <c r="M954" s="201"/>
      <c r="N954" s="201"/>
      <c r="O954" s="201"/>
      <c r="P954" s="201"/>
      <c r="Q954" s="201"/>
      <c r="R954" s="201"/>
      <c r="S954" s="201"/>
    </row>
    <row r="955" spans="2:19" s="187" customFormat="1" ht="18" customHeight="1">
      <c r="B955" s="201"/>
      <c r="C955" s="201"/>
      <c r="D955" s="201"/>
      <c r="E955" s="201"/>
      <c r="F955" s="201"/>
      <c r="G955" s="201"/>
      <c r="H955" s="201"/>
      <c r="I955" s="201"/>
      <c r="J955" s="201"/>
      <c r="K955" s="201"/>
      <c r="L955" s="201"/>
      <c r="M955" s="201"/>
      <c r="N955" s="201"/>
      <c r="O955" s="201"/>
      <c r="P955" s="201"/>
      <c r="Q955" s="201"/>
      <c r="R955" s="201"/>
      <c r="S955" s="201"/>
    </row>
    <row r="956" spans="2:19" s="187" customFormat="1" ht="18" customHeight="1">
      <c r="B956" s="201"/>
      <c r="C956" s="201"/>
      <c r="D956" s="201"/>
      <c r="E956" s="201"/>
      <c r="F956" s="201"/>
      <c r="G956" s="201"/>
      <c r="H956" s="201"/>
      <c r="I956" s="201"/>
      <c r="J956" s="201"/>
      <c r="K956" s="201"/>
      <c r="L956" s="201"/>
      <c r="M956" s="201"/>
      <c r="N956" s="201"/>
      <c r="O956" s="201"/>
      <c r="P956" s="201"/>
      <c r="Q956" s="201"/>
      <c r="R956" s="201"/>
      <c r="S956" s="201"/>
    </row>
    <row r="957" spans="2:19" s="187" customFormat="1" ht="18" customHeight="1">
      <c r="B957" s="201"/>
      <c r="C957" s="201"/>
      <c r="D957" s="201"/>
      <c r="E957" s="201"/>
      <c r="F957" s="201"/>
      <c r="G957" s="201"/>
      <c r="H957" s="201"/>
      <c r="I957" s="201"/>
      <c r="J957" s="201"/>
      <c r="K957" s="201"/>
      <c r="L957" s="201"/>
      <c r="M957" s="201"/>
      <c r="N957" s="201"/>
      <c r="O957" s="201"/>
      <c r="P957" s="201"/>
      <c r="Q957" s="201"/>
      <c r="R957" s="201"/>
      <c r="S957" s="201"/>
    </row>
    <row r="958" spans="2:19" s="187" customFormat="1" ht="18" customHeight="1">
      <c r="B958" s="201"/>
      <c r="C958" s="201"/>
      <c r="D958" s="201"/>
      <c r="E958" s="201"/>
      <c r="F958" s="201"/>
      <c r="G958" s="201"/>
      <c r="H958" s="201"/>
      <c r="I958" s="201"/>
      <c r="J958" s="201"/>
      <c r="K958" s="201"/>
      <c r="L958" s="201"/>
      <c r="M958" s="201"/>
      <c r="N958" s="201"/>
      <c r="O958" s="201"/>
      <c r="P958" s="201"/>
      <c r="Q958" s="201"/>
      <c r="R958" s="201"/>
      <c r="S958" s="201"/>
    </row>
    <row r="959" spans="2:19" s="187" customFormat="1" ht="18" customHeight="1">
      <c r="B959" s="201"/>
      <c r="C959" s="201"/>
      <c r="D959" s="201"/>
      <c r="E959" s="201"/>
      <c r="F959" s="201"/>
      <c r="G959" s="201"/>
      <c r="H959" s="201"/>
      <c r="I959" s="201"/>
      <c r="J959" s="201"/>
      <c r="K959" s="201"/>
      <c r="L959" s="201"/>
      <c r="M959" s="201"/>
      <c r="N959" s="201"/>
      <c r="O959" s="201"/>
      <c r="P959" s="201"/>
      <c r="Q959" s="201"/>
      <c r="R959" s="201"/>
      <c r="S959" s="201"/>
    </row>
    <row r="960" spans="2:19" s="187" customFormat="1" ht="18" customHeight="1">
      <c r="B960" s="201"/>
      <c r="C960" s="201"/>
      <c r="D960" s="201"/>
      <c r="E960" s="201"/>
      <c r="F960" s="201"/>
      <c r="G960" s="201"/>
      <c r="H960" s="201"/>
      <c r="I960" s="201"/>
      <c r="J960" s="201"/>
      <c r="K960" s="201"/>
      <c r="L960" s="201"/>
      <c r="M960" s="201"/>
      <c r="N960" s="201"/>
      <c r="O960" s="201"/>
      <c r="P960" s="201"/>
      <c r="Q960" s="201"/>
      <c r="R960" s="201"/>
      <c r="S960" s="201"/>
    </row>
    <row r="961" spans="2:19" s="187" customFormat="1" ht="18" customHeight="1">
      <c r="B961" s="201"/>
      <c r="C961" s="201"/>
      <c r="D961" s="201"/>
      <c r="E961" s="201"/>
      <c r="F961" s="201"/>
      <c r="G961" s="201"/>
      <c r="H961" s="201"/>
      <c r="I961" s="201"/>
      <c r="J961" s="201"/>
      <c r="K961" s="201"/>
      <c r="L961" s="201"/>
      <c r="M961" s="201"/>
      <c r="N961" s="201"/>
      <c r="O961" s="201"/>
      <c r="P961" s="201"/>
      <c r="Q961" s="201"/>
      <c r="R961" s="201"/>
      <c r="S961" s="201"/>
    </row>
    <row r="962" spans="2:19" s="187" customFormat="1" ht="18" customHeight="1">
      <c r="B962" s="201"/>
      <c r="C962" s="201"/>
      <c r="D962" s="201"/>
      <c r="E962" s="201"/>
      <c r="F962" s="201"/>
      <c r="G962" s="201"/>
      <c r="H962" s="201"/>
      <c r="I962" s="201"/>
      <c r="J962" s="201"/>
      <c r="K962" s="201"/>
      <c r="L962" s="201"/>
      <c r="M962" s="201"/>
      <c r="N962" s="201"/>
      <c r="O962" s="201"/>
      <c r="P962" s="201"/>
      <c r="Q962" s="201"/>
      <c r="R962" s="201"/>
      <c r="S962" s="201"/>
    </row>
    <row r="963" spans="2:19" s="187" customFormat="1" ht="18" customHeight="1">
      <c r="B963" s="201"/>
      <c r="C963" s="201"/>
      <c r="D963" s="201"/>
      <c r="E963" s="201"/>
      <c r="F963" s="201"/>
      <c r="G963" s="201"/>
      <c r="H963" s="201"/>
      <c r="I963" s="201"/>
      <c r="J963" s="201"/>
      <c r="K963" s="201"/>
      <c r="L963" s="201"/>
      <c r="M963" s="201"/>
      <c r="N963" s="201"/>
      <c r="O963" s="201"/>
      <c r="P963" s="201"/>
      <c r="Q963" s="201"/>
      <c r="R963" s="201"/>
      <c r="S963" s="201"/>
    </row>
    <row r="964" spans="2:19" s="187" customFormat="1" ht="18" customHeight="1">
      <c r="B964" s="201"/>
      <c r="C964" s="201"/>
      <c r="D964" s="201"/>
      <c r="E964" s="201"/>
      <c r="F964" s="201"/>
      <c r="G964" s="201"/>
      <c r="H964" s="201"/>
      <c r="I964" s="201"/>
      <c r="J964" s="201"/>
      <c r="K964" s="201"/>
      <c r="L964" s="201"/>
      <c r="M964" s="201"/>
      <c r="N964" s="201"/>
      <c r="O964" s="201"/>
      <c r="P964" s="201"/>
      <c r="Q964" s="201"/>
      <c r="R964" s="201"/>
      <c r="S964" s="201"/>
    </row>
    <row r="965" spans="2:19" s="187" customFormat="1" ht="18" customHeight="1">
      <c r="B965" s="201"/>
      <c r="C965" s="201"/>
      <c r="D965" s="201"/>
      <c r="E965" s="201"/>
      <c r="F965" s="201"/>
      <c r="G965" s="201"/>
      <c r="H965" s="201"/>
      <c r="I965" s="201"/>
      <c r="J965" s="201"/>
      <c r="K965" s="201"/>
      <c r="L965" s="201"/>
      <c r="M965" s="201"/>
      <c r="N965" s="201"/>
      <c r="O965" s="201"/>
      <c r="P965" s="201"/>
      <c r="Q965" s="201"/>
      <c r="R965" s="201"/>
      <c r="S965" s="201"/>
    </row>
    <row r="966" spans="2:19" s="187" customFormat="1" ht="18" customHeight="1">
      <c r="B966" s="201"/>
      <c r="C966" s="201"/>
      <c r="D966" s="201"/>
      <c r="E966" s="201"/>
      <c r="F966" s="201"/>
      <c r="G966" s="201"/>
      <c r="H966" s="201"/>
      <c r="I966" s="201"/>
      <c r="J966" s="201"/>
      <c r="K966" s="201"/>
      <c r="L966" s="201"/>
      <c r="M966" s="201"/>
      <c r="N966" s="201"/>
      <c r="O966" s="201"/>
      <c r="P966" s="201"/>
      <c r="Q966" s="201"/>
      <c r="R966" s="201"/>
      <c r="S966" s="201"/>
    </row>
    <row r="967" spans="2:19" s="187" customFormat="1" ht="18" customHeight="1">
      <c r="B967" s="201"/>
      <c r="C967" s="201"/>
      <c r="D967" s="201"/>
      <c r="E967" s="201"/>
      <c r="F967" s="201"/>
      <c r="G967" s="201"/>
      <c r="H967" s="201"/>
      <c r="I967" s="201"/>
      <c r="J967" s="201"/>
      <c r="K967" s="201"/>
      <c r="L967" s="201"/>
      <c r="M967" s="201"/>
      <c r="N967" s="201"/>
      <c r="O967" s="201"/>
      <c r="P967" s="201"/>
      <c r="Q967" s="201"/>
      <c r="R967" s="201"/>
      <c r="S967" s="201"/>
    </row>
    <row r="968" spans="2:19" s="187" customFormat="1" ht="18" customHeight="1">
      <c r="B968" s="201"/>
      <c r="C968" s="201"/>
      <c r="D968" s="201"/>
      <c r="E968" s="201"/>
      <c r="F968" s="201"/>
      <c r="G968" s="201"/>
      <c r="H968" s="201"/>
      <c r="I968" s="201"/>
      <c r="J968" s="201"/>
      <c r="K968" s="201"/>
      <c r="L968" s="201"/>
      <c r="M968" s="201"/>
      <c r="N968" s="201"/>
      <c r="O968" s="201"/>
      <c r="P968" s="201"/>
      <c r="Q968" s="201"/>
      <c r="R968" s="201"/>
      <c r="S968" s="201"/>
    </row>
    <row r="969" spans="2:19" s="187" customFormat="1" ht="18" customHeight="1">
      <c r="B969" s="201"/>
      <c r="C969" s="201"/>
      <c r="D969" s="201"/>
      <c r="E969" s="201"/>
      <c r="F969" s="201"/>
      <c r="G969" s="201"/>
      <c r="H969" s="201"/>
      <c r="I969" s="201"/>
      <c r="J969" s="201"/>
      <c r="K969" s="201"/>
      <c r="L969" s="201"/>
      <c r="M969" s="201"/>
      <c r="N969" s="201"/>
      <c r="O969" s="201"/>
      <c r="P969" s="201"/>
      <c r="Q969" s="201"/>
      <c r="R969" s="201"/>
      <c r="S969" s="201"/>
    </row>
    <row r="970" spans="2:19" s="187" customFormat="1" ht="18" customHeight="1">
      <c r="B970" s="201"/>
      <c r="C970" s="201"/>
      <c r="D970" s="201"/>
      <c r="E970" s="201"/>
      <c r="F970" s="201"/>
      <c r="G970" s="201"/>
      <c r="H970" s="201"/>
      <c r="I970" s="201"/>
      <c r="J970" s="201"/>
      <c r="K970" s="201"/>
      <c r="L970" s="201"/>
      <c r="M970" s="201"/>
      <c r="N970" s="201"/>
      <c r="O970" s="201"/>
      <c r="P970" s="201"/>
      <c r="Q970" s="201"/>
      <c r="R970" s="201"/>
      <c r="S970" s="201"/>
    </row>
    <row r="971" spans="2:19" s="187" customFormat="1" ht="18" customHeight="1">
      <c r="B971" s="201"/>
      <c r="C971" s="201"/>
      <c r="D971" s="201"/>
      <c r="E971" s="201"/>
      <c r="F971" s="201"/>
      <c r="G971" s="201"/>
      <c r="H971" s="201"/>
      <c r="I971" s="201"/>
      <c r="J971" s="201"/>
      <c r="K971" s="201"/>
      <c r="L971" s="201"/>
      <c r="M971" s="201"/>
      <c r="N971" s="201"/>
      <c r="O971" s="201"/>
      <c r="P971" s="201"/>
      <c r="Q971" s="201"/>
      <c r="R971" s="201"/>
      <c r="S971" s="201"/>
    </row>
    <row r="972" spans="2:19" s="187" customFormat="1" ht="18" customHeight="1">
      <c r="B972" s="201"/>
      <c r="C972" s="201"/>
      <c r="D972" s="201"/>
      <c r="E972" s="201"/>
      <c r="F972" s="201"/>
      <c r="G972" s="201"/>
      <c r="H972" s="201"/>
      <c r="I972" s="201"/>
      <c r="J972" s="201"/>
      <c r="K972" s="201"/>
      <c r="L972" s="201"/>
      <c r="M972" s="201"/>
      <c r="N972" s="201"/>
      <c r="O972" s="201"/>
      <c r="P972" s="201"/>
      <c r="Q972" s="201"/>
      <c r="R972" s="201"/>
      <c r="S972" s="201"/>
    </row>
    <row r="973" spans="2:19" s="187" customFormat="1" ht="18" customHeight="1">
      <c r="B973" s="201"/>
      <c r="C973" s="201"/>
      <c r="D973" s="201"/>
      <c r="E973" s="201"/>
      <c r="F973" s="201"/>
      <c r="G973" s="201"/>
      <c r="H973" s="201"/>
      <c r="I973" s="201"/>
      <c r="J973" s="201"/>
      <c r="K973" s="201"/>
      <c r="L973" s="201"/>
      <c r="M973" s="201"/>
      <c r="N973" s="201"/>
      <c r="O973" s="201"/>
      <c r="P973" s="201"/>
      <c r="Q973" s="201"/>
      <c r="R973" s="201"/>
      <c r="S973" s="201"/>
    </row>
    <row r="974" spans="2:19" s="187" customFormat="1" ht="18" customHeight="1">
      <c r="B974" s="201"/>
      <c r="C974" s="201"/>
      <c r="D974" s="201"/>
      <c r="E974" s="201"/>
      <c r="F974" s="201"/>
      <c r="G974" s="201"/>
      <c r="H974" s="201"/>
      <c r="I974" s="201"/>
      <c r="J974" s="201"/>
      <c r="K974" s="201"/>
      <c r="L974" s="201"/>
      <c r="M974" s="201"/>
      <c r="N974" s="201"/>
      <c r="O974" s="201"/>
      <c r="P974" s="201"/>
      <c r="Q974" s="201"/>
      <c r="R974" s="201"/>
      <c r="S974" s="201"/>
    </row>
    <row r="975" spans="2:19" s="187" customFormat="1" ht="18" customHeight="1">
      <c r="B975" s="201"/>
      <c r="C975" s="201"/>
      <c r="D975" s="201"/>
      <c r="E975" s="201"/>
      <c r="F975" s="201"/>
      <c r="G975" s="201"/>
      <c r="H975" s="201"/>
      <c r="I975" s="201"/>
      <c r="J975" s="201"/>
      <c r="K975" s="201"/>
      <c r="L975" s="201"/>
      <c r="M975" s="201"/>
      <c r="N975" s="201"/>
      <c r="O975" s="201"/>
      <c r="P975" s="201"/>
      <c r="Q975" s="201"/>
      <c r="R975" s="201"/>
      <c r="S975" s="201"/>
    </row>
    <row r="976" spans="2:19" s="187" customFormat="1" ht="18" customHeight="1">
      <c r="B976" s="201"/>
      <c r="C976" s="201"/>
      <c r="D976" s="201"/>
      <c r="E976" s="201"/>
      <c r="F976" s="201"/>
      <c r="G976" s="201"/>
      <c r="H976" s="201"/>
      <c r="I976" s="201"/>
      <c r="J976" s="201"/>
      <c r="K976" s="201"/>
      <c r="L976" s="201"/>
      <c r="M976" s="201"/>
      <c r="N976" s="201"/>
      <c r="O976" s="201"/>
      <c r="P976" s="201"/>
      <c r="Q976" s="201"/>
      <c r="R976" s="201"/>
      <c r="S976" s="201"/>
    </row>
    <row r="977" spans="2:19" s="187" customFormat="1" ht="18" customHeight="1">
      <c r="B977" s="201"/>
      <c r="C977" s="201"/>
      <c r="D977" s="201"/>
      <c r="E977" s="201"/>
      <c r="F977" s="201"/>
      <c r="G977" s="201"/>
      <c r="H977" s="201"/>
      <c r="I977" s="201"/>
      <c r="J977" s="201"/>
      <c r="K977" s="201"/>
      <c r="L977" s="201"/>
      <c r="M977" s="201"/>
      <c r="N977" s="201"/>
      <c r="O977" s="201"/>
      <c r="P977" s="201"/>
      <c r="Q977" s="201"/>
      <c r="R977" s="201"/>
      <c r="S977" s="201"/>
    </row>
    <row r="978" spans="2:19" s="187" customFormat="1" ht="18" customHeight="1">
      <c r="B978" s="201"/>
      <c r="C978" s="201"/>
      <c r="D978" s="201"/>
      <c r="E978" s="201"/>
      <c r="F978" s="201"/>
      <c r="G978" s="201"/>
      <c r="H978" s="201"/>
      <c r="I978" s="201"/>
      <c r="J978" s="201"/>
      <c r="K978" s="201"/>
      <c r="L978" s="201"/>
      <c r="M978" s="201"/>
      <c r="N978" s="201"/>
      <c r="O978" s="201"/>
      <c r="P978" s="201"/>
      <c r="Q978" s="201"/>
      <c r="R978" s="201"/>
      <c r="S978" s="201"/>
    </row>
    <row r="979" spans="2:19" s="187" customFormat="1" ht="18" customHeight="1">
      <c r="B979" s="201"/>
      <c r="C979" s="201"/>
      <c r="D979" s="201"/>
      <c r="E979" s="201"/>
      <c r="F979" s="201"/>
      <c r="G979" s="201"/>
      <c r="H979" s="201"/>
      <c r="I979" s="201"/>
      <c r="J979" s="201"/>
      <c r="K979" s="201"/>
      <c r="L979" s="201"/>
      <c r="M979" s="201"/>
      <c r="N979" s="201"/>
      <c r="O979" s="201"/>
      <c r="P979" s="201"/>
      <c r="Q979" s="201"/>
      <c r="R979" s="201"/>
      <c r="S979" s="201"/>
    </row>
    <row r="980" spans="2:19" s="187" customFormat="1" ht="18" customHeight="1">
      <c r="B980" s="201"/>
      <c r="C980" s="201"/>
      <c r="D980" s="201"/>
      <c r="E980" s="201"/>
      <c r="F980" s="201"/>
      <c r="G980" s="201"/>
      <c r="H980" s="201"/>
      <c r="I980" s="201"/>
      <c r="J980" s="201"/>
      <c r="K980" s="201"/>
      <c r="L980" s="201"/>
      <c r="M980" s="201"/>
      <c r="N980" s="201"/>
      <c r="O980" s="201"/>
      <c r="P980" s="201"/>
      <c r="Q980" s="201"/>
      <c r="R980" s="201"/>
      <c r="S980" s="201"/>
    </row>
    <row r="981" spans="2:19" s="187" customFormat="1" ht="18" customHeight="1">
      <c r="B981" s="201"/>
      <c r="C981" s="201"/>
      <c r="D981" s="201"/>
      <c r="E981" s="201"/>
      <c r="F981" s="201"/>
      <c r="G981" s="201"/>
      <c r="H981" s="201"/>
      <c r="I981" s="201"/>
      <c r="J981" s="201"/>
      <c r="K981" s="201"/>
      <c r="L981" s="201"/>
      <c r="M981" s="201"/>
      <c r="N981" s="201"/>
      <c r="O981" s="201"/>
      <c r="P981" s="201"/>
      <c r="Q981" s="201"/>
      <c r="R981" s="201"/>
      <c r="S981" s="201"/>
    </row>
    <row r="982" spans="2:19" s="187" customFormat="1" ht="18" customHeight="1">
      <c r="B982" s="201"/>
      <c r="C982" s="201"/>
      <c r="D982" s="201"/>
      <c r="E982" s="201"/>
      <c r="F982" s="201"/>
      <c r="G982" s="201"/>
      <c r="H982" s="201"/>
      <c r="I982" s="201"/>
      <c r="J982" s="201"/>
      <c r="K982" s="201"/>
      <c r="L982" s="201"/>
      <c r="M982" s="201"/>
      <c r="N982" s="201"/>
      <c r="O982" s="201"/>
      <c r="P982" s="201"/>
      <c r="Q982" s="201"/>
      <c r="R982" s="201"/>
      <c r="S982" s="201"/>
    </row>
    <row r="983" spans="2:19" s="187" customFormat="1" ht="18" customHeight="1">
      <c r="B983" s="201"/>
      <c r="C983" s="201"/>
      <c r="D983" s="201"/>
      <c r="E983" s="201"/>
      <c r="F983" s="201"/>
      <c r="G983" s="201"/>
      <c r="H983" s="201"/>
      <c r="I983" s="201"/>
      <c r="J983" s="201"/>
      <c r="K983" s="201"/>
      <c r="L983" s="201"/>
      <c r="M983" s="201"/>
      <c r="N983" s="201"/>
      <c r="O983" s="201"/>
      <c r="P983" s="201"/>
      <c r="Q983" s="201"/>
      <c r="R983" s="201"/>
      <c r="S983" s="201"/>
    </row>
    <row r="984" spans="2:19" s="187" customFormat="1" ht="18" customHeight="1">
      <c r="B984" s="201"/>
      <c r="C984" s="201"/>
      <c r="D984" s="201"/>
      <c r="E984" s="201"/>
      <c r="F984" s="201"/>
      <c r="G984" s="201"/>
      <c r="H984" s="201"/>
      <c r="I984" s="201"/>
      <c r="J984" s="201"/>
      <c r="K984" s="201"/>
      <c r="L984" s="201"/>
      <c r="M984" s="201"/>
      <c r="N984" s="201"/>
      <c r="O984" s="201"/>
      <c r="P984" s="201"/>
      <c r="Q984" s="201"/>
      <c r="R984" s="201"/>
      <c r="S984" s="201"/>
    </row>
    <row r="985" spans="2:19" s="187" customFormat="1" ht="18" customHeight="1">
      <c r="B985" s="201"/>
      <c r="C985" s="201"/>
      <c r="D985" s="201"/>
      <c r="E985" s="201"/>
      <c r="F985" s="201"/>
      <c r="G985" s="201"/>
      <c r="H985" s="201"/>
      <c r="I985" s="201"/>
      <c r="J985" s="201"/>
      <c r="K985" s="201"/>
      <c r="L985" s="201"/>
      <c r="M985" s="201"/>
      <c r="N985" s="201"/>
      <c r="O985" s="201"/>
      <c r="P985" s="201"/>
      <c r="Q985" s="201"/>
      <c r="R985" s="201"/>
      <c r="S985" s="201"/>
    </row>
    <row r="986" spans="2:19" s="187" customFormat="1" ht="18" customHeight="1">
      <c r="B986" s="201"/>
      <c r="C986" s="201"/>
      <c r="D986" s="201"/>
      <c r="E986" s="201"/>
      <c r="F986" s="201"/>
      <c r="G986" s="201"/>
      <c r="H986" s="201"/>
      <c r="I986" s="201"/>
      <c r="J986" s="201"/>
      <c r="K986" s="201"/>
      <c r="L986" s="201"/>
      <c r="M986" s="201"/>
      <c r="N986" s="201"/>
      <c r="O986" s="201"/>
      <c r="P986" s="201"/>
      <c r="Q986" s="201"/>
      <c r="R986" s="201"/>
      <c r="S986" s="201"/>
    </row>
    <row r="987" spans="2:19" s="187" customFormat="1" ht="18" customHeight="1">
      <c r="B987" s="201"/>
      <c r="C987" s="201"/>
      <c r="D987" s="201"/>
      <c r="E987" s="201"/>
      <c r="F987" s="201"/>
      <c r="G987" s="201"/>
      <c r="H987" s="201"/>
      <c r="I987" s="201"/>
      <c r="J987" s="201"/>
      <c r="K987" s="201"/>
      <c r="L987" s="201"/>
      <c r="M987" s="201"/>
      <c r="N987" s="201"/>
      <c r="O987" s="201"/>
      <c r="P987" s="201"/>
      <c r="Q987" s="201"/>
      <c r="R987" s="201"/>
      <c r="S987" s="201"/>
    </row>
    <row r="988" spans="2:19" s="187" customFormat="1" ht="18" customHeight="1">
      <c r="B988" s="201"/>
      <c r="C988" s="201"/>
      <c r="D988" s="201"/>
      <c r="E988" s="201"/>
      <c r="F988" s="201"/>
      <c r="G988" s="201"/>
      <c r="H988" s="201"/>
      <c r="I988" s="201"/>
      <c r="J988" s="201"/>
      <c r="K988" s="201"/>
      <c r="L988" s="201"/>
      <c r="M988" s="201"/>
      <c r="N988" s="201"/>
      <c r="O988" s="201"/>
      <c r="P988" s="201"/>
      <c r="Q988" s="201"/>
      <c r="R988" s="201"/>
      <c r="S988" s="201"/>
    </row>
    <row r="989" spans="2:19" s="187" customFormat="1" ht="18" customHeight="1">
      <c r="B989" s="201"/>
      <c r="C989" s="201"/>
      <c r="D989" s="201"/>
      <c r="E989" s="201"/>
      <c r="F989" s="201"/>
      <c r="G989" s="201"/>
      <c r="H989" s="201"/>
      <c r="I989" s="201"/>
      <c r="J989" s="201"/>
      <c r="K989" s="201"/>
      <c r="L989" s="201"/>
      <c r="M989" s="201"/>
      <c r="N989" s="201"/>
      <c r="O989" s="201"/>
      <c r="P989" s="201"/>
      <c r="Q989" s="201"/>
      <c r="R989" s="201"/>
      <c r="S989" s="201"/>
    </row>
    <row r="990" spans="2:19" s="187" customFormat="1" ht="18" customHeight="1">
      <c r="B990" s="201"/>
      <c r="C990" s="201"/>
      <c r="D990" s="201"/>
      <c r="E990" s="201"/>
      <c r="F990" s="201"/>
      <c r="G990" s="201"/>
      <c r="H990" s="201"/>
      <c r="I990" s="201"/>
      <c r="J990" s="201"/>
      <c r="K990" s="201"/>
      <c r="L990" s="201"/>
      <c r="M990" s="201"/>
      <c r="N990" s="201"/>
      <c r="O990" s="201"/>
      <c r="P990" s="201"/>
      <c r="Q990" s="201"/>
      <c r="R990" s="201"/>
      <c r="S990" s="201"/>
    </row>
    <row r="991" spans="2:19" s="187" customFormat="1" ht="18" customHeight="1">
      <c r="B991" s="201"/>
      <c r="C991" s="201"/>
      <c r="D991" s="201"/>
      <c r="E991" s="201"/>
      <c r="F991" s="201"/>
      <c r="G991" s="201"/>
      <c r="H991" s="201"/>
      <c r="I991" s="201"/>
      <c r="J991" s="201"/>
      <c r="K991" s="201"/>
      <c r="L991" s="201"/>
      <c r="M991" s="201"/>
      <c r="N991" s="201"/>
      <c r="O991" s="201"/>
      <c r="P991" s="201"/>
      <c r="Q991" s="201"/>
      <c r="R991" s="201"/>
      <c r="S991" s="201"/>
    </row>
    <row r="992" spans="2:19" s="187" customFormat="1" ht="18" customHeight="1">
      <c r="B992" s="201"/>
      <c r="C992" s="201"/>
      <c r="D992" s="201"/>
      <c r="E992" s="201"/>
      <c r="F992" s="201"/>
      <c r="G992" s="201"/>
      <c r="H992" s="201"/>
      <c r="I992" s="201"/>
      <c r="J992" s="201"/>
      <c r="K992" s="201"/>
      <c r="L992" s="201"/>
      <c r="M992" s="201"/>
      <c r="N992" s="201"/>
      <c r="O992" s="201"/>
      <c r="P992" s="201"/>
      <c r="Q992" s="201"/>
      <c r="R992" s="201"/>
      <c r="S992" s="201"/>
    </row>
    <row r="993" spans="2:19" s="187" customFormat="1" ht="18" customHeight="1">
      <c r="B993" s="201"/>
      <c r="C993" s="201"/>
      <c r="D993" s="201"/>
      <c r="E993" s="201"/>
      <c r="F993" s="201"/>
      <c r="G993" s="201"/>
      <c r="H993" s="201"/>
      <c r="I993" s="201"/>
      <c r="J993" s="201"/>
      <c r="K993" s="201"/>
      <c r="L993" s="201"/>
      <c r="M993" s="201"/>
      <c r="N993" s="201"/>
      <c r="O993" s="201"/>
      <c r="P993" s="201"/>
      <c r="Q993" s="201"/>
      <c r="R993" s="201"/>
      <c r="S993" s="201"/>
    </row>
    <row r="994" spans="2:19" s="187" customFormat="1" ht="18" customHeight="1">
      <c r="B994" s="201"/>
      <c r="C994" s="201"/>
      <c r="D994" s="201"/>
      <c r="E994" s="201"/>
      <c r="F994" s="201"/>
      <c r="G994" s="201"/>
      <c r="H994" s="201"/>
      <c r="I994" s="201"/>
      <c r="J994" s="201"/>
      <c r="K994" s="201"/>
      <c r="L994" s="201"/>
      <c r="M994" s="201"/>
      <c r="N994" s="201"/>
      <c r="O994" s="201"/>
      <c r="P994" s="201"/>
      <c r="Q994" s="201"/>
      <c r="R994" s="201"/>
      <c r="S994" s="201"/>
    </row>
    <row r="995" spans="2:19" s="187" customFormat="1" ht="18" customHeight="1">
      <c r="B995" s="201"/>
      <c r="C995" s="201"/>
      <c r="D995" s="201"/>
      <c r="E995" s="201"/>
      <c r="F995" s="201"/>
      <c r="G995" s="201"/>
      <c r="H995" s="201"/>
      <c r="I995" s="201"/>
      <c r="J995" s="201"/>
      <c r="K995" s="201"/>
      <c r="L995" s="201"/>
      <c r="M995" s="201"/>
      <c r="N995" s="201"/>
      <c r="O995" s="201"/>
      <c r="P995" s="201"/>
      <c r="Q995" s="201"/>
      <c r="R995" s="201"/>
      <c r="S995" s="201"/>
    </row>
    <row r="996" spans="2:19" s="187" customFormat="1" ht="18" customHeight="1">
      <c r="B996" s="201"/>
      <c r="C996" s="201"/>
      <c r="D996" s="201"/>
      <c r="E996" s="201"/>
      <c r="F996" s="201"/>
      <c r="G996" s="201"/>
      <c r="H996" s="201"/>
      <c r="I996" s="201"/>
      <c r="J996" s="201"/>
      <c r="K996" s="201"/>
      <c r="L996" s="201"/>
      <c r="M996" s="201"/>
      <c r="N996" s="201"/>
      <c r="O996" s="201"/>
      <c r="P996" s="201"/>
      <c r="Q996" s="201"/>
      <c r="R996" s="201"/>
      <c r="S996" s="201"/>
    </row>
    <row r="997" spans="2:19" s="187" customFormat="1" ht="18" customHeight="1">
      <c r="B997" s="201"/>
      <c r="C997" s="201"/>
      <c r="D997" s="201"/>
      <c r="E997" s="201"/>
      <c r="F997" s="201"/>
      <c r="G997" s="201"/>
      <c r="H997" s="201"/>
      <c r="I997" s="201"/>
      <c r="J997" s="201"/>
      <c r="K997" s="201"/>
      <c r="L997" s="201"/>
      <c r="M997" s="201"/>
      <c r="N997" s="201"/>
      <c r="O997" s="201"/>
      <c r="P997" s="201"/>
      <c r="Q997" s="201"/>
      <c r="R997" s="201"/>
      <c r="S997" s="201"/>
    </row>
    <row r="998" spans="2:19" s="187" customFormat="1" ht="18" customHeight="1">
      <c r="B998" s="201"/>
      <c r="C998" s="201"/>
      <c r="D998" s="201"/>
      <c r="E998" s="201"/>
      <c r="F998" s="201"/>
      <c r="G998" s="201"/>
      <c r="H998" s="201"/>
      <c r="I998" s="201"/>
      <c r="J998" s="201"/>
      <c r="K998" s="201"/>
      <c r="L998" s="201"/>
      <c r="M998" s="201"/>
      <c r="N998" s="201"/>
      <c r="O998" s="201"/>
      <c r="P998" s="201"/>
      <c r="Q998" s="201"/>
      <c r="R998" s="201"/>
      <c r="S998" s="201"/>
    </row>
    <row r="999" spans="2:19" s="187" customFormat="1" ht="18" customHeight="1">
      <c r="B999" s="201"/>
      <c r="C999" s="201"/>
      <c r="D999" s="201"/>
      <c r="E999" s="201"/>
      <c r="F999" s="201"/>
      <c r="G999" s="201"/>
      <c r="H999" s="201"/>
      <c r="I999" s="201"/>
      <c r="J999" s="201"/>
      <c r="K999" s="201"/>
      <c r="L999" s="201"/>
      <c r="M999" s="201"/>
      <c r="N999" s="201"/>
      <c r="O999" s="201"/>
      <c r="P999" s="201"/>
      <c r="Q999" s="201"/>
      <c r="R999" s="201"/>
      <c r="S999" s="201"/>
    </row>
    <row r="1000" spans="2:19" s="187" customFormat="1" ht="18" customHeight="1">
      <c r="B1000" s="201"/>
      <c r="C1000" s="201"/>
      <c r="D1000" s="201"/>
      <c r="E1000" s="201"/>
      <c r="F1000" s="201"/>
      <c r="G1000" s="201"/>
      <c r="H1000" s="201"/>
      <c r="I1000" s="201"/>
      <c r="J1000" s="201"/>
      <c r="K1000" s="201"/>
      <c r="L1000" s="201"/>
      <c r="M1000" s="201"/>
      <c r="N1000" s="201"/>
      <c r="O1000" s="201"/>
      <c r="P1000" s="201"/>
      <c r="Q1000" s="201"/>
      <c r="R1000" s="201"/>
      <c r="S1000" s="201"/>
    </row>
    <row r="1001" spans="2:19" s="187" customFormat="1" ht="18" customHeight="1">
      <c r="B1001" s="201"/>
      <c r="C1001" s="201"/>
      <c r="D1001" s="201"/>
      <c r="E1001" s="201"/>
      <c r="F1001" s="201"/>
      <c r="G1001" s="201"/>
      <c r="H1001" s="201"/>
      <c r="I1001" s="201"/>
      <c r="J1001" s="201"/>
      <c r="K1001" s="201"/>
      <c r="L1001" s="201"/>
      <c r="M1001" s="201"/>
      <c r="N1001" s="201"/>
      <c r="O1001" s="201"/>
      <c r="P1001" s="201"/>
      <c r="Q1001" s="201"/>
      <c r="R1001" s="201"/>
      <c r="S1001" s="201"/>
    </row>
    <row r="1002" spans="2:19" s="187" customFormat="1" ht="18" customHeight="1">
      <c r="B1002" s="201"/>
      <c r="C1002" s="201"/>
      <c r="D1002" s="201"/>
      <c r="E1002" s="201"/>
      <c r="F1002" s="201"/>
      <c r="G1002" s="201"/>
      <c r="H1002" s="201"/>
      <c r="I1002" s="201"/>
      <c r="J1002" s="201"/>
      <c r="K1002" s="201"/>
      <c r="L1002" s="201"/>
      <c r="M1002" s="201"/>
      <c r="N1002" s="201"/>
      <c r="O1002" s="201"/>
      <c r="P1002" s="201"/>
      <c r="Q1002" s="201"/>
      <c r="R1002" s="201"/>
      <c r="S1002" s="201"/>
    </row>
    <row r="1003" spans="2:19" s="187" customFormat="1" ht="18" customHeight="1">
      <c r="B1003" s="201"/>
      <c r="C1003" s="201"/>
      <c r="D1003" s="201"/>
      <c r="E1003" s="201"/>
      <c r="F1003" s="201"/>
      <c r="G1003" s="201"/>
      <c r="H1003" s="201"/>
      <c r="I1003" s="201"/>
      <c r="J1003" s="201"/>
      <c r="K1003" s="201"/>
      <c r="L1003" s="201"/>
      <c r="M1003" s="201"/>
      <c r="N1003" s="201"/>
      <c r="O1003" s="201"/>
      <c r="P1003" s="201"/>
      <c r="Q1003" s="201"/>
      <c r="R1003" s="201"/>
      <c r="S1003" s="201"/>
    </row>
  </sheetData>
  <mergeCells count="36">
    <mergeCell ref="C38:E38"/>
    <mergeCell ref="O10:R10"/>
    <mergeCell ref="O1:S1"/>
    <mergeCell ref="F40:I40"/>
    <mergeCell ref="C40:E40"/>
    <mergeCell ref="C23:F23"/>
    <mergeCell ref="G23:J23"/>
    <mergeCell ref="G30:J30"/>
    <mergeCell ref="L30:O30"/>
    <mergeCell ref="C32:R32"/>
    <mergeCell ref="B35:R35"/>
    <mergeCell ref="O38:Q38"/>
    <mergeCell ref="F38:H38"/>
    <mergeCell ref="C25:F25"/>
    <mergeCell ref="G25:R26"/>
    <mergeCell ref="C27:F27"/>
    <mergeCell ref="H51:R51"/>
    <mergeCell ref="F44:H44"/>
    <mergeCell ref="F42:H42"/>
    <mergeCell ref="C46:E46"/>
    <mergeCell ref="H47:R47"/>
    <mergeCell ref="H48:R48"/>
    <mergeCell ref="H49:R49"/>
    <mergeCell ref="H50:R50"/>
    <mergeCell ref="C42:E42"/>
    <mergeCell ref="C44:E44"/>
    <mergeCell ref="P42:R42"/>
    <mergeCell ref="P44:R44"/>
    <mergeCell ref="C30:F30"/>
    <mergeCell ref="G29:J29"/>
    <mergeCell ref="L29:O29"/>
    <mergeCell ref="G27:H27"/>
    <mergeCell ref="L11:M11"/>
    <mergeCell ref="L15:M15"/>
    <mergeCell ref="B21:R21"/>
    <mergeCell ref="C29:F29"/>
  </mergeCells>
  <phoneticPr fontId="6"/>
  <dataValidations count="4">
    <dataValidation imeMode="off" allowBlank="1" showInputMessage="1" showErrorMessage="1" sqref="G27 G23" xr:uid="{00000000-0002-0000-0F00-000000000000}"/>
    <dataValidation imeMode="on" allowBlank="1" showInputMessage="1" showErrorMessage="1" sqref="C47:C52 S16:S19 S11:S14 B2:B5" xr:uid="{00000000-0002-0000-0F00-000001000000}"/>
    <dataValidation type="list" allowBlank="1" showInputMessage="1" sqref="H49:R49" xr:uid="{00000000-0002-0000-0F00-000002000000}">
      <formula1>"当座,普通"</formula1>
    </dataValidation>
    <dataValidation type="list" imeMode="on" allowBlank="1" showInputMessage="1" showErrorMessage="1" sqref="S9" xr:uid="{ED597A07-26BD-4D66-B3A8-FBECAE56C285}">
      <formula1>"㊞,押印省略"</formula1>
    </dataValidation>
  </dataValidations>
  <printOptions horizontalCentered="1"/>
  <pageMargins left="0.51181102362204722" right="0.51181102362204722" top="0.74803149606299213" bottom="0.55118110236220474" header="0.31496062992125984" footer="0.31496062992125984"/>
  <pageSetup paperSize="9" scale="69" orientation="portrait" cellComments="asDisplayed"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A8BCC-A58A-454F-8B0B-D1C42E9BF121}">
  <sheetPr codeName="Sheet16">
    <tabColor rgb="FFFFFF00"/>
    <pageSetUpPr fitToPage="1"/>
  </sheetPr>
  <dimension ref="A1:AAA1003"/>
  <sheetViews>
    <sheetView showGridLines="0" view="pageBreakPreview" zoomScale="50" zoomScaleNormal="100" zoomScaleSheetLayoutView="50" workbookViewId="0">
      <selection activeCell="K29" sqref="K29"/>
    </sheetView>
  </sheetViews>
  <sheetFormatPr defaultColWidth="9" defaultRowHeight="18" customHeight="1" outlineLevelRow="1"/>
  <cols>
    <col min="1" max="1" width="49.453125" style="187" customWidth="1"/>
    <col min="2" max="19" width="6.54296875" style="98" customWidth="1"/>
    <col min="20" max="20" width="5.54296875" style="187" customWidth="1"/>
    <col min="21" max="703" width="9" style="187"/>
    <col min="704" max="16384" width="9" style="61"/>
  </cols>
  <sheetData>
    <row r="1" spans="2:19" ht="21" customHeight="1">
      <c r="O1" s="969" t="s">
        <v>150</v>
      </c>
      <c r="P1" s="969"/>
      <c r="Q1" s="969"/>
      <c r="R1" s="969"/>
      <c r="S1" s="969"/>
    </row>
    <row r="2" spans="2:19" ht="21" customHeight="1">
      <c r="B2" s="62"/>
    </row>
    <row r="3" spans="2:19" ht="21" customHeight="1">
      <c r="B3" s="62" t="str">
        <f>基本情報!$E$5</f>
        <v>独立行政法人国際協力機構</v>
      </c>
    </row>
    <row r="4" spans="2:19" ht="21" customHeight="1">
      <c r="B4" s="62" t="str">
        <f>基本情報!$E$6</f>
        <v>○○センター　契約担当役</v>
      </c>
    </row>
    <row r="5" spans="2:19" ht="21" customHeight="1">
      <c r="B5" s="62" t="str">
        <f>基本情報!$E$7&amp;"　"&amp;基本情報!$E$8&amp;"　殿"</f>
        <v>所長　　殿</v>
      </c>
    </row>
    <row r="6" spans="2:19" ht="21" customHeight="1"/>
    <row r="7" spans="2:19" ht="21" customHeight="1">
      <c r="M7" s="98" t="str">
        <f>基本情報!$E$11</f>
        <v>一般社団法人　XXXXXXXX</v>
      </c>
    </row>
    <row r="8" spans="2:19" ht="21" customHeight="1">
      <c r="M8" s="98" t="str">
        <f>IF(基本情報!$E$12="","",基本情報!$E$12)</f>
        <v/>
      </c>
    </row>
    <row r="9" spans="2:19" ht="21" customHeight="1">
      <c r="M9" s="98" t="str">
        <f>基本情報!$E$13&amp;"　"&amp;基本情報!$E$14</f>
        <v>理事長　XXXXXXXX</v>
      </c>
      <c r="S9" s="116" t="s">
        <v>151</v>
      </c>
    </row>
    <row r="10" spans="2:19" ht="21" customHeight="1">
      <c r="N10" s="400" t="s">
        <v>424</v>
      </c>
      <c r="O10" s="1081">
        <f>基本情報!E15</f>
        <v>8888888888888</v>
      </c>
      <c r="P10" s="1081"/>
      <c r="Q10" s="1081"/>
      <c r="R10" s="1081"/>
      <c r="S10" s="98" t="s">
        <v>425</v>
      </c>
    </row>
    <row r="11" spans="2:19" ht="21" customHeight="1" outlineLevel="1">
      <c r="L11" s="1089" t="s">
        <v>152</v>
      </c>
      <c r="M11" s="1090"/>
      <c r="N11" s="99" t="s">
        <v>153</v>
      </c>
      <c r="O11" s="764"/>
      <c r="P11" s="764"/>
      <c r="Q11" s="100"/>
      <c r="R11" s="100"/>
      <c r="S11" s="827"/>
    </row>
    <row r="12" spans="2:19" ht="21" customHeight="1" outlineLevel="1">
      <c r="L12" s="765"/>
      <c r="M12" s="766"/>
      <c r="N12" s="101" t="s">
        <v>154</v>
      </c>
      <c r="O12" s="766"/>
      <c r="P12" s="766"/>
      <c r="S12" s="504"/>
    </row>
    <row r="13" spans="2:19" ht="21" customHeight="1" outlineLevel="1">
      <c r="L13" s="765"/>
      <c r="M13" s="766"/>
      <c r="N13" s="101" t="s">
        <v>155</v>
      </c>
      <c r="O13" s="766"/>
      <c r="P13" s="766"/>
      <c r="S13" s="504"/>
    </row>
    <row r="14" spans="2:19" ht="21" customHeight="1" outlineLevel="1">
      <c r="L14" s="765"/>
      <c r="M14" s="766"/>
      <c r="N14" s="101" t="s">
        <v>156</v>
      </c>
      <c r="P14" s="102" t="s">
        <v>157</v>
      </c>
      <c r="S14" s="504"/>
    </row>
    <row r="15" spans="2:19" ht="21" customHeight="1" outlineLevel="1">
      <c r="L15" s="1091" t="s">
        <v>158</v>
      </c>
      <c r="M15" s="1092"/>
      <c r="N15" s="101" t="s">
        <v>153</v>
      </c>
      <c r="O15" s="766"/>
      <c r="S15" s="828"/>
    </row>
    <row r="16" spans="2:19" ht="21" customHeight="1" outlineLevel="1">
      <c r="L16" s="765"/>
      <c r="M16" s="766"/>
      <c r="N16" s="101" t="s">
        <v>154</v>
      </c>
      <c r="O16" s="766"/>
      <c r="S16" s="504"/>
    </row>
    <row r="17" spans="1:703" ht="21" customHeight="1" outlineLevel="1">
      <c r="L17" s="765"/>
      <c r="M17" s="766"/>
      <c r="N17" s="101" t="s">
        <v>155</v>
      </c>
      <c r="O17" s="766"/>
      <c r="S17" s="504"/>
    </row>
    <row r="18" spans="1:703" ht="21" customHeight="1" outlineLevel="1">
      <c r="L18" s="103"/>
      <c r="M18" s="104"/>
      <c r="N18" s="105" t="s">
        <v>156</v>
      </c>
      <c r="O18" s="172"/>
      <c r="P18" s="106" t="s">
        <v>157</v>
      </c>
      <c r="Q18" s="172"/>
      <c r="R18" s="172"/>
      <c r="S18" s="829"/>
    </row>
    <row r="19" spans="1:703" ht="21" customHeight="1">
      <c r="L19" s="766"/>
      <c r="M19" s="766"/>
      <c r="N19" s="101"/>
      <c r="P19" s="102"/>
      <c r="S19" s="62"/>
    </row>
    <row r="20" spans="1:703" ht="21" customHeight="1"/>
    <row r="21" spans="1:703" s="98" customFormat="1" ht="21" customHeight="1">
      <c r="A21" s="201"/>
      <c r="B21" s="1083" t="s">
        <v>459</v>
      </c>
      <c r="C21" s="1083"/>
      <c r="D21" s="1083"/>
      <c r="E21" s="1083"/>
      <c r="F21" s="1083"/>
      <c r="G21" s="1083"/>
      <c r="H21" s="1083"/>
      <c r="I21" s="1083"/>
      <c r="J21" s="1083"/>
      <c r="K21" s="1083"/>
      <c r="L21" s="1083"/>
      <c r="M21" s="1083"/>
      <c r="N21" s="1083"/>
      <c r="O21" s="1083"/>
      <c r="P21" s="1083"/>
      <c r="Q21" s="1083"/>
      <c r="R21" s="1083"/>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c r="MS21" s="201"/>
      <c r="MT21" s="201"/>
      <c r="MU21" s="201"/>
      <c r="MV21" s="201"/>
      <c r="MW21" s="201"/>
      <c r="MX21" s="201"/>
      <c r="MY21" s="201"/>
      <c r="MZ21" s="201"/>
      <c r="NA21" s="201"/>
      <c r="NB21" s="201"/>
      <c r="NC21" s="201"/>
      <c r="ND21" s="201"/>
      <c r="NE21" s="201"/>
      <c r="NF21" s="201"/>
      <c r="NG21" s="201"/>
      <c r="NH21" s="201"/>
      <c r="NI21" s="201"/>
      <c r="NJ21" s="201"/>
      <c r="NK21" s="201"/>
      <c r="NL21" s="201"/>
      <c r="NM21" s="201"/>
      <c r="NN21" s="201"/>
      <c r="NO21" s="201"/>
      <c r="NP21" s="201"/>
      <c r="NQ21" s="201"/>
      <c r="NR21" s="201"/>
      <c r="NS21" s="201"/>
      <c r="NT21" s="201"/>
      <c r="NU21" s="201"/>
      <c r="NV21" s="201"/>
      <c r="NW21" s="201"/>
      <c r="NX21" s="201"/>
      <c r="NY21" s="201"/>
      <c r="NZ21" s="201"/>
      <c r="OA21" s="201"/>
      <c r="OB21" s="201"/>
      <c r="OC21" s="201"/>
      <c r="OD21" s="201"/>
      <c r="OE21" s="201"/>
      <c r="OF21" s="201"/>
      <c r="OG21" s="201"/>
      <c r="OH21" s="201"/>
      <c r="OI21" s="201"/>
      <c r="OJ21" s="201"/>
      <c r="OK21" s="201"/>
      <c r="OL21" s="201"/>
      <c r="OM21" s="201"/>
      <c r="ON21" s="201"/>
      <c r="OO21" s="201"/>
      <c r="OP21" s="201"/>
      <c r="OQ21" s="201"/>
      <c r="OR21" s="201"/>
      <c r="OS21" s="201"/>
      <c r="OT21" s="201"/>
      <c r="OU21" s="201"/>
      <c r="OV21" s="201"/>
      <c r="OW21" s="201"/>
      <c r="OX21" s="201"/>
      <c r="OY21" s="201"/>
      <c r="OZ21" s="201"/>
      <c r="PA21" s="201"/>
      <c r="PB21" s="201"/>
      <c r="PC21" s="201"/>
      <c r="PD21" s="201"/>
      <c r="PE21" s="201"/>
      <c r="PF21" s="201"/>
      <c r="PG21" s="201"/>
      <c r="PH21" s="201"/>
      <c r="PI21" s="201"/>
      <c r="PJ21" s="201"/>
      <c r="PK21" s="201"/>
      <c r="PL21" s="201"/>
      <c r="PM21" s="201"/>
      <c r="PN21" s="201"/>
      <c r="PO21" s="201"/>
      <c r="PP21" s="201"/>
      <c r="PQ21" s="201"/>
      <c r="PR21" s="201"/>
      <c r="PS21" s="201"/>
      <c r="PT21" s="201"/>
      <c r="PU21" s="201"/>
      <c r="PV21" s="201"/>
      <c r="PW21" s="201"/>
      <c r="PX21" s="201"/>
      <c r="PY21" s="201"/>
      <c r="PZ21" s="201"/>
      <c r="QA21" s="201"/>
      <c r="QB21" s="201"/>
      <c r="QC21" s="201"/>
      <c r="QD21" s="201"/>
      <c r="QE21" s="201"/>
      <c r="QF21" s="201"/>
      <c r="QG21" s="201"/>
      <c r="QH21" s="201"/>
      <c r="QI21" s="201"/>
      <c r="QJ21" s="201"/>
      <c r="QK21" s="201"/>
      <c r="QL21" s="201"/>
      <c r="QM21" s="201"/>
      <c r="QN21" s="201"/>
      <c r="QO21" s="201"/>
      <c r="QP21" s="201"/>
      <c r="QQ21" s="201"/>
      <c r="QR21" s="201"/>
      <c r="QS21" s="201"/>
      <c r="QT21" s="201"/>
      <c r="QU21" s="201"/>
      <c r="QV21" s="201"/>
      <c r="QW21" s="201"/>
      <c r="QX21" s="201"/>
      <c r="QY21" s="201"/>
      <c r="QZ21" s="201"/>
      <c r="RA21" s="201"/>
      <c r="RB21" s="201"/>
      <c r="RC21" s="201"/>
      <c r="RD21" s="201"/>
      <c r="RE21" s="201"/>
      <c r="RF21" s="201"/>
      <c r="RG21" s="201"/>
      <c r="RH21" s="201"/>
      <c r="RI21" s="201"/>
      <c r="RJ21" s="201"/>
      <c r="RK21" s="201"/>
      <c r="RL21" s="201"/>
      <c r="RM21" s="201"/>
      <c r="RN21" s="201"/>
      <c r="RO21" s="201"/>
      <c r="RP21" s="201"/>
      <c r="RQ21" s="201"/>
      <c r="RR21" s="201"/>
      <c r="RS21" s="201"/>
      <c r="RT21" s="201"/>
      <c r="RU21" s="201"/>
      <c r="RV21" s="201"/>
      <c r="RW21" s="201"/>
      <c r="RX21" s="201"/>
      <c r="RY21" s="201"/>
      <c r="RZ21" s="201"/>
      <c r="SA21" s="201"/>
      <c r="SB21" s="201"/>
      <c r="SC21" s="201"/>
      <c r="SD21" s="201"/>
      <c r="SE21" s="201"/>
      <c r="SF21" s="201"/>
      <c r="SG21" s="201"/>
      <c r="SH21" s="201"/>
      <c r="SI21" s="201"/>
      <c r="SJ21" s="201"/>
      <c r="SK21" s="201"/>
      <c r="SL21" s="201"/>
      <c r="SM21" s="201"/>
      <c r="SN21" s="201"/>
      <c r="SO21" s="201"/>
      <c r="SP21" s="201"/>
      <c r="SQ21" s="201"/>
      <c r="SR21" s="201"/>
      <c r="SS21" s="201"/>
      <c r="ST21" s="201"/>
      <c r="SU21" s="201"/>
      <c r="SV21" s="201"/>
      <c r="SW21" s="201"/>
      <c r="SX21" s="201"/>
      <c r="SY21" s="201"/>
      <c r="SZ21" s="201"/>
      <c r="TA21" s="201"/>
      <c r="TB21" s="201"/>
      <c r="TC21" s="201"/>
      <c r="TD21" s="201"/>
      <c r="TE21" s="201"/>
      <c r="TF21" s="201"/>
      <c r="TG21" s="201"/>
      <c r="TH21" s="201"/>
      <c r="TI21" s="201"/>
      <c r="TJ21" s="201"/>
      <c r="TK21" s="201"/>
      <c r="TL21" s="201"/>
      <c r="TM21" s="201"/>
      <c r="TN21" s="201"/>
      <c r="TO21" s="201"/>
      <c r="TP21" s="201"/>
      <c r="TQ21" s="201"/>
      <c r="TR21" s="201"/>
      <c r="TS21" s="201"/>
      <c r="TT21" s="201"/>
      <c r="TU21" s="201"/>
      <c r="TV21" s="201"/>
      <c r="TW21" s="201"/>
      <c r="TX21" s="201"/>
      <c r="TY21" s="201"/>
      <c r="TZ21" s="201"/>
      <c r="UA21" s="201"/>
      <c r="UB21" s="201"/>
      <c r="UC21" s="201"/>
      <c r="UD21" s="201"/>
      <c r="UE21" s="201"/>
      <c r="UF21" s="201"/>
      <c r="UG21" s="201"/>
      <c r="UH21" s="201"/>
      <c r="UI21" s="201"/>
      <c r="UJ21" s="201"/>
      <c r="UK21" s="201"/>
      <c r="UL21" s="201"/>
      <c r="UM21" s="201"/>
      <c r="UN21" s="201"/>
      <c r="UO21" s="201"/>
      <c r="UP21" s="201"/>
      <c r="UQ21" s="201"/>
      <c r="UR21" s="201"/>
      <c r="US21" s="201"/>
      <c r="UT21" s="201"/>
      <c r="UU21" s="201"/>
      <c r="UV21" s="201"/>
      <c r="UW21" s="201"/>
      <c r="UX21" s="201"/>
      <c r="UY21" s="201"/>
      <c r="UZ21" s="201"/>
      <c r="VA21" s="201"/>
      <c r="VB21" s="201"/>
      <c r="VC21" s="201"/>
      <c r="VD21" s="201"/>
      <c r="VE21" s="201"/>
      <c r="VF21" s="201"/>
      <c r="VG21" s="201"/>
      <c r="VH21" s="201"/>
      <c r="VI21" s="201"/>
      <c r="VJ21" s="201"/>
      <c r="VK21" s="201"/>
      <c r="VL21" s="201"/>
      <c r="VM21" s="201"/>
      <c r="VN21" s="201"/>
      <c r="VO21" s="201"/>
      <c r="VP21" s="201"/>
      <c r="VQ21" s="201"/>
      <c r="VR21" s="201"/>
      <c r="VS21" s="201"/>
      <c r="VT21" s="201"/>
      <c r="VU21" s="201"/>
      <c r="VV21" s="201"/>
      <c r="VW21" s="201"/>
      <c r="VX21" s="201"/>
      <c r="VY21" s="201"/>
      <c r="VZ21" s="201"/>
      <c r="WA21" s="201"/>
      <c r="WB21" s="201"/>
      <c r="WC21" s="201"/>
      <c r="WD21" s="201"/>
      <c r="WE21" s="201"/>
      <c r="WF21" s="201"/>
      <c r="WG21" s="201"/>
      <c r="WH21" s="201"/>
      <c r="WI21" s="201"/>
      <c r="WJ21" s="201"/>
      <c r="WK21" s="201"/>
      <c r="WL21" s="201"/>
      <c r="WM21" s="201"/>
      <c r="WN21" s="201"/>
      <c r="WO21" s="201"/>
      <c r="WP21" s="201"/>
      <c r="WQ21" s="201"/>
      <c r="WR21" s="201"/>
      <c r="WS21" s="201"/>
      <c r="WT21" s="201"/>
      <c r="WU21" s="201"/>
      <c r="WV21" s="201"/>
      <c r="WW21" s="201"/>
      <c r="WX21" s="201"/>
      <c r="WY21" s="201"/>
      <c r="WZ21" s="201"/>
      <c r="XA21" s="201"/>
      <c r="XB21" s="201"/>
      <c r="XC21" s="201"/>
      <c r="XD21" s="201"/>
      <c r="XE21" s="201"/>
      <c r="XF21" s="201"/>
      <c r="XG21" s="201"/>
      <c r="XH21" s="201"/>
      <c r="XI21" s="201"/>
      <c r="XJ21" s="201"/>
      <c r="XK21" s="201"/>
      <c r="XL21" s="201"/>
      <c r="XM21" s="201"/>
      <c r="XN21" s="201"/>
      <c r="XO21" s="201"/>
      <c r="XP21" s="201"/>
      <c r="XQ21" s="201"/>
      <c r="XR21" s="201"/>
      <c r="XS21" s="201"/>
      <c r="XT21" s="201"/>
      <c r="XU21" s="201"/>
      <c r="XV21" s="201"/>
      <c r="XW21" s="201"/>
      <c r="XX21" s="201"/>
      <c r="XY21" s="201"/>
      <c r="XZ21" s="201"/>
      <c r="YA21" s="201"/>
      <c r="YB21" s="201"/>
      <c r="YC21" s="201"/>
      <c r="YD21" s="201"/>
      <c r="YE21" s="201"/>
      <c r="YF21" s="201"/>
      <c r="YG21" s="201"/>
      <c r="YH21" s="201"/>
      <c r="YI21" s="201"/>
      <c r="YJ21" s="201"/>
      <c r="YK21" s="201"/>
      <c r="YL21" s="201"/>
      <c r="YM21" s="201"/>
      <c r="YN21" s="201"/>
      <c r="YO21" s="201"/>
      <c r="YP21" s="201"/>
      <c r="YQ21" s="201"/>
      <c r="YR21" s="201"/>
      <c r="YS21" s="201"/>
      <c r="YT21" s="201"/>
      <c r="YU21" s="201"/>
      <c r="YV21" s="201"/>
      <c r="YW21" s="201"/>
      <c r="YX21" s="201"/>
      <c r="YY21" s="201"/>
      <c r="YZ21" s="201"/>
      <c r="ZA21" s="201"/>
      <c r="ZB21" s="201"/>
      <c r="ZC21" s="201"/>
      <c r="ZD21" s="201"/>
      <c r="ZE21" s="201"/>
      <c r="ZF21" s="201"/>
      <c r="ZG21" s="201"/>
      <c r="ZH21" s="201"/>
      <c r="ZI21" s="201"/>
      <c r="ZJ21" s="201"/>
      <c r="ZK21" s="201"/>
      <c r="ZL21" s="201"/>
      <c r="ZM21" s="201"/>
      <c r="ZN21" s="201"/>
      <c r="ZO21" s="201"/>
      <c r="ZP21" s="201"/>
      <c r="ZQ21" s="201"/>
      <c r="ZR21" s="201"/>
      <c r="ZS21" s="201"/>
      <c r="ZT21" s="201"/>
      <c r="ZU21" s="201"/>
      <c r="ZV21" s="201"/>
      <c r="ZW21" s="201"/>
      <c r="ZX21" s="201"/>
      <c r="ZY21" s="201"/>
      <c r="ZZ21" s="201"/>
      <c r="AAA21" s="201"/>
    </row>
    <row r="22" spans="1:703" s="98" customFormat="1" ht="21" customHeight="1">
      <c r="A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c r="SC22" s="201"/>
      <c r="SD22" s="201"/>
      <c r="SE22" s="201"/>
      <c r="SF22" s="201"/>
      <c r="SG22" s="201"/>
      <c r="SH22" s="201"/>
      <c r="SI22" s="201"/>
      <c r="SJ22" s="201"/>
      <c r="SK22" s="201"/>
      <c r="SL22" s="201"/>
      <c r="SM22" s="201"/>
      <c r="SN22" s="201"/>
      <c r="SO22" s="201"/>
      <c r="SP22" s="201"/>
      <c r="SQ22" s="201"/>
      <c r="SR22" s="201"/>
      <c r="SS22" s="201"/>
      <c r="ST22" s="201"/>
      <c r="SU22" s="201"/>
      <c r="SV22" s="201"/>
      <c r="SW22" s="201"/>
      <c r="SX22" s="201"/>
      <c r="SY22" s="201"/>
      <c r="SZ22" s="201"/>
      <c r="TA22" s="201"/>
      <c r="TB22" s="201"/>
      <c r="TC22" s="201"/>
      <c r="TD22" s="201"/>
      <c r="TE22" s="201"/>
      <c r="TF22" s="201"/>
      <c r="TG22" s="201"/>
      <c r="TH22" s="201"/>
      <c r="TI22" s="201"/>
      <c r="TJ22" s="201"/>
      <c r="TK22" s="201"/>
      <c r="TL22" s="201"/>
      <c r="TM22" s="201"/>
      <c r="TN22" s="201"/>
      <c r="TO22" s="201"/>
      <c r="TP22" s="201"/>
      <c r="TQ22" s="201"/>
      <c r="TR22" s="201"/>
      <c r="TS22" s="201"/>
      <c r="TT22" s="201"/>
      <c r="TU22" s="201"/>
      <c r="TV22" s="201"/>
      <c r="TW22" s="201"/>
      <c r="TX22" s="201"/>
      <c r="TY22" s="201"/>
      <c r="TZ22" s="201"/>
      <c r="UA22" s="201"/>
      <c r="UB22" s="201"/>
      <c r="UC22" s="201"/>
      <c r="UD22" s="201"/>
      <c r="UE22" s="201"/>
      <c r="UF22" s="201"/>
      <c r="UG22" s="201"/>
      <c r="UH22" s="201"/>
      <c r="UI22" s="201"/>
      <c r="UJ22" s="201"/>
      <c r="UK22" s="201"/>
      <c r="UL22" s="201"/>
      <c r="UM22" s="201"/>
      <c r="UN22" s="201"/>
      <c r="UO22" s="201"/>
      <c r="UP22" s="201"/>
      <c r="UQ22" s="201"/>
      <c r="UR22" s="201"/>
      <c r="US22" s="201"/>
      <c r="UT22" s="201"/>
      <c r="UU22" s="201"/>
      <c r="UV22" s="201"/>
      <c r="UW22" s="201"/>
      <c r="UX22" s="201"/>
      <c r="UY22" s="201"/>
      <c r="UZ22" s="201"/>
      <c r="VA22" s="201"/>
      <c r="VB22" s="201"/>
      <c r="VC22" s="201"/>
      <c r="VD22" s="201"/>
      <c r="VE22" s="201"/>
      <c r="VF22" s="201"/>
      <c r="VG22" s="201"/>
      <c r="VH22" s="201"/>
      <c r="VI22" s="201"/>
      <c r="VJ22" s="201"/>
      <c r="VK22" s="201"/>
      <c r="VL22" s="201"/>
      <c r="VM22" s="201"/>
      <c r="VN22" s="201"/>
      <c r="VO22" s="201"/>
      <c r="VP22" s="201"/>
      <c r="VQ22" s="201"/>
      <c r="VR22" s="201"/>
      <c r="VS22" s="201"/>
      <c r="VT22" s="201"/>
      <c r="VU22" s="201"/>
      <c r="VV22" s="201"/>
      <c r="VW22" s="201"/>
      <c r="VX22" s="201"/>
      <c r="VY22" s="201"/>
      <c r="VZ22" s="201"/>
      <c r="WA22" s="201"/>
      <c r="WB22" s="201"/>
      <c r="WC22" s="201"/>
      <c r="WD22" s="201"/>
      <c r="WE22" s="201"/>
      <c r="WF22" s="201"/>
      <c r="WG22" s="201"/>
      <c r="WH22" s="201"/>
      <c r="WI22" s="201"/>
      <c r="WJ22" s="201"/>
      <c r="WK22" s="201"/>
      <c r="WL22" s="201"/>
      <c r="WM22" s="201"/>
      <c r="WN22" s="201"/>
      <c r="WO22" s="201"/>
      <c r="WP22" s="201"/>
      <c r="WQ22" s="201"/>
      <c r="WR22" s="201"/>
      <c r="WS22" s="201"/>
      <c r="WT22" s="201"/>
      <c r="WU22" s="201"/>
      <c r="WV22" s="201"/>
      <c r="WW22" s="201"/>
      <c r="WX22" s="201"/>
      <c r="WY22" s="201"/>
      <c r="WZ22" s="201"/>
      <c r="XA22" s="201"/>
      <c r="XB22" s="201"/>
      <c r="XC22" s="201"/>
      <c r="XD22" s="201"/>
      <c r="XE22" s="201"/>
      <c r="XF22" s="201"/>
      <c r="XG22" s="201"/>
      <c r="XH22" s="201"/>
      <c r="XI22" s="201"/>
      <c r="XJ22" s="201"/>
      <c r="XK22" s="201"/>
      <c r="XL22" s="201"/>
      <c r="XM22" s="201"/>
      <c r="XN22" s="201"/>
      <c r="XO22" s="201"/>
      <c r="XP22" s="201"/>
      <c r="XQ22" s="201"/>
      <c r="XR22" s="201"/>
      <c r="XS22" s="201"/>
      <c r="XT22" s="201"/>
      <c r="XU22" s="201"/>
      <c r="XV22" s="201"/>
      <c r="XW22" s="201"/>
      <c r="XX22" s="201"/>
      <c r="XY22" s="201"/>
      <c r="XZ22" s="201"/>
      <c r="YA22" s="201"/>
      <c r="YB22" s="201"/>
      <c r="YC22" s="201"/>
      <c r="YD22" s="201"/>
      <c r="YE22" s="201"/>
      <c r="YF22" s="201"/>
      <c r="YG22" s="201"/>
      <c r="YH22" s="201"/>
      <c r="YI22" s="201"/>
      <c r="YJ22" s="201"/>
      <c r="YK22" s="201"/>
      <c r="YL22" s="201"/>
      <c r="YM22" s="201"/>
      <c r="YN22" s="201"/>
      <c r="YO22" s="201"/>
      <c r="YP22" s="201"/>
      <c r="YQ22" s="201"/>
      <c r="YR22" s="201"/>
      <c r="YS22" s="201"/>
      <c r="YT22" s="201"/>
      <c r="YU22" s="201"/>
      <c r="YV22" s="201"/>
      <c r="YW22" s="201"/>
      <c r="YX22" s="201"/>
      <c r="YY22" s="201"/>
      <c r="YZ22" s="201"/>
      <c r="ZA22" s="201"/>
      <c r="ZB22" s="201"/>
      <c r="ZC22" s="201"/>
      <c r="ZD22" s="201"/>
      <c r="ZE22" s="201"/>
      <c r="ZF22" s="201"/>
      <c r="ZG22" s="201"/>
      <c r="ZH22" s="201"/>
      <c r="ZI22" s="201"/>
      <c r="ZJ22" s="201"/>
      <c r="ZK22" s="201"/>
      <c r="ZL22" s="201"/>
      <c r="ZM22" s="201"/>
      <c r="ZN22" s="201"/>
      <c r="ZO22" s="201"/>
      <c r="ZP22" s="201"/>
      <c r="ZQ22" s="201"/>
      <c r="ZR22" s="201"/>
      <c r="ZS22" s="201"/>
      <c r="ZT22" s="201"/>
      <c r="ZU22" s="201"/>
      <c r="ZV22" s="201"/>
      <c r="ZW22" s="201"/>
      <c r="ZX22" s="201"/>
      <c r="ZY22" s="201"/>
      <c r="ZZ22" s="201"/>
      <c r="AAA22" s="201"/>
    </row>
    <row r="23" spans="1:703" s="98" customFormat="1" ht="21" customHeight="1">
      <c r="A23" s="201"/>
      <c r="B23" s="411"/>
      <c r="C23" s="972" t="s">
        <v>160</v>
      </c>
      <c r="D23" s="972"/>
      <c r="E23" s="972"/>
      <c r="F23" s="972"/>
      <c r="G23" s="1080" t="str">
        <f>基本情報!$E$18</f>
        <v>2XaXXXXXXXXX</v>
      </c>
      <c r="H23" s="1080"/>
      <c r="I23" s="1080"/>
      <c r="J23" s="1080"/>
      <c r="K23" s="411"/>
      <c r="L23" s="411"/>
      <c r="M23" s="411"/>
      <c r="N23" s="411"/>
      <c r="O23" s="411"/>
      <c r="P23" s="411"/>
      <c r="Q23" s="411"/>
      <c r="R23" s="41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c r="SC23" s="201"/>
      <c r="SD23" s="201"/>
      <c r="SE23" s="201"/>
      <c r="SF23" s="201"/>
      <c r="SG23" s="201"/>
      <c r="SH23" s="201"/>
      <c r="SI23" s="201"/>
      <c r="SJ23" s="201"/>
      <c r="SK23" s="201"/>
      <c r="SL23" s="201"/>
      <c r="SM23" s="201"/>
      <c r="SN23" s="201"/>
      <c r="SO23" s="201"/>
      <c r="SP23" s="201"/>
      <c r="SQ23" s="201"/>
      <c r="SR23" s="201"/>
      <c r="SS23" s="201"/>
      <c r="ST23" s="201"/>
      <c r="SU23" s="201"/>
      <c r="SV23" s="201"/>
      <c r="SW23" s="201"/>
      <c r="SX23" s="201"/>
      <c r="SY23" s="201"/>
      <c r="SZ23" s="201"/>
      <c r="TA23" s="201"/>
      <c r="TB23" s="201"/>
      <c r="TC23" s="201"/>
      <c r="TD23" s="201"/>
      <c r="TE23" s="201"/>
      <c r="TF23" s="201"/>
      <c r="TG23" s="201"/>
      <c r="TH23" s="201"/>
      <c r="TI23" s="201"/>
      <c r="TJ23" s="201"/>
      <c r="TK23" s="201"/>
      <c r="TL23" s="201"/>
      <c r="TM23" s="201"/>
      <c r="TN23" s="201"/>
      <c r="TO23" s="201"/>
      <c r="TP23" s="201"/>
      <c r="TQ23" s="201"/>
      <c r="TR23" s="201"/>
      <c r="TS23" s="201"/>
      <c r="TT23" s="201"/>
      <c r="TU23" s="201"/>
      <c r="TV23" s="201"/>
      <c r="TW23" s="201"/>
      <c r="TX23" s="201"/>
      <c r="TY23" s="201"/>
      <c r="TZ23" s="201"/>
      <c r="UA23" s="201"/>
      <c r="UB23" s="201"/>
      <c r="UC23" s="201"/>
      <c r="UD23" s="201"/>
      <c r="UE23" s="201"/>
      <c r="UF23" s="201"/>
      <c r="UG23" s="201"/>
      <c r="UH23" s="201"/>
      <c r="UI23" s="201"/>
      <c r="UJ23" s="201"/>
      <c r="UK23" s="201"/>
      <c r="UL23" s="201"/>
      <c r="UM23" s="201"/>
      <c r="UN23" s="201"/>
      <c r="UO23" s="201"/>
      <c r="UP23" s="201"/>
      <c r="UQ23" s="201"/>
      <c r="UR23" s="201"/>
      <c r="US23" s="201"/>
      <c r="UT23" s="201"/>
      <c r="UU23" s="201"/>
      <c r="UV23" s="201"/>
      <c r="UW23" s="201"/>
      <c r="UX23" s="201"/>
      <c r="UY23" s="201"/>
      <c r="UZ23" s="201"/>
      <c r="VA23" s="201"/>
      <c r="VB23" s="201"/>
      <c r="VC23" s="201"/>
      <c r="VD23" s="201"/>
      <c r="VE23" s="201"/>
      <c r="VF23" s="201"/>
      <c r="VG23" s="201"/>
      <c r="VH23" s="201"/>
      <c r="VI23" s="201"/>
      <c r="VJ23" s="201"/>
      <c r="VK23" s="201"/>
      <c r="VL23" s="201"/>
      <c r="VM23" s="201"/>
      <c r="VN23" s="201"/>
      <c r="VO23" s="201"/>
      <c r="VP23" s="201"/>
      <c r="VQ23" s="201"/>
      <c r="VR23" s="201"/>
      <c r="VS23" s="201"/>
      <c r="VT23" s="201"/>
      <c r="VU23" s="201"/>
      <c r="VV23" s="201"/>
      <c r="VW23" s="201"/>
      <c r="VX23" s="201"/>
      <c r="VY23" s="201"/>
      <c r="VZ23" s="201"/>
      <c r="WA23" s="201"/>
      <c r="WB23" s="201"/>
      <c r="WC23" s="201"/>
      <c r="WD23" s="201"/>
      <c r="WE23" s="201"/>
      <c r="WF23" s="201"/>
      <c r="WG23" s="201"/>
      <c r="WH23" s="201"/>
      <c r="WI23" s="201"/>
      <c r="WJ23" s="201"/>
      <c r="WK23" s="201"/>
      <c r="WL23" s="201"/>
      <c r="WM23" s="201"/>
      <c r="WN23" s="201"/>
      <c r="WO23" s="201"/>
      <c r="WP23" s="201"/>
      <c r="WQ23" s="201"/>
      <c r="WR23" s="201"/>
      <c r="WS23" s="201"/>
      <c r="WT23" s="201"/>
      <c r="WU23" s="201"/>
      <c r="WV23" s="201"/>
      <c r="WW23" s="201"/>
      <c r="WX23" s="201"/>
      <c r="WY23" s="201"/>
      <c r="WZ23" s="201"/>
      <c r="XA23" s="201"/>
      <c r="XB23" s="201"/>
      <c r="XC23" s="201"/>
      <c r="XD23" s="201"/>
      <c r="XE23" s="201"/>
      <c r="XF23" s="201"/>
      <c r="XG23" s="201"/>
      <c r="XH23" s="201"/>
      <c r="XI23" s="201"/>
      <c r="XJ23" s="201"/>
      <c r="XK23" s="201"/>
      <c r="XL23" s="201"/>
      <c r="XM23" s="201"/>
      <c r="XN23" s="201"/>
      <c r="XO23" s="201"/>
      <c r="XP23" s="201"/>
      <c r="XQ23" s="201"/>
      <c r="XR23" s="201"/>
      <c r="XS23" s="201"/>
      <c r="XT23" s="201"/>
      <c r="XU23" s="201"/>
      <c r="XV23" s="201"/>
      <c r="XW23" s="201"/>
      <c r="XX23" s="201"/>
      <c r="XY23" s="201"/>
      <c r="XZ23" s="201"/>
      <c r="YA23" s="201"/>
      <c r="YB23" s="201"/>
      <c r="YC23" s="201"/>
      <c r="YD23" s="201"/>
      <c r="YE23" s="201"/>
      <c r="YF23" s="201"/>
      <c r="YG23" s="201"/>
      <c r="YH23" s="201"/>
      <c r="YI23" s="201"/>
      <c r="YJ23" s="201"/>
      <c r="YK23" s="201"/>
      <c r="YL23" s="201"/>
      <c r="YM23" s="201"/>
      <c r="YN23" s="201"/>
      <c r="YO23" s="201"/>
      <c r="YP23" s="201"/>
      <c r="YQ23" s="201"/>
      <c r="YR23" s="201"/>
      <c r="YS23" s="201"/>
      <c r="YT23" s="201"/>
      <c r="YU23" s="201"/>
      <c r="YV23" s="201"/>
      <c r="YW23" s="201"/>
      <c r="YX23" s="201"/>
      <c r="YY23" s="201"/>
      <c r="YZ23" s="201"/>
      <c r="ZA23" s="201"/>
      <c r="ZB23" s="201"/>
      <c r="ZC23" s="201"/>
      <c r="ZD23" s="201"/>
      <c r="ZE23" s="201"/>
      <c r="ZF23" s="201"/>
      <c r="ZG23" s="201"/>
      <c r="ZH23" s="201"/>
      <c r="ZI23" s="201"/>
      <c r="ZJ23" s="201"/>
      <c r="ZK23" s="201"/>
      <c r="ZL23" s="201"/>
      <c r="ZM23" s="201"/>
      <c r="ZN23" s="201"/>
      <c r="ZO23" s="201"/>
      <c r="ZP23" s="201"/>
      <c r="ZQ23" s="201"/>
      <c r="ZR23" s="201"/>
      <c r="ZS23" s="201"/>
      <c r="ZT23" s="201"/>
      <c r="ZU23" s="201"/>
      <c r="ZV23" s="201"/>
      <c r="ZW23" s="201"/>
      <c r="ZX23" s="201"/>
      <c r="ZY23" s="201"/>
      <c r="ZZ23" s="201"/>
      <c r="AAA23" s="201"/>
    </row>
    <row r="24" spans="1:703" s="98" customFormat="1" ht="21" customHeight="1">
      <c r="A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c r="SC24" s="201"/>
      <c r="SD24" s="201"/>
      <c r="SE24" s="201"/>
      <c r="SF24" s="201"/>
      <c r="SG24" s="201"/>
      <c r="SH24" s="201"/>
      <c r="SI24" s="201"/>
      <c r="SJ24" s="201"/>
      <c r="SK24" s="201"/>
      <c r="SL24" s="201"/>
      <c r="SM24" s="201"/>
      <c r="SN24" s="201"/>
      <c r="SO24" s="201"/>
      <c r="SP24" s="201"/>
      <c r="SQ24" s="201"/>
      <c r="SR24" s="201"/>
      <c r="SS24" s="201"/>
      <c r="ST24" s="201"/>
      <c r="SU24" s="201"/>
      <c r="SV24" s="201"/>
      <c r="SW24" s="201"/>
      <c r="SX24" s="201"/>
      <c r="SY24" s="201"/>
      <c r="SZ24" s="201"/>
      <c r="TA24" s="201"/>
      <c r="TB24" s="201"/>
      <c r="TC24" s="201"/>
      <c r="TD24" s="201"/>
      <c r="TE24" s="201"/>
      <c r="TF24" s="201"/>
      <c r="TG24" s="201"/>
      <c r="TH24" s="201"/>
      <c r="TI24" s="201"/>
      <c r="TJ24" s="201"/>
      <c r="TK24" s="201"/>
      <c r="TL24" s="201"/>
      <c r="TM24" s="201"/>
      <c r="TN24" s="201"/>
      <c r="TO24" s="201"/>
      <c r="TP24" s="201"/>
      <c r="TQ24" s="201"/>
      <c r="TR24" s="201"/>
      <c r="TS24" s="201"/>
      <c r="TT24" s="201"/>
      <c r="TU24" s="201"/>
      <c r="TV24" s="201"/>
      <c r="TW24" s="201"/>
      <c r="TX24" s="201"/>
      <c r="TY24" s="201"/>
      <c r="TZ24" s="201"/>
      <c r="UA24" s="201"/>
      <c r="UB24" s="201"/>
      <c r="UC24" s="201"/>
      <c r="UD24" s="201"/>
      <c r="UE24" s="201"/>
      <c r="UF24" s="201"/>
      <c r="UG24" s="201"/>
      <c r="UH24" s="201"/>
      <c r="UI24" s="201"/>
      <c r="UJ24" s="201"/>
      <c r="UK24" s="201"/>
      <c r="UL24" s="201"/>
      <c r="UM24" s="201"/>
      <c r="UN24" s="201"/>
      <c r="UO24" s="201"/>
      <c r="UP24" s="201"/>
      <c r="UQ24" s="201"/>
      <c r="UR24" s="201"/>
      <c r="US24" s="201"/>
      <c r="UT24" s="201"/>
      <c r="UU24" s="201"/>
      <c r="UV24" s="201"/>
      <c r="UW24" s="201"/>
      <c r="UX24" s="201"/>
      <c r="UY24" s="201"/>
      <c r="UZ24" s="201"/>
      <c r="VA24" s="201"/>
      <c r="VB24" s="201"/>
      <c r="VC24" s="201"/>
      <c r="VD24" s="201"/>
      <c r="VE24" s="201"/>
      <c r="VF24" s="201"/>
      <c r="VG24" s="201"/>
      <c r="VH24" s="201"/>
      <c r="VI24" s="201"/>
      <c r="VJ24" s="201"/>
      <c r="VK24" s="201"/>
      <c r="VL24" s="201"/>
      <c r="VM24" s="201"/>
      <c r="VN24" s="201"/>
      <c r="VO24" s="201"/>
      <c r="VP24" s="201"/>
      <c r="VQ24" s="201"/>
      <c r="VR24" s="201"/>
      <c r="VS24" s="201"/>
      <c r="VT24" s="201"/>
      <c r="VU24" s="201"/>
      <c r="VV24" s="201"/>
      <c r="VW24" s="201"/>
      <c r="VX24" s="201"/>
      <c r="VY24" s="201"/>
      <c r="VZ24" s="201"/>
      <c r="WA24" s="201"/>
      <c r="WB24" s="201"/>
      <c r="WC24" s="201"/>
      <c r="WD24" s="201"/>
      <c r="WE24" s="201"/>
      <c r="WF24" s="201"/>
      <c r="WG24" s="201"/>
      <c r="WH24" s="201"/>
      <c r="WI24" s="201"/>
      <c r="WJ24" s="201"/>
      <c r="WK24" s="201"/>
      <c r="WL24" s="201"/>
      <c r="WM24" s="201"/>
      <c r="WN24" s="201"/>
      <c r="WO24" s="201"/>
      <c r="WP24" s="201"/>
      <c r="WQ24" s="201"/>
      <c r="WR24" s="201"/>
      <c r="WS24" s="201"/>
      <c r="WT24" s="201"/>
      <c r="WU24" s="201"/>
      <c r="WV24" s="201"/>
      <c r="WW24" s="201"/>
      <c r="WX24" s="201"/>
      <c r="WY24" s="201"/>
      <c r="WZ24" s="201"/>
      <c r="XA24" s="201"/>
      <c r="XB24" s="201"/>
      <c r="XC24" s="201"/>
      <c r="XD24" s="201"/>
      <c r="XE24" s="201"/>
      <c r="XF24" s="201"/>
      <c r="XG24" s="201"/>
      <c r="XH24" s="201"/>
      <c r="XI24" s="201"/>
      <c r="XJ24" s="201"/>
      <c r="XK24" s="201"/>
      <c r="XL24" s="201"/>
      <c r="XM24" s="201"/>
      <c r="XN24" s="201"/>
      <c r="XO24" s="201"/>
      <c r="XP24" s="201"/>
      <c r="XQ24" s="201"/>
      <c r="XR24" s="201"/>
      <c r="XS24" s="201"/>
      <c r="XT24" s="201"/>
      <c r="XU24" s="201"/>
      <c r="XV24" s="201"/>
      <c r="XW24" s="201"/>
      <c r="XX24" s="201"/>
      <c r="XY24" s="201"/>
      <c r="XZ24" s="201"/>
      <c r="YA24" s="201"/>
      <c r="YB24" s="201"/>
      <c r="YC24" s="201"/>
      <c r="YD24" s="201"/>
      <c r="YE24" s="201"/>
      <c r="YF24" s="201"/>
      <c r="YG24" s="201"/>
      <c r="YH24" s="201"/>
      <c r="YI24" s="201"/>
      <c r="YJ24" s="201"/>
      <c r="YK24" s="201"/>
      <c r="YL24" s="201"/>
      <c r="YM24" s="201"/>
      <c r="YN24" s="201"/>
      <c r="YO24" s="201"/>
      <c r="YP24" s="201"/>
      <c r="YQ24" s="201"/>
      <c r="YR24" s="201"/>
      <c r="YS24" s="201"/>
      <c r="YT24" s="201"/>
      <c r="YU24" s="201"/>
      <c r="YV24" s="201"/>
      <c r="YW24" s="201"/>
      <c r="YX24" s="201"/>
      <c r="YY24" s="201"/>
      <c r="YZ24" s="201"/>
      <c r="ZA24" s="201"/>
      <c r="ZB24" s="201"/>
      <c r="ZC24" s="201"/>
      <c r="ZD24" s="201"/>
      <c r="ZE24" s="201"/>
      <c r="ZF24" s="201"/>
      <c r="ZG24" s="201"/>
      <c r="ZH24" s="201"/>
      <c r="ZI24" s="201"/>
      <c r="ZJ24" s="201"/>
      <c r="ZK24" s="201"/>
      <c r="ZL24" s="201"/>
      <c r="ZM24" s="201"/>
      <c r="ZN24" s="201"/>
      <c r="ZO24" s="201"/>
      <c r="ZP24" s="201"/>
      <c r="ZQ24" s="201"/>
      <c r="ZR24" s="201"/>
      <c r="ZS24" s="201"/>
      <c r="ZT24" s="201"/>
      <c r="ZU24" s="201"/>
      <c r="ZV24" s="201"/>
      <c r="ZW24" s="201"/>
      <c r="ZX24" s="201"/>
      <c r="ZY24" s="201"/>
      <c r="ZZ24" s="201"/>
      <c r="AAA24" s="201"/>
    </row>
    <row r="25" spans="1:703" s="98" customFormat="1" ht="21" customHeight="1">
      <c r="A25" s="201"/>
      <c r="C25" s="972" t="s">
        <v>427</v>
      </c>
      <c r="D25" s="972"/>
      <c r="E25" s="972"/>
      <c r="F25" s="972"/>
      <c r="G25" s="1082" t="str">
        <f>基本情報!$E$20</f>
        <v>202X年度●●研修「●●●」研修業務委託契約</v>
      </c>
      <c r="H25" s="1082"/>
      <c r="I25" s="1082"/>
      <c r="J25" s="1082"/>
      <c r="K25" s="1082"/>
      <c r="L25" s="1082"/>
      <c r="M25" s="1082"/>
      <c r="N25" s="1082"/>
      <c r="O25" s="1082"/>
      <c r="P25" s="1082"/>
      <c r="Q25" s="1082"/>
      <c r="R25" s="1082"/>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c r="KQ25" s="201"/>
      <c r="KR25" s="201"/>
      <c r="KS25" s="201"/>
      <c r="KT25" s="201"/>
      <c r="KU25" s="201"/>
      <c r="KV25" s="201"/>
      <c r="KW25" s="201"/>
      <c r="KX25" s="201"/>
      <c r="KY25" s="201"/>
      <c r="KZ25" s="201"/>
      <c r="LA25" s="201"/>
      <c r="LB25" s="201"/>
      <c r="LC25" s="201"/>
      <c r="LD25" s="201"/>
      <c r="LE25" s="201"/>
      <c r="LF25" s="201"/>
      <c r="LG25" s="201"/>
      <c r="LH25" s="201"/>
      <c r="LI25" s="201"/>
      <c r="LJ25" s="201"/>
      <c r="LK25" s="201"/>
      <c r="LL25" s="201"/>
      <c r="LM25" s="201"/>
      <c r="LN25" s="201"/>
      <c r="LO25" s="201"/>
      <c r="LP25" s="201"/>
      <c r="LQ25" s="201"/>
      <c r="LR25" s="201"/>
      <c r="LS25" s="201"/>
      <c r="LT25" s="201"/>
      <c r="LU25" s="201"/>
      <c r="LV25" s="201"/>
      <c r="LW25" s="201"/>
      <c r="LX25" s="201"/>
      <c r="LY25" s="201"/>
      <c r="LZ25" s="201"/>
      <c r="MA25" s="201"/>
      <c r="MB25" s="201"/>
      <c r="MC25" s="201"/>
      <c r="MD25" s="201"/>
      <c r="ME25" s="201"/>
      <c r="MF25" s="201"/>
      <c r="MG25" s="201"/>
      <c r="MH25" s="201"/>
      <c r="MI25" s="201"/>
      <c r="MJ25" s="201"/>
      <c r="MK25" s="201"/>
      <c r="ML25" s="201"/>
      <c r="MM25" s="201"/>
      <c r="MN25" s="201"/>
      <c r="MO25" s="201"/>
      <c r="MP25" s="201"/>
      <c r="MQ25" s="201"/>
      <c r="MR25" s="201"/>
      <c r="MS25" s="201"/>
      <c r="MT25" s="201"/>
      <c r="MU25" s="201"/>
      <c r="MV25" s="201"/>
      <c r="MW25" s="201"/>
      <c r="MX25" s="201"/>
      <c r="MY25" s="201"/>
      <c r="MZ25" s="201"/>
      <c r="NA25" s="201"/>
      <c r="NB25" s="201"/>
      <c r="NC25" s="201"/>
      <c r="ND25" s="201"/>
      <c r="NE25" s="201"/>
      <c r="NF25" s="201"/>
      <c r="NG25" s="201"/>
      <c r="NH25" s="201"/>
      <c r="NI25" s="201"/>
      <c r="NJ25" s="201"/>
      <c r="NK25" s="201"/>
      <c r="NL25" s="201"/>
      <c r="NM25" s="201"/>
      <c r="NN25" s="201"/>
      <c r="NO25" s="201"/>
      <c r="NP25" s="201"/>
      <c r="NQ25" s="201"/>
      <c r="NR25" s="201"/>
      <c r="NS25" s="201"/>
      <c r="NT25" s="201"/>
      <c r="NU25" s="201"/>
      <c r="NV25" s="201"/>
      <c r="NW25" s="201"/>
      <c r="NX25" s="201"/>
      <c r="NY25" s="201"/>
      <c r="NZ25" s="201"/>
      <c r="OA25" s="201"/>
      <c r="OB25" s="201"/>
      <c r="OC25" s="201"/>
      <c r="OD25" s="201"/>
      <c r="OE25" s="201"/>
      <c r="OF25" s="201"/>
      <c r="OG25" s="201"/>
      <c r="OH25" s="201"/>
      <c r="OI25" s="201"/>
      <c r="OJ25" s="201"/>
      <c r="OK25" s="201"/>
      <c r="OL25" s="201"/>
      <c r="OM25" s="201"/>
      <c r="ON25" s="201"/>
      <c r="OO25" s="201"/>
      <c r="OP25" s="201"/>
      <c r="OQ25" s="201"/>
      <c r="OR25" s="201"/>
      <c r="OS25" s="201"/>
      <c r="OT25" s="201"/>
      <c r="OU25" s="201"/>
      <c r="OV25" s="201"/>
      <c r="OW25" s="201"/>
      <c r="OX25" s="201"/>
      <c r="OY25" s="201"/>
      <c r="OZ25" s="201"/>
      <c r="PA25" s="201"/>
      <c r="PB25" s="201"/>
      <c r="PC25" s="201"/>
      <c r="PD25" s="201"/>
      <c r="PE25" s="201"/>
      <c r="PF25" s="201"/>
      <c r="PG25" s="201"/>
      <c r="PH25" s="201"/>
      <c r="PI25" s="201"/>
      <c r="PJ25" s="201"/>
      <c r="PK25" s="201"/>
      <c r="PL25" s="201"/>
      <c r="PM25" s="201"/>
      <c r="PN25" s="201"/>
      <c r="PO25" s="201"/>
      <c r="PP25" s="201"/>
      <c r="PQ25" s="201"/>
      <c r="PR25" s="201"/>
      <c r="PS25" s="201"/>
      <c r="PT25" s="201"/>
      <c r="PU25" s="201"/>
      <c r="PV25" s="201"/>
      <c r="PW25" s="201"/>
      <c r="PX25" s="201"/>
      <c r="PY25" s="201"/>
      <c r="PZ25" s="201"/>
      <c r="QA25" s="201"/>
      <c r="QB25" s="201"/>
      <c r="QC25" s="201"/>
      <c r="QD25" s="201"/>
      <c r="QE25" s="201"/>
      <c r="QF25" s="201"/>
      <c r="QG25" s="201"/>
      <c r="QH25" s="201"/>
      <c r="QI25" s="201"/>
      <c r="QJ25" s="201"/>
      <c r="QK25" s="201"/>
      <c r="QL25" s="201"/>
      <c r="QM25" s="201"/>
      <c r="QN25" s="201"/>
      <c r="QO25" s="201"/>
      <c r="QP25" s="201"/>
      <c r="QQ25" s="201"/>
      <c r="QR25" s="201"/>
      <c r="QS25" s="201"/>
      <c r="QT25" s="201"/>
      <c r="QU25" s="201"/>
      <c r="QV25" s="201"/>
      <c r="QW25" s="201"/>
      <c r="QX25" s="201"/>
      <c r="QY25" s="201"/>
      <c r="QZ25" s="201"/>
      <c r="RA25" s="201"/>
      <c r="RB25" s="201"/>
      <c r="RC25" s="201"/>
      <c r="RD25" s="201"/>
      <c r="RE25" s="201"/>
      <c r="RF25" s="201"/>
      <c r="RG25" s="201"/>
      <c r="RH25" s="201"/>
      <c r="RI25" s="201"/>
      <c r="RJ25" s="201"/>
      <c r="RK25" s="201"/>
      <c r="RL25" s="201"/>
      <c r="RM25" s="201"/>
      <c r="RN25" s="201"/>
      <c r="RO25" s="201"/>
      <c r="RP25" s="201"/>
      <c r="RQ25" s="201"/>
      <c r="RR25" s="201"/>
      <c r="RS25" s="201"/>
      <c r="RT25" s="201"/>
      <c r="RU25" s="201"/>
      <c r="RV25" s="201"/>
      <c r="RW25" s="201"/>
      <c r="RX25" s="201"/>
      <c r="RY25" s="201"/>
      <c r="RZ25" s="201"/>
      <c r="SA25" s="201"/>
      <c r="SB25" s="201"/>
      <c r="SC25" s="201"/>
      <c r="SD25" s="201"/>
      <c r="SE25" s="201"/>
      <c r="SF25" s="201"/>
      <c r="SG25" s="201"/>
      <c r="SH25" s="201"/>
      <c r="SI25" s="201"/>
      <c r="SJ25" s="201"/>
      <c r="SK25" s="201"/>
      <c r="SL25" s="201"/>
      <c r="SM25" s="201"/>
      <c r="SN25" s="201"/>
      <c r="SO25" s="201"/>
      <c r="SP25" s="201"/>
      <c r="SQ25" s="201"/>
      <c r="SR25" s="201"/>
      <c r="SS25" s="201"/>
      <c r="ST25" s="201"/>
      <c r="SU25" s="201"/>
      <c r="SV25" s="201"/>
      <c r="SW25" s="201"/>
      <c r="SX25" s="201"/>
      <c r="SY25" s="201"/>
      <c r="SZ25" s="201"/>
      <c r="TA25" s="201"/>
      <c r="TB25" s="201"/>
      <c r="TC25" s="201"/>
      <c r="TD25" s="201"/>
      <c r="TE25" s="201"/>
      <c r="TF25" s="201"/>
      <c r="TG25" s="201"/>
      <c r="TH25" s="201"/>
      <c r="TI25" s="201"/>
      <c r="TJ25" s="201"/>
      <c r="TK25" s="201"/>
      <c r="TL25" s="201"/>
      <c r="TM25" s="201"/>
      <c r="TN25" s="201"/>
      <c r="TO25" s="201"/>
      <c r="TP25" s="201"/>
      <c r="TQ25" s="201"/>
      <c r="TR25" s="201"/>
      <c r="TS25" s="201"/>
      <c r="TT25" s="201"/>
      <c r="TU25" s="201"/>
      <c r="TV25" s="201"/>
      <c r="TW25" s="201"/>
      <c r="TX25" s="201"/>
      <c r="TY25" s="201"/>
      <c r="TZ25" s="201"/>
      <c r="UA25" s="201"/>
      <c r="UB25" s="201"/>
      <c r="UC25" s="201"/>
      <c r="UD25" s="201"/>
      <c r="UE25" s="201"/>
      <c r="UF25" s="201"/>
      <c r="UG25" s="201"/>
      <c r="UH25" s="201"/>
      <c r="UI25" s="201"/>
      <c r="UJ25" s="201"/>
      <c r="UK25" s="201"/>
      <c r="UL25" s="201"/>
      <c r="UM25" s="201"/>
      <c r="UN25" s="201"/>
      <c r="UO25" s="201"/>
      <c r="UP25" s="201"/>
      <c r="UQ25" s="201"/>
      <c r="UR25" s="201"/>
      <c r="US25" s="201"/>
      <c r="UT25" s="201"/>
      <c r="UU25" s="201"/>
      <c r="UV25" s="201"/>
      <c r="UW25" s="201"/>
      <c r="UX25" s="201"/>
      <c r="UY25" s="201"/>
      <c r="UZ25" s="201"/>
      <c r="VA25" s="201"/>
      <c r="VB25" s="201"/>
      <c r="VC25" s="201"/>
      <c r="VD25" s="201"/>
      <c r="VE25" s="201"/>
      <c r="VF25" s="201"/>
      <c r="VG25" s="201"/>
      <c r="VH25" s="201"/>
      <c r="VI25" s="201"/>
      <c r="VJ25" s="201"/>
      <c r="VK25" s="201"/>
      <c r="VL25" s="201"/>
      <c r="VM25" s="201"/>
      <c r="VN25" s="201"/>
      <c r="VO25" s="201"/>
      <c r="VP25" s="201"/>
      <c r="VQ25" s="201"/>
      <c r="VR25" s="201"/>
      <c r="VS25" s="201"/>
      <c r="VT25" s="201"/>
      <c r="VU25" s="201"/>
      <c r="VV25" s="201"/>
      <c r="VW25" s="201"/>
      <c r="VX25" s="201"/>
      <c r="VY25" s="201"/>
      <c r="VZ25" s="201"/>
      <c r="WA25" s="201"/>
      <c r="WB25" s="201"/>
      <c r="WC25" s="201"/>
      <c r="WD25" s="201"/>
      <c r="WE25" s="201"/>
      <c r="WF25" s="201"/>
      <c r="WG25" s="201"/>
      <c r="WH25" s="201"/>
      <c r="WI25" s="201"/>
      <c r="WJ25" s="201"/>
      <c r="WK25" s="201"/>
      <c r="WL25" s="201"/>
      <c r="WM25" s="201"/>
      <c r="WN25" s="201"/>
      <c r="WO25" s="201"/>
      <c r="WP25" s="201"/>
      <c r="WQ25" s="201"/>
      <c r="WR25" s="201"/>
      <c r="WS25" s="201"/>
      <c r="WT25" s="201"/>
      <c r="WU25" s="201"/>
      <c r="WV25" s="201"/>
      <c r="WW25" s="201"/>
      <c r="WX25" s="201"/>
      <c r="WY25" s="201"/>
      <c r="WZ25" s="201"/>
      <c r="XA25" s="201"/>
      <c r="XB25" s="201"/>
      <c r="XC25" s="201"/>
      <c r="XD25" s="201"/>
      <c r="XE25" s="201"/>
      <c r="XF25" s="201"/>
      <c r="XG25" s="201"/>
      <c r="XH25" s="201"/>
      <c r="XI25" s="201"/>
      <c r="XJ25" s="201"/>
      <c r="XK25" s="201"/>
      <c r="XL25" s="201"/>
      <c r="XM25" s="201"/>
      <c r="XN25" s="201"/>
      <c r="XO25" s="201"/>
      <c r="XP25" s="201"/>
      <c r="XQ25" s="201"/>
      <c r="XR25" s="201"/>
      <c r="XS25" s="201"/>
      <c r="XT25" s="201"/>
      <c r="XU25" s="201"/>
      <c r="XV25" s="201"/>
      <c r="XW25" s="201"/>
      <c r="XX25" s="201"/>
      <c r="XY25" s="201"/>
      <c r="XZ25" s="201"/>
      <c r="YA25" s="201"/>
      <c r="YB25" s="201"/>
      <c r="YC25" s="201"/>
      <c r="YD25" s="201"/>
      <c r="YE25" s="201"/>
      <c r="YF25" s="201"/>
      <c r="YG25" s="201"/>
      <c r="YH25" s="201"/>
      <c r="YI25" s="201"/>
      <c r="YJ25" s="201"/>
      <c r="YK25" s="201"/>
      <c r="YL25" s="201"/>
      <c r="YM25" s="201"/>
      <c r="YN25" s="201"/>
      <c r="YO25" s="201"/>
      <c r="YP25" s="201"/>
      <c r="YQ25" s="201"/>
      <c r="YR25" s="201"/>
      <c r="YS25" s="201"/>
      <c r="YT25" s="201"/>
      <c r="YU25" s="201"/>
      <c r="YV25" s="201"/>
      <c r="YW25" s="201"/>
      <c r="YX25" s="201"/>
      <c r="YY25" s="201"/>
      <c r="YZ25" s="201"/>
      <c r="ZA25" s="201"/>
      <c r="ZB25" s="201"/>
      <c r="ZC25" s="201"/>
      <c r="ZD25" s="201"/>
      <c r="ZE25" s="201"/>
      <c r="ZF25" s="201"/>
      <c r="ZG25" s="201"/>
      <c r="ZH25" s="201"/>
      <c r="ZI25" s="201"/>
      <c r="ZJ25" s="201"/>
      <c r="ZK25" s="201"/>
      <c r="ZL25" s="201"/>
      <c r="ZM25" s="201"/>
      <c r="ZN25" s="201"/>
      <c r="ZO25" s="201"/>
      <c r="ZP25" s="201"/>
      <c r="ZQ25" s="201"/>
      <c r="ZR25" s="201"/>
      <c r="ZS25" s="201"/>
      <c r="ZT25" s="201"/>
      <c r="ZU25" s="201"/>
      <c r="ZV25" s="201"/>
      <c r="ZW25" s="201"/>
      <c r="ZX25" s="201"/>
      <c r="ZY25" s="201"/>
      <c r="ZZ25" s="201"/>
      <c r="AAA25" s="201"/>
    </row>
    <row r="26" spans="1:703" s="98" customFormat="1" ht="21" customHeight="1">
      <c r="A26" s="201"/>
      <c r="D26" s="748"/>
      <c r="E26" s="748"/>
      <c r="F26" s="748"/>
      <c r="G26" s="1082"/>
      <c r="H26" s="1082"/>
      <c r="I26" s="1082"/>
      <c r="J26" s="1082"/>
      <c r="K26" s="1082"/>
      <c r="L26" s="1082"/>
      <c r="M26" s="1082"/>
      <c r="N26" s="1082"/>
      <c r="O26" s="1082"/>
      <c r="P26" s="1082"/>
      <c r="Q26" s="1082"/>
      <c r="R26" s="1082"/>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c r="KQ26" s="201"/>
      <c r="KR26" s="201"/>
      <c r="KS26" s="201"/>
      <c r="KT26" s="201"/>
      <c r="KU26" s="201"/>
      <c r="KV26" s="201"/>
      <c r="KW26" s="201"/>
      <c r="KX26" s="201"/>
      <c r="KY26" s="201"/>
      <c r="KZ26" s="201"/>
      <c r="LA26" s="201"/>
      <c r="LB26" s="201"/>
      <c r="LC26" s="201"/>
      <c r="LD26" s="201"/>
      <c r="LE26" s="201"/>
      <c r="LF26" s="201"/>
      <c r="LG26" s="201"/>
      <c r="LH26" s="201"/>
      <c r="LI26" s="201"/>
      <c r="LJ26" s="201"/>
      <c r="LK26" s="201"/>
      <c r="LL26" s="201"/>
      <c r="LM26" s="201"/>
      <c r="LN26" s="201"/>
      <c r="LO26" s="201"/>
      <c r="LP26" s="201"/>
      <c r="LQ26" s="201"/>
      <c r="LR26" s="201"/>
      <c r="LS26" s="201"/>
      <c r="LT26" s="201"/>
      <c r="LU26" s="201"/>
      <c r="LV26" s="201"/>
      <c r="LW26" s="201"/>
      <c r="LX26" s="201"/>
      <c r="LY26" s="201"/>
      <c r="LZ26" s="201"/>
      <c r="MA26" s="201"/>
      <c r="MB26" s="201"/>
      <c r="MC26" s="201"/>
      <c r="MD26" s="201"/>
      <c r="ME26" s="201"/>
      <c r="MF26" s="201"/>
      <c r="MG26" s="201"/>
      <c r="MH26" s="201"/>
      <c r="MI26" s="201"/>
      <c r="MJ26" s="201"/>
      <c r="MK26" s="201"/>
      <c r="ML26" s="201"/>
      <c r="MM26" s="201"/>
      <c r="MN26" s="201"/>
      <c r="MO26" s="201"/>
      <c r="MP26" s="201"/>
      <c r="MQ26" s="201"/>
      <c r="MR26" s="201"/>
      <c r="MS26" s="201"/>
      <c r="MT26" s="201"/>
      <c r="MU26" s="201"/>
      <c r="MV26" s="201"/>
      <c r="MW26" s="201"/>
      <c r="MX26" s="201"/>
      <c r="MY26" s="201"/>
      <c r="MZ26" s="201"/>
      <c r="NA26" s="201"/>
      <c r="NB26" s="201"/>
      <c r="NC26" s="201"/>
      <c r="ND26" s="201"/>
      <c r="NE26" s="201"/>
      <c r="NF26" s="201"/>
      <c r="NG26" s="201"/>
      <c r="NH26" s="201"/>
      <c r="NI26" s="201"/>
      <c r="NJ26" s="201"/>
      <c r="NK26" s="201"/>
      <c r="NL26" s="201"/>
      <c r="NM26" s="201"/>
      <c r="NN26" s="201"/>
      <c r="NO26" s="201"/>
      <c r="NP26" s="201"/>
      <c r="NQ26" s="201"/>
      <c r="NR26" s="201"/>
      <c r="NS26" s="201"/>
      <c r="NT26" s="201"/>
      <c r="NU26" s="201"/>
      <c r="NV26" s="201"/>
      <c r="NW26" s="201"/>
      <c r="NX26" s="201"/>
      <c r="NY26" s="201"/>
      <c r="NZ26" s="201"/>
      <c r="OA26" s="201"/>
      <c r="OB26" s="201"/>
      <c r="OC26" s="201"/>
      <c r="OD26" s="201"/>
      <c r="OE26" s="201"/>
      <c r="OF26" s="201"/>
      <c r="OG26" s="201"/>
      <c r="OH26" s="201"/>
      <c r="OI26" s="201"/>
      <c r="OJ26" s="201"/>
      <c r="OK26" s="201"/>
      <c r="OL26" s="201"/>
      <c r="OM26" s="201"/>
      <c r="ON26" s="201"/>
      <c r="OO26" s="201"/>
      <c r="OP26" s="201"/>
      <c r="OQ26" s="201"/>
      <c r="OR26" s="201"/>
      <c r="OS26" s="201"/>
      <c r="OT26" s="201"/>
      <c r="OU26" s="201"/>
      <c r="OV26" s="201"/>
      <c r="OW26" s="201"/>
      <c r="OX26" s="201"/>
      <c r="OY26" s="201"/>
      <c r="OZ26" s="201"/>
      <c r="PA26" s="201"/>
      <c r="PB26" s="201"/>
      <c r="PC26" s="201"/>
      <c r="PD26" s="201"/>
      <c r="PE26" s="201"/>
      <c r="PF26" s="201"/>
      <c r="PG26" s="201"/>
      <c r="PH26" s="201"/>
      <c r="PI26" s="201"/>
      <c r="PJ26" s="201"/>
      <c r="PK26" s="201"/>
      <c r="PL26" s="201"/>
      <c r="PM26" s="201"/>
      <c r="PN26" s="201"/>
      <c r="PO26" s="201"/>
      <c r="PP26" s="201"/>
      <c r="PQ26" s="201"/>
      <c r="PR26" s="201"/>
      <c r="PS26" s="201"/>
      <c r="PT26" s="201"/>
      <c r="PU26" s="201"/>
      <c r="PV26" s="201"/>
      <c r="PW26" s="201"/>
      <c r="PX26" s="201"/>
      <c r="PY26" s="201"/>
      <c r="PZ26" s="201"/>
      <c r="QA26" s="201"/>
      <c r="QB26" s="201"/>
      <c r="QC26" s="201"/>
      <c r="QD26" s="201"/>
      <c r="QE26" s="201"/>
      <c r="QF26" s="201"/>
      <c r="QG26" s="201"/>
      <c r="QH26" s="201"/>
      <c r="QI26" s="201"/>
      <c r="QJ26" s="201"/>
      <c r="QK26" s="201"/>
      <c r="QL26" s="201"/>
      <c r="QM26" s="201"/>
      <c r="QN26" s="201"/>
      <c r="QO26" s="201"/>
      <c r="QP26" s="201"/>
      <c r="QQ26" s="201"/>
      <c r="QR26" s="201"/>
      <c r="QS26" s="201"/>
      <c r="QT26" s="201"/>
      <c r="QU26" s="201"/>
      <c r="QV26" s="201"/>
      <c r="QW26" s="201"/>
      <c r="QX26" s="201"/>
      <c r="QY26" s="201"/>
      <c r="QZ26" s="201"/>
      <c r="RA26" s="201"/>
      <c r="RB26" s="201"/>
      <c r="RC26" s="201"/>
      <c r="RD26" s="201"/>
      <c r="RE26" s="201"/>
      <c r="RF26" s="201"/>
      <c r="RG26" s="201"/>
      <c r="RH26" s="201"/>
      <c r="RI26" s="201"/>
      <c r="RJ26" s="201"/>
      <c r="RK26" s="201"/>
      <c r="RL26" s="201"/>
      <c r="RM26" s="201"/>
      <c r="RN26" s="201"/>
      <c r="RO26" s="201"/>
      <c r="RP26" s="201"/>
      <c r="RQ26" s="201"/>
      <c r="RR26" s="201"/>
      <c r="RS26" s="201"/>
      <c r="RT26" s="201"/>
      <c r="RU26" s="201"/>
      <c r="RV26" s="201"/>
      <c r="RW26" s="201"/>
      <c r="RX26" s="201"/>
      <c r="RY26" s="201"/>
      <c r="RZ26" s="201"/>
      <c r="SA26" s="201"/>
      <c r="SB26" s="201"/>
      <c r="SC26" s="201"/>
      <c r="SD26" s="201"/>
      <c r="SE26" s="201"/>
      <c r="SF26" s="201"/>
      <c r="SG26" s="201"/>
      <c r="SH26" s="201"/>
      <c r="SI26" s="201"/>
      <c r="SJ26" s="201"/>
      <c r="SK26" s="201"/>
      <c r="SL26" s="201"/>
      <c r="SM26" s="201"/>
      <c r="SN26" s="201"/>
      <c r="SO26" s="201"/>
      <c r="SP26" s="201"/>
      <c r="SQ26" s="201"/>
      <c r="SR26" s="201"/>
      <c r="SS26" s="201"/>
      <c r="ST26" s="201"/>
      <c r="SU26" s="201"/>
      <c r="SV26" s="201"/>
      <c r="SW26" s="201"/>
      <c r="SX26" s="201"/>
      <c r="SY26" s="201"/>
      <c r="SZ26" s="201"/>
      <c r="TA26" s="201"/>
      <c r="TB26" s="201"/>
      <c r="TC26" s="201"/>
      <c r="TD26" s="201"/>
      <c r="TE26" s="201"/>
      <c r="TF26" s="201"/>
      <c r="TG26" s="201"/>
      <c r="TH26" s="201"/>
      <c r="TI26" s="201"/>
      <c r="TJ26" s="201"/>
      <c r="TK26" s="201"/>
      <c r="TL26" s="201"/>
      <c r="TM26" s="201"/>
      <c r="TN26" s="201"/>
      <c r="TO26" s="201"/>
      <c r="TP26" s="201"/>
      <c r="TQ26" s="201"/>
      <c r="TR26" s="201"/>
      <c r="TS26" s="201"/>
      <c r="TT26" s="201"/>
      <c r="TU26" s="201"/>
      <c r="TV26" s="201"/>
      <c r="TW26" s="201"/>
      <c r="TX26" s="201"/>
      <c r="TY26" s="201"/>
      <c r="TZ26" s="201"/>
      <c r="UA26" s="201"/>
      <c r="UB26" s="201"/>
      <c r="UC26" s="201"/>
      <c r="UD26" s="201"/>
      <c r="UE26" s="201"/>
      <c r="UF26" s="201"/>
      <c r="UG26" s="201"/>
      <c r="UH26" s="201"/>
      <c r="UI26" s="201"/>
      <c r="UJ26" s="201"/>
      <c r="UK26" s="201"/>
      <c r="UL26" s="201"/>
      <c r="UM26" s="201"/>
      <c r="UN26" s="201"/>
      <c r="UO26" s="201"/>
      <c r="UP26" s="201"/>
      <c r="UQ26" s="201"/>
      <c r="UR26" s="201"/>
      <c r="US26" s="201"/>
      <c r="UT26" s="201"/>
      <c r="UU26" s="201"/>
      <c r="UV26" s="201"/>
      <c r="UW26" s="201"/>
      <c r="UX26" s="201"/>
      <c r="UY26" s="201"/>
      <c r="UZ26" s="201"/>
      <c r="VA26" s="201"/>
      <c r="VB26" s="201"/>
      <c r="VC26" s="201"/>
      <c r="VD26" s="201"/>
      <c r="VE26" s="201"/>
      <c r="VF26" s="201"/>
      <c r="VG26" s="201"/>
      <c r="VH26" s="201"/>
      <c r="VI26" s="201"/>
      <c r="VJ26" s="201"/>
      <c r="VK26" s="201"/>
      <c r="VL26" s="201"/>
      <c r="VM26" s="201"/>
      <c r="VN26" s="201"/>
      <c r="VO26" s="201"/>
      <c r="VP26" s="201"/>
      <c r="VQ26" s="201"/>
      <c r="VR26" s="201"/>
      <c r="VS26" s="201"/>
      <c r="VT26" s="201"/>
      <c r="VU26" s="201"/>
      <c r="VV26" s="201"/>
      <c r="VW26" s="201"/>
      <c r="VX26" s="201"/>
      <c r="VY26" s="201"/>
      <c r="VZ26" s="201"/>
      <c r="WA26" s="201"/>
      <c r="WB26" s="201"/>
      <c r="WC26" s="201"/>
      <c r="WD26" s="201"/>
      <c r="WE26" s="201"/>
      <c r="WF26" s="201"/>
      <c r="WG26" s="201"/>
      <c r="WH26" s="201"/>
      <c r="WI26" s="201"/>
      <c r="WJ26" s="201"/>
      <c r="WK26" s="201"/>
      <c r="WL26" s="201"/>
      <c r="WM26" s="201"/>
      <c r="WN26" s="201"/>
      <c r="WO26" s="201"/>
      <c r="WP26" s="201"/>
      <c r="WQ26" s="201"/>
      <c r="WR26" s="201"/>
      <c r="WS26" s="201"/>
      <c r="WT26" s="201"/>
      <c r="WU26" s="201"/>
      <c r="WV26" s="201"/>
      <c r="WW26" s="201"/>
      <c r="WX26" s="201"/>
      <c r="WY26" s="201"/>
      <c r="WZ26" s="201"/>
      <c r="XA26" s="201"/>
      <c r="XB26" s="201"/>
      <c r="XC26" s="201"/>
      <c r="XD26" s="201"/>
      <c r="XE26" s="201"/>
      <c r="XF26" s="201"/>
      <c r="XG26" s="201"/>
      <c r="XH26" s="201"/>
      <c r="XI26" s="201"/>
      <c r="XJ26" s="201"/>
      <c r="XK26" s="201"/>
      <c r="XL26" s="201"/>
      <c r="XM26" s="201"/>
      <c r="XN26" s="201"/>
      <c r="XO26" s="201"/>
      <c r="XP26" s="201"/>
      <c r="XQ26" s="201"/>
      <c r="XR26" s="201"/>
      <c r="XS26" s="201"/>
      <c r="XT26" s="201"/>
      <c r="XU26" s="201"/>
      <c r="XV26" s="201"/>
      <c r="XW26" s="201"/>
      <c r="XX26" s="201"/>
      <c r="XY26" s="201"/>
      <c r="XZ26" s="201"/>
      <c r="YA26" s="201"/>
      <c r="YB26" s="201"/>
      <c r="YC26" s="201"/>
      <c r="YD26" s="201"/>
      <c r="YE26" s="201"/>
      <c r="YF26" s="201"/>
      <c r="YG26" s="201"/>
      <c r="YH26" s="201"/>
      <c r="YI26" s="201"/>
      <c r="YJ26" s="201"/>
      <c r="YK26" s="201"/>
      <c r="YL26" s="201"/>
      <c r="YM26" s="201"/>
      <c r="YN26" s="201"/>
      <c r="YO26" s="201"/>
      <c r="YP26" s="201"/>
      <c r="YQ26" s="201"/>
      <c r="YR26" s="201"/>
      <c r="YS26" s="201"/>
      <c r="YT26" s="201"/>
      <c r="YU26" s="201"/>
      <c r="YV26" s="201"/>
      <c r="YW26" s="201"/>
      <c r="YX26" s="201"/>
      <c r="YY26" s="201"/>
      <c r="YZ26" s="201"/>
      <c r="ZA26" s="201"/>
      <c r="ZB26" s="201"/>
      <c r="ZC26" s="201"/>
      <c r="ZD26" s="201"/>
      <c r="ZE26" s="201"/>
      <c r="ZF26" s="201"/>
      <c r="ZG26" s="201"/>
      <c r="ZH26" s="201"/>
      <c r="ZI26" s="201"/>
      <c r="ZJ26" s="201"/>
      <c r="ZK26" s="201"/>
      <c r="ZL26" s="201"/>
      <c r="ZM26" s="201"/>
      <c r="ZN26" s="201"/>
      <c r="ZO26" s="201"/>
      <c r="ZP26" s="201"/>
      <c r="ZQ26" s="201"/>
      <c r="ZR26" s="201"/>
      <c r="ZS26" s="201"/>
      <c r="ZT26" s="201"/>
      <c r="ZU26" s="201"/>
      <c r="ZV26" s="201"/>
      <c r="ZW26" s="201"/>
      <c r="ZX26" s="201"/>
      <c r="ZY26" s="201"/>
      <c r="ZZ26" s="201"/>
      <c r="AAA26" s="201"/>
    </row>
    <row r="27" spans="1:703" s="98" customFormat="1" ht="21" customHeight="1">
      <c r="A27" s="201"/>
      <c r="C27" s="972" t="s">
        <v>136</v>
      </c>
      <c r="D27" s="972"/>
      <c r="E27" s="972"/>
      <c r="F27" s="972"/>
      <c r="G27" s="973">
        <f>基本情報!$E$25</f>
        <v>0</v>
      </c>
      <c r="H27" s="973"/>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c r="MS27" s="201"/>
      <c r="MT27" s="201"/>
      <c r="MU27" s="201"/>
      <c r="MV27" s="201"/>
      <c r="MW27" s="201"/>
      <c r="MX27" s="201"/>
      <c r="MY27" s="201"/>
      <c r="MZ27" s="201"/>
      <c r="NA27" s="201"/>
      <c r="NB27" s="201"/>
      <c r="NC27" s="201"/>
      <c r="ND27" s="201"/>
      <c r="NE27" s="201"/>
      <c r="NF27" s="201"/>
      <c r="NG27" s="201"/>
      <c r="NH27" s="201"/>
      <c r="NI27" s="201"/>
      <c r="NJ27" s="201"/>
      <c r="NK27" s="201"/>
      <c r="NL27" s="201"/>
      <c r="NM27" s="201"/>
      <c r="NN27" s="201"/>
      <c r="NO27" s="201"/>
      <c r="NP27" s="201"/>
      <c r="NQ27" s="201"/>
      <c r="NR27" s="201"/>
      <c r="NS27" s="201"/>
      <c r="NT27" s="201"/>
      <c r="NU27" s="201"/>
      <c r="NV27" s="201"/>
      <c r="NW27" s="201"/>
      <c r="NX27" s="201"/>
      <c r="NY27" s="201"/>
      <c r="NZ27" s="201"/>
      <c r="OA27" s="201"/>
      <c r="OB27" s="201"/>
      <c r="OC27" s="201"/>
      <c r="OD27" s="201"/>
      <c r="OE27" s="201"/>
      <c r="OF27" s="201"/>
      <c r="OG27" s="201"/>
      <c r="OH27" s="201"/>
      <c r="OI27" s="201"/>
      <c r="OJ27" s="201"/>
      <c r="OK27" s="201"/>
      <c r="OL27" s="201"/>
      <c r="OM27" s="201"/>
      <c r="ON27" s="201"/>
      <c r="OO27" s="201"/>
      <c r="OP27" s="201"/>
      <c r="OQ27" s="201"/>
      <c r="OR27" s="201"/>
      <c r="OS27" s="201"/>
      <c r="OT27" s="201"/>
      <c r="OU27" s="201"/>
      <c r="OV27" s="201"/>
      <c r="OW27" s="201"/>
      <c r="OX27" s="201"/>
      <c r="OY27" s="201"/>
      <c r="OZ27" s="201"/>
      <c r="PA27" s="201"/>
      <c r="PB27" s="201"/>
      <c r="PC27" s="201"/>
      <c r="PD27" s="201"/>
      <c r="PE27" s="201"/>
      <c r="PF27" s="201"/>
      <c r="PG27" s="201"/>
      <c r="PH27" s="201"/>
      <c r="PI27" s="201"/>
      <c r="PJ27" s="201"/>
      <c r="PK27" s="201"/>
      <c r="PL27" s="201"/>
      <c r="PM27" s="201"/>
      <c r="PN27" s="201"/>
      <c r="PO27" s="201"/>
      <c r="PP27" s="201"/>
      <c r="PQ27" s="201"/>
      <c r="PR27" s="201"/>
      <c r="PS27" s="201"/>
      <c r="PT27" s="201"/>
      <c r="PU27" s="201"/>
      <c r="PV27" s="201"/>
      <c r="PW27" s="201"/>
      <c r="PX27" s="201"/>
      <c r="PY27" s="201"/>
      <c r="PZ27" s="201"/>
      <c r="QA27" s="201"/>
      <c r="QB27" s="201"/>
      <c r="QC27" s="201"/>
      <c r="QD27" s="201"/>
      <c r="QE27" s="201"/>
      <c r="QF27" s="201"/>
      <c r="QG27" s="201"/>
      <c r="QH27" s="201"/>
      <c r="QI27" s="201"/>
      <c r="QJ27" s="201"/>
      <c r="QK27" s="201"/>
      <c r="QL27" s="201"/>
      <c r="QM27" s="201"/>
      <c r="QN27" s="201"/>
      <c r="QO27" s="201"/>
      <c r="QP27" s="201"/>
      <c r="QQ27" s="201"/>
      <c r="QR27" s="201"/>
      <c r="QS27" s="201"/>
      <c r="QT27" s="201"/>
      <c r="QU27" s="201"/>
      <c r="QV27" s="201"/>
      <c r="QW27" s="201"/>
      <c r="QX27" s="201"/>
      <c r="QY27" s="201"/>
      <c r="QZ27" s="201"/>
      <c r="RA27" s="201"/>
      <c r="RB27" s="201"/>
      <c r="RC27" s="201"/>
      <c r="RD27" s="201"/>
      <c r="RE27" s="201"/>
      <c r="RF27" s="201"/>
      <c r="RG27" s="201"/>
      <c r="RH27" s="201"/>
      <c r="RI27" s="201"/>
      <c r="RJ27" s="201"/>
      <c r="RK27" s="201"/>
      <c r="RL27" s="201"/>
      <c r="RM27" s="201"/>
      <c r="RN27" s="201"/>
      <c r="RO27" s="201"/>
      <c r="RP27" s="201"/>
      <c r="RQ27" s="201"/>
      <c r="RR27" s="201"/>
      <c r="RS27" s="201"/>
      <c r="RT27" s="201"/>
      <c r="RU27" s="201"/>
      <c r="RV27" s="201"/>
      <c r="RW27" s="201"/>
      <c r="RX27" s="201"/>
      <c r="RY27" s="201"/>
      <c r="RZ27" s="201"/>
      <c r="SA27" s="201"/>
      <c r="SB27" s="201"/>
      <c r="SC27" s="201"/>
      <c r="SD27" s="201"/>
      <c r="SE27" s="201"/>
      <c r="SF27" s="201"/>
      <c r="SG27" s="201"/>
      <c r="SH27" s="201"/>
      <c r="SI27" s="201"/>
      <c r="SJ27" s="201"/>
      <c r="SK27" s="201"/>
      <c r="SL27" s="201"/>
      <c r="SM27" s="201"/>
      <c r="SN27" s="201"/>
      <c r="SO27" s="201"/>
      <c r="SP27" s="201"/>
      <c r="SQ27" s="201"/>
      <c r="SR27" s="201"/>
      <c r="SS27" s="201"/>
      <c r="ST27" s="201"/>
      <c r="SU27" s="201"/>
      <c r="SV27" s="201"/>
      <c r="SW27" s="201"/>
      <c r="SX27" s="201"/>
      <c r="SY27" s="201"/>
      <c r="SZ27" s="201"/>
      <c r="TA27" s="201"/>
      <c r="TB27" s="201"/>
      <c r="TC27" s="201"/>
      <c r="TD27" s="201"/>
      <c r="TE27" s="201"/>
      <c r="TF27" s="201"/>
      <c r="TG27" s="201"/>
      <c r="TH27" s="201"/>
      <c r="TI27" s="201"/>
      <c r="TJ27" s="201"/>
      <c r="TK27" s="201"/>
      <c r="TL27" s="201"/>
      <c r="TM27" s="201"/>
      <c r="TN27" s="201"/>
      <c r="TO27" s="201"/>
      <c r="TP27" s="201"/>
      <c r="TQ27" s="201"/>
      <c r="TR27" s="201"/>
      <c r="TS27" s="201"/>
      <c r="TT27" s="201"/>
      <c r="TU27" s="201"/>
      <c r="TV27" s="201"/>
      <c r="TW27" s="201"/>
      <c r="TX27" s="201"/>
      <c r="TY27" s="201"/>
      <c r="TZ27" s="201"/>
      <c r="UA27" s="201"/>
      <c r="UB27" s="201"/>
      <c r="UC27" s="201"/>
      <c r="UD27" s="201"/>
      <c r="UE27" s="201"/>
      <c r="UF27" s="201"/>
      <c r="UG27" s="201"/>
      <c r="UH27" s="201"/>
      <c r="UI27" s="201"/>
      <c r="UJ27" s="201"/>
      <c r="UK27" s="201"/>
      <c r="UL27" s="201"/>
      <c r="UM27" s="201"/>
      <c r="UN27" s="201"/>
      <c r="UO27" s="201"/>
      <c r="UP27" s="201"/>
      <c r="UQ27" s="201"/>
      <c r="UR27" s="201"/>
      <c r="US27" s="201"/>
      <c r="UT27" s="201"/>
      <c r="UU27" s="201"/>
      <c r="UV27" s="201"/>
      <c r="UW27" s="201"/>
      <c r="UX27" s="201"/>
      <c r="UY27" s="201"/>
      <c r="UZ27" s="201"/>
      <c r="VA27" s="201"/>
      <c r="VB27" s="201"/>
      <c r="VC27" s="201"/>
      <c r="VD27" s="201"/>
      <c r="VE27" s="201"/>
      <c r="VF27" s="201"/>
      <c r="VG27" s="201"/>
      <c r="VH27" s="201"/>
      <c r="VI27" s="201"/>
      <c r="VJ27" s="201"/>
      <c r="VK27" s="201"/>
      <c r="VL27" s="201"/>
      <c r="VM27" s="201"/>
      <c r="VN27" s="201"/>
      <c r="VO27" s="201"/>
      <c r="VP27" s="201"/>
      <c r="VQ27" s="201"/>
      <c r="VR27" s="201"/>
      <c r="VS27" s="201"/>
      <c r="VT27" s="201"/>
      <c r="VU27" s="201"/>
      <c r="VV27" s="201"/>
      <c r="VW27" s="201"/>
      <c r="VX27" s="201"/>
      <c r="VY27" s="201"/>
      <c r="VZ27" s="201"/>
      <c r="WA27" s="201"/>
      <c r="WB27" s="201"/>
      <c r="WC27" s="201"/>
      <c r="WD27" s="201"/>
      <c r="WE27" s="201"/>
      <c r="WF27" s="201"/>
      <c r="WG27" s="201"/>
      <c r="WH27" s="201"/>
      <c r="WI27" s="201"/>
      <c r="WJ27" s="201"/>
      <c r="WK27" s="201"/>
      <c r="WL27" s="201"/>
      <c r="WM27" s="201"/>
      <c r="WN27" s="201"/>
      <c r="WO27" s="201"/>
      <c r="WP27" s="201"/>
      <c r="WQ27" s="201"/>
      <c r="WR27" s="201"/>
      <c r="WS27" s="201"/>
      <c r="WT27" s="201"/>
      <c r="WU27" s="201"/>
      <c r="WV27" s="201"/>
      <c r="WW27" s="201"/>
      <c r="WX27" s="201"/>
      <c r="WY27" s="201"/>
      <c r="WZ27" s="201"/>
      <c r="XA27" s="201"/>
      <c r="XB27" s="201"/>
      <c r="XC27" s="201"/>
      <c r="XD27" s="201"/>
      <c r="XE27" s="201"/>
      <c r="XF27" s="201"/>
      <c r="XG27" s="201"/>
      <c r="XH27" s="201"/>
      <c r="XI27" s="201"/>
      <c r="XJ27" s="201"/>
      <c r="XK27" s="201"/>
      <c r="XL27" s="201"/>
      <c r="XM27" s="201"/>
      <c r="XN27" s="201"/>
      <c r="XO27" s="201"/>
      <c r="XP27" s="201"/>
      <c r="XQ27" s="201"/>
      <c r="XR27" s="201"/>
      <c r="XS27" s="201"/>
      <c r="XT27" s="201"/>
      <c r="XU27" s="201"/>
      <c r="XV27" s="201"/>
      <c r="XW27" s="201"/>
      <c r="XX27" s="201"/>
      <c r="XY27" s="201"/>
      <c r="XZ27" s="201"/>
      <c r="YA27" s="201"/>
      <c r="YB27" s="201"/>
      <c r="YC27" s="201"/>
      <c r="YD27" s="201"/>
      <c r="YE27" s="201"/>
      <c r="YF27" s="201"/>
      <c r="YG27" s="201"/>
      <c r="YH27" s="201"/>
      <c r="YI27" s="201"/>
      <c r="YJ27" s="201"/>
      <c r="YK27" s="201"/>
      <c r="YL27" s="201"/>
      <c r="YM27" s="201"/>
      <c r="YN27" s="201"/>
      <c r="YO27" s="201"/>
      <c r="YP27" s="201"/>
      <c r="YQ27" s="201"/>
      <c r="YR27" s="201"/>
      <c r="YS27" s="201"/>
      <c r="YT27" s="201"/>
      <c r="YU27" s="201"/>
      <c r="YV27" s="201"/>
      <c r="YW27" s="201"/>
      <c r="YX27" s="201"/>
      <c r="YY27" s="201"/>
      <c r="YZ27" s="201"/>
      <c r="ZA27" s="201"/>
      <c r="ZB27" s="201"/>
      <c r="ZC27" s="201"/>
      <c r="ZD27" s="201"/>
      <c r="ZE27" s="201"/>
      <c r="ZF27" s="201"/>
      <c r="ZG27" s="201"/>
      <c r="ZH27" s="201"/>
      <c r="ZI27" s="201"/>
      <c r="ZJ27" s="201"/>
      <c r="ZK27" s="201"/>
      <c r="ZL27" s="201"/>
      <c r="ZM27" s="201"/>
      <c r="ZN27" s="201"/>
      <c r="ZO27" s="201"/>
      <c r="ZP27" s="201"/>
      <c r="ZQ27" s="201"/>
      <c r="ZR27" s="201"/>
      <c r="ZS27" s="201"/>
      <c r="ZT27" s="201"/>
      <c r="ZU27" s="201"/>
      <c r="ZV27" s="201"/>
      <c r="ZW27" s="201"/>
      <c r="ZX27" s="201"/>
      <c r="ZY27" s="201"/>
      <c r="ZZ27" s="201"/>
      <c r="AAA27" s="201"/>
    </row>
    <row r="28" spans="1:703" s="98" customFormat="1" ht="21" customHeight="1">
      <c r="A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c r="KQ28" s="201"/>
      <c r="KR28" s="201"/>
      <c r="KS28" s="201"/>
      <c r="KT28" s="201"/>
      <c r="KU28" s="201"/>
      <c r="KV28" s="201"/>
      <c r="KW28" s="201"/>
      <c r="KX28" s="201"/>
      <c r="KY28" s="201"/>
      <c r="KZ28" s="201"/>
      <c r="LA28" s="201"/>
      <c r="LB28" s="201"/>
      <c r="LC28" s="201"/>
      <c r="LD28" s="201"/>
      <c r="LE28" s="201"/>
      <c r="LF28" s="201"/>
      <c r="LG28" s="201"/>
      <c r="LH28" s="201"/>
      <c r="LI28" s="201"/>
      <c r="LJ28" s="201"/>
      <c r="LK28" s="201"/>
      <c r="LL28" s="201"/>
      <c r="LM28" s="201"/>
      <c r="LN28" s="201"/>
      <c r="LO28" s="201"/>
      <c r="LP28" s="201"/>
      <c r="LQ28" s="201"/>
      <c r="LR28" s="201"/>
      <c r="LS28" s="201"/>
      <c r="LT28" s="201"/>
      <c r="LU28" s="201"/>
      <c r="LV28" s="201"/>
      <c r="LW28" s="201"/>
      <c r="LX28" s="201"/>
      <c r="LY28" s="201"/>
      <c r="LZ28" s="201"/>
      <c r="MA28" s="201"/>
      <c r="MB28" s="201"/>
      <c r="MC28" s="201"/>
      <c r="MD28" s="201"/>
      <c r="ME28" s="201"/>
      <c r="MF28" s="201"/>
      <c r="MG28" s="201"/>
      <c r="MH28" s="201"/>
      <c r="MI28" s="201"/>
      <c r="MJ28" s="201"/>
      <c r="MK28" s="201"/>
      <c r="ML28" s="201"/>
      <c r="MM28" s="201"/>
      <c r="MN28" s="201"/>
      <c r="MO28" s="201"/>
      <c r="MP28" s="201"/>
      <c r="MQ28" s="201"/>
      <c r="MR28" s="201"/>
      <c r="MS28" s="201"/>
      <c r="MT28" s="201"/>
      <c r="MU28" s="201"/>
      <c r="MV28" s="201"/>
      <c r="MW28" s="201"/>
      <c r="MX28" s="201"/>
      <c r="MY28" s="201"/>
      <c r="MZ28" s="201"/>
      <c r="NA28" s="201"/>
      <c r="NB28" s="201"/>
      <c r="NC28" s="201"/>
      <c r="ND28" s="201"/>
      <c r="NE28" s="201"/>
      <c r="NF28" s="201"/>
      <c r="NG28" s="201"/>
      <c r="NH28" s="201"/>
      <c r="NI28" s="201"/>
      <c r="NJ28" s="201"/>
      <c r="NK28" s="201"/>
      <c r="NL28" s="201"/>
      <c r="NM28" s="201"/>
      <c r="NN28" s="201"/>
      <c r="NO28" s="201"/>
      <c r="NP28" s="201"/>
      <c r="NQ28" s="201"/>
      <c r="NR28" s="201"/>
      <c r="NS28" s="201"/>
      <c r="NT28" s="201"/>
      <c r="NU28" s="201"/>
      <c r="NV28" s="201"/>
      <c r="NW28" s="201"/>
      <c r="NX28" s="201"/>
      <c r="NY28" s="201"/>
      <c r="NZ28" s="201"/>
      <c r="OA28" s="201"/>
      <c r="OB28" s="201"/>
      <c r="OC28" s="201"/>
      <c r="OD28" s="201"/>
      <c r="OE28" s="201"/>
      <c r="OF28" s="201"/>
      <c r="OG28" s="201"/>
      <c r="OH28" s="201"/>
      <c r="OI28" s="201"/>
      <c r="OJ28" s="201"/>
      <c r="OK28" s="201"/>
      <c r="OL28" s="201"/>
      <c r="OM28" s="201"/>
      <c r="ON28" s="201"/>
      <c r="OO28" s="201"/>
      <c r="OP28" s="201"/>
      <c r="OQ28" s="201"/>
      <c r="OR28" s="201"/>
      <c r="OS28" s="201"/>
      <c r="OT28" s="201"/>
      <c r="OU28" s="201"/>
      <c r="OV28" s="201"/>
      <c r="OW28" s="201"/>
      <c r="OX28" s="201"/>
      <c r="OY28" s="201"/>
      <c r="OZ28" s="201"/>
      <c r="PA28" s="201"/>
      <c r="PB28" s="201"/>
      <c r="PC28" s="201"/>
      <c r="PD28" s="201"/>
      <c r="PE28" s="201"/>
      <c r="PF28" s="201"/>
      <c r="PG28" s="201"/>
      <c r="PH28" s="201"/>
      <c r="PI28" s="201"/>
      <c r="PJ28" s="201"/>
      <c r="PK28" s="201"/>
      <c r="PL28" s="201"/>
      <c r="PM28" s="201"/>
      <c r="PN28" s="201"/>
      <c r="PO28" s="201"/>
      <c r="PP28" s="201"/>
      <c r="PQ28" s="201"/>
      <c r="PR28" s="201"/>
      <c r="PS28" s="201"/>
      <c r="PT28" s="201"/>
      <c r="PU28" s="201"/>
      <c r="PV28" s="201"/>
      <c r="PW28" s="201"/>
      <c r="PX28" s="201"/>
      <c r="PY28" s="201"/>
      <c r="PZ28" s="201"/>
      <c r="QA28" s="201"/>
      <c r="QB28" s="201"/>
      <c r="QC28" s="201"/>
      <c r="QD28" s="201"/>
      <c r="QE28" s="201"/>
      <c r="QF28" s="201"/>
      <c r="QG28" s="201"/>
      <c r="QH28" s="201"/>
      <c r="QI28" s="201"/>
      <c r="QJ28" s="201"/>
      <c r="QK28" s="201"/>
      <c r="QL28" s="201"/>
      <c r="QM28" s="201"/>
      <c r="QN28" s="201"/>
      <c r="QO28" s="201"/>
      <c r="QP28" s="201"/>
      <c r="QQ28" s="201"/>
      <c r="QR28" s="201"/>
      <c r="QS28" s="201"/>
      <c r="QT28" s="201"/>
      <c r="QU28" s="201"/>
      <c r="QV28" s="201"/>
      <c r="QW28" s="201"/>
      <c r="QX28" s="201"/>
      <c r="QY28" s="201"/>
      <c r="QZ28" s="201"/>
      <c r="RA28" s="201"/>
      <c r="RB28" s="201"/>
      <c r="RC28" s="201"/>
      <c r="RD28" s="201"/>
      <c r="RE28" s="201"/>
      <c r="RF28" s="201"/>
      <c r="RG28" s="201"/>
      <c r="RH28" s="201"/>
      <c r="RI28" s="201"/>
      <c r="RJ28" s="201"/>
      <c r="RK28" s="201"/>
      <c r="RL28" s="201"/>
      <c r="RM28" s="201"/>
      <c r="RN28" s="201"/>
      <c r="RO28" s="201"/>
      <c r="RP28" s="201"/>
      <c r="RQ28" s="201"/>
      <c r="RR28" s="201"/>
      <c r="RS28" s="201"/>
      <c r="RT28" s="201"/>
      <c r="RU28" s="201"/>
      <c r="RV28" s="201"/>
      <c r="RW28" s="201"/>
      <c r="RX28" s="201"/>
      <c r="RY28" s="201"/>
      <c r="RZ28" s="201"/>
      <c r="SA28" s="201"/>
      <c r="SB28" s="201"/>
      <c r="SC28" s="201"/>
      <c r="SD28" s="201"/>
      <c r="SE28" s="201"/>
      <c r="SF28" s="201"/>
      <c r="SG28" s="201"/>
      <c r="SH28" s="201"/>
      <c r="SI28" s="201"/>
      <c r="SJ28" s="201"/>
      <c r="SK28" s="201"/>
      <c r="SL28" s="201"/>
      <c r="SM28" s="201"/>
      <c r="SN28" s="201"/>
      <c r="SO28" s="201"/>
      <c r="SP28" s="201"/>
      <c r="SQ28" s="201"/>
      <c r="SR28" s="201"/>
      <c r="SS28" s="201"/>
      <c r="ST28" s="201"/>
      <c r="SU28" s="201"/>
      <c r="SV28" s="201"/>
      <c r="SW28" s="201"/>
      <c r="SX28" s="201"/>
      <c r="SY28" s="201"/>
      <c r="SZ28" s="201"/>
      <c r="TA28" s="201"/>
      <c r="TB28" s="201"/>
      <c r="TC28" s="201"/>
      <c r="TD28" s="201"/>
      <c r="TE28" s="201"/>
      <c r="TF28" s="201"/>
      <c r="TG28" s="201"/>
      <c r="TH28" s="201"/>
      <c r="TI28" s="201"/>
      <c r="TJ28" s="201"/>
      <c r="TK28" s="201"/>
      <c r="TL28" s="201"/>
      <c r="TM28" s="201"/>
      <c r="TN28" s="201"/>
      <c r="TO28" s="201"/>
      <c r="TP28" s="201"/>
      <c r="TQ28" s="201"/>
      <c r="TR28" s="201"/>
      <c r="TS28" s="201"/>
      <c r="TT28" s="201"/>
      <c r="TU28" s="201"/>
      <c r="TV28" s="201"/>
      <c r="TW28" s="201"/>
      <c r="TX28" s="201"/>
      <c r="TY28" s="201"/>
      <c r="TZ28" s="201"/>
      <c r="UA28" s="201"/>
      <c r="UB28" s="201"/>
      <c r="UC28" s="201"/>
      <c r="UD28" s="201"/>
      <c r="UE28" s="201"/>
      <c r="UF28" s="201"/>
      <c r="UG28" s="201"/>
      <c r="UH28" s="201"/>
      <c r="UI28" s="201"/>
      <c r="UJ28" s="201"/>
      <c r="UK28" s="201"/>
      <c r="UL28" s="201"/>
      <c r="UM28" s="201"/>
      <c r="UN28" s="201"/>
      <c r="UO28" s="201"/>
      <c r="UP28" s="201"/>
      <c r="UQ28" s="201"/>
      <c r="UR28" s="201"/>
      <c r="US28" s="201"/>
      <c r="UT28" s="201"/>
      <c r="UU28" s="201"/>
      <c r="UV28" s="201"/>
      <c r="UW28" s="201"/>
      <c r="UX28" s="201"/>
      <c r="UY28" s="201"/>
      <c r="UZ28" s="201"/>
      <c r="VA28" s="201"/>
      <c r="VB28" s="201"/>
      <c r="VC28" s="201"/>
      <c r="VD28" s="201"/>
      <c r="VE28" s="201"/>
      <c r="VF28" s="201"/>
      <c r="VG28" s="201"/>
      <c r="VH28" s="201"/>
      <c r="VI28" s="201"/>
      <c r="VJ28" s="201"/>
      <c r="VK28" s="201"/>
      <c r="VL28" s="201"/>
      <c r="VM28" s="201"/>
      <c r="VN28" s="201"/>
      <c r="VO28" s="201"/>
      <c r="VP28" s="201"/>
      <c r="VQ28" s="201"/>
      <c r="VR28" s="201"/>
      <c r="VS28" s="201"/>
      <c r="VT28" s="201"/>
      <c r="VU28" s="201"/>
      <c r="VV28" s="201"/>
      <c r="VW28" s="201"/>
      <c r="VX28" s="201"/>
      <c r="VY28" s="201"/>
      <c r="VZ28" s="201"/>
      <c r="WA28" s="201"/>
      <c r="WB28" s="201"/>
      <c r="WC28" s="201"/>
      <c r="WD28" s="201"/>
      <c r="WE28" s="201"/>
      <c r="WF28" s="201"/>
      <c r="WG28" s="201"/>
      <c r="WH28" s="201"/>
      <c r="WI28" s="201"/>
      <c r="WJ28" s="201"/>
      <c r="WK28" s="201"/>
      <c r="WL28" s="201"/>
      <c r="WM28" s="201"/>
      <c r="WN28" s="201"/>
      <c r="WO28" s="201"/>
      <c r="WP28" s="201"/>
      <c r="WQ28" s="201"/>
      <c r="WR28" s="201"/>
      <c r="WS28" s="201"/>
      <c r="WT28" s="201"/>
      <c r="WU28" s="201"/>
      <c r="WV28" s="201"/>
      <c r="WW28" s="201"/>
      <c r="WX28" s="201"/>
      <c r="WY28" s="201"/>
      <c r="WZ28" s="201"/>
      <c r="XA28" s="201"/>
      <c r="XB28" s="201"/>
      <c r="XC28" s="201"/>
      <c r="XD28" s="201"/>
      <c r="XE28" s="201"/>
      <c r="XF28" s="201"/>
      <c r="XG28" s="201"/>
      <c r="XH28" s="201"/>
      <c r="XI28" s="201"/>
      <c r="XJ28" s="201"/>
      <c r="XK28" s="201"/>
      <c r="XL28" s="201"/>
      <c r="XM28" s="201"/>
      <c r="XN28" s="201"/>
      <c r="XO28" s="201"/>
      <c r="XP28" s="201"/>
      <c r="XQ28" s="201"/>
      <c r="XR28" s="201"/>
      <c r="XS28" s="201"/>
      <c r="XT28" s="201"/>
      <c r="XU28" s="201"/>
      <c r="XV28" s="201"/>
      <c r="XW28" s="201"/>
      <c r="XX28" s="201"/>
      <c r="XY28" s="201"/>
      <c r="XZ28" s="201"/>
      <c r="YA28" s="201"/>
      <c r="YB28" s="201"/>
      <c r="YC28" s="201"/>
      <c r="YD28" s="201"/>
      <c r="YE28" s="201"/>
      <c r="YF28" s="201"/>
      <c r="YG28" s="201"/>
      <c r="YH28" s="201"/>
      <c r="YI28" s="201"/>
      <c r="YJ28" s="201"/>
      <c r="YK28" s="201"/>
      <c r="YL28" s="201"/>
      <c r="YM28" s="201"/>
      <c r="YN28" s="201"/>
      <c r="YO28" s="201"/>
      <c r="YP28" s="201"/>
      <c r="YQ28" s="201"/>
      <c r="YR28" s="201"/>
      <c r="YS28" s="201"/>
      <c r="YT28" s="201"/>
      <c r="YU28" s="201"/>
      <c r="YV28" s="201"/>
      <c r="YW28" s="201"/>
      <c r="YX28" s="201"/>
      <c r="YY28" s="201"/>
      <c r="YZ28" s="201"/>
      <c r="ZA28" s="201"/>
      <c r="ZB28" s="201"/>
      <c r="ZC28" s="201"/>
      <c r="ZD28" s="201"/>
      <c r="ZE28" s="201"/>
      <c r="ZF28" s="201"/>
      <c r="ZG28" s="201"/>
      <c r="ZH28" s="201"/>
      <c r="ZI28" s="201"/>
      <c r="ZJ28" s="201"/>
      <c r="ZK28" s="201"/>
      <c r="ZL28" s="201"/>
      <c r="ZM28" s="201"/>
      <c r="ZN28" s="201"/>
      <c r="ZO28" s="201"/>
      <c r="ZP28" s="201"/>
      <c r="ZQ28" s="201"/>
      <c r="ZR28" s="201"/>
      <c r="ZS28" s="201"/>
      <c r="ZT28" s="201"/>
      <c r="ZU28" s="201"/>
      <c r="ZV28" s="201"/>
      <c r="ZW28" s="201"/>
      <c r="ZX28" s="201"/>
      <c r="ZY28" s="201"/>
      <c r="ZZ28" s="201"/>
      <c r="AAA28" s="201"/>
    </row>
    <row r="29" spans="1:703" s="98" customFormat="1" ht="21" customHeight="1">
      <c r="A29" s="201"/>
      <c r="C29" s="972" t="s">
        <v>162</v>
      </c>
      <c r="D29" s="972"/>
      <c r="E29" s="972"/>
      <c r="F29" s="972"/>
      <c r="G29" s="970" t="str">
        <f>基本情報!$E$27</f>
        <v>20XX年XX月XX日</v>
      </c>
      <c r="H29" s="970"/>
      <c r="I29" s="970"/>
      <c r="J29" s="970"/>
      <c r="K29" s="411" t="s">
        <v>163</v>
      </c>
      <c r="L29" s="970" t="str">
        <f>基本情報!$E$28</f>
        <v>20XX年XX月XX日</v>
      </c>
      <c r="M29" s="970"/>
      <c r="N29" s="970"/>
      <c r="O29" s="970"/>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c r="AAA29" s="201"/>
    </row>
    <row r="30" spans="1:703" s="98" customFormat="1" ht="21" customHeight="1">
      <c r="A30" s="201"/>
      <c r="C30" s="972" t="s">
        <v>164</v>
      </c>
      <c r="D30" s="972"/>
      <c r="E30" s="972"/>
      <c r="F30" s="972"/>
      <c r="G30" s="970" t="str">
        <f>基本情報!$E$31</f>
        <v>20XX年XX月XX日</v>
      </c>
      <c r="H30" s="970"/>
      <c r="I30" s="970"/>
      <c r="J30" s="970"/>
      <c r="K30" s="411" t="s">
        <v>163</v>
      </c>
      <c r="L30" s="970" t="str">
        <f>基本情報!$E$32</f>
        <v>20XX年XX月XX日</v>
      </c>
      <c r="M30" s="970"/>
      <c r="N30" s="970"/>
      <c r="O30" s="970"/>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c r="KQ30" s="201"/>
      <c r="KR30" s="201"/>
      <c r="KS30" s="201"/>
      <c r="KT30" s="201"/>
      <c r="KU30" s="201"/>
      <c r="KV30" s="201"/>
      <c r="KW30" s="201"/>
      <c r="KX30" s="201"/>
      <c r="KY30" s="201"/>
      <c r="KZ30" s="201"/>
      <c r="LA30" s="201"/>
      <c r="LB30" s="201"/>
      <c r="LC30" s="201"/>
      <c r="LD30" s="201"/>
      <c r="LE30" s="201"/>
      <c r="LF30" s="201"/>
      <c r="LG30" s="201"/>
      <c r="LH30" s="201"/>
      <c r="LI30" s="201"/>
      <c r="LJ30" s="201"/>
      <c r="LK30" s="201"/>
      <c r="LL30" s="201"/>
      <c r="LM30" s="201"/>
      <c r="LN30" s="201"/>
      <c r="LO30" s="201"/>
      <c r="LP30" s="201"/>
      <c r="LQ30" s="201"/>
      <c r="LR30" s="201"/>
      <c r="LS30" s="201"/>
      <c r="LT30" s="201"/>
      <c r="LU30" s="201"/>
      <c r="LV30" s="201"/>
      <c r="LW30" s="201"/>
      <c r="LX30" s="201"/>
      <c r="LY30" s="201"/>
      <c r="LZ30" s="201"/>
      <c r="MA30" s="201"/>
      <c r="MB30" s="201"/>
      <c r="MC30" s="201"/>
      <c r="MD30" s="201"/>
      <c r="ME30" s="201"/>
      <c r="MF30" s="201"/>
      <c r="MG30" s="201"/>
      <c r="MH30" s="201"/>
      <c r="MI30" s="201"/>
      <c r="MJ30" s="201"/>
      <c r="MK30" s="201"/>
      <c r="ML30" s="201"/>
      <c r="MM30" s="201"/>
      <c r="MN30" s="201"/>
      <c r="MO30" s="201"/>
      <c r="MP30" s="201"/>
      <c r="MQ30" s="201"/>
      <c r="MR30" s="201"/>
      <c r="MS30" s="201"/>
      <c r="MT30" s="201"/>
      <c r="MU30" s="201"/>
      <c r="MV30" s="201"/>
      <c r="MW30" s="201"/>
      <c r="MX30" s="201"/>
      <c r="MY30" s="201"/>
      <c r="MZ30" s="201"/>
      <c r="NA30" s="201"/>
      <c r="NB30" s="201"/>
      <c r="NC30" s="201"/>
      <c r="ND30" s="201"/>
      <c r="NE30" s="201"/>
      <c r="NF30" s="201"/>
      <c r="NG30" s="201"/>
      <c r="NH30" s="201"/>
      <c r="NI30" s="201"/>
      <c r="NJ30" s="201"/>
      <c r="NK30" s="201"/>
      <c r="NL30" s="201"/>
      <c r="NM30" s="201"/>
      <c r="NN30" s="201"/>
      <c r="NO30" s="201"/>
      <c r="NP30" s="201"/>
      <c r="NQ30" s="201"/>
      <c r="NR30" s="201"/>
      <c r="NS30" s="201"/>
      <c r="NT30" s="201"/>
      <c r="NU30" s="201"/>
      <c r="NV30" s="201"/>
      <c r="NW30" s="201"/>
      <c r="NX30" s="201"/>
      <c r="NY30" s="201"/>
      <c r="NZ30" s="201"/>
      <c r="OA30" s="201"/>
      <c r="OB30" s="201"/>
      <c r="OC30" s="201"/>
      <c r="OD30" s="201"/>
      <c r="OE30" s="201"/>
      <c r="OF30" s="201"/>
      <c r="OG30" s="201"/>
      <c r="OH30" s="201"/>
      <c r="OI30" s="201"/>
      <c r="OJ30" s="201"/>
      <c r="OK30" s="201"/>
      <c r="OL30" s="201"/>
      <c r="OM30" s="201"/>
      <c r="ON30" s="201"/>
      <c r="OO30" s="201"/>
      <c r="OP30" s="201"/>
      <c r="OQ30" s="201"/>
      <c r="OR30" s="201"/>
      <c r="OS30" s="201"/>
      <c r="OT30" s="201"/>
      <c r="OU30" s="201"/>
      <c r="OV30" s="201"/>
      <c r="OW30" s="201"/>
      <c r="OX30" s="201"/>
      <c r="OY30" s="201"/>
      <c r="OZ30" s="201"/>
      <c r="PA30" s="201"/>
      <c r="PB30" s="201"/>
      <c r="PC30" s="201"/>
      <c r="PD30" s="201"/>
      <c r="PE30" s="201"/>
      <c r="PF30" s="201"/>
      <c r="PG30" s="201"/>
      <c r="PH30" s="201"/>
      <c r="PI30" s="201"/>
      <c r="PJ30" s="201"/>
      <c r="PK30" s="201"/>
      <c r="PL30" s="201"/>
      <c r="PM30" s="201"/>
      <c r="PN30" s="201"/>
      <c r="PO30" s="201"/>
      <c r="PP30" s="201"/>
      <c r="PQ30" s="201"/>
      <c r="PR30" s="201"/>
      <c r="PS30" s="201"/>
      <c r="PT30" s="201"/>
      <c r="PU30" s="201"/>
      <c r="PV30" s="201"/>
      <c r="PW30" s="201"/>
      <c r="PX30" s="201"/>
      <c r="PY30" s="201"/>
      <c r="PZ30" s="201"/>
      <c r="QA30" s="201"/>
      <c r="QB30" s="201"/>
      <c r="QC30" s="201"/>
      <c r="QD30" s="201"/>
      <c r="QE30" s="201"/>
      <c r="QF30" s="201"/>
      <c r="QG30" s="201"/>
      <c r="QH30" s="201"/>
      <c r="QI30" s="201"/>
      <c r="QJ30" s="201"/>
      <c r="QK30" s="201"/>
      <c r="QL30" s="201"/>
      <c r="QM30" s="201"/>
      <c r="QN30" s="201"/>
      <c r="QO30" s="201"/>
      <c r="QP30" s="201"/>
      <c r="QQ30" s="201"/>
      <c r="QR30" s="201"/>
      <c r="QS30" s="201"/>
      <c r="QT30" s="201"/>
      <c r="QU30" s="201"/>
      <c r="QV30" s="201"/>
      <c r="QW30" s="201"/>
      <c r="QX30" s="201"/>
      <c r="QY30" s="201"/>
      <c r="QZ30" s="201"/>
      <c r="RA30" s="201"/>
      <c r="RB30" s="201"/>
      <c r="RC30" s="201"/>
      <c r="RD30" s="201"/>
      <c r="RE30" s="201"/>
      <c r="RF30" s="201"/>
      <c r="RG30" s="201"/>
      <c r="RH30" s="201"/>
      <c r="RI30" s="201"/>
      <c r="RJ30" s="201"/>
      <c r="RK30" s="201"/>
      <c r="RL30" s="201"/>
      <c r="RM30" s="201"/>
      <c r="RN30" s="201"/>
      <c r="RO30" s="201"/>
      <c r="RP30" s="201"/>
      <c r="RQ30" s="201"/>
      <c r="RR30" s="201"/>
      <c r="RS30" s="201"/>
      <c r="RT30" s="201"/>
      <c r="RU30" s="201"/>
      <c r="RV30" s="201"/>
      <c r="RW30" s="201"/>
      <c r="RX30" s="201"/>
      <c r="RY30" s="201"/>
      <c r="RZ30" s="201"/>
      <c r="SA30" s="201"/>
      <c r="SB30" s="201"/>
      <c r="SC30" s="201"/>
      <c r="SD30" s="201"/>
      <c r="SE30" s="201"/>
      <c r="SF30" s="201"/>
      <c r="SG30" s="201"/>
      <c r="SH30" s="201"/>
      <c r="SI30" s="201"/>
      <c r="SJ30" s="201"/>
      <c r="SK30" s="201"/>
      <c r="SL30" s="201"/>
      <c r="SM30" s="201"/>
      <c r="SN30" s="201"/>
      <c r="SO30" s="201"/>
      <c r="SP30" s="201"/>
      <c r="SQ30" s="201"/>
      <c r="SR30" s="201"/>
      <c r="SS30" s="201"/>
      <c r="ST30" s="201"/>
      <c r="SU30" s="201"/>
      <c r="SV30" s="201"/>
      <c r="SW30" s="201"/>
      <c r="SX30" s="201"/>
      <c r="SY30" s="201"/>
      <c r="SZ30" s="201"/>
      <c r="TA30" s="201"/>
      <c r="TB30" s="201"/>
      <c r="TC30" s="201"/>
      <c r="TD30" s="201"/>
      <c r="TE30" s="201"/>
      <c r="TF30" s="201"/>
      <c r="TG30" s="201"/>
      <c r="TH30" s="201"/>
      <c r="TI30" s="201"/>
      <c r="TJ30" s="201"/>
      <c r="TK30" s="201"/>
      <c r="TL30" s="201"/>
      <c r="TM30" s="201"/>
      <c r="TN30" s="201"/>
      <c r="TO30" s="201"/>
      <c r="TP30" s="201"/>
      <c r="TQ30" s="201"/>
      <c r="TR30" s="201"/>
      <c r="TS30" s="201"/>
      <c r="TT30" s="201"/>
      <c r="TU30" s="201"/>
      <c r="TV30" s="201"/>
      <c r="TW30" s="201"/>
      <c r="TX30" s="201"/>
      <c r="TY30" s="201"/>
      <c r="TZ30" s="201"/>
      <c r="UA30" s="201"/>
      <c r="UB30" s="201"/>
      <c r="UC30" s="201"/>
      <c r="UD30" s="201"/>
      <c r="UE30" s="201"/>
      <c r="UF30" s="201"/>
      <c r="UG30" s="201"/>
      <c r="UH30" s="201"/>
      <c r="UI30" s="201"/>
      <c r="UJ30" s="201"/>
      <c r="UK30" s="201"/>
      <c r="UL30" s="201"/>
      <c r="UM30" s="201"/>
      <c r="UN30" s="201"/>
      <c r="UO30" s="201"/>
      <c r="UP30" s="201"/>
      <c r="UQ30" s="201"/>
      <c r="UR30" s="201"/>
      <c r="US30" s="201"/>
      <c r="UT30" s="201"/>
      <c r="UU30" s="201"/>
      <c r="UV30" s="201"/>
      <c r="UW30" s="201"/>
      <c r="UX30" s="201"/>
      <c r="UY30" s="201"/>
      <c r="UZ30" s="201"/>
      <c r="VA30" s="201"/>
      <c r="VB30" s="201"/>
      <c r="VC30" s="201"/>
      <c r="VD30" s="201"/>
      <c r="VE30" s="201"/>
      <c r="VF30" s="201"/>
      <c r="VG30" s="201"/>
      <c r="VH30" s="201"/>
      <c r="VI30" s="201"/>
      <c r="VJ30" s="201"/>
      <c r="VK30" s="201"/>
      <c r="VL30" s="201"/>
      <c r="VM30" s="201"/>
      <c r="VN30" s="201"/>
      <c r="VO30" s="201"/>
      <c r="VP30" s="201"/>
      <c r="VQ30" s="201"/>
      <c r="VR30" s="201"/>
      <c r="VS30" s="201"/>
      <c r="VT30" s="201"/>
      <c r="VU30" s="201"/>
      <c r="VV30" s="201"/>
      <c r="VW30" s="201"/>
      <c r="VX30" s="201"/>
      <c r="VY30" s="201"/>
      <c r="VZ30" s="201"/>
      <c r="WA30" s="201"/>
      <c r="WB30" s="201"/>
      <c r="WC30" s="201"/>
      <c r="WD30" s="201"/>
      <c r="WE30" s="201"/>
      <c r="WF30" s="201"/>
      <c r="WG30" s="201"/>
      <c r="WH30" s="201"/>
      <c r="WI30" s="201"/>
      <c r="WJ30" s="201"/>
      <c r="WK30" s="201"/>
      <c r="WL30" s="201"/>
      <c r="WM30" s="201"/>
      <c r="WN30" s="201"/>
      <c r="WO30" s="201"/>
      <c r="WP30" s="201"/>
      <c r="WQ30" s="201"/>
      <c r="WR30" s="201"/>
      <c r="WS30" s="201"/>
      <c r="WT30" s="201"/>
      <c r="WU30" s="201"/>
      <c r="WV30" s="201"/>
      <c r="WW30" s="201"/>
      <c r="WX30" s="201"/>
      <c r="WY30" s="201"/>
      <c r="WZ30" s="201"/>
      <c r="XA30" s="201"/>
      <c r="XB30" s="201"/>
      <c r="XC30" s="201"/>
      <c r="XD30" s="201"/>
      <c r="XE30" s="201"/>
      <c r="XF30" s="201"/>
      <c r="XG30" s="201"/>
      <c r="XH30" s="201"/>
      <c r="XI30" s="201"/>
      <c r="XJ30" s="201"/>
      <c r="XK30" s="201"/>
      <c r="XL30" s="201"/>
      <c r="XM30" s="201"/>
      <c r="XN30" s="201"/>
      <c r="XO30" s="201"/>
      <c r="XP30" s="201"/>
      <c r="XQ30" s="201"/>
      <c r="XR30" s="201"/>
      <c r="XS30" s="201"/>
      <c r="XT30" s="201"/>
      <c r="XU30" s="201"/>
      <c r="XV30" s="201"/>
      <c r="XW30" s="201"/>
      <c r="XX30" s="201"/>
      <c r="XY30" s="201"/>
      <c r="XZ30" s="201"/>
      <c r="YA30" s="201"/>
      <c r="YB30" s="201"/>
      <c r="YC30" s="201"/>
      <c r="YD30" s="201"/>
      <c r="YE30" s="201"/>
      <c r="YF30" s="201"/>
      <c r="YG30" s="201"/>
      <c r="YH30" s="201"/>
      <c r="YI30" s="201"/>
      <c r="YJ30" s="201"/>
      <c r="YK30" s="201"/>
      <c r="YL30" s="201"/>
      <c r="YM30" s="201"/>
      <c r="YN30" s="201"/>
      <c r="YO30" s="201"/>
      <c r="YP30" s="201"/>
      <c r="YQ30" s="201"/>
      <c r="YR30" s="201"/>
      <c r="YS30" s="201"/>
      <c r="YT30" s="201"/>
      <c r="YU30" s="201"/>
      <c r="YV30" s="201"/>
      <c r="YW30" s="201"/>
      <c r="YX30" s="201"/>
      <c r="YY30" s="201"/>
      <c r="YZ30" s="201"/>
      <c r="ZA30" s="201"/>
      <c r="ZB30" s="201"/>
      <c r="ZC30" s="201"/>
      <c r="ZD30" s="201"/>
      <c r="ZE30" s="201"/>
      <c r="ZF30" s="201"/>
      <c r="ZG30" s="201"/>
      <c r="ZH30" s="201"/>
      <c r="ZI30" s="201"/>
      <c r="ZJ30" s="201"/>
      <c r="ZK30" s="201"/>
      <c r="ZL30" s="201"/>
      <c r="ZM30" s="201"/>
      <c r="ZN30" s="201"/>
      <c r="ZO30" s="201"/>
      <c r="ZP30" s="201"/>
      <c r="ZQ30" s="201"/>
      <c r="ZR30" s="201"/>
      <c r="ZS30" s="201"/>
      <c r="ZT30" s="201"/>
      <c r="ZU30" s="201"/>
      <c r="ZV30" s="201"/>
      <c r="ZW30" s="201"/>
      <c r="ZX30" s="201"/>
      <c r="ZY30" s="201"/>
      <c r="ZZ30" s="201"/>
      <c r="AAA30" s="201"/>
    </row>
    <row r="31" spans="1:703" s="98" customFormat="1" ht="21" customHeight="1">
      <c r="A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c r="KQ31" s="201"/>
      <c r="KR31" s="201"/>
      <c r="KS31" s="201"/>
      <c r="KT31" s="201"/>
      <c r="KU31" s="201"/>
      <c r="KV31" s="201"/>
      <c r="KW31" s="201"/>
      <c r="KX31" s="201"/>
      <c r="KY31" s="201"/>
      <c r="KZ31" s="201"/>
      <c r="LA31" s="201"/>
      <c r="LB31" s="201"/>
      <c r="LC31" s="201"/>
      <c r="LD31" s="201"/>
      <c r="LE31" s="201"/>
      <c r="LF31" s="201"/>
      <c r="LG31" s="201"/>
      <c r="LH31" s="201"/>
      <c r="LI31" s="201"/>
      <c r="LJ31" s="201"/>
      <c r="LK31" s="201"/>
      <c r="LL31" s="201"/>
      <c r="LM31" s="201"/>
      <c r="LN31" s="201"/>
      <c r="LO31" s="201"/>
      <c r="LP31" s="201"/>
      <c r="LQ31" s="201"/>
      <c r="LR31" s="201"/>
      <c r="LS31" s="201"/>
      <c r="LT31" s="201"/>
      <c r="LU31" s="201"/>
      <c r="LV31" s="201"/>
      <c r="LW31" s="201"/>
      <c r="LX31" s="201"/>
      <c r="LY31" s="201"/>
      <c r="LZ31" s="201"/>
      <c r="MA31" s="201"/>
      <c r="MB31" s="201"/>
      <c r="MC31" s="201"/>
      <c r="MD31" s="201"/>
      <c r="ME31" s="201"/>
      <c r="MF31" s="201"/>
      <c r="MG31" s="201"/>
      <c r="MH31" s="201"/>
      <c r="MI31" s="201"/>
      <c r="MJ31" s="201"/>
      <c r="MK31" s="201"/>
      <c r="ML31" s="201"/>
      <c r="MM31" s="201"/>
      <c r="MN31" s="201"/>
      <c r="MO31" s="201"/>
      <c r="MP31" s="201"/>
      <c r="MQ31" s="201"/>
      <c r="MR31" s="201"/>
      <c r="MS31" s="201"/>
      <c r="MT31" s="201"/>
      <c r="MU31" s="201"/>
      <c r="MV31" s="201"/>
      <c r="MW31" s="201"/>
      <c r="MX31" s="201"/>
      <c r="MY31" s="201"/>
      <c r="MZ31" s="201"/>
      <c r="NA31" s="201"/>
      <c r="NB31" s="201"/>
      <c r="NC31" s="201"/>
      <c r="ND31" s="201"/>
      <c r="NE31" s="201"/>
      <c r="NF31" s="201"/>
      <c r="NG31" s="201"/>
      <c r="NH31" s="201"/>
      <c r="NI31" s="201"/>
      <c r="NJ31" s="201"/>
      <c r="NK31" s="201"/>
      <c r="NL31" s="201"/>
      <c r="NM31" s="201"/>
      <c r="NN31" s="201"/>
      <c r="NO31" s="201"/>
      <c r="NP31" s="201"/>
      <c r="NQ31" s="201"/>
      <c r="NR31" s="201"/>
      <c r="NS31" s="201"/>
      <c r="NT31" s="201"/>
      <c r="NU31" s="201"/>
      <c r="NV31" s="201"/>
      <c r="NW31" s="201"/>
      <c r="NX31" s="201"/>
      <c r="NY31" s="201"/>
      <c r="NZ31" s="201"/>
      <c r="OA31" s="201"/>
      <c r="OB31" s="201"/>
      <c r="OC31" s="201"/>
      <c r="OD31" s="201"/>
      <c r="OE31" s="201"/>
      <c r="OF31" s="201"/>
      <c r="OG31" s="201"/>
      <c r="OH31" s="201"/>
      <c r="OI31" s="201"/>
      <c r="OJ31" s="201"/>
      <c r="OK31" s="201"/>
      <c r="OL31" s="201"/>
      <c r="OM31" s="201"/>
      <c r="ON31" s="201"/>
      <c r="OO31" s="201"/>
      <c r="OP31" s="201"/>
      <c r="OQ31" s="201"/>
      <c r="OR31" s="201"/>
      <c r="OS31" s="201"/>
      <c r="OT31" s="201"/>
      <c r="OU31" s="201"/>
      <c r="OV31" s="201"/>
      <c r="OW31" s="201"/>
      <c r="OX31" s="201"/>
      <c r="OY31" s="201"/>
      <c r="OZ31" s="201"/>
      <c r="PA31" s="201"/>
      <c r="PB31" s="201"/>
      <c r="PC31" s="201"/>
      <c r="PD31" s="201"/>
      <c r="PE31" s="201"/>
      <c r="PF31" s="201"/>
      <c r="PG31" s="201"/>
      <c r="PH31" s="201"/>
      <c r="PI31" s="201"/>
      <c r="PJ31" s="201"/>
      <c r="PK31" s="201"/>
      <c r="PL31" s="201"/>
      <c r="PM31" s="201"/>
      <c r="PN31" s="201"/>
      <c r="PO31" s="201"/>
      <c r="PP31" s="201"/>
      <c r="PQ31" s="201"/>
      <c r="PR31" s="201"/>
      <c r="PS31" s="201"/>
      <c r="PT31" s="201"/>
      <c r="PU31" s="201"/>
      <c r="PV31" s="201"/>
      <c r="PW31" s="201"/>
      <c r="PX31" s="201"/>
      <c r="PY31" s="201"/>
      <c r="PZ31" s="201"/>
      <c r="QA31" s="201"/>
      <c r="QB31" s="201"/>
      <c r="QC31" s="201"/>
      <c r="QD31" s="201"/>
      <c r="QE31" s="201"/>
      <c r="QF31" s="201"/>
      <c r="QG31" s="201"/>
      <c r="QH31" s="201"/>
      <c r="QI31" s="201"/>
      <c r="QJ31" s="201"/>
      <c r="QK31" s="201"/>
      <c r="QL31" s="201"/>
      <c r="QM31" s="201"/>
      <c r="QN31" s="201"/>
      <c r="QO31" s="201"/>
      <c r="QP31" s="201"/>
      <c r="QQ31" s="201"/>
      <c r="QR31" s="201"/>
      <c r="QS31" s="201"/>
      <c r="QT31" s="201"/>
      <c r="QU31" s="201"/>
      <c r="QV31" s="201"/>
      <c r="QW31" s="201"/>
      <c r="QX31" s="201"/>
      <c r="QY31" s="201"/>
      <c r="QZ31" s="201"/>
      <c r="RA31" s="201"/>
      <c r="RB31" s="201"/>
      <c r="RC31" s="201"/>
      <c r="RD31" s="201"/>
      <c r="RE31" s="201"/>
      <c r="RF31" s="201"/>
      <c r="RG31" s="201"/>
      <c r="RH31" s="201"/>
      <c r="RI31" s="201"/>
      <c r="RJ31" s="201"/>
      <c r="RK31" s="201"/>
      <c r="RL31" s="201"/>
      <c r="RM31" s="201"/>
      <c r="RN31" s="201"/>
      <c r="RO31" s="201"/>
      <c r="RP31" s="201"/>
      <c r="RQ31" s="201"/>
      <c r="RR31" s="201"/>
      <c r="RS31" s="201"/>
      <c r="RT31" s="201"/>
      <c r="RU31" s="201"/>
      <c r="RV31" s="201"/>
      <c r="RW31" s="201"/>
      <c r="RX31" s="201"/>
      <c r="RY31" s="201"/>
      <c r="RZ31" s="201"/>
      <c r="SA31" s="201"/>
      <c r="SB31" s="201"/>
      <c r="SC31" s="201"/>
      <c r="SD31" s="201"/>
      <c r="SE31" s="201"/>
      <c r="SF31" s="201"/>
      <c r="SG31" s="201"/>
      <c r="SH31" s="201"/>
      <c r="SI31" s="201"/>
      <c r="SJ31" s="201"/>
      <c r="SK31" s="201"/>
      <c r="SL31" s="201"/>
      <c r="SM31" s="201"/>
      <c r="SN31" s="201"/>
      <c r="SO31" s="201"/>
      <c r="SP31" s="201"/>
      <c r="SQ31" s="201"/>
      <c r="SR31" s="201"/>
      <c r="SS31" s="201"/>
      <c r="ST31" s="201"/>
      <c r="SU31" s="201"/>
      <c r="SV31" s="201"/>
      <c r="SW31" s="201"/>
      <c r="SX31" s="201"/>
      <c r="SY31" s="201"/>
      <c r="SZ31" s="201"/>
      <c r="TA31" s="201"/>
      <c r="TB31" s="201"/>
      <c r="TC31" s="201"/>
      <c r="TD31" s="201"/>
      <c r="TE31" s="201"/>
      <c r="TF31" s="201"/>
      <c r="TG31" s="201"/>
      <c r="TH31" s="201"/>
      <c r="TI31" s="201"/>
      <c r="TJ31" s="201"/>
      <c r="TK31" s="201"/>
      <c r="TL31" s="201"/>
      <c r="TM31" s="201"/>
      <c r="TN31" s="201"/>
      <c r="TO31" s="201"/>
      <c r="TP31" s="201"/>
      <c r="TQ31" s="201"/>
      <c r="TR31" s="201"/>
      <c r="TS31" s="201"/>
      <c r="TT31" s="201"/>
      <c r="TU31" s="201"/>
      <c r="TV31" s="201"/>
      <c r="TW31" s="201"/>
      <c r="TX31" s="201"/>
      <c r="TY31" s="201"/>
      <c r="TZ31" s="201"/>
      <c r="UA31" s="201"/>
      <c r="UB31" s="201"/>
      <c r="UC31" s="201"/>
      <c r="UD31" s="201"/>
      <c r="UE31" s="201"/>
      <c r="UF31" s="201"/>
      <c r="UG31" s="201"/>
      <c r="UH31" s="201"/>
      <c r="UI31" s="201"/>
      <c r="UJ31" s="201"/>
      <c r="UK31" s="201"/>
      <c r="UL31" s="201"/>
      <c r="UM31" s="201"/>
      <c r="UN31" s="201"/>
      <c r="UO31" s="201"/>
      <c r="UP31" s="201"/>
      <c r="UQ31" s="201"/>
      <c r="UR31" s="201"/>
      <c r="US31" s="201"/>
      <c r="UT31" s="201"/>
      <c r="UU31" s="201"/>
      <c r="UV31" s="201"/>
      <c r="UW31" s="201"/>
      <c r="UX31" s="201"/>
      <c r="UY31" s="201"/>
      <c r="UZ31" s="201"/>
      <c r="VA31" s="201"/>
      <c r="VB31" s="201"/>
      <c r="VC31" s="201"/>
      <c r="VD31" s="201"/>
      <c r="VE31" s="201"/>
      <c r="VF31" s="201"/>
      <c r="VG31" s="201"/>
      <c r="VH31" s="201"/>
      <c r="VI31" s="201"/>
      <c r="VJ31" s="201"/>
      <c r="VK31" s="201"/>
      <c r="VL31" s="201"/>
      <c r="VM31" s="201"/>
      <c r="VN31" s="201"/>
      <c r="VO31" s="201"/>
      <c r="VP31" s="201"/>
      <c r="VQ31" s="201"/>
      <c r="VR31" s="201"/>
      <c r="VS31" s="201"/>
      <c r="VT31" s="201"/>
      <c r="VU31" s="201"/>
      <c r="VV31" s="201"/>
      <c r="VW31" s="201"/>
      <c r="VX31" s="201"/>
      <c r="VY31" s="201"/>
      <c r="VZ31" s="201"/>
      <c r="WA31" s="201"/>
      <c r="WB31" s="201"/>
      <c r="WC31" s="201"/>
      <c r="WD31" s="201"/>
      <c r="WE31" s="201"/>
      <c r="WF31" s="201"/>
      <c r="WG31" s="201"/>
      <c r="WH31" s="201"/>
      <c r="WI31" s="201"/>
      <c r="WJ31" s="201"/>
      <c r="WK31" s="201"/>
      <c r="WL31" s="201"/>
      <c r="WM31" s="201"/>
      <c r="WN31" s="201"/>
      <c r="WO31" s="201"/>
      <c r="WP31" s="201"/>
      <c r="WQ31" s="201"/>
      <c r="WR31" s="201"/>
      <c r="WS31" s="201"/>
      <c r="WT31" s="201"/>
      <c r="WU31" s="201"/>
      <c r="WV31" s="201"/>
      <c r="WW31" s="201"/>
      <c r="WX31" s="201"/>
      <c r="WY31" s="201"/>
      <c r="WZ31" s="201"/>
      <c r="XA31" s="201"/>
      <c r="XB31" s="201"/>
      <c r="XC31" s="201"/>
      <c r="XD31" s="201"/>
      <c r="XE31" s="201"/>
      <c r="XF31" s="201"/>
      <c r="XG31" s="201"/>
      <c r="XH31" s="201"/>
      <c r="XI31" s="201"/>
      <c r="XJ31" s="201"/>
      <c r="XK31" s="201"/>
      <c r="XL31" s="201"/>
      <c r="XM31" s="201"/>
      <c r="XN31" s="201"/>
      <c r="XO31" s="201"/>
      <c r="XP31" s="201"/>
      <c r="XQ31" s="201"/>
      <c r="XR31" s="201"/>
      <c r="XS31" s="201"/>
      <c r="XT31" s="201"/>
      <c r="XU31" s="201"/>
      <c r="XV31" s="201"/>
      <c r="XW31" s="201"/>
      <c r="XX31" s="201"/>
      <c r="XY31" s="201"/>
      <c r="XZ31" s="201"/>
      <c r="YA31" s="201"/>
      <c r="YB31" s="201"/>
      <c r="YC31" s="201"/>
      <c r="YD31" s="201"/>
      <c r="YE31" s="201"/>
      <c r="YF31" s="201"/>
      <c r="YG31" s="201"/>
      <c r="YH31" s="201"/>
      <c r="YI31" s="201"/>
      <c r="YJ31" s="201"/>
      <c r="YK31" s="201"/>
      <c r="YL31" s="201"/>
      <c r="YM31" s="201"/>
      <c r="YN31" s="201"/>
      <c r="YO31" s="201"/>
      <c r="YP31" s="201"/>
      <c r="YQ31" s="201"/>
      <c r="YR31" s="201"/>
      <c r="YS31" s="201"/>
      <c r="YT31" s="201"/>
      <c r="YU31" s="201"/>
      <c r="YV31" s="201"/>
      <c r="YW31" s="201"/>
      <c r="YX31" s="201"/>
      <c r="YY31" s="201"/>
      <c r="YZ31" s="201"/>
      <c r="ZA31" s="201"/>
      <c r="ZB31" s="201"/>
      <c r="ZC31" s="201"/>
      <c r="ZD31" s="201"/>
      <c r="ZE31" s="201"/>
      <c r="ZF31" s="201"/>
      <c r="ZG31" s="201"/>
      <c r="ZH31" s="201"/>
      <c r="ZI31" s="201"/>
      <c r="ZJ31" s="201"/>
      <c r="ZK31" s="201"/>
      <c r="ZL31" s="201"/>
      <c r="ZM31" s="201"/>
      <c r="ZN31" s="201"/>
      <c r="ZO31" s="201"/>
      <c r="ZP31" s="201"/>
      <c r="ZQ31" s="201"/>
      <c r="ZR31" s="201"/>
      <c r="ZS31" s="201"/>
      <c r="ZT31" s="201"/>
      <c r="ZU31" s="201"/>
      <c r="ZV31" s="201"/>
      <c r="ZW31" s="201"/>
      <c r="ZX31" s="201"/>
      <c r="ZY31" s="201"/>
      <c r="ZZ31" s="201"/>
      <c r="AAA31" s="201"/>
    </row>
    <row r="32" spans="1:703" s="98" customFormat="1" ht="46" customHeight="1">
      <c r="A32" s="201"/>
      <c r="C32" s="1098" t="s">
        <v>460</v>
      </c>
      <c r="D32" s="1098"/>
      <c r="E32" s="1098"/>
      <c r="F32" s="1098"/>
      <c r="G32" s="1098"/>
      <c r="H32" s="1098"/>
      <c r="I32" s="1098"/>
      <c r="J32" s="1098"/>
      <c r="K32" s="1098"/>
      <c r="L32" s="1098"/>
      <c r="M32" s="1098"/>
      <c r="N32" s="1098"/>
      <c r="O32" s="1098"/>
      <c r="P32" s="1098"/>
      <c r="Q32" s="1098"/>
      <c r="R32" s="1098"/>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c r="KQ32" s="201"/>
      <c r="KR32" s="201"/>
      <c r="KS32" s="201"/>
      <c r="KT32" s="201"/>
      <c r="KU32" s="201"/>
      <c r="KV32" s="201"/>
      <c r="KW32" s="201"/>
      <c r="KX32" s="201"/>
      <c r="KY32" s="201"/>
      <c r="KZ32" s="201"/>
      <c r="LA32" s="201"/>
      <c r="LB32" s="201"/>
      <c r="LC32" s="201"/>
      <c r="LD32" s="201"/>
      <c r="LE32" s="201"/>
      <c r="LF32" s="201"/>
      <c r="LG32" s="201"/>
      <c r="LH32" s="201"/>
      <c r="LI32" s="201"/>
      <c r="LJ32" s="201"/>
      <c r="LK32" s="201"/>
      <c r="LL32" s="201"/>
      <c r="LM32" s="201"/>
      <c r="LN32" s="201"/>
      <c r="LO32" s="201"/>
      <c r="LP32" s="201"/>
      <c r="LQ32" s="201"/>
      <c r="LR32" s="201"/>
      <c r="LS32" s="201"/>
      <c r="LT32" s="201"/>
      <c r="LU32" s="201"/>
      <c r="LV32" s="201"/>
      <c r="LW32" s="201"/>
      <c r="LX32" s="201"/>
      <c r="LY32" s="201"/>
      <c r="LZ32" s="201"/>
      <c r="MA32" s="201"/>
      <c r="MB32" s="201"/>
      <c r="MC32" s="201"/>
      <c r="MD32" s="201"/>
      <c r="ME32" s="201"/>
      <c r="MF32" s="201"/>
      <c r="MG32" s="201"/>
      <c r="MH32" s="201"/>
      <c r="MI32" s="201"/>
      <c r="MJ32" s="201"/>
      <c r="MK32" s="201"/>
      <c r="ML32" s="201"/>
      <c r="MM32" s="201"/>
      <c r="MN32" s="201"/>
      <c r="MO32" s="201"/>
      <c r="MP32" s="201"/>
      <c r="MQ32" s="201"/>
      <c r="MR32" s="201"/>
      <c r="MS32" s="201"/>
      <c r="MT32" s="201"/>
      <c r="MU32" s="201"/>
      <c r="MV32" s="201"/>
      <c r="MW32" s="201"/>
      <c r="MX32" s="201"/>
      <c r="MY32" s="201"/>
      <c r="MZ32" s="201"/>
      <c r="NA32" s="201"/>
      <c r="NB32" s="201"/>
      <c r="NC32" s="201"/>
      <c r="ND32" s="201"/>
      <c r="NE32" s="201"/>
      <c r="NF32" s="201"/>
      <c r="NG32" s="201"/>
      <c r="NH32" s="201"/>
      <c r="NI32" s="201"/>
      <c r="NJ32" s="201"/>
      <c r="NK32" s="201"/>
      <c r="NL32" s="201"/>
      <c r="NM32" s="201"/>
      <c r="NN32" s="201"/>
      <c r="NO32" s="201"/>
      <c r="NP32" s="201"/>
      <c r="NQ32" s="201"/>
      <c r="NR32" s="201"/>
      <c r="NS32" s="201"/>
      <c r="NT32" s="201"/>
      <c r="NU32" s="201"/>
      <c r="NV32" s="201"/>
      <c r="NW32" s="201"/>
      <c r="NX32" s="201"/>
      <c r="NY32" s="201"/>
      <c r="NZ32" s="201"/>
      <c r="OA32" s="201"/>
      <c r="OB32" s="201"/>
      <c r="OC32" s="201"/>
      <c r="OD32" s="201"/>
      <c r="OE32" s="201"/>
      <c r="OF32" s="201"/>
      <c r="OG32" s="201"/>
      <c r="OH32" s="201"/>
      <c r="OI32" s="201"/>
      <c r="OJ32" s="201"/>
      <c r="OK32" s="201"/>
      <c r="OL32" s="201"/>
      <c r="OM32" s="201"/>
      <c r="ON32" s="201"/>
      <c r="OO32" s="201"/>
      <c r="OP32" s="201"/>
      <c r="OQ32" s="201"/>
      <c r="OR32" s="201"/>
      <c r="OS32" s="201"/>
      <c r="OT32" s="201"/>
      <c r="OU32" s="201"/>
      <c r="OV32" s="201"/>
      <c r="OW32" s="201"/>
      <c r="OX32" s="201"/>
      <c r="OY32" s="201"/>
      <c r="OZ32" s="201"/>
      <c r="PA32" s="201"/>
      <c r="PB32" s="201"/>
      <c r="PC32" s="201"/>
      <c r="PD32" s="201"/>
      <c r="PE32" s="201"/>
      <c r="PF32" s="201"/>
      <c r="PG32" s="201"/>
      <c r="PH32" s="201"/>
      <c r="PI32" s="201"/>
      <c r="PJ32" s="201"/>
      <c r="PK32" s="201"/>
      <c r="PL32" s="201"/>
      <c r="PM32" s="201"/>
      <c r="PN32" s="201"/>
      <c r="PO32" s="201"/>
      <c r="PP32" s="201"/>
      <c r="PQ32" s="201"/>
      <c r="PR32" s="201"/>
      <c r="PS32" s="201"/>
      <c r="PT32" s="201"/>
      <c r="PU32" s="201"/>
      <c r="PV32" s="201"/>
      <c r="PW32" s="201"/>
      <c r="PX32" s="201"/>
      <c r="PY32" s="201"/>
      <c r="PZ32" s="201"/>
      <c r="QA32" s="201"/>
      <c r="QB32" s="201"/>
      <c r="QC32" s="201"/>
      <c r="QD32" s="201"/>
      <c r="QE32" s="201"/>
      <c r="QF32" s="201"/>
      <c r="QG32" s="201"/>
      <c r="QH32" s="201"/>
      <c r="QI32" s="201"/>
      <c r="QJ32" s="201"/>
      <c r="QK32" s="201"/>
      <c r="QL32" s="201"/>
      <c r="QM32" s="201"/>
      <c r="QN32" s="201"/>
      <c r="QO32" s="201"/>
      <c r="QP32" s="201"/>
      <c r="QQ32" s="201"/>
      <c r="QR32" s="201"/>
      <c r="QS32" s="201"/>
      <c r="QT32" s="201"/>
      <c r="QU32" s="201"/>
      <c r="QV32" s="201"/>
      <c r="QW32" s="201"/>
      <c r="QX32" s="201"/>
      <c r="QY32" s="201"/>
      <c r="QZ32" s="201"/>
      <c r="RA32" s="201"/>
      <c r="RB32" s="201"/>
      <c r="RC32" s="201"/>
      <c r="RD32" s="201"/>
      <c r="RE32" s="201"/>
      <c r="RF32" s="201"/>
      <c r="RG32" s="201"/>
      <c r="RH32" s="201"/>
      <c r="RI32" s="201"/>
      <c r="RJ32" s="201"/>
      <c r="RK32" s="201"/>
      <c r="RL32" s="201"/>
      <c r="RM32" s="201"/>
      <c r="RN32" s="201"/>
      <c r="RO32" s="201"/>
      <c r="RP32" s="201"/>
      <c r="RQ32" s="201"/>
      <c r="RR32" s="201"/>
      <c r="RS32" s="201"/>
      <c r="RT32" s="201"/>
      <c r="RU32" s="201"/>
      <c r="RV32" s="201"/>
      <c r="RW32" s="201"/>
      <c r="RX32" s="201"/>
      <c r="RY32" s="201"/>
      <c r="RZ32" s="201"/>
      <c r="SA32" s="201"/>
      <c r="SB32" s="201"/>
      <c r="SC32" s="201"/>
      <c r="SD32" s="201"/>
      <c r="SE32" s="201"/>
      <c r="SF32" s="201"/>
      <c r="SG32" s="201"/>
      <c r="SH32" s="201"/>
      <c r="SI32" s="201"/>
      <c r="SJ32" s="201"/>
      <c r="SK32" s="201"/>
      <c r="SL32" s="201"/>
      <c r="SM32" s="201"/>
      <c r="SN32" s="201"/>
      <c r="SO32" s="201"/>
      <c r="SP32" s="201"/>
      <c r="SQ32" s="201"/>
      <c r="SR32" s="201"/>
      <c r="SS32" s="201"/>
      <c r="ST32" s="201"/>
      <c r="SU32" s="201"/>
      <c r="SV32" s="201"/>
      <c r="SW32" s="201"/>
      <c r="SX32" s="201"/>
      <c r="SY32" s="201"/>
      <c r="SZ32" s="201"/>
      <c r="TA32" s="201"/>
      <c r="TB32" s="201"/>
      <c r="TC32" s="201"/>
      <c r="TD32" s="201"/>
      <c r="TE32" s="201"/>
      <c r="TF32" s="201"/>
      <c r="TG32" s="201"/>
      <c r="TH32" s="201"/>
      <c r="TI32" s="201"/>
      <c r="TJ32" s="201"/>
      <c r="TK32" s="201"/>
      <c r="TL32" s="201"/>
      <c r="TM32" s="201"/>
      <c r="TN32" s="201"/>
      <c r="TO32" s="201"/>
      <c r="TP32" s="201"/>
      <c r="TQ32" s="201"/>
      <c r="TR32" s="201"/>
      <c r="TS32" s="201"/>
      <c r="TT32" s="201"/>
      <c r="TU32" s="201"/>
      <c r="TV32" s="201"/>
      <c r="TW32" s="201"/>
      <c r="TX32" s="201"/>
      <c r="TY32" s="201"/>
      <c r="TZ32" s="201"/>
      <c r="UA32" s="201"/>
      <c r="UB32" s="201"/>
      <c r="UC32" s="201"/>
      <c r="UD32" s="201"/>
      <c r="UE32" s="201"/>
      <c r="UF32" s="201"/>
      <c r="UG32" s="201"/>
      <c r="UH32" s="201"/>
      <c r="UI32" s="201"/>
      <c r="UJ32" s="201"/>
      <c r="UK32" s="201"/>
      <c r="UL32" s="201"/>
      <c r="UM32" s="201"/>
      <c r="UN32" s="201"/>
      <c r="UO32" s="201"/>
      <c r="UP32" s="201"/>
      <c r="UQ32" s="201"/>
      <c r="UR32" s="201"/>
      <c r="US32" s="201"/>
      <c r="UT32" s="201"/>
      <c r="UU32" s="201"/>
      <c r="UV32" s="201"/>
      <c r="UW32" s="201"/>
      <c r="UX32" s="201"/>
      <c r="UY32" s="201"/>
      <c r="UZ32" s="201"/>
      <c r="VA32" s="201"/>
      <c r="VB32" s="201"/>
      <c r="VC32" s="201"/>
      <c r="VD32" s="201"/>
      <c r="VE32" s="201"/>
      <c r="VF32" s="201"/>
      <c r="VG32" s="201"/>
      <c r="VH32" s="201"/>
      <c r="VI32" s="201"/>
      <c r="VJ32" s="201"/>
      <c r="VK32" s="201"/>
      <c r="VL32" s="201"/>
      <c r="VM32" s="201"/>
      <c r="VN32" s="201"/>
      <c r="VO32" s="201"/>
      <c r="VP32" s="201"/>
      <c r="VQ32" s="201"/>
      <c r="VR32" s="201"/>
      <c r="VS32" s="201"/>
      <c r="VT32" s="201"/>
      <c r="VU32" s="201"/>
      <c r="VV32" s="201"/>
      <c r="VW32" s="201"/>
      <c r="VX32" s="201"/>
      <c r="VY32" s="201"/>
      <c r="VZ32" s="201"/>
      <c r="WA32" s="201"/>
      <c r="WB32" s="201"/>
      <c r="WC32" s="201"/>
      <c r="WD32" s="201"/>
      <c r="WE32" s="201"/>
      <c r="WF32" s="201"/>
      <c r="WG32" s="201"/>
      <c r="WH32" s="201"/>
      <c r="WI32" s="201"/>
      <c r="WJ32" s="201"/>
      <c r="WK32" s="201"/>
      <c r="WL32" s="201"/>
      <c r="WM32" s="201"/>
      <c r="WN32" s="201"/>
      <c r="WO32" s="201"/>
      <c r="WP32" s="201"/>
      <c r="WQ32" s="201"/>
      <c r="WR32" s="201"/>
      <c r="WS32" s="201"/>
      <c r="WT32" s="201"/>
      <c r="WU32" s="201"/>
      <c r="WV32" s="201"/>
      <c r="WW32" s="201"/>
      <c r="WX32" s="201"/>
      <c r="WY32" s="201"/>
      <c r="WZ32" s="201"/>
      <c r="XA32" s="201"/>
      <c r="XB32" s="201"/>
      <c r="XC32" s="201"/>
      <c r="XD32" s="201"/>
      <c r="XE32" s="201"/>
      <c r="XF32" s="201"/>
      <c r="XG32" s="201"/>
      <c r="XH32" s="201"/>
      <c r="XI32" s="201"/>
      <c r="XJ32" s="201"/>
      <c r="XK32" s="201"/>
      <c r="XL32" s="201"/>
      <c r="XM32" s="201"/>
      <c r="XN32" s="201"/>
      <c r="XO32" s="201"/>
      <c r="XP32" s="201"/>
      <c r="XQ32" s="201"/>
      <c r="XR32" s="201"/>
      <c r="XS32" s="201"/>
      <c r="XT32" s="201"/>
      <c r="XU32" s="201"/>
      <c r="XV32" s="201"/>
      <c r="XW32" s="201"/>
      <c r="XX32" s="201"/>
      <c r="XY32" s="201"/>
      <c r="XZ32" s="201"/>
      <c r="YA32" s="201"/>
      <c r="YB32" s="201"/>
      <c r="YC32" s="201"/>
      <c r="YD32" s="201"/>
      <c r="YE32" s="201"/>
      <c r="YF32" s="201"/>
      <c r="YG32" s="201"/>
      <c r="YH32" s="201"/>
      <c r="YI32" s="201"/>
      <c r="YJ32" s="201"/>
      <c r="YK32" s="201"/>
      <c r="YL32" s="201"/>
      <c r="YM32" s="201"/>
      <c r="YN32" s="201"/>
      <c r="YO32" s="201"/>
      <c r="YP32" s="201"/>
      <c r="YQ32" s="201"/>
      <c r="YR32" s="201"/>
      <c r="YS32" s="201"/>
      <c r="YT32" s="201"/>
      <c r="YU32" s="201"/>
      <c r="YV32" s="201"/>
      <c r="YW32" s="201"/>
      <c r="YX32" s="201"/>
      <c r="YY32" s="201"/>
      <c r="YZ32" s="201"/>
      <c r="ZA32" s="201"/>
      <c r="ZB32" s="201"/>
      <c r="ZC32" s="201"/>
      <c r="ZD32" s="201"/>
      <c r="ZE32" s="201"/>
      <c r="ZF32" s="201"/>
      <c r="ZG32" s="201"/>
      <c r="ZH32" s="201"/>
      <c r="ZI32" s="201"/>
      <c r="ZJ32" s="201"/>
      <c r="ZK32" s="201"/>
      <c r="ZL32" s="201"/>
      <c r="ZM32" s="201"/>
      <c r="ZN32" s="201"/>
      <c r="ZO32" s="201"/>
      <c r="ZP32" s="201"/>
      <c r="ZQ32" s="201"/>
      <c r="ZR32" s="201"/>
      <c r="ZS32" s="201"/>
      <c r="ZT32" s="201"/>
      <c r="ZU32" s="201"/>
      <c r="ZV32" s="201"/>
      <c r="ZW32" s="201"/>
      <c r="ZX32" s="201"/>
      <c r="ZY32" s="201"/>
      <c r="ZZ32" s="201"/>
      <c r="AAA32" s="201"/>
    </row>
    <row r="33" spans="1:703" s="98" customFormat="1" ht="21" customHeight="1">
      <c r="A33" s="201"/>
      <c r="C33" s="767"/>
      <c r="D33" s="767"/>
      <c r="E33" s="767"/>
      <c r="F33" s="767"/>
      <c r="G33" s="767"/>
      <c r="H33" s="767"/>
      <c r="I33" s="767"/>
      <c r="J33" s="767"/>
      <c r="K33" s="767"/>
      <c r="L33" s="767"/>
      <c r="M33" s="767"/>
      <c r="N33" s="767"/>
      <c r="O33" s="767"/>
      <c r="P33" s="767"/>
      <c r="Q33" s="767"/>
      <c r="R33" s="767"/>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c r="ZX33" s="201"/>
      <c r="ZY33" s="201"/>
      <c r="ZZ33" s="201"/>
      <c r="AAA33" s="201"/>
    </row>
    <row r="34" spans="1:703" s="98" customFormat="1" ht="21" customHeight="1">
      <c r="A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c r="ZX34" s="201"/>
      <c r="ZY34" s="201"/>
      <c r="ZZ34" s="201"/>
      <c r="AAA34" s="201"/>
    </row>
    <row r="35" spans="1:703" s="98" customFormat="1" ht="21" customHeight="1">
      <c r="A35" s="201"/>
      <c r="B35" s="980" t="s">
        <v>166</v>
      </c>
      <c r="C35" s="980"/>
      <c r="D35" s="980"/>
      <c r="E35" s="980"/>
      <c r="F35" s="980"/>
      <c r="G35" s="980"/>
      <c r="H35" s="980"/>
      <c r="I35" s="980"/>
      <c r="J35" s="980"/>
      <c r="K35" s="980"/>
      <c r="L35" s="980"/>
      <c r="M35" s="980"/>
      <c r="N35" s="980"/>
      <c r="O35" s="980"/>
      <c r="P35" s="980"/>
      <c r="Q35" s="980"/>
      <c r="R35" s="980"/>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c r="ZX35" s="201"/>
      <c r="ZY35" s="201"/>
      <c r="ZZ35" s="201"/>
      <c r="AAA35" s="201"/>
    </row>
    <row r="36" spans="1:703" s="98" customFormat="1" ht="21" customHeight="1">
      <c r="A36" s="201"/>
      <c r="B36" s="411"/>
      <c r="C36" s="411"/>
      <c r="D36" s="411"/>
      <c r="E36" s="411"/>
      <c r="F36" s="411"/>
      <c r="G36" s="411"/>
      <c r="H36" s="411"/>
      <c r="I36" s="411"/>
      <c r="J36" s="411"/>
      <c r="K36" s="411"/>
      <c r="L36" s="411"/>
      <c r="M36" s="411"/>
      <c r="N36" s="411"/>
      <c r="O36" s="411"/>
      <c r="P36" s="411"/>
      <c r="Q36" s="411"/>
      <c r="R36" s="41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c r="IC36" s="201"/>
      <c r="ID36" s="201"/>
      <c r="IE36" s="201"/>
      <c r="IF36" s="201"/>
      <c r="IG36" s="201"/>
      <c r="IH36" s="201"/>
      <c r="II36" s="201"/>
      <c r="IJ36" s="201"/>
      <c r="IK36" s="201"/>
      <c r="IL36" s="201"/>
      <c r="IM36" s="201"/>
      <c r="IN36" s="201"/>
      <c r="IO36" s="201"/>
      <c r="IP36" s="201"/>
      <c r="IQ36" s="201"/>
      <c r="IR36" s="201"/>
      <c r="IS36" s="201"/>
      <c r="IT36" s="201"/>
      <c r="IU36" s="201"/>
      <c r="IV36" s="201"/>
      <c r="IW36" s="201"/>
      <c r="IX36" s="201"/>
      <c r="IY36" s="201"/>
      <c r="IZ36" s="201"/>
      <c r="JA36" s="201"/>
      <c r="JB36" s="201"/>
      <c r="JC36" s="201"/>
      <c r="JD36" s="201"/>
      <c r="JE36" s="201"/>
      <c r="JF36" s="201"/>
      <c r="JG36" s="201"/>
      <c r="JH36" s="201"/>
      <c r="JI36" s="201"/>
      <c r="JJ36" s="201"/>
      <c r="JK36" s="201"/>
      <c r="JL36" s="201"/>
      <c r="JM36" s="201"/>
      <c r="JN36" s="201"/>
      <c r="JO36" s="201"/>
      <c r="JP36" s="201"/>
      <c r="JQ36" s="201"/>
      <c r="JR36" s="201"/>
      <c r="JS36" s="201"/>
      <c r="JT36" s="201"/>
      <c r="JU36" s="201"/>
      <c r="JV36" s="201"/>
      <c r="JW36" s="201"/>
      <c r="JX36" s="201"/>
      <c r="JY36" s="201"/>
      <c r="JZ36" s="201"/>
      <c r="KA36" s="201"/>
      <c r="KB36" s="201"/>
      <c r="KC36" s="201"/>
      <c r="KD36" s="201"/>
      <c r="KE36" s="201"/>
      <c r="KF36" s="201"/>
      <c r="KG36" s="201"/>
      <c r="KH36" s="201"/>
      <c r="KI36" s="201"/>
      <c r="KJ36" s="201"/>
      <c r="KK36" s="201"/>
      <c r="KL36" s="201"/>
      <c r="KM36" s="201"/>
      <c r="KN36" s="201"/>
      <c r="KO36" s="201"/>
      <c r="KP36" s="201"/>
      <c r="KQ36" s="201"/>
      <c r="KR36" s="201"/>
      <c r="KS36" s="201"/>
      <c r="KT36" s="201"/>
      <c r="KU36" s="201"/>
      <c r="KV36" s="201"/>
      <c r="KW36" s="201"/>
      <c r="KX36" s="201"/>
      <c r="KY36" s="201"/>
      <c r="KZ36" s="201"/>
      <c r="LA36" s="201"/>
      <c r="LB36" s="201"/>
      <c r="LC36" s="201"/>
      <c r="LD36" s="201"/>
      <c r="LE36" s="201"/>
      <c r="LF36" s="201"/>
      <c r="LG36" s="201"/>
      <c r="LH36" s="201"/>
      <c r="LI36" s="201"/>
      <c r="LJ36" s="201"/>
      <c r="LK36" s="201"/>
      <c r="LL36" s="201"/>
      <c r="LM36" s="201"/>
      <c r="LN36" s="201"/>
      <c r="LO36" s="201"/>
      <c r="LP36" s="201"/>
      <c r="LQ36" s="201"/>
      <c r="LR36" s="201"/>
      <c r="LS36" s="201"/>
      <c r="LT36" s="201"/>
      <c r="LU36" s="201"/>
      <c r="LV36" s="201"/>
      <c r="LW36" s="201"/>
      <c r="LX36" s="201"/>
      <c r="LY36" s="201"/>
      <c r="LZ36" s="201"/>
      <c r="MA36" s="201"/>
      <c r="MB36" s="201"/>
      <c r="MC36" s="201"/>
      <c r="MD36" s="201"/>
      <c r="ME36" s="201"/>
      <c r="MF36" s="201"/>
      <c r="MG36" s="201"/>
      <c r="MH36" s="201"/>
      <c r="MI36" s="201"/>
      <c r="MJ36" s="201"/>
      <c r="MK36" s="201"/>
      <c r="ML36" s="201"/>
      <c r="MM36" s="201"/>
      <c r="MN36" s="201"/>
      <c r="MO36" s="201"/>
      <c r="MP36" s="201"/>
      <c r="MQ36" s="201"/>
      <c r="MR36" s="201"/>
      <c r="MS36" s="201"/>
      <c r="MT36" s="201"/>
      <c r="MU36" s="201"/>
      <c r="MV36" s="201"/>
      <c r="MW36" s="201"/>
      <c r="MX36" s="201"/>
      <c r="MY36" s="201"/>
      <c r="MZ36" s="201"/>
      <c r="NA36" s="201"/>
      <c r="NB36" s="201"/>
      <c r="NC36" s="201"/>
      <c r="ND36" s="201"/>
      <c r="NE36" s="201"/>
      <c r="NF36" s="201"/>
      <c r="NG36" s="201"/>
      <c r="NH36" s="201"/>
      <c r="NI36" s="201"/>
      <c r="NJ36" s="201"/>
      <c r="NK36" s="201"/>
      <c r="NL36" s="201"/>
      <c r="NM36" s="201"/>
      <c r="NN36" s="201"/>
      <c r="NO36" s="201"/>
      <c r="NP36" s="201"/>
      <c r="NQ36" s="201"/>
      <c r="NR36" s="201"/>
      <c r="NS36" s="201"/>
      <c r="NT36" s="201"/>
      <c r="NU36" s="201"/>
      <c r="NV36" s="201"/>
      <c r="NW36" s="201"/>
      <c r="NX36" s="201"/>
      <c r="NY36" s="201"/>
      <c r="NZ36" s="201"/>
      <c r="OA36" s="201"/>
      <c r="OB36" s="201"/>
      <c r="OC36" s="201"/>
      <c r="OD36" s="201"/>
      <c r="OE36" s="201"/>
      <c r="OF36" s="201"/>
      <c r="OG36" s="201"/>
      <c r="OH36" s="201"/>
      <c r="OI36" s="201"/>
      <c r="OJ36" s="201"/>
      <c r="OK36" s="201"/>
      <c r="OL36" s="201"/>
      <c r="OM36" s="201"/>
      <c r="ON36" s="201"/>
      <c r="OO36" s="201"/>
      <c r="OP36" s="201"/>
      <c r="OQ36" s="201"/>
      <c r="OR36" s="201"/>
      <c r="OS36" s="201"/>
      <c r="OT36" s="201"/>
      <c r="OU36" s="201"/>
      <c r="OV36" s="201"/>
      <c r="OW36" s="201"/>
      <c r="OX36" s="201"/>
      <c r="OY36" s="201"/>
      <c r="OZ36" s="201"/>
      <c r="PA36" s="201"/>
      <c r="PB36" s="201"/>
      <c r="PC36" s="201"/>
      <c r="PD36" s="201"/>
      <c r="PE36" s="201"/>
      <c r="PF36" s="201"/>
      <c r="PG36" s="201"/>
      <c r="PH36" s="201"/>
      <c r="PI36" s="201"/>
      <c r="PJ36" s="201"/>
      <c r="PK36" s="201"/>
      <c r="PL36" s="201"/>
      <c r="PM36" s="201"/>
      <c r="PN36" s="201"/>
      <c r="PO36" s="201"/>
      <c r="PP36" s="201"/>
      <c r="PQ36" s="201"/>
      <c r="PR36" s="201"/>
      <c r="PS36" s="201"/>
      <c r="PT36" s="201"/>
      <c r="PU36" s="201"/>
      <c r="PV36" s="201"/>
      <c r="PW36" s="201"/>
      <c r="PX36" s="201"/>
      <c r="PY36" s="201"/>
      <c r="PZ36" s="201"/>
      <c r="QA36" s="201"/>
      <c r="QB36" s="201"/>
      <c r="QC36" s="201"/>
      <c r="QD36" s="201"/>
      <c r="QE36" s="201"/>
      <c r="QF36" s="201"/>
      <c r="QG36" s="201"/>
      <c r="QH36" s="201"/>
      <c r="QI36" s="201"/>
      <c r="QJ36" s="201"/>
      <c r="QK36" s="201"/>
      <c r="QL36" s="201"/>
      <c r="QM36" s="201"/>
      <c r="QN36" s="201"/>
      <c r="QO36" s="201"/>
      <c r="QP36" s="201"/>
      <c r="QQ36" s="201"/>
      <c r="QR36" s="201"/>
      <c r="QS36" s="201"/>
      <c r="QT36" s="201"/>
      <c r="QU36" s="201"/>
      <c r="QV36" s="201"/>
      <c r="QW36" s="201"/>
      <c r="QX36" s="201"/>
      <c r="QY36" s="201"/>
      <c r="QZ36" s="201"/>
      <c r="RA36" s="201"/>
      <c r="RB36" s="201"/>
      <c r="RC36" s="201"/>
      <c r="RD36" s="201"/>
      <c r="RE36" s="201"/>
      <c r="RF36" s="201"/>
      <c r="RG36" s="201"/>
      <c r="RH36" s="201"/>
      <c r="RI36" s="201"/>
      <c r="RJ36" s="201"/>
      <c r="RK36" s="201"/>
      <c r="RL36" s="201"/>
      <c r="RM36" s="201"/>
      <c r="RN36" s="201"/>
      <c r="RO36" s="201"/>
      <c r="RP36" s="201"/>
      <c r="RQ36" s="201"/>
      <c r="RR36" s="201"/>
      <c r="RS36" s="201"/>
      <c r="RT36" s="201"/>
      <c r="RU36" s="201"/>
      <c r="RV36" s="201"/>
      <c r="RW36" s="201"/>
      <c r="RX36" s="201"/>
      <c r="RY36" s="201"/>
      <c r="RZ36" s="201"/>
      <c r="SA36" s="201"/>
      <c r="SB36" s="201"/>
      <c r="SC36" s="201"/>
      <c r="SD36" s="201"/>
      <c r="SE36" s="201"/>
      <c r="SF36" s="201"/>
      <c r="SG36" s="201"/>
      <c r="SH36" s="201"/>
      <c r="SI36" s="201"/>
      <c r="SJ36" s="201"/>
      <c r="SK36" s="201"/>
      <c r="SL36" s="201"/>
      <c r="SM36" s="201"/>
      <c r="SN36" s="201"/>
      <c r="SO36" s="201"/>
      <c r="SP36" s="201"/>
      <c r="SQ36" s="201"/>
      <c r="SR36" s="201"/>
      <c r="SS36" s="201"/>
      <c r="ST36" s="201"/>
      <c r="SU36" s="201"/>
      <c r="SV36" s="201"/>
      <c r="SW36" s="201"/>
      <c r="SX36" s="201"/>
      <c r="SY36" s="201"/>
      <c r="SZ36" s="201"/>
      <c r="TA36" s="201"/>
      <c r="TB36" s="201"/>
      <c r="TC36" s="201"/>
      <c r="TD36" s="201"/>
      <c r="TE36" s="201"/>
      <c r="TF36" s="201"/>
      <c r="TG36" s="201"/>
      <c r="TH36" s="201"/>
      <c r="TI36" s="201"/>
      <c r="TJ36" s="201"/>
      <c r="TK36" s="201"/>
      <c r="TL36" s="201"/>
      <c r="TM36" s="201"/>
      <c r="TN36" s="201"/>
      <c r="TO36" s="201"/>
      <c r="TP36" s="201"/>
      <c r="TQ36" s="201"/>
      <c r="TR36" s="201"/>
      <c r="TS36" s="201"/>
      <c r="TT36" s="201"/>
      <c r="TU36" s="201"/>
      <c r="TV36" s="201"/>
      <c r="TW36" s="201"/>
      <c r="TX36" s="201"/>
      <c r="TY36" s="201"/>
      <c r="TZ36" s="201"/>
      <c r="UA36" s="201"/>
      <c r="UB36" s="201"/>
      <c r="UC36" s="201"/>
      <c r="UD36" s="201"/>
      <c r="UE36" s="201"/>
      <c r="UF36" s="201"/>
      <c r="UG36" s="201"/>
      <c r="UH36" s="201"/>
      <c r="UI36" s="201"/>
      <c r="UJ36" s="201"/>
      <c r="UK36" s="201"/>
      <c r="UL36" s="201"/>
      <c r="UM36" s="201"/>
      <c r="UN36" s="201"/>
      <c r="UO36" s="201"/>
      <c r="UP36" s="201"/>
      <c r="UQ36" s="201"/>
      <c r="UR36" s="201"/>
      <c r="US36" s="201"/>
      <c r="UT36" s="201"/>
      <c r="UU36" s="201"/>
      <c r="UV36" s="201"/>
      <c r="UW36" s="201"/>
      <c r="UX36" s="201"/>
      <c r="UY36" s="201"/>
      <c r="UZ36" s="201"/>
      <c r="VA36" s="201"/>
      <c r="VB36" s="201"/>
      <c r="VC36" s="201"/>
      <c r="VD36" s="201"/>
      <c r="VE36" s="201"/>
      <c r="VF36" s="201"/>
      <c r="VG36" s="201"/>
      <c r="VH36" s="201"/>
      <c r="VI36" s="201"/>
      <c r="VJ36" s="201"/>
      <c r="VK36" s="201"/>
      <c r="VL36" s="201"/>
      <c r="VM36" s="201"/>
      <c r="VN36" s="201"/>
      <c r="VO36" s="201"/>
      <c r="VP36" s="201"/>
      <c r="VQ36" s="201"/>
      <c r="VR36" s="201"/>
      <c r="VS36" s="201"/>
      <c r="VT36" s="201"/>
      <c r="VU36" s="201"/>
      <c r="VV36" s="201"/>
      <c r="VW36" s="201"/>
      <c r="VX36" s="201"/>
      <c r="VY36" s="201"/>
      <c r="VZ36" s="201"/>
      <c r="WA36" s="201"/>
      <c r="WB36" s="201"/>
      <c r="WC36" s="201"/>
      <c r="WD36" s="201"/>
      <c r="WE36" s="201"/>
      <c r="WF36" s="201"/>
      <c r="WG36" s="201"/>
      <c r="WH36" s="201"/>
      <c r="WI36" s="201"/>
      <c r="WJ36" s="201"/>
      <c r="WK36" s="201"/>
      <c r="WL36" s="201"/>
      <c r="WM36" s="201"/>
      <c r="WN36" s="201"/>
      <c r="WO36" s="201"/>
      <c r="WP36" s="201"/>
      <c r="WQ36" s="201"/>
      <c r="WR36" s="201"/>
      <c r="WS36" s="201"/>
      <c r="WT36" s="201"/>
      <c r="WU36" s="201"/>
      <c r="WV36" s="201"/>
      <c r="WW36" s="201"/>
      <c r="WX36" s="201"/>
      <c r="WY36" s="201"/>
      <c r="WZ36" s="201"/>
      <c r="XA36" s="201"/>
      <c r="XB36" s="201"/>
      <c r="XC36" s="201"/>
      <c r="XD36" s="201"/>
      <c r="XE36" s="201"/>
      <c r="XF36" s="201"/>
      <c r="XG36" s="201"/>
      <c r="XH36" s="201"/>
      <c r="XI36" s="201"/>
      <c r="XJ36" s="201"/>
      <c r="XK36" s="201"/>
      <c r="XL36" s="201"/>
      <c r="XM36" s="201"/>
      <c r="XN36" s="201"/>
      <c r="XO36" s="201"/>
      <c r="XP36" s="201"/>
      <c r="XQ36" s="201"/>
      <c r="XR36" s="201"/>
      <c r="XS36" s="201"/>
      <c r="XT36" s="201"/>
      <c r="XU36" s="201"/>
      <c r="XV36" s="201"/>
      <c r="XW36" s="201"/>
      <c r="XX36" s="201"/>
      <c r="XY36" s="201"/>
      <c r="XZ36" s="201"/>
      <c r="YA36" s="201"/>
      <c r="YB36" s="201"/>
      <c r="YC36" s="201"/>
      <c r="YD36" s="201"/>
      <c r="YE36" s="201"/>
      <c r="YF36" s="201"/>
      <c r="YG36" s="201"/>
      <c r="YH36" s="201"/>
      <c r="YI36" s="201"/>
      <c r="YJ36" s="201"/>
      <c r="YK36" s="201"/>
      <c r="YL36" s="201"/>
      <c r="YM36" s="201"/>
      <c r="YN36" s="201"/>
      <c r="YO36" s="201"/>
      <c r="YP36" s="201"/>
      <c r="YQ36" s="201"/>
      <c r="YR36" s="201"/>
      <c r="YS36" s="201"/>
      <c r="YT36" s="201"/>
      <c r="YU36" s="201"/>
      <c r="YV36" s="201"/>
      <c r="YW36" s="201"/>
      <c r="YX36" s="201"/>
      <c r="YY36" s="201"/>
      <c r="YZ36" s="201"/>
      <c r="ZA36" s="201"/>
      <c r="ZB36" s="201"/>
      <c r="ZC36" s="201"/>
      <c r="ZD36" s="201"/>
      <c r="ZE36" s="201"/>
      <c r="ZF36" s="201"/>
      <c r="ZG36" s="201"/>
      <c r="ZH36" s="201"/>
      <c r="ZI36" s="201"/>
      <c r="ZJ36" s="201"/>
      <c r="ZK36" s="201"/>
      <c r="ZL36" s="201"/>
      <c r="ZM36" s="201"/>
      <c r="ZN36" s="201"/>
      <c r="ZO36" s="201"/>
      <c r="ZP36" s="201"/>
      <c r="ZQ36" s="201"/>
      <c r="ZR36" s="201"/>
      <c r="ZS36" s="201"/>
      <c r="ZT36" s="201"/>
      <c r="ZU36" s="201"/>
      <c r="ZV36" s="201"/>
      <c r="ZW36" s="201"/>
      <c r="ZX36" s="201"/>
      <c r="ZY36" s="201"/>
      <c r="ZZ36" s="201"/>
      <c r="AAA36" s="201"/>
    </row>
    <row r="37" spans="1:703" s="98" customFormat="1" ht="21" customHeight="1">
      <c r="A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c r="IM37" s="201"/>
      <c r="IN37" s="201"/>
      <c r="IO37" s="201"/>
      <c r="IP37" s="201"/>
      <c r="IQ37" s="201"/>
      <c r="IR37" s="201"/>
      <c r="IS37" s="201"/>
      <c r="IT37" s="201"/>
      <c r="IU37" s="201"/>
      <c r="IV37" s="201"/>
      <c r="IW37" s="201"/>
      <c r="IX37" s="201"/>
      <c r="IY37" s="201"/>
      <c r="IZ37" s="201"/>
      <c r="JA37" s="201"/>
      <c r="JB37" s="201"/>
      <c r="JC37" s="201"/>
      <c r="JD37" s="201"/>
      <c r="JE37" s="201"/>
      <c r="JF37" s="201"/>
      <c r="JG37" s="201"/>
      <c r="JH37" s="201"/>
      <c r="JI37" s="201"/>
      <c r="JJ37" s="201"/>
      <c r="JK37" s="201"/>
      <c r="JL37" s="201"/>
      <c r="JM37" s="201"/>
      <c r="JN37" s="201"/>
      <c r="JO37" s="201"/>
      <c r="JP37" s="201"/>
      <c r="JQ37" s="201"/>
      <c r="JR37" s="201"/>
      <c r="JS37" s="201"/>
      <c r="JT37" s="201"/>
      <c r="JU37" s="201"/>
      <c r="JV37" s="201"/>
      <c r="JW37" s="201"/>
      <c r="JX37" s="201"/>
      <c r="JY37" s="201"/>
      <c r="JZ37" s="201"/>
      <c r="KA37" s="201"/>
      <c r="KB37" s="201"/>
      <c r="KC37" s="201"/>
      <c r="KD37" s="201"/>
      <c r="KE37" s="201"/>
      <c r="KF37" s="201"/>
      <c r="KG37" s="201"/>
      <c r="KH37" s="201"/>
      <c r="KI37" s="201"/>
      <c r="KJ37" s="201"/>
      <c r="KK37" s="201"/>
      <c r="KL37" s="201"/>
      <c r="KM37" s="201"/>
      <c r="KN37" s="201"/>
      <c r="KO37" s="201"/>
      <c r="KP37" s="201"/>
      <c r="KQ37" s="201"/>
      <c r="KR37" s="201"/>
      <c r="KS37" s="201"/>
      <c r="KT37" s="201"/>
      <c r="KU37" s="201"/>
      <c r="KV37" s="201"/>
      <c r="KW37" s="201"/>
      <c r="KX37" s="201"/>
      <c r="KY37" s="201"/>
      <c r="KZ37" s="201"/>
      <c r="LA37" s="201"/>
      <c r="LB37" s="201"/>
      <c r="LC37" s="201"/>
      <c r="LD37" s="201"/>
      <c r="LE37" s="201"/>
      <c r="LF37" s="201"/>
      <c r="LG37" s="201"/>
      <c r="LH37" s="201"/>
      <c r="LI37" s="201"/>
      <c r="LJ37" s="201"/>
      <c r="LK37" s="201"/>
      <c r="LL37" s="201"/>
      <c r="LM37" s="201"/>
      <c r="LN37" s="201"/>
      <c r="LO37" s="201"/>
      <c r="LP37" s="201"/>
      <c r="LQ37" s="201"/>
      <c r="LR37" s="201"/>
      <c r="LS37" s="201"/>
      <c r="LT37" s="201"/>
      <c r="LU37" s="201"/>
      <c r="LV37" s="201"/>
      <c r="LW37" s="201"/>
      <c r="LX37" s="201"/>
      <c r="LY37" s="201"/>
      <c r="LZ37" s="201"/>
      <c r="MA37" s="201"/>
      <c r="MB37" s="201"/>
      <c r="MC37" s="201"/>
      <c r="MD37" s="201"/>
      <c r="ME37" s="201"/>
      <c r="MF37" s="201"/>
      <c r="MG37" s="201"/>
      <c r="MH37" s="201"/>
      <c r="MI37" s="201"/>
      <c r="MJ37" s="201"/>
      <c r="MK37" s="201"/>
      <c r="ML37" s="201"/>
      <c r="MM37" s="201"/>
      <c r="MN37" s="201"/>
      <c r="MO37" s="201"/>
      <c r="MP37" s="201"/>
      <c r="MQ37" s="201"/>
      <c r="MR37" s="201"/>
      <c r="MS37" s="201"/>
      <c r="MT37" s="201"/>
      <c r="MU37" s="201"/>
      <c r="MV37" s="201"/>
      <c r="MW37" s="201"/>
      <c r="MX37" s="201"/>
      <c r="MY37" s="201"/>
      <c r="MZ37" s="201"/>
      <c r="NA37" s="201"/>
      <c r="NB37" s="201"/>
      <c r="NC37" s="201"/>
      <c r="ND37" s="201"/>
      <c r="NE37" s="201"/>
      <c r="NF37" s="201"/>
      <c r="NG37" s="201"/>
      <c r="NH37" s="201"/>
      <c r="NI37" s="201"/>
      <c r="NJ37" s="201"/>
      <c r="NK37" s="201"/>
      <c r="NL37" s="201"/>
      <c r="NM37" s="201"/>
      <c r="NN37" s="201"/>
      <c r="NO37" s="201"/>
      <c r="NP37" s="201"/>
      <c r="NQ37" s="201"/>
      <c r="NR37" s="201"/>
      <c r="NS37" s="201"/>
      <c r="NT37" s="201"/>
      <c r="NU37" s="201"/>
      <c r="NV37" s="201"/>
      <c r="NW37" s="201"/>
      <c r="NX37" s="201"/>
      <c r="NY37" s="201"/>
      <c r="NZ37" s="201"/>
      <c r="OA37" s="201"/>
      <c r="OB37" s="201"/>
      <c r="OC37" s="201"/>
      <c r="OD37" s="201"/>
      <c r="OE37" s="201"/>
      <c r="OF37" s="201"/>
      <c r="OG37" s="201"/>
      <c r="OH37" s="201"/>
      <c r="OI37" s="201"/>
      <c r="OJ37" s="201"/>
      <c r="OK37" s="201"/>
      <c r="OL37" s="201"/>
      <c r="OM37" s="201"/>
      <c r="ON37" s="201"/>
      <c r="OO37" s="201"/>
      <c r="OP37" s="201"/>
      <c r="OQ37" s="201"/>
      <c r="OR37" s="201"/>
      <c r="OS37" s="201"/>
      <c r="OT37" s="201"/>
      <c r="OU37" s="201"/>
      <c r="OV37" s="201"/>
      <c r="OW37" s="201"/>
      <c r="OX37" s="201"/>
      <c r="OY37" s="201"/>
      <c r="OZ37" s="201"/>
      <c r="PA37" s="201"/>
      <c r="PB37" s="201"/>
      <c r="PC37" s="201"/>
      <c r="PD37" s="201"/>
      <c r="PE37" s="201"/>
      <c r="PF37" s="201"/>
      <c r="PG37" s="201"/>
      <c r="PH37" s="201"/>
      <c r="PI37" s="201"/>
      <c r="PJ37" s="201"/>
      <c r="PK37" s="201"/>
      <c r="PL37" s="201"/>
      <c r="PM37" s="201"/>
      <c r="PN37" s="201"/>
      <c r="PO37" s="201"/>
      <c r="PP37" s="201"/>
      <c r="PQ37" s="201"/>
      <c r="PR37" s="201"/>
      <c r="PS37" s="201"/>
      <c r="PT37" s="201"/>
      <c r="PU37" s="201"/>
      <c r="PV37" s="201"/>
      <c r="PW37" s="201"/>
      <c r="PX37" s="201"/>
      <c r="PY37" s="201"/>
      <c r="PZ37" s="201"/>
      <c r="QA37" s="201"/>
      <c r="QB37" s="201"/>
      <c r="QC37" s="201"/>
      <c r="QD37" s="201"/>
      <c r="QE37" s="201"/>
      <c r="QF37" s="201"/>
      <c r="QG37" s="201"/>
      <c r="QH37" s="201"/>
      <c r="QI37" s="201"/>
      <c r="QJ37" s="201"/>
      <c r="QK37" s="201"/>
      <c r="QL37" s="201"/>
      <c r="QM37" s="201"/>
      <c r="QN37" s="201"/>
      <c r="QO37" s="201"/>
      <c r="QP37" s="201"/>
      <c r="QQ37" s="201"/>
      <c r="QR37" s="201"/>
      <c r="QS37" s="201"/>
      <c r="QT37" s="201"/>
      <c r="QU37" s="201"/>
      <c r="QV37" s="201"/>
      <c r="QW37" s="201"/>
      <c r="QX37" s="201"/>
      <c r="QY37" s="201"/>
      <c r="QZ37" s="201"/>
      <c r="RA37" s="201"/>
      <c r="RB37" s="201"/>
      <c r="RC37" s="201"/>
      <c r="RD37" s="201"/>
      <c r="RE37" s="201"/>
      <c r="RF37" s="201"/>
      <c r="RG37" s="201"/>
      <c r="RH37" s="201"/>
      <c r="RI37" s="201"/>
      <c r="RJ37" s="201"/>
      <c r="RK37" s="201"/>
      <c r="RL37" s="201"/>
      <c r="RM37" s="201"/>
      <c r="RN37" s="201"/>
      <c r="RO37" s="201"/>
      <c r="RP37" s="201"/>
      <c r="RQ37" s="201"/>
      <c r="RR37" s="201"/>
      <c r="RS37" s="201"/>
      <c r="RT37" s="201"/>
      <c r="RU37" s="201"/>
      <c r="RV37" s="201"/>
      <c r="RW37" s="201"/>
      <c r="RX37" s="201"/>
      <c r="RY37" s="201"/>
      <c r="RZ37" s="201"/>
      <c r="SA37" s="201"/>
      <c r="SB37" s="201"/>
      <c r="SC37" s="201"/>
      <c r="SD37" s="201"/>
      <c r="SE37" s="201"/>
      <c r="SF37" s="201"/>
      <c r="SG37" s="201"/>
      <c r="SH37" s="201"/>
      <c r="SI37" s="201"/>
      <c r="SJ37" s="201"/>
      <c r="SK37" s="201"/>
      <c r="SL37" s="201"/>
      <c r="SM37" s="201"/>
      <c r="SN37" s="201"/>
      <c r="SO37" s="201"/>
      <c r="SP37" s="201"/>
      <c r="SQ37" s="201"/>
      <c r="SR37" s="201"/>
      <c r="SS37" s="201"/>
      <c r="ST37" s="201"/>
      <c r="SU37" s="201"/>
      <c r="SV37" s="201"/>
      <c r="SW37" s="201"/>
      <c r="SX37" s="201"/>
      <c r="SY37" s="201"/>
      <c r="SZ37" s="201"/>
      <c r="TA37" s="201"/>
      <c r="TB37" s="201"/>
      <c r="TC37" s="201"/>
      <c r="TD37" s="201"/>
      <c r="TE37" s="201"/>
      <c r="TF37" s="201"/>
      <c r="TG37" s="201"/>
      <c r="TH37" s="201"/>
      <c r="TI37" s="201"/>
      <c r="TJ37" s="201"/>
      <c r="TK37" s="201"/>
      <c r="TL37" s="201"/>
      <c r="TM37" s="201"/>
      <c r="TN37" s="201"/>
      <c r="TO37" s="201"/>
      <c r="TP37" s="201"/>
      <c r="TQ37" s="201"/>
      <c r="TR37" s="201"/>
      <c r="TS37" s="201"/>
      <c r="TT37" s="201"/>
      <c r="TU37" s="201"/>
      <c r="TV37" s="201"/>
      <c r="TW37" s="201"/>
      <c r="TX37" s="201"/>
      <c r="TY37" s="201"/>
      <c r="TZ37" s="201"/>
      <c r="UA37" s="201"/>
      <c r="UB37" s="201"/>
      <c r="UC37" s="201"/>
      <c r="UD37" s="201"/>
      <c r="UE37" s="201"/>
      <c r="UF37" s="201"/>
      <c r="UG37" s="201"/>
      <c r="UH37" s="201"/>
      <c r="UI37" s="201"/>
      <c r="UJ37" s="201"/>
      <c r="UK37" s="201"/>
      <c r="UL37" s="201"/>
      <c r="UM37" s="201"/>
      <c r="UN37" s="201"/>
      <c r="UO37" s="201"/>
      <c r="UP37" s="201"/>
      <c r="UQ37" s="201"/>
      <c r="UR37" s="201"/>
      <c r="US37" s="201"/>
      <c r="UT37" s="201"/>
      <c r="UU37" s="201"/>
      <c r="UV37" s="201"/>
      <c r="UW37" s="201"/>
      <c r="UX37" s="201"/>
      <c r="UY37" s="201"/>
      <c r="UZ37" s="201"/>
      <c r="VA37" s="201"/>
      <c r="VB37" s="201"/>
      <c r="VC37" s="201"/>
      <c r="VD37" s="201"/>
      <c r="VE37" s="201"/>
      <c r="VF37" s="201"/>
      <c r="VG37" s="201"/>
      <c r="VH37" s="201"/>
      <c r="VI37" s="201"/>
      <c r="VJ37" s="201"/>
      <c r="VK37" s="201"/>
      <c r="VL37" s="201"/>
      <c r="VM37" s="201"/>
      <c r="VN37" s="201"/>
      <c r="VO37" s="201"/>
      <c r="VP37" s="201"/>
      <c r="VQ37" s="201"/>
      <c r="VR37" s="201"/>
      <c r="VS37" s="201"/>
      <c r="VT37" s="201"/>
      <c r="VU37" s="201"/>
      <c r="VV37" s="201"/>
      <c r="VW37" s="201"/>
      <c r="VX37" s="201"/>
      <c r="VY37" s="201"/>
      <c r="VZ37" s="201"/>
      <c r="WA37" s="201"/>
      <c r="WB37" s="201"/>
      <c r="WC37" s="201"/>
      <c r="WD37" s="201"/>
      <c r="WE37" s="201"/>
      <c r="WF37" s="201"/>
      <c r="WG37" s="201"/>
      <c r="WH37" s="201"/>
      <c r="WI37" s="201"/>
      <c r="WJ37" s="201"/>
      <c r="WK37" s="201"/>
      <c r="WL37" s="201"/>
      <c r="WM37" s="201"/>
      <c r="WN37" s="201"/>
      <c r="WO37" s="201"/>
      <c r="WP37" s="201"/>
      <c r="WQ37" s="201"/>
      <c r="WR37" s="201"/>
      <c r="WS37" s="201"/>
      <c r="WT37" s="201"/>
      <c r="WU37" s="201"/>
      <c r="WV37" s="201"/>
      <c r="WW37" s="201"/>
      <c r="WX37" s="201"/>
      <c r="WY37" s="201"/>
      <c r="WZ37" s="201"/>
      <c r="XA37" s="201"/>
      <c r="XB37" s="201"/>
      <c r="XC37" s="201"/>
      <c r="XD37" s="201"/>
      <c r="XE37" s="201"/>
      <c r="XF37" s="201"/>
      <c r="XG37" s="201"/>
      <c r="XH37" s="201"/>
      <c r="XI37" s="201"/>
      <c r="XJ37" s="201"/>
      <c r="XK37" s="201"/>
      <c r="XL37" s="201"/>
      <c r="XM37" s="201"/>
      <c r="XN37" s="201"/>
      <c r="XO37" s="201"/>
      <c r="XP37" s="201"/>
      <c r="XQ37" s="201"/>
      <c r="XR37" s="201"/>
      <c r="XS37" s="201"/>
      <c r="XT37" s="201"/>
      <c r="XU37" s="201"/>
      <c r="XV37" s="201"/>
      <c r="XW37" s="201"/>
      <c r="XX37" s="201"/>
      <c r="XY37" s="201"/>
      <c r="XZ37" s="201"/>
      <c r="YA37" s="201"/>
      <c r="YB37" s="201"/>
      <c r="YC37" s="201"/>
      <c r="YD37" s="201"/>
      <c r="YE37" s="201"/>
      <c r="YF37" s="201"/>
      <c r="YG37" s="201"/>
      <c r="YH37" s="201"/>
      <c r="YI37" s="201"/>
      <c r="YJ37" s="201"/>
      <c r="YK37" s="201"/>
      <c r="YL37" s="201"/>
      <c r="YM37" s="201"/>
      <c r="YN37" s="201"/>
      <c r="YO37" s="201"/>
      <c r="YP37" s="201"/>
      <c r="YQ37" s="201"/>
      <c r="YR37" s="201"/>
      <c r="YS37" s="201"/>
      <c r="YT37" s="201"/>
      <c r="YU37" s="201"/>
      <c r="YV37" s="201"/>
      <c r="YW37" s="201"/>
      <c r="YX37" s="201"/>
      <c r="YY37" s="201"/>
      <c r="YZ37" s="201"/>
      <c r="ZA37" s="201"/>
      <c r="ZB37" s="201"/>
      <c r="ZC37" s="201"/>
      <c r="ZD37" s="201"/>
      <c r="ZE37" s="201"/>
      <c r="ZF37" s="201"/>
      <c r="ZG37" s="201"/>
      <c r="ZH37" s="201"/>
      <c r="ZI37" s="201"/>
      <c r="ZJ37" s="201"/>
      <c r="ZK37" s="201"/>
      <c r="ZL37" s="201"/>
      <c r="ZM37" s="201"/>
      <c r="ZN37" s="201"/>
      <c r="ZO37" s="201"/>
      <c r="ZP37" s="201"/>
      <c r="ZQ37" s="201"/>
      <c r="ZR37" s="201"/>
      <c r="ZS37" s="201"/>
      <c r="ZT37" s="201"/>
      <c r="ZU37" s="201"/>
      <c r="ZV37" s="201"/>
      <c r="ZW37" s="201"/>
      <c r="ZX37" s="201"/>
      <c r="ZY37" s="201"/>
      <c r="ZZ37" s="201"/>
      <c r="AAA37" s="201"/>
    </row>
    <row r="38" spans="1:703" s="98" customFormat="1" ht="21" customHeight="1">
      <c r="A38" s="201"/>
      <c r="C38" s="981" t="s">
        <v>461</v>
      </c>
      <c r="D38" s="981"/>
      <c r="E38" s="981"/>
      <c r="F38" s="1094"/>
      <c r="G38" s="1094"/>
      <c r="H38" s="1094"/>
      <c r="I38" s="172" t="s">
        <v>462</v>
      </c>
      <c r="J38" s="172"/>
      <c r="K38" s="172"/>
      <c r="L38" s="172"/>
      <c r="M38" s="172"/>
      <c r="N38" s="118"/>
      <c r="O38" s="984">
        <f>ROUNDDOWN(F38*0.1,1)</f>
        <v>0</v>
      </c>
      <c r="P38" s="984"/>
      <c r="Q38" s="984"/>
      <c r="R38" s="117" t="s">
        <v>169</v>
      </c>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201"/>
      <c r="IQ38" s="201"/>
      <c r="IR38" s="201"/>
      <c r="IS38" s="201"/>
      <c r="IT38" s="201"/>
      <c r="IU38" s="201"/>
      <c r="IV38" s="201"/>
      <c r="IW38" s="201"/>
      <c r="IX38" s="201"/>
      <c r="IY38" s="201"/>
      <c r="IZ38" s="201"/>
      <c r="JA38" s="201"/>
      <c r="JB38" s="201"/>
      <c r="JC38" s="201"/>
      <c r="JD38" s="201"/>
      <c r="JE38" s="201"/>
      <c r="JF38" s="201"/>
      <c r="JG38" s="201"/>
      <c r="JH38" s="201"/>
      <c r="JI38" s="201"/>
      <c r="JJ38" s="201"/>
      <c r="JK38" s="201"/>
      <c r="JL38" s="201"/>
      <c r="JM38" s="201"/>
      <c r="JN38" s="201"/>
      <c r="JO38" s="201"/>
      <c r="JP38" s="201"/>
      <c r="JQ38" s="201"/>
      <c r="JR38" s="201"/>
      <c r="JS38" s="201"/>
      <c r="JT38" s="201"/>
      <c r="JU38" s="201"/>
      <c r="JV38" s="201"/>
      <c r="JW38" s="201"/>
      <c r="JX38" s="201"/>
      <c r="JY38" s="201"/>
      <c r="JZ38" s="201"/>
      <c r="KA38" s="201"/>
      <c r="KB38" s="201"/>
      <c r="KC38" s="201"/>
      <c r="KD38" s="201"/>
      <c r="KE38" s="201"/>
      <c r="KF38" s="201"/>
      <c r="KG38" s="201"/>
      <c r="KH38" s="201"/>
      <c r="KI38" s="201"/>
      <c r="KJ38" s="201"/>
      <c r="KK38" s="201"/>
      <c r="KL38" s="201"/>
      <c r="KM38" s="201"/>
      <c r="KN38" s="201"/>
      <c r="KO38" s="201"/>
      <c r="KP38" s="201"/>
      <c r="KQ38" s="201"/>
      <c r="KR38" s="201"/>
      <c r="KS38" s="201"/>
      <c r="KT38" s="201"/>
      <c r="KU38" s="201"/>
      <c r="KV38" s="201"/>
      <c r="KW38" s="201"/>
      <c r="KX38" s="201"/>
      <c r="KY38" s="201"/>
      <c r="KZ38" s="201"/>
      <c r="LA38" s="201"/>
      <c r="LB38" s="201"/>
      <c r="LC38" s="201"/>
      <c r="LD38" s="201"/>
      <c r="LE38" s="201"/>
      <c r="LF38" s="201"/>
      <c r="LG38" s="201"/>
      <c r="LH38" s="201"/>
      <c r="LI38" s="201"/>
      <c r="LJ38" s="201"/>
      <c r="LK38" s="201"/>
      <c r="LL38" s="201"/>
      <c r="LM38" s="201"/>
      <c r="LN38" s="201"/>
      <c r="LO38" s="201"/>
      <c r="LP38" s="201"/>
      <c r="LQ38" s="201"/>
      <c r="LR38" s="201"/>
      <c r="LS38" s="201"/>
      <c r="LT38" s="201"/>
      <c r="LU38" s="201"/>
      <c r="LV38" s="201"/>
      <c r="LW38" s="201"/>
      <c r="LX38" s="201"/>
      <c r="LY38" s="201"/>
      <c r="LZ38" s="201"/>
      <c r="MA38" s="201"/>
      <c r="MB38" s="201"/>
      <c r="MC38" s="201"/>
      <c r="MD38" s="201"/>
      <c r="ME38" s="201"/>
      <c r="MF38" s="201"/>
      <c r="MG38" s="201"/>
      <c r="MH38" s="201"/>
      <c r="MI38" s="201"/>
      <c r="MJ38" s="201"/>
      <c r="MK38" s="201"/>
      <c r="ML38" s="201"/>
      <c r="MM38" s="201"/>
      <c r="MN38" s="201"/>
      <c r="MO38" s="201"/>
      <c r="MP38" s="201"/>
      <c r="MQ38" s="201"/>
      <c r="MR38" s="201"/>
      <c r="MS38" s="201"/>
      <c r="MT38" s="201"/>
      <c r="MU38" s="201"/>
      <c r="MV38" s="201"/>
      <c r="MW38" s="201"/>
      <c r="MX38" s="201"/>
      <c r="MY38" s="201"/>
      <c r="MZ38" s="201"/>
      <c r="NA38" s="201"/>
      <c r="NB38" s="201"/>
      <c r="NC38" s="201"/>
      <c r="ND38" s="201"/>
      <c r="NE38" s="201"/>
      <c r="NF38" s="201"/>
      <c r="NG38" s="201"/>
      <c r="NH38" s="201"/>
      <c r="NI38" s="201"/>
      <c r="NJ38" s="201"/>
      <c r="NK38" s="201"/>
      <c r="NL38" s="201"/>
      <c r="NM38" s="201"/>
      <c r="NN38" s="201"/>
      <c r="NO38" s="201"/>
      <c r="NP38" s="201"/>
      <c r="NQ38" s="201"/>
      <c r="NR38" s="201"/>
      <c r="NS38" s="201"/>
      <c r="NT38" s="201"/>
      <c r="NU38" s="201"/>
      <c r="NV38" s="201"/>
      <c r="NW38" s="201"/>
      <c r="NX38" s="201"/>
      <c r="NY38" s="201"/>
      <c r="NZ38" s="201"/>
      <c r="OA38" s="201"/>
      <c r="OB38" s="201"/>
      <c r="OC38" s="201"/>
      <c r="OD38" s="201"/>
      <c r="OE38" s="201"/>
      <c r="OF38" s="201"/>
      <c r="OG38" s="201"/>
      <c r="OH38" s="201"/>
      <c r="OI38" s="201"/>
      <c r="OJ38" s="201"/>
      <c r="OK38" s="201"/>
      <c r="OL38" s="201"/>
      <c r="OM38" s="201"/>
      <c r="ON38" s="201"/>
      <c r="OO38" s="201"/>
      <c r="OP38" s="201"/>
      <c r="OQ38" s="201"/>
      <c r="OR38" s="201"/>
      <c r="OS38" s="201"/>
      <c r="OT38" s="201"/>
      <c r="OU38" s="201"/>
      <c r="OV38" s="201"/>
      <c r="OW38" s="201"/>
      <c r="OX38" s="201"/>
      <c r="OY38" s="201"/>
      <c r="OZ38" s="201"/>
      <c r="PA38" s="201"/>
      <c r="PB38" s="201"/>
      <c r="PC38" s="201"/>
      <c r="PD38" s="201"/>
      <c r="PE38" s="201"/>
      <c r="PF38" s="201"/>
      <c r="PG38" s="201"/>
      <c r="PH38" s="201"/>
      <c r="PI38" s="201"/>
      <c r="PJ38" s="201"/>
      <c r="PK38" s="201"/>
      <c r="PL38" s="201"/>
      <c r="PM38" s="201"/>
      <c r="PN38" s="201"/>
      <c r="PO38" s="201"/>
      <c r="PP38" s="201"/>
      <c r="PQ38" s="201"/>
      <c r="PR38" s="201"/>
      <c r="PS38" s="201"/>
      <c r="PT38" s="201"/>
      <c r="PU38" s="201"/>
      <c r="PV38" s="201"/>
      <c r="PW38" s="201"/>
      <c r="PX38" s="201"/>
      <c r="PY38" s="201"/>
      <c r="PZ38" s="201"/>
      <c r="QA38" s="201"/>
      <c r="QB38" s="201"/>
      <c r="QC38" s="201"/>
      <c r="QD38" s="201"/>
      <c r="QE38" s="201"/>
      <c r="QF38" s="201"/>
      <c r="QG38" s="201"/>
      <c r="QH38" s="201"/>
      <c r="QI38" s="201"/>
      <c r="QJ38" s="201"/>
      <c r="QK38" s="201"/>
      <c r="QL38" s="201"/>
      <c r="QM38" s="201"/>
      <c r="QN38" s="201"/>
      <c r="QO38" s="201"/>
      <c r="QP38" s="201"/>
      <c r="QQ38" s="201"/>
      <c r="QR38" s="201"/>
      <c r="QS38" s="201"/>
      <c r="QT38" s="201"/>
      <c r="QU38" s="201"/>
      <c r="QV38" s="201"/>
      <c r="QW38" s="201"/>
      <c r="QX38" s="201"/>
      <c r="QY38" s="201"/>
      <c r="QZ38" s="201"/>
      <c r="RA38" s="201"/>
      <c r="RB38" s="201"/>
      <c r="RC38" s="201"/>
      <c r="RD38" s="201"/>
      <c r="RE38" s="201"/>
      <c r="RF38" s="201"/>
      <c r="RG38" s="201"/>
      <c r="RH38" s="201"/>
      <c r="RI38" s="201"/>
      <c r="RJ38" s="201"/>
      <c r="RK38" s="201"/>
      <c r="RL38" s="201"/>
      <c r="RM38" s="201"/>
      <c r="RN38" s="201"/>
      <c r="RO38" s="201"/>
      <c r="RP38" s="201"/>
      <c r="RQ38" s="201"/>
      <c r="RR38" s="201"/>
      <c r="RS38" s="201"/>
      <c r="RT38" s="201"/>
      <c r="RU38" s="201"/>
      <c r="RV38" s="201"/>
      <c r="RW38" s="201"/>
      <c r="RX38" s="201"/>
      <c r="RY38" s="201"/>
      <c r="RZ38" s="201"/>
      <c r="SA38" s="201"/>
      <c r="SB38" s="201"/>
      <c r="SC38" s="201"/>
      <c r="SD38" s="201"/>
      <c r="SE38" s="201"/>
      <c r="SF38" s="201"/>
      <c r="SG38" s="201"/>
      <c r="SH38" s="201"/>
      <c r="SI38" s="201"/>
      <c r="SJ38" s="201"/>
      <c r="SK38" s="201"/>
      <c r="SL38" s="201"/>
      <c r="SM38" s="201"/>
      <c r="SN38" s="201"/>
      <c r="SO38" s="201"/>
      <c r="SP38" s="201"/>
      <c r="SQ38" s="201"/>
      <c r="SR38" s="201"/>
      <c r="SS38" s="201"/>
      <c r="ST38" s="201"/>
      <c r="SU38" s="201"/>
      <c r="SV38" s="201"/>
      <c r="SW38" s="201"/>
      <c r="SX38" s="201"/>
      <c r="SY38" s="201"/>
      <c r="SZ38" s="201"/>
      <c r="TA38" s="201"/>
      <c r="TB38" s="201"/>
      <c r="TC38" s="201"/>
      <c r="TD38" s="201"/>
      <c r="TE38" s="201"/>
      <c r="TF38" s="201"/>
      <c r="TG38" s="201"/>
      <c r="TH38" s="201"/>
      <c r="TI38" s="201"/>
      <c r="TJ38" s="201"/>
      <c r="TK38" s="201"/>
      <c r="TL38" s="201"/>
      <c r="TM38" s="201"/>
      <c r="TN38" s="201"/>
      <c r="TO38" s="201"/>
      <c r="TP38" s="201"/>
      <c r="TQ38" s="201"/>
      <c r="TR38" s="201"/>
      <c r="TS38" s="201"/>
      <c r="TT38" s="201"/>
      <c r="TU38" s="201"/>
      <c r="TV38" s="201"/>
      <c r="TW38" s="201"/>
      <c r="TX38" s="201"/>
      <c r="TY38" s="201"/>
      <c r="TZ38" s="201"/>
      <c r="UA38" s="201"/>
      <c r="UB38" s="201"/>
      <c r="UC38" s="201"/>
      <c r="UD38" s="201"/>
      <c r="UE38" s="201"/>
      <c r="UF38" s="201"/>
      <c r="UG38" s="201"/>
      <c r="UH38" s="201"/>
      <c r="UI38" s="201"/>
      <c r="UJ38" s="201"/>
      <c r="UK38" s="201"/>
      <c r="UL38" s="201"/>
      <c r="UM38" s="201"/>
      <c r="UN38" s="201"/>
      <c r="UO38" s="201"/>
      <c r="UP38" s="201"/>
      <c r="UQ38" s="201"/>
      <c r="UR38" s="201"/>
      <c r="US38" s="201"/>
      <c r="UT38" s="201"/>
      <c r="UU38" s="201"/>
      <c r="UV38" s="201"/>
      <c r="UW38" s="201"/>
      <c r="UX38" s="201"/>
      <c r="UY38" s="201"/>
      <c r="UZ38" s="201"/>
      <c r="VA38" s="201"/>
      <c r="VB38" s="201"/>
      <c r="VC38" s="201"/>
      <c r="VD38" s="201"/>
      <c r="VE38" s="201"/>
      <c r="VF38" s="201"/>
      <c r="VG38" s="201"/>
      <c r="VH38" s="201"/>
      <c r="VI38" s="201"/>
      <c r="VJ38" s="201"/>
      <c r="VK38" s="201"/>
      <c r="VL38" s="201"/>
      <c r="VM38" s="201"/>
      <c r="VN38" s="201"/>
      <c r="VO38" s="201"/>
      <c r="VP38" s="201"/>
      <c r="VQ38" s="201"/>
      <c r="VR38" s="201"/>
      <c r="VS38" s="201"/>
      <c r="VT38" s="201"/>
      <c r="VU38" s="201"/>
      <c r="VV38" s="201"/>
      <c r="VW38" s="201"/>
      <c r="VX38" s="201"/>
      <c r="VY38" s="201"/>
      <c r="VZ38" s="201"/>
      <c r="WA38" s="201"/>
      <c r="WB38" s="201"/>
      <c r="WC38" s="201"/>
      <c r="WD38" s="201"/>
      <c r="WE38" s="201"/>
      <c r="WF38" s="201"/>
      <c r="WG38" s="201"/>
      <c r="WH38" s="201"/>
      <c r="WI38" s="201"/>
      <c r="WJ38" s="201"/>
      <c r="WK38" s="201"/>
      <c r="WL38" s="201"/>
      <c r="WM38" s="201"/>
      <c r="WN38" s="201"/>
      <c r="WO38" s="201"/>
      <c r="WP38" s="201"/>
      <c r="WQ38" s="201"/>
      <c r="WR38" s="201"/>
      <c r="WS38" s="201"/>
      <c r="WT38" s="201"/>
      <c r="WU38" s="201"/>
      <c r="WV38" s="201"/>
      <c r="WW38" s="201"/>
      <c r="WX38" s="201"/>
      <c r="WY38" s="201"/>
      <c r="WZ38" s="201"/>
      <c r="XA38" s="201"/>
      <c r="XB38" s="201"/>
      <c r="XC38" s="201"/>
      <c r="XD38" s="201"/>
      <c r="XE38" s="201"/>
      <c r="XF38" s="201"/>
      <c r="XG38" s="201"/>
      <c r="XH38" s="201"/>
      <c r="XI38" s="201"/>
      <c r="XJ38" s="201"/>
      <c r="XK38" s="201"/>
      <c r="XL38" s="201"/>
      <c r="XM38" s="201"/>
      <c r="XN38" s="201"/>
      <c r="XO38" s="201"/>
      <c r="XP38" s="201"/>
      <c r="XQ38" s="201"/>
      <c r="XR38" s="201"/>
      <c r="XS38" s="201"/>
      <c r="XT38" s="201"/>
      <c r="XU38" s="201"/>
      <c r="XV38" s="201"/>
      <c r="XW38" s="201"/>
      <c r="XX38" s="201"/>
      <c r="XY38" s="201"/>
      <c r="XZ38" s="201"/>
      <c r="YA38" s="201"/>
      <c r="YB38" s="201"/>
      <c r="YC38" s="201"/>
      <c r="YD38" s="201"/>
      <c r="YE38" s="201"/>
      <c r="YF38" s="201"/>
      <c r="YG38" s="201"/>
      <c r="YH38" s="201"/>
      <c r="YI38" s="201"/>
      <c r="YJ38" s="201"/>
      <c r="YK38" s="201"/>
      <c r="YL38" s="201"/>
      <c r="YM38" s="201"/>
      <c r="YN38" s="201"/>
      <c r="YO38" s="201"/>
      <c r="YP38" s="201"/>
      <c r="YQ38" s="201"/>
      <c r="YR38" s="201"/>
      <c r="YS38" s="201"/>
      <c r="YT38" s="201"/>
      <c r="YU38" s="201"/>
      <c r="YV38" s="201"/>
      <c r="YW38" s="201"/>
      <c r="YX38" s="201"/>
      <c r="YY38" s="201"/>
      <c r="YZ38" s="201"/>
      <c r="ZA38" s="201"/>
      <c r="ZB38" s="201"/>
      <c r="ZC38" s="201"/>
      <c r="ZD38" s="201"/>
      <c r="ZE38" s="201"/>
      <c r="ZF38" s="201"/>
      <c r="ZG38" s="201"/>
      <c r="ZH38" s="201"/>
      <c r="ZI38" s="201"/>
      <c r="ZJ38" s="201"/>
      <c r="ZK38" s="201"/>
      <c r="ZL38" s="201"/>
      <c r="ZM38" s="201"/>
      <c r="ZN38" s="201"/>
      <c r="ZO38" s="201"/>
      <c r="ZP38" s="201"/>
      <c r="ZQ38" s="201"/>
      <c r="ZR38" s="201"/>
      <c r="ZS38" s="201"/>
      <c r="ZT38" s="201"/>
      <c r="ZU38" s="201"/>
      <c r="ZV38" s="201"/>
      <c r="ZW38" s="201"/>
      <c r="ZX38" s="201"/>
      <c r="ZY38" s="201"/>
      <c r="ZZ38" s="201"/>
      <c r="AAA38" s="201"/>
    </row>
    <row r="39" spans="1:703" s="98" customFormat="1" ht="21" customHeight="1">
      <c r="A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201"/>
      <c r="IQ39" s="201"/>
      <c r="IR39" s="201"/>
      <c r="IS39" s="201"/>
      <c r="IT39" s="201"/>
      <c r="IU39" s="201"/>
      <c r="IV39" s="201"/>
      <c r="IW39" s="201"/>
      <c r="IX39" s="201"/>
      <c r="IY39" s="201"/>
      <c r="IZ39" s="201"/>
      <c r="JA39" s="201"/>
      <c r="JB39" s="201"/>
      <c r="JC39" s="201"/>
      <c r="JD39" s="201"/>
      <c r="JE39" s="201"/>
      <c r="JF39" s="201"/>
      <c r="JG39" s="201"/>
      <c r="JH39" s="201"/>
      <c r="JI39" s="201"/>
      <c r="JJ39" s="201"/>
      <c r="JK39" s="201"/>
      <c r="JL39" s="201"/>
      <c r="JM39" s="201"/>
      <c r="JN39" s="201"/>
      <c r="JO39" s="201"/>
      <c r="JP39" s="201"/>
      <c r="JQ39" s="201"/>
      <c r="JR39" s="201"/>
      <c r="JS39" s="201"/>
      <c r="JT39" s="201"/>
      <c r="JU39" s="201"/>
      <c r="JV39" s="201"/>
      <c r="JW39" s="201"/>
      <c r="JX39" s="201"/>
      <c r="JY39" s="201"/>
      <c r="JZ39" s="201"/>
      <c r="KA39" s="201"/>
      <c r="KB39" s="201"/>
      <c r="KC39" s="201"/>
      <c r="KD39" s="201"/>
      <c r="KE39" s="201"/>
      <c r="KF39" s="201"/>
      <c r="KG39" s="201"/>
      <c r="KH39" s="201"/>
      <c r="KI39" s="201"/>
      <c r="KJ39" s="201"/>
      <c r="KK39" s="201"/>
      <c r="KL39" s="201"/>
      <c r="KM39" s="201"/>
      <c r="KN39" s="201"/>
      <c r="KO39" s="201"/>
      <c r="KP39" s="201"/>
      <c r="KQ39" s="201"/>
      <c r="KR39" s="201"/>
      <c r="KS39" s="201"/>
      <c r="KT39" s="201"/>
      <c r="KU39" s="201"/>
      <c r="KV39" s="201"/>
      <c r="KW39" s="201"/>
      <c r="KX39" s="201"/>
      <c r="KY39" s="201"/>
      <c r="KZ39" s="201"/>
      <c r="LA39" s="201"/>
      <c r="LB39" s="201"/>
      <c r="LC39" s="201"/>
      <c r="LD39" s="201"/>
      <c r="LE39" s="201"/>
      <c r="LF39" s="201"/>
      <c r="LG39" s="201"/>
      <c r="LH39" s="201"/>
      <c r="LI39" s="201"/>
      <c r="LJ39" s="201"/>
      <c r="LK39" s="201"/>
      <c r="LL39" s="201"/>
      <c r="LM39" s="201"/>
      <c r="LN39" s="201"/>
      <c r="LO39" s="201"/>
      <c r="LP39" s="201"/>
      <c r="LQ39" s="201"/>
      <c r="LR39" s="201"/>
      <c r="LS39" s="201"/>
      <c r="LT39" s="201"/>
      <c r="LU39" s="201"/>
      <c r="LV39" s="201"/>
      <c r="LW39" s="201"/>
      <c r="LX39" s="201"/>
      <c r="LY39" s="201"/>
      <c r="LZ39" s="201"/>
      <c r="MA39" s="201"/>
      <c r="MB39" s="201"/>
      <c r="MC39" s="201"/>
      <c r="MD39" s="201"/>
      <c r="ME39" s="201"/>
      <c r="MF39" s="201"/>
      <c r="MG39" s="201"/>
      <c r="MH39" s="201"/>
      <c r="MI39" s="201"/>
      <c r="MJ39" s="201"/>
      <c r="MK39" s="201"/>
      <c r="ML39" s="201"/>
      <c r="MM39" s="201"/>
      <c r="MN39" s="201"/>
      <c r="MO39" s="201"/>
      <c r="MP39" s="201"/>
      <c r="MQ39" s="201"/>
      <c r="MR39" s="201"/>
      <c r="MS39" s="201"/>
      <c r="MT39" s="201"/>
      <c r="MU39" s="201"/>
      <c r="MV39" s="201"/>
      <c r="MW39" s="201"/>
      <c r="MX39" s="201"/>
      <c r="MY39" s="201"/>
      <c r="MZ39" s="201"/>
      <c r="NA39" s="201"/>
      <c r="NB39" s="201"/>
      <c r="NC39" s="201"/>
      <c r="ND39" s="201"/>
      <c r="NE39" s="201"/>
      <c r="NF39" s="201"/>
      <c r="NG39" s="201"/>
      <c r="NH39" s="201"/>
      <c r="NI39" s="201"/>
      <c r="NJ39" s="201"/>
      <c r="NK39" s="201"/>
      <c r="NL39" s="201"/>
      <c r="NM39" s="201"/>
      <c r="NN39" s="201"/>
      <c r="NO39" s="201"/>
      <c r="NP39" s="201"/>
      <c r="NQ39" s="201"/>
      <c r="NR39" s="201"/>
      <c r="NS39" s="201"/>
      <c r="NT39" s="201"/>
      <c r="NU39" s="201"/>
      <c r="NV39" s="201"/>
      <c r="NW39" s="201"/>
      <c r="NX39" s="201"/>
      <c r="NY39" s="201"/>
      <c r="NZ39" s="201"/>
      <c r="OA39" s="201"/>
      <c r="OB39" s="201"/>
      <c r="OC39" s="201"/>
      <c r="OD39" s="201"/>
      <c r="OE39" s="201"/>
      <c r="OF39" s="201"/>
      <c r="OG39" s="201"/>
      <c r="OH39" s="201"/>
      <c r="OI39" s="201"/>
      <c r="OJ39" s="201"/>
      <c r="OK39" s="201"/>
      <c r="OL39" s="201"/>
      <c r="OM39" s="201"/>
      <c r="ON39" s="201"/>
      <c r="OO39" s="201"/>
      <c r="OP39" s="201"/>
      <c r="OQ39" s="201"/>
      <c r="OR39" s="201"/>
      <c r="OS39" s="201"/>
      <c r="OT39" s="201"/>
      <c r="OU39" s="201"/>
      <c r="OV39" s="201"/>
      <c r="OW39" s="201"/>
      <c r="OX39" s="201"/>
      <c r="OY39" s="201"/>
      <c r="OZ39" s="201"/>
      <c r="PA39" s="201"/>
      <c r="PB39" s="201"/>
      <c r="PC39" s="201"/>
      <c r="PD39" s="201"/>
      <c r="PE39" s="201"/>
      <c r="PF39" s="201"/>
      <c r="PG39" s="201"/>
      <c r="PH39" s="201"/>
      <c r="PI39" s="201"/>
      <c r="PJ39" s="201"/>
      <c r="PK39" s="201"/>
      <c r="PL39" s="201"/>
      <c r="PM39" s="201"/>
      <c r="PN39" s="201"/>
      <c r="PO39" s="201"/>
      <c r="PP39" s="201"/>
      <c r="PQ39" s="201"/>
      <c r="PR39" s="201"/>
      <c r="PS39" s="201"/>
      <c r="PT39" s="201"/>
      <c r="PU39" s="201"/>
      <c r="PV39" s="201"/>
      <c r="PW39" s="201"/>
      <c r="PX39" s="201"/>
      <c r="PY39" s="201"/>
      <c r="PZ39" s="201"/>
      <c r="QA39" s="201"/>
      <c r="QB39" s="201"/>
      <c r="QC39" s="201"/>
      <c r="QD39" s="201"/>
      <c r="QE39" s="201"/>
      <c r="QF39" s="201"/>
      <c r="QG39" s="201"/>
      <c r="QH39" s="201"/>
      <c r="QI39" s="201"/>
      <c r="QJ39" s="201"/>
      <c r="QK39" s="201"/>
      <c r="QL39" s="201"/>
      <c r="QM39" s="201"/>
      <c r="QN39" s="201"/>
      <c r="QO39" s="201"/>
      <c r="QP39" s="201"/>
      <c r="QQ39" s="201"/>
      <c r="QR39" s="201"/>
      <c r="QS39" s="201"/>
      <c r="QT39" s="201"/>
      <c r="QU39" s="201"/>
      <c r="QV39" s="201"/>
      <c r="QW39" s="201"/>
      <c r="QX39" s="201"/>
      <c r="QY39" s="201"/>
      <c r="QZ39" s="201"/>
      <c r="RA39" s="201"/>
      <c r="RB39" s="201"/>
      <c r="RC39" s="201"/>
      <c r="RD39" s="201"/>
      <c r="RE39" s="201"/>
      <c r="RF39" s="201"/>
      <c r="RG39" s="201"/>
      <c r="RH39" s="201"/>
      <c r="RI39" s="201"/>
      <c r="RJ39" s="201"/>
      <c r="RK39" s="201"/>
      <c r="RL39" s="201"/>
      <c r="RM39" s="201"/>
      <c r="RN39" s="201"/>
      <c r="RO39" s="201"/>
      <c r="RP39" s="201"/>
      <c r="RQ39" s="201"/>
      <c r="RR39" s="201"/>
      <c r="RS39" s="201"/>
      <c r="RT39" s="201"/>
      <c r="RU39" s="201"/>
      <c r="RV39" s="201"/>
      <c r="RW39" s="201"/>
      <c r="RX39" s="201"/>
      <c r="RY39" s="201"/>
      <c r="RZ39" s="201"/>
      <c r="SA39" s="201"/>
      <c r="SB39" s="201"/>
      <c r="SC39" s="201"/>
      <c r="SD39" s="201"/>
      <c r="SE39" s="201"/>
      <c r="SF39" s="201"/>
      <c r="SG39" s="201"/>
      <c r="SH39" s="201"/>
      <c r="SI39" s="201"/>
      <c r="SJ39" s="201"/>
      <c r="SK39" s="201"/>
      <c r="SL39" s="201"/>
      <c r="SM39" s="201"/>
      <c r="SN39" s="201"/>
      <c r="SO39" s="201"/>
      <c r="SP39" s="201"/>
      <c r="SQ39" s="201"/>
      <c r="SR39" s="201"/>
      <c r="SS39" s="201"/>
      <c r="ST39" s="201"/>
      <c r="SU39" s="201"/>
      <c r="SV39" s="201"/>
      <c r="SW39" s="201"/>
      <c r="SX39" s="201"/>
      <c r="SY39" s="201"/>
      <c r="SZ39" s="201"/>
      <c r="TA39" s="201"/>
      <c r="TB39" s="201"/>
      <c r="TC39" s="201"/>
      <c r="TD39" s="201"/>
      <c r="TE39" s="201"/>
      <c r="TF39" s="201"/>
      <c r="TG39" s="201"/>
      <c r="TH39" s="201"/>
      <c r="TI39" s="201"/>
      <c r="TJ39" s="201"/>
      <c r="TK39" s="201"/>
      <c r="TL39" s="201"/>
      <c r="TM39" s="201"/>
      <c r="TN39" s="201"/>
      <c r="TO39" s="201"/>
      <c r="TP39" s="201"/>
      <c r="TQ39" s="201"/>
      <c r="TR39" s="201"/>
      <c r="TS39" s="201"/>
      <c r="TT39" s="201"/>
      <c r="TU39" s="201"/>
      <c r="TV39" s="201"/>
      <c r="TW39" s="201"/>
      <c r="TX39" s="201"/>
      <c r="TY39" s="201"/>
      <c r="TZ39" s="201"/>
      <c r="UA39" s="201"/>
      <c r="UB39" s="201"/>
      <c r="UC39" s="201"/>
      <c r="UD39" s="201"/>
      <c r="UE39" s="201"/>
      <c r="UF39" s="201"/>
      <c r="UG39" s="201"/>
      <c r="UH39" s="201"/>
      <c r="UI39" s="201"/>
      <c r="UJ39" s="201"/>
      <c r="UK39" s="201"/>
      <c r="UL39" s="201"/>
      <c r="UM39" s="201"/>
      <c r="UN39" s="201"/>
      <c r="UO39" s="201"/>
      <c r="UP39" s="201"/>
      <c r="UQ39" s="201"/>
      <c r="UR39" s="201"/>
      <c r="US39" s="201"/>
      <c r="UT39" s="201"/>
      <c r="UU39" s="201"/>
      <c r="UV39" s="201"/>
      <c r="UW39" s="201"/>
      <c r="UX39" s="201"/>
      <c r="UY39" s="201"/>
      <c r="UZ39" s="201"/>
      <c r="VA39" s="201"/>
      <c r="VB39" s="201"/>
      <c r="VC39" s="201"/>
      <c r="VD39" s="201"/>
      <c r="VE39" s="201"/>
      <c r="VF39" s="201"/>
      <c r="VG39" s="201"/>
      <c r="VH39" s="201"/>
      <c r="VI39" s="201"/>
      <c r="VJ39" s="201"/>
      <c r="VK39" s="201"/>
      <c r="VL39" s="201"/>
      <c r="VM39" s="201"/>
      <c r="VN39" s="201"/>
      <c r="VO39" s="201"/>
      <c r="VP39" s="201"/>
      <c r="VQ39" s="201"/>
      <c r="VR39" s="201"/>
      <c r="VS39" s="201"/>
      <c r="VT39" s="201"/>
      <c r="VU39" s="201"/>
      <c r="VV39" s="201"/>
      <c r="VW39" s="201"/>
      <c r="VX39" s="201"/>
      <c r="VY39" s="201"/>
      <c r="VZ39" s="201"/>
      <c r="WA39" s="201"/>
      <c r="WB39" s="201"/>
      <c r="WC39" s="201"/>
      <c r="WD39" s="201"/>
      <c r="WE39" s="201"/>
      <c r="WF39" s="201"/>
      <c r="WG39" s="201"/>
      <c r="WH39" s="201"/>
      <c r="WI39" s="201"/>
      <c r="WJ39" s="201"/>
      <c r="WK39" s="201"/>
      <c r="WL39" s="201"/>
      <c r="WM39" s="201"/>
      <c r="WN39" s="201"/>
      <c r="WO39" s="201"/>
      <c r="WP39" s="201"/>
      <c r="WQ39" s="201"/>
      <c r="WR39" s="201"/>
      <c r="WS39" s="201"/>
      <c r="WT39" s="201"/>
      <c r="WU39" s="201"/>
      <c r="WV39" s="201"/>
      <c r="WW39" s="201"/>
      <c r="WX39" s="201"/>
      <c r="WY39" s="201"/>
      <c r="WZ39" s="201"/>
      <c r="XA39" s="201"/>
      <c r="XB39" s="201"/>
      <c r="XC39" s="201"/>
      <c r="XD39" s="201"/>
      <c r="XE39" s="201"/>
      <c r="XF39" s="201"/>
      <c r="XG39" s="201"/>
      <c r="XH39" s="201"/>
      <c r="XI39" s="201"/>
      <c r="XJ39" s="201"/>
      <c r="XK39" s="201"/>
      <c r="XL39" s="201"/>
      <c r="XM39" s="201"/>
      <c r="XN39" s="201"/>
      <c r="XO39" s="201"/>
      <c r="XP39" s="201"/>
      <c r="XQ39" s="201"/>
      <c r="XR39" s="201"/>
      <c r="XS39" s="201"/>
      <c r="XT39" s="201"/>
      <c r="XU39" s="201"/>
      <c r="XV39" s="201"/>
      <c r="XW39" s="201"/>
      <c r="XX39" s="201"/>
      <c r="XY39" s="201"/>
      <c r="XZ39" s="201"/>
      <c r="YA39" s="201"/>
      <c r="YB39" s="201"/>
      <c r="YC39" s="201"/>
      <c r="YD39" s="201"/>
      <c r="YE39" s="201"/>
      <c r="YF39" s="201"/>
      <c r="YG39" s="201"/>
      <c r="YH39" s="201"/>
      <c r="YI39" s="201"/>
      <c r="YJ39" s="201"/>
      <c r="YK39" s="201"/>
      <c r="YL39" s="201"/>
      <c r="YM39" s="201"/>
      <c r="YN39" s="201"/>
      <c r="YO39" s="201"/>
      <c r="YP39" s="201"/>
      <c r="YQ39" s="201"/>
      <c r="YR39" s="201"/>
      <c r="YS39" s="201"/>
      <c r="YT39" s="201"/>
      <c r="YU39" s="201"/>
      <c r="YV39" s="201"/>
      <c r="YW39" s="201"/>
      <c r="YX39" s="201"/>
      <c r="YY39" s="201"/>
      <c r="YZ39" s="201"/>
      <c r="ZA39" s="201"/>
      <c r="ZB39" s="201"/>
      <c r="ZC39" s="201"/>
      <c r="ZD39" s="201"/>
      <c r="ZE39" s="201"/>
      <c r="ZF39" s="201"/>
      <c r="ZG39" s="201"/>
      <c r="ZH39" s="201"/>
      <c r="ZI39" s="201"/>
      <c r="ZJ39" s="201"/>
      <c r="ZK39" s="201"/>
      <c r="ZL39" s="201"/>
      <c r="ZM39" s="201"/>
      <c r="ZN39" s="201"/>
      <c r="ZO39" s="201"/>
      <c r="ZP39" s="201"/>
      <c r="ZQ39" s="201"/>
      <c r="ZR39" s="201"/>
      <c r="ZS39" s="201"/>
      <c r="ZT39" s="201"/>
      <c r="ZU39" s="201"/>
      <c r="ZV39" s="201"/>
      <c r="ZW39" s="201"/>
      <c r="ZX39" s="201"/>
      <c r="ZY39" s="201"/>
      <c r="ZZ39" s="201"/>
      <c r="AAA39" s="201"/>
    </row>
    <row r="40" spans="1:703" s="98" customFormat="1" ht="21" customHeight="1">
      <c r="A40" s="201"/>
      <c r="C40" s="981" t="s">
        <v>463</v>
      </c>
      <c r="D40" s="981"/>
      <c r="E40" s="981"/>
      <c r="F40" s="1097" t="s">
        <v>171</v>
      </c>
      <c r="G40" s="1097"/>
      <c r="H40" s="1097"/>
      <c r="I40" s="1097"/>
      <c r="J40" s="172"/>
      <c r="K40" s="172"/>
      <c r="L40" s="172"/>
      <c r="M40" s="172"/>
      <c r="N40" s="172"/>
      <c r="O40" s="172"/>
      <c r="P40" s="172"/>
      <c r="Q40" s="172"/>
      <c r="R40" s="172"/>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c r="KQ40" s="201"/>
      <c r="KR40" s="201"/>
      <c r="KS40" s="201"/>
      <c r="KT40" s="201"/>
      <c r="KU40" s="201"/>
      <c r="KV40" s="201"/>
      <c r="KW40" s="201"/>
      <c r="KX40" s="201"/>
      <c r="KY40" s="201"/>
      <c r="KZ40" s="201"/>
      <c r="LA40" s="201"/>
      <c r="LB40" s="201"/>
      <c r="LC40" s="201"/>
      <c r="LD40" s="201"/>
      <c r="LE40" s="201"/>
      <c r="LF40" s="201"/>
      <c r="LG40" s="201"/>
      <c r="LH40" s="201"/>
      <c r="LI40" s="201"/>
      <c r="LJ40" s="201"/>
      <c r="LK40" s="201"/>
      <c r="LL40" s="201"/>
      <c r="LM40" s="201"/>
      <c r="LN40" s="201"/>
      <c r="LO40" s="201"/>
      <c r="LP40" s="201"/>
      <c r="LQ40" s="201"/>
      <c r="LR40" s="201"/>
      <c r="LS40" s="201"/>
      <c r="LT40" s="201"/>
      <c r="LU40" s="201"/>
      <c r="LV40" s="201"/>
      <c r="LW40" s="201"/>
      <c r="LX40" s="201"/>
      <c r="LY40" s="201"/>
      <c r="LZ40" s="201"/>
      <c r="MA40" s="201"/>
      <c r="MB40" s="201"/>
      <c r="MC40" s="201"/>
      <c r="MD40" s="201"/>
      <c r="ME40" s="201"/>
      <c r="MF40" s="201"/>
      <c r="MG40" s="201"/>
      <c r="MH40" s="201"/>
      <c r="MI40" s="201"/>
      <c r="MJ40" s="201"/>
      <c r="MK40" s="201"/>
      <c r="ML40" s="201"/>
      <c r="MM40" s="201"/>
      <c r="MN40" s="201"/>
      <c r="MO40" s="201"/>
      <c r="MP40" s="201"/>
      <c r="MQ40" s="201"/>
      <c r="MR40" s="201"/>
      <c r="MS40" s="201"/>
      <c r="MT40" s="201"/>
      <c r="MU40" s="201"/>
      <c r="MV40" s="201"/>
      <c r="MW40" s="201"/>
      <c r="MX40" s="201"/>
      <c r="MY40" s="201"/>
      <c r="MZ40" s="201"/>
      <c r="NA40" s="201"/>
      <c r="NB40" s="201"/>
      <c r="NC40" s="201"/>
      <c r="ND40" s="201"/>
      <c r="NE40" s="201"/>
      <c r="NF40" s="201"/>
      <c r="NG40" s="201"/>
      <c r="NH40" s="201"/>
      <c r="NI40" s="201"/>
      <c r="NJ40" s="201"/>
      <c r="NK40" s="201"/>
      <c r="NL40" s="201"/>
      <c r="NM40" s="201"/>
      <c r="NN40" s="201"/>
      <c r="NO40" s="201"/>
      <c r="NP40" s="201"/>
      <c r="NQ40" s="201"/>
      <c r="NR40" s="201"/>
      <c r="NS40" s="201"/>
      <c r="NT40" s="201"/>
      <c r="NU40" s="201"/>
      <c r="NV40" s="201"/>
      <c r="NW40" s="201"/>
      <c r="NX40" s="201"/>
      <c r="NY40" s="201"/>
      <c r="NZ40" s="201"/>
      <c r="OA40" s="201"/>
      <c r="OB40" s="201"/>
      <c r="OC40" s="201"/>
      <c r="OD40" s="201"/>
      <c r="OE40" s="201"/>
      <c r="OF40" s="201"/>
      <c r="OG40" s="201"/>
      <c r="OH40" s="201"/>
      <c r="OI40" s="201"/>
      <c r="OJ40" s="201"/>
      <c r="OK40" s="201"/>
      <c r="OL40" s="201"/>
      <c r="OM40" s="201"/>
      <c r="ON40" s="201"/>
      <c r="OO40" s="201"/>
      <c r="OP40" s="201"/>
      <c r="OQ40" s="201"/>
      <c r="OR40" s="201"/>
      <c r="OS40" s="201"/>
      <c r="OT40" s="201"/>
      <c r="OU40" s="201"/>
      <c r="OV40" s="201"/>
      <c r="OW40" s="201"/>
      <c r="OX40" s="201"/>
      <c r="OY40" s="201"/>
      <c r="OZ40" s="201"/>
      <c r="PA40" s="201"/>
      <c r="PB40" s="201"/>
      <c r="PC40" s="201"/>
      <c r="PD40" s="201"/>
      <c r="PE40" s="201"/>
      <c r="PF40" s="201"/>
      <c r="PG40" s="201"/>
      <c r="PH40" s="201"/>
      <c r="PI40" s="201"/>
      <c r="PJ40" s="201"/>
      <c r="PK40" s="201"/>
      <c r="PL40" s="201"/>
      <c r="PM40" s="201"/>
      <c r="PN40" s="201"/>
      <c r="PO40" s="201"/>
      <c r="PP40" s="201"/>
      <c r="PQ40" s="201"/>
      <c r="PR40" s="201"/>
      <c r="PS40" s="201"/>
      <c r="PT40" s="201"/>
      <c r="PU40" s="201"/>
      <c r="PV40" s="201"/>
      <c r="PW40" s="201"/>
      <c r="PX40" s="201"/>
      <c r="PY40" s="201"/>
      <c r="PZ40" s="201"/>
      <c r="QA40" s="201"/>
      <c r="QB40" s="201"/>
      <c r="QC40" s="201"/>
      <c r="QD40" s="201"/>
      <c r="QE40" s="201"/>
      <c r="QF40" s="201"/>
      <c r="QG40" s="201"/>
      <c r="QH40" s="201"/>
      <c r="QI40" s="201"/>
      <c r="QJ40" s="201"/>
      <c r="QK40" s="201"/>
      <c r="QL40" s="201"/>
      <c r="QM40" s="201"/>
      <c r="QN40" s="201"/>
      <c r="QO40" s="201"/>
      <c r="QP40" s="201"/>
      <c r="QQ40" s="201"/>
      <c r="QR40" s="201"/>
      <c r="QS40" s="201"/>
      <c r="QT40" s="201"/>
      <c r="QU40" s="201"/>
      <c r="QV40" s="201"/>
      <c r="QW40" s="201"/>
      <c r="QX40" s="201"/>
      <c r="QY40" s="201"/>
      <c r="QZ40" s="201"/>
      <c r="RA40" s="201"/>
      <c r="RB40" s="201"/>
      <c r="RC40" s="201"/>
      <c r="RD40" s="201"/>
      <c r="RE40" s="201"/>
      <c r="RF40" s="201"/>
      <c r="RG40" s="201"/>
      <c r="RH40" s="201"/>
      <c r="RI40" s="201"/>
      <c r="RJ40" s="201"/>
      <c r="RK40" s="201"/>
      <c r="RL40" s="201"/>
      <c r="RM40" s="201"/>
      <c r="RN40" s="201"/>
      <c r="RO40" s="201"/>
      <c r="RP40" s="201"/>
      <c r="RQ40" s="201"/>
      <c r="RR40" s="201"/>
      <c r="RS40" s="201"/>
      <c r="RT40" s="201"/>
      <c r="RU40" s="201"/>
      <c r="RV40" s="201"/>
      <c r="RW40" s="201"/>
      <c r="RX40" s="201"/>
      <c r="RY40" s="201"/>
      <c r="RZ40" s="201"/>
      <c r="SA40" s="201"/>
      <c r="SB40" s="201"/>
      <c r="SC40" s="201"/>
      <c r="SD40" s="201"/>
      <c r="SE40" s="201"/>
      <c r="SF40" s="201"/>
      <c r="SG40" s="201"/>
      <c r="SH40" s="201"/>
      <c r="SI40" s="201"/>
      <c r="SJ40" s="201"/>
      <c r="SK40" s="201"/>
      <c r="SL40" s="201"/>
      <c r="SM40" s="201"/>
      <c r="SN40" s="201"/>
      <c r="SO40" s="201"/>
      <c r="SP40" s="201"/>
      <c r="SQ40" s="201"/>
      <c r="SR40" s="201"/>
      <c r="SS40" s="201"/>
      <c r="ST40" s="201"/>
      <c r="SU40" s="201"/>
      <c r="SV40" s="201"/>
      <c r="SW40" s="201"/>
      <c r="SX40" s="201"/>
      <c r="SY40" s="201"/>
      <c r="SZ40" s="201"/>
      <c r="TA40" s="201"/>
      <c r="TB40" s="201"/>
      <c r="TC40" s="201"/>
      <c r="TD40" s="201"/>
      <c r="TE40" s="201"/>
      <c r="TF40" s="201"/>
      <c r="TG40" s="201"/>
      <c r="TH40" s="201"/>
      <c r="TI40" s="201"/>
      <c r="TJ40" s="201"/>
      <c r="TK40" s="201"/>
      <c r="TL40" s="201"/>
      <c r="TM40" s="201"/>
      <c r="TN40" s="201"/>
      <c r="TO40" s="201"/>
      <c r="TP40" s="201"/>
      <c r="TQ40" s="201"/>
      <c r="TR40" s="201"/>
      <c r="TS40" s="201"/>
      <c r="TT40" s="201"/>
      <c r="TU40" s="201"/>
      <c r="TV40" s="201"/>
      <c r="TW40" s="201"/>
      <c r="TX40" s="201"/>
      <c r="TY40" s="201"/>
      <c r="TZ40" s="201"/>
      <c r="UA40" s="201"/>
      <c r="UB40" s="201"/>
      <c r="UC40" s="201"/>
      <c r="UD40" s="201"/>
      <c r="UE40" s="201"/>
      <c r="UF40" s="201"/>
      <c r="UG40" s="201"/>
      <c r="UH40" s="201"/>
      <c r="UI40" s="201"/>
      <c r="UJ40" s="201"/>
      <c r="UK40" s="201"/>
      <c r="UL40" s="201"/>
      <c r="UM40" s="201"/>
      <c r="UN40" s="201"/>
      <c r="UO40" s="201"/>
      <c r="UP40" s="201"/>
      <c r="UQ40" s="201"/>
      <c r="UR40" s="201"/>
      <c r="US40" s="201"/>
      <c r="UT40" s="201"/>
      <c r="UU40" s="201"/>
      <c r="UV40" s="201"/>
      <c r="UW40" s="201"/>
      <c r="UX40" s="201"/>
      <c r="UY40" s="201"/>
      <c r="UZ40" s="201"/>
      <c r="VA40" s="201"/>
      <c r="VB40" s="201"/>
      <c r="VC40" s="201"/>
      <c r="VD40" s="201"/>
      <c r="VE40" s="201"/>
      <c r="VF40" s="201"/>
      <c r="VG40" s="201"/>
      <c r="VH40" s="201"/>
      <c r="VI40" s="201"/>
      <c r="VJ40" s="201"/>
      <c r="VK40" s="201"/>
      <c r="VL40" s="201"/>
      <c r="VM40" s="201"/>
      <c r="VN40" s="201"/>
      <c r="VO40" s="201"/>
      <c r="VP40" s="201"/>
      <c r="VQ40" s="201"/>
      <c r="VR40" s="201"/>
      <c r="VS40" s="201"/>
      <c r="VT40" s="201"/>
      <c r="VU40" s="201"/>
      <c r="VV40" s="201"/>
      <c r="VW40" s="201"/>
      <c r="VX40" s="201"/>
      <c r="VY40" s="201"/>
      <c r="VZ40" s="201"/>
      <c r="WA40" s="201"/>
      <c r="WB40" s="201"/>
      <c r="WC40" s="201"/>
      <c r="WD40" s="201"/>
      <c r="WE40" s="201"/>
      <c r="WF40" s="201"/>
      <c r="WG40" s="201"/>
      <c r="WH40" s="201"/>
      <c r="WI40" s="201"/>
      <c r="WJ40" s="201"/>
      <c r="WK40" s="201"/>
      <c r="WL40" s="201"/>
      <c r="WM40" s="201"/>
      <c r="WN40" s="201"/>
      <c r="WO40" s="201"/>
      <c r="WP40" s="201"/>
      <c r="WQ40" s="201"/>
      <c r="WR40" s="201"/>
      <c r="WS40" s="201"/>
      <c r="WT40" s="201"/>
      <c r="WU40" s="201"/>
      <c r="WV40" s="201"/>
      <c r="WW40" s="201"/>
      <c r="WX40" s="201"/>
      <c r="WY40" s="201"/>
      <c r="WZ40" s="201"/>
      <c r="XA40" s="201"/>
      <c r="XB40" s="201"/>
      <c r="XC40" s="201"/>
      <c r="XD40" s="201"/>
      <c r="XE40" s="201"/>
      <c r="XF40" s="201"/>
      <c r="XG40" s="201"/>
      <c r="XH40" s="201"/>
      <c r="XI40" s="201"/>
      <c r="XJ40" s="201"/>
      <c r="XK40" s="201"/>
      <c r="XL40" s="201"/>
      <c r="XM40" s="201"/>
      <c r="XN40" s="201"/>
      <c r="XO40" s="201"/>
      <c r="XP40" s="201"/>
      <c r="XQ40" s="201"/>
      <c r="XR40" s="201"/>
      <c r="XS40" s="201"/>
      <c r="XT40" s="201"/>
      <c r="XU40" s="201"/>
      <c r="XV40" s="201"/>
      <c r="XW40" s="201"/>
      <c r="XX40" s="201"/>
      <c r="XY40" s="201"/>
      <c r="XZ40" s="201"/>
      <c r="YA40" s="201"/>
      <c r="YB40" s="201"/>
      <c r="YC40" s="201"/>
      <c r="YD40" s="201"/>
      <c r="YE40" s="201"/>
      <c r="YF40" s="201"/>
      <c r="YG40" s="201"/>
      <c r="YH40" s="201"/>
      <c r="YI40" s="201"/>
      <c r="YJ40" s="201"/>
      <c r="YK40" s="201"/>
      <c r="YL40" s="201"/>
      <c r="YM40" s="201"/>
      <c r="YN40" s="201"/>
      <c r="YO40" s="201"/>
      <c r="YP40" s="201"/>
      <c r="YQ40" s="201"/>
      <c r="YR40" s="201"/>
      <c r="YS40" s="201"/>
      <c r="YT40" s="201"/>
      <c r="YU40" s="201"/>
      <c r="YV40" s="201"/>
      <c r="YW40" s="201"/>
      <c r="YX40" s="201"/>
      <c r="YY40" s="201"/>
      <c r="YZ40" s="201"/>
      <c r="ZA40" s="201"/>
      <c r="ZB40" s="201"/>
      <c r="ZC40" s="201"/>
      <c r="ZD40" s="201"/>
      <c r="ZE40" s="201"/>
      <c r="ZF40" s="201"/>
      <c r="ZG40" s="201"/>
      <c r="ZH40" s="201"/>
      <c r="ZI40" s="201"/>
      <c r="ZJ40" s="201"/>
      <c r="ZK40" s="201"/>
      <c r="ZL40" s="201"/>
      <c r="ZM40" s="201"/>
      <c r="ZN40" s="201"/>
      <c r="ZO40" s="201"/>
      <c r="ZP40" s="201"/>
      <c r="ZQ40" s="201"/>
      <c r="ZR40" s="201"/>
      <c r="ZS40" s="201"/>
      <c r="ZT40" s="201"/>
      <c r="ZU40" s="201"/>
      <c r="ZV40" s="201"/>
      <c r="ZW40" s="201"/>
      <c r="ZX40" s="201"/>
      <c r="ZY40" s="201"/>
      <c r="ZZ40" s="201"/>
      <c r="AAA40" s="201"/>
    </row>
    <row r="41" spans="1:703" s="98" customFormat="1" ht="21" customHeight="1">
      <c r="A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1"/>
      <c r="IT41" s="201"/>
      <c r="IU41" s="201"/>
      <c r="IV41" s="201"/>
      <c r="IW41" s="201"/>
      <c r="IX41" s="201"/>
      <c r="IY41" s="201"/>
      <c r="IZ41" s="201"/>
      <c r="JA41" s="201"/>
      <c r="JB41" s="201"/>
      <c r="JC41" s="201"/>
      <c r="JD41" s="201"/>
      <c r="JE41" s="201"/>
      <c r="JF41" s="201"/>
      <c r="JG41" s="201"/>
      <c r="JH41" s="201"/>
      <c r="JI41" s="201"/>
      <c r="JJ41" s="201"/>
      <c r="JK41" s="201"/>
      <c r="JL41" s="201"/>
      <c r="JM41" s="201"/>
      <c r="JN41" s="201"/>
      <c r="JO41" s="201"/>
      <c r="JP41" s="201"/>
      <c r="JQ41" s="201"/>
      <c r="JR41" s="201"/>
      <c r="JS41" s="201"/>
      <c r="JT41" s="201"/>
      <c r="JU41" s="201"/>
      <c r="JV41" s="201"/>
      <c r="JW41" s="201"/>
      <c r="JX41" s="201"/>
      <c r="JY41" s="201"/>
      <c r="JZ41" s="201"/>
      <c r="KA41" s="201"/>
      <c r="KB41" s="201"/>
      <c r="KC41" s="201"/>
      <c r="KD41" s="201"/>
      <c r="KE41" s="201"/>
      <c r="KF41" s="201"/>
      <c r="KG41" s="201"/>
      <c r="KH41" s="201"/>
      <c r="KI41" s="201"/>
      <c r="KJ41" s="201"/>
      <c r="KK41" s="201"/>
      <c r="KL41" s="201"/>
      <c r="KM41" s="201"/>
      <c r="KN41" s="201"/>
      <c r="KO41" s="201"/>
      <c r="KP41" s="201"/>
      <c r="KQ41" s="201"/>
      <c r="KR41" s="201"/>
      <c r="KS41" s="201"/>
      <c r="KT41" s="201"/>
      <c r="KU41" s="201"/>
      <c r="KV41" s="201"/>
      <c r="KW41" s="201"/>
      <c r="KX41" s="201"/>
      <c r="KY41" s="201"/>
      <c r="KZ41" s="201"/>
      <c r="LA41" s="201"/>
      <c r="LB41" s="201"/>
      <c r="LC41" s="201"/>
      <c r="LD41" s="201"/>
      <c r="LE41" s="201"/>
      <c r="LF41" s="201"/>
      <c r="LG41" s="201"/>
      <c r="LH41" s="201"/>
      <c r="LI41" s="201"/>
      <c r="LJ41" s="201"/>
      <c r="LK41" s="201"/>
      <c r="LL41" s="201"/>
      <c r="LM41" s="201"/>
      <c r="LN41" s="201"/>
      <c r="LO41" s="201"/>
      <c r="LP41" s="201"/>
      <c r="LQ41" s="201"/>
      <c r="LR41" s="201"/>
      <c r="LS41" s="201"/>
      <c r="LT41" s="201"/>
      <c r="LU41" s="201"/>
      <c r="LV41" s="201"/>
      <c r="LW41" s="201"/>
      <c r="LX41" s="201"/>
      <c r="LY41" s="201"/>
      <c r="LZ41" s="201"/>
      <c r="MA41" s="201"/>
      <c r="MB41" s="201"/>
      <c r="MC41" s="201"/>
      <c r="MD41" s="201"/>
      <c r="ME41" s="201"/>
      <c r="MF41" s="201"/>
      <c r="MG41" s="201"/>
      <c r="MH41" s="201"/>
      <c r="MI41" s="201"/>
      <c r="MJ41" s="201"/>
      <c r="MK41" s="201"/>
      <c r="ML41" s="201"/>
      <c r="MM41" s="201"/>
      <c r="MN41" s="201"/>
      <c r="MO41" s="201"/>
      <c r="MP41" s="201"/>
      <c r="MQ41" s="201"/>
      <c r="MR41" s="201"/>
      <c r="MS41" s="201"/>
      <c r="MT41" s="201"/>
      <c r="MU41" s="201"/>
      <c r="MV41" s="201"/>
      <c r="MW41" s="201"/>
      <c r="MX41" s="201"/>
      <c r="MY41" s="201"/>
      <c r="MZ41" s="201"/>
      <c r="NA41" s="201"/>
      <c r="NB41" s="201"/>
      <c r="NC41" s="201"/>
      <c r="ND41" s="201"/>
      <c r="NE41" s="201"/>
      <c r="NF41" s="201"/>
      <c r="NG41" s="201"/>
      <c r="NH41" s="201"/>
      <c r="NI41" s="201"/>
      <c r="NJ41" s="201"/>
      <c r="NK41" s="201"/>
      <c r="NL41" s="201"/>
      <c r="NM41" s="201"/>
      <c r="NN41" s="201"/>
      <c r="NO41" s="201"/>
      <c r="NP41" s="201"/>
      <c r="NQ41" s="201"/>
      <c r="NR41" s="201"/>
      <c r="NS41" s="201"/>
      <c r="NT41" s="201"/>
      <c r="NU41" s="201"/>
      <c r="NV41" s="201"/>
      <c r="NW41" s="201"/>
      <c r="NX41" s="201"/>
      <c r="NY41" s="201"/>
      <c r="NZ41" s="201"/>
      <c r="OA41" s="201"/>
      <c r="OB41" s="201"/>
      <c r="OC41" s="201"/>
      <c r="OD41" s="201"/>
      <c r="OE41" s="201"/>
      <c r="OF41" s="201"/>
      <c r="OG41" s="201"/>
      <c r="OH41" s="201"/>
      <c r="OI41" s="201"/>
      <c r="OJ41" s="201"/>
      <c r="OK41" s="201"/>
      <c r="OL41" s="201"/>
      <c r="OM41" s="201"/>
      <c r="ON41" s="201"/>
      <c r="OO41" s="201"/>
      <c r="OP41" s="201"/>
      <c r="OQ41" s="201"/>
      <c r="OR41" s="201"/>
      <c r="OS41" s="201"/>
      <c r="OT41" s="201"/>
      <c r="OU41" s="201"/>
      <c r="OV41" s="201"/>
      <c r="OW41" s="201"/>
      <c r="OX41" s="201"/>
      <c r="OY41" s="201"/>
      <c r="OZ41" s="201"/>
      <c r="PA41" s="201"/>
      <c r="PB41" s="201"/>
      <c r="PC41" s="201"/>
      <c r="PD41" s="201"/>
      <c r="PE41" s="201"/>
      <c r="PF41" s="201"/>
      <c r="PG41" s="201"/>
      <c r="PH41" s="201"/>
      <c r="PI41" s="201"/>
      <c r="PJ41" s="201"/>
      <c r="PK41" s="201"/>
      <c r="PL41" s="201"/>
      <c r="PM41" s="201"/>
      <c r="PN41" s="201"/>
      <c r="PO41" s="201"/>
      <c r="PP41" s="201"/>
      <c r="PQ41" s="201"/>
      <c r="PR41" s="201"/>
      <c r="PS41" s="201"/>
      <c r="PT41" s="201"/>
      <c r="PU41" s="201"/>
      <c r="PV41" s="201"/>
      <c r="PW41" s="201"/>
      <c r="PX41" s="201"/>
      <c r="PY41" s="201"/>
      <c r="PZ41" s="201"/>
      <c r="QA41" s="201"/>
      <c r="QB41" s="201"/>
      <c r="QC41" s="201"/>
      <c r="QD41" s="201"/>
      <c r="QE41" s="201"/>
      <c r="QF41" s="201"/>
      <c r="QG41" s="201"/>
      <c r="QH41" s="201"/>
      <c r="QI41" s="201"/>
      <c r="QJ41" s="201"/>
      <c r="QK41" s="201"/>
      <c r="QL41" s="201"/>
      <c r="QM41" s="201"/>
      <c r="QN41" s="201"/>
      <c r="QO41" s="201"/>
      <c r="QP41" s="201"/>
      <c r="QQ41" s="201"/>
      <c r="QR41" s="201"/>
      <c r="QS41" s="201"/>
      <c r="QT41" s="201"/>
      <c r="QU41" s="201"/>
      <c r="QV41" s="201"/>
      <c r="QW41" s="201"/>
      <c r="QX41" s="201"/>
      <c r="QY41" s="201"/>
      <c r="QZ41" s="201"/>
      <c r="RA41" s="201"/>
      <c r="RB41" s="201"/>
      <c r="RC41" s="201"/>
      <c r="RD41" s="201"/>
      <c r="RE41" s="201"/>
      <c r="RF41" s="201"/>
      <c r="RG41" s="201"/>
      <c r="RH41" s="201"/>
      <c r="RI41" s="201"/>
      <c r="RJ41" s="201"/>
      <c r="RK41" s="201"/>
      <c r="RL41" s="201"/>
      <c r="RM41" s="201"/>
      <c r="RN41" s="201"/>
      <c r="RO41" s="201"/>
      <c r="RP41" s="201"/>
      <c r="RQ41" s="201"/>
      <c r="RR41" s="201"/>
      <c r="RS41" s="201"/>
      <c r="RT41" s="201"/>
      <c r="RU41" s="201"/>
      <c r="RV41" s="201"/>
      <c r="RW41" s="201"/>
      <c r="RX41" s="201"/>
      <c r="RY41" s="201"/>
      <c r="RZ41" s="201"/>
      <c r="SA41" s="201"/>
      <c r="SB41" s="201"/>
      <c r="SC41" s="201"/>
      <c r="SD41" s="201"/>
      <c r="SE41" s="201"/>
      <c r="SF41" s="201"/>
      <c r="SG41" s="201"/>
      <c r="SH41" s="201"/>
      <c r="SI41" s="201"/>
      <c r="SJ41" s="201"/>
      <c r="SK41" s="201"/>
      <c r="SL41" s="201"/>
      <c r="SM41" s="201"/>
      <c r="SN41" s="201"/>
      <c r="SO41" s="201"/>
      <c r="SP41" s="201"/>
      <c r="SQ41" s="201"/>
      <c r="SR41" s="201"/>
      <c r="SS41" s="201"/>
      <c r="ST41" s="201"/>
      <c r="SU41" s="201"/>
      <c r="SV41" s="201"/>
      <c r="SW41" s="201"/>
      <c r="SX41" s="201"/>
      <c r="SY41" s="201"/>
      <c r="SZ41" s="201"/>
      <c r="TA41" s="201"/>
      <c r="TB41" s="201"/>
      <c r="TC41" s="201"/>
      <c r="TD41" s="201"/>
      <c r="TE41" s="201"/>
      <c r="TF41" s="201"/>
      <c r="TG41" s="201"/>
      <c r="TH41" s="201"/>
      <c r="TI41" s="201"/>
      <c r="TJ41" s="201"/>
      <c r="TK41" s="201"/>
      <c r="TL41" s="201"/>
      <c r="TM41" s="201"/>
      <c r="TN41" s="201"/>
      <c r="TO41" s="201"/>
      <c r="TP41" s="201"/>
      <c r="TQ41" s="201"/>
      <c r="TR41" s="201"/>
      <c r="TS41" s="201"/>
      <c r="TT41" s="201"/>
      <c r="TU41" s="201"/>
      <c r="TV41" s="201"/>
      <c r="TW41" s="201"/>
      <c r="TX41" s="201"/>
      <c r="TY41" s="201"/>
      <c r="TZ41" s="201"/>
      <c r="UA41" s="201"/>
      <c r="UB41" s="201"/>
      <c r="UC41" s="201"/>
      <c r="UD41" s="201"/>
      <c r="UE41" s="201"/>
      <c r="UF41" s="201"/>
      <c r="UG41" s="201"/>
      <c r="UH41" s="201"/>
      <c r="UI41" s="201"/>
      <c r="UJ41" s="201"/>
      <c r="UK41" s="201"/>
      <c r="UL41" s="201"/>
      <c r="UM41" s="201"/>
      <c r="UN41" s="201"/>
      <c r="UO41" s="201"/>
      <c r="UP41" s="201"/>
      <c r="UQ41" s="201"/>
      <c r="UR41" s="201"/>
      <c r="US41" s="201"/>
      <c r="UT41" s="201"/>
      <c r="UU41" s="201"/>
      <c r="UV41" s="201"/>
      <c r="UW41" s="201"/>
      <c r="UX41" s="201"/>
      <c r="UY41" s="201"/>
      <c r="UZ41" s="201"/>
      <c r="VA41" s="201"/>
      <c r="VB41" s="201"/>
      <c r="VC41" s="201"/>
      <c r="VD41" s="201"/>
      <c r="VE41" s="201"/>
      <c r="VF41" s="201"/>
      <c r="VG41" s="201"/>
      <c r="VH41" s="201"/>
      <c r="VI41" s="201"/>
      <c r="VJ41" s="201"/>
      <c r="VK41" s="201"/>
      <c r="VL41" s="201"/>
      <c r="VM41" s="201"/>
      <c r="VN41" s="201"/>
      <c r="VO41" s="201"/>
      <c r="VP41" s="201"/>
      <c r="VQ41" s="201"/>
      <c r="VR41" s="201"/>
      <c r="VS41" s="201"/>
      <c r="VT41" s="201"/>
      <c r="VU41" s="201"/>
      <c r="VV41" s="201"/>
      <c r="VW41" s="201"/>
      <c r="VX41" s="201"/>
      <c r="VY41" s="201"/>
      <c r="VZ41" s="201"/>
      <c r="WA41" s="201"/>
      <c r="WB41" s="201"/>
      <c r="WC41" s="201"/>
      <c r="WD41" s="201"/>
      <c r="WE41" s="201"/>
      <c r="WF41" s="201"/>
      <c r="WG41" s="201"/>
      <c r="WH41" s="201"/>
      <c r="WI41" s="201"/>
      <c r="WJ41" s="201"/>
      <c r="WK41" s="201"/>
      <c r="WL41" s="201"/>
      <c r="WM41" s="201"/>
      <c r="WN41" s="201"/>
      <c r="WO41" s="201"/>
      <c r="WP41" s="201"/>
      <c r="WQ41" s="201"/>
      <c r="WR41" s="201"/>
      <c r="WS41" s="201"/>
      <c r="WT41" s="201"/>
      <c r="WU41" s="201"/>
      <c r="WV41" s="201"/>
      <c r="WW41" s="201"/>
      <c r="WX41" s="201"/>
      <c r="WY41" s="201"/>
      <c r="WZ41" s="201"/>
      <c r="XA41" s="201"/>
      <c r="XB41" s="201"/>
      <c r="XC41" s="201"/>
      <c r="XD41" s="201"/>
      <c r="XE41" s="201"/>
      <c r="XF41" s="201"/>
      <c r="XG41" s="201"/>
      <c r="XH41" s="201"/>
      <c r="XI41" s="201"/>
      <c r="XJ41" s="201"/>
      <c r="XK41" s="201"/>
      <c r="XL41" s="201"/>
      <c r="XM41" s="201"/>
      <c r="XN41" s="201"/>
      <c r="XO41" s="201"/>
      <c r="XP41" s="201"/>
      <c r="XQ41" s="201"/>
      <c r="XR41" s="201"/>
      <c r="XS41" s="201"/>
      <c r="XT41" s="201"/>
      <c r="XU41" s="201"/>
      <c r="XV41" s="201"/>
      <c r="XW41" s="201"/>
      <c r="XX41" s="201"/>
      <c r="XY41" s="201"/>
      <c r="XZ41" s="201"/>
      <c r="YA41" s="201"/>
      <c r="YB41" s="201"/>
      <c r="YC41" s="201"/>
      <c r="YD41" s="201"/>
      <c r="YE41" s="201"/>
      <c r="YF41" s="201"/>
      <c r="YG41" s="201"/>
      <c r="YH41" s="201"/>
      <c r="YI41" s="201"/>
      <c r="YJ41" s="201"/>
      <c r="YK41" s="201"/>
      <c r="YL41" s="201"/>
      <c r="YM41" s="201"/>
      <c r="YN41" s="201"/>
      <c r="YO41" s="201"/>
      <c r="YP41" s="201"/>
      <c r="YQ41" s="201"/>
      <c r="YR41" s="201"/>
      <c r="YS41" s="201"/>
      <c r="YT41" s="201"/>
      <c r="YU41" s="201"/>
      <c r="YV41" s="201"/>
      <c r="YW41" s="201"/>
      <c r="YX41" s="201"/>
      <c r="YY41" s="201"/>
      <c r="YZ41" s="201"/>
      <c r="ZA41" s="201"/>
      <c r="ZB41" s="201"/>
      <c r="ZC41" s="201"/>
      <c r="ZD41" s="201"/>
      <c r="ZE41" s="201"/>
      <c r="ZF41" s="201"/>
      <c r="ZG41" s="201"/>
      <c r="ZH41" s="201"/>
      <c r="ZI41" s="201"/>
      <c r="ZJ41" s="201"/>
      <c r="ZK41" s="201"/>
      <c r="ZL41" s="201"/>
      <c r="ZM41" s="201"/>
      <c r="ZN41" s="201"/>
      <c r="ZO41" s="201"/>
      <c r="ZP41" s="201"/>
      <c r="ZQ41" s="201"/>
      <c r="ZR41" s="201"/>
      <c r="ZS41" s="201"/>
      <c r="ZT41" s="201"/>
      <c r="ZU41" s="201"/>
      <c r="ZV41" s="201"/>
      <c r="ZW41" s="201"/>
      <c r="ZX41" s="201"/>
      <c r="ZY41" s="201"/>
      <c r="ZZ41" s="201"/>
      <c r="AAA41" s="201"/>
    </row>
    <row r="42" spans="1:703" s="98" customFormat="1" ht="21" customHeight="1">
      <c r="A42" s="201"/>
      <c r="C42" s="981" t="s">
        <v>464</v>
      </c>
      <c r="D42" s="981"/>
      <c r="E42" s="981"/>
      <c r="F42" s="1094"/>
      <c r="G42" s="1094"/>
      <c r="H42" s="1094"/>
      <c r="I42" s="172" t="s">
        <v>456</v>
      </c>
      <c r="J42" s="172"/>
      <c r="K42" s="172"/>
      <c r="L42" s="172"/>
      <c r="M42" s="172"/>
      <c r="N42" s="172"/>
      <c r="O42" s="172"/>
      <c r="P42" s="1095"/>
      <c r="Q42" s="1095"/>
      <c r="R42" s="1095"/>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c r="KQ42" s="201"/>
      <c r="KR42" s="201"/>
      <c r="KS42" s="201"/>
      <c r="KT42" s="201"/>
      <c r="KU42" s="201"/>
      <c r="KV42" s="201"/>
      <c r="KW42" s="201"/>
      <c r="KX42" s="201"/>
      <c r="KY42" s="201"/>
      <c r="KZ42" s="201"/>
      <c r="LA42" s="201"/>
      <c r="LB42" s="201"/>
      <c r="LC42" s="201"/>
      <c r="LD42" s="201"/>
      <c r="LE42" s="201"/>
      <c r="LF42" s="201"/>
      <c r="LG42" s="201"/>
      <c r="LH42" s="201"/>
      <c r="LI42" s="201"/>
      <c r="LJ42" s="201"/>
      <c r="LK42" s="201"/>
      <c r="LL42" s="201"/>
      <c r="LM42" s="201"/>
      <c r="LN42" s="201"/>
      <c r="LO42" s="201"/>
      <c r="LP42" s="201"/>
      <c r="LQ42" s="201"/>
      <c r="LR42" s="201"/>
      <c r="LS42" s="201"/>
      <c r="LT42" s="201"/>
      <c r="LU42" s="201"/>
      <c r="LV42" s="201"/>
      <c r="LW42" s="201"/>
      <c r="LX42" s="201"/>
      <c r="LY42" s="201"/>
      <c r="LZ42" s="201"/>
      <c r="MA42" s="201"/>
      <c r="MB42" s="201"/>
      <c r="MC42" s="201"/>
      <c r="MD42" s="201"/>
      <c r="ME42" s="201"/>
      <c r="MF42" s="201"/>
      <c r="MG42" s="201"/>
      <c r="MH42" s="201"/>
      <c r="MI42" s="201"/>
      <c r="MJ42" s="201"/>
      <c r="MK42" s="201"/>
      <c r="ML42" s="201"/>
      <c r="MM42" s="201"/>
      <c r="MN42" s="201"/>
      <c r="MO42" s="201"/>
      <c r="MP42" s="201"/>
      <c r="MQ42" s="201"/>
      <c r="MR42" s="201"/>
      <c r="MS42" s="201"/>
      <c r="MT42" s="201"/>
      <c r="MU42" s="201"/>
      <c r="MV42" s="201"/>
      <c r="MW42" s="201"/>
      <c r="MX42" s="201"/>
      <c r="MY42" s="201"/>
      <c r="MZ42" s="201"/>
      <c r="NA42" s="201"/>
      <c r="NB42" s="201"/>
      <c r="NC42" s="201"/>
      <c r="ND42" s="201"/>
      <c r="NE42" s="201"/>
      <c r="NF42" s="201"/>
      <c r="NG42" s="201"/>
      <c r="NH42" s="201"/>
      <c r="NI42" s="201"/>
      <c r="NJ42" s="201"/>
      <c r="NK42" s="201"/>
      <c r="NL42" s="201"/>
      <c r="NM42" s="201"/>
      <c r="NN42" s="201"/>
      <c r="NO42" s="201"/>
      <c r="NP42" s="201"/>
      <c r="NQ42" s="201"/>
      <c r="NR42" s="201"/>
      <c r="NS42" s="201"/>
      <c r="NT42" s="201"/>
      <c r="NU42" s="201"/>
      <c r="NV42" s="201"/>
      <c r="NW42" s="201"/>
      <c r="NX42" s="201"/>
      <c r="NY42" s="201"/>
      <c r="NZ42" s="201"/>
      <c r="OA42" s="201"/>
      <c r="OB42" s="201"/>
      <c r="OC42" s="201"/>
      <c r="OD42" s="201"/>
      <c r="OE42" s="201"/>
      <c r="OF42" s="201"/>
      <c r="OG42" s="201"/>
      <c r="OH42" s="201"/>
      <c r="OI42" s="201"/>
      <c r="OJ42" s="201"/>
      <c r="OK42" s="201"/>
      <c r="OL42" s="201"/>
      <c r="OM42" s="201"/>
      <c r="ON42" s="201"/>
      <c r="OO42" s="201"/>
      <c r="OP42" s="201"/>
      <c r="OQ42" s="201"/>
      <c r="OR42" s="201"/>
      <c r="OS42" s="201"/>
      <c r="OT42" s="201"/>
      <c r="OU42" s="201"/>
      <c r="OV42" s="201"/>
      <c r="OW42" s="201"/>
      <c r="OX42" s="201"/>
      <c r="OY42" s="201"/>
      <c r="OZ42" s="201"/>
      <c r="PA42" s="201"/>
      <c r="PB42" s="201"/>
      <c r="PC42" s="201"/>
      <c r="PD42" s="201"/>
      <c r="PE42" s="201"/>
      <c r="PF42" s="201"/>
      <c r="PG42" s="201"/>
      <c r="PH42" s="201"/>
      <c r="PI42" s="201"/>
      <c r="PJ42" s="201"/>
      <c r="PK42" s="201"/>
      <c r="PL42" s="201"/>
      <c r="PM42" s="201"/>
      <c r="PN42" s="201"/>
      <c r="PO42" s="201"/>
      <c r="PP42" s="201"/>
      <c r="PQ42" s="201"/>
      <c r="PR42" s="201"/>
      <c r="PS42" s="201"/>
      <c r="PT42" s="201"/>
      <c r="PU42" s="201"/>
      <c r="PV42" s="201"/>
      <c r="PW42" s="201"/>
      <c r="PX42" s="201"/>
      <c r="PY42" s="201"/>
      <c r="PZ42" s="201"/>
      <c r="QA42" s="201"/>
      <c r="QB42" s="201"/>
      <c r="QC42" s="201"/>
      <c r="QD42" s="201"/>
      <c r="QE42" s="201"/>
      <c r="QF42" s="201"/>
      <c r="QG42" s="201"/>
      <c r="QH42" s="201"/>
      <c r="QI42" s="201"/>
      <c r="QJ42" s="201"/>
      <c r="QK42" s="201"/>
      <c r="QL42" s="201"/>
      <c r="QM42" s="201"/>
      <c r="QN42" s="201"/>
      <c r="QO42" s="201"/>
      <c r="QP42" s="201"/>
      <c r="QQ42" s="201"/>
      <c r="QR42" s="201"/>
      <c r="QS42" s="201"/>
      <c r="QT42" s="201"/>
      <c r="QU42" s="201"/>
      <c r="QV42" s="201"/>
      <c r="QW42" s="201"/>
      <c r="QX42" s="201"/>
      <c r="QY42" s="201"/>
      <c r="QZ42" s="201"/>
      <c r="RA42" s="201"/>
      <c r="RB42" s="201"/>
      <c r="RC42" s="201"/>
      <c r="RD42" s="201"/>
      <c r="RE42" s="201"/>
      <c r="RF42" s="201"/>
      <c r="RG42" s="201"/>
      <c r="RH42" s="201"/>
      <c r="RI42" s="201"/>
      <c r="RJ42" s="201"/>
      <c r="RK42" s="201"/>
      <c r="RL42" s="201"/>
      <c r="RM42" s="201"/>
      <c r="RN42" s="201"/>
      <c r="RO42" s="201"/>
      <c r="RP42" s="201"/>
      <c r="RQ42" s="201"/>
      <c r="RR42" s="201"/>
      <c r="RS42" s="201"/>
      <c r="RT42" s="201"/>
      <c r="RU42" s="201"/>
      <c r="RV42" s="201"/>
      <c r="RW42" s="201"/>
      <c r="RX42" s="201"/>
      <c r="RY42" s="201"/>
      <c r="RZ42" s="201"/>
      <c r="SA42" s="201"/>
      <c r="SB42" s="201"/>
      <c r="SC42" s="201"/>
      <c r="SD42" s="201"/>
      <c r="SE42" s="201"/>
      <c r="SF42" s="201"/>
      <c r="SG42" s="201"/>
      <c r="SH42" s="201"/>
      <c r="SI42" s="201"/>
      <c r="SJ42" s="201"/>
      <c r="SK42" s="201"/>
      <c r="SL42" s="201"/>
      <c r="SM42" s="201"/>
      <c r="SN42" s="201"/>
      <c r="SO42" s="201"/>
      <c r="SP42" s="201"/>
      <c r="SQ42" s="201"/>
      <c r="SR42" s="201"/>
      <c r="SS42" s="201"/>
      <c r="ST42" s="201"/>
      <c r="SU42" s="201"/>
      <c r="SV42" s="201"/>
      <c r="SW42" s="201"/>
      <c r="SX42" s="201"/>
      <c r="SY42" s="201"/>
      <c r="SZ42" s="201"/>
      <c r="TA42" s="201"/>
      <c r="TB42" s="201"/>
      <c r="TC42" s="201"/>
      <c r="TD42" s="201"/>
      <c r="TE42" s="201"/>
      <c r="TF42" s="201"/>
      <c r="TG42" s="201"/>
      <c r="TH42" s="201"/>
      <c r="TI42" s="201"/>
      <c r="TJ42" s="201"/>
      <c r="TK42" s="201"/>
      <c r="TL42" s="201"/>
      <c r="TM42" s="201"/>
      <c r="TN42" s="201"/>
      <c r="TO42" s="201"/>
      <c r="TP42" s="201"/>
      <c r="TQ42" s="201"/>
      <c r="TR42" s="201"/>
      <c r="TS42" s="201"/>
      <c r="TT42" s="201"/>
      <c r="TU42" s="201"/>
      <c r="TV42" s="201"/>
      <c r="TW42" s="201"/>
      <c r="TX42" s="201"/>
      <c r="TY42" s="201"/>
      <c r="TZ42" s="201"/>
      <c r="UA42" s="201"/>
      <c r="UB42" s="201"/>
      <c r="UC42" s="201"/>
      <c r="UD42" s="201"/>
      <c r="UE42" s="201"/>
      <c r="UF42" s="201"/>
      <c r="UG42" s="201"/>
      <c r="UH42" s="201"/>
      <c r="UI42" s="201"/>
      <c r="UJ42" s="201"/>
      <c r="UK42" s="201"/>
      <c r="UL42" s="201"/>
      <c r="UM42" s="201"/>
      <c r="UN42" s="201"/>
      <c r="UO42" s="201"/>
      <c r="UP42" s="201"/>
      <c r="UQ42" s="201"/>
      <c r="UR42" s="201"/>
      <c r="US42" s="201"/>
      <c r="UT42" s="201"/>
      <c r="UU42" s="201"/>
      <c r="UV42" s="201"/>
      <c r="UW42" s="201"/>
      <c r="UX42" s="201"/>
      <c r="UY42" s="201"/>
      <c r="UZ42" s="201"/>
      <c r="VA42" s="201"/>
      <c r="VB42" s="201"/>
      <c r="VC42" s="201"/>
      <c r="VD42" s="201"/>
      <c r="VE42" s="201"/>
      <c r="VF42" s="201"/>
      <c r="VG42" s="201"/>
      <c r="VH42" s="201"/>
      <c r="VI42" s="201"/>
      <c r="VJ42" s="201"/>
      <c r="VK42" s="201"/>
      <c r="VL42" s="201"/>
      <c r="VM42" s="201"/>
      <c r="VN42" s="201"/>
      <c r="VO42" s="201"/>
      <c r="VP42" s="201"/>
      <c r="VQ42" s="201"/>
      <c r="VR42" s="201"/>
      <c r="VS42" s="201"/>
      <c r="VT42" s="201"/>
      <c r="VU42" s="201"/>
      <c r="VV42" s="201"/>
      <c r="VW42" s="201"/>
      <c r="VX42" s="201"/>
      <c r="VY42" s="201"/>
      <c r="VZ42" s="201"/>
      <c r="WA42" s="201"/>
      <c r="WB42" s="201"/>
      <c r="WC42" s="201"/>
      <c r="WD42" s="201"/>
      <c r="WE42" s="201"/>
      <c r="WF42" s="201"/>
      <c r="WG42" s="201"/>
      <c r="WH42" s="201"/>
      <c r="WI42" s="201"/>
      <c r="WJ42" s="201"/>
      <c r="WK42" s="201"/>
      <c r="WL42" s="201"/>
      <c r="WM42" s="201"/>
      <c r="WN42" s="201"/>
      <c r="WO42" s="201"/>
      <c r="WP42" s="201"/>
      <c r="WQ42" s="201"/>
      <c r="WR42" s="201"/>
      <c r="WS42" s="201"/>
      <c r="WT42" s="201"/>
      <c r="WU42" s="201"/>
      <c r="WV42" s="201"/>
      <c r="WW42" s="201"/>
      <c r="WX42" s="201"/>
      <c r="WY42" s="201"/>
      <c r="WZ42" s="201"/>
      <c r="XA42" s="201"/>
      <c r="XB42" s="201"/>
      <c r="XC42" s="201"/>
      <c r="XD42" s="201"/>
      <c r="XE42" s="201"/>
      <c r="XF42" s="201"/>
      <c r="XG42" s="201"/>
      <c r="XH42" s="201"/>
      <c r="XI42" s="201"/>
      <c r="XJ42" s="201"/>
      <c r="XK42" s="201"/>
      <c r="XL42" s="201"/>
      <c r="XM42" s="201"/>
      <c r="XN42" s="201"/>
      <c r="XO42" s="201"/>
      <c r="XP42" s="201"/>
      <c r="XQ42" s="201"/>
      <c r="XR42" s="201"/>
      <c r="XS42" s="201"/>
      <c r="XT42" s="201"/>
      <c r="XU42" s="201"/>
      <c r="XV42" s="201"/>
      <c r="XW42" s="201"/>
      <c r="XX42" s="201"/>
      <c r="XY42" s="201"/>
      <c r="XZ42" s="201"/>
      <c r="YA42" s="201"/>
      <c r="YB42" s="201"/>
      <c r="YC42" s="201"/>
      <c r="YD42" s="201"/>
      <c r="YE42" s="201"/>
      <c r="YF42" s="201"/>
      <c r="YG42" s="201"/>
      <c r="YH42" s="201"/>
      <c r="YI42" s="201"/>
      <c r="YJ42" s="201"/>
      <c r="YK42" s="201"/>
      <c r="YL42" s="201"/>
      <c r="YM42" s="201"/>
      <c r="YN42" s="201"/>
      <c r="YO42" s="201"/>
      <c r="YP42" s="201"/>
      <c r="YQ42" s="201"/>
      <c r="YR42" s="201"/>
      <c r="YS42" s="201"/>
      <c r="YT42" s="201"/>
      <c r="YU42" s="201"/>
      <c r="YV42" s="201"/>
      <c r="YW42" s="201"/>
      <c r="YX42" s="201"/>
      <c r="YY42" s="201"/>
      <c r="YZ42" s="201"/>
      <c r="ZA42" s="201"/>
      <c r="ZB42" s="201"/>
      <c r="ZC42" s="201"/>
      <c r="ZD42" s="201"/>
      <c r="ZE42" s="201"/>
      <c r="ZF42" s="201"/>
      <c r="ZG42" s="201"/>
      <c r="ZH42" s="201"/>
      <c r="ZI42" s="201"/>
      <c r="ZJ42" s="201"/>
      <c r="ZK42" s="201"/>
      <c r="ZL42" s="201"/>
      <c r="ZM42" s="201"/>
      <c r="ZN42" s="201"/>
      <c r="ZO42" s="201"/>
      <c r="ZP42" s="201"/>
      <c r="ZQ42" s="201"/>
      <c r="ZR42" s="201"/>
      <c r="ZS42" s="201"/>
      <c r="ZT42" s="201"/>
      <c r="ZU42" s="201"/>
      <c r="ZV42" s="201"/>
      <c r="ZW42" s="201"/>
      <c r="ZX42" s="201"/>
      <c r="ZY42" s="201"/>
      <c r="ZZ42" s="201"/>
      <c r="AAA42" s="201"/>
    </row>
    <row r="43" spans="1:703" s="98" customFormat="1" ht="21" customHeight="1">
      <c r="A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c r="KQ43" s="201"/>
      <c r="KR43" s="201"/>
      <c r="KS43" s="201"/>
      <c r="KT43" s="201"/>
      <c r="KU43" s="201"/>
      <c r="KV43" s="201"/>
      <c r="KW43" s="201"/>
      <c r="KX43" s="201"/>
      <c r="KY43" s="201"/>
      <c r="KZ43" s="201"/>
      <c r="LA43" s="201"/>
      <c r="LB43" s="201"/>
      <c r="LC43" s="201"/>
      <c r="LD43" s="201"/>
      <c r="LE43" s="201"/>
      <c r="LF43" s="201"/>
      <c r="LG43" s="201"/>
      <c r="LH43" s="201"/>
      <c r="LI43" s="201"/>
      <c r="LJ43" s="201"/>
      <c r="LK43" s="201"/>
      <c r="LL43" s="201"/>
      <c r="LM43" s="201"/>
      <c r="LN43" s="201"/>
      <c r="LO43" s="201"/>
      <c r="LP43" s="201"/>
      <c r="LQ43" s="201"/>
      <c r="LR43" s="201"/>
      <c r="LS43" s="201"/>
      <c r="LT43" s="201"/>
      <c r="LU43" s="201"/>
      <c r="LV43" s="201"/>
      <c r="LW43" s="201"/>
      <c r="LX43" s="201"/>
      <c r="LY43" s="201"/>
      <c r="LZ43" s="201"/>
      <c r="MA43" s="201"/>
      <c r="MB43" s="201"/>
      <c r="MC43" s="201"/>
      <c r="MD43" s="201"/>
      <c r="ME43" s="201"/>
      <c r="MF43" s="201"/>
      <c r="MG43" s="201"/>
      <c r="MH43" s="201"/>
      <c r="MI43" s="201"/>
      <c r="MJ43" s="201"/>
      <c r="MK43" s="201"/>
      <c r="ML43" s="201"/>
      <c r="MM43" s="201"/>
      <c r="MN43" s="201"/>
      <c r="MO43" s="201"/>
      <c r="MP43" s="201"/>
      <c r="MQ43" s="201"/>
      <c r="MR43" s="201"/>
      <c r="MS43" s="201"/>
      <c r="MT43" s="201"/>
      <c r="MU43" s="201"/>
      <c r="MV43" s="201"/>
      <c r="MW43" s="201"/>
      <c r="MX43" s="201"/>
      <c r="MY43" s="201"/>
      <c r="MZ43" s="201"/>
      <c r="NA43" s="201"/>
      <c r="NB43" s="201"/>
      <c r="NC43" s="201"/>
      <c r="ND43" s="201"/>
      <c r="NE43" s="201"/>
      <c r="NF43" s="201"/>
      <c r="NG43" s="201"/>
      <c r="NH43" s="201"/>
      <c r="NI43" s="201"/>
      <c r="NJ43" s="201"/>
      <c r="NK43" s="201"/>
      <c r="NL43" s="201"/>
      <c r="NM43" s="201"/>
      <c r="NN43" s="201"/>
      <c r="NO43" s="201"/>
      <c r="NP43" s="201"/>
      <c r="NQ43" s="201"/>
      <c r="NR43" s="201"/>
      <c r="NS43" s="201"/>
      <c r="NT43" s="201"/>
      <c r="NU43" s="201"/>
      <c r="NV43" s="201"/>
      <c r="NW43" s="201"/>
      <c r="NX43" s="201"/>
      <c r="NY43" s="201"/>
      <c r="NZ43" s="201"/>
      <c r="OA43" s="201"/>
      <c r="OB43" s="201"/>
      <c r="OC43" s="201"/>
      <c r="OD43" s="201"/>
      <c r="OE43" s="201"/>
      <c r="OF43" s="201"/>
      <c r="OG43" s="201"/>
      <c r="OH43" s="201"/>
      <c r="OI43" s="201"/>
      <c r="OJ43" s="201"/>
      <c r="OK43" s="201"/>
      <c r="OL43" s="201"/>
      <c r="OM43" s="201"/>
      <c r="ON43" s="201"/>
      <c r="OO43" s="201"/>
      <c r="OP43" s="201"/>
      <c r="OQ43" s="201"/>
      <c r="OR43" s="201"/>
      <c r="OS43" s="201"/>
      <c r="OT43" s="201"/>
      <c r="OU43" s="201"/>
      <c r="OV43" s="201"/>
      <c r="OW43" s="201"/>
      <c r="OX43" s="201"/>
      <c r="OY43" s="201"/>
      <c r="OZ43" s="201"/>
      <c r="PA43" s="201"/>
      <c r="PB43" s="201"/>
      <c r="PC43" s="201"/>
      <c r="PD43" s="201"/>
      <c r="PE43" s="201"/>
      <c r="PF43" s="201"/>
      <c r="PG43" s="201"/>
      <c r="PH43" s="201"/>
      <c r="PI43" s="201"/>
      <c r="PJ43" s="201"/>
      <c r="PK43" s="201"/>
      <c r="PL43" s="201"/>
      <c r="PM43" s="201"/>
      <c r="PN43" s="201"/>
      <c r="PO43" s="201"/>
      <c r="PP43" s="201"/>
      <c r="PQ43" s="201"/>
      <c r="PR43" s="201"/>
      <c r="PS43" s="201"/>
      <c r="PT43" s="201"/>
      <c r="PU43" s="201"/>
      <c r="PV43" s="201"/>
      <c r="PW43" s="201"/>
      <c r="PX43" s="201"/>
      <c r="PY43" s="201"/>
      <c r="PZ43" s="201"/>
      <c r="QA43" s="201"/>
      <c r="QB43" s="201"/>
      <c r="QC43" s="201"/>
      <c r="QD43" s="201"/>
      <c r="QE43" s="201"/>
      <c r="QF43" s="201"/>
      <c r="QG43" s="201"/>
      <c r="QH43" s="201"/>
      <c r="QI43" s="201"/>
      <c r="QJ43" s="201"/>
      <c r="QK43" s="201"/>
      <c r="QL43" s="201"/>
      <c r="QM43" s="201"/>
      <c r="QN43" s="201"/>
      <c r="QO43" s="201"/>
      <c r="QP43" s="201"/>
      <c r="QQ43" s="201"/>
      <c r="QR43" s="201"/>
      <c r="QS43" s="201"/>
      <c r="QT43" s="201"/>
      <c r="QU43" s="201"/>
      <c r="QV43" s="201"/>
      <c r="QW43" s="201"/>
      <c r="QX43" s="201"/>
      <c r="QY43" s="201"/>
      <c r="QZ43" s="201"/>
      <c r="RA43" s="201"/>
      <c r="RB43" s="201"/>
      <c r="RC43" s="201"/>
      <c r="RD43" s="201"/>
      <c r="RE43" s="201"/>
      <c r="RF43" s="201"/>
      <c r="RG43" s="201"/>
      <c r="RH43" s="201"/>
      <c r="RI43" s="201"/>
      <c r="RJ43" s="201"/>
      <c r="RK43" s="201"/>
      <c r="RL43" s="201"/>
      <c r="RM43" s="201"/>
      <c r="RN43" s="201"/>
      <c r="RO43" s="201"/>
      <c r="RP43" s="201"/>
      <c r="RQ43" s="201"/>
      <c r="RR43" s="201"/>
      <c r="RS43" s="201"/>
      <c r="RT43" s="201"/>
      <c r="RU43" s="201"/>
      <c r="RV43" s="201"/>
      <c r="RW43" s="201"/>
      <c r="RX43" s="201"/>
      <c r="RY43" s="201"/>
      <c r="RZ43" s="201"/>
      <c r="SA43" s="201"/>
      <c r="SB43" s="201"/>
      <c r="SC43" s="201"/>
      <c r="SD43" s="201"/>
      <c r="SE43" s="201"/>
      <c r="SF43" s="201"/>
      <c r="SG43" s="201"/>
      <c r="SH43" s="201"/>
      <c r="SI43" s="201"/>
      <c r="SJ43" s="201"/>
      <c r="SK43" s="201"/>
      <c r="SL43" s="201"/>
      <c r="SM43" s="201"/>
      <c r="SN43" s="201"/>
      <c r="SO43" s="201"/>
      <c r="SP43" s="201"/>
      <c r="SQ43" s="201"/>
      <c r="SR43" s="201"/>
      <c r="SS43" s="201"/>
      <c r="ST43" s="201"/>
      <c r="SU43" s="201"/>
      <c r="SV43" s="201"/>
      <c r="SW43" s="201"/>
      <c r="SX43" s="201"/>
      <c r="SY43" s="201"/>
      <c r="SZ43" s="201"/>
      <c r="TA43" s="201"/>
      <c r="TB43" s="201"/>
      <c r="TC43" s="201"/>
      <c r="TD43" s="201"/>
      <c r="TE43" s="201"/>
      <c r="TF43" s="201"/>
      <c r="TG43" s="201"/>
      <c r="TH43" s="201"/>
      <c r="TI43" s="201"/>
      <c r="TJ43" s="201"/>
      <c r="TK43" s="201"/>
      <c r="TL43" s="201"/>
      <c r="TM43" s="201"/>
      <c r="TN43" s="201"/>
      <c r="TO43" s="201"/>
      <c r="TP43" s="201"/>
      <c r="TQ43" s="201"/>
      <c r="TR43" s="201"/>
      <c r="TS43" s="201"/>
      <c r="TT43" s="201"/>
      <c r="TU43" s="201"/>
      <c r="TV43" s="201"/>
      <c r="TW43" s="201"/>
      <c r="TX43" s="201"/>
      <c r="TY43" s="201"/>
      <c r="TZ43" s="201"/>
      <c r="UA43" s="201"/>
      <c r="UB43" s="201"/>
      <c r="UC43" s="201"/>
      <c r="UD43" s="201"/>
      <c r="UE43" s="201"/>
      <c r="UF43" s="201"/>
      <c r="UG43" s="201"/>
      <c r="UH43" s="201"/>
      <c r="UI43" s="201"/>
      <c r="UJ43" s="201"/>
      <c r="UK43" s="201"/>
      <c r="UL43" s="201"/>
      <c r="UM43" s="201"/>
      <c r="UN43" s="201"/>
      <c r="UO43" s="201"/>
      <c r="UP43" s="201"/>
      <c r="UQ43" s="201"/>
      <c r="UR43" s="201"/>
      <c r="US43" s="201"/>
      <c r="UT43" s="201"/>
      <c r="UU43" s="201"/>
      <c r="UV43" s="201"/>
      <c r="UW43" s="201"/>
      <c r="UX43" s="201"/>
      <c r="UY43" s="201"/>
      <c r="UZ43" s="201"/>
      <c r="VA43" s="201"/>
      <c r="VB43" s="201"/>
      <c r="VC43" s="201"/>
      <c r="VD43" s="201"/>
      <c r="VE43" s="201"/>
      <c r="VF43" s="201"/>
      <c r="VG43" s="201"/>
      <c r="VH43" s="201"/>
      <c r="VI43" s="201"/>
      <c r="VJ43" s="201"/>
      <c r="VK43" s="201"/>
      <c r="VL43" s="201"/>
      <c r="VM43" s="201"/>
      <c r="VN43" s="201"/>
      <c r="VO43" s="201"/>
      <c r="VP43" s="201"/>
      <c r="VQ43" s="201"/>
      <c r="VR43" s="201"/>
      <c r="VS43" s="201"/>
      <c r="VT43" s="201"/>
      <c r="VU43" s="201"/>
      <c r="VV43" s="201"/>
      <c r="VW43" s="201"/>
      <c r="VX43" s="201"/>
      <c r="VY43" s="201"/>
      <c r="VZ43" s="201"/>
      <c r="WA43" s="201"/>
      <c r="WB43" s="201"/>
      <c r="WC43" s="201"/>
      <c r="WD43" s="201"/>
      <c r="WE43" s="201"/>
      <c r="WF43" s="201"/>
      <c r="WG43" s="201"/>
      <c r="WH43" s="201"/>
      <c r="WI43" s="201"/>
      <c r="WJ43" s="201"/>
      <c r="WK43" s="201"/>
      <c r="WL43" s="201"/>
      <c r="WM43" s="201"/>
      <c r="WN43" s="201"/>
      <c r="WO43" s="201"/>
      <c r="WP43" s="201"/>
      <c r="WQ43" s="201"/>
      <c r="WR43" s="201"/>
      <c r="WS43" s="201"/>
      <c r="WT43" s="201"/>
      <c r="WU43" s="201"/>
      <c r="WV43" s="201"/>
      <c r="WW43" s="201"/>
      <c r="WX43" s="201"/>
      <c r="WY43" s="201"/>
      <c r="WZ43" s="201"/>
      <c r="XA43" s="201"/>
      <c r="XB43" s="201"/>
      <c r="XC43" s="201"/>
      <c r="XD43" s="201"/>
      <c r="XE43" s="201"/>
      <c r="XF43" s="201"/>
      <c r="XG43" s="201"/>
      <c r="XH43" s="201"/>
      <c r="XI43" s="201"/>
      <c r="XJ43" s="201"/>
      <c r="XK43" s="201"/>
      <c r="XL43" s="201"/>
      <c r="XM43" s="201"/>
      <c r="XN43" s="201"/>
      <c r="XO43" s="201"/>
      <c r="XP43" s="201"/>
      <c r="XQ43" s="201"/>
      <c r="XR43" s="201"/>
      <c r="XS43" s="201"/>
      <c r="XT43" s="201"/>
      <c r="XU43" s="201"/>
      <c r="XV43" s="201"/>
      <c r="XW43" s="201"/>
      <c r="XX43" s="201"/>
      <c r="XY43" s="201"/>
      <c r="XZ43" s="201"/>
      <c r="YA43" s="201"/>
      <c r="YB43" s="201"/>
      <c r="YC43" s="201"/>
      <c r="YD43" s="201"/>
      <c r="YE43" s="201"/>
      <c r="YF43" s="201"/>
      <c r="YG43" s="201"/>
      <c r="YH43" s="201"/>
      <c r="YI43" s="201"/>
      <c r="YJ43" s="201"/>
      <c r="YK43" s="201"/>
      <c r="YL43" s="201"/>
      <c r="YM43" s="201"/>
      <c r="YN43" s="201"/>
      <c r="YO43" s="201"/>
      <c r="YP43" s="201"/>
      <c r="YQ43" s="201"/>
      <c r="YR43" s="201"/>
      <c r="YS43" s="201"/>
      <c r="YT43" s="201"/>
      <c r="YU43" s="201"/>
      <c r="YV43" s="201"/>
      <c r="YW43" s="201"/>
      <c r="YX43" s="201"/>
      <c r="YY43" s="201"/>
      <c r="YZ43" s="201"/>
      <c r="ZA43" s="201"/>
      <c r="ZB43" s="201"/>
      <c r="ZC43" s="201"/>
      <c r="ZD43" s="201"/>
      <c r="ZE43" s="201"/>
      <c r="ZF43" s="201"/>
      <c r="ZG43" s="201"/>
      <c r="ZH43" s="201"/>
      <c r="ZI43" s="201"/>
      <c r="ZJ43" s="201"/>
      <c r="ZK43" s="201"/>
      <c r="ZL43" s="201"/>
      <c r="ZM43" s="201"/>
      <c r="ZN43" s="201"/>
      <c r="ZO43" s="201"/>
      <c r="ZP43" s="201"/>
      <c r="ZQ43" s="201"/>
      <c r="ZR43" s="201"/>
      <c r="ZS43" s="201"/>
      <c r="ZT43" s="201"/>
      <c r="ZU43" s="201"/>
      <c r="ZV43" s="201"/>
      <c r="ZW43" s="201"/>
      <c r="ZX43" s="201"/>
      <c r="ZY43" s="201"/>
      <c r="ZZ43" s="201"/>
      <c r="AAA43" s="201"/>
    </row>
    <row r="44" spans="1:703" s="98" customFormat="1" ht="21" customHeight="1">
      <c r="A44" s="201"/>
      <c r="C44" s="981" t="s">
        <v>465</v>
      </c>
      <c r="D44" s="981"/>
      <c r="E44" s="981"/>
      <c r="F44" s="1093">
        <f>F38-F42</f>
        <v>0</v>
      </c>
      <c r="G44" s="1093"/>
      <c r="H44" s="1093"/>
      <c r="I44" s="172" t="s">
        <v>456</v>
      </c>
      <c r="J44" s="172"/>
      <c r="K44" s="172"/>
      <c r="L44" s="172"/>
      <c r="M44" s="172"/>
      <c r="N44" s="172"/>
      <c r="O44" s="172"/>
      <c r="P44" s="1096"/>
      <c r="Q44" s="1096"/>
      <c r="R44" s="1096"/>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c r="SC44" s="201"/>
      <c r="SD44" s="201"/>
      <c r="SE44" s="201"/>
      <c r="SF44" s="201"/>
      <c r="SG44" s="201"/>
      <c r="SH44" s="201"/>
      <c r="SI44" s="201"/>
      <c r="SJ44" s="201"/>
      <c r="SK44" s="201"/>
      <c r="SL44" s="201"/>
      <c r="SM44" s="201"/>
      <c r="SN44" s="201"/>
      <c r="SO44" s="201"/>
      <c r="SP44" s="201"/>
      <c r="SQ44" s="201"/>
      <c r="SR44" s="201"/>
      <c r="SS44" s="201"/>
      <c r="ST44" s="201"/>
      <c r="SU44" s="201"/>
      <c r="SV44" s="201"/>
      <c r="SW44" s="201"/>
      <c r="SX44" s="201"/>
      <c r="SY44" s="201"/>
      <c r="SZ44" s="201"/>
      <c r="TA44" s="201"/>
      <c r="TB44" s="201"/>
      <c r="TC44" s="201"/>
      <c r="TD44" s="201"/>
      <c r="TE44" s="201"/>
      <c r="TF44" s="201"/>
      <c r="TG44" s="201"/>
      <c r="TH44" s="201"/>
      <c r="TI44" s="201"/>
      <c r="TJ44" s="201"/>
      <c r="TK44" s="201"/>
      <c r="TL44" s="201"/>
      <c r="TM44" s="201"/>
      <c r="TN44" s="201"/>
      <c r="TO44" s="201"/>
      <c r="TP44" s="201"/>
      <c r="TQ44" s="201"/>
      <c r="TR44" s="201"/>
      <c r="TS44" s="201"/>
      <c r="TT44" s="201"/>
      <c r="TU44" s="201"/>
      <c r="TV44" s="201"/>
      <c r="TW44" s="201"/>
      <c r="TX44" s="201"/>
      <c r="TY44" s="201"/>
      <c r="TZ44" s="201"/>
      <c r="UA44" s="201"/>
      <c r="UB44" s="201"/>
      <c r="UC44" s="201"/>
      <c r="UD44" s="201"/>
      <c r="UE44" s="201"/>
      <c r="UF44" s="201"/>
      <c r="UG44" s="201"/>
      <c r="UH44" s="201"/>
      <c r="UI44" s="201"/>
      <c r="UJ44" s="201"/>
      <c r="UK44" s="201"/>
      <c r="UL44" s="201"/>
      <c r="UM44" s="201"/>
      <c r="UN44" s="201"/>
      <c r="UO44" s="201"/>
      <c r="UP44" s="201"/>
      <c r="UQ44" s="201"/>
      <c r="UR44" s="201"/>
      <c r="US44" s="201"/>
      <c r="UT44" s="201"/>
      <c r="UU44" s="201"/>
      <c r="UV44" s="201"/>
      <c r="UW44" s="201"/>
      <c r="UX44" s="201"/>
      <c r="UY44" s="201"/>
      <c r="UZ44" s="201"/>
      <c r="VA44" s="201"/>
      <c r="VB44" s="201"/>
      <c r="VC44" s="201"/>
      <c r="VD44" s="201"/>
      <c r="VE44" s="201"/>
      <c r="VF44" s="201"/>
      <c r="VG44" s="201"/>
      <c r="VH44" s="201"/>
      <c r="VI44" s="201"/>
      <c r="VJ44" s="201"/>
      <c r="VK44" s="201"/>
      <c r="VL44" s="201"/>
      <c r="VM44" s="201"/>
      <c r="VN44" s="201"/>
      <c r="VO44" s="201"/>
      <c r="VP44" s="201"/>
      <c r="VQ44" s="201"/>
      <c r="VR44" s="201"/>
      <c r="VS44" s="201"/>
      <c r="VT44" s="201"/>
      <c r="VU44" s="201"/>
      <c r="VV44" s="201"/>
      <c r="VW44" s="201"/>
      <c r="VX44" s="201"/>
      <c r="VY44" s="201"/>
      <c r="VZ44" s="201"/>
      <c r="WA44" s="201"/>
      <c r="WB44" s="201"/>
      <c r="WC44" s="201"/>
      <c r="WD44" s="201"/>
      <c r="WE44" s="201"/>
      <c r="WF44" s="201"/>
      <c r="WG44" s="201"/>
      <c r="WH44" s="201"/>
      <c r="WI44" s="201"/>
      <c r="WJ44" s="201"/>
      <c r="WK44" s="201"/>
      <c r="WL44" s="201"/>
      <c r="WM44" s="201"/>
      <c r="WN44" s="201"/>
      <c r="WO44" s="201"/>
      <c r="WP44" s="201"/>
      <c r="WQ44" s="201"/>
      <c r="WR44" s="201"/>
      <c r="WS44" s="201"/>
      <c r="WT44" s="201"/>
      <c r="WU44" s="201"/>
      <c r="WV44" s="201"/>
      <c r="WW44" s="201"/>
      <c r="WX44" s="201"/>
      <c r="WY44" s="201"/>
      <c r="WZ44" s="201"/>
      <c r="XA44" s="201"/>
      <c r="XB44" s="201"/>
      <c r="XC44" s="201"/>
      <c r="XD44" s="201"/>
      <c r="XE44" s="201"/>
      <c r="XF44" s="201"/>
      <c r="XG44" s="201"/>
      <c r="XH44" s="201"/>
      <c r="XI44" s="201"/>
      <c r="XJ44" s="201"/>
      <c r="XK44" s="201"/>
      <c r="XL44" s="201"/>
      <c r="XM44" s="201"/>
      <c r="XN44" s="201"/>
      <c r="XO44" s="201"/>
      <c r="XP44" s="201"/>
      <c r="XQ44" s="201"/>
      <c r="XR44" s="201"/>
      <c r="XS44" s="201"/>
      <c r="XT44" s="201"/>
      <c r="XU44" s="201"/>
      <c r="XV44" s="201"/>
      <c r="XW44" s="201"/>
      <c r="XX44" s="201"/>
      <c r="XY44" s="201"/>
      <c r="XZ44" s="201"/>
      <c r="YA44" s="201"/>
      <c r="YB44" s="201"/>
      <c r="YC44" s="201"/>
      <c r="YD44" s="201"/>
      <c r="YE44" s="201"/>
      <c r="YF44" s="201"/>
      <c r="YG44" s="201"/>
      <c r="YH44" s="201"/>
      <c r="YI44" s="201"/>
      <c r="YJ44" s="201"/>
      <c r="YK44" s="201"/>
      <c r="YL44" s="201"/>
      <c r="YM44" s="201"/>
      <c r="YN44" s="201"/>
      <c r="YO44" s="201"/>
      <c r="YP44" s="201"/>
      <c r="YQ44" s="201"/>
      <c r="YR44" s="201"/>
      <c r="YS44" s="201"/>
      <c r="YT44" s="201"/>
      <c r="YU44" s="201"/>
      <c r="YV44" s="201"/>
      <c r="YW44" s="201"/>
      <c r="YX44" s="201"/>
      <c r="YY44" s="201"/>
      <c r="YZ44" s="201"/>
      <c r="ZA44" s="201"/>
      <c r="ZB44" s="201"/>
      <c r="ZC44" s="201"/>
      <c r="ZD44" s="201"/>
      <c r="ZE44" s="201"/>
      <c r="ZF44" s="201"/>
      <c r="ZG44" s="201"/>
      <c r="ZH44" s="201"/>
      <c r="ZI44" s="201"/>
      <c r="ZJ44" s="201"/>
      <c r="ZK44" s="201"/>
      <c r="ZL44" s="201"/>
      <c r="ZM44" s="201"/>
      <c r="ZN44" s="201"/>
      <c r="ZO44" s="201"/>
      <c r="ZP44" s="201"/>
      <c r="ZQ44" s="201"/>
      <c r="ZR44" s="201"/>
      <c r="ZS44" s="201"/>
      <c r="ZT44" s="201"/>
      <c r="ZU44" s="201"/>
      <c r="ZV44" s="201"/>
      <c r="ZW44" s="201"/>
      <c r="ZX44" s="201"/>
      <c r="ZY44" s="201"/>
      <c r="ZZ44" s="201"/>
      <c r="AAA44" s="201"/>
    </row>
    <row r="45" spans="1:703" s="98" customFormat="1" ht="21" customHeight="1">
      <c r="A45" s="201"/>
      <c r="C45" s="71"/>
      <c r="H45" s="401"/>
      <c r="I45" s="401"/>
      <c r="J45" s="401"/>
      <c r="K45" s="401"/>
      <c r="L45" s="401"/>
      <c r="M45" s="401"/>
      <c r="N45" s="401"/>
      <c r="O45" s="401"/>
      <c r="P45" s="401"/>
      <c r="Q45" s="401"/>
      <c r="R45" s="4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c r="MS45" s="201"/>
      <c r="MT45" s="201"/>
      <c r="MU45" s="201"/>
      <c r="MV45" s="201"/>
      <c r="MW45" s="201"/>
      <c r="MX45" s="201"/>
      <c r="MY45" s="201"/>
      <c r="MZ45" s="201"/>
      <c r="NA45" s="201"/>
      <c r="NB45" s="201"/>
      <c r="NC45" s="201"/>
      <c r="ND45" s="201"/>
      <c r="NE45" s="201"/>
      <c r="NF45" s="201"/>
      <c r="NG45" s="201"/>
      <c r="NH45" s="201"/>
      <c r="NI45" s="201"/>
      <c r="NJ45" s="201"/>
      <c r="NK45" s="201"/>
      <c r="NL45" s="201"/>
      <c r="NM45" s="201"/>
      <c r="NN45" s="201"/>
      <c r="NO45" s="201"/>
      <c r="NP45" s="201"/>
      <c r="NQ45" s="201"/>
      <c r="NR45" s="201"/>
      <c r="NS45" s="201"/>
      <c r="NT45" s="201"/>
      <c r="NU45" s="201"/>
      <c r="NV45" s="201"/>
      <c r="NW45" s="201"/>
      <c r="NX45" s="201"/>
      <c r="NY45" s="201"/>
      <c r="NZ45" s="201"/>
      <c r="OA45" s="201"/>
      <c r="OB45" s="201"/>
      <c r="OC45" s="201"/>
      <c r="OD45" s="201"/>
      <c r="OE45" s="201"/>
      <c r="OF45" s="201"/>
      <c r="OG45" s="201"/>
      <c r="OH45" s="201"/>
      <c r="OI45" s="201"/>
      <c r="OJ45" s="201"/>
      <c r="OK45" s="201"/>
      <c r="OL45" s="201"/>
      <c r="OM45" s="201"/>
      <c r="ON45" s="201"/>
      <c r="OO45" s="201"/>
      <c r="OP45" s="201"/>
      <c r="OQ45" s="201"/>
      <c r="OR45" s="201"/>
      <c r="OS45" s="201"/>
      <c r="OT45" s="201"/>
      <c r="OU45" s="201"/>
      <c r="OV45" s="201"/>
      <c r="OW45" s="201"/>
      <c r="OX45" s="201"/>
      <c r="OY45" s="201"/>
      <c r="OZ45" s="201"/>
      <c r="PA45" s="201"/>
      <c r="PB45" s="201"/>
      <c r="PC45" s="201"/>
      <c r="PD45" s="201"/>
      <c r="PE45" s="201"/>
      <c r="PF45" s="201"/>
      <c r="PG45" s="201"/>
      <c r="PH45" s="201"/>
      <c r="PI45" s="201"/>
      <c r="PJ45" s="201"/>
      <c r="PK45" s="201"/>
      <c r="PL45" s="201"/>
      <c r="PM45" s="201"/>
      <c r="PN45" s="201"/>
      <c r="PO45" s="201"/>
      <c r="PP45" s="201"/>
      <c r="PQ45" s="201"/>
      <c r="PR45" s="201"/>
      <c r="PS45" s="201"/>
      <c r="PT45" s="201"/>
      <c r="PU45" s="201"/>
      <c r="PV45" s="201"/>
      <c r="PW45" s="201"/>
      <c r="PX45" s="201"/>
      <c r="PY45" s="201"/>
      <c r="PZ45" s="201"/>
      <c r="QA45" s="201"/>
      <c r="QB45" s="201"/>
      <c r="QC45" s="201"/>
      <c r="QD45" s="201"/>
      <c r="QE45" s="201"/>
      <c r="QF45" s="201"/>
      <c r="QG45" s="201"/>
      <c r="QH45" s="201"/>
      <c r="QI45" s="201"/>
      <c r="QJ45" s="201"/>
      <c r="QK45" s="201"/>
      <c r="QL45" s="201"/>
      <c r="QM45" s="201"/>
      <c r="QN45" s="201"/>
      <c r="QO45" s="201"/>
      <c r="QP45" s="201"/>
      <c r="QQ45" s="201"/>
      <c r="QR45" s="201"/>
      <c r="QS45" s="201"/>
      <c r="QT45" s="201"/>
      <c r="QU45" s="201"/>
      <c r="QV45" s="201"/>
      <c r="QW45" s="201"/>
      <c r="QX45" s="201"/>
      <c r="QY45" s="201"/>
      <c r="QZ45" s="201"/>
      <c r="RA45" s="201"/>
      <c r="RB45" s="201"/>
      <c r="RC45" s="201"/>
      <c r="RD45" s="201"/>
      <c r="RE45" s="201"/>
      <c r="RF45" s="201"/>
      <c r="RG45" s="201"/>
      <c r="RH45" s="201"/>
      <c r="RI45" s="201"/>
      <c r="RJ45" s="201"/>
      <c r="RK45" s="201"/>
      <c r="RL45" s="201"/>
      <c r="RM45" s="201"/>
      <c r="RN45" s="201"/>
      <c r="RO45" s="201"/>
      <c r="RP45" s="201"/>
      <c r="RQ45" s="201"/>
      <c r="RR45" s="201"/>
      <c r="RS45" s="201"/>
      <c r="RT45" s="201"/>
      <c r="RU45" s="201"/>
      <c r="RV45" s="201"/>
      <c r="RW45" s="201"/>
      <c r="RX45" s="201"/>
      <c r="RY45" s="201"/>
      <c r="RZ45" s="201"/>
      <c r="SA45" s="201"/>
      <c r="SB45" s="201"/>
      <c r="SC45" s="201"/>
      <c r="SD45" s="201"/>
      <c r="SE45" s="201"/>
      <c r="SF45" s="201"/>
      <c r="SG45" s="201"/>
      <c r="SH45" s="201"/>
      <c r="SI45" s="201"/>
      <c r="SJ45" s="201"/>
      <c r="SK45" s="201"/>
      <c r="SL45" s="201"/>
      <c r="SM45" s="201"/>
      <c r="SN45" s="201"/>
      <c r="SO45" s="201"/>
      <c r="SP45" s="201"/>
      <c r="SQ45" s="201"/>
      <c r="SR45" s="201"/>
      <c r="SS45" s="201"/>
      <c r="ST45" s="201"/>
      <c r="SU45" s="201"/>
      <c r="SV45" s="201"/>
      <c r="SW45" s="201"/>
      <c r="SX45" s="201"/>
      <c r="SY45" s="201"/>
      <c r="SZ45" s="201"/>
      <c r="TA45" s="201"/>
      <c r="TB45" s="201"/>
      <c r="TC45" s="201"/>
      <c r="TD45" s="201"/>
      <c r="TE45" s="201"/>
      <c r="TF45" s="201"/>
      <c r="TG45" s="201"/>
      <c r="TH45" s="201"/>
      <c r="TI45" s="201"/>
      <c r="TJ45" s="201"/>
      <c r="TK45" s="201"/>
      <c r="TL45" s="201"/>
      <c r="TM45" s="201"/>
      <c r="TN45" s="201"/>
      <c r="TO45" s="201"/>
      <c r="TP45" s="201"/>
      <c r="TQ45" s="201"/>
      <c r="TR45" s="201"/>
      <c r="TS45" s="201"/>
      <c r="TT45" s="201"/>
      <c r="TU45" s="201"/>
      <c r="TV45" s="201"/>
      <c r="TW45" s="201"/>
      <c r="TX45" s="201"/>
      <c r="TY45" s="201"/>
      <c r="TZ45" s="201"/>
      <c r="UA45" s="201"/>
      <c r="UB45" s="201"/>
      <c r="UC45" s="201"/>
      <c r="UD45" s="201"/>
      <c r="UE45" s="201"/>
      <c r="UF45" s="201"/>
      <c r="UG45" s="201"/>
      <c r="UH45" s="201"/>
      <c r="UI45" s="201"/>
      <c r="UJ45" s="201"/>
      <c r="UK45" s="201"/>
      <c r="UL45" s="201"/>
      <c r="UM45" s="201"/>
      <c r="UN45" s="201"/>
      <c r="UO45" s="201"/>
      <c r="UP45" s="201"/>
      <c r="UQ45" s="201"/>
      <c r="UR45" s="201"/>
      <c r="US45" s="201"/>
      <c r="UT45" s="201"/>
      <c r="UU45" s="201"/>
      <c r="UV45" s="201"/>
      <c r="UW45" s="201"/>
      <c r="UX45" s="201"/>
      <c r="UY45" s="201"/>
      <c r="UZ45" s="201"/>
      <c r="VA45" s="201"/>
      <c r="VB45" s="201"/>
      <c r="VC45" s="201"/>
      <c r="VD45" s="201"/>
      <c r="VE45" s="201"/>
      <c r="VF45" s="201"/>
      <c r="VG45" s="201"/>
      <c r="VH45" s="201"/>
      <c r="VI45" s="201"/>
      <c r="VJ45" s="201"/>
      <c r="VK45" s="201"/>
      <c r="VL45" s="201"/>
      <c r="VM45" s="201"/>
      <c r="VN45" s="201"/>
      <c r="VO45" s="201"/>
      <c r="VP45" s="201"/>
      <c r="VQ45" s="201"/>
      <c r="VR45" s="201"/>
      <c r="VS45" s="201"/>
      <c r="VT45" s="201"/>
      <c r="VU45" s="201"/>
      <c r="VV45" s="201"/>
      <c r="VW45" s="201"/>
      <c r="VX45" s="201"/>
      <c r="VY45" s="201"/>
      <c r="VZ45" s="201"/>
      <c r="WA45" s="201"/>
      <c r="WB45" s="201"/>
      <c r="WC45" s="201"/>
      <c r="WD45" s="201"/>
      <c r="WE45" s="201"/>
      <c r="WF45" s="201"/>
      <c r="WG45" s="201"/>
      <c r="WH45" s="201"/>
      <c r="WI45" s="201"/>
      <c r="WJ45" s="201"/>
      <c r="WK45" s="201"/>
      <c r="WL45" s="201"/>
      <c r="WM45" s="201"/>
      <c r="WN45" s="201"/>
      <c r="WO45" s="201"/>
      <c r="WP45" s="201"/>
      <c r="WQ45" s="201"/>
      <c r="WR45" s="201"/>
      <c r="WS45" s="201"/>
      <c r="WT45" s="201"/>
      <c r="WU45" s="201"/>
      <c r="WV45" s="201"/>
      <c r="WW45" s="201"/>
      <c r="WX45" s="201"/>
      <c r="WY45" s="201"/>
      <c r="WZ45" s="201"/>
      <c r="XA45" s="201"/>
      <c r="XB45" s="201"/>
      <c r="XC45" s="201"/>
      <c r="XD45" s="201"/>
      <c r="XE45" s="201"/>
      <c r="XF45" s="201"/>
      <c r="XG45" s="201"/>
      <c r="XH45" s="201"/>
      <c r="XI45" s="201"/>
      <c r="XJ45" s="201"/>
      <c r="XK45" s="201"/>
      <c r="XL45" s="201"/>
      <c r="XM45" s="201"/>
      <c r="XN45" s="201"/>
      <c r="XO45" s="201"/>
      <c r="XP45" s="201"/>
      <c r="XQ45" s="201"/>
      <c r="XR45" s="201"/>
      <c r="XS45" s="201"/>
      <c r="XT45" s="201"/>
      <c r="XU45" s="201"/>
      <c r="XV45" s="201"/>
      <c r="XW45" s="201"/>
      <c r="XX45" s="201"/>
      <c r="XY45" s="201"/>
      <c r="XZ45" s="201"/>
      <c r="YA45" s="201"/>
      <c r="YB45" s="201"/>
      <c r="YC45" s="201"/>
      <c r="YD45" s="201"/>
      <c r="YE45" s="201"/>
      <c r="YF45" s="201"/>
      <c r="YG45" s="201"/>
      <c r="YH45" s="201"/>
      <c r="YI45" s="201"/>
      <c r="YJ45" s="201"/>
      <c r="YK45" s="201"/>
      <c r="YL45" s="201"/>
      <c r="YM45" s="201"/>
      <c r="YN45" s="201"/>
      <c r="YO45" s="201"/>
      <c r="YP45" s="201"/>
      <c r="YQ45" s="201"/>
      <c r="YR45" s="201"/>
      <c r="YS45" s="201"/>
      <c r="YT45" s="201"/>
      <c r="YU45" s="201"/>
      <c r="YV45" s="201"/>
      <c r="YW45" s="201"/>
      <c r="YX45" s="201"/>
      <c r="YY45" s="201"/>
      <c r="YZ45" s="201"/>
      <c r="ZA45" s="201"/>
      <c r="ZB45" s="201"/>
      <c r="ZC45" s="201"/>
      <c r="ZD45" s="201"/>
      <c r="ZE45" s="201"/>
      <c r="ZF45" s="201"/>
      <c r="ZG45" s="201"/>
      <c r="ZH45" s="201"/>
      <c r="ZI45" s="201"/>
      <c r="ZJ45" s="201"/>
      <c r="ZK45" s="201"/>
      <c r="ZL45" s="201"/>
      <c r="ZM45" s="201"/>
      <c r="ZN45" s="201"/>
      <c r="ZO45" s="201"/>
      <c r="ZP45" s="201"/>
      <c r="ZQ45" s="201"/>
      <c r="ZR45" s="201"/>
      <c r="ZS45" s="201"/>
      <c r="ZT45" s="201"/>
      <c r="ZU45" s="201"/>
      <c r="ZV45" s="201"/>
      <c r="ZW45" s="201"/>
      <c r="ZX45" s="201"/>
      <c r="ZY45" s="201"/>
      <c r="ZZ45" s="201"/>
      <c r="AAA45" s="201"/>
    </row>
    <row r="46" spans="1:703" s="98" customFormat="1" ht="21" customHeight="1">
      <c r="A46" s="201"/>
      <c r="S46" s="400" t="s">
        <v>173</v>
      </c>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201"/>
      <c r="IQ46" s="201"/>
      <c r="IR46" s="201"/>
      <c r="IS46" s="201"/>
      <c r="IT46" s="201"/>
      <c r="IU46" s="201"/>
      <c r="IV46" s="201"/>
      <c r="IW46" s="201"/>
      <c r="IX46" s="201"/>
      <c r="IY46" s="201"/>
      <c r="IZ46" s="201"/>
      <c r="JA46" s="201"/>
      <c r="JB46" s="201"/>
      <c r="JC46" s="201"/>
      <c r="JD46" s="201"/>
      <c r="JE46" s="201"/>
      <c r="JF46" s="201"/>
      <c r="JG46" s="201"/>
      <c r="JH46" s="201"/>
      <c r="JI46" s="201"/>
      <c r="JJ46" s="201"/>
      <c r="JK46" s="201"/>
      <c r="JL46" s="201"/>
      <c r="JM46" s="201"/>
      <c r="JN46" s="201"/>
      <c r="JO46" s="201"/>
      <c r="JP46" s="201"/>
      <c r="JQ46" s="201"/>
      <c r="JR46" s="201"/>
      <c r="JS46" s="201"/>
      <c r="JT46" s="201"/>
      <c r="JU46" s="201"/>
      <c r="JV46" s="201"/>
      <c r="JW46" s="201"/>
      <c r="JX46" s="201"/>
      <c r="JY46" s="201"/>
      <c r="JZ46" s="201"/>
      <c r="KA46" s="201"/>
      <c r="KB46" s="201"/>
      <c r="KC46" s="201"/>
      <c r="KD46" s="201"/>
      <c r="KE46" s="201"/>
      <c r="KF46" s="201"/>
      <c r="KG46" s="201"/>
      <c r="KH46" s="201"/>
      <c r="KI46" s="201"/>
      <c r="KJ46" s="201"/>
      <c r="KK46" s="201"/>
      <c r="KL46" s="201"/>
      <c r="KM46" s="201"/>
      <c r="KN46" s="201"/>
      <c r="KO46" s="201"/>
      <c r="KP46" s="201"/>
      <c r="KQ46" s="201"/>
      <c r="KR46" s="201"/>
      <c r="KS46" s="201"/>
      <c r="KT46" s="201"/>
      <c r="KU46" s="201"/>
      <c r="KV46" s="201"/>
      <c r="KW46" s="201"/>
      <c r="KX46" s="201"/>
      <c r="KY46" s="201"/>
      <c r="KZ46" s="201"/>
      <c r="LA46" s="201"/>
      <c r="LB46" s="201"/>
      <c r="LC46" s="201"/>
      <c r="LD46" s="201"/>
      <c r="LE46" s="201"/>
      <c r="LF46" s="201"/>
      <c r="LG46" s="201"/>
      <c r="LH46" s="201"/>
      <c r="LI46" s="201"/>
      <c r="LJ46" s="201"/>
      <c r="LK46" s="201"/>
      <c r="LL46" s="201"/>
      <c r="LM46" s="201"/>
      <c r="LN46" s="201"/>
      <c r="LO46" s="201"/>
      <c r="LP46" s="201"/>
      <c r="LQ46" s="201"/>
      <c r="LR46" s="201"/>
      <c r="LS46" s="201"/>
      <c r="LT46" s="201"/>
      <c r="LU46" s="201"/>
      <c r="LV46" s="201"/>
      <c r="LW46" s="201"/>
      <c r="LX46" s="201"/>
      <c r="LY46" s="201"/>
      <c r="LZ46" s="201"/>
      <c r="MA46" s="201"/>
      <c r="MB46" s="201"/>
      <c r="MC46" s="201"/>
      <c r="MD46" s="201"/>
      <c r="ME46" s="201"/>
      <c r="MF46" s="201"/>
      <c r="MG46" s="201"/>
      <c r="MH46" s="201"/>
      <c r="MI46" s="201"/>
      <c r="MJ46" s="201"/>
      <c r="MK46" s="201"/>
      <c r="ML46" s="201"/>
      <c r="MM46" s="201"/>
      <c r="MN46" s="201"/>
      <c r="MO46" s="201"/>
      <c r="MP46" s="201"/>
      <c r="MQ46" s="201"/>
      <c r="MR46" s="201"/>
      <c r="MS46" s="201"/>
      <c r="MT46" s="201"/>
      <c r="MU46" s="201"/>
      <c r="MV46" s="201"/>
      <c r="MW46" s="201"/>
      <c r="MX46" s="201"/>
      <c r="MY46" s="201"/>
      <c r="MZ46" s="201"/>
      <c r="NA46" s="201"/>
      <c r="NB46" s="201"/>
      <c r="NC46" s="201"/>
      <c r="ND46" s="201"/>
      <c r="NE46" s="201"/>
      <c r="NF46" s="201"/>
      <c r="NG46" s="201"/>
      <c r="NH46" s="201"/>
      <c r="NI46" s="201"/>
      <c r="NJ46" s="201"/>
      <c r="NK46" s="201"/>
      <c r="NL46" s="201"/>
      <c r="NM46" s="201"/>
      <c r="NN46" s="201"/>
      <c r="NO46" s="201"/>
      <c r="NP46" s="201"/>
      <c r="NQ46" s="201"/>
      <c r="NR46" s="201"/>
      <c r="NS46" s="201"/>
      <c r="NT46" s="201"/>
      <c r="NU46" s="201"/>
      <c r="NV46" s="201"/>
      <c r="NW46" s="201"/>
      <c r="NX46" s="201"/>
      <c r="NY46" s="201"/>
      <c r="NZ46" s="201"/>
      <c r="OA46" s="201"/>
      <c r="OB46" s="201"/>
      <c r="OC46" s="201"/>
      <c r="OD46" s="201"/>
      <c r="OE46" s="201"/>
      <c r="OF46" s="201"/>
      <c r="OG46" s="201"/>
      <c r="OH46" s="201"/>
      <c r="OI46" s="201"/>
      <c r="OJ46" s="201"/>
      <c r="OK46" s="201"/>
      <c r="OL46" s="201"/>
      <c r="OM46" s="201"/>
      <c r="ON46" s="201"/>
      <c r="OO46" s="201"/>
      <c r="OP46" s="201"/>
      <c r="OQ46" s="201"/>
      <c r="OR46" s="201"/>
      <c r="OS46" s="201"/>
      <c r="OT46" s="201"/>
      <c r="OU46" s="201"/>
      <c r="OV46" s="201"/>
      <c r="OW46" s="201"/>
      <c r="OX46" s="201"/>
      <c r="OY46" s="201"/>
      <c r="OZ46" s="201"/>
      <c r="PA46" s="201"/>
      <c r="PB46" s="201"/>
      <c r="PC46" s="201"/>
      <c r="PD46" s="201"/>
      <c r="PE46" s="201"/>
      <c r="PF46" s="201"/>
      <c r="PG46" s="201"/>
      <c r="PH46" s="201"/>
      <c r="PI46" s="201"/>
      <c r="PJ46" s="201"/>
      <c r="PK46" s="201"/>
      <c r="PL46" s="201"/>
      <c r="PM46" s="201"/>
      <c r="PN46" s="201"/>
      <c r="PO46" s="201"/>
      <c r="PP46" s="201"/>
      <c r="PQ46" s="201"/>
      <c r="PR46" s="201"/>
      <c r="PS46" s="201"/>
      <c r="PT46" s="201"/>
      <c r="PU46" s="201"/>
      <c r="PV46" s="201"/>
      <c r="PW46" s="201"/>
      <c r="PX46" s="201"/>
      <c r="PY46" s="201"/>
      <c r="PZ46" s="201"/>
      <c r="QA46" s="201"/>
      <c r="QB46" s="201"/>
      <c r="QC46" s="201"/>
      <c r="QD46" s="201"/>
      <c r="QE46" s="201"/>
      <c r="QF46" s="201"/>
      <c r="QG46" s="201"/>
      <c r="QH46" s="201"/>
      <c r="QI46" s="201"/>
      <c r="QJ46" s="201"/>
      <c r="QK46" s="201"/>
      <c r="QL46" s="201"/>
      <c r="QM46" s="201"/>
      <c r="QN46" s="201"/>
      <c r="QO46" s="201"/>
      <c r="QP46" s="201"/>
      <c r="QQ46" s="201"/>
      <c r="QR46" s="201"/>
      <c r="QS46" s="201"/>
      <c r="QT46" s="201"/>
      <c r="QU46" s="201"/>
      <c r="QV46" s="201"/>
      <c r="QW46" s="201"/>
      <c r="QX46" s="201"/>
      <c r="QY46" s="201"/>
      <c r="QZ46" s="201"/>
      <c r="RA46" s="201"/>
      <c r="RB46" s="201"/>
      <c r="RC46" s="201"/>
      <c r="RD46" s="201"/>
      <c r="RE46" s="201"/>
      <c r="RF46" s="201"/>
      <c r="RG46" s="201"/>
      <c r="RH46" s="201"/>
      <c r="RI46" s="201"/>
      <c r="RJ46" s="201"/>
      <c r="RK46" s="201"/>
      <c r="RL46" s="201"/>
      <c r="RM46" s="201"/>
      <c r="RN46" s="201"/>
      <c r="RO46" s="201"/>
      <c r="RP46" s="201"/>
      <c r="RQ46" s="201"/>
      <c r="RR46" s="201"/>
      <c r="RS46" s="201"/>
      <c r="RT46" s="201"/>
      <c r="RU46" s="201"/>
      <c r="RV46" s="201"/>
      <c r="RW46" s="201"/>
      <c r="RX46" s="201"/>
      <c r="RY46" s="201"/>
      <c r="RZ46" s="201"/>
      <c r="SA46" s="201"/>
      <c r="SB46" s="201"/>
      <c r="SC46" s="201"/>
      <c r="SD46" s="201"/>
      <c r="SE46" s="201"/>
      <c r="SF46" s="201"/>
      <c r="SG46" s="201"/>
      <c r="SH46" s="201"/>
      <c r="SI46" s="201"/>
      <c r="SJ46" s="201"/>
      <c r="SK46" s="201"/>
      <c r="SL46" s="201"/>
      <c r="SM46" s="201"/>
      <c r="SN46" s="201"/>
      <c r="SO46" s="201"/>
      <c r="SP46" s="201"/>
      <c r="SQ46" s="201"/>
      <c r="SR46" s="201"/>
      <c r="SS46" s="201"/>
      <c r="ST46" s="201"/>
      <c r="SU46" s="201"/>
      <c r="SV46" s="201"/>
      <c r="SW46" s="201"/>
      <c r="SX46" s="201"/>
      <c r="SY46" s="201"/>
      <c r="SZ46" s="201"/>
      <c r="TA46" s="201"/>
      <c r="TB46" s="201"/>
      <c r="TC46" s="201"/>
      <c r="TD46" s="201"/>
      <c r="TE46" s="201"/>
      <c r="TF46" s="201"/>
      <c r="TG46" s="201"/>
      <c r="TH46" s="201"/>
      <c r="TI46" s="201"/>
      <c r="TJ46" s="201"/>
      <c r="TK46" s="201"/>
      <c r="TL46" s="201"/>
      <c r="TM46" s="201"/>
      <c r="TN46" s="201"/>
      <c r="TO46" s="201"/>
      <c r="TP46" s="201"/>
      <c r="TQ46" s="201"/>
      <c r="TR46" s="201"/>
      <c r="TS46" s="201"/>
      <c r="TT46" s="201"/>
      <c r="TU46" s="201"/>
      <c r="TV46" s="201"/>
      <c r="TW46" s="201"/>
      <c r="TX46" s="201"/>
      <c r="TY46" s="201"/>
      <c r="TZ46" s="201"/>
      <c r="UA46" s="201"/>
      <c r="UB46" s="201"/>
      <c r="UC46" s="201"/>
      <c r="UD46" s="201"/>
      <c r="UE46" s="201"/>
      <c r="UF46" s="201"/>
      <c r="UG46" s="201"/>
      <c r="UH46" s="201"/>
      <c r="UI46" s="201"/>
      <c r="UJ46" s="201"/>
      <c r="UK46" s="201"/>
      <c r="UL46" s="201"/>
      <c r="UM46" s="201"/>
      <c r="UN46" s="201"/>
      <c r="UO46" s="201"/>
      <c r="UP46" s="201"/>
      <c r="UQ46" s="201"/>
      <c r="UR46" s="201"/>
      <c r="US46" s="201"/>
      <c r="UT46" s="201"/>
      <c r="UU46" s="201"/>
      <c r="UV46" s="201"/>
      <c r="UW46" s="201"/>
      <c r="UX46" s="201"/>
      <c r="UY46" s="201"/>
      <c r="UZ46" s="201"/>
      <c r="VA46" s="201"/>
      <c r="VB46" s="201"/>
      <c r="VC46" s="201"/>
      <c r="VD46" s="201"/>
      <c r="VE46" s="201"/>
      <c r="VF46" s="201"/>
      <c r="VG46" s="201"/>
      <c r="VH46" s="201"/>
      <c r="VI46" s="201"/>
      <c r="VJ46" s="201"/>
      <c r="VK46" s="201"/>
      <c r="VL46" s="201"/>
      <c r="VM46" s="201"/>
      <c r="VN46" s="201"/>
      <c r="VO46" s="201"/>
      <c r="VP46" s="201"/>
      <c r="VQ46" s="201"/>
      <c r="VR46" s="201"/>
      <c r="VS46" s="201"/>
      <c r="VT46" s="201"/>
      <c r="VU46" s="201"/>
      <c r="VV46" s="201"/>
      <c r="VW46" s="201"/>
      <c r="VX46" s="201"/>
      <c r="VY46" s="201"/>
      <c r="VZ46" s="201"/>
      <c r="WA46" s="201"/>
      <c r="WB46" s="201"/>
      <c r="WC46" s="201"/>
      <c r="WD46" s="201"/>
      <c r="WE46" s="201"/>
      <c r="WF46" s="201"/>
      <c r="WG46" s="201"/>
      <c r="WH46" s="201"/>
      <c r="WI46" s="201"/>
      <c r="WJ46" s="201"/>
      <c r="WK46" s="201"/>
      <c r="WL46" s="201"/>
      <c r="WM46" s="201"/>
      <c r="WN46" s="201"/>
      <c r="WO46" s="201"/>
      <c r="WP46" s="201"/>
      <c r="WQ46" s="201"/>
      <c r="WR46" s="201"/>
      <c r="WS46" s="201"/>
      <c r="WT46" s="201"/>
      <c r="WU46" s="201"/>
      <c r="WV46" s="201"/>
      <c r="WW46" s="201"/>
      <c r="WX46" s="201"/>
      <c r="WY46" s="201"/>
      <c r="WZ46" s="201"/>
      <c r="XA46" s="201"/>
      <c r="XB46" s="201"/>
      <c r="XC46" s="201"/>
      <c r="XD46" s="201"/>
      <c r="XE46" s="201"/>
      <c r="XF46" s="201"/>
      <c r="XG46" s="201"/>
      <c r="XH46" s="201"/>
      <c r="XI46" s="201"/>
      <c r="XJ46" s="201"/>
      <c r="XK46" s="201"/>
      <c r="XL46" s="201"/>
      <c r="XM46" s="201"/>
      <c r="XN46" s="201"/>
      <c r="XO46" s="201"/>
      <c r="XP46" s="201"/>
      <c r="XQ46" s="201"/>
      <c r="XR46" s="201"/>
      <c r="XS46" s="201"/>
      <c r="XT46" s="201"/>
      <c r="XU46" s="201"/>
      <c r="XV46" s="201"/>
      <c r="XW46" s="201"/>
      <c r="XX46" s="201"/>
      <c r="XY46" s="201"/>
      <c r="XZ46" s="201"/>
      <c r="YA46" s="201"/>
      <c r="YB46" s="201"/>
      <c r="YC46" s="201"/>
      <c r="YD46" s="201"/>
      <c r="YE46" s="201"/>
      <c r="YF46" s="201"/>
      <c r="YG46" s="201"/>
      <c r="YH46" s="201"/>
      <c r="YI46" s="201"/>
      <c r="YJ46" s="201"/>
      <c r="YK46" s="201"/>
      <c r="YL46" s="201"/>
      <c r="YM46" s="201"/>
      <c r="YN46" s="201"/>
      <c r="YO46" s="201"/>
      <c r="YP46" s="201"/>
      <c r="YQ46" s="201"/>
      <c r="YR46" s="201"/>
      <c r="YS46" s="201"/>
      <c r="YT46" s="201"/>
      <c r="YU46" s="201"/>
      <c r="YV46" s="201"/>
      <c r="YW46" s="201"/>
      <c r="YX46" s="201"/>
      <c r="YY46" s="201"/>
      <c r="YZ46" s="201"/>
      <c r="ZA46" s="201"/>
      <c r="ZB46" s="201"/>
      <c r="ZC46" s="201"/>
      <c r="ZD46" s="201"/>
      <c r="ZE46" s="201"/>
      <c r="ZF46" s="201"/>
      <c r="ZG46" s="201"/>
      <c r="ZH46" s="201"/>
      <c r="ZI46" s="201"/>
      <c r="ZJ46" s="201"/>
      <c r="ZK46" s="201"/>
      <c r="ZL46" s="201"/>
      <c r="ZM46" s="201"/>
      <c r="ZN46" s="201"/>
      <c r="ZO46" s="201"/>
      <c r="ZP46" s="201"/>
      <c r="ZQ46" s="201"/>
      <c r="ZR46" s="201"/>
      <c r="ZS46" s="201"/>
      <c r="ZT46" s="201"/>
      <c r="ZU46" s="201"/>
      <c r="ZV46" s="201"/>
      <c r="ZW46" s="201"/>
      <c r="ZX46" s="201"/>
      <c r="ZY46" s="201"/>
      <c r="ZZ46" s="201"/>
      <c r="AAA46" s="201"/>
    </row>
    <row r="47" spans="1:703" s="187" customFormat="1" ht="18" customHeight="1">
      <c r="B47" s="201"/>
      <c r="C47" s="201"/>
      <c r="D47" s="201"/>
      <c r="E47" s="201"/>
      <c r="F47" s="201"/>
      <c r="G47" s="201"/>
      <c r="H47" s="201"/>
      <c r="I47" s="201"/>
      <c r="J47" s="201"/>
      <c r="K47" s="201"/>
      <c r="L47" s="201"/>
      <c r="M47" s="201"/>
      <c r="N47" s="201"/>
      <c r="O47" s="201"/>
      <c r="P47" s="201"/>
      <c r="Q47" s="201"/>
      <c r="R47" s="201"/>
      <c r="S47" s="201"/>
    </row>
    <row r="48" spans="1:703" s="187" customFormat="1" ht="18" customHeight="1">
      <c r="B48" s="201"/>
      <c r="C48" s="201"/>
      <c r="D48" s="201"/>
      <c r="E48" s="201"/>
      <c r="F48" s="201"/>
      <c r="G48" s="201"/>
      <c r="H48" s="201"/>
      <c r="I48" s="201"/>
      <c r="J48" s="201"/>
      <c r="K48" s="201"/>
      <c r="L48" s="201"/>
      <c r="M48" s="201"/>
      <c r="N48" s="201"/>
      <c r="O48" s="201"/>
      <c r="P48" s="201"/>
      <c r="Q48" s="201"/>
      <c r="R48" s="201"/>
      <c r="S48" s="201"/>
    </row>
    <row r="49" spans="2:19" s="187" customFormat="1" ht="18" customHeight="1">
      <c r="B49" s="201"/>
      <c r="C49" s="201"/>
      <c r="D49" s="201"/>
      <c r="E49" s="201"/>
      <c r="F49" s="201"/>
      <c r="G49" s="201"/>
      <c r="H49" s="201"/>
      <c r="I49" s="201"/>
      <c r="J49" s="201"/>
      <c r="K49" s="201"/>
      <c r="L49" s="201"/>
      <c r="M49" s="201"/>
      <c r="N49" s="201"/>
      <c r="O49" s="201"/>
      <c r="P49" s="201"/>
      <c r="Q49" s="201"/>
      <c r="R49" s="201"/>
      <c r="S49" s="201"/>
    </row>
    <row r="50" spans="2:19" s="187" customFormat="1" ht="18" customHeight="1">
      <c r="B50" s="201"/>
      <c r="C50" s="201"/>
      <c r="D50" s="201"/>
      <c r="E50" s="201"/>
      <c r="F50" s="201"/>
      <c r="G50" s="201"/>
      <c r="H50" s="201"/>
      <c r="I50" s="201"/>
      <c r="J50" s="201"/>
      <c r="K50" s="201"/>
      <c r="L50" s="201"/>
      <c r="M50" s="201"/>
      <c r="N50" s="201"/>
      <c r="O50" s="201"/>
      <c r="P50" s="201"/>
      <c r="Q50" s="201"/>
      <c r="R50" s="201"/>
      <c r="S50" s="201"/>
    </row>
    <row r="51" spans="2:19" s="187" customFormat="1" ht="18" customHeight="1">
      <c r="B51" s="201"/>
      <c r="C51" s="201"/>
      <c r="D51" s="201"/>
      <c r="E51" s="201"/>
      <c r="F51" s="201"/>
      <c r="G51" s="201"/>
      <c r="H51" s="201"/>
      <c r="I51" s="201"/>
      <c r="J51" s="201"/>
      <c r="K51" s="201"/>
      <c r="L51" s="201"/>
      <c r="M51" s="201"/>
      <c r="N51" s="201"/>
      <c r="O51" s="201"/>
      <c r="P51" s="201"/>
      <c r="Q51" s="201"/>
      <c r="R51" s="201"/>
      <c r="S51" s="201"/>
    </row>
    <row r="52" spans="2:19" s="187" customFormat="1" ht="18" customHeight="1">
      <c r="B52" s="201"/>
      <c r="C52" s="201"/>
      <c r="D52" s="201"/>
      <c r="E52" s="201"/>
      <c r="F52" s="201"/>
      <c r="G52" s="201"/>
      <c r="H52" s="201"/>
      <c r="I52" s="201"/>
      <c r="J52" s="201"/>
      <c r="K52" s="201"/>
      <c r="L52" s="201"/>
      <c r="M52" s="201"/>
      <c r="N52" s="201"/>
      <c r="O52" s="201"/>
      <c r="P52" s="201"/>
      <c r="Q52" s="201"/>
      <c r="R52" s="201"/>
      <c r="S52" s="201"/>
    </row>
    <row r="53" spans="2:19" s="187" customFormat="1" ht="18" customHeight="1">
      <c r="B53" s="201"/>
      <c r="C53" s="201"/>
      <c r="D53" s="201"/>
      <c r="E53" s="201"/>
      <c r="F53" s="201"/>
      <c r="G53" s="201"/>
      <c r="H53" s="201"/>
      <c r="I53" s="201"/>
      <c r="J53" s="201"/>
      <c r="K53" s="201"/>
      <c r="L53" s="201"/>
      <c r="M53" s="201"/>
      <c r="N53" s="201"/>
      <c r="O53" s="201"/>
      <c r="P53" s="201"/>
      <c r="Q53" s="201"/>
      <c r="R53" s="201"/>
      <c r="S53" s="201"/>
    </row>
    <row r="54" spans="2:19" s="187" customFormat="1" ht="18" customHeight="1">
      <c r="B54" s="201"/>
      <c r="C54" s="201"/>
      <c r="D54" s="201"/>
      <c r="E54" s="201"/>
      <c r="F54" s="201"/>
      <c r="G54" s="201"/>
      <c r="H54" s="201"/>
      <c r="I54" s="201"/>
      <c r="J54" s="201"/>
      <c r="K54" s="201"/>
      <c r="L54" s="201"/>
      <c r="M54" s="201"/>
      <c r="N54" s="201"/>
      <c r="O54" s="201"/>
      <c r="P54" s="201"/>
      <c r="Q54" s="201"/>
      <c r="R54" s="201"/>
      <c r="S54" s="201"/>
    </row>
    <row r="55" spans="2:19" s="187" customFormat="1" ht="18" customHeight="1">
      <c r="B55" s="201"/>
      <c r="C55" s="201"/>
      <c r="D55" s="201"/>
      <c r="E55" s="201"/>
      <c r="F55" s="201"/>
      <c r="G55" s="201"/>
      <c r="H55" s="201"/>
      <c r="I55" s="201"/>
      <c r="J55" s="201"/>
      <c r="K55" s="201"/>
      <c r="L55" s="201"/>
      <c r="M55" s="201"/>
      <c r="N55" s="201"/>
      <c r="O55" s="201"/>
      <c r="P55" s="201"/>
      <c r="Q55" s="201"/>
      <c r="R55" s="201"/>
      <c r="S55" s="201"/>
    </row>
    <row r="56" spans="2:19" s="187" customFormat="1" ht="18" customHeight="1">
      <c r="B56" s="201"/>
      <c r="C56" s="201"/>
      <c r="D56" s="201"/>
      <c r="E56" s="201"/>
      <c r="F56" s="201"/>
      <c r="G56" s="201"/>
      <c r="H56" s="201"/>
      <c r="I56" s="201"/>
      <c r="J56" s="201"/>
      <c r="K56" s="201"/>
      <c r="L56" s="201"/>
      <c r="M56" s="201"/>
      <c r="N56" s="201"/>
      <c r="O56" s="201"/>
      <c r="P56" s="201"/>
      <c r="Q56" s="201"/>
      <c r="R56" s="201"/>
      <c r="S56" s="201"/>
    </row>
    <row r="57" spans="2:19" s="187" customFormat="1" ht="18" customHeight="1">
      <c r="B57" s="201"/>
      <c r="C57" s="201"/>
      <c r="D57" s="201"/>
      <c r="E57" s="201"/>
      <c r="F57" s="201"/>
      <c r="G57" s="201"/>
      <c r="H57" s="201"/>
      <c r="I57" s="201"/>
      <c r="J57" s="201"/>
      <c r="K57" s="201"/>
      <c r="L57" s="201"/>
      <c r="M57" s="201"/>
      <c r="N57" s="201"/>
      <c r="O57" s="201"/>
      <c r="P57" s="201"/>
      <c r="Q57" s="201"/>
      <c r="R57" s="201"/>
      <c r="S57" s="201"/>
    </row>
    <row r="58" spans="2:19" s="187" customFormat="1" ht="18" customHeight="1">
      <c r="B58" s="201"/>
      <c r="C58" s="201"/>
      <c r="D58" s="201"/>
      <c r="E58" s="201"/>
      <c r="F58" s="201"/>
      <c r="G58" s="201"/>
      <c r="H58" s="201"/>
      <c r="I58" s="201"/>
      <c r="J58" s="201"/>
      <c r="K58" s="201"/>
      <c r="L58" s="201"/>
      <c r="M58" s="201"/>
      <c r="N58" s="201"/>
      <c r="O58" s="201"/>
      <c r="P58" s="201"/>
      <c r="Q58" s="201"/>
      <c r="R58" s="201"/>
      <c r="S58" s="201"/>
    </row>
    <row r="59" spans="2:19" s="187" customFormat="1" ht="18" customHeight="1">
      <c r="B59" s="201"/>
      <c r="C59" s="201"/>
      <c r="D59" s="201"/>
      <c r="E59" s="201"/>
      <c r="F59" s="201"/>
      <c r="G59" s="201"/>
      <c r="H59" s="201"/>
      <c r="I59" s="201"/>
      <c r="J59" s="201"/>
      <c r="K59" s="201"/>
      <c r="L59" s="201"/>
      <c r="M59" s="201"/>
      <c r="N59" s="201"/>
      <c r="O59" s="201"/>
      <c r="P59" s="201"/>
      <c r="Q59" s="201"/>
      <c r="R59" s="201"/>
      <c r="S59" s="201"/>
    </row>
    <row r="60" spans="2:19" s="187" customFormat="1" ht="18" customHeight="1">
      <c r="B60" s="201"/>
      <c r="C60" s="201"/>
      <c r="D60" s="201"/>
      <c r="E60" s="201"/>
      <c r="F60" s="201"/>
      <c r="G60" s="201"/>
      <c r="H60" s="201"/>
      <c r="I60" s="201"/>
      <c r="J60" s="201"/>
      <c r="K60" s="201"/>
      <c r="L60" s="201"/>
      <c r="M60" s="201"/>
      <c r="N60" s="201"/>
      <c r="O60" s="201"/>
      <c r="P60" s="201"/>
      <c r="Q60" s="201"/>
      <c r="R60" s="201"/>
      <c r="S60" s="201"/>
    </row>
    <row r="61" spans="2:19" s="187" customFormat="1" ht="18" customHeight="1">
      <c r="B61" s="201"/>
      <c r="C61" s="201"/>
      <c r="D61" s="201"/>
      <c r="E61" s="201"/>
      <c r="F61" s="201"/>
      <c r="G61" s="201"/>
      <c r="H61" s="201"/>
      <c r="I61" s="201"/>
      <c r="J61" s="201"/>
      <c r="K61" s="201"/>
      <c r="L61" s="201"/>
      <c r="M61" s="201"/>
      <c r="N61" s="201"/>
      <c r="O61" s="201"/>
      <c r="P61" s="201"/>
      <c r="Q61" s="201"/>
      <c r="R61" s="201"/>
      <c r="S61" s="201"/>
    </row>
    <row r="62" spans="2:19" s="187" customFormat="1" ht="18" customHeight="1">
      <c r="B62" s="201"/>
      <c r="C62" s="201"/>
      <c r="D62" s="201"/>
      <c r="E62" s="201"/>
      <c r="F62" s="201"/>
      <c r="G62" s="201"/>
      <c r="H62" s="201"/>
      <c r="I62" s="201"/>
      <c r="J62" s="201"/>
      <c r="K62" s="201"/>
      <c r="L62" s="201"/>
      <c r="M62" s="201"/>
      <c r="N62" s="201"/>
      <c r="O62" s="201"/>
      <c r="P62" s="201"/>
      <c r="Q62" s="201"/>
      <c r="R62" s="201"/>
      <c r="S62" s="201"/>
    </row>
    <row r="63" spans="2:19" s="187" customFormat="1" ht="18" customHeight="1">
      <c r="B63" s="201"/>
      <c r="C63" s="201"/>
      <c r="D63" s="201"/>
      <c r="E63" s="201"/>
      <c r="F63" s="201"/>
      <c r="G63" s="201"/>
      <c r="H63" s="201"/>
      <c r="I63" s="201"/>
      <c r="J63" s="201"/>
      <c r="K63" s="201"/>
      <c r="L63" s="201"/>
      <c r="M63" s="201"/>
      <c r="N63" s="201"/>
      <c r="O63" s="201"/>
      <c r="P63" s="201"/>
      <c r="Q63" s="201"/>
      <c r="R63" s="201"/>
      <c r="S63" s="201"/>
    </row>
    <row r="64" spans="2:19" s="187" customFormat="1" ht="18" customHeight="1">
      <c r="B64" s="201"/>
      <c r="C64" s="201"/>
      <c r="D64" s="201"/>
      <c r="E64" s="201"/>
      <c r="F64" s="201"/>
      <c r="G64" s="201"/>
      <c r="H64" s="201"/>
      <c r="I64" s="201"/>
      <c r="J64" s="201"/>
      <c r="K64" s="201"/>
      <c r="L64" s="201"/>
      <c r="M64" s="201"/>
      <c r="N64" s="201"/>
      <c r="O64" s="201"/>
      <c r="P64" s="201"/>
      <c r="Q64" s="201"/>
      <c r="R64" s="201"/>
      <c r="S64" s="201"/>
    </row>
    <row r="65" spans="2:19" s="187" customFormat="1" ht="18" customHeight="1">
      <c r="B65" s="201"/>
      <c r="C65" s="201"/>
      <c r="D65" s="201"/>
      <c r="E65" s="201"/>
      <c r="F65" s="201"/>
      <c r="G65" s="201"/>
      <c r="H65" s="201"/>
      <c r="I65" s="201"/>
      <c r="J65" s="201"/>
      <c r="K65" s="201"/>
      <c r="L65" s="201"/>
      <c r="M65" s="201"/>
      <c r="N65" s="201"/>
      <c r="O65" s="201"/>
      <c r="P65" s="201"/>
      <c r="Q65" s="201"/>
      <c r="R65" s="201"/>
      <c r="S65" s="201"/>
    </row>
    <row r="66" spans="2:19" s="187" customFormat="1" ht="18" customHeight="1">
      <c r="B66" s="201"/>
      <c r="C66" s="201"/>
      <c r="D66" s="201"/>
      <c r="E66" s="201"/>
      <c r="F66" s="201"/>
      <c r="G66" s="201"/>
      <c r="H66" s="201"/>
      <c r="I66" s="201"/>
      <c r="J66" s="201"/>
      <c r="K66" s="201"/>
      <c r="L66" s="201"/>
      <c r="M66" s="201"/>
      <c r="N66" s="201"/>
      <c r="O66" s="201"/>
      <c r="P66" s="201"/>
      <c r="Q66" s="201"/>
      <c r="R66" s="201"/>
      <c r="S66" s="201"/>
    </row>
    <row r="67" spans="2:19" s="187" customFormat="1" ht="18" customHeight="1">
      <c r="B67" s="201"/>
      <c r="C67" s="201"/>
      <c r="D67" s="201"/>
      <c r="E67" s="201"/>
      <c r="F67" s="201"/>
      <c r="G67" s="201"/>
      <c r="H67" s="201"/>
      <c r="I67" s="201"/>
      <c r="J67" s="201"/>
      <c r="K67" s="201"/>
      <c r="L67" s="201"/>
      <c r="M67" s="201"/>
      <c r="N67" s="201"/>
      <c r="O67" s="201"/>
      <c r="P67" s="201"/>
      <c r="Q67" s="201"/>
      <c r="R67" s="201"/>
      <c r="S67" s="201"/>
    </row>
    <row r="68" spans="2:19" s="187" customFormat="1" ht="18" customHeight="1">
      <c r="B68" s="201"/>
      <c r="C68" s="201"/>
      <c r="D68" s="201"/>
      <c r="E68" s="201"/>
      <c r="F68" s="201"/>
      <c r="G68" s="201"/>
      <c r="H68" s="201"/>
      <c r="I68" s="201"/>
      <c r="J68" s="201"/>
      <c r="K68" s="201"/>
      <c r="L68" s="201"/>
      <c r="M68" s="201"/>
      <c r="N68" s="201"/>
      <c r="O68" s="201"/>
      <c r="P68" s="201"/>
      <c r="Q68" s="201"/>
      <c r="R68" s="201"/>
      <c r="S68" s="201"/>
    </row>
    <row r="69" spans="2:19" s="187" customFormat="1" ht="18" customHeight="1">
      <c r="B69" s="201"/>
      <c r="C69" s="201"/>
      <c r="D69" s="201"/>
      <c r="E69" s="201"/>
      <c r="F69" s="201"/>
      <c r="G69" s="201"/>
      <c r="H69" s="201"/>
      <c r="I69" s="201"/>
      <c r="J69" s="201"/>
      <c r="K69" s="201"/>
      <c r="L69" s="201"/>
      <c r="M69" s="201"/>
      <c r="N69" s="201"/>
      <c r="O69" s="201"/>
      <c r="P69" s="201"/>
      <c r="Q69" s="201"/>
      <c r="R69" s="201"/>
      <c r="S69" s="201"/>
    </row>
    <row r="70" spans="2:19" s="187" customFormat="1" ht="18" customHeight="1">
      <c r="B70" s="201"/>
      <c r="C70" s="201"/>
      <c r="D70" s="201"/>
      <c r="E70" s="201"/>
      <c r="F70" s="201"/>
      <c r="G70" s="201"/>
      <c r="H70" s="201"/>
      <c r="I70" s="201"/>
      <c r="J70" s="201"/>
      <c r="K70" s="201"/>
      <c r="L70" s="201"/>
      <c r="M70" s="201"/>
      <c r="N70" s="201"/>
      <c r="O70" s="201"/>
      <c r="P70" s="201"/>
      <c r="Q70" s="201"/>
      <c r="R70" s="201"/>
      <c r="S70" s="201"/>
    </row>
    <row r="71" spans="2:19" s="187" customFormat="1" ht="18" customHeight="1">
      <c r="B71" s="201"/>
      <c r="C71" s="201"/>
      <c r="D71" s="201"/>
      <c r="E71" s="201"/>
      <c r="F71" s="201"/>
      <c r="G71" s="201"/>
      <c r="H71" s="201"/>
      <c r="I71" s="201"/>
      <c r="J71" s="201"/>
      <c r="K71" s="201"/>
      <c r="L71" s="201"/>
      <c r="M71" s="201"/>
      <c r="N71" s="201"/>
      <c r="O71" s="201"/>
      <c r="P71" s="201"/>
      <c r="Q71" s="201"/>
      <c r="R71" s="201"/>
      <c r="S71" s="201"/>
    </row>
    <row r="72" spans="2:19" s="187" customFormat="1" ht="18" customHeight="1">
      <c r="B72" s="201"/>
      <c r="C72" s="201"/>
      <c r="D72" s="201"/>
      <c r="E72" s="201"/>
      <c r="F72" s="201"/>
      <c r="G72" s="201"/>
      <c r="H72" s="201"/>
      <c r="I72" s="201"/>
      <c r="J72" s="201"/>
      <c r="K72" s="201"/>
      <c r="L72" s="201"/>
      <c r="M72" s="201"/>
      <c r="N72" s="201"/>
      <c r="O72" s="201"/>
      <c r="P72" s="201"/>
      <c r="Q72" s="201"/>
      <c r="R72" s="201"/>
      <c r="S72" s="201"/>
    </row>
    <row r="73" spans="2:19" s="187" customFormat="1" ht="18" customHeight="1">
      <c r="B73" s="201"/>
      <c r="C73" s="201"/>
      <c r="D73" s="201"/>
      <c r="E73" s="201"/>
      <c r="F73" s="201"/>
      <c r="G73" s="201"/>
      <c r="H73" s="201"/>
      <c r="I73" s="201"/>
      <c r="J73" s="201"/>
      <c r="K73" s="201"/>
      <c r="L73" s="201"/>
      <c r="M73" s="201"/>
      <c r="N73" s="201"/>
      <c r="O73" s="201"/>
      <c r="P73" s="201"/>
      <c r="Q73" s="201"/>
      <c r="R73" s="201"/>
      <c r="S73" s="201"/>
    </row>
    <row r="74" spans="2:19" s="187" customFormat="1" ht="18" customHeight="1">
      <c r="B74" s="201"/>
      <c r="C74" s="201"/>
      <c r="D74" s="201"/>
      <c r="E74" s="201"/>
      <c r="F74" s="201"/>
      <c r="G74" s="201"/>
      <c r="H74" s="201"/>
      <c r="I74" s="201"/>
      <c r="J74" s="201"/>
      <c r="K74" s="201"/>
      <c r="L74" s="201"/>
      <c r="M74" s="201"/>
      <c r="N74" s="201"/>
      <c r="O74" s="201"/>
      <c r="P74" s="201"/>
      <c r="Q74" s="201"/>
      <c r="R74" s="201"/>
      <c r="S74" s="201"/>
    </row>
    <row r="75" spans="2:19" s="187" customFormat="1" ht="18" customHeight="1">
      <c r="B75" s="201"/>
      <c r="C75" s="201"/>
      <c r="D75" s="201"/>
      <c r="E75" s="201"/>
      <c r="F75" s="201"/>
      <c r="G75" s="201"/>
      <c r="H75" s="201"/>
      <c r="I75" s="201"/>
      <c r="J75" s="201"/>
      <c r="K75" s="201"/>
      <c r="L75" s="201"/>
      <c r="M75" s="201"/>
      <c r="N75" s="201"/>
      <c r="O75" s="201"/>
      <c r="P75" s="201"/>
      <c r="Q75" s="201"/>
      <c r="R75" s="201"/>
      <c r="S75" s="201"/>
    </row>
    <row r="76" spans="2:19" s="187" customFormat="1" ht="18" customHeight="1">
      <c r="B76" s="201"/>
      <c r="C76" s="201"/>
      <c r="D76" s="201"/>
      <c r="E76" s="201"/>
      <c r="F76" s="201"/>
      <c r="G76" s="201"/>
      <c r="H76" s="201"/>
      <c r="I76" s="201"/>
      <c r="J76" s="201"/>
      <c r="K76" s="201"/>
      <c r="L76" s="201"/>
      <c r="M76" s="201"/>
      <c r="N76" s="201"/>
      <c r="O76" s="201"/>
      <c r="P76" s="201"/>
      <c r="Q76" s="201"/>
      <c r="R76" s="201"/>
      <c r="S76" s="201"/>
    </row>
    <row r="77" spans="2:19" s="187" customFormat="1" ht="18" customHeight="1">
      <c r="B77" s="201"/>
      <c r="C77" s="201"/>
      <c r="D77" s="201"/>
      <c r="E77" s="201"/>
      <c r="F77" s="201"/>
      <c r="G77" s="201"/>
      <c r="H77" s="201"/>
      <c r="I77" s="201"/>
      <c r="J77" s="201"/>
      <c r="K77" s="201"/>
      <c r="L77" s="201"/>
      <c r="M77" s="201"/>
      <c r="N77" s="201"/>
      <c r="O77" s="201"/>
      <c r="P77" s="201"/>
      <c r="Q77" s="201"/>
      <c r="R77" s="201"/>
      <c r="S77" s="201"/>
    </row>
    <row r="78" spans="2:19" s="187" customFormat="1" ht="18" customHeight="1">
      <c r="B78" s="201"/>
      <c r="C78" s="201"/>
      <c r="D78" s="201"/>
      <c r="E78" s="201"/>
      <c r="F78" s="201"/>
      <c r="G78" s="201"/>
      <c r="H78" s="201"/>
      <c r="I78" s="201"/>
      <c r="J78" s="201"/>
      <c r="K78" s="201"/>
      <c r="L78" s="201"/>
      <c r="M78" s="201"/>
      <c r="N78" s="201"/>
      <c r="O78" s="201"/>
      <c r="P78" s="201"/>
      <c r="Q78" s="201"/>
      <c r="R78" s="201"/>
      <c r="S78" s="201"/>
    </row>
    <row r="79" spans="2:19" s="187" customFormat="1" ht="18" customHeight="1">
      <c r="B79" s="201"/>
      <c r="C79" s="201"/>
      <c r="D79" s="201"/>
      <c r="E79" s="201"/>
      <c r="F79" s="201"/>
      <c r="G79" s="201"/>
      <c r="H79" s="201"/>
      <c r="I79" s="201"/>
      <c r="J79" s="201"/>
      <c r="K79" s="201"/>
      <c r="L79" s="201"/>
      <c r="M79" s="201"/>
      <c r="N79" s="201"/>
      <c r="O79" s="201"/>
      <c r="P79" s="201"/>
      <c r="Q79" s="201"/>
      <c r="R79" s="201"/>
      <c r="S79" s="201"/>
    </row>
    <row r="80" spans="2:19" s="187" customFormat="1" ht="18" customHeight="1">
      <c r="B80" s="201"/>
      <c r="C80" s="201"/>
      <c r="D80" s="201"/>
      <c r="E80" s="201"/>
      <c r="F80" s="201"/>
      <c r="G80" s="201"/>
      <c r="H80" s="201"/>
      <c r="I80" s="201"/>
      <c r="J80" s="201"/>
      <c r="K80" s="201"/>
      <c r="L80" s="201"/>
      <c r="M80" s="201"/>
      <c r="N80" s="201"/>
      <c r="O80" s="201"/>
      <c r="P80" s="201"/>
      <c r="Q80" s="201"/>
      <c r="R80" s="201"/>
      <c r="S80" s="201"/>
    </row>
    <row r="81" spans="2:19" s="187" customFormat="1" ht="18" customHeight="1">
      <c r="B81" s="201"/>
      <c r="C81" s="201"/>
      <c r="D81" s="201"/>
      <c r="E81" s="201"/>
      <c r="F81" s="201"/>
      <c r="G81" s="201"/>
      <c r="H81" s="201"/>
      <c r="I81" s="201"/>
      <c r="J81" s="201"/>
      <c r="K81" s="201"/>
      <c r="L81" s="201"/>
      <c r="M81" s="201"/>
      <c r="N81" s="201"/>
      <c r="O81" s="201"/>
      <c r="P81" s="201"/>
      <c r="Q81" s="201"/>
      <c r="R81" s="201"/>
      <c r="S81" s="201"/>
    </row>
    <row r="82" spans="2:19" s="187" customFormat="1" ht="18" customHeight="1">
      <c r="B82" s="201"/>
      <c r="C82" s="201"/>
      <c r="D82" s="201"/>
      <c r="E82" s="201"/>
      <c r="F82" s="201"/>
      <c r="G82" s="201"/>
      <c r="H82" s="201"/>
      <c r="I82" s="201"/>
      <c r="J82" s="201"/>
      <c r="K82" s="201"/>
      <c r="L82" s="201"/>
      <c r="M82" s="201"/>
      <c r="N82" s="201"/>
      <c r="O82" s="201"/>
      <c r="P82" s="201"/>
      <c r="Q82" s="201"/>
      <c r="R82" s="201"/>
      <c r="S82" s="201"/>
    </row>
    <row r="83" spans="2:19" s="187" customFormat="1" ht="18" customHeight="1">
      <c r="B83" s="201"/>
      <c r="C83" s="201"/>
      <c r="D83" s="201"/>
      <c r="E83" s="201"/>
      <c r="F83" s="201"/>
      <c r="G83" s="201"/>
      <c r="H83" s="201"/>
      <c r="I83" s="201"/>
      <c r="J83" s="201"/>
      <c r="K83" s="201"/>
      <c r="L83" s="201"/>
      <c r="M83" s="201"/>
      <c r="N83" s="201"/>
      <c r="O83" s="201"/>
      <c r="P83" s="201"/>
      <c r="Q83" s="201"/>
      <c r="R83" s="201"/>
      <c r="S83" s="201"/>
    </row>
    <row r="84" spans="2:19" s="187" customFormat="1" ht="18" customHeight="1">
      <c r="B84" s="201"/>
      <c r="C84" s="201"/>
      <c r="D84" s="201"/>
      <c r="E84" s="201"/>
      <c r="F84" s="201"/>
      <c r="G84" s="201"/>
      <c r="H84" s="201"/>
      <c r="I84" s="201"/>
      <c r="J84" s="201"/>
      <c r="K84" s="201"/>
      <c r="L84" s="201"/>
      <c r="M84" s="201"/>
      <c r="N84" s="201"/>
      <c r="O84" s="201"/>
      <c r="P84" s="201"/>
      <c r="Q84" s="201"/>
      <c r="R84" s="201"/>
      <c r="S84" s="201"/>
    </row>
    <row r="85" spans="2:19" s="187" customFormat="1" ht="18" customHeight="1">
      <c r="B85" s="201"/>
      <c r="C85" s="201"/>
      <c r="D85" s="201"/>
      <c r="E85" s="201"/>
      <c r="F85" s="201"/>
      <c r="G85" s="201"/>
      <c r="H85" s="201"/>
      <c r="I85" s="201"/>
      <c r="J85" s="201"/>
      <c r="K85" s="201"/>
      <c r="L85" s="201"/>
      <c r="M85" s="201"/>
      <c r="N85" s="201"/>
      <c r="O85" s="201"/>
      <c r="P85" s="201"/>
      <c r="Q85" s="201"/>
      <c r="R85" s="201"/>
      <c r="S85" s="201"/>
    </row>
    <row r="86" spans="2:19" s="187" customFormat="1" ht="18" customHeight="1">
      <c r="B86" s="201"/>
      <c r="C86" s="201"/>
      <c r="D86" s="201"/>
      <c r="E86" s="201"/>
      <c r="F86" s="201"/>
      <c r="G86" s="201"/>
      <c r="H86" s="201"/>
      <c r="I86" s="201"/>
      <c r="J86" s="201"/>
      <c r="K86" s="201"/>
      <c r="L86" s="201"/>
      <c r="M86" s="201"/>
      <c r="N86" s="201"/>
      <c r="O86" s="201"/>
      <c r="P86" s="201"/>
      <c r="Q86" s="201"/>
      <c r="R86" s="201"/>
      <c r="S86" s="201"/>
    </row>
    <row r="87" spans="2:19" s="187" customFormat="1" ht="18" customHeight="1">
      <c r="B87" s="201"/>
      <c r="C87" s="201"/>
      <c r="D87" s="201"/>
      <c r="E87" s="201"/>
      <c r="F87" s="201"/>
      <c r="G87" s="201"/>
      <c r="H87" s="201"/>
      <c r="I87" s="201"/>
      <c r="J87" s="201"/>
      <c r="K87" s="201"/>
      <c r="L87" s="201"/>
      <c r="M87" s="201"/>
      <c r="N87" s="201"/>
      <c r="O87" s="201"/>
      <c r="P87" s="201"/>
      <c r="Q87" s="201"/>
      <c r="R87" s="201"/>
      <c r="S87" s="201"/>
    </row>
    <row r="88" spans="2:19" s="187" customFormat="1" ht="18" customHeight="1">
      <c r="B88" s="201"/>
      <c r="C88" s="201"/>
      <c r="D88" s="201"/>
      <c r="E88" s="201"/>
      <c r="F88" s="201"/>
      <c r="G88" s="201"/>
      <c r="H88" s="201"/>
      <c r="I88" s="201"/>
      <c r="J88" s="201"/>
      <c r="K88" s="201"/>
      <c r="L88" s="201"/>
      <c r="M88" s="201"/>
      <c r="N88" s="201"/>
      <c r="O88" s="201"/>
      <c r="P88" s="201"/>
      <c r="Q88" s="201"/>
      <c r="R88" s="201"/>
      <c r="S88" s="201"/>
    </row>
    <row r="89" spans="2:19" s="187" customFormat="1" ht="18" customHeight="1">
      <c r="B89" s="201"/>
      <c r="C89" s="201"/>
      <c r="D89" s="201"/>
      <c r="E89" s="201"/>
      <c r="F89" s="201"/>
      <c r="G89" s="201"/>
      <c r="H89" s="201"/>
      <c r="I89" s="201"/>
      <c r="J89" s="201"/>
      <c r="K89" s="201"/>
      <c r="L89" s="201"/>
      <c r="M89" s="201"/>
      <c r="N89" s="201"/>
      <c r="O89" s="201"/>
      <c r="P89" s="201"/>
      <c r="Q89" s="201"/>
      <c r="R89" s="201"/>
      <c r="S89" s="201"/>
    </row>
    <row r="90" spans="2:19" s="187" customFormat="1" ht="18" customHeight="1">
      <c r="B90" s="201"/>
      <c r="C90" s="201"/>
      <c r="D90" s="201"/>
      <c r="E90" s="201"/>
      <c r="F90" s="201"/>
      <c r="G90" s="201"/>
      <c r="H90" s="201"/>
      <c r="I90" s="201"/>
      <c r="J90" s="201"/>
      <c r="K90" s="201"/>
      <c r="L90" s="201"/>
      <c r="M90" s="201"/>
      <c r="N90" s="201"/>
      <c r="O90" s="201"/>
      <c r="P90" s="201"/>
      <c r="Q90" s="201"/>
      <c r="R90" s="201"/>
      <c r="S90" s="201"/>
    </row>
    <row r="91" spans="2:19" s="187" customFormat="1" ht="18" customHeight="1">
      <c r="B91" s="201"/>
      <c r="C91" s="201"/>
      <c r="D91" s="201"/>
      <c r="E91" s="201"/>
      <c r="F91" s="201"/>
      <c r="G91" s="201"/>
      <c r="H91" s="201"/>
      <c r="I91" s="201"/>
      <c r="J91" s="201"/>
      <c r="K91" s="201"/>
      <c r="L91" s="201"/>
      <c r="M91" s="201"/>
      <c r="N91" s="201"/>
      <c r="O91" s="201"/>
      <c r="P91" s="201"/>
      <c r="Q91" s="201"/>
      <c r="R91" s="201"/>
      <c r="S91" s="201"/>
    </row>
    <row r="92" spans="2:19" s="187" customFormat="1" ht="18" customHeight="1">
      <c r="B92" s="201"/>
      <c r="C92" s="201"/>
      <c r="D92" s="201"/>
      <c r="E92" s="201"/>
      <c r="F92" s="201"/>
      <c r="G92" s="201"/>
      <c r="H92" s="201"/>
      <c r="I92" s="201"/>
      <c r="J92" s="201"/>
      <c r="K92" s="201"/>
      <c r="L92" s="201"/>
      <c r="M92" s="201"/>
      <c r="N92" s="201"/>
      <c r="O92" s="201"/>
      <c r="P92" s="201"/>
      <c r="Q92" s="201"/>
      <c r="R92" s="201"/>
      <c r="S92" s="201"/>
    </row>
    <row r="93" spans="2:19" s="187" customFormat="1" ht="18" customHeight="1">
      <c r="B93" s="201"/>
      <c r="C93" s="201"/>
      <c r="D93" s="201"/>
      <c r="E93" s="201"/>
      <c r="F93" s="201"/>
      <c r="G93" s="201"/>
      <c r="H93" s="201"/>
      <c r="I93" s="201"/>
      <c r="J93" s="201"/>
      <c r="K93" s="201"/>
      <c r="L93" s="201"/>
      <c r="M93" s="201"/>
      <c r="N93" s="201"/>
      <c r="O93" s="201"/>
      <c r="P93" s="201"/>
      <c r="Q93" s="201"/>
      <c r="R93" s="201"/>
      <c r="S93" s="201"/>
    </row>
    <row r="94" spans="2:19" s="187" customFormat="1" ht="18" customHeight="1">
      <c r="B94" s="201"/>
      <c r="C94" s="201"/>
      <c r="D94" s="201"/>
      <c r="E94" s="201"/>
      <c r="F94" s="201"/>
      <c r="G94" s="201"/>
      <c r="H94" s="201"/>
      <c r="I94" s="201"/>
      <c r="J94" s="201"/>
      <c r="K94" s="201"/>
      <c r="L94" s="201"/>
      <c r="M94" s="201"/>
      <c r="N94" s="201"/>
      <c r="O94" s="201"/>
      <c r="P94" s="201"/>
      <c r="Q94" s="201"/>
      <c r="R94" s="201"/>
      <c r="S94" s="201"/>
    </row>
    <row r="95" spans="2:19" s="187" customFormat="1" ht="18" customHeight="1">
      <c r="B95" s="201"/>
      <c r="C95" s="201"/>
      <c r="D95" s="201"/>
      <c r="E95" s="201"/>
      <c r="F95" s="201"/>
      <c r="G95" s="201"/>
      <c r="H95" s="201"/>
      <c r="I95" s="201"/>
      <c r="J95" s="201"/>
      <c r="K95" s="201"/>
      <c r="L95" s="201"/>
      <c r="M95" s="201"/>
      <c r="N95" s="201"/>
      <c r="O95" s="201"/>
      <c r="P95" s="201"/>
      <c r="Q95" s="201"/>
      <c r="R95" s="201"/>
      <c r="S95" s="201"/>
    </row>
    <row r="96" spans="2:19" s="187" customFormat="1" ht="18" customHeight="1">
      <c r="B96" s="201"/>
      <c r="C96" s="201"/>
      <c r="D96" s="201"/>
      <c r="E96" s="201"/>
      <c r="F96" s="201"/>
      <c r="G96" s="201"/>
      <c r="H96" s="201"/>
      <c r="I96" s="201"/>
      <c r="J96" s="201"/>
      <c r="K96" s="201"/>
      <c r="L96" s="201"/>
      <c r="M96" s="201"/>
      <c r="N96" s="201"/>
      <c r="O96" s="201"/>
      <c r="P96" s="201"/>
      <c r="Q96" s="201"/>
      <c r="R96" s="201"/>
      <c r="S96" s="201"/>
    </row>
    <row r="97" spans="2:19" s="187" customFormat="1" ht="18" customHeight="1">
      <c r="B97" s="201"/>
      <c r="C97" s="201"/>
      <c r="D97" s="201"/>
      <c r="E97" s="201"/>
      <c r="F97" s="201"/>
      <c r="G97" s="201"/>
      <c r="H97" s="201"/>
      <c r="I97" s="201"/>
      <c r="J97" s="201"/>
      <c r="K97" s="201"/>
      <c r="L97" s="201"/>
      <c r="M97" s="201"/>
      <c r="N97" s="201"/>
      <c r="O97" s="201"/>
      <c r="P97" s="201"/>
      <c r="Q97" s="201"/>
      <c r="R97" s="201"/>
      <c r="S97" s="201"/>
    </row>
    <row r="98" spans="2:19" s="187" customFormat="1" ht="18" customHeight="1">
      <c r="B98" s="201"/>
      <c r="C98" s="201"/>
      <c r="D98" s="201"/>
      <c r="E98" s="201"/>
      <c r="F98" s="201"/>
      <c r="G98" s="201"/>
      <c r="H98" s="201"/>
      <c r="I98" s="201"/>
      <c r="J98" s="201"/>
      <c r="K98" s="201"/>
      <c r="L98" s="201"/>
      <c r="M98" s="201"/>
      <c r="N98" s="201"/>
      <c r="O98" s="201"/>
      <c r="P98" s="201"/>
      <c r="Q98" s="201"/>
      <c r="R98" s="201"/>
      <c r="S98" s="201"/>
    </row>
    <row r="99" spans="2:19" s="187" customFormat="1" ht="18" customHeight="1">
      <c r="B99" s="201"/>
      <c r="C99" s="201"/>
      <c r="D99" s="201"/>
      <c r="E99" s="201"/>
      <c r="F99" s="201"/>
      <c r="G99" s="201"/>
      <c r="H99" s="201"/>
      <c r="I99" s="201"/>
      <c r="J99" s="201"/>
      <c r="K99" s="201"/>
      <c r="L99" s="201"/>
      <c r="M99" s="201"/>
      <c r="N99" s="201"/>
      <c r="O99" s="201"/>
      <c r="P99" s="201"/>
      <c r="Q99" s="201"/>
      <c r="R99" s="201"/>
      <c r="S99" s="201"/>
    </row>
    <row r="100" spans="2:19" s="187" customFormat="1" ht="18" customHeight="1">
      <c r="B100" s="201"/>
      <c r="C100" s="201"/>
      <c r="D100" s="201"/>
      <c r="E100" s="201"/>
      <c r="F100" s="201"/>
      <c r="G100" s="201"/>
      <c r="H100" s="201"/>
      <c r="I100" s="201"/>
      <c r="J100" s="201"/>
      <c r="K100" s="201"/>
      <c r="L100" s="201"/>
      <c r="M100" s="201"/>
      <c r="N100" s="201"/>
      <c r="O100" s="201"/>
      <c r="P100" s="201"/>
      <c r="Q100" s="201"/>
      <c r="R100" s="201"/>
      <c r="S100" s="201"/>
    </row>
    <row r="101" spans="2:19" s="187" customFormat="1" ht="18" customHeight="1">
      <c r="B101" s="201"/>
      <c r="C101" s="201"/>
      <c r="D101" s="201"/>
      <c r="E101" s="201"/>
      <c r="F101" s="201"/>
      <c r="G101" s="201"/>
      <c r="H101" s="201"/>
      <c r="I101" s="201"/>
      <c r="J101" s="201"/>
      <c r="K101" s="201"/>
      <c r="L101" s="201"/>
      <c r="M101" s="201"/>
      <c r="N101" s="201"/>
      <c r="O101" s="201"/>
      <c r="P101" s="201"/>
      <c r="Q101" s="201"/>
      <c r="R101" s="201"/>
      <c r="S101" s="201"/>
    </row>
    <row r="102" spans="2:19" s="187" customFormat="1" ht="18" customHeight="1">
      <c r="B102" s="201"/>
      <c r="C102" s="201"/>
      <c r="D102" s="201"/>
      <c r="E102" s="201"/>
      <c r="F102" s="201"/>
      <c r="G102" s="201"/>
      <c r="H102" s="201"/>
      <c r="I102" s="201"/>
      <c r="J102" s="201"/>
      <c r="K102" s="201"/>
      <c r="L102" s="201"/>
      <c r="M102" s="201"/>
      <c r="N102" s="201"/>
      <c r="O102" s="201"/>
      <c r="P102" s="201"/>
      <c r="Q102" s="201"/>
      <c r="R102" s="201"/>
      <c r="S102" s="201"/>
    </row>
    <row r="103" spans="2:19" s="187" customFormat="1" ht="18" customHeight="1">
      <c r="B103" s="201"/>
      <c r="C103" s="201"/>
      <c r="D103" s="201"/>
      <c r="E103" s="201"/>
      <c r="F103" s="201"/>
      <c r="G103" s="201"/>
      <c r="H103" s="201"/>
      <c r="I103" s="201"/>
      <c r="J103" s="201"/>
      <c r="K103" s="201"/>
      <c r="L103" s="201"/>
      <c r="M103" s="201"/>
      <c r="N103" s="201"/>
      <c r="O103" s="201"/>
      <c r="P103" s="201"/>
      <c r="Q103" s="201"/>
      <c r="R103" s="201"/>
      <c r="S103" s="201"/>
    </row>
    <row r="104" spans="2:19" s="187" customFormat="1" ht="18" customHeight="1">
      <c r="B104" s="201"/>
      <c r="C104" s="201"/>
      <c r="D104" s="201"/>
      <c r="E104" s="201"/>
      <c r="F104" s="201"/>
      <c r="G104" s="201"/>
      <c r="H104" s="201"/>
      <c r="I104" s="201"/>
      <c r="J104" s="201"/>
      <c r="K104" s="201"/>
      <c r="L104" s="201"/>
      <c r="M104" s="201"/>
      <c r="N104" s="201"/>
      <c r="O104" s="201"/>
      <c r="P104" s="201"/>
      <c r="Q104" s="201"/>
      <c r="R104" s="201"/>
      <c r="S104" s="201"/>
    </row>
    <row r="105" spans="2:19" s="187" customFormat="1" ht="18" customHeight="1">
      <c r="B105" s="201"/>
      <c r="C105" s="201"/>
      <c r="D105" s="201"/>
      <c r="E105" s="201"/>
      <c r="F105" s="201"/>
      <c r="G105" s="201"/>
      <c r="H105" s="201"/>
      <c r="I105" s="201"/>
      <c r="J105" s="201"/>
      <c r="K105" s="201"/>
      <c r="L105" s="201"/>
      <c r="M105" s="201"/>
      <c r="N105" s="201"/>
      <c r="O105" s="201"/>
      <c r="P105" s="201"/>
      <c r="Q105" s="201"/>
      <c r="R105" s="201"/>
      <c r="S105" s="201"/>
    </row>
    <row r="106" spans="2:19" s="187" customFormat="1" ht="18" customHeight="1">
      <c r="B106" s="201"/>
      <c r="C106" s="201"/>
      <c r="D106" s="201"/>
      <c r="E106" s="201"/>
      <c r="F106" s="201"/>
      <c r="G106" s="201"/>
      <c r="H106" s="201"/>
      <c r="I106" s="201"/>
      <c r="J106" s="201"/>
      <c r="K106" s="201"/>
      <c r="L106" s="201"/>
      <c r="M106" s="201"/>
      <c r="N106" s="201"/>
      <c r="O106" s="201"/>
      <c r="P106" s="201"/>
      <c r="Q106" s="201"/>
      <c r="R106" s="201"/>
      <c r="S106" s="201"/>
    </row>
    <row r="107" spans="2:19" s="187" customFormat="1" ht="18" customHeight="1">
      <c r="B107" s="201"/>
      <c r="C107" s="201"/>
      <c r="D107" s="201"/>
      <c r="E107" s="201"/>
      <c r="F107" s="201"/>
      <c r="G107" s="201"/>
      <c r="H107" s="201"/>
      <c r="I107" s="201"/>
      <c r="J107" s="201"/>
      <c r="K107" s="201"/>
      <c r="L107" s="201"/>
      <c r="M107" s="201"/>
      <c r="N107" s="201"/>
      <c r="O107" s="201"/>
      <c r="P107" s="201"/>
      <c r="Q107" s="201"/>
      <c r="R107" s="201"/>
      <c r="S107" s="201"/>
    </row>
    <row r="108" spans="2:19" s="187" customFormat="1" ht="18" customHeight="1">
      <c r="B108" s="201"/>
      <c r="C108" s="201"/>
      <c r="D108" s="201"/>
      <c r="E108" s="201"/>
      <c r="F108" s="201"/>
      <c r="G108" s="201"/>
      <c r="H108" s="201"/>
      <c r="I108" s="201"/>
      <c r="J108" s="201"/>
      <c r="K108" s="201"/>
      <c r="L108" s="201"/>
      <c r="M108" s="201"/>
      <c r="N108" s="201"/>
      <c r="O108" s="201"/>
      <c r="P108" s="201"/>
      <c r="Q108" s="201"/>
      <c r="R108" s="201"/>
      <c r="S108" s="201"/>
    </row>
    <row r="109" spans="2:19" s="187" customFormat="1" ht="18" customHeight="1">
      <c r="B109" s="201"/>
      <c r="C109" s="201"/>
      <c r="D109" s="201"/>
      <c r="E109" s="201"/>
      <c r="F109" s="201"/>
      <c r="G109" s="201"/>
      <c r="H109" s="201"/>
      <c r="I109" s="201"/>
      <c r="J109" s="201"/>
      <c r="K109" s="201"/>
      <c r="L109" s="201"/>
      <c r="M109" s="201"/>
      <c r="N109" s="201"/>
      <c r="O109" s="201"/>
      <c r="P109" s="201"/>
      <c r="Q109" s="201"/>
      <c r="R109" s="201"/>
      <c r="S109" s="201"/>
    </row>
    <row r="110" spans="2:19" s="187" customFormat="1" ht="18" customHeight="1">
      <c r="B110" s="201"/>
      <c r="C110" s="201"/>
      <c r="D110" s="201"/>
      <c r="E110" s="201"/>
      <c r="F110" s="201"/>
      <c r="G110" s="201"/>
      <c r="H110" s="201"/>
      <c r="I110" s="201"/>
      <c r="J110" s="201"/>
      <c r="K110" s="201"/>
      <c r="L110" s="201"/>
      <c r="M110" s="201"/>
      <c r="N110" s="201"/>
      <c r="O110" s="201"/>
      <c r="P110" s="201"/>
      <c r="Q110" s="201"/>
      <c r="R110" s="201"/>
      <c r="S110" s="201"/>
    </row>
    <row r="111" spans="2:19" s="187" customFormat="1" ht="18" customHeight="1">
      <c r="B111" s="201"/>
      <c r="C111" s="201"/>
      <c r="D111" s="201"/>
      <c r="E111" s="201"/>
      <c r="F111" s="201"/>
      <c r="G111" s="201"/>
      <c r="H111" s="201"/>
      <c r="I111" s="201"/>
      <c r="J111" s="201"/>
      <c r="K111" s="201"/>
      <c r="L111" s="201"/>
      <c r="M111" s="201"/>
      <c r="N111" s="201"/>
      <c r="O111" s="201"/>
      <c r="P111" s="201"/>
      <c r="Q111" s="201"/>
      <c r="R111" s="201"/>
      <c r="S111" s="201"/>
    </row>
    <row r="112" spans="2:19" s="187" customFormat="1" ht="18" customHeight="1">
      <c r="B112" s="201"/>
      <c r="C112" s="201"/>
      <c r="D112" s="201"/>
      <c r="E112" s="201"/>
      <c r="F112" s="201"/>
      <c r="G112" s="201"/>
      <c r="H112" s="201"/>
      <c r="I112" s="201"/>
      <c r="J112" s="201"/>
      <c r="K112" s="201"/>
      <c r="L112" s="201"/>
      <c r="M112" s="201"/>
      <c r="N112" s="201"/>
      <c r="O112" s="201"/>
      <c r="P112" s="201"/>
      <c r="Q112" s="201"/>
      <c r="R112" s="201"/>
      <c r="S112" s="201"/>
    </row>
    <row r="113" spans="2:19" s="187" customFormat="1" ht="18" customHeight="1">
      <c r="B113" s="201"/>
      <c r="C113" s="201"/>
      <c r="D113" s="201"/>
      <c r="E113" s="201"/>
      <c r="F113" s="201"/>
      <c r="G113" s="201"/>
      <c r="H113" s="201"/>
      <c r="I113" s="201"/>
      <c r="J113" s="201"/>
      <c r="K113" s="201"/>
      <c r="L113" s="201"/>
      <c r="M113" s="201"/>
      <c r="N113" s="201"/>
      <c r="O113" s="201"/>
      <c r="P113" s="201"/>
      <c r="Q113" s="201"/>
      <c r="R113" s="201"/>
      <c r="S113" s="201"/>
    </row>
    <row r="114" spans="2:19" s="187" customFormat="1" ht="18" customHeight="1">
      <c r="B114" s="201"/>
      <c r="C114" s="201"/>
      <c r="D114" s="201"/>
      <c r="E114" s="201"/>
      <c r="F114" s="201"/>
      <c r="G114" s="201"/>
      <c r="H114" s="201"/>
      <c r="I114" s="201"/>
      <c r="J114" s="201"/>
      <c r="K114" s="201"/>
      <c r="L114" s="201"/>
      <c r="M114" s="201"/>
      <c r="N114" s="201"/>
      <c r="O114" s="201"/>
      <c r="P114" s="201"/>
      <c r="Q114" s="201"/>
      <c r="R114" s="201"/>
      <c r="S114" s="201"/>
    </row>
    <row r="115" spans="2:19" s="187" customFormat="1" ht="18" customHeight="1">
      <c r="B115" s="201"/>
      <c r="C115" s="201"/>
      <c r="D115" s="201"/>
      <c r="E115" s="201"/>
      <c r="F115" s="201"/>
      <c r="G115" s="201"/>
      <c r="H115" s="201"/>
      <c r="I115" s="201"/>
      <c r="J115" s="201"/>
      <c r="K115" s="201"/>
      <c r="L115" s="201"/>
      <c r="M115" s="201"/>
      <c r="N115" s="201"/>
      <c r="O115" s="201"/>
      <c r="P115" s="201"/>
      <c r="Q115" s="201"/>
      <c r="R115" s="201"/>
      <c r="S115" s="201"/>
    </row>
    <row r="116" spans="2:19" s="187" customFormat="1" ht="18" customHeight="1">
      <c r="B116" s="201"/>
      <c r="C116" s="201"/>
      <c r="D116" s="201"/>
      <c r="E116" s="201"/>
      <c r="F116" s="201"/>
      <c r="G116" s="201"/>
      <c r="H116" s="201"/>
      <c r="I116" s="201"/>
      <c r="J116" s="201"/>
      <c r="K116" s="201"/>
      <c r="L116" s="201"/>
      <c r="M116" s="201"/>
      <c r="N116" s="201"/>
      <c r="O116" s="201"/>
      <c r="P116" s="201"/>
      <c r="Q116" s="201"/>
      <c r="R116" s="201"/>
      <c r="S116" s="201"/>
    </row>
    <row r="117" spans="2:19" s="187" customFormat="1" ht="18" customHeight="1">
      <c r="B117" s="201"/>
      <c r="C117" s="201"/>
      <c r="D117" s="201"/>
      <c r="E117" s="201"/>
      <c r="F117" s="201"/>
      <c r="G117" s="201"/>
      <c r="H117" s="201"/>
      <c r="I117" s="201"/>
      <c r="J117" s="201"/>
      <c r="K117" s="201"/>
      <c r="L117" s="201"/>
      <c r="M117" s="201"/>
      <c r="N117" s="201"/>
      <c r="O117" s="201"/>
      <c r="P117" s="201"/>
      <c r="Q117" s="201"/>
      <c r="R117" s="201"/>
      <c r="S117" s="201"/>
    </row>
    <row r="118" spans="2:19" s="187" customFormat="1" ht="18" customHeight="1">
      <c r="B118" s="201"/>
      <c r="C118" s="201"/>
      <c r="D118" s="201"/>
      <c r="E118" s="201"/>
      <c r="F118" s="201"/>
      <c r="G118" s="201"/>
      <c r="H118" s="201"/>
      <c r="I118" s="201"/>
      <c r="J118" s="201"/>
      <c r="K118" s="201"/>
      <c r="L118" s="201"/>
      <c r="M118" s="201"/>
      <c r="N118" s="201"/>
      <c r="O118" s="201"/>
      <c r="P118" s="201"/>
      <c r="Q118" s="201"/>
      <c r="R118" s="201"/>
      <c r="S118" s="201"/>
    </row>
    <row r="119" spans="2:19" s="187" customFormat="1" ht="18" customHeight="1">
      <c r="B119" s="201"/>
      <c r="C119" s="201"/>
      <c r="D119" s="201"/>
      <c r="E119" s="201"/>
      <c r="F119" s="201"/>
      <c r="G119" s="201"/>
      <c r="H119" s="201"/>
      <c r="I119" s="201"/>
      <c r="J119" s="201"/>
      <c r="K119" s="201"/>
      <c r="L119" s="201"/>
      <c r="M119" s="201"/>
      <c r="N119" s="201"/>
      <c r="O119" s="201"/>
      <c r="P119" s="201"/>
      <c r="Q119" s="201"/>
      <c r="R119" s="201"/>
      <c r="S119" s="201"/>
    </row>
    <row r="120" spans="2:19" s="187" customFormat="1" ht="18" customHeight="1">
      <c r="B120" s="201"/>
      <c r="C120" s="201"/>
      <c r="D120" s="201"/>
      <c r="E120" s="201"/>
      <c r="F120" s="201"/>
      <c r="G120" s="201"/>
      <c r="H120" s="201"/>
      <c r="I120" s="201"/>
      <c r="J120" s="201"/>
      <c r="K120" s="201"/>
      <c r="L120" s="201"/>
      <c r="M120" s="201"/>
      <c r="N120" s="201"/>
      <c r="O120" s="201"/>
      <c r="P120" s="201"/>
      <c r="Q120" s="201"/>
      <c r="R120" s="201"/>
      <c r="S120" s="201"/>
    </row>
    <row r="121" spans="2:19" s="187" customFormat="1" ht="18" customHeight="1">
      <c r="B121" s="201"/>
      <c r="C121" s="201"/>
      <c r="D121" s="201"/>
      <c r="E121" s="201"/>
      <c r="F121" s="201"/>
      <c r="G121" s="201"/>
      <c r="H121" s="201"/>
      <c r="I121" s="201"/>
      <c r="J121" s="201"/>
      <c r="K121" s="201"/>
      <c r="L121" s="201"/>
      <c r="M121" s="201"/>
      <c r="N121" s="201"/>
      <c r="O121" s="201"/>
      <c r="P121" s="201"/>
      <c r="Q121" s="201"/>
      <c r="R121" s="201"/>
      <c r="S121" s="201"/>
    </row>
    <row r="122" spans="2:19" s="187" customFormat="1" ht="18" customHeight="1">
      <c r="B122" s="201"/>
      <c r="C122" s="201"/>
      <c r="D122" s="201"/>
      <c r="E122" s="201"/>
      <c r="F122" s="201"/>
      <c r="G122" s="201"/>
      <c r="H122" s="201"/>
      <c r="I122" s="201"/>
      <c r="J122" s="201"/>
      <c r="K122" s="201"/>
      <c r="L122" s="201"/>
      <c r="M122" s="201"/>
      <c r="N122" s="201"/>
      <c r="O122" s="201"/>
      <c r="P122" s="201"/>
      <c r="Q122" s="201"/>
      <c r="R122" s="201"/>
      <c r="S122" s="201"/>
    </row>
    <row r="123" spans="2:19" s="187" customFormat="1" ht="18" customHeight="1">
      <c r="B123" s="201"/>
      <c r="C123" s="201"/>
      <c r="D123" s="201"/>
      <c r="E123" s="201"/>
      <c r="F123" s="201"/>
      <c r="G123" s="201"/>
      <c r="H123" s="201"/>
      <c r="I123" s="201"/>
      <c r="J123" s="201"/>
      <c r="K123" s="201"/>
      <c r="L123" s="201"/>
      <c r="M123" s="201"/>
      <c r="N123" s="201"/>
      <c r="O123" s="201"/>
      <c r="P123" s="201"/>
      <c r="Q123" s="201"/>
      <c r="R123" s="201"/>
      <c r="S123" s="201"/>
    </row>
    <row r="124" spans="2:19" s="187" customFormat="1" ht="18" customHeight="1">
      <c r="B124" s="201"/>
      <c r="C124" s="201"/>
      <c r="D124" s="201"/>
      <c r="E124" s="201"/>
      <c r="F124" s="201"/>
      <c r="G124" s="201"/>
      <c r="H124" s="201"/>
      <c r="I124" s="201"/>
      <c r="J124" s="201"/>
      <c r="K124" s="201"/>
      <c r="L124" s="201"/>
      <c r="M124" s="201"/>
      <c r="N124" s="201"/>
      <c r="O124" s="201"/>
      <c r="P124" s="201"/>
      <c r="Q124" s="201"/>
      <c r="R124" s="201"/>
      <c r="S124" s="201"/>
    </row>
    <row r="125" spans="2:19" s="187" customFormat="1" ht="18" customHeight="1">
      <c r="B125" s="201"/>
      <c r="C125" s="201"/>
      <c r="D125" s="201"/>
      <c r="E125" s="201"/>
      <c r="F125" s="201"/>
      <c r="G125" s="201"/>
      <c r="H125" s="201"/>
      <c r="I125" s="201"/>
      <c r="J125" s="201"/>
      <c r="K125" s="201"/>
      <c r="L125" s="201"/>
      <c r="M125" s="201"/>
      <c r="N125" s="201"/>
      <c r="O125" s="201"/>
      <c r="P125" s="201"/>
      <c r="Q125" s="201"/>
      <c r="R125" s="201"/>
      <c r="S125" s="201"/>
    </row>
    <row r="126" spans="2:19" s="187" customFormat="1" ht="18" customHeight="1">
      <c r="B126" s="201"/>
      <c r="C126" s="201"/>
      <c r="D126" s="201"/>
      <c r="E126" s="201"/>
      <c r="F126" s="201"/>
      <c r="G126" s="201"/>
      <c r="H126" s="201"/>
      <c r="I126" s="201"/>
      <c r="J126" s="201"/>
      <c r="K126" s="201"/>
      <c r="L126" s="201"/>
      <c r="M126" s="201"/>
      <c r="N126" s="201"/>
      <c r="O126" s="201"/>
      <c r="P126" s="201"/>
      <c r="Q126" s="201"/>
      <c r="R126" s="201"/>
      <c r="S126" s="201"/>
    </row>
    <row r="127" spans="2:19" s="187" customFormat="1" ht="18" customHeight="1">
      <c r="B127" s="201"/>
      <c r="C127" s="201"/>
      <c r="D127" s="201"/>
      <c r="E127" s="201"/>
      <c r="F127" s="201"/>
      <c r="G127" s="201"/>
      <c r="H127" s="201"/>
      <c r="I127" s="201"/>
      <c r="J127" s="201"/>
      <c r="K127" s="201"/>
      <c r="L127" s="201"/>
      <c r="M127" s="201"/>
      <c r="N127" s="201"/>
      <c r="O127" s="201"/>
      <c r="P127" s="201"/>
      <c r="Q127" s="201"/>
      <c r="R127" s="201"/>
      <c r="S127" s="201"/>
    </row>
    <row r="128" spans="2:19" s="187" customFormat="1" ht="18" customHeight="1">
      <c r="B128" s="201"/>
      <c r="C128" s="201"/>
      <c r="D128" s="201"/>
      <c r="E128" s="201"/>
      <c r="F128" s="201"/>
      <c r="G128" s="201"/>
      <c r="H128" s="201"/>
      <c r="I128" s="201"/>
      <c r="J128" s="201"/>
      <c r="K128" s="201"/>
      <c r="L128" s="201"/>
      <c r="M128" s="201"/>
      <c r="N128" s="201"/>
      <c r="O128" s="201"/>
      <c r="P128" s="201"/>
      <c r="Q128" s="201"/>
      <c r="R128" s="201"/>
      <c r="S128" s="201"/>
    </row>
    <row r="129" spans="2:19" s="187" customFormat="1" ht="18" customHeight="1">
      <c r="B129" s="201"/>
      <c r="C129" s="201"/>
      <c r="D129" s="201"/>
      <c r="E129" s="201"/>
      <c r="F129" s="201"/>
      <c r="G129" s="201"/>
      <c r="H129" s="201"/>
      <c r="I129" s="201"/>
      <c r="J129" s="201"/>
      <c r="K129" s="201"/>
      <c r="L129" s="201"/>
      <c r="M129" s="201"/>
      <c r="N129" s="201"/>
      <c r="O129" s="201"/>
      <c r="P129" s="201"/>
      <c r="Q129" s="201"/>
      <c r="R129" s="201"/>
      <c r="S129" s="201"/>
    </row>
    <row r="130" spans="2:19" s="187" customFormat="1" ht="18" customHeight="1">
      <c r="B130" s="201"/>
      <c r="C130" s="201"/>
      <c r="D130" s="201"/>
      <c r="E130" s="201"/>
      <c r="F130" s="201"/>
      <c r="G130" s="201"/>
      <c r="H130" s="201"/>
      <c r="I130" s="201"/>
      <c r="J130" s="201"/>
      <c r="K130" s="201"/>
      <c r="L130" s="201"/>
      <c r="M130" s="201"/>
      <c r="N130" s="201"/>
      <c r="O130" s="201"/>
      <c r="P130" s="201"/>
      <c r="Q130" s="201"/>
      <c r="R130" s="201"/>
      <c r="S130" s="201"/>
    </row>
    <row r="131" spans="2:19" s="187" customFormat="1" ht="18" customHeight="1">
      <c r="B131" s="201"/>
      <c r="C131" s="201"/>
      <c r="D131" s="201"/>
      <c r="E131" s="201"/>
      <c r="F131" s="201"/>
      <c r="G131" s="201"/>
      <c r="H131" s="201"/>
      <c r="I131" s="201"/>
      <c r="J131" s="201"/>
      <c r="K131" s="201"/>
      <c r="L131" s="201"/>
      <c r="M131" s="201"/>
      <c r="N131" s="201"/>
      <c r="O131" s="201"/>
      <c r="P131" s="201"/>
      <c r="Q131" s="201"/>
      <c r="R131" s="201"/>
      <c r="S131" s="201"/>
    </row>
    <row r="132" spans="2:19" s="187" customFormat="1" ht="18" customHeight="1">
      <c r="B132" s="201"/>
      <c r="C132" s="201"/>
      <c r="D132" s="201"/>
      <c r="E132" s="201"/>
      <c r="F132" s="201"/>
      <c r="G132" s="201"/>
      <c r="H132" s="201"/>
      <c r="I132" s="201"/>
      <c r="J132" s="201"/>
      <c r="K132" s="201"/>
      <c r="L132" s="201"/>
      <c r="M132" s="201"/>
      <c r="N132" s="201"/>
      <c r="O132" s="201"/>
      <c r="P132" s="201"/>
      <c r="Q132" s="201"/>
      <c r="R132" s="201"/>
      <c r="S132" s="201"/>
    </row>
    <row r="133" spans="2:19" s="187" customFormat="1" ht="18" customHeight="1">
      <c r="B133" s="201"/>
      <c r="C133" s="201"/>
      <c r="D133" s="201"/>
      <c r="E133" s="201"/>
      <c r="F133" s="201"/>
      <c r="G133" s="201"/>
      <c r="H133" s="201"/>
      <c r="I133" s="201"/>
      <c r="J133" s="201"/>
      <c r="K133" s="201"/>
      <c r="L133" s="201"/>
      <c r="M133" s="201"/>
      <c r="N133" s="201"/>
      <c r="O133" s="201"/>
      <c r="P133" s="201"/>
      <c r="Q133" s="201"/>
      <c r="R133" s="201"/>
      <c r="S133" s="201"/>
    </row>
    <row r="134" spans="2:19" s="187" customFormat="1" ht="18" customHeight="1">
      <c r="B134" s="201"/>
      <c r="C134" s="201"/>
      <c r="D134" s="201"/>
      <c r="E134" s="201"/>
      <c r="F134" s="201"/>
      <c r="G134" s="201"/>
      <c r="H134" s="201"/>
      <c r="I134" s="201"/>
      <c r="J134" s="201"/>
      <c r="K134" s="201"/>
      <c r="L134" s="201"/>
      <c r="M134" s="201"/>
      <c r="N134" s="201"/>
      <c r="O134" s="201"/>
      <c r="P134" s="201"/>
      <c r="Q134" s="201"/>
      <c r="R134" s="201"/>
      <c r="S134" s="201"/>
    </row>
    <row r="135" spans="2:19" s="187" customFormat="1" ht="18" customHeight="1">
      <c r="B135" s="201"/>
      <c r="C135" s="201"/>
      <c r="D135" s="201"/>
      <c r="E135" s="201"/>
      <c r="F135" s="201"/>
      <c r="G135" s="201"/>
      <c r="H135" s="201"/>
      <c r="I135" s="201"/>
      <c r="J135" s="201"/>
      <c r="K135" s="201"/>
      <c r="L135" s="201"/>
      <c r="M135" s="201"/>
      <c r="N135" s="201"/>
      <c r="O135" s="201"/>
      <c r="P135" s="201"/>
      <c r="Q135" s="201"/>
      <c r="R135" s="201"/>
      <c r="S135" s="201"/>
    </row>
    <row r="136" spans="2:19" s="187" customFormat="1" ht="18" customHeight="1">
      <c r="B136" s="201"/>
      <c r="C136" s="201"/>
      <c r="D136" s="201"/>
      <c r="E136" s="201"/>
      <c r="F136" s="201"/>
      <c r="G136" s="201"/>
      <c r="H136" s="201"/>
      <c r="I136" s="201"/>
      <c r="J136" s="201"/>
      <c r="K136" s="201"/>
      <c r="L136" s="201"/>
      <c r="M136" s="201"/>
      <c r="N136" s="201"/>
      <c r="O136" s="201"/>
      <c r="P136" s="201"/>
      <c r="Q136" s="201"/>
      <c r="R136" s="201"/>
      <c r="S136" s="201"/>
    </row>
    <row r="137" spans="2:19" s="187" customFormat="1" ht="18" customHeight="1">
      <c r="B137" s="201"/>
      <c r="C137" s="201"/>
      <c r="D137" s="201"/>
      <c r="E137" s="201"/>
      <c r="F137" s="201"/>
      <c r="G137" s="201"/>
      <c r="H137" s="201"/>
      <c r="I137" s="201"/>
      <c r="J137" s="201"/>
      <c r="K137" s="201"/>
      <c r="L137" s="201"/>
      <c r="M137" s="201"/>
      <c r="N137" s="201"/>
      <c r="O137" s="201"/>
      <c r="P137" s="201"/>
      <c r="Q137" s="201"/>
      <c r="R137" s="201"/>
      <c r="S137" s="201"/>
    </row>
    <row r="138" spans="2:19" s="187" customFormat="1" ht="18" customHeight="1">
      <c r="B138" s="201"/>
      <c r="C138" s="201"/>
      <c r="D138" s="201"/>
      <c r="E138" s="201"/>
      <c r="F138" s="201"/>
      <c r="G138" s="201"/>
      <c r="H138" s="201"/>
      <c r="I138" s="201"/>
      <c r="J138" s="201"/>
      <c r="K138" s="201"/>
      <c r="L138" s="201"/>
      <c r="M138" s="201"/>
      <c r="N138" s="201"/>
      <c r="O138" s="201"/>
      <c r="P138" s="201"/>
      <c r="Q138" s="201"/>
      <c r="R138" s="201"/>
      <c r="S138" s="201"/>
    </row>
    <row r="139" spans="2:19" s="187" customFormat="1" ht="18" customHeight="1">
      <c r="B139" s="201"/>
      <c r="C139" s="201"/>
      <c r="D139" s="201"/>
      <c r="E139" s="201"/>
      <c r="F139" s="201"/>
      <c r="G139" s="201"/>
      <c r="H139" s="201"/>
      <c r="I139" s="201"/>
      <c r="J139" s="201"/>
      <c r="K139" s="201"/>
      <c r="L139" s="201"/>
      <c r="M139" s="201"/>
      <c r="N139" s="201"/>
      <c r="O139" s="201"/>
      <c r="P139" s="201"/>
      <c r="Q139" s="201"/>
      <c r="R139" s="201"/>
      <c r="S139" s="201"/>
    </row>
    <row r="140" spans="2:19" s="187" customFormat="1" ht="18" customHeight="1">
      <c r="B140" s="201"/>
      <c r="C140" s="201"/>
      <c r="D140" s="201"/>
      <c r="E140" s="201"/>
      <c r="F140" s="201"/>
      <c r="G140" s="201"/>
      <c r="H140" s="201"/>
      <c r="I140" s="201"/>
      <c r="J140" s="201"/>
      <c r="K140" s="201"/>
      <c r="L140" s="201"/>
      <c r="M140" s="201"/>
      <c r="N140" s="201"/>
      <c r="O140" s="201"/>
      <c r="P140" s="201"/>
      <c r="Q140" s="201"/>
      <c r="R140" s="201"/>
      <c r="S140" s="201"/>
    </row>
    <row r="141" spans="2:19" s="187" customFormat="1" ht="18" customHeight="1">
      <c r="B141" s="201"/>
      <c r="C141" s="201"/>
      <c r="D141" s="201"/>
      <c r="E141" s="201"/>
      <c r="F141" s="201"/>
      <c r="G141" s="201"/>
      <c r="H141" s="201"/>
      <c r="I141" s="201"/>
      <c r="J141" s="201"/>
      <c r="K141" s="201"/>
      <c r="L141" s="201"/>
      <c r="M141" s="201"/>
      <c r="N141" s="201"/>
      <c r="O141" s="201"/>
      <c r="P141" s="201"/>
      <c r="Q141" s="201"/>
      <c r="R141" s="201"/>
      <c r="S141" s="201"/>
    </row>
    <row r="142" spans="2:19" s="187" customFormat="1" ht="18" customHeight="1">
      <c r="B142" s="201"/>
      <c r="C142" s="201"/>
      <c r="D142" s="201"/>
      <c r="E142" s="201"/>
      <c r="F142" s="201"/>
      <c r="G142" s="201"/>
      <c r="H142" s="201"/>
      <c r="I142" s="201"/>
      <c r="J142" s="201"/>
      <c r="K142" s="201"/>
      <c r="L142" s="201"/>
      <c r="M142" s="201"/>
      <c r="N142" s="201"/>
      <c r="O142" s="201"/>
      <c r="P142" s="201"/>
      <c r="Q142" s="201"/>
      <c r="R142" s="201"/>
      <c r="S142" s="201"/>
    </row>
    <row r="143" spans="2:19" s="187" customFormat="1" ht="18" customHeight="1">
      <c r="B143" s="201"/>
      <c r="C143" s="201"/>
      <c r="D143" s="201"/>
      <c r="E143" s="201"/>
      <c r="F143" s="201"/>
      <c r="G143" s="201"/>
      <c r="H143" s="201"/>
      <c r="I143" s="201"/>
      <c r="J143" s="201"/>
      <c r="K143" s="201"/>
      <c r="L143" s="201"/>
      <c r="M143" s="201"/>
      <c r="N143" s="201"/>
      <c r="O143" s="201"/>
      <c r="P143" s="201"/>
      <c r="Q143" s="201"/>
      <c r="R143" s="201"/>
      <c r="S143" s="201"/>
    </row>
    <row r="144" spans="2:19" s="187" customFormat="1" ht="18" customHeight="1">
      <c r="B144" s="201"/>
      <c r="C144" s="201"/>
      <c r="D144" s="201"/>
      <c r="E144" s="201"/>
      <c r="F144" s="201"/>
      <c r="G144" s="201"/>
      <c r="H144" s="201"/>
      <c r="I144" s="201"/>
      <c r="J144" s="201"/>
      <c r="K144" s="201"/>
      <c r="L144" s="201"/>
      <c r="M144" s="201"/>
      <c r="N144" s="201"/>
      <c r="O144" s="201"/>
      <c r="P144" s="201"/>
      <c r="Q144" s="201"/>
      <c r="R144" s="201"/>
      <c r="S144" s="201"/>
    </row>
    <row r="145" spans="2:19" s="187" customFormat="1" ht="18" customHeight="1">
      <c r="B145" s="201"/>
      <c r="C145" s="201"/>
      <c r="D145" s="201"/>
      <c r="E145" s="201"/>
      <c r="F145" s="201"/>
      <c r="G145" s="201"/>
      <c r="H145" s="201"/>
      <c r="I145" s="201"/>
      <c r="J145" s="201"/>
      <c r="K145" s="201"/>
      <c r="L145" s="201"/>
      <c r="M145" s="201"/>
      <c r="N145" s="201"/>
      <c r="O145" s="201"/>
      <c r="P145" s="201"/>
      <c r="Q145" s="201"/>
      <c r="R145" s="201"/>
      <c r="S145" s="201"/>
    </row>
    <row r="146" spans="2:19" s="187" customFormat="1" ht="18" customHeight="1">
      <c r="B146" s="201"/>
      <c r="C146" s="201"/>
      <c r="D146" s="201"/>
      <c r="E146" s="201"/>
      <c r="F146" s="201"/>
      <c r="G146" s="201"/>
      <c r="H146" s="201"/>
      <c r="I146" s="201"/>
      <c r="J146" s="201"/>
      <c r="K146" s="201"/>
      <c r="L146" s="201"/>
      <c r="M146" s="201"/>
      <c r="N146" s="201"/>
      <c r="O146" s="201"/>
      <c r="P146" s="201"/>
      <c r="Q146" s="201"/>
      <c r="R146" s="201"/>
      <c r="S146" s="201"/>
    </row>
    <row r="147" spans="2:19" s="187" customFormat="1" ht="18" customHeight="1">
      <c r="B147" s="201"/>
      <c r="C147" s="201"/>
      <c r="D147" s="201"/>
      <c r="E147" s="201"/>
      <c r="F147" s="201"/>
      <c r="G147" s="201"/>
      <c r="H147" s="201"/>
      <c r="I147" s="201"/>
      <c r="J147" s="201"/>
      <c r="K147" s="201"/>
      <c r="L147" s="201"/>
      <c r="M147" s="201"/>
      <c r="N147" s="201"/>
      <c r="O147" s="201"/>
      <c r="P147" s="201"/>
      <c r="Q147" s="201"/>
      <c r="R147" s="201"/>
      <c r="S147" s="201"/>
    </row>
    <row r="148" spans="2:19" s="187" customFormat="1" ht="18" customHeight="1">
      <c r="B148" s="201"/>
      <c r="C148" s="201"/>
      <c r="D148" s="201"/>
      <c r="E148" s="201"/>
      <c r="F148" s="201"/>
      <c r="G148" s="201"/>
      <c r="H148" s="201"/>
      <c r="I148" s="201"/>
      <c r="J148" s="201"/>
      <c r="K148" s="201"/>
      <c r="L148" s="201"/>
      <c r="M148" s="201"/>
      <c r="N148" s="201"/>
      <c r="O148" s="201"/>
      <c r="P148" s="201"/>
      <c r="Q148" s="201"/>
      <c r="R148" s="201"/>
      <c r="S148" s="201"/>
    </row>
    <row r="149" spans="2:19" s="187" customFormat="1" ht="18" customHeight="1">
      <c r="B149" s="201"/>
      <c r="C149" s="201"/>
      <c r="D149" s="201"/>
      <c r="E149" s="201"/>
      <c r="F149" s="201"/>
      <c r="G149" s="201"/>
      <c r="H149" s="201"/>
      <c r="I149" s="201"/>
      <c r="J149" s="201"/>
      <c r="K149" s="201"/>
      <c r="L149" s="201"/>
      <c r="M149" s="201"/>
      <c r="N149" s="201"/>
      <c r="O149" s="201"/>
      <c r="P149" s="201"/>
      <c r="Q149" s="201"/>
      <c r="R149" s="201"/>
      <c r="S149" s="201"/>
    </row>
    <row r="150" spans="2:19" s="187" customFormat="1" ht="18" customHeight="1">
      <c r="B150" s="201"/>
      <c r="C150" s="201"/>
      <c r="D150" s="201"/>
      <c r="E150" s="201"/>
      <c r="F150" s="201"/>
      <c r="G150" s="201"/>
      <c r="H150" s="201"/>
      <c r="I150" s="201"/>
      <c r="J150" s="201"/>
      <c r="K150" s="201"/>
      <c r="L150" s="201"/>
      <c r="M150" s="201"/>
      <c r="N150" s="201"/>
      <c r="O150" s="201"/>
      <c r="P150" s="201"/>
      <c r="Q150" s="201"/>
      <c r="R150" s="201"/>
      <c r="S150" s="201"/>
    </row>
    <row r="151" spans="2:19" s="187" customFormat="1" ht="18" customHeight="1">
      <c r="B151" s="201"/>
      <c r="C151" s="201"/>
      <c r="D151" s="201"/>
      <c r="E151" s="201"/>
      <c r="F151" s="201"/>
      <c r="G151" s="201"/>
      <c r="H151" s="201"/>
      <c r="I151" s="201"/>
      <c r="J151" s="201"/>
      <c r="K151" s="201"/>
      <c r="L151" s="201"/>
      <c r="M151" s="201"/>
      <c r="N151" s="201"/>
      <c r="O151" s="201"/>
      <c r="P151" s="201"/>
      <c r="Q151" s="201"/>
      <c r="R151" s="201"/>
      <c r="S151" s="201"/>
    </row>
    <row r="152" spans="2:19" s="187" customFormat="1" ht="18" customHeight="1">
      <c r="B152" s="201"/>
      <c r="C152" s="201"/>
      <c r="D152" s="201"/>
      <c r="E152" s="201"/>
      <c r="F152" s="201"/>
      <c r="G152" s="201"/>
      <c r="H152" s="201"/>
      <c r="I152" s="201"/>
      <c r="J152" s="201"/>
      <c r="K152" s="201"/>
      <c r="L152" s="201"/>
      <c r="M152" s="201"/>
      <c r="N152" s="201"/>
      <c r="O152" s="201"/>
      <c r="P152" s="201"/>
      <c r="Q152" s="201"/>
      <c r="R152" s="201"/>
      <c r="S152" s="201"/>
    </row>
    <row r="153" spans="2:19" s="187" customFormat="1" ht="18" customHeight="1">
      <c r="B153" s="201"/>
      <c r="C153" s="201"/>
      <c r="D153" s="201"/>
      <c r="E153" s="201"/>
      <c r="F153" s="201"/>
      <c r="G153" s="201"/>
      <c r="H153" s="201"/>
      <c r="I153" s="201"/>
      <c r="J153" s="201"/>
      <c r="K153" s="201"/>
      <c r="L153" s="201"/>
      <c r="M153" s="201"/>
      <c r="N153" s="201"/>
      <c r="O153" s="201"/>
      <c r="P153" s="201"/>
      <c r="Q153" s="201"/>
      <c r="R153" s="201"/>
      <c r="S153" s="201"/>
    </row>
    <row r="154" spans="2:19" s="187" customFormat="1" ht="18" customHeight="1">
      <c r="B154" s="201"/>
      <c r="C154" s="201"/>
      <c r="D154" s="201"/>
      <c r="E154" s="201"/>
      <c r="F154" s="201"/>
      <c r="G154" s="201"/>
      <c r="H154" s="201"/>
      <c r="I154" s="201"/>
      <c r="J154" s="201"/>
      <c r="K154" s="201"/>
      <c r="L154" s="201"/>
      <c r="M154" s="201"/>
      <c r="N154" s="201"/>
      <c r="O154" s="201"/>
      <c r="P154" s="201"/>
      <c r="Q154" s="201"/>
      <c r="R154" s="201"/>
      <c r="S154" s="201"/>
    </row>
    <row r="155" spans="2:19" s="187" customFormat="1" ht="18" customHeight="1">
      <c r="B155" s="201"/>
      <c r="C155" s="201"/>
      <c r="D155" s="201"/>
      <c r="E155" s="201"/>
      <c r="F155" s="201"/>
      <c r="G155" s="201"/>
      <c r="H155" s="201"/>
      <c r="I155" s="201"/>
      <c r="J155" s="201"/>
      <c r="K155" s="201"/>
      <c r="L155" s="201"/>
      <c r="M155" s="201"/>
      <c r="N155" s="201"/>
      <c r="O155" s="201"/>
      <c r="P155" s="201"/>
      <c r="Q155" s="201"/>
      <c r="R155" s="201"/>
      <c r="S155" s="201"/>
    </row>
    <row r="156" spans="2:19" s="187" customFormat="1" ht="18" customHeight="1">
      <c r="B156" s="201"/>
      <c r="C156" s="201"/>
      <c r="D156" s="201"/>
      <c r="E156" s="201"/>
      <c r="F156" s="201"/>
      <c r="G156" s="201"/>
      <c r="H156" s="201"/>
      <c r="I156" s="201"/>
      <c r="J156" s="201"/>
      <c r="K156" s="201"/>
      <c r="L156" s="201"/>
      <c r="M156" s="201"/>
      <c r="N156" s="201"/>
      <c r="O156" s="201"/>
      <c r="P156" s="201"/>
      <c r="Q156" s="201"/>
      <c r="R156" s="201"/>
      <c r="S156" s="201"/>
    </row>
    <row r="157" spans="2:19" s="187" customFormat="1" ht="18" customHeight="1">
      <c r="B157" s="201"/>
      <c r="C157" s="201"/>
      <c r="D157" s="201"/>
      <c r="E157" s="201"/>
      <c r="F157" s="201"/>
      <c r="G157" s="201"/>
      <c r="H157" s="201"/>
      <c r="I157" s="201"/>
      <c r="J157" s="201"/>
      <c r="K157" s="201"/>
      <c r="L157" s="201"/>
      <c r="M157" s="201"/>
      <c r="N157" s="201"/>
      <c r="O157" s="201"/>
      <c r="P157" s="201"/>
      <c r="Q157" s="201"/>
      <c r="R157" s="201"/>
      <c r="S157" s="201"/>
    </row>
    <row r="158" spans="2:19" s="187" customFormat="1" ht="18" customHeight="1">
      <c r="B158" s="201"/>
      <c r="C158" s="201"/>
      <c r="D158" s="201"/>
      <c r="E158" s="201"/>
      <c r="F158" s="201"/>
      <c r="G158" s="201"/>
      <c r="H158" s="201"/>
      <c r="I158" s="201"/>
      <c r="J158" s="201"/>
      <c r="K158" s="201"/>
      <c r="L158" s="201"/>
      <c r="M158" s="201"/>
      <c r="N158" s="201"/>
      <c r="O158" s="201"/>
      <c r="P158" s="201"/>
      <c r="Q158" s="201"/>
      <c r="R158" s="201"/>
      <c r="S158" s="201"/>
    </row>
    <row r="159" spans="2:19" s="187" customFormat="1" ht="18" customHeight="1">
      <c r="B159" s="201"/>
      <c r="C159" s="201"/>
      <c r="D159" s="201"/>
      <c r="E159" s="201"/>
      <c r="F159" s="201"/>
      <c r="G159" s="201"/>
      <c r="H159" s="201"/>
      <c r="I159" s="201"/>
      <c r="J159" s="201"/>
      <c r="K159" s="201"/>
      <c r="L159" s="201"/>
      <c r="M159" s="201"/>
      <c r="N159" s="201"/>
      <c r="O159" s="201"/>
      <c r="P159" s="201"/>
      <c r="Q159" s="201"/>
      <c r="R159" s="201"/>
      <c r="S159" s="201"/>
    </row>
    <row r="160" spans="2:19" s="187" customFormat="1" ht="18" customHeight="1">
      <c r="B160" s="201"/>
      <c r="C160" s="201"/>
      <c r="D160" s="201"/>
      <c r="E160" s="201"/>
      <c r="F160" s="201"/>
      <c r="G160" s="201"/>
      <c r="H160" s="201"/>
      <c r="I160" s="201"/>
      <c r="J160" s="201"/>
      <c r="K160" s="201"/>
      <c r="L160" s="201"/>
      <c r="M160" s="201"/>
      <c r="N160" s="201"/>
      <c r="O160" s="201"/>
      <c r="P160" s="201"/>
      <c r="Q160" s="201"/>
      <c r="R160" s="201"/>
      <c r="S160" s="201"/>
    </row>
    <row r="161" spans="2:19" s="187" customFormat="1" ht="18" customHeight="1">
      <c r="B161" s="201"/>
      <c r="C161" s="201"/>
      <c r="D161" s="201"/>
      <c r="E161" s="201"/>
      <c r="F161" s="201"/>
      <c r="G161" s="201"/>
      <c r="H161" s="201"/>
      <c r="I161" s="201"/>
      <c r="J161" s="201"/>
      <c r="K161" s="201"/>
      <c r="L161" s="201"/>
      <c r="M161" s="201"/>
      <c r="N161" s="201"/>
      <c r="O161" s="201"/>
      <c r="P161" s="201"/>
      <c r="Q161" s="201"/>
      <c r="R161" s="201"/>
      <c r="S161" s="201"/>
    </row>
    <row r="162" spans="2:19" s="187" customFormat="1" ht="18" customHeight="1">
      <c r="B162" s="201"/>
      <c r="C162" s="201"/>
      <c r="D162" s="201"/>
      <c r="E162" s="201"/>
      <c r="F162" s="201"/>
      <c r="G162" s="201"/>
      <c r="H162" s="201"/>
      <c r="I162" s="201"/>
      <c r="J162" s="201"/>
      <c r="K162" s="201"/>
      <c r="L162" s="201"/>
      <c r="M162" s="201"/>
      <c r="N162" s="201"/>
      <c r="O162" s="201"/>
      <c r="P162" s="201"/>
      <c r="Q162" s="201"/>
      <c r="R162" s="201"/>
      <c r="S162" s="201"/>
    </row>
    <row r="163" spans="2:19" s="187" customFormat="1" ht="18" customHeight="1">
      <c r="B163" s="201"/>
      <c r="C163" s="201"/>
      <c r="D163" s="201"/>
      <c r="E163" s="201"/>
      <c r="F163" s="201"/>
      <c r="G163" s="201"/>
      <c r="H163" s="201"/>
      <c r="I163" s="201"/>
      <c r="J163" s="201"/>
      <c r="K163" s="201"/>
      <c r="L163" s="201"/>
      <c r="M163" s="201"/>
      <c r="N163" s="201"/>
      <c r="O163" s="201"/>
      <c r="P163" s="201"/>
      <c r="Q163" s="201"/>
      <c r="R163" s="201"/>
      <c r="S163" s="201"/>
    </row>
    <row r="164" spans="2:19" s="187" customFormat="1" ht="18" customHeight="1">
      <c r="B164" s="201"/>
      <c r="C164" s="201"/>
      <c r="D164" s="201"/>
      <c r="E164" s="201"/>
      <c r="F164" s="201"/>
      <c r="G164" s="201"/>
      <c r="H164" s="201"/>
      <c r="I164" s="201"/>
      <c r="J164" s="201"/>
      <c r="K164" s="201"/>
      <c r="L164" s="201"/>
      <c r="M164" s="201"/>
      <c r="N164" s="201"/>
      <c r="O164" s="201"/>
      <c r="P164" s="201"/>
      <c r="Q164" s="201"/>
      <c r="R164" s="201"/>
      <c r="S164" s="201"/>
    </row>
    <row r="165" spans="2:19" s="187" customFormat="1" ht="18" customHeight="1">
      <c r="B165" s="201"/>
      <c r="C165" s="201"/>
      <c r="D165" s="201"/>
      <c r="E165" s="201"/>
      <c r="F165" s="201"/>
      <c r="G165" s="201"/>
      <c r="H165" s="201"/>
      <c r="I165" s="201"/>
      <c r="J165" s="201"/>
      <c r="K165" s="201"/>
      <c r="L165" s="201"/>
      <c r="M165" s="201"/>
      <c r="N165" s="201"/>
      <c r="O165" s="201"/>
      <c r="P165" s="201"/>
      <c r="Q165" s="201"/>
      <c r="R165" s="201"/>
      <c r="S165" s="201"/>
    </row>
    <row r="166" spans="2:19" s="187" customFormat="1" ht="18" customHeight="1">
      <c r="B166" s="201"/>
      <c r="C166" s="201"/>
      <c r="D166" s="201"/>
      <c r="E166" s="201"/>
      <c r="F166" s="201"/>
      <c r="G166" s="201"/>
      <c r="H166" s="201"/>
      <c r="I166" s="201"/>
      <c r="J166" s="201"/>
      <c r="K166" s="201"/>
      <c r="L166" s="201"/>
      <c r="M166" s="201"/>
      <c r="N166" s="201"/>
      <c r="O166" s="201"/>
      <c r="P166" s="201"/>
      <c r="Q166" s="201"/>
      <c r="R166" s="201"/>
      <c r="S166" s="201"/>
    </row>
    <row r="167" spans="2:19" s="187" customFormat="1" ht="18" customHeight="1">
      <c r="B167" s="201"/>
      <c r="C167" s="201"/>
      <c r="D167" s="201"/>
      <c r="E167" s="201"/>
      <c r="F167" s="201"/>
      <c r="G167" s="201"/>
      <c r="H167" s="201"/>
      <c r="I167" s="201"/>
      <c r="J167" s="201"/>
      <c r="K167" s="201"/>
      <c r="L167" s="201"/>
      <c r="M167" s="201"/>
      <c r="N167" s="201"/>
      <c r="O167" s="201"/>
      <c r="P167" s="201"/>
      <c r="Q167" s="201"/>
      <c r="R167" s="201"/>
      <c r="S167" s="201"/>
    </row>
    <row r="168" spans="2:19" s="187" customFormat="1" ht="18" customHeight="1">
      <c r="B168" s="201"/>
      <c r="C168" s="201"/>
      <c r="D168" s="201"/>
      <c r="E168" s="201"/>
      <c r="F168" s="201"/>
      <c r="G168" s="201"/>
      <c r="H168" s="201"/>
      <c r="I168" s="201"/>
      <c r="J168" s="201"/>
      <c r="K168" s="201"/>
      <c r="L168" s="201"/>
      <c r="M168" s="201"/>
      <c r="N168" s="201"/>
      <c r="O168" s="201"/>
      <c r="P168" s="201"/>
      <c r="Q168" s="201"/>
      <c r="R168" s="201"/>
      <c r="S168" s="201"/>
    </row>
    <row r="169" spans="2:19" s="187" customFormat="1" ht="18" customHeight="1">
      <c r="B169" s="201"/>
      <c r="C169" s="201"/>
      <c r="D169" s="201"/>
      <c r="E169" s="201"/>
      <c r="F169" s="201"/>
      <c r="G169" s="201"/>
      <c r="H169" s="201"/>
      <c r="I169" s="201"/>
      <c r="J169" s="201"/>
      <c r="K169" s="201"/>
      <c r="L169" s="201"/>
      <c r="M169" s="201"/>
      <c r="N169" s="201"/>
      <c r="O169" s="201"/>
      <c r="P169" s="201"/>
      <c r="Q169" s="201"/>
      <c r="R169" s="201"/>
      <c r="S169" s="201"/>
    </row>
    <row r="170" spans="2:19" s="187" customFormat="1" ht="18" customHeight="1">
      <c r="B170" s="201"/>
      <c r="C170" s="201"/>
      <c r="D170" s="201"/>
      <c r="E170" s="201"/>
      <c r="F170" s="201"/>
      <c r="G170" s="201"/>
      <c r="H170" s="201"/>
      <c r="I170" s="201"/>
      <c r="J170" s="201"/>
      <c r="K170" s="201"/>
      <c r="L170" s="201"/>
      <c r="M170" s="201"/>
      <c r="N170" s="201"/>
      <c r="O170" s="201"/>
      <c r="P170" s="201"/>
      <c r="Q170" s="201"/>
      <c r="R170" s="201"/>
      <c r="S170" s="201"/>
    </row>
    <row r="171" spans="2:19" s="187" customFormat="1" ht="18" customHeight="1">
      <c r="B171" s="201"/>
      <c r="C171" s="201"/>
      <c r="D171" s="201"/>
      <c r="E171" s="201"/>
      <c r="F171" s="201"/>
      <c r="G171" s="201"/>
      <c r="H171" s="201"/>
      <c r="I171" s="201"/>
      <c r="J171" s="201"/>
      <c r="K171" s="201"/>
      <c r="L171" s="201"/>
      <c r="M171" s="201"/>
      <c r="N171" s="201"/>
      <c r="O171" s="201"/>
      <c r="P171" s="201"/>
      <c r="Q171" s="201"/>
      <c r="R171" s="201"/>
      <c r="S171" s="201"/>
    </row>
    <row r="172" spans="2:19" s="187" customFormat="1" ht="18" customHeight="1">
      <c r="B172" s="201"/>
      <c r="C172" s="201"/>
      <c r="D172" s="201"/>
      <c r="E172" s="201"/>
      <c r="F172" s="201"/>
      <c r="G172" s="201"/>
      <c r="H172" s="201"/>
      <c r="I172" s="201"/>
      <c r="J172" s="201"/>
      <c r="K172" s="201"/>
      <c r="L172" s="201"/>
      <c r="M172" s="201"/>
      <c r="N172" s="201"/>
      <c r="O172" s="201"/>
      <c r="P172" s="201"/>
      <c r="Q172" s="201"/>
      <c r="R172" s="201"/>
      <c r="S172" s="201"/>
    </row>
    <row r="173" spans="2:19" s="187" customFormat="1" ht="18" customHeight="1">
      <c r="B173" s="201"/>
      <c r="C173" s="201"/>
      <c r="D173" s="201"/>
      <c r="E173" s="201"/>
      <c r="F173" s="201"/>
      <c r="G173" s="201"/>
      <c r="H173" s="201"/>
      <c r="I173" s="201"/>
      <c r="J173" s="201"/>
      <c r="K173" s="201"/>
      <c r="L173" s="201"/>
      <c r="M173" s="201"/>
      <c r="N173" s="201"/>
      <c r="O173" s="201"/>
      <c r="P173" s="201"/>
      <c r="Q173" s="201"/>
      <c r="R173" s="201"/>
      <c r="S173" s="201"/>
    </row>
    <row r="174" spans="2:19" s="187" customFormat="1" ht="18" customHeight="1">
      <c r="B174" s="201"/>
      <c r="C174" s="201"/>
      <c r="D174" s="201"/>
      <c r="E174" s="201"/>
      <c r="F174" s="201"/>
      <c r="G174" s="201"/>
      <c r="H174" s="201"/>
      <c r="I174" s="201"/>
      <c r="J174" s="201"/>
      <c r="K174" s="201"/>
      <c r="L174" s="201"/>
      <c r="M174" s="201"/>
      <c r="N174" s="201"/>
      <c r="O174" s="201"/>
      <c r="P174" s="201"/>
      <c r="Q174" s="201"/>
      <c r="R174" s="201"/>
      <c r="S174" s="201"/>
    </row>
    <row r="175" spans="2:19" s="187" customFormat="1" ht="18" customHeight="1">
      <c r="B175" s="201"/>
      <c r="C175" s="201"/>
      <c r="D175" s="201"/>
      <c r="E175" s="201"/>
      <c r="F175" s="201"/>
      <c r="G175" s="201"/>
      <c r="H175" s="201"/>
      <c r="I175" s="201"/>
      <c r="J175" s="201"/>
      <c r="K175" s="201"/>
      <c r="L175" s="201"/>
      <c r="M175" s="201"/>
      <c r="N175" s="201"/>
      <c r="O175" s="201"/>
      <c r="P175" s="201"/>
      <c r="Q175" s="201"/>
      <c r="R175" s="201"/>
      <c r="S175" s="201"/>
    </row>
    <row r="176" spans="2:19" s="187" customFormat="1" ht="18" customHeight="1">
      <c r="B176" s="201"/>
      <c r="C176" s="201"/>
      <c r="D176" s="201"/>
      <c r="E176" s="201"/>
      <c r="F176" s="201"/>
      <c r="G176" s="201"/>
      <c r="H176" s="201"/>
      <c r="I176" s="201"/>
      <c r="J176" s="201"/>
      <c r="K176" s="201"/>
      <c r="L176" s="201"/>
      <c r="M176" s="201"/>
      <c r="N176" s="201"/>
      <c r="O176" s="201"/>
      <c r="P176" s="201"/>
      <c r="Q176" s="201"/>
      <c r="R176" s="201"/>
      <c r="S176" s="201"/>
    </row>
    <row r="177" spans="2:19" s="187" customFormat="1" ht="18" customHeight="1">
      <c r="B177" s="201"/>
      <c r="C177" s="201"/>
      <c r="D177" s="201"/>
      <c r="E177" s="201"/>
      <c r="F177" s="201"/>
      <c r="G177" s="201"/>
      <c r="H177" s="201"/>
      <c r="I177" s="201"/>
      <c r="J177" s="201"/>
      <c r="K177" s="201"/>
      <c r="L177" s="201"/>
      <c r="M177" s="201"/>
      <c r="N177" s="201"/>
      <c r="O177" s="201"/>
      <c r="P177" s="201"/>
      <c r="Q177" s="201"/>
      <c r="R177" s="201"/>
      <c r="S177" s="201"/>
    </row>
    <row r="178" spans="2:19" s="187" customFormat="1" ht="18" customHeight="1">
      <c r="B178" s="201"/>
      <c r="C178" s="201"/>
      <c r="D178" s="201"/>
      <c r="E178" s="201"/>
      <c r="F178" s="201"/>
      <c r="G178" s="201"/>
      <c r="H178" s="201"/>
      <c r="I178" s="201"/>
      <c r="J178" s="201"/>
      <c r="K178" s="201"/>
      <c r="L178" s="201"/>
      <c r="M178" s="201"/>
      <c r="N178" s="201"/>
      <c r="O178" s="201"/>
      <c r="P178" s="201"/>
      <c r="Q178" s="201"/>
      <c r="R178" s="201"/>
      <c r="S178" s="201"/>
    </row>
    <row r="179" spans="2:19" s="187" customFormat="1" ht="18" customHeight="1">
      <c r="B179" s="201"/>
      <c r="C179" s="201"/>
      <c r="D179" s="201"/>
      <c r="E179" s="201"/>
      <c r="F179" s="201"/>
      <c r="G179" s="201"/>
      <c r="H179" s="201"/>
      <c r="I179" s="201"/>
      <c r="J179" s="201"/>
      <c r="K179" s="201"/>
      <c r="L179" s="201"/>
      <c r="M179" s="201"/>
      <c r="N179" s="201"/>
      <c r="O179" s="201"/>
      <c r="P179" s="201"/>
      <c r="Q179" s="201"/>
      <c r="R179" s="201"/>
      <c r="S179" s="201"/>
    </row>
    <row r="180" spans="2:19" s="187" customFormat="1" ht="18" customHeight="1">
      <c r="B180" s="201"/>
      <c r="C180" s="201"/>
      <c r="D180" s="201"/>
      <c r="E180" s="201"/>
      <c r="F180" s="201"/>
      <c r="G180" s="201"/>
      <c r="H180" s="201"/>
      <c r="I180" s="201"/>
      <c r="J180" s="201"/>
      <c r="K180" s="201"/>
      <c r="L180" s="201"/>
      <c r="M180" s="201"/>
      <c r="N180" s="201"/>
      <c r="O180" s="201"/>
      <c r="P180" s="201"/>
      <c r="Q180" s="201"/>
      <c r="R180" s="201"/>
      <c r="S180" s="201"/>
    </row>
    <row r="181" spans="2:19" s="187" customFormat="1" ht="18" customHeight="1">
      <c r="B181" s="201"/>
      <c r="C181" s="201"/>
      <c r="D181" s="201"/>
      <c r="E181" s="201"/>
      <c r="F181" s="201"/>
      <c r="G181" s="201"/>
      <c r="H181" s="201"/>
      <c r="I181" s="201"/>
      <c r="J181" s="201"/>
      <c r="K181" s="201"/>
      <c r="L181" s="201"/>
      <c r="M181" s="201"/>
      <c r="N181" s="201"/>
      <c r="O181" s="201"/>
      <c r="P181" s="201"/>
      <c r="Q181" s="201"/>
      <c r="R181" s="201"/>
      <c r="S181" s="201"/>
    </row>
    <row r="182" spans="2:19" s="187" customFormat="1" ht="18" customHeight="1">
      <c r="B182" s="201"/>
      <c r="C182" s="201"/>
      <c r="D182" s="201"/>
      <c r="E182" s="201"/>
      <c r="F182" s="201"/>
      <c r="G182" s="201"/>
      <c r="H182" s="201"/>
      <c r="I182" s="201"/>
      <c r="J182" s="201"/>
      <c r="K182" s="201"/>
      <c r="L182" s="201"/>
      <c r="M182" s="201"/>
      <c r="N182" s="201"/>
      <c r="O182" s="201"/>
      <c r="P182" s="201"/>
      <c r="Q182" s="201"/>
      <c r="R182" s="201"/>
      <c r="S182" s="201"/>
    </row>
    <row r="183" spans="2:19" s="187" customFormat="1" ht="18" customHeight="1">
      <c r="B183" s="201"/>
      <c r="C183" s="201"/>
      <c r="D183" s="201"/>
      <c r="E183" s="201"/>
      <c r="F183" s="201"/>
      <c r="G183" s="201"/>
      <c r="H183" s="201"/>
      <c r="I183" s="201"/>
      <c r="J183" s="201"/>
      <c r="K183" s="201"/>
      <c r="L183" s="201"/>
      <c r="M183" s="201"/>
      <c r="N183" s="201"/>
      <c r="O183" s="201"/>
      <c r="P183" s="201"/>
      <c r="Q183" s="201"/>
      <c r="R183" s="201"/>
      <c r="S183" s="201"/>
    </row>
    <row r="184" spans="2:19" s="187" customFormat="1" ht="18" customHeight="1">
      <c r="B184" s="201"/>
      <c r="C184" s="201"/>
      <c r="D184" s="201"/>
      <c r="E184" s="201"/>
      <c r="F184" s="201"/>
      <c r="G184" s="201"/>
      <c r="H184" s="201"/>
      <c r="I184" s="201"/>
      <c r="J184" s="201"/>
      <c r="K184" s="201"/>
      <c r="L184" s="201"/>
      <c r="M184" s="201"/>
      <c r="N184" s="201"/>
      <c r="O184" s="201"/>
      <c r="P184" s="201"/>
      <c r="Q184" s="201"/>
      <c r="R184" s="201"/>
      <c r="S184" s="201"/>
    </row>
    <row r="185" spans="2:19" s="187" customFormat="1" ht="18" customHeight="1">
      <c r="B185" s="201"/>
      <c r="C185" s="201"/>
      <c r="D185" s="201"/>
      <c r="E185" s="201"/>
      <c r="F185" s="201"/>
      <c r="G185" s="201"/>
      <c r="H185" s="201"/>
      <c r="I185" s="201"/>
      <c r="J185" s="201"/>
      <c r="K185" s="201"/>
      <c r="L185" s="201"/>
      <c r="M185" s="201"/>
      <c r="N185" s="201"/>
      <c r="O185" s="201"/>
      <c r="P185" s="201"/>
      <c r="Q185" s="201"/>
      <c r="R185" s="201"/>
      <c r="S185" s="201"/>
    </row>
    <row r="186" spans="2:19" s="187" customFormat="1" ht="18" customHeight="1">
      <c r="B186" s="201"/>
      <c r="C186" s="201"/>
      <c r="D186" s="201"/>
      <c r="E186" s="201"/>
      <c r="F186" s="201"/>
      <c r="G186" s="201"/>
      <c r="H186" s="201"/>
      <c r="I186" s="201"/>
      <c r="J186" s="201"/>
      <c r="K186" s="201"/>
      <c r="L186" s="201"/>
      <c r="M186" s="201"/>
      <c r="N186" s="201"/>
      <c r="O186" s="201"/>
      <c r="P186" s="201"/>
      <c r="Q186" s="201"/>
      <c r="R186" s="201"/>
      <c r="S186" s="201"/>
    </row>
    <row r="187" spans="2:19" s="187" customFormat="1" ht="18" customHeight="1">
      <c r="B187" s="201"/>
      <c r="C187" s="201"/>
      <c r="D187" s="201"/>
      <c r="E187" s="201"/>
      <c r="F187" s="201"/>
      <c r="G187" s="201"/>
      <c r="H187" s="201"/>
      <c r="I187" s="201"/>
      <c r="J187" s="201"/>
      <c r="K187" s="201"/>
      <c r="L187" s="201"/>
      <c r="M187" s="201"/>
      <c r="N187" s="201"/>
      <c r="O187" s="201"/>
      <c r="P187" s="201"/>
      <c r="Q187" s="201"/>
      <c r="R187" s="201"/>
      <c r="S187" s="201"/>
    </row>
    <row r="188" spans="2:19" s="187" customFormat="1" ht="18" customHeight="1">
      <c r="B188" s="201"/>
      <c r="C188" s="201"/>
      <c r="D188" s="201"/>
      <c r="E188" s="201"/>
      <c r="F188" s="201"/>
      <c r="G188" s="201"/>
      <c r="H188" s="201"/>
      <c r="I188" s="201"/>
      <c r="J188" s="201"/>
      <c r="K188" s="201"/>
      <c r="L188" s="201"/>
      <c r="M188" s="201"/>
      <c r="N188" s="201"/>
      <c r="O188" s="201"/>
      <c r="P188" s="201"/>
      <c r="Q188" s="201"/>
      <c r="R188" s="201"/>
      <c r="S188" s="201"/>
    </row>
    <row r="189" spans="2:19" s="187" customFormat="1" ht="18" customHeight="1">
      <c r="B189" s="201"/>
      <c r="C189" s="201"/>
      <c r="D189" s="201"/>
      <c r="E189" s="201"/>
      <c r="F189" s="201"/>
      <c r="G189" s="201"/>
      <c r="H189" s="201"/>
      <c r="I189" s="201"/>
      <c r="J189" s="201"/>
      <c r="K189" s="201"/>
      <c r="L189" s="201"/>
      <c r="M189" s="201"/>
      <c r="N189" s="201"/>
      <c r="O189" s="201"/>
      <c r="P189" s="201"/>
      <c r="Q189" s="201"/>
      <c r="R189" s="201"/>
      <c r="S189" s="201"/>
    </row>
    <row r="190" spans="2:19" s="187" customFormat="1" ht="18" customHeight="1">
      <c r="B190" s="201"/>
      <c r="C190" s="201"/>
      <c r="D190" s="201"/>
      <c r="E190" s="201"/>
      <c r="F190" s="201"/>
      <c r="G190" s="201"/>
      <c r="H190" s="201"/>
      <c r="I190" s="201"/>
      <c r="J190" s="201"/>
      <c r="K190" s="201"/>
      <c r="L190" s="201"/>
      <c r="M190" s="201"/>
      <c r="N190" s="201"/>
      <c r="O190" s="201"/>
      <c r="P190" s="201"/>
      <c r="Q190" s="201"/>
      <c r="R190" s="201"/>
      <c r="S190" s="201"/>
    </row>
    <row r="191" spans="2:19" s="187" customFormat="1" ht="18" customHeight="1">
      <c r="B191" s="201"/>
      <c r="C191" s="201"/>
      <c r="D191" s="201"/>
      <c r="E191" s="201"/>
      <c r="F191" s="201"/>
      <c r="G191" s="201"/>
      <c r="H191" s="201"/>
      <c r="I191" s="201"/>
      <c r="J191" s="201"/>
      <c r="K191" s="201"/>
      <c r="L191" s="201"/>
      <c r="M191" s="201"/>
      <c r="N191" s="201"/>
      <c r="O191" s="201"/>
      <c r="P191" s="201"/>
      <c r="Q191" s="201"/>
      <c r="R191" s="201"/>
      <c r="S191" s="201"/>
    </row>
    <row r="192" spans="2:19" s="187" customFormat="1" ht="18" customHeight="1">
      <c r="B192" s="201"/>
      <c r="C192" s="201"/>
      <c r="D192" s="201"/>
      <c r="E192" s="201"/>
      <c r="F192" s="201"/>
      <c r="G192" s="201"/>
      <c r="H192" s="201"/>
      <c r="I192" s="201"/>
      <c r="J192" s="201"/>
      <c r="K192" s="201"/>
      <c r="L192" s="201"/>
      <c r="M192" s="201"/>
      <c r="N192" s="201"/>
      <c r="O192" s="201"/>
      <c r="P192" s="201"/>
      <c r="Q192" s="201"/>
      <c r="R192" s="201"/>
      <c r="S192" s="201"/>
    </row>
    <row r="193" spans="2:19" s="187" customFormat="1" ht="18" customHeight="1">
      <c r="B193" s="201"/>
      <c r="C193" s="201"/>
      <c r="D193" s="201"/>
      <c r="E193" s="201"/>
      <c r="F193" s="201"/>
      <c r="G193" s="201"/>
      <c r="H193" s="201"/>
      <c r="I193" s="201"/>
      <c r="J193" s="201"/>
      <c r="K193" s="201"/>
      <c r="L193" s="201"/>
      <c r="M193" s="201"/>
      <c r="N193" s="201"/>
      <c r="O193" s="201"/>
      <c r="P193" s="201"/>
      <c r="Q193" s="201"/>
      <c r="R193" s="201"/>
      <c r="S193" s="201"/>
    </row>
    <row r="194" spans="2:19" s="187" customFormat="1" ht="18" customHeight="1">
      <c r="B194" s="201"/>
      <c r="C194" s="201"/>
      <c r="D194" s="201"/>
      <c r="E194" s="201"/>
      <c r="F194" s="201"/>
      <c r="G194" s="201"/>
      <c r="H194" s="201"/>
      <c r="I194" s="201"/>
      <c r="J194" s="201"/>
      <c r="K194" s="201"/>
      <c r="L194" s="201"/>
      <c r="M194" s="201"/>
      <c r="N194" s="201"/>
      <c r="O194" s="201"/>
      <c r="P194" s="201"/>
      <c r="Q194" s="201"/>
      <c r="R194" s="201"/>
      <c r="S194" s="201"/>
    </row>
    <row r="195" spans="2:19" s="187" customFormat="1" ht="18" customHeight="1">
      <c r="B195" s="201"/>
      <c r="C195" s="201"/>
      <c r="D195" s="201"/>
      <c r="E195" s="201"/>
      <c r="F195" s="201"/>
      <c r="G195" s="201"/>
      <c r="H195" s="201"/>
      <c r="I195" s="201"/>
      <c r="J195" s="201"/>
      <c r="K195" s="201"/>
      <c r="L195" s="201"/>
      <c r="M195" s="201"/>
      <c r="N195" s="201"/>
      <c r="O195" s="201"/>
      <c r="P195" s="201"/>
      <c r="Q195" s="201"/>
      <c r="R195" s="201"/>
      <c r="S195" s="201"/>
    </row>
    <row r="196" spans="2:19" s="187" customFormat="1" ht="18" customHeight="1">
      <c r="B196" s="201"/>
      <c r="C196" s="201"/>
      <c r="D196" s="201"/>
      <c r="E196" s="201"/>
      <c r="F196" s="201"/>
      <c r="G196" s="201"/>
      <c r="H196" s="201"/>
      <c r="I196" s="201"/>
      <c r="J196" s="201"/>
      <c r="K196" s="201"/>
      <c r="L196" s="201"/>
      <c r="M196" s="201"/>
      <c r="N196" s="201"/>
      <c r="O196" s="201"/>
      <c r="P196" s="201"/>
      <c r="Q196" s="201"/>
      <c r="R196" s="201"/>
      <c r="S196" s="201"/>
    </row>
    <row r="197" spans="2:19" s="187" customFormat="1" ht="18" customHeight="1">
      <c r="B197" s="201"/>
      <c r="C197" s="201"/>
      <c r="D197" s="201"/>
      <c r="E197" s="201"/>
      <c r="F197" s="201"/>
      <c r="G197" s="201"/>
      <c r="H197" s="201"/>
      <c r="I197" s="201"/>
      <c r="J197" s="201"/>
      <c r="K197" s="201"/>
      <c r="L197" s="201"/>
      <c r="M197" s="201"/>
      <c r="N197" s="201"/>
      <c r="O197" s="201"/>
      <c r="P197" s="201"/>
      <c r="Q197" s="201"/>
      <c r="R197" s="201"/>
      <c r="S197" s="201"/>
    </row>
    <row r="198" spans="2:19" s="187" customFormat="1" ht="18" customHeight="1">
      <c r="B198" s="201"/>
      <c r="C198" s="201"/>
      <c r="D198" s="201"/>
      <c r="E198" s="201"/>
      <c r="F198" s="201"/>
      <c r="G198" s="201"/>
      <c r="H198" s="201"/>
      <c r="I198" s="201"/>
      <c r="J198" s="201"/>
      <c r="K198" s="201"/>
      <c r="L198" s="201"/>
      <c r="M198" s="201"/>
      <c r="N198" s="201"/>
      <c r="O198" s="201"/>
      <c r="P198" s="201"/>
      <c r="Q198" s="201"/>
      <c r="R198" s="201"/>
      <c r="S198" s="201"/>
    </row>
    <row r="199" spans="2:19" s="187" customFormat="1" ht="18" customHeight="1">
      <c r="B199" s="201"/>
      <c r="C199" s="201"/>
      <c r="D199" s="201"/>
      <c r="E199" s="201"/>
      <c r="F199" s="201"/>
      <c r="G199" s="201"/>
      <c r="H199" s="201"/>
      <c r="I199" s="201"/>
      <c r="J199" s="201"/>
      <c r="K199" s="201"/>
      <c r="L199" s="201"/>
      <c r="M199" s="201"/>
      <c r="N199" s="201"/>
      <c r="O199" s="201"/>
      <c r="P199" s="201"/>
      <c r="Q199" s="201"/>
      <c r="R199" s="201"/>
      <c r="S199" s="201"/>
    </row>
    <row r="200" spans="2:19" s="187" customFormat="1" ht="18" customHeight="1">
      <c r="B200" s="201"/>
      <c r="C200" s="201"/>
      <c r="D200" s="201"/>
      <c r="E200" s="201"/>
      <c r="F200" s="201"/>
      <c r="G200" s="201"/>
      <c r="H200" s="201"/>
      <c r="I200" s="201"/>
      <c r="J200" s="201"/>
      <c r="K200" s="201"/>
      <c r="L200" s="201"/>
      <c r="M200" s="201"/>
      <c r="N200" s="201"/>
      <c r="O200" s="201"/>
      <c r="P200" s="201"/>
      <c r="Q200" s="201"/>
      <c r="R200" s="201"/>
      <c r="S200" s="201"/>
    </row>
    <row r="201" spans="2:19" s="187" customFormat="1" ht="18" customHeight="1">
      <c r="B201" s="201"/>
      <c r="C201" s="201"/>
      <c r="D201" s="201"/>
      <c r="E201" s="201"/>
      <c r="F201" s="201"/>
      <c r="G201" s="201"/>
      <c r="H201" s="201"/>
      <c r="I201" s="201"/>
      <c r="J201" s="201"/>
      <c r="K201" s="201"/>
      <c r="L201" s="201"/>
      <c r="M201" s="201"/>
      <c r="N201" s="201"/>
      <c r="O201" s="201"/>
      <c r="P201" s="201"/>
      <c r="Q201" s="201"/>
      <c r="R201" s="201"/>
      <c r="S201" s="201"/>
    </row>
    <row r="202" spans="2:19" s="187" customFormat="1" ht="18" customHeight="1">
      <c r="B202" s="201"/>
      <c r="C202" s="201"/>
      <c r="D202" s="201"/>
      <c r="E202" s="201"/>
      <c r="F202" s="201"/>
      <c r="G202" s="201"/>
      <c r="H202" s="201"/>
      <c r="I202" s="201"/>
      <c r="J202" s="201"/>
      <c r="K202" s="201"/>
      <c r="L202" s="201"/>
      <c r="M202" s="201"/>
      <c r="N202" s="201"/>
      <c r="O202" s="201"/>
      <c r="P202" s="201"/>
      <c r="Q202" s="201"/>
      <c r="R202" s="201"/>
      <c r="S202" s="201"/>
    </row>
    <row r="203" spans="2:19" s="187" customFormat="1" ht="18" customHeight="1">
      <c r="B203" s="201"/>
      <c r="C203" s="201"/>
      <c r="D203" s="201"/>
      <c r="E203" s="201"/>
      <c r="F203" s="201"/>
      <c r="G203" s="201"/>
      <c r="H203" s="201"/>
      <c r="I203" s="201"/>
      <c r="J203" s="201"/>
      <c r="K203" s="201"/>
      <c r="L203" s="201"/>
      <c r="M203" s="201"/>
      <c r="N203" s="201"/>
      <c r="O203" s="201"/>
      <c r="P203" s="201"/>
      <c r="Q203" s="201"/>
      <c r="R203" s="201"/>
      <c r="S203" s="201"/>
    </row>
    <row r="204" spans="2:19" s="187" customFormat="1" ht="18" customHeight="1">
      <c r="B204" s="201"/>
      <c r="C204" s="201"/>
      <c r="D204" s="201"/>
      <c r="E204" s="201"/>
      <c r="F204" s="201"/>
      <c r="G204" s="201"/>
      <c r="H204" s="201"/>
      <c r="I204" s="201"/>
      <c r="J204" s="201"/>
      <c r="K204" s="201"/>
      <c r="L204" s="201"/>
      <c r="M204" s="201"/>
      <c r="N204" s="201"/>
      <c r="O204" s="201"/>
      <c r="P204" s="201"/>
      <c r="Q204" s="201"/>
      <c r="R204" s="201"/>
      <c r="S204" s="201"/>
    </row>
    <row r="205" spans="2:19" s="187" customFormat="1" ht="18" customHeight="1">
      <c r="B205" s="201"/>
      <c r="C205" s="201"/>
      <c r="D205" s="201"/>
      <c r="E205" s="201"/>
      <c r="F205" s="201"/>
      <c r="G205" s="201"/>
      <c r="H205" s="201"/>
      <c r="I205" s="201"/>
      <c r="J205" s="201"/>
      <c r="K205" s="201"/>
      <c r="L205" s="201"/>
      <c r="M205" s="201"/>
      <c r="N205" s="201"/>
      <c r="O205" s="201"/>
      <c r="P205" s="201"/>
      <c r="Q205" s="201"/>
      <c r="R205" s="201"/>
      <c r="S205" s="201"/>
    </row>
    <row r="206" spans="2:19" s="187" customFormat="1" ht="18" customHeight="1">
      <c r="B206" s="201"/>
      <c r="C206" s="201"/>
      <c r="D206" s="201"/>
      <c r="E206" s="201"/>
      <c r="F206" s="201"/>
      <c r="G206" s="201"/>
      <c r="H206" s="201"/>
      <c r="I206" s="201"/>
      <c r="J206" s="201"/>
      <c r="K206" s="201"/>
      <c r="L206" s="201"/>
      <c r="M206" s="201"/>
      <c r="N206" s="201"/>
      <c r="O206" s="201"/>
      <c r="P206" s="201"/>
      <c r="Q206" s="201"/>
      <c r="R206" s="201"/>
      <c r="S206" s="201"/>
    </row>
    <row r="207" spans="2:19" s="187" customFormat="1" ht="18" customHeight="1">
      <c r="B207" s="201"/>
      <c r="C207" s="201"/>
      <c r="D207" s="201"/>
      <c r="E207" s="201"/>
      <c r="F207" s="201"/>
      <c r="G207" s="201"/>
      <c r="H207" s="201"/>
      <c r="I207" s="201"/>
      <c r="J207" s="201"/>
      <c r="K207" s="201"/>
      <c r="L207" s="201"/>
      <c r="M207" s="201"/>
      <c r="N207" s="201"/>
      <c r="O207" s="201"/>
      <c r="P207" s="201"/>
      <c r="Q207" s="201"/>
      <c r="R207" s="201"/>
      <c r="S207" s="201"/>
    </row>
    <row r="208" spans="2:19" s="187" customFormat="1" ht="18" customHeight="1">
      <c r="B208" s="201"/>
      <c r="C208" s="201"/>
      <c r="D208" s="201"/>
      <c r="E208" s="201"/>
      <c r="F208" s="201"/>
      <c r="G208" s="201"/>
      <c r="H208" s="201"/>
      <c r="I208" s="201"/>
      <c r="J208" s="201"/>
      <c r="K208" s="201"/>
      <c r="L208" s="201"/>
      <c r="M208" s="201"/>
      <c r="N208" s="201"/>
      <c r="O208" s="201"/>
      <c r="P208" s="201"/>
      <c r="Q208" s="201"/>
      <c r="R208" s="201"/>
      <c r="S208" s="201"/>
    </row>
    <row r="209" spans="2:19" s="187" customFormat="1" ht="18" customHeight="1">
      <c r="B209" s="201"/>
      <c r="C209" s="201"/>
      <c r="D209" s="201"/>
      <c r="E209" s="201"/>
      <c r="F209" s="201"/>
      <c r="G209" s="201"/>
      <c r="H209" s="201"/>
      <c r="I209" s="201"/>
      <c r="J209" s="201"/>
      <c r="K209" s="201"/>
      <c r="L209" s="201"/>
      <c r="M209" s="201"/>
      <c r="N209" s="201"/>
      <c r="O209" s="201"/>
      <c r="P209" s="201"/>
      <c r="Q209" s="201"/>
      <c r="R209" s="201"/>
      <c r="S209" s="201"/>
    </row>
    <row r="210" spans="2:19" s="187" customFormat="1" ht="18" customHeight="1">
      <c r="B210" s="201"/>
      <c r="C210" s="201"/>
      <c r="D210" s="201"/>
      <c r="E210" s="201"/>
      <c r="F210" s="201"/>
      <c r="G210" s="201"/>
      <c r="H210" s="201"/>
      <c r="I210" s="201"/>
      <c r="J210" s="201"/>
      <c r="K210" s="201"/>
      <c r="L210" s="201"/>
      <c r="M210" s="201"/>
      <c r="N210" s="201"/>
      <c r="O210" s="201"/>
      <c r="P210" s="201"/>
      <c r="Q210" s="201"/>
      <c r="R210" s="201"/>
      <c r="S210" s="201"/>
    </row>
    <row r="211" spans="2:19" s="187" customFormat="1" ht="18" customHeight="1">
      <c r="B211" s="201"/>
      <c r="C211" s="201"/>
      <c r="D211" s="201"/>
      <c r="E211" s="201"/>
      <c r="F211" s="201"/>
      <c r="G211" s="201"/>
      <c r="H211" s="201"/>
      <c r="I211" s="201"/>
      <c r="J211" s="201"/>
      <c r="K211" s="201"/>
      <c r="L211" s="201"/>
      <c r="M211" s="201"/>
      <c r="N211" s="201"/>
      <c r="O211" s="201"/>
      <c r="P211" s="201"/>
      <c r="Q211" s="201"/>
      <c r="R211" s="201"/>
      <c r="S211" s="201"/>
    </row>
    <row r="212" spans="2:19" s="187" customFormat="1" ht="18" customHeight="1">
      <c r="B212" s="201"/>
      <c r="C212" s="201"/>
      <c r="D212" s="201"/>
      <c r="E212" s="201"/>
      <c r="F212" s="201"/>
      <c r="G212" s="201"/>
      <c r="H212" s="201"/>
      <c r="I212" s="201"/>
      <c r="J212" s="201"/>
      <c r="K212" s="201"/>
      <c r="L212" s="201"/>
      <c r="M212" s="201"/>
      <c r="N212" s="201"/>
      <c r="O212" s="201"/>
      <c r="P212" s="201"/>
      <c r="Q212" s="201"/>
      <c r="R212" s="201"/>
      <c r="S212" s="201"/>
    </row>
    <row r="213" spans="2:19" s="187" customFormat="1" ht="18" customHeight="1">
      <c r="B213" s="201"/>
      <c r="C213" s="201"/>
      <c r="D213" s="201"/>
      <c r="E213" s="201"/>
      <c r="F213" s="201"/>
      <c r="G213" s="201"/>
      <c r="H213" s="201"/>
      <c r="I213" s="201"/>
      <c r="J213" s="201"/>
      <c r="K213" s="201"/>
      <c r="L213" s="201"/>
      <c r="M213" s="201"/>
      <c r="N213" s="201"/>
      <c r="O213" s="201"/>
      <c r="P213" s="201"/>
      <c r="Q213" s="201"/>
      <c r="R213" s="201"/>
      <c r="S213" s="201"/>
    </row>
    <row r="214" spans="2:19" s="187" customFormat="1" ht="18" customHeight="1">
      <c r="B214" s="201"/>
      <c r="C214" s="201"/>
      <c r="D214" s="201"/>
      <c r="E214" s="201"/>
      <c r="F214" s="201"/>
      <c r="G214" s="201"/>
      <c r="H214" s="201"/>
      <c r="I214" s="201"/>
      <c r="J214" s="201"/>
      <c r="K214" s="201"/>
      <c r="L214" s="201"/>
      <c r="M214" s="201"/>
      <c r="N214" s="201"/>
      <c r="O214" s="201"/>
      <c r="P214" s="201"/>
      <c r="Q214" s="201"/>
      <c r="R214" s="201"/>
      <c r="S214" s="201"/>
    </row>
    <row r="215" spans="2:19" s="187" customFormat="1" ht="18" customHeight="1">
      <c r="B215" s="201"/>
      <c r="C215" s="201"/>
      <c r="D215" s="201"/>
      <c r="E215" s="201"/>
      <c r="F215" s="201"/>
      <c r="G215" s="201"/>
      <c r="H215" s="201"/>
      <c r="I215" s="201"/>
      <c r="J215" s="201"/>
      <c r="K215" s="201"/>
      <c r="L215" s="201"/>
      <c r="M215" s="201"/>
      <c r="N215" s="201"/>
      <c r="O215" s="201"/>
      <c r="P215" s="201"/>
      <c r="Q215" s="201"/>
      <c r="R215" s="201"/>
      <c r="S215" s="201"/>
    </row>
    <row r="216" spans="2:19" s="187" customFormat="1" ht="18" customHeight="1">
      <c r="B216" s="201"/>
      <c r="C216" s="201"/>
      <c r="D216" s="201"/>
      <c r="E216" s="201"/>
      <c r="F216" s="201"/>
      <c r="G216" s="201"/>
      <c r="H216" s="201"/>
      <c r="I216" s="201"/>
      <c r="J216" s="201"/>
      <c r="K216" s="201"/>
      <c r="L216" s="201"/>
      <c r="M216" s="201"/>
      <c r="N216" s="201"/>
      <c r="O216" s="201"/>
      <c r="P216" s="201"/>
      <c r="Q216" s="201"/>
      <c r="R216" s="201"/>
      <c r="S216" s="201"/>
    </row>
    <row r="217" spans="2:19" s="187" customFormat="1" ht="18" customHeight="1">
      <c r="B217" s="201"/>
      <c r="C217" s="201"/>
      <c r="D217" s="201"/>
      <c r="E217" s="201"/>
      <c r="F217" s="201"/>
      <c r="G217" s="201"/>
      <c r="H217" s="201"/>
      <c r="I217" s="201"/>
      <c r="J217" s="201"/>
      <c r="K217" s="201"/>
      <c r="L217" s="201"/>
      <c r="M217" s="201"/>
      <c r="N217" s="201"/>
      <c r="O217" s="201"/>
      <c r="P217" s="201"/>
      <c r="Q217" s="201"/>
      <c r="R217" s="201"/>
      <c r="S217" s="201"/>
    </row>
    <row r="218" spans="2:19" s="187" customFormat="1" ht="18" customHeight="1">
      <c r="B218" s="201"/>
      <c r="C218" s="201"/>
      <c r="D218" s="201"/>
      <c r="E218" s="201"/>
      <c r="F218" s="201"/>
      <c r="G218" s="201"/>
      <c r="H218" s="201"/>
      <c r="I218" s="201"/>
      <c r="J218" s="201"/>
      <c r="K218" s="201"/>
      <c r="L218" s="201"/>
      <c r="M218" s="201"/>
      <c r="N218" s="201"/>
      <c r="O218" s="201"/>
      <c r="P218" s="201"/>
      <c r="Q218" s="201"/>
      <c r="R218" s="201"/>
      <c r="S218" s="201"/>
    </row>
    <row r="219" spans="2:19" s="187" customFormat="1" ht="18" customHeight="1">
      <c r="B219" s="201"/>
      <c r="C219" s="201"/>
      <c r="D219" s="201"/>
      <c r="E219" s="201"/>
      <c r="F219" s="201"/>
      <c r="G219" s="201"/>
      <c r="H219" s="201"/>
      <c r="I219" s="201"/>
      <c r="J219" s="201"/>
      <c r="K219" s="201"/>
      <c r="L219" s="201"/>
      <c r="M219" s="201"/>
      <c r="N219" s="201"/>
      <c r="O219" s="201"/>
      <c r="P219" s="201"/>
      <c r="Q219" s="201"/>
      <c r="R219" s="201"/>
      <c r="S219" s="201"/>
    </row>
    <row r="220" spans="2:19" s="187" customFormat="1" ht="18" customHeight="1">
      <c r="B220" s="201"/>
      <c r="C220" s="201"/>
      <c r="D220" s="201"/>
      <c r="E220" s="201"/>
      <c r="F220" s="201"/>
      <c r="G220" s="201"/>
      <c r="H220" s="201"/>
      <c r="I220" s="201"/>
      <c r="J220" s="201"/>
      <c r="K220" s="201"/>
      <c r="L220" s="201"/>
      <c r="M220" s="201"/>
      <c r="N220" s="201"/>
      <c r="O220" s="201"/>
      <c r="P220" s="201"/>
      <c r="Q220" s="201"/>
      <c r="R220" s="201"/>
      <c r="S220" s="201"/>
    </row>
    <row r="221" spans="2:19" s="187" customFormat="1" ht="18" customHeight="1">
      <c r="B221" s="201"/>
      <c r="C221" s="201"/>
      <c r="D221" s="201"/>
      <c r="E221" s="201"/>
      <c r="F221" s="201"/>
      <c r="G221" s="201"/>
      <c r="H221" s="201"/>
      <c r="I221" s="201"/>
      <c r="J221" s="201"/>
      <c r="K221" s="201"/>
      <c r="L221" s="201"/>
      <c r="M221" s="201"/>
      <c r="N221" s="201"/>
      <c r="O221" s="201"/>
      <c r="P221" s="201"/>
      <c r="Q221" s="201"/>
      <c r="R221" s="201"/>
      <c r="S221" s="201"/>
    </row>
    <row r="222" spans="2:19" s="187" customFormat="1" ht="18" customHeight="1">
      <c r="B222" s="201"/>
      <c r="C222" s="201"/>
      <c r="D222" s="201"/>
      <c r="E222" s="201"/>
      <c r="F222" s="201"/>
      <c r="G222" s="201"/>
      <c r="H222" s="201"/>
      <c r="I222" s="201"/>
      <c r="J222" s="201"/>
      <c r="K222" s="201"/>
      <c r="L222" s="201"/>
      <c r="M222" s="201"/>
      <c r="N222" s="201"/>
      <c r="O222" s="201"/>
      <c r="P222" s="201"/>
      <c r="Q222" s="201"/>
      <c r="R222" s="201"/>
      <c r="S222" s="201"/>
    </row>
    <row r="223" spans="2:19" s="187" customFormat="1" ht="18" customHeight="1">
      <c r="B223" s="201"/>
      <c r="C223" s="201"/>
      <c r="D223" s="201"/>
      <c r="E223" s="201"/>
      <c r="F223" s="201"/>
      <c r="G223" s="201"/>
      <c r="H223" s="201"/>
      <c r="I223" s="201"/>
      <c r="J223" s="201"/>
      <c r="K223" s="201"/>
      <c r="L223" s="201"/>
      <c r="M223" s="201"/>
      <c r="N223" s="201"/>
      <c r="O223" s="201"/>
      <c r="P223" s="201"/>
      <c r="Q223" s="201"/>
      <c r="R223" s="201"/>
      <c r="S223" s="201"/>
    </row>
    <row r="224" spans="2:19" s="187" customFormat="1" ht="18" customHeight="1">
      <c r="B224" s="201"/>
      <c r="C224" s="201"/>
      <c r="D224" s="201"/>
      <c r="E224" s="201"/>
      <c r="F224" s="201"/>
      <c r="G224" s="201"/>
      <c r="H224" s="201"/>
      <c r="I224" s="201"/>
      <c r="J224" s="201"/>
      <c r="K224" s="201"/>
      <c r="L224" s="201"/>
      <c r="M224" s="201"/>
      <c r="N224" s="201"/>
      <c r="O224" s="201"/>
      <c r="P224" s="201"/>
      <c r="Q224" s="201"/>
      <c r="R224" s="201"/>
      <c r="S224" s="201"/>
    </row>
    <row r="225" spans="2:19" s="187" customFormat="1" ht="18" customHeight="1">
      <c r="B225" s="201"/>
      <c r="C225" s="201"/>
      <c r="D225" s="201"/>
      <c r="E225" s="201"/>
      <c r="F225" s="201"/>
      <c r="G225" s="201"/>
      <c r="H225" s="201"/>
      <c r="I225" s="201"/>
      <c r="J225" s="201"/>
      <c r="K225" s="201"/>
      <c r="L225" s="201"/>
      <c r="M225" s="201"/>
      <c r="N225" s="201"/>
      <c r="O225" s="201"/>
      <c r="P225" s="201"/>
      <c r="Q225" s="201"/>
      <c r="R225" s="201"/>
      <c r="S225" s="201"/>
    </row>
    <row r="226" spans="2:19" s="187" customFormat="1" ht="18" customHeight="1">
      <c r="B226" s="201"/>
      <c r="C226" s="201"/>
      <c r="D226" s="201"/>
      <c r="E226" s="201"/>
      <c r="F226" s="201"/>
      <c r="G226" s="201"/>
      <c r="H226" s="201"/>
      <c r="I226" s="201"/>
      <c r="J226" s="201"/>
      <c r="K226" s="201"/>
      <c r="L226" s="201"/>
      <c r="M226" s="201"/>
      <c r="N226" s="201"/>
      <c r="O226" s="201"/>
      <c r="P226" s="201"/>
      <c r="Q226" s="201"/>
      <c r="R226" s="201"/>
      <c r="S226" s="201"/>
    </row>
    <row r="227" spans="2:19" s="187" customFormat="1" ht="18" customHeight="1">
      <c r="B227" s="201"/>
      <c r="C227" s="201"/>
      <c r="D227" s="201"/>
      <c r="E227" s="201"/>
      <c r="F227" s="201"/>
      <c r="G227" s="201"/>
      <c r="H227" s="201"/>
      <c r="I227" s="201"/>
      <c r="J227" s="201"/>
      <c r="K227" s="201"/>
      <c r="L227" s="201"/>
      <c r="M227" s="201"/>
      <c r="N227" s="201"/>
      <c r="O227" s="201"/>
      <c r="P227" s="201"/>
      <c r="Q227" s="201"/>
      <c r="R227" s="201"/>
      <c r="S227" s="201"/>
    </row>
    <row r="228" spans="2:19" s="187" customFormat="1" ht="18" customHeight="1">
      <c r="B228" s="201"/>
      <c r="C228" s="201"/>
      <c r="D228" s="201"/>
      <c r="E228" s="201"/>
      <c r="F228" s="201"/>
      <c r="G228" s="201"/>
      <c r="H228" s="201"/>
      <c r="I228" s="201"/>
      <c r="J228" s="201"/>
      <c r="K228" s="201"/>
      <c r="L228" s="201"/>
      <c r="M228" s="201"/>
      <c r="N228" s="201"/>
      <c r="O228" s="201"/>
      <c r="P228" s="201"/>
      <c r="Q228" s="201"/>
      <c r="R228" s="201"/>
      <c r="S228" s="201"/>
    </row>
    <row r="229" spans="2:19" s="187" customFormat="1" ht="18" customHeight="1">
      <c r="B229" s="201"/>
      <c r="C229" s="201"/>
      <c r="D229" s="201"/>
      <c r="E229" s="201"/>
      <c r="F229" s="201"/>
      <c r="G229" s="201"/>
      <c r="H229" s="201"/>
      <c r="I229" s="201"/>
      <c r="J229" s="201"/>
      <c r="K229" s="201"/>
      <c r="L229" s="201"/>
      <c r="M229" s="201"/>
      <c r="N229" s="201"/>
      <c r="O229" s="201"/>
      <c r="P229" s="201"/>
      <c r="Q229" s="201"/>
      <c r="R229" s="201"/>
      <c r="S229" s="201"/>
    </row>
    <row r="230" spans="2:19" s="187" customFormat="1" ht="18" customHeight="1">
      <c r="B230" s="201"/>
      <c r="C230" s="201"/>
      <c r="D230" s="201"/>
      <c r="E230" s="201"/>
      <c r="F230" s="201"/>
      <c r="G230" s="201"/>
      <c r="H230" s="201"/>
      <c r="I230" s="201"/>
      <c r="J230" s="201"/>
      <c r="K230" s="201"/>
      <c r="L230" s="201"/>
      <c r="M230" s="201"/>
      <c r="N230" s="201"/>
      <c r="O230" s="201"/>
      <c r="P230" s="201"/>
      <c r="Q230" s="201"/>
      <c r="R230" s="201"/>
      <c r="S230" s="201"/>
    </row>
    <row r="231" spans="2:19" s="187" customFormat="1" ht="18" customHeight="1">
      <c r="B231" s="201"/>
      <c r="C231" s="201"/>
      <c r="D231" s="201"/>
      <c r="E231" s="201"/>
      <c r="F231" s="201"/>
      <c r="G231" s="201"/>
      <c r="H231" s="201"/>
      <c r="I231" s="201"/>
      <c r="J231" s="201"/>
      <c r="K231" s="201"/>
      <c r="L231" s="201"/>
      <c r="M231" s="201"/>
      <c r="N231" s="201"/>
      <c r="O231" s="201"/>
      <c r="P231" s="201"/>
      <c r="Q231" s="201"/>
      <c r="R231" s="201"/>
      <c r="S231" s="201"/>
    </row>
    <row r="232" spans="2:19" s="187" customFormat="1" ht="18" customHeight="1">
      <c r="B232" s="201"/>
      <c r="C232" s="201"/>
      <c r="D232" s="201"/>
      <c r="E232" s="201"/>
      <c r="F232" s="201"/>
      <c r="G232" s="201"/>
      <c r="H232" s="201"/>
      <c r="I232" s="201"/>
      <c r="J232" s="201"/>
      <c r="K232" s="201"/>
      <c r="L232" s="201"/>
      <c r="M232" s="201"/>
      <c r="N232" s="201"/>
      <c r="O232" s="201"/>
      <c r="P232" s="201"/>
      <c r="Q232" s="201"/>
      <c r="R232" s="201"/>
      <c r="S232" s="201"/>
    </row>
    <row r="233" spans="2:19" s="187" customFormat="1" ht="18" customHeight="1">
      <c r="B233" s="201"/>
      <c r="C233" s="201"/>
      <c r="D233" s="201"/>
      <c r="E233" s="201"/>
      <c r="F233" s="201"/>
      <c r="G233" s="201"/>
      <c r="H233" s="201"/>
      <c r="I233" s="201"/>
      <c r="J233" s="201"/>
      <c r="K233" s="201"/>
      <c r="L233" s="201"/>
      <c r="M233" s="201"/>
      <c r="N233" s="201"/>
      <c r="O233" s="201"/>
      <c r="P233" s="201"/>
      <c r="Q233" s="201"/>
      <c r="R233" s="201"/>
      <c r="S233" s="201"/>
    </row>
    <row r="234" spans="2:19" s="187" customFormat="1" ht="18" customHeight="1">
      <c r="B234" s="201"/>
      <c r="C234" s="201"/>
      <c r="D234" s="201"/>
      <c r="E234" s="201"/>
      <c r="F234" s="201"/>
      <c r="G234" s="201"/>
      <c r="H234" s="201"/>
      <c r="I234" s="201"/>
      <c r="J234" s="201"/>
      <c r="K234" s="201"/>
      <c r="L234" s="201"/>
      <c r="M234" s="201"/>
      <c r="N234" s="201"/>
      <c r="O234" s="201"/>
      <c r="P234" s="201"/>
      <c r="Q234" s="201"/>
      <c r="R234" s="201"/>
      <c r="S234" s="201"/>
    </row>
    <row r="235" spans="2:19" s="187" customFormat="1" ht="18" customHeight="1">
      <c r="B235" s="201"/>
      <c r="C235" s="201"/>
      <c r="D235" s="201"/>
      <c r="E235" s="201"/>
      <c r="F235" s="201"/>
      <c r="G235" s="201"/>
      <c r="H235" s="201"/>
      <c r="I235" s="201"/>
      <c r="J235" s="201"/>
      <c r="K235" s="201"/>
      <c r="L235" s="201"/>
      <c r="M235" s="201"/>
      <c r="N235" s="201"/>
      <c r="O235" s="201"/>
      <c r="P235" s="201"/>
      <c r="Q235" s="201"/>
      <c r="R235" s="201"/>
      <c r="S235" s="201"/>
    </row>
    <row r="236" spans="2:19" s="187" customFormat="1" ht="18" customHeight="1">
      <c r="B236" s="201"/>
      <c r="C236" s="201"/>
      <c r="D236" s="201"/>
      <c r="E236" s="201"/>
      <c r="F236" s="201"/>
      <c r="G236" s="201"/>
      <c r="H236" s="201"/>
      <c r="I236" s="201"/>
      <c r="J236" s="201"/>
      <c r="K236" s="201"/>
      <c r="L236" s="201"/>
      <c r="M236" s="201"/>
      <c r="N236" s="201"/>
      <c r="O236" s="201"/>
      <c r="P236" s="201"/>
      <c r="Q236" s="201"/>
      <c r="R236" s="201"/>
      <c r="S236" s="201"/>
    </row>
    <row r="237" spans="2:19" s="187" customFormat="1" ht="18" customHeight="1">
      <c r="B237" s="201"/>
      <c r="C237" s="201"/>
      <c r="D237" s="201"/>
      <c r="E237" s="201"/>
      <c r="F237" s="201"/>
      <c r="G237" s="201"/>
      <c r="H237" s="201"/>
      <c r="I237" s="201"/>
      <c r="J237" s="201"/>
      <c r="K237" s="201"/>
      <c r="L237" s="201"/>
      <c r="M237" s="201"/>
      <c r="N237" s="201"/>
      <c r="O237" s="201"/>
      <c r="P237" s="201"/>
      <c r="Q237" s="201"/>
      <c r="R237" s="201"/>
      <c r="S237" s="201"/>
    </row>
    <row r="238" spans="2:19" s="187" customFormat="1" ht="18" customHeight="1">
      <c r="B238" s="201"/>
      <c r="C238" s="201"/>
      <c r="D238" s="201"/>
      <c r="E238" s="201"/>
      <c r="F238" s="201"/>
      <c r="G238" s="201"/>
      <c r="H238" s="201"/>
      <c r="I238" s="201"/>
      <c r="J238" s="201"/>
      <c r="K238" s="201"/>
      <c r="L238" s="201"/>
      <c r="M238" s="201"/>
      <c r="N238" s="201"/>
      <c r="O238" s="201"/>
      <c r="P238" s="201"/>
      <c r="Q238" s="201"/>
      <c r="R238" s="201"/>
      <c r="S238" s="201"/>
    </row>
    <row r="239" spans="2:19" s="187" customFormat="1" ht="18" customHeight="1">
      <c r="B239" s="201"/>
      <c r="C239" s="201"/>
      <c r="D239" s="201"/>
      <c r="E239" s="201"/>
      <c r="F239" s="201"/>
      <c r="G239" s="201"/>
      <c r="H239" s="201"/>
      <c r="I239" s="201"/>
      <c r="J239" s="201"/>
      <c r="K239" s="201"/>
      <c r="L239" s="201"/>
      <c r="M239" s="201"/>
      <c r="N239" s="201"/>
      <c r="O239" s="201"/>
      <c r="P239" s="201"/>
      <c r="Q239" s="201"/>
      <c r="R239" s="201"/>
      <c r="S239" s="201"/>
    </row>
    <row r="240" spans="2:19" s="187" customFormat="1" ht="18" customHeight="1">
      <c r="B240" s="201"/>
      <c r="C240" s="201"/>
      <c r="D240" s="201"/>
      <c r="E240" s="201"/>
      <c r="F240" s="201"/>
      <c r="G240" s="201"/>
      <c r="H240" s="201"/>
      <c r="I240" s="201"/>
      <c r="J240" s="201"/>
      <c r="K240" s="201"/>
      <c r="L240" s="201"/>
      <c r="M240" s="201"/>
      <c r="N240" s="201"/>
      <c r="O240" s="201"/>
      <c r="P240" s="201"/>
      <c r="Q240" s="201"/>
      <c r="R240" s="201"/>
      <c r="S240" s="201"/>
    </row>
    <row r="241" spans="2:19" s="187" customFormat="1" ht="18" customHeight="1">
      <c r="B241" s="201"/>
      <c r="C241" s="201"/>
      <c r="D241" s="201"/>
      <c r="E241" s="201"/>
      <c r="F241" s="201"/>
      <c r="G241" s="201"/>
      <c r="H241" s="201"/>
      <c r="I241" s="201"/>
      <c r="J241" s="201"/>
      <c r="K241" s="201"/>
      <c r="L241" s="201"/>
      <c r="M241" s="201"/>
      <c r="N241" s="201"/>
      <c r="O241" s="201"/>
      <c r="P241" s="201"/>
      <c r="Q241" s="201"/>
      <c r="R241" s="201"/>
      <c r="S241" s="201"/>
    </row>
    <row r="242" spans="2:19" s="187" customFormat="1" ht="18" customHeight="1">
      <c r="B242" s="201"/>
      <c r="C242" s="201"/>
      <c r="D242" s="201"/>
      <c r="E242" s="201"/>
      <c r="F242" s="201"/>
      <c r="G242" s="201"/>
      <c r="H242" s="201"/>
      <c r="I242" s="201"/>
      <c r="J242" s="201"/>
      <c r="K242" s="201"/>
      <c r="L242" s="201"/>
      <c r="M242" s="201"/>
      <c r="N242" s="201"/>
      <c r="O242" s="201"/>
      <c r="P242" s="201"/>
      <c r="Q242" s="201"/>
      <c r="R242" s="201"/>
      <c r="S242" s="201"/>
    </row>
    <row r="243" spans="2:19" s="187" customFormat="1" ht="18" customHeight="1">
      <c r="B243" s="201"/>
      <c r="C243" s="201"/>
      <c r="D243" s="201"/>
      <c r="E243" s="201"/>
      <c r="F243" s="201"/>
      <c r="G243" s="201"/>
      <c r="H243" s="201"/>
      <c r="I243" s="201"/>
      <c r="J243" s="201"/>
      <c r="K243" s="201"/>
      <c r="L243" s="201"/>
      <c r="M243" s="201"/>
      <c r="N243" s="201"/>
      <c r="O243" s="201"/>
      <c r="P243" s="201"/>
      <c r="Q243" s="201"/>
      <c r="R243" s="201"/>
      <c r="S243" s="201"/>
    </row>
    <row r="244" spans="2:19" s="187" customFormat="1" ht="18" customHeight="1">
      <c r="B244" s="201"/>
      <c r="C244" s="201"/>
      <c r="D244" s="201"/>
      <c r="E244" s="201"/>
      <c r="F244" s="201"/>
      <c r="G244" s="201"/>
      <c r="H244" s="201"/>
      <c r="I244" s="201"/>
      <c r="J244" s="201"/>
      <c r="K244" s="201"/>
      <c r="L244" s="201"/>
      <c r="M244" s="201"/>
      <c r="N244" s="201"/>
      <c r="O244" s="201"/>
      <c r="P244" s="201"/>
      <c r="Q244" s="201"/>
      <c r="R244" s="201"/>
      <c r="S244" s="201"/>
    </row>
    <row r="245" spans="2:19" s="187" customFormat="1" ht="18" customHeight="1">
      <c r="B245" s="201"/>
      <c r="C245" s="201"/>
      <c r="D245" s="201"/>
      <c r="E245" s="201"/>
      <c r="F245" s="201"/>
      <c r="G245" s="201"/>
      <c r="H245" s="201"/>
      <c r="I245" s="201"/>
      <c r="J245" s="201"/>
      <c r="K245" s="201"/>
      <c r="L245" s="201"/>
      <c r="M245" s="201"/>
      <c r="N245" s="201"/>
      <c r="O245" s="201"/>
      <c r="P245" s="201"/>
      <c r="Q245" s="201"/>
      <c r="R245" s="201"/>
      <c r="S245" s="201"/>
    </row>
    <row r="246" spans="2:19" s="187" customFormat="1" ht="18" customHeight="1">
      <c r="B246" s="201"/>
      <c r="C246" s="201"/>
      <c r="D246" s="201"/>
      <c r="E246" s="201"/>
      <c r="F246" s="201"/>
      <c r="G246" s="201"/>
      <c r="H246" s="201"/>
      <c r="I246" s="201"/>
      <c r="J246" s="201"/>
      <c r="K246" s="201"/>
      <c r="L246" s="201"/>
      <c r="M246" s="201"/>
      <c r="N246" s="201"/>
      <c r="O246" s="201"/>
      <c r="P246" s="201"/>
      <c r="Q246" s="201"/>
      <c r="R246" s="201"/>
      <c r="S246" s="201"/>
    </row>
    <row r="247" spans="2:19" s="187" customFormat="1" ht="18" customHeight="1">
      <c r="B247" s="201"/>
      <c r="C247" s="201"/>
      <c r="D247" s="201"/>
      <c r="E247" s="201"/>
      <c r="F247" s="201"/>
      <c r="G247" s="201"/>
      <c r="H247" s="201"/>
      <c r="I247" s="201"/>
      <c r="J247" s="201"/>
      <c r="K247" s="201"/>
      <c r="L247" s="201"/>
      <c r="M247" s="201"/>
      <c r="N247" s="201"/>
      <c r="O247" s="201"/>
      <c r="P247" s="201"/>
      <c r="Q247" s="201"/>
      <c r="R247" s="201"/>
      <c r="S247" s="201"/>
    </row>
    <row r="248" spans="2:19" s="187" customFormat="1" ht="18" customHeight="1">
      <c r="B248" s="201"/>
      <c r="C248" s="201"/>
      <c r="D248" s="201"/>
      <c r="E248" s="201"/>
      <c r="F248" s="201"/>
      <c r="G248" s="201"/>
      <c r="H248" s="201"/>
      <c r="I248" s="201"/>
      <c r="J248" s="201"/>
      <c r="K248" s="201"/>
      <c r="L248" s="201"/>
      <c r="M248" s="201"/>
      <c r="N248" s="201"/>
      <c r="O248" s="201"/>
      <c r="P248" s="201"/>
      <c r="Q248" s="201"/>
      <c r="R248" s="201"/>
      <c r="S248" s="201"/>
    </row>
    <row r="249" spans="2:19" s="187" customFormat="1" ht="18" customHeight="1">
      <c r="B249" s="201"/>
      <c r="C249" s="201"/>
      <c r="D249" s="201"/>
      <c r="E249" s="201"/>
      <c r="F249" s="201"/>
      <c r="G249" s="201"/>
      <c r="H249" s="201"/>
      <c r="I249" s="201"/>
      <c r="J249" s="201"/>
      <c r="K249" s="201"/>
      <c r="L249" s="201"/>
      <c r="M249" s="201"/>
      <c r="N249" s="201"/>
      <c r="O249" s="201"/>
      <c r="P249" s="201"/>
      <c r="Q249" s="201"/>
      <c r="R249" s="201"/>
      <c r="S249" s="201"/>
    </row>
    <row r="250" spans="2:19" s="187" customFormat="1" ht="18" customHeight="1">
      <c r="B250" s="201"/>
      <c r="C250" s="201"/>
      <c r="D250" s="201"/>
      <c r="E250" s="201"/>
      <c r="F250" s="201"/>
      <c r="G250" s="201"/>
      <c r="H250" s="201"/>
      <c r="I250" s="201"/>
      <c r="J250" s="201"/>
      <c r="K250" s="201"/>
      <c r="L250" s="201"/>
      <c r="M250" s="201"/>
      <c r="N250" s="201"/>
      <c r="O250" s="201"/>
      <c r="P250" s="201"/>
      <c r="Q250" s="201"/>
      <c r="R250" s="201"/>
      <c r="S250" s="201"/>
    </row>
    <row r="251" spans="2:19" s="187" customFormat="1" ht="18" customHeight="1">
      <c r="B251" s="201"/>
      <c r="C251" s="201"/>
      <c r="D251" s="201"/>
      <c r="E251" s="201"/>
      <c r="F251" s="201"/>
      <c r="G251" s="201"/>
      <c r="H251" s="201"/>
      <c r="I251" s="201"/>
      <c r="J251" s="201"/>
      <c r="K251" s="201"/>
      <c r="L251" s="201"/>
      <c r="M251" s="201"/>
      <c r="N251" s="201"/>
      <c r="O251" s="201"/>
      <c r="P251" s="201"/>
      <c r="Q251" s="201"/>
      <c r="R251" s="201"/>
      <c r="S251" s="201"/>
    </row>
    <row r="252" spans="2:19" s="187" customFormat="1" ht="18" customHeight="1">
      <c r="B252" s="201"/>
      <c r="C252" s="201"/>
      <c r="D252" s="201"/>
      <c r="E252" s="201"/>
      <c r="F252" s="201"/>
      <c r="G252" s="201"/>
      <c r="H252" s="201"/>
      <c r="I252" s="201"/>
      <c r="J252" s="201"/>
      <c r="K252" s="201"/>
      <c r="L252" s="201"/>
      <c r="M252" s="201"/>
      <c r="N252" s="201"/>
      <c r="O252" s="201"/>
      <c r="P252" s="201"/>
      <c r="Q252" s="201"/>
      <c r="R252" s="201"/>
      <c r="S252" s="201"/>
    </row>
    <row r="253" spans="2:19" s="187" customFormat="1" ht="18" customHeight="1">
      <c r="B253" s="201"/>
      <c r="C253" s="201"/>
      <c r="D253" s="201"/>
      <c r="E253" s="201"/>
      <c r="F253" s="201"/>
      <c r="G253" s="201"/>
      <c r="H253" s="201"/>
      <c r="I253" s="201"/>
      <c r="J253" s="201"/>
      <c r="K253" s="201"/>
      <c r="L253" s="201"/>
      <c r="M253" s="201"/>
      <c r="N253" s="201"/>
      <c r="O253" s="201"/>
      <c r="P253" s="201"/>
      <c r="Q253" s="201"/>
      <c r="R253" s="201"/>
      <c r="S253" s="201"/>
    </row>
    <row r="254" spans="2:19" s="187" customFormat="1" ht="18" customHeight="1">
      <c r="B254" s="201"/>
      <c r="C254" s="201"/>
      <c r="D254" s="201"/>
      <c r="E254" s="201"/>
      <c r="F254" s="201"/>
      <c r="G254" s="201"/>
      <c r="H254" s="201"/>
      <c r="I254" s="201"/>
      <c r="J254" s="201"/>
      <c r="K254" s="201"/>
      <c r="L254" s="201"/>
      <c r="M254" s="201"/>
      <c r="N254" s="201"/>
      <c r="O254" s="201"/>
      <c r="P254" s="201"/>
      <c r="Q254" s="201"/>
      <c r="R254" s="201"/>
      <c r="S254" s="201"/>
    </row>
    <row r="255" spans="2:19" s="187" customFormat="1" ht="18" customHeight="1">
      <c r="B255" s="201"/>
      <c r="C255" s="201"/>
      <c r="D255" s="201"/>
      <c r="E255" s="201"/>
      <c r="F255" s="201"/>
      <c r="G255" s="201"/>
      <c r="H255" s="201"/>
      <c r="I255" s="201"/>
      <c r="J255" s="201"/>
      <c r="K255" s="201"/>
      <c r="L255" s="201"/>
      <c r="M255" s="201"/>
      <c r="N255" s="201"/>
      <c r="O255" s="201"/>
      <c r="P255" s="201"/>
      <c r="Q255" s="201"/>
      <c r="R255" s="201"/>
      <c r="S255" s="201"/>
    </row>
    <row r="256" spans="2:19" s="187" customFormat="1" ht="18" customHeight="1">
      <c r="B256" s="201"/>
      <c r="C256" s="201"/>
      <c r="D256" s="201"/>
      <c r="E256" s="201"/>
      <c r="F256" s="201"/>
      <c r="G256" s="201"/>
      <c r="H256" s="201"/>
      <c r="I256" s="201"/>
      <c r="J256" s="201"/>
      <c r="K256" s="201"/>
      <c r="L256" s="201"/>
      <c r="M256" s="201"/>
      <c r="N256" s="201"/>
      <c r="O256" s="201"/>
      <c r="P256" s="201"/>
      <c r="Q256" s="201"/>
      <c r="R256" s="201"/>
      <c r="S256" s="201"/>
    </row>
    <row r="257" spans="2:19" s="187" customFormat="1" ht="18" customHeight="1">
      <c r="B257" s="201"/>
      <c r="C257" s="201"/>
      <c r="D257" s="201"/>
      <c r="E257" s="201"/>
      <c r="F257" s="201"/>
      <c r="G257" s="201"/>
      <c r="H257" s="201"/>
      <c r="I257" s="201"/>
      <c r="J257" s="201"/>
      <c r="K257" s="201"/>
      <c r="L257" s="201"/>
      <c r="M257" s="201"/>
      <c r="N257" s="201"/>
      <c r="O257" s="201"/>
      <c r="P257" s="201"/>
      <c r="Q257" s="201"/>
      <c r="R257" s="201"/>
      <c r="S257" s="201"/>
    </row>
    <row r="258" spans="2:19" s="187" customFormat="1" ht="18" customHeight="1">
      <c r="B258" s="201"/>
      <c r="C258" s="201"/>
      <c r="D258" s="201"/>
      <c r="E258" s="201"/>
      <c r="F258" s="201"/>
      <c r="G258" s="201"/>
      <c r="H258" s="201"/>
      <c r="I258" s="201"/>
      <c r="J258" s="201"/>
      <c r="K258" s="201"/>
      <c r="L258" s="201"/>
      <c r="M258" s="201"/>
      <c r="N258" s="201"/>
      <c r="O258" s="201"/>
      <c r="P258" s="201"/>
      <c r="Q258" s="201"/>
      <c r="R258" s="201"/>
      <c r="S258" s="201"/>
    </row>
    <row r="259" spans="2:19" s="187" customFormat="1" ht="18" customHeight="1">
      <c r="B259" s="201"/>
      <c r="C259" s="201"/>
      <c r="D259" s="201"/>
      <c r="E259" s="201"/>
      <c r="F259" s="201"/>
      <c r="G259" s="201"/>
      <c r="H259" s="201"/>
      <c r="I259" s="201"/>
      <c r="J259" s="201"/>
      <c r="K259" s="201"/>
      <c r="L259" s="201"/>
      <c r="M259" s="201"/>
      <c r="N259" s="201"/>
      <c r="O259" s="201"/>
      <c r="P259" s="201"/>
      <c r="Q259" s="201"/>
      <c r="R259" s="201"/>
      <c r="S259" s="201"/>
    </row>
    <row r="260" spans="2:19" s="187" customFormat="1" ht="18" customHeight="1">
      <c r="B260" s="201"/>
      <c r="C260" s="201"/>
      <c r="D260" s="201"/>
      <c r="E260" s="201"/>
      <c r="F260" s="201"/>
      <c r="G260" s="201"/>
      <c r="H260" s="201"/>
      <c r="I260" s="201"/>
      <c r="J260" s="201"/>
      <c r="K260" s="201"/>
      <c r="L260" s="201"/>
      <c r="M260" s="201"/>
      <c r="N260" s="201"/>
      <c r="O260" s="201"/>
      <c r="P260" s="201"/>
      <c r="Q260" s="201"/>
      <c r="R260" s="201"/>
      <c r="S260" s="201"/>
    </row>
    <row r="261" spans="2:19" s="187" customFormat="1" ht="18" customHeight="1">
      <c r="B261" s="201"/>
      <c r="C261" s="201"/>
      <c r="D261" s="201"/>
      <c r="E261" s="201"/>
      <c r="F261" s="201"/>
      <c r="G261" s="201"/>
      <c r="H261" s="201"/>
      <c r="I261" s="201"/>
      <c r="J261" s="201"/>
      <c r="K261" s="201"/>
      <c r="L261" s="201"/>
      <c r="M261" s="201"/>
      <c r="N261" s="201"/>
      <c r="O261" s="201"/>
      <c r="P261" s="201"/>
      <c r="Q261" s="201"/>
      <c r="R261" s="201"/>
      <c r="S261" s="201"/>
    </row>
    <row r="262" spans="2:19" s="187" customFormat="1" ht="18" customHeight="1">
      <c r="B262" s="201"/>
      <c r="C262" s="201"/>
      <c r="D262" s="201"/>
      <c r="E262" s="201"/>
      <c r="F262" s="201"/>
      <c r="G262" s="201"/>
      <c r="H262" s="201"/>
      <c r="I262" s="201"/>
      <c r="J262" s="201"/>
      <c r="K262" s="201"/>
      <c r="L262" s="201"/>
      <c r="M262" s="201"/>
      <c r="N262" s="201"/>
      <c r="O262" s="201"/>
      <c r="P262" s="201"/>
      <c r="Q262" s="201"/>
      <c r="R262" s="201"/>
      <c r="S262" s="201"/>
    </row>
    <row r="263" spans="2:19" s="187" customFormat="1" ht="18" customHeight="1">
      <c r="B263" s="201"/>
      <c r="C263" s="201"/>
      <c r="D263" s="201"/>
      <c r="E263" s="201"/>
      <c r="F263" s="201"/>
      <c r="G263" s="201"/>
      <c r="H263" s="201"/>
      <c r="I263" s="201"/>
      <c r="J263" s="201"/>
      <c r="K263" s="201"/>
      <c r="L263" s="201"/>
      <c r="M263" s="201"/>
      <c r="N263" s="201"/>
      <c r="O263" s="201"/>
      <c r="P263" s="201"/>
      <c r="Q263" s="201"/>
      <c r="R263" s="201"/>
      <c r="S263" s="201"/>
    </row>
    <row r="264" spans="2:19" s="187" customFormat="1" ht="18" customHeight="1">
      <c r="B264" s="201"/>
      <c r="C264" s="201"/>
      <c r="D264" s="201"/>
      <c r="E264" s="201"/>
      <c r="F264" s="201"/>
      <c r="G264" s="201"/>
      <c r="H264" s="201"/>
      <c r="I264" s="201"/>
      <c r="J264" s="201"/>
      <c r="K264" s="201"/>
      <c r="L264" s="201"/>
      <c r="M264" s="201"/>
      <c r="N264" s="201"/>
      <c r="O264" s="201"/>
      <c r="P264" s="201"/>
      <c r="Q264" s="201"/>
      <c r="R264" s="201"/>
      <c r="S264" s="201"/>
    </row>
    <row r="265" spans="2:19" s="187" customFormat="1" ht="18" customHeight="1">
      <c r="B265" s="201"/>
      <c r="C265" s="201"/>
      <c r="D265" s="201"/>
      <c r="E265" s="201"/>
      <c r="F265" s="201"/>
      <c r="G265" s="201"/>
      <c r="H265" s="201"/>
      <c r="I265" s="201"/>
      <c r="J265" s="201"/>
      <c r="K265" s="201"/>
      <c r="L265" s="201"/>
      <c r="M265" s="201"/>
      <c r="N265" s="201"/>
      <c r="O265" s="201"/>
      <c r="P265" s="201"/>
      <c r="Q265" s="201"/>
      <c r="R265" s="201"/>
      <c r="S265" s="201"/>
    </row>
    <row r="266" spans="2:19" s="187" customFormat="1" ht="18" customHeight="1">
      <c r="B266" s="201"/>
      <c r="C266" s="201"/>
      <c r="D266" s="201"/>
      <c r="E266" s="201"/>
      <c r="F266" s="201"/>
      <c r="G266" s="201"/>
      <c r="H266" s="201"/>
      <c r="I266" s="201"/>
      <c r="J266" s="201"/>
      <c r="K266" s="201"/>
      <c r="L266" s="201"/>
      <c r="M266" s="201"/>
      <c r="N266" s="201"/>
      <c r="O266" s="201"/>
      <c r="P266" s="201"/>
      <c r="Q266" s="201"/>
      <c r="R266" s="201"/>
      <c r="S266" s="201"/>
    </row>
    <row r="267" spans="2:19" s="187" customFormat="1" ht="18" customHeight="1">
      <c r="B267" s="201"/>
      <c r="C267" s="201"/>
      <c r="D267" s="201"/>
      <c r="E267" s="201"/>
      <c r="F267" s="201"/>
      <c r="G267" s="201"/>
      <c r="H267" s="201"/>
      <c r="I267" s="201"/>
      <c r="J267" s="201"/>
      <c r="K267" s="201"/>
      <c r="L267" s="201"/>
      <c r="M267" s="201"/>
      <c r="N267" s="201"/>
      <c r="O267" s="201"/>
      <c r="P267" s="201"/>
      <c r="Q267" s="201"/>
      <c r="R267" s="201"/>
      <c r="S267" s="201"/>
    </row>
    <row r="268" spans="2:19" s="187" customFormat="1" ht="18" customHeight="1">
      <c r="B268" s="201"/>
      <c r="C268" s="201"/>
      <c r="D268" s="201"/>
      <c r="E268" s="201"/>
      <c r="F268" s="201"/>
      <c r="G268" s="201"/>
      <c r="H268" s="201"/>
      <c r="I268" s="201"/>
      <c r="J268" s="201"/>
      <c r="K268" s="201"/>
      <c r="L268" s="201"/>
      <c r="M268" s="201"/>
      <c r="N268" s="201"/>
      <c r="O268" s="201"/>
      <c r="P268" s="201"/>
      <c r="Q268" s="201"/>
      <c r="R268" s="201"/>
      <c r="S268" s="201"/>
    </row>
    <row r="269" spans="2:19" s="187" customFormat="1" ht="18" customHeight="1">
      <c r="B269" s="201"/>
      <c r="C269" s="201"/>
      <c r="D269" s="201"/>
      <c r="E269" s="201"/>
      <c r="F269" s="201"/>
      <c r="G269" s="201"/>
      <c r="H269" s="201"/>
      <c r="I269" s="201"/>
      <c r="J269" s="201"/>
      <c r="K269" s="201"/>
      <c r="L269" s="201"/>
      <c r="M269" s="201"/>
      <c r="N269" s="201"/>
      <c r="O269" s="201"/>
      <c r="P269" s="201"/>
      <c r="Q269" s="201"/>
      <c r="R269" s="201"/>
      <c r="S269" s="201"/>
    </row>
    <row r="270" spans="2:19" s="187" customFormat="1" ht="18" customHeight="1">
      <c r="B270" s="201"/>
      <c r="C270" s="201"/>
      <c r="D270" s="201"/>
      <c r="E270" s="201"/>
      <c r="F270" s="201"/>
      <c r="G270" s="201"/>
      <c r="H270" s="201"/>
      <c r="I270" s="201"/>
      <c r="J270" s="201"/>
      <c r="K270" s="201"/>
      <c r="L270" s="201"/>
      <c r="M270" s="201"/>
      <c r="N270" s="201"/>
      <c r="O270" s="201"/>
      <c r="P270" s="201"/>
      <c r="Q270" s="201"/>
      <c r="R270" s="201"/>
      <c r="S270" s="201"/>
    </row>
    <row r="271" spans="2:19" s="187" customFormat="1" ht="18" customHeight="1">
      <c r="B271" s="201"/>
      <c r="C271" s="201"/>
      <c r="D271" s="201"/>
      <c r="E271" s="201"/>
      <c r="F271" s="201"/>
      <c r="G271" s="201"/>
      <c r="H271" s="201"/>
      <c r="I271" s="201"/>
      <c r="J271" s="201"/>
      <c r="K271" s="201"/>
      <c r="L271" s="201"/>
      <c r="M271" s="201"/>
      <c r="N271" s="201"/>
      <c r="O271" s="201"/>
      <c r="P271" s="201"/>
      <c r="Q271" s="201"/>
      <c r="R271" s="201"/>
      <c r="S271" s="201"/>
    </row>
    <row r="272" spans="2:19" s="187" customFormat="1" ht="18" customHeight="1">
      <c r="B272" s="201"/>
      <c r="C272" s="201"/>
      <c r="D272" s="201"/>
      <c r="E272" s="201"/>
      <c r="F272" s="201"/>
      <c r="G272" s="201"/>
      <c r="H272" s="201"/>
      <c r="I272" s="201"/>
      <c r="J272" s="201"/>
      <c r="K272" s="201"/>
      <c r="L272" s="201"/>
      <c r="M272" s="201"/>
      <c r="N272" s="201"/>
      <c r="O272" s="201"/>
      <c r="P272" s="201"/>
      <c r="Q272" s="201"/>
      <c r="R272" s="201"/>
      <c r="S272" s="201"/>
    </row>
    <row r="273" spans="2:19" s="187" customFormat="1" ht="18" customHeight="1">
      <c r="B273" s="201"/>
      <c r="C273" s="201"/>
      <c r="D273" s="201"/>
      <c r="E273" s="201"/>
      <c r="F273" s="201"/>
      <c r="G273" s="201"/>
      <c r="H273" s="201"/>
      <c r="I273" s="201"/>
      <c r="J273" s="201"/>
      <c r="K273" s="201"/>
      <c r="L273" s="201"/>
      <c r="M273" s="201"/>
      <c r="N273" s="201"/>
      <c r="O273" s="201"/>
      <c r="P273" s="201"/>
      <c r="Q273" s="201"/>
      <c r="R273" s="201"/>
      <c r="S273" s="201"/>
    </row>
    <row r="274" spans="2:19" s="187" customFormat="1" ht="18" customHeight="1">
      <c r="B274" s="201"/>
      <c r="C274" s="201"/>
      <c r="D274" s="201"/>
      <c r="E274" s="201"/>
      <c r="F274" s="201"/>
      <c r="G274" s="201"/>
      <c r="H274" s="201"/>
      <c r="I274" s="201"/>
      <c r="J274" s="201"/>
      <c r="K274" s="201"/>
      <c r="L274" s="201"/>
      <c r="M274" s="201"/>
      <c r="N274" s="201"/>
      <c r="O274" s="201"/>
      <c r="P274" s="201"/>
      <c r="Q274" s="201"/>
      <c r="R274" s="201"/>
      <c r="S274" s="201"/>
    </row>
    <row r="275" spans="2:19" s="187" customFormat="1" ht="18" customHeight="1">
      <c r="B275" s="201"/>
      <c r="C275" s="201"/>
      <c r="D275" s="201"/>
      <c r="E275" s="201"/>
      <c r="F275" s="201"/>
      <c r="G275" s="201"/>
      <c r="H275" s="201"/>
      <c r="I275" s="201"/>
      <c r="J275" s="201"/>
      <c r="K275" s="201"/>
      <c r="L275" s="201"/>
      <c r="M275" s="201"/>
      <c r="N275" s="201"/>
      <c r="O275" s="201"/>
      <c r="P275" s="201"/>
      <c r="Q275" s="201"/>
      <c r="R275" s="201"/>
      <c r="S275" s="201"/>
    </row>
    <row r="276" spans="2:19" s="187" customFormat="1" ht="18" customHeight="1">
      <c r="B276" s="201"/>
      <c r="C276" s="201"/>
      <c r="D276" s="201"/>
      <c r="E276" s="201"/>
      <c r="F276" s="201"/>
      <c r="G276" s="201"/>
      <c r="H276" s="201"/>
      <c r="I276" s="201"/>
      <c r="J276" s="201"/>
      <c r="K276" s="201"/>
      <c r="L276" s="201"/>
      <c r="M276" s="201"/>
      <c r="N276" s="201"/>
      <c r="O276" s="201"/>
      <c r="P276" s="201"/>
      <c r="Q276" s="201"/>
      <c r="R276" s="201"/>
      <c r="S276" s="201"/>
    </row>
    <row r="277" spans="2:19" s="187" customFormat="1" ht="18" customHeight="1">
      <c r="B277" s="201"/>
      <c r="C277" s="201"/>
      <c r="D277" s="201"/>
      <c r="E277" s="201"/>
      <c r="F277" s="201"/>
      <c r="G277" s="201"/>
      <c r="H277" s="201"/>
      <c r="I277" s="201"/>
      <c r="J277" s="201"/>
      <c r="K277" s="201"/>
      <c r="L277" s="201"/>
      <c r="M277" s="201"/>
      <c r="N277" s="201"/>
      <c r="O277" s="201"/>
      <c r="P277" s="201"/>
      <c r="Q277" s="201"/>
      <c r="R277" s="201"/>
      <c r="S277" s="201"/>
    </row>
    <row r="278" spans="2:19" s="187" customFormat="1" ht="18" customHeight="1">
      <c r="B278" s="201"/>
      <c r="C278" s="201"/>
      <c r="D278" s="201"/>
      <c r="E278" s="201"/>
      <c r="F278" s="201"/>
      <c r="G278" s="201"/>
      <c r="H278" s="201"/>
      <c r="I278" s="201"/>
      <c r="J278" s="201"/>
      <c r="K278" s="201"/>
      <c r="L278" s="201"/>
      <c r="M278" s="201"/>
      <c r="N278" s="201"/>
      <c r="O278" s="201"/>
      <c r="P278" s="201"/>
      <c r="Q278" s="201"/>
      <c r="R278" s="201"/>
      <c r="S278" s="201"/>
    </row>
    <row r="279" spans="2:19" s="187" customFormat="1" ht="18" customHeight="1">
      <c r="B279" s="201"/>
      <c r="C279" s="201"/>
      <c r="D279" s="201"/>
      <c r="E279" s="201"/>
      <c r="F279" s="201"/>
      <c r="G279" s="201"/>
      <c r="H279" s="201"/>
      <c r="I279" s="201"/>
      <c r="J279" s="201"/>
      <c r="K279" s="201"/>
      <c r="L279" s="201"/>
      <c r="M279" s="201"/>
      <c r="N279" s="201"/>
      <c r="O279" s="201"/>
      <c r="P279" s="201"/>
      <c r="Q279" s="201"/>
      <c r="R279" s="201"/>
      <c r="S279" s="201"/>
    </row>
    <row r="280" spans="2:19" s="187" customFormat="1" ht="18" customHeight="1">
      <c r="B280" s="201"/>
      <c r="C280" s="201"/>
      <c r="D280" s="201"/>
      <c r="E280" s="201"/>
      <c r="F280" s="201"/>
      <c r="G280" s="201"/>
      <c r="H280" s="201"/>
      <c r="I280" s="201"/>
      <c r="J280" s="201"/>
      <c r="K280" s="201"/>
      <c r="L280" s="201"/>
      <c r="M280" s="201"/>
      <c r="N280" s="201"/>
      <c r="O280" s="201"/>
      <c r="P280" s="201"/>
      <c r="Q280" s="201"/>
      <c r="R280" s="201"/>
      <c r="S280" s="201"/>
    </row>
    <row r="281" spans="2:19" s="187" customFormat="1" ht="18" customHeight="1">
      <c r="B281" s="201"/>
      <c r="C281" s="201"/>
      <c r="D281" s="201"/>
      <c r="E281" s="201"/>
      <c r="F281" s="201"/>
      <c r="G281" s="201"/>
      <c r="H281" s="201"/>
      <c r="I281" s="201"/>
      <c r="J281" s="201"/>
      <c r="K281" s="201"/>
      <c r="L281" s="201"/>
      <c r="M281" s="201"/>
      <c r="N281" s="201"/>
      <c r="O281" s="201"/>
      <c r="P281" s="201"/>
      <c r="Q281" s="201"/>
      <c r="R281" s="201"/>
      <c r="S281" s="201"/>
    </row>
    <row r="282" spans="2:19" s="187" customFormat="1" ht="18" customHeight="1">
      <c r="B282" s="201"/>
      <c r="C282" s="201"/>
      <c r="D282" s="201"/>
      <c r="E282" s="201"/>
      <c r="F282" s="201"/>
      <c r="G282" s="201"/>
      <c r="H282" s="201"/>
      <c r="I282" s="201"/>
      <c r="J282" s="201"/>
      <c r="K282" s="201"/>
      <c r="L282" s="201"/>
      <c r="M282" s="201"/>
      <c r="N282" s="201"/>
      <c r="O282" s="201"/>
      <c r="P282" s="201"/>
      <c r="Q282" s="201"/>
      <c r="R282" s="201"/>
      <c r="S282" s="201"/>
    </row>
    <row r="283" spans="2:19" s="187" customFormat="1" ht="18" customHeight="1">
      <c r="B283" s="201"/>
      <c r="C283" s="201"/>
      <c r="D283" s="201"/>
      <c r="E283" s="201"/>
      <c r="F283" s="201"/>
      <c r="G283" s="201"/>
      <c r="H283" s="201"/>
      <c r="I283" s="201"/>
      <c r="J283" s="201"/>
      <c r="K283" s="201"/>
      <c r="L283" s="201"/>
      <c r="M283" s="201"/>
      <c r="N283" s="201"/>
      <c r="O283" s="201"/>
      <c r="P283" s="201"/>
      <c r="Q283" s="201"/>
      <c r="R283" s="201"/>
      <c r="S283" s="201"/>
    </row>
    <row r="284" spans="2:19" s="187" customFormat="1" ht="18" customHeight="1">
      <c r="B284" s="201"/>
      <c r="C284" s="201"/>
      <c r="D284" s="201"/>
      <c r="E284" s="201"/>
      <c r="F284" s="201"/>
      <c r="G284" s="201"/>
      <c r="H284" s="201"/>
      <c r="I284" s="201"/>
      <c r="J284" s="201"/>
      <c r="K284" s="201"/>
      <c r="L284" s="201"/>
      <c r="M284" s="201"/>
      <c r="N284" s="201"/>
      <c r="O284" s="201"/>
      <c r="P284" s="201"/>
      <c r="Q284" s="201"/>
      <c r="R284" s="201"/>
      <c r="S284" s="201"/>
    </row>
    <row r="285" spans="2:19" s="187" customFormat="1" ht="18" customHeight="1">
      <c r="B285" s="201"/>
      <c r="C285" s="201"/>
      <c r="D285" s="201"/>
      <c r="E285" s="201"/>
      <c r="F285" s="201"/>
      <c r="G285" s="201"/>
      <c r="H285" s="201"/>
      <c r="I285" s="201"/>
      <c r="J285" s="201"/>
      <c r="K285" s="201"/>
      <c r="L285" s="201"/>
      <c r="M285" s="201"/>
      <c r="N285" s="201"/>
      <c r="O285" s="201"/>
      <c r="P285" s="201"/>
      <c r="Q285" s="201"/>
      <c r="R285" s="201"/>
      <c r="S285" s="201"/>
    </row>
    <row r="286" spans="2:19" s="187" customFormat="1" ht="18" customHeight="1">
      <c r="B286" s="201"/>
      <c r="C286" s="201"/>
      <c r="D286" s="201"/>
      <c r="E286" s="201"/>
      <c r="F286" s="201"/>
      <c r="G286" s="201"/>
      <c r="H286" s="201"/>
      <c r="I286" s="201"/>
      <c r="J286" s="201"/>
      <c r="K286" s="201"/>
      <c r="L286" s="201"/>
      <c r="M286" s="201"/>
      <c r="N286" s="201"/>
      <c r="O286" s="201"/>
      <c r="P286" s="201"/>
      <c r="Q286" s="201"/>
      <c r="R286" s="201"/>
      <c r="S286" s="201"/>
    </row>
    <row r="287" spans="2:19" s="187" customFormat="1" ht="18" customHeight="1">
      <c r="B287" s="201"/>
      <c r="C287" s="201"/>
      <c r="D287" s="201"/>
      <c r="E287" s="201"/>
      <c r="F287" s="201"/>
      <c r="G287" s="201"/>
      <c r="H287" s="201"/>
      <c r="I287" s="201"/>
      <c r="J287" s="201"/>
      <c r="K287" s="201"/>
      <c r="L287" s="201"/>
      <c r="M287" s="201"/>
      <c r="N287" s="201"/>
      <c r="O287" s="201"/>
      <c r="P287" s="201"/>
      <c r="Q287" s="201"/>
      <c r="R287" s="201"/>
      <c r="S287" s="201"/>
    </row>
    <row r="288" spans="2:19" s="187" customFormat="1" ht="18" customHeight="1">
      <c r="B288" s="201"/>
      <c r="C288" s="201"/>
      <c r="D288" s="201"/>
      <c r="E288" s="201"/>
      <c r="F288" s="201"/>
      <c r="G288" s="201"/>
      <c r="H288" s="201"/>
      <c r="I288" s="201"/>
      <c r="J288" s="201"/>
      <c r="K288" s="201"/>
      <c r="L288" s="201"/>
      <c r="M288" s="201"/>
      <c r="N288" s="201"/>
      <c r="O288" s="201"/>
      <c r="P288" s="201"/>
      <c r="Q288" s="201"/>
      <c r="R288" s="201"/>
      <c r="S288" s="201"/>
    </row>
    <row r="289" spans="2:19" s="187" customFormat="1" ht="18" customHeight="1">
      <c r="B289" s="201"/>
      <c r="C289" s="201"/>
      <c r="D289" s="201"/>
      <c r="E289" s="201"/>
      <c r="F289" s="201"/>
      <c r="G289" s="201"/>
      <c r="H289" s="201"/>
      <c r="I289" s="201"/>
      <c r="J289" s="201"/>
      <c r="K289" s="201"/>
      <c r="L289" s="201"/>
      <c r="M289" s="201"/>
      <c r="N289" s="201"/>
      <c r="O289" s="201"/>
      <c r="P289" s="201"/>
      <c r="Q289" s="201"/>
      <c r="R289" s="201"/>
      <c r="S289" s="201"/>
    </row>
    <row r="290" spans="2:19" s="187" customFormat="1" ht="18" customHeight="1">
      <c r="B290" s="201"/>
      <c r="C290" s="201"/>
      <c r="D290" s="201"/>
      <c r="E290" s="201"/>
      <c r="F290" s="201"/>
      <c r="G290" s="201"/>
      <c r="H290" s="201"/>
      <c r="I290" s="201"/>
      <c r="J290" s="201"/>
      <c r="K290" s="201"/>
      <c r="L290" s="201"/>
      <c r="M290" s="201"/>
      <c r="N290" s="201"/>
      <c r="O290" s="201"/>
      <c r="P290" s="201"/>
      <c r="Q290" s="201"/>
      <c r="R290" s="201"/>
      <c r="S290" s="201"/>
    </row>
    <row r="291" spans="2:19" s="187" customFormat="1" ht="18" customHeight="1">
      <c r="B291" s="201"/>
      <c r="C291" s="201"/>
      <c r="D291" s="201"/>
      <c r="E291" s="201"/>
      <c r="F291" s="201"/>
      <c r="G291" s="201"/>
      <c r="H291" s="201"/>
      <c r="I291" s="201"/>
      <c r="J291" s="201"/>
      <c r="K291" s="201"/>
      <c r="L291" s="201"/>
      <c r="M291" s="201"/>
      <c r="N291" s="201"/>
      <c r="O291" s="201"/>
      <c r="P291" s="201"/>
      <c r="Q291" s="201"/>
      <c r="R291" s="201"/>
      <c r="S291" s="201"/>
    </row>
    <row r="292" spans="2:19" s="187" customFormat="1" ht="18" customHeight="1">
      <c r="B292" s="201"/>
      <c r="C292" s="201"/>
      <c r="D292" s="201"/>
      <c r="E292" s="201"/>
      <c r="F292" s="201"/>
      <c r="G292" s="201"/>
      <c r="H292" s="201"/>
      <c r="I292" s="201"/>
      <c r="J292" s="201"/>
      <c r="K292" s="201"/>
      <c r="L292" s="201"/>
      <c r="M292" s="201"/>
      <c r="N292" s="201"/>
      <c r="O292" s="201"/>
      <c r="P292" s="201"/>
      <c r="Q292" s="201"/>
      <c r="R292" s="201"/>
      <c r="S292" s="201"/>
    </row>
    <row r="293" spans="2:19" s="187" customFormat="1" ht="18" customHeight="1">
      <c r="B293" s="201"/>
      <c r="C293" s="201"/>
      <c r="D293" s="201"/>
      <c r="E293" s="201"/>
      <c r="F293" s="201"/>
      <c r="G293" s="201"/>
      <c r="H293" s="201"/>
      <c r="I293" s="201"/>
      <c r="J293" s="201"/>
      <c r="K293" s="201"/>
      <c r="L293" s="201"/>
      <c r="M293" s="201"/>
      <c r="N293" s="201"/>
      <c r="O293" s="201"/>
      <c r="P293" s="201"/>
      <c r="Q293" s="201"/>
      <c r="R293" s="201"/>
      <c r="S293" s="201"/>
    </row>
    <row r="294" spans="2:19" s="187" customFormat="1" ht="18" customHeight="1">
      <c r="B294" s="201"/>
      <c r="C294" s="201"/>
      <c r="D294" s="201"/>
      <c r="E294" s="201"/>
      <c r="F294" s="201"/>
      <c r="G294" s="201"/>
      <c r="H294" s="201"/>
      <c r="I294" s="201"/>
      <c r="J294" s="201"/>
      <c r="K294" s="201"/>
      <c r="L294" s="201"/>
      <c r="M294" s="201"/>
      <c r="N294" s="201"/>
      <c r="O294" s="201"/>
      <c r="P294" s="201"/>
      <c r="Q294" s="201"/>
      <c r="R294" s="201"/>
      <c r="S294" s="201"/>
    </row>
    <row r="295" spans="2:19" s="187" customFormat="1" ht="18" customHeight="1">
      <c r="B295" s="201"/>
      <c r="C295" s="201"/>
      <c r="D295" s="201"/>
      <c r="E295" s="201"/>
      <c r="F295" s="201"/>
      <c r="G295" s="201"/>
      <c r="H295" s="201"/>
      <c r="I295" s="201"/>
      <c r="J295" s="201"/>
      <c r="K295" s="201"/>
      <c r="L295" s="201"/>
      <c r="M295" s="201"/>
      <c r="N295" s="201"/>
      <c r="O295" s="201"/>
      <c r="P295" s="201"/>
      <c r="Q295" s="201"/>
      <c r="R295" s="201"/>
      <c r="S295" s="201"/>
    </row>
    <row r="296" spans="2:19" s="187" customFormat="1" ht="18" customHeight="1">
      <c r="B296" s="201"/>
      <c r="C296" s="201"/>
      <c r="D296" s="201"/>
      <c r="E296" s="201"/>
      <c r="F296" s="201"/>
      <c r="G296" s="201"/>
      <c r="H296" s="201"/>
      <c r="I296" s="201"/>
      <c r="J296" s="201"/>
      <c r="K296" s="201"/>
      <c r="L296" s="201"/>
      <c r="M296" s="201"/>
      <c r="N296" s="201"/>
      <c r="O296" s="201"/>
      <c r="P296" s="201"/>
      <c r="Q296" s="201"/>
      <c r="R296" s="201"/>
      <c r="S296" s="201"/>
    </row>
    <row r="297" spans="2:19" s="187" customFormat="1" ht="18" customHeight="1">
      <c r="B297" s="201"/>
      <c r="C297" s="201"/>
      <c r="D297" s="201"/>
      <c r="E297" s="201"/>
      <c r="F297" s="201"/>
      <c r="G297" s="201"/>
      <c r="H297" s="201"/>
      <c r="I297" s="201"/>
      <c r="J297" s="201"/>
      <c r="K297" s="201"/>
      <c r="L297" s="201"/>
      <c r="M297" s="201"/>
      <c r="N297" s="201"/>
      <c r="O297" s="201"/>
      <c r="P297" s="201"/>
      <c r="Q297" s="201"/>
      <c r="R297" s="201"/>
      <c r="S297" s="201"/>
    </row>
    <row r="298" spans="2:19" s="187" customFormat="1" ht="18" customHeight="1">
      <c r="B298" s="201"/>
      <c r="C298" s="201"/>
      <c r="D298" s="201"/>
      <c r="E298" s="201"/>
      <c r="F298" s="201"/>
      <c r="G298" s="201"/>
      <c r="H298" s="201"/>
      <c r="I298" s="201"/>
      <c r="J298" s="201"/>
      <c r="K298" s="201"/>
      <c r="L298" s="201"/>
      <c r="M298" s="201"/>
      <c r="N298" s="201"/>
      <c r="O298" s="201"/>
      <c r="P298" s="201"/>
      <c r="Q298" s="201"/>
      <c r="R298" s="201"/>
      <c r="S298" s="201"/>
    </row>
    <row r="299" spans="2:19" s="187" customFormat="1" ht="18" customHeight="1">
      <c r="B299" s="201"/>
      <c r="C299" s="201"/>
      <c r="D299" s="201"/>
      <c r="E299" s="201"/>
      <c r="F299" s="201"/>
      <c r="G299" s="201"/>
      <c r="H299" s="201"/>
      <c r="I299" s="201"/>
      <c r="J299" s="201"/>
      <c r="K299" s="201"/>
      <c r="L299" s="201"/>
      <c r="M299" s="201"/>
      <c r="N299" s="201"/>
      <c r="O299" s="201"/>
      <c r="P299" s="201"/>
      <c r="Q299" s="201"/>
      <c r="R299" s="201"/>
      <c r="S299" s="201"/>
    </row>
    <row r="300" spans="2:19" s="187" customFormat="1" ht="18" customHeight="1">
      <c r="B300" s="201"/>
      <c r="C300" s="201"/>
      <c r="D300" s="201"/>
      <c r="E300" s="201"/>
      <c r="F300" s="201"/>
      <c r="G300" s="201"/>
      <c r="H300" s="201"/>
      <c r="I300" s="201"/>
      <c r="J300" s="201"/>
      <c r="K300" s="201"/>
      <c r="L300" s="201"/>
      <c r="M300" s="201"/>
      <c r="N300" s="201"/>
      <c r="O300" s="201"/>
      <c r="P300" s="201"/>
      <c r="Q300" s="201"/>
      <c r="R300" s="201"/>
      <c r="S300" s="201"/>
    </row>
    <row r="301" spans="2:19" s="187" customFormat="1" ht="18" customHeight="1">
      <c r="B301" s="201"/>
      <c r="C301" s="201"/>
      <c r="D301" s="201"/>
      <c r="E301" s="201"/>
      <c r="F301" s="201"/>
      <c r="G301" s="201"/>
      <c r="H301" s="201"/>
      <c r="I301" s="201"/>
      <c r="J301" s="201"/>
      <c r="K301" s="201"/>
      <c r="L301" s="201"/>
      <c r="M301" s="201"/>
      <c r="N301" s="201"/>
      <c r="O301" s="201"/>
      <c r="P301" s="201"/>
      <c r="Q301" s="201"/>
      <c r="R301" s="201"/>
      <c r="S301" s="201"/>
    </row>
    <row r="302" spans="2:19" s="187" customFormat="1" ht="18" customHeight="1">
      <c r="B302" s="201"/>
      <c r="C302" s="201"/>
      <c r="D302" s="201"/>
      <c r="E302" s="201"/>
      <c r="F302" s="201"/>
      <c r="G302" s="201"/>
      <c r="H302" s="201"/>
      <c r="I302" s="201"/>
      <c r="J302" s="201"/>
      <c r="K302" s="201"/>
      <c r="L302" s="201"/>
      <c r="M302" s="201"/>
      <c r="N302" s="201"/>
      <c r="O302" s="201"/>
      <c r="P302" s="201"/>
      <c r="Q302" s="201"/>
      <c r="R302" s="201"/>
      <c r="S302" s="201"/>
    </row>
    <row r="303" spans="2:19" s="187" customFormat="1" ht="18" customHeight="1">
      <c r="B303" s="201"/>
      <c r="C303" s="201"/>
      <c r="D303" s="201"/>
      <c r="E303" s="201"/>
      <c r="F303" s="201"/>
      <c r="G303" s="201"/>
      <c r="H303" s="201"/>
      <c r="I303" s="201"/>
      <c r="J303" s="201"/>
      <c r="K303" s="201"/>
      <c r="L303" s="201"/>
      <c r="M303" s="201"/>
      <c r="N303" s="201"/>
      <c r="O303" s="201"/>
      <c r="P303" s="201"/>
      <c r="Q303" s="201"/>
      <c r="R303" s="201"/>
      <c r="S303" s="201"/>
    </row>
    <row r="304" spans="2:19" s="187" customFormat="1" ht="18" customHeight="1">
      <c r="B304" s="201"/>
      <c r="C304" s="201"/>
      <c r="D304" s="201"/>
      <c r="E304" s="201"/>
      <c r="F304" s="201"/>
      <c r="G304" s="201"/>
      <c r="H304" s="201"/>
      <c r="I304" s="201"/>
      <c r="J304" s="201"/>
      <c r="K304" s="201"/>
      <c r="L304" s="201"/>
      <c r="M304" s="201"/>
      <c r="N304" s="201"/>
      <c r="O304" s="201"/>
      <c r="P304" s="201"/>
      <c r="Q304" s="201"/>
      <c r="R304" s="201"/>
      <c r="S304" s="201"/>
    </row>
    <row r="305" spans="2:19" s="187" customFormat="1" ht="18" customHeight="1">
      <c r="B305" s="201"/>
      <c r="C305" s="201"/>
      <c r="D305" s="201"/>
      <c r="E305" s="201"/>
      <c r="F305" s="201"/>
      <c r="G305" s="201"/>
      <c r="H305" s="201"/>
      <c r="I305" s="201"/>
      <c r="J305" s="201"/>
      <c r="K305" s="201"/>
      <c r="L305" s="201"/>
      <c r="M305" s="201"/>
      <c r="N305" s="201"/>
      <c r="O305" s="201"/>
      <c r="P305" s="201"/>
      <c r="Q305" s="201"/>
      <c r="R305" s="201"/>
      <c r="S305" s="201"/>
    </row>
    <row r="306" spans="2:19" s="187" customFormat="1" ht="18" customHeight="1">
      <c r="B306" s="201"/>
      <c r="C306" s="201"/>
      <c r="D306" s="201"/>
      <c r="E306" s="201"/>
      <c r="F306" s="201"/>
      <c r="G306" s="201"/>
      <c r="H306" s="201"/>
      <c r="I306" s="201"/>
      <c r="J306" s="201"/>
      <c r="K306" s="201"/>
      <c r="L306" s="201"/>
      <c r="M306" s="201"/>
      <c r="N306" s="201"/>
      <c r="O306" s="201"/>
      <c r="P306" s="201"/>
      <c r="Q306" s="201"/>
      <c r="R306" s="201"/>
      <c r="S306" s="201"/>
    </row>
    <row r="307" spans="2:19" s="187" customFormat="1" ht="18" customHeight="1">
      <c r="B307" s="201"/>
      <c r="C307" s="201"/>
      <c r="D307" s="201"/>
      <c r="E307" s="201"/>
      <c r="F307" s="201"/>
      <c r="G307" s="201"/>
      <c r="H307" s="201"/>
      <c r="I307" s="201"/>
      <c r="J307" s="201"/>
      <c r="K307" s="201"/>
      <c r="L307" s="201"/>
      <c r="M307" s="201"/>
      <c r="N307" s="201"/>
      <c r="O307" s="201"/>
      <c r="P307" s="201"/>
      <c r="Q307" s="201"/>
      <c r="R307" s="201"/>
      <c r="S307" s="201"/>
    </row>
    <row r="308" spans="2:19" s="187" customFormat="1" ht="18" customHeight="1">
      <c r="B308" s="201"/>
      <c r="C308" s="201"/>
      <c r="D308" s="201"/>
      <c r="E308" s="201"/>
      <c r="F308" s="201"/>
      <c r="G308" s="201"/>
      <c r="H308" s="201"/>
      <c r="I308" s="201"/>
      <c r="J308" s="201"/>
      <c r="K308" s="201"/>
      <c r="L308" s="201"/>
      <c r="M308" s="201"/>
      <c r="N308" s="201"/>
      <c r="O308" s="201"/>
      <c r="P308" s="201"/>
      <c r="Q308" s="201"/>
      <c r="R308" s="201"/>
      <c r="S308" s="201"/>
    </row>
    <row r="309" spans="2:19" s="187" customFormat="1" ht="18" customHeight="1">
      <c r="B309" s="201"/>
      <c r="C309" s="201"/>
      <c r="D309" s="201"/>
      <c r="E309" s="201"/>
      <c r="F309" s="201"/>
      <c r="G309" s="201"/>
      <c r="H309" s="201"/>
      <c r="I309" s="201"/>
      <c r="J309" s="201"/>
      <c r="K309" s="201"/>
      <c r="L309" s="201"/>
      <c r="M309" s="201"/>
      <c r="N309" s="201"/>
      <c r="O309" s="201"/>
      <c r="P309" s="201"/>
      <c r="Q309" s="201"/>
      <c r="R309" s="201"/>
      <c r="S309" s="201"/>
    </row>
    <row r="310" spans="2:19" s="187" customFormat="1" ht="18" customHeight="1">
      <c r="B310" s="201"/>
      <c r="C310" s="201"/>
      <c r="D310" s="201"/>
      <c r="E310" s="201"/>
      <c r="F310" s="201"/>
      <c r="G310" s="201"/>
      <c r="H310" s="201"/>
      <c r="I310" s="201"/>
      <c r="J310" s="201"/>
      <c r="K310" s="201"/>
      <c r="L310" s="201"/>
      <c r="M310" s="201"/>
      <c r="N310" s="201"/>
      <c r="O310" s="201"/>
      <c r="P310" s="201"/>
      <c r="Q310" s="201"/>
      <c r="R310" s="201"/>
      <c r="S310" s="201"/>
    </row>
    <row r="311" spans="2:19" s="187" customFormat="1" ht="18" customHeight="1">
      <c r="B311" s="201"/>
      <c r="C311" s="201"/>
      <c r="D311" s="201"/>
      <c r="E311" s="201"/>
      <c r="F311" s="201"/>
      <c r="G311" s="201"/>
      <c r="H311" s="201"/>
      <c r="I311" s="201"/>
      <c r="J311" s="201"/>
      <c r="K311" s="201"/>
      <c r="L311" s="201"/>
      <c r="M311" s="201"/>
      <c r="N311" s="201"/>
      <c r="O311" s="201"/>
      <c r="P311" s="201"/>
      <c r="Q311" s="201"/>
      <c r="R311" s="201"/>
      <c r="S311" s="201"/>
    </row>
    <row r="312" spans="2:19" s="187" customFormat="1" ht="18" customHeight="1">
      <c r="B312" s="201"/>
      <c r="C312" s="201"/>
      <c r="D312" s="201"/>
      <c r="E312" s="201"/>
      <c r="F312" s="201"/>
      <c r="G312" s="201"/>
      <c r="H312" s="201"/>
      <c r="I312" s="201"/>
      <c r="J312" s="201"/>
      <c r="K312" s="201"/>
      <c r="L312" s="201"/>
      <c r="M312" s="201"/>
      <c r="N312" s="201"/>
      <c r="O312" s="201"/>
      <c r="P312" s="201"/>
      <c r="Q312" s="201"/>
      <c r="R312" s="201"/>
      <c r="S312" s="201"/>
    </row>
    <row r="313" spans="2:19" s="187" customFormat="1" ht="18" customHeight="1">
      <c r="B313" s="201"/>
      <c r="C313" s="201"/>
      <c r="D313" s="201"/>
      <c r="E313" s="201"/>
      <c r="F313" s="201"/>
      <c r="G313" s="201"/>
      <c r="H313" s="201"/>
      <c r="I313" s="201"/>
      <c r="J313" s="201"/>
      <c r="K313" s="201"/>
      <c r="L313" s="201"/>
      <c r="M313" s="201"/>
      <c r="N313" s="201"/>
      <c r="O313" s="201"/>
      <c r="P313" s="201"/>
      <c r="Q313" s="201"/>
      <c r="R313" s="201"/>
      <c r="S313" s="201"/>
    </row>
    <row r="314" spans="2:19" s="187" customFormat="1" ht="18" customHeight="1">
      <c r="B314" s="201"/>
      <c r="C314" s="201"/>
      <c r="D314" s="201"/>
      <c r="E314" s="201"/>
      <c r="F314" s="201"/>
      <c r="G314" s="201"/>
      <c r="H314" s="201"/>
      <c r="I314" s="201"/>
      <c r="J314" s="201"/>
      <c r="K314" s="201"/>
      <c r="L314" s="201"/>
      <c r="M314" s="201"/>
      <c r="N314" s="201"/>
      <c r="O314" s="201"/>
      <c r="P314" s="201"/>
      <c r="Q314" s="201"/>
      <c r="R314" s="201"/>
      <c r="S314" s="201"/>
    </row>
    <row r="315" spans="2:19" s="187" customFormat="1" ht="18" customHeight="1">
      <c r="B315" s="201"/>
      <c r="C315" s="201"/>
      <c r="D315" s="201"/>
      <c r="E315" s="201"/>
      <c r="F315" s="201"/>
      <c r="G315" s="201"/>
      <c r="H315" s="201"/>
      <c r="I315" s="201"/>
      <c r="J315" s="201"/>
      <c r="K315" s="201"/>
      <c r="L315" s="201"/>
      <c r="M315" s="201"/>
      <c r="N315" s="201"/>
      <c r="O315" s="201"/>
      <c r="P315" s="201"/>
      <c r="Q315" s="201"/>
      <c r="R315" s="201"/>
      <c r="S315" s="201"/>
    </row>
    <row r="316" spans="2:19" s="187" customFormat="1" ht="18" customHeight="1">
      <c r="B316" s="201"/>
      <c r="C316" s="201"/>
      <c r="D316" s="201"/>
      <c r="E316" s="201"/>
      <c r="F316" s="201"/>
      <c r="G316" s="201"/>
      <c r="H316" s="201"/>
      <c r="I316" s="201"/>
      <c r="J316" s="201"/>
      <c r="K316" s="201"/>
      <c r="L316" s="201"/>
      <c r="M316" s="201"/>
      <c r="N316" s="201"/>
      <c r="O316" s="201"/>
      <c r="P316" s="201"/>
      <c r="Q316" s="201"/>
      <c r="R316" s="201"/>
      <c r="S316" s="201"/>
    </row>
    <row r="317" spans="2:19" s="187" customFormat="1" ht="18" customHeight="1">
      <c r="B317" s="201"/>
      <c r="C317" s="201"/>
      <c r="D317" s="201"/>
      <c r="E317" s="201"/>
      <c r="F317" s="201"/>
      <c r="G317" s="201"/>
      <c r="H317" s="201"/>
      <c r="I317" s="201"/>
      <c r="J317" s="201"/>
      <c r="K317" s="201"/>
      <c r="L317" s="201"/>
      <c r="M317" s="201"/>
      <c r="N317" s="201"/>
      <c r="O317" s="201"/>
      <c r="P317" s="201"/>
      <c r="Q317" s="201"/>
      <c r="R317" s="201"/>
      <c r="S317" s="201"/>
    </row>
    <row r="318" spans="2:19" s="187" customFormat="1" ht="18" customHeight="1">
      <c r="B318" s="201"/>
      <c r="C318" s="201"/>
      <c r="D318" s="201"/>
      <c r="E318" s="201"/>
      <c r="F318" s="201"/>
      <c r="G318" s="201"/>
      <c r="H318" s="201"/>
      <c r="I318" s="201"/>
      <c r="J318" s="201"/>
      <c r="K318" s="201"/>
      <c r="L318" s="201"/>
      <c r="M318" s="201"/>
      <c r="N318" s="201"/>
      <c r="O318" s="201"/>
      <c r="P318" s="201"/>
      <c r="Q318" s="201"/>
      <c r="R318" s="201"/>
      <c r="S318" s="201"/>
    </row>
    <row r="319" spans="2:19" s="187" customFormat="1" ht="18" customHeight="1">
      <c r="B319" s="201"/>
      <c r="C319" s="201"/>
      <c r="D319" s="201"/>
      <c r="E319" s="201"/>
      <c r="F319" s="201"/>
      <c r="G319" s="201"/>
      <c r="H319" s="201"/>
      <c r="I319" s="201"/>
      <c r="J319" s="201"/>
      <c r="K319" s="201"/>
      <c r="L319" s="201"/>
      <c r="M319" s="201"/>
      <c r="N319" s="201"/>
      <c r="O319" s="201"/>
      <c r="P319" s="201"/>
      <c r="Q319" s="201"/>
      <c r="R319" s="201"/>
      <c r="S319" s="201"/>
    </row>
    <row r="320" spans="2:19" s="187" customFormat="1" ht="18" customHeight="1">
      <c r="B320" s="201"/>
      <c r="C320" s="201"/>
      <c r="D320" s="201"/>
      <c r="E320" s="201"/>
      <c r="F320" s="201"/>
      <c r="G320" s="201"/>
      <c r="H320" s="201"/>
      <c r="I320" s="201"/>
      <c r="J320" s="201"/>
      <c r="K320" s="201"/>
      <c r="L320" s="201"/>
      <c r="M320" s="201"/>
      <c r="N320" s="201"/>
      <c r="O320" s="201"/>
      <c r="P320" s="201"/>
      <c r="Q320" s="201"/>
      <c r="R320" s="201"/>
      <c r="S320" s="201"/>
    </row>
    <row r="321" spans="2:19" s="187" customFormat="1" ht="18" customHeight="1">
      <c r="B321" s="201"/>
      <c r="C321" s="201"/>
      <c r="D321" s="201"/>
      <c r="E321" s="201"/>
      <c r="F321" s="201"/>
      <c r="G321" s="201"/>
      <c r="H321" s="201"/>
      <c r="I321" s="201"/>
      <c r="J321" s="201"/>
      <c r="K321" s="201"/>
      <c r="L321" s="201"/>
      <c r="M321" s="201"/>
      <c r="N321" s="201"/>
      <c r="O321" s="201"/>
      <c r="P321" s="201"/>
      <c r="Q321" s="201"/>
      <c r="R321" s="201"/>
      <c r="S321" s="201"/>
    </row>
    <row r="322" spans="2:19" s="187" customFormat="1" ht="18" customHeight="1">
      <c r="B322" s="201"/>
      <c r="C322" s="201"/>
      <c r="D322" s="201"/>
      <c r="E322" s="201"/>
      <c r="F322" s="201"/>
      <c r="G322" s="201"/>
      <c r="H322" s="201"/>
      <c r="I322" s="201"/>
      <c r="J322" s="201"/>
      <c r="K322" s="201"/>
      <c r="L322" s="201"/>
      <c r="M322" s="201"/>
      <c r="N322" s="201"/>
      <c r="O322" s="201"/>
      <c r="P322" s="201"/>
      <c r="Q322" s="201"/>
      <c r="R322" s="201"/>
      <c r="S322" s="201"/>
    </row>
    <row r="323" spans="2:19" s="187" customFormat="1" ht="18" customHeight="1">
      <c r="B323" s="201"/>
      <c r="C323" s="201"/>
      <c r="D323" s="201"/>
      <c r="E323" s="201"/>
      <c r="F323" s="201"/>
      <c r="G323" s="201"/>
      <c r="H323" s="201"/>
      <c r="I323" s="201"/>
      <c r="J323" s="201"/>
      <c r="K323" s="201"/>
      <c r="L323" s="201"/>
      <c r="M323" s="201"/>
      <c r="N323" s="201"/>
      <c r="O323" s="201"/>
      <c r="P323" s="201"/>
      <c r="Q323" s="201"/>
      <c r="R323" s="201"/>
      <c r="S323" s="201"/>
    </row>
    <row r="324" spans="2:19" s="187" customFormat="1" ht="18" customHeight="1">
      <c r="B324" s="201"/>
      <c r="C324" s="201"/>
      <c r="D324" s="201"/>
      <c r="E324" s="201"/>
      <c r="F324" s="201"/>
      <c r="G324" s="201"/>
      <c r="H324" s="201"/>
      <c r="I324" s="201"/>
      <c r="J324" s="201"/>
      <c r="K324" s="201"/>
      <c r="L324" s="201"/>
      <c r="M324" s="201"/>
      <c r="N324" s="201"/>
      <c r="O324" s="201"/>
      <c r="P324" s="201"/>
      <c r="Q324" s="201"/>
      <c r="R324" s="201"/>
      <c r="S324" s="201"/>
    </row>
    <row r="325" spans="2:19" s="187" customFormat="1" ht="18" customHeight="1">
      <c r="B325" s="201"/>
      <c r="C325" s="201"/>
      <c r="D325" s="201"/>
      <c r="E325" s="201"/>
      <c r="F325" s="201"/>
      <c r="G325" s="201"/>
      <c r="H325" s="201"/>
      <c r="I325" s="201"/>
      <c r="J325" s="201"/>
      <c r="K325" s="201"/>
      <c r="L325" s="201"/>
      <c r="M325" s="201"/>
      <c r="N325" s="201"/>
      <c r="O325" s="201"/>
      <c r="P325" s="201"/>
      <c r="Q325" s="201"/>
      <c r="R325" s="201"/>
      <c r="S325" s="201"/>
    </row>
    <row r="326" spans="2:19" s="187" customFormat="1" ht="18" customHeight="1">
      <c r="B326" s="201"/>
      <c r="C326" s="201"/>
      <c r="D326" s="201"/>
      <c r="E326" s="201"/>
      <c r="F326" s="201"/>
      <c r="G326" s="201"/>
      <c r="H326" s="201"/>
      <c r="I326" s="201"/>
      <c r="J326" s="201"/>
      <c r="K326" s="201"/>
      <c r="L326" s="201"/>
      <c r="M326" s="201"/>
      <c r="N326" s="201"/>
      <c r="O326" s="201"/>
      <c r="P326" s="201"/>
      <c r="Q326" s="201"/>
      <c r="R326" s="201"/>
      <c r="S326" s="201"/>
    </row>
    <row r="327" spans="2:19" s="187" customFormat="1" ht="18" customHeight="1">
      <c r="B327" s="201"/>
      <c r="C327" s="201"/>
      <c r="D327" s="201"/>
      <c r="E327" s="201"/>
      <c r="F327" s="201"/>
      <c r="G327" s="201"/>
      <c r="H327" s="201"/>
      <c r="I327" s="201"/>
      <c r="J327" s="201"/>
      <c r="K327" s="201"/>
      <c r="L327" s="201"/>
      <c r="M327" s="201"/>
      <c r="N327" s="201"/>
      <c r="O327" s="201"/>
      <c r="P327" s="201"/>
      <c r="Q327" s="201"/>
      <c r="R327" s="201"/>
      <c r="S327" s="201"/>
    </row>
    <row r="328" spans="2:19" s="187" customFormat="1" ht="18" customHeight="1">
      <c r="B328" s="201"/>
      <c r="C328" s="201"/>
      <c r="D328" s="201"/>
      <c r="E328" s="201"/>
      <c r="F328" s="201"/>
      <c r="G328" s="201"/>
      <c r="H328" s="201"/>
      <c r="I328" s="201"/>
      <c r="J328" s="201"/>
      <c r="K328" s="201"/>
      <c r="L328" s="201"/>
      <c r="M328" s="201"/>
      <c r="N328" s="201"/>
      <c r="O328" s="201"/>
      <c r="P328" s="201"/>
      <c r="Q328" s="201"/>
      <c r="R328" s="201"/>
      <c r="S328" s="201"/>
    </row>
    <row r="329" spans="2:19" s="187" customFormat="1" ht="18" customHeight="1">
      <c r="B329" s="201"/>
      <c r="C329" s="201"/>
      <c r="D329" s="201"/>
      <c r="E329" s="201"/>
      <c r="F329" s="201"/>
      <c r="G329" s="201"/>
      <c r="H329" s="201"/>
      <c r="I329" s="201"/>
      <c r="J329" s="201"/>
      <c r="K329" s="201"/>
      <c r="L329" s="201"/>
      <c r="M329" s="201"/>
      <c r="N329" s="201"/>
      <c r="O329" s="201"/>
      <c r="P329" s="201"/>
      <c r="Q329" s="201"/>
      <c r="R329" s="201"/>
      <c r="S329" s="201"/>
    </row>
    <row r="330" spans="2:19" s="187" customFormat="1" ht="18" customHeight="1">
      <c r="B330" s="201"/>
      <c r="C330" s="201"/>
      <c r="D330" s="201"/>
      <c r="E330" s="201"/>
      <c r="F330" s="201"/>
      <c r="G330" s="201"/>
      <c r="H330" s="201"/>
      <c r="I330" s="201"/>
      <c r="J330" s="201"/>
      <c r="K330" s="201"/>
      <c r="L330" s="201"/>
      <c r="M330" s="201"/>
      <c r="N330" s="201"/>
      <c r="O330" s="201"/>
      <c r="P330" s="201"/>
      <c r="Q330" s="201"/>
      <c r="R330" s="201"/>
      <c r="S330" s="201"/>
    </row>
    <row r="331" spans="2:19" s="187" customFormat="1" ht="18" customHeight="1">
      <c r="B331" s="201"/>
      <c r="C331" s="201"/>
      <c r="D331" s="201"/>
      <c r="E331" s="201"/>
      <c r="F331" s="201"/>
      <c r="G331" s="201"/>
      <c r="H331" s="201"/>
      <c r="I331" s="201"/>
      <c r="J331" s="201"/>
      <c r="K331" s="201"/>
      <c r="L331" s="201"/>
      <c r="M331" s="201"/>
      <c r="N331" s="201"/>
      <c r="O331" s="201"/>
      <c r="P331" s="201"/>
      <c r="Q331" s="201"/>
      <c r="R331" s="201"/>
      <c r="S331" s="201"/>
    </row>
    <row r="332" spans="2:19" s="187" customFormat="1" ht="18" customHeight="1">
      <c r="B332" s="201"/>
      <c r="C332" s="201"/>
      <c r="D332" s="201"/>
      <c r="E332" s="201"/>
      <c r="F332" s="201"/>
      <c r="G332" s="201"/>
      <c r="H332" s="201"/>
      <c r="I332" s="201"/>
      <c r="J332" s="201"/>
      <c r="K332" s="201"/>
      <c r="L332" s="201"/>
      <c r="M332" s="201"/>
      <c r="N332" s="201"/>
      <c r="O332" s="201"/>
      <c r="P332" s="201"/>
      <c r="Q332" s="201"/>
      <c r="R332" s="201"/>
      <c r="S332" s="201"/>
    </row>
    <row r="333" spans="2:19" s="187" customFormat="1" ht="18" customHeight="1">
      <c r="B333" s="201"/>
      <c r="C333" s="201"/>
      <c r="D333" s="201"/>
      <c r="E333" s="201"/>
      <c r="F333" s="201"/>
      <c r="G333" s="201"/>
      <c r="H333" s="201"/>
      <c r="I333" s="201"/>
      <c r="J333" s="201"/>
      <c r="K333" s="201"/>
      <c r="L333" s="201"/>
      <c r="M333" s="201"/>
      <c r="N333" s="201"/>
      <c r="O333" s="201"/>
      <c r="P333" s="201"/>
      <c r="Q333" s="201"/>
      <c r="R333" s="201"/>
      <c r="S333" s="201"/>
    </row>
    <row r="334" spans="2:19" s="187" customFormat="1" ht="18" customHeight="1">
      <c r="B334" s="201"/>
      <c r="C334" s="201"/>
      <c r="D334" s="201"/>
      <c r="E334" s="201"/>
      <c r="F334" s="201"/>
      <c r="G334" s="201"/>
      <c r="H334" s="201"/>
      <c r="I334" s="201"/>
      <c r="J334" s="201"/>
      <c r="K334" s="201"/>
      <c r="L334" s="201"/>
      <c r="M334" s="201"/>
      <c r="N334" s="201"/>
      <c r="O334" s="201"/>
      <c r="P334" s="201"/>
      <c r="Q334" s="201"/>
      <c r="R334" s="201"/>
      <c r="S334" s="201"/>
    </row>
    <row r="335" spans="2:19" s="187" customFormat="1" ht="18" customHeight="1">
      <c r="B335" s="201"/>
      <c r="C335" s="201"/>
      <c r="D335" s="201"/>
      <c r="E335" s="201"/>
      <c r="F335" s="201"/>
      <c r="G335" s="201"/>
      <c r="H335" s="201"/>
      <c r="I335" s="201"/>
      <c r="J335" s="201"/>
      <c r="K335" s="201"/>
      <c r="L335" s="201"/>
      <c r="M335" s="201"/>
      <c r="N335" s="201"/>
      <c r="O335" s="201"/>
      <c r="P335" s="201"/>
      <c r="Q335" s="201"/>
      <c r="R335" s="201"/>
      <c r="S335" s="201"/>
    </row>
    <row r="336" spans="2:19" s="187" customFormat="1" ht="18" customHeight="1">
      <c r="B336" s="201"/>
      <c r="C336" s="201"/>
      <c r="D336" s="201"/>
      <c r="E336" s="201"/>
      <c r="F336" s="201"/>
      <c r="G336" s="201"/>
      <c r="H336" s="201"/>
      <c r="I336" s="201"/>
      <c r="J336" s="201"/>
      <c r="K336" s="201"/>
      <c r="L336" s="201"/>
      <c r="M336" s="201"/>
      <c r="N336" s="201"/>
      <c r="O336" s="201"/>
      <c r="P336" s="201"/>
      <c r="Q336" s="201"/>
      <c r="R336" s="201"/>
      <c r="S336" s="201"/>
    </row>
    <row r="337" spans="2:19" s="187" customFormat="1" ht="18" customHeight="1">
      <c r="B337" s="201"/>
      <c r="C337" s="201"/>
      <c r="D337" s="201"/>
      <c r="E337" s="201"/>
      <c r="F337" s="201"/>
      <c r="G337" s="201"/>
      <c r="H337" s="201"/>
      <c r="I337" s="201"/>
      <c r="J337" s="201"/>
      <c r="K337" s="201"/>
      <c r="L337" s="201"/>
      <c r="M337" s="201"/>
      <c r="N337" s="201"/>
      <c r="O337" s="201"/>
      <c r="P337" s="201"/>
      <c r="Q337" s="201"/>
      <c r="R337" s="201"/>
      <c r="S337" s="201"/>
    </row>
    <row r="338" spans="2:19" s="187" customFormat="1" ht="18" customHeight="1">
      <c r="B338" s="201"/>
      <c r="C338" s="201"/>
      <c r="D338" s="201"/>
      <c r="E338" s="201"/>
      <c r="F338" s="201"/>
      <c r="G338" s="201"/>
      <c r="H338" s="201"/>
      <c r="I338" s="201"/>
      <c r="J338" s="201"/>
      <c r="K338" s="201"/>
      <c r="L338" s="201"/>
      <c r="M338" s="201"/>
      <c r="N338" s="201"/>
      <c r="O338" s="201"/>
      <c r="P338" s="201"/>
      <c r="Q338" s="201"/>
      <c r="R338" s="201"/>
      <c r="S338" s="201"/>
    </row>
    <row r="339" spans="2:19" s="187" customFormat="1" ht="18" customHeight="1">
      <c r="B339" s="201"/>
      <c r="C339" s="201"/>
      <c r="D339" s="201"/>
      <c r="E339" s="201"/>
      <c r="F339" s="201"/>
      <c r="G339" s="201"/>
      <c r="H339" s="201"/>
      <c r="I339" s="201"/>
      <c r="J339" s="201"/>
      <c r="K339" s="201"/>
      <c r="L339" s="201"/>
      <c r="M339" s="201"/>
      <c r="N339" s="201"/>
      <c r="O339" s="201"/>
      <c r="P339" s="201"/>
      <c r="Q339" s="201"/>
      <c r="R339" s="201"/>
      <c r="S339" s="201"/>
    </row>
    <row r="340" spans="2:19" s="187" customFormat="1" ht="18" customHeight="1">
      <c r="B340" s="201"/>
      <c r="C340" s="201"/>
      <c r="D340" s="201"/>
      <c r="E340" s="201"/>
      <c r="F340" s="201"/>
      <c r="G340" s="201"/>
      <c r="H340" s="201"/>
      <c r="I340" s="201"/>
      <c r="J340" s="201"/>
      <c r="K340" s="201"/>
      <c r="L340" s="201"/>
      <c r="M340" s="201"/>
      <c r="N340" s="201"/>
      <c r="O340" s="201"/>
      <c r="P340" s="201"/>
      <c r="Q340" s="201"/>
      <c r="R340" s="201"/>
      <c r="S340" s="201"/>
    </row>
    <row r="341" spans="2:19" s="187" customFormat="1" ht="18" customHeight="1">
      <c r="B341" s="201"/>
      <c r="C341" s="201"/>
      <c r="D341" s="201"/>
      <c r="E341" s="201"/>
      <c r="F341" s="201"/>
      <c r="G341" s="201"/>
      <c r="H341" s="201"/>
      <c r="I341" s="201"/>
      <c r="J341" s="201"/>
      <c r="K341" s="201"/>
      <c r="L341" s="201"/>
      <c r="M341" s="201"/>
      <c r="N341" s="201"/>
      <c r="O341" s="201"/>
      <c r="P341" s="201"/>
      <c r="Q341" s="201"/>
      <c r="R341" s="201"/>
      <c r="S341" s="201"/>
    </row>
    <row r="342" spans="2:19" s="187" customFormat="1" ht="18" customHeight="1">
      <c r="B342" s="201"/>
      <c r="C342" s="201"/>
      <c r="D342" s="201"/>
      <c r="E342" s="201"/>
      <c r="F342" s="201"/>
      <c r="G342" s="201"/>
      <c r="H342" s="201"/>
      <c r="I342" s="201"/>
      <c r="J342" s="201"/>
      <c r="K342" s="201"/>
      <c r="L342" s="201"/>
      <c r="M342" s="201"/>
      <c r="N342" s="201"/>
      <c r="O342" s="201"/>
      <c r="P342" s="201"/>
      <c r="Q342" s="201"/>
      <c r="R342" s="201"/>
      <c r="S342" s="201"/>
    </row>
    <row r="343" spans="2:19" s="187" customFormat="1" ht="18" customHeight="1">
      <c r="B343" s="201"/>
      <c r="C343" s="201"/>
      <c r="D343" s="201"/>
      <c r="E343" s="201"/>
      <c r="F343" s="201"/>
      <c r="G343" s="201"/>
      <c r="H343" s="201"/>
      <c r="I343" s="201"/>
      <c r="J343" s="201"/>
      <c r="K343" s="201"/>
      <c r="L343" s="201"/>
      <c r="M343" s="201"/>
      <c r="N343" s="201"/>
      <c r="O343" s="201"/>
      <c r="P343" s="201"/>
      <c r="Q343" s="201"/>
      <c r="R343" s="201"/>
      <c r="S343" s="201"/>
    </row>
    <row r="344" spans="2:19" s="187" customFormat="1" ht="18" customHeight="1">
      <c r="B344" s="201"/>
      <c r="C344" s="201"/>
      <c r="D344" s="201"/>
      <c r="E344" s="201"/>
      <c r="F344" s="201"/>
      <c r="G344" s="201"/>
      <c r="H344" s="201"/>
      <c r="I344" s="201"/>
      <c r="J344" s="201"/>
      <c r="K344" s="201"/>
      <c r="L344" s="201"/>
      <c r="M344" s="201"/>
      <c r="N344" s="201"/>
      <c r="O344" s="201"/>
      <c r="P344" s="201"/>
      <c r="Q344" s="201"/>
      <c r="R344" s="201"/>
      <c r="S344" s="201"/>
    </row>
    <row r="345" spans="2:19" s="187" customFormat="1" ht="18" customHeight="1">
      <c r="B345" s="201"/>
      <c r="C345" s="201"/>
      <c r="D345" s="201"/>
      <c r="E345" s="201"/>
      <c r="F345" s="201"/>
      <c r="G345" s="201"/>
      <c r="H345" s="201"/>
      <c r="I345" s="201"/>
      <c r="J345" s="201"/>
      <c r="K345" s="201"/>
      <c r="L345" s="201"/>
      <c r="M345" s="201"/>
      <c r="N345" s="201"/>
      <c r="O345" s="201"/>
      <c r="P345" s="201"/>
      <c r="Q345" s="201"/>
      <c r="R345" s="201"/>
      <c r="S345" s="201"/>
    </row>
    <row r="346" spans="2:19" s="187" customFormat="1" ht="18" customHeight="1">
      <c r="B346" s="201"/>
      <c r="C346" s="201"/>
      <c r="D346" s="201"/>
      <c r="E346" s="201"/>
      <c r="F346" s="201"/>
      <c r="G346" s="201"/>
      <c r="H346" s="201"/>
      <c r="I346" s="201"/>
      <c r="J346" s="201"/>
      <c r="K346" s="201"/>
      <c r="L346" s="201"/>
      <c r="M346" s="201"/>
      <c r="N346" s="201"/>
      <c r="O346" s="201"/>
      <c r="P346" s="201"/>
      <c r="Q346" s="201"/>
      <c r="R346" s="201"/>
      <c r="S346" s="201"/>
    </row>
    <row r="347" spans="2:19" s="187" customFormat="1" ht="18" customHeight="1">
      <c r="B347" s="201"/>
      <c r="C347" s="201"/>
      <c r="D347" s="201"/>
      <c r="E347" s="201"/>
      <c r="F347" s="201"/>
      <c r="G347" s="201"/>
      <c r="H347" s="201"/>
      <c r="I347" s="201"/>
      <c r="J347" s="201"/>
      <c r="K347" s="201"/>
      <c r="L347" s="201"/>
      <c r="M347" s="201"/>
      <c r="N347" s="201"/>
      <c r="O347" s="201"/>
      <c r="P347" s="201"/>
      <c r="Q347" s="201"/>
      <c r="R347" s="201"/>
      <c r="S347" s="201"/>
    </row>
    <row r="348" spans="2:19" s="187" customFormat="1" ht="18" customHeight="1">
      <c r="B348" s="201"/>
      <c r="C348" s="201"/>
      <c r="D348" s="201"/>
      <c r="E348" s="201"/>
      <c r="F348" s="201"/>
      <c r="G348" s="201"/>
      <c r="H348" s="201"/>
      <c r="I348" s="201"/>
      <c r="J348" s="201"/>
      <c r="K348" s="201"/>
      <c r="L348" s="201"/>
      <c r="M348" s="201"/>
      <c r="N348" s="201"/>
      <c r="O348" s="201"/>
      <c r="P348" s="201"/>
      <c r="Q348" s="201"/>
      <c r="R348" s="201"/>
      <c r="S348" s="201"/>
    </row>
    <row r="349" spans="2:19" s="187" customFormat="1" ht="18" customHeight="1">
      <c r="B349" s="201"/>
      <c r="C349" s="201"/>
      <c r="D349" s="201"/>
      <c r="E349" s="201"/>
      <c r="F349" s="201"/>
      <c r="G349" s="201"/>
      <c r="H349" s="201"/>
      <c r="I349" s="201"/>
      <c r="J349" s="201"/>
      <c r="K349" s="201"/>
      <c r="L349" s="201"/>
      <c r="M349" s="201"/>
      <c r="N349" s="201"/>
      <c r="O349" s="201"/>
      <c r="P349" s="201"/>
      <c r="Q349" s="201"/>
      <c r="R349" s="201"/>
      <c r="S349" s="201"/>
    </row>
    <row r="350" spans="2:19" s="187" customFormat="1" ht="18" customHeight="1">
      <c r="B350" s="201"/>
      <c r="C350" s="201"/>
      <c r="D350" s="201"/>
      <c r="E350" s="201"/>
      <c r="F350" s="201"/>
      <c r="G350" s="201"/>
      <c r="H350" s="201"/>
      <c r="I350" s="201"/>
      <c r="J350" s="201"/>
      <c r="K350" s="201"/>
      <c r="L350" s="201"/>
      <c r="M350" s="201"/>
      <c r="N350" s="201"/>
      <c r="O350" s="201"/>
      <c r="P350" s="201"/>
      <c r="Q350" s="201"/>
      <c r="R350" s="201"/>
      <c r="S350" s="201"/>
    </row>
    <row r="351" spans="2:19" s="187" customFormat="1" ht="18" customHeight="1">
      <c r="B351" s="201"/>
      <c r="C351" s="201"/>
      <c r="D351" s="201"/>
      <c r="E351" s="201"/>
      <c r="F351" s="201"/>
      <c r="G351" s="201"/>
      <c r="H351" s="201"/>
      <c r="I351" s="201"/>
      <c r="J351" s="201"/>
      <c r="K351" s="201"/>
      <c r="L351" s="201"/>
      <c r="M351" s="201"/>
      <c r="N351" s="201"/>
      <c r="O351" s="201"/>
      <c r="P351" s="201"/>
      <c r="Q351" s="201"/>
      <c r="R351" s="201"/>
      <c r="S351" s="201"/>
    </row>
    <row r="352" spans="2:19" s="187" customFormat="1" ht="18" customHeight="1">
      <c r="B352" s="201"/>
      <c r="C352" s="201"/>
      <c r="D352" s="201"/>
      <c r="E352" s="201"/>
      <c r="F352" s="201"/>
      <c r="G352" s="201"/>
      <c r="H352" s="201"/>
      <c r="I352" s="201"/>
      <c r="J352" s="201"/>
      <c r="K352" s="201"/>
      <c r="L352" s="201"/>
      <c r="M352" s="201"/>
      <c r="N352" s="201"/>
      <c r="O352" s="201"/>
      <c r="P352" s="201"/>
      <c r="Q352" s="201"/>
      <c r="R352" s="201"/>
      <c r="S352" s="201"/>
    </row>
    <row r="353" spans="2:19" s="187" customFormat="1" ht="18" customHeight="1">
      <c r="B353" s="201"/>
      <c r="C353" s="201"/>
      <c r="D353" s="201"/>
      <c r="E353" s="201"/>
      <c r="F353" s="201"/>
      <c r="G353" s="201"/>
      <c r="H353" s="201"/>
      <c r="I353" s="201"/>
      <c r="J353" s="201"/>
      <c r="K353" s="201"/>
      <c r="L353" s="201"/>
      <c r="M353" s="201"/>
      <c r="N353" s="201"/>
      <c r="O353" s="201"/>
      <c r="P353" s="201"/>
      <c r="Q353" s="201"/>
      <c r="R353" s="201"/>
      <c r="S353" s="201"/>
    </row>
    <row r="354" spans="2:19" s="187" customFormat="1" ht="18" customHeight="1">
      <c r="B354" s="201"/>
      <c r="C354" s="201"/>
      <c r="D354" s="201"/>
      <c r="E354" s="201"/>
      <c r="F354" s="201"/>
      <c r="G354" s="201"/>
      <c r="H354" s="201"/>
      <c r="I354" s="201"/>
      <c r="J354" s="201"/>
      <c r="K354" s="201"/>
      <c r="L354" s="201"/>
      <c r="M354" s="201"/>
      <c r="N354" s="201"/>
      <c r="O354" s="201"/>
      <c r="P354" s="201"/>
      <c r="Q354" s="201"/>
      <c r="R354" s="201"/>
      <c r="S354" s="201"/>
    </row>
    <row r="355" spans="2:19" s="187" customFormat="1" ht="18" customHeight="1">
      <c r="B355" s="201"/>
      <c r="C355" s="201"/>
      <c r="D355" s="201"/>
      <c r="E355" s="201"/>
      <c r="F355" s="201"/>
      <c r="G355" s="201"/>
      <c r="H355" s="201"/>
      <c r="I355" s="201"/>
      <c r="J355" s="201"/>
      <c r="K355" s="201"/>
      <c r="L355" s="201"/>
      <c r="M355" s="201"/>
      <c r="N355" s="201"/>
      <c r="O355" s="201"/>
      <c r="P355" s="201"/>
      <c r="Q355" s="201"/>
      <c r="R355" s="201"/>
      <c r="S355" s="201"/>
    </row>
    <row r="356" spans="2:19" s="187" customFormat="1" ht="18" customHeight="1">
      <c r="B356" s="201"/>
      <c r="C356" s="201"/>
      <c r="D356" s="201"/>
      <c r="E356" s="201"/>
      <c r="F356" s="201"/>
      <c r="G356" s="201"/>
      <c r="H356" s="201"/>
      <c r="I356" s="201"/>
      <c r="J356" s="201"/>
      <c r="K356" s="201"/>
      <c r="L356" s="201"/>
      <c r="M356" s="201"/>
      <c r="N356" s="201"/>
      <c r="O356" s="201"/>
      <c r="P356" s="201"/>
      <c r="Q356" s="201"/>
      <c r="R356" s="201"/>
      <c r="S356" s="201"/>
    </row>
    <row r="357" spans="2:19" s="187" customFormat="1" ht="18" customHeight="1">
      <c r="B357" s="201"/>
      <c r="C357" s="201"/>
      <c r="D357" s="201"/>
      <c r="E357" s="201"/>
      <c r="F357" s="201"/>
      <c r="G357" s="201"/>
      <c r="H357" s="201"/>
      <c r="I357" s="201"/>
      <c r="J357" s="201"/>
      <c r="K357" s="201"/>
      <c r="L357" s="201"/>
      <c r="M357" s="201"/>
      <c r="N357" s="201"/>
      <c r="O357" s="201"/>
      <c r="P357" s="201"/>
      <c r="Q357" s="201"/>
      <c r="R357" s="201"/>
      <c r="S357" s="201"/>
    </row>
    <row r="358" spans="2:19" s="187" customFormat="1" ht="18" customHeight="1">
      <c r="B358" s="201"/>
      <c r="C358" s="201"/>
      <c r="D358" s="201"/>
      <c r="E358" s="201"/>
      <c r="F358" s="201"/>
      <c r="G358" s="201"/>
      <c r="H358" s="201"/>
      <c r="I358" s="201"/>
      <c r="J358" s="201"/>
      <c r="K358" s="201"/>
      <c r="L358" s="201"/>
      <c r="M358" s="201"/>
      <c r="N358" s="201"/>
      <c r="O358" s="201"/>
      <c r="P358" s="201"/>
      <c r="Q358" s="201"/>
      <c r="R358" s="201"/>
      <c r="S358" s="201"/>
    </row>
    <row r="359" spans="2:19" s="187" customFormat="1" ht="18" customHeight="1">
      <c r="B359" s="201"/>
      <c r="C359" s="201"/>
      <c r="D359" s="201"/>
      <c r="E359" s="201"/>
      <c r="F359" s="201"/>
      <c r="G359" s="201"/>
      <c r="H359" s="201"/>
      <c r="I359" s="201"/>
      <c r="J359" s="201"/>
      <c r="K359" s="201"/>
      <c r="L359" s="201"/>
      <c r="M359" s="201"/>
      <c r="N359" s="201"/>
      <c r="O359" s="201"/>
      <c r="P359" s="201"/>
      <c r="Q359" s="201"/>
      <c r="R359" s="201"/>
      <c r="S359" s="201"/>
    </row>
    <row r="360" spans="2:19" s="187" customFormat="1" ht="18" customHeight="1">
      <c r="B360" s="201"/>
      <c r="C360" s="201"/>
      <c r="D360" s="201"/>
      <c r="E360" s="201"/>
      <c r="F360" s="201"/>
      <c r="G360" s="201"/>
      <c r="H360" s="201"/>
      <c r="I360" s="201"/>
      <c r="J360" s="201"/>
      <c r="K360" s="201"/>
      <c r="L360" s="201"/>
      <c r="M360" s="201"/>
      <c r="N360" s="201"/>
      <c r="O360" s="201"/>
      <c r="P360" s="201"/>
      <c r="Q360" s="201"/>
      <c r="R360" s="201"/>
      <c r="S360" s="201"/>
    </row>
    <row r="361" spans="2:19" s="187" customFormat="1" ht="18" customHeight="1">
      <c r="B361" s="201"/>
      <c r="C361" s="201"/>
      <c r="D361" s="201"/>
      <c r="E361" s="201"/>
      <c r="F361" s="201"/>
      <c r="G361" s="201"/>
      <c r="H361" s="201"/>
      <c r="I361" s="201"/>
      <c r="J361" s="201"/>
      <c r="K361" s="201"/>
      <c r="L361" s="201"/>
      <c r="M361" s="201"/>
      <c r="N361" s="201"/>
      <c r="O361" s="201"/>
      <c r="P361" s="201"/>
      <c r="Q361" s="201"/>
      <c r="R361" s="201"/>
      <c r="S361" s="201"/>
    </row>
    <row r="362" spans="2:19" s="187" customFormat="1" ht="18" customHeight="1">
      <c r="B362" s="201"/>
      <c r="C362" s="201"/>
      <c r="D362" s="201"/>
      <c r="E362" s="201"/>
      <c r="F362" s="201"/>
      <c r="G362" s="201"/>
      <c r="H362" s="201"/>
      <c r="I362" s="201"/>
      <c r="J362" s="201"/>
      <c r="K362" s="201"/>
      <c r="L362" s="201"/>
      <c r="M362" s="201"/>
      <c r="N362" s="201"/>
      <c r="O362" s="201"/>
      <c r="P362" s="201"/>
      <c r="Q362" s="201"/>
      <c r="R362" s="201"/>
      <c r="S362" s="201"/>
    </row>
    <row r="363" spans="2:19" s="187" customFormat="1" ht="18" customHeight="1">
      <c r="B363" s="201"/>
      <c r="C363" s="201"/>
      <c r="D363" s="201"/>
      <c r="E363" s="201"/>
      <c r="F363" s="201"/>
      <c r="G363" s="201"/>
      <c r="H363" s="201"/>
      <c r="I363" s="201"/>
      <c r="J363" s="201"/>
      <c r="K363" s="201"/>
      <c r="L363" s="201"/>
      <c r="M363" s="201"/>
      <c r="N363" s="201"/>
      <c r="O363" s="201"/>
      <c r="P363" s="201"/>
      <c r="Q363" s="201"/>
      <c r="R363" s="201"/>
      <c r="S363" s="201"/>
    </row>
    <row r="364" spans="2:19" s="187" customFormat="1" ht="18" customHeight="1">
      <c r="B364" s="201"/>
      <c r="C364" s="201"/>
      <c r="D364" s="201"/>
      <c r="E364" s="201"/>
      <c r="F364" s="201"/>
      <c r="G364" s="201"/>
      <c r="H364" s="201"/>
      <c r="I364" s="201"/>
      <c r="J364" s="201"/>
      <c r="K364" s="201"/>
      <c r="L364" s="201"/>
      <c r="M364" s="201"/>
      <c r="N364" s="201"/>
      <c r="O364" s="201"/>
      <c r="P364" s="201"/>
      <c r="Q364" s="201"/>
      <c r="R364" s="201"/>
      <c r="S364" s="201"/>
    </row>
    <row r="365" spans="2:19" s="187" customFormat="1" ht="18" customHeight="1">
      <c r="B365" s="201"/>
      <c r="C365" s="201"/>
      <c r="D365" s="201"/>
      <c r="E365" s="201"/>
      <c r="F365" s="201"/>
      <c r="G365" s="201"/>
      <c r="H365" s="201"/>
      <c r="I365" s="201"/>
      <c r="J365" s="201"/>
      <c r="K365" s="201"/>
      <c r="L365" s="201"/>
      <c r="M365" s="201"/>
      <c r="N365" s="201"/>
      <c r="O365" s="201"/>
      <c r="P365" s="201"/>
      <c r="Q365" s="201"/>
      <c r="R365" s="201"/>
      <c r="S365" s="201"/>
    </row>
    <row r="366" spans="2:19" s="187" customFormat="1" ht="18" customHeight="1">
      <c r="B366" s="201"/>
      <c r="C366" s="201"/>
      <c r="D366" s="201"/>
      <c r="E366" s="201"/>
      <c r="F366" s="201"/>
      <c r="G366" s="201"/>
      <c r="H366" s="201"/>
      <c r="I366" s="201"/>
      <c r="J366" s="201"/>
      <c r="K366" s="201"/>
      <c r="L366" s="201"/>
      <c r="M366" s="201"/>
      <c r="N366" s="201"/>
      <c r="O366" s="201"/>
      <c r="P366" s="201"/>
      <c r="Q366" s="201"/>
      <c r="R366" s="201"/>
      <c r="S366" s="201"/>
    </row>
    <row r="367" spans="2:19" s="187" customFormat="1" ht="18" customHeight="1">
      <c r="B367" s="201"/>
      <c r="C367" s="201"/>
      <c r="D367" s="201"/>
      <c r="E367" s="201"/>
      <c r="F367" s="201"/>
      <c r="G367" s="201"/>
      <c r="H367" s="201"/>
      <c r="I367" s="201"/>
      <c r="J367" s="201"/>
      <c r="K367" s="201"/>
      <c r="L367" s="201"/>
      <c r="M367" s="201"/>
      <c r="N367" s="201"/>
      <c r="O367" s="201"/>
      <c r="P367" s="201"/>
      <c r="Q367" s="201"/>
      <c r="R367" s="201"/>
      <c r="S367" s="201"/>
    </row>
    <row r="368" spans="2:19" s="187" customFormat="1" ht="18" customHeight="1">
      <c r="B368" s="201"/>
      <c r="C368" s="201"/>
      <c r="D368" s="201"/>
      <c r="E368" s="201"/>
      <c r="F368" s="201"/>
      <c r="G368" s="201"/>
      <c r="H368" s="201"/>
      <c r="I368" s="201"/>
      <c r="J368" s="201"/>
      <c r="K368" s="201"/>
      <c r="L368" s="201"/>
      <c r="M368" s="201"/>
      <c r="N368" s="201"/>
      <c r="O368" s="201"/>
      <c r="P368" s="201"/>
      <c r="Q368" s="201"/>
      <c r="R368" s="201"/>
      <c r="S368" s="201"/>
    </row>
    <row r="369" spans="2:19" s="187" customFormat="1" ht="18" customHeight="1">
      <c r="B369" s="201"/>
      <c r="C369" s="201"/>
      <c r="D369" s="201"/>
      <c r="E369" s="201"/>
      <c r="F369" s="201"/>
      <c r="G369" s="201"/>
      <c r="H369" s="201"/>
      <c r="I369" s="201"/>
      <c r="J369" s="201"/>
      <c r="K369" s="201"/>
      <c r="L369" s="201"/>
      <c r="M369" s="201"/>
      <c r="N369" s="201"/>
      <c r="O369" s="201"/>
      <c r="P369" s="201"/>
      <c r="Q369" s="201"/>
      <c r="R369" s="201"/>
      <c r="S369" s="201"/>
    </row>
    <row r="370" spans="2:19" s="187" customFormat="1" ht="18" customHeight="1">
      <c r="B370" s="201"/>
      <c r="C370" s="201"/>
      <c r="D370" s="201"/>
      <c r="E370" s="201"/>
      <c r="F370" s="201"/>
      <c r="G370" s="201"/>
      <c r="H370" s="201"/>
      <c r="I370" s="201"/>
      <c r="J370" s="201"/>
      <c r="K370" s="201"/>
      <c r="L370" s="201"/>
      <c r="M370" s="201"/>
      <c r="N370" s="201"/>
      <c r="O370" s="201"/>
      <c r="P370" s="201"/>
      <c r="Q370" s="201"/>
      <c r="R370" s="201"/>
      <c r="S370" s="201"/>
    </row>
    <row r="371" spans="2:19" s="187" customFormat="1" ht="18" customHeight="1">
      <c r="B371" s="201"/>
      <c r="C371" s="201"/>
      <c r="D371" s="201"/>
      <c r="E371" s="201"/>
      <c r="F371" s="201"/>
      <c r="G371" s="201"/>
      <c r="H371" s="201"/>
      <c r="I371" s="201"/>
      <c r="J371" s="201"/>
      <c r="K371" s="201"/>
      <c r="L371" s="201"/>
      <c r="M371" s="201"/>
      <c r="N371" s="201"/>
      <c r="O371" s="201"/>
      <c r="P371" s="201"/>
      <c r="Q371" s="201"/>
      <c r="R371" s="201"/>
      <c r="S371" s="201"/>
    </row>
    <row r="372" spans="2:19" s="187" customFormat="1" ht="18" customHeight="1">
      <c r="B372" s="201"/>
      <c r="C372" s="201"/>
      <c r="D372" s="201"/>
      <c r="E372" s="201"/>
      <c r="F372" s="201"/>
      <c r="G372" s="201"/>
      <c r="H372" s="201"/>
      <c r="I372" s="201"/>
      <c r="J372" s="201"/>
      <c r="K372" s="201"/>
      <c r="L372" s="201"/>
      <c r="M372" s="201"/>
      <c r="N372" s="201"/>
      <c r="O372" s="201"/>
      <c r="P372" s="201"/>
      <c r="Q372" s="201"/>
      <c r="R372" s="201"/>
      <c r="S372" s="201"/>
    </row>
    <row r="373" spans="2:19" s="187" customFormat="1" ht="18" customHeight="1">
      <c r="B373" s="201"/>
      <c r="C373" s="201"/>
      <c r="D373" s="201"/>
      <c r="E373" s="201"/>
      <c r="F373" s="201"/>
      <c r="G373" s="201"/>
      <c r="H373" s="201"/>
      <c r="I373" s="201"/>
      <c r="J373" s="201"/>
      <c r="K373" s="201"/>
      <c r="L373" s="201"/>
      <c r="M373" s="201"/>
      <c r="N373" s="201"/>
      <c r="O373" s="201"/>
      <c r="P373" s="201"/>
      <c r="Q373" s="201"/>
      <c r="R373" s="201"/>
      <c r="S373" s="201"/>
    </row>
    <row r="374" spans="2:19" s="187" customFormat="1" ht="18" customHeight="1">
      <c r="B374" s="201"/>
      <c r="C374" s="201"/>
      <c r="D374" s="201"/>
      <c r="E374" s="201"/>
      <c r="F374" s="201"/>
      <c r="G374" s="201"/>
      <c r="H374" s="201"/>
      <c r="I374" s="201"/>
      <c r="J374" s="201"/>
      <c r="K374" s="201"/>
      <c r="L374" s="201"/>
      <c r="M374" s="201"/>
      <c r="N374" s="201"/>
      <c r="O374" s="201"/>
      <c r="P374" s="201"/>
      <c r="Q374" s="201"/>
      <c r="R374" s="201"/>
      <c r="S374" s="201"/>
    </row>
    <row r="375" spans="2:19" s="187" customFormat="1" ht="18" customHeight="1">
      <c r="B375" s="201"/>
      <c r="C375" s="201"/>
      <c r="D375" s="201"/>
      <c r="E375" s="201"/>
      <c r="F375" s="201"/>
      <c r="G375" s="201"/>
      <c r="H375" s="201"/>
      <c r="I375" s="201"/>
      <c r="J375" s="201"/>
      <c r="K375" s="201"/>
      <c r="L375" s="201"/>
      <c r="M375" s="201"/>
      <c r="N375" s="201"/>
      <c r="O375" s="201"/>
      <c r="P375" s="201"/>
      <c r="Q375" s="201"/>
      <c r="R375" s="201"/>
      <c r="S375" s="201"/>
    </row>
    <row r="376" spans="2:19" s="187" customFormat="1" ht="18" customHeight="1">
      <c r="B376" s="201"/>
      <c r="C376" s="201"/>
      <c r="D376" s="201"/>
      <c r="E376" s="201"/>
      <c r="F376" s="201"/>
      <c r="G376" s="201"/>
      <c r="H376" s="201"/>
      <c r="I376" s="201"/>
      <c r="J376" s="201"/>
      <c r="K376" s="201"/>
      <c r="L376" s="201"/>
      <c r="M376" s="201"/>
      <c r="N376" s="201"/>
      <c r="O376" s="201"/>
      <c r="P376" s="201"/>
      <c r="Q376" s="201"/>
      <c r="R376" s="201"/>
      <c r="S376" s="201"/>
    </row>
    <row r="377" spans="2:19" s="187" customFormat="1" ht="18" customHeight="1">
      <c r="B377" s="201"/>
      <c r="C377" s="201"/>
      <c r="D377" s="201"/>
      <c r="E377" s="201"/>
      <c r="F377" s="201"/>
      <c r="G377" s="201"/>
      <c r="H377" s="201"/>
      <c r="I377" s="201"/>
      <c r="J377" s="201"/>
      <c r="K377" s="201"/>
      <c r="L377" s="201"/>
      <c r="M377" s="201"/>
      <c r="N377" s="201"/>
      <c r="O377" s="201"/>
      <c r="P377" s="201"/>
      <c r="Q377" s="201"/>
      <c r="R377" s="201"/>
      <c r="S377" s="201"/>
    </row>
    <row r="378" spans="2:19" s="187" customFormat="1" ht="18" customHeight="1">
      <c r="B378" s="201"/>
      <c r="C378" s="201"/>
      <c r="D378" s="201"/>
      <c r="E378" s="201"/>
      <c r="F378" s="201"/>
      <c r="G378" s="201"/>
      <c r="H378" s="201"/>
      <c r="I378" s="201"/>
      <c r="J378" s="201"/>
      <c r="K378" s="201"/>
      <c r="L378" s="201"/>
      <c r="M378" s="201"/>
      <c r="N378" s="201"/>
      <c r="O378" s="201"/>
      <c r="P378" s="201"/>
      <c r="Q378" s="201"/>
      <c r="R378" s="201"/>
      <c r="S378" s="201"/>
    </row>
    <row r="379" spans="2:19" s="187" customFormat="1" ht="18" customHeight="1">
      <c r="B379" s="201"/>
      <c r="C379" s="201"/>
      <c r="D379" s="201"/>
      <c r="E379" s="201"/>
      <c r="F379" s="201"/>
      <c r="G379" s="201"/>
      <c r="H379" s="201"/>
      <c r="I379" s="201"/>
      <c r="J379" s="201"/>
      <c r="K379" s="201"/>
      <c r="L379" s="201"/>
      <c r="M379" s="201"/>
      <c r="N379" s="201"/>
      <c r="O379" s="201"/>
      <c r="P379" s="201"/>
      <c r="Q379" s="201"/>
      <c r="R379" s="201"/>
      <c r="S379" s="201"/>
    </row>
    <row r="380" spans="2:19" s="187" customFormat="1" ht="18" customHeight="1">
      <c r="B380" s="201"/>
      <c r="C380" s="201"/>
      <c r="D380" s="201"/>
      <c r="E380" s="201"/>
      <c r="F380" s="201"/>
      <c r="G380" s="201"/>
      <c r="H380" s="201"/>
      <c r="I380" s="201"/>
      <c r="J380" s="201"/>
      <c r="K380" s="201"/>
      <c r="L380" s="201"/>
      <c r="M380" s="201"/>
      <c r="N380" s="201"/>
      <c r="O380" s="201"/>
      <c r="P380" s="201"/>
      <c r="Q380" s="201"/>
      <c r="R380" s="201"/>
      <c r="S380" s="201"/>
    </row>
    <row r="381" spans="2:19" s="187" customFormat="1" ht="18" customHeight="1">
      <c r="B381" s="201"/>
      <c r="C381" s="201"/>
      <c r="D381" s="201"/>
      <c r="E381" s="201"/>
      <c r="F381" s="201"/>
      <c r="G381" s="201"/>
      <c r="H381" s="201"/>
      <c r="I381" s="201"/>
      <c r="J381" s="201"/>
      <c r="K381" s="201"/>
      <c r="L381" s="201"/>
      <c r="M381" s="201"/>
      <c r="N381" s="201"/>
      <c r="O381" s="201"/>
      <c r="P381" s="201"/>
      <c r="Q381" s="201"/>
      <c r="R381" s="201"/>
      <c r="S381" s="201"/>
    </row>
    <row r="382" spans="2:19" s="187" customFormat="1" ht="18" customHeight="1">
      <c r="B382" s="201"/>
      <c r="C382" s="201"/>
      <c r="D382" s="201"/>
      <c r="E382" s="201"/>
      <c r="F382" s="201"/>
      <c r="G382" s="201"/>
      <c r="H382" s="201"/>
      <c r="I382" s="201"/>
      <c r="J382" s="201"/>
      <c r="K382" s="201"/>
      <c r="L382" s="201"/>
      <c r="M382" s="201"/>
      <c r="N382" s="201"/>
      <c r="O382" s="201"/>
      <c r="P382" s="201"/>
      <c r="Q382" s="201"/>
      <c r="R382" s="201"/>
      <c r="S382" s="201"/>
    </row>
    <row r="383" spans="2:19" s="187" customFormat="1" ht="18" customHeight="1">
      <c r="B383" s="201"/>
      <c r="C383" s="201"/>
      <c r="D383" s="201"/>
      <c r="E383" s="201"/>
      <c r="F383" s="201"/>
      <c r="G383" s="201"/>
      <c r="H383" s="201"/>
      <c r="I383" s="201"/>
      <c r="J383" s="201"/>
      <c r="K383" s="201"/>
      <c r="L383" s="201"/>
      <c r="M383" s="201"/>
      <c r="N383" s="201"/>
      <c r="O383" s="201"/>
      <c r="P383" s="201"/>
      <c r="Q383" s="201"/>
      <c r="R383" s="201"/>
      <c r="S383" s="201"/>
    </row>
    <row r="384" spans="2:19" s="187" customFormat="1" ht="18" customHeight="1">
      <c r="B384" s="201"/>
      <c r="C384" s="201"/>
      <c r="D384" s="201"/>
      <c r="E384" s="201"/>
      <c r="F384" s="201"/>
      <c r="G384" s="201"/>
      <c r="H384" s="201"/>
      <c r="I384" s="201"/>
      <c r="J384" s="201"/>
      <c r="K384" s="201"/>
      <c r="L384" s="201"/>
      <c r="M384" s="201"/>
      <c r="N384" s="201"/>
      <c r="O384" s="201"/>
      <c r="P384" s="201"/>
      <c r="Q384" s="201"/>
      <c r="R384" s="201"/>
      <c r="S384" s="201"/>
    </row>
    <row r="385" spans="2:19" s="187" customFormat="1" ht="18" customHeight="1">
      <c r="B385" s="201"/>
      <c r="C385" s="201"/>
      <c r="D385" s="201"/>
      <c r="E385" s="201"/>
      <c r="F385" s="201"/>
      <c r="G385" s="201"/>
      <c r="H385" s="201"/>
      <c r="I385" s="201"/>
      <c r="J385" s="201"/>
      <c r="K385" s="201"/>
      <c r="L385" s="201"/>
      <c r="M385" s="201"/>
      <c r="N385" s="201"/>
      <c r="O385" s="201"/>
      <c r="P385" s="201"/>
      <c r="Q385" s="201"/>
      <c r="R385" s="201"/>
      <c r="S385" s="201"/>
    </row>
    <row r="386" spans="2:19" s="187" customFormat="1" ht="18" customHeight="1">
      <c r="B386" s="201"/>
      <c r="C386" s="201"/>
      <c r="D386" s="201"/>
      <c r="E386" s="201"/>
      <c r="F386" s="201"/>
      <c r="G386" s="201"/>
      <c r="H386" s="201"/>
      <c r="I386" s="201"/>
      <c r="J386" s="201"/>
      <c r="K386" s="201"/>
      <c r="L386" s="201"/>
      <c r="M386" s="201"/>
      <c r="N386" s="201"/>
      <c r="O386" s="201"/>
      <c r="P386" s="201"/>
      <c r="Q386" s="201"/>
      <c r="R386" s="201"/>
      <c r="S386" s="201"/>
    </row>
    <row r="387" spans="2:19" s="187" customFormat="1" ht="18" customHeight="1">
      <c r="B387" s="201"/>
      <c r="C387" s="201"/>
      <c r="D387" s="201"/>
      <c r="E387" s="201"/>
      <c r="F387" s="201"/>
      <c r="G387" s="201"/>
      <c r="H387" s="201"/>
      <c r="I387" s="201"/>
      <c r="J387" s="201"/>
      <c r="K387" s="201"/>
      <c r="L387" s="201"/>
      <c r="M387" s="201"/>
      <c r="N387" s="201"/>
      <c r="O387" s="201"/>
      <c r="P387" s="201"/>
      <c r="Q387" s="201"/>
      <c r="R387" s="201"/>
      <c r="S387" s="201"/>
    </row>
    <row r="388" spans="2:19" s="187" customFormat="1" ht="18" customHeight="1">
      <c r="B388" s="201"/>
      <c r="C388" s="201"/>
      <c r="D388" s="201"/>
      <c r="E388" s="201"/>
      <c r="F388" s="201"/>
      <c r="G388" s="201"/>
      <c r="H388" s="201"/>
      <c r="I388" s="201"/>
      <c r="J388" s="201"/>
      <c r="K388" s="201"/>
      <c r="L388" s="201"/>
      <c r="M388" s="201"/>
      <c r="N388" s="201"/>
      <c r="O388" s="201"/>
      <c r="P388" s="201"/>
      <c r="Q388" s="201"/>
      <c r="R388" s="201"/>
      <c r="S388" s="201"/>
    </row>
    <row r="389" spans="2:19" s="187" customFormat="1" ht="18" customHeight="1">
      <c r="B389" s="201"/>
      <c r="C389" s="201"/>
      <c r="D389" s="201"/>
      <c r="E389" s="201"/>
      <c r="F389" s="201"/>
      <c r="G389" s="201"/>
      <c r="H389" s="201"/>
      <c r="I389" s="201"/>
      <c r="J389" s="201"/>
      <c r="K389" s="201"/>
      <c r="L389" s="201"/>
      <c r="M389" s="201"/>
      <c r="N389" s="201"/>
      <c r="O389" s="201"/>
      <c r="P389" s="201"/>
      <c r="Q389" s="201"/>
      <c r="R389" s="201"/>
      <c r="S389" s="201"/>
    </row>
    <row r="390" spans="2:19" s="187" customFormat="1" ht="18" customHeight="1">
      <c r="B390" s="201"/>
      <c r="C390" s="201"/>
      <c r="D390" s="201"/>
      <c r="E390" s="201"/>
      <c r="F390" s="201"/>
      <c r="G390" s="201"/>
      <c r="H390" s="201"/>
      <c r="I390" s="201"/>
      <c r="J390" s="201"/>
      <c r="K390" s="201"/>
      <c r="L390" s="201"/>
      <c r="M390" s="201"/>
      <c r="N390" s="201"/>
      <c r="O390" s="201"/>
      <c r="P390" s="201"/>
      <c r="Q390" s="201"/>
      <c r="R390" s="201"/>
      <c r="S390" s="201"/>
    </row>
    <row r="391" spans="2:19" s="187" customFormat="1" ht="18" customHeight="1">
      <c r="B391" s="201"/>
      <c r="C391" s="201"/>
      <c r="D391" s="201"/>
      <c r="E391" s="201"/>
      <c r="F391" s="201"/>
      <c r="G391" s="201"/>
      <c r="H391" s="201"/>
      <c r="I391" s="201"/>
      <c r="J391" s="201"/>
      <c r="K391" s="201"/>
      <c r="L391" s="201"/>
      <c r="M391" s="201"/>
      <c r="N391" s="201"/>
      <c r="O391" s="201"/>
      <c r="P391" s="201"/>
      <c r="Q391" s="201"/>
      <c r="R391" s="201"/>
      <c r="S391" s="201"/>
    </row>
    <row r="392" spans="2:19" s="187" customFormat="1" ht="18" customHeight="1">
      <c r="B392" s="201"/>
      <c r="C392" s="201"/>
      <c r="D392" s="201"/>
      <c r="E392" s="201"/>
      <c r="F392" s="201"/>
      <c r="G392" s="201"/>
      <c r="H392" s="201"/>
      <c r="I392" s="201"/>
      <c r="J392" s="201"/>
      <c r="K392" s="201"/>
      <c r="L392" s="201"/>
      <c r="M392" s="201"/>
      <c r="N392" s="201"/>
      <c r="O392" s="201"/>
      <c r="P392" s="201"/>
      <c r="Q392" s="201"/>
      <c r="R392" s="201"/>
      <c r="S392" s="201"/>
    </row>
    <row r="393" spans="2:19" s="187" customFormat="1" ht="18" customHeight="1">
      <c r="B393" s="201"/>
      <c r="C393" s="201"/>
      <c r="D393" s="201"/>
      <c r="E393" s="201"/>
      <c r="F393" s="201"/>
      <c r="G393" s="201"/>
      <c r="H393" s="201"/>
      <c r="I393" s="201"/>
      <c r="J393" s="201"/>
      <c r="K393" s="201"/>
      <c r="L393" s="201"/>
      <c r="M393" s="201"/>
      <c r="N393" s="201"/>
      <c r="O393" s="201"/>
      <c r="P393" s="201"/>
      <c r="Q393" s="201"/>
      <c r="R393" s="201"/>
      <c r="S393" s="201"/>
    </row>
    <row r="394" spans="2:19" s="187" customFormat="1" ht="18" customHeight="1">
      <c r="B394" s="201"/>
      <c r="C394" s="201"/>
      <c r="D394" s="201"/>
      <c r="E394" s="201"/>
      <c r="F394" s="201"/>
      <c r="G394" s="201"/>
      <c r="H394" s="201"/>
      <c r="I394" s="201"/>
      <c r="J394" s="201"/>
      <c r="K394" s="201"/>
      <c r="L394" s="201"/>
      <c r="M394" s="201"/>
      <c r="N394" s="201"/>
      <c r="O394" s="201"/>
      <c r="P394" s="201"/>
      <c r="Q394" s="201"/>
      <c r="R394" s="201"/>
      <c r="S394" s="201"/>
    </row>
    <row r="395" spans="2:19" s="187" customFormat="1" ht="18" customHeight="1">
      <c r="B395" s="201"/>
      <c r="C395" s="201"/>
      <c r="D395" s="201"/>
      <c r="E395" s="201"/>
      <c r="F395" s="201"/>
      <c r="G395" s="201"/>
      <c r="H395" s="201"/>
      <c r="I395" s="201"/>
      <c r="J395" s="201"/>
      <c r="K395" s="201"/>
      <c r="L395" s="201"/>
      <c r="M395" s="201"/>
      <c r="N395" s="201"/>
      <c r="O395" s="201"/>
      <c r="P395" s="201"/>
      <c r="Q395" s="201"/>
      <c r="R395" s="201"/>
      <c r="S395" s="201"/>
    </row>
    <row r="396" spans="2:19" s="187" customFormat="1" ht="18" customHeight="1">
      <c r="B396" s="201"/>
      <c r="C396" s="201"/>
      <c r="D396" s="201"/>
      <c r="E396" s="201"/>
      <c r="F396" s="201"/>
      <c r="G396" s="201"/>
      <c r="H396" s="201"/>
      <c r="I396" s="201"/>
      <c r="J396" s="201"/>
      <c r="K396" s="201"/>
      <c r="L396" s="201"/>
      <c r="M396" s="201"/>
      <c r="N396" s="201"/>
      <c r="O396" s="201"/>
      <c r="P396" s="201"/>
      <c r="Q396" s="201"/>
      <c r="R396" s="201"/>
      <c r="S396" s="201"/>
    </row>
    <row r="397" spans="2:19" s="187" customFormat="1" ht="18" customHeight="1">
      <c r="B397" s="201"/>
      <c r="C397" s="201"/>
      <c r="D397" s="201"/>
      <c r="E397" s="201"/>
      <c r="F397" s="201"/>
      <c r="G397" s="201"/>
      <c r="H397" s="201"/>
      <c r="I397" s="201"/>
      <c r="J397" s="201"/>
      <c r="K397" s="201"/>
      <c r="L397" s="201"/>
      <c r="M397" s="201"/>
      <c r="N397" s="201"/>
      <c r="O397" s="201"/>
      <c r="P397" s="201"/>
      <c r="Q397" s="201"/>
      <c r="R397" s="201"/>
      <c r="S397" s="201"/>
    </row>
    <row r="398" spans="2:19" s="187" customFormat="1" ht="18" customHeight="1">
      <c r="B398" s="201"/>
      <c r="C398" s="201"/>
      <c r="D398" s="201"/>
      <c r="E398" s="201"/>
      <c r="F398" s="201"/>
      <c r="G398" s="201"/>
      <c r="H398" s="201"/>
      <c r="I398" s="201"/>
      <c r="J398" s="201"/>
      <c r="K398" s="201"/>
      <c r="L398" s="201"/>
      <c r="M398" s="201"/>
      <c r="N398" s="201"/>
      <c r="O398" s="201"/>
      <c r="P398" s="201"/>
      <c r="Q398" s="201"/>
      <c r="R398" s="201"/>
      <c r="S398" s="201"/>
    </row>
    <row r="399" spans="2:19" s="187" customFormat="1" ht="18" customHeight="1">
      <c r="B399" s="201"/>
      <c r="C399" s="201"/>
      <c r="D399" s="201"/>
      <c r="E399" s="201"/>
      <c r="F399" s="201"/>
      <c r="G399" s="201"/>
      <c r="H399" s="201"/>
      <c r="I399" s="201"/>
      <c r="J399" s="201"/>
      <c r="K399" s="201"/>
      <c r="L399" s="201"/>
      <c r="M399" s="201"/>
      <c r="N399" s="201"/>
      <c r="O399" s="201"/>
      <c r="P399" s="201"/>
      <c r="Q399" s="201"/>
      <c r="R399" s="201"/>
      <c r="S399" s="201"/>
    </row>
    <row r="400" spans="2:19" s="187" customFormat="1" ht="18" customHeight="1">
      <c r="B400" s="201"/>
      <c r="C400" s="201"/>
      <c r="D400" s="201"/>
      <c r="E400" s="201"/>
      <c r="F400" s="201"/>
      <c r="G400" s="201"/>
      <c r="H400" s="201"/>
      <c r="I400" s="201"/>
      <c r="J400" s="201"/>
      <c r="K400" s="201"/>
      <c r="L400" s="201"/>
      <c r="M400" s="201"/>
      <c r="N400" s="201"/>
      <c r="O400" s="201"/>
      <c r="P400" s="201"/>
      <c r="Q400" s="201"/>
      <c r="R400" s="201"/>
      <c r="S400" s="201"/>
    </row>
    <row r="401" spans="2:19" s="187" customFormat="1" ht="18" customHeight="1">
      <c r="B401" s="201"/>
      <c r="C401" s="201"/>
      <c r="D401" s="201"/>
      <c r="E401" s="201"/>
      <c r="F401" s="201"/>
      <c r="G401" s="201"/>
      <c r="H401" s="201"/>
      <c r="I401" s="201"/>
      <c r="J401" s="201"/>
      <c r="K401" s="201"/>
      <c r="L401" s="201"/>
      <c r="M401" s="201"/>
      <c r="N401" s="201"/>
      <c r="O401" s="201"/>
      <c r="P401" s="201"/>
      <c r="Q401" s="201"/>
      <c r="R401" s="201"/>
      <c r="S401" s="201"/>
    </row>
    <row r="402" spans="2:19" s="187" customFormat="1" ht="18" customHeight="1">
      <c r="B402" s="201"/>
      <c r="C402" s="201"/>
      <c r="D402" s="201"/>
      <c r="E402" s="201"/>
      <c r="F402" s="201"/>
      <c r="G402" s="201"/>
      <c r="H402" s="201"/>
      <c r="I402" s="201"/>
      <c r="J402" s="201"/>
      <c r="K402" s="201"/>
      <c r="L402" s="201"/>
      <c r="M402" s="201"/>
      <c r="N402" s="201"/>
      <c r="O402" s="201"/>
      <c r="P402" s="201"/>
      <c r="Q402" s="201"/>
      <c r="R402" s="201"/>
      <c r="S402" s="201"/>
    </row>
    <row r="403" spans="2:19" s="187" customFormat="1" ht="18" customHeight="1">
      <c r="B403" s="201"/>
      <c r="C403" s="201"/>
      <c r="D403" s="201"/>
      <c r="E403" s="201"/>
      <c r="F403" s="201"/>
      <c r="G403" s="201"/>
      <c r="H403" s="201"/>
      <c r="I403" s="201"/>
      <c r="J403" s="201"/>
      <c r="K403" s="201"/>
      <c r="L403" s="201"/>
      <c r="M403" s="201"/>
      <c r="N403" s="201"/>
      <c r="O403" s="201"/>
      <c r="P403" s="201"/>
      <c r="Q403" s="201"/>
      <c r="R403" s="201"/>
      <c r="S403" s="201"/>
    </row>
    <row r="404" spans="2:19" s="187" customFormat="1" ht="18" customHeight="1">
      <c r="B404" s="201"/>
      <c r="C404" s="201"/>
      <c r="D404" s="201"/>
      <c r="E404" s="201"/>
      <c r="F404" s="201"/>
      <c r="G404" s="201"/>
      <c r="H404" s="201"/>
      <c r="I404" s="201"/>
      <c r="J404" s="201"/>
      <c r="K404" s="201"/>
      <c r="L404" s="201"/>
      <c r="M404" s="201"/>
      <c r="N404" s="201"/>
      <c r="O404" s="201"/>
      <c r="P404" s="201"/>
      <c r="Q404" s="201"/>
      <c r="R404" s="201"/>
      <c r="S404" s="201"/>
    </row>
    <row r="405" spans="2:19" s="187" customFormat="1" ht="18" customHeight="1">
      <c r="B405" s="201"/>
      <c r="C405" s="201"/>
      <c r="D405" s="201"/>
      <c r="E405" s="201"/>
      <c r="F405" s="201"/>
      <c r="G405" s="201"/>
      <c r="H405" s="201"/>
      <c r="I405" s="201"/>
      <c r="J405" s="201"/>
      <c r="K405" s="201"/>
      <c r="L405" s="201"/>
      <c r="M405" s="201"/>
      <c r="N405" s="201"/>
      <c r="O405" s="201"/>
      <c r="P405" s="201"/>
      <c r="Q405" s="201"/>
      <c r="R405" s="201"/>
      <c r="S405" s="201"/>
    </row>
    <row r="406" spans="2:19" s="187" customFormat="1" ht="18" customHeight="1">
      <c r="B406" s="201"/>
      <c r="C406" s="201"/>
      <c r="D406" s="201"/>
      <c r="E406" s="201"/>
      <c r="F406" s="201"/>
      <c r="G406" s="201"/>
      <c r="H406" s="201"/>
      <c r="I406" s="201"/>
      <c r="J406" s="201"/>
      <c r="K406" s="201"/>
      <c r="L406" s="201"/>
      <c r="M406" s="201"/>
      <c r="N406" s="201"/>
      <c r="O406" s="201"/>
      <c r="P406" s="201"/>
      <c r="Q406" s="201"/>
      <c r="R406" s="201"/>
      <c r="S406" s="201"/>
    </row>
    <row r="407" spans="2:19" s="187" customFormat="1" ht="18" customHeight="1">
      <c r="B407" s="201"/>
      <c r="C407" s="201"/>
      <c r="D407" s="201"/>
      <c r="E407" s="201"/>
      <c r="F407" s="201"/>
      <c r="G407" s="201"/>
      <c r="H407" s="201"/>
      <c r="I407" s="201"/>
      <c r="J407" s="201"/>
      <c r="K407" s="201"/>
      <c r="L407" s="201"/>
      <c r="M407" s="201"/>
      <c r="N407" s="201"/>
      <c r="O407" s="201"/>
      <c r="P407" s="201"/>
      <c r="Q407" s="201"/>
      <c r="R407" s="201"/>
      <c r="S407" s="201"/>
    </row>
    <row r="408" spans="2:19" s="187" customFormat="1" ht="18" customHeight="1">
      <c r="B408" s="201"/>
      <c r="C408" s="201"/>
      <c r="D408" s="201"/>
      <c r="E408" s="201"/>
      <c r="F408" s="201"/>
      <c r="G408" s="201"/>
      <c r="H408" s="201"/>
      <c r="I408" s="201"/>
      <c r="J408" s="201"/>
      <c r="K408" s="201"/>
      <c r="L408" s="201"/>
      <c r="M408" s="201"/>
      <c r="N408" s="201"/>
      <c r="O408" s="201"/>
      <c r="P408" s="201"/>
      <c r="Q408" s="201"/>
      <c r="R408" s="201"/>
      <c r="S408" s="201"/>
    </row>
    <row r="409" spans="2:19" s="187" customFormat="1" ht="18" customHeight="1">
      <c r="B409" s="201"/>
      <c r="C409" s="201"/>
      <c r="D409" s="201"/>
      <c r="E409" s="201"/>
      <c r="F409" s="201"/>
      <c r="G409" s="201"/>
      <c r="H409" s="201"/>
      <c r="I409" s="201"/>
      <c r="J409" s="201"/>
      <c r="K409" s="201"/>
      <c r="L409" s="201"/>
      <c r="M409" s="201"/>
      <c r="N409" s="201"/>
      <c r="O409" s="201"/>
      <c r="P409" s="201"/>
      <c r="Q409" s="201"/>
      <c r="R409" s="201"/>
      <c r="S409" s="201"/>
    </row>
    <row r="410" spans="2:19" s="187" customFormat="1" ht="18" customHeight="1">
      <c r="B410" s="201"/>
      <c r="C410" s="201"/>
      <c r="D410" s="201"/>
      <c r="E410" s="201"/>
      <c r="F410" s="201"/>
      <c r="G410" s="201"/>
      <c r="H410" s="201"/>
      <c r="I410" s="201"/>
      <c r="J410" s="201"/>
      <c r="K410" s="201"/>
      <c r="L410" s="201"/>
      <c r="M410" s="201"/>
      <c r="N410" s="201"/>
      <c r="O410" s="201"/>
      <c r="P410" s="201"/>
      <c r="Q410" s="201"/>
      <c r="R410" s="201"/>
      <c r="S410" s="201"/>
    </row>
    <row r="411" spans="2:19" s="187" customFormat="1" ht="18" customHeight="1">
      <c r="B411" s="201"/>
      <c r="C411" s="201"/>
      <c r="D411" s="201"/>
      <c r="E411" s="201"/>
      <c r="F411" s="201"/>
      <c r="G411" s="201"/>
      <c r="H411" s="201"/>
      <c r="I411" s="201"/>
      <c r="J411" s="201"/>
      <c r="K411" s="201"/>
      <c r="L411" s="201"/>
      <c r="M411" s="201"/>
      <c r="N411" s="201"/>
      <c r="O411" s="201"/>
      <c r="P411" s="201"/>
      <c r="Q411" s="201"/>
      <c r="R411" s="201"/>
      <c r="S411" s="201"/>
    </row>
    <row r="412" spans="2:19" s="187" customFormat="1" ht="18" customHeight="1">
      <c r="B412" s="201"/>
      <c r="C412" s="201"/>
      <c r="D412" s="201"/>
      <c r="E412" s="201"/>
      <c r="F412" s="201"/>
      <c r="G412" s="201"/>
      <c r="H412" s="201"/>
      <c r="I412" s="201"/>
      <c r="J412" s="201"/>
      <c r="K412" s="201"/>
      <c r="L412" s="201"/>
      <c r="M412" s="201"/>
      <c r="N412" s="201"/>
      <c r="O412" s="201"/>
      <c r="P412" s="201"/>
      <c r="Q412" s="201"/>
      <c r="R412" s="201"/>
      <c r="S412" s="201"/>
    </row>
    <row r="413" spans="2:19" s="187" customFormat="1" ht="18" customHeight="1">
      <c r="B413" s="201"/>
      <c r="C413" s="201"/>
      <c r="D413" s="201"/>
      <c r="E413" s="201"/>
      <c r="F413" s="201"/>
      <c r="G413" s="201"/>
      <c r="H413" s="201"/>
      <c r="I413" s="201"/>
      <c r="J413" s="201"/>
      <c r="K413" s="201"/>
      <c r="L413" s="201"/>
      <c r="M413" s="201"/>
      <c r="N413" s="201"/>
      <c r="O413" s="201"/>
      <c r="P413" s="201"/>
      <c r="Q413" s="201"/>
      <c r="R413" s="201"/>
      <c r="S413" s="201"/>
    </row>
    <row r="414" spans="2:19" s="187" customFormat="1" ht="18" customHeight="1">
      <c r="B414" s="201"/>
      <c r="C414" s="201"/>
      <c r="D414" s="201"/>
      <c r="E414" s="201"/>
      <c r="F414" s="201"/>
      <c r="G414" s="201"/>
      <c r="H414" s="201"/>
      <c r="I414" s="201"/>
      <c r="J414" s="201"/>
      <c r="K414" s="201"/>
      <c r="L414" s="201"/>
      <c r="M414" s="201"/>
      <c r="N414" s="201"/>
      <c r="O414" s="201"/>
      <c r="P414" s="201"/>
      <c r="Q414" s="201"/>
      <c r="R414" s="201"/>
      <c r="S414" s="201"/>
    </row>
    <row r="415" spans="2:19" s="187" customFormat="1" ht="18" customHeight="1">
      <c r="B415" s="201"/>
      <c r="C415" s="201"/>
      <c r="D415" s="201"/>
      <c r="E415" s="201"/>
      <c r="F415" s="201"/>
      <c r="G415" s="201"/>
      <c r="H415" s="201"/>
      <c r="I415" s="201"/>
      <c r="J415" s="201"/>
      <c r="K415" s="201"/>
      <c r="L415" s="201"/>
      <c r="M415" s="201"/>
      <c r="N415" s="201"/>
      <c r="O415" s="201"/>
      <c r="P415" s="201"/>
      <c r="Q415" s="201"/>
      <c r="R415" s="201"/>
      <c r="S415" s="201"/>
    </row>
    <row r="416" spans="2:19" s="187" customFormat="1" ht="18" customHeight="1">
      <c r="B416" s="201"/>
      <c r="C416" s="201"/>
      <c r="D416" s="201"/>
      <c r="E416" s="201"/>
      <c r="F416" s="201"/>
      <c r="G416" s="201"/>
      <c r="H416" s="201"/>
      <c r="I416" s="201"/>
      <c r="J416" s="201"/>
      <c r="K416" s="201"/>
      <c r="L416" s="201"/>
      <c r="M416" s="201"/>
      <c r="N416" s="201"/>
      <c r="O416" s="201"/>
      <c r="P416" s="201"/>
      <c r="Q416" s="201"/>
      <c r="R416" s="201"/>
      <c r="S416" s="201"/>
    </row>
    <row r="417" spans="2:19" s="187" customFormat="1" ht="18" customHeight="1">
      <c r="B417" s="201"/>
      <c r="C417" s="201"/>
      <c r="D417" s="201"/>
      <c r="E417" s="201"/>
      <c r="F417" s="201"/>
      <c r="G417" s="201"/>
      <c r="H417" s="201"/>
      <c r="I417" s="201"/>
      <c r="J417" s="201"/>
      <c r="K417" s="201"/>
      <c r="L417" s="201"/>
      <c r="M417" s="201"/>
      <c r="N417" s="201"/>
      <c r="O417" s="201"/>
      <c r="P417" s="201"/>
      <c r="Q417" s="201"/>
      <c r="R417" s="201"/>
      <c r="S417" s="201"/>
    </row>
    <row r="418" spans="2:19" s="187" customFormat="1" ht="18" customHeight="1">
      <c r="B418" s="201"/>
      <c r="C418" s="201"/>
      <c r="D418" s="201"/>
      <c r="E418" s="201"/>
      <c r="F418" s="201"/>
      <c r="G418" s="201"/>
      <c r="H418" s="201"/>
      <c r="I418" s="201"/>
      <c r="J418" s="201"/>
      <c r="K418" s="201"/>
      <c r="L418" s="201"/>
      <c r="M418" s="201"/>
      <c r="N418" s="201"/>
      <c r="O418" s="201"/>
      <c r="P418" s="201"/>
      <c r="Q418" s="201"/>
      <c r="R418" s="201"/>
      <c r="S418" s="201"/>
    </row>
    <row r="419" spans="2:19" s="187" customFormat="1" ht="18" customHeight="1">
      <c r="B419" s="201"/>
      <c r="C419" s="201"/>
      <c r="D419" s="201"/>
      <c r="E419" s="201"/>
      <c r="F419" s="201"/>
      <c r="G419" s="201"/>
      <c r="H419" s="201"/>
      <c r="I419" s="201"/>
      <c r="J419" s="201"/>
      <c r="K419" s="201"/>
      <c r="L419" s="201"/>
      <c r="M419" s="201"/>
      <c r="N419" s="201"/>
      <c r="O419" s="201"/>
      <c r="P419" s="201"/>
      <c r="Q419" s="201"/>
      <c r="R419" s="201"/>
      <c r="S419" s="201"/>
    </row>
    <row r="420" spans="2:19" s="187" customFormat="1" ht="18" customHeight="1">
      <c r="B420" s="201"/>
      <c r="C420" s="201"/>
      <c r="D420" s="201"/>
      <c r="E420" s="201"/>
      <c r="F420" s="201"/>
      <c r="G420" s="201"/>
      <c r="H420" s="201"/>
      <c r="I420" s="201"/>
      <c r="J420" s="201"/>
      <c r="K420" s="201"/>
      <c r="L420" s="201"/>
      <c r="M420" s="201"/>
      <c r="N420" s="201"/>
      <c r="O420" s="201"/>
      <c r="P420" s="201"/>
      <c r="Q420" s="201"/>
      <c r="R420" s="201"/>
      <c r="S420" s="201"/>
    </row>
    <row r="421" spans="2:19" s="187" customFormat="1" ht="18" customHeight="1">
      <c r="B421" s="201"/>
      <c r="C421" s="201"/>
      <c r="D421" s="201"/>
      <c r="E421" s="201"/>
      <c r="F421" s="201"/>
      <c r="G421" s="201"/>
      <c r="H421" s="201"/>
      <c r="I421" s="201"/>
      <c r="J421" s="201"/>
      <c r="K421" s="201"/>
      <c r="L421" s="201"/>
      <c r="M421" s="201"/>
      <c r="N421" s="201"/>
      <c r="O421" s="201"/>
      <c r="P421" s="201"/>
      <c r="Q421" s="201"/>
      <c r="R421" s="201"/>
      <c r="S421" s="201"/>
    </row>
    <row r="422" spans="2:19" s="187" customFormat="1" ht="18" customHeight="1">
      <c r="B422" s="201"/>
      <c r="C422" s="201"/>
      <c r="D422" s="201"/>
      <c r="E422" s="201"/>
      <c r="F422" s="201"/>
      <c r="G422" s="201"/>
      <c r="H422" s="201"/>
      <c r="I422" s="201"/>
      <c r="J422" s="201"/>
      <c r="K422" s="201"/>
      <c r="L422" s="201"/>
      <c r="M422" s="201"/>
      <c r="N422" s="201"/>
      <c r="O422" s="201"/>
      <c r="P422" s="201"/>
      <c r="Q422" s="201"/>
      <c r="R422" s="201"/>
      <c r="S422" s="201"/>
    </row>
    <row r="423" spans="2:19" s="187" customFormat="1" ht="18" customHeight="1">
      <c r="B423" s="201"/>
      <c r="C423" s="201"/>
      <c r="D423" s="201"/>
      <c r="E423" s="201"/>
      <c r="F423" s="201"/>
      <c r="G423" s="201"/>
      <c r="H423" s="201"/>
      <c r="I423" s="201"/>
      <c r="J423" s="201"/>
      <c r="K423" s="201"/>
      <c r="L423" s="201"/>
      <c r="M423" s="201"/>
      <c r="N423" s="201"/>
      <c r="O423" s="201"/>
      <c r="P423" s="201"/>
      <c r="Q423" s="201"/>
      <c r="R423" s="201"/>
      <c r="S423" s="201"/>
    </row>
    <row r="424" spans="2:19" s="187" customFormat="1" ht="18" customHeight="1">
      <c r="B424" s="201"/>
      <c r="C424" s="201"/>
      <c r="D424" s="201"/>
      <c r="E424" s="201"/>
      <c r="F424" s="201"/>
      <c r="G424" s="201"/>
      <c r="H424" s="201"/>
      <c r="I424" s="201"/>
      <c r="J424" s="201"/>
      <c r="K424" s="201"/>
      <c r="L424" s="201"/>
      <c r="M424" s="201"/>
      <c r="N424" s="201"/>
      <c r="O424" s="201"/>
      <c r="P424" s="201"/>
      <c r="Q424" s="201"/>
      <c r="R424" s="201"/>
      <c r="S424" s="201"/>
    </row>
    <row r="425" spans="2:19" s="187" customFormat="1" ht="18" customHeight="1">
      <c r="B425" s="201"/>
      <c r="C425" s="201"/>
      <c r="D425" s="201"/>
      <c r="E425" s="201"/>
      <c r="F425" s="201"/>
      <c r="G425" s="201"/>
      <c r="H425" s="201"/>
      <c r="I425" s="201"/>
      <c r="J425" s="201"/>
      <c r="K425" s="201"/>
      <c r="L425" s="201"/>
      <c r="M425" s="201"/>
      <c r="N425" s="201"/>
      <c r="O425" s="201"/>
      <c r="P425" s="201"/>
      <c r="Q425" s="201"/>
      <c r="R425" s="201"/>
      <c r="S425" s="201"/>
    </row>
    <row r="426" spans="2:19" s="187" customFormat="1" ht="18" customHeight="1">
      <c r="B426" s="201"/>
      <c r="C426" s="201"/>
      <c r="D426" s="201"/>
      <c r="E426" s="201"/>
      <c r="F426" s="201"/>
      <c r="G426" s="201"/>
      <c r="H426" s="201"/>
      <c r="I426" s="201"/>
      <c r="J426" s="201"/>
      <c r="K426" s="201"/>
      <c r="L426" s="201"/>
      <c r="M426" s="201"/>
      <c r="N426" s="201"/>
      <c r="O426" s="201"/>
      <c r="P426" s="201"/>
      <c r="Q426" s="201"/>
      <c r="R426" s="201"/>
      <c r="S426" s="201"/>
    </row>
    <row r="427" spans="2:19" s="187" customFormat="1" ht="18" customHeight="1">
      <c r="B427" s="201"/>
      <c r="C427" s="201"/>
      <c r="D427" s="201"/>
      <c r="E427" s="201"/>
      <c r="F427" s="201"/>
      <c r="G427" s="201"/>
      <c r="H427" s="201"/>
      <c r="I427" s="201"/>
      <c r="J427" s="201"/>
      <c r="K427" s="201"/>
      <c r="L427" s="201"/>
      <c r="M427" s="201"/>
      <c r="N427" s="201"/>
      <c r="O427" s="201"/>
      <c r="P427" s="201"/>
      <c r="Q427" s="201"/>
      <c r="R427" s="201"/>
      <c r="S427" s="201"/>
    </row>
    <row r="428" spans="2:19" s="187" customFormat="1" ht="18" customHeight="1">
      <c r="B428" s="201"/>
      <c r="C428" s="201"/>
      <c r="D428" s="201"/>
      <c r="E428" s="201"/>
      <c r="F428" s="201"/>
      <c r="G428" s="201"/>
      <c r="H428" s="201"/>
      <c r="I428" s="201"/>
      <c r="J428" s="201"/>
      <c r="K428" s="201"/>
      <c r="L428" s="201"/>
      <c r="M428" s="201"/>
      <c r="N428" s="201"/>
      <c r="O428" s="201"/>
      <c r="P428" s="201"/>
      <c r="Q428" s="201"/>
      <c r="R428" s="201"/>
      <c r="S428" s="201"/>
    </row>
    <row r="429" spans="2:19" s="187" customFormat="1" ht="18" customHeight="1">
      <c r="B429" s="201"/>
      <c r="C429" s="201"/>
      <c r="D429" s="201"/>
      <c r="E429" s="201"/>
      <c r="F429" s="201"/>
      <c r="G429" s="201"/>
      <c r="H429" s="201"/>
      <c r="I429" s="201"/>
      <c r="J429" s="201"/>
      <c r="K429" s="201"/>
      <c r="L429" s="201"/>
      <c r="M429" s="201"/>
      <c r="N429" s="201"/>
      <c r="O429" s="201"/>
      <c r="P429" s="201"/>
      <c r="Q429" s="201"/>
      <c r="R429" s="201"/>
      <c r="S429" s="201"/>
    </row>
    <row r="430" spans="2:19" s="187" customFormat="1" ht="18" customHeight="1">
      <c r="B430" s="201"/>
      <c r="C430" s="201"/>
      <c r="D430" s="201"/>
      <c r="E430" s="201"/>
      <c r="F430" s="201"/>
      <c r="G430" s="201"/>
      <c r="H430" s="201"/>
      <c r="I430" s="201"/>
      <c r="J430" s="201"/>
      <c r="K430" s="201"/>
      <c r="L430" s="201"/>
      <c r="M430" s="201"/>
      <c r="N430" s="201"/>
      <c r="O430" s="201"/>
      <c r="P430" s="201"/>
      <c r="Q430" s="201"/>
      <c r="R430" s="201"/>
      <c r="S430" s="201"/>
    </row>
    <row r="431" spans="2:19" s="187" customFormat="1" ht="18" customHeight="1">
      <c r="B431" s="201"/>
      <c r="C431" s="201"/>
      <c r="D431" s="201"/>
      <c r="E431" s="201"/>
      <c r="F431" s="201"/>
      <c r="G431" s="201"/>
      <c r="H431" s="201"/>
      <c r="I431" s="201"/>
      <c r="J431" s="201"/>
      <c r="K431" s="201"/>
      <c r="L431" s="201"/>
      <c r="M431" s="201"/>
      <c r="N431" s="201"/>
      <c r="O431" s="201"/>
      <c r="P431" s="201"/>
      <c r="Q431" s="201"/>
      <c r="R431" s="201"/>
      <c r="S431" s="201"/>
    </row>
    <row r="432" spans="2:19" s="187" customFormat="1" ht="18" customHeight="1">
      <c r="B432" s="201"/>
      <c r="C432" s="201"/>
      <c r="D432" s="201"/>
      <c r="E432" s="201"/>
      <c r="F432" s="201"/>
      <c r="G432" s="201"/>
      <c r="H432" s="201"/>
      <c r="I432" s="201"/>
      <c r="J432" s="201"/>
      <c r="K432" s="201"/>
      <c r="L432" s="201"/>
      <c r="M432" s="201"/>
      <c r="N432" s="201"/>
      <c r="O432" s="201"/>
      <c r="P432" s="201"/>
      <c r="Q432" s="201"/>
      <c r="R432" s="201"/>
      <c r="S432" s="201"/>
    </row>
    <row r="433" spans="2:19" s="187" customFormat="1" ht="18" customHeight="1">
      <c r="B433" s="201"/>
      <c r="C433" s="201"/>
      <c r="D433" s="201"/>
      <c r="E433" s="201"/>
      <c r="F433" s="201"/>
      <c r="G433" s="201"/>
      <c r="H433" s="201"/>
      <c r="I433" s="201"/>
      <c r="J433" s="201"/>
      <c r="K433" s="201"/>
      <c r="L433" s="201"/>
      <c r="M433" s="201"/>
      <c r="N433" s="201"/>
      <c r="O433" s="201"/>
      <c r="P433" s="201"/>
      <c r="Q433" s="201"/>
      <c r="R433" s="201"/>
      <c r="S433" s="201"/>
    </row>
    <row r="434" spans="2:19" s="187" customFormat="1" ht="18" customHeight="1">
      <c r="B434" s="201"/>
      <c r="C434" s="201"/>
      <c r="D434" s="201"/>
      <c r="E434" s="201"/>
      <c r="F434" s="201"/>
      <c r="G434" s="201"/>
      <c r="H434" s="201"/>
      <c r="I434" s="201"/>
      <c r="J434" s="201"/>
      <c r="K434" s="201"/>
      <c r="L434" s="201"/>
      <c r="M434" s="201"/>
      <c r="N434" s="201"/>
      <c r="O434" s="201"/>
      <c r="P434" s="201"/>
      <c r="Q434" s="201"/>
      <c r="R434" s="201"/>
      <c r="S434" s="201"/>
    </row>
    <row r="435" spans="2:19" s="187" customFormat="1" ht="18" customHeight="1">
      <c r="B435" s="201"/>
      <c r="C435" s="201"/>
      <c r="D435" s="201"/>
      <c r="E435" s="201"/>
      <c r="F435" s="201"/>
      <c r="G435" s="201"/>
      <c r="H435" s="201"/>
      <c r="I435" s="201"/>
      <c r="J435" s="201"/>
      <c r="K435" s="201"/>
      <c r="L435" s="201"/>
      <c r="M435" s="201"/>
      <c r="N435" s="201"/>
      <c r="O435" s="201"/>
      <c r="P435" s="201"/>
      <c r="Q435" s="201"/>
      <c r="R435" s="201"/>
      <c r="S435" s="201"/>
    </row>
    <row r="436" spans="2:19" s="187" customFormat="1" ht="18" customHeight="1">
      <c r="B436" s="201"/>
      <c r="C436" s="201"/>
      <c r="D436" s="201"/>
      <c r="E436" s="201"/>
      <c r="F436" s="201"/>
      <c r="G436" s="201"/>
      <c r="H436" s="201"/>
      <c r="I436" s="201"/>
      <c r="J436" s="201"/>
      <c r="K436" s="201"/>
      <c r="L436" s="201"/>
      <c r="M436" s="201"/>
      <c r="N436" s="201"/>
      <c r="O436" s="201"/>
      <c r="P436" s="201"/>
      <c r="Q436" s="201"/>
      <c r="R436" s="201"/>
      <c r="S436" s="201"/>
    </row>
    <row r="437" spans="2:19" s="187" customFormat="1" ht="18" customHeight="1">
      <c r="B437" s="201"/>
      <c r="C437" s="201"/>
      <c r="D437" s="201"/>
      <c r="E437" s="201"/>
      <c r="F437" s="201"/>
      <c r="G437" s="201"/>
      <c r="H437" s="201"/>
      <c r="I437" s="201"/>
      <c r="J437" s="201"/>
      <c r="K437" s="201"/>
      <c r="L437" s="201"/>
      <c r="M437" s="201"/>
      <c r="N437" s="201"/>
      <c r="O437" s="201"/>
      <c r="P437" s="201"/>
      <c r="Q437" s="201"/>
      <c r="R437" s="201"/>
      <c r="S437" s="201"/>
    </row>
    <row r="438" spans="2:19" s="187" customFormat="1" ht="18" customHeight="1">
      <c r="B438" s="201"/>
      <c r="C438" s="201"/>
      <c r="D438" s="201"/>
      <c r="E438" s="201"/>
      <c r="F438" s="201"/>
      <c r="G438" s="201"/>
      <c r="H438" s="201"/>
      <c r="I438" s="201"/>
      <c r="J438" s="201"/>
      <c r="K438" s="201"/>
      <c r="L438" s="201"/>
      <c r="M438" s="201"/>
      <c r="N438" s="201"/>
      <c r="O438" s="201"/>
      <c r="P438" s="201"/>
      <c r="Q438" s="201"/>
      <c r="R438" s="201"/>
      <c r="S438" s="201"/>
    </row>
    <row r="439" spans="2:19" s="187" customFormat="1" ht="18" customHeight="1">
      <c r="B439" s="201"/>
      <c r="C439" s="201"/>
      <c r="D439" s="201"/>
      <c r="E439" s="201"/>
      <c r="F439" s="201"/>
      <c r="G439" s="201"/>
      <c r="H439" s="201"/>
      <c r="I439" s="201"/>
      <c r="J439" s="201"/>
      <c r="K439" s="201"/>
      <c r="L439" s="201"/>
      <c r="M439" s="201"/>
      <c r="N439" s="201"/>
      <c r="O439" s="201"/>
      <c r="P439" s="201"/>
      <c r="Q439" s="201"/>
      <c r="R439" s="201"/>
      <c r="S439" s="201"/>
    </row>
    <row r="440" spans="2:19" s="187" customFormat="1" ht="18" customHeight="1">
      <c r="B440" s="201"/>
      <c r="C440" s="201"/>
      <c r="D440" s="201"/>
      <c r="E440" s="201"/>
      <c r="F440" s="201"/>
      <c r="G440" s="201"/>
      <c r="H440" s="201"/>
      <c r="I440" s="201"/>
      <c r="J440" s="201"/>
      <c r="K440" s="201"/>
      <c r="L440" s="201"/>
      <c r="M440" s="201"/>
      <c r="N440" s="201"/>
      <c r="O440" s="201"/>
      <c r="P440" s="201"/>
      <c r="Q440" s="201"/>
      <c r="R440" s="201"/>
      <c r="S440" s="201"/>
    </row>
    <row r="441" spans="2:19" s="187" customFormat="1" ht="18" customHeight="1">
      <c r="B441" s="201"/>
      <c r="C441" s="201"/>
      <c r="D441" s="201"/>
      <c r="E441" s="201"/>
      <c r="F441" s="201"/>
      <c r="G441" s="201"/>
      <c r="H441" s="201"/>
      <c r="I441" s="201"/>
      <c r="J441" s="201"/>
      <c r="K441" s="201"/>
      <c r="L441" s="201"/>
      <c r="M441" s="201"/>
      <c r="N441" s="201"/>
      <c r="O441" s="201"/>
      <c r="P441" s="201"/>
      <c r="Q441" s="201"/>
      <c r="R441" s="201"/>
      <c r="S441" s="201"/>
    </row>
    <row r="442" spans="2:19" s="187" customFormat="1" ht="18" customHeight="1">
      <c r="B442" s="201"/>
      <c r="C442" s="201"/>
      <c r="D442" s="201"/>
      <c r="E442" s="201"/>
      <c r="F442" s="201"/>
      <c r="G442" s="201"/>
      <c r="H442" s="201"/>
      <c r="I442" s="201"/>
      <c r="J442" s="201"/>
      <c r="K442" s="201"/>
      <c r="L442" s="201"/>
      <c r="M442" s="201"/>
      <c r="N442" s="201"/>
      <c r="O442" s="201"/>
      <c r="P442" s="201"/>
      <c r="Q442" s="201"/>
      <c r="R442" s="201"/>
      <c r="S442" s="201"/>
    </row>
    <row r="443" spans="2:19" s="187" customFormat="1" ht="18" customHeight="1">
      <c r="B443" s="201"/>
      <c r="C443" s="201"/>
      <c r="D443" s="201"/>
      <c r="E443" s="201"/>
      <c r="F443" s="201"/>
      <c r="G443" s="201"/>
      <c r="H443" s="201"/>
      <c r="I443" s="201"/>
      <c r="J443" s="201"/>
      <c r="K443" s="201"/>
      <c r="L443" s="201"/>
      <c r="M443" s="201"/>
      <c r="N443" s="201"/>
      <c r="O443" s="201"/>
      <c r="P443" s="201"/>
      <c r="Q443" s="201"/>
      <c r="R443" s="201"/>
      <c r="S443" s="201"/>
    </row>
    <row r="444" spans="2:19" s="187" customFormat="1" ht="18" customHeight="1">
      <c r="B444" s="201"/>
      <c r="C444" s="201"/>
      <c r="D444" s="201"/>
      <c r="E444" s="201"/>
      <c r="F444" s="201"/>
      <c r="G444" s="201"/>
      <c r="H444" s="201"/>
      <c r="I444" s="201"/>
      <c r="J444" s="201"/>
      <c r="K444" s="201"/>
      <c r="L444" s="201"/>
      <c r="M444" s="201"/>
      <c r="N444" s="201"/>
      <c r="O444" s="201"/>
      <c r="P444" s="201"/>
      <c r="Q444" s="201"/>
      <c r="R444" s="201"/>
      <c r="S444" s="201"/>
    </row>
    <row r="445" spans="2:19" s="187" customFormat="1" ht="18" customHeight="1">
      <c r="B445" s="201"/>
      <c r="C445" s="201"/>
      <c r="D445" s="201"/>
      <c r="E445" s="201"/>
      <c r="F445" s="201"/>
      <c r="G445" s="201"/>
      <c r="H445" s="201"/>
      <c r="I445" s="201"/>
      <c r="J445" s="201"/>
      <c r="K445" s="201"/>
      <c r="L445" s="201"/>
      <c r="M445" s="201"/>
      <c r="N445" s="201"/>
      <c r="O445" s="201"/>
      <c r="P445" s="201"/>
      <c r="Q445" s="201"/>
      <c r="R445" s="201"/>
      <c r="S445" s="201"/>
    </row>
    <row r="446" spans="2:19" s="187" customFormat="1" ht="18" customHeight="1">
      <c r="B446" s="201"/>
      <c r="C446" s="201"/>
      <c r="D446" s="201"/>
      <c r="E446" s="201"/>
      <c r="F446" s="201"/>
      <c r="G446" s="201"/>
      <c r="H446" s="201"/>
      <c r="I446" s="201"/>
      <c r="J446" s="201"/>
      <c r="K446" s="201"/>
      <c r="L446" s="201"/>
      <c r="M446" s="201"/>
      <c r="N446" s="201"/>
      <c r="O446" s="201"/>
      <c r="P446" s="201"/>
      <c r="Q446" s="201"/>
      <c r="R446" s="201"/>
      <c r="S446" s="201"/>
    </row>
    <row r="447" spans="2:19" s="187" customFormat="1" ht="18" customHeight="1">
      <c r="B447" s="201"/>
      <c r="C447" s="201"/>
      <c r="D447" s="201"/>
      <c r="E447" s="201"/>
      <c r="F447" s="201"/>
      <c r="G447" s="201"/>
      <c r="H447" s="201"/>
      <c r="I447" s="201"/>
      <c r="J447" s="201"/>
      <c r="K447" s="201"/>
      <c r="L447" s="201"/>
      <c r="M447" s="201"/>
      <c r="N447" s="201"/>
      <c r="O447" s="201"/>
      <c r="P447" s="201"/>
      <c r="Q447" s="201"/>
      <c r="R447" s="201"/>
      <c r="S447" s="201"/>
    </row>
    <row r="448" spans="2:19" s="187" customFormat="1" ht="18" customHeight="1">
      <c r="B448" s="201"/>
      <c r="C448" s="201"/>
      <c r="D448" s="201"/>
      <c r="E448" s="201"/>
      <c r="F448" s="201"/>
      <c r="G448" s="201"/>
      <c r="H448" s="201"/>
      <c r="I448" s="201"/>
      <c r="J448" s="201"/>
      <c r="K448" s="201"/>
      <c r="L448" s="201"/>
      <c r="M448" s="201"/>
      <c r="N448" s="201"/>
      <c r="O448" s="201"/>
      <c r="P448" s="201"/>
      <c r="Q448" s="201"/>
      <c r="R448" s="201"/>
      <c r="S448" s="201"/>
    </row>
    <row r="449" spans="2:19" s="187" customFormat="1" ht="18" customHeight="1">
      <c r="B449" s="201"/>
      <c r="C449" s="201"/>
      <c r="D449" s="201"/>
      <c r="E449" s="201"/>
      <c r="F449" s="201"/>
      <c r="G449" s="201"/>
      <c r="H449" s="201"/>
      <c r="I449" s="201"/>
      <c r="J449" s="201"/>
      <c r="K449" s="201"/>
      <c r="L449" s="201"/>
      <c r="M449" s="201"/>
      <c r="N449" s="201"/>
      <c r="O449" s="201"/>
      <c r="P449" s="201"/>
      <c r="Q449" s="201"/>
      <c r="R449" s="201"/>
      <c r="S449" s="201"/>
    </row>
    <row r="450" spans="2:19" s="187" customFormat="1" ht="18" customHeight="1">
      <c r="B450" s="201"/>
      <c r="C450" s="201"/>
      <c r="D450" s="201"/>
      <c r="E450" s="201"/>
      <c r="F450" s="201"/>
      <c r="G450" s="201"/>
      <c r="H450" s="201"/>
      <c r="I450" s="201"/>
      <c r="J450" s="201"/>
      <c r="K450" s="201"/>
      <c r="L450" s="201"/>
      <c r="M450" s="201"/>
      <c r="N450" s="201"/>
      <c r="O450" s="201"/>
      <c r="P450" s="201"/>
      <c r="Q450" s="201"/>
      <c r="R450" s="201"/>
      <c r="S450" s="201"/>
    </row>
    <row r="451" spans="2:19" s="187" customFormat="1" ht="18" customHeight="1">
      <c r="B451" s="201"/>
      <c r="C451" s="201"/>
      <c r="D451" s="201"/>
      <c r="E451" s="201"/>
      <c r="F451" s="201"/>
      <c r="G451" s="201"/>
      <c r="H451" s="201"/>
      <c r="I451" s="201"/>
      <c r="J451" s="201"/>
      <c r="K451" s="201"/>
      <c r="L451" s="201"/>
      <c r="M451" s="201"/>
      <c r="N451" s="201"/>
      <c r="O451" s="201"/>
      <c r="P451" s="201"/>
      <c r="Q451" s="201"/>
      <c r="R451" s="201"/>
      <c r="S451" s="201"/>
    </row>
    <row r="452" spans="2:19" s="187" customFormat="1" ht="18" customHeight="1">
      <c r="B452" s="201"/>
      <c r="C452" s="201"/>
      <c r="D452" s="201"/>
      <c r="E452" s="201"/>
      <c r="F452" s="201"/>
      <c r="G452" s="201"/>
      <c r="H452" s="201"/>
      <c r="I452" s="201"/>
      <c r="J452" s="201"/>
      <c r="K452" s="201"/>
      <c r="L452" s="201"/>
      <c r="M452" s="201"/>
      <c r="N452" s="201"/>
      <c r="O452" s="201"/>
      <c r="P452" s="201"/>
      <c r="Q452" s="201"/>
      <c r="R452" s="201"/>
      <c r="S452" s="201"/>
    </row>
    <row r="453" spans="2:19" s="187" customFormat="1" ht="18" customHeight="1">
      <c r="B453" s="201"/>
      <c r="C453" s="201"/>
      <c r="D453" s="201"/>
      <c r="E453" s="201"/>
      <c r="F453" s="201"/>
      <c r="G453" s="201"/>
      <c r="H453" s="201"/>
      <c r="I453" s="201"/>
      <c r="J453" s="201"/>
      <c r="K453" s="201"/>
      <c r="L453" s="201"/>
      <c r="M453" s="201"/>
      <c r="N453" s="201"/>
      <c r="O453" s="201"/>
      <c r="P453" s="201"/>
      <c r="Q453" s="201"/>
      <c r="R453" s="201"/>
      <c r="S453" s="201"/>
    </row>
    <row r="454" spans="2:19" s="187" customFormat="1" ht="18" customHeight="1">
      <c r="B454" s="201"/>
      <c r="C454" s="201"/>
      <c r="D454" s="201"/>
      <c r="E454" s="201"/>
      <c r="F454" s="201"/>
      <c r="G454" s="201"/>
      <c r="H454" s="201"/>
      <c r="I454" s="201"/>
      <c r="J454" s="201"/>
      <c r="K454" s="201"/>
      <c r="L454" s="201"/>
      <c r="M454" s="201"/>
      <c r="N454" s="201"/>
      <c r="O454" s="201"/>
      <c r="P454" s="201"/>
      <c r="Q454" s="201"/>
      <c r="R454" s="201"/>
      <c r="S454" s="201"/>
    </row>
    <row r="455" spans="2:19" s="187" customFormat="1" ht="18" customHeight="1">
      <c r="B455" s="201"/>
      <c r="C455" s="201"/>
      <c r="D455" s="201"/>
      <c r="E455" s="201"/>
      <c r="F455" s="201"/>
      <c r="G455" s="201"/>
      <c r="H455" s="201"/>
      <c r="I455" s="201"/>
      <c r="J455" s="201"/>
      <c r="K455" s="201"/>
      <c r="L455" s="201"/>
      <c r="M455" s="201"/>
      <c r="N455" s="201"/>
      <c r="O455" s="201"/>
      <c r="P455" s="201"/>
      <c r="Q455" s="201"/>
      <c r="R455" s="201"/>
      <c r="S455" s="201"/>
    </row>
    <row r="456" spans="2:19" s="187" customFormat="1" ht="18" customHeight="1">
      <c r="B456" s="201"/>
      <c r="C456" s="201"/>
      <c r="D456" s="201"/>
      <c r="E456" s="201"/>
      <c r="F456" s="201"/>
      <c r="G456" s="201"/>
      <c r="H456" s="201"/>
      <c r="I456" s="201"/>
      <c r="J456" s="201"/>
      <c r="K456" s="201"/>
      <c r="L456" s="201"/>
      <c r="M456" s="201"/>
      <c r="N456" s="201"/>
      <c r="O456" s="201"/>
      <c r="P456" s="201"/>
      <c r="Q456" s="201"/>
      <c r="R456" s="201"/>
      <c r="S456" s="201"/>
    </row>
    <row r="457" spans="2:19" s="187" customFormat="1" ht="18" customHeight="1">
      <c r="B457" s="201"/>
      <c r="C457" s="201"/>
      <c r="D457" s="201"/>
      <c r="E457" s="201"/>
      <c r="F457" s="201"/>
      <c r="G457" s="201"/>
      <c r="H457" s="201"/>
      <c r="I457" s="201"/>
      <c r="J457" s="201"/>
      <c r="K457" s="201"/>
      <c r="L457" s="201"/>
      <c r="M457" s="201"/>
      <c r="N457" s="201"/>
      <c r="O457" s="201"/>
      <c r="P457" s="201"/>
      <c r="Q457" s="201"/>
      <c r="R457" s="201"/>
      <c r="S457" s="201"/>
    </row>
    <row r="458" spans="2:19" s="187" customFormat="1" ht="18" customHeight="1">
      <c r="B458" s="201"/>
      <c r="C458" s="201"/>
      <c r="D458" s="201"/>
      <c r="E458" s="201"/>
      <c r="F458" s="201"/>
      <c r="G458" s="201"/>
      <c r="H458" s="201"/>
      <c r="I458" s="201"/>
      <c r="J458" s="201"/>
      <c r="K458" s="201"/>
      <c r="L458" s="201"/>
      <c r="M458" s="201"/>
      <c r="N458" s="201"/>
      <c r="O458" s="201"/>
      <c r="P458" s="201"/>
      <c r="Q458" s="201"/>
      <c r="R458" s="201"/>
      <c r="S458" s="201"/>
    </row>
    <row r="459" spans="2:19" s="187" customFormat="1" ht="18" customHeight="1">
      <c r="B459" s="201"/>
      <c r="C459" s="201"/>
      <c r="D459" s="201"/>
      <c r="E459" s="201"/>
      <c r="F459" s="201"/>
      <c r="G459" s="201"/>
      <c r="H459" s="201"/>
      <c r="I459" s="201"/>
      <c r="J459" s="201"/>
      <c r="K459" s="201"/>
      <c r="L459" s="201"/>
      <c r="M459" s="201"/>
      <c r="N459" s="201"/>
      <c r="O459" s="201"/>
      <c r="P459" s="201"/>
      <c r="Q459" s="201"/>
      <c r="R459" s="201"/>
      <c r="S459" s="201"/>
    </row>
    <row r="460" spans="2:19" s="187" customFormat="1" ht="18" customHeight="1">
      <c r="B460" s="201"/>
      <c r="C460" s="201"/>
      <c r="D460" s="201"/>
      <c r="E460" s="201"/>
      <c r="F460" s="201"/>
      <c r="G460" s="201"/>
      <c r="H460" s="201"/>
      <c r="I460" s="201"/>
      <c r="J460" s="201"/>
      <c r="K460" s="201"/>
      <c r="L460" s="201"/>
      <c r="M460" s="201"/>
      <c r="N460" s="201"/>
      <c r="O460" s="201"/>
      <c r="P460" s="201"/>
      <c r="Q460" s="201"/>
      <c r="R460" s="201"/>
      <c r="S460" s="201"/>
    </row>
    <row r="461" spans="2:19" s="187" customFormat="1" ht="18" customHeight="1">
      <c r="B461" s="201"/>
      <c r="C461" s="201"/>
      <c r="D461" s="201"/>
      <c r="E461" s="201"/>
      <c r="F461" s="201"/>
      <c r="G461" s="201"/>
      <c r="H461" s="201"/>
      <c r="I461" s="201"/>
      <c r="J461" s="201"/>
      <c r="K461" s="201"/>
      <c r="L461" s="201"/>
      <c r="M461" s="201"/>
      <c r="N461" s="201"/>
      <c r="O461" s="201"/>
      <c r="P461" s="201"/>
      <c r="Q461" s="201"/>
      <c r="R461" s="201"/>
      <c r="S461" s="201"/>
    </row>
    <row r="462" spans="2:19" s="187" customFormat="1" ht="18" customHeight="1">
      <c r="B462" s="201"/>
      <c r="C462" s="201"/>
      <c r="D462" s="201"/>
      <c r="E462" s="201"/>
      <c r="F462" s="201"/>
      <c r="G462" s="201"/>
      <c r="H462" s="201"/>
      <c r="I462" s="201"/>
      <c r="J462" s="201"/>
      <c r="K462" s="201"/>
      <c r="L462" s="201"/>
      <c r="M462" s="201"/>
      <c r="N462" s="201"/>
      <c r="O462" s="201"/>
      <c r="P462" s="201"/>
      <c r="Q462" s="201"/>
      <c r="R462" s="201"/>
      <c r="S462" s="201"/>
    </row>
    <row r="463" spans="2:19" s="187" customFormat="1" ht="18" customHeight="1">
      <c r="B463" s="201"/>
      <c r="C463" s="201"/>
      <c r="D463" s="201"/>
      <c r="E463" s="201"/>
      <c r="F463" s="201"/>
      <c r="G463" s="201"/>
      <c r="H463" s="201"/>
      <c r="I463" s="201"/>
      <c r="J463" s="201"/>
      <c r="K463" s="201"/>
      <c r="L463" s="201"/>
      <c r="M463" s="201"/>
      <c r="N463" s="201"/>
      <c r="O463" s="201"/>
      <c r="P463" s="201"/>
      <c r="Q463" s="201"/>
      <c r="R463" s="201"/>
      <c r="S463" s="201"/>
    </row>
    <row r="464" spans="2:19" s="187" customFormat="1" ht="18" customHeight="1">
      <c r="B464" s="201"/>
      <c r="C464" s="201"/>
      <c r="D464" s="201"/>
      <c r="E464" s="201"/>
      <c r="F464" s="201"/>
      <c r="G464" s="201"/>
      <c r="H464" s="201"/>
      <c r="I464" s="201"/>
      <c r="J464" s="201"/>
      <c r="K464" s="201"/>
      <c r="L464" s="201"/>
      <c r="M464" s="201"/>
      <c r="N464" s="201"/>
      <c r="O464" s="201"/>
      <c r="P464" s="201"/>
      <c r="Q464" s="201"/>
      <c r="R464" s="201"/>
      <c r="S464" s="201"/>
    </row>
    <row r="465" spans="2:19" s="187" customFormat="1" ht="18" customHeight="1">
      <c r="B465" s="201"/>
      <c r="C465" s="201"/>
      <c r="D465" s="201"/>
      <c r="E465" s="201"/>
      <c r="F465" s="201"/>
      <c r="G465" s="201"/>
      <c r="H465" s="201"/>
      <c r="I465" s="201"/>
      <c r="J465" s="201"/>
      <c r="K465" s="201"/>
      <c r="L465" s="201"/>
      <c r="M465" s="201"/>
      <c r="N465" s="201"/>
      <c r="O465" s="201"/>
      <c r="P465" s="201"/>
      <c r="Q465" s="201"/>
      <c r="R465" s="201"/>
      <c r="S465" s="201"/>
    </row>
    <row r="466" spans="2:19" s="187" customFormat="1" ht="18" customHeight="1">
      <c r="B466" s="201"/>
      <c r="C466" s="201"/>
      <c r="D466" s="201"/>
      <c r="E466" s="201"/>
      <c r="F466" s="201"/>
      <c r="G466" s="201"/>
      <c r="H466" s="201"/>
      <c r="I466" s="201"/>
      <c r="J466" s="201"/>
      <c r="K466" s="201"/>
      <c r="L466" s="201"/>
      <c r="M466" s="201"/>
      <c r="N466" s="201"/>
      <c r="O466" s="201"/>
      <c r="P466" s="201"/>
      <c r="Q466" s="201"/>
      <c r="R466" s="201"/>
      <c r="S466" s="201"/>
    </row>
    <row r="467" spans="2:19" s="187" customFormat="1" ht="18" customHeight="1">
      <c r="B467" s="201"/>
      <c r="C467" s="201"/>
      <c r="D467" s="201"/>
      <c r="E467" s="201"/>
      <c r="F467" s="201"/>
      <c r="G467" s="201"/>
      <c r="H467" s="201"/>
      <c r="I467" s="201"/>
      <c r="J467" s="201"/>
      <c r="K467" s="201"/>
      <c r="L467" s="201"/>
      <c r="M467" s="201"/>
      <c r="N467" s="201"/>
      <c r="O467" s="201"/>
      <c r="P467" s="201"/>
      <c r="Q467" s="201"/>
      <c r="R467" s="201"/>
      <c r="S467" s="201"/>
    </row>
    <row r="468" spans="2:19" s="187" customFormat="1" ht="18" customHeight="1">
      <c r="B468" s="201"/>
      <c r="C468" s="201"/>
      <c r="D468" s="201"/>
      <c r="E468" s="201"/>
      <c r="F468" s="201"/>
      <c r="G468" s="201"/>
      <c r="H468" s="201"/>
      <c r="I468" s="201"/>
      <c r="J468" s="201"/>
      <c r="K468" s="201"/>
      <c r="L468" s="201"/>
      <c r="M468" s="201"/>
      <c r="N468" s="201"/>
      <c r="O468" s="201"/>
      <c r="P468" s="201"/>
      <c r="Q468" s="201"/>
      <c r="R468" s="201"/>
      <c r="S468" s="201"/>
    </row>
    <row r="469" spans="2:19" s="187" customFormat="1" ht="18" customHeight="1">
      <c r="B469" s="201"/>
      <c r="C469" s="201"/>
      <c r="D469" s="201"/>
      <c r="E469" s="201"/>
      <c r="F469" s="201"/>
      <c r="G469" s="201"/>
      <c r="H469" s="201"/>
      <c r="I469" s="201"/>
      <c r="J469" s="201"/>
      <c r="K469" s="201"/>
      <c r="L469" s="201"/>
      <c r="M469" s="201"/>
      <c r="N469" s="201"/>
      <c r="O469" s="201"/>
      <c r="P469" s="201"/>
      <c r="Q469" s="201"/>
      <c r="R469" s="201"/>
      <c r="S469" s="201"/>
    </row>
    <row r="470" spans="2:19" s="187" customFormat="1" ht="18" customHeight="1">
      <c r="B470" s="201"/>
      <c r="C470" s="201"/>
      <c r="D470" s="201"/>
      <c r="E470" s="201"/>
      <c r="F470" s="201"/>
      <c r="G470" s="201"/>
      <c r="H470" s="201"/>
      <c r="I470" s="201"/>
      <c r="J470" s="201"/>
      <c r="K470" s="201"/>
      <c r="L470" s="201"/>
      <c r="M470" s="201"/>
      <c r="N470" s="201"/>
      <c r="O470" s="201"/>
      <c r="P470" s="201"/>
      <c r="Q470" s="201"/>
      <c r="R470" s="201"/>
      <c r="S470" s="201"/>
    </row>
    <row r="471" spans="2:19" s="187" customFormat="1" ht="18" customHeight="1">
      <c r="B471" s="201"/>
      <c r="C471" s="201"/>
      <c r="D471" s="201"/>
      <c r="E471" s="201"/>
      <c r="F471" s="201"/>
      <c r="G471" s="201"/>
      <c r="H471" s="201"/>
      <c r="I471" s="201"/>
      <c r="J471" s="201"/>
      <c r="K471" s="201"/>
      <c r="L471" s="201"/>
      <c r="M471" s="201"/>
      <c r="N471" s="201"/>
      <c r="O471" s="201"/>
      <c r="P471" s="201"/>
      <c r="Q471" s="201"/>
      <c r="R471" s="201"/>
      <c r="S471" s="201"/>
    </row>
    <row r="472" spans="2:19" s="187" customFormat="1" ht="18" customHeight="1">
      <c r="B472" s="201"/>
      <c r="C472" s="201"/>
      <c r="D472" s="201"/>
      <c r="E472" s="201"/>
      <c r="F472" s="201"/>
      <c r="G472" s="201"/>
      <c r="H472" s="201"/>
      <c r="I472" s="201"/>
      <c r="J472" s="201"/>
      <c r="K472" s="201"/>
      <c r="L472" s="201"/>
      <c r="M472" s="201"/>
      <c r="N472" s="201"/>
      <c r="O472" s="201"/>
      <c r="P472" s="201"/>
      <c r="Q472" s="201"/>
      <c r="R472" s="201"/>
      <c r="S472" s="201"/>
    </row>
    <row r="473" spans="2:19" s="187" customFormat="1" ht="18" customHeight="1">
      <c r="B473" s="201"/>
      <c r="C473" s="201"/>
      <c r="D473" s="201"/>
      <c r="E473" s="201"/>
      <c r="F473" s="201"/>
      <c r="G473" s="201"/>
      <c r="H473" s="201"/>
      <c r="I473" s="201"/>
      <c r="J473" s="201"/>
      <c r="K473" s="201"/>
      <c r="L473" s="201"/>
      <c r="M473" s="201"/>
      <c r="N473" s="201"/>
      <c r="O473" s="201"/>
      <c r="P473" s="201"/>
      <c r="Q473" s="201"/>
      <c r="R473" s="201"/>
      <c r="S473" s="201"/>
    </row>
    <row r="474" spans="2:19" s="187" customFormat="1" ht="18" customHeight="1">
      <c r="B474" s="201"/>
      <c r="C474" s="201"/>
      <c r="D474" s="201"/>
      <c r="E474" s="201"/>
      <c r="F474" s="201"/>
      <c r="G474" s="201"/>
      <c r="H474" s="201"/>
      <c r="I474" s="201"/>
      <c r="J474" s="201"/>
      <c r="K474" s="201"/>
      <c r="L474" s="201"/>
      <c r="M474" s="201"/>
      <c r="N474" s="201"/>
      <c r="O474" s="201"/>
      <c r="P474" s="201"/>
      <c r="Q474" s="201"/>
      <c r="R474" s="201"/>
      <c r="S474" s="201"/>
    </row>
    <row r="475" spans="2:19" s="187" customFormat="1" ht="18" customHeight="1">
      <c r="B475" s="201"/>
      <c r="C475" s="201"/>
      <c r="D475" s="201"/>
      <c r="E475" s="201"/>
      <c r="F475" s="201"/>
      <c r="G475" s="201"/>
      <c r="H475" s="201"/>
      <c r="I475" s="201"/>
      <c r="J475" s="201"/>
      <c r="K475" s="201"/>
      <c r="L475" s="201"/>
      <c r="M475" s="201"/>
      <c r="N475" s="201"/>
      <c r="O475" s="201"/>
      <c r="P475" s="201"/>
      <c r="Q475" s="201"/>
      <c r="R475" s="201"/>
      <c r="S475" s="201"/>
    </row>
    <row r="476" spans="2:19" s="187" customFormat="1" ht="18" customHeight="1">
      <c r="B476" s="201"/>
      <c r="C476" s="201"/>
      <c r="D476" s="201"/>
      <c r="E476" s="201"/>
      <c r="F476" s="201"/>
      <c r="G476" s="201"/>
      <c r="H476" s="201"/>
      <c r="I476" s="201"/>
      <c r="J476" s="201"/>
      <c r="K476" s="201"/>
      <c r="L476" s="201"/>
      <c r="M476" s="201"/>
      <c r="N476" s="201"/>
      <c r="O476" s="201"/>
      <c r="P476" s="201"/>
      <c r="Q476" s="201"/>
      <c r="R476" s="201"/>
      <c r="S476" s="201"/>
    </row>
    <row r="477" spans="2:19" s="187" customFormat="1" ht="18" customHeight="1">
      <c r="B477" s="201"/>
      <c r="C477" s="201"/>
      <c r="D477" s="201"/>
      <c r="E477" s="201"/>
      <c r="F477" s="201"/>
      <c r="G477" s="201"/>
      <c r="H477" s="201"/>
      <c r="I477" s="201"/>
      <c r="J477" s="201"/>
      <c r="K477" s="201"/>
      <c r="L477" s="201"/>
      <c r="M477" s="201"/>
      <c r="N477" s="201"/>
      <c r="O477" s="201"/>
      <c r="P477" s="201"/>
      <c r="Q477" s="201"/>
      <c r="R477" s="201"/>
      <c r="S477" s="201"/>
    </row>
    <row r="478" spans="2:19" s="187" customFormat="1" ht="18" customHeight="1">
      <c r="B478" s="201"/>
      <c r="C478" s="201"/>
      <c r="D478" s="201"/>
      <c r="E478" s="201"/>
      <c r="F478" s="201"/>
      <c r="G478" s="201"/>
      <c r="H478" s="201"/>
      <c r="I478" s="201"/>
      <c r="J478" s="201"/>
      <c r="K478" s="201"/>
      <c r="L478" s="201"/>
      <c r="M478" s="201"/>
      <c r="N478" s="201"/>
      <c r="O478" s="201"/>
      <c r="P478" s="201"/>
      <c r="Q478" s="201"/>
      <c r="R478" s="201"/>
      <c r="S478" s="201"/>
    </row>
    <row r="479" spans="2:19" s="187" customFormat="1" ht="18" customHeight="1">
      <c r="B479" s="201"/>
      <c r="C479" s="201"/>
      <c r="D479" s="201"/>
      <c r="E479" s="201"/>
      <c r="F479" s="201"/>
      <c r="G479" s="201"/>
      <c r="H479" s="201"/>
      <c r="I479" s="201"/>
      <c r="J479" s="201"/>
      <c r="K479" s="201"/>
      <c r="L479" s="201"/>
      <c r="M479" s="201"/>
      <c r="N479" s="201"/>
      <c r="O479" s="201"/>
      <c r="P479" s="201"/>
      <c r="Q479" s="201"/>
      <c r="R479" s="201"/>
      <c r="S479" s="201"/>
    </row>
    <row r="480" spans="2:19" s="187" customFormat="1" ht="18" customHeight="1">
      <c r="B480" s="201"/>
      <c r="C480" s="201"/>
      <c r="D480" s="201"/>
      <c r="E480" s="201"/>
      <c r="F480" s="201"/>
      <c r="G480" s="201"/>
      <c r="H480" s="201"/>
      <c r="I480" s="201"/>
      <c r="J480" s="201"/>
      <c r="K480" s="201"/>
      <c r="L480" s="201"/>
      <c r="M480" s="201"/>
      <c r="N480" s="201"/>
      <c r="O480" s="201"/>
      <c r="P480" s="201"/>
      <c r="Q480" s="201"/>
      <c r="R480" s="201"/>
      <c r="S480" s="201"/>
    </row>
    <row r="481" spans="2:19" s="187" customFormat="1" ht="18" customHeight="1">
      <c r="B481" s="201"/>
      <c r="C481" s="201"/>
      <c r="D481" s="201"/>
      <c r="E481" s="201"/>
      <c r="F481" s="201"/>
      <c r="G481" s="201"/>
      <c r="H481" s="201"/>
      <c r="I481" s="201"/>
      <c r="J481" s="201"/>
      <c r="K481" s="201"/>
      <c r="L481" s="201"/>
      <c r="M481" s="201"/>
      <c r="N481" s="201"/>
      <c r="O481" s="201"/>
      <c r="P481" s="201"/>
      <c r="Q481" s="201"/>
      <c r="R481" s="201"/>
      <c r="S481" s="201"/>
    </row>
    <row r="482" spans="2:19" s="187" customFormat="1" ht="18" customHeight="1">
      <c r="B482" s="201"/>
      <c r="C482" s="201"/>
      <c r="D482" s="201"/>
      <c r="E482" s="201"/>
      <c r="F482" s="201"/>
      <c r="G482" s="201"/>
      <c r="H482" s="201"/>
      <c r="I482" s="201"/>
      <c r="J482" s="201"/>
      <c r="K482" s="201"/>
      <c r="L482" s="201"/>
      <c r="M482" s="201"/>
      <c r="N482" s="201"/>
      <c r="O482" s="201"/>
      <c r="P482" s="201"/>
      <c r="Q482" s="201"/>
      <c r="R482" s="201"/>
      <c r="S482" s="201"/>
    </row>
    <row r="483" spans="2:19" s="187" customFormat="1" ht="18" customHeight="1">
      <c r="B483" s="201"/>
      <c r="C483" s="201"/>
      <c r="D483" s="201"/>
      <c r="E483" s="201"/>
      <c r="F483" s="201"/>
      <c r="G483" s="201"/>
      <c r="H483" s="201"/>
      <c r="I483" s="201"/>
      <c r="J483" s="201"/>
      <c r="K483" s="201"/>
      <c r="L483" s="201"/>
      <c r="M483" s="201"/>
      <c r="N483" s="201"/>
      <c r="O483" s="201"/>
      <c r="P483" s="201"/>
      <c r="Q483" s="201"/>
      <c r="R483" s="201"/>
      <c r="S483" s="201"/>
    </row>
    <row r="484" spans="2:19" s="187" customFormat="1" ht="18" customHeight="1">
      <c r="B484" s="201"/>
      <c r="C484" s="201"/>
      <c r="D484" s="201"/>
      <c r="E484" s="201"/>
      <c r="F484" s="201"/>
      <c r="G484" s="201"/>
      <c r="H484" s="201"/>
      <c r="I484" s="201"/>
      <c r="J484" s="201"/>
      <c r="K484" s="201"/>
      <c r="L484" s="201"/>
      <c r="M484" s="201"/>
      <c r="N484" s="201"/>
      <c r="O484" s="201"/>
      <c r="P484" s="201"/>
      <c r="Q484" s="201"/>
      <c r="R484" s="201"/>
      <c r="S484" s="201"/>
    </row>
    <row r="485" spans="2:19" s="187" customFormat="1" ht="18" customHeight="1">
      <c r="B485" s="201"/>
      <c r="C485" s="201"/>
      <c r="D485" s="201"/>
      <c r="E485" s="201"/>
      <c r="F485" s="201"/>
      <c r="G485" s="201"/>
      <c r="H485" s="201"/>
      <c r="I485" s="201"/>
      <c r="J485" s="201"/>
      <c r="K485" s="201"/>
      <c r="L485" s="201"/>
      <c r="M485" s="201"/>
      <c r="N485" s="201"/>
      <c r="O485" s="201"/>
      <c r="P485" s="201"/>
      <c r="Q485" s="201"/>
      <c r="R485" s="201"/>
      <c r="S485" s="201"/>
    </row>
    <row r="486" spans="2:19" s="187" customFormat="1" ht="18" customHeight="1">
      <c r="B486" s="201"/>
      <c r="C486" s="201"/>
      <c r="D486" s="201"/>
      <c r="E486" s="201"/>
      <c r="F486" s="201"/>
      <c r="G486" s="201"/>
      <c r="H486" s="201"/>
      <c r="I486" s="201"/>
      <c r="J486" s="201"/>
      <c r="K486" s="201"/>
      <c r="L486" s="201"/>
      <c r="M486" s="201"/>
      <c r="N486" s="201"/>
      <c r="O486" s="201"/>
      <c r="P486" s="201"/>
      <c r="Q486" s="201"/>
      <c r="R486" s="201"/>
      <c r="S486" s="201"/>
    </row>
    <row r="487" spans="2:19" s="187" customFormat="1" ht="18" customHeight="1">
      <c r="B487" s="201"/>
      <c r="C487" s="201"/>
      <c r="D487" s="201"/>
      <c r="E487" s="201"/>
      <c r="F487" s="201"/>
      <c r="G487" s="201"/>
      <c r="H487" s="201"/>
      <c r="I487" s="201"/>
      <c r="J487" s="201"/>
      <c r="K487" s="201"/>
      <c r="L487" s="201"/>
      <c r="M487" s="201"/>
      <c r="N487" s="201"/>
      <c r="O487" s="201"/>
      <c r="P487" s="201"/>
      <c r="Q487" s="201"/>
      <c r="R487" s="201"/>
      <c r="S487" s="201"/>
    </row>
    <row r="488" spans="2:19" s="187" customFormat="1" ht="18" customHeight="1">
      <c r="B488" s="201"/>
      <c r="C488" s="201"/>
      <c r="D488" s="201"/>
      <c r="E488" s="201"/>
      <c r="F488" s="201"/>
      <c r="G488" s="201"/>
      <c r="H488" s="201"/>
      <c r="I488" s="201"/>
      <c r="J488" s="201"/>
      <c r="K488" s="201"/>
      <c r="L488" s="201"/>
      <c r="M488" s="201"/>
      <c r="N488" s="201"/>
      <c r="O488" s="201"/>
      <c r="P488" s="201"/>
      <c r="Q488" s="201"/>
      <c r="R488" s="201"/>
      <c r="S488" s="201"/>
    </row>
    <row r="489" spans="2:19" s="187" customFormat="1" ht="18" customHeight="1">
      <c r="B489" s="201"/>
      <c r="C489" s="201"/>
      <c r="D489" s="201"/>
      <c r="E489" s="201"/>
      <c r="F489" s="201"/>
      <c r="G489" s="201"/>
      <c r="H489" s="201"/>
      <c r="I489" s="201"/>
      <c r="J489" s="201"/>
      <c r="K489" s="201"/>
      <c r="L489" s="201"/>
      <c r="M489" s="201"/>
      <c r="N489" s="201"/>
      <c r="O489" s="201"/>
      <c r="P489" s="201"/>
      <c r="Q489" s="201"/>
      <c r="R489" s="201"/>
      <c r="S489" s="201"/>
    </row>
    <row r="490" spans="2:19" s="187" customFormat="1" ht="18" customHeight="1">
      <c r="B490" s="201"/>
      <c r="C490" s="201"/>
      <c r="D490" s="201"/>
      <c r="E490" s="201"/>
      <c r="F490" s="201"/>
      <c r="G490" s="201"/>
      <c r="H490" s="201"/>
      <c r="I490" s="201"/>
      <c r="J490" s="201"/>
      <c r="K490" s="201"/>
      <c r="L490" s="201"/>
      <c r="M490" s="201"/>
      <c r="N490" s="201"/>
      <c r="O490" s="201"/>
      <c r="P490" s="201"/>
      <c r="Q490" s="201"/>
      <c r="R490" s="201"/>
      <c r="S490" s="201"/>
    </row>
    <row r="491" spans="2:19" s="187" customFormat="1" ht="18" customHeight="1">
      <c r="B491" s="201"/>
      <c r="C491" s="201"/>
      <c r="D491" s="201"/>
      <c r="E491" s="201"/>
      <c r="F491" s="201"/>
      <c r="G491" s="201"/>
      <c r="H491" s="201"/>
      <c r="I491" s="201"/>
      <c r="J491" s="201"/>
      <c r="K491" s="201"/>
      <c r="L491" s="201"/>
      <c r="M491" s="201"/>
      <c r="N491" s="201"/>
      <c r="O491" s="201"/>
      <c r="P491" s="201"/>
      <c r="Q491" s="201"/>
      <c r="R491" s="201"/>
      <c r="S491" s="201"/>
    </row>
    <row r="492" spans="2:19" s="187" customFormat="1" ht="18" customHeight="1">
      <c r="B492" s="201"/>
      <c r="C492" s="201"/>
      <c r="D492" s="201"/>
      <c r="E492" s="201"/>
      <c r="F492" s="201"/>
      <c r="G492" s="201"/>
      <c r="H492" s="201"/>
      <c r="I492" s="201"/>
      <c r="J492" s="201"/>
      <c r="K492" s="201"/>
      <c r="L492" s="201"/>
      <c r="M492" s="201"/>
      <c r="N492" s="201"/>
      <c r="O492" s="201"/>
      <c r="P492" s="201"/>
      <c r="Q492" s="201"/>
      <c r="R492" s="201"/>
      <c r="S492" s="201"/>
    </row>
    <row r="493" spans="2:19" s="187" customFormat="1" ht="18" customHeight="1">
      <c r="B493" s="201"/>
      <c r="C493" s="201"/>
      <c r="D493" s="201"/>
      <c r="E493" s="201"/>
      <c r="F493" s="201"/>
      <c r="G493" s="201"/>
      <c r="H493" s="201"/>
      <c r="I493" s="201"/>
      <c r="J493" s="201"/>
      <c r="K493" s="201"/>
      <c r="L493" s="201"/>
      <c r="M493" s="201"/>
      <c r="N493" s="201"/>
      <c r="O493" s="201"/>
      <c r="P493" s="201"/>
      <c r="Q493" s="201"/>
      <c r="R493" s="201"/>
      <c r="S493" s="201"/>
    </row>
    <row r="494" spans="2:19" s="187" customFormat="1" ht="18" customHeight="1">
      <c r="B494" s="201"/>
      <c r="C494" s="201"/>
      <c r="D494" s="201"/>
      <c r="E494" s="201"/>
      <c r="F494" s="201"/>
      <c r="G494" s="201"/>
      <c r="H494" s="201"/>
      <c r="I494" s="201"/>
      <c r="J494" s="201"/>
      <c r="K494" s="201"/>
      <c r="L494" s="201"/>
      <c r="M494" s="201"/>
      <c r="N494" s="201"/>
      <c r="O494" s="201"/>
      <c r="P494" s="201"/>
      <c r="Q494" s="201"/>
      <c r="R494" s="201"/>
      <c r="S494" s="201"/>
    </row>
    <row r="495" spans="2:19" s="187" customFormat="1" ht="18" customHeight="1">
      <c r="B495" s="201"/>
      <c r="C495" s="201"/>
      <c r="D495" s="201"/>
      <c r="E495" s="201"/>
      <c r="F495" s="201"/>
      <c r="G495" s="201"/>
      <c r="H495" s="201"/>
      <c r="I495" s="201"/>
      <c r="J495" s="201"/>
      <c r="K495" s="201"/>
      <c r="L495" s="201"/>
      <c r="M495" s="201"/>
      <c r="N495" s="201"/>
      <c r="O495" s="201"/>
      <c r="P495" s="201"/>
      <c r="Q495" s="201"/>
      <c r="R495" s="201"/>
      <c r="S495" s="201"/>
    </row>
    <row r="496" spans="2:19" s="187" customFormat="1" ht="18" customHeight="1">
      <c r="B496" s="201"/>
      <c r="C496" s="201"/>
      <c r="D496" s="201"/>
      <c r="E496" s="201"/>
      <c r="F496" s="201"/>
      <c r="G496" s="201"/>
      <c r="H496" s="201"/>
      <c r="I496" s="201"/>
      <c r="J496" s="201"/>
      <c r="K496" s="201"/>
      <c r="L496" s="201"/>
      <c r="M496" s="201"/>
      <c r="N496" s="201"/>
      <c r="O496" s="201"/>
      <c r="P496" s="201"/>
      <c r="Q496" s="201"/>
      <c r="R496" s="201"/>
      <c r="S496" s="201"/>
    </row>
    <row r="497" spans="2:19" s="187" customFormat="1" ht="18" customHeight="1">
      <c r="B497" s="201"/>
      <c r="C497" s="201"/>
      <c r="D497" s="201"/>
      <c r="E497" s="201"/>
      <c r="F497" s="201"/>
      <c r="G497" s="201"/>
      <c r="H497" s="201"/>
      <c r="I497" s="201"/>
      <c r="J497" s="201"/>
      <c r="K497" s="201"/>
      <c r="L497" s="201"/>
      <c r="M497" s="201"/>
      <c r="N497" s="201"/>
      <c r="O497" s="201"/>
      <c r="P497" s="201"/>
      <c r="Q497" s="201"/>
      <c r="R497" s="201"/>
      <c r="S497" s="201"/>
    </row>
    <row r="498" spans="2:19" s="187" customFormat="1" ht="18" customHeight="1">
      <c r="B498" s="201"/>
      <c r="C498" s="201"/>
      <c r="D498" s="201"/>
      <c r="E498" s="201"/>
      <c r="F498" s="201"/>
      <c r="G498" s="201"/>
      <c r="H498" s="201"/>
      <c r="I498" s="201"/>
      <c r="J498" s="201"/>
      <c r="K498" s="201"/>
      <c r="L498" s="201"/>
      <c r="M498" s="201"/>
      <c r="N498" s="201"/>
      <c r="O498" s="201"/>
      <c r="P498" s="201"/>
      <c r="Q498" s="201"/>
      <c r="R498" s="201"/>
      <c r="S498" s="201"/>
    </row>
    <row r="499" spans="2:19" s="187" customFormat="1" ht="18" customHeight="1">
      <c r="B499" s="201"/>
      <c r="C499" s="201"/>
      <c r="D499" s="201"/>
      <c r="E499" s="201"/>
      <c r="F499" s="201"/>
      <c r="G499" s="201"/>
      <c r="H499" s="201"/>
      <c r="I499" s="201"/>
      <c r="J499" s="201"/>
      <c r="K499" s="201"/>
      <c r="L499" s="201"/>
      <c r="M499" s="201"/>
      <c r="N499" s="201"/>
      <c r="O499" s="201"/>
      <c r="P499" s="201"/>
      <c r="Q499" s="201"/>
      <c r="R499" s="201"/>
      <c r="S499" s="201"/>
    </row>
    <row r="500" spans="2:19" s="187" customFormat="1" ht="18" customHeight="1">
      <c r="B500" s="201"/>
      <c r="C500" s="201"/>
      <c r="D500" s="201"/>
      <c r="E500" s="201"/>
      <c r="F500" s="201"/>
      <c r="G500" s="201"/>
      <c r="H500" s="201"/>
      <c r="I500" s="201"/>
      <c r="J500" s="201"/>
      <c r="K500" s="201"/>
      <c r="L500" s="201"/>
      <c r="M500" s="201"/>
      <c r="N500" s="201"/>
      <c r="O500" s="201"/>
      <c r="P500" s="201"/>
      <c r="Q500" s="201"/>
      <c r="R500" s="201"/>
      <c r="S500" s="201"/>
    </row>
    <row r="501" spans="2:19" s="187" customFormat="1" ht="18" customHeight="1">
      <c r="B501" s="201"/>
      <c r="C501" s="201"/>
      <c r="D501" s="201"/>
      <c r="E501" s="201"/>
      <c r="F501" s="201"/>
      <c r="G501" s="201"/>
      <c r="H501" s="201"/>
      <c r="I501" s="201"/>
      <c r="J501" s="201"/>
      <c r="K501" s="201"/>
      <c r="L501" s="201"/>
      <c r="M501" s="201"/>
      <c r="N501" s="201"/>
      <c r="O501" s="201"/>
      <c r="P501" s="201"/>
      <c r="Q501" s="201"/>
      <c r="R501" s="201"/>
      <c r="S501" s="201"/>
    </row>
    <row r="502" spans="2:19" s="187" customFormat="1" ht="18" customHeight="1">
      <c r="B502" s="201"/>
      <c r="C502" s="201"/>
      <c r="D502" s="201"/>
      <c r="E502" s="201"/>
      <c r="F502" s="201"/>
      <c r="G502" s="201"/>
      <c r="H502" s="201"/>
      <c r="I502" s="201"/>
      <c r="J502" s="201"/>
      <c r="K502" s="201"/>
      <c r="L502" s="201"/>
      <c r="M502" s="201"/>
      <c r="N502" s="201"/>
      <c r="O502" s="201"/>
      <c r="P502" s="201"/>
      <c r="Q502" s="201"/>
      <c r="R502" s="201"/>
      <c r="S502" s="201"/>
    </row>
    <row r="503" spans="2:19" s="187" customFormat="1" ht="18" customHeight="1">
      <c r="B503" s="201"/>
      <c r="C503" s="201"/>
      <c r="D503" s="201"/>
      <c r="E503" s="201"/>
      <c r="F503" s="201"/>
      <c r="G503" s="201"/>
      <c r="H503" s="201"/>
      <c r="I503" s="201"/>
      <c r="J503" s="201"/>
      <c r="K503" s="201"/>
      <c r="L503" s="201"/>
      <c r="M503" s="201"/>
      <c r="N503" s="201"/>
      <c r="O503" s="201"/>
      <c r="P503" s="201"/>
      <c r="Q503" s="201"/>
      <c r="R503" s="201"/>
      <c r="S503" s="201"/>
    </row>
    <row r="504" spans="2:19" s="187" customFormat="1" ht="18" customHeight="1">
      <c r="B504" s="201"/>
      <c r="C504" s="201"/>
      <c r="D504" s="201"/>
      <c r="E504" s="201"/>
      <c r="F504" s="201"/>
      <c r="G504" s="201"/>
      <c r="H504" s="201"/>
      <c r="I504" s="201"/>
      <c r="J504" s="201"/>
      <c r="K504" s="201"/>
      <c r="L504" s="201"/>
      <c r="M504" s="201"/>
      <c r="N504" s="201"/>
      <c r="O504" s="201"/>
      <c r="P504" s="201"/>
      <c r="Q504" s="201"/>
      <c r="R504" s="201"/>
      <c r="S504" s="201"/>
    </row>
    <row r="505" spans="2:19" s="187" customFormat="1" ht="18" customHeight="1">
      <c r="B505" s="201"/>
      <c r="C505" s="201"/>
      <c r="D505" s="201"/>
      <c r="E505" s="201"/>
      <c r="F505" s="201"/>
      <c r="G505" s="201"/>
      <c r="H505" s="201"/>
      <c r="I505" s="201"/>
      <c r="J505" s="201"/>
      <c r="K505" s="201"/>
      <c r="L505" s="201"/>
      <c r="M505" s="201"/>
      <c r="N505" s="201"/>
      <c r="O505" s="201"/>
      <c r="P505" s="201"/>
      <c r="Q505" s="201"/>
      <c r="R505" s="201"/>
      <c r="S505" s="201"/>
    </row>
    <row r="506" spans="2:19" s="187" customFormat="1" ht="18" customHeight="1">
      <c r="B506" s="201"/>
      <c r="C506" s="201"/>
      <c r="D506" s="201"/>
      <c r="E506" s="201"/>
      <c r="F506" s="201"/>
      <c r="G506" s="201"/>
      <c r="H506" s="201"/>
      <c r="I506" s="201"/>
      <c r="J506" s="201"/>
      <c r="K506" s="201"/>
      <c r="L506" s="201"/>
      <c r="M506" s="201"/>
      <c r="N506" s="201"/>
      <c r="O506" s="201"/>
      <c r="P506" s="201"/>
      <c r="Q506" s="201"/>
      <c r="R506" s="201"/>
      <c r="S506" s="201"/>
    </row>
    <row r="507" spans="2:19" s="187" customFormat="1" ht="18" customHeight="1">
      <c r="B507" s="201"/>
      <c r="C507" s="201"/>
      <c r="D507" s="201"/>
      <c r="E507" s="201"/>
      <c r="F507" s="201"/>
      <c r="G507" s="201"/>
      <c r="H507" s="201"/>
      <c r="I507" s="201"/>
      <c r="J507" s="201"/>
      <c r="K507" s="201"/>
      <c r="L507" s="201"/>
      <c r="M507" s="201"/>
      <c r="N507" s="201"/>
      <c r="O507" s="201"/>
      <c r="P507" s="201"/>
      <c r="Q507" s="201"/>
      <c r="R507" s="201"/>
      <c r="S507" s="201"/>
    </row>
    <row r="508" spans="2:19" s="187" customFormat="1" ht="18" customHeight="1">
      <c r="B508" s="201"/>
      <c r="C508" s="201"/>
      <c r="D508" s="201"/>
      <c r="E508" s="201"/>
      <c r="F508" s="201"/>
      <c r="G508" s="201"/>
      <c r="H508" s="201"/>
      <c r="I508" s="201"/>
      <c r="J508" s="201"/>
      <c r="K508" s="201"/>
      <c r="L508" s="201"/>
      <c r="M508" s="201"/>
      <c r="N508" s="201"/>
      <c r="O508" s="201"/>
      <c r="P508" s="201"/>
      <c r="Q508" s="201"/>
      <c r="R508" s="201"/>
      <c r="S508" s="201"/>
    </row>
    <row r="509" spans="2:19" s="187" customFormat="1" ht="18" customHeight="1">
      <c r="B509" s="201"/>
      <c r="C509" s="201"/>
      <c r="D509" s="201"/>
      <c r="E509" s="201"/>
      <c r="F509" s="201"/>
      <c r="G509" s="201"/>
      <c r="H509" s="201"/>
      <c r="I509" s="201"/>
      <c r="J509" s="201"/>
      <c r="K509" s="201"/>
      <c r="L509" s="201"/>
      <c r="M509" s="201"/>
      <c r="N509" s="201"/>
      <c r="O509" s="201"/>
      <c r="P509" s="201"/>
      <c r="Q509" s="201"/>
      <c r="R509" s="201"/>
      <c r="S509" s="201"/>
    </row>
    <row r="510" spans="2:19" s="187" customFormat="1" ht="18" customHeight="1">
      <c r="B510" s="201"/>
      <c r="C510" s="201"/>
      <c r="D510" s="201"/>
      <c r="E510" s="201"/>
      <c r="F510" s="201"/>
      <c r="G510" s="201"/>
      <c r="H510" s="201"/>
      <c r="I510" s="201"/>
      <c r="J510" s="201"/>
      <c r="K510" s="201"/>
      <c r="L510" s="201"/>
      <c r="M510" s="201"/>
      <c r="N510" s="201"/>
      <c r="O510" s="201"/>
      <c r="P510" s="201"/>
      <c r="Q510" s="201"/>
      <c r="R510" s="201"/>
      <c r="S510" s="201"/>
    </row>
    <row r="511" spans="2:19" s="187" customFormat="1" ht="18" customHeight="1">
      <c r="B511" s="201"/>
      <c r="C511" s="201"/>
      <c r="D511" s="201"/>
      <c r="E511" s="201"/>
      <c r="F511" s="201"/>
      <c r="G511" s="201"/>
      <c r="H511" s="201"/>
      <c r="I511" s="201"/>
      <c r="J511" s="201"/>
      <c r="K511" s="201"/>
      <c r="L511" s="201"/>
      <c r="M511" s="201"/>
      <c r="N511" s="201"/>
      <c r="O511" s="201"/>
      <c r="P511" s="201"/>
      <c r="Q511" s="201"/>
      <c r="R511" s="201"/>
      <c r="S511" s="201"/>
    </row>
    <row r="512" spans="2:19" s="187" customFormat="1" ht="18" customHeight="1">
      <c r="B512" s="201"/>
      <c r="C512" s="201"/>
      <c r="D512" s="201"/>
      <c r="E512" s="201"/>
      <c r="F512" s="201"/>
      <c r="G512" s="201"/>
      <c r="H512" s="201"/>
      <c r="I512" s="201"/>
      <c r="J512" s="201"/>
      <c r="K512" s="201"/>
      <c r="L512" s="201"/>
      <c r="M512" s="201"/>
      <c r="N512" s="201"/>
      <c r="O512" s="201"/>
      <c r="P512" s="201"/>
      <c r="Q512" s="201"/>
      <c r="R512" s="201"/>
      <c r="S512" s="201"/>
    </row>
    <row r="513" spans="2:19" s="187" customFormat="1" ht="18" customHeight="1">
      <c r="B513" s="201"/>
      <c r="C513" s="201"/>
      <c r="D513" s="201"/>
      <c r="E513" s="201"/>
      <c r="F513" s="201"/>
      <c r="G513" s="201"/>
      <c r="H513" s="201"/>
      <c r="I513" s="201"/>
      <c r="J513" s="201"/>
      <c r="K513" s="201"/>
      <c r="L513" s="201"/>
      <c r="M513" s="201"/>
      <c r="N513" s="201"/>
      <c r="O513" s="201"/>
      <c r="P513" s="201"/>
      <c r="Q513" s="201"/>
      <c r="R513" s="201"/>
      <c r="S513" s="201"/>
    </row>
    <row r="514" spans="2:19" s="187" customFormat="1" ht="18" customHeight="1">
      <c r="B514" s="201"/>
      <c r="C514" s="201"/>
      <c r="D514" s="201"/>
      <c r="E514" s="201"/>
      <c r="F514" s="201"/>
      <c r="G514" s="201"/>
      <c r="H514" s="201"/>
      <c r="I514" s="201"/>
      <c r="J514" s="201"/>
      <c r="K514" s="201"/>
      <c r="L514" s="201"/>
      <c r="M514" s="201"/>
      <c r="N514" s="201"/>
      <c r="O514" s="201"/>
      <c r="P514" s="201"/>
      <c r="Q514" s="201"/>
      <c r="R514" s="201"/>
      <c r="S514" s="201"/>
    </row>
    <row r="515" spans="2:19" s="187" customFormat="1" ht="18" customHeight="1">
      <c r="B515" s="201"/>
      <c r="C515" s="201"/>
      <c r="D515" s="201"/>
      <c r="E515" s="201"/>
      <c r="F515" s="201"/>
      <c r="G515" s="201"/>
      <c r="H515" s="201"/>
      <c r="I515" s="201"/>
      <c r="J515" s="201"/>
      <c r="K515" s="201"/>
      <c r="L515" s="201"/>
      <c r="M515" s="201"/>
      <c r="N515" s="201"/>
      <c r="O515" s="201"/>
      <c r="P515" s="201"/>
      <c r="Q515" s="201"/>
      <c r="R515" s="201"/>
      <c r="S515" s="201"/>
    </row>
    <row r="516" spans="2:19" s="187" customFormat="1" ht="18" customHeight="1">
      <c r="B516" s="201"/>
      <c r="C516" s="201"/>
      <c r="D516" s="201"/>
      <c r="E516" s="201"/>
      <c r="F516" s="201"/>
      <c r="G516" s="201"/>
      <c r="H516" s="201"/>
      <c r="I516" s="201"/>
      <c r="J516" s="201"/>
      <c r="K516" s="201"/>
      <c r="L516" s="201"/>
      <c r="M516" s="201"/>
      <c r="N516" s="201"/>
      <c r="O516" s="201"/>
      <c r="P516" s="201"/>
      <c r="Q516" s="201"/>
      <c r="R516" s="201"/>
      <c r="S516" s="201"/>
    </row>
    <row r="517" spans="2:19" s="187" customFormat="1" ht="18" customHeight="1">
      <c r="B517" s="201"/>
      <c r="C517" s="201"/>
      <c r="D517" s="201"/>
      <c r="E517" s="201"/>
      <c r="F517" s="201"/>
      <c r="G517" s="201"/>
      <c r="H517" s="201"/>
      <c r="I517" s="201"/>
      <c r="J517" s="201"/>
      <c r="K517" s="201"/>
      <c r="L517" s="201"/>
      <c r="M517" s="201"/>
      <c r="N517" s="201"/>
      <c r="O517" s="201"/>
      <c r="P517" s="201"/>
      <c r="Q517" s="201"/>
      <c r="R517" s="201"/>
      <c r="S517" s="201"/>
    </row>
    <row r="518" spans="2:19" s="187" customFormat="1" ht="18" customHeight="1">
      <c r="B518" s="201"/>
      <c r="C518" s="201"/>
      <c r="D518" s="201"/>
      <c r="E518" s="201"/>
      <c r="F518" s="201"/>
      <c r="G518" s="201"/>
      <c r="H518" s="201"/>
      <c r="I518" s="201"/>
      <c r="J518" s="201"/>
      <c r="K518" s="201"/>
      <c r="L518" s="201"/>
      <c r="M518" s="201"/>
      <c r="N518" s="201"/>
      <c r="O518" s="201"/>
      <c r="P518" s="201"/>
      <c r="Q518" s="201"/>
      <c r="R518" s="201"/>
      <c r="S518" s="201"/>
    </row>
    <row r="519" spans="2:19" s="187" customFormat="1" ht="18" customHeight="1">
      <c r="B519" s="201"/>
      <c r="C519" s="201"/>
      <c r="D519" s="201"/>
      <c r="E519" s="201"/>
      <c r="F519" s="201"/>
      <c r="G519" s="201"/>
      <c r="H519" s="201"/>
      <c r="I519" s="201"/>
      <c r="J519" s="201"/>
      <c r="K519" s="201"/>
      <c r="L519" s="201"/>
      <c r="M519" s="201"/>
      <c r="N519" s="201"/>
      <c r="O519" s="201"/>
      <c r="P519" s="201"/>
      <c r="Q519" s="201"/>
      <c r="R519" s="201"/>
      <c r="S519" s="201"/>
    </row>
    <row r="520" spans="2:19" s="187" customFormat="1" ht="18" customHeight="1">
      <c r="B520" s="201"/>
      <c r="C520" s="201"/>
      <c r="D520" s="201"/>
      <c r="E520" s="201"/>
      <c r="F520" s="201"/>
      <c r="G520" s="201"/>
      <c r="H520" s="201"/>
      <c r="I520" s="201"/>
      <c r="J520" s="201"/>
      <c r="K520" s="201"/>
      <c r="L520" s="201"/>
      <c r="M520" s="201"/>
      <c r="N520" s="201"/>
      <c r="O520" s="201"/>
      <c r="P520" s="201"/>
      <c r="Q520" s="201"/>
      <c r="R520" s="201"/>
      <c r="S520" s="201"/>
    </row>
    <row r="521" spans="2:19" s="187" customFormat="1" ht="18" customHeight="1">
      <c r="B521" s="201"/>
      <c r="C521" s="201"/>
      <c r="D521" s="201"/>
      <c r="E521" s="201"/>
      <c r="F521" s="201"/>
      <c r="G521" s="201"/>
      <c r="H521" s="201"/>
      <c r="I521" s="201"/>
      <c r="J521" s="201"/>
      <c r="K521" s="201"/>
      <c r="L521" s="201"/>
      <c r="M521" s="201"/>
      <c r="N521" s="201"/>
      <c r="O521" s="201"/>
      <c r="P521" s="201"/>
      <c r="Q521" s="201"/>
      <c r="R521" s="201"/>
      <c r="S521" s="201"/>
    </row>
    <row r="522" spans="2:19" s="187" customFormat="1" ht="18" customHeight="1">
      <c r="B522" s="201"/>
      <c r="C522" s="201"/>
      <c r="D522" s="201"/>
      <c r="E522" s="201"/>
      <c r="F522" s="201"/>
      <c r="G522" s="201"/>
      <c r="H522" s="201"/>
      <c r="I522" s="201"/>
      <c r="J522" s="201"/>
      <c r="K522" s="201"/>
      <c r="L522" s="201"/>
      <c r="M522" s="201"/>
      <c r="N522" s="201"/>
      <c r="O522" s="201"/>
      <c r="P522" s="201"/>
      <c r="Q522" s="201"/>
      <c r="R522" s="201"/>
      <c r="S522" s="201"/>
    </row>
    <row r="523" spans="2:19" s="187" customFormat="1" ht="18" customHeight="1">
      <c r="B523" s="201"/>
      <c r="C523" s="201"/>
      <c r="D523" s="201"/>
      <c r="E523" s="201"/>
      <c r="F523" s="201"/>
      <c r="G523" s="201"/>
      <c r="H523" s="201"/>
      <c r="I523" s="201"/>
      <c r="J523" s="201"/>
      <c r="K523" s="201"/>
      <c r="L523" s="201"/>
      <c r="M523" s="201"/>
      <c r="N523" s="201"/>
      <c r="O523" s="201"/>
      <c r="P523" s="201"/>
      <c r="Q523" s="201"/>
      <c r="R523" s="201"/>
      <c r="S523" s="201"/>
    </row>
    <row r="524" spans="2:19" s="187" customFormat="1" ht="18" customHeight="1">
      <c r="B524" s="201"/>
      <c r="C524" s="201"/>
      <c r="D524" s="201"/>
      <c r="E524" s="201"/>
      <c r="F524" s="201"/>
      <c r="G524" s="201"/>
      <c r="H524" s="201"/>
      <c r="I524" s="201"/>
      <c r="J524" s="201"/>
      <c r="K524" s="201"/>
      <c r="L524" s="201"/>
      <c r="M524" s="201"/>
      <c r="N524" s="201"/>
      <c r="O524" s="201"/>
      <c r="P524" s="201"/>
      <c r="Q524" s="201"/>
      <c r="R524" s="201"/>
      <c r="S524" s="201"/>
    </row>
    <row r="525" spans="2:19" s="187" customFormat="1" ht="18" customHeight="1">
      <c r="B525" s="201"/>
      <c r="C525" s="201"/>
      <c r="D525" s="201"/>
      <c r="E525" s="201"/>
      <c r="F525" s="201"/>
      <c r="G525" s="201"/>
      <c r="H525" s="201"/>
      <c r="I525" s="201"/>
      <c r="J525" s="201"/>
      <c r="K525" s="201"/>
      <c r="L525" s="201"/>
      <c r="M525" s="201"/>
      <c r="N525" s="201"/>
      <c r="O525" s="201"/>
      <c r="P525" s="201"/>
      <c r="Q525" s="201"/>
      <c r="R525" s="201"/>
      <c r="S525" s="201"/>
    </row>
    <row r="526" spans="2:19" s="187" customFormat="1" ht="18" customHeight="1">
      <c r="B526" s="201"/>
      <c r="C526" s="201"/>
      <c r="D526" s="201"/>
      <c r="E526" s="201"/>
      <c r="F526" s="201"/>
      <c r="G526" s="201"/>
      <c r="H526" s="201"/>
      <c r="I526" s="201"/>
      <c r="J526" s="201"/>
      <c r="K526" s="201"/>
      <c r="L526" s="201"/>
      <c r="M526" s="201"/>
      <c r="N526" s="201"/>
      <c r="O526" s="201"/>
      <c r="P526" s="201"/>
      <c r="Q526" s="201"/>
      <c r="R526" s="201"/>
      <c r="S526" s="201"/>
    </row>
    <row r="527" spans="2:19" s="187" customFormat="1" ht="18" customHeight="1">
      <c r="B527" s="201"/>
      <c r="C527" s="201"/>
      <c r="D527" s="201"/>
      <c r="E527" s="201"/>
      <c r="F527" s="201"/>
      <c r="G527" s="201"/>
      <c r="H527" s="201"/>
      <c r="I527" s="201"/>
      <c r="J527" s="201"/>
      <c r="K527" s="201"/>
      <c r="L527" s="201"/>
      <c r="M527" s="201"/>
      <c r="N527" s="201"/>
      <c r="O527" s="201"/>
      <c r="P527" s="201"/>
      <c r="Q527" s="201"/>
      <c r="R527" s="201"/>
      <c r="S527" s="201"/>
    </row>
    <row r="528" spans="2:19" s="187" customFormat="1" ht="18" customHeight="1">
      <c r="B528" s="201"/>
      <c r="C528" s="201"/>
      <c r="D528" s="201"/>
      <c r="E528" s="201"/>
      <c r="F528" s="201"/>
      <c r="G528" s="201"/>
      <c r="H528" s="201"/>
      <c r="I528" s="201"/>
      <c r="J528" s="201"/>
      <c r="K528" s="201"/>
      <c r="L528" s="201"/>
      <c r="M528" s="201"/>
      <c r="N528" s="201"/>
      <c r="O528" s="201"/>
      <c r="P528" s="201"/>
      <c r="Q528" s="201"/>
      <c r="R528" s="201"/>
      <c r="S528" s="201"/>
    </row>
    <row r="529" spans="2:19" s="187" customFormat="1" ht="18" customHeight="1">
      <c r="B529" s="201"/>
      <c r="C529" s="201"/>
      <c r="D529" s="201"/>
      <c r="E529" s="201"/>
      <c r="F529" s="201"/>
      <c r="G529" s="201"/>
      <c r="H529" s="201"/>
      <c r="I529" s="201"/>
      <c r="J529" s="201"/>
      <c r="K529" s="201"/>
      <c r="L529" s="201"/>
      <c r="M529" s="201"/>
      <c r="N529" s="201"/>
      <c r="O529" s="201"/>
      <c r="P529" s="201"/>
      <c r="Q529" s="201"/>
      <c r="R529" s="201"/>
      <c r="S529" s="201"/>
    </row>
    <row r="530" spans="2:19" s="187" customFormat="1" ht="18" customHeight="1">
      <c r="B530" s="201"/>
      <c r="C530" s="201"/>
      <c r="D530" s="201"/>
      <c r="E530" s="201"/>
      <c r="F530" s="201"/>
      <c r="G530" s="201"/>
      <c r="H530" s="201"/>
      <c r="I530" s="201"/>
      <c r="J530" s="201"/>
      <c r="K530" s="201"/>
      <c r="L530" s="201"/>
      <c r="M530" s="201"/>
      <c r="N530" s="201"/>
      <c r="O530" s="201"/>
      <c r="P530" s="201"/>
      <c r="Q530" s="201"/>
      <c r="R530" s="201"/>
      <c r="S530" s="201"/>
    </row>
    <row r="531" spans="2:19" s="187" customFormat="1" ht="18" customHeight="1">
      <c r="B531" s="201"/>
      <c r="C531" s="201"/>
      <c r="D531" s="201"/>
      <c r="E531" s="201"/>
      <c r="F531" s="201"/>
      <c r="G531" s="201"/>
      <c r="H531" s="201"/>
      <c r="I531" s="201"/>
      <c r="J531" s="201"/>
      <c r="K531" s="201"/>
      <c r="L531" s="201"/>
      <c r="M531" s="201"/>
      <c r="N531" s="201"/>
      <c r="O531" s="201"/>
      <c r="P531" s="201"/>
      <c r="Q531" s="201"/>
      <c r="R531" s="201"/>
      <c r="S531" s="201"/>
    </row>
    <row r="532" spans="2:19" s="187" customFormat="1" ht="18" customHeight="1">
      <c r="B532" s="201"/>
      <c r="C532" s="201"/>
      <c r="D532" s="201"/>
      <c r="E532" s="201"/>
      <c r="F532" s="201"/>
      <c r="G532" s="201"/>
      <c r="H532" s="201"/>
      <c r="I532" s="201"/>
      <c r="J532" s="201"/>
      <c r="K532" s="201"/>
      <c r="L532" s="201"/>
      <c r="M532" s="201"/>
      <c r="N532" s="201"/>
      <c r="O532" s="201"/>
      <c r="P532" s="201"/>
      <c r="Q532" s="201"/>
      <c r="R532" s="201"/>
      <c r="S532" s="201"/>
    </row>
    <row r="533" spans="2:19" s="187" customFormat="1" ht="18" customHeight="1">
      <c r="B533" s="201"/>
      <c r="C533" s="201"/>
      <c r="D533" s="201"/>
      <c r="E533" s="201"/>
      <c r="F533" s="201"/>
      <c r="G533" s="201"/>
      <c r="H533" s="201"/>
      <c r="I533" s="201"/>
      <c r="J533" s="201"/>
      <c r="K533" s="201"/>
      <c r="L533" s="201"/>
      <c r="M533" s="201"/>
      <c r="N533" s="201"/>
      <c r="O533" s="201"/>
      <c r="P533" s="201"/>
      <c r="Q533" s="201"/>
      <c r="R533" s="201"/>
      <c r="S533" s="201"/>
    </row>
    <row r="534" spans="2:19" s="187" customFormat="1" ht="18" customHeight="1">
      <c r="B534" s="201"/>
      <c r="C534" s="201"/>
      <c r="D534" s="201"/>
      <c r="E534" s="201"/>
      <c r="F534" s="201"/>
      <c r="G534" s="201"/>
      <c r="H534" s="201"/>
      <c r="I534" s="201"/>
      <c r="J534" s="201"/>
      <c r="K534" s="201"/>
      <c r="L534" s="201"/>
      <c r="M534" s="201"/>
      <c r="N534" s="201"/>
      <c r="O534" s="201"/>
      <c r="P534" s="201"/>
      <c r="Q534" s="201"/>
      <c r="R534" s="201"/>
      <c r="S534" s="201"/>
    </row>
    <row r="535" spans="2:19" s="187" customFormat="1" ht="18" customHeight="1">
      <c r="B535" s="201"/>
      <c r="C535" s="201"/>
      <c r="D535" s="201"/>
      <c r="E535" s="201"/>
      <c r="F535" s="201"/>
      <c r="G535" s="201"/>
      <c r="H535" s="201"/>
      <c r="I535" s="201"/>
      <c r="J535" s="201"/>
      <c r="K535" s="201"/>
      <c r="L535" s="201"/>
      <c r="M535" s="201"/>
      <c r="N535" s="201"/>
      <c r="O535" s="201"/>
      <c r="P535" s="201"/>
      <c r="Q535" s="201"/>
      <c r="R535" s="201"/>
      <c r="S535" s="201"/>
    </row>
    <row r="536" spans="2:19" s="187" customFormat="1" ht="18" customHeight="1">
      <c r="B536" s="201"/>
      <c r="C536" s="201"/>
      <c r="D536" s="201"/>
      <c r="E536" s="201"/>
      <c r="F536" s="201"/>
      <c r="G536" s="201"/>
      <c r="H536" s="201"/>
      <c r="I536" s="201"/>
      <c r="J536" s="201"/>
      <c r="K536" s="201"/>
      <c r="L536" s="201"/>
      <c r="M536" s="201"/>
      <c r="N536" s="201"/>
      <c r="O536" s="201"/>
      <c r="P536" s="201"/>
      <c r="Q536" s="201"/>
      <c r="R536" s="201"/>
      <c r="S536" s="201"/>
    </row>
    <row r="537" spans="2:19" s="187" customFormat="1" ht="18" customHeight="1">
      <c r="B537" s="201"/>
      <c r="C537" s="201"/>
      <c r="D537" s="201"/>
      <c r="E537" s="201"/>
      <c r="F537" s="201"/>
      <c r="G537" s="201"/>
      <c r="H537" s="201"/>
      <c r="I537" s="201"/>
      <c r="J537" s="201"/>
      <c r="K537" s="201"/>
      <c r="L537" s="201"/>
      <c r="M537" s="201"/>
      <c r="N537" s="201"/>
      <c r="O537" s="201"/>
      <c r="P537" s="201"/>
      <c r="Q537" s="201"/>
      <c r="R537" s="201"/>
      <c r="S537" s="201"/>
    </row>
    <row r="538" spans="2:19" s="187" customFormat="1" ht="18" customHeight="1">
      <c r="B538" s="201"/>
      <c r="C538" s="201"/>
      <c r="D538" s="201"/>
      <c r="E538" s="201"/>
      <c r="F538" s="201"/>
      <c r="G538" s="201"/>
      <c r="H538" s="201"/>
      <c r="I538" s="201"/>
      <c r="J538" s="201"/>
      <c r="K538" s="201"/>
      <c r="L538" s="201"/>
      <c r="M538" s="201"/>
      <c r="N538" s="201"/>
      <c r="O538" s="201"/>
      <c r="P538" s="201"/>
      <c r="Q538" s="201"/>
      <c r="R538" s="201"/>
      <c r="S538" s="201"/>
    </row>
    <row r="539" spans="2:19" s="187" customFormat="1" ht="18" customHeight="1">
      <c r="B539" s="201"/>
      <c r="C539" s="201"/>
      <c r="D539" s="201"/>
      <c r="E539" s="201"/>
      <c r="F539" s="201"/>
      <c r="G539" s="201"/>
      <c r="H539" s="201"/>
      <c r="I539" s="201"/>
      <c r="J539" s="201"/>
      <c r="K539" s="201"/>
      <c r="L539" s="201"/>
      <c r="M539" s="201"/>
      <c r="N539" s="201"/>
      <c r="O539" s="201"/>
      <c r="P539" s="201"/>
      <c r="Q539" s="201"/>
      <c r="R539" s="201"/>
      <c r="S539" s="201"/>
    </row>
    <row r="540" spans="2:19" s="187" customFormat="1" ht="18" customHeight="1">
      <c r="B540" s="201"/>
      <c r="C540" s="201"/>
      <c r="D540" s="201"/>
      <c r="E540" s="201"/>
      <c r="F540" s="201"/>
      <c r="G540" s="201"/>
      <c r="H540" s="201"/>
      <c r="I540" s="201"/>
      <c r="J540" s="201"/>
      <c r="K540" s="201"/>
      <c r="L540" s="201"/>
      <c r="M540" s="201"/>
      <c r="N540" s="201"/>
      <c r="O540" s="201"/>
      <c r="P540" s="201"/>
      <c r="Q540" s="201"/>
      <c r="R540" s="201"/>
      <c r="S540" s="201"/>
    </row>
    <row r="541" spans="2:19" s="187" customFormat="1" ht="18" customHeight="1">
      <c r="B541" s="201"/>
      <c r="C541" s="201"/>
      <c r="D541" s="201"/>
      <c r="E541" s="201"/>
      <c r="F541" s="201"/>
      <c r="G541" s="201"/>
      <c r="H541" s="201"/>
      <c r="I541" s="201"/>
      <c r="J541" s="201"/>
      <c r="K541" s="201"/>
      <c r="L541" s="201"/>
      <c r="M541" s="201"/>
      <c r="N541" s="201"/>
      <c r="O541" s="201"/>
      <c r="P541" s="201"/>
      <c r="Q541" s="201"/>
      <c r="R541" s="201"/>
      <c r="S541" s="201"/>
    </row>
    <row r="542" spans="2:19" s="187" customFormat="1" ht="18" customHeight="1">
      <c r="B542" s="201"/>
      <c r="C542" s="201"/>
      <c r="D542" s="201"/>
      <c r="E542" s="201"/>
      <c r="F542" s="201"/>
      <c r="G542" s="201"/>
      <c r="H542" s="201"/>
      <c r="I542" s="201"/>
      <c r="J542" s="201"/>
      <c r="K542" s="201"/>
      <c r="L542" s="201"/>
      <c r="M542" s="201"/>
      <c r="N542" s="201"/>
      <c r="O542" s="201"/>
      <c r="P542" s="201"/>
      <c r="Q542" s="201"/>
      <c r="R542" s="201"/>
      <c r="S542" s="201"/>
    </row>
    <row r="543" spans="2:19" s="187" customFormat="1" ht="18" customHeight="1">
      <c r="B543" s="201"/>
      <c r="C543" s="201"/>
      <c r="D543" s="201"/>
      <c r="E543" s="201"/>
      <c r="F543" s="201"/>
      <c r="G543" s="201"/>
      <c r="H543" s="201"/>
      <c r="I543" s="201"/>
      <c r="J543" s="201"/>
      <c r="K543" s="201"/>
      <c r="L543" s="201"/>
      <c r="M543" s="201"/>
      <c r="N543" s="201"/>
      <c r="O543" s="201"/>
      <c r="P543" s="201"/>
      <c r="Q543" s="201"/>
      <c r="R543" s="201"/>
      <c r="S543" s="201"/>
    </row>
    <row r="544" spans="2:19" s="187" customFormat="1" ht="18" customHeight="1">
      <c r="B544" s="201"/>
      <c r="C544" s="201"/>
      <c r="D544" s="201"/>
      <c r="E544" s="201"/>
      <c r="F544" s="201"/>
      <c r="G544" s="201"/>
      <c r="H544" s="201"/>
      <c r="I544" s="201"/>
      <c r="J544" s="201"/>
      <c r="K544" s="201"/>
      <c r="L544" s="201"/>
      <c r="M544" s="201"/>
      <c r="N544" s="201"/>
      <c r="O544" s="201"/>
      <c r="P544" s="201"/>
      <c r="Q544" s="201"/>
      <c r="R544" s="201"/>
      <c r="S544" s="201"/>
    </row>
    <row r="545" spans="2:19" s="187" customFormat="1" ht="18" customHeight="1">
      <c r="B545" s="201"/>
      <c r="C545" s="201"/>
      <c r="D545" s="201"/>
      <c r="E545" s="201"/>
      <c r="F545" s="201"/>
      <c r="G545" s="201"/>
      <c r="H545" s="201"/>
      <c r="I545" s="201"/>
      <c r="J545" s="201"/>
      <c r="K545" s="201"/>
      <c r="L545" s="201"/>
      <c r="M545" s="201"/>
      <c r="N545" s="201"/>
      <c r="O545" s="201"/>
      <c r="P545" s="201"/>
      <c r="Q545" s="201"/>
      <c r="R545" s="201"/>
      <c r="S545" s="201"/>
    </row>
    <row r="546" spans="2:19" s="187" customFormat="1" ht="18" customHeight="1">
      <c r="B546" s="201"/>
      <c r="C546" s="201"/>
      <c r="D546" s="201"/>
      <c r="E546" s="201"/>
      <c r="F546" s="201"/>
      <c r="G546" s="201"/>
      <c r="H546" s="201"/>
      <c r="I546" s="201"/>
      <c r="J546" s="201"/>
      <c r="K546" s="201"/>
      <c r="L546" s="201"/>
      <c r="M546" s="201"/>
      <c r="N546" s="201"/>
      <c r="O546" s="201"/>
      <c r="P546" s="201"/>
      <c r="Q546" s="201"/>
      <c r="R546" s="201"/>
      <c r="S546" s="201"/>
    </row>
    <row r="547" spans="2:19" s="187" customFormat="1" ht="18" customHeight="1">
      <c r="B547" s="201"/>
      <c r="C547" s="201"/>
      <c r="D547" s="201"/>
      <c r="E547" s="201"/>
      <c r="F547" s="201"/>
      <c r="G547" s="201"/>
      <c r="H547" s="201"/>
      <c r="I547" s="201"/>
      <c r="J547" s="201"/>
      <c r="K547" s="201"/>
      <c r="L547" s="201"/>
      <c r="M547" s="201"/>
      <c r="N547" s="201"/>
      <c r="O547" s="201"/>
      <c r="P547" s="201"/>
      <c r="Q547" s="201"/>
      <c r="R547" s="201"/>
      <c r="S547" s="201"/>
    </row>
    <row r="548" spans="2:19" s="187" customFormat="1" ht="18" customHeight="1">
      <c r="B548" s="201"/>
      <c r="C548" s="201"/>
      <c r="D548" s="201"/>
      <c r="E548" s="201"/>
      <c r="F548" s="201"/>
      <c r="G548" s="201"/>
      <c r="H548" s="201"/>
      <c r="I548" s="201"/>
      <c r="J548" s="201"/>
      <c r="K548" s="201"/>
      <c r="L548" s="201"/>
      <c r="M548" s="201"/>
      <c r="N548" s="201"/>
      <c r="O548" s="201"/>
      <c r="P548" s="201"/>
      <c r="Q548" s="201"/>
      <c r="R548" s="201"/>
      <c r="S548" s="201"/>
    </row>
    <row r="549" spans="2:19" s="187" customFormat="1" ht="18" customHeight="1">
      <c r="B549" s="201"/>
      <c r="C549" s="201"/>
      <c r="D549" s="201"/>
      <c r="E549" s="201"/>
      <c r="F549" s="201"/>
      <c r="G549" s="201"/>
      <c r="H549" s="201"/>
      <c r="I549" s="201"/>
      <c r="J549" s="201"/>
      <c r="K549" s="201"/>
      <c r="L549" s="201"/>
      <c r="M549" s="201"/>
      <c r="N549" s="201"/>
      <c r="O549" s="201"/>
      <c r="P549" s="201"/>
      <c r="Q549" s="201"/>
      <c r="R549" s="201"/>
      <c r="S549" s="201"/>
    </row>
    <row r="550" spans="2:19" s="187" customFormat="1" ht="18" customHeight="1">
      <c r="B550" s="201"/>
      <c r="C550" s="201"/>
      <c r="D550" s="201"/>
      <c r="E550" s="201"/>
      <c r="F550" s="201"/>
      <c r="G550" s="201"/>
      <c r="H550" s="201"/>
      <c r="I550" s="201"/>
      <c r="J550" s="201"/>
      <c r="K550" s="201"/>
      <c r="L550" s="201"/>
      <c r="M550" s="201"/>
      <c r="N550" s="201"/>
      <c r="O550" s="201"/>
      <c r="P550" s="201"/>
      <c r="Q550" s="201"/>
      <c r="R550" s="201"/>
      <c r="S550" s="201"/>
    </row>
    <row r="551" spans="2:19" s="187" customFormat="1" ht="18" customHeight="1">
      <c r="B551" s="201"/>
      <c r="C551" s="201"/>
      <c r="D551" s="201"/>
      <c r="E551" s="201"/>
      <c r="F551" s="201"/>
      <c r="G551" s="201"/>
      <c r="H551" s="201"/>
      <c r="I551" s="201"/>
      <c r="J551" s="201"/>
      <c r="K551" s="201"/>
      <c r="L551" s="201"/>
      <c r="M551" s="201"/>
      <c r="N551" s="201"/>
      <c r="O551" s="201"/>
      <c r="P551" s="201"/>
      <c r="Q551" s="201"/>
      <c r="R551" s="201"/>
      <c r="S551" s="201"/>
    </row>
    <row r="552" spans="2:19" s="187" customFormat="1" ht="18" customHeight="1">
      <c r="B552" s="201"/>
      <c r="C552" s="201"/>
      <c r="D552" s="201"/>
      <c r="E552" s="201"/>
      <c r="F552" s="201"/>
      <c r="G552" s="201"/>
      <c r="H552" s="201"/>
      <c r="I552" s="201"/>
      <c r="J552" s="201"/>
      <c r="K552" s="201"/>
      <c r="L552" s="201"/>
      <c r="M552" s="201"/>
      <c r="N552" s="201"/>
      <c r="O552" s="201"/>
      <c r="P552" s="201"/>
      <c r="Q552" s="201"/>
      <c r="R552" s="201"/>
      <c r="S552" s="201"/>
    </row>
    <row r="553" spans="2:19" s="187" customFormat="1" ht="18" customHeight="1">
      <c r="B553" s="201"/>
      <c r="C553" s="201"/>
      <c r="D553" s="201"/>
      <c r="E553" s="201"/>
      <c r="F553" s="201"/>
      <c r="G553" s="201"/>
      <c r="H553" s="201"/>
      <c r="I553" s="201"/>
      <c r="J553" s="201"/>
      <c r="K553" s="201"/>
      <c r="L553" s="201"/>
      <c r="M553" s="201"/>
      <c r="N553" s="201"/>
      <c r="O553" s="201"/>
      <c r="P553" s="201"/>
      <c r="Q553" s="201"/>
      <c r="R553" s="201"/>
      <c r="S553" s="201"/>
    </row>
    <row r="554" spans="2:19" s="187" customFormat="1" ht="18" customHeight="1">
      <c r="B554" s="201"/>
      <c r="C554" s="201"/>
      <c r="D554" s="201"/>
      <c r="E554" s="201"/>
      <c r="F554" s="201"/>
      <c r="G554" s="201"/>
      <c r="H554" s="201"/>
      <c r="I554" s="201"/>
      <c r="J554" s="201"/>
      <c r="K554" s="201"/>
      <c r="L554" s="201"/>
      <c r="M554" s="201"/>
      <c r="N554" s="201"/>
      <c r="O554" s="201"/>
      <c r="P554" s="201"/>
      <c r="Q554" s="201"/>
      <c r="R554" s="201"/>
      <c r="S554" s="201"/>
    </row>
    <row r="555" spans="2:19" s="187" customFormat="1" ht="18" customHeight="1">
      <c r="B555" s="201"/>
      <c r="C555" s="201"/>
      <c r="D555" s="201"/>
      <c r="E555" s="201"/>
      <c r="F555" s="201"/>
      <c r="G555" s="201"/>
      <c r="H555" s="201"/>
      <c r="I555" s="201"/>
      <c r="J555" s="201"/>
      <c r="K555" s="201"/>
      <c r="L555" s="201"/>
      <c r="M555" s="201"/>
      <c r="N555" s="201"/>
      <c r="O555" s="201"/>
      <c r="P555" s="201"/>
      <c r="Q555" s="201"/>
      <c r="R555" s="201"/>
      <c r="S555" s="201"/>
    </row>
    <row r="556" spans="2:19" s="187" customFormat="1" ht="18" customHeight="1">
      <c r="B556" s="201"/>
      <c r="C556" s="201"/>
      <c r="D556" s="201"/>
      <c r="E556" s="201"/>
      <c r="F556" s="201"/>
      <c r="G556" s="201"/>
      <c r="H556" s="201"/>
      <c r="I556" s="201"/>
      <c r="J556" s="201"/>
      <c r="K556" s="201"/>
      <c r="L556" s="201"/>
      <c r="M556" s="201"/>
      <c r="N556" s="201"/>
      <c r="O556" s="201"/>
      <c r="P556" s="201"/>
      <c r="Q556" s="201"/>
      <c r="R556" s="201"/>
      <c r="S556" s="201"/>
    </row>
    <row r="557" spans="2:19" s="187" customFormat="1" ht="18" customHeight="1">
      <c r="B557" s="201"/>
      <c r="C557" s="201"/>
      <c r="D557" s="201"/>
      <c r="E557" s="201"/>
      <c r="F557" s="201"/>
      <c r="G557" s="201"/>
      <c r="H557" s="201"/>
      <c r="I557" s="201"/>
      <c r="J557" s="201"/>
      <c r="K557" s="201"/>
      <c r="L557" s="201"/>
      <c r="M557" s="201"/>
      <c r="N557" s="201"/>
      <c r="O557" s="201"/>
      <c r="P557" s="201"/>
      <c r="Q557" s="201"/>
      <c r="R557" s="201"/>
      <c r="S557" s="201"/>
    </row>
    <row r="558" spans="2:19" s="187" customFormat="1" ht="18" customHeight="1">
      <c r="B558" s="201"/>
      <c r="C558" s="201"/>
      <c r="D558" s="201"/>
      <c r="E558" s="201"/>
      <c r="F558" s="201"/>
      <c r="G558" s="201"/>
      <c r="H558" s="201"/>
      <c r="I558" s="201"/>
      <c r="J558" s="201"/>
      <c r="K558" s="201"/>
      <c r="L558" s="201"/>
      <c r="M558" s="201"/>
      <c r="N558" s="201"/>
      <c r="O558" s="201"/>
      <c r="P558" s="201"/>
      <c r="Q558" s="201"/>
      <c r="R558" s="201"/>
      <c r="S558" s="201"/>
    </row>
    <row r="559" spans="2:19" s="187" customFormat="1" ht="18" customHeight="1">
      <c r="B559" s="201"/>
      <c r="C559" s="201"/>
      <c r="D559" s="201"/>
      <c r="E559" s="201"/>
      <c r="F559" s="201"/>
      <c r="G559" s="201"/>
      <c r="H559" s="201"/>
      <c r="I559" s="201"/>
      <c r="J559" s="201"/>
      <c r="K559" s="201"/>
      <c r="L559" s="201"/>
      <c r="M559" s="201"/>
      <c r="N559" s="201"/>
      <c r="O559" s="201"/>
      <c r="P559" s="201"/>
      <c r="Q559" s="201"/>
      <c r="R559" s="201"/>
      <c r="S559" s="201"/>
    </row>
    <row r="560" spans="2:19" s="187" customFormat="1" ht="18" customHeight="1">
      <c r="B560" s="201"/>
      <c r="C560" s="201"/>
      <c r="D560" s="201"/>
      <c r="E560" s="201"/>
      <c r="F560" s="201"/>
      <c r="G560" s="201"/>
      <c r="H560" s="201"/>
      <c r="I560" s="201"/>
      <c r="J560" s="201"/>
      <c r="K560" s="201"/>
      <c r="L560" s="201"/>
      <c r="M560" s="201"/>
      <c r="N560" s="201"/>
      <c r="O560" s="201"/>
      <c r="P560" s="201"/>
      <c r="Q560" s="201"/>
      <c r="R560" s="201"/>
      <c r="S560" s="201"/>
    </row>
    <row r="561" spans="2:19" s="187" customFormat="1" ht="18" customHeight="1">
      <c r="B561" s="201"/>
      <c r="C561" s="201"/>
      <c r="D561" s="201"/>
      <c r="E561" s="201"/>
      <c r="F561" s="201"/>
      <c r="G561" s="201"/>
      <c r="H561" s="201"/>
      <c r="I561" s="201"/>
      <c r="J561" s="201"/>
      <c r="K561" s="201"/>
      <c r="L561" s="201"/>
      <c r="M561" s="201"/>
      <c r="N561" s="201"/>
      <c r="O561" s="201"/>
      <c r="P561" s="201"/>
      <c r="Q561" s="201"/>
      <c r="R561" s="201"/>
      <c r="S561" s="201"/>
    </row>
    <row r="562" spans="2:19" s="187" customFormat="1" ht="18" customHeight="1">
      <c r="B562" s="201"/>
      <c r="C562" s="201"/>
      <c r="D562" s="201"/>
      <c r="E562" s="201"/>
      <c r="F562" s="201"/>
      <c r="G562" s="201"/>
      <c r="H562" s="201"/>
      <c r="I562" s="201"/>
      <c r="J562" s="201"/>
      <c r="K562" s="201"/>
      <c r="L562" s="201"/>
      <c r="M562" s="201"/>
      <c r="N562" s="201"/>
      <c r="O562" s="201"/>
      <c r="P562" s="201"/>
      <c r="Q562" s="201"/>
      <c r="R562" s="201"/>
      <c r="S562" s="201"/>
    </row>
    <row r="563" spans="2:19" s="187" customFormat="1" ht="18" customHeight="1">
      <c r="B563" s="201"/>
      <c r="C563" s="201"/>
      <c r="D563" s="201"/>
      <c r="E563" s="201"/>
      <c r="F563" s="201"/>
      <c r="G563" s="201"/>
      <c r="H563" s="201"/>
      <c r="I563" s="201"/>
      <c r="J563" s="201"/>
      <c r="K563" s="201"/>
      <c r="L563" s="201"/>
      <c r="M563" s="201"/>
      <c r="N563" s="201"/>
      <c r="O563" s="201"/>
      <c r="P563" s="201"/>
      <c r="Q563" s="201"/>
      <c r="R563" s="201"/>
      <c r="S563" s="201"/>
    </row>
    <row r="564" spans="2:19" s="187" customFormat="1" ht="18" customHeight="1">
      <c r="B564" s="201"/>
      <c r="C564" s="201"/>
      <c r="D564" s="201"/>
      <c r="E564" s="201"/>
      <c r="F564" s="201"/>
      <c r="G564" s="201"/>
      <c r="H564" s="201"/>
      <c r="I564" s="201"/>
      <c r="J564" s="201"/>
      <c r="K564" s="201"/>
      <c r="L564" s="201"/>
      <c r="M564" s="201"/>
      <c r="N564" s="201"/>
      <c r="O564" s="201"/>
      <c r="P564" s="201"/>
      <c r="Q564" s="201"/>
      <c r="R564" s="201"/>
      <c r="S564" s="201"/>
    </row>
    <row r="565" spans="2:19" s="187" customFormat="1" ht="18" customHeight="1">
      <c r="B565" s="201"/>
      <c r="C565" s="201"/>
      <c r="D565" s="201"/>
      <c r="E565" s="201"/>
      <c r="F565" s="201"/>
      <c r="G565" s="201"/>
      <c r="H565" s="201"/>
      <c r="I565" s="201"/>
      <c r="J565" s="201"/>
      <c r="K565" s="201"/>
      <c r="L565" s="201"/>
      <c r="M565" s="201"/>
      <c r="N565" s="201"/>
      <c r="O565" s="201"/>
      <c r="P565" s="201"/>
      <c r="Q565" s="201"/>
      <c r="R565" s="201"/>
      <c r="S565" s="201"/>
    </row>
    <row r="566" spans="2:19" s="187" customFormat="1" ht="18" customHeight="1">
      <c r="B566" s="201"/>
      <c r="C566" s="201"/>
      <c r="D566" s="201"/>
      <c r="E566" s="201"/>
      <c r="F566" s="201"/>
      <c r="G566" s="201"/>
      <c r="H566" s="201"/>
      <c r="I566" s="201"/>
      <c r="J566" s="201"/>
      <c r="K566" s="201"/>
      <c r="L566" s="201"/>
      <c r="M566" s="201"/>
      <c r="N566" s="201"/>
      <c r="O566" s="201"/>
      <c r="P566" s="201"/>
      <c r="Q566" s="201"/>
      <c r="R566" s="201"/>
      <c r="S566" s="201"/>
    </row>
    <row r="567" spans="2:19" s="187" customFormat="1" ht="18" customHeight="1">
      <c r="B567" s="201"/>
      <c r="C567" s="201"/>
      <c r="D567" s="201"/>
      <c r="E567" s="201"/>
      <c r="F567" s="201"/>
      <c r="G567" s="201"/>
      <c r="H567" s="201"/>
      <c r="I567" s="201"/>
      <c r="J567" s="201"/>
      <c r="K567" s="201"/>
      <c r="L567" s="201"/>
      <c r="M567" s="201"/>
      <c r="N567" s="201"/>
      <c r="O567" s="201"/>
      <c r="P567" s="201"/>
      <c r="Q567" s="201"/>
      <c r="R567" s="201"/>
      <c r="S567" s="201"/>
    </row>
    <row r="568" spans="2:19" s="187" customFormat="1" ht="18" customHeight="1">
      <c r="B568" s="201"/>
      <c r="C568" s="201"/>
      <c r="D568" s="201"/>
      <c r="E568" s="201"/>
      <c r="F568" s="201"/>
      <c r="G568" s="201"/>
      <c r="H568" s="201"/>
      <c r="I568" s="201"/>
      <c r="J568" s="201"/>
      <c r="K568" s="201"/>
      <c r="L568" s="201"/>
      <c r="M568" s="201"/>
      <c r="N568" s="201"/>
      <c r="O568" s="201"/>
      <c r="P568" s="201"/>
      <c r="Q568" s="201"/>
      <c r="R568" s="201"/>
      <c r="S568" s="201"/>
    </row>
    <row r="569" spans="2:19" s="187" customFormat="1" ht="18" customHeight="1">
      <c r="B569" s="201"/>
      <c r="C569" s="201"/>
      <c r="D569" s="201"/>
      <c r="E569" s="201"/>
      <c r="F569" s="201"/>
      <c r="G569" s="201"/>
      <c r="H569" s="201"/>
      <c r="I569" s="201"/>
      <c r="J569" s="201"/>
      <c r="K569" s="201"/>
      <c r="L569" s="201"/>
      <c r="M569" s="201"/>
      <c r="N569" s="201"/>
      <c r="O569" s="201"/>
      <c r="P569" s="201"/>
      <c r="Q569" s="201"/>
      <c r="R569" s="201"/>
      <c r="S569" s="201"/>
    </row>
    <row r="570" spans="2:19" s="187" customFormat="1" ht="18" customHeight="1">
      <c r="B570" s="201"/>
      <c r="C570" s="201"/>
      <c r="D570" s="201"/>
      <c r="E570" s="201"/>
      <c r="F570" s="201"/>
      <c r="G570" s="201"/>
      <c r="H570" s="201"/>
      <c r="I570" s="201"/>
      <c r="J570" s="201"/>
      <c r="K570" s="201"/>
      <c r="L570" s="201"/>
      <c r="M570" s="201"/>
      <c r="N570" s="201"/>
      <c r="O570" s="201"/>
      <c r="P570" s="201"/>
      <c r="Q570" s="201"/>
      <c r="R570" s="201"/>
      <c r="S570" s="201"/>
    </row>
    <row r="571" spans="2:19" s="187" customFormat="1" ht="18" customHeight="1">
      <c r="B571" s="201"/>
      <c r="C571" s="201"/>
      <c r="D571" s="201"/>
      <c r="E571" s="201"/>
      <c r="F571" s="201"/>
      <c r="G571" s="201"/>
      <c r="H571" s="201"/>
      <c r="I571" s="201"/>
      <c r="J571" s="201"/>
      <c r="K571" s="201"/>
      <c r="L571" s="201"/>
      <c r="M571" s="201"/>
      <c r="N571" s="201"/>
      <c r="O571" s="201"/>
      <c r="P571" s="201"/>
      <c r="Q571" s="201"/>
      <c r="R571" s="201"/>
      <c r="S571" s="201"/>
    </row>
    <row r="572" spans="2:19" s="187" customFormat="1" ht="18" customHeight="1">
      <c r="B572" s="201"/>
      <c r="C572" s="201"/>
      <c r="D572" s="201"/>
      <c r="E572" s="201"/>
      <c r="F572" s="201"/>
      <c r="G572" s="201"/>
      <c r="H572" s="201"/>
      <c r="I572" s="201"/>
      <c r="J572" s="201"/>
      <c r="K572" s="201"/>
      <c r="L572" s="201"/>
      <c r="M572" s="201"/>
      <c r="N572" s="201"/>
      <c r="O572" s="201"/>
      <c r="P572" s="201"/>
      <c r="Q572" s="201"/>
      <c r="R572" s="201"/>
      <c r="S572" s="201"/>
    </row>
    <row r="573" spans="2:19" s="187" customFormat="1" ht="18" customHeight="1">
      <c r="B573" s="201"/>
      <c r="C573" s="201"/>
      <c r="D573" s="201"/>
      <c r="E573" s="201"/>
      <c r="F573" s="201"/>
      <c r="G573" s="201"/>
      <c r="H573" s="201"/>
      <c r="I573" s="201"/>
      <c r="J573" s="201"/>
      <c r="K573" s="201"/>
      <c r="L573" s="201"/>
      <c r="M573" s="201"/>
      <c r="N573" s="201"/>
      <c r="O573" s="201"/>
      <c r="P573" s="201"/>
      <c r="Q573" s="201"/>
      <c r="R573" s="201"/>
      <c r="S573" s="201"/>
    </row>
    <row r="574" spans="2:19" s="187" customFormat="1" ht="18" customHeight="1">
      <c r="B574" s="201"/>
      <c r="C574" s="201"/>
      <c r="D574" s="201"/>
      <c r="E574" s="201"/>
      <c r="F574" s="201"/>
      <c r="G574" s="201"/>
      <c r="H574" s="201"/>
      <c r="I574" s="201"/>
      <c r="J574" s="201"/>
      <c r="K574" s="201"/>
      <c r="L574" s="201"/>
      <c r="M574" s="201"/>
      <c r="N574" s="201"/>
      <c r="O574" s="201"/>
      <c r="P574" s="201"/>
      <c r="Q574" s="201"/>
      <c r="R574" s="201"/>
      <c r="S574" s="201"/>
    </row>
    <row r="575" spans="2:19" s="187" customFormat="1" ht="18" customHeight="1">
      <c r="B575" s="201"/>
      <c r="C575" s="201"/>
      <c r="D575" s="201"/>
      <c r="E575" s="201"/>
      <c r="F575" s="201"/>
      <c r="G575" s="201"/>
      <c r="H575" s="201"/>
      <c r="I575" s="201"/>
      <c r="J575" s="201"/>
      <c r="K575" s="201"/>
      <c r="L575" s="201"/>
      <c r="M575" s="201"/>
      <c r="N575" s="201"/>
      <c r="O575" s="201"/>
      <c r="P575" s="201"/>
      <c r="Q575" s="201"/>
      <c r="R575" s="201"/>
      <c r="S575" s="201"/>
    </row>
    <row r="576" spans="2:19" s="187" customFormat="1" ht="18" customHeight="1">
      <c r="B576" s="201"/>
      <c r="C576" s="201"/>
      <c r="D576" s="201"/>
      <c r="E576" s="201"/>
      <c r="F576" s="201"/>
      <c r="G576" s="201"/>
      <c r="H576" s="201"/>
      <c r="I576" s="201"/>
      <c r="J576" s="201"/>
      <c r="K576" s="201"/>
      <c r="L576" s="201"/>
      <c r="M576" s="201"/>
      <c r="N576" s="201"/>
      <c r="O576" s="201"/>
      <c r="P576" s="201"/>
      <c r="Q576" s="201"/>
      <c r="R576" s="201"/>
      <c r="S576" s="201"/>
    </row>
    <row r="577" spans="2:19" s="187" customFormat="1" ht="18" customHeight="1">
      <c r="B577" s="201"/>
      <c r="C577" s="201"/>
      <c r="D577" s="201"/>
      <c r="E577" s="201"/>
      <c r="F577" s="201"/>
      <c r="G577" s="201"/>
      <c r="H577" s="201"/>
      <c r="I577" s="201"/>
      <c r="J577" s="201"/>
      <c r="K577" s="201"/>
      <c r="L577" s="201"/>
      <c r="M577" s="201"/>
      <c r="N577" s="201"/>
      <c r="O577" s="201"/>
      <c r="P577" s="201"/>
      <c r="Q577" s="201"/>
      <c r="R577" s="201"/>
      <c r="S577" s="201"/>
    </row>
    <row r="578" spans="2:19" s="187" customFormat="1" ht="18" customHeight="1">
      <c r="B578" s="201"/>
      <c r="C578" s="201"/>
      <c r="D578" s="201"/>
      <c r="E578" s="201"/>
      <c r="F578" s="201"/>
      <c r="G578" s="201"/>
      <c r="H578" s="201"/>
      <c r="I578" s="201"/>
      <c r="J578" s="201"/>
      <c r="K578" s="201"/>
      <c r="L578" s="201"/>
      <c r="M578" s="201"/>
      <c r="N578" s="201"/>
      <c r="O578" s="201"/>
      <c r="P578" s="201"/>
      <c r="Q578" s="201"/>
      <c r="R578" s="201"/>
      <c r="S578" s="201"/>
    </row>
    <row r="579" spans="2:19" s="187" customFormat="1" ht="18" customHeight="1">
      <c r="B579" s="201"/>
      <c r="C579" s="201"/>
      <c r="D579" s="201"/>
      <c r="E579" s="201"/>
      <c r="F579" s="201"/>
      <c r="G579" s="201"/>
      <c r="H579" s="201"/>
      <c r="I579" s="201"/>
      <c r="J579" s="201"/>
      <c r="K579" s="201"/>
      <c r="L579" s="201"/>
      <c r="M579" s="201"/>
      <c r="N579" s="201"/>
      <c r="O579" s="201"/>
      <c r="P579" s="201"/>
      <c r="Q579" s="201"/>
      <c r="R579" s="201"/>
      <c r="S579" s="201"/>
    </row>
    <row r="580" spans="2:19" s="187" customFormat="1" ht="18" customHeight="1">
      <c r="B580" s="201"/>
      <c r="C580" s="201"/>
      <c r="D580" s="201"/>
      <c r="E580" s="201"/>
      <c r="F580" s="201"/>
      <c r="G580" s="201"/>
      <c r="H580" s="201"/>
      <c r="I580" s="201"/>
      <c r="J580" s="201"/>
      <c r="K580" s="201"/>
      <c r="L580" s="201"/>
      <c r="M580" s="201"/>
      <c r="N580" s="201"/>
      <c r="O580" s="201"/>
      <c r="P580" s="201"/>
      <c r="Q580" s="201"/>
      <c r="R580" s="201"/>
      <c r="S580" s="201"/>
    </row>
    <row r="581" spans="2:19" s="187" customFormat="1" ht="18" customHeight="1">
      <c r="B581" s="201"/>
      <c r="C581" s="201"/>
      <c r="D581" s="201"/>
      <c r="E581" s="201"/>
      <c r="F581" s="201"/>
      <c r="G581" s="201"/>
      <c r="H581" s="201"/>
      <c r="I581" s="201"/>
      <c r="J581" s="201"/>
      <c r="K581" s="201"/>
      <c r="L581" s="201"/>
      <c r="M581" s="201"/>
      <c r="N581" s="201"/>
      <c r="O581" s="201"/>
      <c r="P581" s="201"/>
      <c r="Q581" s="201"/>
      <c r="R581" s="201"/>
      <c r="S581" s="201"/>
    </row>
    <row r="582" spans="2:19" s="187" customFormat="1" ht="18" customHeight="1">
      <c r="B582" s="201"/>
      <c r="C582" s="201"/>
      <c r="D582" s="201"/>
      <c r="E582" s="201"/>
      <c r="F582" s="201"/>
      <c r="G582" s="201"/>
      <c r="H582" s="201"/>
      <c r="I582" s="201"/>
      <c r="J582" s="201"/>
      <c r="K582" s="201"/>
      <c r="L582" s="201"/>
      <c r="M582" s="201"/>
      <c r="N582" s="201"/>
      <c r="O582" s="201"/>
      <c r="P582" s="201"/>
      <c r="Q582" s="201"/>
      <c r="R582" s="201"/>
      <c r="S582" s="201"/>
    </row>
    <row r="583" spans="2:19" s="187" customFormat="1" ht="18" customHeight="1">
      <c r="B583" s="201"/>
      <c r="C583" s="201"/>
      <c r="D583" s="201"/>
      <c r="E583" s="201"/>
      <c r="F583" s="201"/>
      <c r="G583" s="201"/>
      <c r="H583" s="201"/>
      <c r="I583" s="201"/>
      <c r="J583" s="201"/>
      <c r="K583" s="201"/>
      <c r="L583" s="201"/>
      <c r="M583" s="201"/>
      <c r="N583" s="201"/>
      <c r="O583" s="201"/>
      <c r="P583" s="201"/>
      <c r="Q583" s="201"/>
      <c r="R583" s="201"/>
      <c r="S583" s="201"/>
    </row>
    <row r="584" spans="2:19" s="187" customFormat="1" ht="18" customHeight="1">
      <c r="B584" s="201"/>
      <c r="C584" s="201"/>
      <c r="D584" s="201"/>
      <c r="E584" s="201"/>
      <c r="F584" s="201"/>
      <c r="G584" s="201"/>
      <c r="H584" s="201"/>
      <c r="I584" s="201"/>
      <c r="J584" s="201"/>
      <c r="K584" s="201"/>
      <c r="L584" s="201"/>
      <c r="M584" s="201"/>
      <c r="N584" s="201"/>
      <c r="O584" s="201"/>
      <c r="P584" s="201"/>
      <c r="Q584" s="201"/>
      <c r="R584" s="201"/>
      <c r="S584" s="201"/>
    </row>
    <row r="585" spans="2:19" s="187" customFormat="1" ht="18" customHeight="1">
      <c r="B585" s="201"/>
      <c r="C585" s="201"/>
      <c r="D585" s="201"/>
      <c r="E585" s="201"/>
      <c r="F585" s="201"/>
      <c r="G585" s="201"/>
      <c r="H585" s="201"/>
      <c r="I585" s="201"/>
      <c r="J585" s="201"/>
      <c r="K585" s="201"/>
      <c r="L585" s="201"/>
      <c r="M585" s="201"/>
      <c r="N585" s="201"/>
      <c r="O585" s="201"/>
      <c r="P585" s="201"/>
      <c r="Q585" s="201"/>
      <c r="R585" s="201"/>
      <c r="S585" s="201"/>
    </row>
    <row r="586" spans="2:19" s="187" customFormat="1" ht="18" customHeight="1">
      <c r="B586" s="201"/>
      <c r="C586" s="201"/>
      <c r="D586" s="201"/>
      <c r="E586" s="201"/>
      <c r="F586" s="201"/>
      <c r="G586" s="201"/>
      <c r="H586" s="201"/>
      <c r="I586" s="201"/>
      <c r="J586" s="201"/>
      <c r="K586" s="201"/>
      <c r="L586" s="201"/>
      <c r="M586" s="201"/>
      <c r="N586" s="201"/>
      <c r="O586" s="201"/>
      <c r="P586" s="201"/>
      <c r="Q586" s="201"/>
      <c r="R586" s="201"/>
      <c r="S586" s="201"/>
    </row>
    <row r="587" spans="2:19" s="187" customFormat="1" ht="18" customHeight="1">
      <c r="B587" s="201"/>
      <c r="C587" s="201"/>
      <c r="D587" s="201"/>
      <c r="E587" s="201"/>
      <c r="F587" s="201"/>
      <c r="G587" s="201"/>
      <c r="H587" s="201"/>
      <c r="I587" s="201"/>
      <c r="J587" s="201"/>
      <c r="K587" s="201"/>
      <c r="L587" s="201"/>
      <c r="M587" s="201"/>
      <c r="N587" s="201"/>
      <c r="O587" s="201"/>
      <c r="P587" s="201"/>
      <c r="Q587" s="201"/>
      <c r="R587" s="201"/>
      <c r="S587" s="201"/>
    </row>
    <row r="588" spans="2:19" s="187" customFormat="1" ht="18" customHeight="1">
      <c r="B588" s="201"/>
      <c r="C588" s="201"/>
      <c r="D588" s="201"/>
      <c r="E588" s="201"/>
      <c r="F588" s="201"/>
      <c r="G588" s="201"/>
      <c r="H588" s="201"/>
      <c r="I588" s="201"/>
      <c r="J588" s="201"/>
      <c r="K588" s="201"/>
      <c r="L588" s="201"/>
      <c r="M588" s="201"/>
      <c r="N588" s="201"/>
      <c r="O588" s="201"/>
      <c r="P588" s="201"/>
      <c r="Q588" s="201"/>
      <c r="R588" s="201"/>
      <c r="S588" s="201"/>
    </row>
    <row r="589" spans="2:19" s="187" customFormat="1" ht="18" customHeight="1">
      <c r="B589" s="201"/>
      <c r="C589" s="201"/>
      <c r="D589" s="201"/>
      <c r="E589" s="201"/>
      <c r="F589" s="201"/>
      <c r="G589" s="201"/>
      <c r="H589" s="201"/>
      <c r="I589" s="201"/>
      <c r="J589" s="201"/>
      <c r="K589" s="201"/>
      <c r="L589" s="201"/>
      <c r="M589" s="201"/>
      <c r="N589" s="201"/>
      <c r="O589" s="201"/>
      <c r="P589" s="201"/>
      <c r="Q589" s="201"/>
      <c r="R589" s="201"/>
      <c r="S589" s="201"/>
    </row>
    <row r="590" spans="2:19" s="187" customFormat="1" ht="18" customHeight="1">
      <c r="B590" s="201"/>
      <c r="C590" s="201"/>
      <c r="D590" s="201"/>
      <c r="E590" s="201"/>
      <c r="F590" s="201"/>
      <c r="G590" s="201"/>
      <c r="H590" s="201"/>
      <c r="I590" s="201"/>
      <c r="J590" s="201"/>
      <c r="K590" s="201"/>
      <c r="L590" s="201"/>
      <c r="M590" s="201"/>
      <c r="N590" s="201"/>
      <c r="O590" s="201"/>
      <c r="P590" s="201"/>
      <c r="Q590" s="201"/>
      <c r="R590" s="201"/>
      <c r="S590" s="201"/>
    </row>
    <row r="591" spans="2:19" s="187" customFormat="1" ht="18" customHeight="1">
      <c r="B591" s="201"/>
      <c r="C591" s="201"/>
      <c r="D591" s="201"/>
      <c r="E591" s="201"/>
      <c r="F591" s="201"/>
      <c r="G591" s="201"/>
      <c r="H591" s="201"/>
      <c r="I591" s="201"/>
      <c r="J591" s="201"/>
      <c r="K591" s="201"/>
      <c r="L591" s="201"/>
      <c r="M591" s="201"/>
      <c r="N591" s="201"/>
      <c r="O591" s="201"/>
      <c r="P591" s="201"/>
      <c r="Q591" s="201"/>
      <c r="R591" s="201"/>
      <c r="S591" s="201"/>
    </row>
    <row r="592" spans="2:19" s="187" customFormat="1" ht="18" customHeight="1">
      <c r="B592" s="201"/>
      <c r="C592" s="201"/>
      <c r="D592" s="201"/>
      <c r="E592" s="201"/>
      <c r="F592" s="201"/>
      <c r="G592" s="201"/>
      <c r="H592" s="201"/>
      <c r="I592" s="201"/>
      <c r="J592" s="201"/>
      <c r="K592" s="201"/>
      <c r="L592" s="201"/>
      <c r="M592" s="201"/>
      <c r="N592" s="201"/>
      <c r="O592" s="201"/>
      <c r="P592" s="201"/>
      <c r="Q592" s="201"/>
      <c r="R592" s="201"/>
      <c r="S592" s="201"/>
    </row>
    <row r="593" spans="2:19" s="187" customFormat="1" ht="18" customHeight="1">
      <c r="B593" s="201"/>
      <c r="C593" s="201"/>
      <c r="D593" s="201"/>
      <c r="E593" s="201"/>
      <c r="F593" s="201"/>
      <c r="G593" s="201"/>
      <c r="H593" s="201"/>
      <c r="I593" s="201"/>
      <c r="J593" s="201"/>
      <c r="K593" s="201"/>
      <c r="L593" s="201"/>
      <c r="M593" s="201"/>
      <c r="N593" s="201"/>
      <c r="O593" s="201"/>
      <c r="P593" s="201"/>
      <c r="Q593" s="201"/>
      <c r="R593" s="201"/>
      <c r="S593" s="201"/>
    </row>
    <row r="594" spans="2:19" s="187" customFormat="1" ht="18" customHeight="1">
      <c r="B594" s="201"/>
      <c r="C594" s="201"/>
      <c r="D594" s="201"/>
      <c r="E594" s="201"/>
      <c r="F594" s="201"/>
      <c r="G594" s="201"/>
      <c r="H594" s="201"/>
      <c r="I594" s="201"/>
      <c r="J594" s="201"/>
      <c r="K594" s="201"/>
      <c r="L594" s="201"/>
      <c r="M594" s="201"/>
      <c r="N594" s="201"/>
      <c r="O594" s="201"/>
      <c r="P594" s="201"/>
      <c r="Q594" s="201"/>
      <c r="R594" s="201"/>
      <c r="S594" s="201"/>
    </row>
    <row r="595" spans="2:19" s="187" customFormat="1" ht="18" customHeight="1">
      <c r="B595" s="201"/>
      <c r="C595" s="201"/>
      <c r="D595" s="201"/>
      <c r="E595" s="201"/>
      <c r="F595" s="201"/>
      <c r="G595" s="201"/>
      <c r="H595" s="201"/>
      <c r="I595" s="201"/>
      <c r="J595" s="201"/>
      <c r="K595" s="201"/>
      <c r="L595" s="201"/>
      <c r="M595" s="201"/>
      <c r="N595" s="201"/>
      <c r="O595" s="201"/>
      <c r="P595" s="201"/>
      <c r="Q595" s="201"/>
      <c r="R595" s="201"/>
      <c r="S595" s="201"/>
    </row>
    <row r="596" spans="2:19" s="187" customFormat="1" ht="18" customHeight="1">
      <c r="B596" s="201"/>
      <c r="C596" s="201"/>
      <c r="D596" s="201"/>
      <c r="E596" s="201"/>
      <c r="F596" s="201"/>
      <c r="G596" s="201"/>
      <c r="H596" s="201"/>
      <c r="I596" s="201"/>
      <c r="J596" s="201"/>
      <c r="K596" s="201"/>
      <c r="L596" s="201"/>
      <c r="M596" s="201"/>
      <c r="N596" s="201"/>
      <c r="O596" s="201"/>
      <c r="P596" s="201"/>
      <c r="Q596" s="201"/>
      <c r="R596" s="201"/>
      <c r="S596" s="201"/>
    </row>
    <row r="597" spans="2:19" s="187" customFormat="1" ht="18" customHeight="1">
      <c r="B597" s="201"/>
      <c r="C597" s="201"/>
      <c r="D597" s="201"/>
      <c r="E597" s="201"/>
      <c r="F597" s="201"/>
      <c r="G597" s="201"/>
      <c r="H597" s="201"/>
      <c r="I597" s="201"/>
      <c r="J597" s="201"/>
      <c r="K597" s="201"/>
      <c r="L597" s="201"/>
      <c r="M597" s="201"/>
      <c r="N597" s="201"/>
      <c r="O597" s="201"/>
      <c r="P597" s="201"/>
      <c r="Q597" s="201"/>
      <c r="R597" s="201"/>
      <c r="S597" s="201"/>
    </row>
    <row r="598" spans="2:19" s="187" customFormat="1" ht="18" customHeight="1">
      <c r="B598" s="201"/>
      <c r="C598" s="201"/>
      <c r="D598" s="201"/>
      <c r="E598" s="201"/>
      <c r="F598" s="201"/>
      <c r="G598" s="201"/>
      <c r="H598" s="201"/>
      <c r="I598" s="201"/>
      <c r="J598" s="201"/>
      <c r="K598" s="201"/>
      <c r="L598" s="201"/>
      <c r="M598" s="201"/>
      <c r="N598" s="201"/>
      <c r="O598" s="201"/>
      <c r="P598" s="201"/>
      <c r="Q598" s="201"/>
      <c r="R598" s="201"/>
      <c r="S598" s="201"/>
    </row>
    <row r="599" spans="2:19" s="187" customFormat="1" ht="18" customHeight="1">
      <c r="B599" s="201"/>
      <c r="C599" s="201"/>
      <c r="D599" s="201"/>
      <c r="E599" s="201"/>
      <c r="F599" s="201"/>
      <c r="G599" s="201"/>
      <c r="H599" s="201"/>
      <c r="I599" s="201"/>
      <c r="J599" s="201"/>
      <c r="K599" s="201"/>
      <c r="L599" s="201"/>
      <c r="M599" s="201"/>
      <c r="N599" s="201"/>
      <c r="O599" s="201"/>
      <c r="P599" s="201"/>
      <c r="Q599" s="201"/>
      <c r="R599" s="201"/>
      <c r="S599" s="201"/>
    </row>
    <row r="600" spans="2:19" s="187" customFormat="1" ht="18" customHeight="1">
      <c r="B600" s="201"/>
      <c r="C600" s="201"/>
      <c r="D600" s="201"/>
      <c r="E600" s="201"/>
      <c r="F600" s="201"/>
      <c r="G600" s="201"/>
      <c r="H600" s="201"/>
      <c r="I600" s="201"/>
      <c r="J600" s="201"/>
      <c r="K600" s="201"/>
      <c r="L600" s="201"/>
      <c r="M600" s="201"/>
      <c r="N600" s="201"/>
      <c r="O600" s="201"/>
      <c r="P600" s="201"/>
      <c r="Q600" s="201"/>
      <c r="R600" s="201"/>
      <c r="S600" s="201"/>
    </row>
    <row r="601" spans="2:19" s="187" customFormat="1" ht="18" customHeight="1">
      <c r="B601" s="201"/>
      <c r="C601" s="201"/>
      <c r="D601" s="201"/>
      <c r="E601" s="201"/>
      <c r="F601" s="201"/>
      <c r="G601" s="201"/>
      <c r="H601" s="201"/>
      <c r="I601" s="201"/>
      <c r="J601" s="201"/>
      <c r="K601" s="201"/>
      <c r="L601" s="201"/>
      <c r="M601" s="201"/>
      <c r="N601" s="201"/>
      <c r="O601" s="201"/>
      <c r="P601" s="201"/>
      <c r="Q601" s="201"/>
      <c r="R601" s="201"/>
      <c r="S601" s="201"/>
    </row>
    <row r="602" spans="2:19" s="187" customFormat="1" ht="18" customHeight="1">
      <c r="B602" s="201"/>
      <c r="C602" s="201"/>
      <c r="D602" s="201"/>
      <c r="E602" s="201"/>
      <c r="F602" s="201"/>
      <c r="G602" s="201"/>
      <c r="H602" s="201"/>
      <c r="I602" s="201"/>
      <c r="J602" s="201"/>
      <c r="K602" s="201"/>
      <c r="L602" s="201"/>
      <c r="M602" s="201"/>
      <c r="N602" s="201"/>
      <c r="O602" s="201"/>
      <c r="P602" s="201"/>
      <c r="Q602" s="201"/>
      <c r="R602" s="201"/>
      <c r="S602" s="201"/>
    </row>
    <row r="603" spans="2:19" s="187" customFormat="1" ht="18" customHeight="1">
      <c r="B603" s="201"/>
      <c r="C603" s="201"/>
      <c r="D603" s="201"/>
      <c r="E603" s="201"/>
      <c r="F603" s="201"/>
      <c r="G603" s="201"/>
      <c r="H603" s="201"/>
      <c r="I603" s="201"/>
      <c r="J603" s="201"/>
      <c r="K603" s="201"/>
      <c r="L603" s="201"/>
      <c r="M603" s="201"/>
      <c r="N603" s="201"/>
      <c r="O603" s="201"/>
      <c r="P603" s="201"/>
      <c r="Q603" s="201"/>
      <c r="R603" s="201"/>
      <c r="S603" s="201"/>
    </row>
    <row r="604" spans="2:19" s="187" customFormat="1" ht="18" customHeight="1">
      <c r="B604" s="201"/>
      <c r="C604" s="201"/>
      <c r="D604" s="201"/>
      <c r="E604" s="201"/>
      <c r="F604" s="201"/>
      <c r="G604" s="201"/>
      <c r="H604" s="201"/>
      <c r="I604" s="201"/>
      <c r="J604" s="201"/>
      <c r="K604" s="201"/>
      <c r="L604" s="201"/>
      <c r="M604" s="201"/>
      <c r="N604" s="201"/>
      <c r="O604" s="201"/>
      <c r="P604" s="201"/>
      <c r="Q604" s="201"/>
      <c r="R604" s="201"/>
      <c r="S604" s="201"/>
    </row>
    <row r="605" spans="2:19" s="187" customFormat="1" ht="18" customHeight="1">
      <c r="B605" s="201"/>
      <c r="C605" s="201"/>
      <c r="D605" s="201"/>
      <c r="E605" s="201"/>
      <c r="F605" s="201"/>
      <c r="G605" s="201"/>
      <c r="H605" s="201"/>
      <c r="I605" s="201"/>
      <c r="J605" s="201"/>
      <c r="K605" s="201"/>
      <c r="L605" s="201"/>
      <c r="M605" s="201"/>
      <c r="N605" s="201"/>
      <c r="O605" s="201"/>
      <c r="P605" s="201"/>
      <c r="Q605" s="201"/>
      <c r="R605" s="201"/>
      <c r="S605" s="201"/>
    </row>
    <row r="606" spans="2:19" s="187" customFormat="1" ht="18" customHeight="1">
      <c r="B606" s="201"/>
      <c r="C606" s="201"/>
      <c r="D606" s="201"/>
      <c r="E606" s="201"/>
      <c r="F606" s="201"/>
      <c r="G606" s="201"/>
      <c r="H606" s="201"/>
      <c r="I606" s="201"/>
      <c r="J606" s="201"/>
      <c r="K606" s="201"/>
      <c r="L606" s="201"/>
      <c r="M606" s="201"/>
      <c r="N606" s="201"/>
      <c r="O606" s="201"/>
      <c r="P606" s="201"/>
      <c r="Q606" s="201"/>
      <c r="R606" s="201"/>
      <c r="S606" s="201"/>
    </row>
    <row r="607" spans="2:19" s="187" customFormat="1" ht="18" customHeight="1">
      <c r="B607" s="201"/>
      <c r="C607" s="201"/>
      <c r="D607" s="201"/>
      <c r="E607" s="201"/>
      <c r="F607" s="201"/>
      <c r="G607" s="201"/>
      <c r="H607" s="201"/>
      <c r="I607" s="201"/>
      <c r="J607" s="201"/>
      <c r="K607" s="201"/>
      <c r="L607" s="201"/>
      <c r="M607" s="201"/>
      <c r="N607" s="201"/>
      <c r="O607" s="201"/>
      <c r="P607" s="201"/>
      <c r="Q607" s="201"/>
      <c r="R607" s="201"/>
      <c r="S607" s="201"/>
    </row>
    <row r="608" spans="2:19" s="187" customFormat="1" ht="18" customHeight="1">
      <c r="B608" s="201"/>
      <c r="C608" s="201"/>
      <c r="D608" s="201"/>
      <c r="E608" s="201"/>
      <c r="F608" s="201"/>
      <c r="G608" s="201"/>
      <c r="H608" s="201"/>
      <c r="I608" s="201"/>
      <c r="J608" s="201"/>
      <c r="K608" s="201"/>
      <c r="L608" s="201"/>
      <c r="M608" s="201"/>
      <c r="N608" s="201"/>
      <c r="O608" s="201"/>
      <c r="P608" s="201"/>
      <c r="Q608" s="201"/>
      <c r="R608" s="201"/>
      <c r="S608" s="201"/>
    </row>
    <row r="609" spans="2:19" s="187" customFormat="1" ht="18" customHeight="1">
      <c r="B609" s="201"/>
      <c r="C609" s="201"/>
      <c r="D609" s="201"/>
      <c r="E609" s="201"/>
      <c r="F609" s="201"/>
      <c r="G609" s="201"/>
      <c r="H609" s="201"/>
      <c r="I609" s="201"/>
      <c r="J609" s="201"/>
      <c r="K609" s="201"/>
      <c r="L609" s="201"/>
      <c r="M609" s="201"/>
      <c r="N609" s="201"/>
      <c r="O609" s="201"/>
      <c r="P609" s="201"/>
      <c r="Q609" s="201"/>
      <c r="R609" s="201"/>
      <c r="S609" s="201"/>
    </row>
    <row r="610" spans="2:19" s="187" customFormat="1" ht="18" customHeight="1">
      <c r="B610" s="201"/>
      <c r="C610" s="201"/>
      <c r="D610" s="201"/>
      <c r="E610" s="201"/>
      <c r="F610" s="201"/>
      <c r="G610" s="201"/>
      <c r="H610" s="201"/>
      <c r="I610" s="201"/>
      <c r="J610" s="201"/>
      <c r="K610" s="201"/>
      <c r="L610" s="201"/>
      <c r="M610" s="201"/>
      <c r="N610" s="201"/>
      <c r="O610" s="201"/>
      <c r="P610" s="201"/>
      <c r="Q610" s="201"/>
      <c r="R610" s="201"/>
      <c r="S610" s="201"/>
    </row>
    <row r="611" spans="2:19" s="187" customFormat="1" ht="18" customHeight="1">
      <c r="B611" s="201"/>
      <c r="C611" s="201"/>
      <c r="D611" s="201"/>
      <c r="E611" s="201"/>
      <c r="F611" s="201"/>
      <c r="G611" s="201"/>
      <c r="H611" s="201"/>
      <c r="I611" s="201"/>
      <c r="J611" s="201"/>
      <c r="K611" s="201"/>
      <c r="L611" s="201"/>
      <c r="M611" s="201"/>
      <c r="N611" s="201"/>
      <c r="O611" s="201"/>
      <c r="P611" s="201"/>
      <c r="Q611" s="201"/>
      <c r="R611" s="201"/>
      <c r="S611" s="201"/>
    </row>
    <row r="612" spans="2:19" s="187" customFormat="1" ht="18" customHeight="1">
      <c r="B612" s="201"/>
      <c r="C612" s="201"/>
      <c r="D612" s="201"/>
      <c r="E612" s="201"/>
      <c r="F612" s="201"/>
      <c r="G612" s="201"/>
      <c r="H612" s="201"/>
      <c r="I612" s="201"/>
      <c r="J612" s="201"/>
      <c r="K612" s="201"/>
      <c r="L612" s="201"/>
      <c r="M612" s="201"/>
      <c r="N612" s="201"/>
      <c r="O612" s="201"/>
      <c r="P612" s="201"/>
      <c r="Q612" s="201"/>
      <c r="R612" s="201"/>
      <c r="S612" s="201"/>
    </row>
    <row r="613" spans="2:19" s="187" customFormat="1" ht="18" customHeight="1">
      <c r="B613" s="201"/>
      <c r="C613" s="201"/>
      <c r="D613" s="201"/>
      <c r="E613" s="201"/>
      <c r="F613" s="201"/>
      <c r="G613" s="201"/>
      <c r="H613" s="201"/>
      <c r="I613" s="201"/>
      <c r="J613" s="201"/>
      <c r="K613" s="201"/>
      <c r="L613" s="201"/>
      <c r="M613" s="201"/>
      <c r="N613" s="201"/>
      <c r="O613" s="201"/>
      <c r="P613" s="201"/>
      <c r="Q613" s="201"/>
      <c r="R613" s="201"/>
      <c r="S613" s="201"/>
    </row>
    <row r="614" spans="2:19" s="187" customFormat="1" ht="18" customHeight="1">
      <c r="B614" s="201"/>
      <c r="C614" s="201"/>
      <c r="D614" s="201"/>
      <c r="E614" s="201"/>
      <c r="F614" s="201"/>
      <c r="G614" s="201"/>
      <c r="H614" s="201"/>
      <c r="I614" s="201"/>
      <c r="J614" s="201"/>
      <c r="K614" s="201"/>
      <c r="L614" s="201"/>
      <c r="M614" s="201"/>
      <c r="N614" s="201"/>
      <c r="O614" s="201"/>
      <c r="P614" s="201"/>
      <c r="Q614" s="201"/>
      <c r="R614" s="201"/>
      <c r="S614" s="201"/>
    </row>
    <row r="615" spans="2:19" s="187" customFormat="1" ht="18" customHeight="1">
      <c r="B615" s="201"/>
      <c r="C615" s="201"/>
      <c r="D615" s="201"/>
      <c r="E615" s="201"/>
      <c r="F615" s="201"/>
      <c r="G615" s="201"/>
      <c r="H615" s="201"/>
      <c r="I615" s="201"/>
      <c r="J615" s="201"/>
      <c r="K615" s="201"/>
      <c r="L615" s="201"/>
      <c r="M615" s="201"/>
      <c r="N615" s="201"/>
      <c r="O615" s="201"/>
      <c r="P615" s="201"/>
      <c r="Q615" s="201"/>
      <c r="R615" s="201"/>
      <c r="S615" s="201"/>
    </row>
    <row r="616" spans="2:19" s="187" customFormat="1" ht="18" customHeight="1">
      <c r="B616" s="201"/>
      <c r="C616" s="201"/>
      <c r="D616" s="201"/>
      <c r="E616" s="201"/>
      <c r="F616" s="201"/>
      <c r="G616" s="201"/>
      <c r="H616" s="201"/>
      <c r="I616" s="201"/>
      <c r="J616" s="201"/>
      <c r="K616" s="201"/>
      <c r="L616" s="201"/>
      <c r="M616" s="201"/>
      <c r="N616" s="201"/>
      <c r="O616" s="201"/>
      <c r="P616" s="201"/>
      <c r="Q616" s="201"/>
      <c r="R616" s="201"/>
      <c r="S616" s="201"/>
    </row>
    <row r="617" spans="2:19" s="187" customFormat="1" ht="18" customHeight="1">
      <c r="B617" s="201"/>
      <c r="C617" s="201"/>
      <c r="D617" s="201"/>
      <c r="E617" s="201"/>
      <c r="F617" s="201"/>
      <c r="G617" s="201"/>
      <c r="H617" s="201"/>
      <c r="I617" s="201"/>
      <c r="J617" s="201"/>
      <c r="K617" s="201"/>
      <c r="L617" s="201"/>
      <c r="M617" s="201"/>
      <c r="N617" s="201"/>
      <c r="O617" s="201"/>
      <c r="P617" s="201"/>
      <c r="Q617" s="201"/>
      <c r="R617" s="201"/>
      <c r="S617" s="201"/>
    </row>
    <row r="618" spans="2:19" s="187" customFormat="1" ht="18" customHeight="1">
      <c r="B618" s="201"/>
      <c r="C618" s="201"/>
      <c r="D618" s="201"/>
      <c r="E618" s="201"/>
      <c r="F618" s="201"/>
      <c r="G618" s="201"/>
      <c r="H618" s="201"/>
      <c r="I618" s="201"/>
      <c r="J618" s="201"/>
      <c r="K618" s="201"/>
      <c r="L618" s="201"/>
      <c r="M618" s="201"/>
      <c r="N618" s="201"/>
      <c r="O618" s="201"/>
      <c r="P618" s="201"/>
      <c r="Q618" s="201"/>
      <c r="R618" s="201"/>
      <c r="S618" s="201"/>
    </row>
    <row r="619" spans="2:19" s="187" customFormat="1" ht="18" customHeight="1">
      <c r="B619" s="201"/>
      <c r="C619" s="201"/>
      <c r="D619" s="201"/>
      <c r="E619" s="201"/>
      <c r="F619" s="201"/>
      <c r="G619" s="201"/>
      <c r="H619" s="201"/>
      <c r="I619" s="201"/>
      <c r="J619" s="201"/>
      <c r="K619" s="201"/>
      <c r="L619" s="201"/>
      <c r="M619" s="201"/>
      <c r="N619" s="201"/>
      <c r="O619" s="201"/>
      <c r="P619" s="201"/>
      <c r="Q619" s="201"/>
      <c r="R619" s="201"/>
      <c r="S619" s="201"/>
    </row>
    <row r="620" spans="2:19" s="187" customFormat="1" ht="18" customHeight="1">
      <c r="B620" s="201"/>
      <c r="C620" s="201"/>
      <c r="D620" s="201"/>
      <c r="E620" s="201"/>
      <c r="F620" s="201"/>
      <c r="G620" s="201"/>
      <c r="H620" s="201"/>
      <c r="I620" s="201"/>
      <c r="J620" s="201"/>
      <c r="K620" s="201"/>
      <c r="L620" s="201"/>
      <c r="M620" s="201"/>
      <c r="N620" s="201"/>
      <c r="O620" s="201"/>
      <c r="P620" s="201"/>
      <c r="Q620" s="201"/>
      <c r="R620" s="201"/>
      <c r="S620" s="201"/>
    </row>
    <row r="621" spans="2:19" s="187" customFormat="1" ht="18" customHeight="1">
      <c r="B621" s="201"/>
      <c r="C621" s="201"/>
      <c r="D621" s="201"/>
      <c r="E621" s="201"/>
      <c r="F621" s="201"/>
      <c r="G621" s="201"/>
      <c r="H621" s="201"/>
      <c r="I621" s="201"/>
      <c r="J621" s="201"/>
      <c r="K621" s="201"/>
      <c r="L621" s="201"/>
      <c r="M621" s="201"/>
      <c r="N621" s="201"/>
      <c r="O621" s="201"/>
      <c r="P621" s="201"/>
      <c r="Q621" s="201"/>
      <c r="R621" s="201"/>
      <c r="S621" s="201"/>
    </row>
    <row r="622" spans="2:19" s="187" customFormat="1" ht="18" customHeight="1">
      <c r="B622" s="201"/>
      <c r="C622" s="201"/>
      <c r="D622" s="201"/>
      <c r="E622" s="201"/>
      <c r="F622" s="201"/>
      <c r="G622" s="201"/>
      <c r="H622" s="201"/>
      <c r="I622" s="201"/>
      <c r="J622" s="201"/>
      <c r="K622" s="201"/>
      <c r="L622" s="201"/>
      <c r="M622" s="201"/>
      <c r="N622" s="201"/>
      <c r="O622" s="201"/>
      <c r="P622" s="201"/>
      <c r="Q622" s="201"/>
      <c r="R622" s="201"/>
      <c r="S622" s="201"/>
    </row>
    <row r="623" spans="2:19" s="187" customFormat="1" ht="18" customHeight="1">
      <c r="B623" s="201"/>
      <c r="C623" s="201"/>
      <c r="D623" s="201"/>
      <c r="E623" s="201"/>
      <c r="F623" s="201"/>
      <c r="G623" s="201"/>
      <c r="H623" s="201"/>
      <c r="I623" s="201"/>
      <c r="J623" s="201"/>
      <c r="K623" s="201"/>
      <c r="L623" s="201"/>
      <c r="M623" s="201"/>
      <c r="N623" s="201"/>
      <c r="O623" s="201"/>
      <c r="P623" s="201"/>
      <c r="Q623" s="201"/>
      <c r="R623" s="201"/>
      <c r="S623" s="201"/>
    </row>
    <row r="624" spans="2:19" s="187" customFormat="1" ht="18" customHeight="1">
      <c r="B624" s="201"/>
      <c r="C624" s="201"/>
      <c r="D624" s="201"/>
      <c r="E624" s="201"/>
      <c r="F624" s="201"/>
      <c r="G624" s="201"/>
      <c r="H624" s="201"/>
      <c r="I624" s="201"/>
      <c r="J624" s="201"/>
      <c r="K624" s="201"/>
      <c r="L624" s="201"/>
      <c r="M624" s="201"/>
      <c r="N624" s="201"/>
      <c r="O624" s="201"/>
      <c r="P624" s="201"/>
      <c r="Q624" s="201"/>
      <c r="R624" s="201"/>
      <c r="S624" s="201"/>
    </row>
    <row r="625" spans="2:19" s="187" customFormat="1" ht="18" customHeight="1">
      <c r="B625" s="201"/>
      <c r="C625" s="201"/>
      <c r="D625" s="201"/>
      <c r="E625" s="201"/>
      <c r="F625" s="201"/>
      <c r="G625" s="201"/>
      <c r="H625" s="201"/>
      <c r="I625" s="201"/>
      <c r="J625" s="201"/>
      <c r="K625" s="201"/>
      <c r="L625" s="201"/>
      <c r="M625" s="201"/>
      <c r="N625" s="201"/>
      <c r="O625" s="201"/>
      <c r="P625" s="201"/>
      <c r="Q625" s="201"/>
      <c r="R625" s="201"/>
      <c r="S625" s="201"/>
    </row>
    <row r="626" spans="2:19" s="187" customFormat="1" ht="18" customHeight="1">
      <c r="B626" s="201"/>
      <c r="C626" s="201"/>
      <c r="D626" s="201"/>
      <c r="E626" s="201"/>
      <c r="F626" s="201"/>
      <c r="G626" s="201"/>
      <c r="H626" s="201"/>
      <c r="I626" s="201"/>
      <c r="J626" s="201"/>
      <c r="K626" s="201"/>
      <c r="L626" s="201"/>
      <c r="M626" s="201"/>
      <c r="N626" s="201"/>
      <c r="O626" s="201"/>
      <c r="P626" s="201"/>
      <c r="Q626" s="201"/>
      <c r="R626" s="201"/>
      <c r="S626" s="201"/>
    </row>
    <row r="627" spans="2:19" s="187" customFormat="1" ht="18" customHeight="1">
      <c r="B627" s="201"/>
      <c r="C627" s="201"/>
      <c r="D627" s="201"/>
      <c r="E627" s="201"/>
      <c r="F627" s="201"/>
      <c r="G627" s="201"/>
      <c r="H627" s="201"/>
      <c r="I627" s="201"/>
      <c r="J627" s="201"/>
      <c r="K627" s="201"/>
      <c r="L627" s="201"/>
      <c r="M627" s="201"/>
      <c r="N627" s="201"/>
      <c r="O627" s="201"/>
      <c r="P627" s="201"/>
      <c r="Q627" s="201"/>
      <c r="R627" s="201"/>
      <c r="S627" s="201"/>
    </row>
    <row r="628" spans="2:19" s="187" customFormat="1" ht="18" customHeight="1">
      <c r="B628" s="201"/>
      <c r="C628" s="201"/>
      <c r="D628" s="201"/>
      <c r="E628" s="201"/>
      <c r="F628" s="201"/>
      <c r="G628" s="201"/>
      <c r="H628" s="201"/>
      <c r="I628" s="201"/>
      <c r="J628" s="201"/>
      <c r="K628" s="201"/>
      <c r="L628" s="201"/>
      <c r="M628" s="201"/>
      <c r="N628" s="201"/>
      <c r="O628" s="201"/>
      <c r="P628" s="201"/>
      <c r="Q628" s="201"/>
      <c r="R628" s="201"/>
      <c r="S628" s="201"/>
    </row>
    <row r="629" spans="2:19" s="187" customFormat="1" ht="18" customHeight="1">
      <c r="B629" s="201"/>
      <c r="C629" s="201"/>
      <c r="D629" s="201"/>
      <c r="E629" s="201"/>
      <c r="F629" s="201"/>
      <c r="G629" s="201"/>
      <c r="H629" s="201"/>
      <c r="I629" s="201"/>
      <c r="J629" s="201"/>
      <c r="K629" s="201"/>
      <c r="L629" s="201"/>
      <c r="M629" s="201"/>
      <c r="N629" s="201"/>
      <c r="O629" s="201"/>
      <c r="P629" s="201"/>
      <c r="Q629" s="201"/>
      <c r="R629" s="201"/>
      <c r="S629" s="201"/>
    </row>
    <row r="630" spans="2:19" s="187" customFormat="1" ht="18" customHeight="1">
      <c r="B630" s="201"/>
      <c r="C630" s="201"/>
      <c r="D630" s="201"/>
      <c r="E630" s="201"/>
      <c r="F630" s="201"/>
      <c r="G630" s="201"/>
      <c r="H630" s="201"/>
      <c r="I630" s="201"/>
      <c r="J630" s="201"/>
      <c r="K630" s="201"/>
      <c r="L630" s="201"/>
      <c r="M630" s="201"/>
      <c r="N630" s="201"/>
      <c r="O630" s="201"/>
      <c r="P630" s="201"/>
      <c r="Q630" s="201"/>
      <c r="R630" s="201"/>
      <c r="S630" s="201"/>
    </row>
    <row r="631" spans="2:19" s="187" customFormat="1" ht="18" customHeight="1">
      <c r="B631" s="201"/>
      <c r="C631" s="201"/>
      <c r="D631" s="201"/>
      <c r="E631" s="201"/>
      <c r="F631" s="201"/>
      <c r="G631" s="201"/>
      <c r="H631" s="201"/>
      <c r="I631" s="201"/>
      <c r="J631" s="201"/>
      <c r="K631" s="201"/>
      <c r="L631" s="201"/>
      <c r="M631" s="201"/>
      <c r="N631" s="201"/>
      <c r="O631" s="201"/>
      <c r="P631" s="201"/>
      <c r="Q631" s="201"/>
      <c r="R631" s="201"/>
      <c r="S631" s="201"/>
    </row>
    <row r="632" spans="2:19" s="187" customFormat="1" ht="18" customHeight="1">
      <c r="B632" s="201"/>
      <c r="C632" s="201"/>
      <c r="D632" s="201"/>
      <c r="E632" s="201"/>
      <c r="F632" s="201"/>
      <c r="G632" s="201"/>
      <c r="H632" s="201"/>
      <c r="I632" s="201"/>
      <c r="J632" s="201"/>
      <c r="K632" s="201"/>
      <c r="L632" s="201"/>
      <c r="M632" s="201"/>
      <c r="N632" s="201"/>
      <c r="O632" s="201"/>
      <c r="P632" s="201"/>
      <c r="Q632" s="201"/>
      <c r="R632" s="201"/>
      <c r="S632" s="201"/>
    </row>
    <row r="633" spans="2:19" s="187" customFormat="1" ht="18" customHeight="1">
      <c r="B633" s="201"/>
      <c r="C633" s="201"/>
      <c r="D633" s="201"/>
      <c r="E633" s="201"/>
      <c r="F633" s="201"/>
      <c r="G633" s="201"/>
      <c r="H633" s="201"/>
      <c r="I633" s="201"/>
      <c r="J633" s="201"/>
      <c r="K633" s="201"/>
      <c r="L633" s="201"/>
      <c r="M633" s="201"/>
      <c r="N633" s="201"/>
      <c r="O633" s="201"/>
      <c r="P633" s="201"/>
      <c r="Q633" s="201"/>
      <c r="R633" s="201"/>
      <c r="S633" s="201"/>
    </row>
    <row r="634" spans="2:19" s="187" customFormat="1" ht="18" customHeight="1">
      <c r="B634" s="201"/>
      <c r="C634" s="201"/>
      <c r="D634" s="201"/>
      <c r="E634" s="201"/>
      <c r="F634" s="201"/>
      <c r="G634" s="201"/>
      <c r="H634" s="201"/>
      <c r="I634" s="201"/>
      <c r="J634" s="201"/>
      <c r="K634" s="201"/>
      <c r="L634" s="201"/>
      <c r="M634" s="201"/>
      <c r="N634" s="201"/>
      <c r="O634" s="201"/>
      <c r="P634" s="201"/>
      <c r="Q634" s="201"/>
      <c r="R634" s="201"/>
      <c r="S634" s="201"/>
    </row>
    <row r="635" spans="2:19" s="187" customFormat="1" ht="18" customHeight="1">
      <c r="B635" s="201"/>
      <c r="C635" s="201"/>
      <c r="D635" s="201"/>
      <c r="E635" s="201"/>
      <c r="F635" s="201"/>
      <c r="G635" s="201"/>
      <c r="H635" s="201"/>
      <c r="I635" s="201"/>
      <c r="J635" s="201"/>
      <c r="K635" s="201"/>
      <c r="L635" s="201"/>
      <c r="M635" s="201"/>
      <c r="N635" s="201"/>
      <c r="O635" s="201"/>
      <c r="P635" s="201"/>
      <c r="Q635" s="201"/>
      <c r="R635" s="201"/>
      <c r="S635" s="201"/>
    </row>
    <row r="636" spans="2:19" s="187" customFormat="1" ht="18" customHeight="1">
      <c r="B636" s="201"/>
      <c r="C636" s="201"/>
      <c r="D636" s="201"/>
      <c r="E636" s="201"/>
      <c r="F636" s="201"/>
      <c r="G636" s="201"/>
      <c r="H636" s="201"/>
      <c r="I636" s="201"/>
      <c r="J636" s="201"/>
      <c r="K636" s="201"/>
      <c r="L636" s="201"/>
      <c r="M636" s="201"/>
      <c r="N636" s="201"/>
      <c r="O636" s="201"/>
      <c r="P636" s="201"/>
      <c r="Q636" s="201"/>
      <c r="R636" s="201"/>
      <c r="S636" s="201"/>
    </row>
    <row r="637" spans="2:19" s="187" customFormat="1" ht="18" customHeight="1">
      <c r="B637" s="201"/>
      <c r="C637" s="201"/>
      <c r="D637" s="201"/>
      <c r="E637" s="201"/>
      <c r="F637" s="201"/>
      <c r="G637" s="201"/>
      <c r="H637" s="201"/>
      <c r="I637" s="201"/>
      <c r="J637" s="201"/>
      <c r="K637" s="201"/>
      <c r="L637" s="201"/>
      <c r="M637" s="201"/>
      <c r="N637" s="201"/>
      <c r="O637" s="201"/>
      <c r="P637" s="201"/>
      <c r="Q637" s="201"/>
      <c r="R637" s="201"/>
      <c r="S637" s="201"/>
    </row>
    <row r="638" spans="2:19" s="187" customFormat="1" ht="18" customHeight="1">
      <c r="B638" s="201"/>
      <c r="C638" s="201"/>
      <c r="D638" s="201"/>
      <c r="E638" s="201"/>
      <c r="F638" s="201"/>
      <c r="G638" s="201"/>
      <c r="H638" s="201"/>
      <c r="I638" s="201"/>
      <c r="J638" s="201"/>
      <c r="K638" s="201"/>
      <c r="L638" s="201"/>
      <c r="M638" s="201"/>
      <c r="N638" s="201"/>
      <c r="O638" s="201"/>
      <c r="P638" s="201"/>
      <c r="Q638" s="201"/>
      <c r="R638" s="201"/>
      <c r="S638" s="201"/>
    </row>
    <row r="639" spans="2:19" s="187" customFormat="1" ht="18" customHeight="1">
      <c r="B639" s="201"/>
      <c r="C639" s="201"/>
      <c r="D639" s="201"/>
      <c r="E639" s="201"/>
      <c r="F639" s="201"/>
      <c r="G639" s="201"/>
      <c r="H639" s="201"/>
      <c r="I639" s="201"/>
      <c r="J639" s="201"/>
      <c r="K639" s="201"/>
      <c r="L639" s="201"/>
      <c r="M639" s="201"/>
      <c r="N639" s="201"/>
      <c r="O639" s="201"/>
      <c r="P639" s="201"/>
      <c r="Q639" s="201"/>
      <c r="R639" s="201"/>
      <c r="S639" s="201"/>
    </row>
    <row r="640" spans="2:19" s="187" customFormat="1" ht="18" customHeight="1">
      <c r="B640" s="201"/>
      <c r="C640" s="201"/>
      <c r="D640" s="201"/>
      <c r="E640" s="201"/>
      <c r="F640" s="201"/>
      <c r="G640" s="201"/>
      <c r="H640" s="201"/>
      <c r="I640" s="201"/>
      <c r="J640" s="201"/>
      <c r="K640" s="201"/>
      <c r="L640" s="201"/>
      <c r="M640" s="201"/>
      <c r="N640" s="201"/>
      <c r="O640" s="201"/>
      <c r="P640" s="201"/>
      <c r="Q640" s="201"/>
      <c r="R640" s="201"/>
      <c r="S640" s="201"/>
    </row>
    <row r="641" spans="2:19" s="187" customFormat="1" ht="18" customHeight="1">
      <c r="B641" s="201"/>
      <c r="C641" s="201"/>
      <c r="D641" s="201"/>
      <c r="E641" s="201"/>
      <c r="F641" s="201"/>
      <c r="G641" s="201"/>
      <c r="H641" s="201"/>
      <c r="I641" s="201"/>
      <c r="J641" s="201"/>
      <c r="K641" s="201"/>
      <c r="L641" s="201"/>
      <c r="M641" s="201"/>
      <c r="N641" s="201"/>
      <c r="O641" s="201"/>
      <c r="P641" s="201"/>
      <c r="Q641" s="201"/>
      <c r="R641" s="201"/>
      <c r="S641" s="201"/>
    </row>
    <row r="642" spans="2:19" s="187" customFormat="1" ht="18" customHeight="1">
      <c r="B642" s="201"/>
      <c r="C642" s="201"/>
      <c r="D642" s="201"/>
      <c r="E642" s="201"/>
      <c r="F642" s="201"/>
      <c r="G642" s="201"/>
      <c r="H642" s="201"/>
      <c r="I642" s="201"/>
      <c r="J642" s="201"/>
      <c r="K642" s="201"/>
      <c r="L642" s="201"/>
      <c r="M642" s="201"/>
      <c r="N642" s="201"/>
      <c r="O642" s="201"/>
      <c r="P642" s="201"/>
      <c r="Q642" s="201"/>
      <c r="R642" s="201"/>
      <c r="S642" s="201"/>
    </row>
    <row r="643" spans="2:19" s="187" customFormat="1" ht="18" customHeight="1">
      <c r="B643" s="201"/>
      <c r="C643" s="201"/>
      <c r="D643" s="201"/>
      <c r="E643" s="201"/>
      <c r="F643" s="201"/>
      <c r="G643" s="201"/>
      <c r="H643" s="201"/>
      <c r="I643" s="201"/>
      <c r="J643" s="201"/>
      <c r="K643" s="201"/>
      <c r="L643" s="201"/>
      <c r="M643" s="201"/>
      <c r="N643" s="201"/>
      <c r="O643" s="201"/>
      <c r="P643" s="201"/>
      <c r="Q643" s="201"/>
      <c r="R643" s="201"/>
      <c r="S643" s="201"/>
    </row>
    <row r="644" spans="2:19" s="187" customFormat="1" ht="18" customHeight="1">
      <c r="B644" s="201"/>
      <c r="C644" s="201"/>
      <c r="D644" s="201"/>
      <c r="E644" s="201"/>
      <c r="F644" s="201"/>
      <c r="G644" s="201"/>
      <c r="H644" s="201"/>
      <c r="I644" s="201"/>
      <c r="J644" s="201"/>
      <c r="K644" s="201"/>
      <c r="L644" s="201"/>
      <c r="M644" s="201"/>
      <c r="N644" s="201"/>
      <c r="O644" s="201"/>
      <c r="P644" s="201"/>
      <c r="Q644" s="201"/>
      <c r="R644" s="201"/>
      <c r="S644" s="201"/>
    </row>
    <row r="645" spans="2:19" s="187" customFormat="1" ht="18" customHeight="1">
      <c r="B645" s="201"/>
      <c r="C645" s="201"/>
      <c r="D645" s="201"/>
      <c r="E645" s="201"/>
      <c r="F645" s="201"/>
      <c r="G645" s="201"/>
      <c r="H645" s="201"/>
      <c r="I645" s="201"/>
      <c r="J645" s="201"/>
      <c r="K645" s="201"/>
      <c r="L645" s="201"/>
      <c r="M645" s="201"/>
      <c r="N645" s="201"/>
      <c r="O645" s="201"/>
      <c r="P645" s="201"/>
      <c r="Q645" s="201"/>
      <c r="R645" s="201"/>
      <c r="S645" s="201"/>
    </row>
    <row r="646" spans="2:19" s="187" customFormat="1" ht="18" customHeight="1">
      <c r="B646" s="201"/>
      <c r="C646" s="201"/>
      <c r="D646" s="201"/>
      <c r="E646" s="201"/>
      <c r="F646" s="201"/>
      <c r="G646" s="201"/>
      <c r="H646" s="201"/>
      <c r="I646" s="201"/>
      <c r="J646" s="201"/>
      <c r="K646" s="201"/>
      <c r="L646" s="201"/>
      <c r="M646" s="201"/>
      <c r="N646" s="201"/>
      <c r="O646" s="201"/>
      <c r="P646" s="201"/>
      <c r="Q646" s="201"/>
      <c r="R646" s="201"/>
      <c r="S646" s="201"/>
    </row>
    <row r="647" spans="2:19" s="187" customFormat="1" ht="18" customHeight="1">
      <c r="B647" s="201"/>
      <c r="C647" s="201"/>
      <c r="D647" s="201"/>
      <c r="E647" s="201"/>
      <c r="F647" s="201"/>
      <c r="G647" s="201"/>
      <c r="H647" s="201"/>
      <c r="I647" s="201"/>
      <c r="J647" s="201"/>
      <c r="K647" s="201"/>
      <c r="L647" s="201"/>
      <c r="M647" s="201"/>
      <c r="N647" s="201"/>
      <c r="O647" s="201"/>
      <c r="P647" s="201"/>
      <c r="Q647" s="201"/>
      <c r="R647" s="201"/>
      <c r="S647" s="201"/>
    </row>
    <row r="648" spans="2:19" s="187" customFormat="1" ht="18" customHeight="1">
      <c r="B648" s="201"/>
      <c r="C648" s="201"/>
      <c r="D648" s="201"/>
      <c r="E648" s="201"/>
      <c r="F648" s="201"/>
      <c r="G648" s="201"/>
      <c r="H648" s="201"/>
      <c r="I648" s="201"/>
      <c r="J648" s="201"/>
      <c r="K648" s="201"/>
      <c r="L648" s="201"/>
      <c r="M648" s="201"/>
      <c r="N648" s="201"/>
      <c r="O648" s="201"/>
      <c r="P648" s="201"/>
      <c r="Q648" s="201"/>
      <c r="R648" s="201"/>
      <c r="S648" s="201"/>
    </row>
    <row r="649" spans="2:19" s="187" customFormat="1" ht="18" customHeight="1">
      <c r="B649" s="201"/>
      <c r="C649" s="201"/>
      <c r="D649" s="201"/>
      <c r="E649" s="201"/>
      <c r="F649" s="201"/>
      <c r="G649" s="201"/>
      <c r="H649" s="201"/>
      <c r="I649" s="201"/>
      <c r="J649" s="201"/>
      <c r="K649" s="201"/>
      <c r="L649" s="201"/>
      <c r="M649" s="201"/>
      <c r="N649" s="201"/>
      <c r="O649" s="201"/>
      <c r="P649" s="201"/>
      <c r="Q649" s="201"/>
      <c r="R649" s="201"/>
      <c r="S649" s="201"/>
    </row>
    <row r="650" spans="2:19" s="187" customFormat="1" ht="18" customHeight="1">
      <c r="B650" s="201"/>
      <c r="C650" s="201"/>
      <c r="D650" s="201"/>
      <c r="E650" s="201"/>
      <c r="F650" s="201"/>
      <c r="G650" s="201"/>
      <c r="H650" s="201"/>
      <c r="I650" s="201"/>
      <c r="J650" s="201"/>
      <c r="K650" s="201"/>
      <c r="L650" s="201"/>
      <c r="M650" s="201"/>
      <c r="N650" s="201"/>
      <c r="O650" s="201"/>
      <c r="P650" s="201"/>
      <c r="Q650" s="201"/>
      <c r="R650" s="201"/>
      <c r="S650" s="201"/>
    </row>
    <row r="651" spans="2:19" s="187" customFormat="1" ht="18" customHeight="1">
      <c r="B651" s="201"/>
      <c r="C651" s="201"/>
      <c r="D651" s="201"/>
      <c r="E651" s="201"/>
      <c r="F651" s="201"/>
      <c r="G651" s="201"/>
      <c r="H651" s="201"/>
      <c r="I651" s="201"/>
      <c r="J651" s="201"/>
      <c r="K651" s="201"/>
      <c r="L651" s="201"/>
      <c r="M651" s="201"/>
      <c r="N651" s="201"/>
      <c r="O651" s="201"/>
      <c r="P651" s="201"/>
      <c r="Q651" s="201"/>
      <c r="R651" s="201"/>
      <c r="S651" s="201"/>
    </row>
    <row r="652" spans="2:19" s="187" customFormat="1" ht="18" customHeight="1">
      <c r="B652" s="201"/>
      <c r="C652" s="201"/>
      <c r="D652" s="201"/>
      <c r="E652" s="201"/>
      <c r="F652" s="201"/>
      <c r="G652" s="201"/>
      <c r="H652" s="201"/>
      <c r="I652" s="201"/>
      <c r="J652" s="201"/>
      <c r="K652" s="201"/>
      <c r="L652" s="201"/>
      <c r="M652" s="201"/>
      <c r="N652" s="201"/>
      <c r="O652" s="201"/>
      <c r="P652" s="201"/>
      <c r="Q652" s="201"/>
      <c r="R652" s="201"/>
      <c r="S652" s="201"/>
    </row>
    <row r="653" spans="2:19" s="187" customFormat="1" ht="18" customHeight="1">
      <c r="B653" s="201"/>
      <c r="C653" s="201"/>
      <c r="D653" s="201"/>
      <c r="E653" s="201"/>
      <c r="F653" s="201"/>
      <c r="G653" s="201"/>
      <c r="H653" s="201"/>
      <c r="I653" s="201"/>
      <c r="J653" s="201"/>
      <c r="K653" s="201"/>
      <c r="L653" s="201"/>
      <c r="M653" s="201"/>
      <c r="N653" s="201"/>
      <c r="O653" s="201"/>
      <c r="P653" s="201"/>
      <c r="Q653" s="201"/>
      <c r="R653" s="201"/>
      <c r="S653" s="201"/>
    </row>
    <row r="654" spans="2:19" s="187" customFormat="1" ht="18" customHeight="1">
      <c r="B654" s="201"/>
      <c r="C654" s="201"/>
      <c r="D654" s="201"/>
      <c r="E654" s="201"/>
      <c r="F654" s="201"/>
      <c r="G654" s="201"/>
      <c r="H654" s="201"/>
      <c r="I654" s="201"/>
      <c r="J654" s="201"/>
      <c r="K654" s="201"/>
      <c r="L654" s="201"/>
      <c r="M654" s="201"/>
      <c r="N654" s="201"/>
      <c r="O654" s="201"/>
      <c r="P654" s="201"/>
      <c r="Q654" s="201"/>
      <c r="R654" s="201"/>
      <c r="S654" s="201"/>
    </row>
    <row r="655" spans="2:19" s="187" customFormat="1" ht="18" customHeight="1">
      <c r="B655" s="201"/>
      <c r="C655" s="201"/>
      <c r="D655" s="201"/>
      <c r="E655" s="201"/>
      <c r="F655" s="201"/>
      <c r="G655" s="201"/>
      <c r="H655" s="201"/>
      <c r="I655" s="201"/>
      <c r="J655" s="201"/>
      <c r="K655" s="201"/>
      <c r="L655" s="201"/>
      <c r="M655" s="201"/>
      <c r="N655" s="201"/>
      <c r="O655" s="201"/>
      <c r="P655" s="201"/>
      <c r="Q655" s="201"/>
      <c r="R655" s="201"/>
      <c r="S655" s="201"/>
    </row>
    <row r="656" spans="2:19" s="187" customFormat="1" ht="18" customHeight="1">
      <c r="B656" s="201"/>
      <c r="C656" s="201"/>
      <c r="D656" s="201"/>
      <c r="E656" s="201"/>
      <c r="F656" s="201"/>
      <c r="G656" s="201"/>
      <c r="H656" s="201"/>
      <c r="I656" s="201"/>
      <c r="J656" s="201"/>
      <c r="K656" s="201"/>
      <c r="L656" s="201"/>
      <c r="M656" s="201"/>
      <c r="N656" s="201"/>
      <c r="O656" s="201"/>
      <c r="P656" s="201"/>
      <c r="Q656" s="201"/>
      <c r="R656" s="201"/>
      <c r="S656" s="201"/>
    </row>
    <row r="657" spans="2:19" s="187" customFormat="1" ht="18" customHeight="1">
      <c r="B657" s="201"/>
      <c r="C657" s="201"/>
      <c r="D657" s="201"/>
      <c r="E657" s="201"/>
      <c r="F657" s="201"/>
      <c r="G657" s="201"/>
      <c r="H657" s="201"/>
      <c r="I657" s="201"/>
      <c r="J657" s="201"/>
      <c r="K657" s="201"/>
      <c r="L657" s="201"/>
      <c r="M657" s="201"/>
      <c r="N657" s="201"/>
      <c r="O657" s="201"/>
      <c r="P657" s="201"/>
      <c r="Q657" s="201"/>
      <c r="R657" s="201"/>
      <c r="S657" s="201"/>
    </row>
    <row r="658" spans="2:19" s="187" customFormat="1" ht="18" customHeight="1">
      <c r="B658" s="201"/>
      <c r="C658" s="201"/>
      <c r="D658" s="201"/>
      <c r="E658" s="201"/>
      <c r="F658" s="201"/>
      <c r="G658" s="201"/>
      <c r="H658" s="201"/>
      <c r="I658" s="201"/>
      <c r="J658" s="201"/>
      <c r="K658" s="201"/>
      <c r="L658" s="201"/>
      <c r="M658" s="201"/>
      <c r="N658" s="201"/>
      <c r="O658" s="201"/>
      <c r="P658" s="201"/>
      <c r="Q658" s="201"/>
      <c r="R658" s="201"/>
      <c r="S658" s="201"/>
    </row>
    <row r="659" spans="2:19" s="187" customFormat="1" ht="18" customHeight="1">
      <c r="B659" s="201"/>
      <c r="C659" s="201"/>
      <c r="D659" s="201"/>
      <c r="E659" s="201"/>
      <c r="F659" s="201"/>
      <c r="G659" s="201"/>
      <c r="H659" s="201"/>
      <c r="I659" s="201"/>
      <c r="J659" s="201"/>
      <c r="K659" s="201"/>
      <c r="L659" s="201"/>
      <c r="M659" s="201"/>
      <c r="N659" s="201"/>
      <c r="O659" s="201"/>
      <c r="P659" s="201"/>
      <c r="Q659" s="201"/>
      <c r="R659" s="201"/>
      <c r="S659" s="201"/>
    </row>
    <row r="660" spans="2:19" s="187" customFormat="1" ht="18" customHeight="1">
      <c r="B660" s="201"/>
      <c r="C660" s="201"/>
      <c r="D660" s="201"/>
      <c r="E660" s="201"/>
      <c r="F660" s="201"/>
      <c r="G660" s="201"/>
      <c r="H660" s="201"/>
      <c r="I660" s="201"/>
      <c r="J660" s="201"/>
      <c r="K660" s="201"/>
      <c r="L660" s="201"/>
      <c r="M660" s="201"/>
      <c r="N660" s="201"/>
      <c r="O660" s="201"/>
      <c r="P660" s="201"/>
      <c r="Q660" s="201"/>
      <c r="R660" s="201"/>
      <c r="S660" s="201"/>
    </row>
    <row r="661" spans="2:19" s="187" customFormat="1" ht="18" customHeight="1">
      <c r="B661" s="201"/>
      <c r="C661" s="201"/>
      <c r="D661" s="201"/>
      <c r="E661" s="201"/>
      <c r="F661" s="201"/>
      <c r="G661" s="201"/>
      <c r="H661" s="201"/>
      <c r="I661" s="201"/>
      <c r="J661" s="201"/>
      <c r="K661" s="201"/>
      <c r="L661" s="201"/>
      <c r="M661" s="201"/>
      <c r="N661" s="201"/>
      <c r="O661" s="201"/>
      <c r="P661" s="201"/>
      <c r="Q661" s="201"/>
      <c r="R661" s="201"/>
      <c r="S661" s="201"/>
    </row>
    <row r="662" spans="2:19" s="187" customFormat="1" ht="18" customHeight="1">
      <c r="B662" s="201"/>
      <c r="C662" s="201"/>
      <c r="D662" s="201"/>
      <c r="E662" s="201"/>
      <c r="F662" s="201"/>
      <c r="G662" s="201"/>
      <c r="H662" s="201"/>
      <c r="I662" s="201"/>
      <c r="J662" s="201"/>
      <c r="K662" s="201"/>
      <c r="L662" s="201"/>
      <c r="M662" s="201"/>
      <c r="N662" s="201"/>
      <c r="O662" s="201"/>
      <c r="P662" s="201"/>
      <c r="Q662" s="201"/>
      <c r="R662" s="201"/>
      <c r="S662" s="201"/>
    </row>
    <row r="663" spans="2:19" s="187" customFormat="1" ht="18" customHeight="1">
      <c r="B663" s="201"/>
      <c r="C663" s="201"/>
      <c r="D663" s="201"/>
      <c r="E663" s="201"/>
      <c r="F663" s="201"/>
      <c r="G663" s="201"/>
      <c r="H663" s="201"/>
      <c r="I663" s="201"/>
      <c r="J663" s="201"/>
      <c r="K663" s="201"/>
      <c r="L663" s="201"/>
      <c r="M663" s="201"/>
      <c r="N663" s="201"/>
      <c r="O663" s="201"/>
      <c r="P663" s="201"/>
      <c r="Q663" s="201"/>
      <c r="R663" s="201"/>
      <c r="S663" s="201"/>
    </row>
    <row r="664" spans="2:19" s="187" customFormat="1" ht="18" customHeight="1">
      <c r="B664" s="201"/>
      <c r="C664" s="201"/>
      <c r="D664" s="201"/>
      <c r="E664" s="201"/>
      <c r="F664" s="201"/>
      <c r="G664" s="201"/>
      <c r="H664" s="201"/>
      <c r="I664" s="201"/>
      <c r="J664" s="201"/>
      <c r="K664" s="201"/>
      <c r="L664" s="201"/>
      <c r="M664" s="201"/>
      <c r="N664" s="201"/>
      <c r="O664" s="201"/>
      <c r="P664" s="201"/>
      <c r="Q664" s="201"/>
      <c r="R664" s="201"/>
      <c r="S664" s="201"/>
    </row>
    <row r="665" spans="2:19" s="187" customFormat="1" ht="18" customHeight="1">
      <c r="B665" s="201"/>
      <c r="C665" s="201"/>
      <c r="D665" s="201"/>
      <c r="E665" s="201"/>
      <c r="F665" s="201"/>
      <c r="G665" s="201"/>
      <c r="H665" s="201"/>
      <c r="I665" s="201"/>
      <c r="J665" s="201"/>
      <c r="K665" s="201"/>
      <c r="L665" s="201"/>
      <c r="M665" s="201"/>
      <c r="N665" s="201"/>
      <c r="O665" s="201"/>
      <c r="P665" s="201"/>
      <c r="Q665" s="201"/>
      <c r="R665" s="201"/>
      <c r="S665" s="201"/>
    </row>
    <row r="666" spans="2:19" s="187" customFormat="1" ht="18" customHeight="1">
      <c r="B666" s="201"/>
      <c r="C666" s="201"/>
      <c r="D666" s="201"/>
      <c r="E666" s="201"/>
      <c r="F666" s="201"/>
      <c r="G666" s="201"/>
      <c r="H666" s="201"/>
      <c r="I666" s="201"/>
      <c r="J666" s="201"/>
      <c r="K666" s="201"/>
      <c r="L666" s="201"/>
      <c r="M666" s="201"/>
      <c r="N666" s="201"/>
      <c r="O666" s="201"/>
      <c r="P666" s="201"/>
      <c r="Q666" s="201"/>
      <c r="R666" s="201"/>
      <c r="S666" s="201"/>
    </row>
    <row r="667" spans="2:19" s="187" customFormat="1" ht="18" customHeight="1">
      <c r="B667" s="201"/>
      <c r="C667" s="201"/>
      <c r="D667" s="201"/>
      <c r="E667" s="201"/>
      <c r="F667" s="201"/>
      <c r="G667" s="201"/>
      <c r="H667" s="201"/>
      <c r="I667" s="201"/>
      <c r="J667" s="201"/>
      <c r="K667" s="201"/>
      <c r="L667" s="201"/>
      <c r="M667" s="201"/>
      <c r="N667" s="201"/>
      <c r="O667" s="201"/>
      <c r="P667" s="201"/>
      <c r="Q667" s="201"/>
      <c r="R667" s="201"/>
      <c r="S667" s="201"/>
    </row>
    <row r="668" spans="2:19" s="187" customFormat="1" ht="18" customHeight="1">
      <c r="B668" s="201"/>
      <c r="C668" s="201"/>
      <c r="D668" s="201"/>
      <c r="E668" s="201"/>
      <c r="F668" s="201"/>
      <c r="G668" s="201"/>
      <c r="H668" s="201"/>
      <c r="I668" s="201"/>
      <c r="J668" s="201"/>
      <c r="K668" s="201"/>
      <c r="L668" s="201"/>
      <c r="M668" s="201"/>
      <c r="N668" s="201"/>
      <c r="O668" s="201"/>
      <c r="P668" s="201"/>
      <c r="Q668" s="201"/>
      <c r="R668" s="201"/>
      <c r="S668" s="201"/>
    </row>
    <row r="669" spans="2:19" s="187" customFormat="1" ht="18" customHeight="1">
      <c r="B669" s="201"/>
      <c r="C669" s="201"/>
      <c r="D669" s="201"/>
      <c r="E669" s="201"/>
      <c r="F669" s="201"/>
      <c r="G669" s="201"/>
      <c r="H669" s="201"/>
      <c r="I669" s="201"/>
      <c r="J669" s="201"/>
      <c r="K669" s="201"/>
      <c r="L669" s="201"/>
      <c r="M669" s="201"/>
      <c r="N669" s="201"/>
      <c r="O669" s="201"/>
      <c r="P669" s="201"/>
      <c r="Q669" s="201"/>
      <c r="R669" s="201"/>
      <c r="S669" s="201"/>
    </row>
    <row r="670" spans="2:19" s="187" customFormat="1" ht="18" customHeight="1">
      <c r="B670" s="201"/>
      <c r="C670" s="201"/>
      <c r="D670" s="201"/>
      <c r="E670" s="201"/>
      <c r="F670" s="201"/>
      <c r="G670" s="201"/>
      <c r="H670" s="201"/>
      <c r="I670" s="201"/>
      <c r="J670" s="201"/>
      <c r="K670" s="201"/>
      <c r="L670" s="201"/>
      <c r="M670" s="201"/>
      <c r="N670" s="201"/>
      <c r="O670" s="201"/>
      <c r="P670" s="201"/>
      <c r="Q670" s="201"/>
      <c r="R670" s="201"/>
      <c r="S670" s="201"/>
    </row>
    <row r="671" spans="2:19" s="187" customFormat="1" ht="18" customHeight="1">
      <c r="B671" s="201"/>
      <c r="C671" s="201"/>
      <c r="D671" s="201"/>
      <c r="E671" s="201"/>
      <c r="F671" s="201"/>
      <c r="G671" s="201"/>
      <c r="H671" s="201"/>
      <c r="I671" s="201"/>
      <c r="J671" s="201"/>
      <c r="K671" s="201"/>
      <c r="L671" s="201"/>
      <c r="M671" s="201"/>
      <c r="N671" s="201"/>
      <c r="O671" s="201"/>
      <c r="P671" s="201"/>
      <c r="Q671" s="201"/>
      <c r="R671" s="201"/>
      <c r="S671" s="201"/>
    </row>
    <row r="672" spans="2:19" s="187" customFormat="1" ht="18" customHeight="1">
      <c r="B672" s="201"/>
      <c r="C672" s="201"/>
      <c r="D672" s="201"/>
      <c r="E672" s="201"/>
      <c r="F672" s="201"/>
      <c r="G672" s="201"/>
      <c r="H672" s="201"/>
      <c r="I672" s="201"/>
      <c r="J672" s="201"/>
      <c r="K672" s="201"/>
      <c r="L672" s="201"/>
      <c r="M672" s="201"/>
      <c r="N672" s="201"/>
      <c r="O672" s="201"/>
      <c r="P672" s="201"/>
      <c r="Q672" s="201"/>
      <c r="R672" s="201"/>
      <c r="S672" s="201"/>
    </row>
    <row r="673" spans="2:19" s="187" customFormat="1" ht="18" customHeight="1">
      <c r="B673" s="201"/>
      <c r="C673" s="201"/>
      <c r="D673" s="201"/>
      <c r="E673" s="201"/>
      <c r="F673" s="201"/>
      <c r="G673" s="201"/>
      <c r="H673" s="201"/>
      <c r="I673" s="201"/>
      <c r="J673" s="201"/>
      <c r="K673" s="201"/>
      <c r="L673" s="201"/>
      <c r="M673" s="201"/>
      <c r="N673" s="201"/>
      <c r="O673" s="201"/>
      <c r="P673" s="201"/>
      <c r="Q673" s="201"/>
      <c r="R673" s="201"/>
      <c r="S673" s="201"/>
    </row>
    <row r="674" spans="2:19" s="187" customFormat="1" ht="18" customHeight="1">
      <c r="B674" s="201"/>
      <c r="C674" s="201"/>
      <c r="D674" s="201"/>
      <c r="E674" s="201"/>
      <c r="F674" s="201"/>
      <c r="G674" s="201"/>
      <c r="H674" s="201"/>
      <c r="I674" s="201"/>
      <c r="J674" s="201"/>
      <c r="K674" s="201"/>
      <c r="L674" s="201"/>
      <c r="M674" s="201"/>
      <c r="N674" s="201"/>
      <c r="O674" s="201"/>
      <c r="P674" s="201"/>
      <c r="Q674" s="201"/>
      <c r="R674" s="201"/>
      <c r="S674" s="201"/>
    </row>
    <row r="675" spans="2:19" s="187" customFormat="1" ht="18" customHeight="1">
      <c r="B675" s="201"/>
      <c r="C675" s="201"/>
      <c r="D675" s="201"/>
      <c r="E675" s="201"/>
      <c r="F675" s="201"/>
      <c r="G675" s="201"/>
      <c r="H675" s="201"/>
      <c r="I675" s="201"/>
      <c r="J675" s="201"/>
      <c r="K675" s="201"/>
      <c r="L675" s="201"/>
      <c r="M675" s="201"/>
      <c r="N675" s="201"/>
      <c r="O675" s="201"/>
      <c r="P675" s="201"/>
      <c r="Q675" s="201"/>
      <c r="R675" s="201"/>
      <c r="S675" s="201"/>
    </row>
    <row r="676" spans="2:19" s="187" customFormat="1" ht="18" customHeight="1">
      <c r="B676" s="201"/>
      <c r="C676" s="201"/>
      <c r="D676" s="201"/>
      <c r="E676" s="201"/>
      <c r="F676" s="201"/>
      <c r="G676" s="201"/>
      <c r="H676" s="201"/>
      <c r="I676" s="201"/>
      <c r="J676" s="201"/>
      <c r="K676" s="201"/>
      <c r="L676" s="201"/>
      <c r="M676" s="201"/>
      <c r="N676" s="201"/>
      <c r="O676" s="201"/>
      <c r="P676" s="201"/>
      <c r="Q676" s="201"/>
      <c r="R676" s="201"/>
      <c r="S676" s="201"/>
    </row>
    <row r="677" spans="2:19" s="187" customFormat="1" ht="18" customHeight="1">
      <c r="B677" s="201"/>
      <c r="C677" s="201"/>
      <c r="D677" s="201"/>
      <c r="E677" s="201"/>
      <c r="F677" s="201"/>
      <c r="G677" s="201"/>
      <c r="H677" s="201"/>
      <c r="I677" s="201"/>
      <c r="J677" s="201"/>
      <c r="K677" s="201"/>
      <c r="L677" s="201"/>
      <c r="M677" s="201"/>
      <c r="N677" s="201"/>
      <c r="O677" s="201"/>
      <c r="P677" s="201"/>
      <c r="Q677" s="201"/>
      <c r="R677" s="201"/>
      <c r="S677" s="201"/>
    </row>
    <row r="678" spans="2:19" s="187" customFormat="1" ht="18" customHeight="1">
      <c r="B678" s="201"/>
      <c r="C678" s="201"/>
      <c r="D678" s="201"/>
      <c r="E678" s="201"/>
      <c r="F678" s="201"/>
      <c r="G678" s="201"/>
      <c r="H678" s="201"/>
      <c r="I678" s="201"/>
      <c r="J678" s="201"/>
      <c r="K678" s="201"/>
      <c r="L678" s="201"/>
      <c r="M678" s="201"/>
      <c r="N678" s="201"/>
      <c r="O678" s="201"/>
      <c r="P678" s="201"/>
      <c r="Q678" s="201"/>
      <c r="R678" s="201"/>
      <c r="S678" s="201"/>
    </row>
    <row r="679" spans="2:19" s="187" customFormat="1" ht="18" customHeight="1">
      <c r="B679" s="201"/>
      <c r="C679" s="201"/>
      <c r="D679" s="201"/>
      <c r="E679" s="201"/>
      <c r="F679" s="201"/>
      <c r="G679" s="201"/>
      <c r="H679" s="201"/>
      <c r="I679" s="201"/>
      <c r="J679" s="201"/>
      <c r="K679" s="201"/>
      <c r="L679" s="201"/>
      <c r="M679" s="201"/>
      <c r="N679" s="201"/>
      <c r="O679" s="201"/>
      <c r="P679" s="201"/>
      <c r="Q679" s="201"/>
      <c r="R679" s="201"/>
      <c r="S679" s="201"/>
    </row>
    <row r="680" spans="2:19" s="187" customFormat="1" ht="18" customHeight="1">
      <c r="B680" s="201"/>
      <c r="C680" s="201"/>
      <c r="D680" s="201"/>
      <c r="E680" s="201"/>
      <c r="F680" s="201"/>
      <c r="G680" s="201"/>
      <c r="H680" s="201"/>
      <c r="I680" s="201"/>
      <c r="J680" s="201"/>
      <c r="K680" s="201"/>
      <c r="L680" s="201"/>
      <c r="M680" s="201"/>
      <c r="N680" s="201"/>
      <c r="O680" s="201"/>
      <c r="P680" s="201"/>
      <c r="Q680" s="201"/>
      <c r="R680" s="201"/>
      <c r="S680" s="201"/>
    </row>
    <row r="681" spans="2:19" s="187" customFormat="1" ht="18" customHeight="1">
      <c r="B681" s="201"/>
      <c r="C681" s="201"/>
      <c r="D681" s="201"/>
      <c r="E681" s="201"/>
      <c r="F681" s="201"/>
      <c r="G681" s="201"/>
      <c r="H681" s="201"/>
      <c r="I681" s="201"/>
      <c r="J681" s="201"/>
      <c r="K681" s="201"/>
      <c r="L681" s="201"/>
      <c r="M681" s="201"/>
      <c r="N681" s="201"/>
      <c r="O681" s="201"/>
      <c r="P681" s="201"/>
      <c r="Q681" s="201"/>
      <c r="R681" s="201"/>
      <c r="S681" s="201"/>
    </row>
    <row r="682" spans="2:19" s="187" customFormat="1" ht="18" customHeight="1">
      <c r="B682" s="201"/>
      <c r="C682" s="201"/>
      <c r="D682" s="201"/>
      <c r="E682" s="201"/>
      <c r="F682" s="201"/>
      <c r="G682" s="201"/>
      <c r="H682" s="201"/>
      <c r="I682" s="201"/>
      <c r="J682" s="201"/>
      <c r="K682" s="201"/>
      <c r="L682" s="201"/>
      <c r="M682" s="201"/>
      <c r="N682" s="201"/>
      <c r="O682" s="201"/>
      <c r="P682" s="201"/>
      <c r="Q682" s="201"/>
      <c r="R682" s="201"/>
      <c r="S682" s="201"/>
    </row>
    <row r="683" spans="2:19" s="187" customFormat="1" ht="18" customHeight="1">
      <c r="B683" s="201"/>
      <c r="C683" s="201"/>
      <c r="D683" s="201"/>
      <c r="E683" s="201"/>
      <c r="F683" s="201"/>
      <c r="G683" s="201"/>
      <c r="H683" s="201"/>
      <c r="I683" s="201"/>
      <c r="J683" s="201"/>
      <c r="K683" s="201"/>
      <c r="L683" s="201"/>
      <c r="M683" s="201"/>
      <c r="N683" s="201"/>
      <c r="O683" s="201"/>
      <c r="P683" s="201"/>
      <c r="Q683" s="201"/>
      <c r="R683" s="201"/>
      <c r="S683" s="201"/>
    </row>
    <row r="684" spans="2:19" s="187" customFormat="1" ht="18" customHeight="1">
      <c r="B684" s="201"/>
      <c r="C684" s="201"/>
      <c r="D684" s="201"/>
      <c r="E684" s="201"/>
      <c r="F684" s="201"/>
      <c r="G684" s="201"/>
      <c r="H684" s="201"/>
      <c r="I684" s="201"/>
      <c r="J684" s="201"/>
      <c r="K684" s="201"/>
      <c r="L684" s="201"/>
      <c r="M684" s="201"/>
      <c r="N684" s="201"/>
      <c r="O684" s="201"/>
      <c r="P684" s="201"/>
      <c r="Q684" s="201"/>
      <c r="R684" s="201"/>
      <c r="S684" s="201"/>
    </row>
    <row r="685" spans="2:19" s="187" customFormat="1" ht="18" customHeight="1">
      <c r="B685" s="201"/>
      <c r="C685" s="201"/>
      <c r="D685" s="201"/>
      <c r="E685" s="201"/>
      <c r="F685" s="201"/>
      <c r="G685" s="201"/>
      <c r="H685" s="201"/>
      <c r="I685" s="201"/>
      <c r="J685" s="201"/>
      <c r="K685" s="201"/>
      <c r="L685" s="201"/>
      <c r="M685" s="201"/>
      <c r="N685" s="201"/>
      <c r="O685" s="201"/>
      <c r="P685" s="201"/>
      <c r="Q685" s="201"/>
      <c r="R685" s="201"/>
      <c r="S685" s="201"/>
    </row>
    <row r="686" spans="2:19" s="187" customFormat="1" ht="18" customHeight="1">
      <c r="B686" s="201"/>
      <c r="C686" s="201"/>
      <c r="D686" s="201"/>
      <c r="E686" s="201"/>
      <c r="F686" s="201"/>
      <c r="G686" s="201"/>
      <c r="H686" s="201"/>
      <c r="I686" s="201"/>
      <c r="J686" s="201"/>
      <c r="K686" s="201"/>
      <c r="L686" s="201"/>
      <c r="M686" s="201"/>
      <c r="N686" s="201"/>
      <c r="O686" s="201"/>
      <c r="P686" s="201"/>
      <c r="Q686" s="201"/>
      <c r="R686" s="201"/>
      <c r="S686" s="201"/>
    </row>
    <row r="687" spans="2:19" s="187" customFormat="1" ht="18" customHeight="1">
      <c r="B687" s="201"/>
      <c r="C687" s="201"/>
      <c r="D687" s="201"/>
      <c r="E687" s="201"/>
      <c r="F687" s="201"/>
      <c r="G687" s="201"/>
      <c r="H687" s="201"/>
      <c r="I687" s="201"/>
      <c r="J687" s="201"/>
      <c r="K687" s="201"/>
      <c r="L687" s="201"/>
      <c r="M687" s="201"/>
      <c r="N687" s="201"/>
      <c r="O687" s="201"/>
      <c r="P687" s="201"/>
      <c r="Q687" s="201"/>
      <c r="R687" s="201"/>
      <c r="S687" s="201"/>
    </row>
    <row r="688" spans="2:19" s="187" customFormat="1" ht="18" customHeight="1">
      <c r="B688" s="201"/>
      <c r="C688" s="201"/>
      <c r="D688" s="201"/>
      <c r="E688" s="201"/>
      <c r="F688" s="201"/>
      <c r="G688" s="201"/>
      <c r="H688" s="201"/>
      <c r="I688" s="201"/>
      <c r="J688" s="201"/>
      <c r="K688" s="201"/>
      <c r="L688" s="201"/>
      <c r="M688" s="201"/>
      <c r="N688" s="201"/>
      <c r="O688" s="201"/>
      <c r="P688" s="201"/>
      <c r="Q688" s="201"/>
      <c r="R688" s="201"/>
      <c r="S688" s="201"/>
    </row>
    <row r="689" spans="2:19" s="187" customFormat="1" ht="18" customHeight="1">
      <c r="B689" s="201"/>
      <c r="C689" s="201"/>
      <c r="D689" s="201"/>
      <c r="E689" s="201"/>
      <c r="F689" s="201"/>
      <c r="G689" s="201"/>
      <c r="H689" s="201"/>
      <c r="I689" s="201"/>
      <c r="J689" s="201"/>
      <c r="K689" s="201"/>
      <c r="L689" s="201"/>
      <c r="M689" s="201"/>
      <c r="N689" s="201"/>
      <c r="O689" s="201"/>
      <c r="P689" s="201"/>
      <c r="Q689" s="201"/>
      <c r="R689" s="201"/>
      <c r="S689" s="201"/>
    </row>
    <row r="690" spans="2:19" s="187" customFormat="1" ht="18" customHeight="1">
      <c r="B690" s="201"/>
      <c r="C690" s="201"/>
      <c r="D690" s="201"/>
      <c r="E690" s="201"/>
      <c r="F690" s="201"/>
      <c r="G690" s="201"/>
      <c r="H690" s="201"/>
      <c r="I690" s="201"/>
      <c r="J690" s="201"/>
      <c r="K690" s="201"/>
      <c r="L690" s="201"/>
      <c r="M690" s="201"/>
      <c r="N690" s="201"/>
      <c r="O690" s="201"/>
      <c r="P690" s="201"/>
      <c r="Q690" s="201"/>
      <c r="R690" s="201"/>
      <c r="S690" s="201"/>
    </row>
    <row r="691" spans="2:19" s="187" customFormat="1" ht="18" customHeight="1">
      <c r="B691" s="201"/>
      <c r="C691" s="201"/>
      <c r="D691" s="201"/>
      <c r="E691" s="201"/>
      <c r="F691" s="201"/>
      <c r="G691" s="201"/>
      <c r="H691" s="201"/>
      <c r="I691" s="201"/>
      <c r="J691" s="201"/>
      <c r="K691" s="201"/>
      <c r="L691" s="201"/>
      <c r="M691" s="201"/>
      <c r="N691" s="201"/>
      <c r="O691" s="201"/>
      <c r="P691" s="201"/>
      <c r="Q691" s="201"/>
      <c r="R691" s="201"/>
      <c r="S691" s="201"/>
    </row>
    <row r="692" spans="2:19" s="187" customFormat="1" ht="18" customHeight="1">
      <c r="B692" s="201"/>
      <c r="C692" s="201"/>
      <c r="D692" s="201"/>
      <c r="E692" s="201"/>
      <c r="F692" s="201"/>
      <c r="G692" s="201"/>
      <c r="H692" s="201"/>
      <c r="I692" s="201"/>
      <c r="J692" s="201"/>
      <c r="K692" s="201"/>
      <c r="L692" s="201"/>
      <c r="M692" s="201"/>
      <c r="N692" s="201"/>
      <c r="O692" s="201"/>
      <c r="P692" s="201"/>
      <c r="Q692" s="201"/>
      <c r="R692" s="201"/>
      <c r="S692" s="201"/>
    </row>
    <row r="693" spans="2:19" s="187" customFormat="1" ht="18" customHeight="1">
      <c r="B693" s="201"/>
      <c r="C693" s="201"/>
      <c r="D693" s="201"/>
      <c r="E693" s="201"/>
      <c r="F693" s="201"/>
      <c r="G693" s="201"/>
      <c r="H693" s="201"/>
      <c r="I693" s="201"/>
      <c r="J693" s="201"/>
      <c r="K693" s="201"/>
      <c r="L693" s="201"/>
      <c r="M693" s="201"/>
      <c r="N693" s="201"/>
      <c r="O693" s="201"/>
      <c r="P693" s="201"/>
      <c r="Q693" s="201"/>
      <c r="R693" s="201"/>
      <c r="S693" s="201"/>
    </row>
    <row r="694" spans="2:19" s="187" customFormat="1" ht="18" customHeight="1">
      <c r="B694" s="201"/>
      <c r="C694" s="201"/>
      <c r="D694" s="201"/>
      <c r="E694" s="201"/>
      <c r="F694" s="201"/>
      <c r="G694" s="201"/>
      <c r="H694" s="201"/>
      <c r="I694" s="201"/>
      <c r="J694" s="201"/>
      <c r="K694" s="201"/>
      <c r="L694" s="201"/>
      <c r="M694" s="201"/>
      <c r="N694" s="201"/>
      <c r="O694" s="201"/>
      <c r="P694" s="201"/>
      <c r="Q694" s="201"/>
      <c r="R694" s="201"/>
      <c r="S694" s="201"/>
    </row>
    <row r="695" spans="2:19" s="187" customFormat="1" ht="18" customHeight="1">
      <c r="B695" s="201"/>
      <c r="C695" s="201"/>
      <c r="D695" s="201"/>
      <c r="E695" s="201"/>
      <c r="F695" s="201"/>
      <c r="G695" s="201"/>
      <c r="H695" s="201"/>
      <c r="I695" s="201"/>
      <c r="J695" s="201"/>
      <c r="K695" s="201"/>
      <c r="L695" s="201"/>
      <c r="M695" s="201"/>
      <c r="N695" s="201"/>
      <c r="O695" s="201"/>
      <c r="P695" s="201"/>
      <c r="Q695" s="201"/>
      <c r="R695" s="201"/>
      <c r="S695" s="201"/>
    </row>
    <row r="696" spans="2:19" s="187" customFormat="1" ht="18" customHeight="1">
      <c r="B696" s="201"/>
      <c r="C696" s="201"/>
      <c r="D696" s="201"/>
      <c r="E696" s="201"/>
      <c r="F696" s="201"/>
      <c r="G696" s="201"/>
      <c r="H696" s="201"/>
      <c r="I696" s="201"/>
      <c r="J696" s="201"/>
      <c r="K696" s="201"/>
      <c r="L696" s="201"/>
      <c r="M696" s="201"/>
      <c r="N696" s="201"/>
      <c r="O696" s="201"/>
      <c r="P696" s="201"/>
      <c r="Q696" s="201"/>
      <c r="R696" s="201"/>
      <c r="S696" s="201"/>
    </row>
    <row r="697" spans="2:19" s="187" customFormat="1" ht="18" customHeight="1">
      <c r="B697" s="201"/>
      <c r="C697" s="201"/>
      <c r="D697" s="201"/>
      <c r="E697" s="201"/>
      <c r="F697" s="201"/>
      <c r="G697" s="201"/>
      <c r="H697" s="201"/>
      <c r="I697" s="201"/>
      <c r="J697" s="201"/>
      <c r="K697" s="201"/>
      <c r="L697" s="201"/>
      <c r="M697" s="201"/>
      <c r="N697" s="201"/>
      <c r="O697" s="201"/>
      <c r="P697" s="201"/>
      <c r="Q697" s="201"/>
      <c r="R697" s="201"/>
      <c r="S697" s="201"/>
    </row>
    <row r="698" spans="2:19" s="187" customFormat="1" ht="18" customHeight="1">
      <c r="B698" s="201"/>
      <c r="C698" s="201"/>
      <c r="D698" s="201"/>
      <c r="E698" s="201"/>
      <c r="F698" s="201"/>
      <c r="G698" s="201"/>
      <c r="H698" s="201"/>
      <c r="I698" s="201"/>
      <c r="J698" s="201"/>
      <c r="K698" s="201"/>
      <c r="L698" s="201"/>
      <c r="M698" s="201"/>
      <c r="N698" s="201"/>
      <c r="O698" s="201"/>
      <c r="P698" s="201"/>
      <c r="Q698" s="201"/>
      <c r="R698" s="201"/>
      <c r="S698" s="201"/>
    </row>
    <row r="699" spans="2:19" s="187" customFormat="1" ht="18" customHeight="1">
      <c r="B699" s="201"/>
      <c r="C699" s="201"/>
      <c r="D699" s="201"/>
      <c r="E699" s="201"/>
      <c r="F699" s="201"/>
      <c r="G699" s="201"/>
      <c r="H699" s="201"/>
      <c r="I699" s="201"/>
      <c r="J699" s="201"/>
      <c r="K699" s="201"/>
      <c r="L699" s="201"/>
      <c r="M699" s="201"/>
      <c r="N699" s="201"/>
      <c r="O699" s="201"/>
      <c r="P699" s="201"/>
      <c r="Q699" s="201"/>
      <c r="R699" s="201"/>
      <c r="S699" s="201"/>
    </row>
    <row r="700" spans="2:19" s="187" customFormat="1" ht="18" customHeight="1">
      <c r="B700" s="201"/>
      <c r="C700" s="201"/>
      <c r="D700" s="201"/>
      <c r="E700" s="201"/>
      <c r="F700" s="201"/>
      <c r="G700" s="201"/>
      <c r="H700" s="201"/>
      <c r="I700" s="201"/>
      <c r="J700" s="201"/>
      <c r="K700" s="201"/>
      <c r="L700" s="201"/>
      <c r="M700" s="201"/>
      <c r="N700" s="201"/>
      <c r="O700" s="201"/>
      <c r="P700" s="201"/>
      <c r="Q700" s="201"/>
      <c r="R700" s="201"/>
      <c r="S700" s="201"/>
    </row>
    <row r="701" spans="2:19" s="187" customFormat="1" ht="18" customHeight="1">
      <c r="B701" s="201"/>
      <c r="C701" s="201"/>
      <c r="D701" s="201"/>
      <c r="E701" s="201"/>
      <c r="F701" s="201"/>
      <c r="G701" s="201"/>
      <c r="H701" s="201"/>
      <c r="I701" s="201"/>
      <c r="J701" s="201"/>
      <c r="K701" s="201"/>
      <c r="L701" s="201"/>
      <c r="M701" s="201"/>
      <c r="N701" s="201"/>
      <c r="O701" s="201"/>
      <c r="P701" s="201"/>
      <c r="Q701" s="201"/>
      <c r="R701" s="201"/>
      <c r="S701" s="201"/>
    </row>
    <row r="702" spans="2:19" s="187" customFormat="1" ht="18" customHeight="1">
      <c r="B702" s="201"/>
      <c r="C702" s="201"/>
      <c r="D702" s="201"/>
      <c r="E702" s="201"/>
      <c r="F702" s="201"/>
      <c r="G702" s="201"/>
      <c r="H702" s="201"/>
      <c r="I702" s="201"/>
      <c r="J702" s="201"/>
      <c r="K702" s="201"/>
      <c r="L702" s="201"/>
      <c r="M702" s="201"/>
      <c r="N702" s="201"/>
      <c r="O702" s="201"/>
      <c r="P702" s="201"/>
      <c r="Q702" s="201"/>
      <c r="R702" s="201"/>
      <c r="S702" s="201"/>
    </row>
    <row r="703" spans="2:19" s="187" customFormat="1" ht="18" customHeight="1">
      <c r="B703" s="201"/>
      <c r="C703" s="201"/>
      <c r="D703" s="201"/>
      <c r="E703" s="201"/>
      <c r="F703" s="201"/>
      <c r="G703" s="201"/>
      <c r="H703" s="201"/>
      <c r="I703" s="201"/>
      <c r="J703" s="201"/>
      <c r="K703" s="201"/>
      <c r="L703" s="201"/>
      <c r="M703" s="201"/>
      <c r="N703" s="201"/>
      <c r="O703" s="201"/>
      <c r="P703" s="201"/>
      <c r="Q703" s="201"/>
      <c r="R703" s="201"/>
      <c r="S703" s="201"/>
    </row>
    <row r="704" spans="2:19" s="187" customFormat="1" ht="18" customHeight="1">
      <c r="B704" s="201"/>
      <c r="C704" s="201"/>
      <c r="D704" s="201"/>
      <c r="E704" s="201"/>
      <c r="F704" s="201"/>
      <c r="G704" s="201"/>
      <c r="H704" s="201"/>
      <c r="I704" s="201"/>
      <c r="J704" s="201"/>
      <c r="K704" s="201"/>
      <c r="L704" s="201"/>
      <c r="M704" s="201"/>
      <c r="N704" s="201"/>
      <c r="O704" s="201"/>
      <c r="P704" s="201"/>
      <c r="Q704" s="201"/>
      <c r="R704" s="201"/>
      <c r="S704" s="201"/>
    </row>
    <row r="705" spans="2:19" s="187" customFormat="1" ht="18" customHeight="1">
      <c r="B705" s="201"/>
      <c r="C705" s="201"/>
      <c r="D705" s="201"/>
      <c r="E705" s="201"/>
      <c r="F705" s="201"/>
      <c r="G705" s="201"/>
      <c r="H705" s="201"/>
      <c r="I705" s="201"/>
      <c r="J705" s="201"/>
      <c r="K705" s="201"/>
      <c r="L705" s="201"/>
      <c r="M705" s="201"/>
      <c r="N705" s="201"/>
      <c r="O705" s="201"/>
      <c r="P705" s="201"/>
      <c r="Q705" s="201"/>
      <c r="R705" s="201"/>
      <c r="S705" s="201"/>
    </row>
    <row r="706" spans="2:19" s="187" customFormat="1" ht="18" customHeight="1">
      <c r="B706" s="201"/>
      <c r="C706" s="201"/>
      <c r="D706" s="201"/>
      <c r="E706" s="201"/>
      <c r="F706" s="201"/>
      <c r="G706" s="201"/>
      <c r="H706" s="201"/>
      <c r="I706" s="201"/>
      <c r="J706" s="201"/>
      <c r="K706" s="201"/>
      <c r="L706" s="201"/>
      <c r="M706" s="201"/>
      <c r="N706" s="201"/>
      <c r="O706" s="201"/>
      <c r="P706" s="201"/>
      <c r="Q706" s="201"/>
      <c r="R706" s="201"/>
      <c r="S706" s="201"/>
    </row>
    <row r="707" spans="2:19" s="187" customFormat="1" ht="18" customHeight="1">
      <c r="B707" s="201"/>
      <c r="C707" s="201"/>
      <c r="D707" s="201"/>
      <c r="E707" s="201"/>
      <c r="F707" s="201"/>
      <c r="G707" s="201"/>
      <c r="H707" s="201"/>
      <c r="I707" s="201"/>
      <c r="J707" s="201"/>
      <c r="K707" s="201"/>
      <c r="L707" s="201"/>
      <c r="M707" s="201"/>
      <c r="N707" s="201"/>
      <c r="O707" s="201"/>
      <c r="P707" s="201"/>
      <c r="Q707" s="201"/>
      <c r="R707" s="201"/>
      <c r="S707" s="201"/>
    </row>
    <row r="708" spans="2:19" s="187" customFormat="1" ht="18" customHeight="1">
      <c r="B708" s="201"/>
      <c r="C708" s="201"/>
      <c r="D708" s="201"/>
      <c r="E708" s="201"/>
      <c r="F708" s="201"/>
      <c r="G708" s="201"/>
      <c r="H708" s="201"/>
      <c r="I708" s="201"/>
      <c r="J708" s="201"/>
      <c r="K708" s="201"/>
      <c r="L708" s="201"/>
      <c r="M708" s="201"/>
      <c r="N708" s="201"/>
      <c r="O708" s="201"/>
      <c r="P708" s="201"/>
      <c r="Q708" s="201"/>
      <c r="R708" s="201"/>
      <c r="S708" s="201"/>
    </row>
    <row r="709" spans="2:19" s="187" customFormat="1" ht="18" customHeight="1">
      <c r="B709" s="201"/>
      <c r="C709" s="201"/>
      <c r="D709" s="201"/>
      <c r="E709" s="201"/>
      <c r="F709" s="201"/>
      <c r="G709" s="201"/>
      <c r="H709" s="201"/>
      <c r="I709" s="201"/>
      <c r="J709" s="201"/>
      <c r="K709" s="201"/>
      <c r="L709" s="201"/>
      <c r="M709" s="201"/>
      <c r="N709" s="201"/>
      <c r="O709" s="201"/>
      <c r="P709" s="201"/>
      <c r="Q709" s="201"/>
      <c r="R709" s="201"/>
      <c r="S709" s="201"/>
    </row>
    <row r="710" spans="2:19" s="187" customFormat="1" ht="18" customHeight="1">
      <c r="B710" s="201"/>
      <c r="C710" s="201"/>
      <c r="D710" s="201"/>
      <c r="E710" s="201"/>
      <c r="F710" s="201"/>
      <c r="G710" s="201"/>
      <c r="H710" s="201"/>
      <c r="I710" s="201"/>
      <c r="J710" s="201"/>
      <c r="K710" s="201"/>
      <c r="L710" s="201"/>
      <c r="M710" s="201"/>
      <c r="N710" s="201"/>
      <c r="O710" s="201"/>
      <c r="P710" s="201"/>
      <c r="Q710" s="201"/>
      <c r="R710" s="201"/>
      <c r="S710" s="201"/>
    </row>
    <row r="711" spans="2:19" s="187" customFormat="1" ht="18" customHeight="1">
      <c r="B711" s="201"/>
      <c r="C711" s="201"/>
      <c r="D711" s="201"/>
      <c r="E711" s="201"/>
      <c r="F711" s="201"/>
      <c r="G711" s="201"/>
      <c r="H711" s="201"/>
      <c r="I711" s="201"/>
      <c r="J711" s="201"/>
      <c r="K711" s="201"/>
      <c r="L711" s="201"/>
      <c r="M711" s="201"/>
      <c r="N711" s="201"/>
      <c r="O711" s="201"/>
      <c r="P711" s="201"/>
      <c r="Q711" s="201"/>
      <c r="R711" s="201"/>
      <c r="S711" s="201"/>
    </row>
    <row r="712" spans="2:19" s="187" customFormat="1" ht="18" customHeight="1">
      <c r="B712" s="201"/>
      <c r="C712" s="201"/>
      <c r="D712" s="201"/>
      <c r="E712" s="201"/>
      <c r="F712" s="201"/>
      <c r="G712" s="201"/>
      <c r="H712" s="201"/>
      <c r="I712" s="201"/>
      <c r="J712" s="201"/>
      <c r="K712" s="201"/>
      <c r="L712" s="201"/>
      <c r="M712" s="201"/>
      <c r="N712" s="201"/>
      <c r="O712" s="201"/>
      <c r="P712" s="201"/>
      <c r="Q712" s="201"/>
      <c r="R712" s="201"/>
      <c r="S712" s="201"/>
    </row>
    <row r="713" spans="2:19" s="187" customFormat="1" ht="18" customHeight="1">
      <c r="B713" s="201"/>
      <c r="C713" s="201"/>
      <c r="D713" s="201"/>
      <c r="E713" s="201"/>
      <c r="F713" s="201"/>
      <c r="G713" s="201"/>
      <c r="H713" s="201"/>
      <c r="I713" s="201"/>
      <c r="J713" s="201"/>
      <c r="K713" s="201"/>
      <c r="L713" s="201"/>
      <c r="M713" s="201"/>
      <c r="N713" s="201"/>
      <c r="O713" s="201"/>
      <c r="P713" s="201"/>
      <c r="Q713" s="201"/>
      <c r="R713" s="201"/>
      <c r="S713" s="201"/>
    </row>
    <row r="714" spans="2:19" s="187" customFormat="1" ht="18" customHeight="1">
      <c r="B714" s="201"/>
      <c r="C714" s="201"/>
      <c r="D714" s="201"/>
      <c r="E714" s="201"/>
      <c r="F714" s="201"/>
      <c r="G714" s="201"/>
      <c r="H714" s="201"/>
      <c r="I714" s="201"/>
      <c r="J714" s="201"/>
      <c r="K714" s="201"/>
      <c r="L714" s="201"/>
      <c r="M714" s="201"/>
      <c r="N714" s="201"/>
      <c r="O714" s="201"/>
      <c r="P714" s="201"/>
      <c r="Q714" s="201"/>
      <c r="R714" s="201"/>
      <c r="S714" s="201"/>
    </row>
    <row r="715" spans="2:19" s="187" customFormat="1" ht="18" customHeight="1">
      <c r="B715" s="201"/>
      <c r="C715" s="201"/>
      <c r="D715" s="201"/>
      <c r="E715" s="201"/>
      <c r="F715" s="201"/>
      <c r="G715" s="201"/>
      <c r="H715" s="201"/>
      <c r="I715" s="201"/>
      <c r="J715" s="201"/>
      <c r="K715" s="201"/>
      <c r="L715" s="201"/>
      <c r="M715" s="201"/>
      <c r="N715" s="201"/>
      <c r="O715" s="201"/>
      <c r="P715" s="201"/>
      <c r="Q715" s="201"/>
      <c r="R715" s="201"/>
      <c r="S715" s="201"/>
    </row>
    <row r="716" spans="2:19" s="187" customFormat="1" ht="18" customHeight="1">
      <c r="B716" s="201"/>
      <c r="C716" s="201"/>
      <c r="D716" s="201"/>
      <c r="E716" s="201"/>
      <c r="F716" s="201"/>
      <c r="G716" s="201"/>
      <c r="H716" s="201"/>
      <c r="I716" s="201"/>
      <c r="J716" s="201"/>
      <c r="K716" s="201"/>
      <c r="L716" s="201"/>
      <c r="M716" s="201"/>
      <c r="N716" s="201"/>
      <c r="O716" s="201"/>
      <c r="P716" s="201"/>
      <c r="Q716" s="201"/>
      <c r="R716" s="201"/>
      <c r="S716" s="201"/>
    </row>
    <row r="717" spans="2:19" s="187" customFormat="1" ht="18" customHeight="1">
      <c r="B717" s="201"/>
      <c r="C717" s="201"/>
      <c r="D717" s="201"/>
      <c r="E717" s="201"/>
      <c r="F717" s="201"/>
      <c r="G717" s="201"/>
      <c r="H717" s="201"/>
      <c r="I717" s="201"/>
      <c r="J717" s="201"/>
      <c r="K717" s="201"/>
      <c r="L717" s="201"/>
      <c r="M717" s="201"/>
      <c r="N717" s="201"/>
      <c r="O717" s="201"/>
      <c r="P717" s="201"/>
      <c r="Q717" s="201"/>
      <c r="R717" s="201"/>
      <c r="S717" s="201"/>
    </row>
    <row r="718" spans="2:19" s="187" customFormat="1" ht="18" customHeight="1">
      <c r="B718" s="201"/>
      <c r="C718" s="201"/>
      <c r="D718" s="201"/>
      <c r="E718" s="201"/>
      <c r="F718" s="201"/>
      <c r="G718" s="201"/>
      <c r="H718" s="201"/>
      <c r="I718" s="201"/>
      <c r="J718" s="201"/>
      <c r="K718" s="201"/>
      <c r="L718" s="201"/>
      <c r="M718" s="201"/>
      <c r="N718" s="201"/>
      <c r="O718" s="201"/>
      <c r="P718" s="201"/>
      <c r="Q718" s="201"/>
      <c r="R718" s="201"/>
      <c r="S718" s="201"/>
    </row>
    <row r="719" spans="2:19" s="187" customFormat="1" ht="18" customHeight="1">
      <c r="B719" s="201"/>
      <c r="C719" s="201"/>
      <c r="D719" s="201"/>
      <c r="E719" s="201"/>
      <c r="F719" s="201"/>
      <c r="G719" s="201"/>
      <c r="H719" s="201"/>
      <c r="I719" s="201"/>
      <c r="J719" s="201"/>
      <c r="K719" s="201"/>
      <c r="L719" s="201"/>
      <c r="M719" s="201"/>
      <c r="N719" s="201"/>
      <c r="O719" s="201"/>
      <c r="P719" s="201"/>
      <c r="Q719" s="201"/>
      <c r="R719" s="201"/>
      <c r="S719" s="201"/>
    </row>
    <row r="720" spans="2:19" s="187" customFormat="1" ht="18" customHeight="1">
      <c r="B720" s="201"/>
      <c r="C720" s="201"/>
      <c r="D720" s="201"/>
      <c r="E720" s="201"/>
      <c r="F720" s="201"/>
      <c r="G720" s="201"/>
      <c r="H720" s="201"/>
      <c r="I720" s="201"/>
      <c r="J720" s="201"/>
      <c r="K720" s="201"/>
      <c r="L720" s="201"/>
      <c r="M720" s="201"/>
      <c r="N720" s="201"/>
      <c r="O720" s="201"/>
      <c r="P720" s="201"/>
      <c r="Q720" s="201"/>
      <c r="R720" s="201"/>
      <c r="S720" s="201"/>
    </row>
    <row r="721" spans="2:19" s="187" customFormat="1" ht="18" customHeight="1">
      <c r="B721" s="201"/>
      <c r="C721" s="201"/>
      <c r="D721" s="201"/>
      <c r="E721" s="201"/>
      <c r="F721" s="201"/>
      <c r="G721" s="201"/>
      <c r="H721" s="201"/>
      <c r="I721" s="201"/>
      <c r="J721" s="201"/>
      <c r="K721" s="201"/>
      <c r="L721" s="201"/>
      <c r="M721" s="201"/>
      <c r="N721" s="201"/>
      <c r="O721" s="201"/>
      <c r="P721" s="201"/>
      <c r="Q721" s="201"/>
      <c r="R721" s="201"/>
      <c r="S721" s="201"/>
    </row>
    <row r="722" spans="2:19" s="187" customFormat="1" ht="18" customHeight="1">
      <c r="B722" s="201"/>
      <c r="C722" s="201"/>
      <c r="D722" s="201"/>
      <c r="E722" s="201"/>
      <c r="F722" s="201"/>
      <c r="G722" s="201"/>
      <c r="H722" s="201"/>
      <c r="I722" s="201"/>
      <c r="J722" s="201"/>
      <c r="K722" s="201"/>
      <c r="L722" s="201"/>
      <c r="M722" s="201"/>
      <c r="N722" s="201"/>
      <c r="O722" s="201"/>
      <c r="P722" s="201"/>
      <c r="Q722" s="201"/>
      <c r="R722" s="201"/>
      <c r="S722" s="201"/>
    </row>
    <row r="723" spans="2:19" s="187" customFormat="1" ht="18" customHeight="1">
      <c r="B723" s="201"/>
      <c r="C723" s="201"/>
      <c r="D723" s="201"/>
      <c r="E723" s="201"/>
      <c r="F723" s="201"/>
      <c r="G723" s="201"/>
      <c r="H723" s="201"/>
      <c r="I723" s="201"/>
      <c r="J723" s="201"/>
      <c r="K723" s="201"/>
      <c r="L723" s="201"/>
      <c r="M723" s="201"/>
      <c r="N723" s="201"/>
      <c r="O723" s="201"/>
      <c r="P723" s="201"/>
      <c r="Q723" s="201"/>
      <c r="R723" s="201"/>
      <c r="S723" s="201"/>
    </row>
    <row r="724" spans="2:19" s="187" customFormat="1" ht="18" customHeight="1">
      <c r="B724" s="201"/>
      <c r="C724" s="201"/>
      <c r="D724" s="201"/>
      <c r="E724" s="201"/>
      <c r="F724" s="201"/>
      <c r="G724" s="201"/>
      <c r="H724" s="201"/>
      <c r="I724" s="201"/>
      <c r="J724" s="201"/>
      <c r="K724" s="201"/>
      <c r="L724" s="201"/>
      <c r="M724" s="201"/>
      <c r="N724" s="201"/>
      <c r="O724" s="201"/>
      <c r="P724" s="201"/>
      <c r="Q724" s="201"/>
      <c r="R724" s="201"/>
      <c r="S724" s="201"/>
    </row>
    <row r="725" spans="2:19" s="187" customFormat="1" ht="18" customHeight="1">
      <c r="B725" s="201"/>
      <c r="C725" s="201"/>
      <c r="D725" s="201"/>
      <c r="E725" s="201"/>
      <c r="F725" s="201"/>
      <c r="G725" s="201"/>
      <c r="H725" s="201"/>
      <c r="I725" s="201"/>
      <c r="J725" s="201"/>
      <c r="K725" s="201"/>
      <c r="L725" s="201"/>
      <c r="M725" s="201"/>
      <c r="N725" s="201"/>
      <c r="O725" s="201"/>
      <c r="P725" s="201"/>
      <c r="Q725" s="201"/>
      <c r="R725" s="201"/>
      <c r="S725" s="201"/>
    </row>
    <row r="726" spans="2:19" s="187" customFormat="1" ht="18" customHeight="1">
      <c r="B726" s="201"/>
      <c r="C726" s="201"/>
      <c r="D726" s="201"/>
      <c r="E726" s="201"/>
      <c r="F726" s="201"/>
      <c r="G726" s="201"/>
      <c r="H726" s="201"/>
      <c r="I726" s="201"/>
      <c r="J726" s="201"/>
      <c r="K726" s="201"/>
      <c r="L726" s="201"/>
      <c r="M726" s="201"/>
      <c r="N726" s="201"/>
      <c r="O726" s="201"/>
      <c r="P726" s="201"/>
      <c r="Q726" s="201"/>
      <c r="R726" s="201"/>
      <c r="S726" s="201"/>
    </row>
    <row r="727" spans="2:19" s="187" customFormat="1" ht="18" customHeight="1">
      <c r="B727" s="201"/>
      <c r="C727" s="201"/>
      <c r="D727" s="201"/>
      <c r="E727" s="201"/>
      <c r="F727" s="201"/>
      <c r="G727" s="201"/>
      <c r="H727" s="201"/>
      <c r="I727" s="201"/>
      <c r="J727" s="201"/>
      <c r="K727" s="201"/>
      <c r="L727" s="201"/>
      <c r="M727" s="201"/>
      <c r="N727" s="201"/>
      <c r="O727" s="201"/>
      <c r="P727" s="201"/>
      <c r="Q727" s="201"/>
      <c r="R727" s="201"/>
      <c r="S727" s="201"/>
    </row>
    <row r="728" spans="2:19" s="187" customFormat="1" ht="18" customHeight="1">
      <c r="B728" s="201"/>
      <c r="C728" s="201"/>
      <c r="D728" s="201"/>
      <c r="E728" s="201"/>
      <c r="F728" s="201"/>
      <c r="G728" s="201"/>
      <c r="H728" s="201"/>
      <c r="I728" s="201"/>
      <c r="J728" s="201"/>
      <c r="K728" s="201"/>
      <c r="L728" s="201"/>
      <c r="M728" s="201"/>
      <c r="N728" s="201"/>
      <c r="O728" s="201"/>
      <c r="P728" s="201"/>
      <c r="Q728" s="201"/>
      <c r="R728" s="201"/>
      <c r="S728" s="201"/>
    </row>
    <row r="729" spans="2:19" s="187" customFormat="1" ht="18" customHeight="1">
      <c r="B729" s="201"/>
      <c r="C729" s="201"/>
      <c r="D729" s="201"/>
      <c r="E729" s="201"/>
      <c r="F729" s="201"/>
      <c r="G729" s="201"/>
      <c r="H729" s="201"/>
      <c r="I729" s="201"/>
      <c r="J729" s="201"/>
      <c r="K729" s="201"/>
      <c r="L729" s="201"/>
      <c r="M729" s="201"/>
      <c r="N729" s="201"/>
      <c r="O729" s="201"/>
      <c r="P729" s="201"/>
      <c r="Q729" s="201"/>
      <c r="R729" s="201"/>
      <c r="S729" s="201"/>
    </row>
    <row r="730" spans="2:19" s="187" customFormat="1" ht="18" customHeight="1">
      <c r="B730" s="201"/>
      <c r="C730" s="201"/>
      <c r="D730" s="201"/>
      <c r="E730" s="201"/>
      <c r="F730" s="201"/>
      <c r="G730" s="201"/>
      <c r="H730" s="201"/>
      <c r="I730" s="201"/>
      <c r="J730" s="201"/>
      <c r="K730" s="201"/>
      <c r="L730" s="201"/>
      <c r="M730" s="201"/>
      <c r="N730" s="201"/>
      <c r="O730" s="201"/>
      <c r="P730" s="201"/>
      <c r="Q730" s="201"/>
      <c r="R730" s="201"/>
      <c r="S730" s="201"/>
    </row>
    <row r="731" spans="2:19" s="187" customFormat="1" ht="18" customHeight="1">
      <c r="B731" s="201"/>
      <c r="C731" s="201"/>
      <c r="D731" s="201"/>
      <c r="E731" s="201"/>
      <c r="F731" s="201"/>
      <c r="G731" s="201"/>
      <c r="H731" s="201"/>
      <c r="I731" s="201"/>
      <c r="J731" s="201"/>
      <c r="K731" s="201"/>
      <c r="L731" s="201"/>
      <c r="M731" s="201"/>
      <c r="N731" s="201"/>
      <c r="O731" s="201"/>
      <c r="P731" s="201"/>
      <c r="Q731" s="201"/>
      <c r="R731" s="201"/>
      <c r="S731" s="201"/>
    </row>
    <row r="732" spans="2:19" s="187" customFormat="1" ht="18" customHeight="1">
      <c r="B732" s="201"/>
      <c r="C732" s="201"/>
      <c r="D732" s="201"/>
      <c r="E732" s="201"/>
      <c r="F732" s="201"/>
      <c r="G732" s="201"/>
      <c r="H732" s="201"/>
      <c r="I732" s="201"/>
      <c r="J732" s="201"/>
      <c r="K732" s="201"/>
      <c r="L732" s="201"/>
      <c r="M732" s="201"/>
      <c r="N732" s="201"/>
      <c r="O732" s="201"/>
      <c r="P732" s="201"/>
      <c r="Q732" s="201"/>
      <c r="R732" s="201"/>
      <c r="S732" s="201"/>
    </row>
    <row r="733" spans="2:19" s="187" customFormat="1" ht="18" customHeight="1">
      <c r="B733" s="201"/>
      <c r="C733" s="201"/>
      <c r="D733" s="201"/>
      <c r="E733" s="201"/>
      <c r="F733" s="201"/>
      <c r="G733" s="201"/>
      <c r="H733" s="201"/>
      <c r="I733" s="201"/>
      <c r="J733" s="201"/>
      <c r="K733" s="201"/>
      <c r="L733" s="201"/>
      <c r="M733" s="201"/>
      <c r="N733" s="201"/>
      <c r="O733" s="201"/>
      <c r="P733" s="201"/>
      <c r="Q733" s="201"/>
      <c r="R733" s="201"/>
      <c r="S733" s="201"/>
    </row>
    <row r="734" spans="2:19" s="187" customFormat="1" ht="18" customHeight="1">
      <c r="B734" s="201"/>
      <c r="C734" s="201"/>
      <c r="D734" s="201"/>
      <c r="E734" s="201"/>
      <c r="F734" s="201"/>
      <c r="G734" s="201"/>
      <c r="H734" s="201"/>
      <c r="I734" s="201"/>
      <c r="J734" s="201"/>
      <c r="K734" s="201"/>
      <c r="L734" s="201"/>
      <c r="M734" s="201"/>
      <c r="N734" s="201"/>
      <c r="O734" s="201"/>
      <c r="P734" s="201"/>
      <c r="Q734" s="201"/>
      <c r="R734" s="201"/>
      <c r="S734" s="201"/>
    </row>
    <row r="735" spans="2:19" s="187" customFormat="1" ht="18" customHeight="1">
      <c r="B735" s="201"/>
      <c r="C735" s="201"/>
      <c r="D735" s="201"/>
      <c r="E735" s="201"/>
      <c r="F735" s="201"/>
      <c r="G735" s="201"/>
      <c r="H735" s="201"/>
      <c r="I735" s="201"/>
      <c r="J735" s="201"/>
      <c r="K735" s="201"/>
      <c r="L735" s="201"/>
      <c r="M735" s="201"/>
      <c r="N735" s="201"/>
      <c r="O735" s="201"/>
      <c r="P735" s="201"/>
      <c r="Q735" s="201"/>
      <c r="R735" s="201"/>
      <c r="S735" s="201"/>
    </row>
    <row r="736" spans="2:19" s="187" customFormat="1" ht="18" customHeight="1">
      <c r="B736" s="201"/>
      <c r="C736" s="201"/>
      <c r="D736" s="201"/>
      <c r="E736" s="201"/>
      <c r="F736" s="201"/>
      <c r="G736" s="201"/>
      <c r="H736" s="201"/>
      <c r="I736" s="201"/>
      <c r="J736" s="201"/>
      <c r="K736" s="201"/>
      <c r="L736" s="201"/>
      <c r="M736" s="201"/>
      <c r="N736" s="201"/>
      <c r="O736" s="201"/>
      <c r="P736" s="201"/>
      <c r="Q736" s="201"/>
      <c r="R736" s="201"/>
      <c r="S736" s="201"/>
    </row>
    <row r="737" spans="2:19" s="187" customFormat="1" ht="18" customHeight="1">
      <c r="B737" s="201"/>
      <c r="C737" s="201"/>
      <c r="D737" s="201"/>
      <c r="E737" s="201"/>
      <c r="F737" s="201"/>
      <c r="G737" s="201"/>
      <c r="H737" s="201"/>
      <c r="I737" s="201"/>
      <c r="J737" s="201"/>
      <c r="K737" s="201"/>
      <c r="L737" s="201"/>
      <c r="M737" s="201"/>
      <c r="N737" s="201"/>
      <c r="O737" s="201"/>
      <c r="P737" s="201"/>
      <c r="Q737" s="201"/>
      <c r="R737" s="201"/>
      <c r="S737" s="201"/>
    </row>
    <row r="738" spans="2:19" s="187" customFormat="1" ht="18" customHeight="1">
      <c r="B738" s="201"/>
      <c r="C738" s="201"/>
      <c r="D738" s="201"/>
      <c r="E738" s="201"/>
      <c r="F738" s="201"/>
      <c r="G738" s="201"/>
      <c r="H738" s="201"/>
      <c r="I738" s="201"/>
      <c r="J738" s="201"/>
      <c r="K738" s="201"/>
      <c r="L738" s="201"/>
      <c r="M738" s="201"/>
      <c r="N738" s="201"/>
      <c r="O738" s="201"/>
      <c r="P738" s="201"/>
      <c r="Q738" s="201"/>
      <c r="R738" s="201"/>
      <c r="S738" s="201"/>
    </row>
    <row r="739" spans="2:19" s="187" customFormat="1" ht="18" customHeight="1">
      <c r="B739" s="201"/>
      <c r="C739" s="201"/>
      <c r="D739" s="201"/>
      <c r="E739" s="201"/>
      <c r="F739" s="201"/>
      <c r="G739" s="201"/>
      <c r="H739" s="201"/>
      <c r="I739" s="201"/>
      <c r="J739" s="201"/>
      <c r="K739" s="201"/>
      <c r="L739" s="201"/>
      <c r="M739" s="201"/>
      <c r="N739" s="201"/>
      <c r="O739" s="201"/>
      <c r="P739" s="201"/>
      <c r="Q739" s="201"/>
      <c r="R739" s="201"/>
      <c r="S739" s="201"/>
    </row>
    <row r="740" spans="2:19" s="187" customFormat="1" ht="18" customHeight="1">
      <c r="B740" s="201"/>
      <c r="C740" s="201"/>
      <c r="D740" s="201"/>
      <c r="E740" s="201"/>
      <c r="F740" s="201"/>
      <c r="G740" s="201"/>
      <c r="H740" s="201"/>
      <c r="I740" s="201"/>
      <c r="J740" s="201"/>
      <c r="K740" s="201"/>
      <c r="L740" s="201"/>
      <c r="M740" s="201"/>
      <c r="N740" s="201"/>
      <c r="O740" s="201"/>
      <c r="P740" s="201"/>
      <c r="Q740" s="201"/>
      <c r="R740" s="201"/>
      <c r="S740" s="201"/>
    </row>
    <row r="741" spans="2:19" s="187" customFormat="1" ht="18" customHeight="1">
      <c r="B741" s="201"/>
      <c r="C741" s="201"/>
      <c r="D741" s="201"/>
      <c r="E741" s="201"/>
      <c r="F741" s="201"/>
      <c r="G741" s="201"/>
      <c r="H741" s="201"/>
      <c r="I741" s="201"/>
      <c r="J741" s="201"/>
      <c r="K741" s="201"/>
      <c r="L741" s="201"/>
      <c r="M741" s="201"/>
      <c r="N741" s="201"/>
      <c r="O741" s="201"/>
      <c r="P741" s="201"/>
      <c r="Q741" s="201"/>
      <c r="R741" s="201"/>
      <c r="S741" s="201"/>
    </row>
    <row r="742" spans="2:19" s="187" customFormat="1" ht="18" customHeight="1">
      <c r="B742" s="201"/>
      <c r="C742" s="201"/>
      <c r="D742" s="201"/>
      <c r="E742" s="201"/>
      <c r="F742" s="201"/>
      <c r="G742" s="201"/>
      <c r="H742" s="201"/>
      <c r="I742" s="201"/>
      <c r="J742" s="201"/>
      <c r="K742" s="201"/>
      <c r="L742" s="201"/>
      <c r="M742" s="201"/>
      <c r="N742" s="201"/>
      <c r="O742" s="201"/>
      <c r="P742" s="201"/>
      <c r="Q742" s="201"/>
      <c r="R742" s="201"/>
      <c r="S742" s="201"/>
    </row>
    <row r="743" spans="2:19" s="187" customFormat="1" ht="18" customHeight="1">
      <c r="B743" s="201"/>
      <c r="C743" s="201"/>
      <c r="D743" s="201"/>
      <c r="E743" s="201"/>
      <c r="F743" s="201"/>
      <c r="G743" s="201"/>
      <c r="H743" s="201"/>
      <c r="I743" s="201"/>
      <c r="J743" s="201"/>
      <c r="K743" s="201"/>
      <c r="L743" s="201"/>
      <c r="M743" s="201"/>
      <c r="N743" s="201"/>
      <c r="O743" s="201"/>
      <c r="P743" s="201"/>
      <c r="Q743" s="201"/>
      <c r="R743" s="201"/>
      <c r="S743" s="201"/>
    </row>
    <row r="744" spans="2:19" s="187" customFormat="1" ht="18" customHeight="1">
      <c r="B744" s="201"/>
      <c r="C744" s="201"/>
      <c r="D744" s="201"/>
      <c r="E744" s="201"/>
      <c r="F744" s="201"/>
      <c r="G744" s="201"/>
      <c r="H744" s="201"/>
      <c r="I744" s="201"/>
      <c r="J744" s="201"/>
      <c r="K744" s="201"/>
      <c r="L744" s="201"/>
      <c r="M744" s="201"/>
      <c r="N744" s="201"/>
      <c r="O744" s="201"/>
      <c r="P744" s="201"/>
      <c r="Q744" s="201"/>
      <c r="R744" s="201"/>
      <c r="S744" s="201"/>
    </row>
    <row r="745" spans="2:19" s="187" customFormat="1" ht="18" customHeight="1">
      <c r="B745" s="201"/>
      <c r="C745" s="201"/>
      <c r="D745" s="201"/>
      <c r="E745" s="201"/>
      <c r="F745" s="201"/>
      <c r="G745" s="201"/>
      <c r="H745" s="201"/>
      <c r="I745" s="201"/>
      <c r="J745" s="201"/>
      <c r="K745" s="201"/>
      <c r="L745" s="201"/>
      <c r="M745" s="201"/>
      <c r="N745" s="201"/>
      <c r="O745" s="201"/>
      <c r="P745" s="201"/>
      <c r="Q745" s="201"/>
      <c r="R745" s="201"/>
      <c r="S745" s="201"/>
    </row>
    <row r="746" spans="2:19" s="187" customFormat="1" ht="18" customHeight="1">
      <c r="B746" s="201"/>
      <c r="C746" s="201"/>
      <c r="D746" s="201"/>
      <c r="E746" s="201"/>
      <c r="F746" s="201"/>
      <c r="G746" s="201"/>
      <c r="H746" s="201"/>
      <c r="I746" s="201"/>
      <c r="J746" s="201"/>
      <c r="K746" s="201"/>
      <c r="L746" s="201"/>
      <c r="M746" s="201"/>
      <c r="N746" s="201"/>
      <c r="O746" s="201"/>
      <c r="P746" s="201"/>
      <c r="Q746" s="201"/>
      <c r="R746" s="201"/>
      <c r="S746" s="201"/>
    </row>
    <row r="747" spans="2:19" s="187" customFormat="1" ht="18" customHeight="1">
      <c r="B747" s="201"/>
      <c r="C747" s="201"/>
      <c r="D747" s="201"/>
      <c r="E747" s="201"/>
      <c r="F747" s="201"/>
      <c r="G747" s="201"/>
      <c r="H747" s="201"/>
      <c r="I747" s="201"/>
      <c r="J747" s="201"/>
      <c r="K747" s="201"/>
      <c r="L747" s="201"/>
      <c r="M747" s="201"/>
      <c r="N747" s="201"/>
      <c r="O747" s="201"/>
      <c r="P747" s="201"/>
      <c r="Q747" s="201"/>
      <c r="R747" s="201"/>
      <c r="S747" s="201"/>
    </row>
    <row r="748" spans="2:19" s="187" customFormat="1" ht="18" customHeight="1">
      <c r="B748" s="201"/>
      <c r="C748" s="201"/>
      <c r="D748" s="201"/>
      <c r="E748" s="201"/>
      <c r="F748" s="201"/>
      <c r="G748" s="201"/>
      <c r="H748" s="201"/>
      <c r="I748" s="201"/>
      <c r="J748" s="201"/>
      <c r="K748" s="201"/>
      <c r="L748" s="201"/>
      <c r="M748" s="201"/>
      <c r="N748" s="201"/>
      <c r="O748" s="201"/>
      <c r="P748" s="201"/>
      <c r="Q748" s="201"/>
      <c r="R748" s="201"/>
      <c r="S748" s="201"/>
    </row>
    <row r="749" spans="2:19" s="187" customFormat="1" ht="18" customHeight="1">
      <c r="B749" s="201"/>
      <c r="C749" s="201"/>
      <c r="D749" s="201"/>
      <c r="E749" s="201"/>
      <c r="F749" s="201"/>
      <c r="G749" s="201"/>
      <c r="H749" s="201"/>
      <c r="I749" s="201"/>
      <c r="J749" s="201"/>
      <c r="K749" s="201"/>
      <c r="L749" s="201"/>
      <c r="M749" s="201"/>
      <c r="N749" s="201"/>
      <c r="O749" s="201"/>
      <c r="P749" s="201"/>
      <c r="Q749" s="201"/>
      <c r="R749" s="201"/>
      <c r="S749" s="201"/>
    </row>
    <row r="750" spans="2:19" s="187" customFormat="1" ht="18" customHeight="1">
      <c r="B750" s="201"/>
      <c r="C750" s="201"/>
      <c r="D750" s="201"/>
      <c r="E750" s="201"/>
      <c r="F750" s="201"/>
      <c r="G750" s="201"/>
      <c r="H750" s="201"/>
      <c r="I750" s="201"/>
      <c r="J750" s="201"/>
      <c r="K750" s="201"/>
      <c r="L750" s="201"/>
      <c r="M750" s="201"/>
      <c r="N750" s="201"/>
      <c r="O750" s="201"/>
      <c r="P750" s="201"/>
      <c r="Q750" s="201"/>
      <c r="R750" s="201"/>
      <c r="S750" s="201"/>
    </row>
    <row r="751" spans="2:19" s="187" customFormat="1" ht="18" customHeight="1">
      <c r="B751" s="201"/>
      <c r="C751" s="201"/>
      <c r="D751" s="201"/>
      <c r="E751" s="201"/>
      <c r="F751" s="201"/>
      <c r="G751" s="201"/>
      <c r="H751" s="201"/>
      <c r="I751" s="201"/>
      <c r="J751" s="201"/>
      <c r="K751" s="201"/>
      <c r="L751" s="201"/>
      <c r="M751" s="201"/>
      <c r="N751" s="201"/>
      <c r="O751" s="201"/>
      <c r="P751" s="201"/>
      <c r="Q751" s="201"/>
      <c r="R751" s="201"/>
      <c r="S751" s="201"/>
    </row>
    <row r="752" spans="2:19" s="187" customFormat="1" ht="18" customHeight="1">
      <c r="B752" s="201"/>
      <c r="C752" s="201"/>
      <c r="D752" s="201"/>
      <c r="E752" s="201"/>
      <c r="F752" s="201"/>
      <c r="G752" s="201"/>
      <c r="H752" s="201"/>
      <c r="I752" s="201"/>
      <c r="J752" s="201"/>
      <c r="K752" s="201"/>
      <c r="L752" s="201"/>
      <c r="M752" s="201"/>
      <c r="N752" s="201"/>
      <c r="O752" s="201"/>
      <c r="P752" s="201"/>
      <c r="Q752" s="201"/>
      <c r="R752" s="201"/>
      <c r="S752" s="201"/>
    </row>
    <row r="753" spans="2:19" s="187" customFormat="1" ht="18" customHeight="1">
      <c r="B753" s="201"/>
      <c r="C753" s="201"/>
      <c r="D753" s="201"/>
      <c r="E753" s="201"/>
      <c r="F753" s="201"/>
      <c r="G753" s="201"/>
      <c r="H753" s="201"/>
      <c r="I753" s="201"/>
      <c r="J753" s="201"/>
      <c r="K753" s="201"/>
      <c r="L753" s="201"/>
      <c r="M753" s="201"/>
      <c r="N753" s="201"/>
      <c r="O753" s="201"/>
      <c r="P753" s="201"/>
      <c r="Q753" s="201"/>
      <c r="R753" s="201"/>
      <c r="S753" s="201"/>
    </row>
    <row r="754" spans="2:19" s="187" customFormat="1" ht="18" customHeight="1">
      <c r="B754" s="201"/>
      <c r="C754" s="201"/>
      <c r="D754" s="201"/>
      <c r="E754" s="201"/>
      <c r="F754" s="201"/>
      <c r="G754" s="201"/>
      <c r="H754" s="201"/>
      <c r="I754" s="201"/>
      <c r="J754" s="201"/>
      <c r="K754" s="201"/>
      <c r="L754" s="201"/>
      <c r="M754" s="201"/>
      <c r="N754" s="201"/>
      <c r="O754" s="201"/>
      <c r="P754" s="201"/>
      <c r="Q754" s="201"/>
      <c r="R754" s="201"/>
      <c r="S754" s="201"/>
    </row>
    <row r="755" spans="2:19" s="187" customFormat="1" ht="18" customHeight="1">
      <c r="B755" s="201"/>
      <c r="C755" s="201"/>
      <c r="D755" s="201"/>
      <c r="E755" s="201"/>
      <c r="F755" s="201"/>
      <c r="G755" s="201"/>
      <c r="H755" s="201"/>
      <c r="I755" s="201"/>
      <c r="J755" s="201"/>
      <c r="K755" s="201"/>
      <c r="L755" s="201"/>
      <c r="M755" s="201"/>
      <c r="N755" s="201"/>
      <c r="O755" s="201"/>
      <c r="P755" s="201"/>
      <c r="Q755" s="201"/>
      <c r="R755" s="201"/>
      <c r="S755" s="201"/>
    </row>
    <row r="756" spans="2:19" s="187" customFormat="1" ht="18" customHeight="1">
      <c r="B756" s="201"/>
      <c r="C756" s="201"/>
      <c r="D756" s="201"/>
      <c r="E756" s="201"/>
      <c r="F756" s="201"/>
      <c r="G756" s="201"/>
      <c r="H756" s="201"/>
      <c r="I756" s="201"/>
      <c r="J756" s="201"/>
      <c r="K756" s="201"/>
      <c r="L756" s="201"/>
      <c r="M756" s="201"/>
      <c r="N756" s="201"/>
      <c r="O756" s="201"/>
      <c r="P756" s="201"/>
      <c r="Q756" s="201"/>
      <c r="R756" s="201"/>
      <c r="S756" s="201"/>
    </row>
    <row r="757" spans="2:19" s="187" customFormat="1" ht="18" customHeight="1">
      <c r="B757" s="201"/>
      <c r="C757" s="201"/>
      <c r="D757" s="201"/>
      <c r="E757" s="201"/>
      <c r="F757" s="201"/>
      <c r="G757" s="201"/>
      <c r="H757" s="201"/>
      <c r="I757" s="201"/>
      <c r="J757" s="201"/>
      <c r="K757" s="201"/>
      <c r="L757" s="201"/>
      <c r="M757" s="201"/>
      <c r="N757" s="201"/>
      <c r="O757" s="201"/>
      <c r="P757" s="201"/>
      <c r="Q757" s="201"/>
      <c r="R757" s="201"/>
      <c r="S757" s="201"/>
    </row>
    <row r="758" spans="2:19" s="187" customFormat="1" ht="18" customHeight="1">
      <c r="B758" s="201"/>
      <c r="C758" s="201"/>
      <c r="D758" s="201"/>
      <c r="E758" s="201"/>
      <c r="F758" s="201"/>
      <c r="G758" s="201"/>
      <c r="H758" s="201"/>
      <c r="I758" s="201"/>
      <c r="J758" s="201"/>
      <c r="K758" s="201"/>
      <c r="L758" s="201"/>
      <c r="M758" s="201"/>
      <c r="N758" s="201"/>
      <c r="O758" s="201"/>
      <c r="P758" s="201"/>
      <c r="Q758" s="201"/>
      <c r="R758" s="201"/>
      <c r="S758" s="201"/>
    </row>
    <row r="759" spans="2:19" s="187" customFormat="1" ht="18" customHeight="1">
      <c r="B759" s="201"/>
      <c r="C759" s="201"/>
      <c r="D759" s="201"/>
      <c r="E759" s="201"/>
      <c r="F759" s="201"/>
      <c r="G759" s="201"/>
      <c r="H759" s="201"/>
      <c r="I759" s="201"/>
      <c r="J759" s="201"/>
      <c r="K759" s="201"/>
      <c r="L759" s="201"/>
      <c r="M759" s="201"/>
      <c r="N759" s="201"/>
      <c r="O759" s="201"/>
      <c r="P759" s="201"/>
      <c r="Q759" s="201"/>
      <c r="R759" s="201"/>
      <c r="S759" s="201"/>
    </row>
    <row r="760" spans="2:19" s="187" customFormat="1" ht="18" customHeight="1">
      <c r="B760" s="201"/>
      <c r="C760" s="201"/>
      <c r="D760" s="201"/>
      <c r="E760" s="201"/>
      <c r="F760" s="201"/>
      <c r="G760" s="201"/>
      <c r="H760" s="201"/>
      <c r="I760" s="201"/>
      <c r="J760" s="201"/>
      <c r="K760" s="201"/>
      <c r="L760" s="201"/>
      <c r="M760" s="201"/>
      <c r="N760" s="201"/>
      <c r="O760" s="201"/>
      <c r="P760" s="201"/>
      <c r="Q760" s="201"/>
      <c r="R760" s="201"/>
      <c r="S760" s="201"/>
    </row>
    <row r="761" spans="2:19" s="187" customFormat="1" ht="18" customHeight="1">
      <c r="B761" s="201"/>
      <c r="C761" s="201"/>
      <c r="D761" s="201"/>
      <c r="E761" s="201"/>
      <c r="F761" s="201"/>
      <c r="G761" s="201"/>
      <c r="H761" s="201"/>
      <c r="I761" s="201"/>
      <c r="J761" s="201"/>
      <c r="K761" s="201"/>
      <c r="L761" s="201"/>
      <c r="M761" s="201"/>
      <c r="N761" s="201"/>
      <c r="O761" s="201"/>
      <c r="P761" s="201"/>
      <c r="Q761" s="201"/>
      <c r="R761" s="201"/>
      <c r="S761" s="201"/>
    </row>
    <row r="762" spans="2:19" s="187" customFormat="1" ht="18" customHeight="1">
      <c r="B762" s="201"/>
      <c r="C762" s="201"/>
      <c r="D762" s="201"/>
      <c r="E762" s="201"/>
      <c r="F762" s="201"/>
      <c r="G762" s="201"/>
      <c r="H762" s="201"/>
      <c r="I762" s="201"/>
      <c r="J762" s="201"/>
      <c r="K762" s="201"/>
      <c r="L762" s="201"/>
      <c r="M762" s="201"/>
      <c r="N762" s="201"/>
      <c r="O762" s="201"/>
      <c r="P762" s="201"/>
      <c r="Q762" s="201"/>
      <c r="R762" s="201"/>
      <c r="S762" s="201"/>
    </row>
    <row r="763" spans="2:19" s="187" customFormat="1" ht="18" customHeight="1">
      <c r="B763" s="201"/>
      <c r="C763" s="201"/>
      <c r="D763" s="201"/>
      <c r="E763" s="201"/>
      <c r="F763" s="201"/>
      <c r="G763" s="201"/>
      <c r="H763" s="201"/>
      <c r="I763" s="201"/>
      <c r="J763" s="201"/>
      <c r="K763" s="201"/>
      <c r="L763" s="201"/>
      <c r="M763" s="201"/>
      <c r="N763" s="201"/>
      <c r="O763" s="201"/>
      <c r="P763" s="201"/>
      <c r="Q763" s="201"/>
      <c r="R763" s="201"/>
      <c r="S763" s="201"/>
    </row>
    <row r="764" spans="2:19" s="187" customFormat="1" ht="18" customHeight="1">
      <c r="B764" s="201"/>
      <c r="C764" s="201"/>
      <c r="D764" s="201"/>
      <c r="E764" s="201"/>
      <c r="F764" s="201"/>
      <c r="G764" s="201"/>
      <c r="H764" s="201"/>
      <c r="I764" s="201"/>
      <c r="J764" s="201"/>
      <c r="K764" s="201"/>
      <c r="L764" s="201"/>
      <c r="M764" s="201"/>
      <c r="N764" s="201"/>
      <c r="O764" s="201"/>
      <c r="P764" s="201"/>
      <c r="Q764" s="201"/>
      <c r="R764" s="201"/>
      <c r="S764" s="201"/>
    </row>
    <row r="765" spans="2:19" s="187" customFormat="1" ht="18" customHeight="1">
      <c r="B765" s="201"/>
      <c r="C765" s="201"/>
      <c r="D765" s="201"/>
      <c r="E765" s="201"/>
      <c r="F765" s="201"/>
      <c r="G765" s="201"/>
      <c r="H765" s="201"/>
      <c r="I765" s="201"/>
      <c r="J765" s="201"/>
      <c r="K765" s="201"/>
      <c r="L765" s="201"/>
      <c r="M765" s="201"/>
      <c r="N765" s="201"/>
      <c r="O765" s="201"/>
      <c r="P765" s="201"/>
      <c r="Q765" s="201"/>
      <c r="R765" s="201"/>
      <c r="S765" s="201"/>
    </row>
    <row r="766" spans="2:19" s="187" customFormat="1" ht="18" customHeight="1">
      <c r="B766" s="201"/>
      <c r="C766" s="201"/>
      <c r="D766" s="201"/>
      <c r="E766" s="201"/>
      <c r="F766" s="201"/>
      <c r="G766" s="201"/>
      <c r="H766" s="201"/>
      <c r="I766" s="201"/>
      <c r="J766" s="201"/>
      <c r="K766" s="201"/>
      <c r="L766" s="201"/>
      <c r="M766" s="201"/>
      <c r="N766" s="201"/>
      <c r="O766" s="201"/>
      <c r="P766" s="201"/>
      <c r="Q766" s="201"/>
      <c r="R766" s="201"/>
      <c r="S766" s="201"/>
    </row>
    <row r="767" spans="2:19" s="187" customFormat="1" ht="18" customHeight="1">
      <c r="B767" s="201"/>
      <c r="C767" s="201"/>
      <c r="D767" s="201"/>
      <c r="E767" s="201"/>
      <c r="F767" s="201"/>
      <c r="G767" s="201"/>
      <c r="H767" s="201"/>
      <c r="I767" s="201"/>
      <c r="J767" s="201"/>
      <c r="K767" s="201"/>
      <c r="L767" s="201"/>
      <c r="M767" s="201"/>
      <c r="N767" s="201"/>
      <c r="O767" s="201"/>
      <c r="P767" s="201"/>
      <c r="Q767" s="201"/>
      <c r="R767" s="201"/>
      <c r="S767" s="201"/>
    </row>
    <row r="768" spans="2:19" s="187" customFormat="1" ht="18" customHeight="1">
      <c r="B768" s="201"/>
      <c r="C768" s="201"/>
      <c r="D768" s="201"/>
      <c r="E768" s="201"/>
      <c r="F768" s="201"/>
      <c r="G768" s="201"/>
      <c r="H768" s="201"/>
      <c r="I768" s="201"/>
      <c r="J768" s="201"/>
      <c r="K768" s="201"/>
      <c r="L768" s="201"/>
      <c r="M768" s="201"/>
      <c r="N768" s="201"/>
      <c r="O768" s="201"/>
      <c r="P768" s="201"/>
      <c r="Q768" s="201"/>
      <c r="R768" s="201"/>
      <c r="S768" s="201"/>
    </row>
    <row r="769" spans="2:19" s="187" customFormat="1" ht="18" customHeight="1">
      <c r="B769" s="201"/>
      <c r="C769" s="201"/>
      <c r="D769" s="201"/>
      <c r="E769" s="201"/>
      <c r="F769" s="201"/>
      <c r="G769" s="201"/>
      <c r="H769" s="201"/>
      <c r="I769" s="201"/>
      <c r="J769" s="201"/>
      <c r="K769" s="201"/>
      <c r="L769" s="201"/>
      <c r="M769" s="201"/>
      <c r="N769" s="201"/>
      <c r="O769" s="201"/>
      <c r="P769" s="201"/>
      <c r="Q769" s="201"/>
      <c r="R769" s="201"/>
      <c r="S769" s="201"/>
    </row>
    <row r="770" spans="2:19" s="187" customFormat="1" ht="18" customHeight="1">
      <c r="B770" s="201"/>
      <c r="C770" s="201"/>
      <c r="D770" s="201"/>
      <c r="E770" s="201"/>
      <c r="F770" s="201"/>
      <c r="G770" s="201"/>
      <c r="H770" s="201"/>
      <c r="I770" s="201"/>
      <c r="J770" s="201"/>
      <c r="K770" s="201"/>
      <c r="L770" s="201"/>
      <c r="M770" s="201"/>
      <c r="N770" s="201"/>
      <c r="O770" s="201"/>
      <c r="P770" s="201"/>
      <c r="Q770" s="201"/>
      <c r="R770" s="201"/>
      <c r="S770" s="201"/>
    </row>
    <row r="771" spans="2:19" s="187" customFormat="1" ht="18" customHeight="1">
      <c r="B771" s="201"/>
      <c r="C771" s="201"/>
      <c r="D771" s="201"/>
      <c r="E771" s="201"/>
      <c r="F771" s="201"/>
      <c r="G771" s="201"/>
      <c r="H771" s="201"/>
      <c r="I771" s="201"/>
      <c r="J771" s="201"/>
      <c r="K771" s="201"/>
      <c r="L771" s="201"/>
      <c r="M771" s="201"/>
      <c r="N771" s="201"/>
      <c r="O771" s="201"/>
      <c r="P771" s="201"/>
      <c r="Q771" s="201"/>
      <c r="R771" s="201"/>
      <c r="S771" s="201"/>
    </row>
    <row r="772" spans="2:19" s="187" customFormat="1" ht="18" customHeight="1">
      <c r="B772" s="201"/>
      <c r="C772" s="201"/>
      <c r="D772" s="201"/>
      <c r="E772" s="201"/>
      <c r="F772" s="201"/>
      <c r="G772" s="201"/>
      <c r="H772" s="201"/>
      <c r="I772" s="201"/>
      <c r="J772" s="201"/>
      <c r="K772" s="201"/>
      <c r="L772" s="201"/>
      <c r="M772" s="201"/>
      <c r="N772" s="201"/>
      <c r="O772" s="201"/>
      <c r="P772" s="201"/>
      <c r="Q772" s="201"/>
      <c r="R772" s="201"/>
      <c r="S772" s="201"/>
    </row>
    <row r="773" spans="2:19" s="187" customFormat="1" ht="18" customHeight="1">
      <c r="B773" s="201"/>
      <c r="C773" s="201"/>
      <c r="D773" s="201"/>
      <c r="E773" s="201"/>
      <c r="F773" s="201"/>
      <c r="G773" s="201"/>
      <c r="H773" s="201"/>
      <c r="I773" s="201"/>
      <c r="J773" s="201"/>
      <c r="K773" s="201"/>
      <c r="L773" s="201"/>
      <c r="M773" s="201"/>
      <c r="N773" s="201"/>
      <c r="O773" s="201"/>
      <c r="P773" s="201"/>
      <c r="Q773" s="201"/>
      <c r="R773" s="201"/>
      <c r="S773" s="201"/>
    </row>
    <row r="774" spans="2:19" s="187" customFormat="1" ht="18" customHeight="1">
      <c r="B774" s="201"/>
      <c r="C774" s="201"/>
      <c r="D774" s="201"/>
      <c r="E774" s="201"/>
      <c r="F774" s="201"/>
      <c r="G774" s="201"/>
      <c r="H774" s="201"/>
      <c r="I774" s="201"/>
      <c r="J774" s="201"/>
      <c r="K774" s="201"/>
      <c r="L774" s="201"/>
      <c r="M774" s="201"/>
      <c r="N774" s="201"/>
      <c r="O774" s="201"/>
      <c r="P774" s="201"/>
      <c r="Q774" s="201"/>
      <c r="R774" s="201"/>
      <c r="S774" s="201"/>
    </row>
    <row r="775" spans="2:19" s="187" customFormat="1" ht="18" customHeight="1">
      <c r="B775" s="201"/>
      <c r="C775" s="201"/>
      <c r="D775" s="201"/>
      <c r="E775" s="201"/>
      <c r="F775" s="201"/>
      <c r="G775" s="201"/>
      <c r="H775" s="201"/>
      <c r="I775" s="201"/>
      <c r="J775" s="201"/>
      <c r="K775" s="201"/>
      <c r="L775" s="201"/>
      <c r="M775" s="201"/>
      <c r="N775" s="201"/>
      <c r="O775" s="201"/>
      <c r="P775" s="201"/>
      <c r="Q775" s="201"/>
      <c r="R775" s="201"/>
      <c r="S775" s="201"/>
    </row>
    <row r="776" spans="2:19" s="187" customFormat="1" ht="18" customHeight="1">
      <c r="B776" s="201"/>
      <c r="C776" s="201"/>
      <c r="D776" s="201"/>
      <c r="E776" s="201"/>
      <c r="F776" s="201"/>
      <c r="G776" s="201"/>
      <c r="H776" s="201"/>
      <c r="I776" s="201"/>
      <c r="J776" s="201"/>
      <c r="K776" s="201"/>
      <c r="L776" s="201"/>
      <c r="M776" s="201"/>
      <c r="N776" s="201"/>
      <c r="O776" s="201"/>
      <c r="P776" s="201"/>
      <c r="Q776" s="201"/>
      <c r="R776" s="201"/>
      <c r="S776" s="201"/>
    </row>
    <row r="777" spans="2:19" s="187" customFormat="1" ht="18" customHeight="1">
      <c r="B777" s="201"/>
      <c r="C777" s="201"/>
      <c r="D777" s="201"/>
      <c r="E777" s="201"/>
      <c r="F777" s="201"/>
      <c r="G777" s="201"/>
      <c r="H777" s="201"/>
      <c r="I777" s="201"/>
      <c r="J777" s="201"/>
      <c r="K777" s="201"/>
      <c r="L777" s="201"/>
      <c r="M777" s="201"/>
      <c r="N777" s="201"/>
      <c r="O777" s="201"/>
      <c r="P777" s="201"/>
      <c r="Q777" s="201"/>
      <c r="R777" s="201"/>
      <c r="S777" s="201"/>
    </row>
    <row r="778" spans="2:19" s="187" customFormat="1" ht="18" customHeight="1">
      <c r="B778" s="201"/>
      <c r="C778" s="201"/>
      <c r="D778" s="201"/>
      <c r="E778" s="201"/>
      <c r="F778" s="201"/>
      <c r="G778" s="201"/>
      <c r="H778" s="201"/>
      <c r="I778" s="201"/>
      <c r="J778" s="201"/>
      <c r="K778" s="201"/>
      <c r="L778" s="201"/>
      <c r="M778" s="201"/>
      <c r="N778" s="201"/>
      <c r="O778" s="201"/>
      <c r="P778" s="201"/>
      <c r="Q778" s="201"/>
      <c r="R778" s="201"/>
      <c r="S778" s="201"/>
    </row>
    <row r="779" spans="2:19" s="187" customFormat="1" ht="18" customHeight="1">
      <c r="B779" s="201"/>
      <c r="C779" s="201"/>
      <c r="D779" s="201"/>
      <c r="E779" s="201"/>
      <c r="F779" s="201"/>
      <c r="G779" s="201"/>
      <c r="H779" s="201"/>
      <c r="I779" s="201"/>
      <c r="J779" s="201"/>
      <c r="K779" s="201"/>
      <c r="L779" s="201"/>
      <c r="M779" s="201"/>
      <c r="N779" s="201"/>
      <c r="O779" s="201"/>
      <c r="P779" s="201"/>
      <c r="Q779" s="201"/>
      <c r="R779" s="201"/>
      <c r="S779" s="201"/>
    </row>
    <row r="780" spans="2:19" s="187" customFormat="1" ht="18" customHeight="1">
      <c r="B780" s="201"/>
      <c r="C780" s="201"/>
      <c r="D780" s="201"/>
      <c r="E780" s="201"/>
      <c r="F780" s="201"/>
      <c r="G780" s="201"/>
      <c r="H780" s="201"/>
      <c r="I780" s="201"/>
      <c r="J780" s="201"/>
      <c r="K780" s="201"/>
      <c r="L780" s="201"/>
      <c r="M780" s="201"/>
      <c r="N780" s="201"/>
      <c r="O780" s="201"/>
      <c r="P780" s="201"/>
      <c r="Q780" s="201"/>
      <c r="R780" s="201"/>
      <c r="S780" s="201"/>
    </row>
    <row r="781" spans="2:19" s="187" customFormat="1" ht="18" customHeight="1">
      <c r="B781" s="201"/>
      <c r="C781" s="201"/>
      <c r="D781" s="201"/>
      <c r="E781" s="201"/>
      <c r="F781" s="201"/>
      <c r="G781" s="201"/>
      <c r="H781" s="201"/>
      <c r="I781" s="201"/>
      <c r="J781" s="201"/>
      <c r="K781" s="201"/>
      <c r="L781" s="201"/>
      <c r="M781" s="201"/>
      <c r="N781" s="201"/>
      <c r="O781" s="201"/>
      <c r="P781" s="201"/>
      <c r="Q781" s="201"/>
      <c r="R781" s="201"/>
      <c r="S781" s="201"/>
    </row>
    <row r="782" spans="2:19" s="187" customFormat="1" ht="18" customHeight="1">
      <c r="B782" s="201"/>
      <c r="C782" s="201"/>
      <c r="D782" s="201"/>
      <c r="E782" s="201"/>
      <c r="F782" s="201"/>
      <c r="G782" s="201"/>
      <c r="H782" s="201"/>
      <c r="I782" s="201"/>
      <c r="J782" s="201"/>
      <c r="K782" s="201"/>
      <c r="L782" s="201"/>
      <c r="M782" s="201"/>
      <c r="N782" s="201"/>
      <c r="O782" s="201"/>
      <c r="P782" s="201"/>
      <c r="Q782" s="201"/>
      <c r="R782" s="201"/>
      <c r="S782" s="201"/>
    </row>
    <row r="783" spans="2:19" s="187" customFormat="1" ht="18" customHeight="1">
      <c r="B783" s="201"/>
      <c r="C783" s="201"/>
      <c r="D783" s="201"/>
      <c r="E783" s="201"/>
      <c r="F783" s="201"/>
      <c r="G783" s="201"/>
      <c r="H783" s="201"/>
      <c r="I783" s="201"/>
      <c r="J783" s="201"/>
      <c r="K783" s="201"/>
      <c r="L783" s="201"/>
      <c r="M783" s="201"/>
      <c r="N783" s="201"/>
      <c r="O783" s="201"/>
      <c r="P783" s="201"/>
      <c r="Q783" s="201"/>
      <c r="R783" s="201"/>
      <c r="S783" s="201"/>
    </row>
    <row r="784" spans="2:19" s="187" customFormat="1" ht="18" customHeight="1">
      <c r="B784" s="201"/>
      <c r="C784" s="201"/>
      <c r="D784" s="201"/>
      <c r="E784" s="201"/>
      <c r="F784" s="201"/>
      <c r="G784" s="201"/>
      <c r="H784" s="201"/>
      <c r="I784" s="201"/>
      <c r="J784" s="201"/>
      <c r="K784" s="201"/>
      <c r="L784" s="201"/>
      <c r="M784" s="201"/>
      <c r="N784" s="201"/>
      <c r="O784" s="201"/>
      <c r="P784" s="201"/>
      <c r="Q784" s="201"/>
      <c r="R784" s="201"/>
      <c r="S784" s="201"/>
    </row>
    <row r="785" spans="2:19" s="187" customFormat="1" ht="18" customHeight="1">
      <c r="B785" s="201"/>
      <c r="C785" s="201"/>
      <c r="D785" s="201"/>
      <c r="E785" s="201"/>
      <c r="F785" s="201"/>
      <c r="G785" s="201"/>
      <c r="H785" s="201"/>
      <c r="I785" s="201"/>
      <c r="J785" s="201"/>
      <c r="K785" s="201"/>
      <c r="L785" s="201"/>
      <c r="M785" s="201"/>
      <c r="N785" s="201"/>
      <c r="O785" s="201"/>
      <c r="P785" s="201"/>
      <c r="Q785" s="201"/>
      <c r="R785" s="201"/>
      <c r="S785" s="201"/>
    </row>
    <row r="786" spans="2:19" s="187" customFormat="1" ht="18" customHeight="1">
      <c r="B786" s="201"/>
      <c r="C786" s="201"/>
      <c r="D786" s="201"/>
      <c r="E786" s="201"/>
      <c r="F786" s="201"/>
      <c r="G786" s="201"/>
      <c r="H786" s="201"/>
      <c r="I786" s="201"/>
      <c r="J786" s="201"/>
      <c r="K786" s="201"/>
      <c r="L786" s="201"/>
      <c r="M786" s="201"/>
      <c r="N786" s="201"/>
      <c r="O786" s="201"/>
      <c r="P786" s="201"/>
      <c r="Q786" s="201"/>
      <c r="R786" s="201"/>
      <c r="S786" s="201"/>
    </row>
    <row r="787" spans="2:19" s="187" customFormat="1" ht="18" customHeight="1">
      <c r="B787" s="201"/>
      <c r="C787" s="201"/>
      <c r="D787" s="201"/>
      <c r="E787" s="201"/>
      <c r="F787" s="201"/>
      <c r="G787" s="201"/>
      <c r="H787" s="201"/>
      <c r="I787" s="201"/>
      <c r="J787" s="201"/>
      <c r="K787" s="201"/>
      <c r="L787" s="201"/>
      <c r="M787" s="201"/>
      <c r="N787" s="201"/>
      <c r="O787" s="201"/>
      <c r="P787" s="201"/>
      <c r="Q787" s="201"/>
      <c r="R787" s="201"/>
      <c r="S787" s="201"/>
    </row>
    <row r="788" spans="2:19" s="187" customFormat="1" ht="18" customHeight="1">
      <c r="B788" s="201"/>
      <c r="C788" s="201"/>
      <c r="D788" s="201"/>
      <c r="E788" s="201"/>
      <c r="F788" s="201"/>
      <c r="G788" s="201"/>
      <c r="H788" s="201"/>
      <c r="I788" s="201"/>
      <c r="J788" s="201"/>
      <c r="K788" s="201"/>
      <c r="L788" s="201"/>
      <c r="M788" s="201"/>
      <c r="N788" s="201"/>
      <c r="O788" s="201"/>
      <c r="P788" s="201"/>
      <c r="Q788" s="201"/>
      <c r="R788" s="201"/>
      <c r="S788" s="201"/>
    </row>
    <row r="789" spans="2:19" s="187" customFormat="1" ht="18" customHeight="1">
      <c r="B789" s="201"/>
      <c r="C789" s="201"/>
      <c r="D789" s="201"/>
      <c r="E789" s="201"/>
      <c r="F789" s="201"/>
      <c r="G789" s="201"/>
      <c r="H789" s="201"/>
      <c r="I789" s="201"/>
      <c r="J789" s="201"/>
      <c r="K789" s="201"/>
      <c r="L789" s="201"/>
      <c r="M789" s="201"/>
      <c r="N789" s="201"/>
      <c r="O789" s="201"/>
      <c r="P789" s="201"/>
      <c r="Q789" s="201"/>
      <c r="R789" s="201"/>
      <c r="S789" s="201"/>
    </row>
    <row r="790" spans="2:19" s="187" customFormat="1" ht="18" customHeight="1">
      <c r="B790" s="201"/>
      <c r="C790" s="201"/>
      <c r="D790" s="201"/>
      <c r="E790" s="201"/>
      <c r="F790" s="201"/>
      <c r="G790" s="201"/>
      <c r="H790" s="201"/>
      <c r="I790" s="201"/>
      <c r="J790" s="201"/>
      <c r="K790" s="201"/>
      <c r="L790" s="201"/>
      <c r="M790" s="201"/>
      <c r="N790" s="201"/>
      <c r="O790" s="201"/>
      <c r="P790" s="201"/>
      <c r="Q790" s="201"/>
      <c r="R790" s="201"/>
      <c r="S790" s="201"/>
    </row>
    <row r="791" spans="2:19" s="187" customFormat="1" ht="18" customHeight="1">
      <c r="B791" s="201"/>
      <c r="C791" s="201"/>
      <c r="D791" s="201"/>
      <c r="E791" s="201"/>
      <c r="F791" s="201"/>
      <c r="G791" s="201"/>
      <c r="H791" s="201"/>
      <c r="I791" s="201"/>
      <c r="J791" s="201"/>
      <c r="K791" s="201"/>
      <c r="L791" s="201"/>
      <c r="M791" s="201"/>
      <c r="N791" s="201"/>
      <c r="O791" s="201"/>
      <c r="P791" s="201"/>
      <c r="Q791" s="201"/>
      <c r="R791" s="201"/>
      <c r="S791" s="201"/>
    </row>
    <row r="792" spans="2:19" s="187" customFormat="1" ht="18" customHeight="1">
      <c r="B792" s="201"/>
      <c r="C792" s="201"/>
      <c r="D792" s="201"/>
      <c r="E792" s="201"/>
      <c r="F792" s="201"/>
      <c r="G792" s="201"/>
      <c r="H792" s="201"/>
      <c r="I792" s="201"/>
      <c r="J792" s="201"/>
      <c r="K792" s="201"/>
      <c r="L792" s="201"/>
      <c r="M792" s="201"/>
      <c r="N792" s="201"/>
      <c r="O792" s="201"/>
      <c r="P792" s="201"/>
      <c r="Q792" s="201"/>
      <c r="R792" s="201"/>
      <c r="S792" s="201"/>
    </row>
    <row r="793" spans="2:19" s="187" customFormat="1" ht="18" customHeight="1">
      <c r="B793" s="201"/>
      <c r="C793" s="201"/>
      <c r="D793" s="201"/>
      <c r="E793" s="201"/>
      <c r="F793" s="201"/>
      <c r="G793" s="201"/>
      <c r="H793" s="201"/>
      <c r="I793" s="201"/>
      <c r="J793" s="201"/>
      <c r="K793" s="201"/>
      <c r="L793" s="201"/>
      <c r="M793" s="201"/>
      <c r="N793" s="201"/>
      <c r="O793" s="201"/>
      <c r="P793" s="201"/>
      <c r="Q793" s="201"/>
      <c r="R793" s="201"/>
      <c r="S793" s="201"/>
    </row>
    <row r="794" spans="2:19" s="187" customFormat="1" ht="18" customHeight="1">
      <c r="B794" s="201"/>
      <c r="C794" s="201"/>
      <c r="D794" s="201"/>
      <c r="E794" s="201"/>
      <c r="F794" s="201"/>
      <c r="G794" s="201"/>
      <c r="H794" s="201"/>
      <c r="I794" s="201"/>
      <c r="J794" s="201"/>
      <c r="K794" s="201"/>
      <c r="L794" s="201"/>
      <c r="M794" s="201"/>
      <c r="N794" s="201"/>
      <c r="O794" s="201"/>
      <c r="P794" s="201"/>
      <c r="Q794" s="201"/>
      <c r="R794" s="201"/>
      <c r="S794" s="201"/>
    </row>
    <row r="795" spans="2:19" s="187" customFormat="1" ht="18" customHeight="1">
      <c r="B795" s="201"/>
      <c r="C795" s="201"/>
      <c r="D795" s="201"/>
      <c r="E795" s="201"/>
      <c r="F795" s="201"/>
      <c r="G795" s="201"/>
      <c r="H795" s="201"/>
      <c r="I795" s="201"/>
      <c r="J795" s="201"/>
      <c r="K795" s="201"/>
      <c r="L795" s="201"/>
      <c r="M795" s="201"/>
      <c r="N795" s="201"/>
      <c r="O795" s="201"/>
      <c r="P795" s="201"/>
      <c r="Q795" s="201"/>
      <c r="R795" s="201"/>
      <c r="S795" s="201"/>
    </row>
    <row r="796" spans="2:19" s="187" customFormat="1" ht="18" customHeight="1">
      <c r="B796" s="201"/>
      <c r="C796" s="201"/>
      <c r="D796" s="201"/>
      <c r="E796" s="201"/>
      <c r="F796" s="201"/>
      <c r="G796" s="201"/>
      <c r="H796" s="201"/>
      <c r="I796" s="201"/>
      <c r="J796" s="201"/>
      <c r="K796" s="201"/>
      <c r="L796" s="201"/>
      <c r="M796" s="201"/>
      <c r="N796" s="201"/>
      <c r="O796" s="201"/>
      <c r="P796" s="201"/>
      <c r="Q796" s="201"/>
      <c r="R796" s="201"/>
      <c r="S796" s="201"/>
    </row>
    <row r="797" spans="2:19" s="187" customFormat="1" ht="18" customHeight="1">
      <c r="B797" s="201"/>
      <c r="C797" s="201"/>
      <c r="D797" s="201"/>
      <c r="E797" s="201"/>
      <c r="F797" s="201"/>
      <c r="G797" s="201"/>
      <c r="H797" s="201"/>
      <c r="I797" s="201"/>
      <c r="J797" s="201"/>
      <c r="K797" s="201"/>
      <c r="L797" s="201"/>
      <c r="M797" s="201"/>
      <c r="N797" s="201"/>
      <c r="O797" s="201"/>
      <c r="P797" s="201"/>
      <c r="Q797" s="201"/>
      <c r="R797" s="201"/>
      <c r="S797" s="201"/>
    </row>
    <row r="798" spans="2:19" s="187" customFormat="1" ht="18" customHeight="1">
      <c r="B798" s="201"/>
      <c r="C798" s="201"/>
      <c r="D798" s="201"/>
      <c r="E798" s="201"/>
      <c r="F798" s="201"/>
      <c r="G798" s="201"/>
      <c r="H798" s="201"/>
      <c r="I798" s="201"/>
      <c r="J798" s="201"/>
      <c r="K798" s="201"/>
      <c r="L798" s="201"/>
      <c r="M798" s="201"/>
      <c r="N798" s="201"/>
      <c r="O798" s="201"/>
      <c r="P798" s="201"/>
      <c r="Q798" s="201"/>
      <c r="R798" s="201"/>
      <c r="S798" s="201"/>
    </row>
    <row r="799" spans="2:19" s="187" customFormat="1" ht="18" customHeight="1">
      <c r="B799" s="201"/>
      <c r="C799" s="201"/>
      <c r="D799" s="201"/>
      <c r="E799" s="201"/>
      <c r="F799" s="201"/>
      <c r="G799" s="201"/>
      <c r="H799" s="201"/>
      <c r="I799" s="201"/>
      <c r="J799" s="201"/>
      <c r="K799" s="201"/>
      <c r="L799" s="201"/>
      <c r="M799" s="201"/>
      <c r="N799" s="201"/>
      <c r="O799" s="201"/>
      <c r="P799" s="201"/>
      <c r="Q799" s="201"/>
      <c r="R799" s="201"/>
      <c r="S799" s="201"/>
    </row>
    <row r="800" spans="2:19" s="187" customFormat="1" ht="18" customHeight="1">
      <c r="B800" s="201"/>
      <c r="C800" s="201"/>
      <c r="D800" s="201"/>
      <c r="E800" s="201"/>
      <c r="F800" s="201"/>
      <c r="G800" s="201"/>
      <c r="H800" s="201"/>
      <c r="I800" s="201"/>
      <c r="J800" s="201"/>
      <c r="K800" s="201"/>
      <c r="L800" s="201"/>
      <c r="M800" s="201"/>
      <c r="N800" s="201"/>
      <c r="O800" s="201"/>
      <c r="P800" s="201"/>
      <c r="Q800" s="201"/>
      <c r="R800" s="201"/>
      <c r="S800" s="201"/>
    </row>
    <row r="801" spans="2:19" s="187" customFormat="1" ht="18" customHeight="1">
      <c r="B801" s="201"/>
      <c r="C801" s="201"/>
      <c r="D801" s="201"/>
      <c r="E801" s="201"/>
      <c r="F801" s="201"/>
      <c r="G801" s="201"/>
      <c r="H801" s="201"/>
      <c r="I801" s="201"/>
      <c r="J801" s="201"/>
      <c r="K801" s="201"/>
      <c r="L801" s="201"/>
      <c r="M801" s="201"/>
      <c r="N801" s="201"/>
      <c r="O801" s="201"/>
      <c r="P801" s="201"/>
      <c r="Q801" s="201"/>
      <c r="R801" s="201"/>
      <c r="S801" s="201"/>
    </row>
    <row r="802" spans="2:19" s="187" customFormat="1" ht="18" customHeight="1">
      <c r="B802" s="201"/>
      <c r="C802" s="201"/>
      <c r="D802" s="201"/>
      <c r="E802" s="201"/>
      <c r="F802" s="201"/>
      <c r="G802" s="201"/>
      <c r="H802" s="201"/>
      <c r="I802" s="201"/>
      <c r="J802" s="201"/>
      <c r="K802" s="201"/>
      <c r="L802" s="201"/>
      <c r="M802" s="201"/>
      <c r="N802" s="201"/>
      <c r="O802" s="201"/>
      <c r="P802" s="201"/>
      <c r="Q802" s="201"/>
      <c r="R802" s="201"/>
      <c r="S802" s="201"/>
    </row>
    <row r="803" spans="2:19" s="187" customFormat="1" ht="18" customHeight="1">
      <c r="B803" s="201"/>
      <c r="C803" s="201"/>
      <c r="D803" s="201"/>
      <c r="E803" s="201"/>
      <c r="F803" s="201"/>
      <c r="G803" s="201"/>
      <c r="H803" s="201"/>
      <c r="I803" s="201"/>
      <c r="J803" s="201"/>
      <c r="K803" s="201"/>
      <c r="L803" s="201"/>
      <c r="M803" s="201"/>
      <c r="N803" s="201"/>
      <c r="O803" s="201"/>
      <c r="P803" s="201"/>
      <c r="Q803" s="201"/>
      <c r="R803" s="201"/>
      <c r="S803" s="201"/>
    </row>
    <row r="804" spans="2:19" s="187" customFormat="1" ht="18" customHeight="1">
      <c r="B804" s="201"/>
      <c r="C804" s="201"/>
      <c r="D804" s="201"/>
      <c r="E804" s="201"/>
      <c r="F804" s="201"/>
      <c r="G804" s="201"/>
      <c r="H804" s="201"/>
      <c r="I804" s="201"/>
      <c r="J804" s="201"/>
      <c r="K804" s="201"/>
      <c r="L804" s="201"/>
      <c r="M804" s="201"/>
      <c r="N804" s="201"/>
      <c r="O804" s="201"/>
      <c r="P804" s="201"/>
      <c r="Q804" s="201"/>
      <c r="R804" s="201"/>
      <c r="S804" s="201"/>
    </row>
    <row r="805" spans="2:19" s="187" customFormat="1" ht="18" customHeight="1">
      <c r="B805" s="201"/>
      <c r="C805" s="201"/>
      <c r="D805" s="201"/>
      <c r="E805" s="201"/>
      <c r="F805" s="201"/>
      <c r="G805" s="201"/>
      <c r="H805" s="201"/>
      <c r="I805" s="201"/>
      <c r="J805" s="201"/>
      <c r="K805" s="201"/>
      <c r="L805" s="201"/>
      <c r="M805" s="201"/>
      <c r="N805" s="201"/>
      <c r="O805" s="201"/>
      <c r="P805" s="201"/>
      <c r="Q805" s="201"/>
      <c r="R805" s="201"/>
      <c r="S805" s="201"/>
    </row>
    <row r="806" spans="2:19" s="187" customFormat="1" ht="18" customHeight="1">
      <c r="B806" s="201"/>
      <c r="C806" s="201"/>
      <c r="D806" s="201"/>
      <c r="E806" s="201"/>
      <c r="F806" s="201"/>
      <c r="G806" s="201"/>
      <c r="H806" s="201"/>
      <c r="I806" s="201"/>
      <c r="J806" s="201"/>
      <c r="K806" s="201"/>
      <c r="L806" s="201"/>
      <c r="M806" s="201"/>
      <c r="N806" s="201"/>
      <c r="O806" s="201"/>
      <c r="P806" s="201"/>
      <c r="Q806" s="201"/>
      <c r="R806" s="201"/>
      <c r="S806" s="201"/>
    </row>
    <row r="807" spans="2:19" s="187" customFormat="1" ht="18" customHeight="1">
      <c r="B807" s="201"/>
      <c r="C807" s="201"/>
      <c r="D807" s="201"/>
      <c r="E807" s="201"/>
      <c r="F807" s="201"/>
      <c r="G807" s="201"/>
      <c r="H807" s="201"/>
      <c r="I807" s="201"/>
      <c r="J807" s="201"/>
      <c r="K807" s="201"/>
      <c r="L807" s="201"/>
      <c r="M807" s="201"/>
      <c r="N807" s="201"/>
      <c r="O807" s="201"/>
      <c r="P807" s="201"/>
      <c r="Q807" s="201"/>
      <c r="R807" s="201"/>
      <c r="S807" s="201"/>
    </row>
    <row r="808" spans="2:19" s="187" customFormat="1" ht="18" customHeight="1">
      <c r="B808" s="201"/>
      <c r="C808" s="201"/>
      <c r="D808" s="201"/>
      <c r="E808" s="201"/>
      <c r="F808" s="201"/>
      <c r="G808" s="201"/>
      <c r="H808" s="201"/>
      <c r="I808" s="201"/>
      <c r="J808" s="201"/>
      <c r="K808" s="201"/>
      <c r="L808" s="201"/>
      <c r="M808" s="201"/>
      <c r="N808" s="201"/>
      <c r="O808" s="201"/>
      <c r="P808" s="201"/>
      <c r="Q808" s="201"/>
      <c r="R808" s="201"/>
      <c r="S808" s="201"/>
    </row>
    <row r="809" spans="2:19" s="187" customFormat="1" ht="18" customHeight="1">
      <c r="B809" s="201"/>
      <c r="C809" s="201"/>
      <c r="D809" s="201"/>
      <c r="E809" s="201"/>
      <c r="F809" s="201"/>
      <c r="G809" s="201"/>
      <c r="H809" s="201"/>
      <c r="I809" s="201"/>
      <c r="J809" s="201"/>
      <c r="K809" s="201"/>
      <c r="L809" s="201"/>
      <c r="M809" s="201"/>
      <c r="N809" s="201"/>
      <c r="O809" s="201"/>
      <c r="P809" s="201"/>
      <c r="Q809" s="201"/>
      <c r="R809" s="201"/>
      <c r="S809" s="201"/>
    </row>
    <row r="810" spans="2:19" s="187" customFormat="1" ht="18" customHeight="1">
      <c r="B810" s="201"/>
      <c r="C810" s="201"/>
      <c r="D810" s="201"/>
      <c r="E810" s="201"/>
      <c r="F810" s="201"/>
      <c r="G810" s="201"/>
      <c r="H810" s="201"/>
      <c r="I810" s="201"/>
      <c r="J810" s="201"/>
      <c r="K810" s="201"/>
      <c r="L810" s="201"/>
      <c r="M810" s="201"/>
      <c r="N810" s="201"/>
      <c r="O810" s="201"/>
      <c r="P810" s="201"/>
      <c r="Q810" s="201"/>
      <c r="R810" s="201"/>
      <c r="S810" s="201"/>
    </row>
    <row r="811" spans="2:19" s="187" customFormat="1" ht="18" customHeight="1">
      <c r="B811" s="201"/>
      <c r="C811" s="201"/>
      <c r="D811" s="201"/>
      <c r="E811" s="201"/>
      <c r="F811" s="201"/>
      <c r="G811" s="201"/>
      <c r="H811" s="201"/>
      <c r="I811" s="201"/>
      <c r="J811" s="201"/>
      <c r="K811" s="201"/>
      <c r="L811" s="201"/>
      <c r="M811" s="201"/>
      <c r="N811" s="201"/>
      <c r="O811" s="201"/>
      <c r="P811" s="201"/>
      <c r="Q811" s="201"/>
      <c r="R811" s="201"/>
      <c r="S811" s="201"/>
    </row>
    <row r="812" spans="2:19" s="187" customFormat="1" ht="18" customHeight="1">
      <c r="B812" s="201"/>
      <c r="C812" s="201"/>
      <c r="D812" s="201"/>
      <c r="E812" s="201"/>
      <c r="F812" s="201"/>
      <c r="G812" s="201"/>
      <c r="H812" s="201"/>
      <c r="I812" s="201"/>
      <c r="J812" s="201"/>
      <c r="K812" s="201"/>
      <c r="L812" s="201"/>
      <c r="M812" s="201"/>
      <c r="N812" s="201"/>
      <c r="O812" s="201"/>
      <c r="P812" s="201"/>
      <c r="Q812" s="201"/>
      <c r="R812" s="201"/>
      <c r="S812" s="201"/>
    </row>
    <row r="813" spans="2:19" s="187" customFormat="1" ht="18" customHeight="1">
      <c r="B813" s="201"/>
      <c r="C813" s="201"/>
      <c r="D813" s="201"/>
      <c r="E813" s="201"/>
      <c r="F813" s="201"/>
      <c r="G813" s="201"/>
      <c r="H813" s="201"/>
      <c r="I813" s="201"/>
      <c r="J813" s="201"/>
      <c r="K813" s="201"/>
      <c r="L813" s="201"/>
      <c r="M813" s="201"/>
      <c r="N813" s="201"/>
      <c r="O813" s="201"/>
      <c r="P813" s="201"/>
      <c r="Q813" s="201"/>
      <c r="R813" s="201"/>
      <c r="S813" s="201"/>
    </row>
    <row r="814" spans="2:19" s="187" customFormat="1" ht="18" customHeight="1">
      <c r="B814" s="201"/>
      <c r="C814" s="201"/>
      <c r="D814" s="201"/>
      <c r="E814" s="201"/>
      <c r="F814" s="201"/>
      <c r="G814" s="201"/>
      <c r="H814" s="201"/>
      <c r="I814" s="201"/>
      <c r="J814" s="201"/>
      <c r="K814" s="201"/>
      <c r="L814" s="201"/>
      <c r="M814" s="201"/>
      <c r="N814" s="201"/>
      <c r="O814" s="201"/>
      <c r="P814" s="201"/>
      <c r="Q814" s="201"/>
      <c r="R814" s="201"/>
      <c r="S814" s="201"/>
    </row>
    <row r="815" spans="2:19" s="187" customFormat="1" ht="18" customHeight="1">
      <c r="B815" s="201"/>
      <c r="C815" s="201"/>
      <c r="D815" s="201"/>
      <c r="E815" s="201"/>
      <c r="F815" s="201"/>
      <c r="G815" s="201"/>
      <c r="H815" s="201"/>
      <c r="I815" s="201"/>
      <c r="J815" s="201"/>
      <c r="K815" s="201"/>
      <c r="L815" s="201"/>
      <c r="M815" s="201"/>
      <c r="N815" s="201"/>
      <c r="O815" s="201"/>
      <c r="P815" s="201"/>
      <c r="Q815" s="201"/>
      <c r="R815" s="201"/>
      <c r="S815" s="201"/>
    </row>
    <row r="816" spans="2:19" s="187" customFormat="1" ht="18" customHeight="1">
      <c r="B816" s="201"/>
      <c r="C816" s="201"/>
      <c r="D816" s="201"/>
      <c r="E816" s="201"/>
      <c r="F816" s="201"/>
      <c r="G816" s="201"/>
      <c r="H816" s="201"/>
      <c r="I816" s="201"/>
      <c r="J816" s="201"/>
      <c r="K816" s="201"/>
      <c r="L816" s="201"/>
      <c r="M816" s="201"/>
      <c r="N816" s="201"/>
      <c r="O816" s="201"/>
      <c r="P816" s="201"/>
      <c r="Q816" s="201"/>
      <c r="R816" s="201"/>
      <c r="S816" s="201"/>
    </row>
    <row r="817" spans="2:19" s="187" customFormat="1" ht="18" customHeight="1">
      <c r="B817" s="201"/>
      <c r="C817" s="201"/>
      <c r="D817" s="201"/>
      <c r="E817" s="201"/>
      <c r="F817" s="201"/>
      <c r="G817" s="201"/>
      <c r="H817" s="201"/>
      <c r="I817" s="201"/>
      <c r="J817" s="201"/>
      <c r="K817" s="201"/>
      <c r="L817" s="201"/>
      <c r="M817" s="201"/>
      <c r="N817" s="201"/>
      <c r="O817" s="201"/>
      <c r="P817" s="201"/>
      <c r="Q817" s="201"/>
      <c r="R817" s="201"/>
      <c r="S817" s="201"/>
    </row>
    <row r="818" spans="2:19" s="187" customFormat="1" ht="18" customHeight="1">
      <c r="B818" s="201"/>
      <c r="C818" s="201"/>
      <c r="D818" s="201"/>
      <c r="E818" s="201"/>
      <c r="F818" s="201"/>
      <c r="G818" s="201"/>
      <c r="H818" s="201"/>
      <c r="I818" s="201"/>
      <c r="J818" s="201"/>
      <c r="K818" s="201"/>
      <c r="L818" s="201"/>
      <c r="M818" s="201"/>
      <c r="N818" s="201"/>
      <c r="O818" s="201"/>
      <c r="P818" s="201"/>
      <c r="Q818" s="201"/>
      <c r="R818" s="201"/>
      <c r="S818" s="201"/>
    </row>
    <row r="819" spans="2:19" s="187" customFormat="1" ht="18" customHeight="1">
      <c r="B819" s="201"/>
      <c r="C819" s="201"/>
      <c r="D819" s="201"/>
      <c r="E819" s="201"/>
      <c r="F819" s="201"/>
      <c r="G819" s="201"/>
      <c r="H819" s="201"/>
      <c r="I819" s="201"/>
      <c r="J819" s="201"/>
      <c r="K819" s="201"/>
      <c r="L819" s="201"/>
      <c r="M819" s="201"/>
      <c r="N819" s="201"/>
      <c r="O819" s="201"/>
      <c r="P819" s="201"/>
      <c r="Q819" s="201"/>
      <c r="R819" s="201"/>
      <c r="S819" s="201"/>
    </row>
    <row r="820" spans="2:19" s="187" customFormat="1" ht="18" customHeight="1">
      <c r="B820" s="201"/>
      <c r="C820" s="201"/>
      <c r="D820" s="201"/>
      <c r="E820" s="201"/>
      <c r="F820" s="201"/>
      <c r="G820" s="201"/>
      <c r="H820" s="201"/>
      <c r="I820" s="201"/>
      <c r="J820" s="201"/>
      <c r="K820" s="201"/>
      <c r="L820" s="201"/>
      <c r="M820" s="201"/>
      <c r="N820" s="201"/>
      <c r="O820" s="201"/>
      <c r="P820" s="201"/>
      <c r="Q820" s="201"/>
      <c r="R820" s="201"/>
      <c r="S820" s="201"/>
    </row>
    <row r="821" spans="2:19" s="187" customFormat="1" ht="18" customHeight="1">
      <c r="B821" s="201"/>
      <c r="C821" s="201"/>
      <c r="D821" s="201"/>
      <c r="E821" s="201"/>
      <c r="F821" s="201"/>
      <c r="G821" s="201"/>
      <c r="H821" s="201"/>
      <c r="I821" s="201"/>
      <c r="J821" s="201"/>
      <c r="K821" s="201"/>
      <c r="L821" s="201"/>
      <c r="M821" s="201"/>
      <c r="N821" s="201"/>
      <c r="O821" s="201"/>
      <c r="P821" s="201"/>
      <c r="Q821" s="201"/>
      <c r="R821" s="201"/>
      <c r="S821" s="201"/>
    </row>
    <row r="822" spans="2:19" s="187" customFormat="1" ht="18" customHeight="1">
      <c r="B822" s="201"/>
      <c r="C822" s="201"/>
      <c r="D822" s="201"/>
      <c r="E822" s="201"/>
      <c r="F822" s="201"/>
      <c r="G822" s="201"/>
      <c r="H822" s="201"/>
      <c r="I822" s="201"/>
      <c r="J822" s="201"/>
      <c r="K822" s="201"/>
      <c r="L822" s="201"/>
      <c r="M822" s="201"/>
      <c r="N822" s="201"/>
      <c r="O822" s="201"/>
      <c r="P822" s="201"/>
      <c r="Q822" s="201"/>
      <c r="R822" s="201"/>
      <c r="S822" s="201"/>
    </row>
    <row r="823" spans="2:19" s="187" customFormat="1" ht="18" customHeight="1">
      <c r="B823" s="201"/>
      <c r="C823" s="201"/>
      <c r="D823" s="201"/>
      <c r="E823" s="201"/>
      <c r="F823" s="201"/>
      <c r="G823" s="201"/>
      <c r="H823" s="201"/>
      <c r="I823" s="201"/>
      <c r="J823" s="201"/>
      <c r="K823" s="201"/>
      <c r="L823" s="201"/>
      <c r="M823" s="201"/>
      <c r="N823" s="201"/>
      <c r="O823" s="201"/>
      <c r="P823" s="201"/>
      <c r="Q823" s="201"/>
      <c r="R823" s="201"/>
      <c r="S823" s="201"/>
    </row>
    <row r="824" spans="2:19" s="187" customFormat="1" ht="18" customHeight="1">
      <c r="B824" s="201"/>
      <c r="C824" s="201"/>
      <c r="D824" s="201"/>
      <c r="E824" s="201"/>
      <c r="F824" s="201"/>
      <c r="G824" s="201"/>
      <c r="H824" s="201"/>
      <c r="I824" s="201"/>
      <c r="J824" s="201"/>
      <c r="K824" s="201"/>
      <c r="L824" s="201"/>
      <c r="M824" s="201"/>
      <c r="N824" s="201"/>
      <c r="O824" s="201"/>
      <c r="P824" s="201"/>
      <c r="Q824" s="201"/>
      <c r="R824" s="201"/>
      <c r="S824" s="201"/>
    </row>
    <row r="825" spans="2:19" s="187" customFormat="1" ht="18" customHeight="1">
      <c r="B825" s="201"/>
      <c r="C825" s="201"/>
      <c r="D825" s="201"/>
      <c r="E825" s="201"/>
      <c r="F825" s="201"/>
      <c r="G825" s="201"/>
      <c r="H825" s="201"/>
      <c r="I825" s="201"/>
      <c r="J825" s="201"/>
      <c r="K825" s="201"/>
      <c r="L825" s="201"/>
      <c r="M825" s="201"/>
      <c r="N825" s="201"/>
      <c r="O825" s="201"/>
      <c r="P825" s="201"/>
      <c r="Q825" s="201"/>
      <c r="R825" s="201"/>
      <c r="S825" s="201"/>
    </row>
    <row r="826" spans="2:19" s="187" customFormat="1" ht="18" customHeight="1">
      <c r="B826" s="201"/>
      <c r="C826" s="201"/>
      <c r="D826" s="201"/>
      <c r="E826" s="201"/>
      <c r="F826" s="201"/>
      <c r="G826" s="201"/>
      <c r="H826" s="201"/>
      <c r="I826" s="201"/>
      <c r="J826" s="201"/>
      <c r="K826" s="201"/>
      <c r="L826" s="201"/>
      <c r="M826" s="201"/>
      <c r="N826" s="201"/>
      <c r="O826" s="201"/>
      <c r="P826" s="201"/>
      <c r="Q826" s="201"/>
      <c r="R826" s="201"/>
      <c r="S826" s="201"/>
    </row>
    <row r="827" spans="2:19" s="187" customFormat="1" ht="18" customHeight="1">
      <c r="B827" s="201"/>
      <c r="C827" s="201"/>
      <c r="D827" s="201"/>
      <c r="E827" s="201"/>
      <c r="F827" s="201"/>
      <c r="G827" s="201"/>
      <c r="H827" s="201"/>
      <c r="I827" s="201"/>
      <c r="J827" s="201"/>
      <c r="K827" s="201"/>
      <c r="L827" s="201"/>
      <c r="M827" s="201"/>
      <c r="N827" s="201"/>
      <c r="O827" s="201"/>
      <c r="P827" s="201"/>
      <c r="Q827" s="201"/>
      <c r="R827" s="201"/>
      <c r="S827" s="201"/>
    </row>
    <row r="828" spans="2:19" s="187" customFormat="1" ht="18" customHeight="1">
      <c r="B828" s="201"/>
      <c r="C828" s="201"/>
      <c r="D828" s="201"/>
      <c r="E828" s="201"/>
      <c r="F828" s="201"/>
      <c r="G828" s="201"/>
      <c r="H828" s="201"/>
      <c r="I828" s="201"/>
      <c r="J828" s="201"/>
      <c r="K828" s="201"/>
      <c r="L828" s="201"/>
      <c r="M828" s="201"/>
      <c r="N828" s="201"/>
      <c r="O828" s="201"/>
      <c r="P828" s="201"/>
      <c r="Q828" s="201"/>
      <c r="R828" s="201"/>
      <c r="S828" s="201"/>
    </row>
    <row r="829" spans="2:19" s="187" customFormat="1" ht="18" customHeight="1">
      <c r="B829" s="201"/>
      <c r="C829" s="201"/>
      <c r="D829" s="201"/>
      <c r="E829" s="201"/>
      <c r="F829" s="201"/>
      <c r="G829" s="201"/>
      <c r="H829" s="201"/>
      <c r="I829" s="201"/>
      <c r="J829" s="201"/>
      <c r="K829" s="201"/>
      <c r="L829" s="201"/>
      <c r="M829" s="201"/>
      <c r="N829" s="201"/>
      <c r="O829" s="201"/>
      <c r="P829" s="201"/>
      <c r="Q829" s="201"/>
      <c r="R829" s="201"/>
      <c r="S829" s="201"/>
    </row>
    <row r="830" spans="2:19" s="187" customFormat="1" ht="18" customHeight="1">
      <c r="B830" s="201"/>
      <c r="C830" s="201"/>
      <c r="D830" s="201"/>
      <c r="E830" s="201"/>
      <c r="F830" s="201"/>
      <c r="G830" s="201"/>
      <c r="H830" s="201"/>
      <c r="I830" s="201"/>
      <c r="J830" s="201"/>
      <c r="K830" s="201"/>
      <c r="L830" s="201"/>
      <c r="M830" s="201"/>
      <c r="N830" s="201"/>
      <c r="O830" s="201"/>
      <c r="P830" s="201"/>
      <c r="Q830" s="201"/>
      <c r="R830" s="201"/>
      <c r="S830" s="201"/>
    </row>
    <row r="831" spans="2:19" s="187" customFormat="1" ht="18" customHeight="1">
      <c r="B831" s="201"/>
      <c r="C831" s="201"/>
      <c r="D831" s="201"/>
      <c r="E831" s="201"/>
      <c r="F831" s="201"/>
      <c r="G831" s="201"/>
      <c r="H831" s="201"/>
      <c r="I831" s="201"/>
      <c r="J831" s="201"/>
      <c r="K831" s="201"/>
      <c r="L831" s="201"/>
      <c r="M831" s="201"/>
      <c r="N831" s="201"/>
      <c r="O831" s="201"/>
      <c r="P831" s="201"/>
      <c r="Q831" s="201"/>
      <c r="R831" s="201"/>
      <c r="S831" s="201"/>
    </row>
    <row r="832" spans="2:19" s="187" customFormat="1" ht="18" customHeight="1">
      <c r="B832" s="201"/>
      <c r="C832" s="201"/>
      <c r="D832" s="201"/>
      <c r="E832" s="201"/>
      <c r="F832" s="201"/>
      <c r="G832" s="201"/>
      <c r="H832" s="201"/>
      <c r="I832" s="201"/>
      <c r="J832" s="201"/>
      <c r="K832" s="201"/>
      <c r="L832" s="201"/>
      <c r="M832" s="201"/>
      <c r="N832" s="201"/>
      <c r="O832" s="201"/>
      <c r="P832" s="201"/>
      <c r="Q832" s="201"/>
      <c r="R832" s="201"/>
      <c r="S832" s="201"/>
    </row>
    <row r="833" spans="2:19" s="187" customFormat="1" ht="18" customHeight="1">
      <c r="B833" s="201"/>
      <c r="C833" s="201"/>
      <c r="D833" s="201"/>
      <c r="E833" s="201"/>
      <c r="F833" s="201"/>
      <c r="G833" s="201"/>
      <c r="H833" s="201"/>
      <c r="I833" s="201"/>
      <c r="J833" s="201"/>
      <c r="K833" s="201"/>
      <c r="L833" s="201"/>
      <c r="M833" s="201"/>
      <c r="N833" s="201"/>
      <c r="O833" s="201"/>
      <c r="P833" s="201"/>
      <c r="Q833" s="201"/>
      <c r="R833" s="201"/>
      <c r="S833" s="201"/>
    </row>
    <row r="834" spans="2:19" s="187" customFormat="1" ht="18" customHeight="1">
      <c r="B834" s="201"/>
      <c r="C834" s="201"/>
      <c r="D834" s="201"/>
      <c r="E834" s="201"/>
      <c r="F834" s="201"/>
      <c r="G834" s="201"/>
      <c r="H834" s="201"/>
      <c r="I834" s="201"/>
      <c r="J834" s="201"/>
      <c r="K834" s="201"/>
      <c r="L834" s="201"/>
      <c r="M834" s="201"/>
      <c r="N834" s="201"/>
      <c r="O834" s="201"/>
      <c r="P834" s="201"/>
      <c r="Q834" s="201"/>
      <c r="R834" s="201"/>
      <c r="S834" s="201"/>
    </row>
    <row r="835" spans="2:19" s="187" customFormat="1" ht="18" customHeight="1">
      <c r="B835" s="201"/>
      <c r="C835" s="201"/>
      <c r="D835" s="201"/>
      <c r="E835" s="201"/>
      <c r="F835" s="201"/>
      <c r="G835" s="201"/>
      <c r="H835" s="201"/>
      <c r="I835" s="201"/>
      <c r="J835" s="201"/>
      <c r="K835" s="201"/>
      <c r="L835" s="201"/>
      <c r="M835" s="201"/>
      <c r="N835" s="201"/>
      <c r="O835" s="201"/>
      <c r="P835" s="201"/>
      <c r="Q835" s="201"/>
      <c r="R835" s="201"/>
      <c r="S835" s="201"/>
    </row>
    <row r="836" spans="2:19" s="187" customFormat="1" ht="18" customHeight="1">
      <c r="B836" s="201"/>
      <c r="C836" s="201"/>
      <c r="D836" s="201"/>
      <c r="E836" s="201"/>
      <c r="F836" s="201"/>
      <c r="G836" s="201"/>
      <c r="H836" s="201"/>
      <c r="I836" s="201"/>
      <c r="J836" s="201"/>
      <c r="K836" s="201"/>
      <c r="L836" s="201"/>
      <c r="M836" s="201"/>
      <c r="N836" s="201"/>
      <c r="O836" s="201"/>
      <c r="P836" s="201"/>
      <c r="Q836" s="201"/>
      <c r="R836" s="201"/>
      <c r="S836" s="201"/>
    </row>
    <row r="837" spans="2:19" s="187" customFormat="1" ht="18" customHeight="1">
      <c r="B837" s="201"/>
      <c r="C837" s="201"/>
      <c r="D837" s="201"/>
      <c r="E837" s="201"/>
      <c r="F837" s="201"/>
      <c r="G837" s="201"/>
      <c r="H837" s="201"/>
      <c r="I837" s="201"/>
      <c r="J837" s="201"/>
      <c r="K837" s="201"/>
      <c r="L837" s="201"/>
      <c r="M837" s="201"/>
      <c r="N837" s="201"/>
      <c r="O837" s="201"/>
      <c r="P837" s="201"/>
      <c r="Q837" s="201"/>
      <c r="R837" s="201"/>
      <c r="S837" s="201"/>
    </row>
    <row r="838" spans="2:19" s="187" customFormat="1" ht="18" customHeight="1">
      <c r="B838" s="201"/>
      <c r="C838" s="201"/>
      <c r="D838" s="201"/>
      <c r="E838" s="201"/>
      <c r="F838" s="201"/>
      <c r="G838" s="201"/>
      <c r="H838" s="201"/>
      <c r="I838" s="201"/>
      <c r="J838" s="201"/>
      <c r="K838" s="201"/>
      <c r="L838" s="201"/>
      <c r="M838" s="201"/>
      <c r="N838" s="201"/>
      <c r="O838" s="201"/>
      <c r="P838" s="201"/>
      <c r="Q838" s="201"/>
      <c r="R838" s="201"/>
      <c r="S838" s="201"/>
    </row>
    <row r="839" spans="2:19" s="187" customFormat="1" ht="18" customHeight="1">
      <c r="B839" s="201"/>
      <c r="C839" s="201"/>
      <c r="D839" s="201"/>
      <c r="E839" s="201"/>
      <c r="F839" s="201"/>
      <c r="G839" s="201"/>
      <c r="H839" s="201"/>
      <c r="I839" s="201"/>
      <c r="J839" s="201"/>
      <c r="K839" s="201"/>
      <c r="L839" s="201"/>
      <c r="M839" s="201"/>
      <c r="N839" s="201"/>
      <c r="O839" s="201"/>
      <c r="P839" s="201"/>
      <c r="Q839" s="201"/>
      <c r="R839" s="201"/>
      <c r="S839" s="201"/>
    </row>
    <row r="840" spans="2:19" s="187" customFormat="1" ht="18" customHeight="1">
      <c r="B840" s="201"/>
      <c r="C840" s="201"/>
      <c r="D840" s="201"/>
      <c r="E840" s="201"/>
      <c r="F840" s="201"/>
      <c r="G840" s="201"/>
      <c r="H840" s="201"/>
      <c r="I840" s="201"/>
      <c r="J840" s="201"/>
      <c r="K840" s="201"/>
      <c r="L840" s="201"/>
      <c r="M840" s="201"/>
      <c r="N840" s="201"/>
      <c r="O840" s="201"/>
      <c r="P840" s="201"/>
      <c r="Q840" s="201"/>
      <c r="R840" s="201"/>
      <c r="S840" s="201"/>
    </row>
    <row r="841" spans="2:19" s="187" customFormat="1" ht="18" customHeight="1">
      <c r="B841" s="201"/>
      <c r="C841" s="201"/>
      <c r="D841" s="201"/>
      <c r="E841" s="201"/>
      <c r="F841" s="201"/>
      <c r="G841" s="201"/>
      <c r="H841" s="201"/>
      <c r="I841" s="201"/>
      <c r="J841" s="201"/>
      <c r="K841" s="201"/>
      <c r="L841" s="201"/>
      <c r="M841" s="201"/>
      <c r="N841" s="201"/>
      <c r="O841" s="201"/>
      <c r="P841" s="201"/>
      <c r="Q841" s="201"/>
      <c r="R841" s="201"/>
      <c r="S841" s="201"/>
    </row>
    <row r="842" spans="2:19" s="187" customFormat="1" ht="18" customHeight="1">
      <c r="B842" s="201"/>
      <c r="C842" s="201"/>
      <c r="D842" s="201"/>
      <c r="E842" s="201"/>
      <c r="F842" s="201"/>
      <c r="G842" s="201"/>
      <c r="H842" s="201"/>
      <c r="I842" s="201"/>
      <c r="J842" s="201"/>
      <c r="K842" s="201"/>
      <c r="L842" s="201"/>
      <c r="M842" s="201"/>
      <c r="N842" s="201"/>
      <c r="O842" s="201"/>
      <c r="P842" s="201"/>
      <c r="Q842" s="201"/>
      <c r="R842" s="201"/>
      <c r="S842" s="201"/>
    </row>
    <row r="843" spans="2:19" s="187" customFormat="1" ht="18" customHeight="1">
      <c r="B843" s="201"/>
      <c r="C843" s="201"/>
      <c r="D843" s="201"/>
      <c r="E843" s="201"/>
      <c r="F843" s="201"/>
      <c r="G843" s="201"/>
      <c r="H843" s="201"/>
      <c r="I843" s="201"/>
      <c r="J843" s="201"/>
      <c r="K843" s="201"/>
      <c r="L843" s="201"/>
      <c r="M843" s="201"/>
      <c r="N843" s="201"/>
      <c r="O843" s="201"/>
      <c r="P843" s="201"/>
      <c r="Q843" s="201"/>
      <c r="R843" s="201"/>
      <c r="S843" s="201"/>
    </row>
    <row r="844" spans="2:19" s="187" customFormat="1" ht="18" customHeight="1">
      <c r="B844" s="201"/>
      <c r="C844" s="201"/>
      <c r="D844" s="201"/>
      <c r="E844" s="201"/>
      <c r="F844" s="201"/>
      <c r="G844" s="201"/>
      <c r="H844" s="201"/>
      <c r="I844" s="201"/>
      <c r="J844" s="201"/>
      <c r="K844" s="201"/>
      <c r="L844" s="201"/>
      <c r="M844" s="201"/>
      <c r="N844" s="201"/>
      <c r="O844" s="201"/>
      <c r="P844" s="201"/>
      <c r="Q844" s="201"/>
      <c r="R844" s="201"/>
      <c r="S844" s="201"/>
    </row>
    <row r="845" spans="2:19" s="187" customFormat="1" ht="18" customHeight="1">
      <c r="B845" s="201"/>
      <c r="C845" s="201"/>
      <c r="D845" s="201"/>
      <c r="E845" s="201"/>
      <c r="F845" s="201"/>
      <c r="G845" s="201"/>
      <c r="H845" s="201"/>
      <c r="I845" s="201"/>
      <c r="J845" s="201"/>
      <c r="K845" s="201"/>
      <c r="L845" s="201"/>
      <c r="M845" s="201"/>
      <c r="N845" s="201"/>
      <c r="O845" s="201"/>
      <c r="P845" s="201"/>
      <c r="Q845" s="201"/>
      <c r="R845" s="201"/>
      <c r="S845" s="201"/>
    </row>
    <row r="846" spans="2:19" s="187" customFormat="1" ht="18" customHeight="1">
      <c r="B846" s="201"/>
      <c r="C846" s="201"/>
      <c r="D846" s="201"/>
      <c r="E846" s="201"/>
      <c r="F846" s="201"/>
      <c r="G846" s="201"/>
      <c r="H846" s="201"/>
      <c r="I846" s="201"/>
      <c r="J846" s="201"/>
      <c r="K846" s="201"/>
      <c r="L846" s="201"/>
      <c r="M846" s="201"/>
      <c r="N846" s="201"/>
      <c r="O846" s="201"/>
      <c r="P846" s="201"/>
      <c r="Q846" s="201"/>
      <c r="R846" s="201"/>
      <c r="S846" s="201"/>
    </row>
    <row r="847" spans="2:19" s="187" customFormat="1" ht="18" customHeight="1">
      <c r="B847" s="201"/>
      <c r="C847" s="201"/>
      <c r="D847" s="201"/>
      <c r="E847" s="201"/>
      <c r="F847" s="201"/>
      <c r="G847" s="201"/>
      <c r="H847" s="201"/>
      <c r="I847" s="201"/>
      <c r="J847" s="201"/>
      <c r="K847" s="201"/>
      <c r="L847" s="201"/>
      <c r="M847" s="201"/>
      <c r="N847" s="201"/>
      <c r="O847" s="201"/>
      <c r="P847" s="201"/>
      <c r="Q847" s="201"/>
      <c r="R847" s="201"/>
      <c r="S847" s="201"/>
    </row>
    <row r="848" spans="2:19" s="187" customFormat="1" ht="18" customHeight="1">
      <c r="B848" s="201"/>
      <c r="C848" s="201"/>
      <c r="D848" s="201"/>
      <c r="E848" s="201"/>
      <c r="F848" s="201"/>
      <c r="G848" s="201"/>
      <c r="H848" s="201"/>
      <c r="I848" s="201"/>
      <c r="J848" s="201"/>
      <c r="K848" s="201"/>
      <c r="L848" s="201"/>
      <c r="M848" s="201"/>
      <c r="N848" s="201"/>
      <c r="O848" s="201"/>
      <c r="P848" s="201"/>
      <c r="Q848" s="201"/>
      <c r="R848" s="201"/>
      <c r="S848" s="201"/>
    </row>
    <row r="849" spans="2:19" s="187" customFormat="1" ht="18" customHeight="1">
      <c r="B849" s="201"/>
      <c r="C849" s="201"/>
      <c r="D849" s="201"/>
      <c r="E849" s="201"/>
      <c r="F849" s="201"/>
      <c r="G849" s="201"/>
      <c r="H849" s="201"/>
      <c r="I849" s="201"/>
      <c r="J849" s="201"/>
      <c r="K849" s="201"/>
      <c r="L849" s="201"/>
      <c r="M849" s="201"/>
      <c r="N849" s="201"/>
      <c r="O849" s="201"/>
      <c r="P849" s="201"/>
      <c r="Q849" s="201"/>
      <c r="R849" s="201"/>
      <c r="S849" s="201"/>
    </row>
    <row r="850" spans="2:19" s="187" customFormat="1" ht="18" customHeight="1">
      <c r="B850" s="201"/>
      <c r="C850" s="201"/>
      <c r="D850" s="201"/>
      <c r="E850" s="201"/>
      <c r="F850" s="201"/>
      <c r="G850" s="201"/>
      <c r="H850" s="201"/>
      <c r="I850" s="201"/>
      <c r="J850" s="201"/>
      <c r="K850" s="201"/>
      <c r="L850" s="201"/>
      <c r="M850" s="201"/>
      <c r="N850" s="201"/>
      <c r="O850" s="201"/>
      <c r="P850" s="201"/>
      <c r="Q850" s="201"/>
      <c r="R850" s="201"/>
      <c r="S850" s="201"/>
    </row>
    <row r="851" spans="2:19" s="187" customFormat="1" ht="18" customHeight="1">
      <c r="B851" s="201"/>
      <c r="C851" s="201"/>
      <c r="D851" s="201"/>
      <c r="E851" s="201"/>
      <c r="F851" s="201"/>
      <c r="G851" s="201"/>
      <c r="H851" s="201"/>
      <c r="I851" s="201"/>
      <c r="J851" s="201"/>
      <c r="K851" s="201"/>
      <c r="L851" s="201"/>
      <c r="M851" s="201"/>
      <c r="N851" s="201"/>
      <c r="O851" s="201"/>
      <c r="P851" s="201"/>
      <c r="Q851" s="201"/>
      <c r="R851" s="201"/>
      <c r="S851" s="201"/>
    </row>
    <row r="852" spans="2:19" s="187" customFormat="1" ht="18" customHeight="1">
      <c r="B852" s="201"/>
      <c r="C852" s="201"/>
      <c r="D852" s="201"/>
      <c r="E852" s="201"/>
      <c r="F852" s="201"/>
      <c r="G852" s="201"/>
      <c r="H852" s="201"/>
      <c r="I852" s="201"/>
      <c r="J852" s="201"/>
      <c r="K852" s="201"/>
      <c r="L852" s="201"/>
      <c r="M852" s="201"/>
      <c r="N852" s="201"/>
      <c r="O852" s="201"/>
      <c r="P852" s="201"/>
      <c r="Q852" s="201"/>
      <c r="R852" s="201"/>
      <c r="S852" s="201"/>
    </row>
    <row r="853" spans="2:19" s="187" customFormat="1" ht="18" customHeight="1">
      <c r="B853" s="201"/>
      <c r="C853" s="201"/>
      <c r="D853" s="201"/>
      <c r="E853" s="201"/>
      <c r="F853" s="201"/>
      <c r="G853" s="201"/>
      <c r="H853" s="201"/>
      <c r="I853" s="201"/>
      <c r="J853" s="201"/>
      <c r="K853" s="201"/>
      <c r="L853" s="201"/>
      <c r="M853" s="201"/>
      <c r="N853" s="201"/>
      <c r="O853" s="201"/>
      <c r="P853" s="201"/>
      <c r="Q853" s="201"/>
      <c r="R853" s="201"/>
      <c r="S853" s="201"/>
    </row>
    <row r="854" spans="2:19" s="187" customFormat="1" ht="18" customHeight="1">
      <c r="B854" s="201"/>
      <c r="C854" s="201"/>
      <c r="D854" s="201"/>
      <c r="E854" s="201"/>
      <c r="F854" s="201"/>
      <c r="G854" s="201"/>
      <c r="H854" s="201"/>
      <c r="I854" s="201"/>
      <c r="J854" s="201"/>
      <c r="K854" s="201"/>
      <c r="L854" s="201"/>
      <c r="M854" s="201"/>
      <c r="N854" s="201"/>
      <c r="O854" s="201"/>
      <c r="P854" s="201"/>
      <c r="Q854" s="201"/>
      <c r="R854" s="201"/>
      <c r="S854" s="201"/>
    </row>
    <row r="855" spans="2:19" s="187" customFormat="1" ht="18" customHeight="1">
      <c r="B855" s="201"/>
      <c r="C855" s="201"/>
      <c r="D855" s="201"/>
      <c r="E855" s="201"/>
      <c r="F855" s="201"/>
      <c r="G855" s="201"/>
      <c r="H855" s="201"/>
      <c r="I855" s="201"/>
      <c r="J855" s="201"/>
      <c r="K855" s="201"/>
      <c r="L855" s="201"/>
      <c r="M855" s="201"/>
      <c r="N855" s="201"/>
      <c r="O855" s="201"/>
      <c r="P855" s="201"/>
      <c r="Q855" s="201"/>
      <c r="R855" s="201"/>
      <c r="S855" s="201"/>
    </row>
    <row r="856" spans="2:19" s="187" customFormat="1" ht="18" customHeight="1">
      <c r="B856" s="201"/>
      <c r="C856" s="201"/>
      <c r="D856" s="201"/>
      <c r="E856" s="201"/>
      <c r="F856" s="201"/>
      <c r="G856" s="201"/>
      <c r="H856" s="201"/>
      <c r="I856" s="201"/>
      <c r="J856" s="201"/>
      <c r="K856" s="201"/>
      <c r="L856" s="201"/>
      <c r="M856" s="201"/>
      <c r="N856" s="201"/>
      <c r="O856" s="201"/>
      <c r="P856" s="201"/>
      <c r="Q856" s="201"/>
      <c r="R856" s="201"/>
      <c r="S856" s="201"/>
    </row>
    <row r="857" spans="2:19" s="187" customFormat="1" ht="18" customHeight="1">
      <c r="B857" s="201"/>
      <c r="C857" s="201"/>
      <c r="D857" s="201"/>
      <c r="E857" s="201"/>
      <c r="F857" s="201"/>
      <c r="G857" s="201"/>
      <c r="H857" s="201"/>
      <c r="I857" s="201"/>
      <c r="J857" s="201"/>
      <c r="K857" s="201"/>
      <c r="L857" s="201"/>
      <c r="M857" s="201"/>
      <c r="N857" s="201"/>
      <c r="O857" s="201"/>
      <c r="P857" s="201"/>
      <c r="Q857" s="201"/>
      <c r="R857" s="201"/>
      <c r="S857" s="201"/>
    </row>
    <row r="858" spans="2:19" s="187" customFormat="1" ht="18" customHeight="1">
      <c r="B858" s="201"/>
      <c r="C858" s="201"/>
      <c r="D858" s="201"/>
      <c r="E858" s="201"/>
      <c r="F858" s="201"/>
      <c r="G858" s="201"/>
      <c r="H858" s="201"/>
      <c r="I858" s="201"/>
      <c r="J858" s="201"/>
      <c r="K858" s="201"/>
      <c r="L858" s="201"/>
      <c r="M858" s="201"/>
      <c r="N858" s="201"/>
      <c r="O858" s="201"/>
      <c r="P858" s="201"/>
      <c r="Q858" s="201"/>
      <c r="R858" s="201"/>
      <c r="S858" s="201"/>
    </row>
    <row r="859" spans="2:19" s="187" customFormat="1" ht="18" customHeight="1">
      <c r="B859" s="201"/>
      <c r="C859" s="201"/>
      <c r="D859" s="201"/>
      <c r="E859" s="201"/>
      <c r="F859" s="201"/>
      <c r="G859" s="201"/>
      <c r="H859" s="201"/>
      <c r="I859" s="201"/>
      <c r="J859" s="201"/>
      <c r="K859" s="201"/>
      <c r="L859" s="201"/>
      <c r="M859" s="201"/>
      <c r="N859" s="201"/>
      <c r="O859" s="201"/>
      <c r="P859" s="201"/>
      <c r="Q859" s="201"/>
      <c r="R859" s="201"/>
      <c r="S859" s="201"/>
    </row>
    <row r="860" spans="2:19" s="187" customFormat="1" ht="18" customHeight="1">
      <c r="B860" s="201"/>
      <c r="C860" s="201"/>
      <c r="D860" s="201"/>
      <c r="E860" s="201"/>
      <c r="F860" s="201"/>
      <c r="G860" s="201"/>
      <c r="H860" s="201"/>
      <c r="I860" s="201"/>
      <c r="J860" s="201"/>
      <c r="K860" s="201"/>
      <c r="L860" s="201"/>
      <c r="M860" s="201"/>
      <c r="N860" s="201"/>
      <c r="O860" s="201"/>
      <c r="P860" s="201"/>
      <c r="Q860" s="201"/>
      <c r="R860" s="201"/>
      <c r="S860" s="201"/>
    </row>
    <row r="861" spans="2:19" s="187" customFormat="1" ht="18" customHeight="1">
      <c r="B861" s="201"/>
      <c r="C861" s="201"/>
      <c r="D861" s="201"/>
      <c r="E861" s="201"/>
      <c r="F861" s="201"/>
      <c r="G861" s="201"/>
      <c r="H861" s="201"/>
      <c r="I861" s="201"/>
      <c r="J861" s="201"/>
      <c r="K861" s="201"/>
      <c r="L861" s="201"/>
      <c r="M861" s="201"/>
      <c r="N861" s="201"/>
      <c r="O861" s="201"/>
      <c r="P861" s="201"/>
      <c r="Q861" s="201"/>
      <c r="R861" s="201"/>
      <c r="S861" s="201"/>
    </row>
    <row r="862" spans="2:19" s="187" customFormat="1" ht="18" customHeight="1">
      <c r="B862" s="201"/>
      <c r="C862" s="201"/>
      <c r="D862" s="201"/>
      <c r="E862" s="201"/>
      <c r="F862" s="201"/>
      <c r="G862" s="201"/>
      <c r="H862" s="201"/>
      <c r="I862" s="201"/>
      <c r="J862" s="201"/>
      <c r="K862" s="201"/>
      <c r="L862" s="201"/>
      <c r="M862" s="201"/>
      <c r="N862" s="201"/>
      <c r="O862" s="201"/>
      <c r="P862" s="201"/>
      <c r="Q862" s="201"/>
      <c r="R862" s="201"/>
      <c r="S862" s="201"/>
    </row>
    <row r="863" spans="2:19" s="187" customFormat="1" ht="18" customHeight="1">
      <c r="B863" s="201"/>
      <c r="C863" s="201"/>
      <c r="D863" s="201"/>
      <c r="E863" s="201"/>
      <c r="F863" s="201"/>
      <c r="G863" s="201"/>
      <c r="H863" s="201"/>
      <c r="I863" s="201"/>
      <c r="J863" s="201"/>
      <c r="K863" s="201"/>
      <c r="L863" s="201"/>
      <c r="M863" s="201"/>
      <c r="N863" s="201"/>
      <c r="O863" s="201"/>
      <c r="P863" s="201"/>
      <c r="Q863" s="201"/>
      <c r="R863" s="201"/>
      <c r="S863" s="201"/>
    </row>
    <row r="864" spans="2:19" s="187" customFormat="1" ht="18" customHeight="1">
      <c r="B864" s="201"/>
      <c r="C864" s="201"/>
      <c r="D864" s="201"/>
      <c r="E864" s="201"/>
      <c r="F864" s="201"/>
      <c r="G864" s="201"/>
      <c r="H864" s="201"/>
      <c r="I864" s="201"/>
      <c r="J864" s="201"/>
      <c r="K864" s="201"/>
      <c r="L864" s="201"/>
      <c r="M864" s="201"/>
      <c r="N864" s="201"/>
      <c r="O864" s="201"/>
      <c r="P864" s="201"/>
      <c r="Q864" s="201"/>
      <c r="R864" s="201"/>
      <c r="S864" s="201"/>
    </row>
    <row r="865" spans="2:19" s="187" customFormat="1" ht="18" customHeight="1">
      <c r="B865" s="201"/>
      <c r="C865" s="201"/>
      <c r="D865" s="201"/>
      <c r="E865" s="201"/>
      <c r="F865" s="201"/>
      <c r="G865" s="201"/>
      <c r="H865" s="201"/>
      <c r="I865" s="201"/>
      <c r="J865" s="201"/>
      <c r="K865" s="201"/>
      <c r="L865" s="201"/>
      <c r="M865" s="201"/>
      <c r="N865" s="201"/>
      <c r="O865" s="201"/>
      <c r="P865" s="201"/>
      <c r="Q865" s="201"/>
      <c r="R865" s="201"/>
      <c r="S865" s="201"/>
    </row>
    <row r="866" spans="2:19" s="187" customFormat="1" ht="18" customHeight="1">
      <c r="B866" s="201"/>
      <c r="C866" s="201"/>
      <c r="D866" s="201"/>
      <c r="E866" s="201"/>
      <c r="F866" s="201"/>
      <c r="G866" s="201"/>
      <c r="H866" s="201"/>
      <c r="I866" s="201"/>
      <c r="J866" s="201"/>
      <c r="K866" s="201"/>
      <c r="L866" s="201"/>
      <c r="M866" s="201"/>
      <c r="N866" s="201"/>
      <c r="O866" s="201"/>
      <c r="P866" s="201"/>
      <c r="Q866" s="201"/>
      <c r="R866" s="201"/>
      <c r="S866" s="201"/>
    </row>
    <row r="867" spans="2:19" s="187" customFormat="1" ht="18" customHeight="1">
      <c r="B867" s="201"/>
      <c r="C867" s="201"/>
      <c r="D867" s="201"/>
      <c r="E867" s="201"/>
      <c r="F867" s="201"/>
      <c r="G867" s="201"/>
      <c r="H867" s="201"/>
      <c r="I867" s="201"/>
      <c r="J867" s="201"/>
      <c r="K867" s="201"/>
      <c r="L867" s="201"/>
      <c r="M867" s="201"/>
      <c r="N867" s="201"/>
      <c r="O867" s="201"/>
      <c r="P867" s="201"/>
      <c r="Q867" s="201"/>
      <c r="R867" s="201"/>
      <c r="S867" s="201"/>
    </row>
    <row r="868" spans="2:19" s="187" customFormat="1" ht="18" customHeight="1">
      <c r="B868" s="201"/>
      <c r="C868" s="201"/>
      <c r="D868" s="201"/>
      <c r="E868" s="201"/>
      <c r="F868" s="201"/>
      <c r="G868" s="201"/>
      <c r="H868" s="201"/>
      <c r="I868" s="201"/>
      <c r="J868" s="201"/>
      <c r="K868" s="201"/>
      <c r="L868" s="201"/>
      <c r="M868" s="201"/>
      <c r="N868" s="201"/>
      <c r="O868" s="201"/>
      <c r="P868" s="201"/>
      <c r="Q868" s="201"/>
      <c r="R868" s="201"/>
      <c r="S868" s="201"/>
    </row>
    <row r="869" spans="2:19" s="187" customFormat="1" ht="18" customHeight="1">
      <c r="B869" s="201"/>
      <c r="C869" s="201"/>
      <c r="D869" s="201"/>
      <c r="E869" s="201"/>
      <c r="F869" s="201"/>
      <c r="G869" s="201"/>
      <c r="H869" s="201"/>
      <c r="I869" s="201"/>
      <c r="J869" s="201"/>
      <c r="K869" s="201"/>
      <c r="L869" s="201"/>
      <c r="M869" s="201"/>
      <c r="N869" s="201"/>
      <c r="O869" s="201"/>
      <c r="P869" s="201"/>
      <c r="Q869" s="201"/>
      <c r="R869" s="201"/>
      <c r="S869" s="201"/>
    </row>
    <row r="870" spans="2:19" s="187" customFormat="1" ht="18" customHeight="1">
      <c r="B870" s="201"/>
      <c r="C870" s="201"/>
      <c r="D870" s="201"/>
      <c r="E870" s="201"/>
      <c r="F870" s="201"/>
      <c r="G870" s="201"/>
      <c r="H870" s="201"/>
      <c r="I870" s="201"/>
      <c r="J870" s="201"/>
      <c r="K870" s="201"/>
      <c r="L870" s="201"/>
      <c r="M870" s="201"/>
      <c r="N870" s="201"/>
      <c r="O870" s="201"/>
      <c r="P870" s="201"/>
      <c r="Q870" s="201"/>
      <c r="R870" s="201"/>
      <c r="S870" s="201"/>
    </row>
    <row r="871" spans="2:19" s="187" customFormat="1" ht="18" customHeight="1">
      <c r="B871" s="201"/>
      <c r="C871" s="201"/>
      <c r="D871" s="201"/>
      <c r="E871" s="201"/>
      <c r="F871" s="201"/>
      <c r="G871" s="201"/>
      <c r="H871" s="201"/>
      <c r="I871" s="201"/>
      <c r="J871" s="201"/>
      <c r="K871" s="201"/>
      <c r="L871" s="201"/>
      <c r="M871" s="201"/>
      <c r="N871" s="201"/>
      <c r="O871" s="201"/>
      <c r="P871" s="201"/>
      <c r="Q871" s="201"/>
      <c r="R871" s="201"/>
      <c r="S871" s="201"/>
    </row>
    <row r="872" spans="2:19" s="187" customFormat="1" ht="18" customHeight="1">
      <c r="B872" s="201"/>
      <c r="C872" s="201"/>
      <c r="D872" s="201"/>
      <c r="E872" s="201"/>
      <c r="F872" s="201"/>
      <c r="G872" s="201"/>
      <c r="H872" s="201"/>
      <c r="I872" s="201"/>
      <c r="J872" s="201"/>
      <c r="K872" s="201"/>
      <c r="L872" s="201"/>
      <c r="M872" s="201"/>
      <c r="N872" s="201"/>
      <c r="O872" s="201"/>
      <c r="P872" s="201"/>
      <c r="Q872" s="201"/>
      <c r="R872" s="201"/>
      <c r="S872" s="201"/>
    </row>
    <row r="873" spans="2:19" s="187" customFormat="1" ht="18" customHeight="1">
      <c r="B873" s="201"/>
      <c r="C873" s="201"/>
      <c r="D873" s="201"/>
      <c r="E873" s="201"/>
      <c r="F873" s="201"/>
      <c r="G873" s="201"/>
      <c r="H873" s="201"/>
      <c r="I873" s="201"/>
      <c r="J873" s="201"/>
      <c r="K873" s="201"/>
      <c r="L873" s="201"/>
      <c r="M873" s="201"/>
      <c r="N873" s="201"/>
      <c r="O873" s="201"/>
      <c r="P873" s="201"/>
      <c r="Q873" s="201"/>
      <c r="R873" s="201"/>
      <c r="S873" s="201"/>
    </row>
    <row r="874" spans="2:19" s="187" customFormat="1" ht="18" customHeight="1">
      <c r="B874" s="201"/>
      <c r="C874" s="201"/>
      <c r="D874" s="201"/>
      <c r="E874" s="201"/>
      <c r="F874" s="201"/>
      <c r="G874" s="201"/>
      <c r="H874" s="201"/>
      <c r="I874" s="201"/>
      <c r="J874" s="201"/>
      <c r="K874" s="201"/>
      <c r="L874" s="201"/>
      <c r="M874" s="201"/>
      <c r="N874" s="201"/>
      <c r="O874" s="201"/>
      <c r="P874" s="201"/>
      <c r="Q874" s="201"/>
      <c r="R874" s="201"/>
      <c r="S874" s="201"/>
    </row>
    <row r="875" spans="2:19" s="187" customFormat="1" ht="18" customHeight="1">
      <c r="B875" s="201"/>
      <c r="C875" s="201"/>
      <c r="D875" s="201"/>
      <c r="E875" s="201"/>
      <c r="F875" s="201"/>
      <c r="G875" s="201"/>
      <c r="H875" s="201"/>
      <c r="I875" s="201"/>
      <c r="J875" s="201"/>
      <c r="K875" s="201"/>
      <c r="L875" s="201"/>
      <c r="M875" s="201"/>
      <c r="N875" s="201"/>
      <c r="O875" s="201"/>
      <c r="P875" s="201"/>
      <c r="Q875" s="201"/>
      <c r="R875" s="201"/>
      <c r="S875" s="201"/>
    </row>
    <row r="876" spans="2:19" s="187" customFormat="1" ht="18" customHeight="1">
      <c r="B876" s="201"/>
      <c r="C876" s="201"/>
      <c r="D876" s="201"/>
      <c r="E876" s="201"/>
      <c r="F876" s="201"/>
      <c r="G876" s="201"/>
      <c r="H876" s="201"/>
      <c r="I876" s="201"/>
      <c r="J876" s="201"/>
      <c r="K876" s="201"/>
      <c r="L876" s="201"/>
      <c r="M876" s="201"/>
      <c r="N876" s="201"/>
      <c r="O876" s="201"/>
      <c r="P876" s="201"/>
      <c r="Q876" s="201"/>
      <c r="R876" s="201"/>
      <c r="S876" s="201"/>
    </row>
    <row r="877" spans="2:19" s="187" customFormat="1" ht="18" customHeight="1">
      <c r="B877" s="201"/>
      <c r="C877" s="201"/>
      <c r="D877" s="201"/>
      <c r="E877" s="201"/>
      <c r="F877" s="201"/>
      <c r="G877" s="201"/>
      <c r="H877" s="201"/>
      <c r="I877" s="201"/>
      <c r="J877" s="201"/>
      <c r="K877" s="201"/>
      <c r="L877" s="201"/>
      <c r="M877" s="201"/>
      <c r="N877" s="201"/>
      <c r="O877" s="201"/>
      <c r="P877" s="201"/>
      <c r="Q877" s="201"/>
      <c r="R877" s="201"/>
      <c r="S877" s="201"/>
    </row>
    <row r="878" spans="2:19" s="187" customFormat="1" ht="18" customHeight="1">
      <c r="B878" s="201"/>
      <c r="C878" s="201"/>
      <c r="D878" s="201"/>
      <c r="E878" s="201"/>
      <c r="F878" s="201"/>
      <c r="G878" s="201"/>
      <c r="H878" s="201"/>
      <c r="I878" s="201"/>
      <c r="J878" s="201"/>
      <c r="K878" s="201"/>
      <c r="L878" s="201"/>
      <c r="M878" s="201"/>
      <c r="N878" s="201"/>
      <c r="O878" s="201"/>
      <c r="P878" s="201"/>
      <c r="Q878" s="201"/>
      <c r="R878" s="201"/>
      <c r="S878" s="201"/>
    </row>
    <row r="879" spans="2:19" s="187" customFormat="1" ht="18" customHeight="1">
      <c r="B879" s="201"/>
      <c r="C879" s="201"/>
      <c r="D879" s="201"/>
      <c r="E879" s="201"/>
      <c r="F879" s="201"/>
      <c r="G879" s="201"/>
      <c r="H879" s="201"/>
      <c r="I879" s="201"/>
      <c r="J879" s="201"/>
      <c r="K879" s="201"/>
      <c r="L879" s="201"/>
      <c r="M879" s="201"/>
      <c r="N879" s="201"/>
      <c r="O879" s="201"/>
      <c r="P879" s="201"/>
      <c r="Q879" s="201"/>
      <c r="R879" s="201"/>
      <c r="S879" s="201"/>
    </row>
    <row r="880" spans="2:19" s="187" customFormat="1" ht="18" customHeight="1">
      <c r="B880" s="201"/>
      <c r="C880" s="201"/>
      <c r="D880" s="201"/>
      <c r="E880" s="201"/>
      <c r="F880" s="201"/>
      <c r="G880" s="201"/>
      <c r="H880" s="201"/>
      <c r="I880" s="201"/>
      <c r="J880" s="201"/>
      <c r="K880" s="201"/>
      <c r="L880" s="201"/>
      <c r="M880" s="201"/>
      <c r="N880" s="201"/>
      <c r="O880" s="201"/>
      <c r="P880" s="201"/>
      <c r="Q880" s="201"/>
      <c r="R880" s="201"/>
      <c r="S880" s="201"/>
    </row>
    <row r="881" spans="2:19" s="187" customFormat="1" ht="18" customHeight="1">
      <c r="B881" s="201"/>
      <c r="C881" s="201"/>
      <c r="D881" s="201"/>
      <c r="E881" s="201"/>
      <c r="F881" s="201"/>
      <c r="G881" s="201"/>
      <c r="H881" s="201"/>
      <c r="I881" s="201"/>
      <c r="J881" s="201"/>
      <c r="K881" s="201"/>
      <c r="L881" s="201"/>
      <c r="M881" s="201"/>
      <c r="N881" s="201"/>
      <c r="O881" s="201"/>
      <c r="P881" s="201"/>
      <c r="Q881" s="201"/>
      <c r="R881" s="201"/>
      <c r="S881" s="201"/>
    </row>
    <row r="882" spans="2:19" s="187" customFormat="1" ht="18" customHeight="1">
      <c r="B882" s="201"/>
      <c r="C882" s="201"/>
      <c r="D882" s="201"/>
      <c r="E882" s="201"/>
      <c r="F882" s="201"/>
      <c r="G882" s="201"/>
      <c r="H882" s="201"/>
      <c r="I882" s="201"/>
      <c r="J882" s="201"/>
      <c r="K882" s="201"/>
      <c r="L882" s="201"/>
      <c r="M882" s="201"/>
      <c r="N882" s="201"/>
      <c r="O882" s="201"/>
      <c r="P882" s="201"/>
      <c r="Q882" s="201"/>
      <c r="R882" s="201"/>
      <c r="S882" s="201"/>
    </row>
    <row r="883" spans="2:19" s="187" customFormat="1" ht="18" customHeight="1">
      <c r="B883" s="201"/>
      <c r="C883" s="201"/>
      <c r="D883" s="201"/>
      <c r="E883" s="201"/>
      <c r="F883" s="201"/>
      <c r="G883" s="201"/>
      <c r="H883" s="201"/>
      <c r="I883" s="201"/>
      <c r="J883" s="201"/>
      <c r="K883" s="201"/>
      <c r="L883" s="201"/>
      <c r="M883" s="201"/>
      <c r="N883" s="201"/>
      <c r="O883" s="201"/>
      <c r="P883" s="201"/>
      <c r="Q883" s="201"/>
      <c r="R883" s="201"/>
      <c r="S883" s="201"/>
    </row>
    <row r="884" spans="2:19" s="187" customFormat="1" ht="18" customHeight="1">
      <c r="B884" s="201"/>
      <c r="C884" s="201"/>
      <c r="D884" s="201"/>
      <c r="E884" s="201"/>
      <c r="F884" s="201"/>
      <c r="G884" s="201"/>
      <c r="H884" s="201"/>
      <c r="I884" s="201"/>
      <c r="J884" s="201"/>
      <c r="K884" s="201"/>
      <c r="L884" s="201"/>
      <c r="M884" s="201"/>
      <c r="N884" s="201"/>
      <c r="O884" s="201"/>
      <c r="P884" s="201"/>
      <c r="Q884" s="201"/>
      <c r="R884" s="201"/>
      <c r="S884" s="201"/>
    </row>
    <row r="885" spans="2:19" s="187" customFormat="1" ht="18" customHeight="1">
      <c r="B885" s="201"/>
      <c r="C885" s="201"/>
      <c r="D885" s="201"/>
      <c r="E885" s="201"/>
      <c r="F885" s="201"/>
      <c r="G885" s="201"/>
      <c r="H885" s="201"/>
      <c r="I885" s="201"/>
      <c r="J885" s="201"/>
      <c r="K885" s="201"/>
      <c r="L885" s="201"/>
      <c r="M885" s="201"/>
      <c r="N885" s="201"/>
      <c r="O885" s="201"/>
      <c r="P885" s="201"/>
      <c r="Q885" s="201"/>
      <c r="R885" s="201"/>
      <c r="S885" s="201"/>
    </row>
    <row r="886" spans="2:19" s="187" customFormat="1" ht="18" customHeight="1">
      <c r="B886" s="201"/>
      <c r="C886" s="201"/>
      <c r="D886" s="201"/>
      <c r="E886" s="201"/>
      <c r="F886" s="201"/>
      <c r="G886" s="201"/>
      <c r="H886" s="201"/>
      <c r="I886" s="201"/>
      <c r="J886" s="201"/>
      <c r="K886" s="201"/>
      <c r="L886" s="201"/>
      <c r="M886" s="201"/>
      <c r="N886" s="201"/>
      <c r="O886" s="201"/>
      <c r="P886" s="201"/>
      <c r="Q886" s="201"/>
      <c r="R886" s="201"/>
      <c r="S886" s="201"/>
    </row>
    <row r="887" spans="2:19" s="187" customFormat="1" ht="18" customHeight="1">
      <c r="B887" s="201"/>
      <c r="C887" s="201"/>
      <c r="D887" s="201"/>
      <c r="E887" s="201"/>
      <c r="F887" s="201"/>
      <c r="G887" s="201"/>
      <c r="H887" s="201"/>
      <c r="I887" s="201"/>
      <c r="J887" s="201"/>
      <c r="K887" s="201"/>
      <c r="L887" s="201"/>
      <c r="M887" s="201"/>
      <c r="N887" s="201"/>
      <c r="O887" s="201"/>
      <c r="P887" s="201"/>
      <c r="Q887" s="201"/>
      <c r="R887" s="201"/>
      <c r="S887" s="201"/>
    </row>
    <row r="888" spans="2:19" s="187" customFormat="1" ht="18" customHeight="1">
      <c r="B888" s="201"/>
      <c r="C888" s="201"/>
      <c r="D888" s="201"/>
      <c r="E888" s="201"/>
      <c r="F888" s="201"/>
      <c r="G888" s="201"/>
      <c r="H888" s="201"/>
      <c r="I888" s="201"/>
      <c r="J888" s="201"/>
      <c r="K888" s="201"/>
      <c r="L888" s="201"/>
      <c r="M888" s="201"/>
      <c r="N888" s="201"/>
      <c r="O888" s="201"/>
      <c r="P888" s="201"/>
      <c r="Q888" s="201"/>
      <c r="R888" s="201"/>
      <c r="S888" s="201"/>
    </row>
    <row r="889" spans="2:19" s="187" customFormat="1" ht="18" customHeight="1">
      <c r="B889" s="201"/>
      <c r="C889" s="201"/>
      <c r="D889" s="201"/>
      <c r="E889" s="201"/>
      <c r="F889" s="201"/>
      <c r="G889" s="201"/>
      <c r="H889" s="201"/>
      <c r="I889" s="201"/>
      <c r="J889" s="201"/>
      <c r="K889" s="201"/>
      <c r="L889" s="201"/>
      <c r="M889" s="201"/>
      <c r="N889" s="201"/>
      <c r="O889" s="201"/>
      <c r="P889" s="201"/>
      <c r="Q889" s="201"/>
      <c r="R889" s="201"/>
      <c r="S889" s="201"/>
    </row>
    <row r="890" spans="2:19" s="187" customFormat="1" ht="18" customHeight="1">
      <c r="B890" s="201"/>
      <c r="C890" s="201"/>
      <c r="D890" s="201"/>
      <c r="E890" s="201"/>
      <c r="F890" s="201"/>
      <c r="G890" s="201"/>
      <c r="H890" s="201"/>
      <c r="I890" s="201"/>
      <c r="J890" s="201"/>
      <c r="K890" s="201"/>
      <c r="L890" s="201"/>
      <c r="M890" s="201"/>
      <c r="N890" s="201"/>
      <c r="O890" s="201"/>
      <c r="P890" s="201"/>
      <c r="Q890" s="201"/>
      <c r="R890" s="201"/>
      <c r="S890" s="201"/>
    </row>
    <row r="891" spans="2:19" s="187" customFormat="1" ht="18" customHeight="1">
      <c r="B891" s="201"/>
      <c r="C891" s="201"/>
      <c r="D891" s="201"/>
      <c r="E891" s="201"/>
      <c r="F891" s="201"/>
      <c r="G891" s="201"/>
      <c r="H891" s="201"/>
      <c r="I891" s="201"/>
      <c r="J891" s="201"/>
      <c r="K891" s="201"/>
      <c r="L891" s="201"/>
      <c r="M891" s="201"/>
      <c r="N891" s="201"/>
      <c r="O891" s="201"/>
      <c r="P891" s="201"/>
      <c r="Q891" s="201"/>
      <c r="R891" s="201"/>
      <c r="S891" s="201"/>
    </row>
    <row r="892" spans="2:19" s="187" customFormat="1" ht="18" customHeight="1">
      <c r="B892" s="201"/>
      <c r="C892" s="201"/>
      <c r="D892" s="201"/>
      <c r="E892" s="201"/>
      <c r="F892" s="201"/>
      <c r="G892" s="201"/>
      <c r="H892" s="201"/>
      <c r="I892" s="201"/>
      <c r="J892" s="201"/>
      <c r="K892" s="201"/>
      <c r="L892" s="201"/>
      <c r="M892" s="201"/>
      <c r="N892" s="201"/>
      <c r="O892" s="201"/>
      <c r="P892" s="201"/>
      <c r="Q892" s="201"/>
      <c r="R892" s="201"/>
      <c r="S892" s="201"/>
    </row>
    <row r="893" spans="2:19" s="187" customFormat="1" ht="18" customHeight="1">
      <c r="B893" s="201"/>
      <c r="C893" s="201"/>
      <c r="D893" s="201"/>
      <c r="E893" s="201"/>
      <c r="F893" s="201"/>
      <c r="G893" s="201"/>
      <c r="H893" s="201"/>
      <c r="I893" s="201"/>
      <c r="J893" s="201"/>
      <c r="K893" s="201"/>
      <c r="L893" s="201"/>
      <c r="M893" s="201"/>
      <c r="N893" s="201"/>
      <c r="O893" s="201"/>
      <c r="P893" s="201"/>
      <c r="Q893" s="201"/>
      <c r="R893" s="201"/>
      <c r="S893" s="201"/>
    </row>
    <row r="894" spans="2:19" s="187" customFormat="1" ht="18" customHeight="1">
      <c r="B894" s="201"/>
      <c r="C894" s="201"/>
      <c r="D894" s="201"/>
      <c r="E894" s="201"/>
      <c r="F894" s="201"/>
      <c r="G894" s="201"/>
      <c r="H894" s="201"/>
      <c r="I894" s="201"/>
      <c r="J894" s="201"/>
      <c r="K894" s="201"/>
      <c r="L894" s="201"/>
      <c r="M894" s="201"/>
      <c r="N894" s="201"/>
      <c r="O894" s="201"/>
      <c r="P894" s="201"/>
      <c r="Q894" s="201"/>
      <c r="R894" s="201"/>
      <c r="S894" s="201"/>
    </row>
    <row r="895" spans="2:19" s="187" customFormat="1" ht="18" customHeight="1">
      <c r="B895" s="201"/>
      <c r="C895" s="201"/>
      <c r="D895" s="201"/>
      <c r="E895" s="201"/>
      <c r="F895" s="201"/>
      <c r="G895" s="201"/>
      <c r="H895" s="201"/>
      <c r="I895" s="201"/>
      <c r="J895" s="201"/>
      <c r="K895" s="201"/>
      <c r="L895" s="201"/>
      <c r="M895" s="201"/>
      <c r="N895" s="201"/>
      <c r="O895" s="201"/>
      <c r="P895" s="201"/>
      <c r="Q895" s="201"/>
      <c r="R895" s="201"/>
      <c r="S895" s="201"/>
    </row>
    <row r="896" spans="2:19" s="187" customFormat="1" ht="18" customHeight="1">
      <c r="B896" s="201"/>
      <c r="C896" s="201"/>
      <c r="D896" s="201"/>
      <c r="E896" s="201"/>
      <c r="F896" s="201"/>
      <c r="G896" s="201"/>
      <c r="H896" s="201"/>
      <c r="I896" s="201"/>
      <c r="J896" s="201"/>
      <c r="K896" s="201"/>
      <c r="L896" s="201"/>
      <c r="M896" s="201"/>
      <c r="N896" s="201"/>
      <c r="O896" s="201"/>
      <c r="P896" s="201"/>
      <c r="Q896" s="201"/>
      <c r="R896" s="201"/>
      <c r="S896" s="201"/>
    </row>
    <row r="897" spans="2:19" s="187" customFormat="1" ht="18" customHeight="1">
      <c r="B897" s="201"/>
      <c r="C897" s="201"/>
      <c r="D897" s="201"/>
      <c r="E897" s="201"/>
      <c r="F897" s="201"/>
      <c r="G897" s="201"/>
      <c r="H897" s="201"/>
      <c r="I897" s="201"/>
      <c r="J897" s="201"/>
      <c r="K897" s="201"/>
      <c r="L897" s="201"/>
      <c r="M897" s="201"/>
      <c r="N897" s="201"/>
      <c r="O897" s="201"/>
      <c r="P897" s="201"/>
      <c r="Q897" s="201"/>
      <c r="R897" s="201"/>
      <c r="S897" s="201"/>
    </row>
    <row r="898" spans="2:19" s="187" customFormat="1" ht="18" customHeight="1">
      <c r="B898" s="201"/>
      <c r="C898" s="201"/>
      <c r="D898" s="201"/>
      <c r="E898" s="201"/>
      <c r="F898" s="201"/>
      <c r="G898" s="201"/>
      <c r="H898" s="201"/>
      <c r="I898" s="201"/>
      <c r="J898" s="201"/>
      <c r="K898" s="201"/>
      <c r="L898" s="201"/>
      <c r="M898" s="201"/>
      <c r="N898" s="201"/>
      <c r="O898" s="201"/>
      <c r="P898" s="201"/>
      <c r="Q898" s="201"/>
      <c r="R898" s="201"/>
      <c r="S898" s="201"/>
    </row>
    <row r="899" spans="2:19" s="187" customFormat="1" ht="18" customHeight="1">
      <c r="B899" s="201"/>
      <c r="C899" s="201"/>
      <c r="D899" s="201"/>
      <c r="E899" s="201"/>
      <c r="F899" s="201"/>
      <c r="G899" s="201"/>
      <c r="H899" s="201"/>
      <c r="I899" s="201"/>
      <c r="J899" s="201"/>
      <c r="K899" s="201"/>
      <c r="L899" s="201"/>
      <c r="M899" s="201"/>
      <c r="N899" s="201"/>
      <c r="O899" s="201"/>
      <c r="P899" s="201"/>
      <c r="Q899" s="201"/>
      <c r="R899" s="201"/>
      <c r="S899" s="201"/>
    </row>
    <row r="900" spans="2:19" s="187" customFormat="1" ht="18" customHeight="1">
      <c r="B900" s="201"/>
      <c r="C900" s="201"/>
      <c r="D900" s="201"/>
      <c r="E900" s="201"/>
      <c r="F900" s="201"/>
      <c r="G900" s="201"/>
      <c r="H900" s="201"/>
      <c r="I900" s="201"/>
      <c r="J900" s="201"/>
      <c r="K900" s="201"/>
      <c r="L900" s="201"/>
      <c r="M900" s="201"/>
      <c r="N900" s="201"/>
      <c r="O900" s="201"/>
      <c r="P900" s="201"/>
      <c r="Q900" s="201"/>
      <c r="R900" s="201"/>
      <c r="S900" s="201"/>
    </row>
    <row r="901" spans="2:19" s="187" customFormat="1" ht="18" customHeight="1">
      <c r="B901" s="201"/>
      <c r="C901" s="201"/>
      <c r="D901" s="201"/>
      <c r="E901" s="201"/>
      <c r="F901" s="201"/>
      <c r="G901" s="201"/>
      <c r="H901" s="201"/>
      <c r="I901" s="201"/>
      <c r="J901" s="201"/>
      <c r="K901" s="201"/>
      <c r="L901" s="201"/>
      <c r="M901" s="201"/>
      <c r="N901" s="201"/>
      <c r="O901" s="201"/>
      <c r="P901" s="201"/>
      <c r="Q901" s="201"/>
      <c r="R901" s="201"/>
      <c r="S901" s="201"/>
    </row>
    <row r="902" spans="2:19" s="187" customFormat="1" ht="18" customHeight="1">
      <c r="B902" s="201"/>
      <c r="C902" s="201"/>
      <c r="D902" s="201"/>
      <c r="E902" s="201"/>
      <c r="F902" s="201"/>
      <c r="G902" s="201"/>
      <c r="H902" s="201"/>
      <c r="I902" s="201"/>
      <c r="J902" s="201"/>
      <c r="K902" s="201"/>
      <c r="L902" s="201"/>
      <c r="M902" s="201"/>
      <c r="N902" s="201"/>
      <c r="O902" s="201"/>
      <c r="P902" s="201"/>
      <c r="Q902" s="201"/>
      <c r="R902" s="201"/>
      <c r="S902" s="201"/>
    </row>
    <row r="903" spans="2:19" s="187" customFormat="1" ht="18" customHeight="1">
      <c r="B903" s="201"/>
      <c r="C903" s="201"/>
      <c r="D903" s="201"/>
      <c r="E903" s="201"/>
      <c r="F903" s="201"/>
      <c r="G903" s="201"/>
      <c r="H903" s="201"/>
      <c r="I903" s="201"/>
      <c r="J903" s="201"/>
      <c r="K903" s="201"/>
      <c r="L903" s="201"/>
      <c r="M903" s="201"/>
      <c r="N903" s="201"/>
      <c r="O903" s="201"/>
      <c r="P903" s="201"/>
      <c r="Q903" s="201"/>
      <c r="R903" s="201"/>
      <c r="S903" s="201"/>
    </row>
    <row r="904" spans="2:19" s="187" customFormat="1" ht="18" customHeight="1">
      <c r="B904" s="201"/>
      <c r="C904" s="201"/>
      <c r="D904" s="201"/>
      <c r="E904" s="201"/>
      <c r="F904" s="201"/>
      <c r="G904" s="201"/>
      <c r="H904" s="201"/>
      <c r="I904" s="201"/>
      <c r="J904" s="201"/>
      <c r="K904" s="201"/>
      <c r="L904" s="201"/>
      <c r="M904" s="201"/>
      <c r="N904" s="201"/>
      <c r="O904" s="201"/>
      <c r="P904" s="201"/>
      <c r="Q904" s="201"/>
      <c r="R904" s="201"/>
      <c r="S904" s="201"/>
    </row>
    <row r="905" spans="2:19" s="187" customFormat="1" ht="18" customHeight="1">
      <c r="B905" s="201"/>
      <c r="C905" s="201"/>
      <c r="D905" s="201"/>
      <c r="E905" s="201"/>
      <c r="F905" s="201"/>
      <c r="G905" s="201"/>
      <c r="H905" s="201"/>
      <c r="I905" s="201"/>
      <c r="J905" s="201"/>
      <c r="K905" s="201"/>
      <c r="L905" s="201"/>
      <c r="M905" s="201"/>
      <c r="N905" s="201"/>
      <c r="O905" s="201"/>
      <c r="P905" s="201"/>
      <c r="Q905" s="201"/>
      <c r="R905" s="201"/>
      <c r="S905" s="201"/>
    </row>
    <row r="906" spans="2:19" s="187" customFormat="1" ht="18" customHeight="1">
      <c r="B906" s="201"/>
      <c r="C906" s="201"/>
      <c r="D906" s="201"/>
      <c r="E906" s="201"/>
      <c r="F906" s="201"/>
      <c r="G906" s="201"/>
      <c r="H906" s="201"/>
      <c r="I906" s="201"/>
      <c r="J906" s="201"/>
      <c r="K906" s="201"/>
      <c r="L906" s="201"/>
      <c r="M906" s="201"/>
      <c r="N906" s="201"/>
      <c r="O906" s="201"/>
      <c r="P906" s="201"/>
      <c r="Q906" s="201"/>
      <c r="R906" s="201"/>
      <c r="S906" s="201"/>
    </row>
    <row r="907" spans="2:19" s="187" customFormat="1" ht="18" customHeight="1">
      <c r="B907" s="201"/>
      <c r="C907" s="201"/>
      <c r="D907" s="201"/>
      <c r="E907" s="201"/>
      <c r="F907" s="201"/>
      <c r="G907" s="201"/>
      <c r="H907" s="201"/>
      <c r="I907" s="201"/>
      <c r="J907" s="201"/>
      <c r="K907" s="201"/>
      <c r="L907" s="201"/>
      <c r="M907" s="201"/>
      <c r="N907" s="201"/>
      <c r="O907" s="201"/>
      <c r="P907" s="201"/>
      <c r="Q907" s="201"/>
      <c r="R907" s="201"/>
      <c r="S907" s="201"/>
    </row>
    <row r="908" spans="2:19" s="187" customFormat="1" ht="18" customHeight="1">
      <c r="B908" s="201"/>
      <c r="C908" s="201"/>
      <c r="D908" s="201"/>
      <c r="E908" s="201"/>
      <c r="F908" s="201"/>
      <c r="G908" s="201"/>
      <c r="H908" s="201"/>
      <c r="I908" s="201"/>
      <c r="J908" s="201"/>
      <c r="K908" s="201"/>
      <c r="L908" s="201"/>
      <c r="M908" s="201"/>
      <c r="N908" s="201"/>
      <c r="O908" s="201"/>
      <c r="P908" s="201"/>
      <c r="Q908" s="201"/>
      <c r="R908" s="201"/>
      <c r="S908" s="201"/>
    </row>
    <row r="909" spans="2:19" s="187" customFormat="1" ht="18" customHeight="1">
      <c r="B909" s="201"/>
      <c r="C909" s="201"/>
      <c r="D909" s="201"/>
      <c r="E909" s="201"/>
      <c r="F909" s="201"/>
      <c r="G909" s="201"/>
      <c r="H909" s="201"/>
      <c r="I909" s="201"/>
      <c r="J909" s="201"/>
      <c r="K909" s="201"/>
      <c r="L909" s="201"/>
      <c r="M909" s="201"/>
      <c r="N909" s="201"/>
      <c r="O909" s="201"/>
      <c r="P909" s="201"/>
      <c r="Q909" s="201"/>
      <c r="R909" s="201"/>
      <c r="S909" s="201"/>
    </row>
    <row r="910" spans="2:19" s="187" customFormat="1" ht="18" customHeight="1">
      <c r="B910" s="201"/>
      <c r="C910" s="201"/>
      <c r="D910" s="201"/>
      <c r="E910" s="201"/>
      <c r="F910" s="201"/>
      <c r="G910" s="201"/>
      <c r="H910" s="201"/>
      <c r="I910" s="201"/>
      <c r="J910" s="201"/>
      <c r="K910" s="201"/>
      <c r="L910" s="201"/>
      <c r="M910" s="201"/>
      <c r="N910" s="201"/>
      <c r="O910" s="201"/>
      <c r="P910" s="201"/>
      <c r="Q910" s="201"/>
      <c r="R910" s="201"/>
      <c r="S910" s="201"/>
    </row>
    <row r="911" spans="2:19" s="187" customFormat="1" ht="18" customHeight="1">
      <c r="B911" s="201"/>
      <c r="C911" s="201"/>
      <c r="D911" s="201"/>
      <c r="E911" s="201"/>
      <c r="F911" s="201"/>
      <c r="G911" s="201"/>
      <c r="H911" s="201"/>
      <c r="I911" s="201"/>
      <c r="J911" s="201"/>
      <c r="K911" s="201"/>
      <c r="L911" s="201"/>
      <c r="M911" s="201"/>
      <c r="N911" s="201"/>
      <c r="O911" s="201"/>
      <c r="P911" s="201"/>
      <c r="Q911" s="201"/>
      <c r="R911" s="201"/>
      <c r="S911" s="201"/>
    </row>
    <row r="912" spans="2:19" s="187" customFormat="1" ht="18" customHeight="1">
      <c r="B912" s="201"/>
      <c r="C912" s="201"/>
      <c r="D912" s="201"/>
      <c r="E912" s="201"/>
      <c r="F912" s="201"/>
      <c r="G912" s="201"/>
      <c r="H912" s="201"/>
      <c r="I912" s="201"/>
      <c r="J912" s="201"/>
      <c r="K912" s="201"/>
      <c r="L912" s="201"/>
      <c r="M912" s="201"/>
      <c r="N912" s="201"/>
      <c r="O912" s="201"/>
      <c r="P912" s="201"/>
      <c r="Q912" s="201"/>
      <c r="R912" s="201"/>
      <c r="S912" s="201"/>
    </row>
    <row r="913" spans="2:19" s="187" customFormat="1" ht="18" customHeight="1">
      <c r="B913" s="201"/>
      <c r="C913" s="201"/>
      <c r="D913" s="201"/>
      <c r="E913" s="201"/>
      <c r="F913" s="201"/>
      <c r="G913" s="201"/>
      <c r="H913" s="201"/>
      <c r="I913" s="201"/>
      <c r="J913" s="201"/>
      <c r="K913" s="201"/>
      <c r="L913" s="201"/>
      <c r="M913" s="201"/>
      <c r="N913" s="201"/>
      <c r="O913" s="201"/>
      <c r="P913" s="201"/>
      <c r="Q913" s="201"/>
      <c r="R913" s="201"/>
      <c r="S913" s="201"/>
    </row>
    <row r="914" spans="2:19" s="187" customFormat="1" ht="18" customHeight="1">
      <c r="B914" s="201"/>
      <c r="C914" s="201"/>
      <c r="D914" s="201"/>
      <c r="E914" s="201"/>
      <c r="F914" s="201"/>
      <c r="G914" s="201"/>
      <c r="H914" s="201"/>
      <c r="I914" s="201"/>
      <c r="J914" s="201"/>
      <c r="K914" s="201"/>
      <c r="L914" s="201"/>
      <c r="M914" s="201"/>
      <c r="N914" s="201"/>
      <c r="O914" s="201"/>
      <c r="P914" s="201"/>
      <c r="Q914" s="201"/>
      <c r="R914" s="201"/>
      <c r="S914" s="201"/>
    </row>
    <row r="915" spans="2:19" s="187" customFormat="1" ht="18" customHeight="1">
      <c r="B915" s="201"/>
      <c r="C915" s="201"/>
      <c r="D915" s="201"/>
      <c r="E915" s="201"/>
      <c r="F915" s="201"/>
      <c r="G915" s="201"/>
      <c r="H915" s="201"/>
      <c r="I915" s="201"/>
      <c r="J915" s="201"/>
      <c r="K915" s="201"/>
      <c r="L915" s="201"/>
      <c r="M915" s="201"/>
      <c r="N915" s="201"/>
      <c r="O915" s="201"/>
      <c r="P915" s="201"/>
      <c r="Q915" s="201"/>
      <c r="R915" s="201"/>
      <c r="S915" s="201"/>
    </row>
    <row r="916" spans="2:19" s="187" customFormat="1" ht="18" customHeight="1">
      <c r="B916" s="201"/>
      <c r="C916" s="201"/>
      <c r="D916" s="201"/>
      <c r="E916" s="201"/>
      <c r="F916" s="201"/>
      <c r="G916" s="201"/>
      <c r="H916" s="201"/>
      <c r="I916" s="201"/>
      <c r="J916" s="201"/>
      <c r="K916" s="201"/>
      <c r="L916" s="201"/>
      <c r="M916" s="201"/>
      <c r="N916" s="201"/>
      <c r="O916" s="201"/>
      <c r="P916" s="201"/>
      <c r="Q916" s="201"/>
      <c r="R916" s="201"/>
      <c r="S916" s="201"/>
    </row>
    <row r="917" spans="2:19" s="187" customFormat="1" ht="18" customHeight="1">
      <c r="B917" s="201"/>
      <c r="C917" s="201"/>
      <c r="D917" s="201"/>
      <c r="E917" s="201"/>
      <c r="F917" s="201"/>
      <c r="G917" s="201"/>
      <c r="H917" s="201"/>
      <c r="I917" s="201"/>
      <c r="J917" s="201"/>
      <c r="K917" s="201"/>
      <c r="L917" s="201"/>
      <c r="M917" s="201"/>
      <c r="N917" s="201"/>
      <c r="O917" s="201"/>
      <c r="P917" s="201"/>
      <c r="Q917" s="201"/>
      <c r="R917" s="201"/>
      <c r="S917" s="201"/>
    </row>
    <row r="918" spans="2:19" s="187" customFormat="1" ht="18" customHeight="1">
      <c r="B918" s="201"/>
      <c r="C918" s="201"/>
      <c r="D918" s="201"/>
      <c r="E918" s="201"/>
      <c r="F918" s="201"/>
      <c r="G918" s="201"/>
      <c r="H918" s="201"/>
      <c r="I918" s="201"/>
      <c r="J918" s="201"/>
      <c r="K918" s="201"/>
      <c r="L918" s="201"/>
      <c r="M918" s="201"/>
      <c r="N918" s="201"/>
      <c r="O918" s="201"/>
      <c r="P918" s="201"/>
      <c r="Q918" s="201"/>
      <c r="R918" s="201"/>
      <c r="S918" s="201"/>
    </row>
    <row r="919" spans="2:19" s="187" customFormat="1" ht="18" customHeight="1">
      <c r="B919" s="201"/>
      <c r="C919" s="201"/>
      <c r="D919" s="201"/>
      <c r="E919" s="201"/>
      <c r="F919" s="201"/>
      <c r="G919" s="201"/>
      <c r="H919" s="201"/>
      <c r="I919" s="201"/>
      <c r="J919" s="201"/>
      <c r="K919" s="201"/>
      <c r="L919" s="201"/>
      <c r="M919" s="201"/>
      <c r="N919" s="201"/>
      <c r="O919" s="201"/>
      <c r="P919" s="201"/>
      <c r="Q919" s="201"/>
      <c r="R919" s="201"/>
      <c r="S919" s="201"/>
    </row>
    <row r="920" spans="2:19" s="187" customFormat="1" ht="18" customHeight="1">
      <c r="B920" s="201"/>
      <c r="C920" s="201"/>
      <c r="D920" s="201"/>
      <c r="E920" s="201"/>
      <c r="F920" s="201"/>
      <c r="G920" s="201"/>
      <c r="H920" s="201"/>
      <c r="I920" s="201"/>
      <c r="J920" s="201"/>
      <c r="K920" s="201"/>
      <c r="L920" s="201"/>
      <c r="M920" s="201"/>
      <c r="N920" s="201"/>
      <c r="O920" s="201"/>
      <c r="P920" s="201"/>
      <c r="Q920" s="201"/>
      <c r="R920" s="201"/>
      <c r="S920" s="201"/>
    </row>
    <row r="921" spans="2:19" s="187" customFormat="1" ht="18" customHeight="1">
      <c r="B921" s="201"/>
      <c r="C921" s="201"/>
      <c r="D921" s="201"/>
      <c r="E921" s="201"/>
      <c r="F921" s="201"/>
      <c r="G921" s="201"/>
      <c r="H921" s="201"/>
      <c r="I921" s="201"/>
      <c r="J921" s="201"/>
      <c r="K921" s="201"/>
      <c r="L921" s="201"/>
      <c r="M921" s="201"/>
      <c r="N921" s="201"/>
      <c r="O921" s="201"/>
      <c r="P921" s="201"/>
      <c r="Q921" s="201"/>
      <c r="R921" s="201"/>
      <c r="S921" s="201"/>
    </row>
    <row r="922" spans="2:19" s="187" customFormat="1" ht="18" customHeight="1">
      <c r="B922" s="201"/>
      <c r="C922" s="201"/>
      <c r="D922" s="201"/>
      <c r="E922" s="201"/>
      <c r="F922" s="201"/>
      <c r="G922" s="201"/>
      <c r="H922" s="201"/>
      <c r="I922" s="201"/>
      <c r="J922" s="201"/>
      <c r="K922" s="201"/>
      <c r="L922" s="201"/>
      <c r="M922" s="201"/>
      <c r="N922" s="201"/>
      <c r="O922" s="201"/>
      <c r="P922" s="201"/>
      <c r="Q922" s="201"/>
      <c r="R922" s="201"/>
      <c r="S922" s="201"/>
    </row>
    <row r="923" spans="2:19" s="187" customFormat="1" ht="18" customHeight="1">
      <c r="B923" s="201"/>
      <c r="C923" s="201"/>
      <c r="D923" s="201"/>
      <c r="E923" s="201"/>
      <c r="F923" s="201"/>
      <c r="G923" s="201"/>
      <c r="H923" s="201"/>
      <c r="I923" s="201"/>
      <c r="J923" s="201"/>
      <c r="K923" s="201"/>
      <c r="L923" s="201"/>
      <c r="M923" s="201"/>
      <c r="N923" s="201"/>
      <c r="O923" s="201"/>
      <c r="P923" s="201"/>
      <c r="Q923" s="201"/>
      <c r="R923" s="201"/>
      <c r="S923" s="201"/>
    </row>
    <row r="924" spans="2:19" s="187" customFormat="1" ht="18" customHeight="1">
      <c r="B924" s="201"/>
      <c r="C924" s="201"/>
      <c r="D924" s="201"/>
      <c r="E924" s="201"/>
      <c r="F924" s="201"/>
      <c r="G924" s="201"/>
      <c r="H924" s="201"/>
      <c r="I924" s="201"/>
      <c r="J924" s="201"/>
      <c r="K924" s="201"/>
      <c r="L924" s="201"/>
      <c r="M924" s="201"/>
      <c r="N924" s="201"/>
      <c r="O924" s="201"/>
      <c r="P924" s="201"/>
      <c r="Q924" s="201"/>
      <c r="R924" s="201"/>
      <c r="S924" s="201"/>
    </row>
    <row r="925" spans="2:19" s="187" customFormat="1" ht="18" customHeight="1">
      <c r="B925" s="201"/>
      <c r="C925" s="201"/>
      <c r="D925" s="201"/>
      <c r="E925" s="201"/>
      <c r="F925" s="201"/>
      <c r="G925" s="201"/>
      <c r="H925" s="201"/>
      <c r="I925" s="201"/>
      <c r="J925" s="201"/>
      <c r="K925" s="201"/>
      <c r="L925" s="201"/>
      <c r="M925" s="201"/>
      <c r="N925" s="201"/>
      <c r="O925" s="201"/>
      <c r="P925" s="201"/>
      <c r="Q925" s="201"/>
      <c r="R925" s="201"/>
      <c r="S925" s="201"/>
    </row>
    <row r="926" spans="2:19" s="187" customFormat="1" ht="18" customHeight="1">
      <c r="B926" s="201"/>
      <c r="C926" s="201"/>
      <c r="D926" s="201"/>
      <c r="E926" s="201"/>
      <c r="F926" s="201"/>
      <c r="G926" s="201"/>
      <c r="H926" s="201"/>
      <c r="I926" s="201"/>
      <c r="J926" s="201"/>
      <c r="K926" s="201"/>
      <c r="L926" s="201"/>
      <c r="M926" s="201"/>
      <c r="N926" s="201"/>
      <c r="O926" s="201"/>
      <c r="P926" s="201"/>
      <c r="Q926" s="201"/>
      <c r="R926" s="201"/>
      <c r="S926" s="201"/>
    </row>
    <row r="927" spans="2:19" s="187" customFormat="1" ht="18" customHeight="1">
      <c r="B927" s="201"/>
      <c r="C927" s="201"/>
      <c r="D927" s="201"/>
      <c r="E927" s="201"/>
      <c r="F927" s="201"/>
      <c r="G927" s="201"/>
      <c r="H927" s="201"/>
      <c r="I927" s="201"/>
      <c r="J927" s="201"/>
      <c r="K927" s="201"/>
      <c r="L927" s="201"/>
      <c r="M927" s="201"/>
      <c r="N927" s="201"/>
      <c r="O927" s="201"/>
      <c r="P927" s="201"/>
      <c r="Q927" s="201"/>
      <c r="R927" s="201"/>
      <c r="S927" s="201"/>
    </row>
    <row r="928" spans="2:19" s="187" customFormat="1" ht="18" customHeight="1">
      <c r="B928" s="201"/>
      <c r="C928" s="201"/>
      <c r="D928" s="201"/>
      <c r="E928" s="201"/>
      <c r="F928" s="201"/>
      <c r="G928" s="201"/>
      <c r="H928" s="201"/>
      <c r="I928" s="201"/>
      <c r="J928" s="201"/>
      <c r="K928" s="201"/>
      <c r="L928" s="201"/>
      <c r="M928" s="201"/>
      <c r="N928" s="201"/>
      <c r="O928" s="201"/>
      <c r="P928" s="201"/>
      <c r="Q928" s="201"/>
      <c r="R928" s="201"/>
      <c r="S928" s="201"/>
    </row>
    <row r="929" spans="2:19" s="187" customFormat="1" ht="18" customHeight="1">
      <c r="B929" s="201"/>
      <c r="C929" s="201"/>
      <c r="D929" s="201"/>
      <c r="E929" s="201"/>
      <c r="F929" s="201"/>
      <c r="G929" s="201"/>
      <c r="H929" s="201"/>
      <c r="I929" s="201"/>
      <c r="J929" s="201"/>
      <c r="K929" s="201"/>
      <c r="L929" s="201"/>
      <c r="M929" s="201"/>
      <c r="N929" s="201"/>
      <c r="O929" s="201"/>
      <c r="P929" s="201"/>
      <c r="Q929" s="201"/>
      <c r="R929" s="201"/>
      <c r="S929" s="201"/>
    </row>
    <row r="930" spans="2:19" s="187" customFormat="1" ht="18" customHeight="1">
      <c r="B930" s="201"/>
      <c r="C930" s="201"/>
      <c r="D930" s="201"/>
      <c r="E930" s="201"/>
      <c r="F930" s="201"/>
      <c r="G930" s="201"/>
      <c r="H930" s="201"/>
      <c r="I930" s="201"/>
      <c r="J930" s="201"/>
      <c r="K930" s="201"/>
      <c r="L930" s="201"/>
      <c r="M930" s="201"/>
      <c r="N930" s="201"/>
      <c r="O930" s="201"/>
      <c r="P930" s="201"/>
      <c r="Q930" s="201"/>
      <c r="R930" s="201"/>
      <c r="S930" s="201"/>
    </row>
    <row r="931" spans="2:19" s="187" customFormat="1" ht="18" customHeight="1">
      <c r="B931" s="201"/>
      <c r="C931" s="201"/>
      <c r="D931" s="201"/>
      <c r="E931" s="201"/>
      <c r="F931" s="201"/>
      <c r="G931" s="201"/>
      <c r="H931" s="201"/>
      <c r="I931" s="201"/>
      <c r="J931" s="201"/>
      <c r="K931" s="201"/>
      <c r="L931" s="201"/>
      <c r="M931" s="201"/>
      <c r="N931" s="201"/>
      <c r="O931" s="201"/>
      <c r="P931" s="201"/>
      <c r="Q931" s="201"/>
      <c r="R931" s="201"/>
      <c r="S931" s="201"/>
    </row>
    <row r="932" spans="2:19" s="187" customFormat="1" ht="18" customHeight="1">
      <c r="B932" s="201"/>
      <c r="C932" s="201"/>
      <c r="D932" s="201"/>
      <c r="E932" s="201"/>
      <c r="F932" s="201"/>
      <c r="G932" s="201"/>
      <c r="H932" s="201"/>
      <c r="I932" s="201"/>
      <c r="J932" s="201"/>
      <c r="K932" s="201"/>
      <c r="L932" s="201"/>
      <c r="M932" s="201"/>
      <c r="N932" s="201"/>
      <c r="O932" s="201"/>
      <c r="P932" s="201"/>
      <c r="Q932" s="201"/>
      <c r="R932" s="201"/>
      <c r="S932" s="201"/>
    </row>
    <row r="933" spans="2:19" s="187" customFormat="1" ht="18" customHeight="1">
      <c r="B933" s="201"/>
      <c r="C933" s="201"/>
      <c r="D933" s="201"/>
      <c r="E933" s="201"/>
      <c r="F933" s="201"/>
      <c r="G933" s="201"/>
      <c r="H933" s="201"/>
      <c r="I933" s="201"/>
      <c r="J933" s="201"/>
      <c r="K933" s="201"/>
      <c r="L933" s="201"/>
      <c r="M933" s="201"/>
      <c r="N933" s="201"/>
      <c r="O933" s="201"/>
      <c r="P933" s="201"/>
      <c r="Q933" s="201"/>
      <c r="R933" s="201"/>
      <c r="S933" s="201"/>
    </row>
    <row r="934" spans="2:19" s="187" customFormat="1" ht="18" customHeight="1">
      <c r="B934" s="201"/>
      <c r="C934" s="201"/>
      <c r="D934" s="201"/>
      <c r="E934" s="201"/>
      <c r="F934" s="201"/>
      <c r="G934" s="201"/>
      <c r="H934" s="201"/>
      <c r="I934" s="201"/>
      <c r="J934" s="201"/>
      <c r="K934" s="201"/>
      <c r="L934" s="201"/>
      <c r="M934" s="201"/>
      <c r="N934" s="201"/>
      <c r="O934" s="201"/>
      <c r="P934" s="201"/>
      <c r="Q934" s="201"/>
      <c r="R934" s="201"/>
      <c r="S934" s="201"/>
    </row>
    <row r="935" spans="2:19" s="187" customFormat="1" ht="18" customHeight="1">
      <c r="B935" s="201"/>
      <c r="C935" s="201"/>
      <c r="D935" s="201"/>
      <c r="E935" s="201"/>
      <c r="F935" s="201"/>
      <c r="G935" s="201"/>
      <c r="H935" s="201"/>
      <c r="I935" s="201"/>
      <c r="J935" s="201"/>
      <c r="K935" s="201"/>
      <c r="L935" s="201"/>
      <c r="M935" s="201"/>
      <c r="N935" s="201"/>
      <c r="O935" s="201"/>
      <c r="P935" s="201"/>
      <c r="Q935" s="201"/>
      <c r="R935" s="201"/>
      <c r="S935" s="201"/>
    </row>
    <row r="936" spans="2:19" s="187" customFormat="1" ht="18" customHeight="1">
      <c r="B936" s="201"/>
      <c r="C936" s="201"/>
      <c r="D936" s="201"/>
      <c r="E936" s="201"/>
      <c r="F936" s="201"/>
      <c r="G936" s="201"/>
      <c r="H936" s="201"/>
      <c r="I936" s="201"/>
      <c r="J936" s="201"/>
      <c r="K936" s="201"/>
      <c r="L936" s="201"/>
      <c r="M936" s="201"/>
      <c r="N936" s="201"/>
      <c r="O936" s="201"/>
      <c r="P936" s="201"/>
      <c r="Q936" s="201"/>
      <c r="R936" s="201"/>
      <c r="S936" s="201"/>
    </row>
    <row r="937" spans="2:19" s="187" customFormat="1" ht="18" customHeight="1">
      <c r="B937" s="201"/>
      <c r="C937" s="201"/>
      <c r="D937" s="201"/>
      <c r="E937" s="201"/>
      <c r="F937" s="201"/>
      <c r="G937" s="201"/>
      <c r="H937" s="201"/>
      <c r="I937" s="201"/>
      <c r="J937" s="201"/>
      <c r="K937" s="201"/>
      <c r="L937" s="201"/>
      <c r="M937" s="201"/>
      <c r="N937" s="201"/>
      <c r="O937" s="201"/>
      <c r="P937" s="201"/>
      <c r="Q937" s="201"/>
      <c r="R937" s="201"/>
      <c r="S937" s="201"/>
    </row>
    <row r="938" spans="2:19" s="187" customFormat="1" ht="18" customHeight="1">
      <c r="B938" s="201"/>
      <c r="C938" s="201"/>
      <c r="D938" s="201"/>
      <c r="E938" s="201"/>
      <c r="F938" s="201"/>
      <c r="G938" s="201"/>
      <c r="H938" s="201"/>
      <c r="I938" s="201"/>
      <c r="J938" s="201"/>
      <c r="K938" s="201"/>
      <c r="L938" s="201"/>
      <c r="M938" s="201"/>
      <c r="N938" s="201"/>
      <c r="O938" s="201"/>
      <c r="P938" s="201"/>
      <c r="Q938" s="201"/>
      <c r="R938" s="201"/>
      <c r="S938" s="201"/>
    </row>
    <row r="939" spans="2:19" s="187" customFormat="1" ht="18" customHeight="1">
      <c r="B939" s="201"/>
      <c r="C939" s="201"/>
      <c r="D939" s="201"/>
      <c r="E939" s="201"/>
      <c r="F939" s="201"/>
      <c r="G939" s="201"/>
      <c r="H939" s="201"/>
      <c r="I939" s="201"/>
      <c r="J939" s="201"/>
      <c r="K939" s="201"/>
      <c r="L939" s="201"/>
      <c r="M939" s="201"/>
      <c r="N939" s="201"/>
      <c r="O939" s="201"/>
      <c r="P939" s="201"/>
      <c r="Q939" s="201"/>
      <c r="R939" s="201"/>
      <c r="S939" s="201"/>
    </row>
    <row r="940" spans="2:19" s="187" customFormat="1" ht="18" customHeight="1">
      <c r="B940" s="201"/>
      <c r="C940" s="201"/>
      <c r="D940" s="201"/>
      <c r="E940" s="201"/>
      <c r="F940" s="201"/>
      <c r="G940" s="201"/>
      <c r="H940" s="201"/>
      <c r="I940" s="201"/>
      <c r="J940" s="201"/>
      <c r="K940" s="201"/>
      <c r="L940" s="201"/>
      <c r="M940" s="201"/>
      <c r="N940" s="201"/>
      <c r="O940" s="201"/>
      <c r="P940" s="201"/>
      <c r="Q940" s="201"/>
      <c r="R940" s="201"/>
      <c r="S940" s="201"/>
    </row>
    <row r="941" spans="2:19" s="187" customFormat="1" ht="18" customHeight="1">
      <c r="B941" s="201"/>
      <c r="C941" s="201"/>
      <c r="D941" s="201"/>
      <c r="E941" s="201"/>
      <c r="F941" s="201"/>
      <c r="G941" s="201"/>
      <c r="H941" s="201"/>
      <c r="I941" s="201"/>
      <c r="J941" s="201"/>
      <c r="K941" s="201"/>
      <c r="L941" s="201"/>
      <c r="M941" s="201"/>
      <c r="N941" s="201"/>
      <c r="O941" s="201"/>
      <c r="P941" s="201"/>
      <c r="Q941" s="201"/>
      <c r="R941" s="201"/>
      <c r="S941" s="201"/>
    </row>
    <row r="942" spans="2:19" s="187" customFormat="1" ht="18" customHeight="1">
      <c r="B942" s="201"/>
      <c r="C942" s="201"/>
      <c r="D942" s="201"/>
      <c r="E942" s="201"/>
      <c r="F942" s="201"/>
      <c r="G942" s="201"/>
      <c r="H942" s="201"/>
      <c r="I942" s="201"/>
      <c r="J942" s="201"/>
      <c r="K942" s="201"/>
      <c r="L942" s="201"/>
      <c r="M942" s="201"/>
      <c r="N942" s="201"/>
      <c r="O942" s="201"/>
      <c r="P942" s="201"/>
      <c r="Q942" s="201"/>
      <c r="R942" s="201"/>
      <c r="S942" s="201"/>
    </row>
    <row r="943" spans="2:19" s="187" customFormat="1" ht="18" customHeight="1">
      <c r="B943" s="201"/>
      <c r="C943" s="201"/>
      <c r="D943" s="201"/>
      <c r="E943" s="201"/>
      <c r="F943" s="201"/>
      <c r="G943" s="201"/>
      <c r="H943" s="201"/>
      <c r="I943" s="201"/>
      <c r="J943" s="201"/>
      <c r="K943" s="201"/>
      <c r="L943" s="201"/>
      <c r="M943" s="201"/>
      <c r="N943" s="201"/>
      <c r="O943" s="201"/>
      <c r="P943" s="201"/>
      <c r="Q943" s="201"/>
      <c r="R943" s="201"/>
      <c r="S943" s="201"/>
    </row>
    <row r="944" spans="2:19" s="187" customFormat="1" ht="18" customHeight="1">
      <c r="B944" s="201"/>
      <c r="C944" s="201"/>
      <c r="D944" s="201"/>
      <c r="E944" s="201"/>
      <c r="F944" s="201"/>
      <c r="G944" s="201"/>
      <c r="H944" s="201"/>
      <c r="I944" s="201"/>
      <c r="J944" s="201"/>
      <c r="K944" s="201"/>
      <c r="L944" s="201"/>
      <c r="M944" s="201"/>
      <c r="N944" s="201"/>
      <c r="O944" s="201"/>
      <c r="P944" s="201"/>
      <c r="Q944" s="201"/>
      <c r="R944" s="201"/>
      <c r="S944" s="201"/>
    </row>
    <row r="945" spans="2:19" s="187" customFormat="1" ht="18" customHeight="1">
      <c r="B945" s="201"/>
      <c r="C945" s="201"/>
      <c r="D945" s="201"/>
      <c r="E945" s="201"/>
      <c r="F945" s="201"/>
      <c r="G945" s="201"/>
      <c r="H945" s="201"/>
      <c r="I945" s="201"/>
      <c r="J945" s="201"/>
      <c r="K945" s="201"/>
      <c r="L945" s="201"/>
      <c r="M945" s="201"/>
      <c r="N945" s="201"/>
      <c r="O945" s="201"/>
      <c r="P945" s="201"/>
      <c r="Q945" s="201"/>
      <c r="R945" s="201"/>
      <c r="S945" s="201"/>
    </row>
    <row r="946" spans="2:19" s="187" customFormat="1" ht="18" customHeight="1">
      <c r="B946" s="201"/>
      <c r="C946" s="201"/>
      <c r="D946" s="201"/>
      <c r="E946" s="201"/>
      <c r="F946" s="201"/>
      <c r="G946" s="201"/>
      <c r="H946" s="201"/>
      <c r="I946" s="201"/>
      <c r="J946" s="201"/>
      <c r="K946" s="201"/>
      <c r="L946" s="201"/>
      <c r="M946" s="201"/>
      <c r="N946" s="201"/>
      <c r="O946" s="201"/>
      <c r="P946" s="201"/>
      <c r="Q946" s="201"/>
      <c r="R946" s="201"/>
      <c r="S946" s="201"/>
    </row>
    <row r="947" spans="2:19" s="187" customFormat="1" ht="18" customHeight="1">
      <c r="B947" s="201"/>
      <c r="C947" s="201"/>
      <c r="D947" s="201"/>
      <c r="E947" s="201"/>
      <c r="F947" s="201"/>
      <c r="G947" s="201"/>
      <c r="H947" s="201"/>
      <c r="I947" s="201"/>
      <c r="J947" s="201"/>
      <c r="K947" s="201"/>
      <c r="L947" s="201"/>
      <c r="M947" s="201"/>
      <c r="N947" s="201"/>
      <c r="O947" s="201"/>
      <c r="P947" s="201"/>
      <c r="Q947" s="201"/>
      <c r="R947" s="201"/>
      <c r="S947" s="201"/>
    </row>
    <row r="948" spans="2:19" s="187" customFormat="1" ht="18" customHeight="1">
      <c r="B948" s="201"/>
      <c r="C948" s="201"/>
      <c r="D948" s="201"/>
      <c r="E948" s="201"/>
      <c r="F948" s="201"/>
      <c r="G948" s="201"/>
      <c r="H948" s="201"/>
      <c r="I948" s="201"/>
      <c r="J948" s="201"/>
      <c r="K948" s="201"/>
      <c r="L948" s="201"/>
      <c r="M948" s="201"/>
      <c r="N948" s="201"/>
      <c r="O948" s="201"/>
      <c r="P948" s="201"/>
      <c r="Q948" s="201"/>
      <c r="R948" s="201"/>
      <c r="S948" s="201"/>
    </row>
    <row r="949" spans="2:19" s="187" customFormat="1" ht="18" customHeight="1">
      <c r="B949" s="201"/>
      <c r="C949" s="201"/>
      <c r="D949" s="201"/>
      <c r="E949" s="201"/>
      <c r="F949" s="201"/>
      <c r="G949" s="201"/>
      <c r="H949" s="201"/>
      <c r="I949" s="201"/>
      <c r="J949" s="201"/>
      <c r="K949" s="201"/>
      <c r="L949" s="201"/>
      <c r="M949" s="201"/>
      <c r="N949" s="201"/>
      <c r="O949" s="201"/>
      <c r="P949" s="201"/>
      <c r="Q949" s="201"/>
      <c r="R949" s="201"/>
      <c r="S949" s="201"/>
    </row>
    <row r="950" spans="2:19" s="187" customFormat="1" ht="18" customHeight="1">
      <c r="B950" s="201"/>
      <c r="C950" s="201"/>
      <c r="D950" s="201"/>
      <c r="E950" s="201"/>
      <c r="F950" s="201"/>
      <c r="G950" s="201"/>
      <c r="H950" s="201"/>
      <c r="I950" s="201"/>
      <c r="J950" s="201"/>
      <c r="K950" s="201"/>
      <c r="L950" s="201"/>
      <c r="M950" s="201"/>
      <c r="N950" s="201"/>
      <c r="O950" s="201"/>
      <c r="P950" s="201"/>
      <c r="Q950" s="201"/>
      <c r="R950" s="201"/>
      <c r="S950" s="201"/>
    </row>
    <row r="951" spans="2:19" s="187" customFormat="1" ht="18" customHeight="1">
      <c r="B951" s="201"/>
      <c r="C951" s="201"/>
      <c r="D951" s="201"/>
      <c r="E951" s="201"/>
      <c r="F951" s="201"/>
      <c r="G951" s="201"/>
      <c r="H951" s="201"/>
      <c r="I951" s="201"/>
      <c r="J951" s="201"/>
      <c r="K951" s="201"/>
      <c r="L951" s="201"/>
      <c r="M951" s="201"/>
      <c r="N951" s="201"/>
      <c r="O951" s="201"/>
      <c r="P951" s="201"/>
      <c r="Q951" s="201"/>
      <c r="R951" s="201"/>
      <c r="S951" s="201"/>
    </row>
    <row r="952" spans="2:19" s="187" customFormat="1" ht="18" customHeight="1">
      <c r="B952" s="201"/>
      <c r="C952" s="201"/>
      <c r="D952" s="201"/>
      <c r="E952" s="201"/>
      <c r="F952" s="201"/>
      <c r="G952" s="201"/>
      <c r="H952" s="201"/>
      <c r="I952" s="201"/>
      <c r="J952" s="201"/>
      <c r="K952" s="201"/>
      <c r="L952" s="201"/>
      <c r="M952" s="201"/>
      <c r="N952" s="201"/>
      <c r="O952" s="201"/>
      <c r="P952" s="201"/>
      <c r="Q952" s="201"/>
      <c r="R952" s="201"/>
      <c r="S952" s="201"/>
    </row>
    <row r="953" spans="2:19" s="187" customFormat="1" ht="18" customHeight="1">
      <c r="B953" s="201"/>
      <c r="C953" s="201"/>
      <c r="D953" s="201"/>
      <c r="E953" s="201"/>
      <c r="F953" s="201"/>
      <c r="G953" s="201"/>
      <c r="H953" s="201"/>
      <c r="I953" s="201"/>
      <c r="J953" s="201"/>
      <c r="K953" s="201"/>
      <c r="L953" s="201"/>
      <c r="M953" s="201"/>
      <c r="N953" s="201"/>
      <c r="O953" s="201"/>
      <c r="P953" s="201"/>
      <c r="Q953" s="201"/>
      <c r="R953" s="201"/>
      <c r="S953" s="201"/>
    </row>
    <row r="954" spans="2:19" s="187" customFormat="1" ht="18" customHeight="1">
      <c r="B954" s="201"/>
      <c r="C954" s="201"/>
      <c r="D954" s="201"/>
      <c r="E954" s="201"/>
      <c r="F954" s="201"/>
      <c r="G954" s="201"/>
      <c r="H954" s="201"/>
      <c r="I954" s="201"/>
      <c r="J954" s="201"/>
      <c r="K954" s="201"/>
      <c r="L954" s="201"/>
      <c r="M954" s="201"/>
      <c r="N954" s="201"/>
      <c r="O954" s="201"/>
      <c r="P954" s="201"/>
      <c r="Q954" s="201"/>
      <c r="R954" s="201"/>
      <c r="S954" s="201"/>
    </row>
    <row r="955" spans="2:19" s="187" customFormat="1" ht="18" customHeight="1">
      <c r="B955" s="201"/>
      <c r="C955" s="201"/>
      <c r="D955" s="201"/>
      <c r="E955" s="201"/>
      <c r="F955" s="201"/>
      <c r="G955" s="201"/>
      <c r="H955" s="201"/>
      <c r="I955" s="201"/>
      <c r="J955" s="201"/>
      <c r="K955" s="201"/>
      <c r="L955" s="201"/>
      <c r="M955" s="201"/>
      <c r="N955" s="201"/>
      <c r="O955" s="201"/>
      <c r="P955" s="201"/>
      <c r="Q955" s="201"/>
      <c r="R955" s="201"/>
      <c r="S955" s="201"/>
    </row>
    <row r="956" spans="2:19" s="187" customFormat="1" ht="18" customHeight="1">
      <c r="B956" s="201"/>
      <c r="C956" s="201"/>
      <c r="D956" s="201"/>
      <c r="E956" s="201"/>
      <c r="F956" s="201"/>
      <c r="G956" s="201"/>
      <c r="H956" s="201"/>
      <c r="I956" s="201"/>
      <c r="J956" s="201"/>
      <c r="K956" s="201"/>
      <c r="L956" s="201"/>
      <c r="M956" s="201"/>
      <c r="N956" s="201"/>
      <c r="O956" s="201"/>
      <c r="P956" s="201"/>
      <c r="Q956" s="201"/>
      <c r="R956" s="201"/>
      <c r="S956" s="201"/>
    </row>
    <row r="957" spans="2:19" s="187" customFormat="1" ht="18" customHeight="1">
      <c r="B957" s="201"/>
      <c r="C957" s="201"/>
      <c r="D957" s="201"/>
      <c r="E957" s="201"/>
      <c r="F957" s="201"/>
      <c r="G957" s="201"/>
      <c r="H957" s="201"/>
      <c r="I957" s="201"/>
      <c r="J957" s="201"/>
      <c r="K957" s="201"/>
      <c r="L957" s="201"/>
      <c r="M957" s="201"/>
      <c r="N957" s="201"/>
      <c r="O957" s="201"/>
      <c r="P957" s="201"/>
      <c r="Q957" s="201"/>
      <c r="R957" s="201"/>
      <c r="S957" s="201"/>
    </row>
    <row r="958" spans="2:19" s="187" customFormat="1" ht="18" customHeight="1">
      <c r="B958" s="201"/>
      <c r="C958" s="201"/>
      <c r="D958" s="201"/>
      <c r="E958" s="201"/>
      <c r="F958" s="201"/>
      <c r="G958" s="201"/>
      <c r="H958" s="201"/>
      <c r="I958" s="201"/>
      <c r="J958" s="201"/>
      <c r="K958" s="201"/>
      <c r="L958" s="201"/>
      <c r="M958" s="201"/>
      <c r="N958" s="201"/>
      <c r="O958" s="201"/>
      <c r="P958" s="201"/>
      <c r="Q958" s="201"/>
      <c r="R958" s="201"/>
      <c r="S958" s="201"/>
    </row>
    <row r="959" spans="2:19" s="187" customFormat="1" ht="18" customHeight="1">
      <c r="B959" s="201"/>
      <c r="C959" s="201"/>
      <c r="D959" s="201"/>
      <c r="E959" s="201"/>
      <c r="F959" s="201"/>
      <c r="G959" s="201"/>
      <c r="H959" s="201"/>
      <c r="I959" s="201"/>
      <c r="J959" s="201"/>
      <c r="K959" s="201"/>
      <c r="L959" s="201"/>
      <c r="M959" s="201"/>
      <c r="N959" s="201"/>
      <c r="O959" s="201"/>
      <c r="P959" s="201"/>
      <c r="Q959" s="201"/>
      <c r="R959" s="201"/>
      <c r="S959" s="201"/>
    </row>
    <row r="960" spans="2:19" s="187" customFormat="1" ht="18" customHeight="1">
      <c r="B960" s="201"/>
      <c r="C960" s="201"/>
      <c r="D960" s="201"/>
      <c r="E960" s="201"/>
      <c r="F960" s="201"/>
      <c r="G960" s="201"/>
      <c r="H960" s="201"/>
      <c r="I960" s="201"/>
      <c r="J960" s="201"/>
      <c r="K960" s="201"/>
      <c r="L960" s="201"/>
      <c r="M960" s="201"/>
      <c r="N960" s="201"/>
      <c r="O960" s="201"/>
      <c r="P960" s="201"/>
      <c r="Q960" s="201"/>
      <c r="R960" s="201"/>
      <c r="S960" s="201"/>
    </row>
    <row r="961" spans="2:19" s="187" customFormat="1" ht="18" customHeight="1">
      <c r="B961" s="201"/>
      <c r="C961" s="201"/>
      <c r="D961" s="201"/>
      <c r="E961" s="201"/>
      <c r="F961" s="201"/>
      <c r="G961" s="201"/>
      <c r="H961" s="201"/>
      <c r="I961" s="201"/>
      <c r="J961" s="201"/>
      <c r="K961" s="201"/>
      <c r="L961" s="201"/>
      <c r="M961" s="201"/>
      <c r="N961" s="201"/>
      <c r="O961" s="201"/>
      <c r="P961" s="201"/>
      <c r="Q961" s="201"/>
      <c r="R961" s="201"/>
      <c r="S961" s="201"/>
    </row>
    <row r="962" spans="2:19" s="187" customFormat="1" ht="18" customHeight="1">
      <c r="B962" s="201"/>
      <c r="C962" s="201"/>
      <c r="D962" s="201"/>
      <c r="E962" s="201"/>
      <c r="F962" s="201"/>
      <c r="G962" s="201"/>
      <c r="H962" s="201"/>
      <c r="I962" s="201"/>
      <c r="J962" s="201"/>
      <c r="K962" s="201"/>
      <c r="L962" s="201"/>
      <c r="M962" s="201"/>
      <c r="N962" s="201"/>
      <c r="O962" s="201"/>
      <c r="P962" s="201"/>
      <c r="Q962" s="201"/>
      <c r="R962" s="201"/>
      <c r="S962" s="201"/>
    </row>
    <row r="963" spans="2:19" s="187" customFormat="1" ht="18" customHeight="1">
      <c r="B963" s="201"/>
      <c r="C963" s="201"/>
      <c r="D963" s="201"/>
      <c r="E963" s="201"/>
      <c r="F963" s="201"/>
      <c r="G963" s="201"/>
      <c r="H963" s="201"/>
      <c r="I963" s="201"/>
      <c r="J963" s="201"/>
      <c r="K963" s="201"/>
      <c r="L963" s="201"/>
      <c r="M963" s="201"/>
      <c r="N963" s="201"/>
      <c r="O963" s="201"/>
      <c r="P963" s="201"/>
      <c r="Q963" s="201"/>
      <c r="R963" s="201"/>
      <c r="S963" s="201"/>
    </row>
    <row r="964" spans="2:19" s="187" customFormat="1" ht="18" customHeight="1">
      <c r="B964" s="201"/>
      <c r="C964" s="201"/>
      <c r="D964" s="201"/>
      <c r="E964" s="201"/>
      <c r="F964" s="201"/>
      <c r="G964" s="201"/>
      <c r="H964" s="201"/>
      <c r="I964" s="201"/>
      <c r="J964" s="201"/>
      <c r="K964" s="201"/>
      <c r="L964" s="201"/>
      <c r="M964" s="201"/>
      <c r="N964" s="201"/>
      <c r="O964" s="201"/>
      <c r="P964" s="201"/>
      <c r="Q964" s="201"/>
      <c r="R964" s="201"/>
      <c r="S964" s="201"/>
    </row>
    <row r="965" spans="2:19" s="187" customFormat="1" ht="18" customHeight="1">
      <c r="B965" s="201"/>
      <c r="C965" s="201"/>
      <c r="D965" s="201"/>
      <c r="E965" s="201"/>
      <c r="F965" s="201"/>
      <c r="G965" s="201"/>
      <c r="H965" s="201"/>
      <c r="I965" s="201"/>
      <c r="J965" s="201"/>
      <c r="K965" s="201"/>
      <c r="L965" s="201"/>
      <c r="M965" s="201"/>
      <c r="N965" s="201"/>
      <c r="O965" s="201"/>
      <c r="P965" s="201"/>
      <c r="Q965" s="201"/>
      <c r="R965" s="201"/>
      <c r="S965" s="201"/>
    </row>
    <row r="966" spans="2:19" s="187" customFormat="1" ht="18" customHeight="1">
      <c r="B966" s="201"/>
      <c r="C966" s="201"/>
      <c r="D966" s="201"/>
      <c r="E966" s="201"/>
      <c r="F966" s="201"/>
      <c r="G966" s="201"/>
      <c r="H966" s="201"/>
      <c r="I966" s="201"/>
      <c r="J966" s="201"/>
      <c r="K966" s="201"/>
      <c r="L966" s="201"/>
      <c r="M966" s="201"/>
      <c r="N966" s="201"/>
      <c r="O966" s="201"/>
      <c r="P966" s="201"/>
      <c r="Q966" s="201"/>
      <c r="R966" s="201"/>
      <c r="S966" s="201"/>
    </row>
    <row r="967" spans="2:19" s="187" customFormat="1" ht="18" customHeight="1">
      <c r="B967" s="201"/>
      <c r="C967" s="201"/>
      <c r="D967" s="201"/>
      <c r="E967" s="201"/>
      <c r="F967" s="201"/>
      <c r="G967" s="201"/>
      <c r="H967" s="201"/>
      <c r="I967" s="201"/>
      <c r="J967" s="201"/>
      <c r="K967" s="201"/>
      <c r="L967" s="201"/>
      <c r="M967" s="201"/>
      <c r="N967" s="201"/>
      <c r="O967" s="201"/>
      <c r="P967" s="201"/>
      <c r="Q967" s="201"/>
      <c r="R967" s="201"/>
      <c r="S967" s="201"/>
    </row>
    <row r="968" spans="2:19" s="187" customFormat="1" ht="18" customHeight="1">
      <c r="B968" s="201"/>
      <c r="C968" s="201"/>
      <c r="D968" s="201"/>
      <c r="E968" s="201"/>
      <c r="F968" s="201"/>
      <c r="G968" s="201"/>
      <c r="H968" s="201"/>
      <c r="I968" s="201"/>
      <c r="J968" s="201"/>
      <c r="K968" s="201"/>
      <c r="L968" s="201"/>
      <c r="M968" s="201"/>
      <c r="N968" s="201"/>
      <c r="O968" s="201"/>
      <c r="P968" s="201"/>
      <c r="Q968" s="201"/>
      <c r="R968" s="201"/>
      <c r="S968" s="201"/>
    </row>
    <row r="969" spans="2:19" s="187" customFormat="1" ht="18" customHeight="1">
      <c r="B969" s="201"/>
      <c r="C969" s="201"/>
      <c r="D969" s="201"/>
      <c r="E969" s="201"/>
      <c r="F969" s="201"/>
      <c r="G969" s="201"/>
      <c r="H969" s="201"/>
      <c r="I969" s="201"/>
      <c r="J969" s="201"/>
      <c r="K969" s="201"/>
      <c r="L969" s="201"/>
      <c r="M969" s="201"/>
      <c r="N969" s="201"/>
      <c r="O969" s="201"/>
      <c r="P969" s="201"/>
      <c r="Q969" s="201"/>
      <c r="R969" s="201"/>
      <c r="S969" s="201"/>
    </row>
    <row r="970" spans="2:19" s="187" customFormat="1" ht="18" customHeight="1">
      <c r="B970" s="201"/>
      <c r="C970" s="201"/>
      <c r="D970" s="201"/>
      <c r="E970" s="201"/>
      <c r="F970" s="201"/>
      <c r="G970" s="201"/>
      <c r="H970" s="201"/>
      <c r="I970" s="201"/>
      <c r="J970" s="201"/>
      <c r="K970" s="201"/>
      <c r="L970" s="201"/>
      <c r="M970" s="201"/>
      <c r="N970" s="201"/>
      <c r="O970" s="201"/>
      <c r="P970" s="201"/>
      <c r="Q970" s="201"/>
      <c r="R970" s="201"/>
      <c r="S970" s="201"/>
    </row>
    <row r="971" spans="2:19" s="187" customFormat="1" ht="18" customHeight="1">
      <c r="B971" s="201"/>
      <c r="C971" s="201"/>
      <c r="D971" s="201"/>
      <c r="E971" s="201"/>
      <c r="F971" s="201"/>
      <c r="G971" s="201"/>
      <c r="H971" s="201"/>
      <c r="I971" s="201"/>
      <c r="J971" s="201"/>
      <c r="K971" s="201"/>
      <c r="L971" s="201"/>
      <c r="M971" s="201"/>
      <c r="N971" s="201"/>
      <c r="O971" s="201"/>
      <c r="P971" s="201"/>
      <c r="Q971" s="201"/>
      <c r="R971" s="201"/>
      <c r="S971" s="201"/>
    </row>
    <row r="972" spans="2:19" s="187" customFormat="1" ht="18" customHeight="1">
      <c r="B972" s="201"/>
      <c r="C972" s="201"/>
      <c r="D972" s="201"/>
      <c r="E972" s="201"/>
      <c r="F972" s="201"/>
      <c r="G972" s="201"/>
      <c r="H972" s="201"/>
      <c r="I972" s="201"/>
      <c r="J972" s="201"/>
      <c r="K972" s="201"/>
      <c r="L972" s="201"/>
      <c r="M972" s="201"/>
      <c r="N972" s="201"/>
      <c r="O972" s="201"/>
      <c r="P972" s="201"/>
      <c r="Q972" s="201"/>
      <c r="R972" s="201"/>
      <c r="S972" s="201"/>
    </row>
    <row r="973" spans="2:19" s="187" customFormat="1" ht="18" customHeight="1">
      <c r="B973" s="201"/>
      <c r="C973" s="201"/>
      <c r="D973" s="201"/>
      <c r="E973" s="201"/>
      <c r="F973" s="201"/>
      <c r="G973" s="201"/>
      <c r="H973" s="201"/>
      <c r="I973" s="201"/>
      <c r="J973" s="201"/>
      <c r="K973" s="201"/>
      <c r="L973" s="201"/>
      <c r="M973" s="201"/>
      <c r="N973" s="201"/>
      <c r="O973" s="201"/>
      <c r="P973" s="201"/>
      <c r="Q973" s="201"/>
      <c r="R973" s="201"/>
      <c r="S973" s="201"/>
    </row>
    <row r="974" spans="2:19" s="187" customFormat="1" ht="18" customHeight="1">
      <c r="B974" s="201"/>
      <c r="C974" s="201"/>
      <c r="D974" s="201"/>
      <c r="E974" s="201"/>
      <c r="F974" s="201"/>
      <c r="G974" s="201"/>
      <c r="H974" s="201"/>
      <c r="I974" s="201"/>
      <c r="J974" s="201"/>
      <c r="K974" s="201"/>
      <c r="L974" s="201"/>
      <c r="M974" s="201"/>
      <c r="N974" s="201"/>
      <c r="O974" s="201"/>
      <c r="P974" s="201"/>
      <c r="Q974" s="201"/>
      <c r="R974" s="201"/>
      <c r="S974" s="201"/>
    </row>
    <row r="975" spans="2:19" s="187" customFormat="1" ht="18" customHeight="1">
      <c r="B975" s="201"/>
      <c r="C975" s="201"/>
      <c r="D975" s="201"/>
      <c r="E975" s="201"/>
      <c r="F975" s="201"/>
      <c r="G975" s="201"/>
      <c r="H975" s="201"/>
      <c r="I975" s="201"/>
      <c r="J975" s="201"/>
      <c r="K975" s="201"/>
      <c r="L975" s="201"/>
      <c r="M975" s="201"/>
      <c r="N975" s="201"/>
      <c r="O975" s="201"/>
      <c r="P975" s="201"/>
      <c r="Q975" s="201"/>
      <c r="R975" s="201"/>
      <c r="S975" s="201"/>
    </row>
    <row r="976" spans="2:19" s="187" customFormat="1" ht="18" customHeight="1">
      <c r="B976" s="201"/>
      <c r="C976" s="201"/>
      <c r="D976" s="201"/>
      <c r="E976" s="201"/>
      <c r="F976" s="201"/>
      <c r="G976" s="201"/>
      <c r="H976" s="201"/>
      <c r="I976" s="201"/>
      <c r="J976" s="201"/>
      <c r="K976" s="201"/>
      <c r="L976" s="201"/>
      <c r="M976" s="201"/>
      <c r="N976" s="201"/>
      <c r="O976" s="201"/>
      <c r="P976" s="201"/>
      <c r="Q976" s="201"/>
      <c r="R976" s="201"/>
      <c r="S976" s="201"/>
    </row>
    <row r="977" spans="2:19" s="187" customFormat="1" ht="18" customHeight="1">
      <c r="B977" s="201"/>
      <c r="C977" s="201"/>
      <c r="D977" s="201"/>
      <c r="E977" s="201"/>
      <c r="F977" s="201"/>
      <c r="G977" s="201"/>
      <c r="H977" s="201"/>
      <c r="I977" s="201"/>
      <c r="J977" s="201"/>
      <c r="K977" s="201"/>
      <c r="L977" s="201"/>
      <c r="M977" s="201"/>
      <c r="N977" s="201"/>
      <c r="O977" s="201"/>
      <c r="P977" s="201"/>
      <c r="Q977" s="201"/>
      <c r="R977" s="201"/>
      <c r="S977" s="201"/>
    </row>
    <row r="978" spans="2:19" s="187" customFormat="1" ht="18" customHeight="1">
      <c r="B978" s="201"/>
      <c r="C978" s="201"/>
      <c r="D978" s="201"/>
      <c r="E978" s="201"/>
      <c r="F978" s="201"/>
      <c r="G978" s="201"/>
      <c r="H978" s="201"/>
      <c r="I978" s="201"/>
      <c r="J978" s="201"/>
      <c r="K978" s="201"/>
      <c r="L978" s="201"/>
      <c r="M978" s="201"/>
      <c r="N978" s="201"/>
      <c r="O978" s="201"/>
      <c r="P978" s="201"/>
      <c r="Q978" s="201"/>
      <c r="R978" s="201"/>
      <c r="S978" s="201"/>
    </row>
    <row r="979" spans="2:19" s="187" customFormat="1" ht="18" customHeight="1">
      <c r="B979" s="201"/>
      <c r="C979" s="201"/>
      <c r="D979" s="201"/>
      <c r="E979" s="201"/>
      <c r="F979" s="201"/>
      <c r="G979" s="201"/>
      <c r="H979" s="201"/>
      <c r="I979" s="201"/>
      <c r="J979" s="201"/>
      <c r="K979" s="201"/>
      <c r="L979" s="201"/>
      <c r="M979" s="201"/>
      <c r="N979" s="201"/>
      <c r="O979" s="201"/>
      <c r="P979" s="201"/>
      <c r="Q979" s="201"/>
      <c r="R979" s="201"/>
      <c r="S979" s="201"/>
    </row>
    <row r="980" spans="2:19" s="187" customFormat="1" ht="18" customHeight="1">
      <c r="B980" s="201"/>
      <c r="C980" s="201"/>
      <c r="D980" s="201"/>
      <c r="E980" s="201"/>
      <c r="F980" s="201"/>
      <c r="G980" s="201"/>
      <c r="H980" s="201"/>
      <c r="I980" s="201"/>
      <c r="J980" s="201"/>
      <c r="K980" s="201"/>
      <c r="L980" s="201"/>
      <c r="M980" s="201"/>
      <c r="N980" s="201"/>
      <c r="O980" s="201"/>
      <c r="P980" s="201"/>
      <c r="Q980" s="201"/>
      <c r="R980" s="201"/>
      <c r="S980" s="201"/>
    </row>
    <row r="981" spans="2:19" s="187" customFormat="1" ht="18" customHeight="1">
      <c r="B981" s="201"/>
      <c r="C981" s="201"/>
      <c r="D981" s="201"/>
      <c r="E981" s="201"/>
      <c r="F981" s="201"/>
      <c r="G981" s="201"/>
      <c r="H981" s="201"/>
      <c r="I981" s="201"/>
      <c r="J981" s="201"/>
      <c r="K981" s="201"/>
      <c r="L981" s="201"/>
      <c r="M981" s="201"/>
      <c r="N981" s="201"/>
      <c r="O981" s="201"/>
      <c r="P981" s="201"/>
      <c r="Q981" s="201"/>
      <c r="R981" s="201"/>
      <c r="S981" s="201"/>
    </row>
    <row r="982" spans="2:19" s="187" customFormat="1" ht="18" customHeight="1">
      <c r="B982" s="201"/>
      <c r="C982" s="201"/>
      <c r="D982" s="201"/>
      <c r="E982" s="201"/>
      <c r="F982" s="201"/>
      <c r="G982" s="201"/>
      <c r="H982" s="201"/>
      <c r="I982" s="201"/>
      <c r="J982" s="201"/>
      <c r="K982" s="201"/>
      <c r="L982" s="201"/>
      <c r="M982" s="201"/>
      <c r="N982" s="201"/>
      <c r="O982" s="201"/>
      <c r="P982" s="201"/>
      <c r="Q982" s="201"/>
      <c r="R982" s="201"/>
      <c r="S982" s="201"/>
    </row>
    <row r="983" spans="2:19" s="187" customFormat="1" ht="18" customHeight="1">
      <c r="B983" s="201"/>
      <c r="C983" s="201"/>
      <c r="D983" s="201"/>
      <c r="E983" s="201"/>
      <c r="F983" s="201"/>
      <c r="G983" s="201"/>
      <c r="H983" s="201"/>
      <c r="I983" s="201"/>
      <c r="J983" s="201"/>
      <c r="K983" s="201"/>
      <c r="L983" s="201"/>
      <c r="M983" s="201"/>
      <c r="N983" s="201"/>
      <c r="O983" s="201"/>
      <c r="P983" s="201"/>
      <c r="Q983" s="201"/>
      <c r="R983" s="201"/>
      <c r="S983" s="201"/>
    </row>
    <row r="984" spans="2:19" s="187" customFormat="1" ht="18" customHeight="1">
      <c r="B984" s="201"/>
      <c r="C984" s="201"/>
      <c r="D984" s="201"/>
      <c r="E984" s="201"/>
      <c r="F984" s="201"/>
      <c r="G984" s="201"/>
      <c r="H984" s="201"/>
      <c r="I984" s="201"/>
      <c r="J984" s="201"/>
      <c r="K984" s="201"/>
      <c r="L984" s="201"/>
      <c r="M984" s="201"/>
      <c r="N984" s="201"/>
      <c r="O984" s="201"/>
      <c r="P984" s="201"/>
      <c r="Q984" s="201"/>
      <c r="R984" s="201"/>
      <c r="S984" s="201"/>
    </row>
    <row r="985" spans="2:19" s="187" customFormat="1" ht="18" customHeight="1">
      <c r="B985" s="201"/>
      <c r="C985" s="201"/>
      <c r="D985" s="201"/>
      <c r="E985" s="201"/>
      <c r="F985" s="201"/>
      <c r="G985" s="201"/>
      <c r="H985" s="201"/>
      <c r="I985" s="201"/>
      <c r="J985" s="201"/>
      <c r="K985" s="201"/>
      <c r="L985" s="201"/>
      <c r="M985" s="201"/>
      <c r="N985" s="201"/>
      <c r="O985" s="201"/>
      <c r="P985" s="201"/>
      <c r="Q985" s="201"/>
      <c r="R985" s="201"/>
      <c r="S985" s="201"/>
    </row>
    <row r="986" spans="2:19" s="187" customFormat="1" ht="18" customHeight="1">
      <c r="B986" s="201"/>
      <c r="C986" s="201"/>
      <c r="D986" s="201"/>
      <c r="E986" s="201"/>
      <c r="F986" s="201"/>
      <c r="G986" s="201"/>
      <c r="H986" s="201"/>
      <c r="I986" s="201"/>
      <c r="J986" s="201"/>
      <c r="K986" s="201"/>
      <c r="L986" s="201"/>
      <c r="M986" s="201"/>
      <c r="N986" s="201"/>
      <c r="O986" s="201"/>
      <c r="P986" s="201"/>
      <c r="Q986" s="201"/>
      <c r="R986" s="201"/>
      <c r="S986" s="201"/>
    </row>
    <row r="987" spans="2:19" s="187" customFormat="1" ht="18" customHeight="1">
      <c r="B987" s="201"/>
      <c r="C987" s="201"/>
      <c r="D987" s="201"/>
      <c r="E987" s="201"/>
      <c r="F987" s="201"/>
      <c r="G987" s="201"/>
      <c r="H987" s="201"/>
      <c r="I987" s="201"/>
      <c r="J987" s="201"/>
      <c r="K987" s="201"/>
      <c r="L987" s="201"/>
      <c r="M987" s="201"/>
      <c r="N987" s="201"/>
      <c r="O987" s="201"/>
      <c r="P987" s="201"/>
      <c r="Q987" s="201"/>
      <c r="R987" s="201"/>
      <c r="S987" s="201"/>
    </row>
    <row r="988" spans="2:19" s="187" customFormat="1" ht="18" customHeight="1">
      <c r="B988" s="201"/>
      <c r="C988" s="201"/>
      <c r="D988" s="201"/>
      <c r="E988" s="201"/>
      <c r="F988" s="201"/>
      <c r="G988" s="201"/>
      <c r="H988" s="201"/>
      <c r="I988" s="201"/>
      <c r="J988" s="201"/>
      <c r="K988" s="201"/>
      <c r="L988" s="201"/>
      <c r="M988" s="201"/>
      <c r="N988" s="201"/>
      <c r="O988" s="201"/>
      <c r="P988" s="201"/>
      <c r="Q988" s="201"/>
      <c r="R988" s="201"/>
      <c r="S988" s="201"/>
    </row>
    <row r="989" spans="2:19" s="187" customFormat="1" ht="18" customHeight="1">
      <c r="B989" s="201"/>
      <c r="C989" s="201"/>
      <c r="D989" s="201"/>
      <c r="E989" s="201"/>
      <c r="F989" s="201"/>
      <c r="G989" s="201"/>
      <c r="H989" s="201"/>
      <c r="I989" s="201"/>
      <c r="J989" s="201"/>
      <c r="K989" s="201"/>
      <c r="L989" s="201"/>
      <c r="M989" s="201"/>
      <c r="N989" s="201"/>
      <c r="O989" s="201"/>
      <c r="P989" s="201"/>
      <c r="Q989" s="201"/>
      <c r="R989" s="201"/>
      <c r="S989" s="201"/>
    </row>
    <row r="990" spans="2:19" s="187" customFormat="1" ht="18" customHeight="1">
      <c r="B990" s="201"/>
      <c r="C990" s="201"/>
      <c r="D990" s="201"/>
      <c r="E990" s="201"/>
      <c r="F990" s="201"/>
      <c r="G990" s="201"/>
      <c r="H990" s="201"/>
      <c r="I990" s="201"/>
      <c r="J990" s="201"/>
      <c r="K990" s="201"/>
      <c r="L990" s="201"/>
      <c r="M990" s="201"/>
      <c r="N990" s="201"/>
      <c r="O990" s="201"/>
      <c r="P990" s="201"/>
      <c r="Q990" s="201"/>
      <c r="R990" s="201"/>
      <c r="S990" s="201"/>
    </row>
    <row r="991" spans="2:19" s="187" customFormat="1" ht="18" customHeight="1">
      <c r="B991" s="201"/>
      <c r="C991" s="201"/>
      <c r="D991" s="201"/>
      <c r="E991" s="201"/>
      <c r="F991" s="201"/>
      <c r="G991" s="201"/>
      <c r="H991" s="201"/>
      <c r="I991" s="201"/>
      <c r="J991" s="201"/>
      <c r="K991" s="201"/>
      <c r="L991" s="201"/>
      <c r="M991" s="201"/>
      <c r="N991" s="201"/>
      <c r="O991" s="201"/>
      <c r="P991" s="201"/>
      <c r="Q991" s="201"/>
      <c r="R991" s="201"/>
      <c r="S991" s="201"/>
    </row>
    <row r="992" spans="2:19" s="187" customFormat="1" ht="18" customHeight="1">
      <c r="B992" s="201"/>
      <c r="C992" s="201"/>
      <c r="D992" s="201"/>
      <c r="E992" s="201"/>
      <c r="F992" s="201"/>
      <c r="G992" s="201"/>
      <c r="H992" s="201"/>
      <c r="I992" s="201"/>
      <c r="J992" s="201"/>
      <c r="K992" s="201"/>
      <c r="L992" s="201"/>
      <c r="M992" s="201"/>
      <c r="N992" s="201"/>
      <c r="O992" s="201"/>
      <c r="P992" s="201"/>
      <c r="Q992" s="201"/>
      <c r="R992" s="201"/>
      <c r="S992" s="201"/>
    </row>
    <row r="993" spans="2:19" s="187" customFormat="1" ht="18" customHeight="1">
      <c r="B993" s="201"/>
      <c r="C993" s="201"/>
      <c r="D993" s="201"/>
      <c r="E993" s="201"/>
      <c r="F993" s="201"/>
      <c r="G993" s="201"/>
      <c r="H993" s="201"/>
      <c r="I993" s="201"/>
      <c r="J993" s="201"/>
      <c r="K993" s="201"/>
      <c r="L993" s="201"/>
      <c r="M993" s="201"/>
      <c r="N993" s="201"/>
      <c r="O993" s="201"/>
      <c r="P993" s="201"/>
      <c r="Q993" s="201"/>
      <c r="R993" s="201"/>
      <c r="S993" s="201"/>
    </row>
    <row r="994" spans="2:19" s="187" customFormat="1" ht="18" customHeight="1">
      <c r="B994" s="201"/>
      <c r="C994" s="201"/>
      <c r="D994" s="201"/>
      <c r="E994" s="201"/>
      <c r="F994" s="201"/>
      <c r="G994" s="201"/>
      <c r="H994" s="201"/>
      <c r="I994" s="201"/>
      <c r="J994" s="201"/>
      <c r="K994" s="201"/>
      <c r="L994" s="201"/>
      <c r="M994" s="201"/>
      <c r="N994" s="201"/>
      <c r="O994" s="201"/>
      <c r="P994" s="201"/>
      <c r="Q994" s="201"/>
      <c r="R994" s="201"/>
      <c r="S994" s="201"/>
    </row>
    <row r="995" spans="2:19" s="187" customFormat="1" ht="18" customHeight="1">
      <c r="B995" s="201"/>
      <c r="C995" s="201"/>
      <c r="D995" s="201"/>
      <c r="E995" s="201"/>
      <c r="F995" s="201"/>
      <c r="G995" s="201"/>
      <c r="H995" s="201"/>
      <c r="I995" s="201"/>
      <c r="J995" s="201"/>
      <c r="K995" s="201"/>
      <c r="L995" s="201"/>
      <c r="M995" s="201"/>
      <c r="N995" s="201"/>
      <c r="O995" s="201"/>
      <c r="P995" s="201"/>
      <c r="Q995" s="201"/>
      <c r="R995" s="201"/>
      <c r="S995" s="201"/>
    </row>
    <row r="996" spans="2:19" s="187" customFormat="1" ht="18" customHeight="1">
      <c r="B996" s="201"/>
      <c r="C996" s="201"/>
      <c r="D996" s="201"/>
      <c r="E996" s="201"/>
      <c r="F996" s="201"/>
      <c r="G996" s="201"/>
      <c r="H996" s="201"/>
      <c r="I996" s="201"/>
      <c r="J996" s="201"/>
      <c r="K996" s="201"/>
      <c r="L996" s="201"/>
      <c r="M996" s="201"/>
      <c r="N996" s="201"/>
      <c r="O996" s="201"/>
      <c r="P996" s="201"/>
      <c r="Q996" s="201"/>
      <c r="R996" s="201"/>
      <c r="S996" s="201"/>
    </row>
    <row r="997" spans="2:19" s="187" customFormat="1" ht="18" customHeight="1">
      <c r="B997" s="201"/>
      <c r="C997" s="201"/>
      <c r="D997" s="201"/>
      <c r="E997" s="201"/>
      <c r="F997" s="201"/>
      <c r="G997" s="201"/>
      <c r="H997" s="201"/>
      <c r="I997" s="201"/>
      <c r="J997" s="201"/>
      <c r="K997" s="201"/>
      <c r="L997" s="201"/>
      <c r="M997" s="201"/>
      <c r="N997" s="201"/>
      <c r="O997" s="201"/>
      <c r="P997" s="201"/>
      <c r="Q997" s="201"/>
      <c r="R997" s="201"/>
      <c r="S997" s="201"/>
    </row>
    <row r="998" spans="2:19" s="187" customFormat="1" ht="18" customHeight="1">
      <c r="B998" s="201"/>
      <c r="C998" s="201"/>
      <c r="D998" s="201"/>
      <c r="E998" s="201"/>
      <c r="F998" s="201"/>
      <c r="G998" s="201"/>
      <c r="H998" s="201"/>
      <c r="I998" s="201"/>
      <c r="J998" s="201"/>
      <c r="K998" s="201"/>
      <c r="L998" s="201"/>
      <c r="M998" s="201"/>
      <c r="N998" s="201"/>
      <c r="O998" s="201"/>
      <c r="P998" s="201"/>
      <c r="Q998" s="201"/>
      <c r="R998" s="201"/>
      <c r="S998" s="201"/>
    </row>
    <row r="999" spans="2:19" s="187" customFormat="1" ht="18" customHeight="1">
      <c r="B999" s="201"/>
      <c r="C999" s="201"/>
      <c r="D999" s="201"/>
      <c r="E999" s="201"/>
      <c r="F999" s="201"/>
      <c r="G999" s="201"/>
      <c r="H999" s="201"/>
      <c r="I999" s="201"/>
      <c r="J999" s="201"/>
      <c r="K999" s="201"/>
      <c r="L999" s="201"/>
      <c r="M999" s="201"/>
      <c r="N999" s="201"/>
      <c r="O999" s="201"/>
      <c r="P999" s="201"/>
      <c r="Q999" s="201"/>
      <c r="R999" s="201"/>
      <c r="S999" s="201"/>
    </row>
    <row r="1000" spans="2:19" s="187" customFormat="1" ht="18" customHeight="1">
      <c r="B1000" s="201"/>
      <c r="C1000" s="201"/>
      <c r="D1000" s="201"/>
      <c r="E1000" s="201"/>
      <c r="F1000" s="201"/>
      <c r="G1000" s="201"/>
      <c r="H1000" s="201"/>
      <c r="I1000" s="201"/>
      <c r="J1000" s="201"/>
      <c r="K1000" s="201"/>
      <c r="L1000" s="201"/>
      <c r="M1000" s="201"/>
      <c r="N1000" s="201"/>
      <c r="O1000" s="201"/>
      <c r="P1000" s="201"/>
      <c r="Q1000" s="201"/>
      <c r="R1000" s="201"/>
      <c r="S1000" s="201"/>
    </row>
    <row r="1001" spans="2:19" s="187" customFormat="1" ht="18" customHeight="1">
      <c r="B1001" s="201"/>
      <c r="C1001" s="201"/>
      <c r="D1001" s="201"/>
      <c r="E1001" s="201"/>
      <c r="F1001" s="201"/>
      <c r="G1001" s="201"/>
      <c r="H1001" s="201"/>
      <c r="I1001" s="201"/>
      <c r="J1001" s="201"/>
      <c r="K1001" s="201"/>
      <c r="L1001" s="201"/>
      <c r="M1001" s="201"/>
      <c r="N1001" s="201"/>
      <c r="O1001" s="201"/>
      <c r="P1001" s="201"/>
      <c r="Q1001" s="201"/>
      <c r="R1001" s="201"/>
      <c r="S1001" s="201"/>
    </row>
    <row r="1002" spans="2:19" s="187" customFormat="1" ht="18" customHeight="1">
      <c r="B1002" s="201"/>
      <c r="C1002" s="201"/>
      <c r="D1002" s="201"/>
      <c r="E1002" s="201"/>
      <c r="F1002" s="201"/>
      <c r="G1002" s="201"/>
      <c r="H1002" s="201"/>
      <c r="I1002" s="201"/>
      <c r="J1002" s="201"/>
      <c r="K1002" s="201"/>
      <c r="L1002" s="201"/>
      <c r="M1002" s="201"/>
      <c r="N1002" s="201"/>
      <c r="O1002" s="201"/>
      <c r="P1002" s="201"/>
      <c r="Q1002" s="201"/>
      <c r="R1002" s="201"/>
      <c r="S1002" s="201"/>
    </row>
    <row r="1003" spans="2:19" s="187" customFormat="1" ht="18" customHeight="1">
      <c r="B1003" s="201"/>
      <c r="C1003" s="201"/>
      <c r="D1003" s="201"/>
      <c r="E1003" s="201"/>
      <c r="F1003" s="201"/>
      <c r="G1003" s="201"/>
      <c r="H1003" s="201"/>
      <c r="I1003" s="201"/>
      <c r="J1003" s="201"/>
      <c r="K1003" s="201"/>
      <c r="L1003" s="201"/>
      <c r="M1003" s="201"/>
      <c r="N1003" s="201"/>
      <c r="O1003" s="201"/>
      <c r="P1003" s="201"/>
      <c r="Q1003" s="201"/>
      <c r="R1003" s="201"/>
      <c r="S1003" s="201"/>
    </row>
  </sheetData>
  <mergeCells count="30">
    <mergeCell ref="O1:S1"/>
    <mergeCell ref="C29:F29"/>
    <mergeCell ref="G29:J29"/>
    <mergeCell ref="L29:O29"/>
    <mergeCell ref="O10:R10"/>
    <mergeCell ref="C30:F30"/>
    <mergeCell ref="G30:J30"/>
    <mergeCell ref="L30:O30"/>
    <mergeCell ref="L11:M11"/>
    <mergeCell ref="L15:M15"/>
    <mergeCell ref="C23:F23"/>
    <mergeCell ref="G23:J23"/>
    <mergeCell ref="B21:R21"/>
    <mergeCell ref="C25:F25"/>
    <mergeCell ref="G25:R26"/>
    <mergeCell ref="C27:F27"/>
    <mergeCell ref="G27:H27"/>
    <mergeCell ref="C32:R32"/>
    <mergeCell ref="B35:R35"/>
    <mergeCell ref="C38:E38"/>
    <mergeCell ref="F38:H38"/>
    <mergeCell ref="O38:Q38"/>
    <mergeCell ref="P42:R42"/>
    <mergeCell ref="C44:E44"/>
    <mergeCell ref="F44:H44"/>
    <mergeCell ref="P44:R44"/>
    <mergeCell ref="C40:E40"/>
    <mergeCell ref="F40:I40"/>
    <mergeCell ref="C42:E42"/>
    <mergeCell ref="F42:H42"/>
  </mergeCells>
  <phoneticPr fontId="6"/>
  <dataValidations count="3">
    <dataValidation imeMode="on" allowBlank="1" showInputMessage="1" showErrorMessage="1" sqref="S11:S14 C45 S16:S19 B2:B5" xr:uid="{19F4D499-71EB-4E45-B3BC-8B01154DB113}"/>
    <dataValidation imeMode="off" allowBlank="1" showInputMessage="1" showErrorMessage="1" sqref="G27 G23" xr:uid="{9EA1C4C7-45B3-4B45-A70A-097593AEEA1E}"/>
    <dataValidation type="list" imeMode="on" allowBlank="1" showInputMessage="1" showErrorMessage="1" sqref="S9" xr:uid="{C0CA28D1-BB76-4455-97A8-9C130368C261}">
      <formula1>"㊞,押印省略"</formula1>
    </dataValidation>
  </dataValidations>
  <printOptions horizontalCentered="1"/>
  <pageMargins left="0.51181102362204722" right="0.51181102362204722" top="0.74803149606299213" bottom="0.55118110236220474" header="0.31496062992125984" footer="0.31496062992125984"/>
  <pageSetup paperSize="9" scale="79" orientation="portrait" cellComments="asDisplayed" horizontalDpi="300" verticalDpi="30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555ED-9BD8-49AE-B1E1-E78F9579145D}">
  <sheetPr codeName="Sheet17">
    <tabColor rgb="FFFFFF00"/>
    <pageSetUpPr fitToPage="1"/>
  </sheetPr>
  <dimension ref="A1:AAA1003"/>
  <sheetViews>
    <sheetView showGridLines="0" view="pageBreakPreview" zoomScale="50" zoomScaleNormal="100" zoomScaleSheetLayoutView="50" workbookViewId="0">
      <selection activeCell="K29" sqref="K29"/>
    </sheetView>
  </sheetViews>
  <sheetFormatPr defaultColWidth="9" defaultRowHeight="18" customHeight="1" outlineLevelRow="1"/>
  <cols>
    <col min="1" max="1" width="49.453125" style="201" customWidth="1"/>
    <col min="2" max="19" width="6.54296875" style="88" customWidth="1"/>
    <col min="20" max="20" width="5.54296875" style="201" customWidth="1"/>
    <col min="21" max="25" width="9" style="201"/>
    <col min="26" max="26" width="9" style="201" customWidth="1"/>
    <col min="27" max="703" width="9" style="201"/>
    <col min="704" max="16384" width="9" style="88"/>
  </cols>
  <sheetData>
    <row r="1" spans="1:703" ht="21" customHeight="1">
      <c r="O1" s="1099" t="s">
        <v>150</v>
      </c>
      <c r="P1" s="1099"/>
      <c r="Q1" s="1099"/>
      <c r="R1" s="1099"/>
      <c r="S1" s="1099"/>
    </row>
    <row r="2" spans="1:703" ht="21" customHeight="1">
      <c r="B2" s="830"/>
    </row>
    <row r="3" spans="1:703" ht="21" customHeight="1">
      <c r="B3" s="62" t="str">
        <f>基本情報!$E$5</f>
        <v>独立行政法人国際協力機構</v>
      </c>
    </row>
    <row r="4" spans="1:703" ht="21" customHeight="1">
      <c r="B4" s="62" t="str">
        <f>基本情報!$E$6</f>
        <v>○○センター　契約担当役</v>
      </c>
    </row>
    <row r="5" spans="1:703" ht="21" customHeight="1">
      <c r="B5" s="62" t="str">
        <f>基本情報!$E$7&amp;"　"&amp;基本情報!$E$8&amp;"　殿"</f>
        <v>所長　　殿</v>
      </c>
    </row>
    <row r="6" spans="1:703" ht="21" customHeight="1"/>
    <row r="7" spans="1:703" ht="21" customHeight="1">
      <c r="M7" s="98" t="str">
        <f>基本情報!$E$11</f>
        <v>一般社団法人　XXXXXXXX</v>
      </c>
    </row>
    <row r="8" spans="1:703" ht="21" customHeight="1">
      <c r="M8" s="98" t="str">
        <f>IF(基本情報!$E$12="","",基本情報!$E$12)</f>
        <v/>
      </c>
      <c r="S8" s="116" t="s">
        <v>151</v>
      </c>
    </row>
    <row r="9" spans="1:703" ht="21" customHeight="1">
      <c r="M9" s="98" t="str">
        <f>基本情報!$E$13&amp;"　"&amp;基本情報!$E$14</f>
        <v>理事長　XXXXXXXX</v>
      </c>
    </row>
    <row r="10" spans="1:703" ht="21" customHeight="1">
      <c r="M10" s="98"/>
      <c r="N10" s="400" t="s">
        <v>424</v>
      </c>
      <c r="O10" s="1081">
        <f>基本情報!E15</f>
        <v>8888888888888</v>
      </c>
      <c r="P10" s="1081"/>
      <c r="Q10" s="1081"/>
      <c r="R10" s="1081"/>
      <c r="S10" s="98" t="s">
        <v>425</v>
      </c>
    </row>
    <row r="11" spans="1:703" s="61" customFormat="1" ht="21" customHeight="1" outlineLevel="1">
      <c r="A11" s="187"/>
      <c r="B11" s="98"/>
      <c r="C11" s="98"/>
      <c r="D11" s="98"/>
      <c r="E11" s="98"/>
      <c r="F11" s="98"/>
      <c r="G11" s="98"/>
      <c r="H11" s="98"/>
      <c r="I11" s="98"/>
      <c r="J11" s="98"/>
      <c r="K11" s="98"/>
      <c r="L11" s="1089" t="s">
        <v>152</v>
      </c>
      <c r="M11" s="1090"/>
      <c r="N11" s="99" t="s">
        <v>153</v>
      </c>
      <c r="O11" s="99"/>
      <c r="P11" s="764"/>
      <c r="Q11" s="100"/>
      <c r="R11" s="100"/>
      <c r="S11" s="82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87"/>
      <c r="DX11" s="187"/>
      <c r="DY11" s="187"/>
      <c r="DZ11" s="187"/>
      <c r="EA11" s="187"/>
      <c r="EB11" s="187"/>
      <c r="EC11" s="187"/>
      <c r="ED11" s="187"/>
      <c r="EE11" s="187"/>
      <c r="EF11" s="187"/>
      <c r="EG11" s="187"/>
      <c r="EH11" s="187"/>
      <c r="EI11" s="187"/>
      <c r="EJ11" s="187"/>
      <c r="EK11" s="187"/>
      <c r="EL11" s="187"/>
      <c r="EM11" s="187"/>
      <c r="EN11" s="187"/>
      <c r="EO11" s="187"/>
      <c r="EP11" s="187"/>
      <c r="EQ11" s="187"/>
      <c r="ER11" s="187"/>
      <c r="ES11" s="187"/>
      <c r="ET11" s="187"/>
      <c r="EU11" s="187"/>
      <c r="EV11" s="187"/>
      <c r="EW11" s="187"/>
      <c r="EX11" s="187"/>
      <c r="EY11" s="187"/>
      <c r="EZ11" s="187"/>
      <c r="FA11" s="187"/>
      <c r="FB11" s="187"/>
      <c r="FC11" s="187"/>
      <c r="FD11" s="187"/>
      <c r="FE11" s="187"/>
      <c r="FF11" s="187"/>
      <c r="FG11" s="187"/>
      <c r="FH11" s="187"/>
      <c r="FI11" s="187"/>
      <c r="FJ11" s="187"/>
      <c r="FK11" s="187"/>
      <c r="FL11" s="187"/>
      <c r="FM11" s="187"/>
      <c r="FN11" s="187"/>
      <c r="FO11" s="187"/>
      <c r="FP11" s="187"/>
      <c r="FQ11" s="187"/>
      <c r="FR11" s="187"/>
      <c r="FS11" s="187"/>
      <c r="FT11" s="187"/>
      <c r="FU11" s="187"/>
      <c r="FV11" s="187"/>
      <c r="FW11" s="187"/>
      <c r="FX11" s="187"/>
      <c r="FY11" s="187"/>
      <c r="FZ11" s="187"/>
      <c r="GA11" s="187"/>
      <c r="GB11" s="187"/>
      <c r="GC11" s="187"/>
      <c r="GD11" s="187"/>
      <c r="GE11" s="187"/>
      <c r="GF11" s="187"/>
      <c r="GG11" s="187"/>
      <c r="GH11" s="187"/>
      <c r="GI11" s="187"/>
      <c r="GJ11" s="187"/>
      <c r="GK11" s="187"/>
      <c r="GL11" s="187"/>
      <c r="GM11" s="187"/>
      <c r="GN11" s="187"/>
      <c r="GO11" s="187"/>
      <c r="GP11" s="187"/>
      <c r="GQ11" s="187"/>
      <c r="GR11" s="187"/>
      <c r="GS11" s="187"/>
      <c r="GT11" s="187"/>
      <c r="GU11" s="187"/>
      <c r="GV11" s="187"/>
      <c r="GW11" s="187"/>
      <c r="GX11" s="187"/>
      <c r="GY11" s="187"/>
      <c r="GZ11" s="187"/>
      <c r="HA11" s="187"/>
      <c r="HB11" s="187"/>
      <c r="HC11" s="187"/>
      <c r="HD11" s="187"/>
      <c r="HE11" s="187"/>
      <c r="HF11" s="187"/>
      <c r="HG11" s="187"/>
      <c r="HH11" s="187"/>
      <c r="HI11" s="187"/>
      <c r="HJ11" s="187"/>
      <c r="HK11" s="187"/>
      <c r="HL11" s="187"/>
      <c r="HM11" s="187"/>
      <c r="HN11" s="187"/>
      <c r="HO11" s="187"/>
      <c r="HP11" s="187"/>
      <c r="HQ11" s="187"/>
      <c r="HR11" s="187"/>
      <c r="HS11" s="187"/>
      <c r="HT11" s="187"/>
      <c r="HU11" s="187"/>
      <c r="HV11" s="187"/>
      <c r="HW11" s="187"/>
      <c r="HX11" s="187"/>
      <c r="HY11" s="187"/>
      <c r="HZ11" s="187"/>
      <c r="IA11" s="187"/>
      <c r="IB11" s="187"/>
      <c r="IC11" s="187"/>
      <c r="ID11" s="187"/>
      <c r="IE11" s="187"/>
      <c r="IF11" s="187"/>
      <c r="IG11" s="187"/>
      <c r="IH11" s="187"/>
      <c r="II11" s="187"/>
      <c r="IJ11" s="187"/>
      <c r="IK11" s="187"/>
      <c r="IL11" s="187"/>
      <c r="IM11" s="187"/>
      <c r="IN11" s="187"/>
      <c r="IO11" s="187"/>
      <c r="IP11" s="187"/>
      <c r="IQ11" s="187"/>
      <c r="IR11" s="187"/>
      <c r="IS11" s="187"/>
      <c r="IT11" s="187"/>
      <c r="IU11" s="187"/>
      <c r="IV11" s="187"/>
      <c r="IW11" s="187"/>
      <c r="IX11" s="187"/>
      <c r="IY11" s="187"/>
      <c r="IZ11" s="187"/>
      <c r="JA11" s="187"/>
      <c r="JB11" s="187"/>
      <c r="JC11" s="187"/>
      <c r="JD11" s="187"/>
      <c r="JE11" s="187"/>
      <c r="JF11" s="187"/>
      <c r="JG11" s="187"/>
      <c r="JH11" s="187"/>
      <c r="JI11" s="187"/>
      <c r="JJ11" s="187"/>
      <c r="JK11" s="187"/>
      <c r="JL11" s="187"/>
      <c r="JM11" s="187"/>
      <c r="JN11" s="187"/>
      <c r="JO11" s="187"/>
      <c r="JP11" s="187"/>
      <c r="JQ11" s="187"/>
      <c r="JR11" s="187"/>
      <c r="JS11" s="187"/>
      <c r="JT11" s="187"/>
      <c r="JU11" s="187"/>
      <c r="JV11" s="187"/>
      <c r="JW11" s="187"/>
      <c r="JX11" s="187"/>
      <c r="JY11" s="187"/>
      <c r="JZ11" s="187"/>
      <c r="KA11" s="187"/>
      <c r="KB11" s="187"/>
      <c r="KC11" s="187"/>
      <c r="KD11" s="187"/>
      <c r="KE11" s="187"/>
      <c r="KF11" s="187"/>
      <c r="KG11" s="187"/>
      <c r="KH11" s="187"/>
      <c r="KI11" s="187"/>
      <c r="KJ11" s="187"/>
      <c r="KK11" s="187"/>
      <c r="KL11" s="187"/>
      <c r="KM11" s="187"/>
      <c r="KN11" s="187"/>
      <c r="KO11" s="187"/>
      <c r="KP11" s="187"/>
      <c r="KQ11" s="187"/>
      <c r="KR11" s="187"/>
      <c r="KS11" s="187"/>
      <c r="KT11" s="187"/>
      <c r="KU11" s="187"/>
      <c r="KV11" s="187"/>
      <c r="KW11" s="187"/>
      <c r="KX11" s="187"/>
      <c r="KY11" s="187"/>
      <c r="KZ11" s="187"/>
      <c r="LA11" s="187"/>
      <c r="LB11" s="187"/>
      <c r="LC11" s="187"/>
      <c r="LD11" s="187"/>
      <c r="LE11" s="187"/>
      <c r="LF11" s="187"/>
      <c r="LG11" s="187"/>
      <c r="LH11" s="187"/>
      <c r="LI11" s="187"/>
      <c r="LJ11" s="187"/>
      <c r="LK11" s="187"/>
      <c r="LL11" s="187"/>
      <c r="LM11" s="187"/>
      <c r="LN11" s="187"/>
      <c r="LO11" s="187"/>
      <c r="LP11" s="187"/>
      <c r="LQ11" s="187"/>
      <c r="LR11" s="187"/>
      <c r="LS11" s="187"/>
      <c r="LT11" s="187"/>
      <c r="LU11" s="187"/>
      <c r="LV11" s="187"/>
      <c r="LW11" s="187"/>
      <c r="LX11" s="187"/>
      <c r="LY11" s="187"/>
      <c r="LZ11" s="187"/>
      <c r="MA11" s="187"/>
      <c r="MB11" s="187"/>
      <c r="MC11" s="187"/>
      <c r="MD11" s="187"/>
      <c r="ME11" s="187"/>
      <c r="MF11" s="187"/>
      <c r="MG11" s="187"/>
      <c r="MH11" s="187"/>
      <c r="MI11" s="187"/>
      <c r="MJ11" s="187"/>
      <c r="MK11" s="187"/>
      <c r="ML11" s="187"/>
      <c r="MM11" s="187"/>
      <c r="MN11" s="187"/>
      <c r="MO11" s="187"/>
      <c r="MP11" s="187"/>
      <c r="MQ11" s="187"/>
      <c r="MR11" s="187"/>
      <c r="MS11" s="187"/>
      <c r="MT11" s="187"/>
      <c r="MU11" s="187"/>
      <c r="MV11" s="187"/>
      <c r="MW11" s="187"/>
      <c r="MX11" s="187"/>
      <c r="MY11" s="187"/>
      <c r="MZ11" s="187"/>
      <c r="NA11" s="187"/>
      <c r="NB11" s="187"/>
      <c r="NC11" s="187"/>
      <c r="ND11" s="187"/>
      <c r="NE11" s="187"/>
      <c r="NF11" s="187"/>
      <c r="NG11" s="187"/>
      <c r="NH11" s="187"/>
      <c r="NI11" s="187"/>
      <c r="NJ11" s="187"/>
      <c r="NK11" s="187"/>
      <c r="NL11" s="187"/>
      <c r="NM11" s="187"/>
      <c r="NN11" s="187"/>
      <c r="NO11" s="187"/>
      <c r="NP11" s="187"/>
      <c r="NQ11" s="187"/>
      <c r="NR11" s="187"/>
      <c r="NS11" s="187"/>
      <c r="NT11" s="187"/>
      <c r="NU11" s="187"/>
      <c r="NV11" s="187"/>
      <c r="NW11" s="187"/>
      <c r="NX11" s="187"/>
      <c r="NY11" s="187"/>
      <c r="NZ11" s="187"/>
      <c r="OA11" s="187"/>
      <c r="OB11" s="187"/>
      <c r="OC11" s="187"/>
      <c r="OD11" s="187"/>
      <c r="OE11" s="187"/>
      <c r="OF11" s="187"/>
      <c r="OG11" s="187"/>
      <c r="OH11" s="187"/>
      <c r="OI11" s="187"/>
      <c r="OJ11" s="187"/>
      <c r="OK11" s="187"/>
      <c r="OL11" s="187"/>
      <c r="OM11" s="187"/>
      <c r="ON11" s="187"/>
      <c r="OO11" s="187"/>
      <c r="OP11" s="187"/>
      <c r="OQ11" s="187"/>
      <c r="OR11" s="187"/>
      <c r="OS11" s="187"/>
      <c r="OT11" s="187"/>
      <c r="OU11" s="187"/>
      <c r="OV11" s="187"/>
      <c r="OW11" s="187"/>
      <c r="OX11" s="187"/>
      <c r="OY11" s="187"/>
      <c r="OZ11" s="187"/>
      <c r="PA11" s="187"/>
      <c r="PB11" s="187"/>
      <c r="PC11" s="187"/>
      <c r="PD11" s="187"/>
      <c r="PE11" s="187"/>
      <c r="PF11" s="187"/>
      <c r="PG11" s="187"/>
      <c r="PH11" s="187"/>
      <c r="PI11" s="187"/>
      <c r="PJ11" s="187"/>
      <c r="PK11" s="187"/>
      <c r="PL11" s="187"/>
      <c r="PM11" s="187"/>
      <c r="PN11" s="187"/>
      <c r="PO11" s="187"/>
      <c r="PP11" s="187"/>
      <c r="PQ11" s="187"/>
      <c r="PR11" s="187"/>
      <c r="PS11" s="187"/>
      <c r="PT11" s="187"/>
      <c r="PU11" s="187"/>
      <c r="PV11" s="187"/>
      <c r="PW11" s="187"/>
      <c r="PX11" s="187"/>
      <c r="PY11" s="187"/>
      <c r="PZ11" s="187"/>
      <c r="QA11" s="187"/>
      <c r="QB11" s="187"/>
      <c r="QC11" s="187"/>
      <c r="QD11" s="187"/>
      <c r="QE11" s="187"/>
      <c r="QF11" s="187"/>
      <c r="QG11" s="187"/>
      <c r="QH11" s="187"/>
      <c r="QI11" s="187"/>
      <c r="QJ11" s="187"/>
      <c r="QK11" s="187"/>
      <c r="QL11" s="187"/>
      <c r="QM11" s="187"/>
      <c r="QN11" s="187"/>
      <c r="QO11" s="187"/>
      <c r="QP11" s="187"/>
      <c r="QQ11" s="187"/>
      <c r="QR11" s="187"/>
      <c r="QS11" s="187"/>
      <c r="QT11" s="187"/>
      <c r="QU11" s="187"/>
      <c r="QV11" s="187"/>
      <c r="QW11" s="187"/>
      <c r="QX11" s="187"/>
      <c r="QY11" s="187"/>
      <c r="QZ11" s="187"/>
      <c r="RA11" s="187"/>
      <c r="RB11" s="187"/>
      <c r="RC11" s="187"/>
      <c r="RD11" s="187"/>
      <c r="RE11" s="187"/>
      <c r="RF11" s="187"/>
      <c r="RG11" s="187"/>
      <c r="RH11" s="187"/>
      <c r="RI11" s="187"/>
      <c r="RJ11" s="187"/>
      <c r="RK11" s="187"/>
      <c r="RL11" s="187"/>
      <c r="RM11" s="187"/>
      <c r="RN11" s="187"/>
      <c r="RO11" s="187"/>
      <c r="RP11" s="187"/>
      <c r="RQ11" s="187"/>
      <c r="RR11" s="187"/>
      <c r="RS11" s="187"/>
      <c r="RT11" s="187"/>
      <c r="RU11" s="187"/>
      <c r="RV11" s="187"/>
      <c r="RW11" s="187"/>
      <c r="RX11" s="187"/>
      <c r="RY11" s="187"/>
      <c r="RZ11" s="187"/>
      <c r="SA11" s="187"/>
      <c r="SB11" s="187"/>
      <c r="SC11" s="187"/>
      <c r="SD11" s="187"/>
      <c r="SE11" s="187"/>
      <c r="SF11" s="187"/>
      <c r="SG11" s="187"/>
      <c r="SH11" s="187"/>
      <c r="SI11" s="187"/>
      <c r="SJ11" s="187"/>
      <c r="SK11" s="187"/>
      <c r="SL11" s="187"/>
      <c r="SM11" s="187"/>
      <c r="SN11" s="187"/>
      <c r="SO11" s="187"/>
      <c r="SP11" s="187"/>
      <c r="SQ11" s="187"/>
      <c r="SR11" s="187"/>
      <c r="SS11" s="187"/>
      <c r="ST11" s="187"/>
      <c r="SU11" s="187"/>
      <c r="SV11" s="187"/>
      <c r="SW11" s="187"/>
      <c r="SX11" s="187"/>
      <c r="SY11" s="187"/>
      <c r="SZ11" s="187"/>
      <c r="TA11" s="187"/>
      <c r="TB11" s="187"/>
      <c r="TC11" s="187"/>
      <c r="TD11" s="187"/>
      <c r="TE11" s="187"/>
      <c r="TF11" s="187"/>
      <c r="TG11" s="187"/>
      <c r="TH11" s="187"/>
      <c r="TI11" s="187"/>
      <c r="TJ11" s="187"/>
      <c r="TK11" s="187"/>
      <c r="TL11" s="187"/>
      <c r="TM11" s="187"/>
      <c r="TN11" s="187"/>
      <c r="TO11" s="187"/>
      <c r="TP11" s="187"/>
      <c r="TQ11" s="187"/>
      <c r="TR11" s="187"/>
      <c r="TS11" s="187"/>
      <c r="TT11" s="187"/>
      <c r="TU11" s="187"/>
      <c r="TV11" s="187"/>
      <c r="TW11" s="187"/>
      <c r="TX11" s="187"/>
      <c r="TY11" s="187"/>
      <c r="TZ11" s="187"/>
      <c r="UA11" s="187"/>
      <c r="UB11" s="187"/>
      <c r="UC11" s="187"/>
      <c r="UD11" s="187"/>
      <c r="UE11" s="187"/>
      <c r="UF11" s="187"/>
      <c r="UG11" s="187"/>
      <c r="UH11" s="187"/>
      <c r="UI11" s="187"/>
      <c r="UJ11" s="187"/>
      <c r="UK11" s="187"/>
      <c r="UL11" s="187"/>
      <c r="UM11" s="187"/>
      <c r="UN11" s="187"/>
      <c r="UO11" s="187"/>
      <c r="UP11" s="187"/>
      <c r="UQ11" s="187"/>
      <c r="UR11" s="187"/>
      <c r="US11" s="187"/>
      <c r="UT11" s="187"/>
      <c r="UU11" s="187"/>
      <c r="UV11" s="187"/>
      <c r="UW11" s="187"/>
      <c r="UX11" s="187"/>
      <c r="UY11" s="187"/>
      <c r="UZ11" s="187"/>
      <c r="VA11" s="187"/>
      <c r="VB11" s="187"/>
      <c r="VC11" s="187"/>
      <c r="VD11" s="187"/>
      <c r="VE11" s="187"/>
      <c r="VF11" s="187"/>
      <c r="VG11" s="187"/>
      <c r="VH11" s="187"/>
      <c r="VI11" s="187"/>
      <c r="VJ11" s="187"/>
      <c r="VK11" s="187"/>
      <c r="VL11" s="187"/>
      <c r="VM11" s="187"/>
      <c r="VN11" s="187"/>
      <c r="VO11" s="187"/>
      <c r="VP11" s="187"/>
      <c r="VQ11" s="187"/>
      <c r="VR11" s="187"/>
      <c r="VS11" s="187"/>
      <c r="VT11" s="187"/>
      <c r="VU11" s="187"/>
      <c r="VV11" s="187"/>
      <c r="VW11" s="187"/>
      <c r="VX11" s="187"/>
      <c r="VY11" s="187"/>
      <c r="VZ11" s="187"/>
      <c r="WA11" s="187"/>
      <c r="WB11" s="187"/>
      <c r="WC11" s="187"/>
      <c r="WD11" s="187"/>
      <c r="WE11" s="187"/>
      <c r="WF11" s="187"/>
      <c r="WG11" s="187"/>
      <c r="WH11" s="187"/>
      <c r="WI11" s="187"/>
      <c r="WJ11" s="187"/>
      <c r="WK11" s="187"/>
      <c r="WL11" s="187"/>
      <c r="WM11" s="187"/>
      <c r="WN11" s="187"/>
      <c r="WO11" s="187"/>
      <c r="WP11" s="187"/>
      <c r="WQ11" s="187"/>
      <c r="WR11" s="187"/>
      <c r="WS11" s="187"/>
      <c r="WT11" s="187"/>
      <c r="WU11" s="187"/>
      <c r="WV11" s="187"/>
      <c r="WW11" s="187"/>
      <c r="WX11" s="187"/>
      <c r="WY11" s="187"/>
      <c r="WZ11" s="187"/>
      <c r="XA11" s="187"/>
      <c r="XB11" s="187"/>
      <c r="XC11" s="187"/>
      <c r="XD11" s="187"/>
      <c r="XE11" s="187"/>
      <c r="XF11" s="187"/>
      <c r="XG11" s="187"/>
      <c r="XH11" s="187"/>
      <c r="XI11" s="187"/>
      <c r="XJ11" s="187"/>
      <c r="XK11" s="187"/>
      <c r="XL11" s="187"/>
      <c r="XM11" s="187"/>
      <c r="XN11" s="187"/>
      <c r="XO11" s="187"/>
      <c r="XP11" s="187"/>
      <c r="XQ11" s="187"/>
      <c r="XR11" s="187"/>
      <c r="XS11" s="187"/>
      <c r="XT11" s="187"/>
      <c r="XU11" s="187"/>
      <c r="XV11" s="187"/>
      <c r="XW11" s="187"/>
      <c r="XX11" s="187"/>
      <c r="XY11" s="187"/>
      <c r="XZ11" s="187"/>
      <c r="YA11" s="187"/>
      <c r="YB11" s="187"/>
      <c r="YC11" s="187"/>
      <c r="YD11" s="187"/>
      <c r="YE11" s="187"/>
      <c r="YF11" s="187"/>
      <c r="YG11" s="187"/>
      <c r="YH11" s="187"/>
      <c r="YI11" s="187"/>
      <c r="YJ11" s="187"/>
      <c r="YK11" s="187"/>
      <c r="YL11" s="187"/>
      <c r="YM11" s="187"/>
      <c r="YN11" s="187"/>
      <c r="YO11" s="187"/>
      <c r="YP11" s="187"/>
      <c r="YQ11" s="187"/>
      <c r="YR11" s="187"/>
      <c r="YS11" s="187"/>
      <c r="YT11" s="187"/>
      <c r="YU11" s="187"/>
      <c r="YV11" s="187"/>
      <c r="YW11" s="187"/>
      <c r="YX11" s="187"/>
      <c r="YY11" s="187"/>
      <c r="YZ11" s="187"/>
      <c r="ZA11" s="187"/>
      <c r="ZB11" s="187"/>
      <c r="ZC11" s="187"/>
      <c r="ZD11" s="187"/>
      <c r="ZE11" s="187"/>
      <c r="ZF11" s="187"/>
      <c r="ZG11" s="187"/>
      <c r="ZH11" s="187"/>
      <c r="ZI11" s="187"/>
      <c r="ZJ11" s="187"/>
      <c r="ZK11" s="187"/>
      <c r="ZL11" s="187"/>
      <c r="ZM11" s="187"/>
      <c r="ZN11" s="187"/>
      <c r="ZO11" s="187"/>
      <c r="ZP11" s="187"/>
      <c r="ZQ11" s="187"/>
      <c r="ZR11" s="187"/>
      <c r="ZS11" s="187"/>
      <c r="ZT11" s="187"/>
      <c r="ZU11" s="187"/>
      <c r="ZV11" s="187"/>
      <c r="ZW11" s="187"/>
      <c r="ZX11" s="187"/>
      <c r="ZY11" s="187"/>
      <c r="ZZ11" s="187"/>
      <c r="AAA11" s="187"/>
    </row>
    <row r="12" spans="1:703" s="61" customFormat="1" ht="21" customHeight="1" outlineLevel="1">
      <c r="A12" s="187"/>
      <c r="B12" s="98"/>
      <c r="C12" s="98"/>
      <c r="D12" s="98"/>
      <c r="E12" s="98"/>
      <c r="F12" s="98"/>
      <c r="G12" s="98"/>
      <c r="H12" s="98"/>
      <c r="I12" s="98"/>
      <c r="J12" s="98"/>
      <c r="K12" s="98"/>
      <c r="L12" s="765"/>
      <c r="M12" s="766"/>
      <c r="N12" s="101" t="s">
        <v>154</v>
      </c>
      <c r="O12" s="101"/>
      <c r="P12" s="766"/>
      <c r="Q12" s="98"/>
      <c r="R12" s="98"/>
      <c r="S12" s="504"/>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187"/>
      <c r="IY12" s="187"/>
      <c r="IZ12" s="187"/>
      <c r="JA12" s="187"/>
      <c r="JB12" s="187"/>
      <c r="JC12" s="187"/>
      <c r="JD12" s="187"/>
      <c r="JE12" s="187"/>
      <c r="JF12" s="187"/>
      <c r="JG12" s="187"/>
      <c r="JH12" s="187"/>
      <c r="JI12" s="187"/>
      <c r="JJ12" s="187"/>
      <c r="JK12" s="187"/>
      <c r="JL12" s="187"/>
      <c r="JM12" s="187"/>
      <c r="JN12" s="187"/>
      <c r="JO12" s="187"/>
      <c r="JP12" s="187"/>
      <c r="JQ12" s="187"/>
      <c r="JR12" s="187"/>
      <c r="JS12" s="187"/>
      <c r="JT12" s="187"/>
      <c r="JU12" s="187"/>
      <c r="JV12" s="187"/>
      <c r="JW12" s="187"/>
      <c r="JX12" s="187"/>
      <c r="JY12" s="187"/>
      <c r="JZ12" s="187"/>
      <c r="KA12" s="187"/>
      <c r="KB12" s="187"/>
      <c r="KC12" s="187"/>
      <c r="KD12" s="187"/>
      <c r="KE12" s="187"/>
      <c r="KF12" s="187"/>
      <c r="KG12" s="187"/>
      <c r="KH12" s="187"/>
      <c r="KI12" s="187"/>
      <c r="KJ12" s="187"/>
      <c r="KK12" s="187"/>
      <c r="KL12" s="187"/>
      <c r="KM12" s="187"/>
      <c r="KN12" s="187"/>
      <c r="KO12" s="187"/>
      <c r="KP12" s="187"/>
      <c r="KQ12" s="187"/>
      <c r="KR12" s="187"/>
      <c r="KS12" s="187"/>
      <c r="KT12" s="187"/>
      <c r="KU12" s="187"/>
      <c r="KV12" s="187"/>
      <c r="KW12" s="187"/>
      <c r="KX12" s="187"/>
      <c r="KY12" s="187"/>
      <c r="KZ12" s="187"/>
      <c r="LA12" s="187"/>
      <c r="LB12" s="187"/>
      <c r="LC12" s="187"/>
      <c r="LD12" s="187"/>
      <c r="LE12" s="187"/>
      <c r="LF12" s="187"/>
      <c r="LG12" s="187"/>
      <c r="LH12" s="187"/>
      <c r="LI12" s="187"/>
      <c r="LJ12" s="187"/>
      <c r="LK12" s="187"/>
      <c r="LL12" s="187"/>
      <c r="LM12" s="187"/>
      <c r="LN12" s="187"/>
      <c r="LO12" s="187"/>
      <c r="LP12" s="187"/>
      <c r="LQ12" s="187"/>
      <c r="LR12" s="187"/>
      <c r="LS12" s="187"/>
      <c r="LT12" s="187"/>
      <c r="LU12" s="187"/>
      <c r="LV12" s="187"/>
      <c r="LW12" s="187"/>
      <c r="LX12" s="187"/>
      <c r="LY12" s="187"/>
      <c r="LZ12" s="187"/>
      <c r="MA12" s="187"/>
      <c r="MB12" s="187"/>
      <c r="MC12" s="187"/>
      <c r="MD12" s="187"/>
      <c r="ME12" s="187"/>
      <c r="MF12" s="187"/>
      <c r="MG12" s="187"/>
      <c r="MH12" s="187"/>
      <c r="MI12" s="187"/>
      <c r="MJ12" s="187"/>
      <c r="MK12" s="187"/>
      <c r="ML12" s="187"/>
      <c r="MM12" s="187"/>
      <c r="MN12" s="187"/>
      <c r="MO12" s="187"/>
      <c r="MP12" s="187"/>
      <c r="MQ12" s="187"/>
      <c r="MR12" s="187"/>
      <c r="MS12" s="187"/>
      <c r="MT12" s="187"/>
      <c r="MU12" s="187"/>
      <c r="MV12" s="187"/>
      <c r="MW12" s="187"/>
      <c r="MX12" s="187"/>
      <c r="MY12" s="187"/>
      <c r="MZ12" s="187"/>
      <c r="NA12" s="187"/>
      <c r="NB12" s="187"/>
      <c r="NC12" s="187"/>
      <c r="ND12" s="187"/>
      <c r="NE12" s="187"/>
      <c r="NF12" s="187"/>
      <c r="NG12" s="187"/>
      <c r="NH12" s="187"/>
      <c r="NI12" s="187"/>
      <c r="NJ12" s="187"/>
      <c r="NK12" s="187"/>
      <c r="NL12" s="187"/>
      <c r="NM12" s="187"/>
      <c r="NN12" s="187"/>
      <c r="NO12" s="187"/>
      <c r="NP12" s="187"/>
      <c r="NQ12" s="187"/>
      <c r="NR12" s="187"/>
      <c r="NS12" s="187"/>
      <c r="NT12" s="187"/>
      <c r="NU12" s="187"/>
      <c r="NV12" s="187"/>
      <c r="NW12" s="187"/>
      <c r="NX12" s="187"/>
      <c r="NY12" s="187"/>
      <c r="NZ12" s="187"/>
      <c r="OA12" s="187"/>
      <c r="OB12" s="187"/>
      <c r="OC12" s="187"/>
      <c r="OD12" s="187"/>
      <c r="OE12" s="187"/>
      <c r="OF12" s="187"/>
      <c r="OG12" s="187"/>
      <c r="OH12" s="187"/>
      <c r="OI12" s="187"/>
      <c r="OJ12" s="187"/>
      <c r="OK12" s="187"/>
      <c r="OL12" s="187"/>
      <c r="OM12" s="187"/>
      <c r="ON12" s="187"/>
      <c r="OO12" s="187"/>
      <c r="OP12" s="187"/>
      <c r="OQ12" s="187"/>
      <c r="OR12" s="187"/>
      <c r="OS12" s="187"/>
      <c r="OT12" s="187"/>
      <c r="OU12" s="187"/>
      <c r="OV12" s="187"/>
      <c r="OW12" s="187"/>
      <c r="OX12" s="187"/>
      <c r="OY12" s="187"/>
      <c r="OZ12" s="187"/>
      <c r="PA12" s="187"/>
      <c r="PB12" s="187"/>
      <c r="PC12" s="187"/>
      <c r="PD12" s="187"/>
      <c r="PE12" s="187"/>
      <c r="PF12" s="187"/>
      <c r="PG12" s="187"/>
      <c r="PH12" s="187"/>
      <c r="PI12" s="187"/>
      <c r="PJ12" s="187"/>
      <c r="PK12" s="187"/>
      <c r="PL12" s="187"/>
      <c r="PM12" s="187"/>
      <c r="PN12" s="187"/>
      <c r="PO12" s="187"/>
      <c r="PP12" s="187"/>
      <c r="PQ12" s="187"/>
      <c r="PR12" s="187"/>
      <c r="PS12" s="187"/>
      <c r="PT12" s="187"/>
      <c r="PU12" s="187"/>
      <c r="PV12" s="187"/>
      <c r="PW12" s="187"/>
      <c r="PX12" s="187"/>
      <c r="PY12" s="187"/>
      <c r="PZ12" s="187"/>
      <c r="QA12" s="187"/>
      <c r="QB12" s="187"/>
      <c r="QC12" s="187"/>
      <c r="QD12" s="187"/>
      <c r="QE12" s="187"/>
      <c r="QF12" s="187"/>
      <c r="QG12" s="187"/>
      <c r="QH12" s="187"/>
      <c r="QI12" s="187"/>
      <c r="QJ12" s="187"/>
      <c r="QK12" s="187"/>
      <c r="QL12" s="187"/>
      <c r="QM12" s="187"/>
      <c r="QN12" s="187"/>
      <c r="QO12" s="187"/>
      <c r="QP12" s="187"/>
      <c r="QQ12" s="187"/>
      <c r="QR12" s="187"/>
      <c r="QS12" s="187"/>
      <c r="QT12" s="187"/>
      <c r="QU12" s="187"/>
      <c r="QV12" s="187"/>
      <c r="QW12" s="187"/>
      <c r="QX12" s="187"/>
      <c r="QY12" s="187"/>
      <c r="QZ12" s="187"/>
      <c r="RA12" s="187"/>
      <c r="RB12" s="187"/>
      <c r="RC12" s="187"/>
      <c r="RD12" s="187"/>
      <c r="RE12" s="187"/>
      <c r="RF12" s="187"/>
      <c r="RG12" s="187"/>
      <c r="RH12" s="187"/>
      <c r="RI12" s="187"/>
      <c r="RJ12" s="187"/>
      <c r="RK12" s="187"/>
      <c r="RL12" s="187"/>
      <c r="RM12" s="187"/>
      <c r="RN12" s="187"/>
      <c r="RO12" s="187"/>
      <c r="RP12" s="187"/>
      <c r="RQ12" s="187"/>
      <c r="RR12" s="187"/>
      <c r="RS12" s="187"/>
      <c r="RT12" s="187"/>
      <c r="RU12" s="187"/>
      <c r="RV12" s="187"/>
      <c r="RW12" s="187"/>
      <c r="RX12" s="187"/>
      <c r="RY12" s="187"/>
      <c r="RZ12" s="187"/>
      <c r="SA12" s="187"/>
      <c r="SB12" s="187"/>
      <c r="SC12" s="187"/>
      <c r="SD12" s="187"/>
      <c r="SE12" s="187"/>
      <c r="SF12" s="187"/>
      <c r="SG12" s="187"/>
      <c r="SH12" s="187"/>
      <c r="SI12" s="187"/>
      <c r="SJ12" s="187"/>
      <c r="SK12" s="187"/>
      <c r="SL12" s="187"/>
      <c r="SM12" s="187"/>
      <c r="SN12" s="187"/>
      <c r="SO12" s="187"/>
      <c r="SP12" s="187"/>
      <c r="SQ12" s="187"/>
      <c r="SR12" s="187"/>
      <c r="SS12" s="187"/>
      <c r="ST12" s="187"/>
      <c r="SU12" s="187"/>
      <c r="SV12" s="187"/>
      <c r="SW12" s="187"/>
      <c r="SX12" s="187"/>
      <c r="SY12" s="187"/>
      <c r="SZ12" s="187"/>
      <c r="TA12" s="187"/>
      <c r="TB12" s="187"/>
      <c r="TC12" s="187"/>
      <c r="TD12" s="187"/>
      <c r="TE12" s="187"/>
      <c r="TF12" s="187"/>
      <c r="TG12" s="187"/>
      <c r="TH12" s="187"/>
      <c r="TI12" s="187"/>
      <c r="TJ12" s="187"/>
      <c r="TK12" s="187"/>
      <c r="TL12" s="187"/>
      <c r="TM12" s="187"/>
      <c r="TN12" s="187"/>
      <c r="TO12" s="187"/>
      <c r="TP12" s="187"/>
      <c r="TQ12" s="187"/>
      <c r="TR12" s="187"/>
      <c r="TS12" s="187"/>
      <c r="TT12" s="187"/>
      <c r="TU12" s="187"/>
      <c r="TV12" s="187"/>
      <c r="TW12" s="187"/>
      <c r="TX12" s="187"/>
      <c r="TY12" s="187"/>
      <c r="TZ12" s="187"/>
      <c r="UA12" s="187"/>
      <c r="UB12" s="187"/>
      <c r="UC12" s="187"/>
      <c r="UD12" s="187"/>
      <c r="UE12" s="187"/>
      <c r="UF12" s="187"/>
      <c r="UG12" s="187"/>
      <c r="UH12" s="187"/>
      <c r="UI12" s="187"/>
      <c r="UJ12" s="187"/>
      <c r="UK12" s="187"/>
      <c r="UL12" s="187"/>
      <c r="UM12" s="187"/>
      <c r="UN12" s="187"/>
      <c r="UO12" s="187"/>
      <c r="UP12" s="187"/>
      <c r="UQ12" s="187"/>
      <c r="UR12" s="187"/>
      <c r="US12" s="187"/>
      <c r="UT12" s="187"/>
      <c r="UU12" s="187"/>
      <c r="UV12" s="187"/>
      <c r="UW12" s="187"/>
      <c r="UX12" s="187"/>
      <c r="UY12" s="187"/>
      <c r="UZ12" s="187"/>
      <c r="VA12" s="187"/>
      <c r="VB12" s="187"/>
      <c r="VC12" s="187"/>
      <c r="VD12" s="187"/>
      <c r="VE12" s="187"/>
      <c r="VF12" s="187"/>
      <c r="VG12" s="187"/>
      <c r="VH12" s="187"/>
      <c r="VI12" s="187"/>
      <c r="VJ12" s="187"/>
      <c r="VK12" s="187"/>
      <c r="VL12" s="187"/>
      <c r="VM12" s="187"/>
      <c r="VN12" s="187"/>
      <c r="VO12" s="187"/>
      <c r="VP12" s="187"/>
      <c r="VQ12" s="187"/>
      <c r="VR12" s="187"/>
      <c r="VS12" s="187"/>
      <c r="VT12" s="187"/>
      <c r="VU12" s="187"/>
      <c r="VV12" s="187"/>
      <c r="VW12" s="187"/>
      <c r="VX12" s="187"/>
      <c r="VY12" s="187"/>
      <c r="VZ12" s="187"/>
      <c r="WA12" s="187"/>
      <c r="WB12" s="187"/>
      <c r="WC12" s="187"/>
      <c r="WD12" s="187"/>
      <c r="WE12" s="187"/>
      <c r="WF12" s="187"/>
      <c r="WG12" s="187"/>
      <c r="WH12" s="187"/>
      <c r="WI12" s="187"/>
      <c r="WJ12" s="187"/>
      <c r="WK12" s="187"/>
      <c r="WL12" s="187"/>
      <c r="WM12" s="187"/>
      <c r="WN12" s="187"/>
      <c r="WO12" s="187"/>
      <c r="WP12" s="187"/>
      <c r="WQ12" s="187"/>
      <c r="WR12" s="187"/>
      <c r="WS12" s="187"/>
      <c r="WT12" s="187"/>
      <c r="WU12" s="187"/>
      <c r="WV12" s="187"/>
      <c r="WW12" s="187"/>
      <c r="WX12" s="187"/>
      <c r="WY12" s="187"/>
      <c r="WZ12" s="187"/>
      <c r="XA12" s="187"/>
      <c r="XB12" s="187"/>
      <c r="XC12" s="187"/>
      <c r="XD12" s="187"/>
      <c r="XE12" s="187"/>
      <c r="XF12" s="187"/>
      <c r="XG12" s="187"/>
      <c r="XH12" s="187"/>
      <c r="XI12" s="187"/>
      <c r="XJ12" s="187"/>
      <c r="XK12" s="187"/>
      <c r="XL12" s="187"/>
      <c r="XM12" s="187"/>
      <c r="XN12" s="187"/>
      <c r="XO12" s="187"/>
      <c r="XP12" s="187"/>
      <c r="XQ12" s="187"/>
      <c r="XR12" s="187"/>
      <c r="XS12" s="187"/>
      <c r="XT12" s="187"/>
      <c r="XU12" s="187"/>
      <c r="XV12" s="187"/>
      <c r="XW12" s="187"/>
      <c r="XX12" s="187"/>
      <c r="XY12" s="187"/>
      <c r="XZ12" s="187"/>
      <c r="YA12" s="187"/>
      <c r="YB12" s="187"/>
      <c r="YC12" s="187"/>
      <c r="YD12" s="187"/>
      <c r="YE12" s="187"/>
      <c r="YF12" s="187"/>
      <c r="YG12" s="187"/>
      <c r="YH12" s="187"/>
      <c r="YI12" s="187"/>
      <c r="YJ12" s="187"/>
      <c r="YK12" s="187"/>
      <c r="YL12" s="187"/>
      <c r="YM12" s="187"/>
      <c r="YN12" s="187"/>
      <c r="YO12" s="187"/>
      <c r="YP12" s="187"/>
      <c r="YQ12" s="187"/>
      <c r="YR12" s="187"/>
      <c r="YS12" s="187"/>
      <c r="YT12" s="187"/>
      <c r="YU12" s="187"/>
      <c r="YV12" s="187"/>
      <c r="YW12" s="187"/>
      <c r="YX12" s="187"/>
      <c r="YY12" s="187"/>
      <c r="YZ12" s="187"/>
      <c r="ZA12" s="187"/>
      <c r="ZB12" s="187"/>
      <c r="ZC12" s="187"/>
      <c r="ZD12" s="187"/>
      <c r="ZE12" s="187"/>
      <c r="ZF12" s="187"/>
      <c r="ZG12" s="187"/>
      <c r="ZH12" s="187"/>
      <c r="ZI12" s="187"/>
      <c r="ZJ12" s="187"/>
      <c r="ZK12" s="187"/>
      <c r="ZL12" s="187"/>
      <c r="ZM12" s="187"/>
      <c r="ZN12" s="187"/>
      <c r="ZO12" s="187"/>
      <c r="ZP12" s="187"/>
      <c r="ZQ12" s="187"/>
      <c r="ZR12" s="187"/>
      <c r="ZS12" s="187"/>
      <c r="ZT12" s="187"/>
      <c r="ZU12" s="187"/>
      <c r="ZV12" s="187"/>
      <c r="ZW12" s="187"/>
      <c r="ZX12" s="187"/>
      <c r="ZY12" s="187"/>
      <c r="ZZ12" s="187"/>
      <c r="AAA12" s="187"/>
    </row>
    <row r="13" spans="1:703" s="61" customFormat="1" ht="21" customHeight="1" outlineLevel="1">
      <c r="A13" s="187"/>
      <c r="B13" s="98"/>
      <c r="C13" s="98"/>
      <c r="D13" s="98"/>
      <c r="E13" s="98"/>
      <c r="F13" s="98"/>
      <c r="G13" s="98"/>
      <c r="H13" s="98"/>
      <c r="I13" s="98"/>
      <c r="J13" s="98"/>
      <c r="K13" s="98"/>
      <c r="L13" s="765"/>
      <c r="M13" s="766"/>
      <c r="N13" s="101" t="s">
        <v>155</v>
      </c>
      <c r="O13" s="101"/>
      <c r="P13" s="766"/>
      <c r="Q13" s="98"/>
      <c r="R13" s="98"/>
      <c r="S13" s="504"/>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c r="CV13" s="187"/>
      <c r="CW13" s="187"/>
      <c r="CX13" s="187"/>
      <c r="CY13" s="187"/>
      <c r="CZ13" s="187"/>
      <c r="DA13" s="187"/>
      <c r="DB13" s="187"/>
      <c r="DC13" s="187"/>
      <c r="DD13" s="187"/>
      <c r="DE13" s="187"/>
      <c r="DF13" s="187"/>
      <c r="DG13" s="187"/>
      <c r="DH13" s="187"/>
      <c r="DI13" s="187"/>
      <c r="DJ13" s="187"/>
      <c r="DK13" s="187"/>
      <c r="DL13" s="187"/>
      <c r="DM13" s="187"/>
      <c r="DN13" s="187"/>
      <c r="DO13" s="187"/>
      <c r="DP13" s="187"/>
      <c r="DQ13" s="187"/>
      <c r="DR13" s="187"/>
      <c r="DS13" s="187"/>
      <c r="DT13" s="187"/>
      <c r="DU13" s="187"/>
      <c r="DV13" s="187"/>
      <c r="DW13" s="187"/>
      <c r="DX13" s="187"/>
      <c r="DY13" s="187"/>
      <c r="DZ13" s="187"/>
      <c r="EA13" s="187"/>
      <c r="EB13" s="187"/>
      <c r="EC13" s="187"/>
      <c r="ED13" s="187"/>
      <c r="EE13" s="187"/>
      <c r="EF13" s="187"/>
      <c r="EG13" s="187"/>
      <c r="EH13" s="187"/>
      <c r="EI13" s="187"/>
      <c r="EJ13" s="187"/>
      <c r="EK13" s="187"/>
      <c r="EL13" s="187"/>
      <c r="EM13" s="187"/>
      <c r="EN13" s="187"/>
      <c r="EO13" s="187"/>
      <c r="EP13" s="187"/>
      <c r="EQ13" s="187"/>
      <c r="ER13" s="187"/>
      <c r="ES13" s="187"/>
      <c r="ET13" s="187"/>
      <c r="EU13" s="187"/>
      <c r="EV13" s="187"/>
      <c r="EW13" s="187"/>
      <c r="EX13" s="187"/>
      <c r="EY13" s="187"/>
      <c r="EZ13" s="187"/>
      <c r="FA13" s="187"/>
      <c r="FB13" s="187"/>
      <c r="FC13" s="187"/>
      <c r="FD13" s="187"/>
      <c r="FE13" s="187"/>
      <c r="FF13" s="187"/>
      <c r="FG13" s="187"/>
      <c r="FH13" s="187"/>
      <c r="FI13" s="187"/>
      <c r="FJ13" s="187"/>
      <c r="FK13" s="187"/>
      <c r="FL13" s="187"/>
      <c r="FM13" s="187"/>
      <c r="FN13" s="187"/>
      <c r="FO13" s="187"/>
      <c r="FP13" s="187"/>
      <c r="FQ13" s="187"/>
      <c r="FR13" s="187"/>
      <c r="FS13" s="187"/>
      <c r="FT13" s="187"/>
      <c r="FU13" s="187"/>
      <c r="FV13" s="187"/>
      <c r="FW13" s="187"/>
      <c r="FX13" s="187"/>
      <c r="FY13" s="187"/>
      <c r="FZ13" s="187"/>
      <c r="GA13" s="187"/>
      <c r="GB13" s="187"/>
      <c r="GC13" s="187"/>
      <c r="GD13" s="187"/>
      <c r="GE13" s="187"/>
      <c r="GF13" s="187"/>
      <c r="GG13" s="187"/>
      <c r="GH13" s="187"/>
      <c r="GI13" s="187"/>
      <c r="GJ13" s="187"/>
      <c r="GK13" s="187"/>
      <c r="GL13" s="187"/>
      <c r="GM13" s="187"/>
      <c r="GN13" s="187"/>
      <c r="GO13" s="187"/>
      <c r="GP13" s="187"/>
      <c r="GQ13" s="187"/>
      <c r="GR13" s="187"/>
      <c r="GS13" s="187"/>
      <c r="GT13" s="187"/>
      <c r="GU13" s="187"/>
      <c r="GV13" s="187"/>
      <c r="GW13" s="187"/>
      <c r="GX13" s="187"/>
      <c r="GY13" s="187"/>
      <c r="GZ13" s="187"/>
      <c r="HA13" s="187"/>
      <c r="HB13" s="187"/>
      <c r="HC13" s="187"/>
      <c r="HD13" s="187"/>
      <c r="HE13" s="187"/>
      <c r="HF13" s="187"/>
      <c r="HG13" s="187"/>
      <c r="HH13" s="187"/>
      <c r="HI13" s="187"/>
      <c r="HJ13" s="187"/>
      <c r="HK13" s="187"/>
      <c r="HL13" s="187"/>
      <c r="HM13" s="187"/>
      <c r="HN13" s="187"/>
      <c r="HO13" s="187"/>
      <c r="HP13" s="187"/>
      <c r="HQ13" s="187"/>
      <c r="HR13" s="187"/>
      <c r="HS13" s="187"/>
      <c r="HT13" s="187"/>
      <c r="HU13" s="187"/>
      <c r="HV13" s="187"/>
      <c r="HW13" s="187"/>
      <c r="HX13" s="187"/>
      <c r="HY13" s="187"/>
      <c r="HZ13" s="187"/>
      <c r="IA13" s="187"/>
      <c r="IB13" s="187"/>
      <c r="IC13" s="187"/>
      <c r="ID13" s="187"/>
      <c r="IE13" s="187"/>
      <c r="IF13" s="187"/>
      <c r="IG13" s="187"/>
      <c r="IH13" s="187"/>
      <c r="II13" s="187"/>
      <c r="IJ13" s="187"/>
      <c r="IK13" s="187"/>
      <c r="IL13" s="187"/>
      <c r="IM13" s="187"/>
      <c r="IN13" s="187"/>
      <c r="IO13" s="187"/>
      <c r="IP13" s="187"/>
      <c r="IQ13" s="187"/>
      <c r="IR13" s="187"/>
      <c r="IS13" s="187"/>
      <c r="IT13" s="187"/>
      <c r="IU13" s="187"/>
      <c r="IV13" s="187"/>
      <c r="IW13" s="187"/>
      <c r="IX13" s="187"/>
      <c r="IY13" s="187"/>
      <c r="IZ13" s="187"/>
      <c r="JA13" s="187"/>
      <c r="JB13" s="187"/>
      <c r="JC13" s="187"/>
      <c r="JD13" s="187"/>
      <c r="JE13" s="187"/>
      <c r="JF13" s="187"/>
      <c r="JG13" s="187"/>
      <c r="JH13" s="187"/>
      <c r="JI13" s="187"/>
      <c r="JJ13" s="187"/>
      <c r="JK13" s="187"/>
      <c r="JL13" s="187"/>
      <c r="JM13" s="187"/>
      <c r="JN13" s="187"/>
      <c r="JO13" s="187"/>
      <c r="JP13" s="187"/>
      <c r="JQ13" s="187"/>
      <c r="JR13" s="187"/>
      <c r="JS13" s="187"/>
      <c r="JT13" s="187"/>
      <c r="JU13" s="187"/>
      <c r="JV13" s="187"/>
      <c r="JW13" s="187"/>
      <c r="JX13" s="187"/>
      <c r="JY13" s="187"/>
      <c r="JZ13" s="187"/>
      <c r="KA13" s="187"/>
      <c r="KB13" s="187"/>
      <c r="KC13" s="187"/>
      <c r="KD13" s="187"/>
      <c r="KE13" s="187"/>
      <c r="KF13" s="187"/>
      <c r="KG13" s="187"/>
      <c r="KH13" s="187"/>
      <c r="KI13" s="187"/>
      <c r="KJ13" s="187"/>
      <c r="KK13" s="187"/>
      <c r="KL13" s="187"/>
      <c r="KM13" s="187"/>
      <c r="KN13" s="187"/>
      <c r="KO13" s="187"/>
      <c r="KP13" s="187"/>
      <c r="KQ13" s="187"/>
      <c r="KR13" s="187"/>
      <c r="KS13" s="187"/>
      <c r="KT13" s="187"/>
      <c r="KU13" s="187"/>
      <c r="KV13" s="187"/>
      <c r="KW13" s="187"/>
      <c r="KX13" s="187"/>
      <c r="KY13" s="187"/>
      <c r="KZ13" s="187"/>
      <c r="LA13" s="187"/>
      <c r="LB13" s="187"/>
      <c r="LC13" s="187"/>
      <c r="LD13" s="187"/>
      <c r="LE13" s="187"/>
      <c r="LF13" s="187"/>
      <c r="LG13" s="187"/>
      <c r="LH13" s="187"/>
      <c r="LI13" s="187"/>
      <c r="LJ13" s="187"/>
      <c r="LK13" s="187"/>
      <c r="LL13" s="187"/>
      <c r="LM13" s="187"/>
      <c r="LN13" s="187"/>
      <c r="LO13" s="187"/>
      <c r="LP13" s="187"/>
      <c r="LQ13" s="187"/>
      <c r="LR13" s="187"/>
      <c r="LS13" s="187"/>
      <c r="LT13" s="187"/>
      <c r="LU13" s="187"/>
      <c r="LV13" s="187"/>
      <c r="LW13" s="187"/>
      <c r="LX13" s="187"/>
      <c r="LY13" s="187"/>
      <c r="LZ13" s="187"/>
      <c r="MA13" s="187"/>
      <c r="MB13" s="187"/>
      <c r="MC13" s="187"/>
      <c r="MD13" s="187"/>
      <c r="ME13" s="187"/>
      <c r="MF13" s="187"/>
      <c r="MG13" s="187"/>
      <c r="MH13" s="187"/>
      <c r="MI13" s="187"/>
      <c r="MJ13" s="187"/>
      <c r="MK13" s="187"/>
      <c r="ML13" s="187"/>
      <c r="MM13" s="187"/>
      <c r="MN13" s="187"/>
      <c r="MO13" s="187"/>
      <c r="MP13" s="187"/>
      <c r="MQ13" s="187"/>
      <c r="MR13" s="187"/>
      <c r="MS13" s="187"/>
      <c r="MT13" s="187"/>
      <c r="MU13" s="187"/>
      <c r="MV13" s="187"/>
      <c r="MW13" s="187"/>
      <c r="MX13" s="187"/>
      <c r="MY13" s="187"/>
      <c r="MZ13" s="187"/>
      <c r="NA13" s="187"/>
      <c r="NB13" s="187"/>
      <c r="NC13" s="187"/>
      <c r="ND13" s="187"/>
      <c r="NE13" s="187"/>
      <c r="NF13" s="187"/>
      <c r="NG13" s="187"/>
      <c r="NH13" s="187"/>
      <c r="NI13" s="187"/>
      <c r="NJ13" s="187"/>
      <c r="NK13" s="187"/>
      <c r="NL13" s="187"/>
      <c r="NM13" s="187"/>
      <c r="NN13" s="187"/>
      <c r="NO13" s="187"/>
      <c r="NP13" s="187"/>
      <c r="NQ13" s="187"/>
      <c r="NR13" s="187"/>
      <c r="NS13" s="187"/>
      <c r="NT13" s="187"/>
      <c r="NU13" s="187"/>
      <c r="NV13" s="187"/>
      <c r="NW13" s="187"/>
      <c r="NX13" s="187"/>
      <c r="NY13" s="187"/>
      <c r="NZ13" s="187"/>
      <c r="OA13" s="187"/>
      <c r="OB13" s="187"/>
      <c r="OC13" s="187"/>
      <c r="OD13" s="187"/>
      <c r="OE13" s="187"/>
      <c r="OF13" s="187"/>
      <c r="OG13" s="187"/>
      <c r="OH13" s="187"/>
      <c r="OI13" s="187"/>
      <c r="OJ13" s="187"/>
      <c r="OK13" s="187"/>
      <c r="OL13" s="187"/>
      <c r="OM13" s="187"/>
      <c r="ON13" s="187"/>
      <c r="OO13" s="187"/>
      <c r="OP13" s="187"/>
      <c r="OQ13" s="187"/>
      <c r="OR13" s="187"/>
      <c r="OS13" s="187"/>
      <c r="OT13" s="187"/>
      <c r="OU13" s="187"/>
      <c r="OV13" s="187"/>
      <c r="OW13" s="187"/>
      <c r="OX13" s="187"/>
      <c r="OY13" s="187"/>
      <c r="OZ13" s="187"/>
      <c r="PA13" s="187"/>
      <c r="PB13" s="187"/>
      <c r="PC13" s="187"/>
      <c r="PD13" s="187"/>
      <c r="PE13" s="187"/>
      <c r="PF13" s="187"/>
      <c r="PG13" s="187"/>
      <c r="PH13" s="187"/>
      <c r="PI13" s="187"/>
      <c r="PJ13" s="187"/>
      <c r="PK13" s="187"/>
      <c r="PL13" s="187"/>
      <c r="PM13" s="187"/>
      <c r="PN13" s="187"/>
      <c r="PO13" s="187"/>
      <c r="PP13" s="187"/>
      <c r="PQ13" s="187"/>
      <c r="PR13" s="187"/>
      <c r="PS13" s="187"/>
      <c r="PT13" s="187"/>
      <c r="PU13" s="187"/>
      <c r="PV13" s="187"/>
      <c r="PW13" s="187"/>
      <c r="PX13" s="187"/>
      <c r="PY13" s="187"/>
      <c r="PZ13" s="187"/>
      <c r="QA13" s="187"/>
      <c r="QB13" s="187"/>
      <c r="QC13" s="187"/>
      <c r="QD13" s="187"/>
      <c r="QE13" s="187"/>
      <c r="QF13" s="187"/>
      <c r="QG13" s="187"/>
      <c r="QH13" s="187"/>
      <c r="QI13" s="187"/>
      <c r="QJ13" s="187"/>
      <c r="QK13" s="187"/>
      <c r="QL13" s="187"/>
      <c r="QM13" s="187"/>
      <c r="QN13" s="187"/>
      <c r="QO13" s="187"/>
      <c r="QP13" s="187"/>
      <c r="QQ13" s="187"/>
      <c r="QR13" s="187"/>
      <c r="QS13" s="187"/>
      <c r="QT13" s="187"/>
      <c r="QU13" s="187"/>
      <c r="QV13" s="187"/>
      <c r="QW13" s="187"/>
      <c r="QX13" s="187"/>
      <c r="QY13" s="187"/>
      <c r="QZ13" s="187"/>
      <c r="RA13" s="187"/>
      <c r="RB13" s="187"/>
      <c r="RC13" s="187"/>
      <c r="RD13" s="187"/>
      <c r="RE13" s="187"/>
      <c r="RF13" s="187"/>
      <c r="RG13" s="187"/>
      <c r="RH13" s="187"/>
      <c r="RI13" s="187"/>
      <c r="RJ13" s="187"/>
      <c r="RK13" s="187"/>
      <c r="RL13" s="187"/>
      <c r="RM13" s="187"/>
      <c r="RN13" s="187"/>
      <c r="RO13" s="187"/>
      <c r="RP13" s="187"/>
      <c r="RQ13" s="187"/>
      <c r="RR13" s="187"/>
      <c r="RS13" s="187"/>
      <c r="RT13" s="187"/>
      <c r="RU13" s="187"/>
      <c r="RV13" s="187"/>
      <c r="RW13" s="187"/>
      <c r="RX13" s="187"/>
      <c r="RY13" s="187"/>
      <c r="RZ13" s="187"/>
      <c r="SA13" s="187"/>
      <c r="SB13" s="187"/>
      <c r="SC13" s="187"/>
      <c r="SD13" s="187"/>
      <c r="SE13" s="187"/>
      <c r="SF13" s="187"/>
      <c r="SG13" s="187"/>
      <c r="SH13" s="187"/>
      <c r="SI13" s="187"/>
      <c r="SJ13" s="187"/>
      <c r="SK13" s="187"/>
      <c r="SL13" s="187"/>
      <c r="SM13" s="187"/>
      <c r="SN13" s="187"/>
      <c r="SO13" s="187"/>
      <c r="SP13" s="187"/>
      <c r="SQ13" s="187"/>
      <c r="SR13" s="187"/>
      <c r="SS13" s="187"/>
      <c r="ST13" s="187"/>
      <c r="SU13" s="187"/>
      <c r="SV13" s="187"/>
      <c r="SW13" s="187"/>
      <c r="SX13" s="187"/>
      <c r="SY13" s="187"/>
      <c r="SZ13" s="187"/>
      <c r="TA13" s="187"/>
      <c r="TB13" s="187"/>
      <c r="TC13" s="187"/>
      <c r="TD13" s="187"/>
      <c r="TE13" s="187"/>
      <c r="TF13" s="187"/>
      <c r="TG13" s="187"/>
      <c r="TH13" s="187"/>
      <c r="TI13" s="187"/>
      <c r="TJ13" s="187"/>
      <c r="TK13" s="187"/>
      <c r="TL13" s="187"/>
      <c r="TM13" s="187"/>
      <c r="TN13" s="187"/>
      <c r="TO13" s="187"/>
      <c r="TP13" s="187"/>
      <c r="TQ13" s="187"/>
      <c r="TR13" s="187"/>
      <c r="TS13" s="187"/>
      <c r="TT13" s="187"/>
      <c r="TU13" s="187"/>
      <c r="TV13" s="187"/>
      <c r="TW13" s="187"/>
      <c r="TX13" s="187"/>
      <c r="TY13" s="187"/>
      <c r="TZ13" s="187"/>
      <c r="UA13" s="187"/>
      <c r="UB13" s="187"/>
      <c r="UC13" s="187"/>
      <c r="UD13" s="187"/>
      <c r="UE13" s="187"/>
      <c r="UF13" s="187"/>
      <c r="UG13" s="187"/>
      <c r="UH13" s="187"/>
      <c r="UI13" s="187"/>
      <c r="UJ13" s="187"/>
      <c r="UK13" s="187"/>
      <c r="UL13" s="187"/>
      <c r="UM13" s="187"/>
      <c r="UN13" s="187"/>
      <c r="UO13" s="187"/>
      <c r="UP13" s="187"/>
      <c r="UQ13" s="187"/>
      <c r="UR13" s="187"/>
      <c r="US13" s="187"/>
      <c r="UT13" s="187"/>
      <c r="UU13" s="187"/>
      <c r="UV13" s="187"/>
      <c r="UW13" s="187"/>
      <c r="UX13" s="187"/>
      <c r="UY13" s="187"/>
      <c r="UZ13" s="187"/>
      <c r="VA13" s="187"/>
      <c r="VB13" s="187"/>
      <c r="VC13" s="187"/>
      <c r="VD13" s="187"/>
      <c r="VE13" s="187"/>
      <c r="VF13" s="187"/>
      <c r="VG13" s="187"/>
      <c r="VH13" s="187"/>
      <c r="VI13" s="187"/>
      <c r="VJ13" s="187"/>
      <c r="VK13" s="187"/>
      <c r="VL13" s="187"/>
      <c r="VM13" s="187"/>
      <c r="VN13" s="187"/>
      <c r="VO13" s="187"/>
      <c r="VP13" s="187"/>
      <c r="VQ13" s="187"/>
      <c r="VR13" s="187"/>
      <c r="VS13" s="187"/>
      <c r="VT13" s="187"/>
      <c r="VU13" s="187"/>
      <c r="VV13" s="187"/>
      <c r="VW13" s="187"/>
      <c r="VX13" s="187"/>
      <c r="VY13" s="187"/>
      <c r="VZ13" s="187"/>
      <c r="WA13" s="187"/>
      <c r="WB13" s="187"/>
      <c r="WC13" s="187"/>
      <c r="WD13" s="187"/>
      <c r="WE13" s="187"/>
      <c r="WF13" s="187"/>
      <c r="WG13" s="187"/>
      <c r="WH13" s="187"/>
      <c r="WI13" s="187"/>
      <c r="WJ13" s="187"/>
      <c r="WK13" s="187"/>
      <c r="WL13" s="187"/>
      <c r="WM13" s="187"/>
      <c r="WN13" s="187"/>
      <c r="WO13" s="187"/>
      <c r="WP13" s="187"/>
      <c r="WQ13" s="187"/>
      <c r="WR13" s="187"/>
      <c r="WS13" s="187"/>
      <c r="WT13" s="187"/>
      <c r="WU13" s="187"/>
      <c r="WV13" s="187"/>
      <c r="WW13" s="187"/>
      <c r="WX13" s="187"/>
      <c r="WY13" s="187"/>
      <c r="WZ13" s="187"/>
      <c r="XA13" s="187"/>
      <c r="XB13" s="187"/>
      <c r="XC13" s="187"/>
      <c r="XD13" s="187"/>
      <c r="XE13" s="187"/>
      <c r="XF13" s="187"/>
      <c r="XG13" s="187"/>
      <c r="XH13" s="187"/>
      <c r="XI13" s="187"/>
      <c r="XJ13" s="187"/>
      <c r="XK13" s="187"/>
      <c r="XL13" s="187"/>
      <c r="XM13" s="187"/>
      <c r="XN13" s="187"/>
      <c r="XO13" s="187"/>
      <c r="XP13" s="187"/>
      <c r="XQ13" s="187"/>
      <c r="XR13" s="187"/>
      <c r="XS13" s="187"/>
      <c r="XT13" s="187"/>
      <c r="XU13" s="187"/>
      <c r="XV13" s="187"/>
      <c r="XW13" s="187"/>
      <c r="XX13" s="187"/>
      <c r="XY13" s="187"/>
      <c r="XZ13" s="187"/>
      <c r="YA13" s="187"/>
      <c r="YB13" s="187"/>
      <c r="YC13" s="187"/>
      <c r="YD13" s="187"/>
      <c r="YE13" s="187"/>
      <c r="YF13" s="187"/>
      <c r="YG13" s="187"/>
      <c r="YH13" s="187"/>
      <c r="YI13" s="187"/>
      <c r="YJ13" s="187"/>
      <c r="YK13" s="187"/>
      <c r="YL13" s="187"/>
      <c r="YM13" s="187"/>
      <c r="YN13" s="187"/>
      <c r="YO13" s="187"/>
      <c r="YP13" s="187"/>
      <c r="YQ13" s="187"/>
      <c r="YR13" s="187"/>
      <c r="YS13" s="187"/>
      <c r="YT13" s="187"/>
      <c r="YU13" s="187"/>
      <c r="YV13" s="187"/>
      <c r="YW13" s="187"/>
      <c r="YX13" s="187"/>
      <c r="YY13" s="187"/>
      <c r="YZ13" s="187"/>
      <c r="ZA13" s="187"/>
      <c r="ZB13" s="187"/>
      <c r="ZC13" s="187"/>
      <c r="ZD13" s="187"/>
      <c r="ZE13" s="187"/>
      <c r="ZF13" s="187"/>
      <c r="ZG13" s="187"/>
      <c r="ZH13" s="187"/>
      <c r="ZI13" s="187"/>
      <c r="ZJ13" s="187"/>
      <c r="ZK13" s="187"/>
      <c r="ZL13" s="187"/>
      <c r="ZM13" s="187"/>
      <c r="ZN13" s="187"/>
      <c r="ZO13" s="187"/>
      <c r="ZP13" s="187"/>
      <c r="ZQ13" s="187"/>
      <c r="ZR13" s="187"/>
      <c r="ZS13" s="187"/>
      <c r="ZT13" s="187"/>
      <c r="ZU13" s="187"/>
      <c r="ZV13" s="187"/>
      <c r="ZW13" s="187"/>
      <c r="ZX13" s="187"/>
      <c r="ZY13" s="187"/>
      <c r="ZZ13" s="187"/>
      <c r="AAA13" s="187"/>
    </row>
    <row r="14" spans="1:703" s="61" customFormat="1" ht="21" customHeight="1" outlineLevel="1">
      <c r="A14" s="187"/>
      <c r="B14" s="98"/>
      <c r="C14" s="98"/>
      <c r="D14" s="98"/>
      <c r="E14" s="98"/>
      <c r="F14" s="98"/>
      <c r="G14" s="98"/>
      <c r="H14" s="98"/>
      <c r="I14" s="98"/>
      <c r="J14" s="98"/>
      <c r="K14" s="98"/>
      <c r="L14" s="765"/>
      <c r="M14" s="766"/>
      <c r="N14" s="101" t="s">
        <v>156</v>
      </c>
      <c r="O14" s="101"/>
      <c r="P14" s="102" t="s">
        <v>157</v>
      </c>
      <c r="Q14" s="98"/>
      <c r="R14" s="98"/>
      <c r="S14" s="504"/>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87"/>
      <c r="ED14" s="187"/>
      <c r="EE14" s="187"/>
      <c r="EF14" s="187"/>
      <c r="EG14" s="187"/>
      <c r="EH14" s="187"/>
      <c r="EI14" s="187"/>
      <c r="EJ14" s="187"/>
      <c r="EK14" s="187"/>
      <c r="EL14" s="187"/>
      <c r="EM14" s="187"/>
      <c r="EN14" s="187"/>
      <c r="EO14" s="187"/>
      <c r="EP14" s="187"/>
      <c r="EQ14" s="187"/>
      <c r="ER14" s="187"/>
      <c r="ES14" s="187"/>
      <c r="ET14" s="187"/>
      <c r="EU14" s="187"/>
      <c r="EV14" s="187"/>
      <c r="EW14" s="187"/>
      <c r="EX14" s="187"/>
      <c r="EY14" s="187"/>
      <c r="EZ14" s="187"/>
      <c r="FA14" s="187"/>
      <c r="FB14" s="187"/>
      <c r="FC14" s="187"/>
      <c r="FD14" s="187"/>
      <c r="FE14" s="187"/>
      <c r="FF14" s="187"/>
      <c r="FG14" s="187"/>
      <c r="FH14" s="187"/>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c r="GJ14" s="187"/>
      <c r="GK14" s="187"/>
      <c r="GL14" s="187"/>
      <c r="GM14" s="187"/>
      <c r="GN14" s="187"/>
      <c r="GO14" s="187"/>
      <c r="GP14" s="187"/>
      <c r="GQ14" s="187"/>
      <c r="GR14" s="187"/>
      <c r="GS14" s="187"/>
      <c r="GT14" s="187"/>
      <c r="GU14" s="187"/>
      <c r="GV14" s="187"/>
      <c r="GW14" s="187"/>
      <c r="GX14" s="187"/>
      <c r="GY14" s="187"/>
      <c r="GZ14" s="187"/>
      <c r="HA14" s="187"/>
      <c r="HB14" s="187"/>
      <c r="HC14" s="187"/>
      <c r="HD14" s="187"/>
      <c r="HE14" s="187"/>
      <c r="HF14" s="187"/>
      <c r="HG14" s="187"/>
      <c r="HH14" s="187"/>
      <c r="HI14" s="187"/>
      <c r="HJ14" s="187"/>
      <c r="HK14" s="187"/>
      <c r="HL14" s="187"/>
      <c r="HM14" s="187"/>
      <c r="HN14" s="187"/>
      <c r="HO14" s="187"/>
      <c r="HP14" s="187"/>
      <c r="HQ14" s="187"/>
      <c r="HR14" s="187"/>
      <c r="HS14" s="187"/>
      <c r="HT14" s="187"/>
      <c r="HU14" s="187"/>
      <c r="HV14" s="187"/>
      <c r="HW14" s="187"/>
      <c r="HX14" s="187"/>
      <c r="HY14" s="187"/>
      <c r="HZ14" s="187"/>
      <c r="IA14" s="187"/>
      <c r="IB14" s="187"/>
      <c r="IC14" s="187"/>
      <c r="ID14" s="187"/>
      <c r="IE14" s="187"/>
      <c r="IF14" s="187"/>
      <c r="IG14" s="187"/>
      <c r="IH14" s="187"/>
      <c r="II14" s="187"/>
      <c r="IJ14" s="187"/>
      <c r="IK14" s="187"/>
      <c r="IL14" s="187"/>
      <c r="IM14" s="187"/>
      <c r="IN14" s="187"/>
      <c r="IO14" s="187"/>
      <c r="IP14" s="187"/>
      <c r="IQ14" s="187"/>
      <c r="IR14" s="187"/>
      <c r="IS14" s="187"/>
      <c r="IT14" s="187"/>
      <c r="IU14" s="187"/>
      <c r="IV14" s="187"/>
      <c r="IW14" s="187"/>
      <c r="IX14" s="187"/>
      <c r="IY14" s="187"/>
      <c r="IZ14" s="187"/>
      <c r="JA14" s="187"/>
      <c r="JB14" s="187"/>
      <c r="JC14" s="187"/>
      <c r="JD14" s="187"/>
      <c r="JE14" s="187"/>
      <c r="JF14" s="187"/>
      <c r="JG14" s="187"/>
      <c r="JH14" s="187"/>
      <c r="JI14" s="187"/>
      <c r="JJ14" s="187"/>
      <c r="JK14" s="187"/>
      <c r="JL14" s="187"/>
      <c r="JM14" s="187"/>
      <c r="JN14" s="187"/>
      <c r="JO14" s="187"/>
      <c r="JP14" s="187"/>
      <c r="JQ14" s="187"/>
      <c r="JR14" s="187"/>
      <c r="JS14" s="187"/>
      <c r="JT14" s="187"/>
      <c r="JU14" s="187"/>
      <c r="JV14" s="187"/>
      <c r="JW14" s="187"/>
      <c r="JX14" s="187"/>
      <c r="JY14" s="187"/>
      <c r="JZ14" s="187"/>
      <c r="KA14" s="187"/>
      <c r="KB14" s="187"/>
      <c r="KC14" s="187"/>
      <c r="KD14" s="187"/>
      <c r="KE14" s="187"/>
      <c r="KF14" s="187"/>
      <c r="KG14" s="187"/>
      <c r="KH14" s="187"/>
      <c r="KI14" s="187"/>
      <c r="KJ14" s="187"/>
      <c r="KK14" s="187"/>
      <c r="KL14" s="187"/>
      <c r="KM14" s="187"/>
      <c r="KN14" s="187"/>
      <c r="KO14" s="187"/>
      <c r="KP14" s="187"/>
      <c r="KQ14" s="187"/>
      <c r="KR14" s="187"/>
      <c r="KS14" s="187"/>
      <c r="KT14" s="187"/>
      <c r="KU14" s="187"/>
      <c r="KV14" s="187"/>
      <c r="KW14" s="187"/>
      <c r="KX14" s="187"/>
      <c r="KY14" s="187"/>
      <c r="KZ14" s="187"/>
      <c r="LA14" s="187"/>
      <c r="LB14" s="187"/>
      <c r="LC14" s="187"/>
      <c r="LD14" s="187"/>
      <c r="LE14" s="187"/>
      <c r="LF14" s="187"/>
      <c r="LG14" s="187"/>
      <c r="LH14" s="187"/>
      <c r="LI14" s="187"/>
      <c r="LJ14" s="187"/>
      <c r="LK14" s="187"/>
      <c r="LL14" s="187"/>
      <c r="LM14" s="187"/>
      <c r="LN14" s="187"/>
      <c r="LO14" s="187"/>
      <c r="LP14" s="187"/>
      <c r="LQ14" s="187"/>
      <c r="LR14" s="187"/>
      <c r="LS14" s="187"/>
      <c r="LT14" s="187"/>
      <c r="LU14" s="187"/>
      <c r="LV14" s="187"/>
      <c r="LW14" s="187"/>
      <c r="LX14" s="187"/>
      <c r="LY14" s="187"/>
      <c r="LZ14" s="187"/>
      <c r="MA14" s="187"/>
      <c r="MB14" s="187"/>
      <c r="MC14" s="187"/>
      <c r="MD14" s="187"/>
      <c r="ME14" s="187"/>
      <c r="MF14" s="187"/>
      <c r="MG14" s="187"/>
      <c r="MH14" s="187"/>
      <c r="MI14" s="187"/>
      <c r="MJ14" s="187"/>
      <c r="MK14" s="187"/>
      <c r="ML14" s="187"/>
      <c r="MM14" s="187"/>
      <c r="MN14" s="187"/>
      <c r="MO14" s="187"/>
      <c r="MP14" s="187"/>
      <c r="MQ14" s="187"/>
      <c r="MR14" s="187"/>
      <c r="MS14" s="187"/>
      <c r="MT14" s="187"/>
      <c r="MU14" s="187"/>
      <c r="MV14" s="187"/>
      <c r="MW14" s="187"/>
      <c r="MX14" s="187"/>
      <c r="MY14" s="187"/>
      <c r="MZ14" s="187"/>
      <c r="NA14" s="187"/>
      <c r="NB14" s="187"/>
      <c r="NC14" s="187"/>
      <c r="ND14" s="187"/>
      <c r="NE14" s="187"/>
      <c r="NF14" s="187"/>
      <c r="NG14" s="187"/>
      <c r="NH14" s="187"/>
      <c r="NI14" s="187"/>
      <c r="NJ14" s="187"/>
      <c r="NK14" s="187"/>
      <c r="NL14" s="187"/>
      <c r="NM14" s="187"/>
      <c r="NN14" s="187"/>
      <c r="NO14" s="187"/>
      <c r="NP14" s="187"/>
      <c r="NQ14" s="187"/>
      <c r="NR14" s="187"/>
      <c r="NS14" s="187"/>
      <c r="NT14" s="187"/>
      <c r="NU14" s="187"/>
      <c r="NV14" s="187"/>
      <c r="NW14" s="187"/>
      <c r="NX14" s="187"/>
      <c r="NY14" s="187"/>
      <c r="NZ14" s="187"/>
      <c r="OA14" s="187"/>
      <c r="OB14" s="187"/>
      <c r="OC14" s="187"/>
      <c r="OD14" s="187"/>
      <c r="OE14" s="187"/>
      <c r="OF14" s="187"/>
      <c r="OG14" s="187"/>
      <c r="OH14" s="187"/>
      <c r="OI14" s="187"/>
      <c r="OJ14" s="187"/>
      <c r="OK14" s="187"/>
      <c r="OL14" s="187"/>
      <c r="OM14" s="187"/>
      <c r="ON14" s="187"/>
      <c r="OO14" s="187"/>
      <c r="OP14" s="187"/>
      <c r="OQ14" s="187"/>
      <c r="OR14" s="187"/>
      <c r="OS14" s="187"/>
      <c r="OT14" s="187"/>
      <c r="OU14" s="187"/>
      <c r="OV14" s="187"/>
      <c r="OW14" s="187"/>
      <c r="OX14" s="187"/>
      <c r="OY14" s="187"/>
      <c r="OZ14" s="187"/>
      <c r="PA14" s="187"/>
      <c r="PB14" s="187"/>
      <c r="PC14" s="187"/>
      <c r="PD14" s="187"/>
      <c r="PE14" s="187"/>
      <c r="PF14" s="187"/>
      <c r="PG14" s="187"/>
      <c r="PH14" s="187"/>
      <c r="PI14" s="187"/>
      <c r="PJ14" s="187"/>
      <c r="PK14" s="187"/>
      <c r="PL14" s="187"/>
      <c r="PM14" s="187"/>
      <c r="PN14" s="187"/>
      <c r="PO14" s="187"/>
      <c r="PP14" s="187"/>
      <c r="PQ14" s="187"/>
      <c r="PR14" s="187"/>
      <c r="PS14" s="187"/>
      <c r="PT14" s="187"/>
      <c r="PU14" s="187"/>
      <c r="PV14" s="187"/>
      <c r="PW14" s="187"/>
      <c r="PX14" s="187"/>
      <c r="PY14" s="187"/>
      <c r="PZ14" s="187"/>
      <c r="QA14" s="187"/>
      <c r="QB14" s="187"/>
      <c r="QC14" s="187"/>
      <c r="QD14" s="187"/>
      <c r="QE14" s="187"/>
      <c r="QF14" s="187"/>
      <c r="QG14" s="187"/>
      <c r="QH14" s="187"/>
      <c r="QI14" s="187"/>
      <c r="QJ14" s="187"/>
      <c r="QK14" s="187"/>
      <c r="QL14" s="187"/>
      <c r="QM14" s="187"/>
      <c r="QN14" s="187"/>
      <c r="QO14" s="187"/>
      <c r="QP14" s="187"/>
      <c r="QQ14" s="187"/>
      <c r="QR14" s="187"/>
      <c r="QS14" s="187"/>
      <c r="QT14" s="187"/>
      <c r="QU14" s="187"/>
      <c r="QV14" s="187"/>
      <c r="QW14" s="187"/>
      <c r="QX14" s="187"/>
      <c r="QY14" s="187"/>
      <c r="QZ14" s="187"/>
      <c r="RA14" s="187"/>
      <c r="RB14" s="187"/>
      <c r="RC14" s="187"/>
      <c r="RD14" s="187"/>
      <c r="RE14" s="187"/>
      <c r="RF14" s="187"/>
      <c r="RG14" s="187"/>
      <c r="RH14" s="187"/>
      <c r="RI14" s="187"/>
      <c r="RJ14" s="187"/>
      <c r="RK14" s="187"/>
      <c r="RL14" s="187"/>
      <c r="RM14" s="187"/>
      <c r="RN14" s="187"/>
      <c r="RO14" s="187"/>
      <c r="RP14" s="187"/>
      <c r="RQ14" s="187"/>
      <c r="RR14" s="187"/>
      <c r="RS14" s="187"/>
      <c r="RT14" s="187"/>
      <c r="RU14" s="187"/>
      <c r="RV14" s="187"/>
      <c r="RW14" s="187"/>
      <c r="RX14" s="187"/>
      <c r="RY14" s="187"/>
      <c r="RZ14" s="187"/>
      <c r="SA14" s="187"/>
      <c r="SB14" s="187"/>
      <c r="SC14" s="187"/>
      <c r="SD14" s="187"/>
      <c r="SE14" s="187"/>
      <c r="SF14" s="187"/>
      <c r="SG14" s="187"/>
      <c r="SH14" s="187"/>
      <c r="SI14" s="187"/>
      <c r="SJ14" s="187"/>
      <c r="SK14" s="187"/>
      <c r="SL14" s="187"/>
      <c r="SM14" s="187"/>
      <c r="SN14" s="187"/>
      <c r="SO14" s="187"/>
      <c r="SP14" s="187"/>
      <c r="SQ14" s="187"/>
      <c r="SR14" s="187"/>
      <c r="SS14" s="187"/>
      <c r="ST14" s="187"/>
      <c r="SU14" s="187"/>
      <c r="SV14" s="187"/>
      <c r="SW14" s="187"/>
      <c r="SX14" s="187"/>
      <c r="SY14" s="187"/>
      <c r="SZ14" s="187"/>
      <c r="TA14" s="187"/>
      <c r="TB14" s="187"/>
      <c r="TC14" s="187"/>
      <c r="TD14" s="187"/>
      <c r="TE14" s="187"/>
      <c r="TF14" s="187"/>
      <c r="TG14" s="187"/>
      <c r="TH14" s="187"/>
      <c r="TI14" s="187"/>
      <c r="TJ14" s="187"/>
      <c r="TK14" s="187"/>
      <c r="TL14" s="187"/>
      <c r="TM14" s="187"/>
      <c r="TN14" s="187"/>
      <c r="TO14" s="187"/>
      <c r="TP14" s="187"/>
      <c r="TQ14" s="187"/>
      <c r="TR14" s="187"/>
      <c r="TS14" s="187"/>
      <c r="TT14" s="187"/>
      <c r="TU14" s="187"/>
      <c r="TV14" s="187"/>
      <c r="TW14" s="187"/>
      <c r="TX14" s="187"/>
      <c r="TY14" s="187"/>
      <c r="TZ14" s="187"/>
      <c r="UA14" s="187"/>
      <c r="UB14" s="187"/>
      <c r="UC14" s="187"/>
      <c r="UD14" s="187"/>
      <c r="UE14" s="187"/>
      <c r="UF14" s="187"/>
      <c r="UG14" s="187"/>
      <c r="UH14" s="187"/>
      <c r="UI14" s="187"/>
      <c r="UJ14" s="187"/>
      <c r="UK14" s="187"/>
      <c r="UL14" s="187"/>
      <c r="UM14" s="187"/>
      <c r="UN14" s="187"/>
      <c r="UO14" s="187"/>
      <c r="UP14" s="187"/>
      <c r="UQ14" s="187"/>
      <c r="UR14" s="187"/>
      <c r="US14" s="187"/>
      <c r="UT14" s="187"/>
      <c r="UU14" s="187"/>
      <c r="UV14" s="187"/>
      <c r="UW14" s="187"/>
      <c r="UX14" s="187"/>
      <c r="UY14" s="187"/>
      <c r="UZ14" s="187"/>
      <c r="VA14" s="187"/>
      <c r="VB14" s="187"/>
      <c r="VC14" s="187"/>
      <c r="VD14" s="187"/>
      <c r="VE14" s="187"/>
      <c r="VF14" s="187"/>
      <c r="VG14" s="187"/>
      <c r="VH14" s="187"/>
      <c r="VI14" s="187"/>
      <c r="VJ14" s="187"/>
      <c r="VK14" s="187"/>
      <c r="VL14" s="187"/>
      <c r="VM14" s="187"/>
      <c r="VN14" s="187"/>
      <c r="VO14" s="187"/>
      <c r="VP14" s="187"/>
      <c r="VQ14" s="187"/>
      <c r="VR14" s="187"/>
      <c r="VS14" s="187"/>
      <c r="VT14" s="187"/>
      <c r="VU14" s="187"/>
      <c r="VV14" s="187"/>
      <c r="VW14" s="187"/>
      <c r="VX14" s="187"/>
      <c r="VY14" s="187"/>
      <c r="VZ14" s="187"/>
      <c r="WA14" s="187"/>
      <c r="WB14" s="187"/>
      <c r="WC14" s="187"/>
      <c r="WD14" s="187"/>
      <c r="WE14" s="187"/>
      <c r="WF14" s="187"/>
      <c r="WG14" s="187"/>
      <c r="WH14" s="187"/>
      <c r="WI14" s="187"/>
      <c r="WJ14" s="187"/>
      <c r="WK14" s="187"/>
      <c r="WL14" s="187"/>
      <c r="WM14" s="187"/>
      <c r="WN14" s="187"/>
      <c r="WO14" s="187"/>
      <c r="WP14" s="187"/>
      <c r="WQ14" s="187"/>
      <c r="WR14" s="187"/>
      <c r="WS14" s="187"/>
      <c r="WT14" s="187"/>
      <c r="WU14" s="187"/>
      <c r="WV14" s="187"/>
      <c r="WW14" s="187"/>
      <c r="WX14" s="187"/>
      <c r="WY14" s="187"/>
      <c r="WZ14" s="187"/>
      <c r="XA14" s="187"/>
      <c r="XB14" s="187"/>
      <c r="XC14" s="187"/>
      <c r="XD14" s="187"/>
      <c r="XE14" s="187"/>
      <c r="XF14" s="187"/>
      <c r="XG14" s="187"/>
      <c r="XH14" s="187"/>
      <c r="XI14" s="187"/>
      <c r="XJ14" s="187"/>
      <c r="XK14" s="187"/>
      <c r="XL14" s="187"/>
      <c r="XM14" s="187"/>
      <c r="XN14" s="187"/>
      <c r="XO14" s="187"/>
      <c r="XP14" s="187"/>
      <c r="XQ14" s="187"/>
      <c r="XR14" s="187"/>
      <c r="XS14" s="187"/>
      <c r="XT14" s="187"/>
      <c r="XU14" s="187"/>
      <c r="XV14" s="187"/>
      <c r="XW14" s="187"/>
      <c r="XX14" s="187"/>
      <c r="XY14" s="187"/>
      <c r="XZ14" s="187"/>
      <c r="YA14" s="187"/>
      <c r="YB14" s="187"/>
      <c r="YC14" s="187"/>
      <c r="YD14" s="187"/>
      <c r="YE14" s="187"/>
      <c r="YF14" s="187"/>
      <c r="YG14" s="187"/>
      <c r="YH14" s="187"/>
      <c r="YI14" s="187"/>
      <c r="YJ14" s="187"/>
      <c r="YK14" s="187"/>
      <c r="YL14" s="187"/>
      <c r="YM14" s="187"/>
      <c r="YN14" s="187"/>
      <c r="YO14" s="187"/>
      <c r="YP14" s="187"/>
      <c r="YQ14" s="187"/>
      <c r="YR14" s="187"/>
      <c r="YS14" s="187"/>
      <c r="YT14" s="187"/>
      <c r="YU14" s="187"/>
      <c r="YV14" s="187"/>
      <c r="YW14" s="187"/>
      <c r="YX14" s="187"/>
      <c r="YY14" s="187"/>
      <c r="YZ14" s="187"/>
      <c r="ZA14" s="187"/>
      <c r="ZB14" s="187"/>
      <c r="ZC14" s="187"/>
      <c r="ZD14" s="187"/>
      <c r="ZE14" s="187"/>
      <c r="ZF14" s="187"/>
      <c r="ZG14" s="187"/>
      <c r="ZH14" s="187"/>
      <c r="ZI14" s="187"/>
      <c r="ZJ14" s="187"/>
      <c r="ZK14" s="187"/>
      <c r="ZL14" s="187"/>
      <c r="ZM14" s="187"/>
      <c r="ZN14" s="187"/>
      <c r="ZO14" s="187"/>
      <c r="ZP14" s="187"/>
      <c r="ZQ14" s="187"/>
      <c r="ZR14" s="187"/>
      <c r="ZS14" s="187"/>
      <c r="ZT14" s="187"/>
      <c r="ZU14" s="187"/>
      <c r="ZV14" s="187"/>
      <c r="ZW14" s="187"/>
      <c r="ZX14" s="187"/>
      <c r="ZY14" s="187"/>
      <c r="ZZ14" s="187"/>
      <c r="AAA14" s="187"/>
    </row>
    <row r="15" spans="1:703" s="61" customFormat="1" ht="21" customHeight="1" outlineLevel="1">
      <c r="A15" s="187"/>
      <c r="B15" s="98"/>
      <c r="C15" s="98"/>
      <c r="D15" s="98"/>
      <c r="E15" s="98"/>
      <c r="F15" s="98"/>
      <c r="G15" s="98"/>
      <c r="H15" s="98"/>
      <c r="I15" s="98"/>
      <c r="J15" s="98"/>
      <c r="K15" s="98"/>
      <c r="L15" s="1091" t="s">
        <v>158</v>
      </c>
      <c r="M15" s="1092"/>
      <c r="N15" s="101" t="s">
        <v>153</v>
      </c>
      <c r="O15" s="101"/>
      <c r="P15" s="98"/>
      <c r="Q15" s="98"/>
      <c r="R15" s="98"/>
      <c r="S15" s="828"/>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87"/>
      <c r="DX15" s="187"/>
      <c r="DY15" s="187"/>
      <c r="DZ15" s="187"/>
      <c r="EA15" s="187"/>
      <c r="EB15" s="187"/>
      <c r="EC15" s="187"/>
      <c r="ED15" s="187"/>
      <c r="EE15" s="187"/>
      <c r="EF15" s="187"/>
      <c r="EG15" s="187"/>
      <c r="EH15" s="187"/>
      <c r="EI15" s="187"/>
      <c r="EJ15" s="187"/>
      <c r="EK15" s="187"/>
      <c r="EL15" s="187"/>
      <c r="EM15" s="187"/>
      <c r="EN15" s="187"/>
      <c r="EO15" s="187"/>
      <c r="EP15" s="187"/>
      <c r="EQ15" s="187"/>
      <c r="ER15" s="187"/>
      <c r="ES15" s="187"/>
      <c r="ET15" s="187"/>
      <c r="EU15" s="187"/>
      <c r="EV15" s="187"/>
      <c r="EW15" s="187"/>
      <c r="EX15" s="187"/>
      <c r="EY15" s="187"/>
      <c r="EZ15" s="187"/>
      <c r="FA15" s="187"/>
      <c r="FB15" s="187"/>
      <c r="FC15" s="187"/>
      <c r="FD15" s="187"/>
      <c r="FE15" s="187"/>
      <c r="FF15" s="187"/>
      <c r="FG15" s="187"/>
      <c r="FH15" s="187"/>
      <c r="FI15" s="187"/>
      <c r="FJ15" s="187"/>
      <c r="FK15" s="187"/>
      <c r="FL15" s="187"/>
      <c r="FM15" s="187"/>
      <c r="FN15" s="187"/>
      <c r="FO15" s="187"/>
      <c r="FP15" s="187"/>
      <c r="FQ15" s="187"/>
      <c r="FR15" s="187"/>
      <c r="FS15" s="187"/>
      <c r="FT15" s="187"/>
      <c r="FU15" s="187"/>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c r="JE15" s="187"/>
      <c r="JF15" s="187"/>
      <c r="JG15" s="187"/>
      <c r="JH15" s="187"/>
      <c r="JI15" s="187"/>
      <c r="JJ15" s="187"/>
      <c r="JK15" s="187"/>
      <c r="JL15" s="187"/>
      <c r="JM15" s="187"/>
      <c r="JN15" s="187"/>
      <c r="JO15" s="187"/>
      <c r="JP15" s="187"/>
      <c r="JQ15" s="187"/>
      <c r="JR15" s="187"/>
      <c r="JS15" s="187"/>
      <c r="JT15" s="187"/>
      <c r="JU15" s="187"/>
      <c r="JV15" s="187"/>
      <c r="JW15" s="187"/>
      <c r="JX15" s="187"/>
      <c r="JY15" s="187"/>
      <c r="JZ15" s="187"/>
      <c r="KA15" s="187"/>
      <c r="KB15" s="187"/>
      <c r="KC15" s="187"/>
      <c r="KD15" s="187"/>
      <c r="KE15" s="187"/>
      <c r="KF15" s="187"/>
      <c r="KG15" s="187"/>
      <c r="KH15" s="187"/>
      <c r="KI15" s="187"/>
      <c r="KJ15" s="187"/>
      <c r="KK15" s="187"/>
      <c r="KL15" s="187"/>
      <c r="KM15" s="187"/>
      <c r="KN15" s="187"/>
      <c r="KO15" s="187"/>
      <c r="KP15" s="187"/>
      <c r="KQ15" s="187"/>
      <c r="KR15" s="187"/>
      <c r="KS15" s="187"/>
      <c r="KT15" s="187"/>
      <c r="KU15" s="187"/>
      <c r="KV15" s="187"/>
      <c r="KW15" s="187"/>
      <c r="KX15" s="187"/>
      <c r="KY15" s="187"/>
      <c r="KZ15" s="187"/>
      <c r="LA15" s="187"/>
      <c r="LB15" s="187"/>
      <c r="LC15" s="187"/>
      <c r="LD15" s="187"/>
      <c r="LE15" s="187"/>
      <c r="LF15" s="187"/>
      <c r="LG15" s="187"/>
      <c r="LH15" s="187"/>
      <c r="LI15" s="187"/>
      <c r="LJ15" s="187"/>
      <c r="LK15" s="187"/>
      <c r="LL15" s="187"/>
      <c r="LM15" s="187"/>
      <c r="LN15" s="187"/>
      <c r="LO15" s="187"/>
      <c r="LP15" s="187"/>
      <c r="LQ15" s="187"/>
      <c r="LR15" s="187"/>
      <c r="LS15" s="187"/>
      <c r="LT15" s="187"/>
      <c r="LU15" s="187"/>
      <c r="LV15" s="187"/>
      <c r="LW15" s="187"/>
      <c r="LX15" s="187"/>
      <c r="LY15" s="187"/>
      <c r="LZ15" s="187"/>
      <c r="MA15" s="187"/>
      <c r="MB15" s="187"/>
      <c r="MC15" s="187"/>
      <c r="MD15" s="187"/>
      <c r="ME15" s="187"/>
      <c r="MF15" s="187"/>
      <c r="MG15" s="187"/>
      <c r="MH15" s="187"/>
      <c r="MI15" s="187"/>
      <c r="MJ15" s="187"/>
      <c r="MK15" s="187"/>
      <c r="ML15" s="187"/>
      <c r="MM15" s="187"/>
      <c r="MN15" s="187"/>
      <c r="MO15" s="187"/>
      <c r="MP15" s="187"/>
      <c r="MQ15" s="187"/>
      <c r="MR15" s="187"/>
      <c r="MS15" s="187"/>
      <c r="MT15" s="187"/>
      <c r="MU15" s="187"/>
      <c r="MV15" s="187"/>
      <c r="MW15" s="187"/>
      <c r="MX15" s="187"/>
      <c r="MY15" s="187"/>
      <c r="MZ15" s="187"/>
      <c r="NA15" s="187"/>
      <c r="NB15" s="187"/>
      <c r="NC15" s="187"/>
      <c r="ND15" s="187"/>
      <c r="NE15" s="187"/>
      <c r="NF15" s="187"/>
      <c r="NG15" s="187"/>
      <c r="NH15" s="187"/>
      <c r="NI15" s="187"/>
      <c r="NJ15" s="187"/>
      <c r="NK15" s="187"/>
      <c r="NL15" s="187"/>
      <c r="NM15" s="187"/>
      <c r="NN15" s="187"/>
      <c r="NO15" s="187"/>
      <c r="NP15" s="187"/>
      <c r="NQ15" s="187"/>
      <c r="NR15" s="187"/>
      <c r="NS15" s="187"/>
      <c r="NT15" s="187"/>
      <c r="NU15" s="187"/>
      <c r="NV15" s="187"/>
      <c r="NW15" s="187"/>
      <c r="NX15" s="187"/>
      <c r="NY15" s="187"/>
      <c r="NZ15" s="187"/>
      <c r="OA15" s="187"/>
      <c r="OB15" s="187"/>
      <c r="OC15" s="187"/>
      <c r="OD15" s="187"/>
      <c r="OE15" s="187"/>
      <c r="OF15" s="187"/>
      <c r="OG15" s="187"/>
      <c r="OH15" s="187"/>
      <c r="OI15" s="187"/>
      <c r="OJ15" s="187"/>
      <c r="OK15" s="187"/>
      <c r="OL15" s="187"/>
      <c r="OM15" s="187"/>
      <c r="ON15" s="187"/>
      <c r="OO15" s="187"/>
      <c r="OP15" s="187"/>
      <c r="OQ15" s="187"/>
      <c r="OR15" s="187"/>
      <c r="OS15" s="187"/>
      <c r="OT15" s="187"/>
      <c r="OU15" s="187"/>
      <c r="OV15" s="187"/>
      <c r="OW15" s="187"/>
      <c r="OX15" s="187"/>
      <c r="OY15" s="187"/>
      <c r="OZ15" s="187"/>
      <c r="PA15" s="187"/>
      <c r="PB15" s="187"/>
      <c r="PC15" s="187"/>
      <c r="PD15" s="187"/>
      <c r="PE15" s="187"/>
      <c r="PF15" s="187"/>
      <c r="PG15" s="187"/>
      <c r="PH15" s="187"/>
      <c r="PI15" s="187"/>
      <c r="PJ15" s="187"/>
      <c r="PK15" s="187"/>
      <c r="PL15" s="187"/>
      <c r="PM15" s="187"/>
      <c r="PN15" s="187"/>
      <c r="PO15" s="187"/>
      <c r="PP15" s="187"/>
      <c r="PQ15" s="187"/>
      <c r="PR15" s="187"/>
      <c r="PS15" s="187"/>
      <c r="PT15" s="187"/>
      <c r="PU15" s="187"/>
      <c r="PV15" s="187"/>
      <c r="PW15" s="187"/>
      <c r="PX15" s="187"/>
      <c r="PY15" s="187"/>
      <c r="PZ15" s="187"/>
      <c r="QA15" s="187"/>
      <c r="QB15" s="187"/>
      <c r="QC15" s="187"/>
      <c r="QD15" s="187"/>
      <c r="QE15" s="187"/>
      <c r="QF15" s="187"/>
      <c r="QG15" s="187"/>
      <c r="QH15" s="187"/>
      <c r="QI15" s="187"/>
      <c r="QJ15" s="187"/>
      <c r="QK15" s="187"/>
      <c r="QL15" s="187"/>
      <c r="QM15" s="187"/>
      <c r="QN15" s="187"/>
      <c r="QO15" s="187"/>
      <c r="QP15" s="187"/>
      <c r="QQ15" s="187"/>
      <c r="QR15" s="187"/>
      <c r="QS15" s="187"/>
      <c r="QT15" s="187"/>
      <c r="QU15" s="187"/>
      <c r="QV15" s="187"/>
      <c r="QW15" s="187"/>
      <c r="QX15" s="187"/>
      <c r="QY15" s="187"/>
      <c r="QZ15" s="187"/>
      <c r="RA15" s="187"/>
      <c r="RB15" s="187"/>
      <c r="RC15" s="187"/>
      <c r="RD15" s="187"/>
      <c r="RE15" s="187"/>
      <c r="RF15" s="187"/>
      <c r="RG15" s="187"/>
      <c r="RH15" s="187"/>
      <c r="RI15" s="187"/>
      <c r="RJ15" s="187"/>
      <c r="RK15" s="187"/>
      <c r="RL15" s="187"/>
      <c r="RM15" s="187"/>
      <c r="RN15" s="187"/>
      <c r="RO15" s="187"/>
      <c r="RP15" s="187"/>
      <c r="RQ15" s="187"/>
      <c r="RR15" s="187"/>
      <c r="RS15" s="187"/>
      <c r="RT15" s="187"/>
      <c r="RU15" s="187"/>
      <c r="RV15" s="187"/>
      <c r="RW15" s="187"/>
      <c r="RX15" s="187"/>
      <c r="RY15" s="187"/>
      <c r="RZ15" s="187"/>
      <c r="SA15" s="187"/>
      <c r="SB15" s="187"/>
      <c r="SC15" s="187"/>
      <c r="SD15" s="187"/>
      <c r="SE15" s="187"/>
      <c r="SF15" s="187"/>
      <c r="SG15" s="187"/>
      <c r="SH15" s="187"/>
      <c r="SI15" s="187"/>
      <c r="SJ15" s="187"/>
      <c r="SK15" s="187"/>
      <c r="SL15" s="187"/>
      <c r="SM15" s="187"/>
      <c r="SN15" s="187"/>
      <c r="SO15" s="187"/>
      <c r="SP15" s="187"/>
      <c r="SQ15" s="187"/>
      <c r="SR15" s="187"/>
      <c r="SS15" s="187"/>
      <c r="ST15" s="187"/>
      <c r="SU15" s="187"/>
      <c r="SV15" s="187"/>
      <c r="SW15" s="187"/>
      <c r="SX15" s="187"/>
      <c r="SY15" s="187"/>
      <c r="SZ15" s="187"/>
      <c r="TA15" s="187"/>
      <c r="TB15" s="187"/>
      <c r="TC15" s="187"/>
      <c r="TD15" s="187"/>
      <c r="TE15" s="187"/>
      <c r="TF15" s="187"/>
      <c r="TG15" s="187"/>
      <c r="TH15" s="187"/>
      <c r="TI15" s="187"/>
      <c r="TJ15" s="187"/>
      <c r="TK15" s="187"/>
      <c r="TL15" s="187"/>
      <c r="TM15" s="187"/>
      <c r="TN15" s="187"/>
      <c r="TO15" s="187"/>
      <c r="TP15" s="187"/>
      <c r="TQ15" s="187"/>
      <c r="TR15" s="187"/>
      <c r="TS15" s="187"/>
      <c r="TT15" s="187"/>
      <c r="TU15" s="187"/>
      <c r="TV15" s="187"/>
      <c r="TW15" s="187"/>
      <c r="TX15" s="187"/>
      <c r="TY15" s="187"/>
      <c r="TZ15" s="187"/>
      <c r="UA15" s="187"/>
      <c r="UB15" s="187"/>
      <c r="UC15" s="187"/>
      <c r="UD15" s="187"/>
      <c r="UE15" s="187"/>
      <c r="UF15" s="187"/>
      <c r="UG15" s="187"/>
      <c r="UH15" s="187"/>
      <c r="UI15" s="187"/>
      <c r="UJ15" s="187"/>
      <c r="UK15" s="187"/>
      <c r="UL15" s="187"/>
      <c r="UM15" s="187"/>
      <c r="UN15" s="187"/>
      <c r="UO15" s="187"/>
      <c r="UP15" s="187"/>
      <c r="UQ15" s="187"/>
      <c r="UR15" s="187"/>
      <c r="US15" s="187"/>
      <c r="UT15" s="187"/>
      <c r="UU15" s="187"/>
      <c r="UV15" s="187"/>
      <c r="UW15" s="187"/>
      <c r="UX15" s="187"/>
      <c r="UY15" s="187"/>
      <c r="UZ15" s="187"/>
      <c r="VA15" s="187"/>
      <c r="VB15" s="187"/>
      <c r="VC15" s="187"/>
      <c r="VD15" s="187"/>
      <c r="VE15" s="187"/>
      <c r="VF15" s="187"/>
      <c r="VG15" s="187"/>
      <c r="VH15" s="187"/>
      <c r="VI15" s="187"/>
      <c r="VJ15" s="187"/>
      <c r="VK15" s="187"/>
      <c r="VL15" s="187"/>
      <c r="VM15" s="187"/>
      <c r="VN15" s="187"/>
      <c r="VO15" s="187"/>
      <c r="VP15" s="187"/>
      <c r="VQ15" s="187"/>
      <c r="VR15" s="187"/>
      <c r="VS15" s="187"/>
      <c r="VT15" s="187"/>
      <c r="VU15" s="187"/>
      <c r="VV15" s="187"/>
      <c r="VW15" s="187"/>
      <c r="VX15" s="187"/>
      <c r="VY15" s="187"/>
      <c r="VZ15" s="187"/>
      <c r="WA15" s="187"/>
      <c r="WB15" s="187"/>
      <c r="WC15" s="187"/>
      <c r="WD15" s="187"/>
      <c r="WE15" s="187"/>
      <c r="WF15" s="187"/>
      <c r="WG15" s="187"/>
      <c r="WH15" s="187"/>
      <c r="WI15" s="187"/>
      <c r="WJ15" s="187"/>
      <c r="WK15" s="187"/>
      <c r="WL15" s="187"/>
      <c r="WM15" s="187"/>
      <c r="WN15" s="187"/>
      <c r="WO15" s="187"/>
      <c r="WP15" s="187"/>
      <c r="WQ15" s="187"/>
      <c r="WR15" s="187"/>
      <c r="WS15" s="187"/>
      <c r="WT15" s="187"/>
      <c r="WU15" s="187"/>
      <c r="WV15" s="187"/>
      <c r="WW15" s="187"/>
      <c r="WX15" s="187"/>
      <c r="WY15" s="187"/>
      <c r="WZ15" s="187"/>
      <c r="XA15" s="187"/>
      <c r="XB15" s="187"/>
      <c r="XC15" s="187"/>
      <c r="XD15" s="187"/>
      <c r="XE15" s="187"/>
      <c r="XF15" s="187"/>
      <c r="XG15" s="187"/>
      <c r="XH15" s="187"/>
      <c r="XI15" s="187"/>
      <c r="XJ15" s="187"/>
      <c r="XK15" s="187"/>
      <c r="XL15" s="187"/>
      <c r="XM15" s="187"/>
      <c r="XN15" s="187"/>
      <c r="XO15" s="187"/>
      <c r="XP15" s="187"/>
      <c r="XQ15" s="187"/>
      <c r="XR15" s="187"/>
      <c r="XS15" s="187"/>
      <c r="XT15" s="187"/>
      <c r="XU15" s="187"/>
      <c r="XV15" s="187"/>
      <c r="XW15" s="187"/>
      <c r="XX15" s="187"/>
      <c r="XY15" s="187"/>
      <c r="XZ15" s="187"/>
      <c r="YA15" s="187"/>
      <c r="YB15" s="187"/>
      <c r="YC15" s="187"/>
      <c r="YD15" s="187"/>
      <c r="YE15" s="187"/>
      <c r="YF15" s="187"/>
      <c r="YG15" s="187"/>
      <c r="YH15" s="187"/>
      <c r="YI15" s="187"/>
      <c r="YJ15" s="187"/>
      <c r="YK15" s="187"/>
      <c r="YL15" s="187"/>
      <c r="YM15" s="187"/>
      <c r="YN15" s="187"/>
      <c r="YO15" s="187"/>
      <c r="YP15" s="187"/>
      <c r="YQ15" s="187"/>
      <c r="YR15" s="187"/>
      <c r="YS15" s="187"/>
      <c r="YT15" s="187"/>
      <c r="YU15" s="187"/>
      <c r="YV15" s="187"/>
      <c r="YW15" s="187"/>
      <c r="YX15" s="187"/>
      <c r="YY15" s="187"/>
      <c r="YZ15" s="187"/>
      <c r="ZA15" s="187"/>
      <c r="ZB15" s="187"/>
      <c r="ZC15" s="187"/>
      <c r="ZD15" s="187"/>
      <c r="ZE15" s="187"/>
      <c r="ZF15" s="187"/>
      <c r="ZG15" s="187"/>
      <c r="ZH15" s="187"/>
      <c r="ZI15" s="187"/>
      <c r="ZJ15" s="187"/>
      <c r="ZK15" s="187"/>
      <c r="ZL15" s="187"/>
      <c r="ZM15" s="187"/>
      <c r="ZN15" s="187"/>
      <c r="ZO15" s="187"/>
      <c r="ZP15" s="187"/>
      <c r="ZQ15" s="187"/>
      <c r="ZR15" s="187"/>
      <c r="ZS15" s="187"/>
      <c r="ZT15" s="187"/>
      <c r="ZU15" s="187"/>
      <c r="ZV15" s="187"/>
      <c r="ZW15" s="187"/>
      <c r="ZX15" s="187"/>
      <c r="ZY15" s="187"/>
      <c r="ZZ15" s="187"/>
      <c r="AAA15" s="187"/>
    </row>
    <row r="16" spans="1:703" s="61" customFormat="1" ht="21" customHeight="1" outlineLevel="1">
      <c r="A16" s="187"/>
      <c r="B16" s="98"/>
      <c r="C16" s="98"/>
      <c r="D16" s="98"/>
      <c r="E16" s="98"/>
      <c r="F16" s="98"/>
      <c r="G16" s="98"/>
      <c r="H16" s="98"/>
      <c r="I16" s="98"/>
      <c r="J16" s="98"/>
      <c r="K16" s="98"/>
      <c r="L16" s="765"/>
      <c r="M16" s="766"/>
      <c r="N16" s="101" t="s">
        <v>154</v>
      </c>
      <c r="O16" s="101"/>
      <c r="P16" s="98"/>
      <c r="Q16" s="98"/>
      <c r="R16" s="98"/>
      <c r="S16" s="504"/>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c r="CV16" s="187"/>
      <c r="CW16" s="187"/>
      <c r="CX16" s="187"/>
      <c r="CY16" s="187"/>
      <c r="CZ16" s="187"/>
      <c r="DA16" s="187"/>
      <c r="DB16" s="187"/>
      <c r="DC16" s="187"/>
      <c r="DD16" s="187"/>
      <c r="DE16" s="187"/>
      <c r="DF16" s="187"/>
      <c r="DG16" s="187"/>
      <c r="DH16" s="187"/>
      <c r="DI16" s="187"/>
      <c r="DJ16" s="187"/>
      <c r="DK16" s="187"/>
      <c r="DL16" s="187"/>
      <c r="DM16" s="187"/>
      <c r="DN16" s="187"/>
      <c r="DO16" s="187"/>
      <c r="DP16" s="187"/>
      <c r="DQ16" s="187"/>
      <c r="DR16" s="187"/>
      <c r="DS16" s="187"/>
      <c r="DT16" s="187"/>
      <c r="DU16" s="187"/>
      <c r="DV16" s="187"/>
      <c r="DW16" s="187"/>
      <c r="DX16" s="187"/>
      <c r="DY16" s="187"/>
      <c r="DZ16" s="187"/>
      <c r="EA16" s="187"/>
      <c r="EB16" s="187"/>
      <c r="EC16" s="187"/>
      <c r="ED16" s="187"/>
      <c r="EE16" s="187"/>
      <c r="EF16" s="187"/>
      <c r="EG16" s="187"/>
      <c r="EH16" s="187"/>
      <c r="EI16" s="187"/>
      <c r="EJ16" s="187"/>
      <c r="EK16" s="187"/>
      <c r="EL16" s="187"/>
      <c r="EM16" s="187"/>
      <c r="EN16" s="187"/>
      <c r="EO16" s="187"/>
      <c r="EP16" s="187"/>
      <c r="EQ16" s="187"/>
      <c r="ER16" s="187"/>
      <c r="ES16" s="187"/>
      <c r="ET16" s="187"/>
      <c r="EU16" s="187"/>
      <c r="EV16" s="187"/>
      <c r="EW16" s="187"/>
      <c r="EX16" s="187"/>
      <c r="EY16" s="187"/>
      <c r="EZ16" s="187"/>
      <c r="FA16" s="187"/>
      <c r="FB16" s="187"/>
      <c r="FC16" s="187"/>
      <c r="FD16" s="187"/>
      <c r="FE16" s="187"/>
      <c r="FF16" s="187"/>
      <c r="FG16" s="187"/>
      <c r="FH16" s="187"/>
      <c r="FI16" s="187"/>
      <c r="FJ16" s="187"/>
      <c r="FK16" s="187"/>
      <c r="FL16" s="187"/>
      <c r="FM16" s="187"/>
      <c r="FN16" s="187"/>
      <c r="FO16" s="187"/>
      <c r="FP16" s="187"/>
      <c r="FQ16" s="187"/>
      <c r="FR16" s="187"/>
      <c r="FS16" s="187"/>
      <c r="FT16" s="187"/>
      <c r="FU16" s="187"/>
      <c r="FV16" s="187"/>
      <c r="FW16" s="187"/>
      <c r="FX16" s="187"/>
      <c r="FY16" s="187"/>
      <c r="FZ16" s="187"/>
      <c r="GA16" s="187"/>
      <c r="GB16" s="187"/>
      <c r="GC16" s="187"/>
      <c r="GD16" s="187"/>
      <c r="GE16" s="187"/>
      <c r="GF16" s="187"/>
      <c r="GG16" s="187"/>
      <c r="GH16" s="187"/>
      <c r="GI16" s="187"/>
      <c r="GJ16" s="187"/>
      <c r="GK16" s="187"/>
      <c r="GL16" s="187"/>
      <c r="GM16" s="187"/>
      <c r="GN16" s="187"/>
      <c r="GO16" s="187"/>
      <c r="GP16" s="187"/>
      <c r="GQ16" s="187"/>
      <c r="GR16" s="187"/>
      <c r="GS16" s="187"/>
      <c r="GT16" s="187"/>
      <c r="GU16" s="187"/>
      <c r="GV16" s="187"/>
      <c r="GW16" s="187"/>
      <c r="GX16" s="187"/>
      <c r="GY16" s="187"/>
      <c r="GZ16" s="187"/>
      <c r="HA16" s="187"/>
      <c r="HB16" s="187"/>
      <c r="HC16" s="187"/>
      <c r="HD16" s="187"/>
      <c r="HE16" s="187"/>
      <c r="HF16" s="187"/>
      <c r="HG16" s="187"/>
      <c r="HH16" s="187"/>
      <c r="HI16" s="187"/>
      <c r="HJ16" s="187"/>
      <c r="HK16" s="187"/>
      <c r="HL16" s="187"/>
      <c r="HM16" s="187"/>
      <c r="HN16" s="187"/>
      <c r="HO16" s="187"/>
      <c r="HP16" s="187"/>
      <c r="HQ16" s="187"/>
      <c r="HR16" s="187"/>
      <c r="HS16" s="187"/>
      <c r="HT16" s="187"/>
      <c r="HU16" s="187"/>
      <c r="HV16" s="187"/>
      <c r="HW16" s="187"/>
      <c r="HX16" s="187"/>
      <c r="HY16" s="187"/>
      <c r="HZ16" s="187"/>
      <c r="IA16" s="187"/>
      <c r="IB16" s="187"/>
      <c r="IC16" s="187"/>
      <c r="ID16" s="187"/>
      <c r="IE16" s="187"/>
      <c r="IF16" s="187"/>
      <c r="IG16" s="187"/>
      <c r="IH16" s="187"/>
      <c r="II16" s="187"/>
      <c r="IJ16" s="187"/>
      <c r="IK16" s="187"/>
      <c r="IL16" s="187"/>
      <c r="IM16" s="187"/>
      <c r="IN16" s="187"/>
      <c r="IO16" s="187"/>
      <c r="IP16" s="187"/>
      <c r="IQ16" s="187"/>
      <c r="IR16" s="187"/>
      <c r="IS16" s="187"/>
      <c r="IT16" s="187"/>
      <c r="IU16" s="187"/>
      <c r="IV16" s="187"/>
      <c r="IW16" s="187"/>
      <c r="IX16" s="187"/>
      <c r="IY16" s="187"/>
      <c r="IZ16" s="187"/>
      <c r="JA16" s="187"/>
      <c r="JB16" s="187"/>
      <c r="JC16" s="187"/>
      <c r="JD16" s="187"/>
      <c r="JE16" s="187"/>
      <c r="JF16" s="187"/>
      <c r="JG16" s="187"/>
      <c r="JH16" s="187"/>
      <c r="JI16" s="187"/>
      <c r="JJ16" s="187"/>
      <c r="JK16" s="187"/>
      <c r="JL16" s="187"/>
      <c r="JM16" s="187"/>
      <c r="JN16" s="187"/>
      <c r="JO16" s="187"/>
      <c r="JP16" s="187"/>
      <c r="JQ16" s="187"/>
      <c r="JR16" s="187"/>
      <c r="JS16" s="187"/>
      <c r="JT16" s="187"/>
      <c r="JU16" s="187"/>
      <c r="JV16" s="187"/>
      <c r="JW16" s="187"/>
      <c r="JX16" s="187"/>
      <c r="JY16" s="187"/>
      <c r="JZ16" s="187"/>
      <c r="KA16" s="187"/>
      <c r="KB16" s="187"/>
      <c r="KC16" s="187"/>
      <c r="KD16" s="187"/>
      <c r="KE16" s="187"/>
      <c r="KF16" s="187"/>
      <c r="KG16" s="187"/>
      <c r="KH16" s="187"/>
      <c r="KI16" s="187"/>
      <c r="KJ16" s="187"/>
      <c r="KK16" s="187"/>
      <c r="KL16" s="187"/>
      <c r="KM16" s="187"/>
      <c r="KN16" s="187"/>
      <c r="KO16" s="187"/>
      <c r="KP16" s="187"/>
      <c r="KQ16" s="187"/>
      <c r="KR16" s="187"/>
      <c r="KS16" s="187"/>
      <c r="KT16" s="187"/>
      <c r="KU16" s="187"/>
      <c r="KV16" s="187"/>
      <c r="KW16" s="187"/>
      <c r="KX16" s="187"/>
      <c r="KY16" s="187"/>
      <c r="KZ16" s="187"/>
      <c r="LA16" s="187"/>
      <c r="LB16" s="187"/>
      <c r="LC16" s="187"/>
      <c r="LD16" s="187"/>
      <c r="LE16" s="187"/>
      <c r="LF16" s="187"/>
      <c r="LG16" s="187"/>
      <c r="LH16" s="187"/>
      <c r="LI16" s="187"/>
      <c r="LJ16" s="187"/>
      <c r="LK16" s="187"/>
      <c r="LL16" s="187"/>
      <c r="LM16" s="187"/>
      <c r="LN16" s="187"/>
      <c r="LO16" s="187"/>
      <c r="LP16" s="187"/>
      <c r="LQ16" s="187"/>
      <c r="LR16" s="187"/>
      <c r="LS16" s="187"/>
      <c r="LT16" s="187"/>
      <c r="LU16" s="187"/>
      <c r="LV16" s="187"/>
      <c r="LW16" s="187"/>
      <c r="LX16" s="187"/>
      <c r="LY16" s="187"/>
      <c r="LZ16" s="187"/>
      <c r="MA16" s="187"/>
      <c r="MB16" s="187"/>
      <c r="MC16" s="187"/>
      <c r="MD16" s="187"/>
      <c r="ME16" s="187"/>
      <c r="MF16" s="187"/>
      <c r="MG16" s="187"/>
      <c r="MH16" s="187"/>
      <c r="MI16" s="187"/>
      <c r="MJ16" s="187"/>
      <c r="MK16" s="187"/>
      <c r="ML16" s="187"/>
      <c r="MM16" s="187"/>
      <c r="MN16" s="187"/>
      <c r="MO16" s="187"/>
      <c r="MP16" s="187"/>
      <c r="MQ16" s="187"/>
      <c r="MR16" s="187"/>
      <c r="MS16" s="187"/>
      <c r="MT16" s="187"/>
      <c r="MU16" s="187"/>
      <c r="MV16" s="187"/>
      <c r="MW16" s="187"/>
      <c r="MX16" s="187"/>
      <c r="MY16" s="187"/>
      <c r="MZ16" s="187"/>
      <c r="NA16" s="187"/>
      <c r="NB16" s="187"/>
      <c r="NC16" s="187"/>
      <c r="ND16" s="187"/>
      <c r="NE16" s="187"/>
      <c r="NF16" s="187"/>
      <c r="NG16" s="187"/>
      <c r="NH16" s="187"/>
      <c r="NI16" s="187"/>
      <c r="NJ16" s="187"/>
      <c r="NK16" s="187"/>
      <c r="NL16" s="187"/>
      <c r="NM16" s="187"/>
      <c r="NN16" s="187"/>
      <c r="NO16" s="187"/>
      <c r="NP16" s="187"/>
      <c r="NQ16" s="187"/>
      <c r="NR16" s="187"/>
      <c r="NS16" s="187"/>
      <c r="NT16" s="187"/>
      <c r="NU16" s="187"/>
      <c r="NV16" s="187"/>
      <c r="NW16" s="187"/>
      <c r="NX16" s="187"/>
      <c r="NY16" s="187"/>
      <c r="NZ16" s="187"/>
      <c r="OA16" s="187"/>
      <c r="OB16" s="187"/>
      <c r="OC16" s="187"/>
      <c r="OD16" s="187"/>
      <c r="OE16" s="187"/>
      <c r="OF16" s="187"/>
      <c r="OG16" s="187"/>
      <c r="OH16" s="187"/>
      <c r="OI16" s="187"/>
      <c r="OJ16" s="187"/>
      <c r="OK16" s="187"/>
      <c r="OL16" s="187"/>
      <c r="OM16" s="187"/>
      <c r="ON16" s="187"/>
      <c r="OO16" s="187"/>
      <c r="OP16" s="187"/>
      <c r="OQ16" s="187"/>
      <c r="OR16" s="187"/>
      <c r="OS16" s="187"/>
      <c r="OT16" s="187"/>
      <c r="OU16" s="187"/>
      <c r="OV16" s="187"/>
      <c r="OW16" s="187"/>
      <c r="OX16" s="187"/>
      <c r="OY16" s="187"/>
      <c r="OZ16" s="187"/>
      <c r="PA16" s="187"/>
      <c r="PB16" s="187"/>
      <c r="PC16" s="187"/>
      <c r="PD16" s="187"/>
      <c r="PE16" s="187"/>
      <c r="PF16" s="187"/>
      <c r="PG16" s="187"/>
      <c r="PH16" s="187"/>
      <c r="PI16" s="187"/>
      <c r="PJ16" s="187"/>
      <c r="PK16" s="187"/>
      <c r="PL16" s="187"/>
      <c r="PM16" s="187"/>
      <c r="PN16" s="187"/>
      <c r="PO16" s="187"/>
      <c r="PP16" s="187"/>
      <c r="PQ16" s="187"/>
      <c r="PR16" s="187"/>
      <c r="PS16" s="187"/>
      <c r="PT16" s="187"/>
      <c r="PU16" s="187"/>
      <c r="PV16" s="187"/>
      <c r="PW16" s="187"/>
      <c r="PX16" s="187"/>
      <c r="PY16" s="187"/>
      <c r="PZ16" s="187"/>
      <c r="QA16" s="187"/>
      <c r="QB16" s="187"/>
      <c r="QC16" s="187"/>
      <c r="QD16" s="187"/>
      <c r="QE16" s="187"/>
      <c r="QF16" s="187"/>
      <c r="QG16" s="187"/>
      <c r="QH16" s="187"/>
      <c r="QI16" s="187"/>
      <c r="QJ16" s="187"/>
      <c r="QK16" s="187"/>
      <c r="QL16" s="187"/>
      <c r="QM16" s="187"/>
      <c r="QN16" s="187"/>
      <c r="QO16" s="187"/>
      <c r="QP16" s="187"/>
      <c r="QQ16" s="187"/>
      <c r="QR16" s="187"/>
      <c r="QS16" s="187"/>
      <c r="QT16" s="187"/>
      <c r="QU16" s="187"/>
      <c r="QV16" s="187"/>
      <c r="QW16" s="187"/>
      <c r="QX16" s="187"/>
      <c r="QY16" s="187"/>
      <c r="QZ16" s="187"/>
      <c r="RA16" s="187"/>
      <c r="RB16" s="187"/>
      <c r="RC16" s="187"/>
      <c r="RD16" s="187"/>
      <c r="RE16" s="187"/>
      <c r="RF16" s="187"/>
      <c r="RG16" s="187"/>
      <c r="RH16" s="187"/>
      <c r="RI16" s="187"/>
      <c r="RJ16" s="187"/>
      <c r="RK16" s="187"/>
      <c r="RL16" s="187"/>
      <c r="RM16" s="187"/>
      <c r="RN16" s="187"/>
      <c r="RO16" s="187"/>
      <c r="RP16" s="187"/>
      <c r="RQ16" s="187"/>
      <c r="RR16" s="187"/>
      <c r="RS16" s="187"/>
      <c r="RT16" s="187"/>
      <c r="RU16" s="187"/>
      <c r="RV16" s="187"/>
      <c r="RW16" s="187"/>
      <c r="RX16" s="187"/>
      <c r="RY16" s="187"/>
      <c r="RZ16" s="187"/>
      <c r="SA16" s="187"/>
      <c r="SB16" s="187"/>
      <c r="SC16" s="187"/>
      <c r="SD16" s="187"/>
      <c r="SE16" s="187"/>
      <c r="SF16" s="187"/>
      <c r="SG16" s="187"/>
      <c r="SH16" s="187"/>
      <c r="SI16" s="187"/>
      <c r="SJ16" s="187"/>
      <c r="SK16" s="187"/>
      <c r="SL16" s="187"/>
      <c r="SM16" s="187"/>
      <c r="SN16" s="187"/>
      <c r="SO16" s="187"/>
      <c r="SP16" s="187"/>
      <c r="SQ16" s="187"/>
      <c r="SR16" s="187"/>
      <c r="SS16" s="187"/>
      <c r="ST16" s="187"/>
      <c r="SU16" s="187"/>
      <c r="SV16" s="187"/>
      <c r="SW16" s="187"/>
      <c r="SX16" s="187"/>
      <c r="SY16" s="187"/>
      <c r="SZ16" s="187"/>
      <c r="TA16" s="187"/>
      <c r="TB16" s="187"/>
      <c r="TC16" s="187"/>
      <c r="TD16" s="187"/>
      <c r="TE16" s="187"/>
      <c r="TF16" s="187"/>
      <c r="TG16" s="187"/>
      <c r="TH16" s="187"/>
      <c r="TI16" s="187"/>
      <c r="TJ16" s="187"/>
      <c r="TK16" s="187"/>
      <c r="TL16" s="187"/>
      <c r="TM16" s="187"/>
      <c r="TN16" s="187"/>
      <c r="TO16" s="187"/>
      <c r="TP16" s="187"/>
      <c r="TQ16" s="187"/>
      <c r="TR16" s="187"/>
      <c r="TS16" s="187"/>
      <c r="TT16" s="187"/>
      <c r="TU16" s="187"/>
      <c r="TV16" s="187"/>
      <c r="TW16" s="187"/>
      <c r="TX16" s="187"/>
      <c r="TY16" s="187"/>
      <c r="TZ16" s="187"/>
      <c r="UA16" s="187"/>
      <c r="UB16" s="187"/>
      <c r="UC16" s="187"/>
      <c r="UD16" s="187"/>
      <c r="UE16" s="187"/>
      <c r="UF16" s="187"/>
      <c r="UG16" s="187"/>
      <c r="UH16" s="187"/>
      <c r="UI16" s="187"/>
      <c r="UJ16" s="187"/>
      <c r="UK16" s="187"/>
      <c r="UL16" s="187"/>
      <c r="UM16" s="187"/>
      <c r="UN16" s="187"/>
      <c r="UO16" s="187"/>
      <c r="UP16" s="187"/>
      <c r="UQ16" s="187"/>
      <c r="UR16" s="187"/>
      <c r="US16" s="187"/>
      <c r="UT16" s="187"/>
      <c r="UU16" s="187"/>
      <c r="UV16" s="187"/>
      <c r="UW16" s="187"/>
      <c r="UX16" s="187"/>
      <c r="UY16" s="187"/>
      <c r="UZ16" s="187"/>
      <c r="VA16" s="187"/>
      <c r="VB16" s="187"/>
      <c r="VC16" s="187"/>
      <c r="VD16" s="187"/>
      <c r="VE16" s="187"/>
      <c r="VF16" s="187"/>
      <c r="VG16" s="187"/>
      <c r="VH16" s="187"/>
      <c r="VI16" s="187"/>
      <c r="VJ16" s="187"/>
      <c r="VK16" s="187"/>
      <c r="VL16" s="187"/>
      <c r="VM16" s="187"/>
      <c r="VN16" s="187"/>
      <c r="VO16" s="187"/>
      <c r="VP16" s="187"/>
      <c r="VQ16" s="187"/>
      <c r="VR16" s="187"/>
      <c r="VS16" s="187"/>
      <c r="VT16" s="187"/>
      <c r="VU16" s="187"/>
      <c r="VV16" s="187"/>
      <c r="VW16" s="187"/>
      <c r="VX16" s="187"/>
      <c r="VY16" s="187"/>
      <c r="VZ16" s="187"/>
      <c r="WA16" s="187"/>
      <c r="WB16" s="187"/>
      <c r="WC16" s="187"/>
      <c r="WD16" s="187"/>
      <c r="WE16" s="187"/>
      <c r="WF16" s="187"/>
      <c r="WG16" s="187"/>
      <c r="WH16" s="187"/>
      <c r="WI16" s="187"/>
      <c r="WJ16" s="187"/>
      <c r="WK16" s="187"/>
      <c r="WL16" s="187"/>
      <c r="WM16" s="187"/>
      <c r="WN16" s="187"/>
      <c r="WO16" s="187"/>
      <c r="WP16" s="187"/>
      <c r="WQ16" s="187"/>
      <c r="WR16" s="187"/>
      <c r="WS16" s="187"/>
      <c r="WT16" s="187"/>
      <c r="WU16" s="187"/>
      <c r="WV16" s="187"/>
      <c r="WW16" s="187"/>
      <c r="WX16" s="187"/>
      <c r="WY16" s="187"/>
      <c r="WZ16" s="187"/>
      <c r="XA16" s="187"/>
      <c r="XB16" s="187"/>
      <c r="XC16" s="187"/>
      <c r="XD16" s="187"/>
      <c r="XE16" s="187"/>
      <c r="XF16" s="187"/>
      <c r="XG16" s="187"/>
      <c r="XH16" s="187"/>
      <c r="XI16" s="187"/>
      <c r="XJ16" s="187"/>
      <c r="XK16" s="187"/>
      <c r="XL16" s="187"/>
      <c r="XM16" s="187"/>
      <c r="XN16" s="187"/>
      <c r="XO16" s="187"/>
      <c r="XP16" s="187"/>
      <c r="XQ16" s="187"/>
      <c r="XR16" s="187"/>
      <c r="XS16" s="187"/>
      <c r="XT16" s="187"/>
      <c r="XU16" s="187"/>
      <c r="XV16" s="187"/>
      <c r="XW16" s="187"/>
      <c r="XX16" s="187"/>
      <c r="XY16" s="187"/>
      <c r="XZ16" s="187"/>
      <c r="YA16" s="187"/>
      <c r="YB16" s="187"/>
      <c r="YC16" s="187"/>
      <c r="YD16" s="187"/>
      <c r="YE16" s="187"/>
      <c r="YF16" s="187"/>
      <c r="YG16" s="187"/>
      <c r="YH16" s="187"/>
      <c r="YI16" s="187"/>
      <c r="YJ16" s="187"/>
      <c r="YK16" s="187"/>
      <c r="YL16" s="187"/>
      <c r="YM16" s="187"/>
      <c r="YN16" s="187"/>
      <c r="YO16" s="187"/>
      <c r="YP16" s="187"/>
      <c r="YQ16" s="187"/>
      <c r="YR16" s="187"/>
      <c r="YS16" s="187"/>
      <c r="YT16" s="187"/>
      <c r="YU16" s="187"/>
      <c r="YV16" s="187"/>
      <c r="YW16" s="187"/>
      <c r="YX16" s="187"/>
      <c r="YY16" s="187"/>
      <c r="YZ16" s="187"/>
      <c r="ZA16" s="187"/>
      <c r="ZB16" s="187"/>
      <c r="ZC16" s="187"/>
      <c r="ZD16" s="187"/>
      <c r="ZE16" s="187"/>
      <c r="ZF16" s="187"/>
      <c r="ZG16" s="187"/>
      <c r="ZH16" s="187"/>
      <c r="ZI16" s="187"/>
      <c r="ZJ16" s="187"/>
      <c r="ZK16" s="187"/>
      <c r="ZL16" s="187"/>
      <c r="ZM16" s="187"/>
      <c r="ZN16" s="187"/>
      <c r="ZO16" s="187"/>
      <c r="ZP16" s="187"/>
      <c r="ZQ16" s="187"/>
      <c r="ZR16" s="187"/>
      <c r="ZS16" s="187"/>
      <c r="ZT16" s="187"/>
      <c r="ZU16" s="187"/>
      <c r="ZV16" s="187"/>
      <c r="ZW16" s="187"/>
      <c r="ZX16" s="187"/>
      <c r="ZY16" s="187"/>
      <c r="ZZ16" s="187"/>
      <c r="AAA16" s="187"/>
    </row>
    <row r="17" spans="1:703" s="61" customFormat="1" ht="21" customHeight="1" outlineLevel="1">
      <c r="A17" s="187"/>
      <c r="B17" s="98"/>
      <c r="C17" s="98"/>
      <c r="D17" s="98"/>
      <c r="E17" s="98"/>
      <c r="F17" s="98"/>
      <c r="G17" s="98"/>
      <c r="H17" s="98"/>
      <c r="I17" s="98"/>
      <c r="J17" s="98"/>
      <c r="K17" s="98"/>
      <c r="L17" s="765"/>
      <c r="M17" s="766"/>
      <c r="N17" s="101" t="s">
        <v>155</v>
      </c>
      <c r="O17" s="101"/>
      <c r="P17" s="98"/>
      <c r="Q17" s="98"/>
      <c r="R17" s="98"/>
      <c r="S17" s="504"/>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c r="GY17" s="187"/>
      <c r="GZ17" s="187"/>
      <c r="HA17" s="187"/>
      <c r="HB17" s="187"/>
      <c r="HC17" s="187"/>
      <c r="HD17" s="187"/>
      <c r="HE17" s="187"/>
      <c r="HF17" s="187"/>
      <c r="HG17" s="187"/>
      <c r="HH17" s="187"/>
      <c r="HI17" s="187"/>
      <c r="HJ17" s="187"/>
      <c r="HK17" s="187"/>
      <c r="HL17" s="187"/>
      <c r="HM17" s="187"/>
      <c r="HN17" s="187"/>
      <c r="HO17" s="187"/>
      <c r="HP17" s="187"/>
      <c r="HQ17" s="187"/>
      <c r="HR17" s="187"/>
      <c r="HS17" s="187"/>
      <c r="HT17" s="187"/>
      <c r="HU17" s="187"/>
      <c r="HV17" s="187"/>
      <c r="HW17" s="187"/>
      <c r="HX17" s="187"/>
      <c r="HY17" s="187"/>
      <c r="HZ17" s="187"/>
      <c r="IA17" s="187"/>
      <c r="IB17" s="187"/>
      <c r="IC17" s="187"/>
      <c r="ID17" s="187"/>
      <c r="IE17" s="187"/>
      <c r="IF17" s="187"/>
      <c r="IG17" s="187"/>
      <c r="IH17" s="187"/>
      <c r="II17" s="187"/>
      <c r="IJ17" s="187"/>
      <c r="IK17" s="187"/>
      <c r="IL17" s="187"/>
      <c r="IM17" s="187"/>
      <c r="IN17" s="187"/>
      <c r="IO17" s="187"/>
      <c r="IP17" s="187"/>
      <c r="IQ17" s="187"/>
      <c r="IR17" s="187"/>
      <c r="IS17" s="187"/>
      <c r="IT17" s="187"/>
      <c r="IU17" s="187"/>
      <c r="IV17" s="187"/>
      <c r="IW17" s="187"/>
      <c r="IX17" s="187"/>
      <c r="IY17" s="187"/>
      <c r="IZ17" s="187"/>
      <c r="JA17" s="187"/>
      <c r="JB17" s="187"/>
      <c r="JC17" s="187"/>
      <c r="JD17" s="187"/>
      <c r="JE17" s="187"/>
      <c r="JF17" s="187"/>
      <c r="JG17" s="187"/>
      <c r="JH17" s="187"/>
      <c r="JI17" s="187"/>
      <c r="JJ17" s="187"/>
      <c r="JK17" s="187"/>
      <c r="JL17" s="187"/>
      <c r="JM17" s="187"/>
      <c r="JN17" s="187"/>
      <c r="JO17" s="187"/>
      <c r="JP17" s="187"/>
      <c r="JQ17" s="187"/>
      <c r="JR17" s="187"/>
      <c r="JS17" s="187"/>
      <c r="JT17" s="187"/>
      <c r="JU17" s="187"/>
      <c r="JV17" s="187"/>
      <c r="JW17" s="187"/>
      <c r="JX17" s="187"/>
      <c r="JY17" s="187"/>
      <c r="JZ17" s="187"/>
      <c r="KA17" s="187"/>
      <c r="KB17" s="187"/>
      <c r="KC17" s="187"/>
      <c r="KD17" s="187"/>
      <c r="KE17" s="187"/>
      <c r="KF17" s="187"/>
      <c r="KG17" s="187"/>
      <c r="KH17" s="187"/>
      <c r="KI17" s="187"/>
      <c r="KJ17" s="187"/>
      <c r="KK17" s="187"/>
      <c r="KL17" s="187"/>
      <c r="KM17" s="187"/>
      <c r="KN17" s="187"/>
      <c r="KO17" s="187"/>
      <c r="KP17" s="187"/>
      <c r="KQ17" s="187"/>
      <c r="KR17" s="187"/>
      <c r="KS17" s="187"/>
      <c r="KT17" s="187"/>
      <c r="KU17" s="187"/>
      <c r="KV17" s="187"/>
      <c r="KW17" s="187"/>
      <c r="KX17" s="187"/>
      <c r="KY17" s="187"/>
      <c r="KZ17" s="187"/>
      <c r="LA17" s="187"/>
      <c r="LB17" s="187"/>
      <c r="LC17" s="187"/>
      <c r="LD17" s="187"/>
      <c r="LE17" s="187"/>
      <c r="LF17" s="187"/>
      <c r="LG17" s="187"/>
      <c r="LH17" s="187"/>
      <c r="LI17" s="187"/>
      <c r="LJ17" s="187"/>
      <c r="LK17" s="187"/>
      <c r="LL17" s="187"/>
      <c r="LM17" s="187"/>
      <c r="LN17" s="187"/>
      <c r="LO17" s="187"/>
      <c r="LP17" s="187"/>
      <c r="LQ17" s="187"/>
      <c r="LR17" s="187"/>
      <c r="LS17" s="187"/>
      <c r="LT17" s="187"/>
      <c r="LU17" s="187"/>
      <c r="LV17" s="187"/>
      <c r="LW17" s="187"/>
      <c r="LX17" s="187"/>
      <c r="LY17" s="187"/>
      <c r="LZ17" s="187"/>
      <c r="MA17" s="187"/>
      <c r="MB17" s="187"/>
      <c r="MC17" s="187"/>
      <c r="MD17" s="187"/>
      <c r="ME17" s="187"/>
      <c r="MF17" s="187"/>
      <c r="MG17" s="187"/>
      <c r="MH17" s="187"/>
      <c r="MI17" s="187"/>
      <c r="MJ17" s="187"/>
      <c r="MK17" s="187"/>
      <c r="ML17" s="187"/>
      <c r="MM17" s="187"/>
      <c r="MN17" s="187"/>
      <c r="MO17" s="187"/>
      <c r="MP17" s="187"/>
      <c r="MQ17" s="187"/>
      <c r="MR17" s="187"/>
      <c r="MS17" s="187"/>
      <c r="MT17" s="187"/>
      <c r="MU17" s="187"/>
      <c r="MV17" s="187"/>
      <c r="MW17" s="187"/>
      <c r="MX17" s="187"/>
      <c r="MY17" s="187"/>
      <c r="MZ17" s="187"/>
      <c r="NA17" s="187"/>
      <c r="NB17" s="187"/>
      <c r="NC17" s="187"/>
      <c r="ND17" s="187"/>
      <c r="NE17" s="187"/>
      <c r="NF17" s="187"/>
      <c r="NG17" s="187"/>
      <c r="NH17" s="187"/>
      <c r="NI17" s="187"/>
      <c r="NJ17" s="187"/>
      <c r="NK17" s="187"/>
      <c r="NL17" s="187"/>
      <c r="NM17" s="187"/>
      <c r="NN17" s="187"/>
      <c r="NO17" s="187"/>
      <c r="NP17" s="187"/>
      <c r="NQ17" s="187"/>
      <c r="NR17" s="187"/>
      <c r="NS17" s="187"/>
      <c r="NT17" s="187"/>
      <c r="NU17" s="187"/>
      <c r="NV17" s="187"/>
      <c r="NW17" s="187"/>
      <c r="NX17" s="187"/>
      <c r="NY17" s="187"/>
      <c r="NZ17" s="187"/>
      <c r="OA17" s="187"/>
      <c r="OB17" s="187"/>
      <c r="OC17" s="187"/>
      <c r="OD17" s="187"/>
      <c r="OE17" s="187"/>
      <c r="OF17" s="187"/>
      <c r="OG17" s="187"/>
      <c r="OH17" s="187"/>
      <c r="OI17" s="187"/>
      <c r="OJ17" s="187"/>
      <c r="OK17" s="187"/>
      <c r="OL17" s="187"/>
      <c r="OM17" s="187"/>
      <c r="ON17" s="187"/>
      <c r="OO17" s="187"/>
      <c r="OP17" s="187"/>
      <c r="OQ17" s="187"/>
      <c r="OR17" s="187"/>
      <c r="OS17" s="187"/>
      <c r="OT17" s="187"/>
      <c r="OU17" s="187"/>
      <c r="OV17" s="187"/>
      <c r="OW17" s="187"/>
      <c r="OX17" s="187"/>
      <c r="OY17" s="187"/>
      <c r="OZ17" s="187"/>
      <c r="PA17" s="187"/>
      <c r="PB17" s="187"/>
      <c r="PC17" s="187"/>
      <c r="PD17" s="187"/>
      <c r="PE17" s="187"/>
      <c r="PF17" s="187"/>
      <c r="PG17" s="187"/>
      <c r="PH17" s="187"/>
      <c r="PI17" s="187"/>
      <c r="PJ17" s="187"/>
      <c r="PK17" s="187"/>
      <c r="PL17" s="187"/>
      <c r="PM17" s="187"/>
      <c r="PN17" s="187"/>
      <c r="PO17" s="187"/>
      <c r="PP17" s="187"/>
      <c r="PQ17" s="187"/>
      <c r="PR17" s="187"/>
      <c r="PS17" s="187"/>
      <c r="PT17" s="187"/>
      <c r="PU17" s="187"/>
      <c r="PV17" s="187"/>
      <c r="PW17" s="187"/>
      <c r="PX17" s="187"/>
      <c r="PY17" s="187"/>
      <c r="PZ17" s="187"/>
      <c r="QA17" s="187"/>
      <c r="QB17" s="187"/>
      <c r="QC17" s="187"/>
      <c r="QD17" s="187"/>
      <c r="QE17" s="187"/>
      <c r="QF17" s="187"/>
      <c r="QG17" s="187"/>
      <c r="QH17" s="187"/>
      <c r="QI17" s="187"/>
      <c r="QJ17" s="187"/>
      <c r="QK17" s="187"/>
      <c r="QL17" s="187"/>
      <c r="QM17" s="187"/>
      <c r="QN17" s="187"/>
      <c r="QO17" s="187"/>
      <c r="QP17" s="187"/>
      <c r="QQ17" s="187"/>
      <c r="QR17" s="187"/>
      <c r="QS17" s="187"/>
      <c r="QT17" s="187"/>
      <c r="QU17" s="187"/>
      <c r="QV17" s="187"/>
      <c r="QW17" s="187"/>
      <c r="QX17" s="187"/>
      <c r="QY17" s="187"/>
      <c r="QZ17" s="187"/>
      <c r="RA17" s="187"/>
      <c r="RB17" s="187"/>
      <c r="RC17" s="187"/>
      <c r="RD17" s="187"/>
      <c r="RE17" s="187"/>
      <c r="RF17" s="187"/>
      <c r="RG17" s="187"/>
      <c r="RH17" s="187"/>
      <c r="RI17" s="187"/>
      <c r="RJ17" s="187"/>
      <c r="RK17" s="187"/>
      <c r="RL17" s="187"/>
      <c r="RM17" s="187"/>
      <c r="RN17" s="187"/>
      <c r="RO17" s="187"/>
      <c r="RP17" s="187"/>
      <c r="RQ17" s="187"/>
      <c r="RR17" s="187"/>
      <c r="RS17" s="187"/>
      <c r="RT17" s="187"/>
      <c r="RU17" s="187"/>
      <c r="RV17" s="187"/>
      <c r="RW17" s="187"/>
      <c r="RX17" s="187"/>
      <c r="RY17" s="187"/>
      <c r="RZ17" s="187"/>
      <c r="SA17" s="187"/>
      <c r="SB17" s="187"/>
      <c r="SC17" s="187"/>
      <c r="SD17" s="187"/>
      <c r="SE17" s="187"/>
      <c r="SF17" s="187"/>
      <c r="SG17" s="187"/>
      <c r="SH17" s="187"/>
      <c r="SI17" s="187"/>
      <c r="SJ17" s="187"/>
      <c r="SK17" s="187"/>
      <c r="SL17" s="187"/>
      <c r="SM17" s="187"/>
      <c r="SN17" s="187"/>
      <c r="SO17" s="187"/>
      <c r="SP17" s="187"/>
      <c r="SQ17" s="187"/>
      <c r="SR17" s="187"/>
      <c r="SS17" s="187"/>
      <c r="ST17" s="187"/>
      <c r="SU17" s="187"/>
      <c r="SV17" s="187"/>
      <c r="SW17" s="187"/>
      <c r="SX17" s="187"/>
      <c r="SY17" s="187"/>
      <c r="SZ17" s="187"/>
      <c r="TA17" s="187"/>
      <c r="TB17" s="187"/>
      <c r="TC17" s="187"/>
      <c r="TD17" s="187"/>
      <c r="TE17" s="187"/>
      <c r="TF17" s="187"/>
      <c r="TG17" s="187"/>
      <c r="TH17" s="187"/>
      <c r="TI17" s="187"/>
      <c r="TJ17" s="187"/>
      <c r="TK17" s="187"/>
      <c r="TL17" s="187"/>
      <c r="TM17" s="187"/>
      <c r="TN17" s="187"/>
      <c r="TO17" s="187"/>
      <c r="TP17" s="187"/>
      <c r="TQ17" s="187"/>
      <c r="TR17" s="187"/>
      <c r="TS17" s="187"/>
      <c r="TT17" s="187"/>
      <c r="TU17" s="187"/>
      <c r="TV17" s="187"/>
      <c r="TW17" s="187"/>
      <c r="TX17" s="187"/>
      <c r="TY17" s="187"/>
      <c r="TZ17" s="187"/>
      <c r="UA17" s="187"/>
      <c r="UB17" s="187"/>
      <c r="UC17" s="187"/>
      <c r="UD17" s="187"/>
      <c r="UE17" s="187"/>
      <c r="UF17" s="187"/>
      <c r="UG17" s="187"/>
      <c r="UH17" s="187"/>
      <c r="UI17" s="187"/>
      <c r="UJ17" s="187"/>
      <c r="UK17" s="187"/>
      <c r="UL17" s="187"/>
      <c r="UM17" s="187"/>
      <c r="UN17" s="187"/>
      <c r="UO17" s="187"/>
      <c r="UP17" s="187"/>
      <c r="UQ17" s="187"/>
      <c r="UR17" s="187"/>
      <c r="US17" s="187"/>
      <c r="UT17" s="187"/>
      <c r="UU17" s="187"/>
      <c r="UV17" s="187"/>
      <c r="UW17" s="187"/>
      <c r="UX17" s="187"/>
      <c r="UY17" s="187"/>
      <c r="UZ17" s="187"/>
      <c r="VA17" s="187"/>
      <c r="VB17" s="187"/>
      <c r="VC17" s="187"/>
      <c r="VD17" s="187"/>
      <c r="VE17" s="187"/>
      <c r="VF17" s="187"/>
      <c r="VG17" s="187"/>
      <c r="VH17" s="187"/>
      <c r="VI17" s="187"/>
      <c r="VJ17" s="187"/>
      <c r="VK17" s="187"/>
      <c r="VL17" s="187"/>
      <c r="VM17" s="187"/>
      <c r="VN17" s="187"/>
      <c r="VO17" s="187"/>
      <c r="VP17" s="187"/>
      <c r="VQ17" s="187"/>
      <c r="VR17" s="187"/>
      <c r="VS17" s="187"/>
      <c r="VT17" s="187"/>
      <c r="VU17" s="187"/>
      <c r="VV17" s="187"/>
      <c r="VW17" s="187"/>
      <c r="VX17" s="187"/>
      <c r="VY17" s="187"/>
      <c r="VZ17" s="187"/>
      <c r="WA17" s="187"/>
      <c r="WB17" s="187"/>
      <c r="WC17" s="187"/>
      <c r="WD17" s="187"/>
      <c r="WE17" s="187"/>
      <c r="WF17" s="187"/>
      <c r="WG17" s="187"/>
      <c r="WH17" s="187"/>
      <c r="WI17" s="187"/>
      <c r="WJ17" s="187"/>
      <c r="WK17" s="187"/>
      <c r="WL17" s="187"/>
      <c r="WM17" s="187"/>
      <c r="WN17" s="187"/>
      <c r="WO17" s="187"/>
      <c r="WP17" s="187"/>
      <c r="WQ17" s="187"/>
      <c r="WR17" s="187"/>
      <c r="WS17" s="187"/>
      <c r="WT17" s="187"/>
      <c r="WU17" s="187"/>
      <c r="WV17" s="187"/>
      <c r="WW17" s="187"/>
      <c r="WX17" s="187"/>
      <c r="WY17" s="187"/>
      <c r="WZ17" s="187"/>
      <c r="XA17" s="187"/>
      <c r="XB17" s="187"/>
      <c r="XC17" s="187"/>
      <c r="XD17" s="187"/>
      <c r="XE17" s="187"/>
      <c r="XF17" s="187"/>
      <c r="XG17" s="187"/>
      <c r="XH17" s="187"/>
      <c r="XI17" s="187"/>
      <c r="XJ17" s="187"/>
      <c r="XK17" s="187"/>
      <c r="XL17" s="187"/>
      <c r="XM17" s="187"/>
      <c r="XN17" s="187"/>
      <c r="XO17" s="187"/>
      <c r="XP17" s="187"/>
      <c r="XQ17" s="187"/>
      <c r="XR17" s="187"/>
      <c r="XS17" s="187"/>
      <c r="XT17" s="187"/>
      <c r="XU17" s="187"/>
      <c r="XV17" s="187"/>
      <c r="XW17" s="187"/>
      <c r="XX17" s="187"/>
      <c r="XY17" s="187"/>
      <c r="XZ17" s="187"/>
      <c r="YA17" s="187"/>
      <c r="YB17" s="187"/>
      <c r="YC17" s="187"/>
      <c r="YD17" s="187"/>
      <c r="YE17" s="187"/>
      <c r="YF17" s="187"/>
      <c r="YG17" s="187"/>
      <c r="YH17" s="187"/>
      <c r="YI17" s="187"/>
      <c r="YJ17" s="187"/>
      <c r="YK17" s="187"/>
      <c r="YL17" s="187"/>
      <c r="YM17" s="187"/>
      <c r="YN17" s="187"/>
      <c r="YO17" s="187"/>
      <c r="YP17" s="187"/>
      <c r="YQ17" s="187"/>
      <c r="YR17" s="187"/>
      <c r="YS17" s="187"/>
      <c r="YT17" s="187"/>
      <c r="YU17" s="187"/>
      <c r="YV17" s="187"/>
      <c r="YW17" s="187"/>
      <c r="YX17" s="187"/>
      <c r="YY17" s="187"/>
      <c r="YZ17" s="187"/>
      <c r="ZA17" s="187"/>
      <c r="ZB17" s="187"/>
      <c r="ZC17" s="187"/>
      <c r="ZD17" s="187"/>
      <c r="ZE17" s="187"/>
      <c r="ZF17" s="187"/>
      <c r="ZG17" s="187"/>
      <c r="ZH17" s="187"/>
      <c r="ZI17" s="187"/>
      <c r="ZJ17" s="187"/>
      <c r="ZK17" s="187"/>
      <c r="ZL17" s="187"/>
      <c r="ZM17" s="187"/>
      <c r="ZN17" s="187"/>
      <c r="ZO17" s="187"/>
      <c r="ZP17" s="187"/>
      <c r="ZQ17" s="187"/>
      <c r="ZR17" s="187"/>
      <c r="ZS17" s="187"/>
      <c r="ZT17" s="187"/>
      <c r="ZU17" s="187"/>
      <c r="ZV17" s="187"/>
      <c r="ZW17" s="187"/>
      <c r="ZX17" s="187"/>
      <c r="ZY17" s="187"/>
      <c r="ZZ17" s="187"/>
      <c r="AAA17" s="187"/>
    </row>
    <row r="18" spans="1:703" s="61" customFormat="1" ht="21" customHeight="1" outlineLevel="1">
      <c r="A18" s="187"/>
      <c r="B18" s="98"/>
      <c r="C18" s="98"/>
      <c r="D18" s="98"/>
      <c r="E18" s="98"/>
      <c r="F18" s="98"/>
      <c r="G18" s="98"/>
      <c r="H18" s="98"/>
      <c r="I18" s="98"/>
      <c r="J18" s="98"/>
      <c r="K18" s="98"/>
      <c r="L18" s="103"/>
      <c r="M18" s="104"/>
      <c r="N18" s="105" t="s">
        <v>156</v>
      </c>
      <c r="O18" s="105"/>
      <c r="P18" s="106" t="s">
        <v>157</v>
      </c>
      <c r="Q18" s="172"/>
      <c r="R18" s="172"/>
      <c r="S18" s="829"/>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c r="CV18" s="187"/>
      <c r="CW18" s="187"/>
      <c r="CX18" s="187"/>
      <c r="CY18" s="187"/>
      <c r="CZ18" s="187"/>
      <c r="DA18" s="187"/>
      <c r="DB18" s="187"/>
      <c r="DC18" s="187"/>
      <c r="DD18" s="187"/>
      <c r="DE18" s="187"/>
      <c r="DF18" s="187"/>
      <c r="DG18" s="187"/>
      <c r="DH18" s="187"/>
      <c r="DI18" s="187"/>
      <c r="DJ18" s="187"/>
      <c r="DK18" s="187"/>
      <c r="DL18" s="187"/>
      <c r="DM18" s="187"/>
      <c r="DN18" s="187"/>
      <c r="DO18" s="187"/>
      <c r="DP18" s="187"/>
      <c r="DQ18" s="187"/>
      <c r="DR18" s="187"/>
      <c r="DS18" s="187"/>
      <c r="DT18" s="187"/>
      <c r="DU18" s="187"/>
      <c r="DV18" s="187"/>
      <c r="DW18" s="187"/>
      <c r="DX18" s="187"/>
      <c r="DY18" s="187"/>
      <c r="DZ18" s="187"/>
      <c r="EA18" s="187"/>
      <c r="EB18" s="187"/>
      <c r="EC18" s="187"/>
      <c r="ED18" s="187"/>
      <c r="EE18" s="187"/>
      <c r="EF18" s="187"/>
      <c r="EG18" s="187"/>
      <c r="EH18" s="187"/>
      <c r="EI18" s="187"/>
      <c r="EJ18" s="187"/>
      <c r="EK18" s="187"/>
      <c r="EL18" s="187"/>
      <c r="EM18" s="187"/>
      <c r="EN18" s="187"/>
      <c r="EO18" s="187"/>
      <c r="EP18" s="187"/>
      <c r="EQ18" s="187"/>
      <c r="ER18" s="187"/>
      <c r="ES18" s="187"/>
      <c r="ET18" s="187"/>
      <c r="EU18" s="187"/>
      <c r="EV18" s="187"/>
      <c r="EW18" s="187"/>
      <c r="EX18" s="187"/>
      <c r="EY18" s="187"/>
      <c r="EZ18" s="187"/>
      <c r="FA18" s="187"/>
      <c r="FB18" s="187"/>
      <c r="FC18" s="187"/>
      <c r="FD18" s="187"/>
      <c r="FE18" s="187"/>
      <c r="FF18" s="187"/>
      <c r="FG18" s="187"/>
      <c r="FH18" s="187"/>
      <c r="FI18" s="187"/>
      <c r="FJ18" s="187"/>
      <c r="FK18" s="187"/>
      <c r="FL18" s="187"/>
      <c r="FM18" s="187"/>
      <c r="FN18" s="187"/>
      <c r="FO18" s="187"/>
      <c r="FP18" s="187"/>
      <c r="FQ18" s="187"/>
      <c r="FR18" s="187"/>
      <c r="FS18" s="187"/>
      <c r="FT18" s="187"/>
      <c r="FU18" s="187"/>
      <c r="FV18" s="187"/>
      <c r="FW18" s="187"/>
      <c r="FX18" s="187"/>
      <c r="FY18" s="187"/>
      <c r="FZ18" s="187"/>
      <c r="GA18" s="187"/>
      <c r="GB18" s="187"/>
      <c r="GC18" s="187"/>
      <c r="GD18" s="187"/>
      <c r="GE18" s="187"/>
      <c r="GF18" s="187"/>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c r="IS18" s="187"/>
      <c r="IT18" s="187"/>
      <c r="IU18" s="187"/>
      <c r="IV18" s="187"/>
      <c r="IW18" s="187"/>
      <c r="IX18" s="187"/>
      <c r="IY18" s="187"/>
      <c r="IZ18" s="187"/>
      <c r="JA18" s="187"/>
      <c r="JB18" s="187"/>
      <c r="JC18" s="187"/>
      <c r="JD18" s="187"/>
      <c r="JE18" s="187"/>
      <c r="JF18" s="187"/>
      <c r="JG18" s="187"/>
      <c r="JH18" s="187"/>
      <c r="JI18" s="187"/>
      <c r="JJ18" s="187"/>
      <c r="JK18" s="187"/>
      <c r="JL18" s="187"/>
      <c r="JM18" s="187"/>
      <c r="JN18" s="187"/>
      <c r="JO18" s="187"/>
      <c r="JP18" s="187"/>
      <c r="JQ18" s="187"/>
      <c r="JR18" s="187"/>
      <c r="JS18" s="187"/>
      <c r="JT18" s="187"/>
      <c r="JU18" s="187"/>
      <c r="JV18" s="187"/>
      <c r="JW18" s="187"/>
      <c r="JX18" s="187"/>
      <c r="JY18" s="187"/>
      <c r="JZ18" s="187"/>
      <c r="KA18" s="187"/>
      <c r="KB18" s="187"/>
      <c r="KC18" s="187"/>
      <c r="KD18" s="187"/>
      <c r="KE18" s="187"/>
      <c r="KF18" s="187"/>
      <c r="KG18" s="187"/>
      <c r="KH18" s="187"/>
      <c r="KI18" s="187"/>
      <c r="KJ18" s="187"/>
      <c r="KK18" s="187"/>
      <c r="KL18" s="187"/>
      <c r="KM18" s="187"/>
      <c r="KN18" s="187"/>
      <c r="KO18" s="187"/>
      <c r="KP18" s="187"/>
      <c r="KQ18" s="187"/>
      <c r="KR18" s="187"/>
      <c r="KS18" s="187"/>
      <c r="KT18" s="187"/>
      <c r="KU18" s="187"/>
      <c r="KV18" s="187"/>
      <c r="KW18" s="187"/>
      <c r="KX18" s="187"/>
      <c r="KY18" s="187"/>
      <c r="KZ18" s="187"/>
      <c r="LA18" s="187"/>
      <c r="LB18" s="187"/>
      <c r="LC18" s="187"/>
      <c r="LD18" s="187"/>
      <c r="LE18" s="187"/>
      <c r="LF18" s="187"/>
      <c r="LG18" s="187"/>
      <c r="LH18" s="187"/>
      <c r="LI18" s="187"/>
      <c r="LJ18" s="187"/>
      <c r="LK18" s="187"/>
      <c r="LL18" s="187"/>
      <c r="LM18" s="187"/>
      <c r="LN18" s="187"/>
      <c r="LO18" s="187"/>
      <c r="LP18" s="187"/>
      <c r="LQ18" s="187"/>
      <c r="LR18" s="187"/>
      <c r="LS18" s="187"/>
      <c r="LT18" s="187"/>
      <c r="LU18" s="187"/>
      <c r="LV18" s="187"/>
      <c r="LW18" s="187"/>
      <c r="LX18" s="187"/>
      <c r="LY18" s="187"/>
      <c r="LZ18" s="187"/>
      <c r="MA18" s="187"/>
      <c r="MB18" s="187"/>
      <c r="MC18" s="187"/>
      <c r="MD18" s="187"/>
      <c r="ME18" s="187"/>
      <c r="MF18" s="187"/>
      <c r="MG18" s="187"/>
      <c r="MH18" s="187"/>
      <c r="MI18" s="187"/>
      <c r="MJ18" s="187"/>
      <c r="MK18" s="187"/>
      <c r="ML18" s="187"/>
      <c r="MM18" s="187"/>
      <c r="MN18" s="187"/>
      <c r="MO18" s="187"/>
      <c r="MP18" s="187"/>
      <c r="MQ18" s="187"/>
      <c r="MR18" s="187"/>
      <c r="MS18" s="187"/>
      <c r="MT18" s="187"/>
      <c r="MU18" s="187"/>
      <c r="MV18" s="187"/>
      <c r="MW18" s="187"/>
      <c r="MX18" s="187"/>
      <c r="MY18" s="187"/>
      <c r="MZ18" s="187"/>
      <c r="NA18" s="187"/>
      <c r="NB18" s="187"/>
      <c r="NC18" s="187"/>
      <c r="ND18" s="187"/>
      <c r="NE18" s="187"/>
      <c r="NF18" s="187"/>
      <c r="NG18" s="187"/>
      <c r="NH18" s="187"/>
      <c r="NI18" s="187"/>
      <c r="NJ18" s="187"/>
      <c r="NK18" s="187"/>
      <c r="NL18" s="187"/>
      <c r="NM18" s="187"/>
      <c r="NN18" s="187"/>
      <c r="NO18" s="187"/>
      <c r="NP18" s="187"/>
      <c r="NQ18" s="187"/>
      <c r="NR18" s="187"/>
      <c r="NS18" s="187"/>
      <c r="NT18" s="187"/>
      <c r="NU18" s="187"/>
      <c r="NV18" s="187"/>
      <c r="NW18" s="187"/>
      <c r="NX18" s="187"/>
      <c r="NY18" s="187"/>
      <c r="NZ18" s="187"/>
      <c r="OA18" s="187"/>
      <c r="OB18" s="187"/>
      <c r="OC18" s="187"/>
      <c r="OD18" s="187"/>
      <c r="OE18" s="187"/>
      <c r="OF18" s="187"/>
      <c r="OG18" s="187"/>
      <c r="OH18" s="187"/>
      <c r="OI18" s="187"/>
      <c r="OJ18" s="187"/>
      <c r="OK18" s="187"/>
      <c r="OL18" s="187"/>
      <c r="OM18" s="187"/>
      <c r="ON18" s="187"/>
      <c r="OO18" s="187"/>
      <c r="OP18" s="187"/>
      <c r="OQ18" s="187"/>
      <c r="OR18" s="187"/>
      <c r="OS18" s="187"/>
      <c r="OT18" s="187"/>
      <c r="OU18" s="187"/>
      <c r="OV18" s="187"/>
      <c r="OW18" s="187"/>
      <c r="OX18" s="187"/>
      <c r="OY18" s="187"/>
      <c r="OZ18" s="187"/>
      <c r="PA18" s="187"/>
      <c r="PB18" s="187"/>
      <c r="PC18" s="187"/>
      <c r="PD18" s="187"/>
      <c r="PE18" s="187"/>
      <c r="PF18" s="187"/>
      <c r="PG18" s="187"/>
      <c r="PH18" s="187"/>
      <c r="PI18" s="187"/>
      <c r="PJ18" s="187"/>
      <c r="PK18" s="187"/>
      <c r="PL18" s="187"/>
      <c r="PM18" s="187"/>
      <c r="PN18" s="187"/>
      <c r="PO18" s="187"/>
      <c r="PP18" s="187"/>
      <c r="PQ18" s="187"/>
      <c r="PR18" s="187"/>
      <c r="PS18" s="187"/>
      <c r="PT18" s="187"/>
      <c r="PU18" s="187"/>
      <c r="PV18" s="187"/>
      <c r="PW18" s="187"/>
      <c r="PX18" s="187"/>
      <c r="PY18" s="187"/>
      <c r="PZ18" s="187"/>
      <c r="QA18" s="187"/>
      <c r="QB18" s="187"/>
      <c r="QC18" s="187"/>
      <c r="QD18" s="187"/>
      <c r="QE18" s="187"/>
      <c r="QF18" s="187"/>
      <c r="QG18" s="187"/>
      <c r="QH18" s="187"/>
      <c r="QI18" s="187"/>
      <c r="QJ18" s="187"/>
      <c r="QK18" s="187"/>
      <c r="QL18" s="187"/>
      <c r="QM18" s="187"/>
      <c r="QN18" s="187"/>
      <c r="QO18" s="187"/>
      <c r="QP18" s="187"/>
      <c r="QQ18" s="187"/>
      <c r="QR18" s="187"/>
      <c r="QS18" s="187"/>
      <c r="QT18" s="187"/>
      <c r="QU18" s="187"/>
      <c r="QV18" s="187"/>
      <c r="QW18" s="187"/>
      <c r="QX18" s="187"/>
      <c r="QY18" s="187"/>
      <c r="QZ18" s="187"/>
      <c r="RA18" s="187"/>
      <c r="RB18" s="187"/>
      <c r="RC18" s="187"/>
      <c r="RD18" s="187"/>
      <c r="RE18" s="187"/>
      <c r="RF18" s="187"/>
      <c r="RG18" s="187"/>
      <c r="RH18" s="187"/>
      <c r="RI18" s="187"/>
      <c r="RJ18" s="187"/>
      <c r="RK18" s="187"/>
      <c r="RL18" s="187"/>
      <c r="RM18" s="187"/>
      <c r="RN18" s="187"/>
      <c r="RO18" s="187"/>
      <c r="RP18" s="187"/>
      <c r="RQ18" s="187"/>
      <c r="RR18" s="187"/>
      <c r="RS18" s="187"/>
      <c r="RT18" s="187"/>
      <c r="RU18" s="187"/>
      <c r="RV18" s="187"/>
      <c r="RW18" s="187"/>
      <c r="RX18" s="187"/>
      <c r="RY18" s="187"/>
      <c r="RZ18" s="187"/>
      <c r="SA18" s="187"/>
      <c r="SB18" s="187"/>
      <c r="SC18" s="187"/>
      <c r="SD18" s="187"/>
      <c r="SE18" s="187"/>
      <c r="SF18" s="187"/>
      <c r="SG18" s="187"/>
      <c r="SH18" s="187"/>
      <c r="SI18" s="187"/>
      <c r="SJ18" s="187"/>
      <c r="SK18" s="187"/>
      <c r="SL18" s="187"/>
      <c r="SM18" s="187"/>
      <c r="SN18" s="187"/>
      <c r="SO18" s="187"/>
      <c r="SP18" s="187"/>
      <c r="SQ18" s="187"/>
      <c r="SR18" s="187"/>
      <c r="SS18" s="187"/>
      <c r="ST18" s="187"/>
      <c r="SU18" s="187"/>
      <c r="SV18" s="187"/>
      <c r="SW18" s="187"/>
      <c r="SX18" s="187"/>
      <c r="SY18" s="187"/>
      <c r="SZ18" s="187"/>
      <c r="TA18" s="187"/>
      <c r="TB18" s="187"/>
      <c r="TC18" s="187"/>
      <c r="TD18" s="187"/>
      <c r="TE18" s="187"/>
      <c r="TF18" s="187"/>
      <c r="TG18" s="187"/>
      <c r="TH18" s="187"/>
      <c r="TI18" s="187"/>
      <c r="TJ18" s="187"/>
      <c r="TK18" s="187"/>
      <c r="TL18" s="187"/>
      <c r="TM18" s="187"/>
      <c r="TN18" s="187"/>
      <c r="TO18" s="187"/>
      <c r="TP18" s="187"/>
      <c r="TQ18" s="187"/>
      <c r="TR18" s="187"/>
      <c r="TS18" s="187"/>
      <c r="TT18" s="187"/>
      <c r="TU18" s="187"/>
      <c r="TV18" s="187"/>
      <c r="TW18" s="187"/>
      <c r="TX18" s="187"/>
      <c r="TY18" s="187"/>
      <c r="TZ18" s="187"/>
      <c r="UA18" s="187"/>
      <c r="UB18" s="187"/>
      <c r="UC18" s="187"/>
      <c r="UD18" s="187"/>
      <c r="UE18" s="187"/>
      <c r="UF18" s="187"/>
      <c r="UG18" s="187"/>
      <c r="UH18" s="187"/>
      <c r="UI18" s="187"/>
      <c r="UJ18" s="187"/>
      <c r="UK18" s="187"/>
      <c r="UL18" s="187"/>
      <c r="UM18" s="187"/>
      <c r="UN18" s="187"/>
      <c r="UO18" s="187"/>
      <c r="UP18" s="187"/>
      <c r="UQ18" s="187"/>
      <c r="UR18" s="187"/>
      <c r="US18" s="187"/>
      <c r="UT18" s="187"/>
      <c r="UU18" s="187"/>
      <c r="UV18" s="187"/>
      <c r="UW18" s="187"/>
      <c r="UX18" s="187"/>
      <c r="UY18" s="187"/>
      <c r="UZ18" s="187"/>
      <c r="VA18" s="187"/>
      <c r="VB18" s="187"/>
      <c r="VC18" s="187"/>
      <c r="VD18" s="187"/>
      <c r="VE18" s="187"/>
      <c r="VF18" s="187"/>
      <c r="VG18" s="187"/>
      <c r="VH18" s="187"/>
      <c r="VI18" s="187"/>
      <c r="VJ18" s="187"/>
      <c r="VK18" s="187"/>
      <c r="VL18" s="187"/>
      <c r="VM18" s="187"/>
      <c r="VN18" s="187"/>
      <c r="VO18" s="187"/>
      <c r="VP18" s="187"/>
      <c r="VQ18" s="187"/>
      <c r="VR18" s="187"/>
      <c r="VS18" s="187"/>
      <c r="VT18" s="187"/>
      <c r="VU18" s="187"/>
      <c r="VV18" s="187"/>
      <c r="VW18" s="187"/>
      <c r="VX18" s="187"/>
      <c r="VY18" s="187"/>
      <c r="VZ18" s="187"/>
      <c r="WA18" s="187"/>
      <c r="WB18" s="187"/>
      <c r="WC18" s="187"/>
      <c r="WD18" s="187"/>
      <c r="WE18" s="187"/>
      <c r="WF18" s="187"/>
      <c r="WG18" s="187"/>
      <c r="WH18" s="187"/>
      <c r="WI18" s="187"/>
      <c r="WJ18" s="187"/>
      <c r="WK18" s="187"/>
      <c r="WL18" s="187"/>
      <c r="WM18" s="187"/>
      <c r="WN18" s="187"/>
      <c r="WO18" s="187"/>
      <c r="WP18" s="187"/>
      <c r="WQ18" s="187"/>
      <c r="WR18" s="187"/>
      <c r="WS18" s="187"/>
      <c r="WT18" s="187"/>
      <c r="WU18" s="187"/>
      <c r="WV18" s="187"/>
      <c r="WW18" s="187"/>
      <c r="WX18" s="187"/>
      <c r="WY18" s="187"/>
      <c r="WZ18" s="187"/>
      <c r="XA18" s="187"/>
      <c r="XB18" s="187"/>
      <c r="XC18" s="187"/>
      <c r="XD18" s="187"/>
      <c r="XE18" s="187"/>
      <c r="XF18" s="187"/>
      <c r="XG18" s="187"/>
      <c r="XH18" s="187"/>
      <c r="XI18" s="187"/>
      <c r="XJ18" s="187"/>
      <c r="XK18" s="187"/>
      <c r="XL18" s="187"/>
      <c r="XM18" s="187"/>
      <c r="XN18" s="187"/>
      <c r="XO18" s="187"/>
      <c r="XP18" s="187"/>
      <c r="XQ18" s="187"/>
      <c r="XR18" s="187"/>
      <c r="XS18" s="187"/>
      <c r="XT18" s="187"/>
      <c r="XU18" s="187"/>
      <c r="XV18" s="187"/>
      <c r="XW18" s="187"/>
      <c r="XX18" s="187"/>
      <c r="XY18" s="187"/>
      <c r="XZ18" s="187"/>
      <c r="YA18" s="187"/>
      <c r="YB18" s="187"/>
      <c r="YC18" s="187"/>
      <c r="YD18" s="187"/>
      <c r="YE18" s="187"/>
      <c r="YF18" s="187"/>
      <c r="YG18" s="187"/>
      <c r="YH18" s="187"/>
      <c r="YI18" s="187"/>
      <c r="YJ18" s="187"/>
      <c r="YK18" s="187"/>
      <c r="YL18" s="187"/>
      <c r="YM18" s="187"/>
      <c r="YN18" s="187"/>
      <c r="YO18" s="187"/>
      <c r="YP18" s="187"/>
      <c r="YQ18" s="187"/>
      <c r="YR18" s="187"/>
      <c r="YS18" s="187"/>
      <c r="YT18" s="187"/>
      <c r="YU18" s="187"/>
      <c r="YV18" s="187"/>
      <c r="YW18" s="187"/>
      <c r="YX18" s="187"/>
      <c r="YY18" s="187"/>
      <c r="YZ18" s="187"/>
      <c r="ZA18" s="187"/>
      <c r="ZB18" s="187"/>
      <c r="ZC18" s="187"/>
      <c r="ZD18" s="187"/>
      <c r="ZE18" s="187"/>
      <c r="ZF18" s="187"/>
      <c r="ZG18" s="187"/>
      <c r="ZH18" s="187"/>
      <c r="ZI18" s="187"/>
      <c r="ZJ18" s="187"/>
      <c r="ZK18" s="187"/>
      <c r="ZL18" s="187"/>
      <c r="ZM18" s="187"/>
      <c r="ZN18" s="187"/>
      <c r="ZO18" s="187"/>
      <c r="ZP18" s="187"/>
      <c r="ZQ18" s="187"/>
      <c r="ZR18" s="187"/>
      <c r="ZS18" s="187"/>
      <c r="ZT18" s="187"/>
      <c r="ZU18" s="187"/>
      <c r="ZV18" s="187"/>
      <c r="ZW18" s="187"/>
      <c r="ZX18" s="187"/>
      <c r="ZY18" s="187"/>
      <c r="ZZ18" s="187"/>
      <c r="AAA18" s="187"/>
    </row>
    <row r="19" spans="1:703" s="61" customFormat="1" ht="21" customHeight="1">
      <c r="A19" s="187"/>
      <c r="B19" s="98"/>
      <c r="C19" s="98"/>
      <c r="D19" s="98"/>
      <c r="E19" s="98"/>
      <c r="F19" s="98"/>
      <c r="G19" s="98"/>
      <c r="H19" s="98"/>
      <c r="I19" s="98"/>
      <c r="J19" s="98"/>
      <c r="K19" s="98"/>
      <c r="L19" s="766"/>
      <c r="M19" s="766"/>
      <c r="N19" s="101"/>
      <c r="O19" s="101"/>
      <c r="P19" s="102"/>
      <c r="Q19" s="98"/>
      <c r="R19" s="98"/>
      <c r="S19" s="62"/>
      <c r="T19" s="187"/>
      <c r="U19" s="187"/>
      <c r="V19" s="187"/>
      <c r="W19" s="187"/>
      <c r="X19" s="187"/>
      <c r="Y19" s="187"/>
      <c r="Z19" s="187"/>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c r="IW19" s="187"/>
      <c r="IX19" s="187"/>
      <c r="IY19" s="187"/>
      <c r="IZ19" s="187"/>
      <c r="JA19" s="187"/>
      <c r="JB19" s="187"/>
      <c r="JC19" s="187"/>
      <c r="JD19" s="187"/>
      <c r="JE19" s="187"/>
      <c r="JF19" s="187"/>
      <c r="JG19" s="187"/>
      <c r="JH19" s="187"/>
      <c r="JI19" s="187"/>
      <c r="JJ19" s="187"/>
      <c r="JK19" s="187"/>
      <c r="JL19" s="187"/>
      <c r="JM19" s="187"/>
      <c r="JN19" s="187"/>
      <c r="JO19" s="187"/>
      <c r="JP19" s="187"/>
      <c r="JQ19" s="187"/>
      <c r="JR19" s="187"/>
      <c r="JS19" s="187"/>
      <c r="JT19" s="187"/>
      <c r="JU19" s="187"/>
      <c r="JV19" s="187"/>
      <c r="JW19" s="187"/>
      <c r="JX19" s="187"/>
      <c r="JY19" s="187"/>
      <c r="JZ19" s="187"/>
      <c r="KA19" s="187"/>
      <c r="KB19" s="187"/>
      <c r="KC19" s="187"/>
      <c r="KD19" s="187"/>
      <c r="KE19" s="187"/>
      <c r="KF19" s="187"/>
      <c r="KG19" s="187"/>
      <c r="KH19" s="187"/>
      <c r="KI19" s="187"/>
      <c r="KJ19" s="187"/>
      <c r="KK19" s="187"/>
      <c r="KL19" s="187"/>
      <c r="KM19" s="187"/>
      <c r="KN19" s="187"/>
      <c r="KO19" s="187"/>
      <c r="KP19" s="187"/>
      <c r="KQ19" s="187"/>
      <c r="KR19" s="187"/>
      <c r="KS19" s="187"/>
      <c r="KT19" s="187"/>
      <c r="KU19" s="187"/>
      <c r="KV19" s="187"/>
      <c r="KW19" s="187"/>
      <c r="KX19" s="187"/>
      <c r="KY19" s="187"/>
      <c r="KZ19" s="187"/>
      <c r="LA19" s="187"/>
      <c r="LB19" s="187"/>
      <c r="LC19" s="187"/>
      <c r="LD19" s="187"/>
      <c r="LE19" s="187"/>
      <c r="LF19" s="187"/>
      <c r="LG19" s="187"/>
      <c r="LH19" s="187"/>
      <c r="LI19" s="187"/>
      <c r="LJ19" s="187"/>
      <c r="LK19" s="187"/>
      <c r="LL19" s="187"/>
      <c r="LM19" s="187"/>
      <c r="LN19" s="187"/>
      <c r="LO19" s="187"/>
      <c r="LP19" s="187"/>
      <c r="LQ19" s="187"/>
      <c r="LR19" s="187"/>
      <c r="LS19" s="187"/>
      <c r="LT19" s="187"/>
      <c r="LU19" s="187"/>
      <c r="LV19" s="187"/>
      <c r="LW19" s="187"/>
      <c r="LX19" s="187"/>
      <c r="LY19" s="187"/>
      <c r="LZ19" s="187"/>
      <c r="MA19" s="187"/>
      <c r="MB19" s="187"/>
      <c r="MC19" s="187"/>
      <c r="MD19" s="187"/>
      <c r="ME19" s="187"/>
      <c r="MF19" s="187"/>
      <c r="MG19" s="187"/>
      <c r="MH19" s="187"/>
      <c r="MI19" s="187"/>
      <c r="MJ19" s="187"/>
      <c r="MK19" s="187"/>
      <c r="ML19" s="187"/>
      <c r="MM19" s="187"/>
      <c r="MN19" s="187"/>
      <c r="MO19" s="187"/>
      <c r="MP19" s="187"/>
      <c r="MQ19" s="187"/>
      <c r="MR19" s="187"/>
      <c r="MS19" s="187"/>
      <c r="MT19" s="187"/>
      <c r="MU19" s="187"/>
      <c r="MV19" s="187"/>
      <c r="MW19" s="187"/>
      <c r="MX19" s="187"/>
      <c r="MY19" s="187"/>
      <c r="MZ19" s="187"/>
      <c r="NA19" s="187"/>
      <c r="NB19" s="187"/>
      <c r="NC19" s="187"/>
      <c r="ND19" s="187"/>
      <c r="NE19" s="187"/>
      <c r="NF19" s="187"/>
      <c r="NG19" s="187"/>
      <c r="NH19" s="187"/>
      <c r="NI19" s="187"/>
      <c r="NJ19" s="187"/>
      <c r="NK19" s="187"/>
      <c r="NL19" s="187"/>
      <c r="NM19" s="187"/>
      <c r="NN19" s="187"/>
      <c r="NO19" s="187"/>
      <c r="NP19" s="187"/>
      <c r="NQ19" s="187"/>
      <c r="NR19" s="187"/>
      <c r="NS19" s="187"/>
      <c r="NT19" s="187"/>
      <c r="NU19" s="187"/>
      <c r="NV19" s="187"/>
      <c r="NW19" s="187"/>
      <c r="NX19" s="187"/>
      <c r="NY19" s="187"/>
      <c r="NZ19" s="187"/>
      <c r="OA19" s="187"/>
      <c r="OB19" s="187"/>
      <c r="OC19" s="187"/>
      <c r="OD19" s="187"/>
      <c r="OE19" s="187"/>
      <c r="OF19" s="187"/>
      <c r="OG19" s="187"/>
      <c r="OH19" s="187"/>
      <c r="OI19" s="187"/>
      <c r="OJ19" s="187"/>
      <c r="OK19" s="187"/>
      <c r="OL19" s="187"/>
      <c r="OM19" s="187"/>
      <c r="ON19" s="187"/>
      <c r="OO19" s="187"/>
      <c r="OP19" s="187"/>
      <c r="OQ19" s="187"/>
      <c r="OR19" s="187"/>
      <c r="OS19" s="187"/>
      <c r="OT19" s="187"/>
      <c r="OU19" s="187"/>
      <c r="OV19" s="187"/>
      <c r="OW19" s="187"/>
      <c r="OX19" s="187"/>
      <c r="OY19" s="187"/>
      <c r="OZ19" s="187"/>
      <c r="PA19" s="187"/>
      <c r="PB19" s="187"/>
      <c r="PC19" s="187"/>
      <c r="PD19" s="187"/>
      <c r="PE19" s="187"/>
      <c r="PF19" s="187"/>
      <c r="PG19" s="187"/>
      <c r="PH19" s="187"/>
      <c r="PI19" s="187"/>
      <c r="PJ19" s="187"/>
      <c r="PK19" s="187"/>
      <c r="PL19" s="187"/>
      <c r="PM19" s="187"/>
      <c r="PN19" s="187"/>
      <c r="PO19" s="187"/>
      <c r="PP19" s="187"/>
      <c r="PQ19" s="187"/>
      <c r="PR19" s="187"/>
      <c r="PS19" s="187"/>
      <c r="PT19" s="187"/>
      <c r="PU19" s="187"/>
      <c r="PV19" s="187"/>
      <c r="PW19" s="187"/>
      <c r="PX19" s="187"/>
      <c r="PY19" s="187"/>
      <c r="PZ19" s="187"/>
      <c r="QA19" s="187"/>
      <c r="QB19" s="187"/>
      <c r="QC19" s="187"/>
      <c r="QD19" s="187"/>
      <c r="QE19" s="187"/>
      <c r="QF19" s="187"/>
      <c r="QG19" s="187"/>
      <c r="QH19" s="187"/>
      <c r="QI19" s="187"/>
      <c r="QJ19" s="187"/>
      <c r="QK19" s="187"/>
      <c r="QL19" s="187"/>
      <c r="QM19" s="187"/>
      <c r="QN19" s="187"/>
      <c r="QO19" s="187"/>
      <c r="QP19" s="187"/>
      <c r="QQ19" s="187"/>
      <c r="QR19" s="187"/>
      <c r="QS19" s="187"/>
      <c r="QT19" s="187"/>
      <c r="QU19" s="187"/>
      <c r="QV19" s="187"/>
      <c r="QW19" s="187"/>
      <c r="QX19" s="187"/>
      <c r="QY19" s="187"/>
      <c r="QZ19" s="187"/>
      <c r="RA19" s="187"/>
      <c r="RB19" s="187"/>
      <c r="RC19" s="187"/>
      <c r="RD19" s="187"/>
      <c r="RE19" s="187"/>
      <c r="RF19" s="187"/>
      <c r="RG19" s="187"/>
      <c r="RH19" s="187"/>
      <c r="RI19" s="187"/>
      <c r="RJ19" s="187"/>
      <c r="RK19" s="187"/>
      <c r="RL19" s="187"/>
      <c r="RM19" s="187"/>
      <c r="RN19" s="187"/>
      <c r="RO19" s="187"/>
      <c r="RP19" s="187"/>
      <c r="RQ19" s="187"/>
      <c r="RR19" s="187"/>
      <c r="RS19" s="187"/>
      <c r="RT19" s="187"/>
      <c r="RU19" s="187"/>
      <c r="RV19" s="187"/>
      <c r="RW19" s="187"/>
      <c r="RX19" s="187"/>
      <c r="RY19" s="187"/>
      <c r="RZ19" s="187"/>
      <c r="SA19" s="187"/>
      <c r="SB19" s="187"/>
      <c r="SC19" s="187"/>
      <c r="SD19" s="187"/>
      <c r="SE19" s="187"/>
      <c r="SF19" s="187"/>
      <c r="SG19" s="187"/>
      <c r="SH19" s="187"/>
      <c r="SI19" s="187"/>
      <c r="SJ19" s="187"/>
      <c r="SK19" s="187"/>
      <c r="SL19" s="187"/>
      <c r="SM19" s="187"/>
      <c r="SN19" s="187"/>
      <c r="SO19" s="187"/>
      <c r="SP19" s="187"/>
      <c r="SQ19" s="187"/>
      <c r="SR19" s="187"/>
      <c r="SS19" s="187"/>
      <c r="ST19" s="187"/>
      <c r="SU19" s="187"/>
      <c r="SV19" s="187"/>
      <c r="SW19" s="187"/>
      <c r="SX19" s="187"/>
      <c r="SY19" s="187"/>
      <c r="SZ19" s="187"/>
      <c r="TA19" s="187"/>
      <c r="TB19" s="187"/>
      <c r="TC19" s="187"/>
      <c r="TD19" s="187"/>
      <c r="TE19" s="187"/>
      <c r="TF19" s="187"/>
      <c r="TG19" s="187"/>
      <c r="TH19" s="187"/>
      <c r="TI19" s="187"/>
      <c r="TJ19" s="187"/>
      <c r="TK19" s="187"/>
      <c r="TL19" s="187"/>
      <c r="TM19" s="187"/>
      <c r="TN19" s="187"/>
      <c r="TO19" s="187"/>
      <c r="TP19" s="187"/>
      <c r="TQ19" s="187"/>
      <c r="TR19" s="187"/>
      <c r="TS19" s="187"/>
      <c r="TT19" s="187"/>
      <c r="TU19" s="187"/>
      <c r="TV19" s="187"/>
      <c r="TW19" s="187"/>
      <c r="TX19" s="187"/>
      <c r="TY19" s="187"/>
      <c r="TZ19" s="187"/>
      <c r="UA19" s="187"/>
      <c r="UB19" s="187"/>
      <c r="UC19" s="187"/>
      <c r="UD19" s="187"/>
      <c r="UE19" s="187"/>
      <c r="UF19" s="187"/>
      <c r="UG19" s="187"/>
      <c r="UH19" s="187"/>
      <c r="UI19" s="187"/>
      <c r="UJ19" s="187"/>
      <c r="UK19" s="187"/>
      <c r="UL19" s="187"/>
      <c r="UM19" s="187"/>
      <c r="UN19" s="187"/>
      <c r="UO19" s="187"/>
      <c r="UP19" s="187"/>
      <c r="UQ19" s="187"/>
      <c r="UR19" s="187"/>
      <c r="US19" s="187"/>
      <c r="UT19" s="187"/>
      <c r="UU19" s="187"/>
      <c r="UV19" s="187"/>
      <c r="UW19" s="187"/>
      <c r="UX19" s="187"/>
      <c r="UY19" s="187"/>
      <c r="UZ19" s="187"/>
      <c r="VA19" s="187"/>
      <c r="VB19" s="187"/>
      <c r="VC19" s="187"/>
      <c r="VD19" s="187"/>
      <c r="VE19" s="187"/>
      <c r="VF19" s="187"/>
      <c r="VG19" s="187"/>
      <c r="VH19" s="187"/>
      <c r="VI19" s="187"/>
      <c r="VJ19" s="187"/>
      <c r="VK19" s="187"/>
      <c r="VL19" s="187"/>
      <c r="VM19" s="187"/>
      <c r="VN19" s="187"/>
      <c r="VO19" s="187"/>
      <c r="VP19" s="187"/>
      <c r="VQ19" s="187"/>
      <c r="VR19" s="187"/>
      <c r="VS19" s="187"/>
      <c r="VT19" s="187"/>
      <c r="VU19" s="187"/>
      <c r="VV19" s="187"/>
      <c r="VW19" s="187"/>
      <c r="VX19" s="187"/>
      <c r="VY19" s="187"/>
      <c r="VZ19" s="187"/>
      <c r="WA19" s="187"/>
      <c r="WB19" s="187"/>
      <c r="WC19" s="187"/>
      <c r="WD19" s="187"/>
      <c r="WE19" s="187"/>
      <c r="WF19" s="187"/>
      <c r="WG19" s="187"/>
      <c r="WH19" s="187"/>
      <c r="WI19" s="187"/>
      <c r="WJ19" s="187"/>
      <c r="WK19" s="187"/>
      <c r="WL19" s="187"/>
      <c r="WM19" s="187"/>
      <c r="WN19" s="187"/>
      <c r="WO19" s="187"/>
      <c r="WP19" s="187"/>
      <c r="WQ19" s="187"/>
      <c r="WR19" s="187"/>
      <c r="WS19" s="187"/>
      <c r="WT19" s="187"/>
      <c r="WU19" s="187"/>
      <c r="WV19" s="187"/>
      <c r="WW19" s="187"/>
      <c r="WX19" s="187"/>
      <c r="WY19" s="187"/>
      <c r="WZ19" s="187"/>
      <c r="XA19" s="187"/>
      <c r="XB19" s="187"/>
      <c r="XC19" s="187"/>
      <c r="XD19" s="187"/>
      <c r="XE19" s="187"/>
      <c r="XF19" s="187"/>
      <c r="XG19" s="187"/>
      <c r="XH19" s="187"/>
      <c r="XI19" s="187"/>
      <c r="XJ19" s="187"/>
      <c r="XK19" s="187"/>
      <c r="XL19" s="187"/>
      <c r="XM19" s="187"/>
      <c r="XN19" s="187"/>
      <c r="XO19" s="187"/>
      <c r="XP19" s="187"/>
      <c r="XQ19" s="187"/>
      <c r="XR19" s="187"/>
      <c r="XS19" s="187"/>
      <c r="XT19" s="187"/>
      <c r="XU19" s="187"/>
      <c r="XV19" s="187"/>
      <c r="XW19" s="187"/>
      <c r="XX19" s="187"/>
      <c r="XY19" s="187"/>
      <c r="XZ19" s="187"/>
      <c r="YA19" s="187"/>
      <c r="YB19" s="187"/>
      <c r="YC19" s="187"/>
      <c r="YD19" s="187"/>
      <c r="YE19" s="187"/>
      <c r="YF19" s="187"/>
      <c r="YG19" s="187"/>
      <c r="YH19" s="187"/>
      <c r="YI19" s="187"/>
      <c r="YJ19" s="187"/>
      <c r="YK19" s="187"/>
      <c r="YL19" s="187"/>
      <c r="YM19" s="187"/>
      <c r="YN19" s="187"/>
      <c r="YO19" s="187"/>
      <c r="YP19" s="187"/>
      <c r="YQ19" s="187"/>
      <c r="YR19" s="187"/>
      <c r="YS19" s="187"/>
      <c r="YT19" s="187"/>
      <c r="YU19" s="187"/>
      <c r="YV19" s="187"/>
      <c r="YW19" s="187"/>
      <c r="YX19" s="187"/>
      <c r="YY19" s="187"/>
      <c r="YZ19" s="187"/>
      <c r="ZA19" s="187"/>
      <c r="ZB19" s="187"/>
      <c r="ZC19" s="187"/>
      <c r="ZD19" s="187"/>
      <c r="ZE19" s="187"/>
      <c r="ZF19" s="187"/>
      <c r="ZG19" s="187"/>
      <c r="ZH19" s="187"/>
      <c r="ZI19" s="187"/>
      <c r="ZJ19" s="187"/>
      <c r="ZK19" s="187"/>
      <c r="ZL19" s="187"/>
      <c r="ZM19" s="187"/>
      <c r="ZN19" s="187"/>
      <c r="ZO19" s="187"/>
      <c r="ZP19" s="187"/>
      <c r="ZQ19" s="187"/>
      <c r="ZR19" s="187"/>
      <c r="ZS19" s="187"/>
      <c r="ZT19" s="187"/>
      <c r="ZU19" s="187"/>
      <c r="ZV19" s="187"/>
      <c r="ZW19" s="187"/>
      <c r="ZX19" s="187"/>
      <c r="ZY19" s="187"/>
      <c r="ZZ19" s="187"/>
      <c r="AAA19" s="187"/>
    </row>
    <row r="20" spans="1:703" s="61" customFormat="1" ht="21" customHeight="1">
      <c r="A20" s="187"/>
      <c r="B20" s="98"/>
      <c r="C20" s="98"/>
      <c r="D20" s="98"/>
      <c r="E20" s="98"/>
      <c r="F20" s="98"/>
      <c r="G20" s="98"/>
      <c r="H20" s="98"/>
      <c r="I20" s="98"/>
      <c r="J20" s="98"/>
      <c r="K20" s="98"/>
      <c r="L20" s="766"/>
      <c r="M20" s="766"/>
      <c r="N20" s="101"/>
      <c r="O20" s="101"/>
      <c r="P20" s="102"/>
      <c r="Q20" s="98"/>
      <c r="R20" s="98"/>
      <c r="S20" s="62"/>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c r="DC20" s="187"/>
      <c r="DD20" s="187"/>
      <c r="DE20" s="187"/>
      <c r="DF20" s="187"/>
      <c r="DG20" s="187"/>
      <c r="DH20" s="187"/>
      <c r="DI20" s="187"/>
      <c r="DJ20" s="187"/>
      <c r="DK20" s="187"/>
      <c r="DL20" s="187"/>
      <c r="DM20" s="187"/>
      <c r="DN20" s="187"/>
      <c r="DO20" s="187"/>
      <c r="DP20" s="187"/>
      <c r="DQ20" s="187"/>
      <c r="DR20" s="187"/>
      <c r="DS20" s="187"/>
      <c r="DT20" s="187"/>
      <c r="DU20" s="187"/>
      <c r="DV20" s="187"/>
      <c r="DW20" s="187"/>
      <c r="DX20" s="187"/>
      <c r="DY20" s="187"/>
      <c r="DZ20" s="187"/>
      <c r="EA20" s="187"/>
      <c r="EB20" s="187"/>
      <c r="EC20" s="187"/>
      <c r="ED20" s="187"/>
      <c r="EE20" s="187"/>
      <c r="EF20" s="187"/>
      <c r="EG20" s="187"/>
      <c r="EH20" s="187"/>
      <c r="EI20" s="187"/>
      <c r="EJ20" s="187"/>
      <c r="EK20" s="187"/>
      <c r="EL20" s="187"/>
      <c r="EM20" s="187"/>
      <c r="EN20" s="187"/>
      <c r="EO20" s="187"/>
      <c r="EP20" s="187"/>
      <c r="EQ20" s="187"/>
      <c r="ER20" s="187"/>
      <c r="ES20" s="187"/>
      <c r="ET20" s="187"/>
      <c r="EU20" s="187"/>
      <c r="EV20" s="187"/>
      <c r="EW20" s="187"/>
      <c r="EX20" s="187"/>
      <c r="EY20" s="187"/>
      <c r="EZ20" s="187"/>
      <c r="FA20" s="187"/>
      <c r="FB20" s="187"/>
      <c r="FC20" s="187"/>
      <c r="FD20" s="187"/>
      <c r="FE20" s="187"/>
      <c r="FF20" s="187"/>
      <c r="FG20" s="187"/>
      <c r="FH20" s="187"/>
      <c r="FI20" s="187"/>
      <c r="FJ20" s="187"/>
      <c r="FK20" s="187"/>
      <c r="FL20" s="187"/>
      <c r="FM20" s="187"/>
      <c r="FN20" s="187"/>
      <c r="FO20" s="187"/>
      <c r="FP20" s="187"/>
      <c r="FQ20" s="187"/>
      <c r="FR20" s="187"/>
      <c r="FS20" s="187"/>
      <c r="FT20" s="187"/>
      <c r="FU20" s="187"/>
      <c r="FV20" s="187"/>
      <c r="FW20" s="187"/>
      <c r="FX20" s="187"/>
      <c r="FY20" s="187"/>
      <c r="FZ20" s="187"/>
      <c r="GA20" s="187"/>
      <c r="GB20" s="187"/>
      <c r="GC20" s="187"/>
      <c r="GD20" s="187"/>
      <c r="GE20" s="187"/>
      <c r="GF20" s="187"/>
      <c r="GG20" s="187"/>
      <c r="GH20" s="187"/>
      <c r="GI20" s="187"/>
      <c r="GJ20" s="187"/>
      <c r="GK20" s="187"/>
      <c r="GL20" s="187"/>
      <c r="GM20" s="187"/>
      <c r="GN20" s="187"/>
      <c r="GO20" s="187"/>
      <c r="GP20" s="187"/>
      <c r="GQ20" s="187"/>
      <c r="GR20" s="187"/>
      <c r="GS20" s="187"/>
      <c r="GT20" s="187"/>
      <c r="GU20" s="187"/>
      <c r="GV20" s="187"/>
      <c r="GW20" s="187"/>
      <c r="GX20" s="187"/>
      <c r="GY20" s="187"/>
      <c r="GZ20" s="187"/>
      <c r="HA20" s="187"/>
      <c r="HB20" s="187"/>
      <c r="HC20" s="187"/>
      <c r="HD20" s="187"/>
      <c r="HE20" s="187"/>
      <c r="HF20" s="187"/>
      <c r="HG20" s="187"/>
      <c r="HH20" s="187"/>
      <c r="HI20" s="187"/>
      <c r="HJ20" s="187"/>
      <c r="HK20" s="187"/>
      <c r="HL20" s="187"/>
      <c r="HM20" s="187"/>
      <c r="HN20" s="187"/>
      <c r="HO20" s="187"/>
      <c r="HP20" s="187"/>
      <c r="HQ20" s="187"/>
      <c r="HR20" s="187"/>
      <c r="HS20" s="187"/>
      <c r="HT20" s="187"/>
      <c r="HU20" s="187"/>
      <c r="HV20" s="187"/>
      <c r="HW20" s="187"/>
      <c r="HX20" s="187"/>
      <c r="HY20" s="187"/>
      <c r="HZ20" s="187"/>
      <c r="IA20" s="187"/>
      <c r="IB20" s="187"/>
      <c r="IC20" s="187"/>
      <c r="ID20" s="187"/>
      <c r="IE20" s="187"/>
      <c r="IF20" s="187"/>
      <c r="IG20" s="187"/>
      <c r="IH20" s="187"/>
      <c r="II20" s="187"/>
      <c r="IJ20" s="187"/>
      <c r="IK20" s="187"/>
      <c r="IL20" s="187"/>
      <c r="IM20" s="187"/>
      <c r="IN20" s="187"/>
      <c r="IO20" s="187"/>
      <c r="IP20" s="187"/>
      <c r="IQ20" s="187"/>
      <c r="IR20" s="187"/>
      <c r="IS20" s="187"/>
      <c r="IT20" s="187"/>
      <c r="IU20" s="187"/>
      <c r="IV20" s="187"/>
      <c r="IW20" s="187"/>
      <c r="IX20" s="187"/>
      <c r="IY20" s="187"/>
      <c r="IZ20" s="187"/>
      <c r="JA20" s="187"/>
      <c r="JB20" s="187"/>
      <c r="JC20" s="187"/>
      <c r="JD20" s="187"/>
      <c r="JE20" s="187"/>
      <c r="JF20" s="187"/>
      <c r="JG20" s="187"/>
      <c r="JH20" s="187"/>
      <c r="JI20" s="187"/>
      <c r="JJ20" s="187"/>
      <c r="JK20" s="187"/>
      <c r="JL20" s="187"/>
      <c r="JM20" s="187"/>
      <c r="JN20" s="187"/>
      <c r="JO20" s="187"/>
      <c r="JP20" s="187"/>
      <c r="JQ20" s="187"/>
      <c r="JR20" s="187"/>
      <c r="JS20" s="187"/>
      <c r="JT20" s="187"/>
      <c r="JU20" s="187"/>
      <c r="JV20" s="187"/>
      <c r="JW20" s="187"/>
      <c r="JX20" s="187"/>
      <c r="JY20" s="187"/>
      <c r="JZ20" s="187"/>
      <c r="KA20" s="187"/>
      <c r="KB20" s="187"/>
      <c r="KC20" s="187"/>
      <c r="KD20" s="187"/>
      <c r="KE20" s="187"/>
      <c r="KF20" s="187"/>
      <c r="KG20" s="187"/>
      <c r="KH20" s="187"/>
      <c r="KI20" s="187"/>
      <c r="KJ20" s="187"/>
      <c r="KK20" s="187"/>
      <c r="KL20" s="187"/>
      <c r="KM20" s="187"/>
      <c r="KN20" s="187"/>
      <c r="KO20" s="187"/>
      <c r="KP20" s="187"/>
      <c r="KQ20" s="187"/>
      <c r="KR20" s="187"/>
      <c r="KS20" s="187"/>
      <c r="KT20" s="187"/>
      <c r="KU20" s="187"/>
      <c r="KV20" s="187"/>
      <c r="KW20" s="187"/>
      <c r="KX20" s="187"/>
      <c r="KY20" s="187"/>
      <c r="KZ20" s="187"/>
      <c r="LA20" s="187"/>
      <c r="LB20" s="187"/>
      <c r="LC20" s="187"/>
      <c r="LD20" s="187"/>
      <c r="LE20" s="187"/>
      <c r="LF20" s="187"/>
      <c r="LG20" s="187"/>
      <c r="LH20" s="187"/>
      <c r="LI20" s="187"/>
      <c r="LJ20" s="187"/>
      <c r="LK20" s="187"/>
      <c r="LL20" s="187"/>
      <c r="LM20" s="187"/>
      <c r="LN20" s="187"/>
      <c r="LO20" s="187"/>
      <c r="LP20" s="187"/>
      <c r="LQ20" s="187"/>
      <c r="LR20" s="187"/>
      <c r="LS20" s="187"/>
      <c r="LT20" s="187"/>
      <c r="LU20" s="187"/>
      <c r="LV20" s="187"/>
      <c r="LW20" s="187"/>
      <c r="LX20" s="187"/>
      <c r="LY20" s="187"/>
      <c r="LZ20" s="187"/>
      <c r="MA20" s="187"/>
      <c r="MB20" s="187"/>
      <c r="MC20" s="187"/>
      <c r="MD20" s="187"/>
      <c r="ME20" s="187"/>
      <c r="MF20" s="187"/>
      <c r="MG20" s="187"/>
      <c r="MH20" s="187"/>
      <c r="MI20" s="187"/>
      <c r="MJ20" s="187"/>
      <c r="MK20" s="187"/>
      <c r="ML20" s="187"/>
      <c r="MM20" s="187"/>
      <c r="MN20" s="187"/>
      <c r="MO20" s="187"/>
      <c r="MP20" s="187"/>
      <c r="MQ20" s="187"/>
      <c r="MR20" s="187"/>
      <c r="MS20" s="187"/>
      <c r="MT20" s="187"/>
      <c r="MU20" s="187"/>
      <c r="MV20" s="187"/>
      <c r="MW20" s="187"/>
      <c r="MX20" s="187"/>
      <c r="MY20" s="187"/>
      <c r="MZ20" s="187"/>
      <c r="NA20" s="187"/>
      <c r="NB20" s="187"/>
      <c r="NC20" s="187"/>
      <c r="ND20" s="187"/>
      <c r="NE20" s="187"/>
      <c r="NF20" s="187"/>
      <c r="NG20" s="187"/>
      <c r="NH20" s="187"/>
      <c r="NI20" s="187"/>
      <c r="NJ20" s="187"/>
      <c r="NK20" s="187"/>
      <c r="NL20" s="187"/>
      <c r="NM20" s="187"/>
      <c r="NN20" s="187"/>
      <c r="NO20" s="187"/>
      <c r="NP20" s="187"/>
      <c r="NQ20" s="187"/>
      <c r="NR20" s="187"/>
      <c r="NS20" s="187"/>
      <c r="NT20" s="187"/>
      <c r="NU20" s="187"/>
      <c r="NV20" s="187"/>
      <c r="NW20" s="187"/>
      <c r="NX20" s="187"/>
      <c r="NY20" s="187"/>
      <c r="NZ20" s="187"/>
      <c r="OA20" s="187"/>
      <c r="OB20" s="187"/>
      <c r="OC20" s="187"/>
      <c r="OD20" s="187"/>
      <c r="OE20" s="187"/>
      <c r="OF20" s="187"/>
      <c r="OG20" s="187"/>
      <c r="OH20" s="187"/>
      <c r="OI20" s="187"/>
      <c r="OJ20" s="187"/>
      <c r="OK20" s="187"/>
      <c r="OL20" s="187"/>
      <c r="OM20" s="187"/>
      <c r="ON20" s="187"/>
      <c r="OO20" s="187"/>
      <c r="OP20" s="187"/>
      <c r="OQ20" s="187"/>
      <c r="OR20" s="187"/>
      <c r="OS20" s="187"/>
      <c r="OT20" s="187"/>
      <c r="OU20" s="187"/>
      <c r="OV20" s="187"/>
      <c r="OW20" s="187"/>
      <c r="OX20" s="187"/>
      <c r="OY20" s="187"/>
      <c r="OZ20" s="187"/>
      <c r="PA20" s="187"/>
      <c r="PB20" s="187"/>
      <c r="PC20" s="187"/>
      <c r="PD20" s="187"/>
      <c r="PE20" s="187"/>
      <c r="PF20" s="187"/>
      <c r="PG20" s="187"/>
      <c r="PH20" s="187"/>
      <c r="PI20" s="187"/>
      <c r="PJ20" s="187"/>
      <c r="PK20" s="187"/>
      <c r="PL20" s="187"/>
      <c r="PM20" s="187"/>
      <c r="PN20" s="187"/>
      <c r="PO20" s="187"/>
      <c r="PP20" s="187"/>
      <c r="PQ20" s="187"/>
      <c r="PR20" s="187"/>
      <c r="PS20" s="187"/>
      <c r="PT20" s="187"/>
      <c r="PU20" s="187"/>
      <c r="PV20" s="187"/>
      <c r="PW20" s="187"/>
      <c r="PX20" s="187"/>
      <c r="PY20" s="187"/>
      <c r="PZ20" s="187"/>
      <c r="QA20" s="187"/>
      <c r="QB20" s="187"/>
      <c r="QC20" s="187"/>
      <c r="QD20" s="187"/>
      <c r="QE20" s="187"/>
      <c r="QF20" s="187"/>
      <c r="QG20" s="187"/>
      <c r="QH20" s="187"/>
      <c r="QI20" s="187"/>
      <c r="QJ20" s="187"/>
      <c r="QK20" s="187"/>
      <c r="QL20" s="187"/>
      <c r="QM20" s="187"/>
      <c r="QN20" s="187"/>
      <c r="QO20" s="187"/>
      <c r="QP20" s="187"/>
      <c r="QQ20" s="187"/>
      <c r="QR20" s="187"/>
      <c r="QS20" s="187"/>
      <c r="QT20" s="187"/>
      <c r="QU20" s="187"/>
      <c r="QV20" s="187"/>
      <c r="QW20" s="187"/>
      <c r="QX20" s="187"/>
      <c r="QY20" s="187"/>
      <c r="QZ20" s="187"/>
      <c r="RA20" s="187"/>
      <c r="RB20" s="187"/>
      <c r="RC20" s="187"/>
      <c r="RD20" s="187"/>
      <c r="RE20" s="187"/>
      <c r="RF20" s="187"/>
      <c r="RG20" s="187"/>
      <c r="RH20" s="187"/>
      <c r="RI20" s="187"/>
      <c r="RJ20" s="187"/>
      <c r="RK20" s="187"/>
      <c r="RL20" s="187"/>
      <c r="RM20" s="187"/>
      <c r="RN20" s="187"/>
      <c r="RO20" s="187"/>
      <c r="RP20" s="187"/>
      <c r="RQ20" s="187"/>
      <c r="RR20" s="187"/>
      <c r="RS20" s="187"/>
      <c r="RT20" s="187"/>
      <c r="RU20" s="187"/>
      <c r="RV20" s="187"/>
      <c r="RW20" s="187"/>
      <c r="RX20" s="187"/>
      <c r="RY20" s="187"/>
      <c r="RZ20" s="187"/>
      <c r="SA20" s="187"/>
      <c r="SB20" s="187"/>
      <c r="SC20" s="187"/>
      <c r="SD20" s="187"/>
      <c r="SE20" s="187"/>
      <c r="SF20" s="187"/>
      <c r="SG20" s="187"/>
      <c r="SH20" s="187"/>
      <c r="SI20" s="187"/>
      <c r="SJ20" s="187"/>
      <c r="SK20" s="187"/>
      <c r="SL20" s="187"/>
      <c r="SM20" s="187"/>
      <c r="SN20" s="187"/>
      <c r="SO20" s="187"/>
      <c r="SP20" s="187"/>
      <c r="SQ20" s="187"/>
      <c r="SR20" s="187"/>
      <c r="SS20" s="187"/>
      <c r="ST20" s="187"/>
      <c r="SU20" s="187"/>
      <c r="SV20" s="187"/>
      <c r="SW20" s="187"/>
      <c r="SX20" s="187"/>
      <c r="SY20" s="187"/>
      <c r="SZ20" s="187"/>
      <c r="TA20" s="187"/>
      <c r="TB20" s="187"/>
      <c r="TC20" s="187"/>
      <c r="TD20" s="187"/>
      <c r="TE20" s="187"/>
      <c r="TF20" s="187"/>
      <c r="TG20" s="187"/>
      <c r="TH20" s="187"/>
      <c r="TI20" s="187"/>
      <c r="TJ20" s="187"/>
      <c r="TK20" s="187"/>
      <c r="TL20" s="187"/>
      <c r="TM20" s="187"/>
      <c r="TN20" s="187"/>
      <c r="TO20" s="187"/>
      <c r="TP20" s="187"/>
      <c r="TQ20" s="187"/>
      <c r="TR20" s="187"/>
      <c r="TS20" s="187"/>
      <c r="TT20" s="187"/>
      <c r="TU20" s="187"/>
      <c r="TV20" s="187"/>
      <c r="TW20" s="187"/>
      <c r="TX20" s="187"/>
      <c r="TY20" s="187"/>
      <c r="TZ20" s="187"/>
      <c r="UA20" s="187"/>
      <c r="UB20" s="187"/>
      <c r="UC20" s="187"/>
      <c r="UD20" s="187"/>
      <c r="UE20" s="187"/>
      <c r="UF20" s="187"/>
      <c r="UG20" s="187"/>
      <c r="UH20" s="187"/>
      <c r="UI20" s="187"/>
      <c r="UJ20" s="187"/>
      <c r="UK20" s="187"/>
      <c r="UL20" s="187"/>
      <c r="UM20" s="187"/>
      <c r="UN20" s="187"/>
      <c r="UO20" s="187"/>
      <c r="UP20" s="187"/>
      <c r="UQ20" s="187"/>
      <c r="UR20" s="187"/>
      <c r="US20" s="187"/>
      <c r="UT20" s="187"/>
      <c r="UU20" s="187"/>
      <c r="UV20" s="187"/>
      <c r="UW20" s="187"/>
      <c r="UX20" s="187"/>
      <c r="UY20" s="187"/>
      <c r="UZ20" s="187"/>
      <c r="VA20" s="187"/>
      <c r="VB20" s="187"/>
      <c r="VC20" s="187"/>
      <c r="VD20" s="187"/>
      <c r="VE20" s="187"/>
      <c r="VF20" s="187"/>
      <c r="VG20" s="187"/>
      <c r="VH20" s="187"/>
      <c r="VI20" s="187"/>
      <c r="VJ20" s="187"/>
      <c r="VK20" s="187"/>
      <c r="VL20" s="187"/>
      <c r="VM20" s="187"/>
      <c r="VN20" s="187"/>
      <c r="VO20" s="187"/>
      <c r="VP20" s="187"/>
      <c r="VQ20" s="187"/>
      <c r="VR20" s="187"/>
      <c r="VS20" s="187"/>
      <c r="VT20" s="187"/>
      <c r="VU20" s="187"/>
      <c r="VV20" s="187"/>
      <c r="VW20" s="187"/>
      <c r="VX20" s="187"/>
      <c r="VY20" s="187"/>
      <c r="VZ20" s="187"/>
      <c r="WA20" s="187"/>
      <c r="WB20" s="187"/>
      <c r="WC20" s="187"/>
      <c r="WD20" s="187"/>
      <c r="WE20" s="187"/>
      <c r="WF20" s="187"/>
      <c r="WG20" s="187"/>
      <c r="WH20" s="187"/>
      <c r="WI20" s="187"/>
      <c r="WJ20" s="187"/>
      <c r="WK20" s="187"/>
      <c r="WL20" s="187"/>
      <c r="WM20" s="187"/>
      <c r="WN20" s="187"/>
      <c r="WO20" s="187"/>
      <c r="WP20" s="187"/>
      <c r="WQ20" s="187"/>
      <c r="WR20" s="187"/>
      <c r="WS20" s="187"/>
      <c r="WT20" s="187"/>
      <c r="WU20" s="187"/>
      <c r="WV20" s="187"/>
      <c r="WW20" s="187"/>
      <c r="WX20" s="187"/>
      <c r="WY20" s="187"/>
      <c r="WZ20" s="187"/>
      <c r="XA20" s="187"/>
      <c r="XB20" s="187"/>
      <c r="XC20" s="187"/>
      <c r="XD20" s="187"/>
      <c r="XE20" s="187"/>
      <c r="XF20" s="187"/>
      <c r="XG20" s="187"/>
      <c r="XH20" s="187"/>
      <c r="XI20" s="187"/>
      <c r="XJ20" s="187"/>
      <c r="XK20" s="187"/>
      <c r="XL20" s="187"/>
      <c r="XM20" s="187"/>
      <c r="XN20" s="187"/>
      <c r="XO20" s="187"/>
      <c r="XP20" s="187"/>
      <c r="XQ20" s="187"/>
      <c r="XR20" s="187"/>
      <c r="XS20" s="187"/>
      <c r="XT20" s="187"/>
      <c r="XU20" s="187"/>
      <c r="XV20" s="187"/>
      <c r="XW20" s="187"/>
      <c r="XX20" s="187"/>
      <c r="XY20" s="187"/>
      <c r="XZ20" s="187"/>
      <c r="YA20" s="187"/>
      <c r="YB20" s="187"/>
      <c r="YC20" s="187"/>
      <c r="YD20" s="187"/>
      <c r="YE20" s="187"/>
      <c r="YF20" s="187"/>
      <c r="YG20" s="187"/>
      <c r="YH20" s="187"/>
      <c r="YI20" s="187"/>
      <c r="YJ20" s="187"/>
      <c r="YK20" s="187"/>
      <c r="YL20" s="187"/>
      <c r="YM20" s="187"/>
      <c r="YN20" s="187"/>
      <c r="YO20" s="187"/>
      <c r="YP20" s="187"/>
      <c r="YQ20" s="187"/>
      <c r="YR20" s="187"/>
      <c r="YS20" s="187"/>
      <c r="YT20" s="187"/>
      <c r="YU20" s="187"/>
      <c r="YV20" s="187"/>
      <c r="YW20" s="187"/>
      <c r="YX20" s="187"/>
      <c r="YY20" s="187"/>
      <c r="YZ20" s="187"/>
      <c r="ZA20" s="187"/>
      <c r="ZB20" s="187"/>
      <c r="ZC20" s="187"/>
      <c r="ZD20" s="187"/>
      <c r="ZE20" s="187"/>
      <c r="ZF20" s="187"/>
      <c r="ZG20" s="187"/>
      <c r="ZH20" s="187"/>
      <c r="ZI20" s="187"/>
      <c r="ZJ20" s="187"/>
      <c r="ZK20" s="187"/>
      <c r="ZL20" s="187"/>
      <c r="ZM20" s="187"/>
      <c r="ZN20" s="187"/>
      <c r="ZO20" s="187"/>
      <c r="ZP20" s="187"/>
      <c r="ZQ20" s="187"/>
      <c r="ZR20" s="187"/>
      <c r="ZS20" s="187"/>
      <c r="ZT20" s="187"/>
      <c r="ZU20" s="187"/>
      <c r="ZV20" s="187"/>
      <c r="ZW20" s="187"/>
      <c r="ZX20" s="187"/>
      <c r="ZY20" s="187"/>
      <c r="ZZ20" s="187"/>
      <c r="AAA20" s="187"/>
    </row>
    <row r="21" spans="1:703" ht="21" customHeight="1">
      <c r="B21" s="1100" t="s">
        <v>450</v>
      </c>
      <c r="C21" s="1100"/>
      <c r="D21" s="1100"/>
      <c r="E21" s="1100"/>
      <c r="F21" s="1100"/>
      <c r="G21" s="1100"/>
      <c r="H21" s="1100"/>
      <c r="I21" s="1100"/>
      <c r="J21" s="1100"/>
      <c r="K21" s="1100"/>
      <c r="L21" s="1100"/>
      <c r="M21" s="1100"/>
      <c r="N21" s="1100"/>
      <c r="O21" s="1100"/>
      <c r="P21" s="1100"/>
      <c r="Q21" s="1100"/>
      <c r="R21" s="1100"/>
    </row>
    <row r="22" spans="1:703" ht="21" customHeight="1"/>
    <row r="23" spans="1:703" s="98" customFormat="1" ht="21" customHeight="1">
      <c r="A23" s="201"/>
      <c r="B23" s="411"/>
      <c r="C23" s="972" t="s">
        <v>160</v>
      </c>
      <c r="D23" s="972"/>
      <c r="E23" s="972"/>
      <c r="F23" s="972"/>
      <c r="G23" s="1080" t="str">
        <f>基本情報!$E$18</f>
        <v>2XaXXXXXXXXX</v>
      </c>
      <c r="H23" s="1080"/>
      <c r="I23" s="1080"/>
      <c r="J23" s="1080"/>
      <c r="K23" s="411"/>
      <c r="L23" s="411"/>
      <c r="M23" s="411"/>
      <c r="N23" s="411"/>
      <c r="O23" s="411"/>
      <c r="P23" s="411"/>
      <c r="Q23" s="411"/>
      <c r="R23" s="41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c r="SC23" s="201"/>
      <c r="SD23" s="201"/>
      <c r="SE23" s="201"/>
      <c r="SF23" s="201"/>
      <c r="SG23" s="201"/>
      <c r="SH23" s="201"/>
      <c r="SI23" s="201"/>
      <c r="SJ23" s="201"/>
      <c r="SK23" s="201"/>
      <c r="SL23" s="201"/>
      <c r="SM23" s="201"/>
      <c r="SN23" s="201"/>
      <c r="SO23" s="201"/>
      <c r="SP23" s="201"/>
      <c r="SQ23" s="201"/>
      <c r="SR23" s="201"/>
      <c r="SS23" s="201"/>
      <c r="ST23" s="201"/>
      <c r="SU23" s="201"/>
      <c r="SV23" s="201"/>
      <c r="SW23" s="201"/>
      <c r="SX23" s="201"/>
      <c r="SY23" s="201"/>
      <c r="SZ23" s="201"/>
      <c r="TA23" s="201"/>
      <c r="TB23" s="201"/>
      <c r="TC23" s="201"/>
      <c r="TD23" s="201"/>
      <c r="TE23" s="201"/>
      <c r="TF23" s="201"/>
      <c r="TG23" s="201"/>
      <c r="TH23" s="201"/>
      <c r="TI23" s="201"/>
      <c r="TJ23" s="201"/>
      <c r="TK23" s="201"/>
      <c r="TL23" s="201"/>
      <c r="TM23" s="201"/>
      <c r="TN23" s="201"/>
      <c r="TO23" s="201"/>
      <c r="TP23" s="201"/>
      <c r="TQ23" s="201"/>
      <c r="TR23" s="201"/>
      <c r="TS23" s="201"/>
      <c r="TT23" s="201"/>
      <c r="TU23" s="201"/>
      <c r="TV23" s="201"/>
      <c r="TW23" s="201"/>
      <c r="TX23" s="201"/>
      <c r="TY23" s="201"/>
      <c r="TZ23" s="201"/>
      <c r="UA23" s="201"/>
      <c r="UB23" s="201"/>
      <c r="UC23" s="201"/>
      <c r="UD23" s="201"/>
      <c r="UE23" s="201"/>
      <c r="UF23" s="201"/>
      <c r="UG23" s="201"/>
      <c r="UH23" s="201"/>
      <c r="UI23" s="201"/>
      <c r="UJ23" s="201"/>
      <c r="UK23" s="201"/>
      <c r="UL23" s="201"/>
      <c r="UM23" s="201"/>
      <c r="UN23" s="201"/>
      <c r="UO23" s="201"/>
      <c r="UP23" s="201"/>
      <c r="UQ23" s="201"/>
      <c r="UR23" s="201"/>
      <c r="US23" s="201"/>
      <c r="UT23" s="201"/>
      <c r="UU23" s="201"/>
      <c r="UV23" s="201"/>
      <c r="UW23" s="201"/>
      <c r="UX23" s="201"/>
      <c r="UY23" s="201"/>
      <c r="UZ23" s="201"/>
      <c r="VA23" s="201"/>
      <c r="VB23" s="201"/>
      <c r="VC23" s="201"/>
      <c r="VD23" s="201"/>
      <c r="VE23" s="201"/>
      <c r="VF23" s="201"/>
      <c r="VG23" s="201"/>
      <c r="VH23" s="201"/>
      <c r="VI23" s="201"/>
      <c r="VJ23" s="201"/>
      <c r="VK23" s="201"/>
      <c r="VL23" s="201"/>
      <c r="VM23" s="201"/>
      <c r="VN23" s="201"/>
      <c r="VO23" s="201"/>
      <c r="VP23" s="201"/>
      <c r="VQ23" s="201"/>
      <c r="VR23" s="201"/>
      <c r="VS23" s="201"/>
      <c r="VT23" s="201"/>
      <c r="VU23" s="201"/>
      <c r="VV23" s="201"/>
      <c r="VW23" s="201"/>
      <c r="VX23" s="201"/>
      <c r="VY23" s="201"/>
      <c r="VZ23" s="201"/>
      <c r="WA23" s="201"/>
      <c r="WB23" s="201"/>
      <c r="WC23" s="201"/>
      <c r="WD23" s="201"/>
      <c r="WE23" s="201"/>
      <c r="WF23" s="201"/>
      <c r="WG23" s="201"/>
      <c r="WH23" s="201"/>
      <c r="WI23" s="201"/>
      <c r="WJ23" s="201"/>
      <c r="WK23" s="201"/>
      <c r="WL23" s="201"/>
      <c r="WM23" s="201"/>
      <c r="WN23" s="201"/>
      <c r="WO23" s="201"/>
      <c r="WP23" s="201"/>
      <c r="WQ23" s="201"/>
      <c r="WR23" s="201"/>
      <c r="WS23" s="201"/>
      <c r="WT23" s="201"/>
      <c r="WU23" s="201"/>
      <c r="WV23" s="201"/>
      <c r="WW23" s="201"/>
      <c r="WX23" s="201"/>
      <c r="WY23" s="201"/>
      <c r="WZ23" s="201"/>
      <c r="XA23" s="201"/>
      <c r="XB23" s="201"/>
      <c r="XC23" s="201"/>
      <c r="XD23" s="201"/>
      <c r="XE23" s="201"/>
      <c r="XF23" s="201"/>
      <c r="XG23" s="201"/>
      <c r="XH23" s="201"/>
      <c r="XI23" s="201"/>
      <c r="XJ23" s="201"/>
      <c r="XK23" s="201"/>
      <c r="XL23" s="201"/>
      <c r="XM23" s="201"/>
      <c r="XN23" s="201"/>
      <c r="XO23" s="201"/>
      <c r="XP23" s="201"/>
      <c r="XQ23" s="201"/>
      <c r="XR23" s="201"/>
      <c r="XS23" s="201"/>
      <c r="XT23" s="201"/>
      <c r="XU23" s="201"/>
      <c r="XV23" s="201"/>
      <c r="XW23" s="201"/>
      <c r="XX23" s="201"/>
      <c r="XY23" s="201"/>
      <c r="XZ23" s="201"/>
      <c r="YA23" s="201"/>
      <c r="YB23" s="201"/>
      <c r="YC23" s="201"/>
      <c r="YD23" s="201"/>
      <c r="YE23" s="201"/>
      <c r="YF23" s="201"/>
      <c r="YG23" s="201"/>
      <c r="YH23" s="201"/>
      <c r="YI23" s="201"/>
      <c r="YJ23" s="201"/>
      <c r="YK23" s="201"/>
      <c r="YL23" s="201"/>
      <c r="YM23" s="201"/>
      <c r="YN23" s="201"/>
      <c r="YO23" s="201"/>
      <c r="YP23" s="201"/>
      <c r="YQ23" s="201"/>
      <c r="YR23" s="201"/>
      <c r="YS23" s="201"/>
      <c r="YT23" s="201"/>
      <c r="YU23" s="201"/>
      <c r="YV23" s="201"/>
      <c r="YW23" s="201"/>
      <c r="YX23" s="201"/>
      <c r="YY23" s="201"/>
      <c r="YZ23" s="201"/>
      <c r="ZA23" s="201"/>
      <c r="ZB23" s="201"/>
      <c r="ZC23" s="201"/>
      <c r="ZD23" s="201"/>
      <c r="ZE23" s="201"/>
      <c r="ZF23" s="201"/>
      <c r="ZG23" s="201"/>
      <c r="ZH23" s="201"/>
      <c r="ZI23" s="201"/>
      <c r="ZJ23" s="201"/>
      <c r="ZK23" s="201"/>
      <c r="ZL23" s="201"/>
      <c r="ZM23" s="201"/>
      <c r="ZN23" s="201"/>
      <c r="ZO23" s="201"/>
      <c r="ZP23" s="201"/>
      <c r="ZQ23" s="201"/>
      <c r="ZR23" s="201"/>
      <c r="ZS23" s="201"/>
      <c r="ZT23" s="201"/>
      <c r="ZU23" s="201"/>
      <c r="ZV23" s="201"/>
      <c r="ZW23" s="201"/>
      <c r="ZX23" s="201"/>
      <c r="ZY23" s="201"/>
      <c r="ZZ23" s="201"/>
      <c r="AAA23" s="201"/>
    </row>
    <row r="24" spans="1:703" s="98" customFormat="1" ht="21" customHeight="1">
      <c r="A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c r="SC24" s="201"/>
      <c r="SD24" s="201"/>
      <c r="SE24" s="201"/>
      <c r="SF24" s="201"/>
      <c r="SG24" s="201"/>
      <c r="SH24" s="201"/>
      <c r="SI24" s="201"/>
      <c r="SJ24" s="201"/>
      <c r="SK24" s="201"/>
      <c r="SL24" s="201"/>
      <c r="SM24" s="201"/>
      <c r="SN24" s="201"/>
      <c r="SO24" s="201"/>
      <c r="SP24" s="201"/>
      <c r="SQ24" s="201"/>
      <c r="SR24" s="201"/>
      <c r="SS24" s="201"/>
      <c r="ST24" s="201"/>
      <c r="SU24" s="201"/>
      <c r="SV24" s="201"/>
      <c r="SW24" s="201"/>
      <c r="SX24" s="201"/>
      <c r="SY24" s="201"/>
      <c r="SZ24" s="201"/>
      <c r="TA24" s="201"/>
      <c r="TB24" s="201"/>
      <c r="TC24" s="201"/>
      <c r="TD24" s="201"/>
      <c r="TE24" s="201"/>
      <c r="TF24" s="201"/>
      <c r="TG24" s="201"/>
      <c r="TH24" s="201"/>
      <c r="TI24" s="201"/>
      <c r="TJ24" s="201"/>
      <c r="TK24" s="201"/>
      <c r="TL24" s="201"/>
      <c r="TM24" s="201"/>
      <c r="TN24" s="201"/>
      <c r="TO24" s="201"/>
      <c r="TP24" s="201"/>
      <c r="TQ24" s="201"/>
      <c r="TR24" s="201"/>
      <c r="TS24" s="201"/>
      <c r="TT24" s="201"/>
      <c r="TU24" s="201"/>
      <c r="TV24" s="201"/>
      <c r="TW24" s="201"/>
      <c r="TX24" s="201"/>
      <c r="TY24" s="201"/>
      <c r="TZ24" s="201"/>
      <c r="UA24" s="201"/>
      <c r="UB24" s="201"/>
      <c r="UC24" s="201"/>
      <c r="UD24" s="201"/>
      <c r="UE24" s="201"/>
      <c r="UF24" s="201"/>
      <c r="UG24" s="201"/>
      <c r="UH24" s="201"/>
      <c r="UI24" s="201"/>
      <c r="UJ24" s="201"/>
      <c r="UK24" s="201"/>
      <c r="UL24" s="201"/>
      <c r="UM24" s="201"/>
      <c r="UN24" s="201"/>
      <c r="UO24" s="201"/>
      <c r="UP24" s="201"/>
      <c r="UQ24" s="201"/>
      <c r="UR24" s="201"/>
      <c r="US24" s="201"/>
      <c r="UT24" s="201"/>
      <c r="UU24" s="201"/>
      <c r="UV24" s="201"/>
      <c r="UW24" s="201"/>
      <c r="UX24" s="201"/>
      <c r="UY24" s="201"/>
      <c r="UZ24" s="201"/>
      <c r="VA24" s="201"/>
      <c r="VB24" s="201"/>
      <c r="VC24" s="201"/>
      <c r="VD24" s="201"/>
      <c r="VE24" s="201"/>
      <c r="VF24" s="201"/>
      <c r="VG24" s="201"/>
      <c r="VH24" s="201"/>
      <c r="VI24" s="201"/>
      <c r="VJ24" s="201"/>
      <c r="VK24" s="201"/>
      <c r="VL24" s="201"/>
      <c r="VM24" s="201"/>
      <c r="VN24" s="201"/>
      <c r="VO24" s="201"/>
      <c r="VP24" s="201"/>
      <c r="VQ24" s="201"/>
      <c r="VR24" s="201"/>
      <c r="VS24" s="201"/>
      <c r="VT24" s="201"/>
      <c r="VU24" s="201"/>
      <c r="VV24" s="201"/>
      <c r="VW24" s="201"/>
      <c r="VX24" s="201"/>
      <c r="VY24" s="201"/>
      <c r="VZ24" s="201"/>
      <c r="WA24" s="201"/>
      <c r="WB24" s="201"/>
      <c r="WC24" s="201"/>
      <c r="WD24" s="201"/>
      <c r="WE24" s="201"/>
      <c r="WF24" s="201"/>
      <c r="WG24" s="201"/>
      <c r="WH24" s="201"/>
      <c r="WI24" s="201"/>
      <c r="WJ24" s="201"/>
      <c r="WK24" s="201"/>
      <c r="WL24" s="201"/>
      <c r="WM24" s="201"/>
      <c r="WN24" s="201"/>
      <c r="WO24" s="201"/>
      <c r="WP24" s="201"/>
      <c r="WQ24" s="201"/>
      <c r="WR24" s="201"/>
      <c r="WS24" s="201"/>
      <c r="WT24" s="201"/>
      <c r="WU24" s="201"/>
      <c r="WV24" s="201"/>
      <c r="WW24" s="201"/>
      <c r="WX24" s="201"/>
      <c r="WY24" s="201"/>
      <c r="WZ24" s="201"/>
      <c r="XA24" s="201"/>
      <c r="XB24" s="201"/>
      <c r="XC24" s="201"/>
      <c r="XD24" s="201"/>
      <c r="XE24" s="201"/>
      <c r="XF24" s="201"/>
      <c r="XG24" s="201"/>
      <c r="XH24" s="201"/>
      <c r="XI24" s="201"/>
      <c r="XJ24" s="201"/>
      <c r="XK24" s="201"/>
      <c r="XL24" s="201"/>
      <c r="XM24" s="201"/>
      <c r="XN24" s="201"/>
      <c r="XO24" s="201"/>
      <c r="XP24" s="201"/>
      <c r="XQ24" s="201"/>
      <c r="XR24" s="201"/>
      <c r="XS24" s="201"/>
      <c r="XT24" s="201"/>
      <c r="XU24" s="201"/>
      <c r="XV24" s="201"/>
      <c r="XW24" s="201"/>
      <c r="XX24" s="201"/>
      <c r="XY24" s="201"/>
      <c r="XZ24" s="201"/>
      <c r="YA24" s="201"/>
      <c r="YB24" s="201"/>
      <c r="YC24" s="201"/>
      <c r="YD24" s="201"/>
      <c r="YE24" s="201"/>
      <c r="YF24" s="201"/>
      <c r="YG24" s="201"/>
      <c r="YH24" s="201"/>
      <c r="YI24" s="201"/>
      <c r="YJ24" s="201"/>
      <c r="YK24" s="201"/>
      <c r="YL24" s="201"/>
      <c r="YM24" s="201"/>
      <c r="YN24" s="201"/>
      <c r="YO24" s="201"/>
      <c r="YP24" s="201"/>
      <c r="YQ24" s="201"/>
      <c r="YR24" s="201"/>
      <c r="YS24" s="201"/>
      <c r="YT24" s="201"/>
      <c r="YU24" s="201"/>
      <c r="YV24" s="201"/>
      <c r="YW24" s="201"/>
      <c r="YX24" s="201"/>
      <c r="YY24" s="201"/>
      <c r="YZ24" s="201"/>
      <c r="ZA24" s="201"/>
      <c r="ZB24" s="201"/>
      <c r="ZC24" s="201"/>
      <c r="ZD24" s="201"/>
      <c r="ZE24" s="201"/>
      <c r="ZF24" s="201"/>
      <c r="ZG24" s="201"/>
      <c r="ZH24" s="201"/>
      <c r="ZI24" s="201"/>
      <c r="ZJ24" s="201"/>
      <c r="ZK24" s="201"/>
      <c r="ZL24" s="201"/>
      <c r="ZM24" s="201"/>
      <c r="ZN24" s="201"/>
      <c r="ZO24" s="201"/>
      <c r="ZP24" s="201"/>
      <c r="ZQ24" s="201"/>
      <c r="ZR24" s="201"/>
      <c r="ZS24" s="201"/>
      <c r="ZT24" s="201"/>
      <c r="ZU24" s="201"/>
      <c r="ZV24" s="201"/>
      <c r="ZW24" s="201"/>
      <c r="ZX24" s="201"/>
      <c r="ZY24" s="201"/>
      <c r="ZZ24" s="201"/>
      <c r="AAA24" s="201"/>
    </row>
    <row r="25" spans="1:703" ht="21" customHeight="1">
      <c r="C25" s="972" t="s">
        <v>427</v>
      </c>
      <c r="D25" s="972"/>
      <c r="E25" s="972"/>
      <c r="F25" s="972"/>
      <c r="G25" s="1082" t="str">
        <f>基本情報!$E$20</f>
        <v>202X年度●●研修「●●●」研修業務委託契約</v>
      </c>
      <c r="H25" s="1082"/>
      <c r="I25" s="1082"/>
      <c r="J25" s="1082"/>
      <c r="K25" s="1082"/>
      <c r="L25" s="1082"/>
      <c r="M25" s="1082"/>
      <c r="N25" s="1082"/>
      <c r="O25" s="1082"/>
      <c r="P25" s="1082"/>
      <c r="Q25" s="1082"/>
      <c r="R25" s="1082"/>
    </row>
    <row r="26" spans="1:703" ht="21" customHeight="1">
      <c r="C26" s="98"/>
      <c r="D26" s="748"/>
      <c r="E26" s="748"/>
      <c r="F26" s="748"/>
      <c r="G26" s="1082"/>
      <c r="H26" s="1082"/>
      <c r="I26" s="1082"/>
      <c r="J26" s="1082"/>
      <c r="K26" s="1082"/>
      <c r="L26" s="1082"/>
      <c r="M26" s="1082"/>
      <c r="N26" s="1082"/>
      <c r="O26" s="1082"/>
      <c r="P26" s="1082"/>
      <c r="Q26" s="1082"/>
      <c r="R26" s="1082"/>
    </row>
    <row r="27" spans="1:703" ht="21" customHeight="1">
      <c r="C27" s="1102" t="s">
        <v>136</v>
      </c>
      <c r="D27" s="1102"/>
      <c r="E27" s="1102"/>
      <c r="F27" s="1102"/>
      <c r="G27" s="973">
        <f>基本情報!$E$25</f>
        <v>0</v>
      </c>
      <c r="H27" s="973"/>
    </row>
    <row r="28" spans="1:703" ht="21" customHeight="1"/>
    <row r="29" spans="1:703" ht="21" customHeight="1">
      <c r="C29" s="972" t="s">
        <v>162</v>
      </c>
      <c r="D29" s="972"/>
      <c r="E29" s="972"/>
      <c r="F29" s="972"/>
      <c r="G29" s="970" t="str">
        <f>基本情報!$E$27</f>
        <v>20XX年XX月XX日</v>
      </c>
      <c r="H29" s="970"/>
      <c r="I29" s="970"/>
      <c r="J29" s="970"/>
      <c r="K29" s="411" t="s">
        <v>163</v>
      </c>
      <c r="L29" s="970" t="str">
        <f>基本情報!$E$28</f>
        <v>20XX年XX月XX日</v>
      </c>
      <c r="M29" s="970"/>
      <c r="N29" s="970"/>
      <c r="O29" s="970"/>
    </row>
    <row r="30" spans="1:703" ht="21" customHeight="1">
      <c r="C30" s="972" t="s">
        <v>164</v>
      </c>
      <c r="D30" s="972"/>
      <c r="E30" s="972"/>
      <c r="F30" s="972"/>
      <c r="G30" s="970" t="str">
        <f>基本情報!$E$31</f>
        <v>20XX年XX月XX日</v>
      </c>
      <c r="H30" s="970"/>
      <c r="I30" s="970"/>
      <c r="J30" s="970"/>
      <c r="K30" s="411" t="s">
        <v>163</v>
      </c>
      <c r="L30" s="970" t="str">
        <f>基本情報!$E$32</f>
        <v>20XX年XX月XX日</v>
      </c>
      <c r="M30" s="970"/>
      <c r="N30" s="970"/>
      <c r="O30" s="970"/>
    </row>
    <row r="31" spans="1:703" ht="21" customHeight="1"/>
    <row r="32" spans="1:703" ht="35.15" customHeight="1">
      <c r="C32" s="1101" t="s">
        <v>466</v>
      </c>
      <c r="D32" s="1101"/>
      <c r="E32" s="1101"/>
      <c r="F32" s="1101"/>
      <c r="G32" s="1101"/>
      <c r="H32" s="1101"/>
      <c r="I32" s="1101"/>
      <c r="J32" s="1101"/>
      <c r="K32" s="1101"/>
      <c r="L32" s="1101"/>
      <c r="M32" s="1101"/>
      <c r="N32" s="1101"/>
      <c r="O32" s="1101"/>
      <c r="P32" s="1101"/>
      <c r="Q32" s="1101"/>
      <c r="R32" s="1101"/>
    </row>
    <row r="33" spans="1:703" ht="21" customHeight="1">
      <c r="C33" s="768"/>
      <c r="D33" s="768"/>
      <c r="E33" s="768"/>
      <c r="F33" s="768"/>
      <c r="G33" s="768"/>
      <c r="H33" s="768"/>
      <c r="I33" s="768"/>
      <c r="J33" s="768"/>
      <c r="K33" s="768"/>
      <c r="L33" s="768"/>
      <c r="M33" s="768"/>
      <c r="N33" s="768"/>
      <c r="O33" s="768"/>
      <c r="P33" s="768"/>
      <c r="Q33" s="768"/>
      <c r="R33" s="768"/>
    </row>
    <row r="34" spans="1:703" ht="21" customHeight="1"/>
    <row r="35" spans="1:703" ht="21" customHeight="1">
      <c r="B35" s="1103" t="s">
        <v>166</v>
      </c>
      <c r="C35" s="1103"/>
      <c r="D35" s="1103"/>
      <c r="E35" s="1103"/>
      <c r="F35" s="1103"/>
      <c r="G35" s="1103"/>
      <c r="H35" s="1103"/>
      <c r="I35" s="1103"/>
      <c r="J35" s="1103"/>
      <c r="K35" s="1103"/>
      <c r="L35" s="1103"/>
      <c r="M35" s="1103"/>
      <c r="N35" s="1103"/>
      <c r="O35" s="1103"/>
      <c r="P35" s="1103"/>
      <c r="Q35" s="1103"/>
      <c r="R35" s="1103"/>
    </row>
    <row r="36" spans="1:703" ht="21" customHeight="1">
      <c r="B36" s="769"/>
      <c r="C36" s="769"/>
      <c r="D36" s="769"/>
      <c r="E36" s="769"/>
      <c r="F36" s="769"/>
      <c r="G36" s="769"/>
      <c r="H36" s="769"/>
      <c r="I36" s="769"/>
      <c r="J36" s="769"/>
      <c r="K36" s="769"/>
      <c r="L36" s="769"/>
      <c r="M36" s="769"/>
      <c r="N36" s="769"/>
      <c r="O36" s="769"/>
      <c r="P36" s="769"/>
      <c r="Q36" s="769"/>
      <c r="R36" s="769"/>
    </row>
    <row r="37" spans="1:703" ht="21" customHeight="1"/>
    <row r="38" spans="1:703" ht="21" customHeight="1">
      <c r="C38" s="1104" t="s">
        <v>467</v>
      </c>
      <c r="D38" s="1104"/>
      <c r="E38" s="1104"/>
      <c r="F38" s="1093">
        <f>F42-F40</f>
        <v>0</v>
      </c>
      <c r="G38" s="1093"/>
      <c r="H38" s="1093"/>
      <c r="I38" s="89" t="s">
        <v>454</v>
      </c>
      <c r="J38" s="89"/>
      <c r="K38" s="89"/>
      <c r="L38" s="89"/>
      <c r="M38" s="89"/>
      <c r="N38" s="89"/>
      <c r="O38" s="984">
        <f>ROUNDDOWN(F38*0.1,1)</f>
        <v>0</v>
      </c>
      <c r="P38" s="984"/>
      <c r="Q38" s="984"/>
      <c r="R38" s="88" t="s">
        <v>169</v>
      </c>
    </row>
    <row r="39" spans="1:703" ht="21" customHeight="1">
      <c r="C39" s="93"/>
      <c r="D39" s="93"/>
      <c r="E39" s="93"/>
      <c r="F39" s="96"/>
      <c r="G39" s="96"/>
      <c r="H39" s="96"/>
      <c r="I39" s="94"/>
      <c r="J39" s="94"/>
      <c r="K39" s="94"/>
      <c r="L39" s="94"/>
      <c r="M39" s="94"/>
      <c r="N39" s="94"/>
      <c r="O39" s="94"/>
      <c r="P39" s="95"/>
      <c r="Q39" s="95"/>
      <c r="R39" s="95"/>
    </row>
    <row r="40" spans="1:703" s="98" customFormat="1" ht="21" customHeight="1">
      <c r="A40" s="201"/>
      <c r="C40" s="981" t="s">
        <v>455</v>
      </c>
      <c r="D40" s="981"/>
      <c r="E40" s="981"/>
      <c r="F40" s="982">
        <v>0</v>
      </c>
      <c r="G40" s="982"/>
      <c r="H40" s="982"/>
      <c r="I40" s="172" t="s">
        <v>456</v>
      </c>
      <c r="J40" s="172"/>
      <c r="K40" s="172"/>
      <c r="L40" s="172"/>
      <c r="M40" s="172"/>
      <c r="N40" s="172"/>
      <c r="O40" s="172"/>
      <c r="P40" s="1095"/>
      <c r="Q40" s="1095"/>
      <c r="R40" s="1095"/>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c r="KQ40" s="201"/>
      <c r="KR40" s="201"/>
      <c r="KS40" s="201"/>
      <c r="KT40" s="201"/>
      <c r="KU40" s="201"/>
      <c r="KV40" s="201"/>
      <c r="KW40" s="201"/>
      <c r="KX40" s="201"/>
      <c r="KY40" s="201"/>
      <c r="KZ40" s="201"/>
      <c r="LA40" s="201"/>
      <c r="LB40" s="201"/>
      <c r="LC40" s="201"/>
      <c r="LD40" s="201"/>
      <c r="LE40" s="201"/>
      <c r="LF40" s="201"/>
      <c r="LG40" s="201"/>
      <c r="LH40" s="201"/>
      <c r="LI40" s="201"/>
      <c r="LJ40" s="201"/>
      <c r="LK40" s="201"/>
      <c r="LL40" s="201"/>
      <c r="LM40" s="201"/>
      <c r="LN40" s="201"/>
      <c r="LO40" s="201"/>
      <c r="LP40" s="201"/>
      <c r="LQ40" s="201"/>
      <c r="LR40" s="201"/>
      <c r="LS40" s="201"/>
      <c r="LT40" s="201"/>
      <c r="LU40" s="201"/>
      <c r="LV40" s="201"/>
      <c r="LW40" s="201"/>
      <c r="LX40" s="201"/>
      <c r="LY40" s="201"/>
      <c r="LZ40" s="201"/>
      <c r="MA40" s="201"/>
      <c r="MB40" s="201"/>
      <c r="MC40" s="201"/>
      <c r="MD40" s="201"/>
      <c r="ME40" s="201"/>
      <c r="MF40" s="201"/>
      <c r="MG40" s="201"/>
      <c r="MH40" s="201"/>
      <c r="MI40" s="201"/>
      <c r="MJ40" s="201"/>
      <c r="MK40" s="201"/>
      <c r="ML40" s="201"/>
      <c r="MM40" s="201"/>
      <c r="MN40" s="201"/>
      <c r="MO40" s="201"/>
      <c r="MP40" s="201"/>
      <c r="MQ40" s="201"/>
      <c r="MR40" s="201"/>
      <c r="MS40" s="201"/>
      <c r="MT40" s="201"/>
      <c r="MU40" s="201"/>
      <c r="MV40" s="201"/>
      <c r="MW40" s="201"/>
      <c r="MX40" s="201"/>
      <c r="MY40" s="201"/>
      <c r="MZ40" s="201"/>
      <c r="NA40" s="201"/>
      <c r="NB40" s="201"/>
      <c r="NC40" s="201"/>
      <c r="ND40" s="201"/>
      <c r="NE40" s="201"/>
      <c r="NF40" s="201"/>
      <c r="NG40" s="201"/>
      <c r="NH40" s="201"/>
      <c r="NI40" s="201"/>
      <c r="NJ40" s="201"/>
      <c r="NK40" s="201"/>
      <c r="NL40" s="201"/>
      <c r="NM40" s="201"/>
      <c r="NN40" s="201"/>
      <c r="NO40" s="201"/>
      <c r="NP40" s="201"/>
      <c r="NQ40" s="201"/>
      <c r="NR40" s="201"/>
      <c r="NS40" s="201"/>
      <c r="NT40" s="201"/>
      <c r="NU40" s="201"/>
      <c r="NV40" s="201"/>
      <c r="NW40" s="201"/>
      <c r="NX40" s="201"/>
      <c r="NY40" s="201"/>
      <c r="NZ40" s="201"/>
      <c r="OA40" s="201"/>
      <c r="OB40" s="201"/>
      <c r="OC40" s="201"/>
      <c r="OD40" s="201"/>
      <c r="OE40" s="201"/>
      <c r="OF40" s="201"/>
      <c r="OG40" s="201"/>
      <c r="OH40" s="201"/>
      <c r="OI40" s="201"/>
      <c r="OJ40" s="201"/>
      <c r="OK40" s="201"/>
      <c r="OL40" s="201"/>
      <c r="OM40" s="201"/>
      <c r="ON40" s="201"/>
      <c r="OO40" s="201"/>
      <c r="OP40" s="201"/>
      <c r="OQ40" s="201"/>
      <c r="OR40" s="201"/>
      <c r="OS40" s="201"/>
      <c r="OT40" s="201"/>
      <c r="OU40" s="201"/>
      <c r="OV40" s="201"/>
      <c r="OW40" s="201"/>
      <c r="OX40" s="201"/>
      <c r="OY40" s="201"/>
      <c r="OZ40" s="201"/>
      <c r="PA40" s="201"/>
      <c r="PB40" s="201"/>
      <c r="PC40" s="201"/>
      <c r="PD40" s="201"/>
      <c r="PE40" s="201"/>
      <c r="PF40" s="201"/>
      <c r="PG40" s="201"/>
      <c r="PH40" s="201"/>
      <c r="PI40" s="201"/>
      <c r="PJ40" s="201"/>
      <c r="PK40" s="201"/>
      <c r="PL40" s="201"/>
      <c r="PM40" s="201"/>
      <c r="PN40" s="201"/>
      <c r="PO40" s="201"/>
      <c r="PP40" s="201"/>
      <c r="PQ40" s="201"/>
      <c r="PR40" s="201"/>
      <c r="PS40" s="201"/>
      <c r="PT40" s="201"/>
      <c r="PU40" s="201"/>
      <c r="PV40" s="201"/>
      <c r="PW40" s="201"/>
      <c r="PX40" s="201"/>
      <c r="PY40" s="201"/>
      <c r="PZ40" s="201"/>
      <c r="QA40" s="201"/>
      <c r="QB40" s="201"/>
      <c r="QC40" s="201"/>
      <c r="QD40" s="201"/>
      <c r="QE40" s="201"/>
      <c r="QF40" s="201"/>
      <c r="QG40" s="201"/>
      <c r="QH40" s="201"/>
      <c r="QI40" s="201"/>
      <c r="QJ40" s="201"/>
      <c r="QK40" s="201"/>
      <c r="QL40" s="201"/>
      <c r="QM40" s="201"/>
      <c r="QN40" s="201"/>
      <c r="QO40" s="201"/>
      <c r="QP40" s="201"/>
      <c r="QQ40" s="201"/>
      <c r="QR40" s="201"/>
      <c r="QS40" s="201"/>
      <c r="QT40" s="201"/>
      <c r="QU40" s="201"/>
      <c r="QV40" s="201"/>
      <c r="QW40" s="201"/>
      <c r="QX40" s="201"/>
      <c r="QY40" s="201"/>
      <c r="QZ40" s="201"/>
      <c r="RA40" s="201"/>
      <c r="RB40" s="201"/>
      <c r="RC40" s="201"/>
      <c r="RD40" s="201"/>
      <c r="RE40" s="201"/>
      <c r="RF40" s="201"/>
      <c r="RG40" s="201"/>
      <c r="RH40" s="201"/>
      <c r="RI40" s="201"/>
      <c r="RJ40" s="201"/>
      <c r="RK40" s="201"/>
      <c r="RL40" s="201"/>
      <c r="RM40" s="201"/>
      <c r="RN40" s="201"/>
      <c r="RO40" s="201"/>
      <c r="RP40" s="201"/>
      <c r="RQ40" s="201"/>
      <c r="RR40" s="201"/>
      <c r="RS40" s="201"/>
      <c r="RT40" s="201"/>
      <c r="RU40" s="201"/>
      <c r="RV40" s="201"/>
      <c r="RW40" s="201"/>
      <c r="RX40" s="201"/>
      <c r="RY40" s="201"/>
      <c r="RZ40" s="201"/>
      <c r="SA40" s="201"/>
      <c r="SB40" s="201"/>
      <c r="SC40" s="201"/>
      <c r="SD40" s="201"/>
      <c r="SE40" s="201"/>
      <c r="SF40" s="201"/>
      <c r="SG40" s="201"/>
      <c r="SH40" s="201"/>
      <c r="SI40" s="201"/>
      <c r="SJ40" s="201"/>
      <c r="SK40" s="201"/>
      <c r="SL40" s="201"/>
      <c r="SM40" s="201"/>
      <c r="SN40" s="201"/>
      <c r="SO40" s="201"/>
      <c r="SP40" s="201"/>
      <c r="SQ40" s="201"/>
      <c r="SR40" s="201"/>
      <c r="SS40" s="201"/>
      <c r="ST40" s="201"/>
      <c r="SU40" s="201"/>
      <c r="SV40" s="201"/>
      <c r="SW40" s="201"/>
      <c r="SX40" s="201"/>
      <c r="SY40" s="201"/>
      <c r="SZ40" s="201"/>
      <c r="TA40" s="201"/>
      <c r="TB40" s="201"/>
      <c r="TC40" s="201"/>
      <c r="TD40" s="201"/>
      <c r="TE40" s="201"/>
      <c r="TF40" s="201"/>
      <c r="TG40" s="201"/>
      <c r="TH40" s="201"/>
      <c r="TI40" s="201"/>
      <c r="TJ40" s="201"/>
      <c r="TK40" s="201"/>
      <c r="TL40" s="201"/>
      <c r="TM40" s="201"/>
      <c r="TN40" s="201"/>
      <c r="TO40" s="201"/>
      <c r="TP40" s="201"/>
      <c r="TQ40" s="201"/>
      <c r="TR40" s="201"/>
      <c r="TS40" s="201"/>
      <c r="TT40" s="201"/>
      <c r="TU40" s="201"/>
      <c r="TV40" s="201"/>
      <c r="TW40" s="201"/>
      <c r="TX40" s="201"/>
      <c r="TY40" s="201"/>
      <c r="TZ40" s="201"/>
      <c r="UA40" s="201"/>
      <c r="UB40" s="201"/>
      <c r="UC40" s="201"/>
      <c r="UD40" s="201"/>
      <c r="UE40" s="201"/>
      <c r="UF40" s="201"/>
      <c r="UG40" s="201"/>
      <c r="UH40" s="201"/>
      <c r="UI40" s="201"/>
      <c r="UJ40" s="201"/>
      <c r="UK40" s="201"/>
      <c r="UL40" s="201"/>
      <c r="UM40" s="201"/>
      <c r="UN40" s="201"/>
      <c r="UO40" s="201"/>
      <c r="UP40" s="201"/>
      <c r="UQ40" s="201"/>
      <c r="UR40" s="201"/>
      <c r="US40" s="201"/>
      <c r="UT40" s="201"/>
      <c r="UU40" s="201"/>
      <c r="UV40" s="201"/>
      <c r="UW40" s="201"/>
      <c r="UX40" s="201"/>
      <c r="UY40" s="201"/>
      <c r="UZ40" s="201"/>
      <c r="VA40" s="201"/>
      <c r="VB40" s="201"/>
      <c r="VC40" s="201"/>
      <c r="VD40" s="201"/>
      <c r="VE40" s="201"/>
      <c r="VF40" s="201"/>
      <c r="VG40" s="201"/>
      <c r="VH40" s="201"/>
      <c r="VI40" s="201"/>
      <c r="VJ40" s="201"/>
      <c r="VK40" s="201"/>
      <c r="VL40" s="201"/>
      <c r="VM40" s="201"/>
      <c r="VN40" s="201"/>
      <c r="VO40" s="201"/>
      <c r="VP40" s="201"/>
      <c r="VQ40" s="201"/>
      <c r="VR40" s="201"/>
      <c r="VS40" s="201"/>
      <c r="VT40" s="201"/>
      <c r="VU40" s="201"/>
      <c r="VV40" s="201"/>
      <c r="VW40" s="201"/>
      <c r="VX40" s="201"/>
      <c r="VY40" s="201"/>
      <c r="VZ40" s="201"/>
      <c r="WA40" s="201"/>
      <c r="WB40" s="201"/>
      <c r="WC40" s="201"/>
      <c r="WD40" s="201"/>
      <c r="WE40" s="201"/>
      <c r="WF40" s="201"/>
      <c r="WG40" s="201"/>
      <c r="WH40" s="201"/>
      <c r="WI40" s="201"/>
      <c r="WJ40" s="201"/>
      <c r="WK40" s="201"/>
      <c r="WL40" s="201"/>
      <c r="WM40" s="201"/>
      <c r="WN40" s="201"/>
      <c r="WO40" s="201"/>
      <c r="WP40" s="201"/>
      <c r="WQ40" s="201"/>
      <c r="WR40" s="201"/>
      <c r="WS40" s="201"/>
      <c r="WT40" s="201"/>
      <c r="WU40" s="201"/>
      <c r="WV40" s="201"/>
      <c r="WW40" s="201"/>
      <c r="WX40" s="201"/>
      <c r="WY40" s="201"/>
      <c r="WZ40" s="201"/>
      <c r="XA40" s="201"/>
      <c r="XB40" s="201"/>
      <c r="XC40" s="201"/>
      <c r="XD40" s="201"/>
      <c r="XE40" s="201"/>
      <c r="XF40" s="201"/>
      <c r="XG40" s="201"/>
      <c r="XH40" s="201"/>
      <c r="XI40" s="201"/>
      <c r="XJ40" s="201"/>
      <c r="XK40" s="201"/>
      <c r="XL40" s="201"/>
      <c r="XM40" s="201"/>
      <c r="XN40" s="201"/>
      <c r="XO40" s="201"/>
      <c r="XP40" s="201"/>
      <c r="XQ40" s="201"/>
      <c r="XR40" s="201"/>
      <c r="XS40" s="201"/>
      <c r="XT40" s="201"/>
      <c r="XU40" s="201"/>
      <c r="XV40" s="201"/>
      <c r="XW40" s="201"/>
      <c r="XX40" s="201"/>
      <c r="XY40" s="201"/>
      <c r="XZ40" s="201"/>
      <c r="YA40" s="201"/>
      <c r="YB40" s="201"/>
      <c r="YC40" s="201"/>
      <c r="YD40" s="201"/>
      <c r="YE40" s="201"/>
      <c r="YF40" s="201"/>
      <c r="YG40" s="201"/>
      <c r="YH40" s="201"/>
      <c r="YI40" s="201"/>
      <c r="YJ40" s="201"/>
      <c r="YK40" s="201"/>
      <c r="YL40" s="201"/>
      <c r="YM40" s="201"/>
      <c r="YN40" s="201"/>
      <c r="YO40" s="201"/>
      <c r="YP40" s="201"/>
      <c r="YQ40" s="201"/>
      <c r="YR40" s="201"/>
      <c r="YS40" s="201"/>
      <c r="YT40" s="201"/>
      <c r="YU40" s="201"/>
      <c r="YV40" s="201"/>
      <c r="YW40" s="201"/>
      <c r="YX40" s="201"/>
      <c r="YY40" s="201"/>
      <c r="YZ40" s="201"/>
      <c r="ZA40" s="201"/>
      <c r="ZB40" s="201"/>
      <c r="ZC40" s="201"/>
      <c r="ZD40" s="201"/>
      <c r="ZE40" s="201"/>
      <c r="ZF40" s="201"/>
      <c r="ZG40" s="201"/>
      <c r="ZH40" s="201"/>
      <c r="ZI40" s="201"/>
      <c r="ZJ40" s="201"/>
      <c r="ZK40" s="201"/>
      <c r="ZL40" s="201"/>
      <c r="ZM40" s="201"/>
      <c r="ZN40" s="201"/>
      <c r="ZO40" s="201"/>
      <c r="ZP40" s="201"/>
      <c r="ZQ40" s="201"/>
      <c r="ZR40" s="201"/>
      <c r="ZS40" s="201"/>
      <c r="ZT40" s="201"/>
      <c r="ZU40" s="201"/>
      <c r="ZV40" s="201"/>
      <c r="ZW40" s="201"/>
      <c r="ZX40" s="201"/>
      <c r="ZY40" s="201"/>
      <c r="ZZ40" s="201"/>
      <c r="AAA40" s="201"/>
    </row>
    <row r="41" spans="1:703" s="98" customFormat="1" ht="21" customHeight="1">
      <c r="A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1"/>
      <c r="IT41" s="201"/>
      <c r="IU41" s="201"/>
      <c r="IV41" s="201"/>
      <c r="IW41" s="201"/>
      <c r="IX41" s="201"/>
      <c r="IY41" s="201"/>
      <c r="IZ41" s="201"/>
      <c r="JA41" s="201"/>
      <c r="JB41" s="201"/>
      <c r="JC41" s="201"/>
      <c r="JD41" s="201"/>
      <c r="JE41" s="201"/>
      <c r="JF41" s="201"/>
      <c r="JG41" s="201"/>
      <c r="JH41" s="201"/>
      <c r="JI41" s="201"/>
      <c r="JJ41" s="201"/>
      <c r="JK41" s="201"/>
      <c r="JL41" s="201"/>
      <c r="JM41" s="201"/>
      <c r="JN41" s="201"/>
      <c r="JO41" s="201"/>
      <c r="JP41" s="201"/>
      <c r="JQ41" s="201"/>
      <c r="JR41" s="201"/>
      <c r="JS41" s="201"/>
      <c r="JT41" s="201"/>
      <c r="JU41" s="201"/>
      <c r="JV41" s="201"/>
      <c r="JW41" s="201"/>
      <c r="JX41" s="201"/>
      <c r="JY41" s="201"/>
      <c r="JZ41" s="201"/>
      <c r="KA41" s="201"/>
      <c r="KB41" s="201"/>
      <c r="KC41" s="201"/>
      <c r="KD41" s="201"/>
      <c r="KE41" s="201"/>
      <c r="KF41" s="201"/>
      <c r="KG41" s="201"/>
      <c r="KH41" s="201"/>
      <c r="KI41" s="201"/>
      <c r="KJ41" s="201"/>
      <c r="KK41" s="201"/>
      <c r="KL41" s="201"/>
      <c r="KM41" s="201"/>
      <c r="KN41" s="201"/>
      <c r="KO41" s="201"/>
      <c r="KP41" s="201"/>
      <c r="KQ41" s="201"/>
      <c r="KR41" s="201"/>
      <c r="KS41" s="201"/>
      <c r="KT41" s="201"/>
      <c r="KU41" s="201"/>
      <c r="KV41" s="201"/>
      <c r="KW41" s="201"/>
      <c r="KX41" s="201"/>
      <c r="KY41" s="201"/>
      <c r="KZ41" s="201"/>
      <c r="LA41" s="201"/>
      <c r="LB41" s="201"/>
      <c r="LC41" s="201"/>
      <c r="LD41" s="201"/>
      <c r="LE41" s="201"/>
      <c r="LF41" s="201"/>
      <c r="LG41" s="201"/>
      <c r="LH41" s="201"/>
      <c r="LI41" s="201"/>
      <c r="LJ41" s="201"/>
      <c r="LK41" s="201"/>
      <c r="LL41" s="201"/>
      <c r="LM41" s="201"/>
      <c r="LN41" s="201"/>
      <c r="LO41" s="201"/>
      <c r="LP41" s="201"/>
      <c r="LQ41" s="201"/>
      <c r="LR41" s="201"/>
      <c r="LS41" s="201"/>
      <c r="LT41" s="201"/>
      <c r="LU41" s="201"/>
      <c r="LV41" s="201"/>
      <c r="LW41" s="201"/>
      <c r="LX41" s="201"/>
      <c r="LY41" s="201"/>
      <c r="LZ41" s="201"/>
      <c r="MA41" s="201"/>
      <c r="MB41" s="201"/>
      <c r="MC41" s="201"/>
      <c r="MD41" s="201"/>
      <c r="ME41" s="201"/>
      <c r="MF41" s="201"/>
      <c r="MG41" s="201"/>
      <c r="MH41" s="201"/>
      <c r="MI41" s="201"/>
      <c r="MJ41" s="201"/>
      <c r="MK41" s="201"/>
      <c r="ML41" s="201"/>
      <c r="MM41" s="201"/>
      <c r="MN41" s="201"/>
      <c r="MO41" s="201"/>
      <c r="MP41" s="201"/>
      <c r="MQ41" s="201"/>
      <c r="MR41" s="201"/>
      <c r="MS41" s="201"/>
      <c r="MT41" s="201"/>
      <c r="MU41" s="201"/>
      <c r="MV41" s="201"/>
      <c r="MW41" s="201"/>
      <c r="MX41" s="201"/>
      <c r="MY41" s="201"/>
      <c r="MZ41" s="201"/>
      <c r="NA41" s="201"/>
      <c r="NB41" s="201"/>
      <c r="NC41" s="201"/>
      <c r="ND41" s="201"/>
      <c r="NE41" s="201"/>
      <c r="NF41" s="201"/>
      <c r="NG41" s="201"/>
      <c r="NH41" s="201"/>
      <c r="NI41" s="201"/>
      <c r="NJ41" s="201"/>
      <c r="NK41" s="201"/>
      <c r="NL41" s="201"/>
      <c r="NM41" s="201"/>
      <c r="NN41" s="201"/>
      <c r="NO41" s="201"/>
      <c r="NP41" s="201"/>
      <c r="NQ41" s="201"/>
      <c r="NR41" s="201"/>
      <c r="NS41" s="201"/>
      <c r="NT41" s="201"/>
      <c r="NU41" s="201"/>
      <c r="NV41" s="201"/>
      <c r="NW41" s="201"/>
      <c r="NX41" s="201"/>
      <c r="NY41" s="201"/>
      <c r="NZ41" s="201"/>
      <c r="OA41" s="201"/>
      <c r="OB41" s="201"/>
      <c r="OC41" s="201"/>
      <c r="OD41" s="201"/>
      <c r="OE41" s="201"/>
      <c r="OF41" s="201"/>
      <c r="OG41" s="201"/>
      <c r="OH41" s="201"/>
      <c r="OI41" s="201"/>
      <c r="OJ41" s="201"/>
      <c r="OK41" s="201"/>
      <c r="OL41" s="201"/>
      <c r="OM41" s="201"/>
      <c r="ON41" s="201"/>
      <c r="OO41" s="201"/>
      <c r="OP41" s="201"/>
      <c r="OQ41" s="201"/>
      <c r="OR41" s="201"/>
      <c r="OS41" s="201"/>
      <c r="OT41" s="201"/>
      <c r="OU41" s="201"/>
      <c r="OV41" s="201"/>
      <c r="OW41" s="201"/>
      <c r="OX41" s="201"/>
      <c r="OY41" s="201"/>
      <c r="OZ41" s="201"/>
      <c r="PA41" s="201"/>
      <c r="PB41" s="201"/>
      <c r="PC41" s="201"/>
      <c r="PD41" s="201"/>
      <c r="PE41" s="201"/>
      <c r="PF41" s="201"/>
      <c r="PG41" s="201"/>
      <c r="PH41" s="201"/>
      <c r="PI41" s="201"/>
      <c r="PJ41" s="201"/>
      <c r="PK41" s="201"/>
      <c r="PL41" s="201"/>
      <c r="PM41" s="201"/>
      <c r="PN41" s="201"/>
      <c r="PO41" s="201"/>
      <c r="PP41" s="201"/>
      <c r="PQ41" s="201"/>
      <c r="PR41" s="201"/>
      <c r="PS41" s="201"/>
      <c r="PT41" s="201"/>
      <c r="PU41" s="201"/>
      <c r="PV41" s="201"/>
      <c r="PW41" s="201"/>
      <c r="PX41" s="201"/>
      <c r="PY41" s="201"/>
      <c r="PZ41" s="201"/>
      <c r="QA41" s="201"/>
      <c r="QB41" s="201"/>
      <c r="QC41" s="201"/>
      <c r="QD41" s="201"/>
      <c r="QE41" s="201"/>
      <c r="QF41" s="201"/>
      <c r="QG41" s="201"/>
      <c r="QH41" s="201"/>
      <c r="QI41" s="201"/>
      <c r="QJ41" s="201"/>
      <c r="QK41" s="201"/>
      <c r="QL41" s="201"/>
      <c r="QM41" s="201"/>
      <c r="QN41" s="201"/>
      <c r="QO41" s="201"/>
      <c r="QP41" s="201"/>
      <c r="QQ41" s="201"/>
      <c r="QR41" s="201"/>
      <c r="QS41" s="201"/>
      <c r="QT41" s="201"/>
      <c r="QU41" s="201"/>
      <c r="QV41" s="201"/>
      <c r="QW41" s="201"/>
      <c r="QX41" s="201"/>
      <c r="QY41" s="201"/>
      <c r="QZ41" s="201"/>
      <c r="RA41" s="201"/>
      <c r="RB41" s="201"/>
      <c r="RC41" s="201"/>
      <c r="RD41" s="201"/>
      <c r="RE41" s="201"/>
      <c r="RF41" s="201"/>
      <c r="RG41" s="201"/>
      <c r="RH41" s="201"/>
      <c r="RI41" s="201"/>
      <c r="RJ41" s="201"/>
      <c r="RK41" s="201"/>
      <c r="RL41" s="201"/>
      <c r="RM41" s="201"/>
      <c r="RN41" s="201"/>
      <c r="RO41" s="201"/>
      <c r="RP41" s="201"/>
      <c r="RQ41" s="201"/>
      <c r="RR41" s="201"/>
      <c r="RS41" s="201"/>
      <c r="RT41" s="201"/>
      <c r="RU41" s="201"/>
      <c r="RV41" s="201"/>
      <c r="RW41" s="201"/>
      <c r="RX41" s="201"/>
      <c r="RY41" s="201"/>
      <c r="RZ41" s="201"/>
      <c r="SA41" s="201"/>
      <c r="SB41" s="201"/>
      <c r="SC41" s="201"/>
      <c r="SD41" s="201"/>
      <c r="SE41" s="201"/>
      <c r="SF41" s="201"/>
      <c r="SG41" s="201"/>
      <c r="SH41" s="201"/>
      <c r="SI41" s="201"/>
      <c r="SJ41" s="201"/>
      <c r="SK41" s="201"/>
      <c r="SL41" s="201"/>
      <c r="SM41" s="201"/>
      <c r="SN41" s="201"/>
      <c r="SO41" s="201"/>
      <c r="SP41" s="201"/>
      <c r="SQ41" s="201"/>
      <c r="SR41" s="201"/>
      <c r="SS41" s="201"/>
      <c r="ST41" s="201"/>
      <c r="SU41" s="201"/>
      <c r="SV41" s="201"/>
      <c r="SW41" s="201"/>
      <c r="SX41" s="201"/>
      <c r="SY41" s="201"/>
      <c r="SZ41" s="201"/>
      <c r="TA41" s="201"/>
      <c r="TB41" s="201"/>
      <c r="TC41" s="201"/>
      <c r="TD41" s="201"/>
      <c r="TE41" s="201"/>
      <c r="TF41" s="201"/>
      <c r="TG41" s="201"/>
      <c r="TH41" s="201"/>
      <c r="TI41" s="201"/>
      <c r="TJ41" s="201"/>
      <c r="TK41" s="201"/>
      <c r="TL41" s="201"/>
      <c r="TM41" s="201"/>
      <c r="TN41" s="201"/>
      <c r="TO41" s="201"/>
      <c r="TP41" s="201"/>
      <c r="TQ41" s="201"/>
      <c r="TR41" s="201"/>
      <c r="TS41" s="201"/>
      <c r="TT41" s="201"/>
      <c r="TU41" s="201"/>
      <c r="TV41" s="201"/>
      <c r="TW41" s="201"/>
      <c r="TX41" s="201"/>
      <c r="TY41" s="201"/>
      <c r="TZ41" s="201"/>
      <c r="UA41" s="201"/>
      <c r="UB41" s="201"/>
      <c r="UC41" s="201"/>
      <c r="UD41" s="201"/>
      <c r="UE41" s="201"/>
      <c r="UF41" s="201"/>
      <c r="UG41" s="201"/>
      <c r="UH41" s="201"/>
      <c r="UI41" s="201"/>
      <c r="UJ41" s="201"/>
      <c r="UK41" s="201"/>
      <c r="UL41" s="201"/>
      <c r="UM41" s="201"/>
      <c r="UN41" s="201"/>
      <c r="UO41" s="201"/>
      <c r="UP41" s="201"/>
      <c r="UQ41" s="201"/>
      <c r="UR41" s="201"/>
      <c r="US41" s="201"/>
      <c r="UT41" s="201"/>
      <c r="UU41" s="201"/>
      <c r="UV41" s="201"/>
      <c r="UW41" s="201"/>
      <c r="UX41" s="201"/>
      <c r="UY41" s="201"/>
      <c r="UZ41" s="201"/>
      <c r="VA41" s="201"/>
      <c r="VB41" s="201"/>
      <c r="VC41" s="201"/>
      <c r="VD41" s="201"/>
      <c r="VE41" s="201"/>
      <c r="VF41" s="201"/>
      <c r="VG41" s="201"/>
      <c r="VH41" s="201"/>
      <c r="VI41" s="201"/>
      <c r="VJ41" s="201"/>
      <c r="VK41" s="201"/>
      <c r="VL41" s="201"/>
      <c r="VM41" s="201"/>
      <c r="VN41" s="201"/>
      <c r="VO41" s="201"/>
      <c r="VP41" s="201"/>
      <c r="VQ41" s="201"/>
      <c r="VR41" s="201"/>
      <c r="VS41" s="201"/>
      <c r="VT41" s="201"/>
      <c r="VU41" s="201"/>
      <c r="VV41" s="201"/>
      <c r="VW41" s="201"/>
      <c r="VX41" s="201"/>
      <c r="VY41" s="201"/>
      <c r="VZ41" s="201"/>
      <c r="WA41" s="201"/>
      <c r="WB41" s="201"/>
      <c r="WC41" s="201"/>
      <c r="WD41" s="201"/>
      <c r="WE41" s="201"/>
      <c r="WF41" s="201"/>
      <c r="WG41" s="201"/>
      <c r="WH41" s="201"/>
      <c r="WI41" s="201"/>
      <c r="WJ41" s="201"/>
      <c r="WK41" s="201"/>
      <c r="WL41" s="201"/>
      <c r="WM41" s="201"/>
      <c r="WN41" s="201"/>
      <c r="WO41" s="201"/>
      <c r="WP41" s="201"/>
      <c r="WQ41" s="201"/>
      <c r="WR41" s="201"/>
      <c r="WS41" s="201"/>
      <c r="WT41" s="201"/>
      <c r="WU41" s="201"/>
      <c r="WV41" s="201"/>
      <c r="WW41" s="201"/>
      <c r="WX41" s="201"/>
      <c r="WY41" s="201"/>
      <c r="WZ41" s="201"/>
      <c r="XA41" s="201"/>
      <c r="XB41" s="201"/>
      <c r="XC41" s="201"/>
      <c r="XD41" s="201"/>
      <c r="XE41" s="201"/>
      <c r="XF41" s="201"/>
      <c r="XG41" s="201"/>
      <c r="XH41" s="201"/>
      <c r="XI41" s="201"/>
      <c r="XJ41" s="201"/>
      <c r="XK41" s="201"/>
      <c r="XL41" s="201"/>
      <c r="XM41" s="201"/>
      <c r="XN41" s="201"/>
      <c r="XO41" s="201"/>
      <c r="XP41" s="201"/>
      <c r="XQ41" s="201"/>
      <c r="XR41" s="201"/>
      <c r="XS41" s="201"/>
      <c r="XT41" s="201"/>
      <c r="XU41" s="201"/>
      <c r="XV41" s="201"/>
      <c r="XW41" s="201"/>
      <c r="XX41" s="201"/>
      <c r="XY41" s="201"/>
      <c r="XZ41" s="201"/>
      <c r="YA41" s="201"/>
      <c r="YB41" s="201"/>
      <c r="YC41" s="201"/>
      <c r="YD41" s="201"/>
      <c r="YE41" s="201"/>
      <c r="YF41" s="201"/>
      <c r="YG41" s="201"/>
      <c r="YH41" s="201"/>
      <c r="YI41" s="201"/>
      <c r="YJ41" s="201"/>
      <c r="YK41" s="201"/>
      <c r="YL41" s="201"/>
      <c r="YM41" s="201"/>
      <c r="YN41" s="201"/>
      <c r="YO41" s="201"/>
      <c r="YP41" s="201"/>
      <c r="YQ41" s="201"/>
      <c r="YR41" s="201"/>
      <c r="YS41" s="201"/>
      <c r="YT41" s="201"/>
      <c r="YU41" s="201"/>
      <c r="YV41" s="201"/>
      <c r="YW41" s="201"/>
      <c r="YX41" s="201"/>
      <c r="YY41" s="201"/>
      <c r="YZ41" s="201"/>
      <c r="ZA41" s="201"/>
      <c r="ZB41" s="201"/>
      <c r="ZC41" s="201"/>
      <c r="ZD41" s="201"/>
      <c r="ZE41" s="201"/>
      <c r="ZF41" s="201"/>
      <c r="ZG41" s="201"/>
      <c r="ZH41" s="201"/>
      <c r="ZI41" s="201"/>
      <c r="ZJ41" s="201"/>
      <c r="ZK41" s="201"/>
      <c r="ZL41" s="201"/>
      <c r="ZM41" s="201"/>
      <c r="ZN41" s="201"/>
      <c r="ZO41" s="201"/>
      <c r="ZP41" s="201"/>
      <c r="ZQ41" s="201"/>
      <c r="ZR41" s="201"/>
      <c r="ZS41" s="201"/>
      <c r="ZT41" s="201"/>
      <c r="ZU41" s="201"/>
      <c r="ZV41" s="201"/>
      <c r="ZW41" s="201"/>
      <c r="ZX41" s="201"/>
      <c r="ZY41" s="201"/>
      <c r="ZZ41" s="201"/>
      <c r="AAA41" s="201"/>
    </row>
    <row r="42" spans="1:703" s="98" customFormat="1" ht="21" customHeight="1">
      <c r="A42" s="201"/>
      <c r="C42" s="981" t="s">
        <v>468</v>
      </c>
      <c r="D42" s="981"/>
      <c r="E42" s="981"/>
      <c r="F42" s="1105">
        <v>0</v>
      </c>
      <c r="G42" s="1105"/>
      <c r="H42" s="1105"/>
      <c r="I42" s="172" t="s">
        <v>456</v>
      </c>
      <c r="J42" s="172"/>
      <c r="K42" s="172"/>
      <c r="L42" s="172"/>
      <c r="M42" s="172"/>
      <c r="N42" s="172"/>
      <c r="O42" s="172"/>
      <c r="P42" s="1096"/>
      <c r="Q42" s="1096"/>
      <c r="R42" s="1096"/>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c r="KQ42" s="201"/>
      <c r="KR42" s="201"/>
      <c r="KS42" s="201"/>
      <c r="KT42" s="201"/>
      <c r="KU42" s="201"/>
      <c r="KV42" s="201"/>
      <c r="KW42" s="201"/>
      <c r="KX42" s="201"/>
      <c r="KY42" s="201"/>
      <c r="KZ42" s="201"/>
      <c r="LA42" s="201"/>
      <c r="LB42" s="201"/>
      <c r="LC42" s="201"/>
      <c r="LD42" s="201"/>
      <c r="LE42" s="201"/>
      <c r="LF42" s="201"/>
      <c r="LG42" s="201"/>
      <c r="LH42" s="201"/>
      <c r="LI42" s="201"/>
      <c r="LJ42" s="201"/>
      <c r="LK42" s="201"/>
      <c r="LL42" s="201"/>
      <c r="LM42" s="201"/>
      <c r="LN42" s="201"/>
      <c r="LO42" s="201"/>
      <c r="LP42" s="201"/>
      <c r="LQ42" s="201"/>
      <c r="LR42" s="201"/>
      <c r="LS42" s="201"/>
      <c r="LT42" s="201"/>
      <c r="LU42" s="201"/>
      <c r="LV42" s="201"/>
      <c r="LW42" s="201"/>
      <c r="LX42" s="201"/>
      <c r="LY42" s="201"/>
      <c r="LZ42" s="201"/>
      <c r="MA42" s="201"/>
      <c r="MB42" s="201"/>
      <c r="MC42" s="201"/>
      <c r="MD42" s="201"/>
      <c r="ME42" s="201"/>
      <c r="MF42" s="201"/>
      <c r="MG42" s="201"/>
      <c r="MH42" s="201"/>
      <c r="MI42" s="201"/>
      <c r="MJ42" s="201"/>
      <c r="MK42" s="201"/>
      <c r="ML42" s="201"/>
      <c r="MM42" s="201"/>
      <c r="MN42" s="201"/>
      <c r="MO42" s="201"/>
      <c r="MP42" s="201"/>
      <c r="MQ42" s="201"/>
      <c r="MR42" s="201"/>
      <c r="MS42" s="201"/>
      <c r="MT42" s="201"/>
      <c r="MU42" s="201"/>
      <c r="MV42" s="201"/>
      <c r="MW42" s="201"/>
      <c r="MX42" s="201"/>
      <c r="MY42" s="201"/>
      <c r="MZ42" s="201"/>
      <c r="NA42" s="201"/>
      <c r="NB42" s="201"/>
      <c r="NC42" s="201"/>
      <c r="ND42" s="201"/>
      <c r="NE42" s="201"/>
      <c r="NF42" s="201"/>
      <c r="NG42" s="201"/>
      <c r="NH42" s="201"/>
      <c r="NI42" s="201"/>
      <c r="NJ42" s="201"/>
      <c r="NK42" s="201"/>
      <c r="NL42" s="201"/>
      <c r="NM42" s="201"/>
      <c r="NN42" s="201"/>
      <c r="NO42" s="201"/>
      <c r="NP42" s="201"/>
      <c r="NQ42" s="201"/>
      <c r="NR42" s="201"/>
      <c r="NS42" s="201"/>
      <c r="NT42" s="201"/>
      <c r="NU42" s="201"/>
      <c r="NV42" s="201"/>
      <c r="NW42" s="201"/>
      <c r="NX42" s="201"/>
      <c r="NY42" s="201"/>
      <c r="NZ42" s="201"/>
      <c r="OA42" s="201"/>
      <c r="OB42" s="201"/>
      <c r="OC42" s="201"/>
      <c r="OD42" s="201"/>
      <c r="OE42" s="201"/>
      <c r="OF42" s="201"/>
      <c r="OG42" s="201"/>
      <c r="OH42" s="201"/>
      <c r="OI42" s="201"/>
      <c r="OJ42" s="201"/>
      <c r="OK42" s="201"/>
      <c r="OL42" s="201"/>
      <c r="OM42" s="201"/>
      <c r="ON42" s="201"/>
      <c r="OO42" s="201"/>
      <c r="OP42" s="201"/>
      <c r="OQ42" s="201"/>
      <c r="OR42" s="201"/>
      <c r="OS42" s="201"/>
      <c r="OT42" s="201"/>
      <c r="OU42" s="201"/>
      <c r="OV42" s="201"/>
      <c r="OW42" s="201"/>
      <c r="OX42" s="201"/>
      <c r="OY42" s="201"/>
      <c r="OZ42" s="201"/>
      <c r="PA42" s="201"/>
      <c r="PB42" s="201"/>
      <c r="PC42" s="201"/>
      <c r="PD42" s="201"/>
      <c r="PE42" s="201"/>
      <c r="PF42" s="201"/>
      <c r="PG42" s="201"/>
      <c r="PH42" s="201"/>
      <c r="PI42" s="201"/>
      <c r="PJ42" s="201"/>
      <c r="PK42" s="201"/>
      <c r="PL42" s="201"/>
      <c r="PM42" s="201"/>
      <c r="PN42" s="201"/>
      <c r="PO42" s="201"/>
      <c r="PP42" s="201"/>
      <c r="PQ42" s="201"/>
      <c r="PR42" s="201"/>
      <c r="PS42" s="201"/>
      <c r="PT42" s="201"/>
      <c r="PU42" s="201"/>
      <c r="PV42" s="201"/>
      <c r="PW42" s="201"/>
      <c r="PX42" s="201"/>
      <c r="PY42" s="201"/>
      <c r="PZ42" s="201"/>
      <c r="QA42" s="201"/>
      <c r="QB42" s="201"/>
      <c r="QC42" s="201"/>
      <c r="QD42" s="201"/>
      <c r="QE42" s="201"/>
      <c r="QF42" s="201"/>
      <c r="QG42" s="201"/>
      <c r="QH42" s="201"/>
      <c r="QI42" s="201"/>
      <c r="QJ42" s="201"/>
      <c r="QK42" s="201"/>
      <c r="QL42" s="201"/>
      <c r="QM42" s="201"/>
      <c r="QN42" s="201"/>
      <c r="QO42" s="201"/>
      <c r="QP42" s="201"/>
      <c r="QQ42" s="201"/>
      <c r="QR42" s="201"/>
      <c r="QS42" s="201"/>
      <c r="QT42" s="201"/>
      <c r="QU42" s="201"/>
      <c r="QV42" s="201"/>
      <c r="QW42" s="201"/>
      <c r="QX42" s="201"/>
      <c r="QY42" s="201"/>
      <c r="QZ42" s="201"/>
      <c r="RA42" s="201"/>
      <c r="RB42" s="201"/>
      <c r="RC42" s="201"/>
      <c r="RD42" s="201"/>
      <c r="RE42" s="201"/>
      <c r="RF42" s="201"/>
      <c r="RG42" s="201"/>
      <c r="RH42" s="201"/>
      <c r="RI42" s="201"/>
      <c r="RJ42" s="201"/>
      <c r="RK42" s="201"/>
      <c r="RL42" s="201"/>
      <c r="RM42" s="201"/>
      <c r="RN42" s="201"/>
      <c r="RO42" s="201"/>
      <c r="RP42" s="201"/>
      <c r="RQ42" s="201"/>
      <c r="RR42" s="201"/>
      <c r="RS42" s="201"/>
      <c r="RT42" s="201"/>
      <c r="RU42" s="201"/>
      <c r="RV42" s="201"/>
      <c r="RW42" s="201"/>
      <c r="RX42" s="201"/>
      <c r="RY42" s="201"/>
      <c r="RZ42" s="201"/>
      <c r="SA42" s="201"/>
      <c r="SB42" s="201"/>
      <c r="SC42" s="201"/>
      <c r="SD42" s="201"/>
      <c r="SE42" s="201"/>
      <c r="SF42" s="201"/>
      <c r="SG42" s="201"/>
      <c r="SH42" s="201"/>
      <c r="SI42" s="201"/>
      <c r="SJ42" s="201"/>
      <c r="SK42" s="201"/>
      <c r="SL42" s="201"/>
      <c r="SM42" s="201"/>
      <c r="SN42" s="201"/>
      <c r="SO42" s="201"/>
      <c r="SP42" s="201"/>
      <c r="SQ42" s="201"/>
      <c r="SR42" s="201"/>
      <c r="SS42" s="201"/>
      <c r="ST42" s="201"/>
      <c r="SU42" s="201"/>
      <c r="SV42" s="201"/>
      <c r="SW42" s="201"/>
      <c r="SX42" s="201"/>
      <c r="SY42" s="201"/>
      <c r="SZ42" s="201"/>
      <c r="TA42" s="201"/>
      <c r="TB42" s="201"/>
      <c r="TC42" s="201"/>
      <c r="TD42" s="201"/>
      <c r="TE42" s="201"/>
      <c r="TF42" s="201"/>
      <c r="TG42" s="201"/>
      <c r="TH42" s="201"/>
      <c r="TI42" s="201"/>
      <c r="TJ42" s="201"/>
      <c r="TK42" s="201"/>
      <c r="TL42" s="201"/>
      <c r="TM42" s="201"/>
      <c r="TN42" s="201"/>
      <c r="TO42" s="201"/>
      <c r="TP42" s="201"/>
      <c r="TQ42" s="201"/>
      <c r="TR42" s="201"/>
      <c r="TS42" s="201"/>
      <c r="TT42" s="201"/>
      <c r="TU42" s="201"/>
      <c r="TV42" s="201"/>
      <c r="TW42" s="201"/>
      <c r="TX42" s="201"/>
      <c r="TY42" s="201"/>
      <c r="TZ42" s="201"/>
      <c r="UA42" s="201"/>
      <c r="UB42" s="201"/>
      <c r="UC42" s="201"/>
      <c r="UD42" s="201"/>
      <c r="UE42" s="201"/>
      <c r="UF42" s="201"/>
      <c r="UG42" s="201"/>
      <c r="UH42" s="201"/>
      <c r="UI42" s="201"/>
      <c r="UJ42" s="201"/>
      <c r="UK42" s="201"/>
      <c r="UL42" s="201"/>
      <c r="UM42" s="201"/>
      <c r="UN42" s="201"/>
      <c r="UO42" s="201"/>
      <c r="UP42" s="201"/>
      <c r="UQ42" s="201"/>
      <c r="UR42" s="201"/>
      <c r="US42" s="201"/>
      <c r="UT42" s="201"/>
      <c r="UU42" s="201"/>
      <c r="UV42" s="201"/>
      <c r="UW42" s="201"/>
      <c r="UX42" s="201"/>
      <c r="UY42" s="201"/>
      <c r="UZ42" s="201"/>
      <c r="VA42" s="201"/>
      <c r="VB42" s="201"/>
      <c r="VC42" s="201"/>
      <c r="VD42" s="201"/>
      <c r="VE42" s="201"/>
      <c r="VF42" s="201"/>
      <c r="VG42" s="201"/>
      <c r="VH42" s="201"/>
      <c r="VI42" s="201"/>
      <c r="VJ42" s="201"/>
      <c r="VK42" s="201"/>
      <c r="VL42" s="201"/>
      <c r="VM42" s="201"/>
      <c r="VN42" s="201"/>
      <c r="VO42" s="201"/>
      <c r="VP42" s="201"/>
      <c r="VQ42" s="201"/>
      <c r="VR42" s="201"/>
      <c r="VS42" s="201"/>
      <c r="VT42" s="201"/>
      <c r="VU42" s="201"/>
      <c r="VV42" s="201"/>
      <c r="VW42" s="201"/>
      <c r="VX42" s="201"/>
      <c r="VY42" s="201"/>
      <c r="VZ42" s="201"/>
      <c r="WA42" s="201"/>
      <c r="WB42" s="201"/>
      <c r="WC42" s="201"/>
      <c r="WD42" s="201"/>
      <c r="WE42" s="201"/>
      <c r="WF42" s="201"/>
      <c r="WG42" s="201"/>
      <c r="WH42" s="201"/>
      <c r="WI42" s="201"/>
      <c r="WJ42" s="201"/>
      <c r="WK42" s="201"/>
      <c r="WL42" s="201"/>
      <c r="WM42" s="201"/>
      <c r="WN42" s="201"/>
      <c r="WO42" s="201"/>
      <c r="WP42" s="201"/>
      <c r="WQ42" s="201"/>
      <c r="WR42" s="201"/>
      <c r="WS42" s="201"/>
      <c r="WT42" s="201"/>
      <c r="WU42" s="201"/>
      <c r="WV42" s="201"/>
      <c r="WW42" s="201"/>
      <c r="WX42" s="201"/>
      <c r="WY42" s="201"/>
      <c r="WZ42" s="201"/>
      <c r="XA42" s="201"/>
      <c r="XB42" s="201"/>
      <c r="XC42" s="201"/>
      <c r="XD42" s="201"/>
      <c r="XE42" s="201"/>
      <c r="XF42" s="201"/>
      <c r="XG42" s="201"/>
      <c r="XH42" s="201"/>
      <c r="XI42" s="201"/>
      <c r="XJ42" s="201"/>
      <c r="XK42" s="201"/>
      <c r="XL42" s="201"/>
      <c r="XM42" s="201"/>
      <c r="XN42" s="201"/>
      <c r="XO42" s="201"/>
      <c r="XP42" s="201"/>
      <c r="XQ42" s="201"/>
      <c r="XR42" s="201"/>
      <c r="XS42" s="201"/>
      <c r="XT42" s="201"/>
      <c r="XU42" s="201"/>
      <c r="XV42" s="201"/>
      <c r="XW42" s="201"/>
      <c r="XX42" s="201"/>
      <c r="XY42" s="201"/>
      <c r="XZ42" s="201"/>
      <c r="YA42" s="201"/>
      <c r="YB42" s="201"/>
      <c r="YC42" s="201"/>
      <c r="YD42" s="201"/>
      <c r="YE42" s="201"/>
      <c r="YF42" s="201"/>
      <c r="YG42" s="201"/>
      <c r="YH42" s="201"/>
      <c r="YI42" s="201"/>
      <c r="YJ42" s="201"/>
      <c r="YK42" s="201"/>
      <c r="YL42" s="201"/>
      <c r="YM42" s="201"/>
      <c r="YN42" s="201"/>
      <c r="YO42" s="201"/>
      <c r="YP42" s="201"/>
      <c r="YQ42" s="201"/>
      <c r="YR42" s="201"/>
      <c r="YS42" s="201"/>
      <c r="YT42" s="201"/>
      <c r="YU42" s="201"/>
      <c r="YV42" s="201"/>
      <c r="YW42" s="201"/>
      <c r="YX42" s="201"/>
      <c r="YY42" s="201"/>
      <c r="YZ42" s="201"/>
      <c r="ZA42" s="201"/>
      <c r="ZB42" s="201"/>
      <c r="ZC42" s="201"/>
      <c r="ZD42" s="201"/>
      <c r="ZE42" s="201"/>
      <c r="ZF42" s="201"/>
      <c r="ZG42" s="201"/>
      <c r="ZH42" s="201"/>
      <c r="ZI42" s="201"/>
      <c r="ZJ42" s="201"/>
      <c r="ZK42" s="201"/>
      <c r="ZL42" s="201"/>
      <c r="ZM42" s="201"/>
      <c r="ZN42" s="201"/>
      <c r="ZO42" s="201"/>
      <c r="ZP42" s="201"/>
      <c r="ZQ42" s="201"/>
      <c r="ZR42" s="201"/>
      <c r="ZS42" s="201"/>
      <c r="ZT42" s="201"/>
      <c r="ZU42" s="201"/>
      <c r="ZV42" s="201"/>
      <c r="ZW42" s="201"/>
      <c r="ZX42" s="201"/>
      <c r="ZY42" s="201"/>
      <c r="ZZ42" s="201"/>
      <c r="AAA42" s="201"/>
    </row>
    <row r="43" spans="1:703" ht="21" customHeight="1"/>
    <row r="44" spans="1:703" ht="21" customHeight="1">
      <c r="C44" s="1106" t="s">
        <v>458</v>
      </c>
      <c r="D44" s="1106"/>
      <c r="E44" s="1106"/>
    </row>
    <row r="45" spans="1:703" ht="21" customHeight="1">
      <c r="C45" s="90" t="s">
        <v>436</v>
      </c>
      <c r="D45" s="91"/>
      <c r="E45" s="91"/>
      <c r="F45" s="91"/>
      <c r="G45" s="92"/>
      <c r="H45" s="1071"/>
      <c r="I45" s="1071"/>
      <c r="J45" s="1071"/>
      <c r="K45" s="1071"/>
      <c r="L45" s="1071"/>
      <c r="M45" s="1071"/>
      <c r="N45" s="1071"/>
      <c r="O45" s="1071"/>
      <c r="P45" s="1071"/>
      <c r="Q45" s="1071"/>
      <c r="R45" s="1071"/>
    </row>
    <row r="46" spans="1:703" ht="21" customHeight="1">
      <c r="C46" s="90" t="s">
        <v>437</v>
      </c>
      <c r="D46" s="91"/>
      <c r="E46" s="91"/>
      <c r="F46" s="91"/>
      <c r="G46" s="92"/>
      <c r="H46" s="1073"/>
      <c r="I46" s="1073"/>
      <c r="J46" s="1073"/>
      <c r="K46" s="1073"/>
      <c r="L46" s="1073"/>
      <c r="M46" s="1073"/>
      <c r="N46" s="1073"/>
      <c r="O46" s="1073"/>
      <c r="P46" s="1073"/>
      <c r="Q46" s="1073"/>
      <c r="R46" s="1073"/>
    </row>
    <row r="47" spans="1:703" ht="21" customHeight="1">
      <c r="C47" s="90" t="s">
        <v>438</v>
      </c>
      <c r="D47" s="91"/>
      <c r="E47" s="91"/>
      <c r="F47" s="91"/>
      <c r="G47" s="92"/>
      <c r="H47" s="1071"/>
      <c r="I47" s="1071"/>
      <c r="J47" s="1071"/>
      <c r="K47" s="1071"/>
      <c r="L47" s="1071"/>
      <c r="M47" s="1071"/>
      <c r="N47" s="1071"/>
      <c r="O47" s="1071"/>
      <c r="P47" s="1071"/>
      <c r="Q47" s="1071"/>
      <c r="R47" s="1071"/>
    </row>
    <row r="48" spans="1:703" ht="21" customHeight="1">
      <c r="C48" s="90" t="s">
        <v>439</v>
      </c>
      <c r="D48" s="91"/>
      <c r="E48" s="91"/>
      <c r="F48" s="91"/>
      <c r="G48" s="92"/>
      <c r="H48" s="1073"/>
      <c r="I48" s="1073"/>
      <c r="J48" s="1073"/>
      <c r="K48" s="1073"/>
      <c r="L48" s="1073"/>
      <c r="M48" s="1073"/>
      <c r="N48" s="1073"/>
      <c r="O48" s="1073"/>
      <c r="P48" s="1073"/>
      <c r="Q48" s="1073"/>
      <c r="R48" s="1073"/>
    </row>
    <row r="49" spans="3:19" ht="21" customHeight="1">
      <c r="C49" s="90" t="s">
        <v>440</v>
      </c>
      <c r="D49" s="91"/>
      <c r="E49" s="91"/>
      <c r="F49" s="91"/>
      <c r="G49" s="92"/>
      <c r="H49" s="1071"/>
      <c r="I49" s="1071"/>
      <c r="J49" s="1071"/>
      <c r="K49" s="1071"/>
      <c r="L49" s="1071"/>
      <c r="M49" s="1071"/>
      <c r="N49" s="1071"/>
      <c r="O49" s="1071"/>
      <c r="P49" s="1071"/>
      <c r="Q49" s="1071"/>
      <c r="R49" s="1071"/>
    </row>
    <row r="50" spans="3:19" ht="21" customHeight="1">
      <c r="C50" s="402"/>
      <c r="H50" s="403"/>
      <c r="I50" s="403"/>
      <c r="J50" s="403"/>
      <c r="K50" s="403"/>
      <c r="L50" s="403"/>
      <c r="M50" s="403"/>
      <c r="N50" s="403"/>
      <c r="O50" s="403"/>
      <c r="P50" s="403"/>
      <c r="Q50" s="403"/>
      <c r="R50" s="403"/>
    </row>
    <row r="51" spans="3:19" ht="21" customHeight="1">
      <c r="S51" s="831" t="s">
        <v>173</v>
      </c>
    </row>
    <row r="52" spans="3:19" s="201" customFormat="1" ht="21" customHeight="1"/>
    <row r="53" spans="3:19" s="201" customFormat="1" ht="18" customHeight="1"/>
    <row r="54" spans="3:19" s="201" customFormat="1" ht="18" customHeight="1"/>
    <row r="55" spans="3:19" s="201" customFormat="1" ht="18" customHeight="1"/>
    <row r="56" spans="3:19" s="201" customFormat="1" ht="18" customHeight="1"/>
    <row r="57" spans="3:19" s="201" customFormat="1" ht="18" customHeight="1"/>
    <row r="58" spans="3:19" s="201" customFormat="1" ht="18" customHeight="1"/>
    <row r="59" spans="3:19" s="201" customFormat="1" ht="18" customHeight="1"/>
    <row r="60" spans="3:19" s="201" customFormat="1" ht="18" customHeight="1"/>
    <row r="61" spans="3:19" s="201" customFormat="1" ht="18" customHeight="1"/>
    <row r="62" spans="3:19" s="201" customFormat="1" ht="18" customHeight="1"/>
    <row r="63" spans="3:19" s="201" customFormat="1" ht="18" customHeight="1"/>
    <row r="64" spans="3:19" s="201" customFormat="1" ht="18" customHeight="1"/>
    <row r="65" s="201" customFormat="1" ht="18" customHeight="1"/>
    <row r="66" s="201" customFormat="1" ht="18" customHeight="1"/>
    <row r="67" s="201" customFormat="1" ht="18" customHeight="1"/>
    <row r="68" s="201" customFormat="1" ht="18" customHeight="1"/>
    <row r="69" s="201" customFormat="1" ht="18" customHeight="1"/>
    <row r="70" s="201" customFormat="1" ht="18" customHeight="1"/>
    <row r="71" s="201" customFormat="1" ht="18" customHeight="1"/>
    <row r="72" s="201" customFormat="1" ht="18" customHeight="1"/>
    <row r="73" s="201" customFormat="1" ht="18" customHeight="1"/>
    <row r="74" s="201" customFormat="1" ht="18" customHeight="1"/>
    <row r="75" s="201" customFormat="1" ht="18" customHeight="1"/>
    <row r="76" s="201" customFormat="1" ht="18" customHeight="1"/>
    <row r="77" s="201" customFormat="1" ht="18" customHeight="1"/>
    <row r="78" s="201" customFormat="1" ht="18" customHeight="1"/>
    <row r="79" s="201" customFormat="1" ht="18" customHeight="1"/>
    <row r="80" s="201" customFormat="1" ht="18" customHeight="1"/>
    <row r="81" s="201" customFormat="1" ht="18" customHeight="1"/>
    <row r="82" s="201" customFormat="1" ht="18" customHeight="1"/>
    <row r="83" s="201" customFormat="1" ht="18" customHeight="1"/>
    <row r="84" s="201" customFormat="1" ht="18" customHeight="1"/>
    <row r="85" s="201" customFormat="1" ht="18" customHeight="1"/>
    <row r="86" s="201" customFormat="1" ht="18" customHeight="1"/>
    <row r="87" s="201" customFormat="1" ht="18" customHeight="1"/>
    <row r="88" s="201" customFormat="1" ht="18" customHeight="1"/>
    <row r="89" s="201" customFormat="1" ht="18" customHeight="1"/>
    <row r="90" s="201" customFormat="1" ht="18" customHeight="1"/>
    <row r="91" s="201" customFormat="1" ht="18" customHeight="1"/>
    <row r="92" s="201" customFormat="1" ht="18" customHeight="1"/>
    <row r="93" s="201" customFormat="1" ht="18" customHeight="1"/>
    <row r="94" s="201" customFormat="1" ht="18" customHeight="1"/>
    <row r="95" s="201" customFormat="1" ht="18" customHeight="1"/>
    <row r="96" s="201" customFormat="1" ht="18" customHeight="1"/>
    <row r="97" s="201" customFormat="1" ht="18" customHeight="1"/>
    <row r="98" s="201" customFormat="1" ht="18" customHeight="1"/>
    <row r="99" s="201" customFormat="1" ht="18" customHeight="1"/>
    <row r="100" s="201" customFormat="1" ht="18" customHeight="1"/>
    <row r="101" s="201" customFormat="1" ht="18" customHeight="1"/>
    <row r="102" s="201" customFormat="1" ht="18" customHeight="1"/>
    <row r="103" s="201" customFormat="1" ht="18" customHeight="1"/>
    <row r="104" s="201" customFormat="1" ht="18" customHeight="1"/>
    <row r="105" s="201" customFormat="1" ht="18" customHeight="1"/>
    <row r="106" s="201" customFormat="1" ht="18" customHeight="1"/>
    <row r="107" s="201" customFormat="1" ht="18" customHeight="1"/>
    <row r="108" s="201" customFormat="1" ht="18" customHeight="1"/>
    <row r="109" s="201" customFormat="1" ht="18" customHeight="1"/>
    <row r="110" s="201" customFormat="1" ht="18" customHeight="1"/>
    <row r="111" s="201" customFormat="1" ht="18" customHeight="1"/>
    <row r="112" s="201" customFormat="1" ht="18" customHeight="1"/>
    <row r="113" s="201" customFormat="1" ht="18" customHeight="1"/>
    <row r="114" s="201" customFormat="1" ht="18" customHeight="1"/>
    <row r="115" s="201" customFormat="1" ht="18" customHeight="1"/>
    <row r="116" s="201" customFormat="1" ht="18" customHeight="1"/>
    <row r="117" s="201" customFormat="1" ht="18" customHeight="1"/>
    <row r="118" s="201" customFormat="1" ht="18" customHeight="1"/>
    <row r="119" s="201" customFormat="1" ht="18" customHeight="1"/>
    <row r="120" s="201" customFormat="1" ht="18" customHeight="1"/>
    <row r="121" s="201" customFormat="1" ht="18" customHeight="1"/>
    <row r="122" s="201" customFormat="1" ht="18" customHeight="1"/>
    <row r="123" s="201" customFormat="1" ht="18" customHeight="1"/>
    <row r="124" s="201" customFormat="1" ht="18" customHeight="1"/>
    <row r="125" s="201" customFormat="1" ht="18" customHeight="1"/>
    <row r="126" s="201" customFormat="1" ht="18" customHeight="1"/>
    <row r="127" s="201" customFormat="1" ht="18" customHeight="1"/>
    <row r="128" s="201" customFormat="1" ht="18" customHeight="1"/>
    <row r="129" s="201" customFormat="1" ht="18" customHeight="1"/>
    <row r="130" s="201" customFormat="1" ht="18" customHeight="1"/>
    <row r="131" s="201" customFormat="1" ht="18" customHeight="1"/>
    <row r="132" s="201" customFormat="1" ht="18" customHeight="1"/>
    <row r="133" s="201" customFormat="1" ht="18" customHeight="1"/>
    <row r="134" s="201" customFormat="1" ht="18" customHeight="1"/>
    <row r="135" s="201" customFormat="1" ht="18" customHeight="1"/>
    <row r="136" s="201" customFormat="1" ht="18" customHeight="1"/>
    <row r="137" s="201" customFormat="1" ht="18" customHeight="1"/>
    <row r="138" s="201" customFormat="1" ht="18" customHeight="1"/>
    <row r="139" s="201" customFormat="1" ht="18" customHeight="1"/>
    <row r="140" s="201" customFormat="1" ht="18" customHeight="1"/>
    <row r="141" s="201" customFormat="1" ht="18" customHeight="1"/>
    <row r="142" s="201" customFormat="1" ht="18" customHeight="1"/>
    <row r="143" s="201" customFormat="1" ht="18" customHeight="1"/>
    <row r="144" s="201" customFormat="1" ht="18" customHeight="1"/>
    <row r="145" s="201" customFormat="1" ht="18" customHeight="1"/>
    <row r="146" s="201" customFormat="1" ht="18" customHeight="1"/>
    <row r="147" s="201" customFormat="1" ht="18" customHeight="1"/>
    <row r="148" s="201" customFormat="1" ht="18" customHeight="1"/>
    <row r="149" s="201" customFormat="1" ht="18" customHeight="1"/>
    <row r="150" s="201" customFormat="1" ht="18" customHeight="1"/>
    <row r="151" s="201" customFormat="1" ht="18" customHeight="1"/>
    <row r="152" s="201" customFormat="1" ht="18" customHeight="1"/>
    <row r="153" s="201" customFormat="1" ht="18" customHeight="1"/>
    <row r="154" s="201" customFormat="1" ht="18" customHeight="1"/>
    <row r="155" s="201" customFormat="1" ht="18" customHeight="1"/>
    <row r="156" s="201" customFormat="1" ht="18" customHeight="1"/>
    <row r="157" s="201" customFormat="1" ht="18" customHeight="1"/>
    <row r="158" s="201" customFormat="1" ht="18" customHeight="1"/>
    <row r="159" s="201" customFormat="1" ht="18" customHeight="1"/>
    <row r="160" s="201" customFormat="1" ht="18" customHeight="1"/>
    <row r="161" s="201" customFormat="1" ht="18" customHeight="1"/>
    <row r="162" s="201" customFormat="1" ht="18" customHeight="1"/>
    <row r="163" s="201" customFormat="1" ht="18" customHeight="1"/>
    <row r="164" s="201" customFormat="1" ht="18" customHeight="1"/>
    <row r="165" s="201" customFormat="1" ht="18" customHeight="1"/>
    <row r="166" s="201" customFormat="1" ht="18" customHeight="1"/>
    <row r="167" s="201" customFormat="1" ht="18" customHeight="1"/>
    <row r="168" s="201" customFormat="1" ht="18" customHeight="1"/>
    <row r="169" s="201" customFormat="1" ht="18" customHeight="1"/>
    <row r="170" s="201" customFormat="1" ht="18" customHeight="1"/>
    <row r="171" s="201" customFormat="1" ht="18" customHeight="1"/>
    <row r="172" s="201" customFormat="1" ht="18" customHeight="1"/>
    <row r="173" s="201" customFormat="1" ht="18" customHeight="1"/>
    <row r="174" s="201" customFormat="1" ht="18" customHeight="1"/>
    <row r="175" s="201" customFormat="1" ht="18" customHeight="1"/>
    <row r="176" s="201" customFormat="1" ht="18" customHeight="1"/>
    <row r="177" s="201" customFormat="1" ht="18" customHeight="1"/>
    <row r="178" s="201" customFormat="1" ht="18" customHeight="1"/>
    <row r="179" s="201" customFormat="1" ht="18" customHeight="1"/>
    <row r="180" s="201" customFormat="1" ht="18" customHeight="1"/>
    <row r="181" s="201" customFormat="1" ht="18" customHeight="1"/>
    <row r="182" s="201" customFormat="1" ht="18" customHeight="1"/>
    <row r="183" s="201" customFormat="1" ht="18" customHeight="1"/>
    <row r="184" s="201" customFormat="1" ht="18" customHeight="1"/>
    <row r="185" s="201" customFormat="1" ht="18" customHeight="1"/>
    <row r="186" s="201" customFormat="1" ht="18" customHeight="1"/>
    <row r="187" s="201" customFormat="1" ht="18" customHeight="1"/>
    <row r="188" s="201" customFormat="1" ht="18" customHeight="1"/>
    <row r="189" s="201" customFormat="1" ht="18" customHeight="1"/>
    <row r="190" s="201" customFormat="1" ht="18" customHeight="1"/>
    <row r="191" s="201" customFormat="1" ht="18" customHeight="1"/>
    <row r="192" s="201" customFormat="1" ht="18" customHeight="1"/>
    <row r="193" s="201" customFormat="1" ht="18" customHeight="1"/>
    <row r="194" s="201" customFormat="1" ht="18" customHeight="1"/>
    <row r="195" s="201" customFormat="1" ht="18" customHeight="1"/>
    <row r="196" s="201" customFormat="1" ht="18" customHeight="1"/>
    <row r="197" s="201" customFormat="1" ht="18" customHeight="1"/>
    <row r="198" s="201" customFormat="1" ht="18" customHeight="1"/>
    <row r="199" s="201" customFormat="1" ht="18" customHeight="1"/>
    <row r="200" s="201" customFormat="1" ht="18" customHeight="1"/>
    <row r="201" s="201" customFormat="1" ht="18" customHeight="1"/>
    <row r="202" s="201" customFormat="1" ht="18" customHeight="1"/>
    <row r="203" s="201" customFormat="1" ht="18" customHeight="1"/>
    <row r="204" s="201" customFormat="1" ht="18" customHeight="1"/>
    <row r="205" s="201" customFormat="1" ht="18" customHeight="1"/>
    <row r="206" s="201" customFormat="1" ht="18" customHeight="1"/>
    <row r="207" s="201" customFormat="1" ht="18" customHeight="1"/>
    <row r="208" s="201" customFormat="1" ht="18" customHeight="1"/>
    <row r="209" s="201" customFormat="1" ht="18" customHeight="1"/>
    <row r="210" s="201" customFormat="1" ht="18" customHeight="1"/>
    <row r="211" s="201" customFormat="1" ht="18" customHeight="1"/>
    <row r="212" s="201" customFormat="1" ht="18" customHeight="1"/>
    <row r="213" s="201" customFormat="1" ht="18" customHeight="1"/>
    <row r="214" s="201" customFormat="1" ht="18" customHeight="1"/>
    <row r="215" s="201" customFormat="1" ht="18" customHeight="1"/>
    <row r="216" s="201" customFormat="1" ht="18" customHeight="1"/>
    <row r="217" s="201" customFormat="1" ht="18" customHeight="1"/>
    <row r="218" s="201" customFormat="1" ht="18" customHeight="1"/>
    <row r="219" s="201" customFormat="1" ht="18" customHeight="1"/>
    <row r="220" s="201" customFormat="1" ht="18" customHeight="1"/>
    <row r="221" s="201" customFormat="1" ht="18" customHeight="1"/>
    <row r="222" s="201" customFormat="1" ht="18" customHeight="1"/>
    <row r="223" s="201" customFormat="1" ht="18" customHeight="1"/>
    <row r="224" s="201" customFormat="1" ht="18" customHeight="1"/>
    <row r="225" s="201" customFormat="1" ht="18" customHeight="1"/>
    <row r="226" s="201" customFormat="1" ht="18" customHeight="1"/>
    <row r="227" s="201" customFormat="1" ht="18" customHeight="1"/>
    <row r="228" s="201" customFormat="1" ht="18" customHeight="1"/>
    <row r="229" s="201" customFormat="1" ht="18" customHeight="1"/>
    <row r="230" s="201" customFormat="1" ht="18" customHeight="1"/>
    <row r="231" s="201" customFormat="1" ht="18" customHeight="1"/>
    <row r="232" s="201" customFormat="1" ht="18" customHeight="1"/>
    <row r="233" s="201" customFormat="1" ht="18" customHeight="1"/>
    <row r="234" s="201" customFormat="1" ht="18" customHeight="1"/>
    <row r="235" s="201" customFormat="1" ht="18" customHeight="1"/>
    <row r="236" s="201" customFormat="1" ht="18" customHeight="1"/>
    <row r="237" s="201" customFormat="1" ht="18" customHeight="1"/>
    <row r="238" s="201" customFormat="1" ht="18" customHeight="1"/>
    <row r="239" s="201" customFormat="1" ht="18" customHeight="1"/>
    <row r="240" s="201" customFormat="1" ht="18" customHeight="1"/>
    <row r="241" s="201" customFormat="1" ht="18" customHeight="1"/>
    <row r="242" s="201" customFormat="1" ht="18" customHeight="1"/>
    <row r="243" s="201" customFormat="1" ht="18" customHeight="1"/>
    <row r="244" s="201" customFormat="1" ht="18" customHeight="1"/>
    <row r="245" s="201" customFormat="1" ht="18" customHeight="1"/>
    <row r="246" s="201" customFormat="1" ht="18" customHeight="1"/>
    <row r="247" s="201" customFormat="1" ht="18" customHeight="1"/>
    <row r="248" s="201" customFormat="1" ht="18" customHeight="1"/>
    <row r="249" s="201" customFormat="1" ht="18" customHeight="1"/>
    <row r="250" s="201" customFormat="1" ht="18" customHeight="1"/>
    <row r="251" s="201" customFormat="1" ht="18" customHeight="1"/>
    <row r="252" s="201" customFormat="1" ht="18" customHeight="1"/>
    <row r="253" s="201" customFormat="1" ht="18" customHeight="1"/>
    <row r="254" s="201" customFormat="1" ht="18" customHeight="1"/>
    <row r="255" s="201" customFormat="1" ht="18" customHeight="1"/>
    <row r="256" s="201" customFormat="1" ht="18" customHeight="1"/>
    <row r="257" s="201" customFormat="1" ht="18" customHeight="1"/>
    <row r="258" s="201" customFormat="1" ht="18" customHeight="1"/>
    <row r="259" s="201" customFormat="1" ht="18" customHeight="1"/>
    <row r="260" s="201" customFormat="1" ht="18" customHeight="1"/>
    <row r="261" s="201" customFormat="1" ht="18" customHeight="1"/>
    <row r="262" s="201" customFormat="1" ht="18" customHeight="1"/>
    <row r="263" s="201" customFormat="1" ht="18" customHeight="1"/>
    <row r="264" s="201" customFormat="1" ht="18" customHeight="1"/>
    <row r="265" s="201" customFormat="1" ht="18" customHeight="1"/>
    <row r="266" s="201" customFormat="1" ht="18" customHeight="1"/>
    <row r="267" s="201" customFormat="1" ht="18" customHeight="1"/>
    <row r="268" s="201" customFormat="1" ht="18" customHeight="1"/>
    <row r="269" s="201" customFormat="1" ht="18" customHeight="1"/>
    <row r="270" s="201" customFormat="1" ht="18" customHeight="1"/>
    <row r="271" s="201" customFormat="1" ht="18" customHeight="1"/>
    <row r="272" s="201" customFormat="1" ht="18" customHeight="1"/>
    <row r="273" s="201" customFormat="1" ht="18" customHeight="1"/>
    <row r="274" s="201" customFormat="1" ht="18" customHeight="1"/>
    <row r="275" s="201" customFormat="1" ht="18" customHeight="1"/>
    <row r="276" s="201" customFormat="1" ht="18" customHeight="1"/>
    <row r="277" s="201" customFormat="1" ht="18" customHeight="1"/>
    <row r="278" s="201" customFormat="1" ht="18" customHeight="1"/>
    <row r="279" s="201" customFormat="1" ht="18" customHeight="1"/>
    <row r="280" s="201" customFormat="1" ht="18" customHeight="1"/>
    <row r="281" s="201" customFormat="1" ht="18" customHeight="1"/>
    <row r="282" s="201" customFormat="1" ht="18" customHeight="1"/>
    <row r="283" s="201" customFormat="1" ht="18" customHeight="1"/>
    <row r="284" s="201" customFormat="1" ht="18" customHeight="1"/>
    <row r="285" s="201" customFormat="1" ht="18" customHeight="1"/>
    <row r="286" s="201" customFormat="1" ht="18" customHeight="1"/>
    <row r="287" s="201" customFormat="1" ht="18" customHeight="1"/>
    <row r="288" s="201" customFormat="1" ht="18" customHeight="1"/>
    <row r="289" s="201" customFormat="1" ht="18" customHeight="1"/>
    <row r="290" s="201" customFormat="1" ht="18" customHeight="1"/>
    <row r="291" s="201" customFormat="1" ht="18" customHeight="1"/>
    <row r="292" s="201" customFormat="1" ht="18" customHeight="1"/>
    <row r="293" s="201" customFormat="1" ht="18" customHeight="1"/>
    <row r="294" s="201" customFormat="1" ht="18" customHeight="1"/>
    <row r="295" s="201" customFormat="1" ht="18" customHeight="1"/>
    <row r="296" s="201" customFormat="1" ht="18" customHeight="1"/>
    <row r="297" s="201" customFormat="1" ht="18" customHeight="1"/>
    <row r="298" s="201" customFormat="1" ht="18" customHeight="1"/>
    <row r="299" s="201" customFormat="1" ht="18" customHeight="1"/>
    <row r="300" s="201" customFormat="1" ht="18" customHeight="1"/>
    <row r="301" s="201" customFormat="1" ht="18" customHeight="1"/>
    <row r="302" s="201" customFormat="1" ht="18" customHeight="1"/>
    <row r="303" s="201" customFormat="1" ht="18" customHeight="1"/>
    <row r="304" s="201" customFormat="1" ht="18" customHeight="1"/>
    <row r="305" s="201" customFormat="1" ht="18" customHeight="1"/>
    <row r="306" s="201" customFormat="1" ht="18" customHeight="1"/>
    <row r="307" s="201" customFormat="1" ht="18" customHeight="1"/>
    <row r="308" s="201" customFormat="1" ht="18" customHeight="1"/>
    <row r="309" s="201" customFormat="1" ht="18" customHeight="1"/>
    <row r="310" s="201" customFormat="1" ht="18" customHeight="1"/>
    <row r="311" s="201" customFormat="1" ht="18" customHeight="1"/>
    <row r="312" s="201" customFormat="1" ht="18" customHeight="1"/>
    <row r="313" s="201" customFormat="1" ht="18" customHeight="1"/>
    <row r="314" s="201" customFormat="1" ht="18" customHeight="1"/>
    <row r="315" s="201" customFormat="1" ht="18" customHeight="1"/>
    <row r="316" s="201" customFormat="1" ht="18" customHeight="1"/>
    <row r="317" s="201" customFormat="1" ht="18" customHeight="1"/>
    <row r="318" s="201" customFormat="1" ht="18" customHeight="1"/>
    <row r="319" s="201" customFormat="1" ht="18" customHeight="1"/>
    <row r="320" s="201" customFormat="1" ht="18" customHeight="1"/>
    <row r="321" s="201" customFormat="1" ht="18" customHeight="1"/>
    <row r="322" s="201" customFormat="1" ht="18" customHeight="1"/>
    <row r="323" s="201" customFormat="1" ht="18" customHeight="1"/>
    <row r="324" s="201" customFormat="1" ht="18" customHeight="1"/>
    <row r="325" s="201" customFormat="1" ht="18" customHeight="1"/>
    <row r="326" s="201" customFormat="1" ht="18" customHeight="1"/>
    <row r="327" s="201" customFormat="1" ht="18" customHeight="1"/>
    <row r="328" s="201" customFormat="1" ht="18" customHeight="1"/>
    <row r="329" s="201" customFormat="1" ht="18" customHeight="1"/>
    <row r="330" s="201" customFormat="1" ht="18" customHeight="1"/>
    <row r="331" s="201" customFormat="1" ht="18" customHeight="1"/>
    <row r="332" s="201" customFormat="1" ht="18" customHeight="1"/>
    <row r="333" s="201" customFormat="1" ht="18" customHeight="1"/>
    <row r="334" s="201" customFormat="1" ht="18" customHeight="1"/>
    <row r="335" s="201" customFormat="1" ht="18" customHeight="1"/>
    <row r="336" s="201" customFormat="1" ht="18" customHeight="1"/>
    <row r="337" s="201" customFormat="1" ht="18" customHeight="1"/>
    <row r="338" s="201" customFormat="1" ht="18" customHeight="1"/>
    <row r="339" s="201" customFormat="1" ht="18" customHeight="1"/>
    <row r="340" s="201" customFormat="1" ht="18" customHeight="1"/>
    <row r="341" s="201" customFormat="1" ht="18" customHeight="1"/>
    <row r="342" s="201" customFormat="1" ht="18" customHeight="1"/>
    <row r="343" s="201" customFormat="1" ht="18" customHeight="1"/>
    <row r="344" s="201" customFormat="1" ht="18" customHeight="1"/>
    <row r="345" s="201" customFormat="1" ht="18" customHeight="1"/>
    <row r="346" s="201" customFormat="1" ht="18" customHeight="1"/>
    <row r="347" s="201" customFormat="1" ht="18" customHeight="1"/>
    <row r="348" s="201" customFormat="1" ht="18" customHeight="1"/>
    <row r="349" s="201" customFormat="1" ht="18" customHeight="1"/>
    <row r="350" s="201" customFormat="1" ht="18" customHeight="1"/>
    <row r="351" s="201" customFormat="1" ht="18" customHeight="1"/>
    <row r="352" s="201" customFormat="1" ht="18" customHeight="1"/>
    <row r="353" s="201" customFormat="1" ht="18" customHeight="1"/>
    <row r="354" s="201" customFormat="1" ht="18" customHeight="1"/>
    <row r="355" s="201" customFormat="1" ht="18" customHeight="1"/>
    <row r="356" s="201" customFormat="1" ht="18" customHeight="1"/>
    <row r="357" s="201" customFormat="1" ht="18" customHeight="1"/>
    <row r="358" s="201" customFormat="1" ht="18" customHeight="1"/>
    <row r="359" s="201" customFormat="1" ht="18" customHeight="1"/>
    <row r="360" s="201" customFormat="1" ht="18" customHeight="1"/>
    <row r="361" s="201" customFormat="1" ht="18" customHeight="1"/>
    <row r="362" s="201" customFormat="1" ht="18" customHeight="1"/>
    <row r="363" s="201" customFormat="1" ht="18" customHeight="1"/>
    <row r="364" s="201" customFormat="1" ht="18" customHeight="1"/>
    <row r="365" s="201" customFormat="1" ht="18" customHeight="1"/>
    <row r="366" s="201" customFormat="1" ht="18" customHeight="1"/>
    <row r="367" s="201" customFormat="1" ht="18" customHeight="1"/>
    <row r="368" s="201" customFormat="1" ht="18" customHeight="1"/>
    <row r="369" s="201" customFormat="1" ht="18" customHeight="1"/>
    <row r="370" s="201" customFormat="1" ht="18" customHeight="1"/>
    <row r="371" s="201" customFormat="1" ht="18" customHeight="1"/>
    <row r="372" s="201" customFormat="1" ht="18" customHeight="1"/>
    <row r="373" s="201" customFormat="1" ht="18" customHeight="1"/>
    <row r="374" s="201" customFormat="1" ht="18" customHeight="1"/>
    <row r="375" s="201" customFormat="1" ht="18" customHeight="1"/>
    <row r="376" s="201" customFormat="1" ht="18" customHeight="1"/>
    <row r="377" s="201" customFormat="1" ht="18" customHeight="1"/>
    <row r="378" s="201" customFormat="1" ht="18" customHeight="1"/>
    <row r="379" s="201" customFormat="1" ht="18" customHeight="1"/>
    <row r="380" s="201" customFormat="1" ht="18" customHeight="1"/>
    <row r="381" s="201" customFormat="1" ht="18" customHeight="1"/>
    <row r="382" s="201" customFormat="1" ht="18" customHeight="1"/>
    <row r="383" s="201" customFormat="1" ht="18" customHeight="1"/>
    <row r="384" s="201" customFormat="1" ht="18" customHeight="1"/>
    <row r="385" s="201" customFormat="1" ht="18" customHeight="1"/>
    <row r="386" s="201" customFormat="1" ht="18" customHeight="1"/>
    <row r="387" s="201" customFormat="1" ht="18" customHeight="1"/>
    <row r="388" s="201" customFormat="1" ht="18" customHeight="1"/>
    <row r="389" s="201" customFormat="1" ht="18" customHeight="1"/>
    <row r="390" s="201" customFormat="1" ht="18" customHeight="1"/>
    <row r="391" s="201" customFormat="1" ht="18" customHeight="1"/>
    <row r="392" s="201" customFormat="1" ht="18" customHeight="1"/>
    <row r="393" s="201" customFormat="1" ht="18" customHeight="1"/>
    <row r="394" s="201" customFormat="1" ht="18" customHeight="1"/>
    <row r="395" s="201" customFormat="1" ht="18" customHeight="1"/>
    <row r="396" s="201" customFormat="1" ht="18" customHeight="1"/>
    <row r="397" s="201" customFormat="1" ht="18" customHeight="1"/>
    <row r="398" s="201" customFormat="1" ht="18" customHeight="1"/>
    <row r="399" s="201" customFormat="1" ht="18" customHeight="1"/>
    <row r="400" s="201" customFormat="1" ht="18" customHeight="1"/>
    <row r="401" s="201" customFormat="1" ht="18" customHeight="1"/>
    <row r="402" s="201" customFormat="1" ht="18" customHeight="1"/>
    <row r="403" s="201" customFormat="1" ht="18" customHeight="1"/>
    <row r="404" s="201" customFormat="1" ht="18" customHeight="1"/>
    <row r="405" s="201" customFormat="1" ht="18" customHeight="1"/>
    <row r="406" s="201" customFormat="1" ht="18" customHeight="1"/>
    <row r="407" s="201" customFormat="1" ht="18" customHeight="1"/>
    <row r="408" s="201" customFormat="1" ht="18" customHeight="1"/>
    <row r="409" s="201" customFormat="1" ht="18" customHeight="1"/>
    <row r="410" s="201" customFormat="1" ht="18" customHeight="1"/>
    <row r="411" s="201" customFormat="1" ht="18" customHeight="1"/>
    <row r="412" s="201" customFormat="1" ht="18" customHeight="1"/>
    <row r="413" s="201" customFormat="1" ht="18" customHeight="1"/>
    <row r="414" s="201" customFormat="1" ht="18" customHeight="1"/>
    <row r="415" s="201" customFormat="1" ht="18" customHeight="1"/>
    <row r="416" s="201" customFormat="1" ht="18" customHeight="1"/>
    <row r="417" s="201" customFormat="1" ht="18" customHeight="1"/>
    <row r="418" s="201" customFormat="1" ht="18" customHeight="1"/>
    <row r="419" s="201" customFormat="1" ht="18" customHeight="1"/>
    <row r="420" s="201" customFormat="1" ht="18" customHeight="1"/>
    <row r="421" s="201" customFormat="1" ht="18" customHeight="1"/>
    <row r="422" s="201" customFormat="1" ht="18" customHeight="1"/>
    <row r="423" s="201" customFormat="1" ht="18" customHeight="1"/>
    <row r="424" s="201" customFormat="1" ht="18" customHeight="1"/>
    <row r="425" s="201" customFormat="1" ht="18" customHeight="1"/>
    <row r="426" s="201" customFormat="1" ht="18" customHeight="1"/>
    <row r="427" s="201" customFormat="1" ht="18" customHeight="1"/>
    <row r="428" s="201" customFormat="1" ht="18" customHeight="1"/>
    <row r="429" s="201" customFormat="1" ht="18" customHeight="1"/>
    <row r="430" s="201" customFormat="1" ht="18" customHeight="1"/>
    <row r="431" s="201" customFormat="1" ht="18" customHeight="1"/>
    <row r="432" s="201" customFormat="1" ht="18" customHeight="1"/>
    <row r="433" s="201" customFormat="1" ht="18" customHeight="1"/>
    <row r="434" s="201" customFormat="1" ht="18" customHeight="1"/>
    <row r="435" s="201" customFormat="1" ht="18" customHeight="1"/>
    <row r="436" s="201" customFormat="1" ht="18" customHeight="1"/>
    <row r="437" s="201" customFormat="1" ht="18" customHeight="1"/>
    <row r="438" s="201" customFormat="1" ht="18" customHeight="1"/>
    <row r="439" s="201" customFormat="1" ht="18" customHeight="1"/>
    <row r="440" s="201" customFormat="1" ht="18" customHeight="1"/>
    <row r="441" s="201" customFormat="1" ht="18" customHeight="1"/>
    <row r="442" s="201" customFormat="1" ht="18" customHeight="1"/>
    <row r="443" s="201" customFormat="1" ht="18" customHeight="1"/>
    <row r="444" s="201" customFormat="1" ht="18" customHeight="1"/>
    <row r="445" s="201" customFormat="1" ht="18" customHeight="1"/>
    <row r="446" s="201" customFormat="1" ht="18" customHeight="1"/>
    <row r="447" s="201" customFormat="1" ht="18" customHeight="1"/>
    <row r="448" s="201" customFormat="1" ht="18" customHeight="1"/>
    <row r="449" s="201" customFormat="1" ht="18" customHeight="1"/>
    <row r="450" s="201" customFormat="1" ht="18" customHeight="1"/>
    <row r="451" s="201" customFormat="1" ht="18" customHeight="1"/>
    <row r="452" s="201" customFormat="1" ht="18" customHeight="1"/>
    <row r="453" s="201" customFormat="1" ht="18" customHeight="1"/>
    <row r="454" s="201" customFormat="1" ht="18" customHeight="1"/>
    <row r="455" s="201" customFormat="1" ht="18" customHeight="1"/>
    <row r="456" s="201" customFormat="1" ht="18" customHeight="1"/>
    <row r="457" s="201" customFormat="1" ht="18" customHeight="1"/>
    <row r="458" s="201" customFormat="1" ht="18" customHeight="1"/>
    <row r="459" s="201" customFormat="1" ht="18" customHeight="1"/>
    <row r="460" s="201" customFormat="1" ht="18" customHeight="1"/>
    <row r="461" s="201" customFormat="1" ht="18" customHeight="1"/>
    <row r="462" s="201" customFormat="1" ht="18" customHeight="1"/>
    <row r="463" s="201" customFormat="1" ht="18" customHeight="1"/>
    <row r="464" s="201" customFormat="1" ht="18" customHeight="1"/>
    <row r="465" s="201" customFormat="1" ht="18" customHeight="1"/>
    <row r="466" s="201" customFormat="1" ht="18" customHeight="1"/>
    <row r="467" s="201" customFormat="1" ht="18" customHeight="1"/>
    <row r="468" s="201" customFormat="1" ht="18" customHeight="1"/>
    <row r="469" s="201" customFormat="1" ht="18" customHeight="1"/>
    <row r="470" s="201" customFormat="1" ht="18" customHeight="1"/>
    <row r="471" s="201" customFormat="1" ht="18" customHeight="1"/>
    <row r="472" s="201" customFormat="1" ht="18" customHeight="1"/>
    <row r="473" s="201" customFormat="1" ht="18" customHeight="1"/>
    <row r="474" s="201" customFormat="1" ht="18" customHeight="1"/>
    <row r="475" s="201" customFormat="1" ht="18" customHeight="1"/>
    <row r="476" s="201" customFormat="1" ht="18" customHeight="1"/>
    <row r="477" s="201" customFormat="1" ht="18" customHeight="1"/>
    <row r="478" s="201" customFormat="1" ht="18" customHeight="1"/>
    <row r="479" s="201" customFormat="1" ht="18" customHeight="1"/>
    <row r="480" s="201" customFormat="1" ht="18" customHeight="1"/>
    <row r="481" s="201" customFormat="1" ht="18" customHeight="1"/>
    <row r="482" s="201" customFormat="1" ht="18" customHeight="1"/>
    <row r="483" s="201" customFormat="1" ht="18" customHeight="1"/>
    <row r="484" s="201" customFormat="1" ht="18" customHeight="1"/>
    <row r="485" s="201" customFormat="1" ht="18" customHeight="1"/>
    <row r="486" s="201" customFormat="1" ht="18" customHeight="1"/>
    <row r="487" s="201" customFormat="1" ht="18" customHeight="1"/>
    <row r="488" s="201" customFormat="1" ht="18" customHeight="1"/>
    <row r="489" s="201" customFormat="1" ht="18" customHeight="1"/>
    <row r="490" s="201" customFormat="1" ht="18" customHeight="1"/>
    <row r="491" s="201" customFormat="1" ht="18" customHeight="1"/>
    <row r="492" s="201" customFormat="1" ht="18" customHeight="1"/>
    <row r="493" s="201" customFormat="1" ht="18" customHeight="1"/>
    <row r="494" s="201" customFormat="1" ht="18" customHeight="1"/>
    <row r="495" s="201" customFormat="1" ht="18" customHeight="1"/>
    <row r="496" s="201" customFormat="1" ht="18" customHeight="1"/>
    <row r="497" s="201" customFormat="1" ht="18" customHeight="1"/>
    <row r="498" s="201" customFormat="1" ht="18" customHeight="1"/>
    <row r="499" s="201" customFormat="1" ht="18" customHeight="1"/>
    <row r="500" s="201" customFormat="1" ht="18" customHeight="1"/>
    <row r="501" s="201" customFormat="1" ht="18" customHeight="1"/>
    <row r="502" s="201" customFormat="1" ht="18" customHeight="1"/>
    <row r="503" s="201" customFormat="1" ht="18" customHeight="1"/>
    <row r="504" s="201" customFormat="1" ht="18" customHeight="1"/>
    <row r="505" s="201" customFormat="1" ht="18" customHeight="1"/>
    <row r="506" s="201" customFormat="1" ht="18" customHeight="1"/>
    <row r="507" s="201" customFormat="1" ht="18" customHeight="1"/>
    <row r="508" s="201" customFormat="1" ht="18" customHeight="1"/>
    <row r="509" s="201" customFormat="1" ht="18" customHeight="1"/>
    <row r="510" s="201" customFormat="1" ht="18" customHeight="1"/>
    <row r="511" s="201" customFormat="1" ht="18" customHeight="1"/>
    <row r="512" s="201" customFormat="1" ht="18" customHeight="1"/>
    <row r="513" s="201" customFormat="1" ht="18" customHeight="1"/>
    <row r="514" s="201" customFormat="1" ht="18" customHeight="1"/>
    <row r="515" s="201" customFormat="1" ht="18" customHeight="1"/>
    <row r="516" s="201" customFormat="1" ht="18" customHeight="1"/>
    <row r="517" s="201" customFormat="1" ht="18" customHeight="1"/>
    <row r="518" s="201" customFormat="1" ht="18" customHeight="1"/>
    <row r="519" s="201" customFormat="1" ht="18" customHeight="1"/>
    <row r="520" s="201" customFormat="1" ht="18" customHeight="1"/>
    <row r="521" s="201" customFormat="1" ht="18" customHeight="1"/>
    <row r="522" s="201" customFormat="1" ht="18" customHeight="1"/>
    <row r="523" s="201" customFormat="1" ht="18" customHeight="1"/>
    <row r="524" s="201" customFormat="1" ht="18" customHeight="1"/>
    <row r="525" s="201" customFormat="1" ht="18" customHeight="1"/>
    <row r="526" s="201" customFormat="1" ht="18" customHeight="1"/>
    <row r="527" s="201" customFormat="1" ht="18" customHeight="1"/>
    <row r="528" s="201" customFormat="1" ht="18" customHeight="1"/>
    <row r="529" s="201" customFormat="1" ht="18" customHeight="1"/>
    <row r="530" s="201" customFormat="1" ht="18" customHeight="1"/>
    <row r="531" s="201" customFormat="1" ht="18" customHeight="1"/>
    <row r="532" s="201" customFormat="1" ht="18" customHeight="1"/>
    <row r="533" s="201" customFormat="1" ht="18" customHeight="1"/>
    <row r="534" s="201" customFormat="1" ht="18" customHeight="1"/>
    <row r="535" s="201" customFormat="1" ht="18" customHeight="1"/>
    <row r="536" s="201" customFormat="1" ht="18" customHeight="1"/>
    <row r="537" s="201" customFormat="1" ht="18" customHeight="1"/>
    <row r="538" s="201" customFormat="1" ht="18" customHeight="1"/>
    <row r="539" s="201" customFormat="1" ht="18" customHeight="1"/>
    <row r="540" s="201" customFormat="1" ht="18" customHeight="1"/>
    <row r="541" s="201" customFormat="1" ht="18" customHeight="1"/>
    <row r="542" s="201" customFormat="1" ht="18" customHeight="1"/>
    <row r="543" s="201" customFormat="1" ht="18" customHeight="1"/>
    <row r="544" s="201" customFormat="1" ht="18" customHeight="1"/>
    <row r="545" s="201" customFormat="1" ht="18" customHeight="1"/>
    <row r="546" s="201" customFormat="1" ht="18" customHeight="1"/>
    <row r="547" s="201" customFormat="1" ht="18" customHeight="1"/>
    <row r="548" s="201" customFormat="1" ht="18" customHeight="1"/>
    <row r="549" s="201" customFormat="1" ht="18" customHeight="1"/>
    <row r="550" s="201" customFormat="1" ht="18" customHeight="1"/>
    <row r="551" s="201" customFormat="1" ht="18" customHeight="1"/>
    <row r="552" s="201" customFormat="1" ht="18" customHeight="1"/>
    <row r="553" s="201" customFormat="1" ht="18" customHeight="1"/>
    <row r="554" s="201" customFormat="1" ht="18" customHeight="1"/>
    <row r="555" s="201" customFormat="1" ht="18" customHeight="1"/>
    <row r="556" s="201" customFormat="1" ht="18" customHeight="1"/>
    <row r="557" s="201" customFormat="1" ht="18" customHeight="1"/>
    <row r="558" s="201" customFormat="1" ht="18" customHeight="1"/>
    <row r="559" s="201" customFormat="1" ht="18" customHeight="1"/>
    <row r="560" s="201" customFormat="1" ht="18" customHeight="1"/>
    <row r="561" s="201" customFormat="1" ht="18" customHeight="1"/>
    <row r="562" s="201" customFormat="1" ht="18" customHeight="1"/>
    <row r="563" s="201" customFormat="1" ht="18" customHeight="1"/>
    <row r="564" s="201" customFormat="1" ht="18" customHeight="1"/>
    <row r="565" s="201" customFormat="1" ht="18" customHeight="1"/>
    <row r="566" s="201" customFormat="1" ht="18" customHeight="1"/>
    <row r="567" s="201" customFormat="1" ht="18" customHeight="1"/>
    <row r="568" s="201" customFormat="1" ht="18" customHeight="1"/>
    <row r="569" s="201" customFormat="1" ht="18" customHeight="1"/>
    <row r="570" s="201" customFormat="1" ht="18" customHeight="1"/>
    <row r="571" s="201" customFormat="1" ht="18" customHeight="1"/>
    <row r="572" s="201" customFormat="1" ht="18" customHeight="1"/>
    <row r="573" s="201" customFormat="1" ht="18" customHeight="1"/>
    <row r="574" s="201" customFormat="1" ht="18" customHeight="1"/>
    <row r="575" s="201" customFormat="1" ht="18" customHeight="1"/>
    <row r="576" s="201" customFormat="1" ht="18" customHeight="1"/>
    <row r="577" s="201" customFormat="1" ht="18" customHeight="1"/>
    <row r="578" s="201" customFormat="1" ht="18" customHeight="1"/>
    <row r="579" s="201" customFormat="1" ht="18" customHeight="1"/>
    <row r="580" s="201" customFormat="1" ht="18" customHeight="1"/>
    <row r="581" s="201" customFormat="1" ht="18" customHeight="1"/>
    <row r="582" s="201" customFormat="1" ht="18" customHeight="1"/>
    <row r="583" s="201" customFormat="1" ht="18" customHeight="1"/>
    <row r="584" s="201" customFormat="1" ht="18" customHeight="1"/>
    <row r="585" s="201" customFormat="1" ht="18" customHeight="1"/>
    <row r="586" s="201" customFormat="1" ht="18" customHeight="1"/>
    <row r="587" s="201" customFormat="1" ht="18" customHeight="1"/>
    <row r="588" s="201" customFormat="1" ht="18" customHeight="1"/>
    <row r="589" s="201" customFormat="1" ht="18" customHeight="1"/>
    <row r="590" s="201" customFormat="1" ht="18" customHeight="1"/>
    <row r="591" s="201" customFormat="1" ht="18" customHeight="1"/>
    <row r="592" s="201" customFormat="1" ht="18" customHeight="1"/>
    <row r="593" s="201" customFormat="1" ht="18" customHeight="1"/>
    <row r="594" s="201" customFormat="1" ht="18" customHeight="1"/>
    <row r="595" s="201" customFormat="1" ht="18" customHeight="1"/>
    <row r="596" s="201" customFormat="1" ht="18" customHeight="1"/>
    <row r="597" s="201" customFormat="1" ht="18" customHeight="1"/>
    <row r="598" s="201" customFormat="1" ht="18" customHeight="1"/>
    <row r="599" s="201" customFormat="1" ht="18" customHeight="1"/>
    <row r="600" s="201" customFormat="1" ht="18" customHeight="1"/>
    <row r="601" s="201" customFormat="1" ht="18" customHeight="1"/>
    <row r="602" s="201" customFormat="1" ht="18" customHeight="1"/>
    <row r="603" s="201" customFormat="1" ht="18" customHeight="1"/>
    <row r="604" s="201" customFormat="1" ht="18" customHeight="1"/>
    <row r="605" s="201" customFormat="1" ht="18" customHeight="1"/>
    <row r="606" s="201" customFormat="1" ht="18" customHeight="1"/>
    <row r="607" s="201" customFormat="1" ht="18" customHeight="1"/>
    <row r="608" s="201" customFormat="1" ht="18" customHeight="1"/>
    <row r="609" s="201" customFormat="1" ht="18" customHeight="1"/>
    <row r="610" s="201" customFormat="1" ht="18" customHeight="1"/>
    <row r="611" s="201" customFormat="1" ht="18" customHeight="1"/>
    <row r="612" s="201" customFormat="1" ht="18" customHeight="1"/>
    <row r="613" s="201" customFormat="1" ht="18" customHeight="1"/>
    <row r="614" s="201" customFormat="1" ht="18" customHeight="1"/>
    <row r="615" s="201" customFormat="1" ht="18" customHeight="1"/>
    <row r="616" s="201" customFormat="1" ht="18" customHeight="1"/>
    <row r="617" s="201" customFormat="1" ht="18" customHeight="1"/>
    <row r="618" s="201" customFormat="1" ht="18" customHeight="1"/>
    <row r="619" s="201" customFormat="1" ht="18" customHeight="1"/>
    <row r="620" s="201" customFormat="1" ht="18" customHeight="1"/>
    <row r="621" s="201" customFormat="1" ht="18" customHeight="1"/>
    <row r="622" s="201" customFormat="1" ht="18" customHeight="1"/>
    <row r="623" s="201" customFormat="1" ht="18" customHeight="1"/>
    <row r="624" s="201" customFormat="1" ht="18" customHeight="1"/>
    <row r="625" s="201" customFormat="1" ht="18" customHeight="1"/>
    <row r="626" s="201" customFormat="1" ht="18" customHeight="1"/>
    <row r="627" s="201" customFormat="1" ht="18" customHeight="1"/>
    <row r="628" s="201" customFormat="1" ht="18" customHeight="1"/>
    <row r="629" s="201" customFormat="1" ht="18" customHeight="1"/>
    <row r="630" s="201" customFormat="1" ht="18" customHeight="1"/>
    <row r="631" s="201" customFormat="1" ht="18" customHeight="1"/>
    <row r="632" s="201" customFormat="1" ht="18" customHeight="1"/>
    <row r="633" s="201" customFormat="1" ht="18" customHeight="1"/>
    <row r="634" s="201" customFormat="1" ht="18" customHeight="1"/>
    <row r="635" s="201" customFormat="1" ht="18" customHeight="1"/>
    <row r="636" s="201" customFormat="1" ht="18" customHeight="1"/>
    <row r="637" s="201" customFormat="1" ht="18" customHeight="1"/>
    <row r="638" s="201" customFormat="1" ht="18" customHeight="1"/>
    <row r="639" s="201" customFormat="1" ht="18" customHeight="1"/>
    <row r="640" s="201" customFormat="1" ht="18" customHeight="1"/>
    <row r="641" s="201" customFormat="1" ht="18" customHeight="1"/>
    <row r="642" s="201" customFormat="1" ht="18" customHeight="1"/>
    <row r="643" s="201" customFormat="1" ht="18" customHeight="1"/>
    <row r="644" s="201" customFormat="1" ht="18" customHeight="1"/>
    <row r="645" s="201" customFormat="1" ht="18" customHeight="1"/>
    <row r="646" s="201" customFormat="1" ht="18" customHeight="1"/>
    <row r="647" s="201" customFormat="1" ht="18" customHeight="1"/>
    <row r="648" s="201" customFormat="1" ht="18" customHeight="1"/>
    <row r="649" s="201" customFormat="1" ht="18" customHeight="1"/>
    <row r="650" s="201" customFormat="1" ht="18" customHeight="1"/>
    <row r="651" s="201" customFormat="1" ht="18" customHeight="1"/>
    <row r="652" s="201" customFormat="1" ht="18" customHeight="1"/>
    <row r="653" s="201" customFormat="1" ht="18" customHeight="1"/>
    <row r="654" s="201" customFormat="1" ht="18" customHeight="1"/>
    <row r="655" s="201" customFormat="1" ht="18" customHeight="1"/>
    <row r="656" s="201" customFormat="1" ht="18" customHeight="1"/>
    <row r="657" s="201" customFormat="1" ht="18" customHeight="1"/>
    <row r="658" s="201" customFormat="1" ht="18" customHeight="1"/>
    <row r="659" s="201" customFormat="1" ht="18" customHeight="1"/>
    <row r="660" s="201" customFormat="1" ht="18" customHeight="1"/>
    <row r="661" s="201" customFormat="1" ht="18" customHeight="1"/>
    <row r="662" s="201" customFormat="1" ht="18" customHeight="1"/>
    <row r="663" s="201" customFormat="1" ht="18" customHeight="1"/>
    <row r="664" s="201" customFormat="1" ht="18" customHeight="1"/>
    <row r="665" s="201" customFormat="1" ht="18" customHeight="1"/>
    <row r="666" s="201" customFormat="1" ht="18" customHeight="1"/>
    <row r="667" s="201" customFormat="1" ht="18" customHeight="1"/>
    <row r="668" s="201" customFormat="1" ht="18" customHeight="1"/>
    <row r="669" s="201" customFormat="1" ht="18" customHeight="1"/>
    <row r="670" s="201" customFormat="1" ht="18" customHeight="1"/>
    <row r="671" s="201" customFormat="1" ht="18" customHeight="1"/>
    <row r="672" s="201" customFormat="1" ht="18" customHeight="1"/>
    <row r="673" s="201" customFormat="1" ht="18" customHeight="1"/>
    <row r="674" s="201" customFormat="1" ht="18" customHeight="1"/>
    <row r="675" s="201" customFormat="1" ht="18" customHeight="1"/>
    <row r="676" s="201" customFormat="1" ht="18" customHeight="1"/>
    <row r="677" s="201" customFormat="1" ht="18" customHeight="1"/>
    <row r="678" s="201" customFormat="1" ht="18" customHeight="1"/>
    <row r="679" s="201" customFormat="1" ht="18" customHeight="1"/>
    <row r="680" s="201" customFormat="1" ht="18" customHeight="1"/>
    <row r="681" s="201" customFormat="1" ht="18" customHeight="1"/>
    <row r="682" s="201" customFormat="1" ht="18" customHeight="1"/>
    <row r="683" s="201" customFormat="1" ht="18" customHeight="1"/>
    <row r="684" s="201" customFormat="1" ht="18" customHeight="1"/>
    <row r="685" s="201" customFormat="1" ht="18" customHeight="1"/>
    <row r="686" s="201" customFormat="1" ht="18" customHeight="1"/>
    <row r="687" s="201" customFormat="1" ht="18" customHeight="1"/>
    <row r="688" s="201" customFormat="1" ht="18" customHeight="1"/>
    <row r="689" s="201" customFormat="1" ht="18" customHeight="1"/>
    <row r="690" s="201" customFormat="1" ht="18" customHeight="1"/>
    <row r="691" s="201" customFormat="1" ht="18" customHeight="1"/>
    <row r="692" s="201" customFormat="1" ht="18" customHeight="1"/>
    <row r="693" s="201" customFormat="1" ht="18" customHeight="1"/>
    <row r="694" s="201" customFormat="1" ht="18" customHeight="1"/>
    <row r="695" s="201" customFormat="1" ht="18" customHeight="1"/>
    <row r="696" s="201" customFormat="1" ht="18" customHeight="1"/>
    <row r="697" s="201" customFormat="1" ht="18" customHeight="1"/>
    <row r="698" s="201" customFormat="1" ht="18" customHeight="1"/>
    <row r="699" s="201" customFormat="1" ht="18" customHeight="1"/>
    <row r="700" s="201" customFormat="1" ht="18" customHeight="1"/>
    <row r="701" s="201" customFormat="1" ht="18" customHeight="1"/>
    <row r="702" s="201" customFormat="1" ht="18" customHeight="1"/>
    <row r="703" s="201" customFormat="1" ht="18" customHeight="1"/>
    <row r="704" s="201" customFormat="1" ht="18" customHeight="1"/>
    <row r="705" s="201" customFormat="1" ht="18" customHeight="1"/>
    <row r="706" s="201" customFormat="1" ht="18" customHeight="1"/>
    <row r="707" s="201" customFormat="1" ht="18" customHeight="1"/>
    <row r="708" s="201" customFormat="1" ht="18" customHeight="1"/>
    <row r="709" s="201" customFormat="1" ht="18" customHeight="1"/>
    <row r="710" s="201" customFormat="1" ht="18" customHeight="1"/>
    <row r="711" s="201" customFormat="1" ht="18" customHeight="1"/>
    <row r="712" s="201" customFormat="1" ht="18" customHeight="1"/>
    <row r="713" s="201" customFormat="1" ht="18" customHeight="1"/>
    <row r="714" s="201" customFormat="1" ht="18" customHeight="1"/>
    <row r="715" s="201" customFormat="1" ht="18" customHeight="1"/>
    <row r="716" s="201" customFormat="1" ht="18" customHeight="1"/>
    <row r="717" s="201" customFormat="1" ht="18" customHeight="1"/>
    <row r="718" s="201" customFormat="1" ht="18" customHeight="1"/>
    <row r="719" s="201" customFormat="1" ht="18" customHeight="1"/>
    <row r="720" s="201" customFormat="1" ht="18" customHeight="1"/>
    <row r="721" s="201" customFormat="1" ht="18" customHeight="1"/>
    <row r="722" s="201" customFormat="1" ht="18" customHeight="1"/>
    <row r="723" s="201" customFormat="1" ht="18" customHeight="1"/>
    <row r="724" s="201" customFormat="1" ht="18" customHeight="1"/>
    <row r="725" s="201" customFormat="1" ht="18" customHeight="1"/>
    <row r="726" s="201" customFormat="1" ht="18" customHeight="1"/>
    <row r="727" s="201" customFormat="1" ht="18" customHeight="1"/>
    <row r="728" s="201" customFormat="1" ht="18" customHeight="1"/>
    <row r="729" s="201" customFormat="1" ht="18" customHeight="1"/>
    <row r="730" s="201" customFormat="1" ht="18" customHeight="1"/>
    <row r="731" s="201" customFormat="1" ht="18" customHeight="1"/>
    <row r="732" s="201" customFormat="1" ht="18" customHeight="1"/>
    <row r="733" s="201" customFormat="1" ht="18" customHeight="1"/>
    <row r="734" s="201" customFormat="1" ht="18" customHeight="1"/>
    <row r="735" s="201" customFormat="1" ht="18" customHeight="1"/>
    <row r="736" s="201" customFormat="1" ht="18" customHeight="1"/>
    <row r="737" s="201" customFormat="1" ht="18" customHeight="1"/>
    <row r="738" s="201" customFormat="1" ht="18" customHeight="1"/>
    <row r="739" s="201" customFormat="1" ht="18" customHeight="1"/>
    <row r="740" s="201" customFormat="1" ht="18" customHeight="1"/>
    <row r="741" s="201" customFormat="1" ht="18" customHeight="1"/>
    <row r="742" s="201" customFormat="1" ht="18" customHeight="1"/>
    <row r="743" s="201" customFormat="1" ht="18" customHeight="1"/>
    <row r="744" s="201" customFormat="1" ht="18" customHeight="1"/>
    <row r="745" s="201" customFormat="1" ht="18" customHeight="1"/>
    <row r="746" s="201" customFormat="1" ht="18" customHeight="1"/>
    <row r="747" s="201" customFormat="1" ht="18" customHeight="1"/>
    <row r="748" s="201" customFormat="1" ht="18" customHeight="1"/>
    <row r="749" s="201" customFormat="1" ht="18" customHeight="1"/>
    <row r="750" s="201" customFormat="1" ht="18" customHeight="1"/>
    <row r="751" s="201" customFormat="1" ht="18" customHeight="1"/>
    <row r="752" s="201" customFormat="1" ht="18" customHeight="1"/>
    <row r="753" s="201" customFormat="1" ht="18" customHeight="1"/>
    <row r="754" s="201" customFormat="1" ht="18" customHeight="1"/>
    <row r="755" s="201" customFormat="1" ht="18" customHeight="1"/>
    <row r="756" s="201" customFormat="1" ht="18" customHeight="1"/>
    <row r="757" s="201" customFormat="1" ht="18" customHeight="1"/>
    <row r="758" s="201" customFormat="1" ht="18" customHeight="1"/>
    <row r="759" s="201" customFormat="1" ht="18" customHeight="1"/>
    <row r="760" s="201" customFormat="1" ht="18" customHeight="1"/>
    <row r="761" s="201" customFormat="1" ht="18" customHeight="1"/>
    <row r="762" s="201" customFormat="1" ht="18" customHeight="1"/>
    <row r="763" s="201" customFormat="1" ht="18" customHeight="1"/>
    <row r="764" s="201" customFormat="1" ht="18" customHeight="1"/>
    <row r="765" s="201" customFormat="1" ht="18" customHeight="1"/>
    <row r="766" s="201" customFormat="1" ht="18" customHeight="1"/>
    <row r="767" s="201" customFormat="1" ht="18" customHeight="1"/>
    <row r="768" s="201" customFormat="1" ht="18" customHeight="1"/>
    <row r="769" s="201" customFormat="1" ht="18" customHeight="1"/>
    <row r="770" s="201" customFormat="1" ht="18" customHeight="1"/>
    <row r="771" s="201" customFormat="1" ht="18" customHeight="1"/>
    <row r="772" s="201" customFormat="1" ht="18" customHeight="1"/>
    <row r="773" s="201" customFormat="1" ht="18" customHeight="1"/>
    <row r="774" s="201" customFormat="1" ht="18" customHeight="1"/>
    <row r="775" s="201" customFormat="1" ht="18" customHeight="1"/>
    <row r="776" s="201" customFormat="1" ht="18" customHeight="1"/>
    <row r="777" s="201" customFormat="1" ht="18" customHeight="1"/>
    <row r="778" s="201" customFormat="1" ht="18" customHeight="1"/>
    <row r="779" s="201" customFormat="1" ht="18" customHeight="1"/>
    <row r="780" s="201" customFormat="1" ht="18" customHeight="1"/>
    <row r="781" s="201" customFormat="1" ht="18" customHeight="1"/>
    <row r="782" s="201" customFormat="1" ht="18" customHeight="1"/>
    <row r="783" s="201" customFormat="1" ht="18" customHeight="1"/>
    <row r="784" s="201" customFormat="1" ht="18" customHeight="1"/>
    <row r="785" s="201" customFormat="1" ht="18" customHeight="1"/>
    <row r="786" s="201" customFormat="1" ht="18" customHeight="1"/>
    <row r="787" s="201" customFormat="1" ht="18" customHeight="1"/>
    <row r="788" s="201" customFormat="1" ht="18" customHeight="1"/>
    <row r="789" s="201" customFormat="1" ht="18" customHeight="1"/>
    <row r="790" s="201" customFormat="1" ht="18" customHeight="1"/>
    <row r="791" s="201" customFormat="1" ht="18" customHeight="1"/>
    <row r="792" s="201" customFormat="1" ht="18" customHeight="1"/>
    <row r="793" s="201" customFormat="1" ht="18" customHeight="1"/>
    <row r="794" s="201" customFormat="1" ht="18" customHeight="1"/>
    <row r="795" s="201" customFormat="1" ht="18" customHeight="1"/>
    <row r="796" s="201" customFormat="1" ht="18" customHeight="1"/>
    <row r="797" s="201" customFormat="1" ht="18" customHeight="1"/>
    <row r="798" s="201" customFormat="1" ht="18" customHeight="1"/>
    <row r="799" s="201" customFormat="1" ht="18" customHeight="1"/>
    <row r="800" s="201" customFormat="1" ht="18" customHeight="1"/>
    <row r="801" s="201" customFormat="1" ht="18" customHeight="1"/>
    <row r="802" s="201" customFormat="1" ht="18" customHeight="1"/>
    <row r="803" s="201" customFormat="1" ht="18" customHeight="1"/>
    <row r="804" s="201" customFormat="1" ht="18" customHeight="1"/>
    <row r="805" s="201" customFormat="1" ht="18" customHeight="1"/>
    <row r="806" s="201" customFormat="1" ht="18" customHeight="1"/>
    <row r="807" s="201" customFormat="1" ht="18" customHeight="1"/>
    <row r="808" s="201" customFormat="1" ht="18" customHeight="1"/>
    <row r="809" s="201" customFormat="1" ht="18" customHeight="1"/>
    <row r="810" s="201" customFormat="1" ht="18" customHeight="1"/>
    <row r="811" s="201" customFormat="1" ht="18" customHeight="1"/>
    <row r="812" s="201" customFormat="1" ht="18" customHeight="1"/>
    <row r="813" s="201" customFormat="1" ht="18" customHeight="1"/>
    <row r="814" s="201" customFormat="1" ht="18" customHeight="1"/>
    <row r="815" s="201" customFormat="1" ht="18" customHeight="1"/>
    <row r="816" s="201" customFormat="1" ht="18" customHeight="1"/>
    <row r="817" s="201" customFormat="1" ht="18" customHeight="1"/>
    <row r="818" s="201" customFormat="1" ht="18" customHeight="1"/>
    <row r="819" s="201" customFormat="1" ht="18" customHeight="1"/>
    <row r="820" s="201" customFormat="1" ht="18" customHeight="1"/>
    <row r="821" s="201" customFormat="1" ht="18" customHeight="1"/>
    <row r="822" s="201" customFormat="1" ht="18" customHeight="1"/>
    <row r="823" s="201" customFormat="1" ht="18" customHeight="1"/>
    <row r="824" s="201" customFormat="1" ht="18" customHeight="1"/>
    <row r="825" s="201" customFormat="1" ht="18" customHeight="1"/>
    <row r="826" s="201" customFormat="1" ht="18" customHeight="1"/>
    <row r="827" s="201" customFormat="1" ht="18" customHeight="1"/>
    <row r="828" s="201" customFormat="1" ht="18" customHeight="1"/>
    <row r="829" s="201" customFormat="1" ht="18" customHeight="1"/>
    <row r="830" s="201" customFormat="1" ht="18" customHeight="1"/>
    <row r="831" s="201" customFormat="1" ht="18" customHeight="1"/>
    <row r="832" s="201" customFormat="1" ht="18" customHeight="1"/>
    <row r="833" s="201" customFormat="1" ht="18" customHeight="1"/>
    <row r="834" s="201" customFormat="1" ht="18" customHeight="1"/>
    <row r="835" s="201" customFormat="1" ht="18" customHeight="1"/>
    <row r="836" s="201" customFormat="1" ht="18" customHeight="1"/>
    <row r="837" s="201" customFormat="1" ht="18" customHeight="1"/>
    <row r="838" s="201" customFormat="1" ht="18" customHeight="1"/>
    <row r="839" s="201" customFormat="1" ht="18" customHeight="1"/>
    <row r="840" s="201" customFormat="1" ht="18" customHeight="1"/>
    <row r="841" s="201" customFormat="1" ht="18" customHeight="1"/>
    <row r="842" s="201" customFormat="1" ht="18" customHeight="1"/>
    <row r="843" s="201" customFormat="1" ht="18" customHeight="1"/>
    <row r="844" s="201" customFormat="1" ht="18" customHeight="1"/>
    <row r="845" s="201" customFormat="1" ht="18" customHeight="1"/>
    <row r="846" s="201" customFormat="1" ht="18" customHeight="1"/>
    <row r="847" s="201" customFormat="1" ht="18" customHeight="1"/>
    <row r="848" s="201" customFormat="1" ht="18" customHeight="1"/>
    <row r="849" s="201" customFormat="1" ht="18" customHeight="1"/>
    <row r="850" s="201" customFormat="1" ht="18" customHeight="1"/>
    <row r="851" s="201" customFormat="1" ht="18" customHeight="1"/>
    <row r="852" s="201" customFormat="1" ht="18" customHeight="1"/>
    <row r="853" s="201" customFormat="1" ht="18" customHeight="1"/>
    <row r="854" s="201" customFormat="1" ht="18" customHeight="1"/>
    <row r="855" s="201" customFormat="1" ht="18" customHeight="1"/>
    <row r="856" s="201" customFormat="1" ht="18" customHeight="1"/>
    <row r="857" s="201" customFormat="1" ht="18" customHeight="1"/>
    <row r="858" s="201" customFormat="1" ht="18" customHeight="1"/>
    <row r="859" s="201" customFormat="1" ht="18" customHeight="1"/>
    <row r="860" s="201" customFormat="1" ht="18" customHeight="1"/>
    <row r="861" s="201" customFormat="1" ht="18" customHeight="1"/>
    <row r="862" s="201" customFormat="1" ht="18" customHeight="1"/>
    <row r="863" s="201" customFormat="1" ht="18" customHeight="1"/>
    <row r="864" s="201" customFormat="1" ht="18" customHeight="1"/>
    <row r="865" s="201" customFormat="1" ht="18" customHeight="1"/>
    <row r="866" s="201" customFormat="1" ht="18" customHeight="1"/>
    <row r="867" s="201" customFormat="1" ht="18" customHeight="1"/>
    <row r="868" s="201" customFormat="1" ht="18" customHeight="1"/>
    <row r="869" s="201" customFormat="1" ht="18" customHeight="1"/>
    <row r="870" s="201" customFormat="1" ht="18" customHeight="1"/>
    <row r="871" s="201" customFormat="1" ht="18" customHeight="1"/>
    <row r="872" s="201" customFormat="1" ht="18" customHeight="1"/>
    <row r="873" s="201" customFormat="1" ht="18" customHeight="1"/>
    <row r="874" s="201" customFormat="1" ht="18" customHeight="1"/>
    <row r="875" s="201" customFormat="1" ht="18" customHeight="1"/>
    <row r="876" s="201" customFormat="1" ht="18" customHeight="1"/>
    <row r="877" s="201" customFormat="1" ht="18" customHeight="1"/>
    <row r="878" s="201" customFormat="1" ht="18" customHeight="1"/>
    <row r="879" s="201" customFormat="1" ht="18" customHeight="1"/>
    <row r="880" s="201" customFormat="1" ht="18" customHeight="1"/>
    <row r="881" s="201" customFormat="1" ht="18" customHeight="1"/>
    <row r="882" s="201" customFormat="1" ht="18" customHeight="1"/>
    <row r="883" s="201" customFormat="1" ht="18" customHeight="1"/>
    <row r="884" s="201" customFormat="1" ht="18" customHeight="1"/>
    <row r="885" s="201" customFormat="1" ht="18" customHeight="1"/>
    <row r="886" s="201" customFormat="1" ht="18" customHeight="1"/>
    <row r="887" s="201" customFormat="1" ht="18" customHeight="1"/>
    <row r="888" s="201" customFormat="1" ht="18" customHeight="1"/>
    <row r="889" s="201" customFormat="1" ht="18" customHeight="1"/>
    <row r="890" s="201" customFormat="1" ht="18" customHeight="1"/>
    <row r="891" s="201" customFormat="1" ht="18" customHeight="1"/>
    <row r="892" s="201" customFormat="1" ht="18" customHeight="1"/>
    <row r="893" s="201" customFormat="1" ht="18" customHeight="1"/>
    <row r="894" s="201" customFormat="1" ht="18" customHeight="1"/>
    <row r="895" s="201" customFormat="1" ht="18" customHeight="1"/>
    <row r="896" s="201" customFormat="1" ht="18" customHeight="1"/>
    <row r="897" s="201" customFormat="1" ht="18" customHeight="1"/>
    <row r="898" s="201" customFormat="1" ht="18" customHeight="1"/>
    <row r="899" s="201" customFormat="1" ht="18" customHeight="1"/>
    <row r="900" s="201" customFormat="1" ht="18" customHeight="1"/>
    <row r="901" s="201" customFormat="1" ht="18" customHeight="1"/>
    <row r="902" s="201" customFormat="1" ht="18" customHeight="1"/>
    <row r="903" s="201" customFormat="1" ht="18" customHeight="1"/>
    <row r="904" s="201" customFormat="1" ht="18" customHeight="1"/>
    <row r="905" s="201" customFormat="1" ht="18" customHeight="1"/>
    <row r="906" s="201" customFormat="1" ht="18" customHeight="1"/>
    <row r="907" s="201" customFormat="1" ht="18" customHeight="1"/>
    <row r="908" s="201" customFormat="1" ht="18" customHeight="1"/>
    <row r="909" s="201" customFormat="1" ht="18" customHeight="1"/>
    <row r="910" s="201" customFormat="1" ht="18" customHeight="1"/>
    <row r="911" s="201" customFormat="1" ht="18" customHeight="1"/>
    <row r="912" s="201" customFormat="1" ht="18" customHeight="1"/>
    <row r="913" s="201" customFormat="1" ht="18" customHeight="1"/>
    <row r="914" s="201" customFormat="1" ht="18" customHeight="1"/>
    <row r="915" s="201" customFormat="1" ht="18" customHeight="1"/>
    <row r="916" s="201" customFormat="1" ht="18" customHeight="1"/>
    <row r="917" s="201" customFormat="1" ht="18" customHeight="1"/>
    <row r="918" s="201" customFormat="1" ht="18" customHeight="1"/>
    <row r="919" s="201" customFormat="1" ht="18" customHeight="1"/>
    <row r="920" s="201" customFormat="1" ht="18" customHeight="1"/>
    <row r="921" s="201" customFormat="1" ht="18" customHeight="1"/>
    <row r="922" s="201" customFormat="1" ht="18" customHeight="1"/>
    <row r="923" s="201" customFormat="1" ht="18" customHeight="1"/>
    <row r="924" s="201" customFormat="1" ht="18" customHeight="1"/>
    <row r="925" s="201" customFormat="1" ht="18" customHeight="1"/>
    <row r="926" s="201" customFormat="1" ht="18" customHeight="1"/>
    <row r="927" s="201" customFormat="1" ht="18" customHeight="1"/>
    <row r="928" s="201" customFormat="1" ht="18" customHeight="1"/>
    <row r="929" s="201" customFormat="1" ht="18" customHeight="1"/>
    <row r="930" s="201" customFormat="1" ht="18" customHeight="1"/>
    <row r="931" s="201" customFormat="1" ht="18" customHeight="1"/>
    <row r="932" s="201" customFormat="1" ht="18" customHeight="1"/>
    <row r="933" s="201" customFormat="1" ht="18" customHeight="1"/>
    <row r="934" s="201" customFormat="1" ht="18" customHeight="1"/>
    <row r="935" s="201" customFormat="1" ht="18" customHeight="1"/>
    <row r="936" s="201" customFormat="1" ht="18" customHeight="1"/>
    <row r="937" s="201" customFormat="1" ht="18" customHeight="1"/>
    <row r="938" s="201" customFormat="1" ht="18" customHeight="1"/>
    <row r="939" s="201" customFormat="1" ht="18" customHeight="1"/>
    <row r="940" s="201" customFormat="1" ht="18" customHeight="1"/>
    <row r="941" s="201" customFormat="1" ht="18" customHeight="1"/>
    <row r="942" s="201" customFormat="1" ht="18" customHeight="1"/>
    <row r="943" s="201" customFormat="1" ht="18" customHeight="1"/>
    <row r="944" s="201" customFormat="1" ht="18" customHeight="1"/>
    <row r="945" s="201" customFormat="1" ht="18" customHeight="1"/>
    <row r="946" s="201" customFormat="1" ht="18" customHeight="1"/>
    <row r="947" s="201" customFormat="1" ht="18" customHeight="1"/>
    <row r="948" s="201" customFormat="1" ht="18" customHeight="1"/>
    <row r="949" s="201" customFormat="1" ht="18" customHeight="1"/>
    <row r="950" s="201" customFormat="1" ht="18" customHeight="1"/>
    <row r="951" s="201" customFormat="1" ht="18" customHeight="1"/>
    <row r="952" s="201" customFormat="1" ht="18" customHeight="1"/>
    <row r="953" s="201" customFormat="1" ht="18" customHeight="1"/>
    <row r="954" s="201" customFormat="1" ht="18" customHeight="1"/>
    <row r="955" s="201" customFormat="1" ht="18" customHeight="1"/>
    <row r="956" s="201" customFormat="1" ht="18" customHeight="1"/>
    <row r="957" s="201" customFormat="1" ht="18" customHeight="1"/>
    <row r="958" s="201" customFormat="1" ht="18" customHeight="1"/>
    <row r="959" s="201" customFormat="1" ht="18" customHeight="1"/>
    <row r="960" s="201" customFormat="1" ht="18" customHeight="1"/>
    <row r="961" s="201" customFormat="1" ht="18" customHeight="1"/>
    <row r="962" s="201" customFormat="1" ht="18" customHeight="1"/>
    <row r="963" s="201" customFormat="1" ht="18" customHeight="1"/>
    <row r="964" s="201" customFormat="1" ht="18" customHeight="1"/>
    <row r="965" s="201" customFormat="1" ht="18" customHeight="1"/>
    <row r="966" s="201" customFormat="1" ht="18" customHeight="1"/>
    <row r="967" s="201" customFormat="1" ht="18" customHeight="1"/>
    <row r="968" s="201" customFormat="1" ht="18" customHeight="1"/>
    <row r="969" s="201" customFormat="1" ht="18" customHeight="1"/>
    <row r="970" s="201" customFormat="1" ht="18" customHeight="1"/>
    <row r="971" s="201" customFormat="1" ht="18" customHeight="1"/>
    <row r="972" s="201" customFormat="1" ht="18" customHeight="1"/>
    <row r="973" s="201" customFormat="1" ht="18" customHeight="1"/>
    <row r="974" s="201" customFormat="1" ht="18" customHeight="1"/>
    <row r="975" s="201" customFormat="1" ht="18" customHeight="1"/>
    <row r="976" s="201" customFormat="1" ht="18" customHeight="1"/>
    <row r="977" s="201" customFormat="1" ht="18" customHeight="1"/>
    <row r="978" s="201" customFormat="1" ht="18" customHeight="1"/>
    <row r="979" s="201" customFormat="1" ht="18" customHeight="1"/>
    <row r="980" s="201" customFormat="1" ht="18" customHeight="1"/>
    <row r="981" s="201" customFormat="1" ht="18" customHeight="1"/>
    <row r="982" s="201" customFormat="1" ht="18" customHeight="1"/>
    <row r="983" s="201" customFormat="1" ht="18" customHeight="1"/>
    <row r="984" s="201" customFormat="1" ht="18" customHeight="1"/>
    <row r="985" s="201" customFormat="1" ht="18" customHeight="1"/>
    <row r="986" s="201" customFormat="1" ht="18" customHeight="1"/>
    <row r="987" s="201" customFormat="1" ht="18" customHeight="1"/>
    <row r="988" s="201" customFormat="1" ht="18" customHeight="1"/>
    <row r="989" s="201" customFormat="1" ht="18" customHeight="1"/>
    <row r="990" s="201" customFormat="1" ht="18" customHeight="1"/>
    <row r="991" s="201" customFormat="1" ht="18" customHeight="1"/>
    <row r="992" s="201" customFormat="1" ht="18" customHeight="1"/>
    <row r="993" s="201" customFormat="1" ht="18" customHeight="1"/>
    <row r="994" s="201" customFormat="1" ht="18" customHeight="1"/>
    <row r="995" s="201" customFormat="1" ht="18" customHeight="1"/>
    <row r="996" s="201" customFormat="1" ht="18" customHeight="1"/>
    <row r="997" s="201" customFormat="1" ht="18" customHeight="1"/>
    <row r="998" s="201" customFormat="1" ht="18" customHeight="1"/>
    <row r="999" s="201" customFormat="1" ht="18" customHeight="1"/>
    <row r="1000" s="201" customFormat="1" ht="18" customHeight="1"/>
    <row r="1001" s="201" customFormat="1" ht="18" customHeight="1"/>
    <row r="1002" s="201" customFormat="1" ht="18" customHeight="1"/>
    <row r="1003" s="201" customFormat="1" ht="18" customHeight="1"/>
  </sheetData>
  <mergeCells count="34">
    <mergeCell ref="H49:R49"/>
    <mergeCell ref="C40:E40"/>
    <mergeCell ref="F40:H40"/>
    <mergeCell ref="P40:R40"/>
    <mergeCell ref="C42:E42"/>
    <mergeCell ref="F42:H42"/>
    <mergeCell ref="P42:R42"/>
    <mergeCell ref="C44:E44"/>
    <mergeCell ref="H45:R45"/>
    <mergeCell ref="H46:R46"/>
    <mergeCell ref="H47:R47"/>
    <mergeCell ref="H48:R48"/>
    <mergeCell ref="F38:H38"/>
    <mergeCell ref="O38:Q38"/>
    <mergeCell ref="G27:H27"/>
    <mergeCell ref="C32:R32"/>
    <mergeCell ref="G25:R26"/>
    <mergeCell ref="C27:F27"/>
    <mergeCell ref="B35:R35"/>
    <mergeCell ref="C38:E38"/>
    <mergeCell ref="O1:S1"/>
    <mergeCell ref="C29:F29"/>
    <mergeCell ref="G29:J29"/>
    <mergeCell ref="L29:O29"/>
    <mergeCell ref="C30:F30"/>
    <mergeCell ref="G30:J30"/>
    <mergeCell ref="L30:O30"/>
    <mergeCell ref="L11:M11"/>
    <mergeCell ref="L15:M15"/>
    <mergeCell ref="C23:F23"/>
    <mergeCell ref="G23:J23"/>
    <mergeCell ref="O10:R10"/>
    <mergeCell ref="B21:R21"/>
    <mergeCell ref="C25:F25"/>
  </mergeCells>
  <phoneticPr fontId="6"/>
  <dataValidations count="4">
    <dataValidation imeMode="off" allowBlank="1" showInputMessage="1" showErrorMessage="1" sqref="G27 G23" xr:uid="{70A842AD-F457-4648-AAEE-AFAB2C7E12B2}"/>
    <dataValidation imeMode="on" allowBlank="1" showInputMessage="1" showErrorMessage="1" sqref="S16:S20 C45:C50 S11:S14 B2:B5" xr:uid="{83261860-4764-42BA-8FA2-0EC97C8A62CA}"/>
    <dataValidation type="list" allowBlank="1" showInputMessage="1" sqref="H47:R47" xr:uid="{C6AEBC46-B237-42F1-BA93-1BA8989BAD06}">
      <formula1>"当座,普通"</formula1>
    </dataValidation>
    <dataValidation type="list" imeMode="on" allowBlank="1" showInputMessage="1" showErrorMessage="1" sqref="S8" xr:uid="{5FF4B5C2-B59F-4847-B5E3-A5803A95265F}">
      <formula1>"㊞,押印省略"</formula1>
    </dataValidation>
  </dataValidations>
  <printOptions horizontalCentered="1"/>
  <pageMargins left="0.51181102362204722" right="0.51181102362204722" top="0.74803149606299213" bottom="0.55118110236220474" header="0.31496062992125984" footer="0.31496062992125984"/>
  <pageSetup paperSize="9" scale="71" orientation="portrait" cellComments="asDisplayed"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99FF"/>
    <pageSetUpPr fitToPage="1"/>
  </sheetPr>
  <dimension ref="A1:ZZ1003"/>
  <sheetViews>
    <sheetView showGridLines="0" view="pageBreakPreview" zoomScale="50" zoomScaleNormal="100" zoomScaleSheetLayoutView="50" workbookViewId="0">
      <selection activeCell="K29" sqref="K29"/>
    </sheetView>
  </sheetViews>
  <sheetFormatPr defaultColWidth="9" defaultRowHeight="18" customHeight="1" outlineLevelRow="1"/>
  <cols>
    <col min="1" max="1" width="50.26953125" style="187" customWidth="1"/>
    <col min="2" max="18" width="6.1796875" style="98" customWidth="1"/>
    <col min="19" max="19" width="8" style="98" customWidth="1"/>
    <col min="20" max="20" width="6.1796875" style="187" customWidth="1"/>
    <col min="21" max="36" width="4.7265625" style="187" customWidth="1"/>
    <col min="37" max="39" width="5.54296875" style="187" customWidth="1"/>
    <col min="40" max="702" width="9" style="187"/>
    <col min="703" max="16384" width="9" style="61"/>
  </cols>
  <sheetData>
    <row r="1" spans="2:38" ht="21" customHeight="1">
      <c r="P1" s="969" t="s">
        <v>150</v>
      </c>
      <c r="Q1" s="969"/>
      <c r="R1" s="969"/>
      <c r="S1" s="969"/>
      <c r="AI1" s="1110"/>
      <c r="AJ1" s="1110"/>
      <c r="AK1" s="1110"/>
      <c r="AL1" s="1110"/>
    </row>
    <row r="2" spans="2:38" ht="21" customHeight="1">
      <c r="B2" s="62"/>
      <c r="U2" s="188"/>
    </row>
    <row r="3" spans="2:38" ht="21" customHeight="1">
      <c r="B3" s="62" t="str">
        <f>基本情報!$E$5</f>
        <v>独立行政法人国際協力機構</v>
      </c>
      <c r="U3" s="188"/>
    </row>
    <row r="4" spans="2:38" ht="21" customHeight="1">
      <c r="B4" s="62" t="str">
        <f>基本情報!$E$6</f>
        <v>○○センター　契約担当役</v>
      </c>
      <c r="U4" s="188"/>
    </row>
    <row r="5" spans="2:38" ht="21" customHeight="1">
      <c r="B5" s="62" t="str">
        <f>基本情報!$E$7&amp;"　"&amp;基本情報!$E$8&amp;"　殿"</f>
        <v>所長　　殿</v>
      </c>
      <c r="U5" s="188"/>
    </row>
    <row r="6" spans="2:38" ht="21" customHeight="1">
      <c r="B6" s="62"/>
      <c r="U6" s="188"/>
    </row>
    <row r="7" spans="2:38" ht="21" customHeight="1">
      <c r="L7" s="98" t="str">
        <f>基本情報!$E$11</f>
        <v>一般社団法人　XXXXXXXX</v>
      </c>
    </row>
    <row r="8" spans="2:38" ht="21" customHeight="1">
      <c r="L8" s="98" t="str">
        <f>IF(基本情報!$E$12="","",基本情報!$E$12)</f>
        <v/>
      </c>
    </row>
    <row r="9" spans="2:38" ht="21" customHeight="1">
      <c r="L9" s="98" t="str">
        <f>基本情報!$E$13&amp;"　"&amp;基本情報!$E$14</f>
        <v>理事長　XXXXXXXX</v>
      </c>
      <c r="R9" s="62"/>
      <c r="S9" s="116" t="s">
        <v>151</v>
      </c>
      <c r="AK9" s="188"/>
    </row>
    <row r="10" spans="2:38" ht="21" customHeight="1" outlineLevel="1">
      <c r="K10" s="974" t="s">
        <v>152</v>
      </c>
      <c r="L10" s="975"/>
      <c r="M10" s="99" t="s">
        <v>153</v>
      </c>
      <c r="N10" s="764"/>
      <c r="O10" s="764"/>
      <c r="P10" s="100"/>
      <c r="Q10" s="100"/>
      <c r="R10" s="100"/>
      <c r="S10" s="827"/>
    </row>
    <row r="11" spans="2:38" ht="21" customHeight="1" outlineLevel="1">
      <c r="K11" s="765"/>
      <c r="L11" s="766"/>
      <c r="M11" s="101" t="s">
        <v>154</v>
      </c>
      <c r="N11" s="766"/>
      <c r="O11" s="766"/>
      <c r="S11" s="504"/>
    </row>
    <row r="12" spans="2:38" ht="21" customHeight="1" outlineLevel="1">
      <c r="K12" s="765"/>
      <c r="L12" s="766"/>
      <c r="M12" s="101" t="s">
        <v>155</v>
      </c>
      <c r="N12" s="766"/>
      <c r="O12" s="766"/>
      <c r="S12" s="504"/>
    </row>
    <row r="13" spans="2:38" ht="21" customHeight="1" outlineLevel="1">
      <c r="K13" s="765"/>
      <c r="L13" s="766"/>
      <c r="M13" s="101" t="s">
        <v>156</v>
      </c>
      <c r="O13" s="102" t="s">
        <v>157</v>
      </c>
      <c r="S13" s="504"/>
    </row>
    <row r="14" spans="2:38" ht="21" customHeight="1" outlineLevel="1">
      <c r="K14" s="976" t="s">
        <v>158</v>
      </c>
      <c r="L14" s="977"/>
      <c r="M14" s="101" t="s">
        <v>153</v>
      </c>
      <c r="N14" s="766"/>
      <c r="S14" s="828"/>
    </row>
    <row r="15" spans="2:38" ht="21" customHeight="1" outlineLevel="1">
      <c r="K15" s="765"/>
      <c r="L15" s="766"/>
      <c r="M15" s="101" t="s">
        <v>154</v>
      </c>
      <c r="N15" s="766"/>
      <c r="S15" s="504"/>
    </row>
    <row r="16" spans="2:38" ht="21" customHeight="1" outlineLevel="1">
      <c r="K16" s="765"/>
      <c r="L16" s="766"/>
      <c r="M16" s="101" t="s">
        <v>155</v>
      </c>
      <c r="N16" s="766"/>
      <c r="S16" s="504"/>
    </row>
    <row r="17" spans="1:702" ht="21" customHeight="1" outlineLevel="1">
      <c r="K17" s="103"/>
      <c r="L17" s="104"/>
      <c r="M17" s="105" t="s">
        <v>156</v>
      </c>
      <c r="N17" s="172"/>
      <c r="O17" s="106" t="s">
        <v>157</v>
      </c>
      <c r="P17" s="172"/>
      <c r="Q17" s="172"/>
      <c r="R17" s="172"/>
      <c r="S17" s="829"/>
    </row>
    <row r="18" spans="1:702" ht="21" customHeight="1"/>
    <row r="19" spans="1:702" ht="21" customHeight="1"/>
    <row r="20" spans="1:702" s="98" customFormat="1" ht="21" customHeight="1">
      <c r="A20" s="201"/>
      <c r="B20" s="1083" t="s">
        <v>469</v>
      </c>
      <c r="C20" s="1083"/>
      <c r="D20" s="1083"/>
      <c r="E20" s="1083"/>
      <c r="F20" s="1083"/>
      <c r="G20" s="1083"/>
      <c r="H20" s="1083"/>
      <c r="I20" s="1083"/>
      <c r="J20" s="1083"/>
      <c r="K20" s="1083"/>
      <c r="L20" s="1083"/>
      <c r="M20" s="1083"/>
      <c r="N20" s="1083"/>
      <c r="O20" s="1083"/>
      <c r="P20" s="1083"/>
      <c r="Q20" s="1083"/>
      <c r="R20" s="1083"/>
      <c r="S20" s="1083"/>
      <c r="T20" s="201"/>
      <c r="U20" s="407"/>
      <c r="V20" s="407"/>
      <c r="W20" s="407"/>
      <c r="X20" s="407"/>
      <c r="Y20" s="407"/>
      <c r="Z20" s="407"/>
      <c r="AA20" s="407"/>
      <c r="AB20" s="407"/>
      <c r="AC20" s="407"/>
      <c r="AD20" s="407"/>
      <c r="AE20" s="407"/>
      <c r="AF20" s="407"/>
      <c r="AG20" s="407"/>
      <c r="AH20" s="407"/>
      <c r="AI20" s="407"/>
      <c r="AJ20" s="407"/>
      <c r="AK20" s="407"/>
      <c r="AL20" s="407"/>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201"/>
      <c r="IQ20" s="201"/>
      <c r="IR20" s="201"/>
      <c r="IS20" s="201"/>
      <c r="IT20" s="201"/>
      <c r="IU20" s="201"/>
      <c r="IV20" s="201"/>
      <c r="IW20" s="201"/>
      <c r="IX20" s="201"/>
      <c r="IY20" s="201"/>
      <c r="IZ20" s="201"/>
      <c r="JA20" s="201"/>
      <c r="JB20" s="201"/>
      <c r="JC20" s="201"/>
      <c r="JD20" s="201"/>
      <c r="JE20" s="201"/>
      <c r="JF20" s="201"/>
      <c r="JG20" s="201"/>
      <c r="JH20" s="201"/>
      <c r="JI20" s="201"/>
      <c r="JJ20" s="201"/>
      <c r="JK20" s="201"/>
      <c r="JL20" s="201"/>
      <c r="JM20" s="201"/>
      <c r="JN20" s="201"/>
      <c r="JO20" s="201"/>
      <c r="JP20" s="201"/>
      <c r="JQ20" s="201"/>
      <c r="JR20" s="201"/>
      <c r="JS20" s="201"/>
      <c r="JT20" s="201"/>
      <c r="JU20" s="201"/>
      <c r="JV20" s="201"/>
      <c r="JW20" s="201"/>
      <c r="JX20" s="201"/>
      <c r="JY20" s="201"/>
      <c r="JZ20" s="201"/>
      <c r="KA20" s="201"/>
      <c r="KB20" s="201"/>
      <c r="KC20" s="201"/>
      <c r="KD20" s="201"/>
      <c r="KE20" s="201"/>
      <c r="KF20" s="201"/>
      <c r="KG20" s="201"/>
      <c r="KH20" s="201"/>
      <c r="KI20" s="201"/>
      <c r="KJ20" s="201"/>
      <c r="KK20" s="201"/>
      <c r="KL20" s="201"/>
      <c r="KM20" s="201"/>
      <c r="KN20" s="201"/>
      <c r="KO20" s="201"/>
      <c r="KP20" s="201"/>
      <c r="KQ20" s="201"/>
      <c r="KR20" s="201"/>
      <c r="KS20" s="201"/>
      <c r="KT20" s="201"/>
      <c r="KU20" s="201"/>
      <c r="KV20" s="201"/>
      <c r="KW20" s="201"/>
      <c r="KX20" s="201"/>
      <c r="KY20" s="201"/>
      <c r="KZ20" s="201"/>
      <c r="LA20" s="201"/>
      <c r="LB20" s="201"/>
      <c r="LC20" s="201"/>
      <c r="LD20" s="201"/>
      <c r="LE20" s="201"/>
      <c r="LF20" s="201"/>
      <c r="LG20" s="201"/>
      <c r="LH20" s="201"/>
      <c r="LI20" s="201"/>
      <c r="LJ20" s="201"/>
      <c r="LK20" s="201"/>
      <c r="LL20" s="201"/>
      <c r="LM20" s="201"/>
      <c r="LN20" s="201"/>
      <c r="LO20" s="201"/>
      <c r="LP20" s="201"/>
      <c r="LQ20" s="201"/>
      <c r="LR20" s="201"/>
      <c r="LS20" s="201"/>
      <c r="LT20" s="201"/>
      <c r="LU20" s="201"/>
      <c r="LV20" s="201"/>
      <c r="LW20" s="201"/>
      <c r="LX20" s="201"/>
      <c r="LY20" s="201"/>
      <c r="LZ20" s="201"/>
      <c r="MA20" s="201"/>
      <c r="MB20" s="201"/>
      <c r="MC20" s="201"/>
      <c r="MD20" s="201"/>
      <c r="ME20" s="201"/>
      <c r="MF20" s="201"/>
      <c r="MG20" s="201"/>
      <c r="MH20" s="201"/>
      <c r="MI20" s="201"/>
      <c r="MJ20" s="201"/>
      <c r="MK20" s="201"/>
      <c r="ML20" s="201"/>
      <c r="MM20" s="201"/>
      <c r="MN20" s="201"/>
      <c r="MO20" s="201"/>
      <c r="MP20" s="201"/>
      <c r="MQ20" s="201"/>
      <c r="MR20" s="201"/>
      <c r="MS20" s="201"/>
      <c r="MT20" s="201"/>
      <c r="MU20" s="201"/>
      <c r="MV20" s="201"/>
      <c r="MW20" s="201"/>
      <c r="MX20" s="201"/>
      <c r="MY20" s="201"/>
      <c r="MZ20" s="201"/>
      <c r="NA20" s="201"/>
      <c r="NB20" s="201"/>
      <c r="NC20" s="201"/>
      <c r="ND20" s="201"/>
      <c r="NE20" s="201"/>
      <c r="NF20" s="201"/>
      <c r="NG20" s="201"/>
      <c r="NH20" s="201"/>
      <c r="NI20" s="201"/>
      <c r="NJ20" s="201"/>
      <c r="NK20" s="201"/>
      <c r="NL20" s="201"/>
      <c r="NM20" s="201"/>
      <c r="NN20" s="201"/>
      <c r="NO20" s="201"/>
      <c r="NP20" s="201"/>
      <c r="NQ20" s="201"/>
      <c r="NR20" s="201"/>
      <c r="NS20" s="201"/>
      <c r="NT20" s="201"/>
      <c r="NU20" s="201"/>
      <c r="NV20" s="201"/>
      <c r="NW20" s="201"/>
      <c r="NX20" s="201"/>
      <c r="NY20" s="201"/>
      <c r="NZ20" s="201"/>
      <c r="OA20" s="201"/>
      <c r="OB20" s="201"/>
      <c r="OC20" s="201"/>
      <c r="OD20" s="201"/>
      <c r="OE20" s="201"/>
      <c r="OF20" s="201"/>
      <c r="OG20" s="201"/>
      <c r="OH20" s="201"/>
      <c r="OI20" s="201"/>
      <c r="OJ20" s="201"/>
      <c r="OK20" s="201"/>
      <c r="OL20" s="201"/>
      <c r="OM20" s="201"/>
      <c r="ON20" s="201"/>
      <c r="OO20" s="201"/>
      <c r="OP20" s="201"/>
      <c r="OQ20" s="201"/>
      <c r="OR20" s="201"/>
      <c r="OS20" s="201"/>
      <c r="OT20" s="201"/>
      <c r="OU20" s="201"/>
      <c r="OV20" s="201"/>
      <c r="OW20" s="201"/>
      <c r="OX20" s="201"/>
      <c r="OY20" s="201"/>
      <c r="OZ20" s="201"/>
      <c r="PA20" s="201"/>
      <c r="PB20" s="201"/>
      <c r="PC20" s="201"/>
      <c r="PD20" s="201"/>
      <c r="PE20" s="201"/>
      <c r="PF20" s="201"/>
      <c r="PG20" s="201"/>
      <c r="PH20" s="201"/>
      <c r="PI20" s="201"/>
      <c r="PJ20" s="201"/>
      <c r="PK20" s="201"/>
      <c r="PL20" s="201"/>
      <c r="PM20" s="201"/>
      <c r="PN20" s="201"/>
      <c r="PO20" s="201"/>
      <c r="PP20" s="201"/>
      <c r="PQ20" s="201"/>
      <c r="PR20" s="201"/>
      <c r="PS20" s="201"/>
      <c r="PT20" s="201"/>
      <c r="PU20" s="201"/>
      <c r="PV20" s="201"/>
      <c r="PW20" s="201"/>
      <c r="PX20" s="201"/>
      <c r="PY20" s="201"/>
      <c r="PZ20" s="201"/>
      <c r="QA20" s="201"/>
      <c r="QB20" s="201"/>
      <c r="QC20" s="201"/>
      <c r="QD20" s="201"/>
      <c r="QE20" s="201"/>
      <c r="QF20" s="201"/>
      <c r="QG20" s="201"/>
      <c r="QH20" s="201"/>
      <c r="QI20" s="201"/>
      <c r="QJ20" s="201"/>
      <c r="QK20" s="201"/>
      <c r="QL20" s="201"/>
      <c r="QM20" s="201"/>
      <c r="QN20" s="201"/>
      <c r="QO20" s="201"/>
      <c r="QP20" s="201"/>
      <c r="QQ20" s="201"/>
      <c r="QR20" s="201"/>
      <c r="QS20" s="201"/>
      <c r="QT20" s="201"/>
      <c r="QU20" s="201"/>
      <c r="QV20" s="201"/>
      <c r="QW20" s="201"/>
      <c r="QX20" s="201"/>
      <c r="QY20" s="201"/>
      <c r="QZ20" s="201"/>
      <c r="RA20" s="201"/>
      <c r="RB20" s="201"/>
      <c r="RC20" s="201"/>
      <c r="RD20" s="201"/>
      <c r="RE20" s="201"/>
      <c r="RF20" s="201"/>
      <c r="RG20" s="201"/>
      <c r="RH20" s="201"/>
      <c r="RI20" s="201"/>
      <c r="RJ20" s="201"/>
      <c r="RK20" s="201"/>
      <c r="RL20" s="201"/>
      <c r="RM20" s="201"/>
      <c r="RN20" s="201"/>
      <c r="RO20" s="201"/>
      <c r="RP20" s="201"/>
      <c r="RQ20" s="201"/>
      <c r="RR20" s="201"/>
      <c r="RS20" s="201"/>
      <c r="RT20" s="201"/>
      <c r="RU20" s="201"/>
      <c r="RV20" s="201"/>
      <c r="RW20" s="201"/>
      <c r="RX20" s="201"/>
      <c r="RY20" s="201"/>
      <c r="RZ20" s="201"/>
      <c r="SA20" s="201"/>
      <c r="SB20" s="201"/>
      <c r="SC20" s="201"/>
      <c r="SD20" s="201"/>
      <c r="SE20" s="201"/>
      <c r="SF20" s="201"/>
      <c r="SG20" s="201"/>
      <c r="SH20" s="201"/>
      <c r="SI20" s="201"/>
      <c r="SJ20" s="201"/>
      <c r="SK20" s="201"/>
      <c r="SL20" s="201"/>
      <c r="SM20" s="201"/>
      <c r="SN20" s="201"/>
      <c r="SO20" s="201"/>
      <c r="SP20" s="201"/>
      <c r="SQ20" s="201"/>
      <c r="SR20" s="201"/>
      <c r="SS20" s="201"/>
      <c r="ST20" s="201"/>
      <c r="SU20" s="201"/>
      <c r="SV20" s="201"/>
      <c r="SW20" s="201"/>
      <c r="SX20" s="201"/>
      <c r="SY20" s="201"/>
      <c r="SZ20" s="201"/>
      <c r="TA20" s="201"/>
      <c r="TB20" s="201"/>
      <c r="TC20" s="201"/>
      <c r="TD20" s="201"/>
      <c r="TE20" s="201"/>
      <c r="TF20" s="201"/>
      <c r="TG20" s="201"/>
      <c r="TH20" s="201"/>
      <c r="TI20" s="201"/>
      <c r="TJ20" s="201"/>
      <c r="TK20" s="201"/>
      <c r="TL20" s="201"/>
      <c r="TM20" s="201"/>
      <c r="TN20" s="201"/>
      <c r="TO20" s="201"/>
      <c r="TP20" s="201"/>
      <c r="TQ20" s="201"/>
      <c r="TR20" s="201"/>
      <c r="TS20" s="201"/>
      <c r="TT20" s="201"/>
      <c r="TU20" s="201"/>
      <c r="TV20" s="201"/>
      <c r="TW20" s="201"/>
      <c r="TX20" s="201"/>
      <c r="TY20" s="201"/>
      <c r="TZ20" s="201"/>
      <c r="UA20" s="201"/>
      <c r="UB20" s="201"/>
      <c r="UC20" s="201"/>
      <c r="UD20" s="201"/>
      <c r="UE20" s="201"/>
      <c r="UF20" s="201"/>
      <c r="UG20" s="201"/>
      <c r="UH20" s="201"/>
      <c r="UI20" s="201"/>
      <c r="UJ20" s="201"/>
      <c r="UK20" s="201"/>
      <c r="UL20" s="201"/>
      <c r="UM20" s="201"/>
      <c r="UN20" s="201"/>
      <c r="UO20" s="201"/>
      <c r="UP20" s="201"/>
      <c r="UQ20" s="201"/>
      <c r="UR20" s="201"/>
      <c r="US20" s="201"/>
      <c r="UT20" s="201"/>
      <c r="UU20" s="201"/>
      <c r="UV20" s="201"/>
      <c r="UW20" s="201"/>
      <c r="UX20" s="201"/>
      <c r="UY20" s="201"/>
      <c r="UZ20" s="201"/>
      <c r="VA20" s="201"/>
      <c r="VB20" s="201"/>
      <c r="VC20" s="201"/>
      <c r="VD20" s="201"/>
      <c r="VE20" s="201"/>
      <c r="VF20" s="201"/>
      <c r="VG20" s="201"/>
      <c r="VH20" s="201"/>
      <c r="VI20" s="201"/>
      <c r="VJ20" s="201"/>
      <c r="VK20" s="201"/>
      <c r="VL20" s="201"/>
      <c r="VM20" s="201"/>
      <c r="VN20" s="201"/>
      <c r="VO20" s="201"/>
      <c r="VP20" s="201"/>
      <c r="VQ20" s="201"/>
      <c r="VR20" s="201"/>
      <c r="VS20" s="201"/>
      <c r="VT20" s="201"/>
      <c r="VU20" s="201"/>
      <c r="VV20" s="201"/>
      <c r="VW20" s="201"/>
      <c r="VX20" s="201"/>
      <c r="VY20" s="201"/>
      <c r="VZ20" s="201"/>
      <c r="WA20" s="201"/>
      <c r="WB20" s="201"/>
      <c r="WC20" s="201"/>
      <c r="WD20" s="201"/>
      <c r="WE20" s="201"/>
      <c r="WF20" s="201"/>
      <c r="WG20" s="201"/>
      <c r="WH20" s="201"/>
      <c r="WI20" s="201"/>
      <c r="WJ20" s="201"/>
      <c r="WK20" s="201"/>
      <c r="WL20" s="201"/>
      <c r="WM20" s="201"/>
      <c r="WN20" s="201"/>
      <c r="WO20" s="201"/>
      <c r="WP20" s="201"/>
      <c r="WQ20" s="201"/>
      <c r="WR20" s="201"/>
      <c r="WS20" s="201"/>
      <c r="WT20" s="201"/>
      <c r="WU20" s="201"/>
      <c r="WV20" s="201"/>
      <c r="WW20" s="201"/>
      <c r="WX20" s="201"/>
      <c r="WY20" s="201"/>
      <c r="WZ20" s="201"/>
      <c r="XA20" s="201"/>
      <c r="XB20" s="201"/>
      <c r="XC20" s="201"/>
      <c r="XD20" s="201"/>
      <c r="XE20" s="201"/>
      <c r="XF20" s="201"/>
      <c r="XG20" s="201"/>
      <c r="XH20" s="201"/>
      <c r="XI20" s="201"/>
      <c r="XJ20" s="201"/>
      <c r="XK20" s="201"/>
      <c r="XL20" s="201"/>
      <c r="XM20" s="201"/>
      <c r="XN20" s="201"/>
      <c r="XO20" s="201"/>
      <c r="XP20" s="201"/>
      <c r="XQ20" s="201"/>
      <c r="XR20" s="201"/>
      <c r="XS20" s="201"/>
      <c r="XT20" s="201"/>
      <c r="XU20" s="201"/>
      <c r="XV20" s="201"/>
      <c r="XW20" s="201"/>
      <c r="XX20" s="201"/>
      <c r="XY20" s="201"/>
      <c r="XZ20" s="201"/>
      <c r="YA20" s="201"/>
      <c r="YB20" s="201"/>
      <c r="YC20" s="201"/>
      <c r="YD20" s="201"/>
      <c r="YE20" s="201"/>
      <c r="YF20" s="201"/>
      <c r="YG20" s="201"/>
      <c r="YH20" s="201"/>
      <c r="YI20" s="201"/>
      <c r="YJ20" s="201"/>
      <c r="YK20" s="201"/>
      <c r="YL20" s="201"/>
      <c r="YM20" s="201"/>
      <c r="YN20" s="201"/>
      <c r="YO20" s="201"/>
      <c r="YP20" s="201"/>
      <c r="YQ20" s="201"/>
      <c r="YR20" s="201"/>
      <c r="YS20" s="201"/>
      <c r="YT20" s="201"/>
      <c r="YU20" s="201"/>
      <c r="YV20" s="201"/>
      <c r="YW20" s="201"/>
      <c r="YX20" s="201"/>
      <c r="YY20" s="201"/>
      <c r="YZ20" s="201"/>
      <c r="ZA20" s="201"/>
      <c r="ZB20" s="201"/>
      <c r="ZC20" s="201"/>
      <c r="ZD20" s="201"/>
      <c r="ZE20" s="201"/>
      <c r="ZF20" s="201"/>
      <c r="ZG20" s="201"/>
      <c r="ZH20" s="201"/>
      <c r="ZI20" s="201"/>
      <c r="ZJ20" s="201"/>
      <c r="ZK20" s="201"/>
      <c r="ZL20" s="201"/>
      <c r="ZM20" s="201"/>
      <c r="ZN20" s="201"/>
      <c r="ZO20" s="201"/>
      <c r="ZP20" s="201"/>
      <c r="ZQ20" s="201"/>
      <c r="ZR20" s="201"/>
      <c r="ZS20" s="201"/>
      <c r="ZT20" s="201"/>
      <c r="ZU20" s="201"/>
      <c r="ZV20" s="201"/>
      <c r="ZW20" s="201"/>
      <c r="ZX20" s="201"/>
      <c r="ZY20" s="201"/>
      <c r="ZZ20" s="201"/>
    </row>
    <row r="21" spans="1:702" s="98" customFormat="1" ht="21" customHeight="1">
      <c r="A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82"/>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c r="MS21" s="201"/>
      <c r="MT21" s="201"/>
      <c r="MU21" s="201"/>
      <c r="MV21" s="201"/>
      <c r="MW21" s="201"/>
      <c r="MX21" s="201"/>
      <c r="MY21" s="201"/>
      <c r="MZ21" s="201"/>
      <c r="NA21" s="201"/>
      <c r="NB21" s="201"/>
      <c r="NC21" s="201"/>
      <c r="ND21" s="201"/>
      <c r="NE21" s="201"/>
      <c r="NF21" s="201"/>
      <c r="NG21" s="201"/>
      <c r="NH21" s="201"/>
      <c r="NI21" s="201"/>
      <c r="NJ21" s="201"/>
      <c r="NK21" s="201"/>
      <c r="NL21" s="201"/>
      <c r="NM21" s="201"/>
      <c r="NN21" s="201"/>
      <c r="NO21" s="201"/>
      <c r="NP21" s="201"/>
      <c r="NQ21" s="201"/>
      <c r="NR21" s="201"/>
      <c r="NS21" s="201"/>
      <c r="NT21" s="201"/>
      <c r="NU21" s="201"/>
      <c r="NV21" s="201"/>
      <c r="NW21" s="201"/>
      <c r="NX21" s="201"/>
      <c r="NY21" s="201"/>
      <c r="NZ21" s="201"/>
      <c r="OA21" s="201"/>
      <c r="OB21" s="201"/>
      <c r="OC21" s="201"/>
      <c r="OD21" s="201"/>
      <c r="OE21" s="201"/>
      <c r="OF21" s="201"/>
      <c r="OG21" s="201"/>
      <c r="OH21" s="201"/>
      <c r="OI21" s="201"/>
      <c r="OJ21" s="201"/>
      <c r="OK21" s="201"/>
      <c r="OL21" s="201"/>
      <c r="OM21" s="201"/>
      <c r="ON21" s="201"/>
      <c r="OO21" s="201"/>
      <c r="OP21" s="201"/>
      <c r="OQ21" s="201"/>
      <c r="OR21" s="201"/>
      <c r="OS21" s="201"/>
      <c r="OT21" s="201"/>
      <c r="OU21" s="201"/>
      <c r="OV21" s="201"/>
      <c r="OW21" s="201"/>
      <c r="OX21" s="201"/>
      <c r="OY21" s="201"/>
      <c r="OZ21" s="201"/>
      <c r="PA21" s="201"/>
      <c r="PB21" s="201"/>
      <c r="PC21" s="201"/>
      <c r="PD21" s="201"/>
      <c r="PE21" s="201"/>
      <c r="PF21" s="201"/>
      <c r="PG21" s="201"/>
      <c r="PH21" s="201"/>
      <c r="PI21" s="201"/>
      <c r="PJ21" s="201"/>
      <c r="PK21" s="201"/>
      <c r="PL21" s="201"/>
      <c r="PM21" s="201"/>
      <c r="PN21" s="201"/>
      <c r="PO21" s="201"/>
      <c r="PP21" s="201"/>
      <c r="PQ21" s="201"/>
      <c r="PR21" s="201"/>
      <c r="PS21" s="201"/>
      <c r="PT21" s="201"/>
      <c r="PU21" s="201"/>
      <c r="PV21" s="201"/>
      <c r="PW21" s="201"/>
      <c r="PX21" s="201"/>
      <c r="PY21" s="201"/>
      <c r="PZ21" s="201"/>
      <c r="QA21" s="201"/>
      <c r="QB21" s="201"/>
      <c r="QC21" s="201"/>
      <c r="QD21" s="201"/>
      <c r="QE21" s="201"/>
      <c r="QF21" s="201"/>
      <c r="QG21" s="201"/>
      <c r="QH21" s="201"/>
      <c r="QI21" s="201"/>
      <c r="QJ21" s="201"/>
      <c r="QK21" s="201"/>
      <c r="QL21" s="201"/>
      <c r="QM21" s="201"/>
      <c r="QN21" s="201"/>
      <c r="QO21" s="201"/>
      <c r="QP21" s="201"/>
      <c r="QQ21" s="201"/>
      <c r="QR21" s="201"/>
      <c r="QS21" s="201"/>
      <c r="QT21" s="201"/>
      <c r="QU21" s="201"/>
      <c r="QV21" s="201"/>
      <c r="QW21" s="201"/>
      <c r="QX21" s="201"/>
      <c r="QY21" s="201"/>
      <c r="QZ21" s="201"/>
      <c r="RA21" s="201"/>
      <c r="RB21" s="201"/>
      <c r="RC21" s="201"/>
      <c r="RD21" s="201"/>
      <c r="RE21" s="201"/>
      <c r="RF21" s="201"/>
      <c r="RG21" s="201"/>
      <c r="RH21" s="201"/>
      <c r="RI21" s="201"/>
      <c r="RJ21" s="201"/>
      <c r="RK21" s="201"/>
      <c r="RL21" s="201"/>
      <c r="RM21" s="201"/>
      <c r="RN21" s="201"/>
      <c r="RO21" s="201"/>
      <c r="RP21" s="201"/>
      <c r="RQ21" s="201"/>
      <c r="RR21" s="201"/>
      <c r="RS21" s="201"/>
      <c r="RT21" s="201"/>
      <c r="RU21" s="201"/>
      <c r="RV21" s="201"/>
      <c r="RW21" s="201"/>
      <c r="RX21" s="201"/>
      <c r="RY21" s="201"/>
      <c r="RZ21" s="201"/>
      <c r="SA21" s="201"/>
      <c r="SB21" s="201"/>
      <c r="SC21" s="201"/>
      <c r="SD21" s="201"/>
      <c r="SE21" s="201"/>
      <c r="SF21" s="201"/>
      <c r="SG21" s="201"/>
      <c r="SH21" s="201"/>
      <c r="SI21" s="201"/>
      <c r="SJ21" s="201"/>
      <c r="SK21" s="201"/>
      <c r="SL21" s="201"/>
      <c r="SM21" s="201"/>
      <c r="SN21" s="201"/>
      <c r="SO21" s="201"/>
      <c r="SP21" s="201"/>
      <c r="SQ21" s="201"/>
      <c r="SR21" s="201"/>
      <c r="SS21" s="201"/>
      <c r="ST21" s="201"/>
      <c r="SU21" s="201"/>
      <c r="SV21" s="201"/>
      <c r="SW21" s="201"/>
      <c r="SX21" s="201"/>
      <c r="SY21" s="201"/>
      <c r="SZ21" s="201"/>
      <c r="TA21" s="201"/>
      <c r="TB21" s="201"/>
      <c r="TC21" s="201"/>
      <c r="TD21" s="201"/>
      <c r="TE21" s="201"/>
      <c r="TF21" s="201"/>
      <c r="TG21" s="201"/>
      <c r="TH21" s="201"/>
      <c r="TI21" s="201"/>
      <c r="TJ21" s="201"/>
      <c r="TK21" s="201"/>
      <c r="TL21" s="201"/>
      <c r="TM21" s="201"/>
      <c r="TN21" s="201"/>
      <c r="TO21" s="201"/>
      <c r="TP21" s="201"/>
      <c r="TQ21" s="201"/>
      <c r="TR21" s="201"/>
      <c r="TS21" s="201"/>
      <c r="TT21" s="201"/>
      <c r="TU21" s="201"/>
      <c r="TV21" s="201"/>
      <c r="TW21" s="201"/>
      <c r="TX21" s="201"/>
      <c r="TY21" s="201"/>
      <c r="TZ21" s="201"/>
      <c r="UA21" s="201"/>
      <c r="UB21" s="201"/>
      <c r="UC21" s="201"/>
      <c r="UD21" s="201"/>
      <c r="UE21" s="201"/>
      <c r="UF21" s="201"/>
      <c r="UG21" s="201"/>
      <c r="UH21" s="201"/>
      <c r="UI21" s="201"/>
      <c r="UJ21" s="201"/>
      <c r="UK21" s="201"/>
      <c r="UL21" s="201"/>
      <c r="UM21" s="201"/>
      <c r="UN21" s="201"/>
      <c r="UO21" s="201"/>
      <c r="UP21" s="201"/>
      <c r="UQ21" s="201"/>
      <c r="UR21" s="201"/>
      <c r="US21" s="201"/>
      <c r="UT21" s="201"/>
      <c r="UU21" s="201"/>
      <c r="UV21" s="201"/>
      <c r="UW21" s="201"/>
      <c r="UX21" s="201"/>
      <c r="UY21" s="201"/>
      <c r="UZ21" s="201"/>
      <c r="VA21" s="201"/>
      <c r="VB21" s="201"/>
      <c r="VC21" s="201"/>
      <c r="VD21" s="201"/>
      <c r="VE21" s="201"/>
      <c r="VF21" s="201"/>
      <c r="VG21" s="201"/>
      <c r="VH21" s="201"/>
      <c r="VI21" s="201"/>
      <c r="VJ21" s="201"/>
      <c r="VK21" s="201"/>
      <c r="VL21" s="201"/>
      <c r="VM21" s="201"/>
      <c r="VN21" s="201"/>
      <c r="VO21" s="201"/>
      <c r="VP21" s="201"/>
      <c r="VQ21" s="201"/>
      <c r="VR21" s="201"/>
      <c r="VS21" s="201"/>
      <c r="VT21" s="201"/>
      <c r="VU21" s="201"/>
      <c r="VV21" s="201"/>
      <c r="VW21" s="201"/>
      <c r="VX21" s="201"/>
      <c r="VY21" s="201"/>
      <c r="VZ21" s="201"/>
      <c r="WA21" s="201"/>
      <c r="WB21" s="201"/>
      <c r="WC21" s="201"/>
      <c r="WD21" s="201"/>
      <c r="WE21" s="201"/>
      <c r="WF21" s="201"/>
      <c r="WG21" s="201"/>
      <c r="WH21" s="201"/>
      <c r="WI21" s="201"/>
      <c r="WJ21" s="201"/>
      <c r="WK21" s="201"/>
      <c r="WL21" s="201"/>
      <c r="WM21" s="201"/>
      <c r="WN21" s="201"/>
      <c r="WO21" s="201"/>
      <c r="WP21" s="201"/>
      <c r="WQ21" s="201"/>
      <c r="WR21" s="201"/>
      <c r="WS21" s="201"/>
      <c r="WT21" s="201"/>
      <c r="WU21" s="201"/>
      <c r="WV21" s="201"/>
      <c r="WW21" s="201"/>
      <c r="WX21" s="201"/>
      <c r="WY21" s="201"/>
      <c r="WZ21" s="201"/>
      <c r="XA21" s="201"/>
      <c r="XB21" s="201"/>
      <c r="XC21" s="201"/>
      <c r="XD21" s="201"/>
      <c r="XE21" s="201"/>
      <c r="XF21" s="201"/>
      <c r="XG21" s="201"/>
      <c r="XH21" s="201"/>
      <c r="XI21" s="201"/>
      <c r="XJ21" s="201"/>
      <c r="XK21" s="201"/>
      <c r="XL21" s="201"/>
      <c r="XM21" s="201"/>
      <c r="XN21" s="201"/>
      <c r="XO21" s="201"/>
      <c r="XP21" s="201"/>
      <c r="XQ21" s="201"/>
      <c r="XR21" s="201"/>
      <c r="XS21" s="201"/>
      <c r="XT21" s="201"/>
      <c r="XU21" s="201"/>
      <c r="XV21" s="201"/>
      <c r="XW21" s="201"/>
      <c r="XX21" s="201"/>
      <c r="XY21" s="201"/>
      <c r="XZ21" s="201"/>
      <c r="YA21" s="201"/>
      <c r="YB21" s="201"/>
      <c r="YC21" s="201"/>
      <c r="YD21" s="201"/>
      <c r="YE21" s="201"/>
      <c r="YF21" s="201"/>
      <c r="YG21" s="201"/>
      <c r="YH21" s="201"/>
      <c r="YI21" s="201"/>
      <c r="YJ21" s="201"/>
      <c r="YK21" s="201"/>
      <c r="YL21" s="201"/>
      <c r="YM21" s="201"/>
      <c r="YN21" s="201"/>
      <c r="YO21" s="201"/>
      <c r="YP21" s="201"/>
      <c r="YQ21" s="201"/>
      <c r="YR21" s="201"/>
      <c r="YS21" s="201"/>
      <c r="YT21" s="201"/>
      <c r="YU21" s="201"/>
      <c r="YV21" s="201"/>
      <c r="YW21" s="201"/>
      <c r="YX21" s="201"/>
      <c r="YY21" s="201"/>
      <c r="YZ21" s="201"/>
      <c r="ZA21" s="201"/>
      <c r="ZB21" s="201"/>
      <c r="ZC21" s="201"/>
      <c r="ZD21" s="201"/>
      <c r="ZE21" s="201"/>
      <c r="ZF21" s="201"/>
      <c r="ZG21" s="201"/>
      <c r="ZH21" s="201"/>
      <c r="ZI21" s="201"/>
      <c r="ZJ21" s="201"/>
      <c r="ZK21" s="201"/>
      <c r="ZL21" s="201"/>
      <c r="ZM21" s="201"/>
      <c r="ZN21" s="201"/>
      <c r="ZO21" s="201"/>
      <c r="ZP21" s="201"/>
      <c r="ZQ21" s="201"/>
      <c r="ZR21" s="201"/>
      <c r="ZS21" s="201"/>
      <c r="ZT21" s="201"/>
      <c r="ZU21" s="201"/>
      <c r="ZV21" s="201"/>
      <c r="ZW21" s="201"/>
      <c r="ZX21" s="201"/>
      <c r="ZY21" s="201"/>
      <c r="ZZ21" s="201"/>
    </row>
    <row r="22" spans="1:702" s="121" customFormat="1" ht="53.15" customHeight="1">
      <c r="A22" s="203"/>
      <c r="C22" s="1098" t="s">
        <v>470</v>
      </c>
      <c r="D22" s="1098"/>
      <c r="E22" s="1098"/>
      <c r="F22" s="1098"/>
      <c r="G22" s="1098"/>
      <c r="H22" s="1098"/>
      <c r="I22" s="1098"/>
      <c r="J22" s="1098"/>
      <c r="K22" s="1098"/>
      <c r="L22" s="1098"/>
      <c r="M22" s="1098"/>
      <c r="N22" s="1098"/>
      <c r="O22" s="1098"/>
      <c r="P22" s="1098"/>
      <c r="Q22" s="1098"/>
      <c r="R22" s="1098"/>
      <c r="S22" s="767"/>
      <c r="T22" s="203"/>
      <c r="U22" s="203"/>
      <c r="V22" s="408"/>
      <c r="W22" s="408"/>
      <c r="X22" s="408"/>
      <c r="Y22" s="408"/>
      <c r="Z22" s="408"/>
      <c r="AA22" s="408"/>
      <c r="AB22" s="408"/>
      <c r="AC22" s="408"/>
      <c r="AD22" s="408"/>
      <c r="AE22" s="408"/>
      <c r="AF22" s="408"/>
      <c r="AG22" s="408"/>
      <c r="AH22" s="408"/>
      <c r="AI22" s="408"/>
      <c r="AJ22" s="408"/>
      <c r="AK22" s="408"/>
      <c r="AL22" s="204"/>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c r="GS22" s="203"/>
      <c r="GT22" s="203"/>
      <c r="GU22" s="203"/>
      <c r="GV22" s="203"/>
      <c r="GW22" s="203"/>
      <c r="GX22" s="203"/>
      <c r="GY22" s="203"/>
      <c r="GZ22" s="203"/>
      <c r="HA22" s="203"/>
      <c r="HB22" s="203"/>
      <c r="HC22" s="203"/>
      <c r="HD22" s="203"/>
      <c r="HE22" s="203"/>
      <c r="HF22" s="203"/>
      <c r="HG22" s="203"/>
      <c r="HH22" s="203"/>
      <c r="HI22" s="203"/>
      <c r="HJ22" s="203"/>
      <c r="HK22" s="203"/>
      <c r="HL22" s="203"/>
      <c r="HM22" s="203"/>
      <c r="HN22" s="203"/>
      <c r="HO22" s="203"/>
      <c r="HP22" s="203"/>
      <c r="HQ22" s="203"/>
      <c r="HR22" s="203"/>
      <c r="HS22" s="203"/>
      <c r="HT22" s="203"/>
      <c r="HU22" s="203"/>
      <c r="HV22" s="203"/>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c r="IS22" s="203"/>
      <c r="IT22" s="203"/>
      <c r="IU22" s="203"/>
      <c r="IV22" s="203"/>
      <c r="IW22" s="203"/>
      <c r="IX22" s="203"/>
      <c r="IY22" s="203"/>
      <c r="IZ22" s="203"/>
      <c r="JA22" s="203"/>
      <c r="JB22" s="203"/>
      <c r="JC22" s="203"/>
      <c r="JD22" s="203"/>
      <c r="JE22" s="203"/>
      <c r="JF22" s="203"/>
      <c r="JG22" s="203"/>
      <c r="JH22" s="203"/>
      <c r="JI22" s="203"/>
      <c r="JJ22" s="203"/>
      <c r="JK22" s="203"/>
      <c r="JL22" s="203"/>
      <c r="JM22" s="203"/>
      <c r="JN22" s="203"/>
      <c r="JO22" s="203"/>
      <c r="JP22" s="203"/>
      <c r="JQ22" s="203"/>
      <c r="JR22" s="203"/>
      <c r="JS22" s="203"/>
      <c r="JT22" s="203"/>
      <c r="JU22" s="203"/>
      <c r="JV22" s="203"/>
      <c r="JW22" s="203"/>
      <c r="JX22" s="203"/>
      <c r="JY22" s="203"/>
      <c r="JZ22" s="203"/>
      <c r="KA22" s="203"/>
      <c r="KB22" s="203"/>
      <c r="KC22" s="203"/>
      <c r="KD22" s="203"/>
      <c r="KE22" s="203"/>
      <c r="KF22" s="203"/>
      <c r="KG22" s="203"/>
      <c r="KH22" s="203"/>
      <c r="KI22" s="203"/>
      <c r="KJ22" s="203"/>
      <c r="KK22" s="203"/>
      <c r="KL22" s="203"/>
      <c r="KM22" s="203"/>
      <c r="KN22" s="203"/>
      <c r="KO22" s="203"/>
      <c r="KP22" s="203"/>
      <c r="KQ22" s="203"/>
      <c r="KR22" s="203"/>
      <c r="KS22" s="203"/>
      <c r="KT22" s="203"/>
      <c r="KU22" s="203"/>
      <c r="KV22" s="203"/>
      <c r="KW22" s="203"/>
      <c r="KX22" s="203"/>
      <c r="KY22" s="203"/>
      <c r="KZ22" s="203"/>
      <c r="LA22" s="203"/>
      <c r="LB22" s="203"/>
      <c r="LC22" s="203"/>
      <c r="LD22" s="203"/>
      <c r="LE22" s="203"/>
      <c r="LF22" s="203"/>
      <c r="LG22" s="203"/>
      <c r="LH22" s="203"/>
      <c r="LI22" s="203"/>
      <c r="LJ22" s="203"/>
      <c r="LK22" s="203"/>
      <c r="LL22" s="203"/>
      <c r="LM22" s="203"/>
      <c r="LN22" s="203"/>
      <c r="LO22" s="203"/>
      <c r="LP22" s="203"/>
      <c r="LQ22" s="203"/>
      <c r="LR22" s="203"/>
      <c r="LS22" s="203"/>
      <c r="LT22" s="203"/>
      <c r="LU22" s="203"/>
      <c r="LV22" s="203"/>
      <c r="LW22" s="203"/>
      <c r="LX22" s="203"/>
      <c r="LY22" s="203"/>
      <c r="LZ22" s="203"/>
      <c r="MA22" s="203"/>
      <c r="MB22" s="203"/>
      <c r="MC22" s="203"/>
      <c r="MD22" s="203"/>
      <c r="ME22" s="203"/>
      <c r="MF22" s="203"/>
      <c r="MG22" s="203"/>
      <c r="MH22" s="203"/>
      <c r="MI22" s="203"/>
      <c r="MJ22" s="203"/>
      <c r="MK22" s="203"/>
      <c r="ML22" s="203"/>
      <c r="MM22" s="203"/>
      <c r="MN22" s="203"/>
      <c r="MO22" s="203"/>
      <c r="MP22" s="203"/>
      <c r="MQ22" s="203"/>
      <c r="MR22" s="203"/>
      <c r="MS22" s="203"/>
      <c r="MT22" s="203"/>
      <c r="MU22" s="203"/>
      <c r="MV22" s="203"/>
      <c r="MW22" s="203"/>
      <c r="MX22" s="203"/>
      <c r="MY22" s="203"/>
      <c r="MZ22" s="203"/>
      <c r="NA22" s="203"/>
      <c r="NB22" s="203"/>
      <c r="NC22" s="203"/>
      <c r="ND22" s="203"/>
      <c r="NE22" s="203"/>
      <c r="NF22" s="203"/>
      <c r="NG22" s="203"/>
      <c r="NH22" s="203"/>
      <c r="NI22" s="203"/>
      <c r="NJ22" s="203"/>
      <c r="NK22" s="203"/>
      <c r="NL22" s="203"/>
      <c r="NM22" s="203"/>
      <c r="NN22" s="203"/>
      <c r="NO22" s="203"/>
      <c r="NP22" s="203"/>
      <c r="NQ22" s="203"/>
      <c r="NR22" s="203"/>
      <c r="NS22" s="203"/>
      <c r="NT22" s="203"/>
      <c r="NU22" s="203"/>
      <c r="NV22" s="203"/>
      <c r="NW22" s="203"/>
      <c r="NX22" s="203"/>
      <c r="NY22" s="203"/>
      <c r="NZ22" s="203"/>
      <c r="OA22" s="203"/>
      <c r="OB22" s="203"/>
      <c r="OC22" s="203"/>
      <c r="OD22" s="203"/>
      <c r="OE22" s="203"/>
      <c r="OF22" s="203"/>
      <c r="OG22" s="203"/>
      <c r="OH22" s="203"/>
      <c r="OI22" s="203"/>
      <c r="OJ22" s="203"/>
      <c r="OK22" s="203"/>
      <c r="OL22" s="203"/>
      <c r="OM22" s="203"/>
      <c r="ON22" s="203"/>
      <c r="OO22" s="203"/>
      <c r="OP22" s="203"/>
      <c r="OQ22" s="203"/>
      <c r="OR22" s="203"/>
      <c r="OS22" s="203"/>
      <c r="OT22" s="203"/>
      <c r="OU22" s="203"/>
      <c r="OV22" s="203"/>
      <c r="OW22" s="203"/>
      <c r="OX22" s="203"/>
      <c r="OY22" s="203"/>
      <c r="OZ22" s="203"/>
      <c r="PA22" s="203"/>
      <c r="PB22" s="203"/>
      <c r="PC22" s="203"/>
      <c r="PD22" s="203"/>
      <c r="PE22" s="203"/>
      <c r="PF22" s="203"/>
      <c r="PG22" s="203"/>
      <c r="PH22" s="203"/>
      <c r="PI22" s="203"/>
      <c r="PJ22" s="203"/>
      <c r="PK22" s="203"/>
      <c r="PL22" s="203"/>
      <c r="PM22" s="203"/>
      <c r="PN22" s="203"/>
      <c r="PO22" s="203"/>
      <c r="PP22" s="203"/>
      <c r="PQ22" s="203"/>
      <c r="PR22" s="203"/>
      <c r="PS22" s="203"/>
      <c r="PT22" s="203"/>
      <c r="PU22" s="203"/>
      <c r="PV22" s="203"/>
      <c r="PW22" s="203"/>
      <c r="PX22" s="203"/>
      <c r="PY22" s="203"/>
      <c r="PZ22" s="203"/>
      <c r="QA22" s="203"/>
      <c r="QB22" s="203"/>
      <c r="QC22" s="203"/>
      <c r="QD22" s="203"/>
      <c r="QE22" s="203"/>
      <c r="QF22" s="203"/>
      <c r="QG22" s="203"/>
      <c r="QH22" s="203"/>
      <c r="QI22" s="203"/>
      <c r="QJ22" s="203"/>
      <c r="QK22" s="203"/>
      <c r="QL22" s="203"/>
      <c r="QM22" s="203"/>
      <c r="QN22" s="203"/>
      <c r="QO22" s="203"/>
      <c r="QP22" s="203"/>
      <c r="QQ22" s="203"/>
      <c r="QR22" s="203"/>
      <c r="QS22" s="203"/>
      <c r="QT22" s="203"/>
      <c r="QU22" s="203"/>
      <c r="QV22" s="203"/>
      <c r="QW22" s="203"/>
      <c r="QX22" s="203"/>
      <c r="QY22" s="203"/>
      <c r="QZ22" s="203"/>
      <c r="RA22" s="203"/>
      <c r="RB22" s="203"/>
      <c r="RC22" s="203"/>
      <c r="RD22" s="203"/>
      <c r="RE22" s="203"/>
      <c r="RF22" s="203"/>
      <c r="RG22" s="203"/>
      <c r="RH22" s="203"/>
      <c r="RI22" s="203"/>
      <c r="RJ22" s="203"/>
      <c r="RK22" s="203"/>
      <c r="RL22" s="203"/>
      <c r="RM22" s="203"/>
      <c r="RN22" s="203"/>
      <c r="RO22" s="203"/>
      <c r="RP22" s="203"/>
      <c r="RQ22" s="203"/>
      <c r="RR22" s="203"/>
      <c r="RS22" s="203"/>
      <c r="RT22" s="203"/>
      <c r="RU22" s="203"/>
      <c r="RV22" s="203"/>
      <c r="RW22" s="203"/>
      <c r="RX22" s="203"/>
      <c r="RY22" s="203"/>
      <c r="RZ22" s="203"/>
      <c r="SA22" s="203"/>
      <c r="SB22" s="203"/>
      <c r="SC22" s="203"/>
      <c r="SD22" s="203"/>
      <c r="SE22" s="203"/>
      <c r="SF22" s="203"/>
      <c r="SG22" s="203"/>
      <c r="SH22" s="203"/>
      <c r="SI22" s="203"/>
      <c r="SJ22" s="203"/>
      <c r="SK22" s="203"/>
      <c r="SL22" s="203"/>
      <c r="SM22" s="203"/>
      <c r="SN22" s="203"/>
      <c r="SO22" s="203"/>
      <c r="SP22" s="203"/>
      <c r="SQ22" s="203"/>
      <c r="SR22" s="203"/>
      <c r="SS22" s="203"/>
      <c r="ST22" s="203"/>
      <c r="SU22" s="203"/>
      <c r="SV22" s="203"/>
      <c r="SW22" s="203"/>
      <c r="SX22" s="203"/>
      <c r="SY22" s="203"/>
      <c r="SZ22" s="203"/>
      <c r="TA22" s="203"/>
      <c r="TB22" s="203"/>
      <c r="TC22" s="203"/>
      <c r="TD22" s="203"/>
      <c r="TE22" s="203"/>
      <c r="TF22" s="203"/>
      <c r="TG22" s="203"/>
      <c r="TH22" s="203"/>
      <c r="TI22" s="203"/>
      <c r="TJ22" s="203"/>
      <c r="TK22" s="203"/>
      <c r="TL22" s="203"/>
      <c r="TM22" s="203"/>
      <c r="TN22" s="203"/>
      <c r="TO22" s="203"/>
      <c r="TP22" s="203"/>
      <c r="TQ22" s="203"/>
      <c r="TR22" s="203"/>
      <c r="TS22" s="203"/>
      <c r="TT22" s="203"/>
      <c r="TU22" s="203"/>
      <c r="TV22" s="203"/>
      <c r="TW22" s="203"/>
      <c r="TX22" s="203"/>
      <c r="TY22" s="203"/>
      <c r="TZ22" s="203"/>
      <c r="UA22" s="203"/>
      <c r="UB22" s="203"/>
      <c r="UC22" s="203"/>
      <c r="UD22" s="203"/>
      <c r="UE22" s="203"/>
      <c r="UF22" s="203"/>
      <c r="UG22" s="203"/>
      <c r="UH22" s="203"/>
      <c r="UI22" s="203"/>
      <c r="UJ22" s="203"/>
      <c r="UK22" s="203"/>
      <c r="UL22" s="203"/>
      <c r="UM22" s="203"/>
      <c r="UN22" s="203"/>
      <c r="UO22" s="203"/>
      <c r="UP22" s="203"/>
      <c r="UQ22" s="203"/>
      <c r="UR22" s="203"/>
      <c r="US22" s="203"/>
      <c r="UT22" s="203"/>
      <c r="UU22" s="203"/>
      <c r="UV22" s="203"/>
      <c r="UW22" s="203"/>
      <c r="UX22" s="203"/>
      <c r="UY22" s="203"/>
      <c r="UZ22" s="203"/>
      <c r="VA22" s="203"/>
      <c r="VB22" s="203"/>
      <c r="VC22" s="203"/>
      <c r="VD22" s="203"/>
      <c r="VE22" s="203"/>
      <c r="VF22" s="203"/>
      <c r="VG22" s="203"/>
      <c r="VH22" s="203"/>
      <c r="VI22" s="203"/>
      <c r="VJ22" s="203"/>
      <c r="VK22" s="203"/>
      <c r="VL22" s="203"/>
      <c r="VM22" s="203"/>
      <c r="VN22" s="203"/>
      <c r="VO22" s="203"/>
      <c r="VP22" s="203"/>
      <c r="VQ22" s="203"/>
      <c r="VR22" s="203"/>
      <c r="VS22" s="203"/>
      <c r="VT22" s="203"/>
      <c r="VU22" s="203"/>
      <c r="VV22" s="203"/>
      <c r="VW22" s="203"/>
      <c r="VX22" s="203"/>
      <c r="VY22" s="203"/>
      <c r="VZ22" s="203"/>
      <c r="WA22" s="203"/>
      <c r="WB22" s="203"/>
      <c r="WC22" s="203"/>
      <c r="WD22" s="203"/>
      <c r="WE22" s="203"/>
      <c r="WF22" s="203"/>
      <c r="WG22" s="203"/>
      <c r="WH22" s="203"/>
      <c r="WI22" s="203"/>
      <c r="WJ22" s="203"/>
      <c r="WK22" s="203"/>
      <c r="WL22" s="203"/>
      <c r="WM22" s="203"/>
      <c r="WN22" s="203"/>
      <c r="WO22" s="203"/>
      <c r="WP22" s="203"/>
      <c r="WQ22" s="203"/>
      <c r="WR22" s="203"/>
      <c r="WS22" s="203"/>
      <c r="WT22" s="203"/>
      <c r="WU22" s="203"/>
      <c r="WV22" s="203"/>
      <c r="WW22" s="203"/>
      <c r="WX22" s="203"/>
      <c r="WY22" s="203"/>
      <c r="WZ22" s="203"/>
      <c r="XA22" s="203"/>
      <c r="XB22" s="203"/>
      <c r="XC22" s="203"/>
      <c r="XD22" s="203"/>
      <c r="XE22" s="203"/>
      <c r="XF22" s="203"/>
      <c r="XG22" s="203"/>
      <c r="XH22" s="203"/>
      <c r="XI22" s="203"/>
      <c r="XJ22" s="203"/>
      <c r="XK22" s="203"/>
      <c r="XL22" s="203"/>
      <c r="XM22" s="203"/>
      <c r="XN22" s="203"/>
      <c r="XO22" s="203"/>
      <c r="XP22" s="203"/>
      <c r="XQ22" s="203"/>
      <c r="XR22" s="203"/>
      <c r="XS22" s="203"/>
      <c r="XT22" s="203"/>
      <c r="XU22" s="203"/>
      <c r="XV22" s="203"/>
      <c r="XW22" s="203"/>
      <c r="XX22" s="203"/>
      <c r="XY22" s="203"/>
      <c r="XZ22" s="203"/>
      <c r="YA22" s="203"/>
      <c r="YB22" s="203"/>
      <c r="YC22" s="203"/>
      <c r="YD22" s="203"/>
      <c r="YE22" s="203"/>
      <c r="YF22" s="203"/>
      <c r="YG22" s="203"/>
      <c r="YH22" s="203"/>
      <c r="YI22" s="203"/>
      <c r="YJ22" s="203"/>
      <c r="YK22" s="203"/>
      <c r="YL22" s="203"/>
      <c r="YM22" s="203"/>
      <c r="YN22" s="203"/>
      <c r="YO22" s="203"/>
      <c r="YP22" s="203"/>
      <c r="YQ22" s="203"/>
      <c r="YR22" s="203"/>
      <c r="YS22" s="203"/>
      <c r="YT22" s="203"/>
      <c r="YU22" s="203"/>
      <c r="YV22" s="203"/>
      <c r="YW22" s="203"/>
      <c r="YX22" s="203"/>
      <c r="YY22" s="203"/>
      <c r="YZ22" s="203"/>
      <c r="ZA22" s="203"/>
      <c r="ZB22" s="203"/>
      <c r="ZC22" s="203"/>
      <c r="ZD22" s="203"/>
      <c r="ZE22" s="203"/>
      <c r="ZF22" s="203"/>
      <c r="ZG22" s="203"/>
      <c r="ZH22" s="203"/>
      <c r="ZI22" s="203"/>
      <c r="ZJ22" s="203"/>
      <c r="ZK22" s="203"/>
      <c r="ZL22" s="203"/>
      <c r="ZM22" s="203"/>
      <c r="ZN22" s="203"/>
      <c r="ZO22" s="203"/>
      <c r="ZP22" s="203"/>
      <c r="ZQ22" s="203"/>
      <c r="ZR22" s="203"/>
      <c r="ZS22" s="203"/>
      <c r="ZT22" s="203"/>
      <c r="ZU22" s="203"/>
      <c r="ZV22" s="203"/>
      <c r="ZW22" s="203"/>
      <c r="ZX22" s="203"/>
      <c r="ZY22" s="203"/>
      <c r="ZZ22" s="203"/>
    </row>
    <row r="23" spans="1:702" s="121" customFormat="1" ht="21" customHeight="1">
      <c r="A23" s="203"/>
      <c r="C23" s="767"/>
      <c r="D23" s="767"/>
      <c r="E23" s="767"/>
      <c r="F23" s="767"/>
      <c r="G23" s="767"/>
      <c r="H23" s="767"/>
      <c r="I23" s="767"/>
      <c r="J23" s="767"/>
      <c r="K23" s="767"/>
      <c r="L23" s="767"/>
      <c r="M23" s="767"/>
      <c r="N23" s="767"/>
      <c r="O23" s="767"/>
      <c r="P23" s="767"/>
      <c r="Q23" s="767"/>
      <c r="R23" s="767"/>
      <c r="S23" s="767"/>
      <c r="T23" s="203"/>
      <c r="U23" s="203"/>
      <c r="V23" s="204"/>
      <c r="W23" s="204"/>
      <c r="X23" s="204"/>
      <c r="Y23" s="204"/>
      <c r="Z23" s="204"/>
      <c r="AA23" s="204"/>
      <c r="AB23" s="204"/>
      <c r="AC23" s="204"/>
      <c r="AD23" s="204"/>
      <c r="AE23" s="204"/>
      <c r="AF23" s="204"/>
      <c r="AG23" s="204"/>
      <c r="AH23" s="204"/>
      <c r="AI23" s="204"/>
      <c r="AJ23" s="204"/>
      <c r="AK23" s="204"/>
      <c r="AL23" s="204"/>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203"/>
      <c r="GY23" s="203"/>
      <c r="GZ23" s="203"/>
      <c r="HA23" s="203"/>
      <c r="HB23" s="203"/>
      <c r="HC23" s="203"/>
      <c r="HD23" s="203"/>
      <c r="HE23" s="203"/>
      <c r="HF23" s="203"/>
      <c r="HG23" s="203"/>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c r="IV23" s="203"/>
      <c r="IW23" s="203"/>
      <c r="IX23" s="203"/>
      <c r="IY23" s="203"/>
      <c r="IZ23" s="203"/>
      <c r="JA23" s="203"/>
      <c r="JB23" s="203"/>
      <c r="JC23" s="203"/>
      <c r="JD23" s="203"/>
      <c r="JE23" s="203"/>
      <c r="JF23" s="203"/>
      <c r="JG23" s="203"/>
      <c r="JH23" s="203"/>
      <c r="JI23" s="203"/>
      <c r="JJ23" s="203"/>
      <c r="JK23" s="203"/>
      <c r="JL23" s="203"/>
      <c r="JM23" s="203"/>
      <c r="JN23" s="203"/>
      <c r="JO23" s="203"/>
      <c r="JP23" s="203"/>
      <c r="JQ23" s="203"/>
      <c r="JR23" s="203"/>
      <c r="JS23" s="203"/>
      <c r="JT23" s="203"/>
      <c r="JU23" s="203"/>
      <c r="JV23" s="203"/>
      <c r="JW23" s="203"/>
      <c r="JX23" s="203"/>
      <c r="JY23" s="203"/>
      <c r="JZ23" s="203"/>
      <c r="KA23" s="203"/>
      <c r="KB23" s="203"/>
      <c r="KC23" s="203"/>
      <c r="KD23" s="203"/>
      <c r="KE23" s="203"/>
      <c r="KF23" s="203"/>
      <c r="KG23" s="203"/>
      <c r="KH23" s="203"/>
      <c r="KI23" s="203"/>
      <c r="KJ23" s="203"/>
      <c r="KK23" s="203"/>
      <c r="KL23" s="203"/>
      <c r="KM23" s="203"/>
      <c r="KN23" s="203"/>
      <c r="KO23" s="203"/>
      <c r="KP23" s="203"/>
      <c r="KQ23" s="203"/>
      <c r="KR23" s="203"/>
      <c r="KS23" s="203"/>
      <c r="KT23" s="203"/>
      <c r="KU23" s="203"/>
      <c r="KV23" s="203"/>
      <c r="KW23" s="203"/>
      <c r="KX23" s="203"/>
      <c r="KY23" s="203"/>
      <c r="KZ23" s="203"/>
      <c r="LA23" s="203"/>
      <c r="LB23" s="203"/>
      <c r="LC23" s="203"/>
      <c r="LD23" s="203"/>
      <c r="LE23" s="203"/>
      <c r="LF23" s="203"/>
      <c r="LG23" s="203"/>
      <c r="LH23" s="203"/>
      <c r="LI23" s="203"/>
      <c r="LJ23" s="203"/>
      <c r="LK23" s="203"/>
      <c r="LL23" s="203"/>
      <c r="LM23" s="203"/>
      <c r="LN23" s="203"/>
      <c r="LO23" s="203"/>
      <c r="LP23" s="203"/>
      <c r="LQ23" s="203"/>
      <c r="LR23" s="203"/>
      <c r="LS23" s="203"/>
      <c r="LT23" s="203"/>
      <c r="LU23" s="203"/>
      <c r="LV23" s="203"/>
      <c r="LW23" s="203"/>
      <c r="LX23" s="203"/>
      <c r="LY23" s="203"/>
      <c r="LZ23" s="203"/>
      <c r="MA23" s="203"/>
      <c r="MB23" s="203"/>
      <c r="MC23" s="203"/>
      <c r="MD23" s="203"/>
      <c r="ME23" s="203"/>
      <c r="MF23" s="203"/>
      <c r="MG23" s="203"/>
      <c r="MH23" s="203"/>
      <c r="MI23" s="203"/>
      <c r="MJ23" s="203"/>
      <c r="MK23" s="203"/>
      <c r="ML23" s="203"/>
      <c r="MM23" s="203"/>
      <c r="MN23" s="203"/>
      <c r="MO23" s="203"/>
      <c r="MP23" s="203"/>
      <c r="MQ23" s="203"/>
      <c r="MR23" s="203"/>
      <c r="MS23" s="203"/>
      <c r="MT23" s="203"/>
      <c r="MU23" s="203"/>
      <c r="MV23" s="203"/>
      <c r="MW23" s="203"/>
      <c r="MX23" s="203"/>
      <c r="MY23" s="203"/>
      <c r="MZ23" s="203"/>
      <c r="NA23" s="203"/>
      <c r="NB23" s="203"/>
      <c r="NC23" s="203"/>
      <c r="ND23" s="203"/>
      <c r="NE23" s="203"/>
      <c r="NF23" s="203"/>
      <c r="NG23" s="203"/>
      <c r="NH23" s="203"/>
      <c r="NI23" s="203"/>
      <c r="NJ23" s="203"/>
      <c r="NK23" s="203"/>
      <c r="NL23" s="203"/>
      <c r="NM23" s="203"/>
      <c r="NN23" s="203"/>
      <c r="NO23" s="203"/>
      <c r="NP23" s="203"/>
      <c r="NQ23" s="203"/>
      <c r="NR23" s="203"/>
      <c r="NS23" s="203"/>
      <c r="NT23" s="203"/>
      <c r="NU23" s="203"/>
      <c r="NV23" s="203"/>
      <c r="NW23" s="203"/>
      <c r="NX23" s="203"/>
      <c r="NY23" s="203"/>
      <c r="NZ23" s="203"/>
      <c r="OA23" s="203"/>
      <c r="OB23" s="203"/>
      <c r="OC23" s="203"/>
      <c r="OD23" s="203"/>
      <c r="OE23" s="203"/>
      <c r="OF23" s="203"/>
      <c r="OG23" s="203"/>
      <c r="OH23" s="203"/>
      <c r="OI23" s="203"/>
      <c r="OJ23" s="203"/>
      <c r="OK23" s="203"/>
      <c r="OL23" s="203"/>
      <c r="OM23" s="203"/>
      <c r="ON23" s="203"/>
      <c r="OO23" s="203"/>
      <c r="OP23" s="203"/>
      <c r="OQ23" s="203"/>
      <c r="OR23" s="203"/>
      <c r="OS23" s="203"/>
      <c r="OT23" s="203"/>
      <c r="OU23" s="203"/>
      <c r="OV23" s="203"/>
      <c r="OW23" s="203"/>
      <c r="OX23" s="203"/>
      <c r="OY23" s="203"/>
      <c r="OZ23" s="203"/>
      <c r="PA23" s="203"/>
      <c r="PB23" s="203"/>
      <c r="PC23" s="203"/>
      <c r="PD23" s="203"/>
      <c r="PE23" s="203"/>
      <c r="PF23" s="203"/>
      <c r="PG23" s="203"/>
      <c r="PH23" s="203"/>
      <c r="PI23" s="203"/>
      <c r="PJ23" s="203"/>
      <c r="PK23" s="203"/>
      <c r="PL23" s="203"/>
      <c r="PM23" s="203"/>
      <c r="PN23" s="203"/>
      <c r="PO23" s="203"/>
      <c r="PP23" s="203"/>
      <c r="PQ23" s="203"/>
      <c r="PR23" s="203"/>
      <c r="PS23" s="203"/>
      <c r="PT23" s="203"/>
      <c r="PU23" s="203"/>
      <c r="PV23" s="203"/>
      <c r="PW23" s="203"/>
      <c r="PX23" s="203"/>
      <c r="PY23" s="203"/>
      <c r="PZ23" s="203"/>
      <c r="QA23" s="203"/>
      <c r="QB23" s="203"/>
      <c r="QC23" s="203"/>
      <c r="QD23" s="203"/>
      <c r="QE23" s="203"/>
      <c r="QF23" s="203"/>
      <c r="QG23" s="203"/>
      <c r="QH23" s="203"/>
      <c r="QI23" s="203"/>
      <c r="QJ23" s="203"/>
      <c r="QK23" s="203"/>
      <c r="QL23" s="203"/>
      <c r="QM23" s="203"/>
      <c r="QN23" s="203"/>
      <c r="QO23" s="203"/>
      <c r="QP23" s="203"/>
      <c r="QQ23" s="203"/>
      <c r="QR23" s="203"/>
      <c r="QS23" s="203"/>
      <c r="QT23" s="203"/>
      <c r="QU23" s="203"/>
      <c r="QV23" s="203"/>
      <c r="QW23" s="203"/>
      <c r="QX23" s="203"/>
      <c r="QY23" s="203"/>
      <c r="QZ23" s="203"/>
      <c r="RA23" s="203"/>
      <c r="RB23" s="203"/>
      <c r="RC23" s="203"/>
      <c r="RD23" s="203"/>
      <c r="RE23" s="203"/>
      <c r="RF23" s="203"/>
      <c r="RG23" s="203"/>
      <c r="RH23" s="203"/>
      <c r="RI23" s="203"/>
      <c r="RJ23" s="203"/>
      <c r="RK23" s="203"/>
      <c r="RL23" s="203"/>
      <c r="RM23" s="203"/>
      <c r="RN23" s="203"/>
      <c r="RO23" s="203"/>
      <c r="RP23" s="203"/>
      <c r="RQ23" s="203"/>
      <c r="RR23" s="203"/>
      <c r="RS23" s="203"/>
      <c r="RT23" s="203"/>
      <c r="RU23" s="203"/>
      <c r="RV23" s="203"/>
      <c r="RW23" s="203"/>
      <c r="RX23" s="203"/>
      <c r="RY23" s="203"/>
      <c r="RZ23" s="203"/>
      <c r="SA23" s="203"/>
      <c r="SB23" s="203"/>
      <c r="SC23" s="203"/>
      <c r="SD23" s="203"/>
      <c r="SE23" s="203"/>
      <c r="SF23" s="203"/>
      <c r="SG23" s="203"/>
      <c r="SH23" s="203"/>
      <c r="SI23" s="203"/>
      <c r="SJ23" s="203"/>
      <c r="SK23" s="203"/>
      <c r="SL23" s="203"/>
      <c r="SM23" s="203"/>
      <c r="SN23" s="203"/>
      <c r="SO23" s="203"/>
      <c r="SP23" s="203"/>
      <c r="SQ23" s="203"/>
      <c r="SR23" s="203"/>
      <c r="SS23" s="203"/>
      <c r="ST23" s="203"/>
      <c r="SU23" s="203"/>
      <c r="SV23" s="203"/>
      <c r="SW23" s="203"/>
      <c r="SX23" s="203"/>
      <c r="SY23" s="203"/>
      <c r="SZ23" s="203"/>
      <c r="TA23" s="203"/>
      <c r="TB23" s="203"/>
      <c r="TC23" s="203"/>
      <c r="TD23" s="203"/>
      <c r="TE23" s="203"/>
      <c r="TF23" s="203"/>
      <c r="TG23" s="203"/>
      <c r="TH23" s="203"/>
      <c r="TI23" s="203"/>
      <c r="TJ23" s="203"/>
      <c r="TK23" s="203"/>
      <c r="TL23" s="203"/>
      <c r="TM23" s="203"/>
      <c r="TN23" s="203"/>
      <c r="TO23" s="203"/>
      <c r="TP23" s="203"/>
      <c r="TQ23" s="203"/>
      <c r="TR23" s="203"/>
      <c r="TS23" s="203"/>
      <c r="TT23" s="203"/>
      <c r="TU23" s="203"/>
      <c r="TV23" s="203"/>
      <c r="TW23" s="203"/>
      <c r="TX23" s="203"/>
      <c r="TY23" s="203"/>
      <c r="TZ23" s="203"/>
      <c r="UA23" s="203"/>
      <c r="UB23" s="203"/>
      <c r="UC23" s="203"/>
      <c r="UD23" s="203"/>
      <c r="UE23" s="203"/>
      <c r="UF23" s="203"/>
      <c r="UG23" s="203"/>
      <c r="UH23" s="203"/>
      <c r="UI23" s="203"/>
      <c r="UJ23" s="203"/>
      <c r="UK23" s="203"/>
      <c r="UL23" s="203"/>
      <c r="UM23" s="203"/>
      <c r="UN23" s="203"/>
      <c r="UO23" s="203"/>
      <c r="UP23" s="203"/>
      <c r="UQ23" s="203"/>
      <c r="UR23" s="203"/>
      <c r="US23" s="203"/>
      <c r="UT23" s="203"/>
      <c r="UU23" s="203"/>
      <c r="UV23" s="203"/>
      <c r="UW23" s="203"/>
      <c r="UX23" s="203"/>
      <c r="UY23" s="203"/>
      <c r="UZ23" s="203"/>
      <c r="VA23" s="203"/>
      <c r="VB23" s="203"/>
      <c r="VC23" s="203"/>
      <c r="VD23" s="203"/>
      <c r="VE23" s="203"/>
      <c r="VF23" s="203"/>
      <c r="VG23" s="203"/>
      <c r="VH23" s="203"/>
      <c r="VI23" s="203"/>
      <c r="VJ23" s="203"/>
      <c r="VK23" s="203"/>
      <c r="VL23" s="203"/>
      <c r="VM23" s="203"/>
      <c r="VN23" s="203"/>
      <c r="VO23" s="203"/>
      <c r="VP23" s="203"/>
      <c r="VQ23" s="203"/>
      <c r="VR23" s="203"/>
      <c r="VS23" s="203"/>
      <c r="VT23" s="203"/>
      <c r="VU23" s="203"/>
      <c r="VV23" s="203"/>
      <c r="VW23" s="203"/>
      <c r="VX23" s="203"/>
      <c r="VY23" s="203"/>
      <c r="VZ23" s="203"/>
      <c r="WA23" s="203"/>
      <c r="WB23" s="203"/>
      <c r="WC23" s="203"/>
      <c r="WD23" s="203"/>
      <c r="WE23" s="203"/>
      <c r="WF23" s="203"/>
      <c r="WG23" s="203"/>
      <c r="WH23" s="203"/>
      <c r="WI23" s="203"/>
      <c r="WJ23" s="203"/>
      <c r="WK23" s="203"/>
      <c r="WL23" s="203"/>
      <c r="WM23" s="203"/>
      <c r="WN23" s="203"/>
      <c r="WO23" s="203"/>
      <c r="WP23" s="203"/>
      <c r="WQ23" s="203"/>
      <c r="WR23" s="203"/>
      <c r="WS23" s="203"/>
      <c r="WT23" s="203"/>
      <c r="WU23" s="203"/>
      <c r="WV23" s="203"/>
      <c r="WW23" s="203"/>
      <c r="WX23" s="203"/>
      <c r="WY23" s="203"/>
      <c r="WZ23" s="203"/>
      <c r="XA23" s="203"/>
      <c r="XB23" s="203"/>
      <c r="XC23" s="203"/>
      <c r="XD23" s="203"/>
      <c r="XE23" s="203"/>
      <c r="XF23" s="203"/>
      <c r="XG23" s="203"/>
      <c r="XH23" s="203"/>
      <c r="XI23" s="203"/>
      <c r="XJ23" s="203"/>
      <c r="XK23" s="203"/>
      <c r="XL23" s="203"/>
      <c r="XM23" s="203"/>
      <c r="XN23" s="203"/>
      <c r="XO23" s="203"/>
      <c r="XP23" s="203"/>
      <c r="XQ23" s="203"/>
      <c r="XR23" s="203"/>
      <c r="XS23" s="203"/>
      <c r="XT23" s="203"/>
      <c r="XU23" s="203"/>
      <c r="XV23" s="203"/>
      <c r="XW23" s="203"/>
      <c r="XX23" s="203"/>
      <c r="XY23" s="203"/>
      <c r="XZ23" s="203"/>
      <c r="YA23" s="203"/>
      <c r="YB23" s="203"/>
      <c r="YC23" s="203"/>
      <c r="YD23" s="203"/>
      <c r="YE23" s="203"/>
      <c r="YF23" s="203"/>
      <c r="YG23" s="203"/>
      <c r="YH23" s="203"/>
      <c r="YI23" s="203"/>
      <c r="YJ23" s="203"/>
      <c r="YK23" s="203"/>
      <c r="YL23" s="203"/>
      <c r="YM23" s="203"/>
      <c r="YN23" s="203"/>
      <c r="YO23" s="203"/>
      <c r="YP23" s="203"/>
      <c r="YQ23" s="203"/>
      <c r="YR23" s="203"/>
      <c r="YS23" s="203"/>
      <c r="YT23" s="203"/>
      <c r="YU23" s="203"/>
      <c r="YV23" s="203"/>
      <c r="YW23" s="203"/>
      <c r="YX23" s="203"/>
      <c r="YY23" s="203"/>
      <c r="YZ23" s="203"/>
      <c r="ZA23" s="203"/>
      <c r="ZB23" s="203"/>
      <c r="ZC23" s="203"/>
      <c r="ZD23" s="203"/>
      <c r="ZE23" s="203"/>
      <c r="ZF23" s="203"/>
      <c r="ZG23" s="203"/>
      <c r="ZH23" s="203"/>
      <c r="ZI23" s="203"/>
      <c r="ZJ23" s="203"/>
      <c r="ZK23" s="203"/>
      <c r="ZL23" s="203"/>
      <c r="ZM23" s="203"/>
      <c r="ZN23" s="203"/>
      <c r="ZO23" s="203"/>
      <c r="ZP23" s="203"/>
      <c r="ZQ23" s="203"/>
      <c r="ZR23" s="203"/>
      <c r="ZS23" s="203"/>
      <c r="ZT23" s="203"/>
      <c r="ZU23" s="203"/>
      <c r="ZV23" s="203"/>
      <c r="ZW23" s="203"/>
      <c r="ZX23" s="203"/>
      <c r="ZY23" s="203"/>
      <c r="ZZ23" s="203"/>
    </row>
    <row r="24" spans="1:702" s="98" customFormat="1" ht="21" customHeight="1">
      <c r="A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c r="SC24" s="201"/>
      <c r="SD24" s="201"/>
      <c r="SE24" s="201"/>
      <c r="SF24" s="201"/>
      <c r="SG24" s="201"/>
      <c r="SH24" s="201"/>
      <c r="SI24" s="201"/>
      <c r="SJ24" s="201"/>
      <c r="SK24" s="201"/>
      <c r="SL24" s="201"/>
      <c r="SM24" s="201"/>
      <c r="SN24" s="201"/>
      <c r="SO24" s="201"/>
      <c r="SP24" s="201"/>
      <c r="SQ24" s="201"/>
      <c r="SR24" s="201"/>
      <c r="SS24" s="201"/>
      <c r="ST24" s="201"/>
      <c r="SU24" s="201"/>
      <c r="SV24" s="201"/>
      <c r="SW24" s="201"/>
      <c r="SX24" s="201"/>
      <c r="SY24" s="201"/>
      <c r="SZ24" s="201"/>
      <c r="TA24" s="201"/>
      <c r="TB24" s="201"/>
      <c r="TC24" s="201"/>
      <c r="TD24" s="201"/>
      <c r="TE24" s="201"/>
      <c r="TF24" s="201"/>
      <c r="TG24" s="201"/>
      <c r="TH24" s="201"/>
      <c r="TI24" s="201"/>
      <c r="TJ24" s="201"/>
      <c r="TK24" s="201"/>
      <c r="TL24" s="201"/>
      <c r="TM24" s="201"/>
      <c r="TN24" s="201"/>
      <c r="TO24" s="201"/>
      <c r="TP24" s="201"/>
      <c r="TQ24" s="201"/>
      <c r="TR24" s="201"/>
      <c r="TS24" s="201"/>
      <c r="TT24" s="201"/>
      <c r="TU24" s="201"/>
      <c r="TV24" s="201"/>
      <c r="TW24" s="201"/>
      <c r="TX24" s="201"/>
      <c r="TY24" s="201"/>
      <c r="TZ24" s="201"/>
      <c r="UA24" s="201"/>
      <c r="UB24" s="201"/>
      <c r="UC24" s="201"/>
      <c r="UD24" s="201"/>
      <c r="UE24" s="201"/>
      <c r="UF24" s="201"/>
      <c r="UG24" s="201"/>
      <c r="UH24" s="201"/>
      <c r="UI24" s="201"/>
      <c r="UJ24" s="201"/>
      <c r="UK24" s="201"/>
      <c r="UL24" s="201"/>
      <c r="UM24" s="201"/>
      <c r="UN24" s="201"/>
      <c r="UO24" s="201"/>
      <c r="UP24" s="201"/>
      <c r="UQ24" s="201"/>
      <c r="UR24" s="201"/>
      <c r="US24" s="201"/>
      <c r="UT24" s="201"/>
      <c r="UU24" s="201"/>
      <c r="UV24" s="201"/>
      <c r="UW24" s="201"/>
      <c r="UX24" s="201"/>
      <c r="UY24" s="201"/>
      <c r="UZ24" s="201"/>
      <c r="VA24" s="201"/>
      <c r="VB24" s="201"/>
      <c r="VC24" s="201"/>
      <c r="VD24" s="201"/>
      <c r="VE24" s="201"/>
      <c r="VF24" s="201"/>
      <c r="VG24" s="201"/>
      <c r="VH24" s="201"/>
      <c r="VI24" s="201"/>
      <c r="VJ24" s="201"/>
      <c r="VK24" s="201"/>
      <c r="VL24" s="201"/>
      <c r="VM24" s="201"/>
      <c r="VN24" s="201"/>
      <c r="VO24" s="201"/>
      <c r="VP24" s="201"/>
      <c r="VQ24" s="201"/>
      <c r="VR24" s="201"/>
      <c r="VS24" s="201"/>
      <c r="VT24" s="201"/>
      <c r="VU24" s="201"/>
      <c r="VV24" s="201"/>
      <c r="VW24" s="201"/>
      <c r="VX24" s="201"/>
      <c r="VY24" s="201"/>
      <c r="VZ24" s="201"/>
      <c r="WA24" s="201"/>
      <c r="WB24" s="201"/>
      <c r="WC24" s="201"/>
      <c r="WD24" s="201"/>
      <c r="WE24" s="201"/>
      <c r="WF24" s="201"/>
      <c r="WG24" s="201"/>
      <c r="WH24" s="201"/>
      <c r="WI24" s="201"/>
      <c r="WJ24" s="201"/>
      <c r="WK24" s="201"/>
      <c r="WL24" s="201"/>
      <c r="WM24" s="201"/>
      <c r="WN24" s="201"/>
      <c r="WO24" s="201"/>
      <c r="WP24" s="201"/>
      <c r="WQ24" s="201"/>
      <c r="WR24" s="201"/>
      <c r="WS24" s="201"/>
      <c r="WT24" s="201"/>
      <c r="WU24" s="201"/>
      <c r="WV24" s="201"/>
      <c r="WW24" s="201"/>
      <c r="WX24" s="201"/>
      <c r="WY24" s="201"/>
      <c r="WZ24" s="201"/>
      <c r="XA24" s="201"/>
      <c r="XB24" s="201"/>
      <c r="XC24" s="201"/>
      <c r="XD24" s="201"/>
      <c r="XE24" s="201"/>
      <c r="XF24" s="201"/>
      <c r="XG24" s="201"/>
      <c r="XH24" s="201"/>
      <c r="XI24" s="201"/>
      <c r="XJ24" s="201"/>
      <c r="XK24" s="201"/>
      <c r="XL24" s="201"/>
      <c r="XM24" s="201"/>
      <c r="XN24" s="201"/>
      <c r="XO24" s="201"/>
      <c r="XP24" s="201"/>
      <c r="XQ24" s="201"/>
      <c r="XR24" s="201"/>
      <c r="XS24" s="201"/>
      <c r="XT24" s="201"/>
      <c r="XU24" s="201"/>
      <c r="XV24" s="201"/>
      <c r="XW24" s="201"/>
      <c r="XX24" s="201"/>
      <c r="XY24" s="201"/>
      <c r="XZ24" s="201"/>
      <c r="YA24" s="201"/>
      <c r="YB24" s="201"/>
      <c r="YC24" s="201"/>
      <c r="YD24" s="201"/>
      <c r="YE24" s="201"/>
      <c r="YF24" s="201"/>
      <c r="YG24" s="201"/>
      <c r="YH24" s="201"/>
      <c r="YI24" s="201"/>
      <c r="YJ24" s="201"/>
      <c r="YK24" s="201"/>
      <c r="YL24" s="201"/>
      <c r="YM24" s="201"/>
      <c r="YN24" s="201"/>
      <c r="YO24" s="201"/>
      <c r="YP24" s="201"/>
      <c r="YQ24" s="201"/>
      <c r="YR24" s="201"/>
      <c r="YS24" s="201"/>
      <c r="YT24" s="201"/>
      <c r="YU24" s="201"/>
      <c r="YV24" s="201"/>
      <c r="YW24" s="201"/>
      <c r="YX24" s="201"/>
      <c r="YY24" s="201"/>
      <c r="YZ24" s="201"/>
      <c r="ZA24" s="201"/>
      <c r="ZB24" s="201"/>
      <c r="ZC24" s="201"/>
      <c r="ZD24" s="201"/>
      <c r="ZE24" s="201"/>
      <c r="ZF24" s="201"/>
      <c r="ZG24" s="201"/>
      <c r="ZH24" s="201"/>
      <c r="ZI24" s="201"/>
      <c r="ZJ24" s="201"/>
      <c r="ZK24" s="201"/>
      <c r="ZL24" s="201"/>
      <c r="ZM24" s="201"/>
      <c r="ZN24" s="201"/>
      <c r="ZO24" s="201"/>
      <c r="ZP24" s="201"/>
      <c r="ZQ24" s="201"/>
      <c r="ZR24" s="201"/>
      <c r="ZS24" s="201"/>
      <c r="ZT24" s="201"/>
      <c r="ZU24" s="201"/>
      <c r="ZV24" s="201"/>
      <c r="ZW24" s="201"/>
      <c r="ZX24" s="201"/>
      <c r="ZY24" s="201"/>
      <c r="ZZ24" s="201"/>
    </row>
    <row r="25" spans="1:702" s="98" customFormat="1" ht="21" customHeight="1">
      <c r="A25" s="201"/>
      <c r="B25" s="980" t="s">
        <v>166</v>
      </c>
      <c r="C25" s="980"/>
      <c r="D25" s="980"/>
      <c r="E25" s="980"/>
      <c r="F25" s="980"/>
      <c r="G25" s="980"/>
      <c r="H25" s="980"/>
      <c r="I25" s="980"/>
      <c r="J25" s="980"/>
      <c r="K25" s="980"/>
      <c r="L25" s="980"/>
      <c r="M25" s="980"/>
      <c r="N25" s="980"/>
      <c r="O25" s="980"/>
      <c r="P25" s="980"/>
      <c r="Q25" s="980"/>
      <c r="R25" s="980"/>
      <c r="S25" s="980"/>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c r="KQ25" s="201"/>
      <c r="KR25" s="201"/>
      <c r="KS25" s="201"/>
      <c r="KT25" s="201"/>
      <c r="KU25" s="201"/>
      <c r="KV25" s="201"/>
      <c r="KW25" s="201"/>
      <c r="KX25" s="201"/>
      <c r="KY25" s="201"/>
      <c r="KZ25" s="201"/>
      <c r="LA25" s="201"/>
      <c r="LB25" s="201"/>
      <c r="LC25" s="201"/>
      <c r="LD25" s="201"/>
      <c r="LE25" s="201"/>
      <c r="LF25" s="201"/>
      <c r="LG25" s="201"/>
      <c r="LH25" s="201"/>
      <c r="LI25" s="201"/>
      <c r="LJ25" s="201"/>
      <c r="LK25" s="201"/>
      <c r="LL25" s="201"/>
      <c r="LM25" s="201"/>
      <c r="LN25" s="201"/>
      <c r="LO25" s="201"/>
      <c r="LP25" s="201"/>
      <c r="LQ25" s="201"/>
      <c r="LR25" s="201"/>
      <c r="LS25" s="201"/>
      <c r="LT25" s="201"/>
      <c r="LU25" s="201"/>
      <c r="LV25" s="201"/>
      <c r="LW25" s="201"/>
      <c r="LX25" s="201"/>
      <c r="LY25" s="201"/>
      <c r="LZ25" s="201"/>
      <c r="MA25" s="201"/>
      <c r="MB25" s="201"/>
      <c r="MC25" s="201"/>
      <c r="MD25" s="201"/>
      <c r="ME25" s="201"/>
      <c r="MF25" s="201"/>
      <c r="MG25" s="201"/>
      <c r="MH25" s="201"/>
      <c r="MI25" s="201"/>
      <c r="MJ25" s="201"/>
      <c r="MK25" s="201"/>
      <c r="ML25" s="201"/>
      <c r="MM25" s="201"/>
      <c r="MN25" s="201"/>
      <c r="MO25" s="201"/>
      <c r="MP25" s="201"/>
      <c r="MQ25" s="201"/>
      <c r="MR25" s="201"/>
      <c r="MS25" s="201"/>
      <c r="MT25" s="201"/>
      <c r="MU25" s="201"/>
      <c r="MV25" s="201"/>
      <c r="MW25" s="201"/>
      <c r="MX25" s="201"/>
      <c r="MY25" s="201"/>
      <c r="MZ25" s="201"/>
      <c r="NA25" s="201"/>
      <c r="NB25" s="201"/>
      <c r="NC25" s="201"/>
      <c r="ND25" s="201"/>
      <c r="NE25" s="201"/>
      <c r="NF25" s="201"/>
      <c r="NG25" s="201"/>
      <c r="NH25" s="201"/>
      <c r="NI25" s="201"/>
      <c r="NJ25" s="201"/>
      <c r="NK25" s="201"/>
      <c r="NL25" s="201"/>
      <c r="NM25" s="201"/>
      <c r="NN25" s="201"/>
      <c r="NO25" s="201"/>
      <c r="NP25" s="201"/>
      <c r="NQ25" s="201"/>
      <c r="NR25" s="201"/>
      <c r="NS25" s="201"/>
      <c r="NT25" s="201"/>
      <c r="NU25" s="201"/>
      <c r="NV25" s="201"/>
      <c r="NW25" s="201"/>
      <c r="NX25" s="201"/>
      <c r="NY25" s="201"/>
      <c r="NZ25" s="201"/>
      <c r="OA25" s="201"/>
      <c r="OB25" s="201"/>
      <c r="OC25" s="201"/>
      <c r="OD25" s="201"/>
      <c r="OE25" s="201"/>
      <c r="OF25" s="201"/>
      <c r="OG25" s="201"/>
      <c r="OH25" s="201"/>
      <c r="OI25" s="201"/>
      <c r="OJ25" s="201"/>
      <c r="OK25" s="201"/>
      <c r="OL25" s="201"/>
      <c r="OM25" s="201"/>
      <c r="ON25" s="201"/>
      <c r="OO25" s="201"/>
      <c r="OP25" s="201"/>
      <c r="OQ25" s="201"/>
      <c r="OR25" s="201"/>
      <c r="OS25" s="201"/>
      <c r="OT25" s="201"/>
      <c r="OU25" s="201"/>
      <c r="OV25" s="201"/>
      <c r="OW25" s="201"/>
      <c r="OX25" s="201"/>
      <c r="OY25" s="201"/>
      <c r="OZ25" s="201"/>
      <c r="PA25" s="201"/>
      <c r="PB25" s="201"/>
      <c r="PC25" s="201"/>
      <c r="PD25" s="201"/>
      <c r="PE25" s="201"/>
      <c r="PF25" s="201"/>
      <c r="PG25" s="201"/>
      <c r="PH25" s="201"/>
      <c r="PI25" s="201"/>
      <c r="PJ25" s="201"/>
      <c r="PK25" s="201"/>
      <c r="PL25" s="201"/>
      <c r="PM25" s="201"/>
      <c r="PN25" s="201"/>
      <c r="PO25" s="201"/>
      <c r="PP25" s="201"/>
      <c r="PQ25" s="201"/>
      <c r="PR25" s="201"/>
      <c r="PS25" s="201"/>
      <c r="PT25" s="201"/>
      <c r="PU25" s="201"/>
      <c r="PV25" s="201"/>
      <c r="PW25" s="201"/>
      <c r="PX25" s="201"/>
      <c r="PY25" s="201"/>
      <c r="PZ25" s="201"/>
      <c r="QA25" s="201"/>
      <c r="QB25" s="201"/>
      <c r="QC25" s="201"/>
      <c r="QD25" s="201"/>
      <c r="QE25" s="201"/>
      <c r="QF25" s="201"/>
      <c r="QG25" s="201"/>
      <c r="QH25" s="201"/>
      <c r="QI25" s="201"/>
      <c r="QJ25" s="201"/>
      <c r="QK25" s="201"/>
      <c r="QL25" s="201"/>
      <c r="QM25" s="201"/>
      <c r="QN25" s="201"/>
      <c r="QO25" s="201"/>
      <c r="QP25" s="201"/>
      <c r="QQ25" s="201"/>
      <c r="QR25" s="201"/>
      <c r="QS25" s="201"/>
      <c r="QT25" s="201"/>
      <c r="QU25" s="201"/>
      <c r="QV25" s="201"/>
      <c r="QW25" s="201"/>
      <c r="QX25" s="201"/>
      <c r="QY25" s="201"/>
      <c r="QZ25" s="201"/>
      <c r="RA25" s="201"/>
      <c r="RB25" s="201"/>
      <c r="RC25" s="201"/>
      <c r="RD25" s="201"/>
      <c r="RE25" s="201"/>
      <c r="RF25" s="201"/>
      <c r="RG25" s="201"/>
      <c r="RH25" s="201"/>
      <c r="RI25" s="201"/>
      <c r="RJ25" s="201"/>
      <c r="RK25" s="201"/>
      <c r="RL25" s="201"/>
      <c r="RM25" s="201"/>
      <c r="RN25" s="201"/>
      <c r="RO25" s="201"/>
      <c r="RP25" s="201"/>
      <c r="RQ25" s="201"/>
      <c r="RR25" s="201"/>
      <c r="RS25" s="201"/>
      <c r="RT25" s="201"/>
      <c r="RU25" s="201"/>
      <c r="RV25" s="201"/>
      <c r="RW25" s="201"/>
      <c r="RX25" s="201"/>
      <c r="RY25" s="201"/>
      <c r="RZ25" s="201"/>
      <c r="SA25" s="201"/>
      <c r="SB25" s="201"/>
      <c r="SC25" s="201"/>
      <c r="SD25" s="201"/>
      <c r="SE25" s="201"/>
      <c r="SF25" s="201"/>
      <c r="SG25" s="201"/>
      <c r="SH25" s="201"/>
      <c r="SI25" s="201"/>
      <c r="SJ25" s="201"/>
      <c r="SK25" s="201"/>
      <c r="SL25" s="201"/>
      <c r="SM25" s="201"/>
      <c r="SN25" s="201"/>
      <c r="SO25" s="201"/>
      <c r="SP25" s="201"/>
      <c r="SQ25" s="201"/>
      <c r="SR25" s="201"/>
      <c r="SS25" s="201"/>
      <c r="ST25" s="201"/>
      <c r="SU25" s="201"/>
      <c r="SV25" s="201"/>
      <c r="SW25" s="201"/>
      <c r="SX25" s="201"/>
      <c r="SY25" s="201"/>
      <c r="SZ25" s="201"/>
      <c r="TA25" s="201"/>
      <c r="TB25" s="201"/>
      <c r="TC25" s="201"/>
      <c r="TD25" s="201"/>
      <c r="TE25" s="201"/>
      <c r="TF25" s="201"/>
      <c r="TG25" s="201"/>
      <c r="TH25" s="201"/>
      <c r="TI25" s="201"/>
      <c r="TJ25" s="201"/>
      <c r="TK25" s="201"/>
      <c r="TL25" s="201"/>
      <c r="TM25" s="201"/>
      <c r="TN25" s="201"/>
      <c r="TO25" s="201"/>
      <c r="TP25" s="201"/>
      <c r="TQ25" s="201"/>
      <c r="TR25" s="201"/>
      <c r="TS25" s="201"/>
      <c r="TT25" s="201"/>
      <c r="TU25" s="201"/>
      <c r="TV25" s="201"/>
      <c r="TW25" s="201"/>
      <c r="TX25" s="201"/>
      <c r="TY25" s="201"/>
      <c r="TZ25" s="201"/>
      <c r="UA25" s="201"/>
      <c r="UB25" s="201"/>
      <c r="UC25" s="201"/>
      <c r="UD25" s="201"/>
      <c r="UE25" s="201"/>
      <c r="UF25" s="201"/>
      <c r="UG25" s="201"/>
      <c r="UH25" s="201"/>
      <c r="UI25" s="201"/>
      <c r="UJ25" s="201"/>
      <c r="UK25" s="201"/>
      <c r="UL25" s="201"/>
      <c r="UM25" s="201"/>
      <c r="UN25" s="201"/>
      <c r="UO25" s="201"/>
      <c r="UP25" s="201"/>
      <c r="UQ25" s="201"/>
      <c r="UR25" s="201"/>
      <c r="US25" s="201"/>
      <c r="UT25" s="201"/>
      <c r="UU25" s="201"/>
      <c r="UV25" s="201"/>
      <c r="UW25" s="201"/>
      <c r="UX25" s="201"/>
      <c r="UY25" s="201"/>
      <c r="UZ25" s="201"/>
      <c r="VA25" s="201"/>
      <c r="VB25" s="201"/>
      <c r="VC25" s="201"/>
      <c r="VD25" s="201"/>
      <c r="VE25" s="201"/>
      <c r="VF25" s="201"/>
      <c r="VG25" s="201"/>
      <c r="VH25" s="201"/>
      <c r="VI25" s="201"/>
      <c r="VJ25" s="201"/>
      <c r="VK25" s="201"/>
      <c r="VL25" s="201"/>
      <c r="VM25" s="201"/>
      <c r="VN25" s="201"/>
      <c r="VO25" s="201"/>
      <c r="VP25" s="201"/>
      <c r="VQ25" s="201"/>
      <c r="VR25" s="201"/>
      <c r="VS25" s="201"/>
      <c r="VT25" s="201"/>
      <c r="VU25" s="201"/>
      <c r="VV25" s="201"/>
      <c r="VW25" s="201"/>
      <c r="VX25" s="201"/>
      <c r="VY25" s="201"/>
      <c r="VZ25" s="201"/>
      <c r="WA25" s="201"/>
      <c r="WB25" s="201"/>
      <c r="WC25" s="201"/>
      <c r="WD25" s="201"/>
      <c r="WE25" s="201"/>
      <c r="WF25" s="201"/>
      <c r="WG25" s="201"/>
      <c r="WH25" s="201"/>
      <c r="WI25" s="201"/>
      <c r="WJ25" s="201"/>
      <c r="WK25" s="201"/>
      <c r="WL25" s="201"/>
      <c r="WM25" s="201"/>
      <c r="WN25" s="201"/>
      <c r="WO25" s="201"/>
      <c r="WP25" s="201"/>
      <c r="WQ25" s="201"/>
      <c r="WR25" s="201"/>
      <c r="WS25" s="201"/>
      <c r="WT25" s="201"/>
      <c r="WU25" s="201"/>
      <c r="WV25" s="201"/>
      <c r="WW25" s="201"/>
      <c r="WX25" s="201"/>
      <c r="WY25" s="201"/>
      <c r="WZ25" s="201"/>
      <c r="XA25" s="201"/>
      <c r="XB25" s="201"/>
      <c r="XC25" s="201"/>
      <c r="XD25" s="201"/>
      <c r="XE25" s="201"/>
      <c r="XF25" s="201"/>
      <c r="XG25" s="201"/>
      <c r="XH25" s="201"/>
      <c r="XI25" s="201"/>
      <c r="XJ25" s="201"/>
      <c r="XK25" s="201"/>
      <c r="XL25" s="201"/>
      <c r="XM25" s="201"/>
      <c r="XN25" s="201"/>
      <c r="XO25" s="201"/>
      <c r="XP25" s="201"/>
      <c r="XQ25" s="201"/>
      <c r="XR25" s="201"/>
      <c r="XS25" s="201"/>
      <c r="XT25" s="201"/>
      <c r="XU25" s="201"/>
      <c r="XV25" s="201"/>
      <c r="XW25" s="201"/>
      <c r="XX25" s="201"/>
      <c r="XY25" s="201"/>
      <c r="XZ25" s="201"/>
      <c r="YA25" s="201"/>
      <c r="YB25" s="201"/>
      <c r="YC25" s="201"/>
      <c r="YD25" s="201"/>
      <c r="YE25" s="201"/>
      <c r="YF25" s="201"/>
      <c r="YG25" s="201"/>
      <c r="YH25" s="201"/>
      <c r="YI25" s="201"/>
      <c r="YJ25" s="201"/>
      <c r="YK25" s="201"/>
      <c r="YL25" s="201"/>
      <c r="YM25" s="201"/>
      <c r="YN25" s="201"/>
      <c r="YO25" s="201"/>
      <c r="YP25" s="201"/>
      <c r="YQ25" s="201"/>
      <c r="YR25" s="201"/>
      <c r="YS25" s="201"/>
      <c r="YT25" s="201"/>
      <c r="YU25" s="201"/>
      <c r="YV25" s="201"/>
      <c r="YW25" s="201"/>
      <c r="YX25" s="201"/>
      <c r="YY25" s="201"/>
      <c r="YZ25" s="201"/>
      <c r="ZA25" s="201"/>
      <c r="ZB25" s="201"/>
      <c r="ZC25" s="201"/>
      <c r="ZD25" s="201"/>
      <c r="ZE25" s="201"/>
      <c r="ZF25" s="201"/>
      <c r="ZG25" s="201"/>
      <c r="ZH25" s="201"/>
      <c r="ZI25" s="201"/>
      <c r="ZJ25" s="201"/>
      <c r="ZK25" s="201"/>
      <c r="ZL25" s="201"/>
      <c r="ZM25" s="201"/>
      <c r="ZN25" s="201"/>
      <c r="ZO25" s="201"/>
      <c r="ZP25" s="201"/>
      <c r="ZQ25" s="201"/>
      <c r="ZR25" s="201"/>
      <c r="ZS25" s="201"/>
      <c r="ZT25" s="201"/>
      <c r="ZU25" s="201"/>
      <c r="ZV25" s="201"/>
      <c r="ZW25" s="201"/>
      <c r="ZX25" s="201"/>
      <c r="ZY25" s="201"/>
      <c r="ZZ25" s="201"/>
    </row>
    <row r="26" spans="1:702" s="98" customFormat="1" ht="21" customHeight="1">
      <c r="A26" s="201"/>
      <c r="B26" s="411"/>
      <c r="C26" s="411"/>
      <c r="D26" s="411"/>
      <c r="E26" s="411"/>
      <c r="F26" s="411"/>
      <c r="G26" s="411"/>
      <c r="H26" s="411"/>
      <c r="I26" s="411"/>
      <c r="J26" s="411"/>
      <c r="K26" s="411"/>
      <c r="L26" s="411"/>
      <c r="M26" s="411"/>
      <c r="N26" s="411"/>
      <c r="O26" s="411"/>
      <c r="P26" s="411"/>
      <c r="Q26" s="411"/>
      <c r="R26" s="411"/>
      <c r="S26" s="411"/>
      <c r="T26" s="201"/>
      <c r="U26" s="234"/>
      <c r="V26" s="234"/>
      <c r="W26" s="234"/>
      <c r="X26" s="234"/>
      <c r="Y26" s="234"/>
      <c r="Z26" s="234"/>
      <c r="AA26" s="234"/>
      <c r="AB26" s="234"/>
      <c r="AC26" s="234"/>
      <c r="AD26" s="234"/>
      <c r="AE26" s="234"/>
      <c r="AF26" s="234"/>
      <c r="AG26" s="234"/>
      <c r="AH26" s="234"/>
      <c r="AI26" s="234"/>
      <c r="AJ26" s="234"/>
      <c r="AK26" s="234"/>
      <c r="AL26" s="234"/>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c r="KQ26" s="201"/>
      <c r="KR26" s="201"/>
      <c r="KS26" s="201"/>
      <c r="KT26" s="201"/>
      <c r="KU26" s="201"/>
      <c r="KV26" s="201"/>
      <c r="KW26" s="201"/>
      <c r="KX26" s="201"/>
      <c r="KY26" s="201"/>
      <c r="KZ26" s="201"/>
      <c r="LA26" s="201"/>
      <c r="LB26" s="201"/>
      <c r="LC26" s="201"/>
      <c r="LD26" s="201"/>
      <c r="LE26" s="201"/>
      <c r="LF26" s="201"/>
      <c r="LG26" s="201"/>
      <c r="LH26" s="201"/>
      <c r="LI26" s="201"/>
      <c r="LJ26" s="201"/>
      <c r="LK26" s="201"/>
      <c r="LL26" s="201"/>
      <c r="LM26" s="201"/>
      <c r="LN26" s="201"/>
      <c r="LO26" s="201"/>
      <c r="LP26" s="201"/>
      <c r="LQ26" s="201"/>
      <c r="LR26" s="201"/>
      <c r="LS26" s="201"/>
      <c r="LT26" s="201"/>
      <c r="LU26" s="201"/>
      <c r="LV26" s="201"/>
      <c r="LW26" s="201"/>
      <c r="LX26" s="201"/>
      <c r="LY26" s="201"/>
      <c r="LZ26" s="201"/>
      <c r="MA26" s="201"/>
      <c r="MB26" s="201"/>
      <c r="MC26" s="201"/>
      <c r="MD26" s="201"/>
      <c r="ME26" s="201"/>
      <c r="MF26" s="201"/>
      <c r="MG26" s="201"/>
      <c r="MH26" s="201"/>
      <c r="MI26" s="201"/>
      <c r="MJ26" s="201"/>
      <c r="MK26" s="201"/>
      <c r="ML26" s="201"/>
      <c r="MM26" s="201"/>
      <c r="MN26" s="201"/>
      <c r="MO26" s="201"/>
      <c r="MP26" s="201"/>
      <c r="MQ26" s="201"/>
      <c r="MR26" s="201"/>
      <c r="MS26" s="201"/>
      <c r="MT26" s="201"/>
      <c r="MU26" s="201"/>
      <c r="MV26" s="201"/>
      <c r="MW26" s="201"/>
      <c r="MX26" s="201"/>
      <c r="MY26" s="201"/>
      <c r="MZ26" s="201"/>
      <c r="NA26" s="201"/>
      <c r="NB26" s="201"/>
      <c r="NC26" s="201"/>
      <c r="ND26" s="201"/>
      <c r="NE26" s="201"/>
      <c r="NF26" s="201"/>
      <c r="NG26" s="201"/>
      <c r="NH26" s="201"/>
      <c r="NI26" s="201"/>
      <c r="NJ26" s="201"/>
      <c r="NK26" s="201"/>
      <c r="NL26" s="201"/>
      <c r="NM26" s="201"/>
      <c r="NN26" s="201"/>
      <c r="NO26" s="201"/>
      <c r="NP26" s="201"/>
      <c r="NQ26" s="201"/>
      <c r="NR26" s="201"/>
      <c r="NS26" s="201"/>
      <c r="NT26" s="201"/>
      <c r="NU26" s="201"/>
      <c r="NV26" s="201"/>
      <c r="NW26" s="201"/>
      <c r="NX26" s="201"/>
      <c r="NY26" s="201"/>
      <c r="NZ26" s="201"/>
      <c r="OA26" s="201"/>
      <c r="OB26" s="201"/>
      <c r="OC26" s="201"/>
      <c r="OD26" s="201"/>
      <c r="OE26" s="201"/>
      <c r="OF26" s="201"/>
      <c r="OG26" s="201"/>
      <c r="OH26" s="201"/>
      <c r="OI26" s="201"/>
      <c r="OJ26" s="201"/>
      <c r="OK26" s="201"/>
      <c r="OL26" s="201"/>
      <c r="OM26" s="201"/>
      <c r="ON26" s="201"/>
      <c r="OO26" s="201"/>
      <c r="OP26" s="201"/>
      <c r="OQ26" s="201"/>
      <c r="OR26" s="201"/>
      <c r="OS26" s="201"/>
      <c r="OT26" s="201"/>
      <c r="OU26" s="201"/>
      <c r="OV26" s="201"/>
      <c r="OW26" s="201"/>
      <c r="OX26" s="201"/>
      <c r="OY26" s="201"/>
      <c r="OZ26" s="201"/>
      <c r="PA26" s="201"/>
      <c r="PB26" s="201"/>
      <c r="PC26" s="201"/>
      <c r="PD26" s="201"/>
      <c r="PE26" s="201"/>
      <c r="PF26" s="201"/>
      <c r="PG26" s="201"/>
      <c r="PH26" s="201"/>
      <c r="PI26" s="201"/>
      <c r="PJ26" s="201"/>
      <c r="PK26" s="201"/>
      <c r="PL26" s="201"/>
      <c r="PM26" s="201"/>
      <c r="PN26" s="201"/>
      <c r="PO26" s="201"/>
      <c r="PP26" s="201"/>
      <c r="PQ26" s="201"/>
      <c r="PR26" s="201"/>
      <c r="PS26" s="201"/>
      <c r="PT26" s="201"/>
      <c r="PU26" s="201"/>
      <c r="PV26" s="201"/>
      <c r="PW26" s="201"/>
      <c r="PX26" s="201"/>
      <c r="PY26" s="201"/>
      <c r="PZ26" s="201"/>
      <c r="QA26" s="201"/>
      <c r="QB26" s="201"/>
      <c r="QC26" s="201"/>
      <c r="QD26" s="201"/>
      <c r="QE26" s="201"/>
      <c r="QF26" s="201"/>
      <c r="QG26" s="201"/>
      <c r="QH26" s="201"/>
      <c r="QI26" s="201"/>
      <c r="QJ26" s="201"/>
      <c r="QK26" s="201"/>
      <c r="QL26" s="201"/>
      <c r="QM26" s="201"/>
      <c r="QN26" s="201"/>
      <c r="QO26" s="201"/>
      <c r="QP26" s="201"/>
      <c r="QQ26" s="201"/>
      <c r="QR26" s="201"/>
      <c r="QS26" s="201"/>
      <c r="QT26" s="201"/>
      <c r="QU26" s="201"/>
      <c r="QV26" s="201"/>
      <c r="QW26" s="201"/>
      <c r="QX26" s="201"/>
      <c r="QY26" s="201"/>
      <c r="QZ26" s="201"/>
      <c r="RA26" s="201"/>
      <c r="RB26" s="201"/>
      <c r="RC26" s="201"/>
      <c r="RD26" s="201"/>
      <c r="RE26" s="201"/>
      <c r="RF26" s="201"/>
      <c r="RG26" s="201"/>
      <c r="RH26" s="201"/>
      <c r="RI26" s="201"/>
      <c r="RJ26" s="201"/>
      <c r="RK26" s="201"/>
      <c r="RL26" s="201"/>
      <c r="RM26" s="201"/>
      <c r="RN26" s="201"/>
      <c r="RO26" s="201"/>
      <c r="RP26" s="201"/>
      <c r="RQ26" s="201"/>
      <c r="RR26" s="201"/>
      <c r="RS26" s="201"/>
      <c r="RT26" s="201"/>
      <c r="RU26" s="201"/>
      <c r="RV26" s="201"/>
      <c r="RW26" s="201"/>
      <c r="RX26" s="201"/>
      <c r="RY26" s="201"/>
      <c r="RZ26" s="201"/>
      <c r="SA26" s="201"/>
      <c r="SB26" s="201"/>
      <c r="SC26" s="201"/>
      <c r="SD26" s="201"/>
      <c r="SE26" s="201"/>
      <c r="SF26" s="201"/>
      <c r="SG26" s="201"/>
      <c r="SH26" s="201"/>
      <c r="SI26" s="201"/>
      <c r="SJ26" s="201"/>
      <c r="SK26" s="201"/>
      <c r="SL26" s="201"/>
      <c r="SM26" s="201"/>
      <c r="SN26" s="201"/>
      <c r="SO26" s="201"/>
      <c r="SP26" s="201"/>
      <c r="SQ26" s="201"/>
      <c r="SR26" s="201"/>
      <c r="SS26" s="201"/>
      <c r="ST26" s="201"/>
      <c r="SU26" s="201"/>
      <c r="SV26" s="201"/>
      <c r="SW26" s="201"/>
      <c r="SX26" s="201"/>
      <c r="SY26" s="201"/>
      <c r="SZ26" s="201"/>
      <c r="TA26" s="201"/>
      <c r="TB26" s="201"/>
      <c r="TC26" s="201"/>
      <c r="TD26" s="201"/>
      <c r="TE26" s="201"/>
      <c r="TF26" s="201"/>
      <c r="TG26" s="201"/>
      <c r="TH26" s="201"/>
      <c r="TI26" s="201"/>
      <c r="TJ26" s="201"/>
      <c r="TK26" s="201"/>
      <c r="TL26" s="201"/>
      <c r="TM26" s="201"/>
      <c r="TN26" s="201"/>
      <c r="TO26" s="201"/>
      <c r="TP26" s="201"/>
      <c r="TQ26" s="201"/>
      <c r="TR26" s="201"/>
      <c r="TS26" s="201"/>
      <c r="TT26" s="201"/>
      <c r="TU26" s="201"/>
      <c r="TV26" s="201"/>
      <c r="TW26" s="201"/>
      <c r="TX26" s="201"/>
      <c r="TY26" s="201"/>
      <c r="TZ26" s="201"/>
      <c r="UA26" s="201"/>
      <c r="UB26" s="201"/>
      <c r="UC26" s="201"/>
      <c r="UD26" s="201"/>
      <c r="UE26" s="201"/>
      <c r="UF26" s="201"/>
      <c r="UG26" s="201"/>
      <c r="UH26" s="201"/>
      <c r="UI26" s="201"/>
      <c r="UJ26" s="201"/>
      <c r="UK26" s="201"/>
      <c r="UL26" s="201"/>
      <c r="UM26" s="201"/>
      <c r="UN26" s="201"/>
      <c r="UO26" s="201"/>
      <c r="UP26" s="201"/>
      <c r="UQ26" s="201"/>
      <c r="UR26" s="201"/>
      <c r="US26" s="201"/>
      <c r="UT26" s="201"/>
      <c r="UU26" s="201"/>
      <c r="UV26" s="201"/>
      <c r="UW26" s="201"/>
      <c r="UX26" s="201"/>
      <c r="UY26" s="201"/>
      <c r="UZ26" s="201"/>
      <c r="VA26" s="201"/>
      <c r="VB26" s="201"/>
      <c r="VC26" s="201"/>
      <c r="VD26" s="201"/>
      <c r="VE26" s="201"/>
      <c r="VF26" s="201"/>
      <c r="VG26" s="201"/>
      <c r="VH26" s="201"/>
      <c r="VI26" s="201"/>
      <c r="VJ26" s="201"/>
      <c r="VK26" s="201"/>
      <c r="VL26" s="201"/>
      <c r="VM26" s="201"/>
      <c r="VN26" s="201"/>
      <c r="VO26" s="201"/>
      <c r="VP26" s="201"/>
      <c r="VQ26" s="201"/>
      <c r="VR26" s="201"/>
      <c r="VS26" s="201"/>
      <c r="VT26" s="201"/>
      <c r="VU26" s="201"/>
      <c r="VV26" s="201"/>
      <c r="VW26" s="201"/>
      <c r="VX26" s="201"/>
      <c r="VY26" s="201"/>
      <c r="VZ26" s="201"/>
      <c r="WA26" s="201"/>
      <c r="WB26" s="201"/>
      <c r="WC26" s="201"/>
      <c r="WD26" s="201"/>
      <c r="WE26" s="201"/>
      <c r="WF26" s="201"/>
      <c r="WG26" s="201"/>
      <c r="WH26" s="201"/>
      <c r="WI26" s="201"/>
      <c r="WJ26" s="201"/>
      <c r="WK26" s="201"/>
      <c r="WL26" s="201"/>
      <c r="WM26" s="201"/>
      <c r="WN26" s="201"/>
      <c r="WO26" s="201"/>
      <c r="WP26" s="201"/>
      <c r="WQ26" s="201"/>
      <c r="WR26" s="201"/>
      <c r="WS26" s="201"/>
      <c r="WT26" s="201"/>
      <c r="WU26" s="201"/>
      <c r="WV26" s="201"/>
      <c r="WW26" s="201"/>
      <c r="WX26" s="201"/>
      <c r="WY26" s="201"/>
      <c r="WZ26" s="201"/>
      <c r="XA26" s="201"/>
      <c r="XB26" s="201"/>
      <c r="XC26" s="201"/>
      <c r="XD26" s="201"/>
      <c r="XE26" s="201"/>
      <c r="XF26" s="201"/>
      <c r="XG26" s="201"/>
      <c r="XH26" s="201"/>
      <c r="XI26" s="201"/>
      <c r="XJ26" s="201"/>
      <c r="XK26" s="201"/>
      <c r="XL26" s="201"/>
      <c r="XM26" s="201"/>
      <c r="XN26" s="201"/>
      <c r="XO26" s="201"/>
      <c r="XP26" s="201"/>
      <c r="XQ26" s="201"/>
      <c r="XR26" s="201"/>
      <c r="XS26" s="201"/>
      <c r="XT26" s="201"/>
      <c r="XU26" s="201"/>
      <c r="XV26" s="201"/>
      <c r="XW26" s="201"/>
      <c r="XX26" s="201"/>
      <c r="XY26" s="201"/>
      <c r="XZ26" s="201"/>
      <c r="YA26" s="201"/>
      <c r="YB26" s="201"/>
      <c r="YC26" s="201"/>
      <c r="YD26" s="201"/>
      <c r="YE26" s="201"/>
      <c r="YF26" s="201"/>
      <c r="YG26" s="201"/>
      <c r="YH26" s="201"/>
      <c r="YI26" s="201"/>
      <c r="YJ26" s="201"/>
      <c r="YK26" s="201"/>
      <c r="YL26" s="201"/>
      <c r="YM26" s="201"/>
      <c r="YN26" s="201"/>
      <c r="YO26" s="201"/>
      <c r="YP26" s="201"/>
      <c r="YQ26" s="201"/>
      <c r="YR26" s="201"/>
      <c r="YS26" s="201"/>
      <c r="YT26" s="201"/>
      <c r="YU26" s="201"/>
      <c r="YV26" s="201"/>
      <c r="YW26" s="201"/>
      <c r="YX26" s="201"/>
      <c r="YY26" s="201"/>
      <c r="YZ26" s="201"/>
      <c r="ZA26" s="201"/>
      <c r="ZB26" s="201"/>
      <c r="ZC26" s="201"/>
      <c r="ZD26" s="201"/>
      <c r="ZE26" s="201"/>
      <c r="ZF26" s="201"/>
      <c r="ZG26" s="201"/>
      <c r="ZH26" s="201"/>
      <c r="ZI26" s="201"/>
      <c r="ZJ26" s="201"/>
      <c r="ZK26" s="201"/>
      <c r="ZL26" s="201"/>
      <c r="ZM26" s="201"/>
      <c r="ZN26" s="201"/>
      <c r="ZO26" s="201"/>
      <c r="ZP26" s="201"/>
      <c r="ZQ26" s="201"/>
      <c r="ZR26" s="201"/>
      <c r="ZS26" s="201"/>
      <c r="ZT26" s="201"/>
      <c r="ZU26" s="201"/>
      <c r="ZV26" s="201"/>
      <c r="ZW26" s="201"/>
      <c r="ZX26" s="201"/>
      <c r="ZY26" s="201"/>
      <c r="ZZ26" s="201"/>
    </row>
    <row r="27" spans="1:702" s="98" customFormat="1" ht="21" customHeight="1">
      <c r="A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c r="MS27" s="201"/>
      <c r="MT27" s="201"/>
      <c r="MU27" s="201"/>
      <c r="MV27" s="201"/>
      <c r="MW27" s="201"/>
      <c r="MX27" s="201"/>
      <c r="MY27" s="201"/>
      <c r="MZ27" s="201"/>
      <c r="NA27" s="201"/>
      <c r="NB27" s="201"/>
      <c r="NC27" s="201"/>
      <c r="ND27" s="201"/>
      <c r="NE27" s="201"/>
      <c r="NF27" s="201"/>
      <c r="NG27" s="201"/>
      <c r="NH27" s="201"/>
      <c r="NI27" s="201"/>
      <c r="NJ27" s="201"/>
      <c r="NK27" s="201"/>
      <c r="NL27" s="201"/>
      <c r="NM27" s="201"/>
      <c r="NN27" s="201"/>
      <c r="NO27" s="201"/>
      <c r="NP27" s="201"/>
      <c r="NQ27" s="201"/>
      <c r="NR27" s="201"/>
      <c r="NS27" s="201"/>
      <c r="NT27" s="201"/>
      <c r="NU27" s="201"/>
      <c r="NV27" s="201"/>
      <c r="NW27" s="201"/>
      <c r="NX27" s="201"/>
      <c r="NY27" s="201"/>
      <c r="NZ27" s="201"/>
      <c r="OA27" s="201"/>
      <c r="OB27" s="201"/>
      <c r="OC27" s="201"/>
      <c r="OD27" s="201"/>
      <c r="OE27" s="201"/>
      <c r="OF27" s="201"/>
      <c r="OG27" s="201"/>
      <c r="OH27" s="201"/>
      <c r="OI27" s="201"/>
      <c r="OJ27" s="201"/>
      <c r="OK27" s="201"/>
      <c r="OL27" s="201"/>
      <c r="OM27" s="201"/>
      <c r="ON27" s="201"/>
      <c r="OO27" s="201"/>
      <c r="OP27" s="201"/>
      <c r="OQ27" s="201"/>
      <c r="OR27" s="201"/>
      <c r="OS27" s="201"/>
      <c r="OT27" s="201"/>
      <c r="OU27" s="201"/>
      <c r="OV27" s="201"/>
      <c r="OW27" s="201"/>
      <c r="OX27" s="201"/>
      <c r="OY27" s="201"/>
      <c r="OZ27" s="201"/>
      <c r="PA27" s="201"/>
      <c r="PB27" s="201"/>
      <c r="PC27" s="201"/>
      <c r="PD27" s="201"/>
      <c r="PE27" s="201"/>
      <c r="PF27" s="201"/>
      <c r="PG27" s="201"/>
      <c r="PH27" s="201"/>
      <c r="PI27" s="201"/>
      <c r="PJ27" s="201"/>
      <c r="PK27" s="201"/>
      <c r="PL27" s="201"/>
      <c r="PM27" s="201"/>
      <c r="PN27" s="201"/>
      <c r="PO27" s="201"/>
      <c r="PP27" s="201"/>
      <c r="PQ27" s="201"/>
      <c r="PR27" s="201"/>
      <c r="PS27" s="201"/>
      <c r="PT27" s="201"/>
      <c r="PU27" s="201"/>
      <c r="PV27" s="201"/>
      <c r="PW27" s="201"/>
      <c r="PX27" s="201"/>
      <c r="PY27" s="201"/>
      <c r="PZ27" s="201"/>
      <c r="QA27" s="201"/>
      <c r="QB27" s="201"/>
      <c r="QC27" s="201"/>
      <c r="QD27" s="201"/>
      <c r="QE27" s="201"/>
      <c r="QF27" s="201"/>
      <c r="QG27" s="201"/>
      <c r="QH27" s="201"/>
      <c r="QI27" s="201"/>
      <c r="QJ27" s="201"/>
      <c r="QK27" s="201"/>
      <c r="QL27" s="201"/>
      <c r="QM27" s="201"/>
      <c r="QN27" s="201"/>
      <c r="QO27" s="201"/>
      <c r="QP27" s="201"/>
      <c r="QQ27" s="201"/>
      <c r="QR27" s="201"/>
      <c r="QS27" s="201"/>
      <c r="QT27" s="201"/>
      <c r="QU27" s="201"/>
      <c r="QV27" s="201"/>
      <c r="QW27" s="201"/>
      <c r="QX27" s="201"/>
      <c r="QY27" s="201"/>
      <c r="QZ27" s="201"/>
      <c r="RA27" s="201"/>
      <c r="RB27" s="201"/>
      <c r="RC27" s="201"/>
      <c r="RD27" s="201"/>
      <c r="RE27" s="201"/>
      <c r="RF27" s="201"/>
      <c r="RG27" s="201"/>
      <c r="RH27" s="201"/>
      <c r="RI27" s="201"/>
      <c r="RJ27" s="201"/>
      <c r="RK27" s="201"/>
      <c r="RL27" s="201"/>
      <c r="RM27" s="201"/>
      <c r="RN27" s="201"/>
      <c r="RO27" s="201"/>
      <c r="RP27" s="201"/>
      <c r="RQ27" s="201"/>
      <c r="RR27" s="201"/>
      <c r="RS27" s="201"/>
      <c r="RT27" s="201"/>
      <c r="RU27" s="201"/>
      <c r="RV27" s="201"/>
      <c r="RW27" s="201"/>
      <c r="RX27" s="201"/>
      <c r="RY27" s="201"/>
      <c r="RZ27" s="201"/>
      <c r="SA27" s="201"/>
      <c r="SB27" s="201"/>
      <c r="SC27" s="201"/>
      <c r="SD27" s="201"/>
      <c r="SE27" s="201"/>
      <c r="SF27" s="201"/>
      <c r="SG27" s="201"/>
      <c r="SH27" s="201"/>
      <c r="SI27" s="201"/>
      <c r="SJ27" s="201"/>
      <c r="SK27" s="201"/>
      <c r="SL27" s="201"/>
      <c r="SM27" s="201"/>
      <c r="SN27" s="201"/>
      <c r="SO27" s="201"/>
      <c r="SP27" s="201"/>
      <c r="SQ27" s="201"/>
      <c r="SR27" s="201"/>
      <c r="SS27" s="201"/>
      <c r="ST27" s="201"/>
      <c r="SU27" s="201"/>
      <c r="SV27" s="201"/>
      <c r="SW27" s="201"/>
      <c r="SX27" s="201"/>
      <c r="SY27" s="201"/>
      <c r="SZ27" s="201"/>
      <c r="TA27" s="201"/>
      <c r="TB27" s="201"/>
      <c r="TC27" s="201"/>
      <c r="TD27" s="201"/>
      <c r="TE27" s="201"/>
      <c r="TF27" s="201"/>
      <c r="TG27" s="201"/>
      <c r="TH27" s="201"/>
      <c r="TI27" s="201"/>
      <c r="TJ27" s="201"/>
      <c r="TK27" s="201"/>
      <c r="TL27" s="201"/>
      <c r="TM27" s="201"/>
      <c r="TN27" s="201"/>
      <c r="TO27" s="201"/>
      <c r="TP27" s="201"/>
      <c r="TQ27" s="201"/>
      <c r="TR27" s="201"/>
      <c r="TS27" s="201"/>
      <c r="TT27" s="201"/>
      <c r="TU27" s="201"/>
      <c r="TV27" s="201"/>
      <c r="TW27" s="201"/>
      <c r="TX27" s="201"/>
      <c r="TY27" s="201"/>
      <c r="TZ27" s="201"/>
      <c r="UA27" s="201"/>
      <c r="UB27" s="201"/>
      <c r="UC27" s="201"/>
      <c r="UD27" s="201"/>
      <c r="UE27" s="201"/>
      <c r="UF27" s="201"/>
      <c r="UG27" s="201"/>
      <c r="UH27" s="201"/>
      <c r="UI27" s="201"/>
      <c r="UJ27" s="201"/>
      <c r="UK27" s="201"/>
      <c r="UL27" s="201"/>
      <c r="UM27" s="201"/>
      <c r="UN27" s="201"/>
      <c r="UO27" s="201"/>
      <c r="UP27" s="201"/>
      <c r="UQ27" s="201"/>
      <c r="UR27" s="201"/>
      <c r="US27" s="201"/>
      <c r="UT27" s="201"/>
      <c r="UU27" s="201"/>
      <c r="UV27" s="201"/>
      <c r="UW27" s="201"/>
      <c r="UX27" s="201"/>
      <c r="UY27" s="201"/>
      <c r="UZ27" s="201"/>
      <c r="VA27" s="201"/>
      <c r="VB27" s="201"/>
      <c r="VC27" s="201"/>
      <c r="VD27" s="201"/>
      <c r="VE27" s="201"/>
      <c r="VF27" s="201"/>
      <c r="VG27" s="201"/>
      <c r="VH27" s="201"/>
      <c r="VI27" s="201"/>
      <c r="VJ27" s="201"/>
      <c r="VK27" s="201"/>
      <c r="VL27" s="201"/>
      <c r="VM27" s="201"/>
      <c r="VN27" s="201"/>
      <c r="VO27" s="201"/>
      <c r="VP27" s="201"/>
      <c r="VQ27" s="201"/>
      <c r="VR27" s="201"/>
      <c r="VS27" s="201"/>
      <c r="VT27" s="201"/>
      <c r="VU27" s="201"/>
      <c r="VV27" s="201"/>
      <c r="VW27" s="201"/>
      <c r="VX27" s="201"/>
      <c r="VY27" s="201"/>
      <c r="VZ27" s="201"/>
      <c r="WA27" s="201"/>
      <c r="WB27" s="201"/>
      <c r="WC27" s="201"/>
      <c r="WD27" s="201"/>
      <c r="WE27" s="201"/>
      <c r="WF27" s="201"/>
      <c r="WG27" s="201"/>
      <c r="WH27" s="201"/>
      <c r="WI27" s="201"/>
      <c r="WJ27" s="201"/>
      <c r="WK27" s="201"/>
      <c r="WL27" s="201"/>
      <c r="WM27" s="201"/>
      <c r="WN27" s="201"/>
      <c r="WO27" s="201"/>
      <c r="WP27" s="201"/>
      <c r="WQ27" s="201"/>
      <c r="WR27" s="201"/>
      <c r="WS27" s="201"/>
      <c r="WT27" s="201"/>
      <c r="WU27" s="201"/>
      <c r="WV27" s="201"/>
      <c r="WW27" s="201"/>
      <c r="WX27" s="201"/>
      <c r="WY27" s="201"/>
      <c r="WZ27" s="201"/>
      <c r="XA27" s="201"/>
      <c r="XB27" s="201"/>
      <c r="XC27" s="201"/>
      <c r="XD27" s="201"/>
      <c r="XE27" s="201"/>
      <c r="XF27" s="201"/>
      <c r="XG27" s="201"/>
      <c r="XH27" s="201"/>
      <c r="XI27" s="201"/>
      <c r="XJ27" s="201"/>
      <c r="XK27" s="201"/>
      <c r="XL27" s="201"/>
      <c r="XM27" s="201"/>
      <c r="XN27" s="201"/>
      <c r="XO27" s="201"/>
      <c r="XP27" s="201"/>
      <c r="XQ27" s="201"/>
      <c r="XR27" s="201"/>
      <c r="XS27" s="201"/>
      <c r="XT27" s="201"/>
      <c r="XU27" s="201"/>
      <c r="XV27" s="201"/>
      <c r="XW27" s="201"/>
      <c r="XX27" s="201"/>
      <c r="XY27" s="201"/>
      <c r="XZ27" s="201"/>
      <c r="YA27" s="201"/>
      <c r="YB27" s="201"/>
      <c r="YC27" s="201"/>
      <c r="YD27" s="201"/>
      <c r="YE27" s="201"/>
      <c r="YF27" s="201"/>
      <c r="YG27" s="201"/>
      <c r="YH27" s="201"/>
      <c r="YI27" s="201"/>
      <c r="YJ27" s="201"/>
      <c r="YK27" s="201"/>
      <c r="YL27" s="201"/>
      <c r="YM27" s="201"/>
      <c r="YN27" s="201"/>
      <c r="YO27" s="201"/>
      <c r="YP27" s="201"/>
      <c r="YQ27" s="201"/>
      <c r="YR27" s="201"/>
      <c r="YS27" s="201"/>
      <c r="YT27" s="201"/>
      <c r="YU27" s="201"/>
      <c r="YV27" s="201"/>
      <c r="YW27" s="201"/>
      <c r="YX27" s="201"/>
      <c r="YY27" s="201"/>
      <c r="YZ27" s="201"/>
      <c r="ZA27" s="201"/>
      <c r="ZB27" s="201"/>
      <c r="ZC27" s="201"/>
      <c r="ZD27" s="201"/>
      <c r="ZE27" s="201"/>
      <c r="ZF27" s="201"/>
      <c r="ZG27" s="201"/>
      <c r="ZH27" s="201"/>
      <c r="ZI27" s="201"/>
      <c r="ZJ27" s="201"/>
      <c r="ZK27" s="201"/>
      <c r="ZL27" s="201"/>
      <c r="ZM27" s="201"/>
      <c r="ZN27" s="201"/>
      <c r="ZO27" s="201"/>
      <c r="ZP27" s="201"/>
      <c r="ZQ27" s="201"/>
      <c r="ZR27" s="201"/>
      <c r="ZS27" s="201"/>
      <c r="ZT27" s="201"/>
      <c r="ZU27" s="201"/>
      <c r="ZV27" s="201"/>
      <c r="ZW27" s="201"/>
      <c r="ZX27" s="201"/>
      <c r="ZY27" s="201"/>
      <c r="ZZ27" s="201"/>
    </row>
    <row r="28" spans="1:702" s="98" customFormat="1" ht="21" customHeight="1">
      <c r="A28" s="201"/>
      <c r="B28" s="411"/>
      <c r="C28" s="972" t="s">
        <v>160</v>
      </c>
      <c r="D28" s="972"/>
      <c r="E28" s="972"/>
      <c r="F28" s="972"/>
      <c r="G28" s="1080" t="str">
        <f>基本情報!$E$18</f>
        <v>2XaXXXXXXXXX</v>
      </c>
      <c r="H28" s="1080"/>
      <c r="I28" s="1080"/>
      <c r="J28" s="1080"/>
      <c r="K28" s="411"/>
      <c r="L28" s="411"/>
      <c r="M28" s="411"/>
      <c r="N28" s="411"/>
      <c r="O28" s="411"/>
      <c r="P28" s="411"/>
      <c r="Q28" s="411"/>
      <c r="R28" s="411"/>
      <c r="S28" s="41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c r="KQ28" s="201"/>
      <c r="KR28" s="201"/>
      <c r="KS28" s="201"/>
      <c r="KT28" s="201"/>
      <c r="KU28" s="201"/>
      <c r="KV28" s="201"/>
      <c r="KW28" s="201"/>
      <c r="KX28" s="201"/>
      <c r="KY28" s="201"/>
      <c r="KZ28" s="201"/>
      <c r="LA28" s="201"/>
      <c r="LB28" s="201"/>
      <c r="LC28" s="201"/>
      <c r="LD28" s="201"/>
      <c r="LE28" s="201"/>
      <c r="LF28" s="201"/>
      <c r="LG28" s="201"/>
      <c r="LH28" s="201"/>
      <c r="LI28" s="201"/>
      <c r="LJ28" s="201"/>
      <c r="LK28" s="201"/>
      <c r="LL28" s="201"/>
      <c r="LM28" s="201"/>
      <c r="LN28" s="201"/>
      <c r="LO28" s="201"/>
      <c r="LP28" s="201"/>
      <c r="LQ28" s="201"/>
      <c r="LR28" s="201"/>
      <c r="LS28" s="201"/>
      <c r="LT28" s="201"/>
      <c r="LU28" s="201"/>
      <c r="LV28" s="201"/>
      <c r="LW28" s="201"/>
      <c r="LX28" s="201"/>
      <c r="LY28" s="201"/>
      <c r="LZ28" s="201"/>
      <c r="MA28" s="201"/>
      <c r="MB28" s="201"/>
      <c r="MC28" s="201"/>
      <c r="MD28" s="201"/>
      <c r="ME28" s="201"/>
      <c r="MF28" s="201"/>
      <c r="MG28" s="201"/>
      <c r="MH28" s="201"/>
      <c r="MI28" s="201"/>
      <c r="MJ28" s="201"/>
      <c r="MK28" s="201"/>
      <c r="ML28" s="201"/>
      <c r="MM28" s="201"/>
      <c r="MN28" s="201"/>
      <c r="MO28" s="201"/>
      <c r="MP28" s="201"/>
      <c r="MQ28" s="201"/>
      <c r="MR28" s="201"/>
      <c r="MS28" s="201"/>
      <c r="MT28" s="201"/>
      <c r="MU28" s="201"/>
      <c r="MV28" s="201"/>
      <c r="MW28" s="201"/>
      <c r="MX28" s="201"/>
      <c r="MY28" s="201"/>
      <c r="MZ28" s="201"/>
      <c r="NA28" s="201"/>
      <c r="NB28" s="201"/>
      <c r="NC28" s="201"/>
      <c r="ND28" s="201"/>
      <c r="NE28" s="201"/>
      <c r="NF28" s="201"/>
      <c r="NG28" s="201"/>
      <c r="NH28" s="201"/>
      <c r="NI28" s="201"/>
      <c r="NJ28" s="201"/>
      <c r="NK28" s="201"/>
      <c r="NL28" s="201"/>
      <c r="NM28" s="201"/>
      <c r="NN28" s="201"/>
      <c r="NO28" s="201"/>
      <c r="NP28" s="201"/>
      <c r="NQ28" s="201"/>
      <c r="NR28" s="201"/>
      <c r="NS28" s="201"/>
      <c r="NT28" s="201"/>
      <c r="NU28" s="201"/>
      <c r="NV28" s="201"/>
      <c r="NW28" s="201"/>
      <c r="NX28" s="201"/>
      <c r="NY28" s="201"/>
      <c r="NZ28" s="201"/>
      <c r="OA28" s="201"/>
      <c r="OB28" s="201"/>
      <c r="OC28" s="201"/>
      <c r="OD28" s="201"/>
      <c r="OE28" s="201"/>
      <c r="OF28" s="201"/>
      <c r="OG28" s="201"/>
      <c r="OH28" s="201"/>
      <c r="OI28" s="201"/>
      <c r="OJ28" s="201"/>
      <c r="OK28" s="201"/>
      <c r="OL28" s="201"/>
      <c r="OM28" s="201"/>
      <c r="ON28" s="201"/>
      <c r="OO28" s="201"/>
      <c r="OP28" s="201"/>
      <c r="OQ28" s="201"/>
      <c r="OR28" s="201"/>
      <c r="OS28" s="201"/>
      <c r="OT28" s="201"/>
      <c r="OU28" s="201"/>
      <c r="OV28" s="201"/>
      <c r="OW28" s="201"/>
      <c r="OX28" s="201"/>
      <c r="OY28" s="201"/>
      <c r="OZ28" s="201"/>
      <c r="PA28" s="201"/>
      <c r="PB28" s="201"/>
      <c r="PC28" s="201"/>
      <c r="PD28" s="201"/>
      <c r="PE28" s="201"/>
      <c r="PF28" s="201"/>
      <c r="PG28" s="201"/>
      <c r="PH28" s="201"/>
      <c r="PI28" s="201"/>
      <c r="PJ28" s="201"/>
      <c r="PK28" s="201"/>
      <c r="PL28" s="201"/>
      <c r="PM28" s="201"/>
      <c r="PN28" s="201"/>
      <c r="PO28" s="201"/>
      <c r="PP28" s="201"/>
      <c r="PQ28" s="201"/>
      <c r="PR28" s="201"/>
      <c r="PS28" s="201"/>
      <c r="PT28" s="201"/>
      <c r="PU28" s="201"/>
      <c r="PV28" s="201"/>
      <c r="PW28" s="201"/>
      <c r="PX28" s="201"/>
      <c r="PY28" s="201"/>
      <c r="PZ28" s="201"/>
      <c r="QA28" s="201"/>
      <c r="QB28" s="201"/>
      <c r="QC28" s="201"/>
      <c r="QD28" s="201"/>
      <c r="QE28" s="201"/>
      <c r="QF28" s="201"/>
      <c r="QG28" s="201"/>
      <c r="QH28" s="201"/>
      <c r="QI28" s="201"/>
      <c r="QJ28" s="201"/>
      <c r="QK28" s="201"/>
      <c r="QL28" s="201"/>
      <c r="QM28" s="201"/>
      <c r="QN28" s="201"/>
      <c r="QO28" s="201"/>
      <c r="QP28" s="201"/>
      <c r="QQ28" s="201"/>
      <c r="QR28" s="201"/>
      <c r="QS28" s="201"/>
      <c r="QT28" s="201"/>
      <c r="QU28" s="201"/>
      <c r="QV28" s="201"/>
      <c r="QW28" s="201"/>
      <c r="QX28" s="201"/>
      <c r="QY28" s="201"/>
      <c r="QZ28" s="201"/>
      <c r="RA28" s="201"/>
      <c r="RB28" s="201"/>
      <c r="RC28" s="201"/>
      <c r="RD28" s="201"/>
      <c r="RE28" s="201"/>
      <c r="RF28" s="201"/>
      <c r="RG28" s="201"/>
      <c r="RH28" s="201"/>
      <c r="RI28" s="201"/>
      <c r="RJ28" s="201"/>
      <c r="RK28" s="201"/>
      <c r="RL28" s="201"/>
      <c r="RM28" s="201"/>
      <c r="RN28" s="201"/>
      <c r="RO28" s="201"/>
      <c r="RP28" s="201"/>
      <c r="RQ28" s="201"/>
      <c r="RR28" s="201"/>
      <c r="RS28" s="201"/>
      <c r="RT28" s="201"/>
      <c r="RU28" s="201"/>
      <c r="RV28" s="201"/>
      <c r="RW28" s="201"/>
      <c r="RX28" s="201"/>
      <c r="RY28" s="201"/>
      <c r="RZ28" s="201"/>
      <c r="SA28" s="201"/>
      <c r="SB28" s="201"/>
      <c r="SC28" s="201"/>
      <c r="SD28" s="201"/>
      <c r="SE28" s="201"/>
      <c r="SF28" s="201"/>
      <c r="SG28" s="201"/>
      <c r="SH28" s="201"/>
      <c r="SI28" s="201"/>
      <c r="SJ28" s="201"/>
      <c r="SK28" s="201"/>
      <c r="SL28" s="201"/>
      <c r="SM28" s="201"/>
      <c r="SN28" s="201"/>
      <c r="SO28" s="201"/>
      <c r="SP28" s="201"/>
      <c r="SQ28" s="201"/>
      <c r="SR28" s="201"/>
      <c r="SS28" s="201"/>
      <c r="ST28" s="201"/>
      <c r="SU28" s="201"/>
      <c r="SV28" s="201"/>
      <c r="SW28" s="201"/>
      <c r="SX28" s="201"/>
      <c r="SY28" s="201"/>
      <c r="SZ28" s="201"/>
      <c r="TA28" s="201"/>
      <c r="TB28" s="201"/>
      <c r="TC28" s="201"/>
      <c r="TD28" s="201"/>
      <c r="TE28" s="201"/>
      <c r="TF28" s="201"/>
      <c r="TG28" s="201"/>
      <c r="TH28" s="201"/>
      <c r="TI28" s="201"/>
      <c r="TJ28" s="201"/>
      <c r="TK28" s="201"/>
      <c r="TL28" s="201"/>
      <c r="TM28" s="201"/>
      <c r="TN28" s="201"/>
      <c r="TO28" s="201"/>
      <c r="TP28" s="201"/>
      <c r="TQ28" s="201"/>
      <c r="TR28" s="201"/>
      <c r="TS28" s="201"/>
      <c r="TT28" s="201"/>
      <c r="TU28" s="201"/>
      <c r="TV28" s="201"/>
      <c r="TW28" s="201"/>
      <c r="TX28" s="201"/>
      <c r="TY28" s="201"/>
      <c r="TZ28" s="201"/>
      <c r="UA28" s="201"/>
      <c r="UB28" s="201"/>
      <c r="UC28" s="201"/>
      <c r="UD28" s="201"/>
      <c r="UE28" s="201"/>
      <c r="UF28" s="201"/>
      <c r="UG28" s="201"/>
      <c r="UH28" s="201"/>
      <c r="UI28" s="201"/>
      <c r="UJ28" s="201"/>
      <c r="UK28" s="201"/>
      <c r="UL28" s="201"/>
      <c r="UM28" s="201"/>
      <c r="UN28" s="201"/>
      <c r="UO28" s="201"/>
      <c r="UP28" s="201"/>
      <c r="UQ28" s="201"/>
      <c r="UR28" s="201"/>
      <c r="US28" s="201"/>
      <c r="UT28" s="201"/>
      <c r="UU28" s="201"/>
      <c r="UV28" s="201"/>
      <c r="UW28" s="201"/>
      <c r="UX28" s="201"/>
      <c r="UY28" s="201"/>
      <c r="UZ28" s="201"/>
      <c r="VA28" s="201"/>
      <c r="VB28" s="201"/>
      <c r="VC28" s="201"/>
      <c r="VD28" s="201"/>
      <c r="VE28" s="201"/>
      <c r="VF28" s="201"/>
      <c r="VG28" s="201"/>
      <c r="VH28" s="201"/>
      <c r="VI28" s="201"/>
      <c r="VJ28" s="201"/>
      <c r="VK28" s="201"/>
      <c r="VL28" s="201"/>
      <c r="VM28" s="201"/>
      <c r="VN28" s="201"/>
      <c r="VO28" s="201"/>
      <c r="VP28" s="201"/>
      <c r="VQ28" s="201"/>
      <c r="VR28" s="201"/>
      <c r="VS28" s="201"/>
      <c r="VT28" s="201"/>
      <c r="VU28" s="201"/>
      <c r="VV28" s="201"/>
      <c r="VW28" s="201"/>
      <c r="VX28" s="201"/>
      <c r="VY28" s="201"/>
      <c r="VZ28" s="201"/>
      <c r="WA28" s="201"/>
      <c r="WB28" s="201"/>
      <c r="WC28" s="201"/>
      <c r="WD28" s="201"/>
      <c r="WE28" s="201"/>
      <c r="WF28" s="201"/>
      <c r="WG28" s="201"/>
      <c r="WH28" s="201"/>
      <c r="WI28" s="201"/>
      <c r="WJ28" s="201"/>
      <c r="WK28" s="201"/>
      <c r="WL28" s="201"/>
      <c r="WM28" s="201"/>
      <c r="WN28" s="201"/>
      <c r="WO28" s="201"/>
      <c r="WP28" s="201"/>
      <c r="WQ28" s="201"/>
      <c r="WR28" s="201"/>
      <c r="WS28" s="201"/>
      <c r="WT28" s="201"/>
      <c r="WU28" s="201"/>
      <c r="WV28" s="201"/>
      <c r="WW28" s="201"/>
      <c r="WX28" s="201"/>
      <c r="WY28" s="201"/>
      <c r="WZ28" s="201"/>
      <c r="XA28" s="201"/>
      <c r="XB28" s="201"/>
      <c r="XC28" s="201"/>
      <c r="XD28" s="201"/>
      <c r="XE28" s="201"/>
      <c r="XF28" s="201"/>
      <c r="XG28" s="201"/>
      <c r="XH28" s="201"/>
      <c r="XI28" s="201"/>
      <c r="XJ28" s="201"/>
      <c r="XK28" s="201"/>
      <c r="XL28" s="201"/>
      <c r="XM28" s="201"/>
      <c r="XN28" s="201"/>
      <c r="XO28" s="201"/>
      <c r="XP28" s="201"/>
      <c r="XQ28" s="201"/>
      <c r="XR28" s="201"/>
      <c r="XS28" s="201"/>
      <c r="XT28" s="201"/>
      <c r="XU28" s="201"/>
      <c r="XV28" s="201"/>
      <c r="XW28" s="201"/>
      <c r="XX28" s="201"/>
      <c r="XY28" s="201"/>
      <c r="XZ28" s="201"/>
      <c r="YA28" s="201"/>
      <c r="YB28" s="201"/>
      <c r="YC28" s="201"/>
      <c r="YD28" s="201"/>
      <c r="YE28" s="201"/>
      <c r="YF28" s="201"/>
      <c r="YG28" s="201"/>
      <c r="YH28" s="201"/>
      <c r="YI28" s="201"/>
      <c r="YJ28" s="201"/>
      <c r="YK28" s="201"/>
      <c r="YL28" s="201"/>
      <c r="YM28" s="201"/>
      <c r="YN28" s="201"/>
      <c r="YO28" s="201"/>
      <c r="YP28" s="201"/>
      <c r="YQ28" s="201"/>
      <c r="YR28" s="201"/>
      <c r="YS28" s="201"/>
      <c r="YT28" s="201"/>
      <c r="YU28" s="201"/>
      <c r="YV28" s="201"/>
      <c r="YW28" s="201"/>
      <c r="YX28" s="201"/>
      <c r="YY28" s="201"/>
      <c r="YZ28" s="201"/>
      <c r="ZA28" s="201"/>
      <c r="ZB28" s="201"/>
      <c r="ZC28" s="201"/>
      <c r="ZD28" s="201"/>
      <c r="ZE28" s="201"/>
      <c r="ZF28" s="201"/>
      <c r="ZG28" s="201"/>
      <c r="ZH28" s="201"/>
      <c r="ZI28" s="201"/>
      <c r="ZJ28" s="201"/>
      <c r="ZK28" s="201"/>
      <c r="ZL28" s="201"/>
      <c r="ZM28" s="201"/>
      <c r="ZN28" s="201"/>
      <c r="ZO28" s="201"/>
      <c r="ZP28" s="201"/>
      <c r="ZQ28" s="201"/>
      <c r="ZR28" s="201"/>
      <c r="ZS28" s="201"/>
      <c r="ZT28" s="201"/>
      <c r="ZU28" s="201"/>
      <c r="ZV28" s="201"/>
      <c r="ZW28" s="201"/>
      <c r="ZX28" s="201"/>
      <c r="ZY28" s="201"/>
      <c r="ZZ28" s="201"/>
    </row>
    <row r="29" spans="1:702" s="98" customFormat="1" ht="21" customHeight="1">
      <c r="A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row>
    <row r="30" spans="1:702" s="98" customFormat="1" ht="21" customHeight="1">
      <c r="A30" s="201"/>
      <c r="C30" s="972" t="s">
        <v>427</v>
      </c>
      <c r="D30" s="972"/>
      <c r="E30" s="972"/>
      <c r="F30" s="972"/>
      <c r="G30" s="1082" t="str">
        <f>基本情報!$E$20</f>
        <v>202X年度●●研修「●●●」研修業務委託契約</v>
      </c>
      <c r="H30" s="1082"/>
      <c r="I30" s="1082"/>
      <c r="J30" s="1082"/>
      <c r="K30" s="1082"/>
      <c r="L30" s="1082"/>
      <c r="M30" s="1082"/>
      <c r="N30" s="1082"/>
      <c r="O30" s="1082"/>
      <c r="P30" s="1082"/>
      <c r="Q30" s="1082"/>
      <c r="R30" s="1082"/>
      <c r="T30" s="201"/>
      <c r="U30" s="201"/>
      <c r="V30" s="1107"/>
      <c r="W30" s="1107"/>
      <c r="X30" s="1107"/>
      <c r="Y30" s="1107"/>
      <c r="Z30" s="409"/>
      <c r="AA30" s="409"/>
      <c r="AB30" s="409"/>
      <c r="AC30" s="409"/>
      <c r="AD30" s="409"/>
      <c r="AE30" s="409"/>
      <c r="AF30" s="409"/>
      <c r="AG30" s="409"/>
      <c r="AH30" s="409"/>
      <c r="AI30" s="409"/>
      <c r="AJ30" s="409"/>
      <c r="AK30" s="409"/>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c r="KQ30" s="201"/>
      <c r="KR30" s="201"/>
      <c r="KS30" s="201"/>
      <c r="KT30" s="201"/>
      <c r="KU30" s="201"/>
      <c r="KV30" s="201"/>
      <c r="KW30" s="201"/>
      <c r="KX30" s="201"/>
      <c r="KY30" s="201"/>
      <c r="KZ30" s="201"/>
      <c r="LA30" s="201"/>
      <c r="LB30" s="201"/>
      <c r="LC30" s="201"/>
      <c r="LD30" s="201"/>
      <c r="LE30" s="201"/>
      <c r="LF30" s="201"/>
      <c r="LG30" s="201"/>
      <c r="LH30" s="201"/>
      <c r="LI30" s="201"/>
      <c r="LJ30" s="201"/>
      <c r="LK30" s="201"/>
      <c r="LL30" s="201"/>
      <c r="LM30" s="201"/>
      <c r="LN30" s="201"/>
      <c r="LO30" s="201"/>
      <c r="LP30" s="201"/>
      <c r="LQ30" s="201"/>
      <c r="LR30" s="201"/>
      <c r="LS30" s="201"/>
      <c r="LT30" s="201"/>
      <c r="LU30" s="201"/>
      <c r="LV30" s="201"/>
      <c r="LW30" s="201"/>
      <c r="LX30" s="201"/>
      <c r="LY30" s="201"/>
      <c r="LZ30" s="201"/>
      <c r="MA30" s="201"/>
      <c r="MB30" s="201"/>
      <c r="MC30" s="201"/>
      <c r="MD30" s="201"/>
      <c r="ME30" s="201"/>
      <c r="MF30" s="201"/>
      <c r="MG30" s="201"/>
      <c r="MH30" s="201"/>
      <c r="MI30" s="201"/>
      <c r="MJ30" s="201"/>
      <c r="MK30" s="201"/>
      <c r="ML30" s="201"/>
      <c r="MM30" s="201"/>
      <c r="MN30" s="201"/>
      <c r="MO30" s="201"/>
      <c r="MP30" s="201"/>
      <c r="MQ30" s="201"/>
      <c r="MR30" s="201"/>
      <c r="MS30" s="201"/>
      <c r="MT30" s="201"/>
      <c r="MU30" s="201"/>
      <c r="MV30" s="201"/>
      <c r="MW30" s="201"/>
      <c r="MX30" s="201"/>
      <c r="MY30" s="201"/>
      <c r="MZ30" s="201"/>
      <c r="NA30" s="201"/>
      <c r="NB30" s="201"/>
      <c r="NC30" s="201"/>
      <c r="ND30" s="201"/>
      <c r="NE30" s="201"/>
      <c r="NF30" s="201"/>
      <c r="NG30" s="201"/>
      <c r="NH30" s="201"/>
      <c r="NI30" s="201"/>
      <c r="NJ30" s="201"/>
      <c r="NK30" s="201"/>
      <c r="NL30" s="201"/>
      <c r="NM30" s="201"/>
      <c r="NN30" s="201"/>
      <c r="NO30" s="201"/>
      <c r="NP30" s="201"/>
      <c r="NQ30" s="201"/>
      <c r="NR30" s="201"/>
      <c r="NS30" s="201"/>
      <c r="NT30" s="201"/>
      <c r="NU30" s="201"/>
      <c r="NV30" s="201"/>
      <c r="NW30" s="201"/>
      <c r="NX30" s="201"/>
      <c r="NY30" s="201"/>
      <c r="NZ30" s="201"/>
      <c r="OA30" s="201"/>
      <c r="OB30" s="201"/>
      <c r="OC30" s="201"/>
      <c r="OD30" s="201"/>
      <c r="OE30" s="201"/>
      <c r="OF30" s="201"/>
      <c r="OG30" s="201"/>
      <c r="OH30" s="201"/>
      <c r="OI30" s="201"/>
      <c r="OJ30" s="201"/>
      <c r="OK30" s="201"/>
      <c r="OL30" s="201"/>
      <c r="OM30" s="201"/>
      <c r="ON30" s="201"/>
      <c r="OO30" s="201"/>
      <c r="OP30" s="201"/>
      <c r="OQ30" s="201"/>
      <c r="OR30" s="201"/>
      <c r="OS30" s="201"/>
      <c r="OT30" s="201"/>
      <c r="OU30" s="201"/>
      <c r="OV30" s="201"/>
      <c r="OW30" s="201"/>
      <c r="OX30" s="201"/>
      <c r="OY30" s="201"/>
      <c r="OZ30" s="201"/>
      <c r="PA30" s="201"/>
      <c r="PB30" s="201"/>
      <c r="PC30" s="201"/>
      <c r="PD30" s="201"/>
      <c r="PE30" s="201"/>
      <c r="PF30" s="201"/>
      <c r="PG30" s="201"/>
      <c r="PH30" s="201"/>
      <c r="PI30" s="201"/>
      <c r="PJ30" s="201"/>
      <c r="PK30" s="201"/>
      <c r="PL30" s="201"/>
      <c r="PM30" s="201"/>
      <c r="PN30" s="201"/>
      <c r="PO30" s="201"/>
      <c r="PP30" s="201"/>
      <c r="PQ30" s="201"/>
      <c r="PR30" s="201"/>
      <c r="PS30" s="201"/>
      <c r="PT30" s="201"/>
      <c r="PU30" s="201"/>
      <c r="PV30" s="201"/>
      <c r="PW30" s="201"/>
      <c r="PX30" s="201"/>
      <c r="PY30" s="201"/>
      <c r="PZ30" s="201"/>
      <c r="QA30" s="201"/>
      <c r="QB30" s="201"/>
      <c r="QC30" s="201"/>
      <c r="QD30" s="201"/>
      <c r="QE30" s="201"/>
      <c r="QF30" s="201"/>
      <c r="QG30" s="201"/>
      <c r="QH30" s="201"/>
      <c r="QI30" s="201"/>
      <c r="QJ30" s="201"/>
      <c r="QK30" s="201"/>
      <c r="QL30" s="201"/>
      <c r="QM30" s="201"/>
      <c r="QN30" s="201"/>
      <c r="QO30" s="201"/>
      <c r="QP30" s="201"/>
      <c r="QQ30" s="201"/>
      <c r="QR30" s="201"/>
      <c r="QS30" s="201"/>
      <c r="QT30" s="201"/>
      <c r="QU30" s="201"/>
      <c r="QV30" s="201"/>
      <c r="QW30" s="201"/>
      <c r="QX30" s="201"/>
      <c r="QY30" s="201"/>
      <c r="QZ30" s="201"/>
      <c r="RA30" s="201"/>
      <c r="RB30" s="201"/>
      <c r="RC30" s="201"/>
      <c r="RD30" s="201"/>
      <c r="RE30" s="201"/>
      <c r="RF30" s="201"/>
      <c r="RG30" s="201"/>
      <c r="RH30" s="201"/>
      <c r="RI30" s="201"/>
      <c r="RJ30" s="201"/>
      <c r="RK30" s="201"/>
      <c r="RL30" s="201"/>
      <c r="RM30" s="201"/>
      <c r="RN30" s="201"/>
      <c r="RO30" s="201"/>
      <c r="RP30" s="201"/>
      <c r="RQ30" s="201"/>
      <c r="RR30" s="201"/>
      <c r="RS30" s="201"/>
      <c r="RT30" s="201"/>
      <c r="RU30" s="201"/>
      <c r="RV30" s="201"/>
      <c r="RW30" s="201"/>
      <c r="RX30" s="201"/>
      <c r="RY30" s="201"/>
      <c r="RZ30" s="201"/>
      <c r="SA30" s="201"/>
      <c r="SB30" s="201"/>
      <c r="SC30" s="201"/>
      <c r="SD30" s="201"/>
      <c r="SE30" s="201"/>
      <c r="SF30" s="201"/>
      <c r="SG30" s="201"/>
      <c r="SH30" s="201"/>
      <c r="SI30" s="201"/>
      <c r="SJ30" s="201"/>
      <c r="SK30" s="201"/>
      <c r="SL30" s="201"/>
      <c r="SM30" s="201"/>
      <c r="SN30" s="201"/>
      <c r="SO30" s="201"/>
      <c r="SP30" s="201"/>
      <c r="SQ30" s="201"/>
      <c r="SR30" s="201"/>
      <c r="SS30" s="201"/>
      <c r="ST30" s="201"/>
      <c r="SU30" s="201"/>
      <c r="SV30" s="201"/>
      <c r="SW30" s="201"/>
      <c r="SX30" s="201"/>
      <c r="SY30" s="201"/>
      <c r="SZ30" s="201"/>
      <c r="TA30" s="201"/>
      <c r="TB30" s="201"/>
      <c r="TC30" s="201"/>
      <c r="TD30" s="201"/>
      <c r="TE30" s="201"/>
      <c r="TF30" s="201"/>
      <c r="TG30" s="201"/>
      <c r="TH30" s="201"/>
      <c r="TI30" s="201"/>
      <c r="TJ30" s="201"/>
      <c r="TK30" s="201"/>
      <c r="TL30" s="201"/>
      <c r="TM30" s="201"/>
      <c r="TN30" s="201"/>
      <c r="TO30" s="201"/>
      <c r="TP30" s="201"/>
      <c r="TQ30" s="201"/>
      <c r="TR30" s="201"/>
      <c r="TS30" s="201"/>
      <c r="TT30" s="201"/>
      <c r="TU30" s="201"/>
      <c r="TV30" s="201"/>
      <c r="TW30" s="201"/>
      <c r="TX30" s="201"/>
      <c r="TY30" s="201"/>
      <c r="TZ30" s="201"/>
      <c r="UA30" s="201"/>
      <c r="UB30" s="201"/>
      <c r="UC30" s="201"/>
      <c r="UD30" s="201"/>
      <c r="UE30" s="201"/>
      <c r="UF30" s="201"/>
      <c r="UG30" s="201"/>
      <c r="UH30" s="201"/>
      <c r="UI30" s="201"/>
      <c r="UJ30" s="201"/>
      <c r="UK30" s="201"/>
      <c r="UL30" s="201"/>
      <c r="UM30" s="201"/>
      <c r="UN30" s="201"/>
      <c r="UO30" s="201"/>
      <c r="UP30" s="201"/>
      <c r="UQ30" s="201"/>
      <c r="UR30" s="201"/>
      <c r="US30" s="201"/>
      <c r="UT30" s="201"/>
      <c r="UU30" s="201"/>
      <c r="UV30" s="201"/>
      <c r="UW30" s="201"/>
      <c r="UX30" s="201"/>
      <c r="UY30" s="201"/>
      <c r="UZ30" s="201"/>
      <c r="VA30" s="201"/>
      <c r="VB30" s="201"/>
      <c r="VC30" s="201"/>
      <c r="VD30" s="201"/>
      <c r="VE30" s="201"/>
      <c r="VF30" s="201"/>
      <c r="VG30" s="201"/>
      <c r="VH30" s="201"/>
      <c r="VI30" s="201"/>
      <c r="VJ30" s="201"/>
      <c r="VK30" s="201"/>
      <c r="VL30" s="201"/>
      <c r="VM30" s="201"/>
      <c r="VN30" s="201"/>
      <c r="VO30" s="201"/>
      <c r="VP30" s="201"/>
      <c r="VQ30" s="201"/>
      <c r="VR30" s="201"/>
      <c r="VS30" s="201"/>
      <c r="VT30" s="201"/>
      <c r="VU30" s="201"/>
      <c r="VV30" s="201"/>
      <c r="VW30" s="201"/>
      <c r="VX30" s="201"/>
      <c r="VY30" s="201"/>
      <c r="VZ30" s="201"/>
      <c r="WA30" s="201"/>
      <c r="WB30" s="201"/>
      <c r="WC30" s="201"/>
      <c r="WD30" s="201"/>
      <c r="WE30" s="201"/>
      <c r="WF30" s="201"/>
      <c r="WG30" s="201"/>
      <c r="WH30" s="201"/>
      <c r="WI30" s="201"/>
      <c r="WJ30" s="201"/>
      <c r="WK30" s="201"/>
      <c r="WL30" s="201"/>
      <c r="WM30" s="201"/>
      <c r="WN30" s="201"/>
      <c r="WO30" s="201"/>
      <c r="WP30" s="201"/>
      <c r="WQ30" s="201"/>
      <c r="WR30" s="201"/>
      <c r="WS30" s="201"/>
      <c r="WT30" s="201"/>
      <c r="WU30" s="201"/>
      <c r="WV30" s="201"/>
      <c r="WW30" s="201"/>
      <c r="WX30" s="201"/>
      <c r="WY30" s="201"/>
      <c r="WZ30" s="201"/>
      <c r="XA30" s="201"/>
      <c r="XB30" s="201"/>
      <c r="XC30" s="201"/>
      <c r="XD30" s="201"/>
      <c r="XE30" s="201"/>
      <c r="XF30" s="201"/>
      <c r="XG30" s="201"/>
      <c r="XH30" s="201"/>
      <c r="XI30" s="201"/>
      <c r="XJ30" s="201"/>
      <c r="XK30" s="201"/>
      <c r="XL30" s="201"/>
      <c r="XM30" s="201"/>
      <c r="XN30" s="201"/>
      <c r="XO30" s="201"/>
      <c r="XP30" s="201"/>
      <c r="XQ30" s="201"/>
      <c r="XR30" s="201"/>
      <c r="XS30" s="201"/>
      <c r="XT30" s="201"/>
      <c r="XU30" s="201"/>
      <c r="XV30" s="201"/>
      <c r="XW30" s="201"/>
      <c r="XX30" s="201"/>
      <c r="XY30" s="201"/>
      <c r="XZ30" s="201"/>
      <c r="YA30" s="201"/>
      <c r="YB30" s="201"/>
      <c r="YC30" s="201"/>
      <c r="YD30" s="201"/>
      <c r="YE30" s="201"/>
      <c r="YF30" s="201"/>
      <c r="YG30" s="201"/>
      <c r="YH30" s="201"/>
      <c r="YI30" s="201"/>
      <c r="YJ30" s="201"/>
      <c r="YK30" s="201"/>
      <c r="YL30" s="201"/>
      <c r="YM30" s="201"/>
      <c r="YN30" s="201"/>
      <c r="YO30" s="201"/>
      <c r="YP30" s="201"/>
      <c r="YQ30" s="201"/>
      <c r="YR30" s="201"/>
      <c r="YS30" s="201"/>
      <c r="YT30" s="201"/>
      <c r="YU30" s="201"/>
      <c r="YV30" s="201"/>
      <c r="YW30" s="201"/>
      <c r="YX30" s="201"/>
      <c r="YY30" s="201"/>
      <c r="YZ30" s="201"/>
      <c r="ZA30" s="201"/>
      <c r="ZB30" s="201"/>
      <c r="ZC30" s="201"/>
      <c r="ZD30" s="201"/>
      <c r="ZE30" s="201"/>
      <c r="ZF30" s="201"/>
      <c r="ZG30" s="201"/>
      <c r="ZH30" s="201"/>
      <c r="ZI30" s="201"/>
      <c r="ZJ30" s="201"/>
      <c r="ZK30" s="201"/>
      <c r="ZL30" s="201"/>
      <c r="ZM30" s="201"/>
      <c r="ZN30" s="201"/>
      <c r="ZO30" s="201"/>
      <c r="ZP30" s="201"/>
      <c r="ZQ30" s="201"/>
      <c r="ZR30" s="201"/>
      <c r="ZS30" s="201"/>
      <c r="ZT30" s="201"/>
      <c r="ZU30" s="201"/>
      <c r="ZV30" s="201"/>
      <c r="ZW30" s="201"/>
      <c r="ZX30" s="201"/>
      <c r="ZY30" s="201"/>
      <c r="ZZ30" s="201"/>
    </row>
    <row r="31" spans="1:702" s="98" customFormat="1" ht="21" customHeight="1">
      <c r="A31" s="201"/>
      <c r="D31" s="748"/>
      <c r="E31" s="748"/>
      <c r="F31" s="748"/>
      <c r="G31" s="1082"/>
      <c r="H31" s="1082"/>
      <c r="I31" s="1082"/>
      <c r="J31" s="1082"/>
      <c r="K31" s="1082"/>
      <c r="L31" s="1082"/>
      <c r="M31" s="1082"/>
      <c r="N31" s="1082"/>
      <c r="O31" s="1082"/>
      <c r="P31" s="1082"/>
      <c r="Q31" s="1082"/>
      <c r="R31" s="1082"/>
      <c r="T31" s="201"/>
      <c r="U31" s="201"/>
      <c r="V31" s="201"/>
      <c r="W31" s="849"/>
      <c r="X31" s="849"/>
      <c r="Y31" s="849"/>
      <c r="Z31" s="409"/>
      <c r="AA31" s="409"/>
      <c r="AB31" s="409"/>
      <c r="AC31" s="409"/>
      <c r="AD31" s="409"/>
      <c r="AE31" s="409"/>
      <c r="AF31" s="409"/>
      <c r="AG31" s="409"/>
      <c r="AH31" s="409"/>
      <c r="AI31" s="409"/>
      <c r="AJ31" s="409"/>
      <c r="AK31" s="409"/>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c r="KQ31" s="201"/>
      <c r="KR31" s="201"/>
      <c r="KS31" s="201"/>
      <c r="KT31" s="201"/>
      <c r="KU31" s="201"/>
      <c r="KV31" s="201"/>
      <c r="KW31" s="201"/>
      <c r="KX31" s="201"/>
      <c r="KY31" s="201"/>
      <c r="KZ31" s="201"/>
      <c r="LA31" s="201"/>
      <c r="LB31" s="201"/>
      <c r="LC31" s="201"/>
      <c r="LD31" s="201"/>
      <c r="LE31" s="201"/>
      <c r="LF31" s="201"/>
      <c r="LG31" s="201"/>
      <c r="LH31" s="201"/>
      <c r="LI31" s="201"/>
      <c r="LJ31" s="201"/>
      <c r="LK31" s="201"/>
      <c r="LL31" s="201"/>
      <c r="LM31" s="201"/>
      <c r="LN31" s="201"/>
      <c r="LO31" s="201"/>
      <c r="LP31" s="201"/>
      <c r="LQ31" s="201"/>
      <c r="LR31" s="201"/>
      <c r="LS31" s="201"/>
      <c r="LT31" s="201"/>
      <c r="LU31" s="201"/>
      <c r="LV31" s="201"/>
      <c r="LW31" s="201"/>
      <c r="LX31" s="201"/>
      <c r="LY31" s="201"/>
      <c r="LZ31" s="201"/>
      <c r="MA31" s="201"/>
      <c r="MB31" s="201"/>
      <c r="MC31" s="201"/>
      <c r="MD31" s="201"/>
      <c r="ME31" s="201"/>
      <c r="MF31" s="201"/>
      <c r="MG31" s="201"/>
      <c r="MH31" s="201"/>
      <c r="MI31" s="201"/>
      <c r="MJ31" s="201"/>
      <c r="MK31" s="201"/>
      <c r="ML31" s="201"/>
      <c r="MM31" s="201"/>
      <c r="MN31" s="201"/>
      <c r="MO31" s="201"/>
      <c r="MP31" s="201"/>
      <c r="MQ31" s="201"/>
      <c r="MR31" s="201"/>
      <c r="MS31" s="201"/>
      <c r="MT31" s="201"/>
      <c r="MU31" s="201"/>
      <c r="MV31" s="201"/>
      <c r="MW31" s="201"/>
      <c r="MX31" s="201"/>
      <c r="MY31" s="201"/>
      <c r="MZ31" s="201"/>
      <c r="NA31" s="201"/>
      <c r="NB31" s="201"/>
      <c r="NC31" s="201"/>
      <c r="ND31" s="201"/>
      <c r="NE31" s="201"/>
      <c r="NF31" s="201"/>
      <c r="NG31" s="201"/>
      <c r="NH31" s="201"/>
      <c r="NI31" s="201"/>
      <c r="NJ31" s="201"/>
      <c r="NK31" s="201"/>
      <c r="NL31" s="201"/>
      <c r="NM31" s="201"/>
      <c r="NN31" s="201"/>
      <c r="NO31" s="201"/>
      <c r="NP31" s="201"/>
      <c r="NQ31" s="201"/>
      <c r="NR31" s="201"/>
      <c r="NS31" s="201"/>
      <c r="NT31" s="201"/>
      <c r="NU31" s="201"/>
      <c r="NV31" s="201"/>
      <c r="NW31" s="201"/>
      <c r="NX31" s="201"/>
      <c r="NY31" s="201"/>
      <c r="NZ31" s="201"/>
      <c r="OA31" s="201"/>
      <c r="OB31" s="201"/>
      <c r="OC31" s="201"/>
      <c r="OD31" s="201"/>
      <c r="OE31" s="201"/>
      <c r="OF31" s="201"/>
      <c r="OG31" s="201"/>
      <c r="OH31" s="201"/>
      <c r="OI31" s="201"/>
      <c r="OJ31" s="201"/>
      <c r="OK31" s="201"/>
      <c r="OL31" s="201"/>
      <c r="OM31" s="201"/>
      <c r="ON31" s="201"/>
      <c r="OO31" s="201"/>
      <c r="OP31" s="201"/>
      <c r="OQ31" s="201"/>
      <c r="OR31" s="201"/>
      <c r="OS31" s="201"/>
      <c r="OT31" s="201"/>
      <c r="OU31" s="201"/>
      <c r="OV31" s="201"/>
      <c r="OW31" s="201"/>
      <c r="OX31" s="201"/>
      <c r="OY31" s="201"/>
      <c r="OZ31" s="201"/>
      <c r="PA31" s="201"/>
      <c r="PB31" s="201"/>
      <c r="PC31" s="201"/>
      <c r="PD31" s="201"/>
      <c r="PE31" s="201"/>
      <c r="PF31" s="201"/>
      <c r="PG31" s="201"/>
      <c r="PH31" s="201"/>
      <c r="PI31" s="201"/>
      <c r="PJ31" s="201"/>
      <c r="PK31" s="201"/>
      <c r="PL31" s="201"/>
      <c r="PM31" s="201"/>
      <c r="PN31" s="201"/>
      <c r="PO31" s="201"/>
      <c r="PP31" s="201"/>
      <c r="PQ31" s="201"/>
      <c r="PR31" s="201"/>
      <c r="PS31" s="201"/>
      <c r="PT31" s="201"/>
      <c r="PU31" s="201"/>
      <c r="PV31" s="201"/>
      <c r="PW31" s="201"/>
      <c r="PX31" s="201"/>
      <c r="PY31" s="201"/>
      <c r="PZ31" s="201"/>
      <c r="QA31" s="201"/>
      <c r="QB31" s="201"/>
      <c r="QC31" s="201"/>
      <c r="QD31" s="201"/>
      <c r="QE31" s="201"/>
      <c r="QF31" s="201"/>
      <c r="QG31" s="201"/>
      <c r="QH31" s="201"/>
      <c r="QI31" s="201"/>
      <c r="QJ31" s="201"/>
      <c r="QK31" s="201"/>
      <c r="QL31" s="201"/>
      <c r="QM31" s="201"/>
      <c r="QN31" s="201"/>
      <c r="QO31" s="201"/>
      <c r="QP31" s="201"/>
      <c r="QQ31" s="201"/>
      <c r="QR31" s="201"/>
      <c r="QS31" s="201"/>
      <c r="QT31" s="201"/>
      <c r="QU31" s="201"/>
      <c r="QV31" s="201"/>
      <c r="QW31" s="201"/>
      <c r="QX31" s="201"/>
      <c r="QY31" s="201"/>
      <c r="QZ31" s="201"/>
      <c r="RA31" s="201"/>
      <c r="RB31" s="201"/>
      <c r="RC31" s="201"/>
      <c r="RD31" s="201"/>
      <c r="RE31" s="201"/>
      <c r="RF31" s="201"/>
      <c r="RG31" s="201"/>
      <c r="RH31" s="201"/>
      <c r="RI31" s="201"/>
      <c r="RJ31" s="201"/>
      <c r="RK31" s="201"/>
      <c r="RL31" s="201"/>
      <c r="RM31" s="201"/>
      <c r="RN31" s="201"/>
      <c r="RO31" s="201"/>
      <c r="RP31" s="201"/>
      <c r="RQ31" s="201"/>
      <c r="RR31" s="201"/>
      <c r="RS31" s="201"/>
      <c r="RT31" s="201"/>
      <c r="RU31" s="201"/>
      <c r="RV31" s="201"/>
      <c r="RW31" s="201"/>
      <c r="RX31" s="201"/>
      <c r="RY31" s="201"/>
      <c r="RZ31" s="201"/>
      <c r="SA31" s="201"/>
      <c r="SB31" s="201"/>
      <c r="SC31" s="201"/>
      <c r="SD31" s="201"/>
      <c r="SE31" s="201"/>
      <c r="SF31" s="201"/>
      <c r="SG31" s="201"/>
      <c r="SH31" s="201"/>
      <c r="SI31" s="201"/>
      <c r="SJ31" s="201"/>
      <c r="SK31" s="201"/>
      <c r="SL31" s="201"/>
      <c r="SM31" s="201"/>
      <c r="SN31" s="201"/>
      <c r="SO31" s="201"/>
      <c r="SP31" s="201"/>
      <c r="SQ31" s="201"/>
      <c r="SR31" s="201"/>
      <c r="SS31" s="201"/>
      <c r="ST31" s="201"/>
      <c r="SU31" s="201"/>
      <c r="SV31" s="201"/>
      <c r="SW31" s="201"/>
      <c r="SX31" s="201"/>
      <c r="SY31" s="201"/>
      <c r="SZ31" s="201"/>
      <c r="TA31" s="201"/>
      <c r="TB31" s="201"/>
      <c r="TC31" s="201"/>
      <c r="TD31" s="201"/>
      <c r="TE31" s="201"/>
      <c r="TF31" s="201"/>
      <c r="TG31" s="201"/>
      <c r="TH31" s="201"/>
      <c r="TI31" s="201"/>
      <c r="TJ31" s="201"/>
      <c r="TK31" s="201"/>
      <c r="TL31" s="201"/>
      <c r="TM31" s="201"/>
      <c r="TN31" s="201"/>
      <c r="TO31" s="201"/>
      <c r="TP31" s="201"/>
      <c r="TQ31" s="201"/>
      <c r="TR31" s="201"/>
      <c r="TS31" s="201"/>
      <c r="TT31" s="201"/>
      <c r="TU31" s="201"/>
      <c r="TV31" s="201"/>
      <c r="TW31" s="201"/>
      <c r="TX31" s="201"/>
      <c r="TY31" s="201"/>
      <c r="TZ31" s="201"/>
      <c r="UA31" s="201"/>
      <c r="UB31" s="201"/>
      <c r="UC31" s="201"/>
      <c r="UD31" s="201"/>
      <c r="UE31" s="201"/>
      <c r="UF31" s="201"/>
      <c r="UG31" s="201"/>
      <c r="UH31" s="201"/>
      <c r="UI31" s="201"/>
      <c r="UJ31" s="201"/>
      <c r="UK31" s="201"/>
      <c r="UL31" s="201"/>
      <c r="UM31" s="201"/>
      <c r="UN31" s="201"/>
      <c r="UO31" s="201"/>
      <c r="UP31" s="201"/>
      <c r="UQ31" s="201"/>
      <c r="UR31" s="201"/>
      <c r="US31" s="201"/>
      <c r="UT31" s="201"/>
      <c r="UU31" s="201"/>
      <c r="UV31" s="201"/>
      <c r="UW31" s="201"/>
      <c r="UX31" s="201"/>
      <c r="UY31" s="201"/>
      <c r="UZ31" s="201"/>
      <c r="VA31" s="201"/>
      <c r="VB31" s="201"/>
      <c r="VC31" s="201"/>
      <c r="VD31" s="201"/>
      <c r="VE31" s="201"/>
      <c r="VF31" s="201"/>
      <c r="VG31" s="201"/>
      <c r="VH31" s="201"/>
      <c r="VI31" s="201"/>
      <c r="VJ31" s="201"/>
      <c r="VK31" s="201"/>
      <c r="VL31" s="201"/>
      <c r="VM31" s="201"/>
      <c r="VN31" s="201"/>
      <c r="VO31" s="201"/>
      <c r="VP31" s="201"/>
      <c r="VQ31" s="201"/>
      <c r="VR31" s="201"/>
      <c r="VS31" s="201"/>
      <c r="VT31" s="201"/>
      <c r="VU31" s="201"/>
      <c r="VV31" s="201"/>
      <c r="VW31" s="201"/>
      <c r="VX31" s="201"/>
      <c r="VY31" s="201"/>
      <c r="VZ31" s="201"/>
      <c r="WA31" s="201"/>
      <c r="WB31" s="201"/>
      <c r="WC31" s="201"/>
      <c r="WD31" s="201"/>
      <c r="WE31" s="201"/>
      <c r="WF31" s="201"/>
      <c r="WG31" s="201"/>
      <c r="WH31" s="201"/>
      <c r="WI31" s="201"/>
      <c r="WJ31" s="201"/>
      <c r="WK31" s="201"/>
      <c r="WL31" s="201"/>
      <c r="WM31" s="201"/>
      <c r="WN31" s="201"/>
      <c r="WO31" s="201"/>
      <c r="WP31" s="201"/>
      <c r="WQ31" s="201"/>
      <c r="WR31" s="201"/>
      <c r="WS31" s="201"/>
      <c r="WT31" s="201"/>
      <c r="WU31" s="201"/>
      <c r="WV31" s="201"/>
      <c r="WW31" s="201"/>
      <c r="WX31" s="201"/>
      <c r="WY31" s="201"/>
      <c r="WZ31" s="201"/>
      <c r="XA31" s="201"/>
      <c r="XB31" s="201"/>
      <c r="XC31" s="201"/>
      <c r="XD31" s="201"/>
      <c r="XE31" s="201"/>
      <c r="XF31" s="201"/>
      <c r="XG31" s="201"/>
      <c r="XH31" s="201"/>
      <c r="XI31" s="201"/>
      <c r="XJ31" s="201"/>
      <c r="XK31" s="201"/>
      <c r="XL31" s="201"/>
      <c r="XM31" s="201"/>
      <c r="XN31" s="201"/>
      <c r="XO31" s="201"/>
      <c r="XP31" s="201"/>
      <c r="XQ31" s="201"/>
      <c r="XR31" s="201"/>
      <c r="XS31" s="201"/>
      <c r="XT31" s="201"/>
      <c r="XU31" s="201"/>
      <c r="XV31" s="201"/>
      <c r="XW31" s="201"/>
      <c r="XX31" s="201"/>
      <c r="XY31" s="201"/>
      <c r="XZ31" s="201"/>
      <c r="YA31" s="201"/>
      <c r="YB31" s="201"/>
      <c r="YC31" s="201"/>
      <c r="YD31" s="201"/>
      <c r="YE31" s="201"/>
      <c r="YF31" s="201"/>
      <c r="YG31" s="201"/>
      <c r="YH31" s="201"/>
      <c r="YI31" s="201"/>
      <c r="YJ31" s="201"/>
      <c r="YK31" s="201"/>
      <c r="YL31" s="201"/>
      <c r="YM31" s="201"/>
      <c r="YN31" s="201"/>
      <c r="YO31" s="201"/>
      <c r="YP31" s="201"/>
      <c r="YQ31" s="201"/>
      <c r="YR31" s="201"/>
      <c r="YS31" s="201"/>
      <c r="YT31" s="201"/>
      <c r="YU31" s="201"/>
      <c r="YV31" s="201"/>
      <c r="YW31" s="201"/>
      <c r="YX31" s="201"/>
      <c r="YY31" s="201"/>
      <c r="YZ31" s="201"/>
      <c r="ZA31" s="201"/>
      <c r="ZB31" s="201"/>
      <c r="ZC31" s="201"/>
      <c r="ZD31" s="201"/>
      <c r="ZE31" s="201"/>
      <c r="ZF31" s="201"/>
      <c r="ZG31" s="201"/>
      <c r="ZH31" s="201"/>
      <c r="ZI31" s="201"/>
      <c r="ZJ31" s="201"/>
      <c r="ZK31" s="201"/>
      <c r="ZL31" s="201"/>
      <c r="ZM31" s="201"/>
      <c r="ZN31" s="201"/>
      <c r="ZO31" s="201"/>
      <c r="ZP31" s="201"/>
      <c r="ZQ31" s="201"/>
      <c r="ZR31" s="201"/>
      <c r="ZS31" s="201"/>
      <c r="ZT31" s="201"/>
      <c r="ZU31" s="201"/>
      <c r="ZV31" s="201"/>
      <c r="ZW31" s="201"/>
      <c r="ZX31" s="201"/>
      <c r="ZY31" s="201"/>
      <c r="ZZ31" s="201"/>
    </row>
    <row r="32" spans="1:702" s="98" customFormat="1" ht="21" customHeight="1">
      <c r="A32" s="201"/>
      <c r="D32" s="748"/>
      <c r="E32" s="748"/>
      <c r="F32" s="748"/>
      <c r="G32" s="749"/>
      <c r="H32" s="749"/>
      <c r="I32" s="749"/>
      <c r="J32" s="749"/>
      <c r="K32" s="749"/>
      <c r="L32" s="749"/>
      <c r="M32" s="749"/>
      <c r="N32" s="749"/>
      <c r="O32" s="749"/>
      <c r="P32" s="749"/>
      <c r="Q32" s="749"/>
      <c r="R32" s="749"/>
      <c r="T32" s="201"/>
      <c r="U32" s="201"/>
      <c r="V32" s="201"/>
      <c r="W32" s="849"/>
      <c r="X32" s="849"/>
      <c r="Y32" s="849"/>
      <c r="Z32" s="409"/>
      <c r="AA32" s="409"/>
      <c r="AB32" s="409"/>
      <c r="AC32" s="409"/>
      <c r="AD32" s="409"/>
      <c r="AE32" s="409"/>
      <c r="AF32" s="409"/>
      <c r="AG32" s="409"/>
      <c r="AH32" s="409"/>
      <c r="AI32" s="409"/>
      <c r="AJ32" s="409"/>
      <c r="AK32" s="409"/>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c r="KQ32" s="201"/>
      <c r="KR32" s="201"/>
      <c r="KS32" s="201"/>
      <c r="KT32" s="201"/>
      <c r="KU32" s="201"/>
      <c r="KV32" s="201"/>
      <c r="KW32" s="201"/>
      <c r="KX32" s="201"/>
      <c r="KY32" s="201"/>
      <c r="KZ32" s="201"/>
      <c r="LA32" s="201"/>
      <c r="LB32" s="201"/>
      <c r="LC32" s="201"/>
      <c r="LD32" s="201"/>
      <c r="LE32" s="201"/>
      <c r="LF32" s="201"/>
      <c r="LG32" s="201"/>
      <c r="LH32" s="201"/>
      <c r="LI32" s="201"/>
      <c r="LJ32" s="201"/>
      <c r="LK32" s="201"/>
      <c r="LL32" s="201"/>
      <c r="LM32" s="201"/>
      <c r="LN32" s="201"/>
      <c r="LO32" s="201"/>
      <c r="LP32" s="201"/>
      <c r="LQ32" s="201"/>
      <c r="LR32" s="201"/>
      <c r="LS32" s="201"/>
      <c r="LT32" s="201"/>
      <c r="LU32" s="201"/>
      <c r="LV32" s="201"/>
      <c r="LW32" s="201"/>
      <c r="LX32" s="201"/>
      <c r="LY32" s="201"/>
      <c r="LZ32" s="201"/>
      <c r="MA32" s="201"/>
      <c r="MB32" s="201"/>
      <c r="MC32" s="201"/>
      <c r="MD32" s="201"/>
      <c r="ME32" s="201"/>
      <c r="MF32" s="201"/>
      <c r="MG32" s="201"/>
      <c r="MH32" s="201"/>
      <c r="MI32" s="201"/>
      <c r="MJ32" s="201"/>
      <c r="MK32" s="201"/>
      <c r="ML32" s="201"/>
      <c r="MM32" s="201"/>
      <c r="MN32" s="201"/>
      <c r="MO32" s="201"/>
      <c r="MP32" s="201"/>
      <c r="MQ32" s="201"/>
      <c r="MR32" s="201"/>
      <c r="MS32" s="201"/>
      <c r="MT32" s="201"/>
      <c r="MU32" s="201"/>
      <c r="MV32" s="201"/>
      <c r="MW32" s="201"/>
      <c r="MX32" s="201"/>
      <c r="MY32" s="201"/>
      <c r="MZ32" s="201"/>
      <c r="NA32" s="201"/>
      <c r="NB32" s="201"/>
      <c r="NC32" s="201"/>
      <c r="ND32" s="201"/>
      <c r="NE32" s="201"/>
      <c r="NF32" s="201"/>
      <c r="NG32" s="201"/>
      <c r="NH32" s="201"/>
      <c r="NI32" s="201"/>
      <c r="NJ32" s="201"/>
      <c r="NK32" s="201"/>
      <c r="NL32" s="201"/>
      <c r="NM32" s="201"/>
      <c r="NN32" s="201"/>
      <c r="NO32" s="201"/>
      <c r="NP32" s="201"/>
      <c r="NQ32" s="201"/>
      <c r="NR32" s="201"/>
      <c r="NS32" s="201"/>
      <c r="NT32" s="201"/>
      <c r="NU32" s="201"/>
      <c r="NV32" s="201"/>
      <c r="NW32" s="201"/>
      <c r="NX32" s="201"/>
      <c r="NY32" s="201"/>
      <c r="NZ32" s="201"/>
      <c r="OA32" s="201"/>
      <c r="OB32" s="201"/>
      <c r="OC32" s="201"/>
      <c r="OD32" s="201"/>
      <c r="OE32" s="201"/>
      <c r="OF32" s="201"/>
      <c r="OG32" s="201"/>
      <c r="OH32" s="201"/>
      <c r="OI32" s="201"/>
      <c r="OJ32" s="201"/>
      <c r="OK32" s="201"/>
      <c r="OL32" s="201"/>
      <c r="OM32" s="201"/>
      <c r="ON32" s="201"/>
      <c r="OO32" s="201"/>
      <c r="OP32" s="201"/>
      <c r="OQ32" s="201"/>
      <c r="OR32" s="201"/>
      <c r="OS32" s="201"/>
      <c r="OT32" s="201"/>
      <c r="OU32" s="201"/>
      <c r="OV32" s="201"/>
      <c r="OW32" s="201"/>
      <c r="OX32" s="201"/>
      <c r="OY32" s="201"/>
      <c r="OZ32" s="201"/>
      <c r="PA32" s="201"/>
      <c r="PB32" s="201"/>
      <c r="PC32" s="201"/>
      <c r="PD32" s="201"/>
      <c r="PE32" s="201"/>
      <c r="PF32" s="201"/>
      <c r="PG32" s="201"/>
      <c r="PH32" s="201"/>
      <c r="PI32" s="201"/>
      <c r="PJ32" s="201"/>
      <c r="PK32" s="201"/>
      <c r="PL32" s="201"/>
      <c r="PM32" s="201"/>
      <c r="PN32" s="201"/>
      <c r="PO32" s="201"/>
      <c r="PP32" s="201"/>
      <c r="PQ32" s="201"/>
      <c r="PR32" s="201"/>
      <c r="PS32" s="201"/>
      <c r="PT32" s="201"/>
      <c r="PU32" s="201"/>
      <c r="PV32" s="201"/>
      <c r="PW32" s="201"/>
      <c r="PX32" s="201"/>
      <c r="PY32" s="201"/>
      <c r="PZ32" s="201"/>
      <c r="QA32" s="201"/>
      <c r="QB32" s="201"/>
      <c r="QC32" s="201"/>
      <c r="QD32" s="201"/>
      <c r="QE32" s="201"/>
      <c r="QF32" s="201"/>
      <c r="QG32" s="201"/>
      <c r="QH32" s="201"/>
      <c r="QI32" s="201"/>
      <c r="QJ32" s="201"/>
      <c r="QK32" s="201"/>
      <c r="QL32" s="201"/>
      <c r="QM32" s="201"/>
      <c r="QN32" s="201"/>
      <c r="QO32" s="201"/>
      <c r="QP32" s="201"/>
      <c r="QQ32" s="201"/>
      <c r="QR32" s="201"/>
      <c r="QS32" s="201"/>
      <c r="QT32" s="201"/>
      <c r="QU32" s="201"/>
      <c r="QV32" s="201"/>
      <c r="QW32" s="201"/>
      <c r="QX32" s="201"/>
      <c r="QY32" s="201"/>
      <c r="QZ32" s="201"/>
      <c r="RA32" s="201"/>
      <c r="RB32" s="201"/>
      <c r="RC32" s="201"/>
      <c r="RD32" s="201"/>
      <c r="RE32" s="201"/>
      <c r="RF32" s="201"/>
      <c r="RG32" s="201"/>
      <c r="RH32" s="201"/>
      <c r="RI32" s="201"/>
      <c r="RJ32" s="201"/>
      <c r="RK32" s="201"/>
      <c r="RL32" s="201"/>
      <c r="RM32" s="201"/>
      <c r="RN32" s="201"/>
      <c r="RO32" s="201"/>
      <c r="RP32" s="201"/>
      <c r="RQ32" s="201"/>
      <c r="RR32" s="201"/>
      <c r="RS32" s="201"/>
      <c r="RT32" s="201"/>
      <c r="RU32" s="201"/>
      <c r="RV32" s="201"/>
      <c r="RW32" s="201"/>
      <c r="RX32" s="201"/>
      <c r="RY32" s="201"/>
      <c r="RZ32" s="201"/>
      <c r="SA32" s="201"/>
      <c r="SB32" s="201"/>
      <c r="SC32" s="201"/>
      <c r="SD32" s="201"/>
      <c r="SE32" s="201"/>
      <c r="SF32" s="201"/>
      <c r="SG32" s="201"/>
      <c r="SH32" s="201"/>
      <c r="SI32" s="201"/>
      <c r="SJ32" s="201"/>
      <c r="SK32" s="201"/>
      <c r="SL32" s="201"/>
      <c r="SM32" s="201"/>
      <c r="SN32" s="201"/>
      <c r="SO32" s="201"/>
      <c r="SP32" s="201"/>
      <c r="SQ32" s="201"/>
      <c r="SR32" s="201"/>
      <c r="SS32" s="201"/>
      <c r="ST32" s="201"/>
      <c r="SU32" s="201"/>
      <c r="SV32" s="201"/>
      <c r="SW32" s="201"/>
      <c r="SX32" s="201"/>
      <c r="SY32" s="201"/>
      <c r="SZ32" s="201"/>
      <c r="TA32" s="201"/>
      <c r="TB32" s="201"/>
      <c r="TC32" s="201"/>
      <c r="TD32" s="201"/>
      <c r="TE32" s="201"/>
      <c r="TF32" s="201"/>
      <c r="TG32" s="201"/>
      <c r="TH32" s="201"/>
      <c r="TI32" s="201"/>
      <c r="TJ32" s="201"/>
      <c r="TK32" s="201"/>
      <c r="TL32" s="201"/>
      <c r="TM32" s="201"/>
      <c r="TN32" s="201"/>
      <c r="TO32" s="201"/>
      <c r="TP32" s="201"/>
      <c r="TQ32" s="201"/>
      <c r="TR32" s="201"/>
      <c r="TS32" s="201"/>
      <c r="TT32" s="201"/>
      <c r="TU32" s="201"/>
      <c r="TV32" s="201"/>
      <c r="TW32" s="201"/>
      <c r="TX32" s="201"/>
      <c r="TY32" s="201"/>
      <c r="TZ32" s="201"/>
      <c r="UA32" s="201"/>
      <c r="UB32" s="201"/>
      <c r="UC32" s="201"/>
      <c r="UD32" s="201"/>
      <c r="UE32" s="201"/>
      <c r="UF32" s="201"/>
      <c r="UG32" s="201"/>
      <c r="UH32" s="201"/>
      <c r="UI32" s="201"/>
      <c r="UJ32" s="201"/>
      <c r="UK32" s="201"/>
      <c r="UL32" s="201"/>
      <c r="UM32" s="201"/>
      <c r="UN32" s="201"/>
      <c r="UO32" s="201"/>
      <c r="UP32" s="201"/>
      <c r="UQ32" s="201"/>
      <c r="UR32" s="201"/>
      <c r="US32" s="201"/>
      <c r="UT32" s="201"/>
      <c r="UU32" s="201"/>
      <c r="UV32" s="201"/>
      <c r="UW32" s="201"/>
      <c r="UX32" s="201"/>
      <c r="UY32" s="201"/>
      <c r="UZ32" s="201"/>
      <c r="VA32" s="201"/>
      <c r="VB32" s="201"/>
      <c r="VC32" s="201"/>
      <c r="VD32" s="201"/>
      <c r="VE32" s="201"/>
      <c r="VF32" s="201"/>
      <c r="VG32" s="201"/>
      <c r="VH32" s="201"/>
      <c r="VI32" s="201"/>
      <c r="VJ32" s="201"/>
      <c r="VK32" s="201"/>
      <c r="VL32" s="201"/>
      <c r="VM32" s="201"/>
      <c r="VN32" s="201"/>
      <c r="VO32" s="201"/>
      <c r="VP32" s="201"/>
      <c r="VQ32" s="201"/>
      <c r="VR32" s="201"/>
      <c r="VS32" s="201"/>
      <c r="VT32" s="201"/>
      <c r="VU32" s="201"/>
      <c r="VV32" s="201"/>
      <c r="VW32" s="201"/>
      <c r="VX32" s="201"/>
      <c r="VY32" s="201"/>
      <c r="VZ32" s="201"/>
      <c r="WA32" s="201"/>
      <c r="WB32" s="201"/>
      <c r="WC32" s="201"/>
      <c r="WD32" s="201"/>
      <c r="WE32" s="201"/>
      <c r="WF32" s="201"/>
      <c r="WG32" s="201"/>
      <c r="WH32" s="201"/>
      <c r="WI32" s="201"/>
      <c r="WJ32" s="201"/>
      <c r="WK32" s="201"/>
      <c r="WL32" s="201"/>
      <c r="WM32" s="201"/>
      <c r="WN32" s="201"/>
      <c r="WO32" s="201"/>
      <c r="WP32" s="201"/>
      <c r="WQ32" s="201"/>
      <c r="WR32" s="201"/>
      <c r="WS32" s="201"/>
      <c r="WT32" s="201"/>
      <c r="WU32" s="201"/>
      <c r="WV32" s="201"/>
      <c r="WW32" s="201"/>
      <c r="WX32" s="201"/>
      <c r="WY32" s="201"/>
      <c r="WZ32" s="201"/>
      <c r="XA32" s="201"/>
      <c r="XB32" s="201"/>
      <c r="XC32" s="201"/>
      <c r="XD32" s="201"/>
      <c r="XE32" s="201"/>
      <c r="XF32" s="201"/>
      <c r="XG32" s="201"/>
      <c r="XH32" s="201"/>
      <c r="XI32" s="201"/>
      <c r="XJ32" s="201"/>
      <c r="XK32" s="201"/>
      <c r="XL32" s="201"/>
      <c r="XM32" s="201"/>
      <c r="XN32" s="201"/>
      <c r="XO32" s="201"/>
      <c r="XP32" s="201"/>
      <c r="XQ32" s="201"/>
      <c r="XR32" s="201"/>
      <c r="XS32" s="201"/>
      <c r="XT32" s="201"/>
      <c r="XU32" s="201"/>
      <c r="XV32" s="201"/>
      <c r="XW32" s="201"/>
      <c r="XX32" s="201"/>
      <c r="XY32" s="201"/>
      <c r="XZ32" s="201"/>
      <c r="YA32" s="201"/>
      <c r="YB32" s="201"/>
      <c r="YC32" s="201"/>
      <c r="YD32" s="201"/>
      <c r="YE32" s="201"/>
      <c r="YF32" s="201"/>
      <c r="YG32" s="201"/>
      <c r="YH32" s="201"/>
      <c r="YI32" s="201"/>
      <c r="YJ32" s="201"/>
      <c r="YK32" s="201"/>
      <c r="YL32" s="201"/>
      <c r="YM32" s="201"/>
      <c r="YN32" s="201"/>
      <c r="YO32" s="201"/>
      <c r="YP32" s="201"/>
      <c r="YQ32" s="201"/>
      <c r="YR32" s="201"/>
      <c r="YS32" s="201"/>
      <c r="YT32" s="201"/>
      <c r="YU32" s="201"/>
      <c r="YV32" s="201"/>
      <c r="YW32" s="201"/>
      <c r="YX32" s="201"/>
      <c r="YY32" s="201"/>
      <c r="YZ32" s="201"/>
      <c r="ZA32" s="201"/>
      <c r="ZB32" s="201"/>
      <c r="ZC32" s="201"/>
      <c r="ZD32" s="201"/>
      <c r="ZE32" s="201"/>
      <c r="ZF32" s="201"/>
      <c r="ZG32" s="201"/>
      <c r="ZH32" s="201"/>
      <c r="ZI32" s="201"/>
      <c r="ZJ32" s="201"/>
      <c r="ZK32" s="201"/>
      <c r="ZL32" s="201"/>
      <c r="ZM32" s="201"/>
      <c r="ZN32" s="201"/>
      <c r="ZO32" s="201"/>
      <c r="ZP32" s="201"/>
      <c r="ZQ32" s="201"/>
      <c r="ZR32" s="201"/>
      <c r="ZS32" s="201"/>
      <c r="ZT32" s="201"/>
      <c r="ZU32" s="201"/>
      <c r="ZV32" s="201"/>
      <c r="ZW32" s="201"/>
      <c r="ZX32" s="201"/>
      <c r="ZY32" s="201"/>
      <c r="ZZ32" s="201"/>
    </row>
    <row r="33" spans="1:702" s="98" customFormat="1" ht="21" customHeight="1">
      <c r="A33" s="201"/>
      <c r="C33" s="972" t="s">
        <v>136</v>
      </c>
      <c r="D33" s="972"/>
      <c r="E33" s="972"/>
      <c r="F33" s="972"/>
      <c r="G33" s="973">
        <f>基本情報!$E$25</f>
        <v>0</v>
      </c>
      <c r="H33" s="973"/>
      <c r="T33" s="201"/>
      <c r="U33" s="201"/>
      <c r="V33" s="1107"/>
      <c r="W33" s="1107"/>
      <c r="X33" s="1107"/>
      <c r="Y33" s="1107"/>
      <c r="Z33" s="1108"/>
      <c r="AA33" s="1108"/>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c r="ZX33" s="201"/>
      <c r="ZY33" s="201"/>
      <c r="ZZ33" s="201"/>
    </row>
    <row r="34" spans="1:702" s="98" customFormat="1" ht="21" customHeight="1">
      <c r="A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c r="ZX34" s="201"/>
      <c r="ZY34" s="201"/>
      <c r="ZZ34" s="201"/>
    </row>
    <row r="35" spans="1:702" s="98" customFormat="1" ht="21" customHeight="1">
      <c r="A35" s="201"/>
      <c r="C35" s="972" t="s">
        <v>162</v>
      </c>
      <c r="D35" s="972"/>
      <c r="E35" s="972"/>
      <c r="F35" s="972"/>
      <c r="G35" s="970" t="str">
        <f>基本情報!$E$27</f>
        <v>20XX年XX月XX日</v>
      </c>
      <c r="H35" s="970"/>
      <c r="I35" s="970"/>
      <c r="J35" s="970"/>
      <c r="K35" s="411" t="s">
        <v>163</v>
      </c>
      <c r="L35" s="970" t="str">
        <f>基本情報!$E$28</f>
        <v>20XX年XX月XX日</v>
      </c>
      <c r="M35" s="970"/>
      <c r="N35" s="970"/>
      <c r="O35" s="970"/>
      <c r="T35" s="201"/>
      <c r="U35" s="201"/>
      <c r="V35" s="1107"/>
      <c r="W35" s="1107"/>
      <c r="X35" s="1107"/>
      <c r="Y35" s="1107"/>
      <c r="Z35" s="1109"/>
      <c r="AA35" s="1109"/>
      <c r="AB35" s="1109"/>
      <c r="AC35" s="1109"/>
      <c r="AD35" s="234"/>
      <c r="AE35" s="1109"/>
      <c r="AF35" s="1109"/>
      <c r="AG35" s="1109"/>
      <c r="AH35" s="1109"/>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c r="ZX35" s="201"/>
      <c r="ZY35" s="201"/>
      <c r="ZZ35" s="201"/>
    </row>
    <row r="36" spans="1:702" s="98" customFormat="1" ht="21" customHeight="1">
      <c r="A36" s="201"/>
      <c r="C36" s="972" t="s">
        <v>164</v>
      </c>
      <c r="D36" s="972"/>
      <c r="E36" s="972"/>
      <c r="F36" s="972"/>
      <c r="G36" s="970" t="str">
        <f>基本情報!$E$31</f>
        <v>20XX年XX月XX日</v>
      </c>
      <c r="H36" s="970"/>
      <c r="I36" s="970"/>
      <c r="J36" s="970"/>
      <c r="K36" s="411" t="s">
        <v>163</v>
      </c>
      <c r="L36" s="970" t="str">
        <f>基本情報!$E$32</f>
        <v>20XX年XX月XX日</v>
      </c>
      <c r="M36" s="970"/>
      <c r="N36" s="970"/>
      <c r="O36" s="970"/>
      <c r="T36" s="201"/>
      <c r="U36" s="201"/>
      <c r="V36" s="1107"/>
      <c r="W36" s="1107"/>
      <c r="X36" s="1107"/>
      <c r="Y36" s="1107"/>
      <c r="Z36" s="1109"/>
      <c r="AA36" s="1109"/>
      <c r="AB36" s="1109"/>
      <c r="AC36" s="1109"/>
      <c r="AD36" s="234"/>
      <c r="AE36" s="1109"/>
      <c r="AF36" s="1109"/>
      <c r="AG36" s="1109"/>
      <c r="AH36" s="1109"/>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c r="IC36" s="201"/>
      <c r="ID36" s="201"/>
      <c r="IE36" s="201"/>
      <c r="IF36" s="201"/>
      <c r="IG36" s="201"/>
      <c r="IH36" s="201"/>
      <c r="II36" s="201"/>
      <c r="IJ36" s="201"/>
      <c r="IK36" s="201"/>
      <c r="IL36" s="201"/>
      <c r="IM36" s="201"/>
      <c r="IN36" s="201"/>
      <c r="IO36" s="201"/>
      <c r="IP36" s="201"/>
      <c r="IQ36" s="201"/>
      <c r="IR36" s="201"/>
      <c r="IS36" s="201"/>
      <c r="IT36" s="201"/>
      <c r="IU36" s="201"/>
      <c r="IV36" s="201"/>
      <c r="IW36" s="201"/>
      <c r="IX36" s="201"/>
      <c r="IY36" s="201"/>
      <c r="IZ36" s="201"/>
      <c r="JA36" s="201"/>
      <c r="JB36" s="201"/>
      <c r="JC36" s="201"/>
      <c r="JD36" s="201"/>
      <c r="JE36" s="201"/>
      <c r="JF36" s="201"/>
      <c r="JG36" s="201"/>
      <c r="JH36" s="201"/>
      <c r="JI36" s="201"/>
      <c r="JJ36" s="201"/>
      <c r="JK36" s="201"/>
      <c r="JL36" s="201"/>
      <c r="JM36" s="201"/>
      <c r="JN36" s="201"/>
      <c r="JO36" s="201"/>
      <c r="JP36" s="201"/>
      <c r="JQ36" s="201"/>
      <c r="JR36" s="201"/>
      <c r="JS36" s="201"/>
      <c r="JT36" s="201"/>
      <c r="JU36" s="201"/>
      <c r="JV36" s="201"/>
      <c r="JW36" s="201"/>
      <c r="JX36" s="201"/>
      <c r="JY36" s="201"/>
      <c r="JZ36" s="201"/>
      <c r="KA36" s="201"/>
      <c r="KB36" s="201"/>
      <c r="KC36" s="201"/>
      <c r="KD36" s="201"/>
      <c r="KE36" s="201"/>
      <c r="KF36" s="201"/>
      <c r="KG36" s="201"/>
      <c r="KH36" s="201"/>
      <c r="KI36" s="201"/>
      <c r="KJ36" s="201"/>
      <c r="KK36" s="201"/>
      <c r="KL36" s="201"/>
      <c r="KM36" s="201"/>
      <c r="KN36" s="201"/>
      <c r="KO36" s="201"/>
      <c r="KP36" s="201"/>
      <c r="KQ36" s="201"/>
      <c r="KR36" s="201"/>
      <c r="KS36" s="201"/>
      <c r="KT36" s="201"/>
      <c r="KU36" s="201"/>
      <c r="KV36" s="201"/>
      <c r="KW36" s="201"/>
      <c r="KX36" s="201"/>
      <c r="KY36" s="201"/>
      <c r="KZ36" s="201"/>
      <c r="LA36" s="201"/>
      <c r="LB36" s="201"/>
      <c r="LC36" s="201"/>
      <c r="LD36" s="201"/>
      <c r="LE36" s="201"/>
      <c r="LF36" s="201"/>
      <c r="LG36" s="201"/>
      <c r="LH36" s="201"/>
      <c r="LI36" s="201"/>
      <c r="LJ36" s="201"/>
      <c r="LK36" s="201"/>
      <c r="LL36" s="201"/>
      <c r="LM36" s="201"/>
      <c r="LN36" s="201"/>
      <c r="LO36" s="201"/>
      <c r="LP36" s="201"/>
      <c r="LQ36" s="201"/>
      <c r="LR36" s="201"/>
      <c r="LS36" s="201"/>
      <c r="LT36" s="201"/>
      <c r="LU36" s="201"/>
      <c r="LV36" s="201"/>
      <c r="LW36" s="201"/>
      <c r="LX36" s="201"/>
      <c r="LY36" s="201"/>
      <c r="LZ36" s="201"/>
      <c r="MA36" s="201"/>
      <c r="MB36" s="201"/>
      <c r="MC36" s="201"/>
      <c r="MD36" s="201"/>
      <c r="ME36" s="201"/>
      <c r="MF36" s="201"/>
      <c r="MG36" s="201"/>
      <c r="MH36" s="201"/>
      <c r="MI36" s="201"/>
      <c r="MJ36" s="201"/>
      <c r="MK36" s="201"/>
      <c r="ML36" s="201"/>
      <c r="MM36" s="201"/>
      <c r="MN36" s="201"/>
      <c r="MO36" s="201"/>
      <c r="MP36" s="201"/>
      <c r="MQ36" s="201"/>
      <c r="MR36" s="201"/>
      <c r="MS36" s="201"/>
      <c r="MT36" s="201"/>
      <c r="MU36" s="201"/>
      <c r="MV36" s="201"/>
      <c r="MW36" s="201"/>
      <c r="MX36" s="201"/>
      <c r="MY36" s="201"/>
      <c r="MZ36" s="201"/>
      <c r="NA36" s="201"/>
      <c r="NB36" s="201"/>
      <c r="NC36" s="201"/>
      <c r="ND36" s="201"/>
      <c r="NE36" s="201"/>
      <c r="NF36" s="201"/>
      <c r="NG36" s="201"/>
      <c r="NH36" s="201"/>
      <c r="NI36" s="201"/>
      <c r="NJ36" s="201"/>
      <c r="NK36" s="201"/>
      <c r="NL36" s="201"/>
      <c r="NM36" s="201"/>
      <c r="NN36" s="201"/>
      <c r="NO36" s="201"/>
      <c r="NP36" s="201"/>
      <c r="NQ36" s="201"/>
      <c r="NR36" s="201"/>
      <c r="NS36" s="201"/>
      <c r="NT36" s="201"/>
      <c r="NU36" s="201"/>
      <c r="NV36" s="201"/>
      <c r="NW36" s="201"/>
      <c r="NX36" s="201"/>
      <c r="NY36" s="201"/>
      <c r="NZ36" s="201"/>
      <c r="OA36" s="201"/>
      <c r="OB36" s="201"/>
      <c r="OC36" s="201"/>
      <c r="OD36" s="201"/>
      <c r="OE36" s="201"/>
      <c r="OF36" s="201"/>
      <c r="OG36" s="201"/>
      <c r="OH36" s="201"/>
      <c r="OI36" s="201"/>
      <c r="OJ36" s="201"/>
      <c r="OK36" s="201"/>
      <c r="OL36" s="201"/>
      <c r="OM36" s="201"/>
      <c r="ON36" s="201"/>
      <c r="OO36" s="201"/>
      <c r="OP36" s="201"/>
      <c r="OQ36" s="201"/>
      <c r="OR36" s="201"/>
      <c r="OS36" s="201"/>
      <c r="OT36" s="201"/>
      <c r="OU36" s="201"/>
      <c r="OV36" s="201"/>
      <c r="OW36" s="201"/>
      <c r="OX36" s="201"/>
      <c r="OY36" s="201"/>
      <c r="OZ36" s="201"/>
      <c r="PA36" s="201"/>
      <c r="PB36" s="201"/>
      <c r="PC36" s="201"/>
      <c r="PD36" s="201"/>
      <c r="PE36" s="201"/>
      <c r="PF36" s="201"/>
      <c r="PG36" s="201"/>
      <c r="PH36" s="201"/>
      <c r="PI36" s="201"/>
      <c r="PJ36" s="201"/>
      <c r="PK36" s="201"/>
      <c r="PL36" s="201"/>
      <c r="PM36" s="201"/>
      <c r="PN36" s="201"/>
      <c r="PO36" s="201"/>
      <c r="PP36" s="201"/>
      <c r="PQ36" s="201"/>
      <c r="PR36" s="201"/>
      <c r="PS36" s="201"/>
      <c r="PT36" s="201"/>
      <c r="PU36" s="201"/>
      <c r="PV36" s="201"/>
      <c r="PW36" s="201"/>
      <c r="PX36" s="201"/>
      <c r="PY36" s="201"/>
      <c r="PZ36" s="201"/>
      <c r="QA36" s="201"/>
      <c r="QB36" s="201"/>
      <c r="QC36" s="201"/>
      <c r="QD36" s="201"/>
      <c r="QE36" s="201"/>
      <c r="QF36" s="201"/>
      <c r="QG36" s="201"/>
      <c r="QH36" s="201"/>
      <c r="QI36" s="201"/>
      <c r="QJ36" s="201"/>
      <c r="QK36" s="201"/>
      <c r="QL36" s="201"/>
      <c r="QM36" s="201"/>
      <c r="QN36" s="201"/>
      <c r="QO36" s="201"/>
      <c r="QP36" s="201"/>
      <c r="QQ36" s="201"/>
      <c r="QR36" s="201"/>
      <c r="QS36" s="201"/>
      <c r="QT36" s="201"/>
      <c r="QU36" s="201"/>
      <c r="QV36" s="201"/>
      <c r="QW36" s="201"/>
      <c r="QX36" s="201"/>
      <c r="QY36" s="201"/>
      <c r="QZ36" s="201"/>
      <c r="RA36" s="201"/>
      <c r="RB36" s="201"/>
      <c r="RC36" s="201"/>
      <c r="RD36" s="201"/>
      <c r="RE36" s="201"/>
      <c r="RF36" s="201"/>
      <c r="RG36" s="201"/>
      <c r="RH36" s="201"/>
      <c r="RI36" s="201"/>
      <c r="RJ36" s="201"/>
      <c r="RK36" s="201"/>
      <c r="RL36" s="201"/>
      <c r="RM36" s="201"/>
      <c r="RN36" s="201"/>
      <c r="RO36" s="201"/>
      <c r="RP36" s="201"/>
      <c r="RQ36" s="201"/>
      <c r="RR36" s="201"/>
      <c r="RS36" s="201"/>
      <c r="RT36" s="201"/>
      <c r="RU36" s="201"/>
      <c r="RV36" s="201"/>
      <c r="RW36" s="201"/>
      <c r="RX36" s="201"/>
      <c r="RY36" s="201"/>
      <c r="RZ36" s="201"/>
      <c r="SA36" s="201"/>
      <c r="SB36" s="201"/>
      <c r="SC36" s="201"/>
      <c r="SD36" s="201"/>
      <c r="SE36" s="201"/>
      <c r="SF36" s="201"/>
      <c r="SG36" s="201"/>
      <c r="SH36" s="201"/>
      <c r="SI36" s="201"/>
      <c r="SJ36" s="201"/>
      <c r="SK36" s="201"/>
      <c r="SL36" s="201"/>
      <c r="SM36" s="201"/>
      <c r="SN36" s="201"/>
      <c r="SO36" s="201"/>
      <c r="SP36" s="201"/>
      <c r="SQ36" s="201"/>
      <c r="SR36" s="201"/>
      <c r="SS36" s="201"/>
      <c r="ST36" s="201"/>
      <c r="SU36" s="201"/>
      <c r="SV36" s="201"/>
      <c r="SW36" s="201"/>
      <c r="SX36" s="201"/>
      <c r="SY36" s="201"/>
      <c r="SZ36" s="201"/>
      <c r="TA36" s="201"/>
      <c r="TB36" s="201"/>
      <c r="TC36" s="201"/>
      <c r="TD36" s="201"/>
      <c r="TE36" s="201"/>
      <c r="TF36" s="201"/>
      <c r="TG36" s="201"/>
      <c r="TH36" s="201"/>
      <c r="TI36" s="201"/>
      <c r="TJ36" s="201"/>
      <c r="TK36" s="201"/>
      <c r="TL36" s="201"/>
      <c r="TM36" s="201"/>
      <c r="TN36" s="201"/>
      <c r="TO36" s="201"/>
      <c r="TP36" s="201"/>
      <c r="TQ36" s="201"/>
      <c r="TR36" s="201"/>
      <c r="TS36" s="201"/>
      <c r="TT36" s="201"/>
      <c r="TU36" s="201"/>
      <c r="TV36" s="201"/>
      <c r="TW36" s="201"/>
      <c r="TX36" s="201"/>
      <c r="TY36" s="201"/>
      <c r="TZ36" s="201"/>
      <c r="UA36" s="201"/>
      <c r="UB36" s="201"/>
      <c r="UC36" s="201"/>
      <c r="UD36" s="201"/>
      <c r="UE36" s="201"/>
      <c r="UF36" s="201"/>
      <c r="UG36" s="201"/>
      <c r="UH36" s="201"/>
      <c r="UI36" s="201"/>
      <c r="UJ36" s="201"/>
      <c r="UK36" s="201"/>
      <c r="UL36" s="201"/>
      <c r="UM36" s="201"/>
      <c r="UN36" s="201"/>
      <c r="UO36" s="201"/>
      <c r="UP36" s="201"/>
      <c r="UQ36" s="201"/>
      <c r="UR36" s="201"/>
      <c r="US36" s="201"/>
      <c r="UT36" s="201"/>
      <c r="UU36" s="201"/>
      <c r="UV36" s="201"/>
      <c r="UW36" s="201"/>
      <c r="UX36" s="201"/>
      <c r="UY36" s="201"/>
      <c r="UZ36" s="201"/>
      <c r="VA36" s="201"/>
      <c r="VB36" s="201"/>
      <c r="VC36" s="201"/>
      <c r="VD36" s="201"/>
      <c r="VE36" s="201"/>
      <c r="VF36" s="201"/>
      <c r="VG36" s="201"/>
      <c r="VH36" s="201"/>
      <c r="VI36" s="201"/>
      <c r="VJ36" s="201"/>
      <c r="VK36" s="201"/>
      <c r="VL36" s="201"/>
      <c r="VM36" s="201"/>
      <c r="VN36" s="201"/>
      <c r="VO36" s="201"/>
      <c r="VP36" s="201"/>
      <c r="VQ36" s="201"/>
      <c r="VR36" s="201"/>
      <c r="VS36" s="201"/>
      <c r="VT36" s="201"/>
      <c r="VU36" s="201"/>
      <c r="VV36" s="201"/>
      <c r="VW36" s="201"/>
      <c r="VX36" s="201"/>
      <c r="VY36" s="201"/>
      <c r="VZ36" s="201"/>
      <c r="WA36" s="201"/>
      <c r="WB36" s="201"/>
      <c r="WC36" s="201"/>
      <c r="WD36" s="201"/>
      <c r="WE36" s="201"/>
      <c r="WF36" s="201"/>
      <c r="WG36" s="201"/>
      <c r="WH36" s="201"/>
      <c r="WI36" s="201"/>
      <c r="WJ36" s="201"/>
      <c r="WK36" s="201"/>
      <c r="WL36" s="201"/>
      <c r="WM36" s="201"/>
      <c r="WN36" s="201"/>
      <c r="WO36" s="201"/>
      <c r="WP36" s="201"/>
      <c r="WQ36" s="201"/>
      <c r="WR36" s="201"/>
      <c r="WS36" s="201"/>
      <c r="WT36" s="201"/>
      <c r="WU36" s="201"/>
      <c r="WV36" s="201"/>
      <c r="WW36" s="201"/>
      <c r="WX36" s="201"/>
      <c r="WY36" s="201"/>
      <c r="WZ36" s="201"/>
      <c r="XA36" s="201"/>
      <c r="XB36" s="201"/>
      <c r="XC36" s="201"/>
      <c r="XD36" s="201"/>
      <c r="XE36" s="201"/>
      <c r="XF36" s="201"/>
      <c r="XG36" s="201"/>
      <c r="XH36" s="201"/>
      <c r="XI36" s="201"/>
      <c r="XJ36" s="201"/>
      <c r="XK36" s="201"/>
      <c r="XL36" s="201"/>
      <c r="XM36" s="201"/>
      <c r="XN36" s="201"/>
      <c r="XO36" s="201"/>
      <c r="XP36" s="201"/>
      <c r="XQ36" s="201"/>
      <c r="XR36" s="201"/>
      <c r="XS36" s="201"/>
      <c r="XT36" s="201"/>
      <c r="XU36" s="201"/>
      <c r="XV36" s="201"/>
      <c r="XW36" s="201"/>
      <c r="XX36" s="201"/>
      <c r="XY36" s="201"/>
      <c r="XZ36" s="201"/>
      <c r="YA36" s="201"/>
      <c r="YB36" s="201"/>
      <c r="YC36" s="201"/>
      <c r="YD36" s="201"/>
      <c r="YE36" s="201"/>
      <c r="YF36" s="201"/>
      <c r="YG36" s="201"/>
      <c r="YH36" s="201"/>
      <c r="YI36" s="201"/>
      <c r="YJ36" s="201"/>
      <c r="YK36" s="201"/>
      <c r="YL36" s="201"/>
      <c r="YM36" s="201"/>
      <c r="YN36" s="201"/>
      <c r="YO36" s="201"/>
      <c r="YP36" s="201"/>
      <c r="YQ36" s="201"/>
      <c r="YR36" s="201"/>
      <c r="YS36" s="201"/>
      <c r="YT36" s="201"/>
      <c r="YU36" s="201"/>
      <c r="YV36" s="201"/>
      <c r="YW36" s="201"/>
      <c r="YX36" s="201"/>
      <c r="YY36" s="201"/>
      <c r="YZ36" s="201"/>
      <c r="ZA36" s="201"/>
      <c r="ZB36" s="201"/>
      <c r="ZC36" s="201"/>
      <c r="ZD36" s="201"/>
      <c r="ZE36" s="201"/>
      <c r="ZF36" s="201"/>
      <c r="ZG36" s="201"/>
      <c r="ZH36" s="201"/>
      <c r="ZI36" s="201"/>
      <c r="ZJ36" s="201"/>
      <c r="ZK36" s="201"/>
      <c r="ZL36" s="201"/>
      <c r="ZM36" s="201"/>
      <c r="ZN36" s="201"/>
      <c r="ZO36" s="201"/>
      <c r="ZP36" s="201"/>
      <c r="ZQ36" s="201"/>
      <c r="ZR36" s="201"/>
      <c r="ZS36" s="201"/>
      <c r="ZT36" s="201"/>
      <c r="ZU36" s="201"/>
      <c r="ZV36" s="201"/>
      <c r="ZW36" s="201"/>
      <c r="ZX36" s="201"/>
      <c r="ZY36" s="201"/>
      <c r="ZZ36" s="201"/>
    </row>
    <row r="37" spans="1:702" s="98" customFormat="1" ht="21" customHeight="1">
      <c r="A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c r="IM37" s="201"/>
      <c r="IN37" s="201"/>
      <c r="IO37" s="201"/>
      <c r="IP37" s="201"/>
      <c r="IQ37" s="201"/>
      <c r="IR37" s="201"/>
      <c r="IS37" s="201"/>
      <c r="IT37" s="201"/>
      <c r="IU37" s="201"/>
      <c r="IV37" s="201"/>
      <c r="IW37" s="201"/>
      <c r="IX37" s="201"/>
      <c r="IY37" s="201"/>
      <c r="IZ37" s="201"/>
      <c r="JA37" s="201"/>
      <c r="JB37" s="201"/>
      <c r="JC37" s="201"/>
      <c r="JD37" s="201"/>
      <c r="JE37" s="201"/>
      <c r="JF37" s="201"/>
      <c r="JG37" s="201"/>
      <c r="JH37" s="201"/>
      <c r="JI37" s="201"/>
      <c r="JJ37" s="201"/>
      <c r="JK37" s="201"/>
      <c r="JL37" s="201"/>
      <c r="JM37" s="201"/>
      <c r="JN37" s="201"/>
      <c r="JO37" s="201"/>
      <c r="JP37" s="201"/>
      <c r="JQ37" s="201"/>
      <c r="JR37" s="201"/>
      <c r="JS37" s="201"/>
      <c r="JT37" s="201"/>
      <c r="JU37" s="201"/>
      <c r="JV37" s="201"/>
      <c r="JW37" s="201"/>
      <c r="JX37" s="201"/>
      <c r="JY37" s="201"/>
      <c r="JZ37" s="201"/>
      <c r="KA37" s="201"/>
      <c r="KB37" s="201"/>
      <c r="KC37" s="201"/>
      <c r="KD37" s="201"/>
      <c r="KE37" s="201"/>
      <c r="KF37" s="201"/>
      <c r="KG37" s="201"/>
      <c r="KH37" s="201"/>
      <c r="KI37" s="201"/>
      <c r="KJ37" s="201"/>
      <c r="KK37" s="201"/>
      <c r="KL37" s="201"/>
      <c r="KM37" s="201"/>
      <c r="KN37" s="201"/>
      <c r="KO37" s="201"/>
      <c r="KP37" s="201"/>
      <c r="KQ37" s="201"/>
      <c r="KR37" s="201"/>
      <c r="KS37" s="201"/>
      <c r="KT37" s="201"/>
      <c r="KU37" s="201"/>
      <c r="KV37" s="201"/>
      <c r="KW37" s="201"/>
      <c r="KX37" s="201"/>
      <c r="KY37" s="201"/>
      <c r="KZ37" s="201"/>
      <c r="LA37" s="201"/>
      <c r="LB37" s="201"/>
      <c r="LC37" s="201"/>
      <c r="LD37" s="201"/>
      <c r="LE37" s="201"/>
      <c r="LF37" s="201"/>
      <c r="LG37" s="201"/>
      <c r="LH37" s="201"/>
      <c r="LI37" s="201"/>
      <c r="LJ37" s="201"/>
      <c r="LK37" s="201"/>
      <c r="LL37" s="201"/>
      <c r="LM37" s="201"/>
      <c r="LN37" s="201"/>
      <c r="LO37" s="201"/>
      <c r="LP37" s="201"/>
      <c r="LQ37" s="201"/>
      <c r="LR37" s="201"/>
      <c r="LS37" s="201"/>
      <c r="LT37" s="201"/>
      <c r="LU37" s="201"/>
      <c r="LV37" s="201"/>
      <c r="LW37" s="201"/>
      <c r="LX37" s="201"/>
      <c r="LY37" s="201"/>
      <c r="LZ37" s="201"/>
      <c r="MA37" s="201"/>
      <c r="MB37" s="201"/>
      <c r="MC37" s="201"/>
      <c r="MD37" s="201"/>
      <c r="ME37" s="201"/>
      <c r="MF37" s="201"/>
      <c r="MG37" s="201"/>
      <c r="MH37" s="201"/>
      <c r="MI37" s="201"/>
      <c r="MJ37" s="201"/>
      <c r="MK37" s="201"/>
      <c r="ML37" s="201"/>
      <c r="MM37" s="201"/>
      <c r="MN37" s="201"/>
      <c r="MO37" s="201"/>
      <c r="MP37" s="201"/>
      <c r="MQ37" s="201"/>
      <c r="MR37" s="201"/>
      <c r="MS37" s="201"/>
      <c r="MT37" s="201"/>
      <c r="MU37" s="201"/>
      <c r="MV37" s="201"/>
      <c r="MW37" s="201"/>
      <c r="MX37" s="201"/>
      <c r="MY37" s="201"/>
      <c r="MZ37" s="201"/>
      <c r="NA37" s="201"/>
      <c r="NB37" s="201"/>
      <c r="NC37" s="201"/>
      <c r="ND37" s="201"/>
      <c r="NE37" s="201"/>
      <c r="NF37" s="201"/>
      <c r="NG37" s="201"/>
      <c r="NH37" s="201"/>
      <c r="NI37" s="201"/>
      <c r="NJ37" s="201"/>
      <c r="NK37" s="201"/>
      <c r="NL37" s="201"/>
      <c r="NM37" s="201"/>
      <c r="NN37" s="201"/>
      <c r="NO37" s="201"/>
      <c r="NP37" s="201"/>
      <c r="NQ37" s="201"/>
      <c r="NR37" s="201"/>
      <c r="NS37" s="201"/>
      <c r="NT37" s="201"/>
      <c r="NU37" s="201"/>
      <c r="NV37" s="201"/>
      <c r="NW37" s="201"/>
      <c r="NX37" s="201"/>
      <c r="NY37" s="201"/>
      <c r="NZ37" s="201"/>
      <c r="OA37" s="201"/>
      <c r="OB37" s="201"/>
      <c r="OC37" s="201"/>
      <c r="OD37" s="201"/>
      <c r="OE37" s="201"/>
      <c r="OF37" s="201"/>
      <c r="OG37" s="201"/>
      <c r="OH37" s="201"/>
      <c r="OI37" s="201"/>
      <c r="OJ37" s="201"/>
      <c r="OK37" s="201"/>
      <c r="OL37" s="201"/>
      <c r="OM37" s="201"/>
      <c r="ON37" s="201"/>
      <c r="OO37" s="201"/>
      <c r="OP37" s="201"/>
      <c r="OQ37" s="201"/>
      <c r="OR37" s="201"/>
      <c r="OS37" s="201"/>
      <c r="OT37" s="201"/>
      <c r="OU37" s="201"/>
      <c r="OV37" s="201"/>
      <c r="OW37" s="201"/>
      <c r="OX37" s="201"/>
      <c r="OY37" s="201"/>
      <c r="OZ37" s="201"/>
      <c r="PA37" s="201"/>
      <c r="PB37" s="201"/>
      <c r="PC37" s="201"/>
      <c r="PD37" s="201"/>
      <c r="PE37" s="201"/>
      <c r="PF37" s="201"/>
      <c r="PG37" s="201"/>
      <c r="PH37" s="201"/>
      <c r="PI37" s="201"/>
      <c r="PJ37" s="201"/>
      <c r="PK37" s="201"/>
      <c r="PL37" s="201"/>
      <c r="PM37" s="201"/>
      <c r="PN37" s="201"/>
      <c r="PO37" s="201"/>
      <c r="PP37" s="201"/>
      <c r="PQ37" s="201"/>
      <c r="PR37" s="201"/>
      <c r="PS37" s="201"/>
      <c r="PT37" s="201"/>
      <c r="PU37" s="201"/>
      <c r="PV37" s="201"/>
      <c r="PW37" s="201"/>
      <c r="PX37" s="201"/>
      <c r="PY37" s="201"/>
      <c r="PZ37" s="201"/>
      <c r="QA37" s="201"/>
      <c r="QB37" s="201"/>
      <c r="QC37" s="201"/>
      <c r="QD37" s="201"/>
      <c r="QE37" s="201"/>
      <c r="QF37" s="201"/>
      <c r="QG37" s="201"/>
      <c r="QH37" s="201"/>
      <c r="QI37" s="201"/>
      <c r="QJ37" s="201"/>
      <c r="QK37" s="201"/>
      <c r="QL37" s="201"/>
      <c r="QM37" s="201"/>
      <c r="QN37" s="201"/>
      <c r="QO37" s="201"/>
      <c r="QP37" s="201"/>
      <c r="QQ37" s="201"/>
      <c r="QR37" s="201"/>
      <c r="QS37" s="201"/>
      <c r="QT37" s="201"/>
      <c r="QU37" s="201"/>
      <c r="QV37" s="201"/>
      <c r="QW37" s="201"/>
      <c r="QX37" s="201"/>
      <c r="QY37" s="201"/>
      <c r="QZ37" s="201"/>
      <c r="RA37" s="201"/>
      <c r="RB37" s="201"/>
      <c r="RC37" s="201"/>
      <c r="RD37" s="201"/>
      <c r="RE37" s="201"/>
      <c r="RF37" s="201"/>
      <c r="RG37" s="201"/>
      <c r="RH37" s="201"/>
      <c r="RI37" s="201"/>
      <c r="RJ37" s="201"/>
      <c r="RK37" s="201"/>
      <c r="RL37" s="201"/>
      <c r="RM37" s="201"/>
      <c r="RN37" s="201"/>
      <c r="RO37" s="201"/>
      <c r="RP37" s="201"/>
      <c r="RQ37" s="201"/>
      <c r="RR37" s="201"/>
      <c r="RS37" s="201"/>
      <c r="RT37" s="201"/>
      <c r="RU37" s="201"/>
      <c r="RV37" s="201"/>
      <c r="RW37" s="201"/>
      <c r="RX37" s="201"/>
      <c r="RY37" s="201"/>
      <c r="RZ37" s="201"/>
      <c r="SA37" s="201"/>
      <c r="SB37" s="201"/>
      <c r="SC37" s="201"/>
      <c r="SD37" s="201"/>
      <c r="SE37" s="201"/>
      <c r="SF37" s="201"/>
      <c r="SG37" s="201"/>
      <c r="SH37" s="201"/>
      <c r="SI37" s="201"/>
      <c r="SJ37" s="201"/>
      <c r="SK37" s="201"/>
      <c r="SL37" s="201"/>
      <c r="SM37" s="201"/>
      <c r="SN37" s="201"/>
      <c r="SO37" s="201"/>
      <c r="SP37" s="201"/>
      <c r="SQ37" s="201"/>
      <c r="SR37" s="201"/>
      <c r="SS37" s="201"/>
      <c r="ST37" s="201"/>
      <c r="SU37" s="201"/>
      <c r="SV37" s="201"/>
      <c r="SW37" s="201"/>
      <c r="SX37" s="201"/>
      <c r="SY37" s="201"/>
      <c r="SZ37" s="201"/>
      <c r="TA37" s="201"/>
      <c r="TB37" s="201"/>
      <c r="TC37" s="201"/>
      <c r="TD37" s="201"/>
      <c r="TE37" s="201"/>
      <c r="TF37" s="201"/>
      <c r="TG37" s="201"/>
      <c r="TH37" s="201"/>
      <c r="TI37" s="201"/>
      <c r="TJ37" s="201"/>
      <c r="TK37" s="201"/>
      <c r="TL37" s="201"/>
      <c r="TM37" s="201"/>
      <c r="TN37" s="201"/>
      <c r="TO37" s="201"/>
      <c r="TP37" s="201"/>
      <c r="TQ37" s="201"/>
      <c r="TR37" s="201"/>
      <c r="TS37" s="201"/>
      <c r="TT37" s="201"/>
      <c r="TU37" s="201"/>
      <c r="TV37" s="201"/>
      <c r="TW37" s="201"/>
      <c r="TX37" s="201"/>
      <c r="TY37" s="201"/>
      <c r="TZ37" s="201"/>
      <c r="UA37" s="201"/>
      <c r="UB37" s="201"/>
      <c r="UC37" s="201"/>
      <c r="UD37" s="201"/>
      <c r="UE37" s="201"/>
      <c r="UF37" s="201"/>
      <c r="UG37" s="201"/>
      <c r="UH37" s="201"/>
      <c r="UI37" s="201"/>
      <c r="UJ37" s="201"/>
      <c r="UK37" s="201"/>
      <c r="UL37" s="201"/>
      <c r="UM37" s="201"/>
      <c r="UN37" s="201"/>
      <c r="UO37" s="201"/>
      <c r="UP37" s="201"/>
      <c r="UQ37" s="201"/>
      <c r="UR37" s="201"/>
      <c r="US37" s="201"/>
      <c r="UT37" s="201"/>
      <c r="UU37" s="201"/>
      <c r="UV37" s="201"/>
      <c r="UW37" s="201"/>
      <c r="UX37" s="201"/>
      <c r="UY37" s="201"/>
      <c r="UZ37" s="201"/>
      <c r="VA37" s="201"/>
      <c r="VB37" s="201"/>
      <c r="VC37" s="201"/>
      <c r="VD37" s="201"/>
      <c r="VE37" s="201"/>
      <c r="VF37" s="201"/>
      <c r="VG37" s="201"/>
      <c r="VH37" s="201"/>
      <c r="VI37" s="201"/>
      <c r="VJ37" s="201"/>
      <c r="VK37" s="201"/>
      <c r="VL37" s="201"/>
      <c r="VM37" s="201"/>
      <c r="VN37" s="201"/>
      <c r="VO37" s="201"/>
      <c r="VP37" s="201"/>
      <c r="VQ37" s="201"/>
      <c r="VR37" s="201"/>
      <c r="VS37" s="201"/>
      <c r="VT37" s="201"/>
      <c r="VU37" s="201"/>
      <c r="VV37" s="201"/>
      <c r="VW37" s="201"/>
      <c r="VX37" s="201"/>
      <c r="VY37" s="201"/>
      <c r="VZ37" s="201"/>
      <c r="WA37" s="201"/>
      <c r="WB37" s="201"/>
      <c r="WC37" s="201"/>
      <c r="WD37" s="201"/>
      <c r="WE37" s="201"/>
      <c r="WF37" s="201"/>
      <c r="WG37" s="201"/>
      <c r="WH37" s="201"/>
      <c r="WI37" s="201"/>
      <c r="WJ37" s="201"/>
      <c r="WK37" s="201"/>
      <c r="WL37" s="201"/>
      <c r="WM37" s="201"/>
      <c r="WN37" s="201"/>
      <c r="WO37" s="201"/>
      <c r="WP37" s="201"/>
      <c r="WQ37" s="201"/>
      <c r="WR37" s="201"/>
      <c r="WS37" s="201"/>
      <c r="WT37" s="201"/>
      <c r="WU37" s="201"/>
      <c r="WV37" s="201"/>
      <c r="WW37" s="201"/>
      <c r="WX37" s="201"/>
      <c r="WY37" s="201"/>
      <c r="WZ37" s="201"/>
      <c r="XA37" s="201"/>
      <c r="XB37" s="201"/>
      <c r="XC37" s="201"/>
      <c r="XD37" s="201"/>
      <c r="XE37" s="201"/>
      <c r="XF37" s="201"/>
      <c r="XG37" s="201"/>
      <c r="XH37" s="201"/>
      <c r="XI37" s="201"/>
      <c r="XJ37" s="201"/>
      <c r="XK37" s="201"/>
      <c r="XL37" s="201"/>
      <c r="XM37" s="201"/>
      <c r="XN37" s="201"/>
      <c r="XO37" s="201"/>
      <c r="XP37" s="201"/>
      <c r="XQ37" s="201"/>
      <c r="XR37" s="201"/>
      <c r="XS37" s="201"/>
      <c r="XT37" s="201"/>
      <c r="XU37" s="201"/>
      <c r="XV37" s="201"/>
      <c r="XW37" s="201"/>
      <c r="XX37" s="201"/>
      <c r="XY37" s="201"/>
      <c r="XZ37" s="201"/>
      <c r="YA37" s="201"/>
      <c r="YB37" s="201"/>
      <c r="YC37" s="201"/>
      <c r="YD37" s="201"/>
      <c r="YE37" s="201"/>
      <c r="YF37" s="201"/>
      <c r="YG37" s="201"/>
      <c r="YH37" s="201"/>
      <c r="YI37" s="201"/>
      <c r="YJ37" s="201"/>
      <c r="YK37" s="201"/>
      <c r="YL37" s="201"/>
      <c r="YM37" s="201"/>
      <c r="YN37" s="201"/>
      <c r="YO37" s="201"/>
      <c r="YP37" s="201"/>
      <c r="YQ37" s="201"/>
      <c r="YR37" s="201"/>
      <c r="YS37" s="201"/>
      <c r="YT37" s="201"/>
      <c r="YU37" s="201"/>
      <c r="YV37" s="201"/>
      <c r="YW37" s="201"/>
      <c r="YX37" s="201"/>
      <c r="YY37" s="201"/>
      <c r="YZ37" s="201"/>
      <c r="ZA37" s="201"/>
      <c r="ZB37" s="201"/>
      <c r="ZC37" s="201"/>
      <c r="ZD37" s="201"/>
      <c r="ZE37" s="201"/>
      <c r="ZF37" s="201"/>
      <c r="ZG37" s="201"/>
      <c r="ZH37" s="201"/>
      <c r="ZI37" s="201"/>
      <c r="ZJ37" s="201"/>
      <c r="ZK37" s="201"/>
      <c r="ZL37" s="201"/>
      <c r="ZM37" s="201"/>
      <c r="ZN37" s="201"/>
      <c r="ZO37" s="201"/>
      <c r="ZP37" s="201"/>
      <c r="ZQ37" s="201"/>
      <c r="ZR37" s="201"/>
      <c r="ZS37" s="201"/>
      <c r="ZT37" s="201"/>
      <c r="ZU37" s="201"/>
      <c r="ZV37" s="201"/>
      <c r="ZW37" s="201"/>
      <c r="ZX37" s="201"/>
      <c r="ZY37" s="201"/>
      <c r="ZZ37" s="201"/>
    </row>
    <row r="38" spans="1:702" s="98" customFormat="1" ht="21" customHeight="1">
      <c r="A38" s="201"/>
      <c r="F38" s="405"/>
      <c r="G38" s="405"/>
      <c r="H38" s="405"/>
      <c r="P38" s="406"/>
      <c r="Q38" s="406"/>
      <c r="S38" s="120" t="s">
        <v>173</v>
      </c>
      <c r="T38" s="201"/>
      <c r="U38" s="201"/>
      <c r="V38" s="201"/>
      <c r="W38" s="201"/>
      <c r="X38" s="201"/>
      <c r="Y38" s="850"/>
      <c r="Z38" s="850"/>
      <c r="AA38" s="850"/>
      <c r="AB38" s="201"/>
      <c r="AC38" s="82"/>
      <c r="AD38" s="201"/>
      <c r="AE38" s="201"/>
      <c r="AF38" s="201"/>
      <c r="AG38" s="201"/>
      <c r="AH38" s="201"/>
      <c r="AI38" s="205"/>
      <c r="AJ38" s="205"/>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201"/>
      <c r="IQ38" s="201"/>
      <c r="IR38" s="201"/>
      <c r="IS38" s="201"/>
      <c r="IT38" s="201"/>
      <c r="IU38" s="201"/>
      <c r="IV38" s="201"/>
      <c r="IW38" s="201"/>
      <c r="IX38" s="201"/>
      <c r="IY38" s="201"/>
      <c r="IZ38" s="201"/>
      <c r="JA38" s="201"/>
      <c r="JB38" s="201"/>
      <c r="JC38" s="201"/>
      <c r="JD38" s="201"/>
      <c r="JE38" s="201"/>
      <c r="JF38" s="201"/>
      <c r="JG38" s="201"/>
      <c r="JH38" s="201"/>
      <c r="JI38" s="201"/>
      <c r="JJ38" s="201"/>
      <c r="JK38" s="201"/>
      <c r="JL38" s="201"/>
      <c r="JM38" s="201"/>
      <c r="JN38" s="201"/>
      <c r="JO38" s="201"/>
      <c r="JP38" s="201"/>
      <c r="JQ38" s="201"/>
      <c r="JR38" s="201"/>
      <c r="JS38" s="201"/>
      <c r="JT38" s="201"/>
      <c r="JU38" s="201"/>
      <c r="JV38" s="201"/>
      <c r="JW38" s="201"/>
      <c r="JX38" s="201"/>
      <c r="JY38" s="201"/>
      <c r="JZ38" s="201"/>
      <c r="KA38" s="201"/>
      <c r="KB38" s="201"/>
      <c r="KC38" s="201"/>
      <c r="KD38" s="201"/>
      <c r="KE38" s="201"/>
      <c r="KF38" s="201"/>
      <c r="KG38" s="201"/>
      <c r="KH38" s="201"/>
      <c r="KI38" s="201"/>
      <c r="KJ38" s="201"/>
      <c r="KK38" s="201"/>
      <c r="KL38" s="201"/>
      <c r="KM38" s="201"/>
      <c r="KN38" s="201"/>
      <c r="KO38" s="201"/>
      <c r="KP38" s="201"/>
      <c r="KQ38" s="201"/>
      <c r="KR38" s="201"/>
      <c r="KS38" s="201"/>
      <c r="KT38" s="201"/>
      <c r="KU38" s="201"/>
      <c r="KV38" s="201"/>
      <c r="KW38" s="201"/>
      <c r="KX38" s="201"/>
      <c r="KY38" s="201"/>
      <c r="KZ38" s="201"/>
      <c r="LA38" s="201"/>
      <c r="LB38" s="201"/>
      <c r="LC38" s="201"/>
      <c r="LD38" s="201"/>
      <c r="LE38" s="201"/>
      <c r="LF38" s="201"/>
      <c r="LG38" s="201"/>
      <c r="LH38" s="201"/>
      <c r="LI38" s="201"/>
      <c r="LJ38" s="201"/>
      <c r="LK38" s="201"/>
      <c r="LL38" s="201"/>
      <c r="LM38" s="201"/>
      <c r="LN38" s="201"/>
      <c r="LO38" s="201"/>
      <c r="LP38" s="201"/>
      <c r="LQ38" s="201"/>
      <c r="LR38" s="201"/>
      <c r="LS38" s="201"/>
      <c r="LT38" s="201"/>
      <c r="LU38" s="201"/>
      <c r="LV38" s="201"/>
      <c r="LW38" s="201"/>
      <c r="LX38" s="201"/>
      <c r="LY38" s="201"/>
      <c r="LZ38" s="201"/>
      <c r="MA38" s="201"/>
      <c r="MB38" s="201"/>
      <c r="MC38" s="201"/>
      <c r="MD38" s="201"/>
      <c r="ME38" s="201"/>
      <c r="MF38" s="201"/>
      <c r="MG38" s="201"/>
      <c r="MH38" s="201"/>
      <c r="MI38" s="201"/>
      <c r="MJ38" s="201"/>
      <c r="MK38" s="201"/>
      <c r="ML38" s="201"/>
      <c r="MM38" s="201"/>
      <c r="MN38" s="201"/>
      <c r="MO38" s="201"/>
      <c r="MP38" s="201"/>
      <c r="MQ38" s="201"/>
      <c r="MR38" s="201"/>
      <c r="MS38" s="201"/>
      <c r="MT38" s="201"/>
      <c r="MU38" s="201"/>
      <c r="MV38" s="201"/>
      <c r="MW38" s="201"/>
      <c r="MX38" s="201"/>
      <c r="MY38" s="201"/>
      <c r="MZ38" s="201"/>
      <c r="NA38" s="201"/>
      <c r="NB38" s="201"/>
      <c r="NC38" s="201"/>
      <c r="ND38" s="201"/>
      <c r="NE38" s="201"/>
      <c r="NF38" s="201"/>
      <c r="NG38" s="201"/>
      <c r="NH38" s="201"/>
      <c r="NI38" s="201"/>
      <c r="NJ38" s="201"/>
      <c r="NK38" s="201"/>
      <c r="NL38" s="201"/>
      <c r="NM38" s="201"/>
      <c r="NN38" s="201"/>
      <c r="NO38" s="201"/>
      <c r="NP38" s="201"/>
      <c r="NQ38" s="201"/>
      <c r="NR38" s="201"/>
      <c r="NS38" s="201"/>
      <c r="NT38" s="201"/>
      <c r="NU38" s="201"/>
      <c r="NV38" s="201"/>
      <c r="NW38" s="201"/>
      <c r="NX38" s="201"/>
      <c r="NY38" s="201"/>
      <c r="NZ38" s="201"/>
      <c r="OA38" s="201"/>
      <c r="OB38" s="201"/>
      <c r="OC38" s="201"/>
      <c r="OD38" s="201"/>
      <c r="OE38" s="201"/>
      <c r="OF38" s="201"/>
      <c r="OG38" s="201"/>
      <c r="OH38" s="201"/>
      <c r="OI38" s="201"/>
      <c r="OJ38" s="201"/>
      <c r="OK38" s="201"/>
      <c r="OL38" s="201"/>
      <c r="OM38" s="201"/>
      <c r="ON38" s="201"/>
      <c r="OO38" s="201"/>
      <c r="OP38" s="201"/>
      <c r="OQ38" s="201"/>
      <c r="OR38" s="201"/>
      <c r="OS38" s="201"/>
      <c r="OT38" s="201"/>
      <c r="OU38" s="201"/>
      <c r="OV38" s="201"/>
      <c r="OW38" s="201"/>
      <c r="OX38" s="201"/>
      <c r="OY38" s="201"/>
      <c r="OZ38" s="201"/>
      <c r="PA38" s="201"/>
      <c r="PB38" s="201"/>
      <c r="PC38" s="201"/>
      <c r="PD38" s="201"/>
      <c r="PE38" s="201"/>
      <c r="PF38" s="201"/>
      <c r="PG38" s="201"/>
      <c r="PH38" s="201"/>
      <c r="PI38" s="201"/>
      <c r="PJ38" s="201"/>
      <c r="PK38" s="201"/>
      <c r="PL38" s="201"/>
      <c r="PM38" s="201"/>
      <c r="PN38" s="201"/>
      <c r="PO38" s="201"/>
      <c r="PP38" s="201"/>
      <c r="PQ38" s="201"/>
      <c r="PR38" s="201"/>
      <c r="PS38" s="201"/>
      <c r="PT38" s="201"/>
      <c r="PU38" s="201"/>
      <c r="PV38" s="201"/>
      <c r="PW38" s="201"/>
      <c r="PX38" s="201"/>
      <c r="PY38" s="201"/>
      <c r="PZ38" s="201"/>
      <c r="QA38" s="201"/>
      <c r="QB38" s="201"/>
      <c r="QC38" s="201"/>
      <c r="QD38" s="201"/>
      <c r="QE38" s="201"/>
      <c r="QF38" s="201"/>
      <c r="QG38" s="201"/>
      <c r="QH38" s="201"/>
      <c r="QI38" s="201"/>
      <c r="QJ38" s="201"/>
      <c r="QK38" s="201"/>
      <c r="QL38" s="201"/>
      <c r="QM38" s="201"/>
      <c r="QN38" s="201"/>
      <c r="QO38" s="201"/>
      <c r="QP38" s="201"/>
      <c r="QQ38" s="201"/>
      <c r="QR38" s="201"/>
      <c r="QS38" s="201"/>
      <c r="QT38" s="201"/>
      <c r="QU38" s="201"/>
      <c r="QV38" s="201"/>
      <c r="QW38" s="201"/>
      <c r="QX38" s="201"/>
      <c r="QY38" s="201"/>
      <c r="QZ38" s="201"/>
      <c r="RA38" s="201"/>
      <c r="RB38" s="201"/>
      <c r="RC38" s="201"/>
      <c r="RD38" s="201"/>
      <c r="RE38" s="201"/>
      <c r="RF38" s="201"/>
      <c r="RG38" s="201"/>
      <c r="RH38" s="201"/>
      <c r="RI38" s="201"/>
      <c r="RJ38" s="201"/>
      <c r="RK38" s="201"/>
      <c r="RL38" s="201"/>
      <c r="RM38" s="201"/>
      <c r="RN38" s="201"/>
      <c r="RO38" s="201"/>
      <c r="RP38" s="201"/>
      <c r="RQ38" s="201"/>
      <c r="RR38" s="201"/>
      <c r="RS38" s="201"/>
      <c r="RT38" s="201"/>
      <c r="RU38" s="201"/>
      <c r="RV38" s="201"/>
      <c r="RW38" s="201"/>
      <c r="RX38" s="201"/>
      <c r="RY38" s="201"/>
      <c r="RZ38" s="201"/>
      <c r="SA38" s="201"/>
      <c r="SB38" s="201"/>
      <c r="SC38" s="201"/>
      <c r="SD38" s="201"/>
      <c r="SE38" s="201"/>
      <c r="SF38" s="201"/>
      <c r="SG38" s="201"/>
      <c r="SH38" s="201"/>
      <c r="SI38" s="201"/>
      <c r="SJ38" s="201"/>
      <c r="SK38" s="201"/>
      <c r="SL38" s="201"/>
      <c r="SM38" s="201"/>
      <c r="SN38" s="201"/>
      <c r="SO38" s="201"/>
      <c r="SP38" s="201"/>
      <c r="SQ38" s="201"/>
      <c r="SR38" s="201"/>
      <c r="SS38" s="201"/>
      <c r="ST38" s="201"/>
      <c r="SU38" s="201"/>
      <c r="SV38" s="201"/>
      <c r="SW38" s="201"/>
      <c r="SX38" s="201"/>
      <c r="SY38" s="201"/>
      <c r="SZ38" s="201"/>
      <c r="TA38" s="201"/>
      <c r="TB38" s="201"/>
      <c r="TC38" s="201"/>
      <c r="TD38" s="201"/>
      <c r="TE38" s="201"/>
      <c r="TF38" s="201"/>
      <c r="TG38" s="201"/>
      <c r="TH38" s="201"/>
      <c r="TI38" s="201"/>
      <c r="TJ38" s="201"/>
      <c r="TK38" s="201"/>
      <c r="TL38" s="201"/>
      <c r="TM38" s="201"/>
      <c r="TN38" s="201"/>
      <c r="TO38" s="201"/>
      <c r="TP38" s="201"/>
      <c r="TQ38" s="201"/>
      <c r="TR38" s="201"/>
      <c r="TS38" s="201"/>
      <c r="TT38" s="201"/>
      <c r="TU38" s="201"/>
      <c r="TV38" s="201"/>
      <c r="TW38" s="201"/>
      <c r="TX38" s="201"/>
      <c r="TY38" s="201"/>
      <c r="TZ38" s="201"/>
      <c r="UA38" s="201"/>
      <c r="UB38" s="201"/>
      <c r="UC38" s="201"/>
      <c r="UD38" s="201"/>
      <c r="UE38" s="201"/>
      <c r="UF38" s="201"/>
      <c r="UG38" s="201"/>
      <c r="UH38" s="201"/>
      <c r="UI38" s="201"/>
      <c r="UJ38" s="201"/>
      <c r="UK38" s="201"/>
      <c r="UL38" s="201"/>
      <c r="UM38" s="201"/>
      <c r="UN38" s="201"/>
      <c r="UO38" s="201"/>
      <c r="UP38" s="201"/>
      <c r="UQ38" s="201"/>
      <c r="UR38" s="201"/>
      <c r="US38" s="201"/>
      <c r="UT38" s="201"/>
      <c r="UU38" s="201"/>
      <c r="UV38" s="201"/>
      <c r="UW38" s="201"/>
      <c r="UX38" s="201"/>
      <c r="UY38" s="201"/>
      <c r="UZ38" s="201"/>
      <c r="VA38" s="201"/>
      <c r="VB38" s="201"/>
      <c r="VC38" s="201"/>
      <c r="VD38" s="201"/>
      <c r="VE38" s="201"/>
      <c r="VF38" s="201"/>
      <c r="VG38" s="201"/>
      <c r="VH38" s="201"/>
      <c r="VI38" s="201"/>
      <c r="VJ38" s="201"/>
      <c r="VK38" s="201"/>
      <c r="VL38" s="201"/>
      <c r="VM38" s="201"/>
      <c r="VN38" s="201"/>
      <c r="VO38" s="201"/>
      <c r="VP38" s="201"/>
      <c r="VQ38" s="201"/>
      <c r="VR38" s="201"/>
      <c r="VS38" s="201"/>
      <c r="VT38" s="201"/>
      <c r="VU38" s="201"/>
      <c r="VV38" s="201"/>
      <c r="VW38" s="201"/>
      <c r="VX38" s="201"/>
      <c r="VY38" s="201"/>
      <c r="VZ38" s="201"/>
      <c r="WA38" s="201"/>
      <c r="WB38" s="201"/>
      <c r="WC38" s="201"/>
      <c r="WD38" s="201"/>
      <c r="WE38" s="201"/>
      <c r="WF38" s="201"/>
      <c r="WG38" s="201"/>
      <c r="WH38" s="201"/>
      <c r="WI38" s="201"/>
      <c r="WJ38" s="201"/>
      <c r="WK38" s="201"/>
      <c r="WL38" s="201"/>
      <c r="WM38" s="201"/>
      <c r="WN38" s="201"/>
      <c r="WO38" s="201"/>
      <c r="WP38" s="201"/>
      <c r="WQ38" s="201"/>
      <c r="WR38" s="201"/>
      <c r="WS38" s="201"/>
      <c r="WT38" s="201"/>
      <c r="WU38" s="201"/>
      <c r="WV38" s="201"/>
      <c r="WW38" s="201"/>
      <c r="WX38" s="201"/>
      <c r="WY38" s="201"/>
      <c r="WZ38" s="201"/>
      <c r="XA38" s="201"/>
      <c r="XB38" s="201"/>
      <c r="XC38" s="201"/>
      <c r="XD38" s="201"/>
      <c r="XE38" s="201"/>
      <c r="XF38" s="201"/>
      <c r="XG38" s="201"/>
      <c r="XH38" s="201"/>
      <c r="XI38" s="201"/>
      <c r="XJ38" s="201"/>
      <c r="XK38" s="201"/>
      <c r="XL38" s="201"/>
      <c r="XM38" s="201"/>
      <c r="XN38" s="201"/>
      <c r="XO38" s="201"/>
      <c r="XP38" s="201"/>
      <c r="XQ38" s="201"/>
      <c r="XR38" s="201"/>
      <c r="XS38" s="201"/>
      <c r="XT38" s="201"/>
      <c r="XU38" s="201"/>
      <c r="XV38" s="201"/>
      <c r="XW38" s="201"/>
      <c r="XX38" s="201"/>
      <c r="XY38" s="201"/>
      <c r="XZ38" s="201"/>
      <c r="YA38" s="201"/>
      <c r="YB38" s="201"/>
      <c r="YC38" s="201"/>
      <c r="YD38" s="201"/>
      <c r="YE38" s="201"/>
      <c r="YF38" s="201"/>
      <c r="YG38" s="201"/>
      <c r="YH38" s="201"/>
      <c r="YI38" s="201"/>
      <c r="YJ38" s="201"/>
      <c r="YK38" s="201"/>
      <c r="YL38" s="201"/>
      <c r="YM38" s="201"/>
      <c r="YN38" s="201"/>
      <c r="YO38" s="201"/>
      <c r="YP38" s="201"/>
      <c r="YQ38" s="201"/>
      <c r="YR38" s="201"/>
      <c r="YS38" s="201"/>
      <c r="YT38" s="201"/>
      <c r="YU38" s="201"/>
      <c r="YV38" s="201"/>
      <c r="YW38" s="201"/>
      <c r="YX38" s="201"/>
      <c r="YY38" s="201"/>
      <c r="YZ38" s="201"/>
      <c r="ZA38" s="201"/>
      <c r="ZB38" s="201"/>
      <c r="ZC38" s="201"/>
      <c r="ZD38" s="201"/>
      <c r="ZE38" s="201"/>
      <c r="ZF38" s="201"/>
      <c r="ZG38" s="201"/>
      <c r="ZH38" s="201"/>
      <c r="ZI38" s="201"/>
      <c r="ZJ38" s="201"/>
      <c r="ZK38" s="201"/>
      <c r="ZL38" s="201"/>
      <c r="ZM38" s="201"/>
      <c r="ZN38" s="201"/>
      <c r="ZO38" s="201"/>
      <c r="ZP38" s="201"/>
      <c r="ZQ38" s="201"/>
      <c r="ZR38" s="201"/>
      <c r="ZS38" s="201"/>
      <c r="ZT38" s="201"/>
      <c r="ZU38" s="201"/>
      <c r="ZV38" s="201"/>
      <c r="ZW38" s="201"/>
      <c r="ZX38" s="201"/>
      <c r="ZY38" s="201"/>
      <c r="ZZ38" s="201"/>
    </row>
    <row r="39" spans="1:702" s="98" customFormat="1" ht="21" customHeight="1">
      <c r="A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201"/>
      <c r="IQ39" s="201"/>
      <c r="IR39" s="201"/>
      <c r="IS39" s="201"/>
      <c r="IT39" s="201"/>
      <c r="IU39" s="201"/>
      <c r="IV39" s="201"/>
      <c r="IW39" s="201"/>
      <c r="IX39" s="201"/>
      <c r="IY39" s="201"/>
      <c r="IZ39" s="201"/>
      <c r="JA39" s="201"/>
      <c r="JB39" s="201"/>
      <c r="JC39" s="201"/>
      <c r="JD39" s="201"/>
      <c r="JE39" s="201"/>
      <c r="JF39" s="201"/>
      <c r="JG39" s="201"/>
      <c r="JH39" s="201"/>
      <c r="JI39" s="201"/>
      <c r="JJ39" s="201"/>
      <c r="JK39" s="201"/>
      <c r="JL39" s="201"/>
      <c r="JM39" s="201"/>
      <c r="JN39" s="201"/>
      <c r="JO39" s="201"/>
      <c r="JP39" s="201"/>
      <c r="JQ39" s="201"/>
      <c r="JR39" s="201"/>
      <c r="JS39" s="201"/>
      <c r="JT39" s="201"/>
      <c r="JU39" s="201"/>
      <c r="JV39" s="201"/>
      <c r="JW39" s="201"/>
      <c r="JX39" s="201"/>
      <c r="JY39" s="201"/>
      <c r="JZ39" s="201"/>
      <c r="KA39" s="201"/>
      <c r="KB39" s="201"/>
      <c r="KC39" s="201"/>
      <c r="KD39" s="201"/>
      <c r="KE39" s="201"/>
      <c r="KF39" s="201"/>
      <c r="KG39" s="201"/>
      <c r="KH39" s="201"/>
      <c r="KI39" s="201"/>
      <c r="KJ39" s="201"/>
      <c r="KK39" s="201"/>
      <c r="KL39" s="201"/>
      <c r="KM39" s="201"/>
      <c r="KN39" s="201"/>
      <c r="KO39" s="201"/>
      <c r="KP39" s="201"/>
      <c r="KQ39" s="201"/>
      <c r="KR39" s="201"/>
      <c r="KS39" s="201"/>
      <c r="KT39" s="201"/>
      <c r="KU39" s="201"/>
      <c r="KV39" s="201"/>
      <c r="KW39" s="201"/>
      <c r="KX39" s="201"/>
      <c r="KY39" s="201"/>
      <c r="KZ39" s="201"/>
      <c r="LA39" s="201"/>
      <c r="LB39" s="201"/>
      <c r="LC39" s="201"/>
      <c r="LD39" s="201"/>
      <c r="LE39" s="201"/>
      <c r="LF39" s="201"/>
      <c r="LG39" s="201"/>
      <c r="LH39" s="201"/>
      <c r="LI39" s="201"/>
      <c r="LJ39" s="201"/>
      <c r="LK39" s="201"/>
      <c r="LL39" s="201"/>
      <c r="LM39" s="201"/>
      <c r="LN39" s="201"/>
      <c r="LO39" s="201"/>
      <c r="LP39" s="201"/>
      <c r="LQ39" s="201"/>
      <c r="LR39" s="201"/>
      <c r="LS39" s="201"/>
      <c r="LT39" s="201"/>
      <c r="LU39" s="201"/>
      <c r="LV39" s="201"/>
      <c r="LW39" s="201"/>
      <c r="LX39" s="201"/>
      <c r="LY39" s="201"/>
      <c r="LZ39" s="201"/>
      <c r="MA39" s="201"/>
      <c r="MB39" s="201"/>
      <c r="MC39" s="201"/>
      <c r="MD39" s="201"/>
      <c r="ME39" s="201"/>
      <c r="MF39" s="201"/>
      <c r="MG39" s="201"/>
      <c r="MH39" s="201"/>
      <c r="MI39" s="201"/>
      <c r="MJ39" s="201"/>
      <c r="MK39" s="201"/>
      <c r="ML39" s="201"/>
      <c r="MM39" s="201"/>
      <c r="MN39" s="201"/>
      <c r="MO39" s="201"/>
      <c r="MP39" s="201"/>
      <c r="MQ39" s="201"/>
      <c r="MR39" s="201"/>
      <c r="MS39" s="201"/>
      <c r="MT39" s="201"/>
      <c r="MU39" s="201"/>
      <c r="MV39" s="201"/>
      <c r="MW39" s="201"/>
      <c r="MX39" s="201"/>
      <c r="MY39" s="201"/>
      <c r="MZ39" s="201"/>
      <c r="NA39" s="201"/>
      <c r="NB39" s="201"/>
      <c r="NC39" s="201"/>
      <c r="ND39" s="201"/>
      <c r="NE39" s="201"/>
      <c r="NF39" s="201"/>
      <c r="NG39" s="201"/>
      <c r="NH39" s="201"/>
      <c r="NI39" s="201"/>
      <c r="NJ39" s="201"/>
      <c r="NK39" s="201"/>
      <c r="NL39" s="201"/>
      <c r="NM39" s="201"/>
      <c r="NN39" s="201"/>
      <c r="NO39" s="201"/>
      <c r="NP39" s="201"/>
      <c r="NQ39" s="201"/>
      <c r="NR39" s="201"/>
      <c r="NS39" s="201"/>
      <c r="NT39" s="201"/>
      <c r="NU39" s="201"/>
      <c r="NV39" s="201"/>
      <c r="NW39" s="201"/>
      <c r="NX39" s="201"/>
      <c r="NY39" s="201"/>
      <c r="NZ39" s="201"/>
      <c r="OA39" s="201"/>
      <c r="OB39" s="201"/>
      <c r="OC39" s="201"/>
      <c r="OD39" s="201"/>
      <c r="OE39" s="201"/>
      <c r="OF39" s="201"/>
      <c r="OG39" s="201"/>
      <c r="OH39" s="201"/>
      <c r="OI39" s="201"/>
      <c r="OJ39" s="201"/>
      <c r="OK39" s="201"/>
      <c r="OL39" s="201"/>
      <c r="OM39" s="201"/>
      <c r="ON39" s="201"/>
      <c r="OO39" s="201"/>
      <c r="OP39" s="201"/>
      <c r="OQ39" s="201"/>
      <c r="OR39" s="201"/>
      <c r="OS39" s="201"/>
      <c r="OT39" s="201"/>
      <c r="OU39" s="201"/>
      <c r="OV39" s="201"/>
      <c r="OW39" s="201"/>
      <c r="OX39" s="201"/>
      <c r="OY39" s="201"/>
      <c r="OZ39" s="201"/>
      <c r="PA39" s="201"/>
      <c r="PB39" s="201"/>
      <c r="PC39" s="201"/>
      <c r="PD39" s="201"/>
      <c r="PE39" s="201"/>
      <c r="PF39" s="201"/>
      <c r="PG39" s="201"/>
      <c r="PH39" s="201"/>
      <c r="PI39" s="201"/>
      <c r="PJ39" s="201"/>
      <c r="PK39" s="201"/>
      <c r="PL39" s="201"/>
      <c r="PM39" s="201"/>
      <c r="PN39" s="201"/>
      <c r="PO39" s="201"/>
      <c r="PP39" s="201"/>
      <c r="PQ39" s="201"/>
      <c r="PR39" s="201"/>
      <c r="PS39" s="201"/>
      <c r="PT39" s="201"/>
      <c r="PU39" s="201"/>
      <c r="PV39" s="201"/>
      <c r="PW39" s="201"/>
      <c r="PX39" s="201"/>
      <c r="PY39" s="201"/>
      <c r="PZ39" s="201"/>
      <c r="QA39" s="201"/>
      <c r="QB39" s="201"/>
      <c r="QC39" s="201"/>
      <c r="QD39" s="201"/>
      <c r="QE39" s="201"/>
      <c r="QF39" s="201"/>
      <c r="QG39" s="201"/>
      <c r="QH39" s="201"/>
      <c r="QI39" s="201"/>
      <c r="QJ39" s="201"/>
      <c r="QK39" s="201"/>
      <c r="QL39" s="201"/>
      <c r="QM39" s="201"/>
      <c r="QN39" s="201"/>
      <c r="QO39" s="201"/>
      <c r="QP39" s="201"/>
      <c r="QQ39" s="201"/>
      <c r="QR39" s="201"/>
      <c r="QS39" s="201"/>
      <c r="QT39" s="201"/>
      <c r="QU39" s="201"/>
      <c r="QV39" s="201"/>
      <c r="QW39" s="201"/>
      <c r="QX39" s="201"/>
      <c r="QY39" s="201"/>
      <c r="QZ39" s="201"/>
      <c r="RA39" s="201"/>
      <c r="RB39" s="201"/>
      <c r="RC39" s="201"/>
      <c r="RD39" s="201"/>
      <c r="RE39" s="201"/>
      <c r="RF39" s="201"/>
      <c r="RG39" s="201"/>
      <c r="RH39" s="201"/>
      <c r="RI39" s="201"/>
      <c r="RJ39" s="201"/>
      <c r="RK39" s="201"/>
      <c r="RL39" s="201"/>
      <c r="RM39" s="201"/>
      <c r="RN39" s="201"/>
      <c r="RO39" s="201"/>
      <c r="RP39" s="201"/>
      <c r="RQ39" s="201"/>
      <c r="RR39" s="201"/>
      <c r="RS39" s="201"/>
      <c r="RT39" s="201"/>
      <c r="RU39" s="201"/>
      <c r="RV39" s="201"/>
      <c r="RW39" s="201"/>
      <c r="RX39" s="201"/>
      <c r="RY39" s="201"/>
      <c r="RZ39" s="201"/>
      <c r="SA39" s="201"/>
      <c r="SB39" s="201"/>
      <c r="SC39" s="201"/>
      <c r="SD39" s="201"/>
      <c r="SE39" s="201"/>
      <c r="SF39" s="201"/>
      <c r="SG39" s="201"/>
      <c r="SH39" s="201"/>
      <c r="SI39" s="201"/>
      <c r="SJ39" s="201"/>
      <c r="SK39" s="201"/>
      <c r="SL39" s="201"/>
      <c r="SM39" s="201"/>
      <c r="SN39" s="201"/>
      <c r="SO39" s="201"/>
      <c r="SP39" s="201"/>
      <c r="SQ39" s="201"/>
      <c r="SR39" s="201"/>
      <c r="SS39" s="201"/>
      <c r="ST39" s="201"/>
      <c r="SU39" s="201"/>
      <c r="SV39" s="201"/>
      <c r="SW39" s="201"/>
      <c r="SX39" s="201"/>
      <c r="SY39" s="201"/>
      <c r="SZ39" s="201"/>
      <c r="TA39" s="201"/>
      <c r="TB39" s="201"/>
      <c r="TC39" s="201"/>
      <c r="TD39" s="201"/>
      <c r="TE39" s="201"/>
      <c r="TF39" s="201"/>
      <c r="TG39" s="201"/>
      <c r="TH39" s="201"/>
      <c r="TI39" s="201"/>
      <c r="TJ39" s="201"/>
      <c r="TK39" s="201"/>
      <c r="TL39" s="201"/>
      <c r="TM39" s="201"/>
      <c r="TN39" s="201"/>
      <c r="TO39" s="201"/>
      <c r="TP39" s="201"/>
      <c r="TQ39" s="201"/>
      <c r="TR39" s="201"/>
      <c r="TS39" s="201"/>
      <c r="TT39" s="201"/>
      <c r="TU39" s="201"/>
      <c r="TV39" s="201"/>
      <c r="TW39" s="201"/>
      <c r="TX39" s="201"/>
      <c r="TY39" s="201"/>
      <c r="TZ39" s="201"/>
      <c r="UA39" s="201"/>
      <c r="UB39" s="201"/>
      <c r="UC39" s="201"/>
      <c r="UD39" s="201"/>
      <c r="UE39" s="201"/>
      <c r="UF39" s="201"/>
      <c r="UG39" s="201"/>
      <c r="UH39" s="201"/>
      <c r="UI39" s="201"/>
      <c r="UJ39" s="201"/>
      <c r="UK39" s="201"/>
      <c r="UL39" s="201"/>
      <c r="UM39" s="201"/>
      <c r="UN39" s="201"/>
      <c r="UO39" s="201"/>
      <c r="UP39" s="201"/>
      <c r="UQ39" s="201"/>
      <c r="UR39" s="201"/>
      <c r="US39" s="201"/>
      <c r="UT39" s="201"/>
      <c r="UU39" s="201"/>
      <c r="UV39" s="201"/>
      <c r="UW39" s="201"/>
      <c r="UX39" s="201"/>
      <c r="UY39" s="201"/>
      <c r="UZ39" s="201"/>
      <c r="VA39" s="201"/>
      <c r="VB39" s="201"/>
      <c r="VC39" s="201"/>
      <c r="VD39" s="201"/>
      <c r="VE39" s="201"/>
      <c r="VF39" s="201"/>
      <c r="VG39" s="201"/>
      <c r="VH39" s="201"/>
      <c r="VI39" s="201"/>
      <c r="VJ39" s="201"/>
      <c r="VK39" s="201"/>
      <c r="VL39" s="201"/>
      <c r="VM39" s="201"/>
      <c r="VN39" s="201"/>
      <c r="VO39" s="201"/>
      <c r="VP39" s="201"/>
      <c r="VQ39" s="201"/>
      <c r="VR39" s="201"/>
      <c r="VS39" s="201"/>
      <c r="VT39" s="201"/>
      <c r="VU39" s="201"/>
      <c r="VV39" s="201"/>
      <c r="VW39" s="201"/>
      <c r="VX39" s="201"/>
      <c r="VY39" s="201"/>
      <c r="VZ39" s="201"/>
      <c r="WA39" s="201"/>
      <c r="WB39" s="201"/>
      <c r="WC39" s="201"/>
      <c r="WD39" s="201"/>
      <c r="WE39" s="201"/>
      <c r="WF39" s="201"/>
      <c r="WG39" s="201"/>
      <c r="WH39" s="201"/>
      <c r="WI39" s="201"/>
      <c r="WJ39" s="201"/>
      <c r="WK39" s="201"/>
      <c r="WL39" s="201"/>
      <c r="WM39" s="201"/>
      <c r="WN39" s="201"/>
      <c r="WO39" s="201"/>
      <c r="WP39" s="201"/>
      <c r="WQ39" s="201"/>
      <c r="WR39" s="201"/>
      <c r="WS39" s="201"/>
      <c r="WT39" s="201"/>
      <c r="WU39" s="201"/>
      <c r="WV39" s="201"/>
      <c r="WW39" s="201"/>
      <c r="WX39" s="201"/>
      <c r="WY39" s="201"/>
      <c r="WZ39" s="201"/>
      <c r="XA39" s="201"/>
      <c r="XB39" s="201"/>
      <c r="XC39" s="201"/>
      <c r="XD39" s="201"/>
      <c r="XE39" s="201"/>
      <c r="XF39" s="201"/>
      <c r="XG39" s="201"/>
      <c r="XH39" s="201"/>
      <c r="XI39" s="201"/>
      <c r="XJ39" s="201"/>
      <c r="XK39" s="201"/>
      <c r="XL39" s="201"/>
      <c r="XM39" s="201"/>
      <c r="XN39" s="201"/>
      <c r="XO39" s="201"/>
      <c r="XP39" s="201"/>
      <c r="XQ39" s="201"/>
      <c r="XR39" s="201"/>
      <c r="XS39" s="201"/>
      <c r="XT39" s="201"/>
      <c r="XU39" s="201"/>
      <c r="XV39" s="201"/>
      <c r="XW39" s="201"/>
      <c r="XX39" s="201"/>
      <c r="XY39" s="201"/>
      <c r="XZ39" s="201"/>
      <c r="YA39" s="201"/>
      <c r="YB39" s="201"/>
      <c r="YC39" s="201"/>
      <c r="YD39" s="201"/>
      <c r="YE39" s="201"/>
      <c r="YF39" s="201"/>
      <c r="YG39" s="201"/>
      <c r="YH39" s="201"/>
      <c r="YI39" s="201"/>
      <c r="YJ39" s="201"/>
      <c r="YK39" s="201"/>
      <c r="YL39" s="201"/>
      <c r="YM39" s="201"/>
      <c r="YN39" s="201"/>
      <c r="YO39" s="201"/>
      <c r="YP39" s="201"/>
      <c r="YQ39" s="201"/>
      <c r="YR39" s="201"/>
      <c r="YS39" s="201"/>
      <c r="YT39" s="201"/>
      <c r="YU39" s="201"/>
      <c r="YV39" s="201"/>
      <c r="YW39" s="201"/>
      <c r="YX39" s="201"/>
      <c r="YY39" s="201"/>
      <c r="YZ39" s="201"/>
      <c r="ZA39" s="201"/>
      <c r="ZB39" s="201"/>
      <c r="ZC39" s="201"/>
      <c r="ZD39" s="201"/>
      <c r="ZE39" s="201"/>
      <c r="ZF39" s="201"/>
      <c r="ZG39" s="201"/>
      <c r="ZH39" s="201"/>
      <c r="ZI39" s="201"/>
      <c r="ZJ39" s="201"/>
      <c r="ZK39" s="201"/>
      <c r="ZL39" s="201"/>
      <c r="ZM39" s="201"/>
      <c r="ZN39" s="201"/>
      <c r="ZO39" s="201"/>
      <c r="ZP39" s="201"/>
      <c r="ZQ39" s="201"/>
      <c r="ZR39" s="201"/>
      <c r="ZS39" s="201"/>
      <c r="ZT39" s="201"/>
      <c r="ZU39" s="201"/>
      <c r="ZV39" s="201"/>
      <c r="ZW39" s="201"/>
      <c r="ZX39" s="201"/>
      <c r="ZY39" s="201"/>
      <c r="ZZ39" s="201"/>
    </row>
    <row r="40" spans="1:702" s="98" customFormat="1" ht="21" customHeight="1">
      <c r="A40" s="201"/>
      <c r="C40" s="972" t="s">
        <v>471</v>
      </c>
      <c r="D40" s="972"/>
      <c r="E40" s="972"/>
      <c r="F40" s="972"/>
      <c r="G40" s="98" t="s">
        <v>472</v>
      </c>
      <c r="T40" s="201"/>
      <c r="U40" s="201"/>
      <c r="V40" s="1107"/>
      <c r="W40" s="1107"/>
      <c r="X40" s="1107"/>
      <c r="Y40" s="1107"/>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c r="KQ40" s="201"/>
      <c r="KR40" s="201"/>
      <c r="KS40" s="201"/>
      <c r="KT40" s="201"/>
      <c r="KU40" s="201"/>
      <c r="KV40" s="201"/>
      <c r="KW40" s="201"/>
      <c r="KX40" s="201"/>
      <c r="KY40" s="201"/>
      <c r="KZ40" s="201"/>
      <c r="LA40" s="201"/>
      <c r="LB40" s="201"/>
      <c r="LC40" s="201"/>
      <c r="LD40" s="201"/>
      <c r="LE40" s="201"/>
      <c r="LF40" s="201"/>
      <c r="LG40" s="201"/>
      <c r="LH40" s="201"/>
      <c r="LI40" s="201"/>
      <c r="LJ40" s="201"/>
      <c r="LK40" s="201"/>
      <c r="LL40" s="201"/>
      <c r="LM40" s="201"/>
      <c r="LN40" s="201"/>
      <c r="LO40" s="201"/>
      <c r="LP40" s="201"/>
      <c r="LQ40" s="201"/>
      <c r="LR40" s="201"/>
      <c r="LS40" s="201"/>
      <c r="LT40" s="201"/>
      <c r="LU40" s="201"/>
      <c r="LV40" s="201"/>
      <c r="LW40" s="201"/>
      <c r="LX40" s="201"/>
      <c r="LY40" s="201"/>
      <c r="LZ40" s="201"/>
      <c r="MA40" s="201"/>
      <c r="MB40" s="201"/>
      <c r="MC40" s="201"/>
      <c r="MD40" s="201"/>
      <c r="ME40" s="201"/>
      <c r="MF40" s="201"/>
      <c r="MG40" s="201"/>
      <c r="MH40" s="201"/>
      <c r="MI40" s="201"/>
      <c r="MJ40" s="201"/>
      <c r="MK40" s="201"/>
      <c r="ML40" s="201"/>
      <c r="MM40" s="201"/>
      <c r="MN40" s="201"/>
      <c r="MO40" s="201"/>
      <c r="MP40" s="201"/>
      <c r="MQ40" s="201"/>
      <c r="MR40" s="201"/>
      <c r="MS40" s="201"/>
      <c r="MT40" s="201"/>
      <c r="MU40" s="201"/>
      <c r="MV40" s="201"/>
      <c r="MW40" s="201"/>
      <c r="MX40" s="201"/>
      <c r="MY40" s="201"/>
      <c r="MZ40" s="201"/>
      <c r="NA40" s="201"/>
      <c r="NB40" s="201"/>
      <c r="NC40" s="201"/>
      <c r="ND40" s="201"/>
      <c r="NE40" s="201"/>
      <c r="NF40" s="201"/>
      <c r="NG40" s="201"/>
      <c r="NH40" s="201"/>
      <c r="NI40" s="201"/>
      <c r="NJ40" s="201"/>
      <c r="NK40" s="201"/>
      <c r="NL40" s="201"/>
      <c r="NM40" s="201"/>
      <c r="NN40" s="201"/>
      <c r="NO40" s="201"/>
      <c r="NP40" s="201"/>
      <c r="NQ40" s="201"/>
      <c r="NR40" s="201"/>
      <c r="NS40" s="201"/>
      <c r="NT40" s="201"/>
      <c r="NU40" s="201"/>
      <c r="NV40" s="201"/>
      <c r="NW40" s="201"/>
      <c r="NX40" s="201"/>
      <c r="NY40" s="201"/>
      <c r="NZ40" s="201"/>
      <c r="OA40" s="201"/>
      <c r="OB40" s="201"/>
      <c r="OC40" s="201"/>
      <c r="OD40" s="201"/>
      <c r="OE40" s="201"/>
      <c r="OF40" s="201"/>
      <c r="OG40" s="201"/>
      <c r="OH40" s="201"/>
      <c r="OI40" s="201"/>
      <c r="OJ40" s="201"/>
      <c r="OK40" s="201"/>
      <c r="OL40" s="201"/>
      <c r="OM40" s="201"/>
      <c r="ON40" s="201"/>
      <c r="OO40" s="201"/>
      <c r="OP40" s="201"/>
      <c r="OQ40" s="201"/>
      <c r="OR40" s="201"/>
      <c r="OS40" s="201"/>
      <c r="OT40" s="201"/>
      <c r="OU40" s="201"/>
      <c r="OV40" s="201"/>
      <c r="OW40" s="201"/>
      <c r="OX40" s="201"/>
      <c r="OY40" s="201"/>
      <c r="OZ40" s="201"/>
      <c r="PA40" s="201"/>
      <c r="PB40" s="201"/>
      <c r="PC40" s="201"/>
      <c r="PD40" s="201"/>
      <c r="PE40" s="201"/>
      <c r="PF40" s="201"/>
      <c r="PG40" s="201"/>
      <c r="PH40" s="201"/>
      <c r="PI40" s="201"/>
      <c r="PJ40" s="201"/>
      <c r="PK40" s="201"/>
      <c r="PL40" s="201"/>
      <c r="PM40" s="201"/>
      <c r="PN40" s="201"/>
      <c r="PO40" s="201"/>
      <c r="PP40" s="201"/>
      <c r="PQ40" s="201"/>
      <c r="PR40" s="201"/>
      <c r="PS40" s="201"/>
      <c r="PT40" s="201"/>
      <c r="PU40" s="201"/>
      <c r="PV40" s="201"/>
      <c r="PW40" s="201"/>
      <c r="PX40" s="201"/>
      <c r="PY40" s="201"/>
      <c r="PZ40" s="201"/>
      <c r="QA40" s="201"/>
      <c r="QB40" s="201"/>
      <c r="QC40" s="201"/>
      <c r="QD40" s="201"/>
      <c r="QE40" s="201"/>
      <c r="QF40" s="201"/>
      <c r="QG40" s="201"/>
      <c r="QH40" s="201"/>
      <c r="QI40" s="201"/>
      <c r="QJ40" s="201"/>
      <c r="QK40" s="201"/>
      <c r="QL40" s="201"/>
      <c r="QM40" s="201"/>
      <c r="QN40" s="201"/>
      <c r="QO40" s="201"/>
      <c r="QP40" s="201"/>
      <c r="QQ40" s="201"/>
      <c r="QR40" s="201"/>
      <c r="QS40" s="201"/>
      <c r="QT40" s="201"/>
      <c r="QU40" s="201"/>
      <c r="QV40" s="201"/>
      <c r="QW40" s="201"/>
      <c r="QX40" s="201"/>
      <c r="QY40" s="201"/>
      <c r="QZ40" s="201"/>
      <c r="RA40" s="201"/>
      <c r="RB40" s="201"/>
      <c r="RC40" s="201"/>
      <c r="RD40" s="201"/>
      <c r="RE40" s="201"/>
      <c r="RF40" s="201"/>
      <c r="RG40" s="201"/>
      <c r="RH40" s="201"/>
      <c r="RI40" s="201"/>
      <c r="RJ40" s="201"/>
      <c r="RK40" s="201"/>
      <c r="RL40" s="201"/>
      <c r="RM40" s="201"/>
      <c r="RN40" s="201"/>
      <c r="RO40" s="201"/>
      <c r="RP40" s="201"/>
      <c r="RQ40" s="201"/>
      <c r="RR40" s="201"/>
      <c r="RS40" s="201"/>
      <c r="RT40" s="201"/>
      <c r="RU40" s="201"/>
      <c r="RV40" s="201"/>
      <c r="RW40" s="201"/>
      <c r="RX40" s="201"/>
      <c r="RY40" s="201"/>
      <c r="RZ40" s="201"/>
      <c r="SA40" s="201"/>
      <c r="SB40" s="201"/>
      <c r="SC40" s="201"/>
      <c r="SD40" s="201"/>
      <c r="SE40" s="201"/>
      <c r="SF40" s="201"/>
      <c r="SG40" s="201"/>
      <c r="SH40" s="201"/>
      <c r="SI40" s="201"/>
      <c r="SJ40" s="201"/>
      <c r="SK40" s="201"/>
      <c r="SL40" s="201"/>
      <c r="SM40" s="201"/>
      <c r="SN40" s="201"/>
      <c r="SO40" s="201"/>
      <c r="SP40" s="201"/>
      <c r="SQ40" s="201"/>
      <c r="SR40" s="201"/>
      <c r="SS40" s="201"/>
      <c r="ST40" s="201"/>
      <c r="SU40" s="201"/>
      <c r="SV40" s="201"/>
      <c r="SW40" s="201"/>
      <c r="SX40" s="201"/>
      <c r="SY40" s="201"/>
      <c r="SZ40" s="201"/>
      <c r="TA40" s="201"/>
      <c r="TB40" s="201"/>
      <c r="TC40" s="201"/>
      <c r="TD40" s="201"/>
      <c r="TE40" s="201"/>
      <c r="TF40" s="201"/>
      <c r="TG40" s="201"/>
      <c r="TH40" s="201"/>
      <c r="TI40" s="201"/>
      <c r="TJ40" s="201"/>
      <c r="TK40" s="201"/>
      <c r="TL40" s="201"/>
      <c r="TM40" s="201"/>
      <c r="TN40" s="201"/>
      <c r="TO40" s="201"/>
      <c r="TP40" s="201"/>
      <c r="TQ40" s="201"/>
      <c r="TR40" s="201"/>
      <c r="TS40" s="201"/>
      <c r="TT40" s="201"/>
      <c r="TU40" s="201"/>
      <c r="TV40" s="201"/>
      <c r="TW40" s="201"/>
      <c r="TX40" s="201"/>
      <c r="TY40" s="201"/>
      <c r="TZ40" s="201"/>
      <c r="UA40" s="201"/>
      <c r="UB40" s="201"/>
      <c r="UC40" s="201"/>
      <c r="UD40" s="201"/>
      <c r="UE40" s="201"/>
      <c r="UF40" s="201"/>
      <c r="UG40" s="201"/>
      <c r="UH40" s="201"/>
      <c r="UI40" s="201"/>
      <c r="UJ40" s="201"/>
      <c r="UK40" s="201"/>
      <c r="UL40" s="201"/>
      <c r="UM40" s="201"/>
      <c r="UN40" s="201"/>
      <c r="UO40" s="201"/>
      <c r="UP40" s="201"/>
      <c r="UQ40" s="201"/>
      <c r="UR40" s="201"/>
      <c r="US40" s="201"/>
      <c r="UT40" s="201"/>
      <c r="UU40" s="201"/>
      <c r="UV40" s="201"/>
      <c r="UW40" s="201"/>
      <c r="UX40" s="201"/>
      <c r="UY40" s="201"/>
      <c r="UZ40" s="201"/>
      <c r="VA40" s="201"/>
      <c r="VB40" s="201"/>
      <c r="VC40" s="201"/>
      <c r="VD40" s="201"/>
      <c r="VE40" s="201"/>
      <c r="VF40" s="201"/>
      <c r="VG40" s="201"/>
      <c r="VH40" s="201"/>
      <c r="VI40" s="201"/>
      <c r="VJ40" s="201"/>
      <c r="VK40" s="201"/>
      <c r="VL40" s="201"/>
      <c r="VM40" s="201"/>
      <c r="VN40" s="201"/>
      <c r="VO40" s="201"/>
      <c r="VP40" s="201"/>
      <c r="VQ40" s="201"/>
      <c r="VR40" s="201"/>
      <c r="VS40" s="201"/>
      <c r="VT40" s="201"/>
      <c r="VU40" s="201"/>
      <c r="VV40" s="201"/>
      <c r="VW40" s="201"/>
      <c r="VX40" s="201"/>
      <c r="VY40" s="201"/>
      <c r="VZ40" s="201"/>
      <c r="WA40" s="201"/>
      <c r="WB40" s="201"/>
      <c r="WC40" s="201"/>
      <c r="WD40" s="201"/>
      <c r="WE40" s="201"/>
      <c r="WF40" s="201"/>
      <c r="WG40" s="201"/>
      <c r="WH40" s="201"/>
      <c r="WI40" s="201"/>
      <c r="WJ40" s="201"/>
      <c r="WK40" s="201"/>
      <c r="WL40" s="201"/>
      <c r="WM40" s="201"/>
      <c r="WN40" s="201"/>
      <c r="WO40" s="201"/>
      <c r="WP40" s="201"/>
      <c r="WQ40" s="201"/>
      <c r="WR40" s="201"/>
      <c r="WS40" s="201"/>
      <c r="WT40" s="201"/>
      <c r="WU40" s="201"/>
      <c r="WV40" s="201"/>
      <c r="WW40" s="201"/>
      <c r="WX40" s="201"/>
      <c r="WY40" s="201"/>
      <c r="WZ40" s="201"/>
      <c r="XA40" s="201"/>
      <c r="XB40" s="201"/>
      <c r="XC40" s="201"/>
      <c r="XD40" s="201"/>
      <c r="XE40" s="201"/>
      <c r="XF40" s="201"/>
      <c r="XG40" s="201"/>
      <c r="XH40" s="201"/>
      <c r="XI40" s="201"/>
      <c r="XJ40" s="201"/>
      <c r="XK40" s="201"/>
      <c r="XL40" s="201"/>
      <c r="XM40" s="201"/>
      <c r="XN40" s="201"/>
      <c r="XO40" s="201"/>
      <c r="XP40" s="201"/>
      <c r="XQ40" s="201"/>
      <c r="XR40" s="201"/>
      <c r="XS40" s="201"/>
      <c r="XT40" s="201"/>
      <c r="XU40" s="201"/>
      <c r="XV40" s="201"/>
      <c r="XW40" s="201"/>
      <c r="XX40" s="201"/>
      <c r="XY40" s="201"/>
      <c r="XZ40" s="201"/>
      <c r="YA40" s="201"/>
      <c r="YB40" s="201"/>
      <c r="YC40" s="201"/>
      <c r="YD40" s="201"/>
      <c r="YE40" s="201"/>
      <c r="YF40" s="201"/>
      <c r="YG40" s="201"/>
      <c r="YH40" s="201"/>
      <c r="YI40" s="201"/>
      <c r="YJ40" s="201"/>
      <c r="YK40" s="201"/>
      <c r="YL40" s="201"/>
      <c r="YM40" s="201"/>
      <c r="YN40" s="201"/>
      <c r="YO40" s="201"/>
      <c r="YP40" s="201"/>
      <c r="YQ40" s="201"/>
      <c r="YR40" s="201"/>
      <c r="YS40" s="201"/>
      <c r="YT40" s="201"/>
      <c r="YU40" s="201"/>
      <c r="YV40" s="201"/>
      <c r="YW40" s="201"/>
      <c r="YX40" s="201"/>
      <c r="YY40" s="201"/>
      <c r="YZ40" s="201"/>
      <c r="ZA40" s="201"/>
      <c r="ZB40" s="201"/>
      <c r="ZC40" s="201"/>
      <c r="ZD40" s="201"/>
      <c r="ZE40" s="201"/>
      <c r="ZF40" s="201"/>
      <c r="ZG40" s="201"/>
      <c r="ZH40" s="201"/>
      <c r="ZI40" s="201"/>
      <c r="ZJ40" s="201"/>
      <c r="ZK40" s="201"/>
      <c r="ZL40" s="201"/>
      <c r="ZM40" s="201"/>
      <c r="ZN40" s="201"/>
      <c r="ZO40" s="201"/>
      <c r="ZP40" s="201"/>
      <c r="ZQ40" s="201"/>
      <c r="ZR40" s="201"/>
      <c r="ZS40" s="201"/>
      <c r="ZT40" s="201"/>
      <c r="ZU40" s="201"/>
      <c r="ZV40" s="201"/>
      <c r="ZW40" s="201"/>
      <c r="ZX40" s="201"/>
      <c r="ZY40" s="201"/>
      <c r="ZZ40" s="201"/>
    </row>
    <row r="41" spans="1:702" s="201" customFormat="1" ht="21" customHeight="1">
      <c r="C41" s="188"/>
      <c r="D41" s="188"/>
      <c r="E41" s="188"/>
      <c r="F41" s="850"/>
      <c r="G41" s="850"/>
      <c r="H41" s="850"/>
      <c r="I41" s="234"/>
      <c r="V41" s="188"/>
      <c r="W41" s="188"/>
      <c r="X41" s="188"/>
      <c r="Y41" s="850"/>
      <c r="Z41" s="850"/>
      <c r="AA41" s="850"/>
      <c r="AB41" s="234"/>
      <c r="AC41" s="82"/>
      <c r="AD41" s="82"/>
      <c r="AE41" s="82"/>
      <c r="AF41" s="82"/>
      <c r="AG41" s="82"/>
      <c r="AH41" s="82"/>
    </row>
    <row r="42" spans="1:702" s="187" customFormat="1" ht="21.75" customHeight="1">
      <c r="B42" s="201"/>
      <c r="C42" s="188"/>
      <c r="D42" s="188"/>
      <c r="E42" s="188"/>
      <c r="F42" s="850"/>
      <c r="G42" s="850"/>
      <c r="H42" s="850"/>
      <c r="I42" s="234"/>
      <c r="J42" s="82"/>
      <c r="K42" s="82"/>
      <c r="L42" s="82"/>
      <c r="M42" s="82"/>
      <c r="N42" s="82"/>
      <c r="O42" s="82"/>
      <c r="P42" s="201"/>
      <c r="Q42" s="201"/>
      <c r="R42" s="201"/>
      <c r="S42" s="201"/>
      <c r="V42" s="188"/>
      <c r="W42" s="188"/>
      <c r="X42" s="188"/>
      <c r="Y42" s="851"/>
      <c r="Z42" s="851"/>
      <c r="AA42" s="851"/>
      <c r="AB42" s="852"/>
      <c r="AC42" s="200"/>
      <c r="AD42" s="200"/>
      <c r="AE42" s="200"/>
      <c r="AF42" s="200"/>
      <c r="AG42" s="200"/>
      <c r="AH42" s="200"/>
    </row>
    <row r="43" spans="1:702" s="187" customFormat="1" ht="21.75" customHeight="1">
      <c r="B43" s="201"/>
      <c r="C43" s="188"/>
      <c r="D43" s="188"/>
      <c r="E43" s="188"/>
      <c r="F43" s="850"/>
      <c r="G43" s="850"/>
      <c r="H43" s="850"/>
      <c r="I43" s="234"/>
      <c r="J43" s="201"/>
      <c r="K43" s="201"/>
      <c r="L43" s="201"/>
      <c r="M43" s="201"/>
      <c r="N43" s="201"/>
      <c r="O43" s="201"/>
      <c r="P43" s="201"/>
      <c r="Q43" s="201"/>
      <c r="R43" s="201"/>
      <c r="S43" s="201"/>
      <c r="V43" s="188"/>
      <c r="W43" s="188"/>
      <c r="X43" s="188"/>
      <c r="Y43" s="851"/>
      <c r="Z43" s="851"/>
      <c r="AA43" s="851"/>
      <c r="AB43" s="852"/>
    </row>
    <row r="44" spans="1:702" s="187" customFormat="1" ht="21.75" customHeight="1">
      <c r="B44" s="201"/>
      <c r="C44" s="188"/>
      <c r="D44" s="201"/>
      <c r="E44" s="201"/>
      <c r="F44" s="201"/>
      <c r="G44" s="201"/>
      <c r="H44" s="854"/>
      <c r="I44" s="854"/>
      <c r="J44" s="854"/>
      <c r="K44" s="854"/>
      <c r="L44" s="854"/>
      <c r="M44" s="854"/>
      <c r="N44" s="854"/>
      <c r="O44" s="854"/>
      <c r="P44" s="854"/>
      <c r="Q44" s="854"/>
      <c r="R44" s="854"/>
      <c r="S44" s="201"/>
      <c r="V44" s="188"/>
      <c r="AA44" s="853"/>
      <c r="AB44" s="853"/>
      <c r="AC44" s="853"/>
      <c r="AD44" s="853"/>
      <c r="AE44" s="853"/>
      <c r="AF44" s="853"/>
      <c r="AG44" s="853"/>
      <c r="AH44" s="853"/>
      <c r="AI44" s="853"/>
      <c r="AJ44" s="853"/>
      <c r="AK44" s="853"/>
    </row>
    <row r="45" spans="1:702" s="187" customFormat="1" ht="18" customHeight="1">
      <c r="B45" s="201"/>
      <c r="C45" s="201"/>
      <c r="D45" s="201"/>
      <c r="E45" s="201"/>
      <c r="F45" s="201"/>
      <c r="G45" s="201"/>
      <c r="H45" s="201"/>
      <c r="I45" s="201"/>
      <c r="J45" s="201"/>
      <c r="K45" s="201"/>
      <c r="L45" s="201"/>
      <c r="M45" s="201"/>
      <c r="N45" s="201"/>
      <c r="O45" s="201"/>
      <c r="P45" s="201"/>
      <c r="Q45" s="201"/>
      <c r="R45" s="201"/>
      <c r="S45" s="201"/>
    </row>
    <row r="46" spans="1:702" s="187" customFormat="1" ht="18" customHeight="1">
      <c r="B46" s="201"/>
      <c r="C46" s="201"/>
      <c r="D46" s="201"/>
      <c r="E46" s="201"/>
      <c r="F46" s="201"/>
      <c r="G46" s="201"/>
      <c r="H46" s="201"/>
      <c r="I46" s="201"/>
      <c r="J46" s="201"/>
      <c r="K46" s="201"/>
      <c r="L46" s="201"/>
      <c r="M46" s="201"/>
      <c r="N46" s="201"/>
      <c r="O46" s="201"/>
      <c r="P46" s="201"/>
      <c r="Q46" s="201"/>
      <c r="R46" s="201"/>
      <c r="S46" s="201"/>
    </row>
    <row r="47" spans="1:702" s="187" customFormat="1" ht="18" customHeight="1">
      <c r="B47" s="201"/>
      <c r="C47" s="201"/>
      <c r="D47" s="201"/>
      <c r="E47" s="201"/>
      <c r="F47" s="201"/>
      <c r="G47" s="201"/>
      <c r="H47" s="201"/>
      <c r="I47" s="201"/>
      <c r="J47" s="201"/>
      <c r="K47" s="201"/>
      <c r="L47" s="201"/>
      <c r="M47" s="201"/>
      <c r="N47" s="201"/>
      <c r="O47" s="201"/>
      <c r="P47" s="201"/>
      <c r="Q47" s="201"/>
      <c r="R47" s="201"/>
      <c r="S47" s="201"/>
    </row>
    <row r="48" spans="1:702" ht="18" customHeight="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1"/>
      <c r="IQ48" s="61"/>
      <c r="IR48" s="61"/>
      <c r="IS48" s="61"/>
      <c r="IT48" s="61"/>
      <c r="IU48" s="61"/>
      <c r="IV48" s="61"/>
      <c r="IW48" s="61"/>
      <c r="IX48" s="61"/>
      <c r="IY48" s="61"/>
      <c r="IZ48" s="61"/>
      <c r="JA48" s="61"/>
      <c r="JB48" s="61"/>
      <c r="JC48" s="61"/>
      <c r="JD48" s="61"/>
      <c r="JE48" s="61"/>
      <c r="JF48" s="61"/>
      <c r="JG48" s="61"/>
      <c r="JH48" s="61"/>
      <c r="JI48" s="61"/>
      <c r="JJ48" s="61"/>
      <c r="JK48" s="61"/>
      <c r="JL48" s="61"/>
      <c r="JM48" s="61"/>
      <c r="JN48" s="61"/>
      <c r="JO48" s="61"/>
      <c r="JP48" s="61"/>
      <c r="JQ48" s="61"/>
      <c r="JR48" s="61"/>
      <c r="JS48" s="61"/>
      <c r="JT48" s="61"/>
      <c r="JU48" s="61"/>
      <c r="JV48" s="61"/>
      <c r="JW48" s="61"/>
      <c r="JX48" s="61"/>
      <c r="JY48" s="61"/>
      <c r="JZ48" s="61"/>
      <c r="KA48" s="61"/>
      <c r="KB48" s="61"/>
      <c r="KC48" s="61"/>
      <c r="KD48" s="61"/>
      <c r="KE48" s="61"/>
      <c r="KF48" s="61"/>
      <c r="KG48" s="61"/>
      <c r="KH48" s="61"/>
      <c r="KI48" s="61"/>
      <c r="KJ48" s="61"/>
      <c r="KK48" s="61"/>
      <c r="KL48" s="61"/>
      <c r="KM48" s="61"/>
      <c r="KN48" s="61"/>
      <c r="KO48" s="61"/>
      <c r="KP48" s="61"/>
      <c r="KQ48" s="61"/>
      <c r="KR48" s="61"/>
      <c r="KS48" s="61"/>
      <c r="KT48" s="61"/>
      <c r="KU48" s="61"/>
      <c r="KV48" s="61"/>
      <c r="KW48" s="61"/>
      <c r="KX48" s="61"/>
      <c r="KY48" s="61"/>
      <c r="KZ48" s="61"/>
      <c r="LA48" s="61"/>
      <c r="LB48" s="61"/>
      <c r="LC48" s="61"/>
      <c r="LD48" s="61"/>
      <c r="LE48" s="61"/>
      <c r="LF48" s="61"/>
      <c r="LG48" s="61"/>
      <c r="LH48" s="61"/>
      <c r="LI48" s="61"/>
      <c r="LJ48" s="61"/>
      <c r="LK48" s="61"/>
      <c r="LL48" s="61"/>
      <c r="LM48" s="61"/>
      <c r="LN48" s="61"/>
      <c r="LO48" s="61"/>
      <c r="LP48" s="61"/>
      <c r="LQ48" s="61"/>
      <c r="LR48" s="61"/>
      <c r="LS48" s="61"/>
      <c r="LT48" s="61"/>
      <c r="LU48" s="61"/>
      <c r="LV48" s="61"/>
      <c r="LW48" s="61"/>
      <c r="LX48" s="61"/>
      <c r="LY48" s="61"/>
      <c r="LZ48" s="61"/>
      <c r="MA48" s="61"/>
      <c r="MB48" s="61"/>
      <c r="MC48" s="61"/>
      <c r="MD48" s="61"/>
      <c r="ME48" s="61"/>
      <c r="MF48" s="61"/>
      <c r="MG48" s="61"/>
      <c r="MH48" s="61"/>
      <c r="MI48" s="61"/>
      <c r="MJ48" s="61"/>
      <c r="MK48" s="61"/>
      <c r="ML48" s="61"/>
      <c r="MM48" s="61"/>
      <c r="MN48" s="61"/>
      <c r="MO48" s="61"/>
      <c r="MP48" s="61"/>
      <c r="MQ48" s="61"/>
      <c r="MR48" s="61"/>
      <c r="MS48" s="61"/>
      <c r="MT48" s="61"/>
      <c r="MU48" s="61"/>
      <c r="MV48" s="61"/>
      <c r="MW48" s="61"/>
      <c r="MX48" s="61"/>
      <c r="MY48" s="61"/>
      <c r="MZ48" s="61"/>
      <c r="NA48" s="61"/>
      <c r="NB48" s="61"/>
      <c r="NC48" s="61"/>
      <c r="ND48" s="61"/>
      <c r="NE48" s="61"/>
      <c r="NF48" s="61"/>
      <c r="NG48" s="61"/>
      <c r="NH48" s="61"/>
      <c r="NI48" s="61"/>
      <c r="NJ48" s="61"/>
      <c r="NK48" s="61"/>
      <c r="NL48" s="61"/>
      <c r="NM48" s="61"/>
      <c r="NN48" s="61"/>
      <c r="NO48" s="61"/>
      <c r="NP48" s="61"/>
      <c r="NQ48" s="61"/>
      <c r="NR48" s="61"/>
      <c r="NS48" s="61"/>
      <c r="NT48" s="61"/>
      <c r="NU48" s="61"/>
      <c r="NV48" s="61"/>
      <c r="NW48" s="61"/>
      <c r="NX48" s="61"/>
      <c r="NY48" s="61"/>
      <c r="NZ48" s="61"/>
      <c r="OA48" s="61"/>
      <c r="OB48" s="61"/>
      <c r="OC48" s="61"/>
      <c r="OD48" s="61"/>
      <c r="OE48" s="61"/>
      <c r="OF48" s="61"/>
      <c r="OG48" s="61"/>
      <c r="OH48" s="61"/>
      <c r="OI48" s="61"/>
      <c r="OJ48" s="61"/>
      <c r="OK48" s="61"/>
      <c r="OL48" s="61"/>
      <c r="OM48" s="61"/>
      <c r="ON48" s="61"/>
      <c r="OO48" s="61"/>
      <c r="OP48" s="61"/>
      <c r="OQ48" s="61"/>
      <c r="OR48" s="61"/>
      <c r="OS48" s="61"/>
      <c r="OT48" s="61"/>
      <c r="OU48" s="61"/>
      <c r="OV48" s="61"/>
      <c r="OW48" s="61"/>
      <c r="OX48" s="61"/>
      <c r="OY48" s="61"/>
      <c r="OZ48" s="61"/>
      <c r="PA48" s="61"/>
      <c r="PB48" s="61"/>
      <c r="PC48" s="61"/>
      <c r="PD48" s="61"/>
      <c r="PE48" s="61"/>
      <c r="PF48" s="61"/>
      <c r="PG48" s="61"/>
      <c r="PH48" s="61"/>
      <c r="PI48" s="61"/>
      <c r="PJ48" s="61"/>
      <c r="PK48" s="61"/>
      <c r="PL48" s="61"/>
      <c r="PM48" s="61"/>
      <c r="PN48" s="61"/>
      <c r="PO48" s="61"/>
      <c r="PP48" s="61"/>
      <c r="PQ48" s="61"/>
      <c r="PR48" s="61"/>
      <c r="PS48" s="61"/>
      <c r="PT48" s="61"/>
      <c r="PU48" s="61"/>
      <c r="PV48" s="61"/>
      <c r="PW48" s="61"/>
      <c r="PX48" s="61"/>
      <c r="PY48" s="61"/>
      <c r="PZ48" s="61"/>
      <c r="QA48" s="61"/>
      <c r="QB48" s="61"/>
      <c r="QC48" s="61"/>
      <c r="QD48" s="61"/>
      <c r="QE48" s="61"/>
      <c r="QF48" s="61"/>
      <c r="QG48" s="61"/>
      <c r="QH48" s="61"/>
      <c r="QI48" s="61"/>
      <c r="QJ48" s="61"/>
      <c r="QK48" s="61"/>
      <c r="QL48" s="61"/>
      <c r="QM48" s="61"/>
      <c r="QN48" s="61"/>
      <c r="QO48" s="61"/>
      <c r="QP48" s="61"/>
      <c r="QQ48" s="61"/>
      <c r="QR48" s="61"/>
      <c r="QS48" s="61"/>
      <c r="QT48" s="61"/>
      <c r="QU48" s="61"/>
      <c r="QV48" s="61"/>
      <c r="QW48" s="61"/>
      <c r="QX48" s="61"/>
      <c r="QY48" s="61"/>
      <c r="QZ48" s="61"/>
      <c r="RA48" s="61"/>
      <c r="RB48" s="61"/>
      <c r="RC48" s="61"/>
      <c r="RD48" s="61"/>
      <c r="RE48" s="61"/>
      <c r="RF48" s="61"/>
      <c r="RG48" s="61"/>
      <c r="RH48" s="61"/>
      <c r="RI48" s="61"/>
      <c r="RJ48" s="61"/>
      <c r="RK48" s="61"/>
      <c r="RL48" s="61"/>
      <c r="RM48" s="61"/>
      <c r="RN48" s="61"/>
      <c r="RO48" s="61"/>
      <c r="RP48" s="61"/>
      <c r="RQ48" s="61"/>
      <c r="RR48" s="61"/>
      <c r="RS48" s="61"/>
      <c r="RT48" s="61"/>
      <c r="RU48" s="61"/>
      <c r="RV48" s="61"/>
      <c r="RW48" s="61"/>
      <c r="RX48" s="61"/>
      <c r="RY48" s="61"/>
      <c r="RZ48" s="61"/>
      <c r="SA48" s="61"/>
      <c r="SB48" s="61"/>
      <c r="SC48" s="61"/>
      <c r="SD48" s="61"/>
      <c r="SE48" s="61"/>
      <c r="SF48" s="61"/>
      <c r="SG48" s="61"/>
      <c r="SH48" s="61"/>
      <c r="SI48" s="61"/>
      <c r="SJ48" s="61"/>
      <c r="SK48" s="61"/>
      <c r="SL48" s="61"/>
      <c r="SM48" s="61"/>
      <c r="SN48" s="61"/>
      <c r="SO48" s="61"/>
      <c r="SP48" s="61"/>
      <c r="SQ48" s="61"/>
      <c r="SR48" s="61"/>
      <c r="SS48" s="61"/>
      <c r="ST48" s="61"/>
      <c r="SU48" s="61"/>
      <c r="SV48" s="61"/>
      <c r="SW48" s="61"/>
      <c r="SX48" s="61"/>
      <c r="SY48" s="61"/>
      <c r="SZ48" s="61"/>
      <c r="TA48" s="61"/>
      <c r="TB48" s="61"/>
      <c r="TC48" s="61"/>
      <c r="TD48" s="61"/>
      <c r="TE48" s="61"/>
      <c r="TF48" s="61"/>
      <c r="TG48" s="61"/>
      <c r="TH48" s="61"/>
      <c r="TI48" s="61"/>
      <c r="TJ48" s="61"/>
      <c r="TK48" s="61"/>
      <c r="TL48" s="61"/>
      <c r="TM48" s="61"/>
      <c r="TN48" s="61"/>
      <c r="TO48" s="61"/>
      <c r="TP48" s="61"/>
      <c r="TQ48" s="61"/>
      <c r="TR48" s="61"/>
      <c r="TS48" s="61"/>
      <c r="TT48" s="61"/>
      <c r="TU48" s="61"/>
      <c r="TV48" s="61"/>
      <c r="TW48" s="61"/>
      <c r="TX48" s="61"/>
      <c r="TY48" s="61"/>
      <c r="TZ48" s="61"/>
      <c r="UA48" s="61"/>
      <c r="UB48" s="61"/>
      <c r="UC48" s="61"/>
      <c r="UD48" s="61"/>
      <c r="UE48" s="61"/>
      <c r="UF48" s="61"/>
      <c r="UG48" s="61"/>
      <c r="UH48" s="61"/>
      <c r="UI48" s="61"/>
      <c r="UJ48" s="61"/>
      <c r="UK48" s="61"/>
      <c r="UL48" s="61"/>
      <c r="UM48" s="61"/>
      <c r="UN48" s="61"/>
      <c r="UO48" s="61"/>
      <c r="UP48" s="61"/>
      <c r="UQ48" s="61"/>
      <c r="UR48" s="61"/>
      <c r="US48" s="61"/>
      <c r="UT48" s="61"/>
      <c r="UU48" s="61"/>
      <c r="UV48" s="61"/>
      <c r="UW48" s="61"/>
      <c r="UX48" s="61"/>
      <c r="UY48" s="61"/>
      <c r="UZ48" s="61"/>
      <c r="VA48" s="61"/>
      <c r="VB48" s="61"/>
      <c r="VC48" s="61"/>
      <c r="VD48" s="61"/>
      <c r="VE48" s="61"/>
      <c r="VF48" s="61"/>
      <c r="VG48" s="61"/>
      <c r="VH48" s="61"/>
      <c r="VI48" s="61"/>
      <c r="VJ48" s="61"/>
      <c r="VK48" s="61"/>
      <c r="VL48" s="61"/>
      <c r="VM48" s="61"/>
      <c r="VN48" s="61"/>
      <c r="VO48" s="61"/>
      <c r="VP48" s="61"/>
      <c r="VQ48" s="61"/>
      <c r="VR48" s="61"/>
      <c r="VS48" s="61"/>
      <c r="VT48" s="61"/>
      <c r="VU48" s="61"/>
      <c r="VV48" s="61"/>
      <c r="VW48" s="61"/>
      <c r="VX48" s="61"/>
      <c r="VY48" s="61"/>
      <c r="VZ48" s="61"/>
      <c r="WA48" s="61"/>
      <c r="WB48" s="61"/>
      <c r="WC48" s="61"/>
      <c r="WD48" s="61"/>
      <c r="WE48" s="61"/>
      <c r="WF48" s="61"/>
      <c r="WG48" s="61"/>
      <c r="WH48" s="61"/>
      <c r="WI48" s="61"/>
      <c r="WJ48" s="61"/>
      <c r="WK48" s="61"/>
      <c r="WL48" s="61"/>
      <c r="WM48" s="61"/>
      <c r="WN48" s="61"/>
      <c r="WO48" s="61"/>
      <c r="WP48" s="61"/>
      <c r="WQ48" s="61"/>
      <c r="WR48" s="61"/>
      <c r="WS48" s="61"/>
      <c r="WT48" s="61"/>
      <c r="WU48" s="61"/>
      <c r="WV48" s="61"/>
      <c r="WW48" s="61"/>
      <c r="WX48" s="61"/>
      <c r="WY48" s="61"/>
      <c r="WZ48" s="61"/>
      <c r="XA48" s="61"/>
      <c r="XB48" s="61"/>
      <c r="XC48" s="61"/>
      <c r="XD48" s="61"/>
      <c r="XE48" s="61"/>
      <c r="XF48" s="61"/>
      <c r="XG48" s="61"/>
      <c r="XH48" s="61"/>
      <c r="XI48" s="61"/>
      <c r="XJ48" s="61"/>
      <c r="XK48" s="61"/>
      <c r="XL48" s="61"/>
      <c r="XM48" s="61"/>
      <c r="XN48" s="61"/>
      <c r="XO48" s="61"/>
      <c r="XP48" s="61"/>
      <c r="XQ48" s="61"/>
      <c r="XR48" s="61"/>
      <c r="XS48" s="61"/>
      <c r="XT48" s="61"/>
      <c r="XU48" s="61"/>
      <c r="XV48" s="61"/>
      <c r="XW48" s="61"/>
      <c r="XX48" s="61"/>
      <c r="XY48" s="61"/>
      <c r="XZ48" s="61"/>
      <c r="YA48" s="61"/>
      <c r="YB48" s="61"/>
      <c r="YC48" s="61"/>
      <c r="YD48" s="61"/>
      <c r="YE48" s="61"/>
      <c r="YF48" s="61"/>
      <c r="YG48" s="61"/>
      <c r="YH48" s="61"/>
      <c r="YI48" s="61"/>
      <c r="YJ48" s="61"/>
      <c r="YK48" s="61"/>
      <c r="YL48" s="61"/>
      <c r="YM48" s="61"/>
      <c r="YN48" s="61"/>
      <c r="YO48" s="61"/>
      <c r="YP48" s="61"/>
      <c r="YQ48" s="61"/>
      <c r="YR48" s="61"/>
      <c r="YS48" s="61"/>
      <c r="YT48" s="61"/>
      <c r="YU48" s="61"/>
      <c r="YV48" s="61"/>
      <c r="YW48" s="61"/>
      <c r="YX48" s="61"/>
      <c r="YY48" s="61"/>
      <c r="YZ48" s="61"/>
      <c r="ZA48" s="61"/>
      <c r="ZB48" s="61"/>
      <c r="ZC48" s="61"/>
      <c r="ZD48" s="61"/>
      <c r="ZE48" s="61"/>
      <c r="ZF48" s="61"/>
      <c r="ZG48" s="61"/>
      <c r="ZH48" s="61"/>
      <c r="ZI48" s="61"/>
      <c r="ZJ48" s="61"/>
      <c r="ZK48" s="61"/>
      <c r="ZL48" s="61"/>
      <c r="ZM48" s="61"/>
      <c r="ZN48" s="61"/>
      <c r="ZO48" s="61"/>
      <c r="ZP48" s="61"/>
      <c r="ZQ48" s="61"/>
      <c r="ZR48" s="61"/>
      <c r="ZS48" s="61"/>
      <c r="ZT48" s="61"/>
      <c r="ZU48" s="61"/>
      <c r="ZV48" s="61"/>
      <c r="ZW48" s="61"/>
      <c r="ZX48" s="61"/>
      <c r="ZY48" s="61"/>
      <c r="ZZ48" s="61"/>
    </row>
    <row r="49" spans="2:19" s="187" customFormat="1" ht="18" customHeight="1">
      <c r="B49" s="201"/>
      <c r="C49" s="201"/>
      <c r="D49" s="201"/>
      <c r="E49" s="201"/>
      <c r="F49" s="201"/>
      <c r="G49" s="201"/>
      <c r="H49" s="201"/>
      <c r="I49" s="201"/>
      <c r="J49" s="201"/>
      <c r="K49" s="201"/>
      <c r="L49" s="201"/>
      <c r="M49" s="201"/>
      <c r="N49" s="201"/>
      <c r="O49" s="201"/>
      <c r="P49" s="201"/>
      <c r="Q49" s="201"/>
      <c r="R49" s="201"/>
      <c r="S49" s="201"/>
    </row>
    <row r="50" spans="2:19" s="187" customFormat="1" ht="18" customHeight="1">
      <c r="B50" s="201"/>
      <c r="C50" s="201"/>
      <c r="D50" s="201"/>
      <c r="E50" s="201"/>
      <c r="F50" s="201"/>
      <c r="G50" s="201"/>
      <c r="H50" s="201"/>
      <c r="I50" s="201"/>
      <c r="J50" s="201"/>
      <c r="K50" s="201"/>
      <c r="L50" s="201"/>
      <c r="M50" s="201"/>
      <c r="N50" s="201"/>
      <c r="O50" s="201"/>
      <c r="P50" s="201"/>
      <c r="Q50" s="201"/>
      <c r="R50" s="201"/>
      <c r="S50" s="201"/>
    </row>
    <row r="51" spans="2:19" s="187" customFormat="1" ht="18" customHeight="1">
      <c r="B51" s="201"/>
      <c r="C51" s="201"/>
      <c r="D51" s="201"/>
      <c r="E51" s="201"/>
      <c r="F51" s="201"/>
      <c r="G51" s="201"/>
      <c r="H51" s="201"/>
      <c r="I51" s="201"/>
      <c r="J51" s="201"/>
      <c r="K51" s="201"/>
      <c r="L51" s="201"/>
      <c r="M51" s="201"/>
      <c r="N51" s="201"/>
      <c r="O51" s="201"/>
      <c r="P51" s="201"/>
      <c r="Q51" s="201"/>
      <c r="R51" s="201"/>
      <c r="S51" s="201"/>
    </row>
    <row r="52" spans="2:19" s="187" customFormat="1" ht="18" customHeight="1">
      <c r="B52" s="201"/>
      <c r="C52" s="201"/>
      <c r="D52" s="201"/>
      <c r="E52" s="201"/>
      <c r="F52" s="201"/>
      <c r="G52" s="201"/>
      <c r="H52" s="201"/>
      <c r="I52" s="201"/>
      <c r="J52" s="201"/>
      <c r="K52" s="201"/>
      <c r="L52" s="201"/>
      <c r="M52" s="201"/>
      <c r="N52" s="201"/>
      <c r="O52" s="201"/>
      <c r="P52" s="201"/>
      <c r="Q52" s="201"/>
      <c r="R52" s="201"/>
      <c r="S52" s="201"/>
    </row>
    <row r="53" spans="2:19" s="187" customFormat="1" ht="18" customHeight="1">
      <c r="B53" s="201"/>
      <c r="C53" s="201"/>
      <c r="D53" s="201"/>
      <c r="E53" s="201"/>
      <c r="F53" s="201"/>
      <c r="G53" s="201"/>
      <c r="H53" s="201"/>
      <c r="I53" s="201"/>
      <c r="J53" s="201"/>
      <c r="K53" s="201"/>
      <c r="L53" s="201"/>
      <c r="M53" s="201"/>
      <c r="N53" s="201"/>
      <c r="O53" s="201"/>
      <c r="P53" s="201"/>
      <c r="Q53" s="201"/>
      <c r="R53" s="201"/>
      <c r="S53" s="201"/>
    </row>
    <row r="54" spans="2:19" s="187" customFormat="1" ht="18" customHeight="1">
      <c r="B54" s="201"/>
      <c r="C54" s="201"/>
      <c r="D54" s="201"/>
      <c r="E54" s="201"/>
      <c r="F54" s="201"/>
      <c r="G54" s="201"/>
      <c r="H54" s="201"/>
      <c r="I54" s="201"/>
      <c r="J54" s="201"/>
      <c r="K54" s="201"/>
      <c r="L54" s="201"/>
      <c r="M54" s="201"/>
      <c r="N54" s="201"/>
      <c r="O54" s="201"/>
      <c r="P54" s="201"/>
      <c r="Q54" s="201"/>
      <c r="R54" s="201"/>
      <c r="S54" s="201"/>
    </row>
    <row r="55" spans="2:19" s="187" customFormat="1" ht="18" customHeight="1">
      <c r="B55" s="201"/>
      <c r="C55" s="201"/>
      <c r="D55" s="201"/>
      <c r="E55" s="201"/>
      <c r="F55" s="201"/>
      <c r="G55" s="201"/>
      <c r="H55" s="201"/>
      <c r="I55" s="201"/>
      <c r="J55" s="201"/>
      <c r="K55" s="201"/>
      <c r="L55" s="201"/>
      <c r="M55" s="201"/>
      <c r="N55" s="201"/>
      <c r="O55" s="201"/>
      <c r="P55" s="201"/>
      <c r="Q55" s="201"/>
      <c r="R55" s="201"/>
      <c r="S55" s="201"/>
    </row>
    <row r="56" spans="2:19" s="187" customFormat="1" ht="18" customHeight="1">
      <c r="B56" s="201"/>
      <c r="C56" s="201"/>
      <c r="D56" s="201"/>
      <c r="E56" s="201"/>
      <c r="F56" s="201"/>
      <c r="G56" s="201"/>
      <c r="H56" s="201"/>
      <c r="I56" s="201"/>
      <c r="J56" s="201"/>
      <c r="K56" s="201"/>
      <c r="L56" s="201"/>
      <c r="M56" s="201"/>
      <c r="N56" s="201"/>
      <c r="O56" s="201"/>
      <c r="P56" s="201"/>
      <c r="Q56" s="201"/>
      <c r="R56" s="201"/>
      <c r="S56" s="201"/>
    </row>
    <row r="57" spans="2:19" s="187" customFormat="1" ht="18" customHeight="1">
      <c r="B57" s="201"/>
      <c r="C57" s="201"/>
      <c r="D57" s="201"/>
      <c r="E57" s="201"/>
      <c r="F57" s="201"/>
      <c r="G57" s="201"/>
      <c r="H57" s="201"/>
      <c r="I57" s="201"/>
      <c r="J57" s="201"/>
      <c r="K57" s="201"/>
      <c r="L57" s="201"/>
      <c r="M57" s="201"/>
      <c r="N57" s="201"/>
      <c r="O57" s="201"/>
      <c r="P57" s="201"/>
      <c r="Q57" s="201"/>
      <c r="R57" s="201"/>
      <c r="S57" s="201"/>
    </row>
    <row r="58" spans="2:19" s="187" customFormat="1" ht="18" customHeight="1">
      <c r="B58" s="201"/>
      <c r="C58" s="201"/>
      <c r="D58" s="201"/>
      <c r="E58" s="201"/>
      <c r="F58" s="201"/>
      <c r="G58" s="201"/>
      <c r="H58" s="201"/>
      <c r="I58" s="201"/>
      <c r="J58" s="201"/>
      <c r="K58" s="201"/>
      <c r="L58" s="201"/>
      <c r="M58" s="201"/>
      <c r="N58" s="201"/>
      <c r="O58" s="201"/>
      <c r="P58" s="201"/>
      <c r="Q58" s="201"/>
      <c r="R58" s="201"/>
      <c r="S58" s="201"/>
    </row>
    <row r="59" spans="2:19" s="187" customFormat="1" ht="18" customHeight="1">
      <c r="B59" s="201"/>
      <c r="C59" s="201"/>
      <c r="D59" s="201"/>
      <c r="E59" s="201"/>
      <c r="F59" s="201"/>
      <c r="G59" s="201"/>
      <c r="H59" s="201"/>
      <c r="I59" s="201"/>
      <c r="J59" s="201"/>
      <c r="K59" s="201"/>
      <c r="L59" s="201"/>
      <c r="M59" s="201"/>
      <c r="N59" s="201"/>
      <c r="O59" s="201"/>
      <c r="P59" s="201"/>
      <c r="Q59" s="201"/>
      <c r="R59" s="201"/>
      <c r="S59" s="201"/>
    </row>
    <row r="60" spans="2:19" s="187" customFormat="1" ht="18" customHeight="1">
      <c r="B60" s="201"/>
      <c r="C60" s="201"/>
      <c r="D60" s="201"/>
      <c r="E60" s="201"/>
      <c r="F60" s="201"/>
      <c r="G60" s="201"/>
      <c r="H60" s="201"/>
      <c r="I60" s="201"/>
      <c r="J60" s="201"/>
      <c r="K60" s="201"/>
      <c r="L60" s="201"/>
      <c r="M60" s="201"/>
      <c r="N60" s="201"/>
      <c r="O60" s="201"/>
      <c r="P60" s="201"/>
      <c r="Q60" s="201"/>
      <c r="R60" s="201"/>
      <c r="S60" s="201"/>
    </row>
    <row r="61" spans="2:19" s="187" customFormat="1" ht="18" customHeight="1">
      <c r="B61" s="201"/>
      <c r="C61" s="201"/>
      <c r="D61" s="201"/>
      <c r="E61" s="201"/>
      <c r="F61" s="201"/>
      <c r="G61" s="201"/>
      <c r="H61" s="201"/>
      <c r="I61" s="201"/>
      <c r="J61" s="201"/>
      <c r="K61" s="201"/>
      <c r="L61" s="201"/>
      <c r="M61" s="201"/>
      <c r="N61" s="201"/>
      <c r="O61" s="201"/>
      <c r="P61" s="201"/>
      <c r="Q61" s="201"/>
      <c r="R61" s="201"/>
      <c r="S61" s="201"/>
    </row>
    <row r="62" spans="2:19" s="187" customFormat="1" ht="18" customHeight="1">
      <c r="B62" s="201"/>
      <c r="C62" s="201"/>
      <c r="D62" s="201"/>
      <c r="E62" s="201"/>
      <c r="F62" s="201"/>
      <c r="G62" s="201"/>
      <c r="H62" s="201"/>
      <c r="I62" s="201"/>
      <c r="J62" s="201"/>
      <c r="K62" s="201"/>
      <c r="L62" s="201"/>
      <c r="M62" s="201"/>
      <c r="N62" s="201"/>
      <c r="O62" s="201"/>
      <c r="P62" s="201"/>
      <c r="Q62" s="201"/>
      <c r="R62" s="201"/>
      <c r="S62" s="201"/>
    </row>
    <row r="63" spans="2:19" s="187" customFormat="1" ht="18" customHeight="1">
      <c r="B63" s="201"/>
      <c r="C63" s="201"/>
      <c r="D63" s="201"/>
      <c r="E63" s="201"/>
      <c r="F63" s="201"/>
      <c r="G63" s="201"/>
      <c r="H63" s="201"/>
      <c r="I63" s="201"/>
      <c r="J63" s="201"/>
      <c r="K63" s="201"/>
      <c r="L63" s="201"/>
      <c r="M63" s="201"/>
      <c r="N63" s="201"/>
      <c r="O63" s="201"/>
      <c r="P63" s="201"/>
      <c r="Q63" s="201"/>
      <c r="R63" s="201"/>
      <c r="S63" s="201"/>
    </row>
    <row r="64" spans="2:19" s="187" customFormat="1" ht="18" customHeight="1">
      <c r="B64" s="201"/>
      <c r="C64" s="201"/>
      <c r="D64" s="201"/>
      <c r="E64" s="201"/>
      <c r="F64" s="201"/>
      <c r="G64" s="201"/>
      <c r="H64" s="201"/>
      <c r="I64" s="201"/>
      <c r="J64" s="201"/>
      <c r="K64" s="201"/>
      <c r="L64" s="201"/>
      <c r="M64" s="201"/>
      <c r="N64" s="201"/>
      <c r="O64" s="201"/>
      <c r="P64" s="201"/>
      <c r="Q64" s="201"/>
      <c r="R64" s="201"/>
      <c r="S64" s="201"/>
    </row>
    <row r="65" spans="2:19" s="187" customFormat="1" ht="18" customHeight="1">
      <c r="B65" s="201"/>
      <c r="C65" s="201"/>
      <c r="D65" s="201"/>
      <c r="E65" s="201"/>
      <c r="F65" s="201"/>
      <c r="G65" s="201"/>
      <c r="H65" s="201"/>
      <c r="I65" s="201"/>
      <c r="J65" s="201"/>
      <c r="K65" s="201"/>
      <c r="L65" s="201"/>
      <c r="M65" s="201"/>
      <c r="N65" s="201"/>
      <c r="O65" s="201"/>
      <c r="P65" s="201"/>
      <c r="Q65" s="201"/>
      <c r="R65" s="201"/>
      <c r="S65" s="201"/>
    </row>
    <row r="66" spans="2:19" s="187" customFormat="1" ht="18" customHeight="1">
      <c r="B66" s="201"/>
      <c r="C66" s="201"/>
      <c r="D66" s="201"/>
      <c r="E66" s="201"/>
      <c r="F66" s="201"/>
      <c r="G66" s="201"/>
      <c r="H66" s="201"/>
      <c r="I66" s="201"/>
      <c r="J66" s="201"/>
      <c r="K66" s="201"/>
      <c r="L66" s="201"/>
      <c r="M66" s="201"/>
      <c r="N66" s="201"/>
      <c r="O66" s="201"/>
      <c r="P66" s="201"/>
      <c r="Q66" s="201"/>
      <c r="R66" s="201"/>
      <c r="S66" s="201"/>
    </row>
    <row r="67" spans="2:19" s="187" customFormat="1" ht="18" customHeight="1">
      <c r="B67" s="201"/>
      <c r="C67" s="201"/>
      <c r="D67" s="201"/>
      <c r="E67" s="201"/>
      <c r="F67" s="201"/>
      <c r="G67" s="201"/>
      <c r="H67" s="201"/>
      <c r="I67" s="201"/>
      <c r="J67" s="201"/>
      <c r="K67" s="201"/>
      <c r="L67" s="201"/>
      <c r="M67" s="201"/>
      <c r="N67" s="201"/>
      <c r="O67" s="201"/>
      <c r="P67" s="201"/>
      <c r="Q67" s="201"/>
      <c r="R67" s="201"/>
      <c r="S67" s="201"/>
    </row>
    <row r="68" spans="2:19" s="187" customFormat="1" ht="18" customHeight="1">
      <c r="B68" s="201"/>
      <c r="C68" s="201"/>
      <c r="D68" s="201"/>
      <c r="E68" s="201"/>
      <c r="F68" s="201"/>
      <c r="G68" s="201"/>
      <c r="H68" s="201"/>
      <c r="I68" s="201"/>
      <c r="J68" s="201"/>
      <c r="K68" s="201"/>
      <c r="L68" s="201"/>
      <c r="M68" s="201"/>
      <c r="N68" s="201"/>
      <c r="O68" s="201"/>
      <c r="P68" s="201"/>
      <c r="Q68" s="201"/>
      <c r="R68" s="201"/>
      <c r="S68" s="201"/>
    </row>
    <row r="69" spans="2:19" s="187" customFormat="1" ht="18" customHeight="1">
      <c r="B69" s="201"/>
      <c r="C69" s="201"/>
      <c r="D69" s="201"/>
      <c r="E69" s="201"/>
      <c r="F69" s="201"/>
      <c r="G69" s="201"/>
      <c r="H69" s="201"/>
      <c r="I69" s="201"/>
      <c r="J69" s="201"/>
      <c r="K69" s="201"/>
      <c r="L69" s="201"/>
      <c r="M69" s="201"/>
      <c r="N69" s="201"/>
      <c r="O69" s="201"/>
      <c r="P69" s="201"/>
      <c r="Q69" s="201"/>
      <c r="R69" s="201"/>
      <c r="S69" s="201"/>
    </row>
    <row r="70" spans="2:19" s="187" customFormat="1" ht="18" customHeight="1">
      <c r="B70" s="201"/>
      <c r="C70" s="201"/>
      <c r="D70" s="201"/>
      <c r="E70" s="201"/>
      <c r="F70" s="201"/>
      <c r="G70" s="201"/>
      <c r="H70" s="201"/>
      <c r="I70" s="201"/>
      <c r="J70" s="201"/>
      <c r="K70" s="201"/>
      <c r="L70" s="201"/>
      <c r="M70" s="201"/>
      <c r="N70" s="201"/>
      <c r="O70" s="201"/>
      <c r="P70" s="201"/>
      <c r="Q70" s="201"/>
      <c r="R70" s="201"/>
      <c r="S70" s="201"/>
    </row>
    <row r="71" spans="2:19" s="187" customFormat="1" ht="18" customHeight="1">
      <c r="B71" s="201"/>
      <c r="C71" s="201"/>
      <c r="D71" s="201"/>
      <c r="E71" s="201"/>
      <c r="F71" s="201"/>
      <c r="G71" s="201"/>
      <c r="H71" s="201"/>
      <c r="I71" s="201"/>
      <c r="J71" s="201"/>
      <c r="K71" s="201"/>
      <c r="L71" s="201"/>
      <c r="M71" s="201"/>
      <c r="N71" s="201"/>
      <c r="O71" s="201"/>
      <c r="P71" s="201"/>
      <c r="Q71" s="201"/>
      <c r="R71" s="201"/>
      <c r="S71" s="201"/>
    </row>
    <row r="72" spans="2:19" s="187" customFormat="1" ht="18" customHeight="1">
      <c r="B72" s="201"/>
      <c r="C72" s="201"/>
      <c r="D72" s="201"/>
      <c r="E72" s="201"/>
      <c r="F72" s="201"/>
      <c r="G72" s="201"/>
      <c r="H72" s="201"/>
      <c r="I72" s="201"/>
      <c r="J72" s="201"/>
      <c r="K72" s="201"/>
      <c r="L72" s="201"/>
      <c r="M72" s="201"/>
      <c r="N72" s="201"/>
      <c r="O72" s="201"/>
      <c r="P72" s="201"/>
      <c r="Q72" s="201"/>
      <c r="R72" s="201"/>
      <c r="S72" s="201"/>
    </row>
    <row r="73" spans="2:19" s="187" customFormat="1" ht="18" customHeight="1">
      <c r="B73" s="201"/>
      <c r="C73" s="201"/>
      <c r="D73" s="201"/>
      <c r="E73" s="201"/>
      <c r="F73" s="201"/>
      <c r="G73" s="201"/>
      <c r="H73" s="201"/>
      <c r="I73" s="201"/>
      <c r="J73" s="201"/>
      <c r="K73" s="201"/>
      <c r="L73" s="201"/>
      <c r="M73" s="201"/>
      <c r="N73" s="201"/>
      <c r="O73" s="201"/>
      <c r="P73" s="201"/>
      <c r="Q73" s="201"/>
      <c r="R73" s="201"/>
      <c r="S73" s="201"/>
    </row>
    <row r="74" spans="2:19" s="187" customFormat="1" ht="18" customHeight="1">
      <c r="B74" s="201"/>
      <c r="C74" s="201"/>
      <c r="D74" s="201"/>
      <c r="E74" s="201"/>
      <c r="F74" s="201"/>
      <c r="G74" s="201"/>
      <c r="H74" s="201"/>
      <c r="I74" s="201"/>
      <c r="J74" s="201"/>
      <c r="K74" s="201"/>
      <c r="L74" s="201"/>
      <c r="M74" s="201"/>
      <c r="N74" s="201"/>
      <c r="O74" s="201"/>
      <c r="P74" s="201"/>
      <c r="Q74" s="201"/>
      <c r="R74" s="201"/>
      <c r="S74" s="201"/>
    </row>
    <row r="75" spans="2:19" s="187" customFormat="1" ht="18" customHeight="1">
      <c r="B75" s="201"/>
      <c r="C75" s="201"/>
      <c r="D75" s="201"/>
      <c r="E75" s="201"/>
      <c r="F75" s="201"/>
      <c r="G75" s="201"/>
      <c r="H75" s="201"/>
      <c r="I75" s="201"/>
      <c r="J75" s="201"/>
      <c r="K75" s="201"/>
      <c r="L75" s="201"/>
      <c r="M75" s="201"/>
      <c r="N75" s="201"/>
      <c r="O75" s="201"/>
      <c r="P75" s="201"/>
      <c r="Q75" s="201"/>
      <c r="R75" s="201"/>
      <c r="S75" s="201"/>
    </row>
    <row r="76" spans="2:19" s="187" customFormat="1" ht="18" customHeight="1">
      <c r="B76" s="201"/>
      <c r="C76" s="201"/>
      <c r="D76" s="201"/>
      <c r="E76" s="201"/>
      <c r="F76" s="201"/>
      <c r="G76" s="201"/>
      <c r="H76" s="201"/>
      <c r="I76" s="201"/>
      <c r="J76" s="201"/>
      <c r="K76" s="201"/>
      <c r="L76" s="201"/>
      <c r="M76" s="201"/>
      <c r="N76" s="201"/>
      <c r="O76" s="201"/>
      <c r="P76" s="201"/>
      <c r="Q76" s="201"/>
      <c r="R76" s="201"/>
      <c r="S76" s="201"/>
    </row>
    <row r="77" spans="2:19" s="187" customFormat="1" ht="18" customHeight="1">
      <c r="B77" s="201"/>
      <c r="C77" s="201"/>
      <c r="D77" s="201"/>
      <c r="E77" s="201"/>
      <c r="F77" s="201"/>
      <c r="G77" s="201"/>
      <c r="H77" s="201"/>
      <c r="I77" s="201"/>
      <c r="J77" s="201"/>
      <c r="K77" s="201"/>
      <c r="L77" s="201"/>
      <c r="M77" s="201"/>
      <c r="N77" s="201"/>
      <c r="O77" s="201"/>
      <c r="P77" s="201"/>
      <c r="Q77" s="201"/>
      <c r="R77" s="201"/>
      <c r="S77" s="201"/>
    </row>
    <row r="78" spans="2:19" s="187" customFormat="1" ht="18" customHeight="1">
      <c r="B78" s="201"/>
      <c r="C78" s="201"/>
      <c r="D78" s="201"/>
      <c r="E78" s="201"/>
      <c r="F78" s="201"/>
      <c r="G78" s="201"/>
      <c r="H78" s="201"/>
      <c r="I78" s="201"/>
      <c r="J78" s="201"/>
      <c r="K78" s="201"/>
      <c r="L78" s="201"/>
      <c r="M78" s="201"/>
      <c r="N78" s="201"/>
      <c r="O78" s="201"/>
      <c r="P78" s="201"/>
      <c r="Q78" s="201"/>
      <c r="R78" s="201"/>
      <c r="S78" s="201"/>
    </row>
    <row r="79" spans="2:19" s="187" customFormat="1" ht="18" customHeight="1">
      <c r="B79" s="201"/>
      <c r="C79" s="201"/>
      <c r="D79" s="201"/>
      <c r="E79" s="201"/>
      <c r="F79" s="201"/>
      <c r="G79" s="201"/>
      <c r="H79" s="201"/>
      <c r="I79" s="201"/>
      <c r="J79" s="201"/>
      <c r="K79" s="201"/>
      <c r="L79" s="201"/>
      <c r="M79" s="201"/>
      <c r="N79" s="201"/>
      <c r="O79" s="201"/>
      <c r="P79" s="201"/>
      <c r="Q79" s="201"/>
      <c r="R79" s="201"/>
      <c r="S79" s="201"/>
    </row>
    <row r="80" spans="2:19" s="187" customFormat="1" ht="18" customHeight="1">
      <c r="B80" s="201"/>
      <c r="C80" s="201"/>
      <c r="D80" s="201"/>
      <c r="E80" s="201"/>
      <c r="F80" s="201"/>
      <c r="G80" s="201"/>
      <c r="H80" s="201"/>
      <c r="I80" s="201"/>
      <c r="J80" s="201"/>
      <c r="K80" s="201"/>
      <c r="L80" s="201"/>
      <c r="M80" s="201"/>
      <c r="N80" s="201"/>
      <c r="O80" s="201"/>
      <c r="P80" s="201"/>
      <c r="Q80" s="201"/>
      <c r="R80" s="201"/>
      <c r="S80" s="201"/>
    </row>
    <row r="81" spans="2:19" s="187" customFormat="1" ht="18" customHeight="1">
      <c r="B81" s="201"/>
      <c r="C81" s="201"/>
      <c r="D81" s="201"/>
      <c r="E81" s="201"/>
      <c r="F81" s="201"/>
      <c r="G81" s="201"/>
      <c r="H81" s="201"/>
      <c r="I81" s="201"/>
      <c r="J81" s="201"/>
      <c r="K81" s="201"/>
      <c r="L81" s="201"/>
      <c r="M81" s="201"/>
      <c r="N81" s="201"/>
      <c r="O81" s="201"/>
      <c r="P81" s="201"/>
      <c r="Q81" s="201"/>
      <c r="R81" s="201"/>
      <c r="S81" s="201"/>
    </row>
    <row r="82" spans="2:19" s="187" customFormat="1" ht="18" customHeight="1">
      <c r="B82" s="201"/>
      <c r="C82" s="201"/>
      <c r="D82" s="201"/>
      <c r="E82" s="201"/>
      <c r="F82" s="201"/>
      <c r="G82" s="201"/>
      <c r="H82" s="201"/>
      <c r="I82" s="201"/>
      <c r="J82" s="201"/>
      <c r="K82" s="201"/>
      <c r="L82" s="201"/>
      <c r="M82" s="201"/>
      <c r="N82" s="201"/>
      <c r="O82" s="201"/>
      <c r="P82" s="201"/>
      <c r="Q82" s="201"/>
      <c r="R82" s="201"/>
      <c r="S82" s="201"/>
    </row>
    <row r="83" spans="2:19" s="187" customFormat="1" ht="18" customHeight="1">
      <c r="B83" s="201"/>
      <c r="C83" s="201"/>
      <c r="D83" s="201"/>
      <c r="E83" s="201"/>
      <c r="F83" s="201"/>
      <c r="G83" s="201"/>
      <c r="H83" s="201"/>
      <c r="I83" s="201"/>
      <c r="J83" s="201"/>
      <c r="K83" s="201"/>
      <c r="L83" s="201"/>
      <c r="M83" s="201"/>
      <c r="N83" s="201"/>
      <c r="O83" s="201"/>
      <c r="P83" s="201"/>
      <c r="Q83" s="201"/>
      <c r="R83" s="201"/>
      <c r="S83" s="201"/>
    </row>
    <row r="84" spans="2:19" s="187" customFormat="1" ht="18" customHeight="1">
      <c r="B84" s="201"/>
      <c r="C84" s="201"/>
      <c r="D84" s="201"/>
      <c r="E84" s="201"/>
      <c r="F84" s="201"/>
      <c r="G84" s="201"/>
      <c r="H84" s="201"/>
      <c r="I84" s="201"/>
      <c r="J84" s="201"/>
      <c r="K84" s="201"/>
      <c r="L84" s="201"/>
      <c r="M84" s="201"/>
      <c r="N84" s="201"/>
      <c r="O84" s="201"/>
      <c r="P84" s="201"/>
      <c r="Q84" s="201"/>
      <c r="R84" s="201"/>
      <c r="S84" s="201"/>
    </row>
    <row r="85" spans="2:19" s="187" customFormat="1" ht="18" customHeight="1">
      <c r="B85" s="201"/>
      <c r="C85" s="201"/>
      <c r="D85" s="201"/>
      <c r="E85" s="201"/>
      <c r="F85" s="201"/>
      <c r="G85" s="201"/>
      <c r="H85" s="201"/>
      <c r="I85" s="201"/>
      <c r="J85" s="201"/>
      <c r="K85" s="201"/>
      <c r="L85" s="201"/>
      <c r="M85" s="201"/>
      <c r="N85" s="201"/>
      <c r="O85" s="201"/>
      <c r="P85" s="201"/>
      <c r="Q85" s="201"/>
      <c r="R85" s="201"/>
      <c r="S85" s="201"/>
    </row>
    <row r="86" spans="2:19" s="187" customFormat="1" ht="18" customHeight="1">
      <c r="B86" s="201"/>
      <c r="C86" s="201"/>
      <c r="D86" s="201"/>
      <c r="E86" s="201"/>
      <c r="F86" s="201"/>
      <c r="G86" s="201"/>
      <c r="H86" s="201"/>
      <c r="I86" s="201"/>
      <c r="J86" s="201"/>
      <c r="K86" s="201"/>
      <c r="L86" s="201"/>
      <c r="M86" s="201"/>
      <c r="N86" s="201"/>
      <c r="O86" s="201"/>
      <c r="P86" s="201"/>
      <c r="Q86" s="201"/>
      <c r="R86" s="201"/>
      <c r="S86" s="201"/>
    </row>
    <row r="87" spans="2:19" s="187" customFormat="1" ht="18" customHeight="1">
      <c r="B87" s="201"/>
      <c r="C87" s="201"/>
      <c r="D87" s="201"/>
      <c r="E87" s="201"/>
      <c r="F87" s="201"/>
      <c r="G87" s="201"/>
      <c r="H87" s="201"/>
      <c r="I87" s="201"/>
      <c r="J87" s="201"/>
      <c r="K87" s="201"/>
      <c r="L87" s="201"/>
      <c r="M87" s="201"/>
      <c r="N87" s="201"/>
      <c r="O87" s="201"/>
      <c r="P87" s="201"/>
      <c r="Q87" s="201"/>
      <c r="R87" s="201"/>
      <c r="S87" s="201"/>
    </row>
    <row r="88" spans="2:19" s="187" customFormat="1" ht="18" customHeight="1">
      <c r="B88" s="201"/>
      <c r="C88" s="201"/>
      <c r="D88" s="201"/>
      <c r="E88" s="201"/>
      <c r="F88" s="201"/>
      <c r="G88" s="201"/>
      <c r="H88" s="201"/>
      <c r="I88" s="201"/>
      <c r="J88" s="201"/>
      <c r="K88" s="201"/>
      <c r="L88" s="201"/>
      <c r="M88" s="201"/>
      <c r="N88" s="201"/>
      <c r="O88" s="201"/>
      <c r="P88" s="201"/>
      <c r="Q88" s="201"/>
      <c r="R88" s="201"/>
      <c r="S88" s="201"/>
    </row>
    <row r="89" spans="2:19" s="187" customFormat="1" ht="18" customHeight="1">
      <c r="B89" s="201"/>
      <c r="C89" s="201"/>
      <c r="D89" s="201"/>
      <c r="E89" s="201"/>
      <c r="F89" s="201"/>
      <c r="G89" s="201"/>
      <c r="H89" s="201"/>
      <c r="I89" s="201"/>
      <c r="J89" s="201"/>
      <c r="K89" s="201"/>
      <c r="L89" s="201"/>
      <c r="M89" s="201"/>
      <c r="N89" s="201"/>
      <c r="O89" s="201"/>
      <c r="P89" s="201"/>
      <c r="Q89" s="201"/>
      <c r="R89" s="201"/>
      <c r="S89" s="201"/>
    </row>
    <row r="90" spans="2:19" s="187" customFormat="1" ht="18" customHeight="1">
      <c r="B90" s="201"/>
      <c r="C90" s="201"/>
      <c r="D90" s="201"/>
      <c r="E90" s="201"/>
      <c r="F90" s="201"/>
      <c r="G90" s="201"/>
      <c r="H90" s="201"/>
      <c r="I90" s="201"/>
      <c r="J90" s="201"/>
      <c r="K90" s="201"/>
      <c r="L90" s="201"/>
      <c r="M90" s="201"/>
      <c r="N90" s="201"/>
      <c r="O90" s="201"/>
      <c r="P90" s="201"/>
      <c r="Q90" s="201"/>
      <c r="R90" s="201"/>
      <c r="S90" s="201"/>
    </row>
    <row r="91" spans="2:19" s="187" customFormat="1" ht="18" customHeight="1">
      <c r="B91" s="201"/>
      <c r="C91" s="201"/>
      <c r="D91" s="201"/>
      <c r="E91" s="201"/>
      <c r="F91" s="201"/>
      <c r="G91" s="201"/>
      <c r="H91" s="201"/>
      <c r="I91" s="201"/>
      <c r="J91" s="201"/>
      <c r="K91" s="201"/>
      <c r="L91" s="201"/>
      <c r="M91" s="201"/>
      <c r="N91" s="201"/>
      <c r="O91" s="201"/>
      <c r="P91" s="201"/>
      <c r="Q91" s="201"/>
      <c r="R91" s="201"/>
      <c r="S91" s="201"/>
    </row>
    <row r="92" spans="2:19" s="187" customFormat="1" ht="18" customHeight="1">
      <c r="B92" s="201"/>
      <c r="C92" s="201"/>
      <c r="D92" s="201"/>
      <c r="E92" s="201"/>
      <c r="F92" s="201"/>
      <c r="G92" s="201"/>
      <c r="H92" s="201"/>
      <c r="I92" s="201"/>
      <c r="J92" s="201"/>
      <c r="K92" s="201"/>
      <c r="L92" s="201"/>
      <c r="M92" s="201"/>
      <c r="N92" s="201"/>
      <c r="O92" s="201"/>
      <c r="P92" s="201"/>
      <c r="Q92" s="201"/>
      <c r="R92" s="201"/>
      <c r="S92" s="201"/>
    </row>
    <row r="93" spans="2:19" s="187" customFormat="1" ht="18" customHeight="1">
      <c r="B93" s="201"/>
      <c r="C93" s="201"/>
      <c r="D93" s="201"/>
      <c r="E93" s="201"/>
      <c r="F93" s="201"/>
      <c r="G93" s="201"/>
      <c r="H93" s="201"/>
      <c r="I93" s="201"/>
      <c r="J93" s="201"/>
      <c r="K93" s="201"/>
      <c r="L93" s="201"/>
      <c r="M93" s="201"/>
      <c r="N93" s="201"/>
      <c r="O93" s="201"/>
      <c r="P93" s="201"/>
      <c r="Q93" s="201"/>
      <c r="R93" s="201"/>
      <c r="S93" s="201"/>
    </row>
    <row r="94" spans="2:19" s="187" customFormat="1" ht="18" customHeight="1">
      <c r="B94" s="201"/>
      <c r="C94" s="201"/>
      <c r="D94" s="201"/>
      <c r="E94" s="201"/>
      <c r="F94" s="201"/>
      <c r="G94" s="201"/>
      <c r="H94" s="201"/>
      <c r="I94" s="201"/>
      <c r="J94" s="201"/>
      <c r="K94" s="201"/>
      <c r="L94" s="201"/>
      <c r="M94" s="201"/>
      <c r="N94" s="201"/>
      <c r="O94" s="201"/>
      <c r="P94" s="201"/>
      <c r="Q94" s="201"/>
      <c r="R94" s="201"/>
      <c r="S94" s="201"/>
    </row>
    <row r="95" spans="2:19" s="187" customFormat="1" ht="18" customHeight="1">
      <c r="B95" s="201"/>
      <c r="C95" s="201"/>
      <c r="D95" s="201"/>
      <c r="E95" s="201"/>
      <c r="F95" s="201"/>
      <c r="G95" s="201"/>
      <c r="H95" s="201"/>
      <c r="I95" s="201"/>
      <c r="J95" s="201"/>
      <c r="K95" s="201"/>
      <c r="L95" s="201"/>
      <c r="M95" s="201"/>
      <c r="N95" s="201"/>
      <c r="O95" s="201"/>
      <c r="P95" s="201"/>
      <c r="Q95" s="201"/>
      <c r="R95" s="201"/>
      <c r="S95" s="201"/>
    </row>
    <row r="96" spans="2:19" s="187" customFormat="1" ht="18" customHeight="1">
      <c r="B96" s="201"/>
      <c r="C96" s="201"/>
      <c r="D96" s="201"/>
      <c r="E96" s="201"/>
      <c r="F96" s="201"/>
      <c r="G96" s="201"/>
      <c r="H96" s="201"/>
      <c r="I96" s="201"/>
      <c r="J96" s="201"/>
      <c r="K96" s="201"/>
      <c r="L96" s="201"/>
      <c r="M96" s="201"/>
      <c r="N96" s="201"/>
      <c r="O96" s="201"/>
      <c r="P96" s="201"/>
      <c r="Q96" s="201"/>
      <c r="R96" s="201"/>
      <c r="S96" s="201"/>
    </row>
    <row r="97" spans="2:19" s="187" customFormat="1" ht="18" customHeight="1">
      <c r="B97" s="201"/>
      <c r="C97" s="201"/>
      <c r="D97" s="201"/>
      <c r="E97" s="201"/>
      <c r="F97" s="201"/>
      <c r="G97" s="201"/>
      <c r="H97" s="201"/>
      <c r="I97" s="201"/>
      <c r="J97" s="201"/>
      <c r="K97" s="201"/>
      <c r="L97" s="201"/>
      <c r="M97" s="201"/>
      <c r="N97" s="201"/>
      <c r="O97" s="201"/>
      <c r="P97" s="201"/>
      <c r="Q97" s="201"/>
      <c r="R97" s="201"/>
      <c r="S97" s="201"/>
    </row>
    <row r="98" spans="2:19" s="187" customFormat="1" ht="18" customHeight="1">
      <c r="B98" s="201"/>
      <c r="C98" s="201"/>
      <c r="D98" s="201"/>
      <c r="E98" s="201"/>
      <c r="F98" s="201"/>
      <c r="G98" s="201"/>
      <c r="H98" s="201"/>
      <c r="I98" s="201"/>
      <c r="J98" s="201"/>
      <c r="K98" s="201"/>
      <c r="L98" s="201"/>
      <c r="M98" s="201"/>
      <c r="N98" s="201"/>
      <c r="O98" s="201"/>
      <c r="P98" s="201"/>
      <c r="Q98" s="201"/>
      <c r="R98" s="201"/>
      <c r="S98" s="201"/>
    </row>
    <row r="99" spans="2:19" s="187" customFormat="1" ht="18" customHeight="1">
      <c r="B99" s="201"/>
      <c r="C99" s="201"/>
      <c r="D99" s="201"/>
      <c r="E99" s="201"/>
      <c r="F99" s="201"/>
      <c r="G99" s="201"/>
      <c r="H99" s="201"/>
      <c r="I99" s="201"/>
      <c r="J99" s="201"/>
      <c r="K99" s="201"/>
      <c r="L99" s="201"/>
      <c r="M99" s="201"/>
      <c r="N99" s="201"/>
      <c r="O99" s="201"/>
      <c r="P99" s="201"/>
      <c r="Q99" s="201"/>
      <c r="R99" s="201"/>
      <c r="S99" s="201"/>
    </row>
    <row r="100" spans="2:19" s="187" customFormat="1" ht="18" customHeight="1">
      <c r="B100" s="201"/>
      <c r="C100" s="201"/>
      <c r="D100" s="201"/>
      <c r="E100" s="201"/>
      <c r="F100" s="201"/>
      <c r="G100" s="201"/>
      <c r="H100" s="201"/>
      <c r="I100" s="201"/>
      <c r="J100" s="201"/>
      <c r="K100" s="201"/>
      <c r="L100" s="201"/>
      <c r="M100" s="201"/>
      <c r="N100" s="201"/>
      <c r="O100" s="201"/>
      <c r="P100" s="201"/>
      <c r="Q100" s="201"/>
      <c r="R100" s="201"/>
      <c r="S100" s="201"/>
    </row>
    <row r="101" spans="2:19" s="187" customFormat="1" ht="18" customHeight="1">
      <c r="B101" s="201"/>
      <c r="C101" s="201"/>
      <c r="D101" s="201"/>
      <c r="E101" s="201"/>
      <c r="F101" s="201"/>
      <c r="G101" s="201"/>
      <c r="H101" s="201"/>
      <c r="I101" s="201"/>
      <c r="J101" s="201"/>
      <c r="K101" s="201"/>
      <c r="L101" s="201"/>
      <c r="M101" s="201"/>
      <c r="N101" s="201"/>
      <c r="O101" s="201"/>
      <c r="P101" s="201"/>
      <c r="Q101" s="201"/>
      <c r="R101" s="201"/>
      <c r="S101" s="201"/>
    </row>
    <row r="102" spans="2:19" s="187" customFormat="1" ht="18" customHeight="1">
      <c r="B102" s="201"/>
      <c r="C102" s="201"/>
      <c r="D102" s="201"/>
      <c r="E102" s="201"/>
      <c r="F102" s="201"/>
      <c r="G102" s="201"/>
      <c r="H102" s="201"/>
      <c r="I102" s="201"/>
      <c r="J102" s="201"/>
      <c r="K102" s="201"/>
      <c r="L102" s="201"/>
      <c r="M102" s="201"/>
      <c r="N102" s="201"/>
      <c r="O102" s="201"/>
      <c r="P102" s="201"/>
      <c r="Q102" s="201"/>
      <c r="R102" s="201"/>
      <c r="S102" s="201"/>
    </row>
    <row r="103" spans="2:19" s="187" customFormat="1" ht="18" customHeight="1">
      <c r="B103" s="201"/>
      <c r="C103" s="201"/>
      <c r="D103" s="201"/>
      <c r="E103" s="201"/>
      <c r="F103" s="201"/>
      <c r="G103" s="201"/>
      <c r="H103" s="201"/>
      <c r="I103" s="201"/>
      <c r="J103" s="201"/>
      <c r="K103" s="201"/>
      <c r="L103" s="201"/>
      <c r="M103" s="201"/>
      <c r="N103" s="201"/>
      <c r="O103" s="201"/>
      <c r="P103" s="201"/>
      <c r="Q103" s="201"/>
      <c r="R103" s="201"/>
      <c r="S103" s="201"/>
    </row>
    <row r="104" spans="2:19" s="187" customFormat="1" ht="18" customHeight="1">
      <c r="B104" s="201"/>
      <c r="C104" s="201"/>
      <c r="D104" s="201"/>
      <c r="E104" s="201"/>
      <c r="F104" s="201"/>
      <c r="G104" s="201"/>
      <c r="H104" s="201"/>
      <c r="I104" s="201"/>
      <c r="J104" s="201"/>
      <c r="K104" s="201"/>
      <c r="L104" s="201"/>
      <c r="M104" s="201"/>
      <c r="N104" s="201"/>
      <c r="O104" s="201"/>
      <c r="P104" s="201"/>
      <c r="Q104" s="201"/>
      <c r="R104" s="201"/>
      <c r="S104" s="201"/>
    </row>
    <row r="105" spans="2:19" s="187" customFormat="1" ht="18" customHeight="1">
      <c r="B105" s="201"/>
      <c r="C105" s="201"/>
      <c r="D105" s="201"/>
      <c r="E105" s="201"/>
      <c r="F105" s="201"/>
      <c r="G105" s="201"/>
      <c r="H105" s="201"/>
      <c r="I105" s="201"/>
      <c r="J105" s="201"/>
      <c r="K105" s="201"/>
      <c r="L105" s="201"/>
      <c r="M105" s="201"/>
      <c r="N105" s="201"/>
      <c r="O105" s="201"/>
      <c r="P105" s="201"/>
      <c r="Q105" s="201"/>
      <c r="R105" s="201"/>
      <c r="S105" s="201"/>
    </row>
    <row r="106" spans="2:19" s="187" customFormat="1" ht="18" customHeight="1">
      <c r="B106" s="201"/>
      <c r="C106" s="201"/>
      <c r="D106" s="201"/>
      <c r="E106" s="201"/>
      <c r="F106" s="201"/>
      <c r="G106" s="201"/>
      <c r="H106" s="201"/>
      <c r="I106" s="201"/>
      <c r="J106" s="201"/>
      <c r="K106" s="201"/>
      <c r="L106" s="201"/>
      <c r="M106" s="201"/>
      <c r="N106" s="201"/>
      <c r="O106" s="201"/>
      <c r="P106" s="201"/>
      <c r="Q106" s="201"/>
      <c r="R106" s="201"/>
      <c r="S106" s="201"/>
    </row>
    <row r="107" spans="2:19" s="187" customFormat="1" ht="18" customHeight="1">
      <c r="B107" s="201"/>
      <c r="C107" s="201"/>
      <c r="D107" s="201"/>
      <c r="E107" s="201"/>
      <c r="F107" s="201"/>
      <c r="G107" s="201"/>
      <c r="H107" s="201"/>
      <c r="I107" s="201"/>
      <c r="J107" s="201"/>
      <c r="K107" s="201"/>
      <c r="L107" s="201"/>
      <c r="M107" s="201"/>
      <c r="N107" s="201"/>
      <c r="O107" s="201"/>
      <c r="P107" s="201"/>
      <c r="Q107" s="201"/>
      <c r="R107" s="201"/>
      <c r="S107" s="201"/>
    </row>
    <row r="108" spans="2:19" s="187" customFormat="1" ht="18" customHeight="1">
      <c r="B108" s="201"/>
      <c r="C108" s="201"/>
      <c r="D108" s="201"/>
      <c r="E108" s="201"/>
      <c r="F108" s="201"/>
      <c r="G108" s="201"/>
      <c r="H108" s="201"/>
      <c r="I108" s="201"/>
      <c r="J108" s="201"/>
      <c r="K108" s="201"/>
      <c r="L108" s="201"/>
      <c r="M108" s="201"/>
      <c r="N108" s="201"/>
      <c r="O108" s="201"/>
      <c r="P108" s="201"/>
      <c r="Q108" s="201"/>
      <c r="R108" s="201"/>
      <c r="S108" s="201"/>
    </row>
    <row r="109" spans="2:19" s="187" customFormat="1" ht="18" customHeight="1">
      <c r="B109" s="201"/>
      <c r="C109" s="201"/>
      <c r="D109" s="201"/>
      <c r="E109" s="201"/>
      <c r="F109" s="201"/>
      <c r="G109" s="201"/>
      <c r="H109" s="201"/>
      <c r="I109" s="201"/>
      <c r="J109" s="201"/>
      <c r="K109" s="201"/>
      <c r="L109" s="201"/>
      <c r="M109" s="201"/>
      <c r="N109" s="201"/>
      <c r="O109" s="201"/>
      <c r="P109" s="201"/>
      <c r="Q109" s="201"/>
      <c r="R109" s="201"/>
      <c r="S109" s="201"/>
    </row>
    <row r="110" spans="2:19" s="187" customFormat="1" ht="18" customHeight="1">
      <c r="B110" s="201"/>
      <c r="C110" s="201"/>
      <c r="D110" s="201"/>
      <c r="E110" s="201"/>
      <c r="F110" s="201"/>
      <c r="G110" s="201"/>
      <c r="H110" s="201"/>
      <c r="I110" s="201"/>
      <c r="J110" s="201"/>
      <c r="K110" s="201"/>
      <c r="L110" s="201"/>
      <c r="M110" s="201"/>
      <c r="N110" s="201"/>
      <c r="O110" s="201"/>
      <c r="P110" s="201"/>
      <c r="Q110" s="201"/>
      <c r="R110" s="201"/>
      <c r="S110" s="201"/>
    </row>
    <row r="111" spans="2:19" s="187" customFormat="1" ht="18" customHeight="1">
      <c r="B111" s="201"/>
      <c r="C111" s="201"/>
      <c r="D111" s="201"/>
      <c r="E111" s="201"/>
      <c r="F111" s="201"/>
      <c r="G111" s="201"/>
      <c r="H111" s="201"/>
      <c r="I111" s="201"/>
      <c r="J111" s="201"/>
      <c r="K111" s="201"/>
      <c r="L111" s="201"/>
      <c r="M111" s="201"/>
      <c r="N111" s="201"/>
      <c r="O111" s="201"/>
      <c r="P111" s="201"/>
      <c r="Q111" s="201"/>
      <c r="R111" s="201"/>
      <c r="S111" s="201"/>
    </row>
    <row r="112" spans="2:19" s="187" customFormat="1" ht="18" customHeight="1">
      <c r="B112" s="201"/>
      <c r="C112" s="201"/>
      <c r="D112" s="201"/>
      <c r="E112" s="201"/>
      <c r="F112" s="201"/>
      <c r="G112" s="201"/>
      <c r="H112" s="201"/>
      <c r="I112" s="201"/>
      <c r="J112" s="201"/>
      <c r="K112" s="201"/>
      <c r="L112" s="201"/>
      <c r="M112" s="201"/>
      <c r="N112" s="201"/>
      <c r="O112" s="201"/>
      <c r="P112" s="201"/>
      <c r="Q112" s="201"/>
      <c r="R112" s="201"/>
      <c r="S112" s="201"/>
    </row>
    <row r="113" spans="2:19" s="187" customFormat="1" ht="18" customHeight="1">
      <c r="B113" s="201"/>
      <c r="C113" s="201"/>
      <c r="D113" s="201"/>
      <c r="E113" s="201"/>
      <c r="F113" s="201"/>
      <c r="G113" s="201"/>
      <c r="H113" s="201"/>
      <c r="I113" s="201"/>
      <c r="J113" s="201"/>
      <c r="K113" s="201"/>
      <c r="L113" s="201"/>
      <c r="M113" s="201"/>
      <c r="N113" s="201"/>
      <c r="O113" s="201"/>
      <c r="P113" s="201"/>
      <c r="Q113" s="201"/>
      <c r="R113" s="201"/>
      <c r="S113" s="201"/>
    </row>
    <row r="114" spans="2:19" s="187" customFormat="1" ht="18" customHeight="1">
      <c r="B114" s="201"/>
      <c r="C114" s="201"/>
      <c r="D114" s="201"/>
      <c r="E114" s="201"/>
      <c r="F114" s="201"/>
      <c r="G114" s="201"/>
      <c r="H114" s="201"/>
      <c r="I114" s="201"/>
      <c r="J114" s="201"/>
      <c r="K114" s="201"/>
      <c r="L114" s="201"/>
      <c r="M114" s="201"/>
      <c r="N114" s="201"/>
      <c r="O114" s="201"/>
      <c r="P114" s="201"/>
      <c r="Q114" s="201"/>
      <c r="R114" s="201"/>
      <c r="S114" s="201"/>
    </row>
    <row r="115" spans="2:19" s="187" customFormat="1" ht="18" customHeight="1">
      <c r="B115" s="201"/>
      <c r="C115" s="201"/>
      <c r="D115" s="201"/>
      <c r="E115" s="201"/>
      <c r="F115" s="201"/>
      <c r="G115" s="201"/>
      <c r="H115" s="201"/>
      <c r="I115" s="201"/>
      <c r="J115" s="201"/>
      <c r="K115" s="201"/>
      <c r="L115" s="201"/>
      <c r="M115" s="201"/>
      <c r="N115" s="201"/>
      <c r="O115" s="201"/>
      <c r="P115" s="201"/>
      <c r="Q115" s="201"/>
      <c r="R115" s="201"/>
      <c r="S115" s="201"/>
    </row>
    <row r="116" spans="2:19" s="187" customFormat="1" ht="18" customHeight="1">
      <c r="B116" s="201"/>
      <c r="C116" s="201"/>
      <c r="D116" s="201"/>
      <c r="E116" s="201"/>
      <c r="F116" s="201"/>
      <c r="G116" s="201"/>
      <c r="H116" s="201"/>
      <c r="I116" s="201"/>
      <c r="J116" s="201"/>
      <c r="K116" s="201"/>
      <c r="L116" s="201"/>
      <c r="M116" s="201"/>
      <c r="N116" s="201"/>
      <c r="O116" s="201"/>
      <c r="P116" s="201"/>
      <c r="Q116" s="201"/>
      <c r="R116" s="201"/>
      <c r="S116" s="201"/>
    </row>
    <row r="117" spans="2:19" s="187" customFormat="1" ht="18" customHeight="1">
      <c r="B117" s="201"/>
      <c r="C117" s="201"/>
      <c r="D117" s="201"/>
      <c r="E117" s="201"/>
      <c r="F117" s="201"/>
      <c r="G117" s="201"/>
      <c r="H117" s="201"/>
      <c r="I117" s="201"/>
      <c r="J117" s="201"/>
      <c r="K117" s="201"/>
      <c r="L117" s="201"/>
      <c r="M117" s="201"/>
      <c r="N117" s="201"/>
      <c r="O117" s="201"/>
      <c r="P117" s="201"/>
      <c r="Q117" s="201"/>
      <c r="R117" s="201"/>
      <c r="S117" s="201"/>
    </row>
    <row r="118" spans="2:19" s="187" customFormat="1" ht="18" customHeight="1">
      <c r="B118" s="201"/>
      <c r="C118" s="201"/>
      <c r="D118" s="201"/>
      <c r="E118" s="201"/>
      <c r="F118" s="201"/>
      <c r="G118" s="201"/>
      <c r="H118" s="201"/>
      <c r="I118" s="201"/>
      <c r="J118" s="201"/>
      <c r="K118" s="201"/>
      <c r="L118" s="201"/>
      <c r="M118" s="201"/>
      <c r="N118" s="201"/>
      <c r="O118" s="201"/>
      <c r="P118" s="201"/>
      <c r="Q118" s="201"/>
      <c r="R118" s="201"/>
      <c r="S118" s="201"/>
    </row>
    <row r="119" spans="2:19" s="187" customFormat="1" ht="18" customHeight="1">
      <c r="B119" s="201"/>
      <c r="C119" s="201"/>
      <c r="D119" s="201"/>
      <c r="E119" s="201"/>
      <c r="F119" s="201"/>
      <c r="G119" s="201"/>
      <c r="H119" s="201"/>
      <c r="I119" s="201"/>
      <c r="J119" s="201"/>
      <c r="K119" s="201"/>
      <c r="L119" s="201"/>
      <c r="M119" s="201"/>
      <c r="N119" s="201"/>
      <c r="O119" s="201"/>
      <c r="P119" s="201"/>
      <c r="Q119" s="201"/>
      <c r="R119" s="201"/>
      <c r="S119" s="201"/>
    </row>
    <row r="120" spans="2:19" s="187" customFormat="1" ht="18" customHeight="1">
      <c r="B120" s="201"/>
      <c r="C120" s="201"/>
      <c r="D120" s="201"/>
      <c r="E120" s="201"/>
      <c r="F120" s="201"/>
      <c r="G120" s="201"/>
      <c r="H120" s="201"/>
      <c r="I120" s="201"/>
      <c r="J120" s="201"/>
      <c r="K120" s="201"/>
      <c r="L120" s="201"/>
      <c r="M120" s="201"/>
      <c r="N120" s="201"/>
      <c r="O120" s="201"/>
      <c r="P120" s="201"/>
      <c r="Q120" s="201"/>
      <c r="R120" s="201"/>
      <c r="S120" s="201"/>
    </row>
    <row r="121" spans="2:19" s="187" customFormat="1" ht="18" customHeight="1">
      <c r="B121" s="201"/>
      <c r="C121" s="201"/>
      <c r="D121" s="201"/>
      <c r="E121" s="201"/>
      <c r="F121" s="201"/>
      <c r="G121" s="201"/>
      <c r="H121" s="201"/>
      <c r="I121" s="201"/>
      <c r="J121" s="201"/>
      <c r="K121" s="201"/>
      <c r="L121" s="201"/>
      <c r="M121" s="201"/>
      <c r="N121" s="201"/>
      <c r="O121" s="201"/>
      <c r="P121" s="201"/>
      <c r="Q121" s="201"/>
      <c r="R121" s="201"/>
      <c r="S121" s="201"/>
    </row>
    <row r="122" spans="2:19" s="187" customFormat="1" ht="18" customHeight="1">
      <c r="B122" s="201"/>
      <c r="C122" s="201"/>
      <c r="D122" s="201"/>
      <c r="E122" s="201"/>
      <c r="F122" s="201"/>
      <c r="G122" s="201"/>
      <c r="H122" s="201"/>
      <c r="I122" s="201"/>
      <c r="J122" s="201"/>
      <c r="K122" s="201"/>
      <c r="L122" s="201"/>
      <c r="M122" s="201"/>
      <c r="N122" s="201"/>
      <c r="O122" s="201"/>
      <c r="P122" s="201"/>
      <c r="Q122" s="201"/>
      <c r="R122" s="201"/>
      <c r="S122" s="201"/>
    </row>
    <row r="123" spans="2:19" s="187" customFormat="1" ht="18" customHeight="1">
      <c r="B123" s="201"/>
      <c r="C123" s="201"/>
      <c r="D123" s="201"/>
      <c r="E123" s="201"/>
      <c r="F123" s="201"/>
      <c r="G123" s="201"/>
      <c r="H123" s="201"/>
      <c r="I123" s="201"/>
      <c r="J123" s="201"/>
      <c r="K123" s="201"/>
      <c r="L123" s="201"/>
      <c r="M123" s="201"/>
      <c r="N123" s="201"/>
      <c r="O123" s="201"/>
      <c r="P123" s="201"/>
      <c r="Q123" s="201"/>
      <c r="R123" s="201"/>
      <c r="S123" s="201"/>
    </row>
    <row r="124" spans="2:19" s="187" customFormat="1" ht="18" customHeight="1">
      <c r="B124" s="201"/>
      <c r="C124" s="201"/>
      <c r="D124" s="201"/>
      <c r="E124" s="201"/>
      <c r="F124" s="201"/>
      <c r="G124" s="201"/>
      <c r="H124" s="201"/>
      <c r="I124" s="201"/>
      <c r="J124" s="201"/>
      <c r="K124" s="201"/>
      <c r="L124" s="201"/>
      <c r="M124" s="201"/>
      <c r="N124" s="201"/>
      <c r="O124" s="201"/>
      <c r="P124" s="201"/>
      <c r="Q124" s="201"/>
      <c r="R124" s="201"/>
      <c r="S124" s="201"/>
    </row>
    <row r="125" spans="2:19" s="187" customFormat="1" ht="18" customHeight="1">
      <c r="B125" s="201"/>
      <c r="C125" s="201"/>
      <c r="D125" s="201"/>
      <c r="E125" s="201"/>
      <c r="F125" s="201"/>
      <c r="G125" s="201"/>
      <c r="H125" s="201"/>
      <c r="I125" s="201"/>
      <c r="J125" s="201"/>
      <c r="K125" s="201"/>
      <c r="L125" s="201"/>
      <c r="M125" s="201"/>
      <c r="N125" s="201"/>
      <c r="O125" s="201"/>
      <c r="P125" s="201"/>
      <c r="Q125" s="201"/>
      <c r="R125" s="201"/>
      <c r="S125" s="201"/>
    </row>
    <row r="126" spans="2:19" s="187" customFormat="1" ht="18" customHeight="1">
      <c r="B126" s="201"/>
      <c r="C126" s="201"/>
      <c r="D126" s="201"/>
      <c r="E126" s="201"/>
      <c r="F126" s="201"/>
      <c r="G126" s="201"/>
      <c r="H126" s="201"/>
      <c r="I126" s="201"/>
      <c r="J126" s="201"/>
      <c r="K126" s="201"/>
      <c r="L126" s="201"/>
      <c r="M126" s="201"/>
      <c r="N126" s="201"/>
      <c r="O126" s="201"/>
      <c r="P126" s="201"/>
      <c r="Q126" s="201"/>
      <c r="R126" s="201"/>
      <c r="S126" s="201"/>
    </row>
    <row r="127" spans="2:19" s="187" customFormat="1" ht="18" customHeight="1">
      <c r="B127" s="201"/>
      <c r="C127" s="201"/>
      <c r="D127" s="201"/>
      <c r="E127" s="201"/>
      <c r="F127" s="201"/>
      <c r="G127" s="201"/>
      <c r="H127" s="201"/>
      <c r="I127" s="201"/>
      <c r="J127" s="201"/>
      <c r="K127" s="201"/>
      <c r="L127" s="201"/>
      <c r="M127" s="201"/>
      <c r="N127" s="201"/>
      <c r="O127" s="201"/>
      <c r="P127" s="201"/>
      <c r="Q127" s="201"/>
      <c r="R127" s="201"/>
      <c r="S127" s="201"/>
    </row>
    <row r="128" spans="2:19" s="187" customFormat="1" ht="18" customHeight="1">
      <c r="B128" s="201"/>
      <c r="C128" s="201"/>
      <c r="D128" s="201"/>
      <c r="E128" s="201"/>
      <c r="F128" s="201"/>
      <c r="G128" s="201"/>
      <c r="H128" s="201"/>
      <c r="I128" s="201"/>
      <c r="J128" s="201"/>
      <c r="K128" s="201"/>
      <c r="L128" s="201"/>
      <c r="M128" s="201"/>
      <c r="N128" s="201"/>
      <c r="O128" s="201"/>
      <c r="P128" s="201"/>
      <c r="Q128" s="201"/>
      <c r="R128" s="201"/>
      <c r="S128" s="201"/>
    </row>
    <row r="129" spans="2:19" s="187" customFormat="1" ht="18" customHeight="1">
      <c r="B129" s="201"/>
      <c r="C129" s="201"/>
      <c r="D129" s="201"/>
      <c r="E129" s="201"/>
      <c r="F129" s="201"/>
      <c r="G129" s="201"/>
      <c r="H129" s="201"/>
      <c r="I129" s="201"/>
      <c r="J129" s="201"/>
      <c r="K129" s="201"/>
      <c r="L129" s="201"/>
      <c r="M129" s="201"/>
      <c r="N129" s="201"/>
      <c r="O129" s="201"/>
      <c r="P129" s="201"/>
      <c r="Q129" s="201"/>
      <c r="R129" s="201"/>
      <c r="S129" s="201"/>
    </row>
    <row r="130" spans="2:19" s="187" customFormat="1" ht="18" customHeight="1">
      <c r="B130" s="201"/>
      <c r="C130" s="201"/>
      <c r="D130" s="201"/>
      <c r="E130" s="201"/>
      <c r="F130" s="201"/>
      <c r="G130" s="201"/>
      <c r="H130" s="201"/>
      <c r="I130" s="201"/>
      <c r="J130" s="201"/>
      <c r="K130" s="201"/>
      <c r="L130" s="201"/>
      <c r="M130" s="201"/>
      <c r="N130" s="201"/>
      <c r="O130" s="201"/>
      <c r="P130" s="201"/>
      <c r="Q130" s="201"/>
      <c r="R130" s="201"/>
      <c r="S130" s="201"/>
    </row>
    <row r="131" spans="2:19" s="187" customFormat="1" ht="18" customHeight="1">
      <c r="B131" s="201"/>
      <c r="C131" s="201"/>
      <c r="D131" s="201"/>
      <c r="E131" s="201"/>
      <c r="F131" s="201"/>
      <c r="G131" s="201"/>
      <c r="H131" s="201"/>
      <c r="I131" s="201"/>
      <c r="J131" s="201"/>
      <c r="K131" s="201"/>
      <c r="L131" s="201"/>
      <c r="M131" s="201"/>
      <c r="N131" s="201"/>
      <c r="O131" s="201"/>
      <c r="P131" s="201"/>
      <c r="Q131" s="201"/>
      <c r="R131" s="201"/>
      <c r="S131" s="201"/>
    </row>
    <row r="132" spans="2:19" s="187" customFormat="1" ht="18" customHeight="1">
      <c r="B132" s="201"/>
      <c r="C132" s="201"/>
      <c r="D132" s="201"/>
      <c r="E132" s="201"/>
      <c r="F132" s="201"/>
      <c r="G132" s="201"/>
      <c r="H132" s="201"/>
      <c r="I132" s="201"/>
      <c r="J132" s="201"/>
      <c r="K132" s="201"/>
      <c r="L132" s="201"/>
      <c r="M132" s="201"/>
      <c r="N132" s="201"/>
      <c r="O132" s="201"/>
      <c r="P132" s="201"/>
      <c r="Q132" s="201"/>
      <c r="R132" s="201"/>
      <c r="S132" s="201"/>
    </row>
    <row r="133" spans="2:19" s="187" customFormat="1" ht="18" customHeight="1">
      <c r="B133" s="201"/>
      <c r="C133" s="201"/>
      <c r="D133" s="201"/>
      <c r="E133" s="201"/>
      <c r="F133" s="201"/>
      <c r="G133" s="201"/>
      <c r="H133" s="201"/>
      <c r="I133" s="201"/>
      <c r="J133" s="201"/>
      <c r="K133" s="201"/>
      <c r="L133" s="201"/>
      <c r="M133" s="201"/>
      <c r="N133" s="201"/>
      <c r="O133" s="201"/>
      <c r="P133" s="201"/>
      <c r="Q133" s="201"/>
      <c r="R133" s="201"/>
      <c r="S133" s="201"/>
    </row>
    <row r="134" spans="2:19" s="187" customFormat="1" ht="18" customHeight="1">
      <c r="B134" s="201"/>
      <c r="C134" s="201"/>
      <c r="D134" s="201"/>
      <c r="E134" s="201"/>
      <c r="F134" s="201"/>
      <c r="G134" s="201"/>
      <c r="H134" s="201"/>
      <c r="I134" s="201"/>
      <c r="J134" s="201"/>
      <c r="K134" s="201"/>
      <c r="L134" s="201"/>
      <c r="M134" s="201"/>
      <c r="N134" s="201"/>
      <c r="O134" s="201"/>
      <c r="P134" s="201"/>
      <c r="Q134" s="201"/>
      <c r="R134" s="201"/>
      <c r="S134" s="201"/>
    </row>
    <row r="135" spans="2:19" s="187" customFormat="1" ht="18" customHeight="1">
      <c r="B135" s="201"/>
      <c r="C135" s="201"/>
      <c r="D135" s="201"/>
      <c r="E135" s="201"/>
      <c r="F135" s="201"/>
      <c r="G135" s="201"/>
      <c r="H135" s="201"/>
      <c r="I135" s="201"/>
      <c r="J135" s="201"/>
      <c r="K135" s="201"/>
      <c r="L135" s="201"/>
      <c r="M135" s="201"/>
      <c r="N135" s="201"/>
      <c r="O135" s="201"/>
      <c r="P135" s="201"/>
      <c r="Q135" s="201"/>
      <c r="R135" s="201"/>
      <c r="S135" s="201"/>
    </row>
    <row r="136" spans="2:19" s="187" customFormat="1" ht="18" customHeight="1">
      <c r="B136" s="201"/>
      <c r="C136" s="201"/>
      <c r="D136" s="201"/>
      <c r="E136" s="201"/>
      <c r="F136" s="201"/>
      <c r="G136" s="201"/>
      <c r="H136" s="201"/>
      <c r="I136" s="201"/>
      <c r="J136" s="201"/>
      <c r="K136" s="201"/>
      <c r="L136" s="201"/>
      <c r="M136" s="201"/>
      <c r="N136" s="201"/>
      <c r="O136" s="201"/>
      <c r="P136" s="201"/>
      <c r="Q136" s="201"/>
      <c r="R136" s="201"/>
      <c r="S136" s="201"/>
    </row>
    <row r="137" spans="2:19" s="187" customFormat="1" ht="18" customHeight="1">
      <c r="B137" s="201"/>
      <c r="C137" s="201"/>
      <c r="D137" s="201"/>
      <c r="E137" s="201"/>
      <c r="F137" s="201"/>
      <c r="G137" s="201"/>
      <c r="H137" s="201"/>
      <c r="I137" s="201"/>
      <c r="J137" s="201"/>
      <c r="K137" s="201"/>
      <c r="L137" s="201"/>
      <c r="M137" s="201"/>
      <c r="N137" s="201"/>
      <c r="O137" s="201"/>
      <c r="P137" s="201"/>
      <c r="Q137" s="201"/>
      <c r="R137" s="201"/>
      <c r="S137" s="201"/>
    </row>
    <row r="138" spans="2:19" s="187" customFormat="1" ht="18" customHeight="1">
      <c r="B138" s="201"/>
      <c r="C138" s="201"/>
      <c r="D138" s="201"/>
      <c r="E138" s="201"/>
      <c r="F138" s="201"/>
      <c r="G138" s="201"/>
      <c r="H138" s="201"/>
      <c r="I138" s="201"/>
      <c r="J138" s="201"/>
      <c r="K138" s="201"/>
      <c r="L138" s="201"/>
      <c r="M138" s="201"/>
      <c r="N138" s="201"/>
      <c r="O138" s="201"/>
      <c r="P138" s="201"/>
      <c r="Q138" s="201"/>
      <c r="R138" s="201"/>
      <c r="S138" s="201"/>
    </row>
    <row r="139" spans="2:19" s="187" customFormat="1" ht="18" customHeight="1">
      <c r="B139" s="201"/>
      <c r="C139" s="201"/>
      <c r="D139" s="201"/>
      <c r="E139" s="201"/>
      <c r="F139" s="201"/>
      <c r="G139" s="201"/>
      <c r="H139" s="201"/>
      <c r="I139" s="201"/>
      <c r="J139" s="201"/>
      <c r="K139" s="201"/>
      <c r="L139" s="201"/>
      <c r="M139" s="201"/>
      <c r="N139" s="201"/>
      <c r="O139" s="201"/>
      <c r="P139" s="201"/>
      <c r="Q139" s="201"/>
      <c r="R139" s="201"/>
      <c r="S139" s="201"/>
    </row>
    <row r="140" spans="2:19" s="187" customFormat="1" ht="18" customHeight="1">
      <c r="B140" s="201"/>
      <c r="C140" s="201"/>
      <c r="D140" s="201"/>
      <c r="E140" s="201"/>
      <c r="F140" s="201"/>
      <c r="G140" s="201"/>
      <c r="H140" s="201"/>
      <c r="I140" s="201"/>
      <c r="J140" s="201"/>
      <c r="K140" s="201"/>
      <c r="L140" s="201"/>
      <c r="M140" s="201"/>
      <c r="N140" s="201"/>
      <c r="O140" s="201"/>
      <c r="P140" s="201"/>
      <c r="Q140" s="201"/>
      <c r="R140" s="201"/>
      <c r="S140" s="201"/>
    </row>
    <row r="141" spans="2:19" s="187" customFormat="1" ht="18" customHeight="1">
      <c r="B141" s="201"/>
      <c r="C141" s="201"/>
      <c r="D141" s="201"/>
      <c r="E141" s="201"/>
      <c r="F141" s="201"/>
      <c r="G141" s="201"/>
      <c r="H141" s="201"/>
      <c r="I141" s="201"/>
      <c r="J141" s="201"/>
      <c r="K141" s="201"/>
      <c r="L141" s="201"/>
      <c r="M141" s="201"/>
      <c r="N141" s="201"/>
      <c r="O141" s="201"/>
      <c r="P141" s="201"/>
      <c r="Q141" s="201"/>
      <c r="R141" s="201"/>
      <c r="S141" s="201"/>
    </row>
    <row r="142" spans="2:19" s="187" customFormat="1" ht="18" customHeight="1">
      <c r="B142" s="201"/>
      <c r="C142" s="201"/>
      <c r="D142" s="201"/>
      <c r="E142" s="201"/>
      <c r="F142" s="201"/>
      <c r="G142" s="201"/>
      <c r="H142" s="201"/>
      <c r="I142" s="201"/>
      <c r="J142" s="201"/>
      <c r="K142" s="201"/>
      <c r="L142" s="201"/>
      <c r="M142" s="201"/>
      <c r="N142" s="201"/>
      <c r="O142" s="201"/>
      <c r="P142" s="201"/>
      <c r="Q142" s="201"/>
      <c r="R142" s="201"/>
      <c r="S142" s="201"/>
    </row>
    <row r="143" spans="2:19" s="187" customFormat="1" ht="18" customHeight="1">
      <c r="B143" s="201"/>
      <c r="C143" s="201"/>
      <c r="D143" s="201"/>
      <c r="E143" s="201"/>
      <c r="F143" s="201"/>
      <c r="G143" s="201"/>
      <c r="H143" s="201"/>
      <c r="I143" s="201"/>
      <c r="J143" s="201"/>
      <c r="K143" s="201"/>
      <c r="L143" s="201"/>
      <c r="M143" s="201"/>
      <c r="N143" s="201"/>
      <c r="O143" s="201"/>
      <c r="P143" s="201"/>
      <c r="Q143" s="201"/>
      <c r="R143" s="201"/>
      <c r="S143" s="201"/>
    </row>
    <row r="144" spans="2:19" s="187" customFormat="1" ht="18" customHeight="1">
      <c r="B144" s="201"/>
      <c r="C144" s="201"/>
      <c r="D144" s="201"/>
      <c r="E144" s="201"/>
      <c r="F144" s="201"/>
      <c r="G144" s="201"/>
      <c r="H144" s="201"/>
      <c r="I144" s="201"/>
      <c r="J144" s="201"/>
      <c r="K144" s="201"/>
      <c r="L144" s="201"/>
      <c r="M144" s="201"/>
      <c r="N144" s="201"/>
      <c r="O144" s="201"/>
      <c r="P144" s="201"/>
      <c r="Q144" s="201"/>
      <c r="R144" s="201"/>
      <c r="S144" s="201"/>
    </row>
    <row r="145" spans="2:19" s="187" customFormat="1" ht="18" customHeight="1">
      <c r="B145" s="201"/>
      <c r="C145" s="201"/>
      <c r="D145" s="201"/>
      <c r="E145" s="201"/>
      <c r="F145" s="201"/>
      <c r="G145" s="201"/>
      <c r="H145" s="201"/>
      <c r="I145" s="201"/>
      <c r="J145" s="201"/>
      <c r="K145" s="201"/>
      <c r="L145" s="201"/>
      <c r="M145" s="201"/>
      <c r="N145" s="201"/>
      <c r="O145" s="201"/>
      <c r="P145" s="201"/>
      <c r="Q145" s="201"/>
      <c r="R145" s="201"/>
      <c r="S145" s="201"/>
    </row>
    <row r="146" spans="2:19" s="187" customFormat="1" ht="18" customHeight="1">
      <c r="B146" s="201"/>
      <c r="C146" s="201"/>
      <c r="D146" s="201"/>
      <c r="E146" s="201"/>
      <c r="F146" s="201"/>
      <c r="G146" s="201"/>
      <c r="H146" s="201"/>
      <c r="I146" s="201"/>
      <c r="J146" s="201"/>
      <c r="K146" s="201"/>
      <c r="L146" s="201"/>
      <c r="M146" s="201"/>
      <c r="N146" s="201"/>
      <c r="O146" s="201"/>
      <c r="P146" s="201"/>
      <c r="Q146" s="201"/>
      <c r="R146" s="201"/>
      <c r="S146" s="201"/>
    </row>
    <row r="147" spans="2:19" s="187" customFormat="1" ht="18" customHeight="1">
      <c r="B147" s="201"/>
      <c r="C147" s="201"/>
      <c r="D147" s="201"/>
      <c r="E147" s="201"/>
      <c r="F147" s="201"/>
      <c r="G147" s="201"/>
      <c r="H147" s="201"/>
      <c r="I147" s="201"/>
      <c r="J147" s="201"/>
      <c r="K147" s="201"/>
      <c r="L147" s="201"/>
      <c r="M147" s="201"/>
      <c r="N147" s="201"/>
      <c r="O147" s="201"/>
      <c r="P147" s="201"/>
      <c r="Q147" s="201"/>
      <c r="R147" s="201"/>
      <c r="S147" s="201"/>
    </row>
    <row r="148" spans="2:19" s="187" customFormat="1" ht="18" customHeight="1">
      <c r="B148" s="201"/>
      <c r="C148" s="201"/>
      <c r="D148" s="201"/>
      <c r="E148" s="201"/>
      <c r="F148" s="201"/>
      <c r="G148" s="201"/>
      <c r="H148" s="201"/>
      <c r="I148" s="201"/>
      <c r="J148" s="201"/>
      <c r="K148" s="201"/>
      <c r="L148" s="201"/>
      <c r="M148" s="201"/>
      <c r="N148" s="201"/>
      <c r="O148" s="201"/>
      <c r="P148" s="201"/>
      <c r="Q148" s="201"/>
      <c r="R148" s="201"/>
      <c r="S148" s="201"/>
    </row>
    <row r="149" spans="2:19" s="187" customFormat="1" ht="18" customHeight="1">
      <c r="B149" s="201"/>
      <c r="C149" s="201"/>
      <c r="D149" s="201"/>
      <c r="E149" s="201"/>
      <c r="F149" s="201"/>
      <c r="G149" s="201"/>
      <c r="H149" s="201"/>
      <c r="I149" s="201"/>
      <c r="J149" s="201"/>
      <c r="K149" s="201"/>
      <c r="L149" s="201"/>
      <c r="M149" s="201"/>
      <c r="N149" s="201"/>
      <c r="O149" s="201"/>
      <c r="P149" s="201"/>
      <c r="Q149" s="201"/>
      <c r="R149" s="201"/>
      <c r="S149" s="201"/>
    </row>
    <row r="150" spans="2:19" s="187" customFormat="1" ht="18" customHeight="1">
      <c r="B150" s="201"/>
      <c r="C150" s="201"/>
      <c r="D150" s="201"/>
      <c r="E150" s="201"/>
      <c r="F150" s="201"/>
      <c r="G150" s="201"/>
      <c r="H150" s="201"/>
      <c r="I150" s="201"/>
      <c r="J150" s="201"/>
      <c r="K150" s="201"/>
      <c r="L150" s="201"/>
      <c r="M150" s="201"/>
      <c r="N150" s="201"/>
      <c r="O150" s="201"/>
      <c r="P150" s="201"/>
      <c r="Q150" s="201"/>
      <c r="R150" s="201"/>
      <c r="S150" s="201"/>
    </row>
    <row r="151" spans="2:19" s="187" customFormat="1" ht="18" customHeight="1">
      <c r="B151" s="201"/>
      <c r="C151" s="201"/>
      <c r="D151" s="201"/>
      <c r="E151" s="201"/>
      <c r="F151" s="201"/>
      <c r="G151" s="201"/>
      <c r="H151" s="201"/>
      <c r="I151" s="201"/>
      <c r="J151" s="201"/>
      <c r="K151" s="201"/>
      <c r="L151" s="201"/>
      <c r="M151" s="201"/>
      <c r="N151" s="201"/>
      <c r="O151" s="201"/>
      <c r="P151" s="201"/>
      <c r="Q151" s="201"/>
      <c r="R151" s="201"/>
      <c r="S151" s="201"/>
    </row>
    <row r="152" spans="2:19" s="187" customFormat="1" ht="18" customHeight="1">
      <c r="B152" s="201"/>
      <c r="C152" s="201"/>
      <c r="D152" s="201"/>
      <c r="E152" s="201"/>
      <c r="F152" s="201"/>
      <c r="G152" s="201"/>
      <c r="H152" s="201"/>
      <c r="I152" s="201"/>
      <c r="J152" s="201"/>
      <c r="K152" s="201"/>
      <c r="L152" s="201"/>
      <c r="M152" s="201"/>
      <c r="N152" s="201"/>
      <c r="O152" s="201"/>
      <c r="P152" s="201"/>
      <c r="Q152" s="201"/>
      <c r="R152" s="201"/>
      <c r="S152" s="201"/>
    </row>
    <row r="153" spans="2:19" s="187" customFormat="1" ht="18" customHeight="1">
      <c r="B153" s="201"/>
      <c r="C153" s="201"/>
      <c r="D153" s="201"/>
      <c r="E153" s="201"/>
      <c r="F153" s="201"/>
      <c r="G153" s="201"/>
      <c r="H153" s="201"/>
      <c r="I153" s="201"/>
      <c r="J153" s="201"/>
      <c r="K153" s="201"/>
      <c r="L153" s="201"/>
      <c r="M153" s="201"/>
      <c r="N153" s="201"/>
      <c r="O153" s="201"/>
      <c r="P153" s="201"/>
      <c r="Q153" s="201"/>
      <c r="R153" s="201"/>
      <c r="S153" s="201"/>
    </row>
    <row r="154" spans="2:19" s="187" customFormat="1" ht="18" customHeight="1">
      <c r="B154" s="201"/>
      <c r="C154" s="201"/>
      <c r="D154" s="201"/>
      <c r="E154" s="201"/>
      <c r="F154" s="201"/>
      <c r="G154" s="201"/>
      <c r="H154" s="201"/>
      <c r="I154" s="201"/>
      <c r="J154" s="201"/>
      <c r="K154" s="201"/>
      <c r="L154" s="201"/>
      <c r="M154" s="201"/>
      <c r="N154" s="201"/>
      <c r="O154" s="201"/>
      <c r="P154" s="201"/>
      <c r="Q154" s="201"/>
      <c r="R154" s="201"/>
      <c r="S154" s="201"/>
    </row>
    <row r="155" spans="2:19" s="187" customFormat="1" ht="18" customHeight="1">
      <c r="B155" s="201"/>
      <c r="C155" s="201"/>
      <c r="D155" s="201"/>
      <c r="E155" s="201"/>
      <c r="F155" s="201"/>
      <c r="G155" s="201"/>
      <c r="H155" s="201"/>
      <c r="I155" s="201"/>
      <c r="J155" s="201"/>
      <c r="K155" s="201"/>
      <c r="L155" s="201"/>
      <c r="M155" s="201"/>
      <c r="N155" s="201"/>
      <c r="O155" s="201"/>
      <c r="P155" s="201"/>
      <c r="Q155" s="201"/>
      <c r="R155" s="201"/>
      <c r="S155" s="201"/>
    </row>
    <row r="156" spans="2:19" s="187" customFormat="1" ht="18" customHeight="1">
      <c r="B156" s="201"/>
      <c r="C156" s="201"/>
      <c r="D156" s="201"/>
      <c r="E156" s="201"/>
      <c r="F156" s="201"/>
      <c r="G156" s="201"/>
      <c r="H156" s="201"/>
      <c r="I156" s="201"/>
      <c r="J156" s="201"/>
      <c r="K156" s="201"/>
      <c r="L156" s="201"/>
      <c r="M156" s="201"/>
      <c r="N156" s="201"/>
      <c r="O156" s="201"/>
      <c r="P156" s="201"/>
      <c r="Q156" s="201"/>
      <c r="R156" s="201"/>
      <c r="S156" s="201"/>
    </row>
    <row r="157" spans="2:19" s="187" customFormat="1" ht="18" customHeight="1">
      <c r="B157" s="201"/>
      <c r="C157" s="201"/>
      <c r="D157" s="201"/>
      <c r="E157" s="201"/>
      <c r="F157" s="201"/>
      <c r="G157" s="201"/>
      <c r="H157" s="201"/>
      <c r="I157" s="201"/>
      <c r="J157" s="201"/>
      <c r="K157" s="201"/>
      <c r="L157" s="201"/>
      <c r="M157" s="201"/>
      <c r="N157" s="201"/>
      <c r="O157" s="201"/>
      <c r="P157" s="201"/>
      <c r="Q157" s="201"/>
      <c r="R157" s="201"/>
      <c r="S157" s="201"/>
    </row>
    <row r="158" spans="2:19" s="187" customFormat="1" ht="18" customHeight="1">
      <c r="B158" s="201"/>
      <c r="C158" s="201"/>
      <c r="D158" s="201"/>
      <c r="E158" s="201"/>
      <c r="F158" s="201"/>
      <c r="G158" s="201"/>
      <c r="H158" s="201"/>
      <c r="I158" s="201"/>
      <c r="J158" s="201"/>
      <c r="K158" s="201"/>
      <c r="L158" s="201"/>
      <c r="M158" s="201"/>
      <c r="N158" s="201"/>
      <c r="O158" s="201"/>
      <c r="P158" s="201"/>
      <c r="Q158" s="201"/>
      <c r="R158" s="201"/>
      <c r="S158" s="201"/>
    </row>
    <row r="159" spans="2:19" s="187" customFormat="1" ht="18" customHeight="1">
      <c r="B159" s="201"/>
      <c r="C159" s="201"/>
      <c r="D159" s="201"/>
      <c r="E159" s="201"/>
      <c r="F159" s="201"/>
      <c r="G159" s="201"/>
      <c r="H159" s="201"/>
      <c r="I159" s="201"/>
      <c r="J159" s="201"/>
      <c r="K159" s="201"/>
      <c r="L159" s="201"/>
      <c r="M159" s="201"/>
      <c r="N159" s="201"/>
      <c r="O159" s="201"/>
      <c r="P159" s="201"/>
      <c r="Q159" s="201"/>
      <c r="R159" s="201"/>
      <c r="S159" s="201"/>
    </row>
    <row r="160" spans="2:19" s="187" customFormat="1" ht="18" customHeight="1">
      <c r="B160" s="201"/>
      <c r="C160" s="201"/>
      <c r="D160" s="201"/>
      <c r="E160" s="201"/>
      <c r="F160" s="201"/>
      <c r="G160" s="201"/>
      <c r="H160" s="201"/>
      <c r="I160" s="201"/>
      <c r="J160" s="201"/>
      <c r="K160" s="201"/>
      <c r="L160" s="201"/>
      <c r="M160" s="201"/>
      <c r="N160" s="201"/>
      <c r="O160" s="201"/>
      <c r="P160" s="201"/>
      <c r="Q160" s="201"/>
      <c r="R160" s="201"/>
      <c r="S160" s="201"/>
    </row>
    <row r="161" spans="2:19" s="187" customFormat="1" ht="18" customHeight="1">
      <c r="B161" s="201"/>
      <c r="C161" s="201"/>
      <c r="D161" s="201"/>
      <c r="E161" s="201"/>
      <c r="F161" s="201"/>
      <c r="G161" s="201"/>
      <c r="H161" s="201"/>
      <c r="I161" s="201"/>
      <c r="J161" s="201"/>
      <c r="K161" s="201"/>
      <c r="L161" s="201"/>
      <c r="M161" s="201"/>
      <c r="N161" s="201"/>
      <c r="O161" s="201"/>
      <c r="P161" s="201"/>
      <c r="Q161" s="201"/>
      <c r="R161" s="201"/>
      <c r="S161" s="201"/>
    </row>
    <row r="162" spans="2:19" s="187" customFormat="1" ht="18" customHeight="1">
      <c r="B162" s="201"/>
      <c r="C162" s="201"/>
      <c r="D162" s="201"/>
      <c r="E162" s="201"/>
      <c r="F162" s="201"/>
      <c r="G162" s="201"/>
      <c r="H162" s="201"/>
      <c r="I162" s="201"/>
      <c r="J162" s="201"/>
      <c r="K162" s="201"/>
      <c r="L162" s="201"/>
      <c r="M162" s="201"/>
      <c r="N162" s="201"/>
      <c r="O162" s="201"/>
      <c r="P162" s="201"/>
      <c r="Q162" s="201"/>
      <c r="R162" s="201"/>
      <c r="S162" s="201"/>
    </row>
    <row r="163" spans="2:19" s="187" customFormat="1" ht="18" customHeight="1">
      <c r="B163" s="201"/>
      <c r="C163" s="201"/>
      <c r="D163" s="201"/>
      <c r="E163" s="201"/>
      <c r="F163" s="201"/>
      <c r="G163" s="201"/>
      <c r="H163" s="201"/>
      <c r="I163" s="201"/>
      <c r="J163" s="201"/>
      <c r="K163" s="201"/>
      <c r="L163" s="201"/>
      <c r="M163" s="201"/>
      <c r="N163" s="201"/>
      <c r="O163" s="201"/>
      <c r="P163" s="201"/>
      <c r="Q163" s="201"/>
      <c r="R163" s="201"/>
      <c r="S163" s="201"/>
    </row>
    <row r="164" spans="2:19" s="187" customFormat="1" ht="18" customHeight="1">
      <c r="B164" s="201"/>
      <c r="C164" s="201"/>
      <c r="D164" s="201"/>
      <c r="E164" s="201"/>
      <c r="F164" s="201"/>
      <c r="G164" s="201"/>
      <c r="H164" s="201"/>
      <c r="I164" s="201"/>
      <c r="J164" s="201"/>
      <c r="K164" s="201"/>
      <c r="L164" s="201"/>
      <c r="M164" s="201"/>
      <c r="N164" s="201"/>
      <c r="O164" s="201"/>
      <c r="P164" s="201"/>
      <c r="Q164" s="201"/>
      <c r="R164" s="201"/>
      <c r="S164" s="201"/>
    </row>
    <row r="165" spans="2:19" s="187" customFormat="1" ht="18" customHeight="1">
      <c r="B165" s="201"/>
      <c r="C165" s="201"/>
      <c r="D165" s="201"/>
      <c r="E165" s="201"/>
      <c r="F165" s="201"/>
      <c r="G165" s="201"/>
      <c r="H165" s="201"/>
      <c r="I165" s="201"/>
      <c r="J165" s="201"/>
      <c r="K165" s="201"/>
      <c r="L165" s="201"/>
      <c r="M165" s="201"/>
      <c r="N165" s="201"/>
      <c r="O165" s="201"/>
      <c r="P165" s="201"/>
      <c r="Q165" s="201"/>
      <c r="R165" s="201"/>
      <c r="S165" s="201"/>
    </row>
    <row r="166" spans="2:19" s="187" customFormat="1" ht="18" customHeight="1">
      <c r="B166" s="201"/>
      <c r="C166" s="201"/>
      <c r="D166" s="201"/>
      <c r="E166" s="201"/>
      <c r="F166" s="201"/>
      <c r="G166" s="201"/>
      <c r="H166" s="201"/>
      <c r="I166" s="201"/>
      <c r="J166" s="201"/>
      <c r="K166" s="201"/>
      <c r="L166" s="201"/>
      <c r="M166" s="201"/>
      <c r="N166" s="201"/>
      <c r="O166" s="201"/>
      <c r="P166" s="201"/>
      <c r="Q166" s="201"/>
      <c r="R166" s="201"/>
      <c r="S166" s="201"/>
    </row>
    <row r="167" spans="2:19" s="187" customFormat="1" ht="18" customHeight="1">
      <c r="B167" s="201"/>
      <c r="C167" s="201"/>
      <c r="D167" s="201"/>
      <c r="E167" s="201"/>
      <c r="F167" s="201"/>
      <c r="G167" s="201"/>
      <c r="H167" s="201"/>
      <c r="I167" s="201"/>
      <c r="J167" s="201"/>
      <c r="K167" s="201"/>
      <c r="L167" s="201"/>
      <c r="M167" s="201"/>
      <c r="N167" s="201"/>
      <c r="O167" s="201"/>
      <c r="P167" s="201"/>
      <c r="Q167" s="201"/>
      <c r="R167" s="201"/>
      <c r="S167" s="201"/>
    </row>
    <row r="168" spans="2:19" s="187" customFormat="1" ht="18" customHeight="1">
      <c r="B168" s="201"/>
      <c r="C168" s="201"/>
      <c r="D168" s="201"/>
      <c r="E168" s="201"/>
      <c r="F168" s="201"/>
      <c r="G168" s="201"/>
      <c r="H168" s="201"/>
      <c r="I168" s="201"/>
      <c r="J168" s="201"/>
      <c r="K168" s="201"/>
      <c r="L168" s="201"/>
      <c r="M168" s="201"/>
      <c r="N168" s="201"/>
      <c r="O168" s="201"/>
      <c r="P168" s="201"/>
      <c r="Q168" s="201"/>
      <c r="R168" s="201"/>
      <c r="S168" s="201"/>
    </row>
    <row r="169" spans="2:19" s="187" customFormat="1" ht="18" customHeight="1">
      <c r="B169" s="201"/>
      <c r="C169" s="201"/>
      <c r="D169" s="201"/>
      <c r="E169" s="201"/>
      <c r="F169" s="201"/>
      <c r="G169" s="201"/>
      <c r="H169" s="201"/>
      <c r="I169" s="201"/>
      <c r="J169" s="201"/>
      <c r="K169" s="201"/>
      <c r="L169" s="201"/>
      <c r="M169" s="201"/>
      <c r="N169" s="201"/>
      <c r="O169" s="201"/>
      <c r="P169" s="201"/>
      <c r="Q169" s="201"/>
      <c r="R169" s="201"/>
      <c r="S169" s="201"/>
    </row>
    <row r="170" spans="2:19" s="187" customFormat="1" ht="18" customHeight="1">
      <c r="B170" s="201"/>
      <c r="C170" s="201"/>
      <c r="D170" s="201"/>
      <c r="E170" s="201"/>
      <c r="F170" s="201"/>
      <c r="G170" s="201"/>
      <c r="H170" s="201"/>
      <c r="I170" s="201"/>
      <c r="J170" s="201"/>
      <c r="K170" s="201"/>
      <c r="L170" s="201"/>
      <c r="M170" s="201"/>
      <c r="N170" s="201"/>
      <c r="O170" s="201"/>
      <c r="P170" s="201"/>
      <c r="Q170" s="201"/>
      <c r="R170" s="201"/>
      <c r="S170" s="201"/>
    </row>
    <row r="171" spans="2:19" s="187" customFormat="1" ht="18" customHeight="1">
      <c r="B171" s="201"/>
      <c r="C171" s="201"/>
      <c r="D171" s="201"/>
      <c r="E171" s="201"/>
      <c r="F171" s="201"/>
      <c r="G171" s="201"/>
      <c r="H171" s="201"/>
      <c r="I171" s="201"/>
      <c r="J171" s="201"/>
      <c r="K171" s="201"/>
      <c r="L171" s="201"/>
      <c r="M171" s="201"/>
      <c r="N171" s="201"/>
      <c r="O171" s="201"/>
      <c r="P171" s="201"/>
      <c r="Q171" s="201"/>
      <c r="R171" s="201"/>
      <c r="S171" s="201"/>
    </row>
    <row r="172" spans="2:19" s="187" customFormat="1" ht="18" customHeight="1">
      <c r="B172" s="201"/>
      <c r="C172" s="201"/>
      <c r="D172" s="201"/>
      <c r="E172" s="201"/>
      <c r="F172" s="201"/>
      <c r="G172" s="201"/>
      <c r="H172" s="201"/>
      <c r="I172" s="201"/>
      <c r="J172" s="201"/>
      <c r="K172" s="201"/>
      <c r="L172" s="201"/>
      <c r="M172" s="201"/>
      <c r="N172" s="201"/>
      <c r="O172" s="201"/>
      <c r="P172" s="201"/>
      <c r="Q172" s="201"/>
      <c r="R172" s="201"/>
      <c r="S172" s="201"/>
    </row>
    <row r="173" spans="2:19" s="187" customFormat="1" ht="18" customHeight="1">
      <c r="B173" s="201"/>
      <c r="C173" s="201"/>
      <c r="D173" s="201"/>
      <c r="E173" s="201"/>
      <c r="F173" s="201"/>
      <c r="G173" s="201"/>
      <c r="H173" s="201"/>
      <c r="I173" s="201"/>
      <c r="J173" s="201"/>
      <c r="K173" s="201"/>
      <c r="L173" s="201"/>
      <c r="M173" s="201"/>
      <c r="N173" s="201"/>
      <c r="O173" s="201"/>
      <c r="P173" s="201"/>
      <c r="Q173" s="201"/>
      <c r="R173" s="201"/>
      <c r="S173" s="201"/>
    </row>
    <row r="174" spans="2:19" s="187" customFormat="1" ht="18" customHeight="1">
      <c r="B174" s="201"/>
      <c r="C174" s="201"/>
      <c r="D174" s="201"/>
      <c r="E174" s="201"/>
      <c r="F174" s="201"/>
      <c r="G174" s="201"/>
      <c r="H174" s="201"/>
      <c r="I174" s="201"/>
      <c r="J174" s="201"/>
      <c r="K174" s="201"/>
      <c r="L174" s="201"/>
      <c r="M174" s="201"/>
      <c r="N174" s="201"/>
      <c r="O174" s="201"/>
      <c r="P174" s="201"/>
      <c r="Q174" s="201"/>
      <c r="R174" s="201"/>
      <c r="S174" s="201"/>
    </row>
    <row r="175" spans="2:19" s="187" customFormat="1" ht="18" customHeight="1">
      <c r="B175" s="201"/>
      <c r="C175" s="201"/>
      <c r="D175" s="201"/>
      <c r="E175" s="201"/>
      <c r="F175" s="201"/>
      <c r="G175" s="201"/>
      <c r="H175" s="201"/>
      <c r="I175" s="201"/>
      <c r="J175" s="201"/>
      <c r="K175" s="201"/>
      <c r="L175" s="201"/>
      <c r="M175" s="201"/>
      <c r="N175" s="201"/>
      <c r="O175" s="201"/>
      <c r="P175" s="201"/>
      <c r="Q175" s="201"/>
      <c r="R175" s="201"/>
      <c r="S175" s="201"/>
    </row>
    <row r="176" spans="2:19" s="187" customFormat="1" ht="18" customHeight="1">
      <c r="B176" s="201"/>
      <c r="C176" s="201"/>
      <c r="D176" s="201"/>
      <c r="E176" s="201"/>
      <c r="F176" s="201"/>
      <c r="G176" s="201"/>
      <c r="H176" s="201"/>
      <c r="I176" s="201"/>
      <c r="J176" s="201"/>
      <c r="K176" s="201"/>
      <c r="L176" s="201"/>
      <c r="M176" s="201"/>
      <c r="N176" s="201"/>
      <c r="O176" s="201"/>
      <c r="P176" s="201"/>
      <c r="Q176" s="201"/>
      <c r="R176" s="201"/>
      <c r="S176" s="201"/>
    </row>
    <row r="177" spans="2:19" s="187" customFormat="1" ht="18" customHeight="1">
      <c r="B177" s="201"/>
      <c r="C177" s="201"/>
      <c r="D177" s="201"/>
      <c r="E177" s="201"/>
      <c r="F177" s="201"/>
      <c r="G177" s="201"/>
      <c r="H177" s="201"/>
      <c r="I177" s="201"/>
      <c r="J177" s="201"/>
      <c r="K177" s="201"/>
      <c r="L177" s="201"/>
      <c r="M177" s="201"/>
      <c r="N177" s="201"/>
      <c r="O177" s="201"/>
      <c r="P177" s="201"/>
      <c r="Q177" s="201"/>
      <c r="R177" s="201"/>
      <c r="S177" s="201"/>
    </row>
    <row r="178" spans="2:19" s="187" customFormat="1" ht="18" customHeight="1">
      <c r="B178" s="201"/>
      <c r="C178" s="201"/>
      <c r="D178" s="201"/>
      <c r="E178" s="201"/>
      <c r="F178" s="201"/>
      <c r="G178" s="201"/>
      <c r="H178" s="201"/>
      <c r="I178" s="201"/>
      <c r="J178" s="201"/>
      <c r="K178" s="201"/>
      <c r="L178" s="201"/>
      <c r="M178" s="201"/>
      <c r="N178" s="201"/>
      <c r="O178" s="201"/>
      <c r="P178" s="201"/>
      <c r="Q178" s="201"/>
      <c r="R178" s="201"/>
      <c r="S178" s="201"/>
    </row>
    <row r="179" spans="2:19" s="187" customFormat="1" ht="18" customHeight="1">
      <c r="B179" s="201"/>
      <c r="C179" s="201"/>
      <c r="D179" s="201"/>
      <c r="E179" s="201"/>
      <c r="F179" s="201"/>
      <c r="G179" s="201"/>
      <c r="H179" s="201"/>
      <c r="I179" s="201"/>
      <c r="J179" s="201"/>
      <c r="K179" s="201"/>
      <c r="L179" s="201"/>
      <c r="M179" s="201"/>
      <c r="N179" s="201"/>
      <c r="O179" s="201"/>
      <c r="P179" s="201"/>
      <c r="Q179" s="201"/>
      <c r="R179" s="201"/>
      <c r="S179" s="201"/>
    </row>
    <row r="180" spans="2:19" s="187" customFormat="1" ht="18" customHeight="1">
      <c r="B180" s="201"/>
      <c r="C180" s="201"/>
      <c r="D180" s="201"/>
      <c r="E180" s="201"/>
      <c r="F180" s="201"/>
      <c r="G180" s="201"/>
      <c r="H180" s="201"/>
      <c r="I180" s="201"/>
      <c r="J180" s="201"/>
      <c r="K180" s="201"/>
      <c r="L180" s="201"/>
      <c r="M180" s="201"/>
      <c r="N180" s="201"/>
      <c r="O180" s="201"/>
      <c r="P180" s="201"/>
      <c r="Q180" s="201"/>
      <c r="R180" s="201"/>
      <c r="S180" s="201"/>
    </row>
    <row r="181" spans="2:19" s="187" customFormat="1" ht="18" customHeight="1">
      <c r="B181" s="201"/>
      <c r="C181" s="201"/>
      <c r="D181" s="201"/>
      <c r="E181" s="201"/>
      <c r="F181" s="201"/>
      <c r="G181" s="201"/>
      <c r="H181" s="201"/>
      <c r="I181" s="201"/>
      <c r="J181" s="201"/>
      <c r="K181" s="201"/>
      <c r="L181" s="201"/>
      <c r="M181" s="201"/>
      <c r="N181" s="201"/>
      <c r="O181" s="201"/>
      <c r="P181" s="201"/>
      <c r="Q181" s="201"/>
      <c r="R181" s="201"/>
      <c r="S181" s="201"/>
    </row>
    <row r="182" spans="2:19" s="187" customFormat="1" ht="18" customHeight="1">
      <c r="B182" s="201"/>
      <c r="C182" s="201"/>
      <c r="D182" s="201"/>
      <c r="E182" s="201"/>
      <c r="F182" s="201"/>
      <c r="G182" s="201"/>
      <c r="H182" s="201"/>
      <c r="I182" s="201"/>
      <c r="J182" s="201"/>
      <c r="K182" s="201"/>
      <c r="L182" s="201"/>
      <c r="M182" s="201"/>
      <c r="N182" s="201"/>
      <c r="O182" s="201"/>
      <c r="P182" s="201"/>
      <c r="Q182" s="201"/>
      <c r="R182" s="201"/>
      <c r="S182" s="201"/>
    </row>
    <row r="183" spans="2:19" s="187" customFormat="1" ht="18" customHeight="1">
      <c r="B183" s="201"/>
      <c r="C183" s="201"/>
      <c r="D183" s="201"/>
      <c r="E183" s="201"/>
      <c r="F183" s="201"/>
      <c r="G183" s="201"/>
      <c r="H183" s="201"/>
      <c r="I183" s="201"/>
      <c r="J183" s="201"/>
      <c r="K183" s="201"/>
      <c r="L183" s="201"/>
      <c r="M183" s="201"/>
      <c r="N183" s="201"/>
      <c r="O183" s="201"/>
      <c r="P183" s="201"/>
      <c r="Q183" s="201"/>
      <c r="R183" s="201"/>
      <c r="S183" s="201"/>
    </row>
    <row r="184" spans="2:19" s="187" customFormat="1" ht="18" customHeight="1">
      <c r="B184" s="201"/>
      <c r="C184" s="201"/>
      <c r="D184" s="201"/>
      <c r="E184" s="201"/>
      <c r="F184" s="201"/>
      <c r="G184" s="201"/>
      <c r="H184" s="201"/>
      <c r="I184" s="201"/>
      <c r="J184" s="201"/>
      <c r="K184" s="201"/>
      <c r="L184" s="201"/>
      <c r="M184" s="201"/>
      <c r="N184" s="201"/>
      <c r="O184" s="201"/>
      <c r="P184" s="201"/>
      <c r="Q184" s="201"/>
      <c r="R184" s="201"/>
      <c r="S184" s="201"/>
    </row>
    <row r="185" spans="2:19" s="187" customFormat="1" ht="18" customHeight="1">
      <c r="B185" s="201"/>
      <c r="C185" s="201"/>
      <c r="D185" s="201"/>
      <c r="E185" s="201"/>
      <c r="F185" s="201"/>
      <c r="G185" s="201"/>
      <c r="H185" s="201"/>
      <c r="I185" s="201"/>
      <c r="J185" s="201"/>
      <c r="K185" s="201"/>
      <c r="L185" s="201"/>
      <c r="M185" s="201"/>
      <c r="N185" s="201"/>
      <c r="O185" s="201"/>
      <c r="P185" s="201"/>
      <c r="Q185" s="201"/>
      <c r="R185" s="201"/>
      <c r="S185" s="201"/>
    </row>
    <row r="186" spans="2:19" s="187" customFormat="1" ht="18" customHeight="1">
      <c r="B186" s="201"/>
      <c r="C186" s="201"/>
      <c r="D186" s="201"/>
      <c r="E186" s="201"/>
      <c r="F186" s="201"/>
      <c r="G186" s="201"/>
      <c r="H186" s="201"/>
      <c r="I186" s="201"/>
      <c r="J186" s="201"/>
      <c r="K186" s="201"/>
      <c r="L186" s="201"/>
      <c r="M186" s="201"/>
      <c r="N186" s="201"/>
      <c r="O186" s="201"/>
      <c r="P186" s="201"/>
      <c r="Q186" s="201"/>
      <c r="R186" s="201"/>
      <c r="S186" s="201"/>
    </row>
    <row r="187" spans="2:19" s="187" customFormat="1" ht="18" customHeight="1">
      <c r="B187" s="201"/>
      <c r="C187" s="201"/>
      <c r="D187" s="201"/>
      <c r="E187" s="201"/>
      <c r="F187" s="201"/>
      <c r="G187" s="201"/>
      <c r="H187" s="201"/>
      <c r="I187" s="201"/>
      <c r="J187" s="201"/>
      <c r="K187" s="201"/>
      <c r="L187" s="201"/>
      <c r="M187" s="201"/>
      <c r="N187" s="201"/>
      <c r="O187" s="201"/>
      <c r="P187" s="201"/>
      <c r="Q187" s="201"/>
      <c r="R187" s="201"/>
      <c r="S187" s="201"/>
    </row>
    <row r="188" spans="2:19" s="187" customFormat="1" ht="18" customHeight="1">
      <c r="B188" s="201"/>
      <c r="C188" s="201"/>
      <c r="D188" s="201"/>
      <c r="E188" s="201"/>
      <c r="F188" s="201"/>
      <c r="G188" s="201"/>
      <c r="H188" s="201"/>
      <c r="I188" s="201"/>
      <c r="J188" s="201"/>
      <c r="K188" s="201"/>
      <c r="L188" s="201"/>
      <c r="M188" s="201"/>
      <c r="N188" s="201"/>
      <c r="O188" s="201"/>
      <c r="P188" s="201"/>
      <c r="Q188" s="201"/>
      <c r="R188" s="201"/>
      <c r="S188" s="201"/>
    </row>
    <row r="189" spans="2:19" s="187" customFormat="1" ht="18" customHeight="1">
      <c r="B189" s="201"/>
      <c r="C189" s="201"/>
      <c r="D189" s="201"/>
      <c r="E189" s="201"/>
      <c r="F189" s="201"/>
      <c r="G189" s="201"/>
      <c r="H189" s="201"/>
      <c r="I189" s="201"/>
      <c r="J189" s="201"/>
      <c r="K189" s="201"/>
      <c r="L189" s="201"/>
      <c r="M189" s="201"/>
      <c r="N189" s="201"/>
      <c r="O189" s="201"/>
      <c r="P189" s="201"/>
      <c r="Q189" s="201"/>
      <c r="R189" s="201"/>
      <c r="S189" s="201"/>
    </row>
    <row r="190" spans="2:19" s="187" customFormat="1" ht="18" customHeight="1">
      <c r="B190" s="201"/>
      <c r="C190" s="201"/>
      <c r="D190" s="201"/>
      <c r="E190" s="201"/>
      <c r="F190" s="201"/>
      <c r="G190" s="201"/>
      <c r="H190" s="201"/>
      <c r="I190" s="201"/>
      <c r="J190" s="201"/>
      <c r="K190" s="201"/>
      <c r="L190" s="201"/>
      <c r="M190" s="201"/>
      <c r="N190" s="201"/>
      <c r="O190" s="201"/>
      <c r="P190" s="201"/>
      <c r="Q190" s="201"/>
      <c r="R190" s="201"/>
      <c r="S190" s="201"/>
    </row>
    <row r="191" spans="2:19" s="187" customFormat="1" ht="18" customHeight="1">
      <c r="B191" s="201"/>
      <c r="C191" s="201"/>
      <c r="D191" s="201"/>
      <c r="E191" s="201"/>
      <c r="F191" s="201"/>
      <c r="G191" s="201"/>
      <c r="H191" s="201"/>
      <c r="I191" s="201"/>
      <c r="J191" s="201"/>
      <c r="K191" s="201"/>
      <c r="L191" s="201"/>
      <c r="M191" s="201"/>
      <c r="N191" s="201"/>
      <c r="O191" s="201"/>
      <c r="P191" s="201"/>
      <c r="Q191" s="201"/>
      <c r="R191" s="201"/>
      <c r="S191" s="201"/>
    </row>
    <row r="192" spans="2:19" s="187" customFormat="1" ht="18" customHeight="1">
      <c r="B192" s="201"/>
      <c r="C192" s="201"/>
      <c r="D192" s="201"/>
      <c r="E192" s="201"/>
      <c r="F192" s="201"/>
      <c r="G192" s="201"/>
      <c r="H192" s="201"/>
      <c r="I192" s="201"/>
      <c r="J192" s="201"/>
      <c r="K192" s="201"/>
      <c r="L192" s="201"/>
      <c r="M192" s="201"/>
      <c r="N192" s="201"/>
      <c r="O192" s="201"/>
      <c r="P192" s="201"/>
      <c r="Q192" s="201"/>
      <c r="R192" s="201"/>
      <c r="S192" s="201"/>
    </row>
    <row r="193" spans="2:19" s="187" customFormat="1" ht="18" customHeight="1">
      <c r="B193" s="201"/>
      <c r="C193" s="201"/>
      <c r="D193" s="201"/>
      <c r="E193" s="201"/>
      <c r="F193" s="201"/>
      <c r="G193" s="201"/>
      <c r="H193" s="201"/>
      <c r="I193" s="201"/>
      <c r="J193" s="201"/>
      <c r="K193" s="201"/>
      <c r="L193" s="201"/>
      <c r="M193" s="201"/>
      <c r="N193" s="201"/>
      <c r="O193" s="201"/>
      <c r="P193" s="201"/>
      <c r="Q193" s="201"/>
      <c r="R193" s="201"/>
      <c r="S193" s="201"/>
    </row>
    <row r="194" spans="2:19" s="187" customFormat="1" ht="18" customHeight="1">
      <c r="B194" s="201"/>
      <c r="C194" s="201"/>
      <c r="D194" s="201"/>
      <c r="E194" s="201"/>
      <c r="F194" s="201"/>
      <c r="G194" s="201"/>
      <c r="H194" s="201"/>
      <c r="I194" s="201"/>
      <c r="J194" s="201"/>
      <c r="K194" s="201"/>
      <c r="L194" s="201"/>
      <c r="M194" s="201"/>
      <c r="N194" s="201"/>
      <c r="O194" s="201"/>
      <c r="P194" s="201"/>
      <c r="Q194" s="201"/>
      <c r="R194" s="201"/>
      <c r="S194" s="201"/>
    </row>
    <row r="195" spans="2:19" s="187" customFormat="1" ht="18" customHeight="1">
      <c r="B195" s="201"/>
      <c r="C195" s="201"/>
      <c r="D195" s="201"/>
      <c r="E195" s="201"/>
      <c r="F195" s="201"/>
      <c r="G195" s="201"/>
      <c r="H195" s="201"/>
      <c r="I195" s="201"/>
      <c r="J195" s="201"/>
      <c r="K195" s="201"/>
      <c r="L195" s="201"/>
      <c r="M195" s="201"/>
      <c r="N195" s="201"/>
      <c r="O195" s="201"/>
      <c r="P195" s="201"/>
      <c r="Q195" s="201"/>
      <c r="R195" s="201"/>
      <c r="S195" s="201"/>
    </row>
    <row r="196" spans="2:19" s="187" customFormat="1" ht="18" customHeight="1">
      <c r="B196" s="201"/>
      <c r="C196" s="201"/>
      <c r="D196" s="201"/>
      <c r="E196" s="201"/>
      <c r="F196" s="201"/>
      <c r="G196" s="201"/>
      <c r="H196" s="201"/>
      <c r="I196" s="201"/>
      <c r="J196" s="201"/>
      <c r="K196" s="201"/>
      <c r="L196" s="201"/>
      <c r="M196" s="201"/>
      <c r="N196" s="201"/>
      <c r="O196" s="201"/>
      <c r="P196" s="201"/>
      <c r="Q196" s="201"/>
      <c r="R196" s="201"/>
      <c r="S196" s="201"/>
    </row>
    <row r="197" spans="2:19" s="187" customFormat="1" ht="18" customHeight="1">
      <c r="B197" s="201"/>
      <c r="C197" s="201"/>
      <c r="D197" s="201"/>
      <c r="E197" s="201"/>
      <c r="F197" s="201"/>
      <c r="G197" s="201"/>
      <c r="H197" s="201"/>
      <c r="I197" s="201"/>
      <c r="J197" s="201"/>
      <c r="K197" s="201"/>
      <c r="L197" s="201"/>
      <c r="M197" s="201"/>
      <c r="N197" s="201"/>
      <c r="O197" s="201"/>
      <c r="P197" s="201"/>
      <c r="Q197" s="201"/>
      <c r="R197" s="201"/>
      <c r="S197" s="201"/>
    </row>
    <row r="198" spans="2:19" s="187" customFormat="1" ht="18" customHeight="1">
      <c r="B198" s="201"/>
      <c r="C198" s="201"/>
      <c r="D198" s="201"/>
      <c r="E198" s="201"/>
      <c r="F198" s="201"/>
      <c r="G198" s="201"/>
      <c r="H198" s="201"/>
      <c r="I198" s="201"/>
      <c r="J198" s="201"/>
      <c r="K198" s="201"/>
      <c r="L198" s="201"/>
      <c r="M198" s="201"/>
      <c r="N198" s="201"/>
      <c r="O198" s="201"/>
      <c r="P198" s="201"/>
      <c r="Q198" s="201"/>
      <c r="R198" s="201"/>
      <c r="S198" s="201"/>
    </row>
    <row r="199" spans="2:19" s="187" customFormat="1" ht="18" customHeight="1">
      <c r="B199" s="201"/>
      <c r="C199" s="201"/>
      <c r="D199" s="201"/>
      <c r="E199" s="201"/>
      <c r="F199" s="201"/>
      <c r="G199" s="201"/>
      <c r="H199" s="201"/>
      <c r="I199" s="201"/>
      <c r="J199" s="201"/>
      <c r="K199" s="201"/>
      <c r="L199" s="201"/>
      <c r="M199" s="201"/>
      <c r="N199" s="201"/>
      <c r="O199" s="201"/>
      <c r="P199" s="201"/>
      <c r="Q199" s="201"/>
      <c r="R199" s="201"/>
      <c r="S199" s="201"/>
    </row>
    <row r="200" spans="2:19" s="187" customFormat="1" ht="18" customHeight="1">
      <c r="B200" s="201"/>
      <c r="C200" s="201"/>
      <c r="D200" s="201"/>
      <c r="E200" s="201"/>
      <c r="F200" s="201"/>
      <c r="G200" s="201"/>
      <c r="H200" s="201"/>
      <c r="I200" s="201"/>
      <c r="J200" s="201"/>
      <c r="K200" s="201"/>
      <c r="L200" s="201"/>
      <c r="M200" s="201"/>
      <c r="N200" s="201"/>
      <c r="O200" s="201"/>
      <c r="P200" s="201"/>
      <c r="Q200" s="201"/>
      <c r="R200" s="201"/>
      <c r="S200" s="201"/>
    </row>
    <row r="201" spans="2:19" s="187" customFormat="1" ht="18" customHeight="1">
      <c r="B201" s="201"/>
      <c r="C201" s="201"/>
      <c r="D201" s="201"/>
      <c r="E201" s="201"/>
      <c r="F201" s="201"/>
      <c r="G201" s="201"/>
      <c r="H201" s="201"/>
      <c r="I201" s="201"/>
      <c r="J201" s="201"/>
      <c r="K201" s="201"/>
      <c r="L201" s="201"/>
      <c r="M201" s="201"/>
      <c r="N201" s="201"/>
      <c r="O201" s="201"/>
      <c r="P201" s="201"/>
      <c r="Q201" s="201"/>
      <c r="R201" s="201"/>
      <c r="S201" s="201"/>
    </row>
    <row r="202" spans="2:19" s="187" customFormat="1" ht="18" customHeight="1">
      <c r="B202" s="201"/>
      <c r="C202" s="201"/>
      <c r="D202" s="201"/>
      <c r="E202" s="201"/>
      <c r="F202" s="201"/>
      <c r="G202" s="201"/>
      <c r="H202" s="201"/>
      <c r="I202" s="201"/>
      <c r="J202" s="201"/>
      <c r="K202" s="201"/>
      <c r="L202" s="201"/>
      <c r="M202" s="201"/>
      <c r="N202" s="201"/>
      <c r="O202" s="201"/>
      <c r="P202" s="201"/>
      <c r="Q202" s="201"/>
      <c r="R202" s="201"/>
      <c r="S202" s="201"/>
    </row>
    <row r="203" spans="2:19" s="187" customFormat="1" ht="18" customHeight="1">
      <c r="B203" s="201"/>
      <c r="C203" s="201"/>
      <c r="D203" s="201"/>
      <c r="E203" s="201"/>
      <c r="F203" s="201"/>
      <c r="G203" s="201"/>
      <c r="H203" s="201"/>
      <c r="I203" s="201"/>
      <c r="J203" s="201"/>
      <c r="K203" s="201"/>
      <c r="L203" s="201"/>
      <c r="M203" s="201"/>
      <c r="N203" s="201"/>
      <c r="O203" s="201"/>
      <c r="P203" s="201"/>
      <c r="Q203" s="201"/>
      <c r="R203" s="201"/>
      <c r="S203" s="201"/>
    </row>
    <row r="204" spans="2:19" s="187" customFormat="1" ht="18" customHeight="1">
      <c r="B204" s="201"/>
      <c r="C204" s="201"/>
      <c r="D204" s="201"/>
      <c r="E204" s="201"/>
      <c r="F204" s="201"/>
      <c r="G204" s="201"/>
      <c r="H204" s="201"/>
      <c r="I204" s="201"/>
      <c r="J204" s="201"/>
      <c r="K204" s="201"/>
      <c r="L204" s="201"/>
      <c r="M204" s="201"/>
      <c r="N204" s="201"/>
      <c r="O204" s="201"/>
      <c r="P204" s="201"/>
      <c r="Q204" s="201"/>
      <c r="R204" s="201"/>
      <c r="S204" s="201"/>
    </row>
    <row r="205" spans="2:19" s="187" customFormat="1" ht="18" customHeight="1">
      <c r="B205" s="201"/>
      <c r="C205" s="201"/>
      <c r="D205" s="201"/>
      <c r="E205" s="201"/>
      <c r="F205" s="201"/>
      <c r="G205" s="201"/>
      <c r="H205" s="201"/>
      <c r="I205" s="201"/>
      <c r="J205" s="201"/>
      <c r="K205" s="201"/>
      <c r="L205" s="201"/>
      <c r="M205" s="201"/>
      <c r="N205" s="201"/>
      <c r="O205" s="201"/>
      <c r="P205" s="201"/>
      <c r="Q205" s="201"/>
      <c r="R205" s="201"/>
      <c r="S205" s="201"/>
    </row>
    <row r="206" spans="2:19" s="187" customFormat="1" ht="18" customHeight="1">
      <c r="B206" s="201"/>
      <c r="C206" s="201"/>
      <c r="D206" s="201"/>
      <c r="E206" s="201"/>
      <c r="F206" s="201"/>
      <c r="G206" s="201"/>
      <c r="H206" s="201"/>
      <c r="I206" s="201"/>
      <c r="J206" s="201"/>
      <c r="K206" s="201"/>
      <c r="L206" s="201"/>
      <c r="M206" s="201"/>
      <c r="N206" s="201"/>
      <c r="O206" s="201"/>
      <c r="P206" s="201"/>
      <c r="Q206" s="201"/>
      <c r="R206" s="201"/>
      <c r="S206" s="201"/>
    </row>
    <row r="207" spans="2:19" s="187" customFormat="1" ht="18" customHeight="1">
      <c r="B207" s="201"/>
      <c r="C207" s="201"/>
      <c r="D207" s="201"/>
      <c r="E207" s="201"/>
      <c r="F207" s="201"/>
      <c r="G207" s="201"/>
      <c r="H207" s="201"/>
      <c r="I207" s="201"/>
      <c r="J207" s="201"/>
      <c r="K207" s="201"/>
      <c r="L207" s="201"/>
      <c r="M207" s="201"/>
      <c r="N207" s="201"/>
      <c r="O207" s="201"/>
      <c r="P207" s="201"/>
      <c r="Q207" s="201"/>
      <c r="R207" s="201"/>
      <c r="S207" s="201"/>
    </row>
    <row r="208" spans="2:19" s="187" customFormat="1" ht="18" customHeight="1">
      <c r="B208" s="201"/>
      <c r="C208" s="201"/>
      <c r="D208" s="201"/>
      <c r="E208" s="201"/>
      <c r="F208" s="201"/>
      <c r="G208" s="201"/>
      <c r="H208" s="201"/>
      <c r="I208" s="201"/>
      <c r="J208" s="201"/>
      <c r="K208" s="201"/>
      <c r="L208" s="201"/>
      <c r="M208" s="201"/>
      <c r="N208" s="201"/>
      <c r="O208" s="201"/>
      <c r="P208" s="201"/>
      <c r="Q208" s="201"/>
      <c r="R208" s="201"/>
      <c r="S208" s="201"/>
    </row>
    <row r="209" spans="2:19" s="187" customFormat="1" ht="18" customHeight="1">
      <c r="B209" s="201"/>
      <c r="C209" s="201"/>
      <c r="D209" s="201"/>
      <c r="E209" s="201"/>
      <c r="F209" s="201"/>
      <c r="G209" s="201"/>
      <c r="H209" s="201"/>
      <c r="I209" s="201"/>
      <c r="J209" s="201"/>
      <c r="K209" s="201"/>
      <c r="L209" s="201"/>
      <c r="M209" s="201"/>
      <c r="N209" s="201"/>
      <c r="O209" s="201"/>
      <c r="P209" s="201"/>
      <c r="Q209" s="201"/>
      <c r="R209" s="201"/>
      <c r="S209" s="201"/>
    </row>
    <row r="210" spans="2:19" s="187" customFormat="1" ht="18" customHeight="1">
      <c r="B210" s="201"/>
      <c r="C210" s="201"/>
      <c r="D210" s="201"/>
      <c r="E210" s="201"/>
      <c r="F210" s="201"/>
      <c r="G210" s="201"/>
      <c r="H210" s="201"/>
      <c r="I210" s="201"/>
      <c r="J210" s="201"/>
      <c r="K210" s="201"/>
      <c r="L210" s="201"/>
      <c r="M210" s="201"/>
      <c r="N210" s="201"/>
      <c r="O210" s="201"/>
      <c r="P210" s="201"/>
      <c r="Q210" s="201"/>
      <c r="R210" s="201"/>
      <c r="S210" s="201"/>
    </row>
    <row r="211" spans="2:19" s="187" customFormat="1" ht="18" customHeight="1">
      <c r="B211" s="201"/>
      <c r="C211" s="201"/>
      <c r="D211" s="201"/>
      <c r="E211" s="201"/>
      <c r="F211" s="201"/>
      <c r="G211" s="201"/>
      <c r="H211" s="201"/>
      <c r="I211" s="201"/>
      <c r="J211" s="201"/>
      <c r="K211" s="201"/>
      <c r="L211" s="201"/>
      <c r="M211" s="201"/>
      <c r="N211" s="201"/>
      <c r="O211" s="201"/>
      <c r="P211" s="201"/>
      <c r="Q211" s="201"/>
      <c r="R211" s="201"/>
      <c r="S211" s="201"/>
    </row>
    <row r="212" spans="2:19" s="187" customFormat="1" ht="18" customHeight="1">
      <c r="B212" s="201"/>
      <c r="C212" s="201"/>
      <c r="D212" s="201"/>
      <c r="E212" s="201"/>
      <c r="F212" s="201"/>
      <c r="G212" s="201"/>
      <c r="H212" s="201"/>
      <c r="I212" s="201"/>
      <c r="J212" s="201"/>
      <c r="K212" s="201"/>
      <c r="L212" s="201"/>
      <c r="M212" s="201"/>
      <c r="N212" s="201"/>
      <c r="O212" s="201"/>
      <c r="P212" s="201"/>
      <c r="Q212" s="201"/>
      <c r="R212" s="201"/>
      <c r="S212" s="201"/>
    </row>
    <row r="213" spans="2:19" s="187" customFormat="1" ht="18" customHeight="1">
      <c r="B213" s="201"/>
      <c r="C213" s="201"/>
      <c r="D213" s="201"/>
      <c r="E213" s="201"/>
      <c r="F213" s="201"/>
      <c r="G213" s="201"/>
      <c r="H213" s="201"/>
      <c r="I213" s="201"/>
      <c r="J213" s="201"/>
      <c r="K213" s="201"/>
      <c r="L213" s="201"/>
      <c r="M213" s="201"/>
      <c r="N213" s="201"/>
      <c r="O213" s="201"/>
      <c r="P213" s="201"/>
      <c r="Q213" s="201"/>
      <c r="R213" s="201"/>
      <c r="S213" s="201"/>
    </row>
    <row r="214" spans="2:19" s="187" customFormat="1" ht="18" customHeight="1">
      <c r="B214" s="201"/>
      <c r="C214" s="201"/>
      <c r="D214" s="201"/>
      <c r="E214" s="201"/>
      <c r="F214" s="201"/>
      <c r="G214" s="201"/>
      <c r="H214" s="201"/>
      <c r="I214" s="201"/>
      <c r="J214" s="201"/>
      <c r="K214" s="201"/>
      <c r="L214" s="201"/>
      <c r="M214" s="201"/>
      <c r="N214" s="201"/>
      <c r="O214" s="201"/>
      <c r="P214" s="201"/>
      <c r="Q214" s="201"/>
      <c r="R214" s="201"/>
      <c r="S214" s="201"/>
    </row>
    <row r="215" spans="2:19" s="187" customFormat="1" ht="18" customHeight="1">
      <c r="B215" s="201"/>
      <c r="C215" s="201"/>
      <c r="D215" s="201"/>
      <c r="E215" s="201"/>
      <c r="F215" s="201"/>
      <c r="G215" s="201"/>
      <c r="H215" s="201"/>
      <c r="I215" s="201"/>
      <c r="J215" s="201"/>
      <c r="K215" s="201"/>
      <c r="L215" s="201"/>
      <c r="M215" s="201"/>
      <c r="N215" s="201"/>
      <c r="O215" s="201"/>
      <c r="P215" s="201"/>
      <c r="Q215" s="201"/>
      <c r="R215" s="201"/>
      <c r="S215" s="201"/>
    </row>
    <row r="216" spans="2:19" s="187" customFormat="1" ht="18" customHeight="1">
      <c r="B216" s="201"/>
      <c r="C216" s="201"/>
      <c r="D216" s="201"/>
      <c r="E216" s="201"/>
      <c r="F216" s="201"/>
      <c r="G216" s="201"/>
      <c r="H216" s="201"/>
      <c r="I216" s="201"/>
      <c r="J216" s="201"/>
      <c r="K216" s="201"/>
      <c r="L216" s="201"/>
      <c r="M216" s="201"/>
      <c r="N216" s="201"/>
      <c r="O216" s="201"/>
      <c r="P216" s="201"/>
      <c r="Q216" s="201"/>
      <c r="R216" s="201"/>
      <c r="S216" s="201"/>
    </row>
    <row r="217" spans="2:19" s="187" customFormat="1" ht="18" customHeight="1">
      <c r="B217" s="201"/>
      <c r="C217" s="201"/>
      <c r="D217" s="201"/>
      <c r="E217" s="201"/>
      <c r="F217" s="201"/>
      <c r="G217" s="201"/>
      <c r="H217" s="201"/>
      <c r="I217" s="201"/>
      <c r="J217" s="201"/>
      <c r="K217" s="201"/>
      <c r="L217" s="201"/>
      <c r="M217" s="201"/>
      <c r="N217" s="201"/>
      <c r="O217" s="201"/>
      <c r="P217" s="201"/>
      <c r="Q217" s="201"/>
      <c r="R217" s="201"/>
      <c r="S217" s="201"/>
    </row>
    <row r="218" spans="2:19" s="187" customFormat="1" ht="18" customHeight="1">
      <c r="B218" s="201"/>
      <c r="C218" s="201"/>
      <c r="D218" s="201"/>
      <c r="E218" s="201"/>
      <c r="F218" s="201"/>
      <c r="G218" s="201"/>
      <c r="H218" s="201"/>
      <c r="I218" s="201"/>
      <c r="J218" s="201"/>
      <c r="K218" s="201"/>
      <c r="L218" s="201"/>
      <c r="M218" s="201"/>
      <c r="N218" s="201"/>
      <c r="O218" s="201"/>
      <c r="P218" s="201"/>
      <c r="Q218" s="201"/>
      <c r="R218" s="201"/>
      <c r="S218" s="201"/>
    </row>
    <row r="219" spans="2:19" s="187" customFormat="1" ht="18" customHeight="1">
      <c r="B219" s="201"/>
      <c r="C219" s="201"/>
      <c r="D219" s="201"/>
      <c r="E219" s="201"/>
      <c r="F219" s="201"/>
      <c r="G219" s="201"/>
      <c r="H219" s="201"/>
      <c r="I219" s="201"/>
      <c r="J219" s="201"/>
      <c r="K219" s="201"/>
      <c r="L219" s="201"/>
      <c r="M219" s="201"/>
      <c r="N219" s="201"/>
      <c r="O219" s="201"/>
      <c r="P219" s="201"/>
      <c r="Q219" s="201"/>
      <c r="R219" s="201"/>
      <c r="S219" s="201"/>
    </row>
    <row r="220" spans="2:19" s="187" customFormat="1" ht="18" customHeight="1">
      <c r="B220" s="201"/>
      <c r="C220" s="201"/>
      <c r="D220" s="201"/>
      <c r="E220" s="201"/>
      <c r="F220" s="201"/>
      <c r="G220" s="201"/>
      <c r="H220" s="201"/>
      <c r="I220" s="201"/>
      <c r="J220" s="201"/>
      <c r="K220" s="201"/>
      <c r="L220" s="201"/>
      <c r="M220" s="201"/>
      <c r="N220" s="201"/>
      <c r="O220" s="201"/>
      <c r="P220" s="201"/>
      <c r="Q220" s="201"/>
      <c r="R220" s="201"/>
      <c r="S220" s="201"/>
    </row>
    <row r="221" spans="2:19" s="187" customFormat="1" ht="18" customHeight="1">
      <c r="B221" s="201"/>
      <c r="C221" s="201"/>
      <c r="D221" s="201"/>
      <c r="E221" s="201"/>
      <c r="F221" s="201"/>
      <c r="G221" s="201"/>
      <c r="H221" s="201"/>
      <c r="I221" s="201"/>
      <c r="J221" s="201"/>
      <c r="K221" s="201"/>
      <c r="L221" s="201"/>
      <c r="M221" s="201"/>
      <c r="N221" s="201"/>
      <c r="O221" s="201"/>
      <c r="P221" s="201"/>
      <c r="Q221" s="201"/>
      <c r="R221" s="201"/>
      <c r="S221" s="201"/>
    </row>
    <row r="222" spans="2:19" s="187" customFormat="1" ht="18" customHeight="1">
      <c r="B222" s="201"/>
      <c r="C222" s="201"/>
      <c r="D222" s="201"/>
      <c r="E222" s="201"/>
      <c r="F222" s="201"/>
      <c r="G222" s="201"/>
      <c r="H222" s="201"/>
      <c r="I222" s="201"/>
      <c r="J222" s="201"/>
      <c r="K222" s="201"/>
      <c r="L222" s="201"/>
      <c r="M222" s="201"/>
      <c r="N222" s="201"/>
      <c r="O222" s="201"/>
      <c r="P222" s="201"/>
      <c r="Q222" s="201"/>
      <c r="R222" s="201"/>
      <c r="S222" s="201"/>
    </row>
    <row r="223" spans="2:19" s="187" customFormat="1" ht="18" customHeight="1">
      <c r="B223" s="201"/>
      <c r="C223" s="201"/>
      <c r="D223" s="201"/>
      <c r="E223" s="201"/>
      <c r="F223" s="201"/>
      <c r="G223" s="201"/>
      <c r="H223" s="201"/>
      <c r="I223" s="201"/>
      <c r="J223" s="201"/>
      <c r="K223" s="201"/>
      <c r="L223" s="201"/>
      <c r="M223" s="201"/>
      <c r="N223" s="201"/>
      <c r="O223" s="201"/>
      <c r="P223" s="201"/>
      <c r="Q223" s="201"/>
      <c r="R223" s="201"/>
      <c r="S223" s="201"/>
    </row>
    <row r="224" spans="2:19" s="187" customFormat="1" ht="18" customHeight="1">
      <c r="B224" s="201"/>
      <c r="C224" s="201"/>
      <c r="D224" s="201"/>
      <c r="E224" s="201"/>
      <c r="F224" s="201"/>
      <c r="G224" s="201"/>
      <c r="H224" s="201"/>
      <c r="I224" s="201"/>
      <c r="J224" s="201"/>
      <c r="K224" s="201"/>
      <c r="L224" s="201"/>
      <c r="M224" s="201"/>
      <c r="N224" s="201"/>
      <c r="O224" s="201"/>
      <c r="P224" s="201"/>
      <c r="Q224" s="201"/>
      <c r="R224" s="201"/>
      <c r="S224" s="201"/>
    </row>
    <row r="225" spans="2:19" s="187" customFormat="1" ht="18" customHeight="1">
      <c r="B225" s="201"/>
      <c r="C225" s="201"/>
      <c r="D225" s="201"/>
      <c r="E225" s="201"/>
      <c r="F225" s="201"/>
      <c r="G225" s="201"/>
      <c r="H225" s="201"/>
      <c r="I225" s="201"/>
      <c r="J225" s="201"/>
      <c r="K225" s="201"/>
      <c r="L225" s="201"/>
      <c r="M225" s="201"/>
      <c r="N225" s="201"/>
      <c r="O225" s="201"/>
      <c r="P225" s="201"/>
      <c r="Q225" s="201"/>
      <c r="R225" s="201"/>
      <c r="S225" s="201"/>
    </row>
    <row r="226" spans="2:19" s="187" customFormat="1" ht="18" customHeight="1">
      <c r="B226" s="201"/>
      <c r="C226" s="201"/>
      <c r="D226" s="201"/>
      <c r="E226" s="201"/>
      <c r="F226" s="201"/>
      <c r="G226" s="201"/>
      <c r="H226" s="201"/>
      <c r="I226" s="201"/>
      <c r="J226" s="201"/>
      <c r="K226" s="201"/>
      <c r="L226" s="201"/>
      <c r="M226" s="201"/>
      <c r="N226" s="201"/>
      <c r="O226" s="201"/>
      <c r="P226" s="201"/>
      <c r="Q226" s="201"/>
      <c r="R226" s="201"/>
      <c r="S226" s="201"/>
    </row>
    <row r="227" spans="2:19" s="187" customFormat="1" ht="18" customHeight="1">
      <c r="B227" s="201"/>
      <c r="C227" s="201"/>
      <c r="D227" s="201"/>
      <c r="E227" s="201"/>
      <c r="F227" s="201"/>
      <c r="G227" s="201"/>
      <c r="H227" s="201"/>
      <c r="I227" s="201"/>
      <c r="J227" s="201"/>
      <c r="K227" s="201"/>
      <c r="L227" s="201"/>
      <c r="M227" s="201"/>
      <c r="N227" s="201"/>
      <c r="O227" s="201"/>
      <c r="P227" s="201"/>
      <c r="Q227" s="201"/>
      <c r="R227" s="201"/>
      <c r="S227" s="201"/>
    </row>
    <row r="228" spans="2:19" s="187" customFormat="1" ht="18" customHeight="1">
      <c r="B228" s="201"/>
      <c r="C228" s="201"/>
      <c r="D228" s="201"/>
      <c r="E228" s="201"/>
      <c r="F228" s="201"/>
      <c r="G228" s="201"/>
      <c r="H228" s="201"/>
      <c r="I228" s="201"/>
      <c r="J228" s="201"/>
      <c r="K228" s="201"/>
      <c r="L228" s="201"/>
      <c r="M228" s="201"/>
      <c r="N228" s="201"/>
      <c r="O228" s="201"/>
      <c r="P228" s="201"/>
      <c r="Q228" s="201"/>
      <c r="R228" s="201"/>
      <c r="S228" s="201"/>
    </row>
    <row r="229" spans="2:19" s="187" customFormat="1" ht="18" customHeight="1">
      <c r="B229" s="201"/>
      <c r="C229" s="201"/>
      <c r="D229" s="201"/>
      <c r="E229" s="201"/>
      <c r="F229" s="201"/>
      <c r="G229" s="201"/>
      <c r="H229" s="201"/>
      <c r="I229" s="201"/>
      <c r="J229" s="201"/>
      <c r="K229" s="201"/>
      <c r="L229" s="201"/>
      <c r="M229" s="201"/>
      <c r="N229" s="201"/>
      <c r="O229" s="201"/>
      <c r="P229" s="201"/>
      <c r="Q229" s="201"/>
      <c r="R229" s="201"/>
      <c r="S229" s="201"/>
    </row>
    <row r="230" spans="2:19" s="187" customFormat="1" ht="18" customHeight="1">
      <c r="B230" s="201"/>
      <c r="C230" s="201"/>
      <c r="D230" s="201"/>
      <c r="E230" s="201"/>
      <c r="F230" s="201"/>
      <c r="G230" s="201"/>
      <c r="H230" s="201"/>
      <c r="I230" s="201"/>
      <c r="J230" s="201"/>
      <c r="K230" s="201"/>
      <c r="L230" s="201"/>
      <c r="M230" s="201"/>
      <c r="N230" s="201"/>
      <c r="O230" s="201"/>
      <c r="P230" s="201"/>
      <c r="Q230" s="201"/>
      <c r="R230" s="201"/>
      <c r="S230" s="201"/>
    </row>
    <row r="231" spans="2:19" s="187" customFormat="1" ht="18" customHeight="1">
      <c r="B231" s="201"/>
      <c r="C231" s="201"/>
      <c r="D231" s="201"/>
      <c r="E231" s="201"/>
      <c r="F231" s="201"/>
      <c r="G231" s="201"/>
      <c r="H231" s="201"/>
      <c r="I231" s="201"/>
      <c r="J231" s="201"/>
      <c r="K231" s="201"/>
      <c r="L231" s="201"/>
      <c r="M231" s="201"/>
      <c r="N231" s="201"/>
      <c r="O231" s="201"/>
      <c r="P231" s="201"/>
      <c r="Q231" s="201"/>
      <c r="R231" s="201"/>
      <c r="S231" s="201"/>
    </row>
    <row r="232" spans="2:19" s="187" customFormat="1" ht="18" customHeight="1">
      <c r="B232" s="201"/>
      <c r="C232" s="201"/>
      <c r="D232" s="201"/>
      <c r="E232" s="201"/>
      <c r="F232" s="201"/>
      <c r="G232" s="201"/>
      <c r="H232" s="201"/>
      <c r="I232" s="201"/>
      <c r="J232" s="201"/>
      <c r="K232" s="201"/>
      <c r="L232" s="201"/>
      <c r="M232" s="201"/>
      <c r="N232" s="201"/>
      <c r="O232" s="201"/>
      <c r="P232" s="201"/>
      <c r="Q232" s="201"/>
      <c r="R232" s="201"/>
      <c r="S232" s="201"/>
    </row>
    <row r="233" spans="2:19" s="187" customFormat="1" ht="18" customHeight="1">
      <c r="B233" s="201"/>
      <c r="C233" s="201"/>
      <c r="D233" s="201"/>
      <c r="E233" s="201"/>
      <c r="F233" s="201"/>
      <c r="G233" s="201"/>
      <c r="H233" s="201"/>
      <c r="I233" s="201"/>
      <c r="J233" s="201"/>
      <c r="K233" s="201"/>
      <c r="L233" s="201"/>
      <c r="M233" s="201"/>
      <c r="N233" s="201"/>
      <c r="O233" s="201"/>
      <c r="P233" s="201"/>
      <c r="Q233" s="201"/>
      <c r="R233" s="201"/>
      <c r="S233" s="201"/>
    </row>
    <row r="234" spans="2:19" s="187" customFormat="1" ht="18" customHeight="1">
      <c r="B234" s="201"/>
      <c r="C234" s="201"/>
      <c r="D234" s="201"/>
      <c r="E234" s="201"/>
      <c r="F234" s="201"/>
      <c r="G234" s="201"/>
      <c r="H234" s="201"/>
      <c r="I234" s="201"/>
      <c r="J234" s="201"/>
      <c r="K234" s="201"/>
      <c r="L234" s="201"/>
      <c r="M234" s="201"/>
      <c r="N234" s="201"/>
      <c r="O234" s="201"/>
      <c r="P234" s="201"/>
      <c r="Q234" s="201"/>
      <c r="R234" s="201"/>
      <c r="S234" s="201"/>
    </row>
    <row r="235" spans="2:19" s="187" customFormat="1" ht="18" customHeight="1">
      <c r="B235" s="201"/>
      <c r="C235" s="201"/>
      <c r="D235" s="201"/>
      <c r="E235" s="201"/>
      <c r="F235" s="201"/>
      <c r="G235" s="201"/>
      <c r="H235" s="201"/>
      <c r="I235" s="201"/>
      <c r="J235" s="201"/>
      <c r="K235" s="201"/>
      <c r="L235" s="201"/>
      <c r="M235" s="201"/>
      <c r="N235" s="201"/>
      <c r="O235" s="201"/>
      <c r="P235" s="201"/>
      <c r="Q235" s="201"/>
      <c r="R235" s="201"/>
      <c r="S235" s="201"/>
    </row>
    <row r="236" spans="2:19" s="187" customFormat="1" ht="18" customHeight="1">
      <c r="B236" s="201"/>
      <c r="C236" s="201"/>
      <c r="D236" s="201"/>
      <c r="E236" s="201"/>
      <c r="F236" s="201"/>
      <c r="G236" s="201"/>
      <c r="H236" s="201"/>
      <c r="I236" s="201"/>
      <c r="J236" s="201"/>
      <c r="K236" s="201"/>
      <c r="L236" s="201"/>
      <c r="M236" s="201"/>
      <c r="N236" s="201"/>
      <c r="O236" s="201"/>
      <c r="P236" s="201"/>
      <c r="Q236" s="201"/>
      <c r="R236" s="201"/>
      <c r="S236" s="201"/>
    </row>
    <row r="237" spans="2:19" s="187" customFormat="1" ht="18" customHeight="1">
      <c r="B237" s="201"/>
      <c r="C237" s="201"/>
      <c r="D237" s="201"/>
      <c r="E237" s="201"/>
      <c r="F237" s="201"/>
      <c r="G237" s="201"/>
      <c r="H237" s="201"/>
      <c r="I237" s="201"/>
      <c r="J237" s="201"/>
      <c r="K237" s="201"/>
      <c r="L237" s="201"/>
      <c r="M237" s="201"/>
      <c r="N237" s="201"/>
      <c r="O237" s="201"/>
      <c r="P237" s="201"/>
      <c r="Q237" s="201"/>
      <c r="R237" s="201"/>
      <c r="S237" s="201"/>
    </row>
    <row r="238" spans="2:19" s="187" customFormat="1" ht="18" customHeight="1">
      <c r="B238" s="201"/>
      <c r="C238" s="201"/>
      <c r="D238" s="201"/>
      <c r="E238" s="201"/>
      <c r="F238" s="201"/>
      <c r="G238" s="201"/>
      <c r="H238" s="201"/>
      <c r="I238" s="201"/>
      <c r="J238" s="201"/>
      <c r="K238" s="201"/>
      <c r="L238" s="201"/>
      <c r="M238" s="201"/>
      <c r="N238" s="201"/>
      <c r="O238" s="201"/>
      <c r="P238" s="201"/>
      <c r="Q238" s="201"/>
      <c r="R238" s="201"/>
      <c r="S238" s="201"/>
    </row>
    <row r="239" spans="2:19" s="187" customFormat="1" ht="18" customHeight="1">
      <c r="B239" s="201"/>
      <c r="C239" s="201"/>
      <c r="D239" s="201"/>
      <c r="E239" s="201"/>
      <c r="F239" s="201"/>
      <c r="G239" s="201"/>
      <c r="H239" s="201"/>
      <c r="I239" s="201"/>
      <c r="J239" s="201"/>
      <c r="K239" s="201"/>
      <c r="L239" s="201"/>
      <c r="M239" s="201"/>
      <c r="N239" s="201"/>
      <c r="O239" s="201"/>
      <c r="P239" s="201"/>
      <c r="Q239" s="201"/>
      <c r="R239" s="201"/>
      <c r="S239" s="201"/>
    </row>
    <row r="240" spans="2:19" s="187" customFormat="1" ht="18" customHeight="1">
      <c r="B240" s="201"/>
      <c r="C240" s="201"/>
      <c r="D240" s="201"/>
      <c r="E240" s="201"/>
      <c r="F240" s="201"/>
      <c r="G240" s="201"/>
      <c r="H240" s="201"/>
      <c r="I240" s="201"/>
      <c r="J240" s="201"/>
      <c r="K240" s="201"/>
      <c r="L240" s="201"/>
      <c r="M240" s="201"/>
      <c r="N240" s="201"/>
      <c r="O240" s="201"/>
      <c r="P240" s="201"/>
      <c r="Q240" s="201"/>
      <c r="R240" s="201"/>
      <c r="S240" s="201"/>
    </row>
    <row r="241" spans="2:19" s="187" customFormat="1" ht="18" customHeight="1">
      <c r="B241" s="201"/>
      <c r="C241" s="201"/>
      <c r="D241" s="201"/>
      <c r="E241" s="201"/>
      <c r="F241" s="201"/>
      <c r="G241" s="201"/>
      <c r="H241" s="201"/>
      <c r="I241" s="201"/>
      <c r="J241" s="201"/>
      <c r="K241" s="201"/>
      <c r="L241" s="201"/>
      <c r="M241" s="201"/>
      <c r="N241" s="201"/>
      <c r="O241" s="201"/>
      <c r="P241" s="201"/>
      <c r="Q241" s="201"/>
      <c r="R241" s="201"/>
      <c r="S241" s="201"/>
    </row>
    <row r="242" spans="2:19" s="187" customFormat="1" ht="18" customHeight="1">
      <c r="B242" s="201"/>
      <c r="C242" s="201"/>
      <c r="D242" s="201"/>
      <c r="E242" s="201"/>
      <c r="F242" s="201"/>
      <c r="G242" s="201"/>
      <c r="H242" s="201"/>
      <c r="I242" s="201"/>
      <c r="J242" s="201"/>
      <c r="K242" s="201"/>
      <c r="L242" s="201"/>
      <c r="M242" s="201"/>
      <c r="N242" s="201"/>
      <c r="O242" s="201"/>
      <c r="P242" s="201"/>
      <c r="Q242" s="201"/>
      <c r="R242" s="201"/>
      <c r="S242" s="201"/>
    </row>
    <row r="243" spans="2:19" s="187" customFormat="1" ht="18" customHeight="1">
      <c r="B243" s="201"/>
      <c r="C243" s="201"/>
      <c r="D243" s="201"/>
      <c r="E243" s="201"/>
      <c r="F243" s="201"/>
      <c r="G243" s="201"/>
      <c r="H243" s="201"/>
      <c r="I243" s="201"/>
      <c r="J243" s="201"/>
      <c r="K243" s="201"/>
      <c r="L243" s="201"/>
      <c r="M243" s="201"/>
      <c r="N243" s="201"/>
      <c r="O243" s="201"/>
      <c r="P243" s="201"/>
      <c r="Q243" s="201"/>
      <c r="R243" s="201"/>
      <c r="S243" s="201"/>
    </row>
    <row r="244" spans="2:19" s="187" customFormat="1" ht="18" customHeight="1">
      <c r="B244" s="201"/>
      <c r="C244" s="201"/>
      <c r="D244" s="201"/>
      <c r="E244" s="201"/>
      <c r="F244" s="201"/>
      <c r="G244" s="201"/>
      <c r="H244" s="201"/>
      <c r="I244" s="201"/>
      <c r="J244" s="201"/>
      <c r="K244" s="201"/>
      <c r="L244" s="201"/>
      <c r="M244" s="201"/>
      <c r="N244" s="201"/>
      <c r="O244" s="201"/>
      <c r="P244" s="201"/>
      <c r="Q244" s="201"/>
      <c r="R244" s="201"/>
      <c r="S244" s="201"/>
    </row>
    <row r="245" spans="2:19" s="187" customFormat="1" ht="18" customHeight="1">
      <c r="B245" s="201"/>
      <c r="C245" s="201"/>
      <c r="D245" s="201"/>
      <c r="E245" s="201"/>
      <c r="F245" s="201"/>
      <c r="G245" s="201"/>
      <c r="H245" s="201"/>
      <c r="I245" s="201"/>
      <c r="J245" s="201"/>
      <c r="K245" s="201"/>
      <c r="L245" s="201"/>
      <c r="M245" s="201"/>
      <c r="N245" s="201"/>
      <c r="O245" s="201"/>
      <c r="P245" s="201"/>
      <c r="Q245" s="201"/>
      <c r="R245" s="201"/>
      <c r="S245" s="201"/>
    </row>
    <row r="246" spans="2:19" s="187" customFormat="1" ht="18" customHeight="1">
      <c r="B246" s="201"/>
      <c r="C246" s="201"/>
      <c r="D246" s="201"/>
      <c r="E246" s="201"/>
      <c r="F246" s="201"/>
      <c r="G246" s="201"/>
      <c r="H246" s="201"/>
      <c r="I246" s="201"/>
      <c r="J246" s="201"/>
      <c r="K246" s="201"/>
      <c r="L246" s="201"/>
      <c r="M246" s="201"/>
      <c r="N246" s="201"/>
      <c r="O246" s="201"/>
      <c r="P246" s="201"/>
      <c r="Q246" s="201"/>
      <c r="R246" s="201"/>
      <c r="S246" s="201"/>
    </row>
    <row r="247" spans="2:19" s="187" customFormat="1" ht="18" customHeight="1">
      <c r="B247" s="201"/>
      <c r="C247" s="201"/>
      <c r="D247" s="201"/>
      <c r="E247" s="201"/>
      <c r="F247" s="201"/>
      <c r="G247" s="201"/>
      <c r="H247" s="201"/>
      <c r="I247" s="201"/>
      <c r="J247" s="201"/>
      <c r="K247" s="201"/>
      <c r="L247" s="201"/>
      <c r="M247" s="201"/>
      <c r="N247" s="201"/>
      <c r="O247" s="201"/>
      <c r="P247" s="201"/>
      <c r="Q247" s="201"/>
      <c r="R247" s="201"/>
      <c r="S247" s="201"/>
    </row>
    <row r="248" spans="2:19" s="187" customFormat="1" ht="18" customHeight="1">
      <c r="B248" s="201"/>
      <c r="C248" s="201"/>
      <c r="D248" s="201"/>
      <c r="E248" s="201"/>
      <c r="F248" s="201"/>
      <c r="G248" s="201"/>
      <c r="H248" s="201"/>
      <c r="I248" s="201"/>
      <c r="J248" s="201"/>
      <c r="K248" s="201"/>
      <c r="L248" s="201"/>
      <c r="M248" s="201"/>
      <c r="N248" s="201"/>
      <c r="O248" s="201"/>
      <c r="P248" s="201"/>
      <c r="Q248" s="201"/>
      <c r="R248" s="201"/>
      <c r="S248" s="201"/>
    </row>
    <row r="249" spans="2:19" s="187" customFormat="1" ht="18" customHeight="1">
      <c r="B249" s="201"/>
      <c r="C249" s="201"/>
      <c r="D249" s="201"/>
      <c r="E249" s="201"/>
      <c r="F249" s="201"/>
      <c r="G249" s="201"/>
      <c r="H249" s="201"/>
      <c r="I249" s="201"/>
      <c r="J249" s="201"/>
      <c r="K249" s="201"/>
      <c r="L249" s="201"/>
      <c r="M249" s="201"/>
      <c r="N249" s="201"/>
      <c r="O249" s="201"/>
      <c r="P249" s="201"/>
      <c r="Q249" s="201"/>
      <c r="R249" s="201"/>
      <c r="S249" s="201"/>
    </row>
    <row r="250" spans="2:19" s="187" customFormat="1" ht="18" customHeight="1">
      <c r="B250" s="201"/>
      <c r="C250" s="201"/>
      <c r="D250" s="201"/>
      <c r="E250" s="201"/>
      <c r="F250" s="201"/>
      <c r="G250" s="201"/>
      <c r="H250" s="201"/>
      <c r="I250" s="201"/>
      <c r="J250" s="201"/>
      <c r="K250" s="201"/>
      <c r="L250" s="201"/>
      <c r="M250" s="201"/>
      <c r="N250" s="201"/>
      <c r="O250" s="201"/>
      <c r="P250" s="201"/>
      <c r="Q250" s="201"/>
      <c r="R250" s="201"/>
      <c r="S250" s="201"/>
    </row>
    <row r="251" spans="2:19" s="187" customFormat="1" ht="18" customHeight="1">
      <c r="B251" s="201"/>
      <c r="C251" s="201"/>
      <c r="D251" s="201"/>
      <c r="E251" s="201"/>
      <c r="F251" s="201"/>
      <c r="G251" s="201"/>
      <c r="H251" s="201"/>
      <c r="I251" s="201"/>
      <c r="J251" s="201"/>
      <c r="K251" s="201"/>
      <c r="L251" s="201"/>
      <c r="M251" s="201"/>
      <c r="N251" s="201"/>
      <c r="O251" s="201"/>
      <c r="P251" s="201"/>
      <c r="Q251" s="201"/>
      <c r="R251" s="201"/>
      <c r="S251" s="201"/>
    </row>
    <row r="252" spans="2:19" s="187" customFormat="1" ht="18" customHeight="1">
      <c r="B252" s="201"/>
      <c r="C252" s="201"/>
      <c r="D252" s="201"/>
      <c r="E252" s="201"/>
      <c r="F252" s="201"/>
      <c r="G252" s="201"/>
      <c r="H252" s="201"/>
      <c r="I252" s="201"/>
      <c r="J252" s="201"/>
      <c r="K252" s="201"/>
      <c r="L252" s="201"/>
      <c r="M252" s="201"/>
      <c r="N252" s="201"/>
      <c r="O252" s="201"/>
      <c r="P252" s="201"/>
      <c r="Q252" s="201"/>
      <c r="R252" s="201"/>
      <c r="S252" s="201"/>
    </row>
    <row r="253" spans="2:19" s="187" customFormat="1" ht="18" customHeight="1">
      <c r="B253" s="201"/>
      <c r="C253" s="201"/>
      <c r="D253" s="201"/>
      <c r="E253" s="201"/>
      <c r="F253" s="201"/>
      <c r="G253" s="201"/>
      <c r="H253" s="201"/>
      <c r="I253" s="201"/>
      <c r="J253" s="201"/>
      <c r="K253" s="201"/>
      <c r="L253" s="201"/>
      <c r="M253" s="201"/>
      <c r="N253" s="201"/>
      <c r="O253" s="201"/>
      <c r="P253" s="201"/>
      <c r="Q253" s="201"/>
      <c r="R253" s="201"/>
      <c r="S253" s="201"/>
    </row>
    <row r="254" spans="2:19" s="187" customFormat="1" ht="18" customHeight="1">
      <c r="B254" s="201"/>
      <c r="C254" s="201"/>
      <c r="D254" s="201"/>
      <c r="E254" s="201"/>
      <c r="F254" s="201"/>
      <c r="G254" s="201"/>
      <c r="H254" s="201"/>
      <c r="I254" s="201"/>
      <c r="J254" s="201"/>
      <c r="K254" s="201"/>
      <c r="L254" s="201"/>
      <c r="M254" s="201"/>
      <c r="N254" s="201"/>
      <c r="O254" s="201"/>
      <c r="P254" s="201"/>
      <c r="Q254" s="201"/>
      <c r="R254" s="201"/>
      <c r="S254" s="201"/>
    </row>
    <row r="255" spans="2:19" s="187" customFormat="1" ht="18" customHeight="1">
      <c r="B255" s="201"/>
      <c r="C255" s="201"/>
      <c r="D255" s="201"/>
      <c r="E255" s="201"/>
      <c r="F255" s="201"/>
      <c r="G255" s="201"/>
      <c r="H255" s="201"/>
      <c r="I255" s="201"/>
      <c r="J255" s="201"/>
      <c r="K255" s="201"/>
      <c r="L255" s="201"/>
      <c r="M255" s="201"/>
      <c r="N255" s="201"/>
      <c r="O255" s="201"/>
      <c r="P255" s="201"/>
      <c r="Q255" s="201"/>
      <c r="R255" s="201"/>
      <c r="S255" s="201"/>
    </row>
    <row r="256" spans="2:19" s="187" customFormat="1" ht="18" customHeight="1">
      <c r="B256" s="201"/>
      <c r="C256" s="201"/>
      <c r="D256" s="201"/>
      <c r="E256" s="201"/>
      <c r="F256" s="201"/>
      <c r="G256" s="201"/>
      <c r="H256" s="201"/>
      <c r="I256" s="201"/>
      <c r="J256" s="201"/>
      <c r="K256" s="201"/>
      <c r="L256" s="201"/>
      <c r="M256" s="201"/>
      <c r="N256" s="201"/>
      <c r="O256" s="201"/>
      <c r="P256" s="201"/>
      <c r="Q256" s="201"/>
      <c r="R256" s="201"/>
      <c r="S256" s="201"/>
    </row>
    <row r="257" spans="2:19" s="187" customFormat="1" ht="18" customHeight="1">
      <c r="B257" s="201"/>
      <c r="C257" s="201"/>
      <c r="D257" s="201"/>
      <c r="E257" s="201"/>
      <c r="F257" s="201"/>
      <c r="G257" s="201"/>
      <c r="H257" s="201"/>
      <c r="I257" s="201"/>
      <c r="J257" s="201"/>
      <c r="K257" s="201"/>
      <c r="L257" s="201"/>
      <c r="M257" s="201"/>
      <c r="N257" s="201"/>
      <c r="O257" s="201"/>
      <c r="P257" s="201"/>
      <c r="Q257" s="201"/>
      <c r="R257" s="201"/>
      <c r="S257" s="201"/>
    </row>
    <row r="258" spans="2:19" s="187" customFormat="1" ht="18" customHeight="1">
      <c r="B258" s="201"/>
      <c r="C258" s="201"/>
      <c r="D258" s="201"/>
      <c r="E258" s="201"/>
      <c r="F258" s="201"/>
      <c r="G258" s="201"/>
      <c r="H258" s="201"/>
      <c r="I258" s="201"/>
      <c r="J258" s="201"/>
      <c r="K258" s="201"/>
      <c r="L258" s="201"/>
      <c r="M258" s="201"/>
      <c r="N258" s="201"/>
      <c r="O258" s="201"/>
      <c r="P258" s="201"/>
      <c r="Q258" s="201"/>
      <c r="R258" s="201"/>
      <c r="S258" s="201"/>
    </row>
    <row r="259" spans="2:19" s="187" customFormat="1" ht="18" customHeight="1">
      <c r="B259" s="201"/>
      <c r="C259" s="201"/>
      <c r="D259" s="201"/>
      <c r="E259" s="201"/>
      <c r="F259" s="201"/>
      <c r="G259" s="201"/>
      <c r="H259" s="201"/>
      <c r="I259" s="201"/>
      <c r="J259" s="201"/>
      <c r="K259" s="201"/>
      <c r="L259" s="201"/>
      <c r="M259" s="201"/>
      <c r="N259" s="201"/>
      <c r="O259" s="201"/>
      <c r="P259" s="201"/>
      <c r="Q259" s="201"/>
      <c r="R259" s="201"/>
      <c r="S259" s="201"/>
    </row>
    <row r="260" spans="2:19" s="187" customFormat="1" ht="18" customHeight="1">
      <c r="B260" s="201"/>
      <c r="C260" s="201"/>
      <c r="D260" s="201"/>
      <c r="E260" s="201"/>
      <c r="F260" s="201"/>
      <c r="G260" s="201"/>
      <c r="H260" s="201"/>
      <c r="I260" s="201"/>
      <c r="J260" s="201"/>
      <c r="K260" s="201"/>
      <c r="L260" s="201"/>
      <c r="M260" s="201"/>
      <c r="N260" s="201"/>
      <c r="O260" s="201"/>
      <c r="P260" s="201"/>
      <c r="Q260" s="201"/>
      <c r="R260" s="201"/>
      <c r="S260" s="201"/>
    </row>
    <row r="261" spans="2:19" s="187" customFormat="1" ht="18" customHeight="1">
      <c r="B261" s="201"/>
      <c r="C261" s="201"/>
      <c r="D261" s="201"/>
      <c r="E261" s="201"/>
      <c r="F261" s="201"/>
      <c r="G261" s="201"/>
      <c r="H261" s="201"/>
      <c r="I261" s="201"/>
      <c r="J261" s="201"/>
      <c r="K261" s="201"/>
      <c r="L261" s="201"/>
      <c r="M261" s="201"/>
      <c r="N261" s="201"/>
      <c r="O261" s="201"/>
      <c r="P261" s="201"/>
      <c r="Q261" s="201"/>
      <c r="R261" s="201"/>
      <c r="S261" s="201"/>
    </row>
    <row r="262" spans="2:19" s="187" customFormat="1" ht="18" customHeight="1">
      <c r="B262" s="201"/>
      <c r="C262" s="201"/>
      <c r="D262" s="201"/>
      <c r="E262" s="201"/>
      <c r="F262" s="201"/>
      <c r="G262" s="201"/>
      <c r="H262" s="201"/>
      <c r="I262" s="201"/>
      <c r="J262" s="201"/>
      <c r="K262" s="201"/>
      <c r="L262" s="201"/>
      <c r="M262" s="201"/>
      <c r="N262" s="201"/>
      <c r="O262" s="201"/>
      <c r="P262" s="201"/>
      <c r="Q262" s="201"/>
      <c r="R262" s="201"/>
      <c r="S262" s="201"/>
    </row>
    <row r="263" spans="2:19" s="187" customFormat="1" ht="18" customHeight="1">
      <c r="B263" s="201"/>
      <c r="C263" s="201"/>
      <c r="D263" s="201"/>
      <c r="E263" s="201"/>
      <c r="F263" s="201"/>
      <c r="G263" s="201"/>
      <c r="H263" s="201"/>
      <c r="I263" s="201"/>
      <c r="J263" s="201"/>
      <c r="K263" s="201"/>
      <c r="L263" s="201"/>
      <c r="M263" s="201"/>
      <c r="N263" s="201"/>
      <c r="O263" s="201"/>
      <c r="P263" s="201"/>
      <c r="Q263" s="201"/>
      <c r="R263" s="201"/>
      <c r="S263" s="201"/>
    </row>
    <row r="264" spans="2:19" s="187" customFormat="1" ht="18" customHeight="1">
      <c r="B264" s="201"/>
      <c r="C264" s="201"/>
      <c r="D264" s="201"/>
      <c r="E264" s="201"/>
      <c r="F264" s="201"/>
      <c r="G264" s="201"/>
      <c r="H264" s="201"/>
      <c r="I264" s="201"/>
      <c r="J264" s="201"/>
      <c r="K264" s="201"/>
      <c r="L264" s="201"/>
      <c r="M264" s="201"/>
      <c r="N264" s="201"/>
      <c r="O264" s="201"/>
      <c r="P264" s="201"/>
      <c r="Q264" s="201"/>
      <c r="R264" s="201"/>
      <c r="S264" s="201"/>
    </row>
    <row r="265" spans="2:19" s="187" customFormat="1" ht="18" customHeight="1">
      <c r="B265" s="201"/>
      <c r="C265" s="201"/>
      <c r="D265" s="201"/>
      <c r="E265" s="201"/>
      <c r="F265" s="201"/>
      <c r="G265" s="201"/>
      <c r="H265" s="201"/>
      <c r="I265" s="201"/>
      <c r="J265" s="201"/>
      <c r="K265" s="201"/>
      <c r="L265" s="201"/>
      <c r="M265" s="201"/>
      <c r="N265" s="201"/>
      <c r="O265" s="201"/>
      <c r="P265" s="201"/>
      <c r="Q265" s="201"/>
      <c r="R265" s="201"/>
      <c r="S265" s="201"/>
    </row>
    <row r="266" spans="2:19" s="187" customFormat="1" ht="18" customHeight="1">
      <c r="B266" s="201"/>
      <c r="C266" s="201"/>
      <c r="D266" s="201"/>
      <c r="E266" s="201"/>
      <c r="F266" s="201"/>
      <c r="G266" s="201"/>
      <c r="H266" s="201"/>
      <c r="I266" s="201"/>
      <c r="J266" s="201"/>
      <c r="K266" s="201"/>
      <c r="L266" s="201"/>
      <c r="M266" s="201"/>
      <c r="N266" s="201"/>
      <c r="O266" s="201"/>
      <c r="P266" s="201"/>
      <c r="Q266" s="201"/>
      <c r="R266" s="201"/>
      <c r="S266" s="201"/>
    </row>
    <row r="267" spans="2:19" s="187" customFormat="1" ht="18" customHeight="1">
      <c r="B267" s="201"/>
      <c r="C267" s="201"/>
      <c r="D267" s="201"/>
      <c r="E267" s="201"/>
      <c r="F267" s="201"/>
      <c r="G267" s="201"/>
      <c r="H267" s="201"/>
      <c r="I267" s="201"/>
      <c r="J267" s="201"/>
      <c r="K267" s="201"/>
      <c r="L267" s="201"/>
      <c r="M267" s="201"/>
      <c r="N267" s="201"/>
      <c r="O267" s="201"/>
      <c r="P267" s="201"/>
      <c r="Q267" s="201"/>
      <c r="R267" s="201"/>
      <c r="S267" s="201"/>
    </row>
    <row r="268" spans="2:19" s="187" customFormat="1" ht="18" customHeight="1">
      <c r="B268" s="201"/>
      <c r="C268" s="201"/>
      <c r="D268" s="201"/>
      <c r="E268" s="201"/>
      <c r="F268" s="201"/>
      <c r="G268" s="201"/>
      <c r="H268" s="201"/>
      <c r="I268" s="201"/>
      <c r="J268" s="201"/>
      <c r="K268" s="201"/>
      <c r="L268" s="201"/>
      <c r="M268" s="201"/>
      <c r="N268" s="201"/>
      <c r="O268" s="201"/>
      <c r="P268" s="201"/>
      <c r="Q268" s="201"/>
      <c r="R268" s="201"/>
      <c r="S268" s="201"/>
    </row>
    <row r="269" spans="2:19" s="187" customFormat="1" ht="18" customHeight="1">
      <c r="B269" s="201"/>
      <c r="C269" s="201"/>
      <c r="D269" s="201"/>
      <c r="E269" s="201"/>
      <c r="F269" s="201"/>
      <c r="G269" s="201"/>
      <c r="H269" s="201"/>
      <c r="I269" s="201"/>
      <c r="J269" s="201"/>
      <c r="K269" s="201"/>
      <c r="L269" s="201"/>
      <c r="M269" s="201"/>
      <c r="N269" s="201"/>
      <c r="O269" s="201"/>
      <c r="P269" s="201"/>
      <c r="Q269" s="201"/>
      <c r="R269" s="201"/>
      <c r="S269" s="201"/>
    </row>
    <row r="270" spans="2:19" s="187" customFormat="1" ht="18" customHeight="1">
      <c r="B270" s="201"/>
      <c r="C270" s="201"/>
      <c r="D270" s="201"/>
      <c r="E270" s="201"/>
      <c r="F270" s="201"/>
      <c r="G270" s="201"/>
      <c r="H270" s="201"/>
      <c r="I270" s="201"/>
      <c r="J270" s="201"/>
      <c r="K270" s="201"/>
      <c r="L270" s="201"/>
      <c r="M270" s="201"/>
      <c r="N270" s="201"/>
      <c r="O270" s="201"/>
      <c r="P270" s="201"/>
      <c r="Q270" s="201"/>
      <c r="R270" s="201"/>
      <c r="S270" s="201"/>
    </row>
    <row r="271" spans="2:19" s="187" customFormat="1" ht="18" customHeight="1">
      <c r="B271" s="201"/>
      <c r="C271" s="201"/>
      <c r="D271" s="201"/>
      <c r="E271" s="201"/>
      <c r="F271" s="201"/>
      <c r="G271" s="201"/>
      <c r="H271" s="201"/>
      <c r="I271" s="201"/>
      <c r="J271" s="201"/>
      <c r="K271" s="201"/>
      <c r="L271" s="201"/>
      <c r="M271" s="201"/>
      <c r="N271" s="201"/>
      <c r="O271" s="201"/>
      <c r="P271" s="201"/>
      <c r="Q271" s="201"/>
      <c r="R271" s="201"/>
      <c r="S271" s="201"/>
    </row>
    <row r="272" spans="2:19" s="187" customFormat="1" ht="18" customHeight="1">
      <c r="B272" s="201"/>
      <c r="C272" s="201"/>
      <c r="D272" s="201"/>
      <c r="E272" s="201"/>
      <c r="F272" s="201"/>
      <c r="G272" s="201"/>
      <c r="H272" s="201"/>
      <c r="I272" s="201"/>
      <c r="J272" s="201"/>
      <c r="K272" s="201"/>
      <c r="L272" s="201"/>
      <c r="M272" s="201"/>
      <c r="N272" s="201"/>
      <c r="O272" s="201"/>
      <c r="P272" s="201"/>
      <c r="Q272" s="201"/>
      <c r="R272" s="201"/>
      <c r="S272" s="201"/>
    </row>
    <row r="273" spans="2:19" s="187" customFormat="1" ht="18" customHeight="1">
      <c r="B273" s="201"/>
      <c r="C273" s="201"/>
      <c r="D273" s="201"/>
      <c r="E273" s="201"/>
      <c r="F273" s="201"/>
      <c r="G273" s="201"/>
      <c r="H273" s="201"/>
      <c r="I273" s="201"/>
      <c r="J273" s="201"/>
      <c r="K273" s="201"/>
      <c r="L273" s="201"/>
      <c r="M273" s="201"/>
      <c r="N273" s="201"/>
      <c r="O273" s="201"/>
      <c r="P273" s="201"/>
      <c r="Q273" s="201"/>
      <c r="R273" s="201"/>
      <c r="S273" s="201"/>
    </row>
    <row r="274" spans="2:19" s="187" customFormat="1" ht="18" customHeight="1">
      <c r="B274" s="201"/>
      <c r="C274" s="201"/>
      <c r="D274" s="201"/>
      <c r="E274" s="201"/>
      <c r="F274" s="201"/>
      <c r="G274" s="201"/>
      <c r="H274" s="201"/>
      <c r="I274" s="201"/>
      <c r="J274" s="201"/>
      <c r="K274" s="201"/>
      <c r="L274" s="201"/>
      <c r="M274" s="201"/>
      <c r="N274" s="201"/>
      <c r="O274" s="201"/>
      <c r="P274" s="201"/>
      <c r="Q274" s="201"/>
      <c r="R274" s="201"/>
      <c r="S274" s="201"/>
    </row>
    <row r="275" spans="2:19" s="187" customFormat="1" ht="18" customHeight="1">
      <c r="B275" s="201"/>
      <c r="C275" s="201"/>
      <c r="D275" s="201"/>
      <c r="E275" s="201"/>
      <c r="F275" s="201"/>
      <c r="G275" s="201"/>
      <c r="H275" s="201"/>
      <c r="I275" s="201"/>
      <c r="J275" s="201"/>
      <c r="K275" s="201"/>
      <c r="L275" s="201"/>
      <c r="M275" s="201"/>
      <c r="N275" s="201"/>
      <c r="O275" s="201"/>
      <c r="P275" s="201"/>
      <c r="Q275" s="201"/>
      <c r="R275" s="201"/>
      <c r="S275" s="201"/>
    </row>
    <row r="276" spans="2:19" s="187" customFormat="1" ht="18" customHeight="1">
      <c r="B276" s="201"/>
      <c r="C276" s="201"/>
      <c r="D276" s="201"/>
      <c r="E276" s="201"/>
      <c r="F276" s="201"/>
      <c r="G276" s="201"/>
      <c r="H276" s="201"/>
      <c r="I276" s="201"/>
      <c r="J276" s="201"/>
      <c r="K276" s="201"/>
      <c r="L276" s="201"/>
      <c r="M276" s="201"/>
      <c r="N276" s="201"/>
      <c r="O276" s="201"/>
      <c r="P276" s="201"/>
      <c r="Q276" s="201"/>
      <c r="R276" s="201"/>
      <c r="S276" s="201"/>
    </row>
    <row r="277" spans="2:19" s="187" customFormat="1" ht="18" customHeight="1">
      <c r="B277" s="201"/>
      <c r="C277" s="201"/>
      <c r="D277" s="201"/>
      <c r="E277" s="201"/>
      <c r="F277" s="201"/>
      <c r="G277" s="201"/>
      <c r="H277" s="201"/>
      <c r="I277" s="201"/>
      <c r="J277" s="201"/>
      <c r="K277" s="201"/>
      <c r="L277" s="201"/>
      <c r="M277" s="201"/>
      <c r="N277" s="201"/>
      <c r="O277" s="201"/>
      <c r="P277" s="201"/>
      <c r="Q277" s="201"/>
      <c r="R277" s="201"/>
      <c r="S277" s="201"/>
    </row>
    <row r="278" spans="2:19" s="187" customFormat="1" ht="18" customHeight="1">
      <c r="B278" s="201"/>
      <c r="C278" s="201"/>
      <c r="D278" s="201"/>
      <c r="E278" s="201"/>
      <c r="F278" s="201"/>
      <c r="G278" s="201"/>
      <c r="H278" s="201"/>
      <c r="I278" s="201"/>
      <c r="J278" s="201"/>
      <c r="K278" s="201"/>
      <c r="L278" s="201"/>
      <c r="M278" s="201"/>
      <c r="N278" s="201"/>
      <c r="O278" s="201"/>
      <c r="P278" s="201"/>
      <c r="Q278" s="201"/>
      <c r="R278" s="201"/>
      <c r="S278" s="201"/>
    </row>
    <row r="279" spans="2:19" s="187" customFormat="1" ht="18" customHeight="1">
      <c r="B279" s="201"/>
      <c r="C279" s="201"/>
      <c r="D279" s="201"/>
      <c r="E279" s="201"/>
      <c r="F279" s="201"/>
      <c r="G279" s="201"/>
      <c r="H279" s="201"/>
      <c r="I279" s="201"/>
      <c r="J279" s="201"/>
      <c r="K279" s="201"/>
      <c r="L279" s="201"/>
      <c r="M279" s="201"/>
      <c r="N279" s="201"/>
      <c r="O279" s="201"/>
      <c r="P279" s="201"/>
      <c r="Q279" s="201"/>
      <c r="R279" s="201"/>
      <c r="S279" s="201"/>
    </row>
    <row r="280" spans="2:19" s="187" customFormat="1" ht="18" customHeight="1">
      <c r="B280" s="201"/>
      <c r="C280" s="201"/>
      <c r="D280" s="201"/>
      <c r="E280" s="201"/>
      <c r="F280" s="201"/>
      <c r="G280" s="201"/>
      <c r="H280" s="201"/>
      <c r="I280" s="201"/>
      <c r="J280" s="201"/>
      <c r="K280" s="201"/>
      <c r="L280" s="201"/>
      <c r="M280" s="201"/>
      <c r="N280" s="201"/>
      <c r="O280" s="201"/>
      <c r="P280" s="201"/>
      <c r="Q280" s="201"/>
      <c r="R280" s="201"/>
      <c r="S280" s="201"/>
    </row>
    <row r="281" spans="2:19" s="187" customFormat="1" ht="18" customHeight="1">
      <c r="B281" s="201"/>
      <c r="C281" s="201"/>
      <c r="D281" s="201"/>
      <c r="E281" s="201"/>
      <c r="F281" s="201"/>
      <c r="G281" s="201"/>
      <c r="H281" s="201"/>
      <c r="I281" s="201"/>
      <c r="J281" s="201"/>
      <c r="K281" s="201"/>
      <c r="L281" s="201"/>
      <c r="M281" s="201"/>
      <c r="N281" s="201"/>
      <c r="O281" s="201"/>
      <c r="P281" s="201"/>
      <c r="Q281" s="201"/>
      <c r="R281" s="201"/>
      <c r="S281" s="201"/>
    </row>
    <row r="282" spans="2:19" s="187" customFormat="1" ht="18" customHeight="1">
      <c r="B282" s="201"/>
      <c r="C282" s="201"/>
      <c r="D282" s="201"/>
      <c r="E282" s="201"/>
      <c r="F282" s="201"/>
      <c r="G282" s="201"/>
      <c r="H282" s="201"/>
      <c r="I282" s="201"/>
      <c r="J282" s="201"/>
      <c r="K282" s="201"/>
      <c r="L282" s="201"/>
      <c r="M282" s="201"/>
      <c r="N282" s="201"/>
      <c r="O282" s="201"/>
      <c r="P282" s="201"/>
      <c r="Q282" s="201"/>
      <c r="R282" s="201"/>
      <c r="S282" s="201"/>
    </row>
    <row r="283" spans="2:19" s="187" customFormat="1" ht="18" customHeight="1">
      <c r="B283" s="201"/>
      <c r="C283" s="201"/>
      <c r="D283" s="201"/>
      <c r="E283" s="201"/>
      <c r="F283" s="201"/>
      <c r="G283" s="201"/>
      <c r="H283" s="201"/>
      <c r="I283" s="201"/>
      <c r="J283" s="201"/>
      <c r="K283" s="201"/>
      <c r="L283" s="201"/>
      <c r="M283" s="201"/>
      <c r="N283" s="201"/>
      <c r="O283" s="201"/>
      <c r="P283" s="201"/>
      <c r="Q283" s="201"/>
      <c r="R283" s="201"/>
      <c r="S283" s="201"/>
    </row>
    <row r="284" spans="2:19" s="187" customFormat="1" ht="18" customHeight="1">
      <c r="B284" s="201"/>
      <c r="C284" s="201"/>
      <c r="D284" s="201"/>
      <c r="E284" s="201"/>
      <c r="F284" s="201"/>
      <c r="G284" s="201"/>
      <c r="H284" s="201"/>
      <c r="I284" s="201"/>
      <c r="J284" s="201"/>
      <c r="K284" s="201"/>
      <c r="L284" s="201"/>
      <c r="M284" s="201"/>
      <c r="N284" s="201"/>
      <c r="O284" s="201"/>
      <c r="P284" s="201"/>
      <c r="Q284" s="201"/>
      <c r="R284" s="201"/>
      <c r="S284" s="201"/>
    </row>
    <row r="285" spans="2:19" s="187" customFormat="1" ht="18" customHeight="1">
      <c r="B285" s="201"/>
      <c r="C285" s="201"/>
      <c r="D285" s="201"/>
      <c r="E285" s="201"/>
      <c r="F285" s="201"/>
      <c r="G285" s="201"/>
      <c r="H285" s="201"/>
      <c r="I285" s="201"/>
      <c r="J285" s="201"/>
      <c r="K285" s="201"/>
      <c r="L285" s="201"/>
      <c r="M285" s="201"/>
      <c r="N285" s="201"/>
      <c r="O285" s="201"/>
      <c r="P285" s="201"/>
      <c r="Q285" s="201"/>
      <c r="R285" s="201"/>
      <c r="S285" s="201"/>
    </row>
    <row r="286" spans="2:19" s="187" customFormat="1" ht="18" customHeight="1">
      <c r="B286" s="201"/>
      <c r="C286" s="201"/>
      <c r="D286" s="201"/>
      <c r="E286" s="201"/>
      <c r="F286" s="201"/>
      <c r="G286" s="201"/>
      <c r="H286" s="201"/>
      <c r="I286" s="201"/>
      <c r="J286" s="201"/>
      <c r="K286" s="201"/>
      <c r="L286" s="201"/>
      <c r="M286" s="201"/>
      <c r="N286" s="201"/>
      <c r="O286" s="201"/>
      <c r="P286" s="201"/>
      <c r="Q286" s="201"/>
      <c r="R286" s="201"/>
      <c r="S286" s="201"/>
    </row>
    <row r="287" spans="2:19" s="187" customFormat="1" ht="18" customHeight="1">
      <c r="B287" s="201"/>
      <c r="C287" s="201"/>
      <c r="D287" s="201"/>
      <c r="E287" s="201"/>
      <c r="F287" s="201"/>
      <c r="G287" s="201"/>
      <c r="H287" s="201"/>
      <c r="I287" s="201"/>
      <c r="J287" s="201"/>
      <c r="K287" s="201"/>
      <c r="L287" s="201"/>
      <c r="M287" s="201"/>
      <c r="N287" s="201"/>
      <c r="O287" s="201"/>
      <c r="P287" s="201"/>
      <c r="Q287" s="201"/>
      <c r="R287" s="201"/>
      <c r="S287" s="201"/>
    </row>
    <row r="288" spans="2:19" s="187" customFormat="1" ht="18" customHeight="1">
      <c r="B288" s="201"/>
      <c r="C288" s="201"/>
      <c r="D288" s="201"/>
      <c r="E288" s="201"/>
      <c r="F288" s="201"/>
      <c r="G288" s="201"/>
      <c r="H288" s="201"/>
      <c r="I288" s="201"/>
      <c r="J288" s="201"/>
      <c r="K288" s="201"/>
      <c r="L288" s="201"/>
      <c r="M288" s="201"/>
      <c r="N288" s="201"/>
      <c r="O288" s="201"/>
      <c r="P288" s="201"/>
      <c r="Q288" s="201"/>
      <c r="R288" s="201"/>
      <c r="S288" s="201"/>
    </row>
    <row r="289" spans="2:19" s="187" customFormat="1" ht="18" customHeight="1">
      <c r="B289" s="201"/>
      <c r="C289" s="201"/>
      <c r="D289" s="201"/>
      <c r="E289" s="201"/>
      <c r="F289" s="201"/>
      <c r="G289" s="201"/>
      <c r="H289" s="201"/>
      <c r="I289" s="201"/>
      <c r="J289" s="201"/>
      <c r="K289" s="201"/>
      <c r="L289" s="201"/>
      <c r="M289" s="201"/>
      <c r="N289" s="201"/>
      <c r="O289" s="201"/>
      <c r="P289" s="201"/>
      <c r="Q289" s="201"/>
      <c r="R289" s="201"/>
      <c r="S289" s="201"/>
    </row>
    <row r="290" spans="2:19" s="187" customFormat="1" ht="18" customHeight="1">
      <c r="B290" s="201"/>
      <c r="C290" s="201"/>
      <c r="D290" s="201"/>
      <c r="E290" s="201"/>
      <c r="F290" s="201"/>
      <c r="G290" s="201"/>
      <c r="H290" s="201"/>
      <c r="I290" s="201"/>
      <c r="J290" s="201"/>
      <c r="K290" s="201"/>
      <c r="L290" s="201"/>
      <c r="M290" s="201"/>
      <c r="N290" s="201"/>
      <c r="O290" s="201"/>
      <c r="P290" s="201"/>
      <c r="Q290" s="201"/>
      <c r="R290" s="201"/>
      <c r="S290" s="201"/>
    </row>
    <row r="291" spans="2:19" s="187" customFormat="1" ht="18" customHeight="1">
      <c r="B291" s="201"/>
      <c r="C291" s="201"/>
      <c r="D291" s="201"/>
      <c r="E291" s="201"/>
      <c r="F291" s="201"/>
      <c r="G291" s="201"/>
      <c r="H291" s="201"/>
      <c r="I291" s="201"/>
      <c r="J291" s="201"/>
      <c r="K291" s="201"/>
      <c r="L291" s="201"/>
      <c r="M291" s="201"/>
      <c r="N291" s="201"/>
      <c r="O291" s="201"/>
      <c r="P291" s="201"/>
      <c r="Q291" s="201"/>
      <c r="R291" s="201"/>
      <c r="S291" s="201"/>
    </row>
    <row r="292" spans="2:19" s="187" customFormat="1" ht="18" customHeight="1">
      <c r="B292" s="201"/>
      <c r="C292" s="201"/>
      <c r="D292" s="201"/>
      <c r="E292" s="201"/>
      <c r="F292" s="201"/>
      <c r="G292" s="201"/>
      <c r="H292" s="201"/>
      <c r="I292" s="201"/>
      <c r="J292" s="201"/>
      <c r="K292" s="201"/>
      <c r="L292" s="201"/>
      <c r="M292" s="201"/>
      <c r="N292" s="201"/>
      <c r="O292" s="201"/>
      <c r="P292" s="201"/>
      <c r="Q292" s="201"/>
      <c r="R292" s="201"/>
      <c r="S292" s="201"/>
    </row>
    <row r="293" spans="2:19" s="187" customFormat="1" ht="18" customHeight="1">
      <c r="B293" s="201"/>
      <c r="C293" s="201"/>
      <c r="D293" s="201"/>
      <c r="E293" s="201"/>
      <c r="F293" s="201"/>
      <c r="G293" s="201"/>
      <c r="H293" s="201"/>
      <c r="I293" s="201"/>
      <c r="J293" s="201"/>
      <c r="K293" s="201"/>
      <c r="L293" s="201"/>
      <c r="M293" s="201"/>
      <c r="N293" s="201"/>
      <c r="O293" s="201"/>
      <c r="P293" s="201"/>
      <c r="Q293" s="201"/>
      <c r="R293" s="201"/>
      <c r="S293" s="201"/>
    </row>
    <row r="294" spans="2:19" s="187" customFormat="1" ht="18" customHeight="1">
      <c r="B294" s="201"/>
      <c r="C294" s="201"/>
      <c r="D294" s="201"/>
      <c r="E294" s="201"/>
      <c r="F294" s="201"/>
      <c r="G294" s="201"/>
      <c r="H294" s="201"/>
      <c r="I294" s="201"/>
      <c r="J294" s="201"/>
      <c r="K294" s="201"/>
      <c r="L294" s="201"/>
      <c r="M294" s="201"/>
      <c r="N294" s="201"/>
      <c r="O294" s="201"/>
      <c r="P294" s="201"/>
      <c r="Q294" s="201"/>
      <c r="R294" s="201"/>
      <c r="S294" s="201"/>
    </row>
    <row r="295" spans="2:19" s="187" customFormat="1" ht="18" customHeight="1">
      <c r="B295" s="201"/>
      <c r="C295" s="201"/>
      <c r="D295" s="201"/>
      <c r="E295" s="201"/>
      <c r="F295" s="201"/>
      <c r="G295" s="201"/>
      <c r="H295" s="201"/>
      <c r="I295" s="201"/>
      <c r="J295" s="201"/>
      <c r="K295" s="201"/>
      <c r="L295" s="201"/>
      <c r="M295" s="201"/>
      <c r="N295" s="201"/>
      <c r="O295" s="201"/>
      <c r="P295" s="201"/>
      <c r="Q295" s="201"/>
      <c r="R295" s="201"/>
      <c r="S295" s="201"/>
    </row>
    <row r="296" spans="2:19" s="187" customFormat="1" ht="18" customHeight="1">
      <c r="B296" s="201"/>
      <c r="C296" s="201"/>
      <c r="D296" s="201"/>
      <c r="E296" s="201"/>
      <c r="F296" s="201"/>
      <c r="G296" s="201"/>
      <c r="H296" s="201"/>
      <c r="I296" s="201"/>
      <c r="J296" s="201"/>
      <c r="K296" s="201"/>
      <c r="L296" s="201"/>
      <c r="M296" s="201"/>
      <c r="N296" s="201"/>
      <c r="O296" s="201"/>
      <c r="P296" s="201"/>
      <c r="Q296" s="201"/>
      <c r="R296" s="201"/>
      <c r="S296" s="201"/>
    </row>
    <row r="297" spans="2:19" s="187" customFormat="1" ht="18" customHeight="1">
      <c r="B297" s="201"/>
      <c r="C297" s="201"/>
      <c r="D297" s="201"/>
      <c r="E297" s="201"/>
      <c r="F297" s="201"/>
      <c r="G297" s="201"/>
      <c r="H297" s="201"/>
      <c r="I297" s="201"/>
      <c r="J297" s="201"/>
      <c r="K297" s="201"/>
      <c r="L297" s="201"/>
      <c r="M297" s="201"/>
      <c r="N297" s="201"/>
      <c r="O297" s="201"/>
      <c r="P297" s="201"/>
      <c r="Q297" s="201"/>
      <c r="R297" s="201"/>
      <c r="S297" s="201"/>
    </row>
    <row r="298" spans="2:19" s="187" customFormat="1" ht="18" customHeight="1">
      <c r="B298" s="201"/>
      <c r="C298" s="201"/>
      <c r="D298" s="201"/>
      <c r="E298" s="201"/>
      <c r="F298" s="201"/>
      <c r="G298" s="201"/>
      <c r="H298" s="201"/>
      <c r="I298" s="201"/>
      <c r="J298" s="201"/>
      <c r="K298" s="201"/>
      <c r="L298" s="201"/>
      <c r="M298" s="201"/>
      <c r="N298" s="201"/>
      <c r="O298" s="201"/>
      <c r="P298" s="201"/>
      <c r="Q298" s="201"/>
      <c r="R298" s="201"/>
      <c r="S298" s="201"/>
    </row>
    <row r="299" spans="2:19" s="187" customFormat="1" ht="18" customHeight="1">
      <c r="B299" s="201"/>
      <c r="C299" s="201"/>
      <c r="D299" s="201"/>
      <c r="E299" s="201"/>
      <c r="F299" s="201"/>
      <c r="G299" s="201"/>
      <c r="H299" s="201"/>
      <c r="I299" s="201"/>
      <c r="J299" s="201"/>
      <c r="K299" s="201"/>
      <c r="L299" s="201"/>
      <c r="M299" s="201"/>
      <c r="N299" s="201"/>
      <c r="O299" s="201"/>
      <c r="P299" s="201"/>
      <c r="Q299" s="201"/>
      <c r="R299" s="201"/>
      <c r="S299" s="201"/>
    </row>
    <row r="300" spans="2:19" s="187" customFormat="1" ht="18" customHeight="1">
      <c r="B300" s="201"/>
      <c r="C300" s="201"/>
      <c r="D300" s="201"/>
      <c r="E300" s="201"/>
      <c r="F300" s="201"/>
      <c r="G300" s="201"/>
      <c r="H300" s="201"/>
      <c r="I300" s="201"/>
      <c r="J300" s="201"/>
      <c r="K300" s="201"/>
      <c r="L300" s="201"/>
      <c r="M300" s="201"/>
      <c r="N300" s="201"/>
      <c r="O300" s="201"/>
      <c r="P300" s="201"/>
      <c r="Q300" s="201"/>
      <c r="R300" s="201"/>
      <c r="S300" s="201"/>
    </row>
    <row r="301" spans="2:19" s="187" customFormat="1" ht="18" customHeight="1">
      <c r="B301" s="201"/>
      <c r="C301" s="201"/>
      <c r="D301" s="201"/>
      <c r="E301" s="201"/>
      <c r="F301" s="201"/>
      <c r="G301" s="201"/>
      <c r="H301" s="201"/>
      <c r="I301" s="201"/>
      <c r="J301" s="201"/>
      <c r="K301" s="201"/>
      <c r="L301" s="201"/>
      <c r="M301" s="201"/>
      <c r="N301" s="201"/>
      <c r="O301" s="201"/>
      <c r="P301" s="201"/>
      <c r="Q301" s="201"/>
      <c r="R301" s="201"/>
      <c r="S301" s="201"/>
    </row>
    <row r="302" spans="2:19" s="187" customFormat="1" ht="18" customHeight="1">
      <c r="B302" s="201"/>
      <c r="C302" s="201"/>
      <c r="D302" s="201"/>
      <c r="E302" s="201"/>
      <c r="F302" s="201"/>
      <c r="G302" s="201"/>
      <c r="H302" s="201"/>
      <c r="I302" s="201"/>
      <c r="J302" s="201"/>
      <c r="K302" s="201"/>
      <c r="L302" s="201"/>
      <c r="M302" s="201"/>
      <c r="N302" s="201"/>
      <c r="O302" s="201"/>
      <c r="P302" s="201"/>
      <c r="Q302" s="201"/>
      <c r="R302" s="201"/>
      <c r="S302" s="201"/>
    </row>
    <row r="303" spans="2:19" s="187" customFormat="1" ht="18" customHeight="1">
      <c r="B303" s="201"/>
      <c r="C303" s="201"/>
      <c r="D303" s="201"/>
      <c r="E303" s="201"/>
      <c r="F303" s="201"/>
      <c r="G303" s="201"/>
      <c r="H303" s="201"/>
      <c r="I303" s="201"/>
      <c r="J303" s="201"/>
      <c r="K303" s="201"/>
      <c r="L303" s="201"/>
      <c r="M303" s="201"/>
      <c r="N303" s="201"/>
      <c r="O303" s="201"/>
      <c r="P303" s="201"/>
      <c r="Q303" s="201"/>
      <c r="R303" s="201"/>
      <c r="S303" s="201"/>
    </row>
    <row r="304" spans="2:19" s="187" customFormat="1" ht="18" customHeight="1">
      <c r="B304" s="201"/>
      <c r="C304" s="201"/>
      <c r="D304" s="201"/>
      <c r="E304" s="201"/>
      <c r="F304" s="201"/>
      <c r="G304" s="201"/>
      <c r="H304" s="201"/>
      <c r="I304" s="201"/>
      <c r="J304" s="201"/>
      <c r="K304" s="201"/>
      <c r="L304" s="201"/>
      <c r="M304" s="201"/>
      <c r="N304" s="201"/>
      <c r="O304" s="201"/>
      <c r="P304" s="201"/>
      <c r="Q304" s="201"/>
      <c r="R304" s="201"/>
      <c r="S304" s="201"/>
    </row>
    <row r="305" spans="2:19" s="187" customFormat="1" ht="18" customHeight="1">
      <c r="B305" s="201"/>
      <c r="C305" s="201"/>
      <c r="D305" s="201"/>
      <c r="E305" s="201"/>
      <c r="F305" s="201"/>
      <c r="G305" s="201"/>
      <c r="H305" s="201"/>
      <c r="I305" s="201"/>
      <c r="J305" s="201"/>
      <c r="K305" s="201"/>
      <c r="L305" s="201"/>
      <c r="M305" s="201"/>
      <c r="N305" s="201"/>
      <c r="O305" s="201"/>
      <c r="P305" s="201"/>
      <c r="Q305" s="201"/>
      <c r="R305" s="201"/>
      <c r="S305" s="201"/>
    </row>
    <row r="306" spans="2:19" s="187" customFormat="1" ht="18" customHeight="1">
      <c r="B306" s="201"/>
      <c r="C306" s="201"/>
      <c r="D306" s="201"/>
      <c r="E306" s="201"/>
      <c r="F306" s="201"/>
      <c r="G306" s="201"/>
      <c r="H306" s="201"/>
      <c r="I306" s="201"/>
      <c r="J306" s="201"/>
      <c r="K306" s="201"/>
      <c r="L306" s="201"/>
      <c r="M306" s="201"/>
      <c r="N306" s="201"/>
      <c r="O306" s="201"/>
      <c r="P306" s="201"/>
      <c r="Q306" s="201"/>
      <c r="R306" s="201"/>
      <c r="S306" s="201"/>
    </row>
    <row r="307" spans="2:19" s="187" customFormat="1" ht="18" customHeight="1">
      <c r="B307" s="201"/>
      <c r="C307" s="201"/>
      <c r="D307" s="201"/>
      <c r="E307" s="201"/>
      <c r="F307" s="201"/>
      <c r="G307" s="201"/>
      <c r="H307" s="201"/>
      <c r="I307" s="201"/>
      <c r="J307" s="201"/>
      <c r="K307" s="201"/>
      <c r="L307" s="201"/>
      <c r="M307" s="201"/>
      <c r="N307" s="201"/>
      <c r="O307" s="201"/>
      <c r="P307" s="201"/>
      <c r="Q307" s="201"/>
      <c r="R307" s="201"/>
      <c r="S307" s="201"/>
    </row>
    <row r="308" spans="2:19" s="187" customFormat="1" ht="18" customHeight="1">
      <c r="B308" s="201"/>
      <c r="C308" s="201"/>
      <c r="D308" s="201"/>
      <c r="E308" s="201"/>
      <c r="F308" s="201"/>
      <c r="G308" s="201"/>
      <c r="H308" s="201"/>
      <c r="I308" s="201"/>
      <c r="J308" s="201"/>
      <c r="K308" s="201"/>
      <c r="L308" s="201"/>
      <c r="M308" s="201"/>
      <c r="N308" s="201"/>
      <c r="O308" s="201"/>
      <c r="P308" s="201"/>
      <c r="Q308" s="201"/>
      <c r="R308" s="201"/>
      <c r="S308" s="201"/>
    </row>
    <row r="309" spans="2:19" s="187" customFormat="1" ht="18" customHeight="1">
      <c r="B309" s="201"/>
      <c r="C309" s="201"/>
      <c r="D309" s="201"/>
      <c r="E309" s="201"/>
      <c r="F309" s="201"/>
      <c r="G309" s="201"/>
      <c r="H309" s="201"/>
      <c r="I309" s="201"/>
      <c r="J309" s="201"/>
      <c r="K309" s="201"/>
      <c r="L309" s="201"/>
      <c r="M309" s="201"/>
      <c r="N309" s="201"/>
      <c r="O309" s="201"/>
      <c r="P309" s="201"/>
      <c r="Q309" s="201"/>
      <c r="R309" s="201"/>
      <c r="S309" s="201"/>
    </row>
    <row r="310" spans="2:19" s="187" customFormat="1" ht="18" customHeight="1">
      <c r="B310" s="201"/>
      <c r="C310" s="201"/>
      <c r="D310" s="201"/>
      <c r="E310" s="201"/>
      <c r="F310" s="201"/>
      <c r="G310" s="201"/>
      <c r="H310" s="201"/>
      <c r="I310" s="201"/>
      <c r="J310" s="201"/>
      <c r="K310" s="201"/>
      <c r="L310" s="201"/>
      <c r="M310" s="201"/>
      <c r="N310" s="201"/>
      <c r="O310" s="201"/>
      <c r="P310" s="201"/>
      <c r="Q310" s="201"/>
      <c r="R310" s="201"/>
      <c r="S310" s="201"/>
    </row>
    <row r="311" spans="2:19" s="187" customFormat="1" ht="18" customHeight="1">
      <c r="B311" s="201"/>
      <c r="C311" s="201"/>
      <c r="D311" s="201"/>
      <c r="E311" s="201"/>
      <c r="F311" s="201"/>
      <c r="G311" s="201"/>
      <c r="H311" s="201"/>
      <c r="I311" s="201"/>
      <c r="J311" s="201"/>
      <c r="K311" s="201"/>
      <c r="L311" s="201"/>
      <c r="M311" s="201"/>
      <c r="N311" s="201"/>
      <c r="O311" s="201"/>
      <c r="P311" s="201"/>
      <c r="Q311" s="201"/>
      <c r="R311" s="201"/>
      <c r="S311" s="201"/>
    </row>
    <row r="312" spans="2:19" s="187" customFormat="1" ht="18" customHeight="1">
      <c r="B312" s="201"/>
      <c r="C312" s="201"/>
      <c r="D312" s="201"/>
      <c r="E312" s="201"/>
      <c r="F312" s="201"/>
      <c r="G312" s="201"/>
      <c r="H312" s="201"/>
      <c r="I312" s="201"/>
      <c r="J312" s="201"/>
      <c r="K312" s="201"/>
      <c r="L312" s="201"/>
      <c r="M312" s="201"/>
      <c r="N312" s="201"/>
      <c r="O312" s="201"/>
      <c r="P312" s="201"/>
      <c r="Q312" s="201"/>
      <c r="R312" s="201"/>
      <c r="S312" s="201"/>
    </row>
    <row r="313" spans="2:19" s="187" customFormat="1" ht="18" customHeight="1">
      <c r="B313" s="201"/>
      <c r="C313" s="201"/>
      <c r="D313" s="201"/>
      <c r="E313" s="201"/>
      <c r="F313" s="201"/>
      <c r="G313" s="201"/>
      <c r="H313" s="201"/>
      <c r="I313" s="201"/>
      <c r="J313" s="201"/>
      <c r="K313" s="201"/>
      <c r="L313" s="201"/>
      <c r="M313" s="201"/>
      <c r="N313" s="201"/>
      <c r="O313" s="201"/>
      <c r="P313" s="201"/>
      <c r="Q313" s="201"/>
      <c r="R313" s="201"/>
      <c r="S313" s="201"/>
    </row>
    <row r="314" spans="2:19" s="187" customFormat="1" ht="18" customHeight="1">
      <c r="B314" s="201"/>
      <c r="C314" s="201"/>
      <c r="D314" s="201"/>
      <c r="E314" s="201"/>
      <c r="F314" s="201"/>
      <c r="G314" s="201"/>
      <c r="H314" s="201"/>
      <c r="I314" s="201"/>
      <c r="J314" s="201"/>
      <c r="K314" s="201"/>
      <c r="L314" s="201"/>
      <c r="M314" s="201"/>
      <c r="N314" s="201"/>
      <c r="O314" s="201"/>
      <c r="P314" s="201"/>
      <c r="Q314" s="201"/>
      <c r="R314" s="201"/>
      <c r="S314" s="201"/>
    </row>
    <row r="315" spans="2:19" s="187" customFormat="1" ht="18" customHeight="1">
      <c r="B315" s="201"/>
      <c r="C315" s="201"/>
      <c r="D315" s="201"/>
      <c r="E315" s="201"/>
      <c r="F315" s="201"/>
      <c r="G315" s="201"/>
      <c r="H315" s="201"/>
      <c r="I315" s="201"/>
      <c r="J315" s="201"/>
      <c r="K315" s="201"/>
      <c r="L315" s="201"/>
      <c r="M315" s="201"/>
      <c r="N315" s="201"/>
      <c r="O315" s="201"/>
      <c r="P315" s="201"/>
      <c r="Q315" s="201"/>
      <c r="R315" s="201"/>
      <c r="S315" s="201"/>
    </row>
    <row r="316" spans="2:19" s="187" customFormat="1" ht="18" customHeight="1">
      <c r="B316" s="201"/>
      <c r="C316" s="201"/>
      <c r="D316" s="201"/>
      <c r="E316" s="201"/>
      <c r="F316" s="201"/>
      <c r="G316" s="201"/>
      <c r="H316" s="201"/>
      <c r="I316" s="201"/>
      <c r="J316" s="201"/>
      <c r="K316" s="201"/>
      <c r="L316" s="201"/>
      <c r="M316" s="201"/>
      <c r="N316" s="201"/>
      <c r="O316" s="201"/>
      <c r="P316" s="201"/>
      <c r="Q316" s="201"/>
      <c r="R316" s="201"/>
      <c r="S316" s="201"/>
    </row>
    <row r="317" spans="2:19" s="187" customFormat="1" ht="18" customHeight="1">
      <c r="B317" s="201"/>
      <c r="C317" s="201"/>
      <c r="D317" s="201"/>
      <c r="E317" s="201"/>
      <c r="F317" s="201"/>
      <c r="G317" s="201"/>
      <c r="H317" s="201"/>
      <c r="I317" s="201"/>
      <c r="J317" s="201"/>
      <c r="K317" s="201"/>
      <c r="L317" s="201"/>
      <c r="M317" s="201"/>
      <c r="N317" s="201"/>
      <c r="O317" s="201"/>
      <c r="P317" s="201"/>
      <c r="Q317" s="201"/>
      <c r="R317" s="201"/>
      <c r="S317" s="201"/>
    </row>
    <row r="318" spans="2:19" s="187" customFormat="1" ht="18" customHeight="1">
      <c r="B318" s="201"/>
      <c r="C318" s="201"/>
      <c r="D318" s="201"/>
      <c r="E318" s="201"/>
      <c r="F318" s="201"/>
      <c r="G318" s="201"/>
      <c r="H318" s="201"/>
      <c r="I318" s="201"/>
      <c r="J318" s="201"/>
      <c r="K318" s="201"/>
      <c r="L318" s="201"/>
      <c r="M318" s="201"/>
      <c r="N318" s="201"/>
      <c r="O318" s="201"/>
      <c r="P318" s="201"/>
      <c r="Q318" s="201"/>
      <c r="R318" s="201"/>
      <c r="S318" s="201"/>
    </row>
    <row r="319" spans="2:19" s="187" customFormat="1" ht="18" customHeight="1">
      <c r="B319" s="201"/>
      <c r="C319" s="201"/>
      <c r="D319" s="201"/>
      <c r="E319" s="201"/>
      <c r="F319" s="201"/>
      <c r="G319" s="201"/>
      <c r="H319" s="201"/>
      <c r="I319" s="201"/>
      <c r="J319" s="201"/>
      <c r="K319" s="201"/>
      <c r="L319" s="201"/>
      <c r="M319" s="201"/>
      <c r="N319" s="201"/>
      <c r="O319" s="201"/>
      <c r="P319" s="201"/>
      <c r="Q319" s="201"/>
      <c r="R319" s="201"/>
      <c r="S319" s="201"/>
    </row>
    <row r="320" spans="2:19" s="187" customFormat="1" ht="18" customHeight="1">
      <c r="B320" s="201"/>
      <c r="C320" s="201"/>
      <c r="D320" s="201"/>
      <c r="E320" s="201"/>
      <c r="F320" s="201"/>
      <c r="G320" s="201"/>
      <c r="H320" s="201"/>
      <c r="I320" s="201"/>
      <c r="J320" s="201"/>
      <c r="K320" s="201"/>
      <c r="L320" s="201"/>
      <c r="M320" s="201"/>
      <c r="N320" s="201"/>
      <c r="O320" s="201"/>
      <c r="P320" s="201"/>
      <c r="Q320" s="201"/>
      <c r="R320" s="201"/>
      <c r="S320" s="201"/>
    </row>
    <row r="321" spans="2:19" s="187" customFormat="1" ht="18" customHeight="1">
      <c r="B321" s="201"/>
      <c r="C321" s="201"/>
      <c r="D321" s="201"/>
      <c r="E321" s="201"/>
      <c r="F321" s="201"/>
      <c r="G321" s="201"/>
      <c r="H321" s="201"/>
      <c r="I321" s="201"/>
      <c r="J321" s="201"/>
      <c r="K321" s="201"/>
      <c r="L321" s="201"/>
      <c r="M321" s="201"/>
      <c r="N321" s="201"/>
      <c r="O321" s="201"/>
      <c r="P321" s="201"/>
      <c r="Q321" s="201"/>
      <c r="R321" s="201"/>
      <c r="S321" s="201"/>
    </row>
    <row r="322" spans="2:19" s="187" customFormat="1" ht="18" customHeight="1">
      <c r="B322" s="201"/>
      <c r="C322" s="201"/>
      <c r="D322" s="201"/>
      <c r="E322" s="201"/>
      <c r="F322" s="201"/>
      <c r="G322" s="201"/>
      <c r="H322" s="201"/>
      <c r="I322" s="201"/>
      <c r="J322" s="201"/>
      <c r="K322" s="201"/>
      <c r="L322" s="201"/>
      <c r="M322" s="201"/>
      <c r="N322" s="201"/>
      <c r="O322" s="201"/>
      <c r="P322" s="201"/>
      <c r="Q322" s="201"/>
      <c r="R322" s="201"/>
      <c r="S322" s="201"/>
    </row>
    <row r="323" spans="2:19" s="187" customFormat="1" ht="18" customHeight="1">
      <c r="B323" s="201"/>
      <c r="C323" s="201"/>
      <c r="D323" s="201"/>
      <c r="E323" s="201"/>
      <c r="F323" s="201"/>
      <c r="G323" s="201"/>
      <c r="H323" s="201"/>
      <c r="I323" s="201"/>
      <c r="J323" s="201"/>
      <c r="K323" s="201"/>
      <c r="L323" s="201"/>
      <c r="M323" s="201"/>
      <c r="N323" s="201"/>
      <c r="O323" s="201"/>
      <c r="P323" s="201"/>
      <c r="Q323" s="201"/>
      <c r="R323" s="201"/>
      <c r="S323" s="201"/>
    </row>
    <row r="324" spans="2:19" s="187" customFormat="1" ht="18" customHeight="1">
      <c r="B324" s="201"/>
      <c r="C324" s="201"/>
      <c r="D324" s="201"/>
      <c r="E324" s="201"/>
      <c r="F324" s="201"/>
      <c r="G324" s="201"/>
      <c r="H324" s="201"/>
      <c r="I324" s="201"/>
      <c r="J324" s="201"/>
      <c r="K324" s="201"/>
      <c r="L324" s="201"/>
      <c r="M324" s="201"/>
      <c r="N324" s="201"/>
      <c r="O324" s="201"/>
      <c r="P324" s="201"/>
      <c r="Q324" s="201"/>
      <c r="R324" s="201"/>
      <c r="S324" s="201"/>
    </row>
    <row r="325" spans="2:19" s="187" customFormat="1" ht="18" customHeight="1">
      <c r="B325" s="201"/>
      <c r="C325" s="201"/>
      <c r="D325" s="201"/>
      <c r="E325" s="201"/>
      <c r="F325" s="201"/>
      <c r="G325" s="201"/>
      <c r="H325" s="201"/>
      <c r="I325" s="201"/>
      <c r="J325" s="201"/>
      <c r="K325" s="201"/>
      <c r="L325" s="201"/>
      <c r="M325" s="201"/>
      <c r="N325" s="201"/>
      <c r="O325" s="201"/>
      <c r="P325" s="201"/>
      <c r="Q325" s="201"/>
      <c r="R325" s="201"/>
      <c r="S325" s="201"/>
    </row>
    <row r="326" spans="2:19" s="187" customFormat="1" ht="18" customHeight="1">
      <c r="B326" s="201"/>
      <c r="C326" s="201"/>
      <c r="D326" s="201"/>
      <c r="E326" s="201"/>
      <c r="F326" s="201"/>
      <c r="G326" s="201"/>
      <c r="H326" s="201"/>
      <c r="I326" s="201"/>
      <c r="J326" s="201"/>
      <c r="K326" s="201"/>
      <c r="L326" s="201"/>
      <c r="M326" s="201"/>
      <c r="N326" s="201"/>
      <c r="O326" s="201"/>
      <c r="P326" s="201"/>
      <c r="Q326" s="201"/>
      <c r="R326" s="201"/>
      <c r="S326" s="201"/>
    </row>
    <row r="327" spans="2:19" s="187" customFormat="1" ht="18" customHeight="1">
      <c r="B327" s="201"/>
      <c r="C327" s="201"/>
      <c r="D327" s="201"/>
      <c r="E327" s="201"/>
      <c r="F327" s="201"/>
      <c r="G327" s="201"/>
      <c r="H327" s="201"/>
      <c r="I327" s="201"/>
      <c r="J327" s="201"/>
      <c r="K327" s="201"/>
      <c r="L327" s="201"/>
      <c r="M327" s="201"/>
      <c r="N327" s="201"/>
      <c r="O327" s="201"/>
      <c r="P327" s="201"/>
      <c r="Q327" s="201"/>
      <c r="R327" s="201"/>
      <c r="S327" s="201"/>
    </row>
    <row r="328" spans="2:19" s="187" customFormat="1" ht="18" customHeight="1">
      <c r="B328" s="201"/>
      <c r="C328" s="201"/>
      <c r="D328" s="201"/>
      <c r="E328" s="201"/>
      <c r="F328" s="201"/>
      <c r="G328" s="201"/>
      <c r="H328" s="201"/>
      <c r="I328" s="201"/>
      <c r="J328" s="201"/>
      <c r="K328" s="201"/>
      <c r="L328" s="201"/>
      <c r="M328" s="201"/>
      <c r="N328" s="201"/>
      <c r="O328" s="201"/>
      <c r="P328" s="201"/>
      <c r="Q328" s="201"/>
      <c r="R328" s="201"/>
      <c r="S328" s="201"/>
    </row>
    <row r="329" spans="2:19" s="187" customFormat="1" ht="18" customHeight="1">
      <c r="B329" s="201"/>
      <c r="C329" s="201"/>
      <c r="D329" s="201"/>
      <c r="E329" s="201"/>
      <c r="F329" s="201"/>
      <c r="G329" s="201"/>
      <c r="H329" s="201"/>
      <c r="I329" s="201"/>
      <c r="J329" s="201"/>
      <c r="K329" s="201"/>
      <c r="L329" s="201"/>
      <c r="M329" s="201"/>
      <c r="N329" s="201"/>
      <c r="O329" s="201"/>
      <c r="P329" s="201"/>
      <c r="Q329" s="201"/>
      <c r="R329" s="201"/>
      <c r="S329" s="201"/>
    </row>
    <row r="330" spans="2:19" s="187" customFormat="1" ht="18" customHeight="1">
      <c r="B330" s="201"/>
      <c r="C330" s="201"/>
      <c r="D330" s="201"/>
      <c r="E330" s="201"/>
      <c r="F330" s="201"/>
      <c r="G330" s="201"/>
      <c r="H330" s="201"/>
      <c r="I330" s="201"/>
      <c r="J330" s="201"/>
      <c r="K330" s="201"/>
      <c r="L330" s="201"/>
      <c r="M330" s="201"/>
      <c r="N330" s="201"/>
      <c r="O330" s="201"/>
      <c r="P330" s="201"/>
      <c r="Q330" s="201"/>
      <c r="R330" s="201"/>
      <c r="S330" s="201"/>
    </row>
    <row r="331" spans="2:19" s="187" customFormat="1" ht="18" customHeight="1">
      <c r="B331" s="201"/>
      <c r="C331" s="201"/>
      <c r="D331" s="201"/>
      <c r="E331" s="201"/>
      <c r="F331" s="201"/>
      <c r="G331" s="201"/>
      <c r="H331" s="201"/>
      <c r="I331" s="201"/>
      <c r="J331" s="201"/>
      <c r="K331" s="201"/>
      <c r="L331" s="201"/>
      <c r="M331" s="201"/>
      <c r="N331" s="201"/>
      <c r="O331" s="201"/>
      <c r="P331" s="201"/>
      <c r="Q331" s="201"/>
      <c r="R331" s="201"/>
      <c r="S331" s="201"/>
    </row>
    <row r="332" spans="2:19" s="187" customFormat="1" ht="18" customHeight="1">
      <c r="B332" s="201"/>
      <c r="C332" s="201"/>
      <c r="D332" s="201"/>
      <c r="E332" s="201"/>
      <c r="F332" s="201"/>
      <c r="G332" s="201"/>
      <c r="H332" s="201"/>
      <c r="I332" s="201"/>
      <c r="J332" s="201"/>
      <c r="K332" s="201"/>
      <c r="L332" s="201"/>
      <c r="M332" s="201"/>
      <c r="N332" s="201"/>
      <c r="O332" s="201"/>
      <c r="P332" s="201"/>
      <c r="Q332" s="201"/>
      <c r="R332" s="201"/>
      <c r="S332" s="201"/>
    </row>
    <row r="333" spans="2:19" s="187" customFormat="1" ht="18" customHeight="1">
      <c r="B333" s="201"/>
      <c r="C333" s="201"/>
      <c r="D333" s="201"/>
      <c r="E333" s="201"/>
      <c r="F333" s="201"/>
      <c r="G333" s="201"/>
      <c r="H333" s="201"/>
      <c r="I333" s="201"/>
      <c r="J333" s="201"/>
      <c r="K333" s="201"/>
      <c r="L333" s="201"/>
      <c r="M333" s="201"/>
      <c r="N333" s="201"/>
      <c r="O333" s="201"/>
      <c r="P333" s="201"/>
      <c r="Q333" s="201"/>
      <c r="R333" s="201"/>
      <c r="S333" s="201"/>
    </row>
    <row r="334" spans="2:19" s="187" customFormat="1" ht="18" customHeight="1">
      <c r="B334" s="201"/>
      <c r="C334" s="201"/>
      <c r="D334" s="201"/>
      <c r="E334" s="201"/>
      <c r="F334" s="201"/>
      <c r="G334" s="201"/>
      <c r="H334" s="201"/>
      <c r="I334" s="201"/>
      <c r="J334" s="201"/>
      <c r="K334" s="201"/>
      <c r="L334" s="201"/>
      <c r="M334" s="201"/>
      <c r="N334" s="201"/>
      <c r="O334" s="201"/>
      <c r="P334" s="201"/>
      <c r="Q334" s="201"/>
      <c r="R334" s="201"/>
      <c r="S334" s="201"/>
    </row>
    <row r="335" spans="2:19" s="187" customFormat="1" ht="18" customHeight="1">
      <c r="B335" s="201"/>
      <c r="C335" s="201"/>
      <c r="D335" s="201"/>
      <c r="E335" s="201"/>
      <c r="F335" s="201"/>
      <c r="G335" s="201"/>
      <c r="H335" s="201"/>
      <c r="I335" s="201"/>
      <c r="J335" s="201"/>
      <c r="K335" s="201"/>
      <c r="L335" s="201"/>
      <c r="M335" s="201"/>
      <c r="N335" s="201"/>
      <c r="O335" s="201"/>
      <c r="P335" s="201"/>
      <c r="Q335" s="201"/>
      <c r="R335" s="201"/>
      <c r="S335" s="201"/>
    </row>
    <row r="336" spans="2:19" s="187" customFormat="1" ht="18" customHeight="1">
      <c r="B336" s="201"/>
      <c r="C336" s="201"/>
      <c r="D336" s="201"/>
      <c r="E336" s="201"/>
      <c r="F336" s="201"/>
      <c r="G336" s="201"/>
      <c r="H336" s="201"/>
      <c r="I336" s="201"/>
      <c r="J336" s="201"/>
      <c r="K336" s="201"/>
      <c r="L336" s="201"/>
      <c r="M336" s="201"/>
      <c r="N336" s="201"/>
      <c r="O336" s="201"/>
      <c r="P336" s="201"/>
      <c r="Q336" s="201"/>
      <c r="R336" s="201"/>
      <c r="S336" s="201"/>
    </row>
    <row r="337" spans="2:19" s="187" customFormat="1" ht="18" customHeight="1">
      <c r="B337" s="201"/>
      <c r="C337" s="201"/>
      <c r="D337" s="201"/>
      <c r="E337" s="201"/>
      <c r="F337" s="201"/>
      <c r="G337" s="201"/>
      <c r="H337" s="201"/>
      <c r="I337" s="201"/>
      <c r="J337" s="201"/>
      <c r="K337" s="201"/>
      <c r="L337" s="201"/>
      <c r="M337" s="201"/>
      <c r="N337" s="201"/>
      <c r="O337" s="201"/>
      <c r="P337" s="201"/>
      <c r="Q337" s="201"/>
      <c r="R337" s="201"/>
      <c r="S337" s="201"/>
    </row>
    <row r="338" spans="2:19" s="187" customFormat="1" ht="18" customHeight="1">
      <c r="B338" s="201"/>
      <c r="C338" s="201"/>
      <c r="D338" s="201"/>
      <c r="E338" s="201"/>
      <c r="F338" s="201"/>
      <c r="G338" s="201"/>
      <c r="H338" s="201"/>
      <c r="I338" s="201"/>
      <c r="J338" s="201"/>
      <c r="K338" s="201"/>
      <c r="L338" s="201"/>
      <c r="M338" s="201"/>
      <c r="N338" s="201"/>
      <c r="O338" s="201"/>
      <c r="P338" s="201"/>
      <c r="Q338" s="201"/>
      <c r="R338" s="201"/>
      <c r="S338" s="201"/>
    </row>
    <row r="339" spans="2:19" s="187" customFormat="1" ht="18" customHeight="1">
      <c r="B339" s="201"/>
      <c r="C339" s="201"/>
      <c r="D339" s="201"/>
      <c r="E339" s="201"/>
      <c r="F339" s="201"/>
      <c r="G339" s="201"/>
      <c r="H339" s="201"/>
      <c r="I339" s="201"/>
      <c r="J339" s="201"/>
      <c r="K339" s="201"/>
      <c r="L339" s="201"/>
      <c r="M339" s="201"/>
      <c r="N339" s="201"/>
      <c r="O339" s="201"/>
      <c r="P339" s="201"/>
      <c r="Q339" s="201"/>
      <c r="R339" s="201"/>
      <c r="S339" s="201"/>
    </row>
    <row r="340" spans="2:19" s="187" customFormat="1" ht="18" customHeight="1">
      <c r="B340" s="201"/>
      <c r="C340" s="201"/>
      <c r="D340" s="201"/>
      <c r="E340" s="201"/>
      <c r="F340" s="201"/>
      <c r="G340" s="201"/>
      <c r="H340" s="201"/>
      <c r="I340" s="201"/>
      <c r="J340" s="201"/>
      <c r="K340" s="201"/>
      <c r="L340" s="201"/>
      <c r="M340" s="201"/>
      <c r="N340" s="201"/>
      <c r="O340" s="201"/>
      <c r="P340" s="201"/>
      <c r="Q340" s="201"/>
      <c r="R340" s="201"/>
      <c r="S340" s="201"/>
    </row>
    <row r="341" spans="2:19" s="187" customFormat="1" ht="18" customHeight="1">
      <c r="B341" s="201"/>
      <c r="C341" s="201"/>
      <c r="D341" s="201"/>
      <c r="E341" s="201"/>
      <c r="F341" s="201"/>
      <c r="G341" s="201"/>
      <c r="H341" s="201"/>
      <c r="I341" s="201"/>
      <c r="J341" s="201"/>
      <c r="K341" s="201"/>
      <c r="L341" s="201"/>
      <c r="M341" s="201"/>
      <c r="N341" s="201"/>
      <c r="O341" s="201"/>
      <c r="P341" s="201"/>
      <c r="Q341" s="201"/>
      <c r="R341" s="201"/>
      <c r="S341" s="201"/>
    </row>
    <row r="342" spans="2:19" s="187" customFormat="1" ht="18" customHeight="1">
      <c r="B342" s="201"/>
      <c r="C342" s="201"/>
      <c r="D342" s="201"/>
      <c r="E342" s="201"/>
      <c r="F342" s="201"/>
      <c r="G342" s="201"/>
      <c r="H342" s="201"/>
      <c r="I342" s="201"/>
      <c r="J342" s="201"/>
      <c r="K342" s="201"/>
      <c r="L342" s="201"/>
      <c r="M342" s="201"/>
      <c r="N342" s="201"/>
      <c r="O342" s="201"/>
      <c r="P342" s="201"/>
      <c r="Q342" s="201"/>
      <c r="R342" s="201"/>
      <c r="S342" s="201"/>
    </row>
    <row r="343" spans="2:19" s="187" customFormat="1" ht="18" customHeight="1">
      <c r="B343" s="201"/>
      <c r="C343" s="201"/>
      <c r="D343" s="201"/>
      <c r="E343" s="201"/>
      <c r="F343" s="201"/>
      <c r="G343" s="201"/>
      <c r="H343" s="201"/>
      <c r="I343" s="201"/>
      <c r="J343" s="201"/>
      <c r="K343" s="201"/>
      <c r="L343" s="201"/>
      <c r="M343" s="201"/>
      <c r="N343" s="201"/>
      <c r="O343" s="201"/>
      <c r="P343" s="201"/>
      <c r="Q343" s="201"/>
      <c r="R343" s="201"/>
      <c r="S343" s="201"/>
    </row>
    <row r="344" spans="2:19" s="187" customFormat="1" ht="18" customHeight="1">
      <c r="B344" s="201"/>
      <c r="C344" s="201"/>
      <c r="D344" s="201"/>
      <c r="E344" s="201"/>
      <c r="F344" s="201"/>
      <c r="G344" s="201"/>
      <c r="H344" s="201"/>
      <c r="I344" s="201"/>
      <c r="J344" s="201"/>
      <c r="K344" s="201"/>
      <c r="L344" s="201"/>
      <c r="M344" s="201"/>
      <c r="N344" s="201"/>
      <c r="O344" s="201"/>
      <c r="P344" s="201"/>
      <c r="Q344" s="201"/>
      <c r="R344" s="201"/>
      <c r="S344" s="201"/>
    </row>
    <row r="345" spans="2:19" s="187" customFormat="1" ht="18" customHeight="1">
      <c r="B345" s="201"/>
      <c r="C345" s="201"/>
      <c r="D345" s="201"/>
      <c r="E345" s="201"/>
      <c r="F345" s="201"/>
      <c r="G345" s="201"/>
      <c r="H345" s="201"/>
      <c r="I345" s="201"/>
      <c r="J345" s="201"/>
      <c r="K345" s="201"/>
      <c r="L345" s="201"/>
      <c r="M345" s="201"/>
      <c r="N345" s="201"/>
      <c r="O345" s="201"/>
      <c r="P345" s="201"/>
      <c r="Q345" s="201"/>
      <c r="R345" s="201"/>
      <c r="S345" s="201"/>
    </row>
    <row r="346" spans="2:19" s="187" customFormat="1" ht="18" customHeight="1">
      <c r="B346" s="201"/>
      <c r="C346" s="201"/>
      <c r="D346" s="201"/>
      <c r="E346" s="201"/>
      <c r="F346" s="201"/>
      <c r="G346" s="201"/>
      <c r="H346" s="201"/>
      <c r="I346" s="201"/>
      <c r="J346" s="201"/>
      <c r="K346" s="201"/>
      <c r="L346" s="201"/>
      <c r="M346" s="201"/>
      <c r="N346" s="201"/>
      <c r="O346" s="201"/>
      <c r="P346" s="201"/>
      <c r="Q346" s="201"/>
      <c r="R346" s="201"/>
      <c r="S346" s="201"/>
    </row>
    <row r="347" spans="2:19" s="187" customFormat="1" ht="18" customHeight="1">
      <c r="B347" s="201"/>
      <c r="C347" s="201"/>
      <c r="D347" s="201"/>
      <c r="E347" s="201"/>
      <c r="F347" s="201"/>
      <c r="G347" s="201"/>
      <c r="H347" s="201"/>
      <c r="I347" s="201"/>
      <c r="J347" s="201"/>
      <c r="K347" s="201"/>
      <c r="L347" s="201"/>
      <c r="M347" s="201"/>
      <c r="N347" s="201"/>
      <c r="O347" s="201"/>
      <c r="P347" s="201"/>
      <c r="Q347" s="201"/>
      <c r="R347" s="201"/>
      <c r="S347" s="201"/>
    </row>
    <row r="348" spans="2:19" s="187" customFormat="1" ht="18" customHeight="1">
      <c r="B348" s="201"/>
      <c r="C348" s="201"/>
      <c r="D348" s="201"/>
      <c r="E348" s="201"/>
      <c r="F348" s="201"/>
      <c r="G348" s="201"/>
      <c r="H348" s="201"/>
      <c r="I348" s="201"/>
      <c r="J348" s="201"/>
      <c r="K348" s="201"/>
      <c r="L348" s="201"/>
      <c r="M348" s="201"/>
      <c r="N348" s="201"/>
      <c r="O348" s="201"/>
      <c r="P348" s="201"/>
      <c r="Q348" s="201"/>
      <c r="R348" s="201"/>
      <c r="S348" s="201"/>
    </row>
    <row r="349" spans="2:19" s="187" customFormat="1" ht="18" customHeight="1">
      <c r="B349" s="201"/>
      <c r="C349" s="201"/>
      <c r="D349" s="201"/>
      <c r="E349" s="201"/>
      <c r="F349" s="201"/>
      <c r="G349" s="201"/>
      <c r="H349" s="201"/>
      <c r="I349" s="201"/>
      <c r="J349" s="201"/>
      <c r="K349" s="201"/>
      <c r="L349" s="201"/>
      <c r="M349" s="201"/>
      <c r="N349" s="201"/>
      <c r="O349" s="201"/>
      <c r="P349" s="201"/>
      <c r="Q349" s="201"/>
      <c r="R349" s="201"/>
      <c r="S349" s="201"/>
    </row>
    <row r="350" spans="2:19" s="187" customFormat="1" ht="18" customHeight="1">
      <c r="B350" s="201"/>
      <c r="C350" s="201"/>
      <c r="D350" s="201"/>
      <c r="E350" s="201"/>
      <c r="F350" s="201"/>
      <c r="G350" s="201"/>
      <c r="H350" s="201"/>
      <c r="I350" s="201"/>
      <c r="J350" s="201"/>
      <c r="K350" s="201"/>
      <c r="L350" s="201"/>
      <c r="M350" s="201"/>
      <c r="N350" s="201"/>
      <c r="O350" s="201"/>
      <c r="P350" s="201"/>
      <c r="Q350" s="201"/>
      <c r="R350" s="201"/>
      <c r="S350" s="201"/>
    </row>
    <row r="351" spans="2:19" s="187" customFormat="1" ht="18" customHeight="1">
      <c r="B351" s="201"/>
      <c r="C351" s="201"/>
      <c r="D351" s="201"/>
      <c r="E351" s="201"/>
      <c r="F351" s="201"/>
      <c r="G351" s="201"/>
      <c r="H351" s="201"/>
      <c r="I351" s="201"/>
      <c r="J351" s="201"/>
      <c r="K351" s="201"/>
      <c r="L351" s="201"/>
      <c r="M351" s="201"/>
      <c r="N351" s="201"/>
      <c r="O351" s="201"/>
      <c r="P351" s="201"/>
      <c r="Q351" s="201"/>
      <c r="R351" s="201"/>
      <c r="S351" s="201"/>
    </row>
    <row r="352" spans="2:19" s="187" customFormat="1" ht="18" customHeight="1">
      <c r="B352" s="201"/>
      <c r="C352" s="201"/>
      <c r="D352" s="201"/>
      <c r="E352" s="201"/>
      <c r="F352" s="201"/>
      <c r="G352" s="201"/>
      <c r="H352" s="201"/>
      <c r="I352" s="201"/>
      <c r="J352" s="201"/>
      <c r="K352" s="201"/>
      <c r="L352" s="201"/>
      <c r="M352" s="201"/>
      <c r="N352" s="201"/>
      <c r="O352" s="201"/>
      <c r="P352" s="201"/>
      <c r="Q352" s="201"/>
      <c r="R352" s="201"/>
      <c r="S352" s="201"/>
    </row>
    <row r="353" spans="2:19" s="187" customFormat="1" ht="18" customHeight="1">
      <c r="B353" s="201"/>
      <c r="C353" s="201"/>
      <c r="D353" s="201"/>
      <c r="E353" s="201"/>
      <c r="F353" s="201"/>
      <c r="G353" s="201"/>
      <c r="H353" s="201"/>
      <c r="I353" s="201"/>
      <c r="J353" s="201"/>
      <c r="K353" s="201"/>
      <c r="L353" s="201"/>
      <c r="M353" s="201"/>
      <c r="N353" s="201"/>
      <c r="O353" s="201"/>
      <c r="P353" s="201"/>
      <c r="Q353" s="201"/>
      <c r="R353" s="201"/>
      <c r="S353" s="201"/>
    </row>
    <row r="354" spans="2:19" s="187" customFormat="1" ht="18" customHeight="1">
      <c r="B354" s="201"/>
      <c r="C354" s="201"/>
      <c r="D354" s="201"/>
      <c r="E354" s="201"/>
      <c r="F354" s="201"/>
      <c r="G354" s="201"/>
      <c r="H354" s="201"/>
      <c r="I354" s="201"/>
      <c r="J354" s="201"/>
      <c r="K354" s="201"/>
      <c r="L354" s="201"/>
      <c r="M354" s="201"/>
      <c r="N354" s="201"/>
      <c r="O354" s="201"/>
      <c r="P354" s="201"/>
      <c r="Q354" s="201"/>
      <c r="R354" s="201"/>
      <c r="S354" s="201"/>
    </row>
    <row r="355" spans="2:19" s="187" customFormat="1" ht="18" customHeight="1">
      <c r="B355" s="201"/>
      <c r="C355" s="201"/>
      <c r="D355" s="201"/>
      <c r="E355" s="201"/>
      <c r="F355" s="201"/>
      <c r="G355" s="201"/>
      <c r="H355" s="201"/>
      <c r="I355" s="201"/>
      <c r="J355" s="201"/>
      <c r="K355" s="201"/>
      <c r="L355" s="201"/>
      <c r="M355" s="201"/>
      <c r="N355" s="201"/>
      <c r="O355" s="201"/>
      <c r="P355" s="201"/>
      <c r="Q355" s="201"/>
      <c r="R355" s="201"/>
      <c r="S355" s="201"/>
    </row>
    <row r="356" spans="2:19" s="187" customFormat="1" ht="18" customHeight="1">
      <c r="B356" s="201"/>
      <c r="C356" s="201"/>
      <c r="D356" s="201"/>
      <c r="E356" s="201"/>
      <c r="F356" s="201"/>
      <c r="G356" s="201"/>
      <c r="H356" s="201"/>
      <c r="I356" s="201"/>
      <c r="J356" s="201"/>
      <c r="K356" s="201"/>
      <c r="L356" s="201"/>
      <c r="M356" s="201"/>
      <c r="N356" s="201"/>
      <c r="O356" s="201"/>
      <c r="P356" s="201"/>
      <c r="Q356" s="201"/>
      <c r="R356" s="201"/>
      <c r="S356" s="201"/>
    </row>
    <row r="357" spans="2:19" s="187" customFormat="1" ht="18" customHeight="1">
      <c r="B357" s="201"/>
      <c r="C357" s="201"/>
      <c r="D357" s="201"/>
      <c r="E357" s="201"/>
      <c r="F357" s="201"/>
      <c r="G357" s="201"/>
      <c r="H357" s="201"/>
      <c r="I357" s="201"/>
      <c r="J357" s="201"/>
      <c r="K357" s="201"/>
      <c r="L357" s="201"/>
      <c r="M357" s="201"/>
      <c r="N357" s="201"/>
      <c r="O357" s="201"/>
      <c r="P357" s="201"/>
      <c r="Q357" s="201"/>
      <c r="R357" s="201"/>
      <c r="S357" s="201"/>
    </row>
    <row r="358" spans="2:19" s="187" customFormat="1" ht="18" customHeight="1">
      <c r="B358" s="201"/>
      <c r="C358" s="201"/>
      <c r="D358" s="201"/>
      <c r="E358" s="201"/>
      <c r="F358" s="201"/>
      <c r="G358" s="201"/>
      <c r="H358" s="201"/>
      <c r="I358" s="201"/>
      <c r="J358" s="201"/>
      <c r="K358" s="201"/>
      <c r="L358" s="201"/>
      <c r="M358" s="201"/>
      <c r="N358" s="201"/>
      <c r="O358" s="201"/>
      <c r="P358" s="201"/>
      <c r="Q358" s="201"/>
      <c r="R358" s="201"/>
      <c r="S358" s="201"/>
    </row>
    <row r="359" spans="2:19" s="187" customFormat="1" ht="18" customHeight="1">
      <c r="B359" s="201"/>
      <c r="C359" s="201"/>
      <c r="D359" s="201"/>
      <c r="E359" s="201"/>
      <c r="F359" s="201"/>
      <c r="G359" s="201"/>
      <c r="H359" s="201"/>
      <c r="I359" s="201"/>
      <c r="J359" s="201"/>
      <c r="K359" s="201"/>
      <c r="L359" s="201"/>
      <c r="M359" s="201"/>
      <c r="N359" s="201"/>
      <c r="O359" s="201"/>
      <c r="P359" s="201"/>
      <c r="Q359" s="201"/>
      <c r="R359" s="201"/>
      <c r="S359" s="201"/>
    </row>
    <row r="360" spans="2:19" s="187" customFormat="1" ht="18" customHeight="1">
      <c r="B360" s="201"/>
      <c r="C360" s="201"/>
      <c r="D360" s="201"/>
      <c r="E360" s="201"/>
      <c r="F360" s="201"/>
      <c r="G360" s="201"/>
      <c r="H360" s="201"/>
      <c r="I360" s="201"/>
      <c r="J360" s="201"/>
      <c r="K360" s="201"/>
      <c r="L360" s="201"/>
      <c r="M360" s="201"/>
      <c r="N360" s="201"/>
      <c r="O360" s="201"/>
      <c r="P360" s="201"/>
      <c r="Q360" s="201"/>
      <c r="R360" s="201"/>
      <c r="S360" s="201"/>
    </row>
    <row r="361" spans="2:19" s="187" customFormat="1" ht="18" customHeight="1">
      <c r="B361" s="201"/>
      <c r="C361" s="201"/>
      <c r="D361" s="201"/>
      <c r="E361" s="201"/>
      <c r="F361" s="201"/>
      <c r="G361" s="201"/>
      <c r="H361" s="201"/>
      <c r="I361" s="201"/>
      <c r="J361" s="201"/>
      <c r="K361" s="201"/>
      <c r="L361" s="201"/>
      <c r="M361" s="201"/>
      <c r="N361" s="201"/>
      <c r="O361" s="201"/>
      <c r="P361" s="201"/>
      <c r="Q361" s="201"/>
      <c r="R361" s="201"/>
      <c r="S361" s="201"/>
    </row>
    <row r="362" spans="2:19" s="187" customFormat="1" ht="18" customHeight="1">
      <c r="B362" s="201"/>
      <c r="C362" s="201"/>
      <c r="D362" s="201"/>
      <c r="E362" s="201"/>
      <c r="F362" s="201"/>
      <c r="G362" s="201"/>
      <c r="H362" s="201"/>
      <c r="I362" s="201"/>
      <c r="J362" s="201"/>
      <c r="K362" s="201"/>
      <c r="L362" s="201"/>
      <c r="M362" s="201"/>
      <c r="N362" s="201"/>
      <c r="O362" s="201"/>
      <c r="P362" s="201"/>
      <c r="Q362" s="201"/>
      <c r="R362" s="201"/>
      <c r="S362" s="201"/>
    </row>
    <row r="363" spans="2:19" s="187" customFormat="1" ht="18" customHeight="1">
      <c r="B363" s="201"/>
      <c r="C363" s="201"/>
      <c r="D363" s="201"/>
      <c r="E363" s="201"/>
      <c r="F363" s="201"/>
      <c r="G363" s="201"/>
      <c r="H363" s="201"/>
      <c r="I363" s="201"/>
      <c r="J363" s="201"/>
      <c r="K363" s="201"/>
      <c r="L363" s="201"/>
      <c r="M363" s="201"/>
      <c r="N363" s="201"/>
      <c r="O363" s="201"/>
      <c r="P363" s="201"/>
      <c r="Q363" s="201"/>
      <c r="R363" s="201"/>
      <c r="S363" s="201"/>
    </row>
    <row r="364" spans="2:19" s="187" customFormat="1" ht="18" customHeight="1">
      <c r="B364" s="201"/>
      <c r="C364" s="201"/>
      <c r="D364" s="201"/>
      <c r="E364" s="201"/>
      <c r="F364" s="201"/>
      <c r="G364" s="201"/>
      <c r="H364" s="201"/>
      <c r="I364" s="201"/>
      <c r="J364" s="201"/>
      <c r="K364" s="201"/>
      <c r="L364" s="201"/>
      <c r="M364" s="201"/>
      <c r="N364" s="201"/>
      <c r="O364" s="201"/>
      <c r="P364" s="201"/>
      <c r="Q364" s="201"/>
      <c r="R364" s="201"/>
      <c r="S364" s="201"/>
    </row>
    <row r="365" spans="2:19" s="187" customFormat="1" ht="18" customHeight="1">
      <c r="B365" s="201"/>
      <c r="C365" s="201"/>
      <c r="D365" s="201"/>
      <c r="E365" s="201"/>
      <c r="F365" s="201"/>
      <c r="G365" s="201"/>
      <c r="H365" s="201"/>
      <c r="I365" s="201"/>
      <c r="J365" s="201"/>
      <c r="K365" s="201"/>
      <c r="L365" s="201"/>
      <c r="M365" s="201"/>
      <c r="N365" s="201"/>
      <c r="O365" s="201"/>
      <c r="P365" s="201"/>
      <c r="Q365" s="201"/>
      <c r="R365" s="201"/>
      <c r="S365" s="201"/>
    </row>
    <row r="366" spans="2:19" s="187" customFormat="1" ht="18" customHeight="1">
      <c r="B366" s="201"/>
      <c r="C366" s="201"/>
      <c r="D366" s="201"/>
      <c r="E366" s="201"/>
      <c r="F366" s="201"/>
      <c r="G366" s="201"/>
      <c r="H366" s="201"/>
      <c r="I366" s="201"/>
      <c r="J366" s="201"/>
      <c r="K366" s="201"/>
      <c r="L366" s="201"/>
      <c r="M366" s="201"/>
      <c r="N366" s="201"/>
      <c r="O366" s="201"/>
      <c r="P366" s="201"/>
      <c r="Q366" s="201"/>
      <c r="R366" s="201"/>
      <c r="S366" s="201"/>
    </row>
    <row r="367" spans="2:19" s="187" customFormat="1" ht="18" customHeight="1">
      <c r="B367" s="201"/>
      <c r="C367" s="201"/>
      <c r="D367" s="201"/>
      <c r="E367" s="201"/>
      <c r="F367" s="201"/>
      <c r="G367" s="201"/>
      <c r="H367" s="201"/>
      <c r="I367" s="201"/>
      <c r="J367" s="201"/>
      <c r="K367" s="201"/>
      <c r="L367" s="201"/>
      <c r="M367" s="201"/>
      <c r="N367" s="201"/>
      <c r="O367" s="201"/>
      <c r="P367" s="201"/>
      <c r="Q367" s="201"/>
      <c r="R367" s="201"/>
      <c r="S367" s="201"/>
    </row>
    <row r="368" spans="2:19" s="187" customFormat="1" ht="18" customHeight="1">
      <c r="B368" s="201"/>
      <c r="C368" s="201"/>
      <c r="D368" s="201"/>
      <c r="E368" s="201"/>
      <c r="F368" s="201"/>
      <c r="G368" s="201"/>
      <c r="H368" s="201"/>
      <c r="I368" s="201"/>
      <c r="J368" s="201"/>
      <c r="K368" s="201"/>
      <c r="L368" s="201"/>
      <c r="M368" s="201"/>
      <c r="N368" s="201"/>
      <c r="O368" s="201"/>
      <c r="P368" s="201"/>
      <c r="Q368" s="201"/>
      <c r="R368" s="201"/>
      <c r="S368" s="201"/>
    </row>
    <row r="369" spans="2:19" s="187" customFormat="1" ht="18" customHeight="1">
      <c r="B369" s="201"/>
      <c r="C369" s="201"/>
      <c r="D369" s="201"/>
      <c r="E369" s="201"/>
      <c r="F369" s="201"/>
      <c r="G369" s="201"/>
      <c r="H369" s="201"/>
      <c r="I369" s="201"/>
      <c r="J369" s="201"/>
      <c r="K369" s="201"/>
      <c r="L369" s="201"/>
      <c r="M369" s="201"/>
      <c r="N369" s="201"/>
      <c r="O369" s="201"/>
      <c r="P369" s="201"/>
      <c r="Q369" s="201"/>
      <c r="R369" s="201"/>
      <c r="S369" s="201"/>
    </row>
    <row r="370" spans="2:19" s="187" customFormat="1" ht="18" customHeight="1">
      <c r="B370" s="201"/>
      <c r="C370" s="201"/>
      <c r="D370" s="201"/>
      <c r="E370" s="201"/>
      <c r="F370" s="201"/>
      <c r="G370" s="201"/>
      <c r="H370" s="201"/>
      <c r="I370" s="201"/>
      <c r="J370" s="201"/>
      <c r="K370" s="201"/>
      <c r="L370" s="201"/>
      <c r="M370" s="201"/>
      <c r="N370" s="201"/>
      <c r="O370" s="201"/>
      <c r="P370" s="201"/>
      <c r="Q370" s="201"/>
      <c r="R370" s="201"/>
      <c r="S370" s="201"/>
    </row>
    <row r="371" spans="2:19" s="187" customFormat="1" ht="18" customHeight="1">
      <c r="B371" s="201"/>
      <c r="C371" s="201"/>
      <c r="D371" s="201"/>
      <c r="E371" s="201"/>
      <c r="F371" s="201"/>
      <c r="G371" s="201"/>
      <c r="H371" s="201"/>
      <c r="I371" s="201"/>
      <c r="J371" s="201"/>
      <c r="K371" s="201"/>
      <c r="L371" s="201"/>
      <c r="M371" s="201"/>
      <c r="N371" s="201"/>
      <c r="O371" s="201"/>
      <c r="P371" s="201"/>
      <c r="Q371" s="201"/>
      <c r="R371" s="201"/>
      <c r="S371" s="201"/>
    </row>
    <row r="372" spans="2:19" s="187" customFormat="1" ht="18" customHeight="1">
      <c r="B372" s="201"/>
      <c r="C372" s="201"/>
      <c r="D372" s="201"/>
      <c r="E372" s="201"/>
      <c r="F372" s="201"/>
      <c r="G372" s="201"/>
      <c r="H372" s="201"/>
      <c r="I372" s="201"/>
      <c r="J372" s="201"/>
      <c r="K372" s="201"/>
      <c r="L372" s="201"/>
      <c r="M372" s="201"/>
      <c r="N372" s="201"/>
      <c r="O372" s="201"/>
      <c r="P372" s="201"/>
      <c r="Q372" s="201"/>
      <c r="R372" s="201"/>
      <c r="S372" s="201"/>
    </row>
    <row r="373" spans="2:19" s="187" customFormat="1" ht="18" customHeight="1">
      <c r="B373" s="201"/>
      <c r="C373" s="201"/>
      <c r="D373" s="201"/>
      <c r="E373" s="201"/>
      <c r="F373" s="201"/>
      <c r="G373" s="201"/>
      <c r="H373" s="201"/>
      <c r="I373" s="201"/>
      <c r="J373" s="201"/>
      <c r="K373" s="201"/>
      <c r="L373" s="201"/>
      <c r="M373" s="201"/>
      <c r="N373" s="201"/>
      <c r="O373" s="201"/>
      <c r="P373" s="201"/>
      <c r="Q373" s="201"/>
      <c r="R373" s="201"/>
      <c r="S373" s="201"/>
    </row>
    <row r="374" spans="2:19" s="187" customFormat="1" ht="18" customHeight="1">
      <c r="B374" s="201"/>
      <c r="C374" s="201"/>
      <c r="D374" s="201"/>
      <c r="E374" s="201"/>
      <c r="F374" s="201"/>
      <c r="G374" s="201"/>
      <c r="H374" s="201"/>
      <c r="I374" s="201"/>
      <c r="J374" s="201"/>
      <c r="K374" s="201"/>
      <c r="L374" s="201"/>
      <c r="M374" s="201"/>
      <c r="N374" s="201"/>
      <c r="O374" s="201"/>
      <c r="P374" s="201"/>
      <c r="Q374" s="201"/>
      <c r="R374" s="201"/>
      <c r="S374" s="201"/>
    </row>
    <row r="375" spans="2:19" s="187" customFormat="1" ht="18" customHeight="1">
      <c r="B375" s="201"/>
      <c r="C375" s="201"/>
      <c r="D375" s="201"/>
      <c r="E375" s="201"/>
      <c r="F375" s="201"/>
      <c r="G375" s="201"/>
      <c r="H375" s="201"/>
      <c r="I375" s="201"/>
      <c r="J375" s="201"/>
      <c r="K375" s="201"/>
      <c r="L375" s="201"/>
      <c r="M375" s="201"/>
      <c r="N375" s="201"/>
      <c r="O375" s="201"/>
      <c r="P375" s="201"/>
      <c r="Q375" s="201"/>
      <c r="R375" s="201"/>
      <c r="S375" s="201"/>
    </row>
    <row r="376" spans="2:19" s="187" customFormat="1" ht="18" customHeight="1">
      <c r="B376" s="201"/>
      <c r="C376" s="201"/>
      <c r="D376" s="201"/>
      <c r="E376" s="201"/>
      <c r="F376" s="201"/>
      <c r="G376" s="201"/>
      <c r="H376" s="201"/>
      <c r="I376" s="201"/>
      <c r="J376" s="201"/>
      <c r="K376" s="201"/>
      <c r="L376" s="201"/>
      <c r="M376" s="201"/>
      <c r="N376" s="201"/>
      <c r="O376" s="201"/>
      <c r="P376" s="201"/>
      <c r="Q376" s="201"/>
      <c r="R376" s="201"/>
      <c r="S376" s="201"/>
    </row>
    <row r="377" spans="2:19" s="187" customFormat="1" ht="18" customHeight="1">
      <c r="B377" s="201"/>
      <c r="C377" s="201"/>
      <c r="D377" s="201"/>
      <c r="E377" s="201"/>
      <c r="F377" s="201"/>
      <c r="G377" s="201"/>
      <c r="H377" s="201"/>
      <c r="I377" s="201"/>
      <c r="J377" s="201"/>
      <c r="K377" s="201"/>
      <c r="L377" s="201"/>
      <c r="M377" s="201"/>
      <c r="N377" s="201"/>
      <c r="O377" s="201"/>
      <c r="P377" s="201"/>
      <c r="Q377" s="201"/>
      <c r="R377" s="201"/>
      <c r="S377" s="201"/>
    </row>
    <row r="378" spans="2:19" s="187" customFormat="1" ht="18" customHeight="1">
      <c r="B378" s="201"/>
      <c r="C378" s="201"/>
      <c r="D378" s="201"/>
      <c r="E378" s="201"/>
      <c r="F378" s="201"/>
      <c r="G378" s="201"/>
      <c r="H378" s="201"/>
      <c r="I378" s="201"/>
      <c r="J378" s="201"/>
      <c r="K378" s="201"/>
      <c r="L378" s="201"/>
      <c r="M378" s="201"/>
      <c r="N378" s="201"/>
      <c r="O378" s="201"/>
      <c r="P378" s="201"/>
      <c r="Q378" s="201"/>
      <c r="R378" s="201"/>
      <c r="S378" s="201"/>
    </row>
    <row r="379" spans="2:19" s="187" customFormat="1" ht="18" customHeight="1">
      <c r="B379" s="201"/>
      <c r="C379" s="201"/>
      <c r="D379" s="201"/>
      <c r="E379" s="201"/>
      <c r="F379" s="201"/>
      <c r="G379" s="201"/>
      <c r="H379" s="201"/>
      <c r="I379" s="201"/>
      <c r="J379" s="201"/>
      <c r="K379" s="201"/>
      <c r="L379" s="201"/>
      <c r="M379" s="201"/>
      <c r="N379" s="201"/>
      <c r="O379" s="201"/>
      <c r="P379" s="201"/>
      <c r="Q379" s="201"/>
      <c r="R379" s="201"/>
      <c r="S379" s="201"/>
    </row>
    <row r="380" spans="2:19" s="187" customFormat="1" ht="18" customHeight="1">
      <c r="B380" s="201"/>
      <c r="C380" s="201"/>
      <c r="D380" s="201"/>
      <c r="E380" s="201"/>
      <c r="F380" s="201"/>
      <c r="G380" s="201"/>
      <c r="H380" s="201"/>
      <c r="I380" s="201"/>
      <c r="J380" s="201"/>
      <c r="K380" s="201"/>
      <c r="L380" s="201"/>
      <c r="M380" s="201"/>
      <c r="N380" s="201"/>
      <c r="O380" s="201"/>
      <c r="P380" s="201"/>
      <c r="Q380" s="201"/>
      <c r="R380" s="201"/>
      <c r="S380" s="201"/>
    </row>
    <row r="381" spans="2:19" s="187" customFormat="1" ht="18" customHeight="1">
      <c r="B381" s="201"/>
      <c r="C381" s="201"/>
      <c r="D381" s="201"/>
      <c r="E381" s="201"/>
      <c r="F381" s="201"/>
      <c r="G381" s="201"/>
      <c r="H381" s="201"/>
      <c r="I381" s="201"/>
      <c r="J381" s="201"/>
      <c r="K381" s="201"/>
      <c r="L381" s="201"/>
      <c r="M381" s="201"/>
      <c r="N381" s="201"/>
      <c r="O381" s="201"/>
      <c r="P381" s="201"/>
      <c r="Q381" s="201"/>
      <c r="R381" s="201"/>
      <c r="S381" s="201"/>
    </row>
    <row r="382" spans="2:19" s="187" customFormat="1" ht="18" customHeight="1">
      <c r="B382" s="201"/>
      <c r="C382" s="201"/>
      <c r="D382" s="201"/>
      <c r="E382" s="201"/>
      <c r="F382" s="201"/>
      <c r="G382" s="201"/>
      <c r="H382" s="201"/>
      <c r="I382" s="201"/>
      <c r="J382" s="201"/>
      <c r="K382" s="201"/>
      <c r="L382" s="201"/>
      <c r="M382" s="201"/>
      <c r="N382" s="201"/>
      <c r="O382" s="201"/>
      <c r="P382" s="201"/>
      <c r="Q382" s="201"/>
      <c r="R382" s="201"/>
      <c r="S382" s="201"/>
    </row>
    <row r="383" spans="2:19" s="187" customFormat="1" ht="18" customHeight="1">
      <c r="B383" s="201"/>
      <c r="C383" s="201"/>
      <c r="D383" s="201"/>
      <c r="E383" s="201"/>
      <c r="F383" s="201"/>
      <c r="G383" s="201"/>
      <c r="H383" s="201"/>
      <c r="I383" s="201"/>
      <c r="J383" s="201"/>
      <c r="K383" s="201"/>
      <c r="L383" s="201"/>
      <c r="M383" s="201"/>
      <c r="N383" s="201"/>
      <c r="O383" s="201"/>
      <c r="P383" s="201"/>
      <c r="Q383" s="201"/>
      <c r="R383" s="201"/>
      <c r="S383" s="201"/>
    </row>
    <row r="384" spans="2:19" s="187" customFormat="1" ht="18" customHeight="1">
      <c r="B384" s="201"/>
      <c r="C384" s="201"/>
      <c r="D384" s="201"/>
      <c r="E384" s="201"/>
      <c r="F384" s="201"/>
      <c r="G384" s="201"/>
      <c r="H384" s="201"/>
      <c r="I384" s="201"/>
      <c r="J384" s="201"/>
      <c r="K384" s="201"/>
      <c r="L384" s="201"/>
      <c r="M384" s="201"/>
      <c r="N384" s="201"/>
      <c r="O384" s="201"/>
      <c r="P384" s="201"/>
      <c r="Q384" s="201"/>
      <c r="R384" s="201"/>
      <c r="S384" s="201"/>
    </row>
    <row r="385" spans="2:19" s="187" customFormat="1" ht="18" customHeight="1">
      <c r="B385" s="201"/>
      <c r="C385" s="201"/>
      <c r="D385" s="201"/>
      <c r="E385" s="201"/>
      <c r="F385" s="201"/>
      <c r="G385" s="201"/>
      <c r="H385" s="201"/>
      <c r="I385" s="201"/>
      <c r="J385" s="201"/>
      <c r="K385" s="201"/>
      <c r="L385" s="201"/>
      <c r="M385" s="201"/>
      <c r="N385" s="201"/>
      <c r="O385" s="201"/>
      <c r="P385" s="201"/>
      <c r="Q385" s="201"/>
      <c r="R385" s="201"/>
      <c r="S385" s="201"/>
    </row>
    <row r="386" spans="2:19" s="187" customFormat="1" ht="18" customHeight="1">
      <c r="B386" s="201"/>
      <c r="C386" s="201"/>
      <c r="D386" s="201"/>
      <c r="E386" s="201"/>
      <c r="F386" s="201"/>
      <c r="G386" s="201"/>
      <c r="H386" s="201"/>
      <c r="I386" s="201"/>
      <c r="J386" s="201"/>
      <c r="K386" s="201"/>
      <c r="L386" s="201"/>
      <c r="M386" s="201"/>
      <c r="N386" s="201"/>
      <c r="O386" s="201"/>
      <c r="P386" s="201"/>
      <c r="Q386" s="201"/>
      <c r="R386" s="201"/>
      <c r="S386" s="201"/>
    </row>
    <row r="387" spans="2:19" s="187" customFormat="1" ht="18" customHeight="1">
      <c r="B387" s="201"/>
      <c r="C387" s="201"/>
      <c r="D387" s="201"/>
      <c r="E387" s="201"/>
      <c r="F387" s="201"/>
      <c r="G387" s="201"/>
      <c r="H387" s="201"/>
      <c r="I387" s="201"/>
      <c r="J387" s="201"/>
      <c r="K387" s="201"/>
      <c r="L387" s="201"/>
      <c r="M387" s="201"/>
      <c r="N387" s="201"/>
      <c r="O387" s="201"/>
      <c r="P387" s="201"/>
      <c r="Q387" s="201"/>
      <c r="R387" s="201"/>
      <c r="S387" s="201"/>
    </row>
    <row r="388" spans="2:19" s="187" customFormat="1" ht="18" customHeight="1">
      <c r="B388" s="201"/>
      <c r="C388" s="201"/>
      <c r="D388" s="201"/>
      <c r="E388" s="201"/>
      <c r="F388" s="201"/>
      <c r="G388" s="201"/>
      <c r="H388" s="201"/>
      <c r="I388" s="201"/>
      <c r="J388" s="201"/>
      <c r="K388" s="201"/>
      <c r="L388" s="201"/>
      <c r="M388" s="201"/>
      <c r="N388" s="201"/>
      <c r="O388" s="201"/>
      <c r="P388" s="201"/>
      <c r="Q388" s="201"/>
      <c r="R388" s="201"/>
      <c r="S388" s="201"/>
    </row>
    <row r="389" spans="2:19" s="187" customFormat="1" ht="18" customHeight="1">
      <c r="B389" s="201"/>
      <c r="C389" s="201"/>
      <c r="D389" s="201"/>
      <c r="E389" s="201"/>
      <c r="F389" s="201"/>
      <c r="G389" s="201"/>
      <c r="H389" s="201"/>
      <c r="I389" s="201"/>
      <c r="J389" s="201"/>
      <c r="K389" s="201"/>
      <c r="L389" s="201"/>
      <c r="M389" s="201"/>
      <c r="N389" s="201"/>
      <c r="O389" s="201"/>
      <c r="P389" s="201"/>
      <c r="Q389" s="201"/>
      <c r="R389" s="201"/>
      <c r="S389" s="201"/>
    </row>
    <row r="390" spans="2:19" s="187" customFormat="1" ht="18" customHeight="1">
      <c r="B390" s="201"/>
      <c r="C390" s="201"/>
      <c r="D390" s="201"/>
      <c r="E390" s="201"/>
      <c r="F390" s="201"/>
      <c r="G390" s="201"/>
      <c r="H390" s="201"/>
      <c r="I390" s="201"/>
      <c r="J390" s="201"/>
      <c r="K390" s="201"/>
      <c r="L390" s="201"/>
      <c r="M390" s="201"/>
      <c r="N390" s="201"/>
      <c r="O390" s="201"/>
      <c r="P390" s="201"/>
      <c r="Q390" s="201"/>
      <c r="R390" s="201"/>
      <c r="S390" s="201"/>
    </row>
    <row r="391" spans="2:19" s="187" customFormat="1" ht="18" customHeight="1">
      <c r="B391" s="201"/>
      <c r="C391" s="201"/>
      <c r="D391" s="201"/>
      <c r="E391" s="201"/>
      <c r="F391" s="201"/>
      <c r="G391" s="201"/>
      <c r="H391" s="201"/>
      <c r="I391" s="201"/>
      <c r="J391" s="201"/>
      <c r="K391" s="201"/>
      <c r="L391" s="201"/>
      <c r="M391" s="201"/>
      <c r="N391" s="201"/>
      <c r="O391" s="201"/>
      <c r="P391" s="201"/>
      <c r="Q391" s="201"/>
      <c r="R391" s="201"/>
      <c r="S391" s="201"/>
    </row>
    <row r="392" spans="2:19" s="187" customFormat="1" ht="18" customHeight="1">
      <c r="B392" s="201"/>
      <c r="C392" s="201"/>
      <c r="D392" s="201"/>
      <c r="E392" s="201"/>
      <c r="F392" s="201"/>
      <c r="G392" s="201"/>
      <c r="H392" s="201"/>
      <c r="I392" s="201"/>
      <c r="J392" s="201"/>
      <c r="K392" s="201"/>
      <c r="L392" s="201"/>
      <c r="M392" s="201"/>
      <c r="N392" s="201"/>
      <c r="O392" s="201"/>
      <c r="P392" s="201"/>
      <c r="Q392" s="201"/>
      <c r="R392" s="201"/>
      <c r="S392" s="201"/>
    </row>
    <row r="393" spans="2:19" s="187" customFormat="1" ht="18" customHeight="1">
      <c r="B393" s="201"/>
      <c r="C393" s="201"/>
      <c r="D393" s="201"/>
      <c r="E393" s="201"/>
      <c r="F393" s="201"/>
      <c r="G393" s="201"/>
      <c r="H393" s="201"/>
      <c r="I393" s="201"/>
      <c r="J393" s="201"/>
      <c r="K393" s="201"/>
      <c r="L393" s="201"/>
      <c r="M393" s="201"/>
      <c r="N393" s="201"/>
      <c r="O393" s="201"/>
      <c r="P393" s="201"/>
      <c r="Q393" s="201"/>
      <c r="R393" s="201"/>
      <c r="S393" s="201"/>
    </row>
    <row r="394" spans="2:19" s="187" customFormat="1" ht="18" customHeight="1">
      <c r="B394" s="201"/>
      <c r="C394" s="201"/>
      <c r="D394" s="201"/>
      <c r="E394" s="201"/>
      <c r="F394" s="201"/>
      <c r="G394" s="201"/>
      <c r="H394" s="201"/>
      <c r="I394" s="201"/>
      <c r="J394" s="201"/>
      <c r="K394" s="201"/>
      <c r="L394" s="201"/>
      <c r="M394" s="201"/>
      <c r="N394" s="201"/>
      <c r="O394" s="201"/>
      <c r="P394" s="201"/>
      <c r="Q394" s="201"/>
      <c r="R394" s="201"/>
      <c r="S394" s="201"/>
    </row>
    <row r="395" spans="2:19" s="187" customFormat="1" ht="18" customHeight="1">
      <c r="B395" s="201"/>
      <c r="C395" s="201"/>
      <c r="D395" s="201"/>
      <c r="E395" s="201"/>
      <c r="F395" s="201"/>
      <c r="G395" s="201"/>
      <c r="H395" s="201"/>
      <c r="I395" s="201"/>
      <c r="J395" s="201"/>
      <c r="K395" s="201"/>
      <c r="L395" s="201"/>
      <c r="M395" s="201"/>
      <c r="N395" s="201"/>
      <c r="O395" s="201"/>
      <c r="P395" s="201"/>
      <c r="Q395" s="201"/>
      <c r="R395" s="201"/>
      <c r="S395" s="201"/>
    </row>
    <row r="396" spans="2:19" s="187" customFormat="1" ht="18" customHeight="1">
      <c r="B396" s="201"/>
      <c r="C396" s="201"/>
      <c r="D396" s="201"/>
      <c r="E396" s="201"/>
      <c r="F396" s="201"/>
      <c r="G396" s="201"/>
      <c r="H396" s="201"/>
      <c r="I396" s="201"/>
      <c r="J396" s="201"/>
      <c r="K396" s="201"/>
      <c r="L396" s="201"/>
      <c r="M396" s="201"/>
      <c r="N396" s="201"/>
      <c r="O396" s="201"/>
      <c r="P396" s="201"/>
      <c r="Q396" s="201"/>
      <c r="R396" s="201"/>
      <c r="S396" s="201"/>
    </row>
    <row r="397" spans="2:19" s="187" customFormat="1" ht="18" customHeight="1">
      <c r="B397" s="201"/>
      <c r="C397" s="201"/>
      <c r="D397" s="201"/>
      <c r="E397" s="201"/>
      <c r="F397" s="201"/>
      <c r="G397" s="201"/>
      <c r="H397" s="201"/>
      <c r="I397" s="201"/>
      <c r="J397" s="201"/>
      <c r="K397" s="201"/>
      <c r="L397" s="201"/>
      <c r="M397" s="201"/>
      <c r="N397" s="201"/>
      <c r="O397" s="201"/>
      <c r="P397" s="201"/>
      <c r="Q397" s="201"/>
      <c r="R397" s="201"/>
      <c r="S397" s="201"/>
    </row>
    <row r="398" spans="2:19" s="187" customFormat="1" ht="18" customHeight="1">
      <c r="B398" s="201"/>
      <c r="C398" s="201"/>
      <c r="D398" s="201"/>
      <c r="E398" s="201"/>
      <c r="F398" s="201"/>
      <c r="G398" s="201"/>
      <c r="H398" s="201"/>
      <c r="I398" s="201"/>
      <c r="J398" s="201"/>
      <c r="K398" s="201"/>
      <c r="L398" s="201"/>
      <c r="M398" s="201"/>
      <c r="N398" s="201"/>
      <c r="O398" s="201"/>
      <c r="P398" s="201"/>
      <c r="Q398" s="201"/>
      <c r="R398" s="201"/>
      <c r="S398" s="201"/>
    </row>
    <row r="399" spans="2:19" s="187" customFormat="1" ht="18" customHeight="1">
      <c r="B399" s="201"/>
      <c r="C399" s="201"/>
      <c r="D399" s="201"/>
      <c r="E399" s="201"/>
      <c r="F399" s="201"/>
      <c r="G399" s="201"/>
      <c r="H399" s="201"/>
      <c r="I399" s="201"/>
      <c r="J399" s="201"/>
      <c r="K399" s="201"/>
      <c r="L399" s="201"/>
      <c r="M399" s="201"/>
      <c r="N399" s="201"/>
      <c r="O399" s="201"/>
      <c r="P399" s="201"/>
      <c r="Q399" s="201"/>
      <c r="R399" s="201"/>
      <c r="S399" s="201"/>
    </row>
    <row r="400" spans="2:19" s="187" customFormat="1" ht="18" customHeight="1">
      <c r="B400" s="201"/>
      <c r="C400" s="201"/>
      <c r="D400" s="201"/>
      <c r="E400" s="201"/>
      <c r="F400" s="201"/>
      <c r="G400" s="201"/>
      <c r="H400" s="201"/>
      <c r="I400" s="201"/>
      <c r="J400" s="201"/>
      <c r="K400" s="201"/>
      <c r="L400" s="201"/>
      <c r="M400" s="201"/>
      <c r="N400" s="201"/>
      <c r="O400" s="201"/>
      <c r="P400" s="201"/>
      <c r="Q400" s="201"/>
      <c r="R400" s="201"/>
      <c r="S400" s="201"/>
    </row>
    <row r="401" spans="2:19" s="187" customFormat="1" ht="18" customHeight="1">
      <c r="B401" s="201"/>
      <c r="C401" s="201"/>
      <c r="D401" s="201"/>
      <c r="E401" s="201"/>
      <c r="F401" s="201"/>
      <c r="G401" s="201"/>
      <c r="H401" s="201"/>
      <c r="I401" s="201"/>
      <c r="J401" s="201"/>
      <c r="K401" s="201"/>
      <c r="L401" s="201"/>
      <c r="M401" s="201"/>
      <c r="N401" s="201"/>
      <c r="O401" s="201"/>
      <c r="P401" s="201"/>
      <c r="Q401" s="201"/>
      <c r="R401" s="201"/>
      <c r="S401" s="201"/>
    </row>
    <row r="402" spans="2:19" s="187" customFormat="1" ht="18" customHeight="1">
      <c r="B402" s="201"/>
      <c r="C402" s="201"/>
      <c r="D402" s="201"/>
      <c r="E402" s="201"/>
      <c r="F402" s="201"/>
      <c r="G402" s="201"/>
      <c r="H402" s="201"/>
      <c r="I402" s="201"/>
      <c r="J402" s="201"/>
      <c r="K402" s="201"/>
      <c r="L402" s="201"/>
      <c r="M402" s="201"/>
      <c r="N402" s="201"/>
      <c r="O402" s="201"/>
      <c r="P402" s="201"/>
      <c r="Q402" s="201"/>
      <c r="R402" s="201"/>
      <c r="S402" s="201"/>
    </row>
    <row r="403" spans="2:19" s="187" customFormat="1" ht="18" customHeight="1">
      <c r="B403" s="201"/>
      <c r="C403" s="201"/>
      <c r="D403" s="201"/>
      <c r="E403" s="201"/>
      <c r="F403" s="201"/>
      <c r="G403" s="201"/>
      <c r="H403" s="201"/>
      <c r="I403" s="201"/>
      <c r="J403" s="201"/>
      <c r="K403" s="201"/>
      <c r="L403" s="201"/>
      <c r="M403" s="201"/>
      <c r="N403" s="201"/>
      <c r="O403" s="201"/>
      <c r="P403" s="201"/>
      <c r="Q403" s="201"/>
      <c r="R403" s="201"/>
      <c r="S403" s="201"/>
    </row>
    <row r="404" spans="2:19" s="187" customFormat="1" ht="18" customHeight="1">
      <c r="B404" s="201"/>
      <c r="C404" s="201"/>
      <c r="D404" s="201"/>
      <c r="E404" s="201"/>
      <c r="F404" s="201"/>
      <c r="G404" s="201"/>
      <c r="H404" s="201"/>
      <c r="I404" s="201"/>
      <c r="J404" s="201"/>
      <c r="K404" s="201"/>
      <c r="L404" s="201"/>
      <c r="M404" s="201"/>
      <c r="N404" s="201"/>
      <c r="O404" s="201"/>
      <c r="P404" s="201"/>
      <c r="Q404" s="201"/>
      <c r="R404" s="201"/>
      <c r="S404" s="201"/>
    </row>
    <row r="405" spans="2:19" s="187" customFormat="1" ht="18" customHeight="1">
      <c r="B405" s="201"/>
      <c r="C405" s="201"/>
      <c r="D405" s="201"/>
      <c r="E405" s="201"/>
      <c r="F405" s="201"/>
      <c r="G405" s="201"/>
      <c r="H405" s="201"/>
      <c r="I405" s="201"/>
      <c r="J405" s="201"/>
      <c r="K405" s="201"/>
      <c r="L405" s="201"/>
      <c r="M405" s="201"/>
      <c r="N405" s="201"/>
      <c r="O405" s="201"/>
      <c r="P405" s="201"/>
      <c r="Q405" s="201"/>
      <c r="R405" s="201"/>
      <c r="S405" s="201"/>
    </row>
    <row r="406" spans="2:19" s="187" customFormat="1" ht="18" customHeight="1">
      <c r="B406" s="201"/>
      <c r="C406" s="201"/>
      <c r="D406" s="201"/>
      <c r="E406" s="201"/>
      <c r="F406" s="201"/>
      <c r="G406" s="201"/>
      <c r="H406" s="201"/>
      <c r="I406" s="201"/>
      <c r="J406" s="201"/>
      <c r="K406" s="201"/>
      <c r="L406" s="201"/>
      <c r="M406" s="201"/>
      <c r="N406" s="201"/>
      <c r="O406" s="201"/>
      <c r="P406" s="201"/>
      <c r="Q406" s="201"/>
      <c r="R406" s="201"/>
      <c r="S406" s="201"/>
    </row>
    <row r="407" spans="2:19" s="187" customFormat="1" ht="18" customHeight="1">
      <c r="B407" s="201"/>
      <c r="C407" s="201"/>
      <c r="D407" s="201"/>
      <c r="E407" s="201"/>
      <c r="F407" s="201"/>
      <c r="G407" s="201"/>
      <c r="H407" s="201"/>
      <c r="I407" s="201"/>
      <c r="J407" s="201"/>
      <c r="K407" s="201"/>
      <c r="L407" s="201"/>
      <c r="M407" s="201"/>
      <c r="N407" s="201"/>
      <c r="O407" s="201"/>
      <c r="P407" s="201"/>
      <c r="Q407" s="201"/>
      <c r="R407" s="201"/>
      <c r="S407" s="201"/>
    </row>
    <row r="408" spans="2:19" s="187" customFormat="1" ht="18" customHeight="1">
      <c r="B408" s="201"/>
      <c r="C408" s="201"/>
      <c r="D408" s="201"/>
      <c r="E408" s="201"/>
      <c r="F408" s="201"/>
      <c r="G408" s="201"/>
      <c r="H408" s="201"/>
      <c r="I408" s="201"/>
      <c r="J408" s="201"/>
      <c r="K408" s="201"/>
      <c r="L408" s="201"/>
      <c r="M408" s="201"/>
      <c r="N408" s="201"/>
      <c r="O408" s="201"/>
      <c r="P408" s="201"/>
      <c r="Q408" s="201"/>
      <c r="R408" s="201"/>
      <c r="S408" s="201"/>
    </row>
    <row r="409" spans="2:19" s="187" customFormat="1" ht="18" customHeight="1">
      <c r="B409" s="201"/>
      <c r="C409" s="201"/>
      <c r="D409" s="201"/>
      <c r="E409" s="201"/>
      <c r="F409" s="201"/>
      <c r="G409" s="201"/>
      <c r="H409" s="201"/>
      <c r="I409" s="201"/>
      <c r="J409" s="201"/>
      <c r="K409" s="201"/>
      <c r="L409" s="201"/>
      <c r="M409" s="201"/>
      <c r="N409" s="201"/>
      <c r="O409" s="201"/>
      <c r="P409" s="201"/>
      <c r="Q409" s="201"/>
      <c r="R409" s="201"/>
      <c r="S409" s="201"/>
    </row>
    <row r="410" spans="2:19" s="187" customFormat="1" ht="18" customHeight="1">
      <c r="B410" s="201"/>
      <c r="C410" s="201"/>
      <c r="D410" s="201"/>
      <c r="E410" s="201"/>
      <c r="F410" s="201"/>
      <c r="G410" s="201"/>
      <c r="H410" s="201"/>
      <c r="I410" s="201"/>
      <c r="J410" s="201"/>
      <c r="K410" s="201"/>
      <c r="L410" s="201"/>
      <c r="M410" s="201"/>
      <c r="N410" s="201"/>
      <c r="O410" s="201"/>
      <c r="P410" s="201"/>
      <c r="Q410" s="201"/>
      <c r="R410" s="201"/>
      <c r="S410" s="201"/>
    </row>
    <row r="411" spans="2:19" s="187" customFormat="1" ht="18" customHeight="1">
      <c r="B411" s="201"/>
      <c r="C411" s="201"/>
      <c r="D411" s="201"/>
      <c r="E411" s="201"/>
      <c r="F411" s="201"/>
      <c r="G411" s="201"/>
      <c r="H411" s="201"/>
      <c r="I411" s="201"/>
      <c r="J411" s="201"/>
      <c r="K411" s="201"/>
      <c r="L411" s="201"/>
      <c r="M411" s="201"/>
      <c r="N411" s="201"/>
      <c r="O411" s="201"/>
      <c r="P411" s="201"/>
      <c r="Q411" s="201"/>
      <c r="R411" s="201"/>
      <c r="S411" s="201"/>
    </row>
    <row r="412" spans="2:19" s="187" customFormat="1" ht="18" customHeight="1">
      <c r="B412" s="201"/>
      <c r="C412" s="201"/>
      <c r="D412" s="201"/>
      <c r="E412" s="201"/>
      <c r="F412" s="201"/>
      <c r="G412" s="201"/>
      <c r="H412" s="201"/>
      <c r="I412" s="201"/>
      <c r="J412" s="201"/>
      <c r="K412" s="201"/>
      <c r="L412" s="201"/>
      <c r="M412" s="201"/>
      <c r="N412" s="201"/>
      <c r="O412" s="201"/>
      <c r="P412" s="201"/>
      <c r="Q412" s="201"/>
      <c r="R412" s="201"/>
      <c r="S412" s="201"/>
    </row>
    <row r="413" spans="2:19" s="187" customFormat="1" ht="18" customHeight="1">
      <c r="B413" s="201"/>
      <c r="C413" s="201"/>
      <c r="D413" s="201"/>
      <c r="E413" s="201"/>
      <c r="F413" s="201"/>
      <c r="G413" s="201"/>
      <c r="H413" s="201"/>
      <c r="I413" s="201"/>
      <c r="J413" s="201"/>
      <c r="K413" s="201"/>
      <c r="L413" s="201"/>
      <c r="M413" s="201"/>
      <c r="N413" s="201"/>
      <c r="O413" s="201"/>
      <c r="P413" s="201"/>
      <c r="Q413" s="201"/>
      <c r="R413" s="201"/>
      <c r="S413" s="201"/>
    </row>
    <row r="414" spans="2:19" s="187" customFormat="1" ht="18" customHeight="1">
      <c r="B414" s="201"/>
      <c r="C414" s="201"/>
      <c r="D414" s="201"/>
      <c r="E414" s="201"/>
      <c r="F414" s="201"/>
      <c r="G414" s="201"/>
      <c r="H414" s="201"/>
      <c r="I414" s="201"/>
      <c r="J414" s="201"/>
      <c r="K414" s="201"/>
      <c r="L414" s="201"/>
      <c r="M414" s="201"/>
      <c r="N414" s="201"/>
      <c r="O414" s="201"/>
      <c r="P414" s="201"/>
      <c r="Q414" s="201"/>
      <c r="R414" s="201"/>
      <c r="S414" s="201"/>
    </row>
    <row r="415" spans="2:19" s="187" customFormat="1" ht="18" customHeight="1">
      <c r="B415" s="201"/>
      <c r="C415" s="201"/>
      <c r="D415" s="201"/>
      <c r="E415" s="201"/>
      <c r="F415" s="201"/>
      <c r="G415" s="201"/>
      <c r="H415" s="201"/>
      <c r="I415" s="201"/>
      <c r="J415" s="201"/>
      <c r="K415" s="201"/>
      <c r="L415" s="201"/>
      <c r="M415" s="201"/>
      <c r="N415" s="201"/>
      <c r="O415" s="201"/>
      <c r="P415" s="201"/>
      <c r="Q415" s="201"/>
      <c r="R415" s="201"/>
      <c r="S415" s="201"/>
    </row>
    <row r="416" spans="2:19" s="187" customFormat="1" ht="18" customHeight="1">
      <c r="B416" s="201"/>
      <c r="C416" s="201"/>
      <c r="D416" s="201"/>
      <c r="E416" s="201"/>
      <c r="F416" s="201"/>
      <c r="G416" s="201"/>
      <c r="H416" s="201"/>
      <c r="I416" s="201"/>
      <c r="J416" s="201"/>
      <c r="K416" s="201"/>
      <c r="L416" s="201"/>
      <c r="M416" s="201"/>
      <c r="N416" s="201"/>
      <c r="O416" s="201"/>
      <c r="P416" s="201"/>
      <c r="Q416" s="201"/>
      <c r="R416" s="201"/>
      <c r="S416" s="201"/>
    </row>
    <row r="417" spans="2:19" s="187" customFormat="1" ht="18" customHeight="1">
      <c r="B417" s="201"/>
      <c r="C417" s="201"/>
      <c r="D417" s="201"/>
      <c r="E417" s="201"/>
      <c r="F417" s="201"/>
      <c r="G417" s="201"/>
      <c r="H417" s="201"/>
      <c r="I417" s="201"/>
      <c r="J417" s="201"/>
      <c r="K417" s="201"/>
      <c r="L417" s="201"/>
      <c r="M417" s="201"/>
      <c r="N417" s="201"/>
      <c r="O417" s="201"/>
      <c r="P417" s="201"/>
      <c r="Q417" s="201"/>
      <c r="R417" s="201"/>
      <c r="S417" s="201"/>
    </row>
    <row r="418" spans="2:19" s="187" customFormat="1" ht="18" customHeight="1">
      <c r="B418" s="201"/>
      <c r="C418" s="201"/>
      <c r="D418" s="201"/>
      <c r="E418" s="201"/>
      <c r="F418" s="201"/>
      <c r="G418" s="201"/>
      <c r="H418" s="201"/>
      <c r="I418" s="201"/>
      <c r="J418" s="201"/>
      <c r="K418" s="201"/>
      <c r="L418" s="201"/>
      <c r="M418" s="201"/>
      <c r="N418" s="201"/>
      <c r="O418" s="201"/>
      <c r="P418" s="201"/>
      <c r="Q418" s="201"/>
      <c r="R418" s="201"/>
      <c r="S418" s="201"/>
    </row>
    <row r="419" spans="2:19" s="187" customFormat="1" ht="18" customHeight="1">
      <c r="B419" s="201"/>
      <c r="C419" s="201"/>
      <c r="D419" s="201"/>
      <c r="E419" s="201"/>
      <c r="F419" s="201"/>
      <c r="G419" s="201"/>
      <c r="H419" s="201"/>
      <c r="I419" s="201"/>
      <c r="J419" s="201"/>
      <c r="K419" s="201"/>
      <c r="L419" s="201"/>
      <c r="M419" s="201"/>
      <c r="N419" s="201"/>
      <c r="O419" s="201"/>
      <c r="P419" s="201"/>
      <c r="Q419" s="201"/>
      <c r="R419" s="201"/>
      <c r="S419" s="201"/>
    </row>
    <row r="420" spans="2:19" s="187" customFormat="1" ht="18" customHeight="1">
      <c r="B420" s="201"/>
      <c r="C420" s="201"/>
      <c r="D420" s="201"/>
      <c r="E420" s="201"/>
      <c r="F420" s="201"/>
      <c r="G420" s="201"/>
      <c r="H420" s="201"/>
      <c r="I420" s="201"/>
      <c r="J420" s="201"/>
      <c r="K420" s="201"/>
      <c r="L420" s="201"/>
      <c r="M420" s="201"/>
      <c r="N420" s="201"/>
      <c r="O420" s="201"/>
      <c r="P420" s="201"/>
      <c r="Q420" s="201"/>
      <c r="R420" s="201"/>
      <c r="S420" s="201"/>
    </row>
    <row r="421" spans="2:19" s="187" customFormat="1" ht="18" customHeight="1">
      <c r="B421" s="201"/>
      <c r="C421" s="201"/>
      <c r="D421" s="201"/>
      <c r="E421" s="201"/>
      <c r="F421" s="201"/>
      <c r="G421" s="201"/>
      <c r="H421" s="201"/>
      <c r="I421" s="201"/>
      <c r="J421" s="201"/>
      <c r="K421" s="201"/>
      <c r="L421" s="201"/>
      <c r="M421" s="201"/>
      <c r="N421" s="201"/>
      <c r="O421" s="201"/>
      <c r="P421" s="201"/>
      <c r="Q421" s="201"/>
      <c r="R421" s="201"/>
      <c r="S421" s="201"/>
    </row>
    <row r="422" spans="2:19" s="187" customFormat="1" ht="18" customHeight="1">
      <c r="B422" s="201"/>
      <c r="C422" s="201"/>
      <c r="D422" s="201"/>
      <c r="E422" s="201"/>
      <c r="F422" s="201"/>
      <c r="G422" s="201"/>
      <c r="H422" s="201"/>
      <c r="I422" s="201"/>
      <c r="J422" s="201"/>
      <c r="K422" s="201"/>
      <c r="L422" s="201"/>
      <c r="M422" s="201"/>
      <c r="N422" s="201"/>
      <c r="O422" s="201"/>
      <c r="P422" s="201"/>
      <c r="Q422" s="201"/>
      <c r="R422" s="201"/>
      <c r="S422" s="201"/>
    </row>
    <row r="423" spans="2:19" s="187" customFormat="1" ht="18" customHeight="1">
      <c r="B423" s="201"/>
      <c r="C423" s="201"/>
      <c r="D423" s="201"/>
      <c r="E423" s="201"/>
      <c r="F423" s="201"/>
      <c r="G423" s="201"/>
      <c r="H423" s="201"/>
      <c r="I423" s="201"/>
      <c r="J423" s="201"/>
      <c r="K423" s="201"/>
      <c r="L423" s="201"/>
      <c r="M423" s="201"/>
      <c r="N423" s="201"/>
      <c r="O423" s="201"/>
      <c r="P423" s="201"/>
      <c r="Q423" s="201"/>
      <c r="R423" s="201"/>
      <c r="S423" s="201"/>
    </row>
    <row r="424" spans="2:19" s="187" customFormat="1" ht="18" customHeight="1">
      <c r="B424" s="201"/>
      <c r="C424" s="201"/>
      <c r="D424" s="201"/>
      <c r="E424" s="201"/>
      <c r="F424" s="201"/>
      <c r="G424" s="201"/>
      <c r="H424" s="201"/>
      <c r="I424" s="201"/>
      <c r="J424" s="201"/>
      <c r="K424" s="201"/>
      <c r="L424" s="201"/>
      <c r="M424" s="201"/>
      <c r="N424" s="201"/>
      <c r="O424" s="201"/>
      <c r="P424" s="201"/>
      <c r="Q424" s="201"/>
      <c r="R424" s="201"/>
      <c r="S424" s="201"/>
    </row>
    <row r="425" spans="2:19" s="187" customFormat="1" ht="18" customHeight="1">
      <c r="B425" s="201"/>
      <c r="C425" s="201"/>
      <c r="D425" s="201"/>
      <c r="E425" s="201"/>
      <c r="F425" s="201"/>
      <c r="G425" s="201"/>
      <c r="H425" s="201"/>
      <c r="I425" s="201"/>
      <c r="J425" s="201"/>
      <c r="K425" s="201"/>
      <c r="L425" s="201"/>
      <c r="M425" s="201"/>
      <c r="N425" s="201"/>
      <c r="O425" s="201"/>
      <c r="P425" s="201"/>
      <c r="Q425" s="201"/>
      <c r="R425" s="201"/>
      <c r="S425" s="201"/>
    </row>
    <row r="426" spans="2:19" s="187" customFormat="1" ht="18" customHeight="1">
      <c r="B426" s="201"/>
      <c r="C426" s="201"/>
      <c r="D426" s="201"/>
      <c r="E426" s="201"/>
      <c r="F426" s="201"/>
      <c r="G426" s="201"/>
      <c r="H426" s="201"/>
      <c r="I426" s="201"/>
      <c r="J426" s="201"/>
      <c r="K426" s="201"/>
      <c r="L426" s="201"/>
      <c r="M426" s="201"/>
      <c r="N426" s="201"/>
      <c r="O426" s="201"/>
      <c r="P426" s="201"/>
      <c r="Q426" s="201"/>
      <c r="R426" s="201"/>
      <c r="S426" s="201"/>
    </row>
    <row r="427" spans="2:19" s="187" customFormat="1" ht="18" customHeight="1">
      <c r="B427" s="201"/>
      <c r="C427" s="201"/>
      <c r="D427" s="201"/>
      <c r="E427" s="201"/>
      <c r="F427" s="201"/>
      <c r="G427" s="201"/>
      <c r="H427" s="201"/>
      <c r="I427" s="201"/>
      <c r="J427" s="201"/>
      <c r="K427" s="201"/>
      <c r="L427" s="201"/>
      <c r="M427" s="201"/>
      <c r="N427" s="201"/>
      <c r="O427" s="201"/>
      <c r="P427" s="201"/>
      <c r="Q427" s="201"/>
      <c r="R427" s="201"/>
      <c r="S427" s="201"/>
    </row>
    <row r="428" spans="2:19" s="187" customFormat="1" ht="18" customHeight="1">
      <c r="B428" s="201"/>
      <c r="C428" s="201"/>
      <c r="D428" s="201"/>
      <c r="E428" s="201"/>
      <c r="F428" s="201"/>
      <c r="G428" s="201"/>
      <c r="H428" s="201"/>
      <c r="I428" s="201"/>
      <c r="J428" s="201"/>
      <c r="K428" s="201"/>
      <c r="L428" s="201"/>
      <c r="M428" s="201"/>
      <c r="N428" s="201"/>
      <c r="O428" s="201"/>
      <c r="P428" s="201"/>
      <c r="Q428" s="201"/>
      <c r="R428" s="201"/>
      <c r="S428" s="201"/>
    </row>
    <row r="429" spans="2:19" s="187" customFormat="1" ht="18" customHeight="1">
      <c r="B429" s="201"/>
      <c r="C429" s="201"/>
      <c r="D429" s="201"/>
      <c r="E429" s="201"/>
      <c r="F429" s="201"/>
      <c r="G429" s="201"/>
      <c r="H429" s="201"/>
      <c r="I429" s="201"/>
      <c r="J429" s="201"/>
      <c r="K429" s="201"/>
      <c r="L429" s="201"/>
      <c r="M429" s="201"/>
      <c r="N429" s="201"/>
      <c r="O429" s="201"/>
      <c r="P429" s="201"/>
      <c r="Q429" s="201"/>
      <c r="R429" s="201"/>
      <c r="S429" s="201"/>
    </row>
    <row r="430" spans="2:19" s="187" customFormat="1" ht="18" customHeight="1">
      <c r="B430" s="201"/>
      <c r="C430" s="201"/>
      <c r="D430" s="201"/>
      <c r="E430" s="201"/>
      <c r="F430" s="201"/>
      <c r="G430" s="201"/>
      <c r="H430" s="201"/>
      <c r="I430" s="201"/>
      <c r="J430" s="201"/>
      <c r="K430" s="201"/>
      <c r="L430" s="201"/>
      <c r="M430" s="201"/>
      <c r="N430" s="201"/>
      <c r="O430" s="201"/>
      <c r="P430" s="201"/>
      <c r="Q430" s="201"/>
      <c r="R430" s="201"/>
      <c r="S430" s="201"/>
    </row>
    <row r="431" spans="2:19" s="187" customFormat="1" ht="18" customHeight="1">
      <c r="B431" s="201"/>
      <c r="C431" s="201"/>
      <c r="D431" s="201"/>
      <c r="E431" s="201"/>
      <c r="F431" s="201"/>
      <c r="G431" s="201"/>
      <c r="H431" s="201"/>
      <c r="I431" s="201"/>
      <c r="J431" s="201"/>
      <c r="K431" s="201"/>
      <c r="L431" s="201"/>
      <c r="M431" s="201"/>
      <c r="N431" s="201"/>
      <c r="O431" s="201"/>
      <c r="P431" s="201"/>
      <c r="Q431" s="201"/>
      <c r="R431" s="201"/>
      <c r="S431" s="201"/>
    </row>
    <row r="432" spans="2:19" s="187" customFormat="1" ht="18" customHeight="1">
      <c r="B432" s="201"/>
      <c r="C432" s="201"/>
      <c r="D432" s="201"/>
      <c r="E432" s="201"/>
      <c r="F432" s="201"/>
      <c r="G432" s="201"/>
      <c r="H432" s="201"/>
      <c r="I432" s="201"/>
      <c r="J432" s="201"/>
      <c r="K432" s="201"/>
      <c r="L432" s="201"/>
      <c r="M432" s="201"/>
      <c r="N432" s="201"/>
      <c r="O432" s="201"/>
      <c r="P432" s="201"/>
      <c r="Q432" s="201"/>
      <c r="R432" s="201"/>
      <c r="S432" s="201"/>
    </row>
    <row r="433" spans="2:19" s="187" customFormat="1" ht="18" customHeight="1">
      <c r="B433" s="201"/>
      <c r="C433" s="201"/>
      <c r="D433" s="201"/>
      <c r="E433" s="201"/>
      <c r="F433" s="201"/>
      <c r="G433" s="201"/>
      <c r="H433" s="201"/>
      <c r="I433" s="201"/>
      <c r="J433" s="201"/>
      <c r="K433" s="201"/>
      <c r="L433" s="201"/>
      <c r="M433" s="201"/>
      <c r="N433" s="201"/>
      <c r="O433" s="201"/>
      <c r="P433" s="201"/>
      <c r="Q433" s="201"/>
      <c r="R433" s="201"/>
      <c r="S433" s="201"/>
    </row>
    <row r="434" spans="2:19" s="187" customFormat="1" ht="18" customHeight="1">
      <c r="B434" s="201"/>
      <c r="C434" s="201"/>
      <c r="D434" s="201"/>
      <c r="E434" s="201"/>
      <c r="F434" s="201"/>
      <c r="G434" s="201"/>
      <c r="H434" s="201"/>
      <c r="I434" s="201"/>
      <c r="J434" s="201"/>
      <c r="K434" s="201"/>
      <c r="L434" s="201"/>
      <c r="M434" s="201"/>
      <c r="N434" s="201"/>
      <c r="O434" s="201"/>
      <c r="P434" s="201"/>
      <c r="Q434" s="201"/>
      <c r="R434" s="201"/>
      <c r="S434" s="201"/>
    </row>
    <row r="435" spans="2:19" s="187" customFormat="1" ht="18" customHeight="1">
      <c r="B435" s="201"/>
      <c r="C435" s="201"/>
      <c r="D435" s="201"/>
      <c r="E435" s="201"/>
      <c r="F435" s="201"/>
      <c r="G435" s="201"/>
      <c r="H435" s="201"/>
      <c r="I435" s="201"/>
      <c r="J435" s="201"/>
      <c r="K435" s="201"/>
      <c r="L435" s="201"/>
      <c r="M435" s="201"/>
      <c r="N435" s="201"/>
      <c r="O435" s="201"/>
      <c r="P435" s="201"/>
      <c r="Q435" s="201"/>
      <c r="R435" s="201"/>
      <c r="S435" s="201"/>
    </row>
    <row r="436" spans="2:19" s="187" customFormat="1" ht="18" customHeight="1">
      <c r="B436" s="201"/>
      <c r="C436" s="201"/>
      <c r="D436" s="201"/>
      <c r="E436" s="201"/>
      <c r="F436" s="201"/>
      <c r="G436" s="201"/>
      <c r="H436" s="201"/>
      <c r="I436" s="201"/>
      <c r="J436" s="201"/>
      <c r="K436" s="201"/>
      <c r="L436" s="201"/>
      <c r="M436" s="201"/>
      <c r="N436" s="201"/>
      <c r="O436" s="201"/>
      <c r="P436" s="201"/>
      <c r="Q436" s="201"/>
      <c r="R436" s="201"/>
      <c r="S436" s="201"/>
    </row>
    <row r="437" spans="2:19" s="187" customFormat="1" ht="18" customHeight="1">
      <c r="B437" s="201"/>
      <c r="C437" s="201"/>
      <c r="D437" s="201"/>
      <c r="E437" s="201"/>
      <c r="F437" s="201"/>
      <c r="G437" s="201"/>
      <c r="H437" s="201"/>
      <c r="I437" s="201"/>
      <c r="J437" s="201"/>
      <c r="K437" s="201"/>
      <c r="L437" s="201"/>
      <c r="M437" s="201"/>
      <c r="N437" s="201"/>
      <c r="O437" s="201"/>
      <c r="P437" s="201"/>
      <c r="Q437" s="201"/>
      <c r="R437" s="201"/>
      <c r="S437" s="201"/>
    </row>
    <row r="438" spans="2:19" s="187" customFormat="1" ht="18" customHeight="1">
      <c r="B438" s="201"/>
      <c r="C438" s="201"/>
      <c r="D438" s="201"/>
      <c r="E438" s="201"/>
      <c r="F438" s="201"/>
      <c r="G438" s="201"/>
      <c r="H438" s="201"/>
      <c r="I438" s="201"/>
      <c r="J438" s="201"/>
      <c r="K438" s="201"/>
      <c r="L438" s="201"/>
      <c r="M438" s="201"/>
      <c r="N438" s="201"/>
      <c r="O438" s="201"/>
      <c r="P438" s="201"/>
      <c r="Q438" s="201"/>
      <c r="R438" s="201"/>
      <c r="S438" s="201"/>
    </row>
    <row r="439" spans="2:19" s="187" customFormat="1" ht="18" customHeight="1">
      <c r="B439" s="201"/>
      <c r="C439" s="201"/>
      <c r="D439" s="201"/>
      <c r="E439" s="201"/>
      <c r="F439" s="201"/>
      <c r="G439" s="201"/>
      <c r="H439" s="201"/>
      <c r="I439" s="201"/>
      <c r="J439" s="201"/>
      <c r="K439" s="201"/>
      <c r="L439" s="201"/>
      <c r="M439" s="201"/>
      <c r="N439" s="201"/>
      <c r="O439" s="201"/>
      <c r="P439" s="201"/>
      <c r="Q439" s="201"/>
      <c r="R439" s="201"/>
      <c r="S439" s="201"/>
    </row>
    <row r="440" spans="2:19" s="187" customFormat="1" ht="18" customHeight="1">
      <c r="B440" s="201"/>
      <c r="C440" s="201"/>
      <c r="D440" s="201"/>
      <c r="E440" s="201"/>
      <c r="F440" s="201"/>
      <c r="G440" s="201"/>
      <c r="H440" s="201"/>
      <c r="I440" s="201"/>
      <c r="J440" s="201"/>
      <c r="K440" s="201"/>
      <c r="L440" s="201"/>
      <c r="M440" s="201"/>
      <c r="N440" s="201"/>
      <c r="O440" s="201"/>
      <c r="P440" s="201"/>
      <c r="Q440" s="201"/>
      <c r="R440" s="201"/>
      <c r="S440" s="201"/>
    </row>
    <row r="441" spans="2:19" s="187" customFormat="1" ht="18" customHeight="1">
      <c r="B441" s="201"/>
      <c r="C441" s="201"/>
      <c r="D441" s="201"/>
      <c r="E441" s="201"/>
      <c r="F441" s="201"/>
      <c r="G441" s="201"/>
      <c r="H441" s="201"/>
      <c r="I441" s="201"/>
      <c r="J441" s="201"/>
      <c r="K441" s="201"/>
      <c r="L441" s="201"/>
      <c r="M441" s="201"/>
      <c r="N441" s="201"/>
      <c r="O441" s="201"/>
      <c r="P441" s="201"/>
      <c r="Q441" s="201"/>
      <c r="R441" s="201"/>
      <c r="S441" s="201"/>
    </row>
    <row r="442" spans="2:19" s="187" customFormat="1" ht="18" customHeight="1">
      <c r="B442" s="201"/>
      <c r="C442" s="201"/>
      <c r="D442" s="201"/>
      <c r="E442" s="201"/>
      <c r="F442" s="201"/>
      <c r="G442" s="201"/>
      <c r="H442" s="201"/>
      <c r="I442" s="201"/>
      <c r="J442" s="201"/>
      <c r="K442" s="201"/>
      <c r="L442" s="201"/>
      <c r="M442" s="201"/>
      <c r="N442" s="201"/>
      <c r="O442" s="201"/>
      <c r="P442" s="201"/>
      <c r="Q442" s="201"/>
      <c r="R442" s="201"/>
      <c r="S442" s="201"/>
    </row>
    <row r="443" spans="2:19" s="187" customFormat="1" ht="18" customHeight="1">
      <c r="B443" s="201"/>
      <c r="C443" s="201"/>
      <c r="D443" s="201"/>
      <c r="E443" s="201"/>
      <c r="F443" s="201"/>
      <c r="G443" s="201"/>
      <c r="H443" s="201"/>
      <c r="I443" s="201"/>
      <c r="J443" s="201"/>
      <c r="K443" s="201"/>
      <c r="L443" s="201"/>
      <c r="M443" s="201"/>
      <c r="N443" s="201"/>
      <c r="O443" s="201"/>
      <c r="P443" s="201"/>
      <c r="Q443" s="201"/>
      <c r="R443" s="201"/>
      <c r="S443" s="201"/>
    </row>
    <row r="444" spans="2:19" s="187" customFormat="1" ht="18" customHeight="1">
      <c r="B444" s="201"/>
      <c r="C444" s="201"/>
      <c r="D444" s="201"/>
      <c r="E444" s="201"/>
      <c r="F444" s="201"/>
      <c r="G444" s="201"/>
      <c r="H444" s="201"/>
      <c r="I444" s="201"/>
      <c r="J444" s="201"/>
      <c r="K444" s="201"/>
      <c r="L444" s="201"/>
      <c r="M444" s="201"/>
      <c r="N444" s="201"/>
      <c r="O444" s="201"/>
      <c r="P444" s="201"/>
      <c r="Q444" s="201"/>
      <c r="R444" s="201"/>
      <c r="S444" s="201"/>
    </row>
    <row r="445" spans="2:19" s="187" customFormat="1" ht="18" customHeight="1">
      <c r="B445" s="201"/>
      <c r="C445" s="201"/>
      <c r="D445" s="201"/>
      <c r="E445" s="201"/>
      <c r="F445" s="201"/>
      <c r="G445" s="201"/>
      <c r="H445" s="201"/>
      <c r="I445" s="201"/>
      <c r="J445" s="201"/>
      <c r="K445" s="201"/>
      <c r="L445" s="201"/>
      <c r="M445" s="201"/>
      <c r="N445" s="201"/>
      <c r="O445" s="201"/>
      <c r="P445" s="201"/>
      <c r="Q445" s="201"/>
      <c r="R445" s="201"/>
      <c r="S445" s="201"/>
    </row>
    <row r="446" spans="2:19" s="187" customFormat="1" ht="18" customHeight="1">
      <c r="B446" s="201"/>
      <c r="C446" s="201"/>
      <c r="D446" s="201"/>
      <c r="E446" s="201"/>
      <c r="F446" s="201"/>
      <c r="G446" s="201"/>
      <c r="H446" s="201"/>
      <c r="I446" s="201"/>
      <c r="J446" s="201"/>
      <c r="K446" s="201"/>
      <c r="L446" s="201"/>
      <c r="M446" s="201"/>
      <c r="N446" s="201"/>
      <c r="O446" s="201"/>
      <c r="P446" s="201"/>
      <c r="Q446" s="201"/>
      <c r="R446" s="201"/>
      <c r="S446" s="201"/>
    </row>
    <row r="447" spans="2:19" s="187" customFormat="1" ht="18" customHeight="1">
      <c r="B447" s="201"/>
      <c r="C447" s="201"/>
      <c r="D447" s="201"/>
      <c r="E447" s="201"/>
      <c r="F447" s="201"/>
      <c r="G447" s="201"/>
      <c r="H447" s="201"/>
      <c r="I447" s="201"/>
      <c r="J447" s="201"/>
      <c r="K447" s="201"/>
      <c r="L447" s="201"/>
      <c r="M447" s="201"/>
      <c r="N447" s="201"/>
      <c r="O447" s="201"/>
      <c r="P447" s="201"/>
      <c r="Q447" s="201"/>
      <c r="R447" s="201"/>
      <c r="S447" s="201"/>
    </row>
    <row r="448" spans="2:19" s="187" customFormat="1" ht="18" customHeight="1">
      <c r="B448" s="201"/>
      <c r="C448" s="201"/>
      <c r="D448" s="201"/>
      <c r="E448" s="201"/>
      <c r="F448" s="201"/>
      <c r="G448" s="201"/>
      <c r="H448" s="201"/>
      <c r="I448" s="201"/>
      <c r="J448" s="201"/>
      <c r="K448" s="201"/>
      <c r="L448" s="201"/>
      <c r="M448" s="201"/>
      <c r="N448" s="201"/>
      <c r="O448" s="201"/>
      <c r="P448" s="201"/>
      <c r="Q448" s="201"/>
      <c r="R448" s="201"/>
      <c r="S448" s="201"/>
    </row>
    <row r="449" spans="2:19" s="187" customFormat="1" ht="18" customHeight="1">
      <c r="B449" s="201"/>
      <c r="C449" s="201"/>
      <c r="D449" s="201"/>
      <c r="E449" s="201"/>
      <c r="F449" s="201"/>
      <c r="G449" s="201"/>
      <c r="H449" s="201"/>
      <c r="I449" s="201"/>
      <c r="J449" s="201"/>
      <c r="K449" s="201"/>
      <c r="L449" s="201"/>
      <c r="M449" s="201"/>
      <c r="N449" s="201"/>
      <c r="O449" s="201"/>
      <c r="P449" s="201"/>
      <c r="Q449" s="201"/>
      <c r="R449" s="201"/>
      <c r="S449" s="201"/>
    </row>
    <row r="450" spans="2:19" s="187" customFormat="1" ht="18" customHeight="1">
      <c r="B450" s="201"/>
      <c r="C450" s="201"/>
      <c r="D450" s="201"/>
      <c r="E450" s="201"/>
      <c r="F450" s="201"/>
      <c r="G450" s="201"/>
      <c r="H450" s="201"/>
      <c r="I450" s="201"/>
      <c r="J450" s="201"/>
      <c r="K450" s="201"/>
      <c r="L450" s="201"/>
      <c r="M450" s="201"/>
      <c r="N450" s="201"/>
      <c r="O450" s="201"/>
      <c r="P450" s="201"/>
      <c r="Q450" s="201"/>
      <c r="R450" s="201"/>
      <c r="S450" s="201"/>
    </row>
    <row r="451" spans="2:19" s="187" customFormat="1" ht="18" customHeight="1">
      <c r="B451" s="201"/>
      <c r="C451" s="201"/>
      <c r="D451" s="201"/>
      <c r="E451" s="201"/>
      <c r="F451" s="201"/>
      <c r="G451" s="201"/>
      <c r="H451" s="201"/>
      <c r="I451" s="201"/>
      <c r="J451" s="201"/>
      <c r="K451" s="201"/>
      <c r="L451" s="201"/>
      <c r="M451" s="201"/>
      <c r="N451" s="201"/>
      <c r="O451" s="201"/>
      <c r="P451" s="201"/>
      <c r="Q451" s="201"/>
      <c r="R451" s="201"/>
      <c r="S451" s="201"/>
    </row>
    <row r="452" spans="2:19" s="187" customFormat="1" ht="18" customHeight="1">
      <c r="B452" s="201"/>
      <c r="C452" s="201"/>
      <c r="D452" s="201"/>
      <c r="E452" s="201"/>
      <c r="F452" s="201"/>
      <c r="G452" s="201"/>
      <c r="H452" s="201"/>
      <c r="I452" s="201"/>
      <c r="J452" s="201"/>
      <c r="K452" s="201"/>
      <c r="L452" s="201"/>
      <c r="M452" s="201"/>
      <c r="N452" s="201"/>
      <c r="O452" s="201"/>
      <c r="P452" s="201"/>
      <c r="Q452" s="201"/>
      <c r="R452" s="201"/>
      <c r="S452" s="201"/>
    </row>
    <row r="453" spans="2:19" s="187" customFormat="1" ht="18" customHeight="1">
      <c r="B453" s="201"/>
      <c r="C453" s="201"/>
      <c r="D453" s="201"/>
      <c r="E453" s="201"/>
      <c r="F453" s="201"/>
      <c r="G453" s="201"/>
      <c r="H453" s="201"/>
      <c r="I453" s="201"/>
      <c r="J453" s="201"/>
      <c r="K453" s="201"/>
      <c r="L453" s="201"/>
      <c r="M453" s="201"/>
      <c r="N453" s="201"/>
      <c r="O453" s="201"/>
      <c r="P453" s="201"/>
      <c r="Q453" s="201"/>
      <c r="R453" s="201"/>
      <c r="S453" s="201"/>
    </row>
    <row r="454" spans="2:19" s="187" customFormat="1" ht="18" customHeight="1">
      <c r="B454" s="201"/>
      <c r="C454" s="201"/>
      <c r="D454" s="201"/>
      <c r="E454" s="201"/>
      <c r="F454" s="201"/>
      <c r="G454" s="201"/>
      <c r="H454" s="201"/>
      <c r="I454" s="201"/>
      <c r="J454" s="201"/>
      <c r="K454" s="201"/>
      <c r="L454" s="201"/>
      <c r="M454" s="201"/>
      <c r="N454" s="201"/>
      <c r="O454" s="201"/>
      <c r="P454" s="201"/>
      <c r="Q454" s="201"/>
      <c r="R454" s="201"/>
      <c r="S454" s="201"/>
    </row>
    <row r="455" spans="2:19" s="187" customFormat="1" ht="18" customHeight="1">
      <c r="B455" s="201"/>
      <c r="C455" s="201"/>
      <c r="D455" s="201"/>
      <c r="E455" s="201"/>
      <c r="F455" s="201"/>
      <c r="G455" s="201"/>
      <c r="H455" s="201"/>
      <c r="I455" s="201"/>
      <c r="J455" s="201"/>
      <c r="K455" s="201"/>
      <c r="L455" s="201"/>
      <c r="M455" s="201"/>
      <c r="N455" s="201"/>
      <c r="O455" s="201"/>
      <c r="P455" s="201"/>
      <c r="Q455" s="201"/>
      <c r="R455" s="201"/>
      <c r="S455" s="201"/>
    </row>
    <row r="456" spans="2:19" s="187" customFormat="1" ht="18" customHeight="1">
      <c r="B456" s="201"/>
      <c r="C456" s="201"/>
      <c r="D456" s="201"/>
      <c r="E456" s="201"/>
      <c r="F456" s="201"/>
      <c r="G456" s="201"/>
      <c r="H456" s="201"/>
      <c r="I456" s="201"/>
      <c r="J456" s="201"/>
      <c r="K456" s="201"/>
      <c r="L456" s="201"/>
      <c r="M456" s="201"/>
      <c r="N456" s="201"/>
      <c r="O456" s="201"/>
      <c r="P456" s="201"/>
      <c r="Q456" s="201"/>
      <c r="R456" s="201"/>
      <c r="S456" s="201"/>
    </row>
    <row r="457" spans="2:19" s="187" customFormat="1" ht="18" customHeight="1">
      <c r="B457" s="201"/>
      <c r="C457" s="201"/>
      <c r="D457" s="201"/>
      <c r="E457" s="201"/>
      <c r="F457" s="201"/>
      <c r="G457" s="201"/>
      <c r="H457" s="201"/>
      <c r="I457" s="201"/>
      <c r="J457" s="201"/>
      <c r="K457" s="201"/>
      <c r="L457" s="201"/>
      <c r="M457" s="201"/>
      <c r="N457" s="201"/>
      <c r="O457" s="201"/>
      <c r="P457" s="201"/>
      <c r="Q457" s="201"/>
      <c r="R457" s="201"/>
      <c r="S457" s="201"/>
    </row>
    <row r="458" spans="2:19" s="187" customFormat="1" ht="18" customHeight="1">
      <c r="B458" s="201"/>
      <c r="C458" s="201"/>
      <c r="D458" s="201"/>
      <c r="E458" s="201"/>
      <c r="F458" s="201"/>
      <c r="G458" s="201"/>
      <c r="H458" s="201"/>
      <c r="I458" s="201"/>
      <c r="J458" s="201"/>
      <c r="K458" s="201"/>
      <c r="L458" s="201"/>
      <c r="M458" s="201"/>
      <c r="N458" s="201"/>
      <c r="O458" s="201"/>
      <c r="P458" s="201"/>
      <c r="Q458" s="201"/>
      <c r="R458" s="201"/>
      <c r="S458" s="201"/>
    </row>
    <row r="459" spans="2:19" s="187" customFormat="1" ht="18" customHeight="1">
      <c r="B459" s="201"/>
      <c r="C459" s="201"/>
      <c r="D459" s="201"/>
      <c r="E459" s="201"/>
      <c r="F459" s="201"/>
      <c r="G459" s="201"/>
      <c r="H459" s="201"/>
      <c r="I459" s="201"/>
      <c r="J459" s="201"/>
      <c r="K459" s="201"/>
      <c r="L459" s="201"/>
      <c r="M459" s="201"/>
      <c r="N459" s="201"/>
      <c r="O459" s="201"/>
      <c r="P459" s="201"/>
      <c r="Q459" s="201"/>
      <c r="R459" s="201"/>
      <c r="S459" s="201"/>
    </row>
    <row r="460" spans="2:19" s="187" customFormat="1" ht="18" customHeight="1">
      <c r="B460" s="201"/>
      <c r="C460" s="201"/>
      <c r="D460" s="201"/>
      <c r="E460" s="201"/>
      <c r="F460" s="201"/>
      <c r="G460" s="201"/>
      <c r="H460" s="201"/>
      <c r="I460" s="201"/>
      <c r="J460" s="201"/>
      <c r="K460" s="201"/>
      <c r="L460" s="201"/>
      <c r="M460" s="201"/>
      <c r="N460" s="201"/>
      <c r="O460" s="201"/>
      <c r="P460" s="201"/>
      <c r="Q460" s="201"/>
      <c r="R460" s="201"/>
      <c r="S460" s="201"/>
    </row>
    <row r="461" spans="2:19" s="187" customFormat="1" ht="18" customHeight="1">
      <c r="B461" s="201"/>
      <c r="C461" s="201"/>
      <c r="D461" s="201"/>
      <c r="E461" s="201"/>
      <c r="F461" s="201"/>
      <c r="G461" s="201"/>
      <c r="H461" s="201"/>
      <c r="I461" s="201"/>
      <c r="J461" s="201"/>
      <c r="K461" s="201"/>
      <c r="L461" s="201"/>
      <c r="M461" s="201"/>
      <c r="N461" s="201"/>
      <c r="O461" s="201"/>
      <c r="P461" s="201"/>
      <c r="Q461" s="201"/>
      <c r="R461" s="201"/>
      <c r="S461" s="201"/>
    </row>
    <row r="462" spans="2:19" s="187" customFormat="1" ht="18" customHeight="1">
      <c r="B462" s="201"/>
      <c r="C462" s="201"/>
      <c r="D462" s="201"/>
      <c r="E462" s="201"/>
      <c r="F462" s="201"/>
      <c r="G462" s="201"/>
      <c r="H462" s="201"/>
      <c r="I462" s="201"/>
      <c r="J462" s="201"/>
      <c r="K462" s="201"/>
      <c r="L462" s="201"/>
      <c r="M462" s="201"/>
      <c r="N462" s="201"/>
      <c r="O462" s="201"/>
      <c r="P462" s="201"/>
      <c r="Q462" s="201"/>
      <c r="R462" s="201"/>
      <c r="S462" s="201"/>
    </row>
    <row r="463" spans="2:19" s="187" customFormat="1" ht="18" customHeight="1">
      <c r="B463" s="201"/>
      <c r="C463" s="201"/>
      <c r="D463" s="201"/>
      <c r="E463" s="201"/>
      <c r="F463" s="201"/>
      <c r="G463" s="201"/>
      <c r="H463" s="201"/>
      <c r="I463" s="201"/>
      <c r="J463" s="201"/>
      <c r="K463" s="201"/>
      <c r="L463" s="201"/>
      <c r="M463" s="201"/>
      <c r="N463" s="201"/>
      <c r="O463" s="201"/>
      <c r="P463" s="201"/>
      <c r="Q463" s="201"/>
      <c r="R463" s="201"/>
      <c r="S463" s="201"/>
    </row>
    <row r="464" spans="2:19" s="187" customFormat="1" ht="18" customHeight="1">
      <c r="B464" s="201"/>
      <c r="C464" s="201"/>
      <c r="D464" s="201"/>
      <c r="E464" s="201"/>
      <c r="F464" s="201"/>
      <c r="G464" s="201"/>
      <c r="H464" s="201"/>
      <c r="I464" s="201"/>
      <c r="J464" s="201"/>
      <c r="K464" s="201"/>
      <c r="L464" s="201"/>
      <c r="M464" s="201"/>
      <c r="N464" s="201"/>
      <c r="O464" s="201"/>
      <c r="P464" s="201"/>
      <c r="Q464" s="201"/>
      <c r="R464" s="201"/>
      <c r="S464" s="201"/>
    </row>
    <row r="465" spans="2:19" s="187" customFormat="1" ht="18" customHeight="1">
      <c r="B465" s="201"/>
      <c r="C465" s="201"/>
      <c r="D465" s="201"/>
      <c r="E465" s="201"/>
      <c r="F465" s="201"/>
      <c r="G465" s="201"/>
      <c r="H465" s="201"/>
      <c r="I465" s="201"/>
      <c r="J465" s="201"/>
      <c r="K465" s="201"/>
      <c r="L465" s="201"/>
      <c r="M465" s="201"/>
      <c r="N465" s="201"/>
      <c r="O465" s="201"/>
      <c r="P465" s="201"/>
      <c r="Q465" s="201"/>
      <c r="R465" s="201"/>
      <c r="S465" s="201"/>
    </row>
    <row r="466" spans="2:19" s="187" customFormat="1" ht="18" customHeight="1">
      <c r="B466" s="201"/>
      <c r="C466" s="201"/>
      <c r="D466" s="201"/>
      <c r="E466" s="201"/>
      <c r="F466" s="201"/>
      <c r="G466" s="201"/>
      <c r="H466" s="201"/>
      <c r="I466" s="201"/>
      <c r="J466" s="201"/>
      <c r="K466" s="201"/>
      <c r="L466" s="201"/>
      <c r="M466" s="201"/>
      <c r="N466" s="201"/>
      <c r="O466" s="201"/>
      <c r="P466" s="201"/>
      <c r="Q466" s="201"/>
      <c r="R466" s="201"/>
      <c r="S466" s="201"/>
    </row>
    <row r="467" spans="2:19" s="187" customFormat="1" ht="18" customHeight="1">
      <c r="B467" s="201"/>
      <c r="C467" s="201"/>
      <c r="D467" s="201"/>
      <c r="E467" s="201"/>
      <c r="F467" s="201"/>
      <c r="G467" s="201"/>
      <c r="H467" s="201"/>
      <c r="I467" s="201"/>
      <c r="J467" s="201"/>
      <c r="K467" s="201"/>
      <c r="L467" s="201"/>
      <c r="M467" s="201"/>
      <c r="N467" s="201"/>
      <c r="O467" s="201"/>
      <c r="P467" s="201"/>
      <c r="Q467" s="201"/>
      <c r="R467" s="201"/>
      <c r="S467" s="201"/>
    </row>
    <row r="468" spans="2:19" s="187" customFormat="1" ht="18" customHeight="1">
      <c r="B468" s="201"/>
      <c r="C468" s="201"/>
      <c r="D468" s="201"/>
      <c r="E468" s="201"/>
      <c r="F468" s="201"/>
      <c r="G468" s="201"/>
      <c r="H468" s="201"/>
      <c r="I468" s="201"/>
      <c r="J468" s="201"/>
      <c r="K468" s="201"/>
      <c r="L468" s="201"/>
      <c r="M468" s="201"/>
      <c r="N468" s="201"/>
      <c r="O468" s="201"/>
      <c r="P468" s="201"/>
      <c r="Q468" s="201"/>
      <c r="R468" s="201"/>
      <c r="S468" s="201"/>
    </row>
    <row r="469" spans="2:19" s="187" customFormat="1" ht="18" customHeight="1">
      <c r="B469" s="201"/>
      <c r="C469" s="201"/>
      <c r="D469" s="201"/>
      <c r="E469" s="201"/>
      <c r="F469" s="201"/>
      <c r="G469" s="201"/>
      <c r="H469" s="201"/>
      <c r="I469" s="201"/>
      <c r="J469" s="201"/>
      <c r="K469" s="201"/>
      <c r="L469" s="201"/>
      <c r="M469" s="201"/>
      <c r="N469" s="201"/>
      <c r="O469" s="201"/>
      <c r="P469" s="201"/>
      <c r="Q469" s="201"/>
      <c r="R469" s="201"/>
      <c r="S469" s="201"/>
    </row>
    <row r="470" spans="2:19" s="187" customFormat="1" ht="18" customHeight="1">
      <c r="B470" s="201"/>
      <c r="C470" s="201"/>
      <c r="D470" s="201"/>
      <c r="E470" s="201"/>
      <c r="F470" s="201"/>
      <c r="G470" s="201"/>
      <c r="H470" s="201"/>
      <c r="I470" s="201"/>
      <c r="J470" s="201"/>
      <c r="K470" s="201"/>
      <c r="L470" s="201"/>
      <c r="M470" s="201"/>
      <c r="N470" s="201"/>
      <c r="O470" s="201"/>
      <c r="P470" s="201"/>
      <c r="Q470" s="201"/>
      <c r="R470" s="201"/>
      <c r="S470" s="201"/>
    </row>
    <row r="471" spans="2:19" s="187" customFormat="1" ht="18" customHeight="1">
      <c r="B471" s="201"/>
      <c r="C471" s="201"/>
      <c r="D471" s="201"/>
      <c r="E471" s="201"/>
      <c r="F471" s="201"/>
      <c r="G471" s="201"/>
      <c r="H471" s="201"/>
      <c r="I471" s="201"/>
      <c r="J471" s="201"/>
      <c r="K471" s="201"/>
      <c r="L471" s="201"/>
      <c r="M471" s="201"/>
      <c r="N471" s="201"/>
      <c r="O471" s="201"/>
      <c r="P471" s="201"/>
      <c r="Q471" s="201"/>
      <c r="R471" s="201"/>
      <c r="S471" s="201"/>
    </row>
    <row r="472" spans="2:19" s="187" customFormat="1" ht="18" customHeight="1">
      <c r="B472" s="201"/>
      <c r="C472" s="201"/>
      <c r="D472" s="201"/>
      <c r="E472" s="201"/>
      <c r="F472" s="201"/>
      <c r="G472" s="201"/>
      <c r="H472" s="201"/>
      <c r="I472" s="201"/>
      <c r="J472" s="201"/>
      <c r="K472" s="201"/>
      <c r="L472" s="201"/>
      <c r="M472" s="201"/>
      <c r="N472" s="201"/>
      <c r="O472" s="201"/>
      <c r="P472" s="201"/>
      <c r="Q472" s="201"/>
      <c r="R472" s="201"/>
      <c r="S472" s="201"/>
    </row>
    <row r="473" spans="2:19" s="187" customFormat="1" ht="18" customHeight="1">
      <c r="B473" s="201"/>
      <c r="C473" s="201"/>
      <c r="D473" s="201"/>
      <c r="E473" s="201"/>
      <c r="F473" s="201"/>
      <c r="G473" s="201"/>
      <c r="H473" s="201"/>
      <c r="I473" s="201"/>
      <c r="J473" s="201"/>
      <c r="K473" s="201"/>
      <c r="L473" s="201"/>
      <c r="M473" s="201"/>
      <c r="N473" s="201"/>
      <c r="O473" s="201"/>
      <c r="P473" s="201"/>
      <c r="Q473" s="201"/>
      <c r="R473" s="201"/>
      <c r="S473" s="201"/>
    </row>
    <row r="474" spans="2:19" s="187" customFormat="1" ht="18" customHeight="1">
      <c r="B474" s="201"/>
      <c r="C474" s="201"/>
      <c r="D474" s="201"/>
      <c r="E474" s="201"/>
      <c r="F474" s="201"/>
      <c r="G474" s="201"/>
      <c r="H474" s="201"/>
      <c r="I474" s="201"/>
      <c r="J474" s="201"/>
      <c r="K474" s="201"/>
      <c r="L474" s="201"/>
      <c r="M474" s="201"/>
      <c r="N474" s="201"/>
      <c r="O474" s="201"/>
      <c r="P474" s="201"/>
      <c r="Q474" s="201"/>
      <c r="R474" s="201"/>
      <c r="S474" s="201"/>
    </row>
    <row r="475" spans="2:19" s="187" customFormat="1" ht="18" customHeight="1">
      <c r="B475" s="201"/>
      <c r="C475" s="201"/>
      <c r="D475" s="201"/>
      <c r="E475" s="201"/>
      <c r="F475" s="201"/>
      <c r="G475" s="201"/>
      <c r="H475" s="201"/>
      <c r="I475" s="201"/>
      <c r="J475" s="201"/>
      <c r="K475" s="201"/>
      <c r="L475" s="201"/>
      <c r="M475" s="201"/>
      <c r="N475" s="201"/>
      <c r="O475" s="201"/>
      <c r="P475" s="201"/>
      <c r="Q475" s="201"/>
      <c r="R475" s="201"/>
      <c r="S475" s="201"/>
    </row>
    <row r="476" spans="2:19" s="187" customFormat="1" ht="18" customHeight="1">
      <c r="B476" s="201"/>
      <c r="C476" s="201"/>
      <c r="D476" s="201"/>
      <c r="E476" s="201"/>
      <c r="F476" s="201"/>
      <c r="G476" s="201"/>
      <c r="H476" s="201"/>
      <c r="I476" s="201"/>
      <c r="J476" s="201"/>
      <c r="K476" s="201"/>
      <c r="L476" s="201"/>
      <c r="M476" s="201"/>
      <c r="N476" s="201"/>
      <c r="O476" s="201"/>
      <c r="P476" s="201"/>
      <c r="Q476" s="201"/>
      <c r="R476" s="201"/>
      <c r="S476" s="201"/>
    </row>
    <row r="477" spans="2:19" s="187" customFormat="1" ht="18" customHeight="1">
      <c r="B477" s="201"/>
      <c r="C477" s="201"/>
      <c r="D477" s="201"/>
      <c r="E477" s="201"/>
      <c r="F477" s="201"/>
      <c r="G477" s="201"/>
      <c r="H477" s="201"/>
      <c r="I477" s="201"/>
      <c r="J477" s="201"/>
      <c r="K477" s="201"/>
      <c r="L477" s="201"/>
      <c r="M477" s="201"/>
      <c r="N477" s="201"/>
      <c r="O477" s="201"/>
      <c r="P477" s="201"/>
      <c r="Q477" s="201"/>
      <c r="R477" s="201"/>
      <c r="S477" s="201"/>
    </row>
    <row r="478" spans="2:19" s="187" customFormat="1" ht="18" customHeight="1">
      <c r="B478" s="201"/>
      <c r="C478" s="201"/>
      <c r="D478" s="201"/>
      <c r="E478" s="201"/>
      <c r="F478" s="201"/>
      <c r="G478" s="201"/>
      <c r="H478" s="201"/>
      <c r="I478" s="201"/>
      <c r="J478" s="201"/>
      <c r="K478" s="201"/>
      <c r="L478" s="201"/>
      <c r="M478" s="201"/>
      <c r="N478" s="201"/>
      <c r="O478" s="201"/>
      <c r="P478" s="201"/>
      <c r="Q478" s="201"/>
      <c r="R478" s="201"/>
      <c r="S478" s="201"/>
    </row>
    <row r="479" spans="2:19" s="187" customFormat="1" ht="18" customHeight="1">
      <c r="B479" s="201"/>
      <c r="C479" s="201"/>
      <c r="D479" s="201"/>
      <c r="E479" s="201"/>
      <c r="F479" s="201"/>
      <c r="G479" s="201"/>
      <c r="H479" s="201"/>
      <c r="I479" s="201"/>
      <c r="J479" s="201"/>
      <c r="K479" s="201"/>
      <c r="L479" s="201"/>
      <c r="M479" s="201"/>
      <c r="N479" s="201"/>
      <c r="O479" s="201"/>
      <c r="P479" s="201"/>
      <c r="Q479" s="201"/>
      <c r="R479" s="201"/>
      <c r="S479" s="201"/>
    </row>
    <row r="480" spans="2:19" s="187" customFormat="1" ht="18" customHeight="1">
      <c r="B480" s="201"/>
      <c r="C480" s="201"/>
      <c r="D480" s="201"/>
      <c r="E480" s="201"/>
      <c r="F480" s="201"/>
      <c r="G480" s="201"/>
      <c r="H480" s="201"/>
      <c r="I480" s="201"/>
      <c r="J480" s="201"/>
      <c r="K480" s="201"/>
      <c r="L480" s="201"/>
      <c r="M480" s="201"/>
      <c r="N480" s="201"/>
      <c r="O480" s="201"/>
      <c r="P480" s="201"/>
      <c r="Q480" s="201"/>
      <c r="R480" s="201"/>
      <c r="S480" s="201"/>
    </row>
    <row r="481" spans="2:19" s="187" customFormat="1" ht="18" customHeight="1">
      <c r="B481" s="201"/>
      <c r="C481" s="201"/>
      <c r="D481" s="201"/>
      <c r="E481" s="201"/>
      <c r="F481" s="201"/>
      <c r="G481" s="201"/>
      <c r="H481" s="201"/>
      <c r="I481" s="201"/>
      <c r="J481" s="201"/>
      <c r="K481" s="201"/>
      <c r="L481" s="201"/>
      <c r="M481" s="201"/>
      <c r="N481" s="201"/>
      <c r="O481" s="201"/>
      <c r="P481" s="201"/>
      <c r="Q481" s="201"/>
      <c r="R481" s="201"/>
      <c r="S481" s="201"/>
    </row>
    <row r="482" spans="2:19" s="187" customFormat="1" ht="18" customHeight="1">
      <c r="B482" s="201"/>
      <c r="C482" s="201"/>
      <c r="D482" s="201"/>
      <c r="E482" s="201"/>
      <c r="F482" s="201"/>
      <c r="G482" s="201"/>
      <c r="H482" s="201"/>
      <c r="I482" s="201"/>
      <c r="J482" s="201"/>
      <c r="K482" s="201"/>
      <c r="L482" s="201"/>
      <c r="M482" s="201"/>
      <c r="N482" s="201"/>
      <c r="O482" s="201"/>
      <c r="P482" s="201"/>
      <c r="Q482" s="201"/>
      <c r="R482" s="201"/>
      <c r="S482" s="201"/>
    </row>
    <row r="483" spans="2:19" s="187" customFormat="1" ht="18" customHeight="1">
      <c r="B483" s="201"/>
      <c r="C483" s="201"/>
      <c r="D483" s="201"/>
      <c r="E483" s="201"/>
      <c r="F483" s="201"/>
      <c r="G483" s="201"/>
      <c r="H483" s="201"/>
      <c r="I483" s="201"/>
      <c r="J483" s="201"/>
      <c r="K483" s="201"/>
      <c r="L483" s="201"/>
      <c r="M483" s="201"/>
      <c r="N483" s="201"/>
      <c r="O483" s="201"/>
      <c r="P483" s="201"/>
      <c r="Q483" s="201"/>
      <c r="R483" s="201"/>
      <c r="S483" s="201"/>
    </row>
    <row r="484" spans="2:19" s="187" customFormat="1" ht="18" customHeight="1">
      <c r="B484" s="201"/>
      <c r="C484" s="201"/>
      <c r="D484" s="201"/>
      <c r="E484" s="201"/>
      <c r="F484" s="201"/>
      <c r="G484" s="201"/>
      <c r="H484" s="201"/>
      <c r="I484" s="201"/>
      <c r="J484" s="201"/>
      <c r="K484" s="201"/>
      <c r="L484" s="201"/>
      <c r="M484" s="201"/>
      <c r="N484" s="201"/>
      <c r="O484" s="201"/>
      <c r="P484" s="201"/>
      <c r="Q484" s="201"/>
      <c r="R484" s="201"/>
      <c r="S484" s="201"/>
    </row>
    <row r="485" spans="2:19" s="187" customFormat="1" ht="18" customHeight="1">
      <c r="B485" s="201"/>
      <c r="C485" s="201"/>
      <c r="D485" s="201"/>
      <c r="E485" s="201"/>
      <c r="F485" s="201"/>
      <c r="G485" s="201"/>
      <c r="H485" s="201"/>
      <c r="I485" s="201"/>
      <c r="J485" s="201"/>
      <c r="K485" s="201"/>
      <c r="L485" s="201"/>
      <c r="M485" s="201"/>
      <c r="N485" s="201"/>
      <c r="O485" s="201"/>
      <c r="P485" s="201"/>
      <c r="Q485" s="201"/>
      <c r="R485" s="201"/>
      <c r="S485" s="201"/>
    </row>
    <row r="486" spans="2:19" s="187" customFormat="1" ht="18" customHeight="1">
      <c r="B486" s="201"/>
      <c r="C486" s="201"/>
      <c r="D486" s="201"/>
      <c r="E486" s="201"/>
      <c r="F486" s="201"/>
      <c r="G486" s="201"/>
      <c r="H486" s="201"/>
      <c r="I486" s="201"/>
      <c r="J486" s="201"/>
      <c r="K486" s="201"/>
      <c r="L486" s="201"/>
      <c r="M486" s="201"/>
      <c r="N486" s="201"/>
      <c r="O486" s="201"/>
      <c r="P486" s="201"/>
      <c r="Q486" s="201"/>
      <c r="R486" s="201"/>
      <c r="S486" s="201"/>
    </row>
    <row r="487" spans="2:19" s="187" customFormat="1" ht="18" customHeight="1">
      <c r="B487" s="201"/>
      <c r="C487" s="201"/>
      <c r="D487" s="201"/>
      <c r="E487" s="201"/>
      <c r="F487" s="201"/>
      <c r="G487" s="201"/>
      <c r="H487" s="201"/>
      <c r="I487" s="201"/>
      <c r="J487" s="201"/>
      <c r="K487" s="201"/>
      <c r="L487" s="201"/>
      <c r="M487" s="201"/>
      <c r="N487" s="201"/>
      <c r="O487" s="201"/>
      <c r="P487" s="201"/>
      <c r="Q487" s="201"/>
      <c r="R487" s="201"/>
      <c r="S487" s="201"/>
    </row>
    <row r="488" spans="2:19" s="187" customFormat="1" ht="18" customHeight="1">
      <c r="B488" s="201"/>
      <c r="C488" s="201"/>
      <c r="D488" s="201"/>
      <c r="E488" s="201"/>
      <c r="F488" s="201"/>
      <c r="G488" s="201"/>
      <c r="H488" s="201"/>
      <c r="I488" s="201"/>
      <c r="J488" s="201"/>
      <c r="K488" s="201"/>
      <c r="L488" s="201"/>
      <c r="M488" s="201"/>
      <c r="N488" s="201"/>
      <c r="O488" s="201"/>
      <c r="P488" s="201"/>
      <c r="Q488" s="201"/>
      <c r="R488" s="201"/>
      <c r="S488" s="201"/>
    </row>
    <row r="489" spans="2:19" s="187" customFormat="1" ht="18" customHeight="1">
      <c r="B489" s="201"/>
      <c r="C489" s="201"/>
      <c r="D489" s="201"/>
      <c r="E489" s="201"/>
      <c r="F489" s="201"/>
      <c r="G489" s="201"/>
      <c r="H489" s="201"/>
      <c r="I489" s="201"/>
      <c r="J489" s="201"/>
      <c r="K489" s="201"/>
      <c r="L489" s="201"/>
      <c r="M489" s="201"/>
      <c r="N489" s="201"/>
      <c r="O489" s="201"/>
      <c r="P489" s="201"/>
      <c r="Q489" s="201"/>
      <c r="R489" s="201"/>
      <c r="S489" s="201"/>
    </row>
    <row r="490" spans="2:19" s="187" customFormat="1" ht="18" customHeight="1">
      <c r="B490" s="201"/>
      <c r="C490" s="201"/>
      <c r="D490" s="201"/>
      <c r="E490" s="201"/>
      <c r="F490" s="201"/>
      <c r="G490" s="201"/>
      <c r="H490" s="201"/>
      <c r="I490" s="201"/>
      <c r="J490" s="201"/>
      <c r="K490" s="201"/>
      <c r="L490" s="201"/>
      <c r="M490" s="201"/>
      <c r="N490" s="201"/>
      <c r="O490" s="201"/>
      <c r="P490" s="201"/>
      <c r="Q490" s="201"/>
      <c r="R490" s="201"/>
      <c r="S490" s="201"/>
    </row>
    <row r="491" spans="2:19" s="187" customFormat="1" ht="18" customHeight="1">
      <c r="B491" s="201"/>
      <c r="C491" s="201"/>
      <c r="D491" s="201"/>
      <c r="E491" s="201"/>
      <c r="F491" s="201"/>
      <c r="G491" s="201"/>
      <c r="H491" s="201"/>
      <c r="I491" s="201"/>
      <c r="J491" s="201"/>
      <c r="K491" s="201"/>
      <c r="L491" s="201"/>
      <c r="M491" s="201"/>
      <c r="N491" s="201"/>
      <c r="O491" s="201"/>
      <c r="P491" s="201"/>
      <c r="Q491" s="201"/>
      <c r="R491" s="201"/>
      <c r="S491" s="201"/>
    </row>
    <row r="492" spans="2:19" s="187" customFormat="1" ht="18" customHeight="1">
      <c r="B492" s="201"/>
      <c r="C492" s="201"/>
      <c r="D492" s="201"/>
      <c r="E492" s="201"/>
      <c r="F492" s="201"/>
      <c r="G492" s="201"/>
      <c r="H492" s="201"/>
      <c r="I492" s="201"/>
      <c r="J492" s="201"/>
      <c r="K492" s="201"/>
      <c r="L492" s="201"/>
      <c r="M492" s="201"/>
      <c r="N492" s="201"/>
      <c r="O492" s="201"/>
      <c r="P492" s="201"/>
      <c r="Q492" s="201"/>
      <c r="R492" s="201"/>
      <c r="S492" s="201"/>
    </row>
    <row r="493" spans="2:19" s="187" customFormat="1" ht="18" customHeight="1">
      <c r="B493" s="201"/>
      <c r="C493" s="201"/>
      <c r="D493" s="201"/>
      <c r="E493" s="201"/>
      <c r="F493" s="201"/>
      <c r="G493" s="201"/>
      <c r="H493" s="201"/>
      <c r="I493" s="201"/>
      <c r="J493" s="201"/>
      <c r="K493" s="201"/>
      <c r="L493" s="201"/>
      <c r="M493" s="201"/>
      <c r="N493" s="201"/>
      <c r="O493" s="201"/>
      <c r="P493" s="201"/>
      <c r="Q493" s="201"/>
      <c r="R493" s="201"/>
      <c r="S493" s="201"/>
    </row>
    <row r="494" spans="2:19" s="187" customFormat="1" ht="18" customHeight="1">
      <c r="B494" s="201"/>
      <c r="C494" s="201"/>
      <c r="D494" s="201"/>
      <c r="E494" s="201"/>
      <c r="F494" s="201"/>
      <c r="G494" s="201"/>
      <c r="H494" s="201"/>
      <c r="I494" s="201"/>
      <c r="J494" s="201"/>
      <c r="K494" s="201"/>
      <c r="L494" s="201"/>
      <c r="M494" s="201"/>
      <c r="N494" s="201"/>
      <c r="O494" s="201"/>
      <c r="P494" s="201"/>
      <c r="Q494" s="201"/>
      <c r="R494" s="201"/>
      <c r="S494" s="201"/>
    </row>
    <row r="495" spans="2:19" s="187" customFormat="1" ht="18" customHeight="1">
      <c r="B495" s="201"/>
      <c r="C495" s="201"/>
      <c r="D495" s="201"/>
      <c r="E495" s="201"/>
      <c r="F495" s="201"/>
      <c r="G495" s="201"/>
      <c r="H495" s="201"/>
      <c r="I495" s="201"/>
      <c r="J495" s="201"/>
      <c r="K495" s="201"/>
      <c r="L495" s="201"/>
      <c r="M495" s="201"/>
      <c r="N495" s="201"/>
      <c r="O495" s="201"/>
      <c r="P495" s="201"/>
      <c r="Q495" s="201"/>
      <c r="R495" s="201"/>
      <c r="S495" s="201"/>
    </row>
    <row r="496" spans="2:19" s="187" customFormat="1" ht="18" customHeight="1">
      <c r="B496" s="201"/>
      <c r="C496" s="201"/>
      <c r="D496" s="201"/>
      <c r="E496" s="201"/>
      <c r="F496" s="201"/>
      <c r="G496" s="201"/>
      <c r="H496" s="201"/>
      <c r="I496" s="201"/>
      <c r="J496" s="201"/>
      <c r="K496" s="201"/>
      <c r="L496" s="201"/>
      <c r="M496" s="201"/>
      <c r="N496" s="201"/>
      <c r="O496" s="201"/>
      <c r="P496" s="201"/>
      <c r="Q496" s="201"/>
      <c r="R496" s="201"/>
      <c r="S496" s="201"/>
    </row>
    <row r="497" spans="2:19" s="187" customFormat="1" ht="18" customHeight="1">
      <c r="B497" s="201"/>
      <c r="C497" s="201"/>
      <c r="D497" s="201"/>
      <c r="E497" s="201"/>
      <c r="F497" s="201"/>
      <c r="G497" s="201"/>
      <c r="H497" s="201"/>
      <c r="I497" s="201"/>
      <c r="J497" s="201"/>
      <c r="K497" s="201"/>
      <c r="L497" s="201"/>
      <c r="M497" s="201"/>
      <c r="N497" s="201"/>
      <c r="O497" s="201"/>
      <c r="P497" s="201"/>
      <c r="Q497" s="201"/>
      <c r="R497" s="201"/>
      <c r="S497" s="201"/>
    </row>
    <row r="498" spans="2:19" s="187" customFormat="1" ht="18" customHeight="1">
      <c r="B498" s="201"/>
      <c r="C498" s="201"/>
      <c r="D498" s="201"/>
      <c r="E498" s="201"/>
      <c r="F498" s="201"/>
      <c r="G498" s="201"/>
      <c r="H498" s="201"/>
      <c r="I498" s="201"/>
      <c r="J498" s="201"/>
      <c r="K498" s="201"/>
      <c r="L498" s="201"/>
      <c r="M498" s="201"/>
      <c r="N498" s="201"/>
      <c r="O498" s="201"/>
      <c r="P498" s="201"/>
      <c r="Q498" s="201"/>
      <c r="R498" s="201"/>
      <c r="S498" s="201"/>
    </row>
    <row r="499" spans="2:19" s="187" customFormat="1" ht="18" customHeight="1">
      <c r="B499" s="201"/>
      <c r="C499" s="201"/>
      <c r="D499" s="201"/>
      <c r="E499" s="201"/>
      <c r="F499" s="201"/>
      <c r="G499" s="201"/>
      <c r="H499" s="201"/>
      <c r="I499" s="201"/>
      <c r="J499" s="201"/>
      <c r="K499" s="201"/>
      <c r="L499" s="201"/>
      <c r="M499" s="201"/>
      <c r="N499" s="201"/>
      <c r="O499" s="201"/>
      <c r="P499" s="201"/>
      <c r="Q499" s="201"/>
      <c r="R499" s="201"/>
      <c r="S499" s="201"/>
    </row>
    <row r="500" spans="2:19" s="187" customFormat="1" ht="18" customHeight="1">
      <c r="B500" s="201"/>
      <c r="C500" s="201"/>
      <c r="D500" s="201"/>
      <c r="E500" s="201"/>
      <c r="F500" s="201"/>
      <c r="G500" s="201"/>
      <c r="H500" s="201"/>
      <c r="I500" s="201"/>
      <c r="J500" s="201"/>
      <c r="K500" s="201"/>
      <c r="L500" s="201"/>
      <c r="M500" s="201"/>
      <c r="N500" s="201"/>
      <c r="O500" s="201"/>
      <c r="P500" s="201"/>
      <c r="Q500" s="201"/>
      <c r="R500" s="201"/>
      <c r="S500" s="201"/>
    </row>
    <row r="501" spans="2:19" s="187" customFormat="1" ht="18" customHeight="1">
      <c r="B501" s="201"/>
      <c r="C501" s="201"/>
      <c r="D501" s="201"/>
      <c r="E501" s="201"/>
      <c r="F501" s="201"/>
      <c r="G501" s="201"/>
      <c r="H501" s="201"/>
      <c r="I501" s="201"/>
      <c r="J501" s="201"/>
      <c r="K501" s="201"/>
      <c r="L501" s="201"/>
      <c r="M501" s="201"/>
      <c r="N501" s="201"/>
      <c r="O501" s="201"/>
      <c r="P501" s="201"/>
      <c r="Q501" s="201"/>
      <c r="R501" s="201"/>
      <c r="S501" s="201"/>
    </row>
    <row r="502" spans="2:19" s="187" customFormat="1" ht="18" customHeight="1">
      <c r="B502" s="201"/>
      <c r="C502" s="201"/>
      <c r="D502" s="201"/>
      <c r="E502" s="201"/>
      <c r="F502" s="201"/>
      <c r="G502" s="201"/>
      <c r="H502" s="201"/>
      <c r="I502" s="201"/>
      <c r="J502" s="201"/>
      <c r="K502" s="201"/>
      <c r="L502" s="201"/>
      <c r="M502" s="201"/>
      <c r="N502" s="201"/>
      <c r="O502" s="201"/>
      <c r="P502" s="201"/>
      <c r="Q502" s="201"/>
      <c r="R502" s="201"/>
      <c r="S502" s="201"/>
    </row>
    <row r="503" spans="2:19" s="187" customFormat="1" ht="18" customHeight="1">
      <c r="B503" s="201"/>
      <c r="C503" s="201"/>
      <c r="D503" s="201"/>
      <c r="E503" s="201"/>
      <c r="F503" s="201"/>
      <c r="G503" s="201"/>
      <c r="H503" s="201"/>
      <c r="I503" s="201"/>
      <c r="J503" s="201"/>
      <c r="K503" s="201"/>
      <c r="L503" s="201"/>
      <c r="M503" s="201"/>
      <c r="N503" s="201"/>
      <c r="O503" s="201"/>
      <c r="P503" s="201"/>
      <c r="Q503" s="201"/>
      <c r="R503" s="201"/>
      <c r="S503" s="201"/>
    </row>
    <row r="504" spans="2:19" s="187" customFormat="1" ht="18" customHeight="1">
      <c r="B504" s="201"/>
      <c r="C504" s="201"/>
      <c r="D504" s="201"/>
      <c r="E504" s="201"/>
      <c r="F504" s="201"/>
      <c r="G504" s="201"/>
      <c r="H504" s="201"/>
      <c r="I504" s="201"/>
      <c r="J504" s="201"/>
      <c r="K504" s="201"/>
      <c r="L504" s="201"/>
      <c r="M504" s="201"/>
      <c r="N504" s="201"/>
      <c r="O504" s="201"/>
      <c r="P504" s="201"/>
      <c r="Q504" s="201"/>
      <c r="R504" s="201"/>
      <c r="S504" s="201"/>
    </row>
    <row r="505" spans="2:19" s="187" customFormat="1" ht="18" customHeight="1">
      <c r="B505" s="201"/>
      <c r="C505" s="201"/>
      <c r="D505" s="201"/>
      <c r="E505" s="201"/>
      <c r="F505" s="201"/>
      <c r="G505" s="201"/>
      <c r="H505" s="201"/>
      <c r="I505" s="201"/>
      <c r="J505" s="201"/>
      <c r="K505" s="201"/>
      <c r="L505" s="201"/>
      <c r="M505" s="201"/>
      <c r="N505" s="201"/>
      <c r="O505" s="201"/>
      <c r="P505" s="201"/>
      <c r="Q505" s="201"/>
      <c r="R505" s="201"/>
      <c r="S505" s="201"/>
    </row>
    <row r="506" spans="2:19" s="187" customFormat="1" ht="18" customHeight="1">
      <c r="B506" s="201"/>
      <c r="C506" s="201"/>
      <c r="D506" s="201"/>
      <c r="E506" s="201"/>
      <c r="F506" s="201"/>
      <c r="G506" s="201"/>
      <c r="H506" s="201"/>
      <c r="I506" s="201"/>
      <c r="J506" s="201"/>
      <c r="K506" s="201"/>
      <c r="L506" s="201"/>
      <c r="M506" s="201"/>
      <c r="N506" s="201"/>
      <c r="O506" s="201"/>
      <c r="P506" s="201"/>
      <c r="Q506" s="201"/>
      <c r="R506" s="201"/>
      <c r="S506" s="201"/>
    </row>
    <row r="507" spans="2:19" s="187" customFormat="1" ht="18" customHeight="1">
      <c r="B507" s="201"/>
      <c r="C507" s="201"/>
      <c r="D507" s="201"/>
      <c r="E507" s="201"/>
      <c r="F507" s="201"/>
      <c r="G507" s="201"/>
      <c r="H507" s="201"/>
      <c r="I507" s="201"/>
      <c r="J507" s="201"/>
      <c r="K507" s="201"/>
      <c r="L507" s="201"/>
      <c r="M507" s="201"/>
      <c r="N507" s="201"/>
      <c r="O507" s="201"/>
      <c r="P507" s="201"/>
      <c r="Q507" s="201"/>
      <c r="R507" s="201"/>
      <c r="S507" s="201"/>
    </row>
    <row r="508" spans="2:19" s="187" customFormat="1" ht="18" customHeight="1">
      <c r="B508" s="201"/>
      <c r="C508" s="201"/>
      <c r="D508" s="201"/>
      <c r="E508" s="201"/>
      <c r="F508" s="201"/>
      <c r="G508" s="201"/>
      <c r="H508" s="201"/>
      <c r="I508" s="201"/>
      <c r="J508" s="201"/>
      <c r="K508" s="201"/>
      <c r="L508" s="201"/>
      <c r="M508" s="201"/>
      <c r="N508" s="201"/>
      <c r="O508" s="201"/>
      <c r="P508" s="201"/>
      <c r="Q508" s="201"/>
      <c r="R508" s="201"/>
      <c r="S508" s="201"/>
    </row>
    <row r="509" spans="2:19" s="187" customFormat="1" ht="18" customHeight="1">
      <c r="B509" s="201"/>
      <c r="C509" s="201"/>
      <c r="D509" s="201"/>
      <c r="E509" s="201"/>
      <c r="F509" s="201"/>
      <c r="G509" s="201"/>
      <c r="H509" s="201"/>
      <c r="I509" s="201"/>
      <c r="J509" s="201"/>
      <c r="K509" s="201"/>
      <c r="L509" s="201"/>
      <c r="M509" s="201"/>
      <c r="N509" s="201"/>
      <c r="O509" s="201"/>
      <c r="P509" s="201"/>
      <c r="Q509" s="201"/>
      <c r="R509" s="201"/>
      <c r="S509" s="201"/>
    </row>
    <row r="510" spans="2:19" s="187" customFormat="1" ht="18" customHeight="1">
      <c r="B510" s="201"/>
      <c r="C510" s="201"/>
      <c r="D510" s="201"/>
      <c r="E510" s="201"/>
      <c r="F510" s="201"/>
      <c r="G510" s="201"/>
      <c r="H510" s="201"/>
      <c r="I510" s="201"/>
      <c r="J510" s="201"/>
      <c r="K510" s="201"/>
      <c r="L510" s="201"/>
      <c r="M510" s="201"/>
      <c r="N510" s="201"/>
      <c r="O510" s="201"/>
      <c r="P510" s="201"/>
      <c r="Q510" s="201"/>
      <c r="R510" s="201"/>
      <c r="S510" s="201"/>
    </row>
    <row r="511" spans="2:19" s="187" customFormat="1" ht="18" customHeight="1">
      <c r="B511" s="201"/>
      <c r="C511" s="201"/>
      <c r="D511" s="201"/>
      <c r="E511" s="201"/>
      <c r="F511" s="201"/>
      <c r="G511" s="201"/>
      <c r="H511" s="201"/>
      <c r="I511" s="201"/>
      <c r="J511" s="201"/>
      <c r="K511" s="201"/>
      <c r="L511" s="201"/>
      <c r="M511" s="201"/>
      <c r="N511" s="201"/>
      <c r="O511" s="201"/>
      <c r="P511" s="201"/>
      <c r="Q511" s="201"/>
      <c r="R511" s="201"/>
      <c r="S511" s="201"/>
    </row>
    <row r="512" spans="2:19" s="187" customFormat="1" ht="18" customHeight="1">
      <c r="B512" s="201"/>
      <c r="C512" s="201"/>
      <c r="D512" s="201"/>
      <c r="E512" s="201"/>
      <c r="F512" s="201"/>
      <c r="G512" s="201"/>
      <c r="H512" s="201"/>
      <c r="I512" s="201"/>
      <c r="J512" s="201"/>
      <c r="K512" s="201"/>
      <c r="L512" s="201"/>
      <c r="M512" s="201"/>
      <c r="N512" s="201"/>
      <c r="O512" s="201"/>
      <c r="P512" s="201"/>
      <c r="Q512" s="201"/>
      <c r="R512" s="201"/>
      <c r="S512" s="201"/>
    </row>
    <row r="513" spans="2:19" s="187" customFormat="1" ht="18" customHeight="1">
      <c r="B513" s="201"/>
      <c r="C513" s="201"/>
      <c r="D513" s="201"/>
      <c r="E513" s="201"/>
      <c r="F513" s="201"/>
      <c r="G513" s="201"/>
      <c r="H513" s="201"/>
      <c r="I513" s="201"/>
      <c r="J513" s="201"/>
      <c r="K513" s="201"/>
      <c r="L513" s="201"/>
      <c r="M513" s="201"/>
      <c r="N513" s="201"/>
      <c r="O513" s="201"/>
      <c r="P513" s="201"/>
      <c r="Q513" s="201"/>
      <c r="R513" s="201"/>
      <c r="S513" s="201"/>
    </row>
    <row r="514" spans="2:19" s="187" customFormat="1" ht="18" customHeight="1">
      <c r="B514" s="201"/>
      <c r="C514" s="201"/>
      <c r="D514" s="201"/>
      <c r="E514" s="201"/>
      <c r="F514" s="201"/>
      <c r="G514" s="201"/>
      <c r="H514" s="201"/>
      <c r="I514" s="201"/>
      <c r="J514" s="201"/>
      <c r="K514" s="201"/>
      <c r="L514" s="201"/>
      <c r="M514" s="201"/>
      <c r="N514" s="201"/>
      <c r="O514" s="201"/>
      <c r="P514" s="201"/>
      <c r="Q514" s="201"/>
      <c r="R514" s="201"/>
      <c r="S514" s="201"/>
    </row>
    <row r="515" spans="2:19" s="187" customFormat="1" ht="18" customHeight="1">
      <c r="B515" s="201"/>
      <c r="C515" s="201"/>
      <c r="D515" s="201"/>
      <c r="E515" s="201"/>
      <c r="F515" s="201"/>
      <c r="G515" s="201"/>
      <c r="H515" s="201"/>
      <c r="I515" s="201"/>
      <c r="J515" s="201"/>
      <c r="K515" s="201"/>
      <c r="L515" s="201"/>
      <c r="M515" s="201"/>
      <c r="N515" s="201"/>
      <c r="O515" s="201"/>
      <c r="P515" s="201"/>
      <c r="Q515" s="201"/>
      <c r="R515" s="201"/>
      <c r="S515" s="201"/>
    </row>
    <row r="516" spans="2:19" s="187" customFormat="1" ht="18" customHeight="1">
      <c r="B516" s="201"/>
      <c r="C516" s="201"/>
      <c r="D516" s="201"/>
      <c r="E516" s="201"/>
      <c r="F516" s="201"/>
      <c r="G516" s="201"/>
      <c r="H516" s="201"/>
      <c r="I516" s="201"/>
      <c r="J516" s="201"/>
      <c r="K516" s="201"/>
      <c r="L516" s="201"/>
      <c r="M516" s="201"/>
      <c r="N516" s="201"/>
      <c r="O516" s="201"/>
      <c r="P516" s="201"/>
      <c r="Q516" s="201"/>
      <c r="R516" s="201"/>
      <c r="S516" s="201"/>
    </row>
    <row r="517" spans="2:19" s="187" customFormat="1" ht="18" customHeight="1">
      <c r="B517" s="201"/>
      <c r="C517" s="201"/>
      <c r="D517" s="201"/>
      <c r="E517" s="201"/>
      <c r="F517" s="201"/>
      <c r="G517" s="201"/>
      <c r="H517" s="201"/>
      <c r="I517" s="201"/>
      <c r="J517" s="201"/>
      <c r="K517" s="201"/>
      <c r="L517" s="201"/>
      <c r="M517" s="201"/>
      <c r="N517" s="201"/>
      <c r="O517" s="201"/>
      <c r="P517" s="201"/>
      <c r="Q517" s="201"/>
      <c r="R517" s="201"/>
      <c r="S517" s="201"/>
    </row>
    <row r="518" spans="2:19" s="187" customFormat="1" ht="18" customHeight="1">
      <c r="B518" s="201"/>
      <c r="C518" s="201"/>
      <c r="D518" s="201"/>
      <c r="E518" s="201"/>
      <c r="F518" s="201"/>
      <c r="G518" s="201"/>
      <c r="H518" s="201"/>
      <c r="I518" s="201"/>
      <c r="J518" s="201"/>
      <c r="K518" s="201"/>
      <c r="L518" s="201"/>
      <c r="M518" s="201"/>
      <c r="N518" s="201"/>
      <c r="O518" s="201"/>
      <c r="P518" s="201"/>
      <c r="Q518" s="201"/>
      <c r="R518" s="201"/>
      <c r="S518" s="201"/>
    </row>
    <row r="519" spans="2:19" s="187" customFormat="1" ht="18" customHeight="1">
      <c r="B519" s="201"/>
      <c r="C519" s="201"/>
      <c r="D519" s="201"/>
      <c r="E519" s="201"/>
      <c r="F519" s="201"/>
      <c r="G519" s="201"/>
      <c r="H519" s="201"/>
      <c r="I519" s="201"/>
      <c r="J519" s="201"/>
      <c r="K519" s="201"/>
      <c r="L519" s="201"/>
      <c r="M519" s="201"/>
      <c r="N519" s="201"/>
      <c r="O519" s="201"/>
      <c r="P519" s="201"/>
      <c r="Q519" s="201"/>
      <c r="R519" s="201"/>
      <c r="S519" s="201"/>
    </row>
    <row r="520" spans="2:19" s="187" customFormat="1" ht="18" customHeight="1">
      <c r="B520" s="201"/>
      <c r="C520" s="201"/>
      <c r="D520" s="201"/>
      <c r="E520" s="201"/>
      <c r="F520" s="201"/>
      <c r="G520" s="201"/>
      <c r="H520" s="201"/>
      <c r="I520" s="201"/>
      <c r="J520" s="201"/>
      <c r="K520" s="201"/>
      <c r="L520" s="201"/>
      <c r="M520" s="201"/>
      <c r="N520" s="201"/>
      <c r="O520" s="201"/>
      <c r="P520" s="201"/>
      <c r="Q520" s="201"/>
      <c r="R520" s="201"/>
      <c r="S520" s="201"/>
    </row>
    <row r="521" spans="2:19" s="187" customFormat="1" ht="18" customHeight="1">
      <c r="B521" s="201"/>
      <c r="C521" s="201"/>
      <c r="D521" s="201"/>
      <c r="E521" s="201"/>
      <c r="F521" s="201"/>
      <c r="G521" s="201"/>
      <c r="H521" s="201"/>
      <c r="I521" s="201"/>
      <c r="J521" s="201"/>
      <c r="K521" s="201"/>
      <c r="L521" s="201"/>
      <c r="M521" s="201"/>
      <c r="N521" s="201"/>
      <c r="O521" s="201"/>
      <c r="P521" s="201"/>
      <c r="Q521" s="201"/>
      <c r="R521" s="201"/>
      <c r="S521" s="201"/>
    </row>
    <row r="522" spans="2:19" s="187" customFormat="1" ht="18" customHeight="1">
      <c r="B522" s="201"/>
      <c r="C522" s="201"/>
      <c r="D522" s="201"/>
      <c r="E522" s="201"/>
      <c r="F522" s="201"/>
      <c r="G522" s="201"/>
      <c r="H522" s="201"/>
      <c r="I522" s="201"/>
      <c r="J522" s="201"/>
      <c r="K522" s="201"/>
      <c r="L522" s="201"/>
      <c r="M522" s="201"/>
      <c r="N522" s="201"/>
      <c r="O522" s="201"/>
      <c r="P522" s="201"/>
      <c r="Q522" s="201"/>
      <c r="R522" s="201"/>
      <c r="S522" s="201"/>
    </row>
    <row r="523" spans="2:19" s="187" customFormat="1" ht="18" customHeight="1">
      <c r="B523" s="201"/>
      <c r="C523" s="201"/>
      <c r="D523" s="201"/>
      <c r="E523" s="201"/>
      <c r="F523" s="201"/>
      <c r="G523" s="201"/>
      <c r="H523" s="201"/>
      <c r="I523" s="201"/>
      <c r="J523" s="201"/>
      <c r="K523" s="201"/>
      <c r="L523" s="201"/>
      <c r="M523" s="201"/>
      <c r="N523" s="201"/>
      <c r="O523" s="201"/>
      <c r="P523" s="201"/>
      <c r="Q523" s="201"/>
      <c r="R523" s="201"/>
      <c r="S523" s="201"/>
    </row>
    <row r="524" spans="2:19" s="187" customFormat="1" ht="18" customHeight="1">
      <c r="B524" s="201"/>
      <c r="C524" s="201"/>
      <c r="D524" s="201"/>
      <c r="E524" s="201"/>
      <c r="F524" s="201"/>
      <c r="G524" s="201"/>
      <c r="H524" s="201"/>
      <c r="I524" s="201"/>
      <c r="J524" s="201"/>
      <c r="K524" s="201"/>
      <c r="L524" s="201"/>
      <c r="M524" s="201"/>
      <c r="N524" s="201"/>
      <c r="O524" s="201"/>
      <c r="P524" s="201"/>
      <c r="Q524" s="201"/>
      <c r="R524" s="201"/>
      <c r="S524" s="201"/>
    </row>
    <row r="525" spans="2:19" s="187" customFormat="1" ht="18" customHeight="1">
      <c r="B525" s="201"/>
      <c r="C525" s="201"/>
      <c r="D525" s="201"/>
      <c r="E525" s="201"/>
      <c r="F525" s="201"/>
      <c r="G525" s="201"/>
      <c r="H525" s="201"/>
      <c r="I525" s="201"/>
      <c r="J525" s="201"/>
      <c r="K525" s="201"/>
      <c r="L525" s="201"/>
      <c r="M525" s="201"/>
      <c r="N525" s="201"/>
      <c r="O525" s="201"/>
      <c r="P525" s="201"/>
      <c r="Q525" s="201"/>
      <c r="R525" s="201"/>
      <c r="S525" s="201"/>
    </row>
    <row r="526" spans="2:19" s="187" customFormat="1" ht="18" customHeight="1">
      <c r="B526" s="201"/>
      <c r="C526" s="201"/>
      <c r="D526" s="201"/>
      <c r="E526" s="201"/>
      <c r="F526" s="201"/>
      <c r="G526" s="201"/>
      <c r="H526" s="201"/>
      <c r="I526" s="201"/>
      <c r="J526" s="201"/>
      <c r="K526" s="201"/>
      <c r="L526" s="201"/>
      <c r="M526" s="201"/>
      <c r="N526" s="201"/>
      <c r="O526" s="201"/>
      <c r="P526" s="201"/>
      <c r="Q526" s="201"/>
      <c r="R526" s="201"/>
      <c r="S526" s="201"/>
    </row>
    <row r="527" spans="2:19" s="187" customFormat="1" ht="18" customHeight="1">
      <c r="B527" s="201"/>
      <c r="C527" s="201"/>
      <c r="D527" s="201"/>
      <c r="E527" s="201"/>
      <c r="F527" s="201"/>
      <c r="G527" s="201"/>
      <c r="H527" s="201"/>
      <c r="I527" s="201"/>
      <c r="J527" s="201"/>
      <c r="K527" s="201"/>
      <c r="L527" s="201"/>
      <c r="M527" s="201"/>
      <c r="N527" s="201"/>
      <c r="O527" s="201"/>
      <c r="P527" s="201"/>
      <c r="Q527" s="201"/>
      <c r="R527" s="201"/>
      <c r="S527" s="201"/>
    </row>
    <row r="528" spans="2:19" s="187" customFormat="1" ht="18" customHeight="1">
      <c r="B528" s="201"/>
      <c r="C528" s="201"/>
      <c r="D528" s="201"/>
      <c r="E528" s="201"/>
      <c r="F528" s="201"/>
      <c r="G528" s="201"/>
      <c r="H528" s="201"/>
      <c r="I528" s="201"/>
      <c r="J528" s="201"/>
      <c r="K528" s="201"/>
      <c r="L528" s="201"/>
      <c r="M528" s="201"/>
      <c r="N528" s="201"/>
      <c r="O528" s="201"/>
      <c r="P528" s="201"/>
      <c r="Q528" s="201"/>
      <c r="R528" s="201"/>
      <c r="S528" s="201"/>
    </row>
    <row r="529" spans="2:19" s="187" customFormat="1" ht="18" customHeight="1">
      <c r="B529" s="201"/>
      <c r="C529" s="201"/>
      <c r="D529" s="201"/>
      <c r="E529" s="201"/>
      <c r="F529" s="201"/>
      <c r="G529" s="201"/>
      <c r="H529" s="201"/>
      <c r="I529" s="201"/>
      <c r="J529" s="201"/>
      <c r="K529" s="201"/>
      <c r="L529" s="201"/>
      <c r="M529" s="201"/>
      <c r="N529" s="201"/>
      <c r="O529" s="201"/>
      <c r="P529" s="201"/>
      <c r="Q529" s="201"/>
      <c r="R529" s="201"/>
      <c r="S529" s="201"/>
    </row>
    <row r="530" spans="2:19" s="187" customFormat="1" ht="18" customHeight="1">
      <c r="B530" s="201"/>
      <c r="C530" s="201"/>
      <c r="D530" s="201"/>
      <c r="E530" s="201"/>
      <c r="F530" s="201"/>
      <c r="G530" s="201"/>
      <c r="H530" s="201"/>
      <c r="I530" s="201"/>
      <c r="J530" s="201"/>
      <c r="K530" s="201"/>
      <c r="L530" s="201"/>
      <c r="M530" s="201"/>
      <c r="N530" s="201"/>
      <c r="O530" s="201"/>
      <c r="P530" s="201"/>
      <c r="Q530" s="201"/>
      <c r="R530" s="201"/>
      <c r="S530" s="201"/>
    </row>
    <row r="531" spans="2:19" s="187" customFormat="1" ht="18" customHeight="1">
      <c r="B531" s="201"/>
      <c r="C531" s="201"/>
      <c r="D531" s="201"/>
      <c r="E531" s="201"/>
      <c r="F531" s="201"/>
      <c r="G531" s="201"/>
      <c r="H531" s="201"/>
      <c r="I531" s="201"/>
      <c r="J531" s="201"/>
      <c r="K531" s="201"/>
      <c r="L531" s="201"/>
      <c r="M531" s="201"/>
      <c r="N531" s="201"/>
      <c r="O531" s="201"/>
      <c r="P531" s="201"/>
      <c r="Q531" s="201"/>
      <c r="R531" s="201"/>
      <c r="S531" s="201"/>
    </row>
    <row r="532" spans="2:19" s="187" customFormat="1" ht="18" customHeight="1">
      <c r="B532" s="201"/>
      <c r="C532" s="201"/>
      <c r="D532" s="201"/>
      <c r="E532" s="201"/>
      <c r="F532" s="201"/>
      <c r="G532" s="201"/>
      <c r="H532" s="201"/>
      <c r="I532" s="201"/>
      <c r="J532" s="201"/>
      <c r="K532" s="201"/>
      <c r="L532" s="201"/>
      <c r="M532" s="201"/>
      <c r="N532" s="201"/>
      <c r="O532" s="201"/>
      <c r="P532" s="201"/>
      <c r="Q532" s="201"/>
      <c r="R532" s="201"/>
      <c r="S532" s="201"/>
    </row>
    <row r="533" spans="2:19" s="187" customFormat="1" ht="18" customHeight="1">
      <c r="B533" s="201"/>
      <c r="C533" s="201"/>
      <c r="D533" s="201"/>
      <c r="E533" s="201"/>
      <c r="F533" s="201"/>
      <c r="G533" s="201"/>
      <c r="H533" s="201"/>
      <c r="I533" s="201"/>
      <c r="J533" s="201"/>
      <c r="K533" s="201"/>
      <c r="L533" s="201"/>
      <c r="M533" s="201"/>
      <c r="N533" s="201"/>
      <c r="O533" s="201"/>
      <c r="P533" s="201"/>
      <c r="Q533" s="201"/>
      <c r="R533" s="201"/>
      <c r="S533" s="201"/>
    </row>
    <row r="534" spans="2:19" s="187" customFormat="1" ht="18" customHeight="1">
      <c r="B534" s="201"/>
      <c r="C534" s="201"/>
      <c r="D534" s="201"/>
      <c r="E534" s="201"/>
      <c r="F534" s="201"/>
      <c r="G534" s="201"/>
      <c r="H534" s="201"/>
      <c r="I534" s="201"/>
      <c r="J534" s="201"/>
      <c r="K534" s="201"/>
      <c r="L534" s="201"/>
      <c r="M534" s="201"/>
      <c r="N534" s="201"/>
      <c r="O534" s="201"/>
      <c r="P534" s="201"/>
      <c r="Q534" s="201"/>
      <c r="R534" s="201"/>
      <c r="S534" s="201"/>
    </row>
    <row r="535" spans="2:19" s="187" customFormat="1" ht="18" customHeight="1">
      <c r="B535" s="201"/>
      <c r="C535" s="201"/>
      <c r="D535" s="201"/>
      <c r="E535" s="201"/>
      <c r="F535" s="201"/>
      <c r="G535" s="201"/>
      <c r="H535" s="201"/>
      <c r="I535" s="201"/>
      <c r="J535" s="201"/>
      <c r="K535" s="201"/>
      <c r="L535" s="201"/>
      <c r="M535" s="201"/>
      <c r="N535" s="201"/>
      <c r="O535" s="201"/>
      <c r="P535" s="201"/>
      <c r="Q535" s="201"/>
      <c r="R535" s="201"/>
      <c r="S535" s="201"/>
    </row>
    <row r="536" spans="2:19" s="187" customFormat="1" ht="18" customHeight="1">
      <c r="B536" s="201"/>
      <c r="C536" s="201"/>
      <c r="D536" s="201"/>
      <c r="E536" s="201"/>
      <c r="F536" s="201"/>
      <c r="G536" s="201"/>
      <c r="H536" s="201"/>
      <c r="I536" s="201"/>
      <c r="J536" s="201"/>
      <c r="K536" s="201"/>
      <c r="L536" s="201"/>
      <c r="M536" s="201"/>
      <c r="N536" s="201"/>
      <c r="O536" s="201"/>
      <c r="P536" s="201"/>
      <c r="Q536" s="201"/>
      <c r="R536" s="201"/>
      <c r="S536" s="201"/>
    </row>
    <row r="537" spans="2:19" s="187" customFormat="1" ht="18" customHeight="1">
      <c r="B537" s="201"/>
      <c r="C537" s="201"/>
      <c r="D537" s="201"/>
      <c r="E537" s="201"/>
      <c r="F537" s="201"/>
      <c r="G537" s="201"/>
      <c r="H537" s="201"/>
      <c r="I537" s="201"/>
      <c r="J537" s="201"/>
      <c r="K537" s="201"/>
      <c r="L537" s="201"/>
      <c r="M537" s="201"/>
      <c r="N537" s="201"/>
      <c r="O537" s="201"/>
      <c r="P537" s="201"/>
      <c r="Q537" s="201"/>
      <c r="R537" s="201"/>
      <c r="S537" s="201"/>
    </row>
    <row r="538" spans="2:19" s="187" customFormat="1" ht="18" customHeight="1">
      <c r="B538" s="201"/>
      <c r="C538" s="201"/>
      <c r="D538" s="201"/>
      <c r="E538" s="201"/>
      <c r="F538" s="201"/>
      <c r="G538" s="201"/>
      <c r="H538" s="201"/>
      <c r="I538" s="201"/>
      <c r="J538" s="201"/>
      <c r="K538" s="201"/>
      <c r="L538" s="201"/>
      <c r="M538" s="201"/>
      <c r="N538" s="201"/>
      <c r="O538" s="201"/>
      <c r="P538" s="201"/>
      <c r="Q538" s="201"/>
      <c r="R538" s="201"/>
      <c r="S538" s="201"/>
    </row>
    <row r="539" spans="2:19" s="187" customFormat="1" ht="18" customHeight="1">
      <c r="B539" s="201"/>
      <c r="C539" s="201"/>
      <c r="D539" s="201"/>
      <c r="E539" s="201"/>
      <c r="F539" s="201"/>
      <c r="G539" s="201"/>
      <c r="H539" s="201"/>
      <c r="I539" s="201"/>
      <c r="J539" s="201"/>
      <c r="K539" s="201"/>
      <c r="L539" s="201"/>
      <c r="M539" s="201"/>
      <c r="N539" s="201"/>
      <c r="O539" s="201"/>
      <c r="P539" s="201"/>
      <c r="Q539" s="201"/>
      <c r="R539" s="201"/>
      <c r="S539" s="201"/>
    </row>
    <row r="540" spans="2:19" s="187" customFormat="1" ht="18" customHeight="1">
      <c r="B540" s="201"/>
      <c r="C540" s="201"/>
      <c r="D540" s="201"/>
      <c r="E540" s="201"/>
      <c r="F540" s="201"/>
      <c r="G540" s="201"/>
      <c r="H540" s="201"/>
      <c r="I540" s="201"/>
      <c r="J540" s="201"/>
      <c r="K540" s="201"/>
      <c r="L540" s="201"/>
      <c r="M540" s="201"/>
      <c r="N540" s="201"/>
      <c r="O540" s="201"/>
      <c r="P540" s="201"/>
      <c r="Q540" s="201"/>
      <c r="R540" s="201"/>
      <c r="S540" s="201"/>
    </row>
    <row r="541" spans="2:19" s="187" customFormat="1" ht="18" customHeight="1">
      <c r="B541" s="201"/>
      <c r="C541" s="201"/>
      <c r="D541" s="201"/>
      <c r="E541" s="201"/>
      <c r="F541" s="201"/>
      <c r="G541" s="201"/>
      <c r="H541" s="201"/>
      <c r="I541" s="201"/>
      <c r="J541" s="201"/>
      <c r="K541" s="201"/>
      <c r="L541" s="201"/>
      <c r="M541" s="201"/>
      <c r="N541" s="201"/>
      <c r="O541" s="201"/>
      <c r="P541" s="201"/>
      <c r="Q541" s="201"/>
      <c r="R541" s="201"/>
      <c r="S541" s="201"/>
    </row>
    <row r="542" spans="2:19" s="187" customFormat="1" ht="18" customHeight="1">
      <c r="B542" s="201"/>
      <c r="C542" s="201"/>
      <c r="D542" s="201"/>
      <c r="E542" s="201"/>
      <c r="F542" s="201"/>
      <c r="G542" s="201"/>
      <c r="H542" s="201"/>
      <c r="I542" s="201"/>
      <c r="J542" s="201"/>
      <c r="K542" s="201"/>
      <c r="L542" s="201"/>
      <c r="M542" s="201"/>
      <c r="N542" s="201"/>
      <c r="O542" s="201"/>
      <c r="P542" s="201"/>
      <c r="Q542" s="201"/>
      <c r="R542" s="201"/>
      <c r="S542" s="201"/>
    </row>
    <row r="543" spans="2:19" s="187" customFormat="1" ht="18" customHeight="1">
      <c r="B543" s="201"/>
      <c r="C543" s="201"/>
      <c r="D543" s="201"/>
      <c r="E543" s="201"/>
      <c r="F543" s="201"/>
      <c r="G543" s="201"/>
      <c r="H543" s="201"/>
      <c r="I543" s="201"/>
      <c r="J543" s="201"/>
      <c r="K543" s="201"/>
      <c r="L543" s="201"/>
      <c r="M543" s="201"/>
      <c r="N543" s="201"/>
      <c r="O543" s="201"/>
      <c r="P543" s="201"/>
      <c r="Q543" s="201"/>
      <c r="R543" s="201"/>
      <c r="S543" s="201"/>
    </row>
    <row r="544" spans="2:19" s="187" customFormat="1" ht="18" customHeight="1">
      <c r="B544" s="201"/>
      <c r="C544" s="201"/>
      <c r="D544" s="201"/>
      <c r="E544" s="201"/>
      <c r="F544" s="201"/>
      <c r="G544" s="201"/>
      <c r="H544" s="201"/>
      <c r="I544" s="201"/>
      <c r="J544" s="201"/>
      <c r="K544" s="201"/>
      <c r="L544" s="201"/>
      <c r="M544" s="201"/>
      <c r="N544" s="201"/>
      <c r="O544" s="201"/>
      <c r="P544" s="201"/>
      <c r="Q544" s="201"/>
      <c r="R544" s="201"/>
      <c r="S544" s="201"/>
    </row>
    <row r="545" spans="2:19" s="187" customFormat="1" ht="18" customHeight="1">
      <c r="B545" s="201"/>
      <c r="C545" s="201"/>
      <c r="D545" s="201"/>
      <c r="E545" s="201"/>
      <c r="F545" s="201"/>
      <c r="G545" s="201"/>
      <c r="H545" s="201"/>
      <c r="I545" s="201"/>
      <c r="J545" s="201"/>
      <c r="K545" s="201"/>
      <c r="L545" s="201"/>
      <c r="M545" s="201"/>
      <c r="N545" s="201"/>
      <c r="O545" s="201"/>
      <c r="P545" s="201"/>
      <c r="Q545" s="201"/>
      <c r="R545" s="201"/>
      <c r="S545" s="201"/>
    </row>
    <row r="546" spans="2:19" s="187" customFormat="1" ht="18" customHeight="1">
      <c r="B546" s="201"/>
      <c r="C546" s="201"/>
      <c r="D546" s="201"/>
      <c r="E546" s="201"/>
      <c r="F546" s="201"/>
      <c r="G546" s="201"/>
      <c r="H546" s="201"/>
      <c r="I546" s="201"/>
      <c r="J546" s="201"/>
      <c r="K546" s="201"/>
      <c r="L546" s="201"/>
      <c r="M546" s="201"/>
      <c r="N546" s="201"/>
      <c r="O546" s="201"/>
      <c r="P546" s="201"/>
      <c r="Q546" s="201"/>
      <c r="R546" s="201"/>
      <c r="S546" s="201"/>
    </row>
    <row r="547" spans="2:19" s="187" customFormat="1" ht="18" customHeight="1">
      <c r="B547" s="201"/>
      <c r="C547" s="201"/>
      <c r="D547" s="201"/>
      <c r="E547" s="201"/>
      <c r="F547" s="201"/>
      <c r="G547" s="201"/>
      <c r="H547" s="201"/>
      <c r="I547" s="201"/>
      <c r="J547" s="201"/>
      <c r="K547" s="201"/>
      <c r="L547" s="201"/>
      <c r="M547" s="201"/>
      <c r="N547" s="201"/>
      <c r="O547" s="201"/>
      <c r="P547" s="201"/>
      <c r="Q547" s="201"/>
      <c r="R547" s="201"/>
      <c r="S547" s="201"/>
    </row>
    <row r="548" spans="2:19" s="187" customFormat="1" ht="18" customHeight="1">
      <c r="B548" s="201"/>
      <c r="C548" s="201"/>
      <c r="D548" s="201"/>
      <c r="E548" s="201"/>
      <c r="F548" s="201"/>
      <c r="G548" s="201"/>
      <c r="H548" s="201"/>
      <c r="I548" s="201"/>
      <c r="J548" s="201"/>
      <c r="K548" s="201"/>
      <c r="L548" s="201"/>
      <c r="M548" s="201"/>
      <c r="N548" s="201"/>
      <c r="O548" s="201"/>
      <c r="P548" s="201"/>
      <c r="Q548" s="201"/>
      <c r="R548" s="201"/>
      <c r="S548" s="201"/>
    </row>
    <row r="549" spans="2:19" s="187" customFormat="1" ht="18" customHeight="1">
      <c r="B549" s="201"/>
      <c r="C549" s="201"/>
      <c r="D549" s="201"/>
      <c r="E549" s="201"/>
      <c r="F549" s="201"/>
      <c r="G549" s="201"/>
      <c r="H549" s="201"/>
      <c r="I549" s="201"/>
      <c r="J549" s="201"/>
      <c r="K549" s="201"/>
      <c r="L549" s="201"/>
      <c r="M549" s="201"/>
      <c r="N549" s="201"/>
      <c r="O549" s="201"/>
      <c r="P549" s="201"/>
      <c r="Q549" s="201"/>
      <c r="R549" s="201"/>
      <c r="S549" s="201"/>
    </row>
    <row r="550" spans="2:19" s="187" customFormat="1" ht="18" customHeight="1">
      <c r="B550" s="201"/>
      <c r="C550" s="201"/>
      <c r="D550" s="201"/>
      <c r="E550" s="201"/>
      <c r="F550" s="201"/>
      <c r="G550" s="201"/>
      <c r="H550" s="201"/>
      <c r="I550" s="201"/>
      <c r="J550" s="201"/>
      <c r="K550" s="201"/>
      <c r="L550" s="201"/>
      <c r="M550" s="201"/>
      <c r="N550" s="201"/>
      <c r="O550" s="201"/>
      <c r="P550" s="201"/>
      <c r="Q550" s="201"/>
      <c r="R550" s="201"/>
      <c r="S550" s="201"/>
    </row>
    <row r="551" spans="2:19" s="187" customFormat="1" ht="18" customHeight="1">
      <c r="B551" s="201"/>
      <c r="C551" s="201"/>
      <c r="D551" s="201"/>
      <c r="E551" s="201"/>
      <c r="F551" s="201"/>
      <c r="G551" s="201"/>
      <c r="H551" s="201"/>
      <c r="I551" s="201"/>
      <c r="J551" s="201"/>
      <c r="K551" s="201"/>
      <c r="L551" s="201"/>
      <c r="M551" s="201"/>
      <c r="N551" s="201"/>
      <c r="O551" s="201"/>
      <c r="P551" s="201"/>
      <c r="Q551" s="201"/>
      <c r="R551" s="201"/>
      <c r="S551" s="201"/>
    </row>
    <row r="552" spans="2:19" s="187" customFormat="1" ht="18" customHeight="1">
      <c r="B552" s="201"/>
      <c r="C552" s="201"/>
      <c r="D552" s="201"/>
      <c r="E552" s="201"/>
      <c r="F552" s="201"/>
      <c r="G552" s="201"/>
      <c r="H552" s="201"/>
      <c r="I552" s="201"/>
      <c r="J552" s="201"/>
      <c r="K552" s="201"/>
      <c r="L552" s="201"/>
      <c r="M552" s="201"/>
      <c r="N552" s="201"/>
      <c r="O552" s="201"/>
      <c r="P552" s="201"/>
      <c r="Q552" s="201"/>
      <c r="R552" s="201"/>
      <c r="S552" s="201"/>
    </row>
    <row r="553" spans="2:19" s="187" customFormat="1" ht="18" customHeight="1">
      <c r="B553" s="201"/>
      <c r="C553" s="201"/>
      <c r="D553" s="201"/>
      <c r="E553" s="201"/>
      <c r="F553" s="201"/>
      <c r="G553" s="201"/>
      <c r="H553" s="201"/>
      <c r="I553" s="201"/>
      <c r="J553" s="201"/>
      <c r="K553" s="201"/>
      <c r="L553" s="201"/>
      <c r="M553" s="201"/>
      <c r="N553" s="201"/>
      <c r="O553" s="201"/>
      <c r="P553" s="201"/>
      <c r="Q553" s="201"/>
      <c r="R553" s="201"/>
      <c r="S553" s="201"/>
    </row>
    <row r="554" spans="2:19" s="187" customFormat="1" ht="18" customHeight="1">
      <c r="B554" s="201"/>
      <c r="C554" s="201"/>
      <c r="D554" s="201"/>
      <c r="E554" s="201"/>
      <c r="F554" s="201"/>
      <c r="G554" s="201"/>
      <c r="H554" s="201"/>
      <c r="I554" s="201"/>
      <c r="J554" s="201"/>
      <c r="K554" s="201"/>
      <c r="L554" s="201"/>
      <c r="M554" s="201"/>
      <c r="N554" s="201"/>
      <c r="O554" s="201"/>
      <c r="P554" s="201"/>
      <c r="Q554" s="201"/>
      <c r="R554" s="201"/>
      <c r="S554" s="201"/>
    </row>
    <row r="555" spans="2:19" s="187" customFormat="1" ht="18" customHeight="1">
      <c r="B555" s="201"/>
      <c r="C555" s="201"/>
      <c r="D555" s="201"/>
      <c r="E555" s="201"/>
      <c r="F555" s="201"/>
      <c r="G555" s="201"/>
      <c r="H555" s="201"/>
      <c r="I555" s="201"/>
      <c r="J555" s="201"/>
      <c r="K555" s="201"/>
      <c r="L555" s="201"/>
      <c r="M555" s="201"/>
      <c r="N555" s="201"/>
      <c r="O555" s="201"/>
      <c r="P555" s="201"/>
      <c r="Q555" s="201"/>
      <c r="R555" s="201"/>
      <c r="S555" s="201"/>
    </row>
    <row r="556" spans="2:19" s="187" customFormat="1" ht="18" customHeight="1">
      <c r="B556" s="201"/>
      <c r="C556" s="201"/>
      <c r="D556" s="201"/>
      <c r="E556" s="201"/>
      <c r="F556" s="201"/>
      <c r="G556" s="201"/>
      <c r="H556" s="201"/>
      <c r="I556" s="201"/>
      <c r="J556" s="201"/>
      <c r="K556" s="201"/>
      <c r="L556" s="201"/>
      <c r="M556" s="201"/>
      <c r="N556" s="201"/>
      <c r="O556" s="201"/>
      <c r="P556" s="201"/>
      <c r="Q556" s="201"/>
      <c r="R556" s="201"/>
      <c r="S556" s="201"/>
    </row>
    <row r="557" spans="2:19" s="187" customFormat="1" ht="18" customHeight="1">
      <c r="B557" s="201"/>
      <c r="C557" s="201"/>
      <c r="D557" s="201"/>
      <c r="E557" s="201"/>
      <c r="F557" s="201"/>
      <c r="G557" s="201"/>
      <c r="H557" s="201"/>
      <c r="I557" s="201"/>
      <c r="J557" s="201"/>
      <c r="K557" s="201"/>
      <c r="L557" s="201"/>
      <c r="M557" s="201"/>
      <c r="N557" s="201"/>
      <c r="O557" s="201"/>
      <c r="P557" s="201"/>
      <c r="Q557" s="201"/>
      <c r="R557" s="201"/>
      <c r="S557" s="201"/>
    </row>
    <row r="558" spans="2:19" s="187" customFormat="1" ht="18" customHeight="1">
      <c r="B558" s="201"/>
      <c r="C558" s="201"/>
      <c r="D558" s="201"/>
      <c r="E558" s="201"/>
      <c r="F558" s="201"/>
      <c r="G558" s="201"/>
      <c r="H558" s="201"/>
      <c r="I558" s="201"/>
      <c r="J558" s="201"/>
      <c r="K558" s="201"/>
      <c r="L558" s="201"/>
      <c r="M558" s="201"/>
      <c r="N558" s="201"/>
      <c r="O558" s="201"/>
      <c r="P558" s="201"/>
      <c r="Q558" s="201"/>
      <c r="R558" s="201"/>
      <c r="S558" s="201"/>
    </row>
    <row r="559" spans="2:19" s="187" customFormat="1" ht="18" customHeight="1">
      <c r="B559" s="201"/>
      <c r="C559" s="201"/>
      <c r="D559" s="201"/>
      <c r="E559" s="201"/>
      <c r="F559" s="201"/>
      <c r="G559" s="201"/>
      <c r="H559" s="201"/>
      <c r="I559" s="201"/>
      <c r="J559" s="201"/>
      <c r="K559" s="201"/>
      <c r="L559" s="201"/>
      <c r="M559" s="201"/>
      <c r="N559" s="201"/>
      <c r="O559" s="201"/>
      <c r="P559" s="201"/>
      <c r="Q559" s="201"/>
      <c r="R559" s="201"/>
      <c r="S559" s="201"/>
    </row>
    <row r="560" spans="2:19" s="187" customFormat="1" ht="18" customHeight="1">
      <c r="B560" s="201"/>
      <c r="C560" s="201"/>
      <c r="D560" s="201"/>
      <c r="E560" s="201"/>
      <c r="F560" s="201"/>
      <c r="G560" s="201"/>
      <c r="H560" s="201"/>
      <c r="I560" s="201"/>
      <c r="J560" s="201"/>
      <c r="K560" s="201"/>
      <c r="L560" s="201"/>
      <c r="M560" s="201"/>
      <c r="N560" s="201"/>
      <c r="O560" s="201"/>
      <c r="P560" s="201"/>
      <c r="Q560" s="201"/>
      <c r="R560" s="201"/>
      <c r="S560" s="201"/>
    </row>
    <row r="561" spans="2:19" s="187" customFormat="1" ht="18" customHeight="1">
      <c r="B561" s="201"/>
      <c r="C561" s="201"/>
      <c r="D561" s="201"/>
      <c r="E561" s="201"/>
      <c r="F561" s="201"/>
      <c r="G561" s="201"/>
      <c r="H561" s="201"/>
      <c r="I561" s="201"/>
      <c r="J561" s="201"/>
      <c r="K561" s="201"/>
      <c r="L561" s="201"/>
      <c r="M561" s="201"/>
      <c r="N561" s="201"/>
      <c r="O561" s="201"/>
      <c r="P561" s="201"/>
      <c r="Q561" s="201"/>
      <c r="R561" s="201"/>
      <c r="S561" s="201"/>
    </row>
    <row r="562" spans="2:19" s="187" customFormat="1" ht="18" customHeight="1">
      <c r="B562" s="201"/>
      <c r="C562" s="201"/>
      <c r="D562" s="201"/>
      <c r="E562" s="201"/>
      <c r="F562" s="201"/>
      <c r="G562" s="201"/>
      <c r="H562" s="201"/>
      <c r="I562" s="201"/>
      <c r="J562" s="201"/>
      <c r="K562" s="201"/>
      <c r="L562" s="201"/>
      <c r="M562" s="201"/>
      <c r="N562" s="201"/>
      <c r="O562" s="201"/>
      <c r="P562" s="201"/>
      <c r="Q562" s="201"/>
      <c r="R562" s="201"/>
      <c r="S562" s="201"/>
    </row>
    <row r="563" spans="2:19" s="187" customFormat="1" ht="18" customHeight="1">
      <c r="B563" s="201"/>
      <c r="C563" s="201"/>
      <c r="D563" s="201"/>
      <c r="E563" s="201"/>
      <c r="F563" s="201"/>
      <c r="G563" s="201"/>
      <c r="H563" s="201"/>
      <c r="I563" s="201"/>
      <c r="J563" s="201"/>
      <c r="K563" s="201"/>
      <c r="L563" s="201"/>
      <c r="M563" s="201"/>
      <c r="N563" s="201"/>
      <c r="O563" s="201"/>
      <c r="P563" s="201"/>
      <c r="Q563" s="201"/>
      <c r="R563" s="201"/>
      <c r="S563" s="201"/>
    </row>
    <row r="564" spans="2:19" s="187" customFormat="1" ht="18" customHeight="1">
      <c r="B564" s="201"/>
      <c r="C564" s="201"/>
      <c r="D564" s="201"/>
      <c r="E564" s="201"/>
      <c r="F564" s="201"/>
      <c r="G564" s="201"/>
      <c r="H564" s="201"/>
      <c r="I564" s="201"/>
      <c r="J564" s="201"/>
      <c r="K564" s="201"/>
      <c r="L564" s="201"/>
      <c r="M564" s="201"/>
      <c r="N564" s="201"/>
      <c r="O564" s="201"/>
      <c r="P564" s="201"/>
      <c r="Q564" s="201"/>
      <c r="R564" s="201"/>
      <c r="S564" s="201"/>
    </row>
    <row r="565" spans="2:19" s="187" customFormat="1" ht="18" customHeight="1">
      <c r="B565" s="201"/>
      <c r="C565" s="201"/>
      <c r="D565" s="201"/>
      <c r="E565" s="201"/>
      <c r="F565" s="201"/>
      <c r="G565" s="201"/>
      <c r="H565" s="201"/>
      <c r="I565" s="201"/>
      <c r="J565" s="201"/>
      <c r="K565" s="201"/>
      <c r="L565" s="201"/>
      <c r="M565" s="201"/>
      <c r="N565" s="201"/>
      <c r="O565" s="201"/>
      <c r="P565" s="201"/>
      <c r="Q565" s="201"/>
      <c r="R565" s="201"/>
      <c r="S565" s="201"/>
    </row>
    <row r="566" spans="2:19" s="187" customFormat="1" ht="18" customHeight="1">
      <c r="B566" s="201"/>
      <c r="C566" s="201"/>
      <c r="D566" s="201"/>
      <c r="E566" s="201"/>
      <c r="F566" s="201"/>
      <c r="G566" s="201"/>
      <c r="H566" s="201"/>
      <c r="I566" s="201"/>
      <c r="J566" s="201"/>
      <c r="K566" s="201"/>
      <c r="L566" s="201"/>
      <c r="M566" s="201"/>
      <c r="N566" s="201"/>
      <c r="O566" s="201"/>
      <c r="P566" s="201"/>
      <c r="Q566" s="201"/>
      <c r="R566" s="201"/>
      <c r="S566" s="201"/>
    </row>
    <row r="567" spans="2:19" s="187" customFormat="1" ht="18" customHeight="1">
      <c r="B567" s="201"/>
      <c r="C567" s="201"/>
      <c r="D567" s="201"/>
      <c r="E567" s="201"/>
      <c r="F567" s="201"/>
      <c r="G567" s="201"/>
      <c r="H567" s="201"/>
      <c r="I567" s="201"/>
      <c r="J567" s="201"/>
      <c r="K567" s="201"/>
      <c r="L567" s="201"/>
      <c r="M567" s="201"/>
      <c r="N567" s="201"/>
      <c r="O567" s="201"/>
      <c r="P567" s="201"/>
      <c r="Q567" s="201"/>
      <c r="R567" s="201"/>
      <c r="S567" s="201"/>
    </row>
    <row r="568" spans="2:19" s="187" customFormat="1" ht="18" customHeight="1">
      <c r="B568" s="201"/>
      <c r="C568" s="201"/>
      <c r="D568" s="201"/>
      <c r="E568" s="201"/>
      <c r="F568" s="201"/>
      <c r="G568" s="201"/>
      <c r="H568" s="201"/>
      <c r="I568" s="201"/>
      <c r="J568" s="201"/>
      <c r="K568" s="201"/>
      <c r="L568" s="201"/>
      <c r="M568" s="201"/>
      <c r="N568" s="201"/>
      <c r="O568" s="201"/>
      <c r="P568" s="201"/>
      <c r="Q568" s="201"/>
      <c r="R568" s="201"/>
      <c r="S568" s="201"/>
    </row>
    <row r="569" spans="2:19" s="187" customFormat="1" ht="18" customHeight="1">
      <c r="B569" s="201"/>
      <c r="C569" s="201"/>
      <c r="D569" s="201"/>
      <c r="E569" s="201"/>
      <c r="F569" s="201"/>
      <c r="G569" s="201"/>
      <c r="H569" s="201"/>
      <c r="I569" s="201"/>
      <c r="J569" s="201"/>
      <c r="K569" s="201"/>
      <c r="L569" s="201"/>
      <c r="M569" s="201"/>
      <c r="N569" s="201"/>
      <c r="O569" s="201"/>
      <c r="P569" s="201"/>
      <c r="Q569" s="201"/>
      <c r="R569" s="201"/>
      <c r="S569" s="201"/>
    </row>
    <row r="570" spans="2:19" s="187" customFormat="1" ht="18" customHeight="1">
      <c r="B570" s="201"/>
      <c r="C570" s="201"/>
      <c r="D570" s="201"/>
      <c r="E570" s="201"/>
      <c r="F570" s="201"/>
      <c r="G570" s="201"/>
      <c r="H570" s="201"/>
      <c r="I570" s="201"/>
      <c r="J570" s="201"/>
      <c r="K570" s="201"/>
      <c r="L570" s="201"/>
      <c r="M570" s="201"/>
      <c r="N570" s="201"/>
      <c r="O570" s="201"/>
      <c r="P570" s="201"/>
      <c r="Q570" s="201"/>
      <c r="R570" s="201"/>
      <c r="S570" s="201"/>
    </row>
    <row r="571" spans="2:19" s="187" customFormat="1" ht="18" customHeight="1">
      <c r="B571" s="201"/>
      <c r="C571" s="201"/>
      <c r="D571" s="201"/>
      <c r="E571" s="201"/>
      <c r="F571" s="201"/>
      <c r="G571" s="201"/>
      <c r="H571" s="201"/>
      <c r="I571" s="201"/>
      <c r="J571" s="201"/>
      <c r="K571" s="201"/>
      <c r="L571" s="201"/>
      <c r="M571" s="201"/>
      <c r="N571" s="201"/>
      <c r="O571" s="201"/>
      <c r="P571" s="201"/>
      <c r="Q571" s="201"/>
      <c r="R571" s="201"/>
      <c r="S571" s="201"/>
    </row>
    <row r="572" spans="2:19" s="187" customFormat="1" ht="18" customHeight="1">
      <c r="B572" s="201"/>
      <c r="C572" s="201"/>
      <c r="D572" s="201"/>
      <c r="E572" s="201"/>
      <c r="F572" s="201"/>
      <c r="G572" s="201"/>
      <c r="H572" s="201"/>
      <c r="I572" s="201"/>
      <c r="J572" s="201"/>
      <c r="K572" s="201"/>
      <c r="L572" s="201"/>
      <c r="M572" s="201"/>
      <c r="N572" s="201"/>
      <c r="O572" s="201"/>
      <c r="P572" s="201"/>
      <c r="Q572" s="201"/>
      <c r="R572" s="201"/>
      <c r="S572" s="201"/>
    </row>
    <row r="573" spans="2:19" s="187" customFormat="1" ht="18" customHeight="1">
      <c r="B573" s="201"/>
      <c r="C573" s="201"/>
      <c r="D573" s="201"/>
      <c r="E573" s="201"/>
      <c r="F573" s="201"/>
      <c r="G573" s="201"/>
      <c r="H573" s="201"/>
      <c r="I573" s="201"/>
      <c r="J573" s="201"/>
      <c r="K573" s="201"/>
      <c r="L573" s="201"/>
      <c r="M573" s="201"/>
      <c r="N573" s="201"/>
      <c r="O573" s="201"/>
      <c r="P573" s="201"/>
      <c r="Q573" s="201"/>
      <c r="R573" s="201"/>
      <c r="S573" s="201"/>
    </row>
    <row r="574" spans="2:19" s="187" customFormat="1" ht="18" customHeight="1">
      <c r="B574" s="201"/>
      <c r="C574" s="201"/>
      <c r="D574" s="201"/>
      <c r="E574" s="201"/>
      <c r="F574" s="201"/>
      <c r="G574" s="201"/>
      <c r="H574" s="201"/>
      <c r="I574" s="201"/>
      <c r="J574" s="201"/>
      <c r="K574" s="201"/>
      <c r="L574" s="201"/>
      <c r="M574" s="201"/>
      <c r="N574" s="201"/>
      <c r="O574" s="201"/>
      <c r="P574" s="201"/>
      <c r="Q574" s="201"/>
      <c r="R574" s="201"/>
      <c r="S574" s="201"/>
    </row>
    <row r="575" spans="2:19" s="187" customFormat="1" ht="18" customHeight="1">
      <c r="B575" s="201"/>
      <c r="C575" s="201"/>
      <c r="D575" s="201"/>
      <c r="E575" s="201"/>
      <c r="F575" s="201"/>
      <c r="G575" s="201"/>
      <c r="H575" s="201"/>
      <c r="I575" s="201"/>
      <c r="J575" s="201"/>
      <c r="K575" s="201"/>
      <c r="L575" s="201"/>
      <c r="M575" s="201"/>
      <c r="N575" s="201"/>
      <c r="O575" s="201"/>
      <c r="P575" s="201"/>
      <c r="Q575" s="201"/>
      <c r="R575" s="201"/>
      <c r="S575" s="201"/>
    </row>
    <row r="576" spans="2:19" s="187" customFormat="1" ht="18" customHeight="1">
      <c r="B576" s="201"/>
      <c r="C576" s="201"/>
      <c r="D576" s="201"/>
      <c r="E576" s="201"/>
      <c r="F576" s="201"/>
      <c r="G576" s="201"/>
      <c r="H576" s="201"/>
      <c r="I576" s="201"/>
      <c r="J576" s="201"/>
      <c r="K576" s="201"/>
      <c r="L576" s="201"/>
      <c r="M576" s="201"/>
      <c r="N576" s="201"/>
      <c r="O576" s="201"/>
      <c r="P576" s="201"/>
      <c r="Q576" s="201"/>
      <c r="R576" s="201"/>
      <c r="S576" s="201"/>
    </row>
    <row r="577" spans="2:19" s="187" customFormat="1" ht="18" customHeight="1">
      <c r="B577" s="201"/>
      <c r="C577" s="201"/>
      <c r="D577" s="201"/>
      <c r="E577" s="201"/>
      <c r="F577" s="201"/>
      <c r="G577" s="201"/>
      <c r="H577" s="201"/>
      <c r="I577" s="201"/>
      <c r="J577" s="201"/>
      <c r="K577" s="201"/>
      <c r="L577" s="201"/>
      <c r="M577" s="201"/>
      <c r="N577" s="201"/>
      <c r="O577" s="201"/>
      <c r="P577" s="201"/>
      <c r="Q577" s="201"/>
      <c r="R577" s="201"/>
      <c r="S577" s="201"/>
    </row>
    <row r="578" spans="2:19" s="187" customFormat="1" ht="18" customHeight="1">
      <c r="B578" s="201"/>
      <c r="C578" s="201"/>
      <c r="D578" s="201"/>
      <c r="E578" s="201"/>
      <c r="F578" s="201"/>
      <c r="G578" s="201"/>
      <c r="H578" s="201"/>
      <c r="I578" s="201"/>
      <c r="J578" s="201"/>
      <c r="K578" s="201"/>
      <c r="L578" s="201"/>
      <c r="M578" s="201"/>
      <c r="N578" s="201"/>
      <c r="O578" s="201"/>
      <c r="P578" s="201"/>
      <c r="Q578" s="201"/>
      <c r="R578" s="201"/>
      <c r="S578" s="201"/>
    </row>
    <row r="579" spans="2:19" s="187" customFormat="1" ht="18" customHeight="1">
      <c r="B579" s="201"/>
      <c r="C579" s="201"/>
      <c r="D579" s="201"/>
      <c r="E579" s="201"/>
      <c r="F579" s="201"/>
      <c r="G579" s="201"/>
      <c r="H579" s="201"/>
      <c r="I579" s="201"/>
      <c r="J579" s="201"/>
      <c r="K579" s="201"/>
      <c r="L579" s="201"/>
      <c r="M579" s="201"/>
      <c r="N579" s="201"/>
      <c r="O579" s="201"/>
      <c r="P579" s="201"/>
      <c r="Q579" s="201"/>
      <c r="R579" s="201"/>
      <c r="S579" s="201"/>
    </row>
    <row r="580" spans="2:19" s="187" customFormat="1" ht="18" customHeight="1">
      <c r="B580" s="201"/>
      <c r="C580" s="201"/>
      <c r="D580" s="201"/>
      <c r="E580" s="201"/>
      <c r="F580" s="201"/>
      <c r="G580" s="201"/>
      <c r="H580" s="201"/>
      <c r="I580" s="201"/>
      <c r="J580" s="201"/>
      <c r="K580" s="201"/>
      <c r="L580" s="201"/>
      <c r="M580" s="201"/>
      <c r="N580" s="201"/>
      <c r="O580" s="201"/>
      <c r="P580" s="201"/>
      <c r="Q580" s="201"/>
      <c r="R580" s="201"/>
      <c r="S580" s="201"/>
    </row>
    <row r="581" spans="2:19" s="187" customFormat="1" ht="18" customHeight="1">
      <c r="B581" s="201"/>
      <c r="C581" s="201"/>
      <c r="D581" s="201"/>
      <c r="E581" s="201"/>
      <c r="F581" s="201"/>
      <c r="G581" s="201"/>
      <c r="H581" s="201"/>
      <c r="I581" s="201"/>
      <c r="J581" s="201"/>
      <c r="K581" s="201"/>
      <c r="L581" s="201"/>
      <c r="M581" s="201"/>
      <c r="N581" s="201"/>
      <c r="O581" s="201"/>
      <c r="P581" s="201"/>
      <c r="Q581" s="201"/>
      <c r="R581" s="201"/>
      <c r="S581" s="201"/>
    </row>
    <row r="582" spans="2:19" s="187" customFormat="1" ht="18" customHeight="1">
      <c r="B582" s="201"/>
      <c r="C582" s="201"/>
      <c r="D582" s="201"/>
      <c r="E582" s="201"/>
      <c r="F582" s="201"/>
      <c r="G582" s="201"/>
      <c r="H582" s="201"/>
      <c r="I582" s="201"/>
      <c r="J582" s="201"/>
      <c r="K582" s="201"/>
      <c r="L582" s="201"/>
      <c r="M582" s="201"/>
      <c r="N582" s="201"/>
      <c r="O582" s="201"/>
      <c r="P582" s="201"/>
      <c r="Q582" s="201"/>
      <c r="R582" s="201"/>
      <c r="S582" s="201"/>
    </row>
    <row r="583" spans="2:19" s="187" customFormat="1" ht="18" customHeight="1">
      <c r="B583" s="201"/>
      <c r="C583" s="201"/>
      <c r="D583" s="201"/>
      <c r="E583" s="201"/>
      <c r="F583" s="201"/>
      <c r="G583" s="201"/>
      <c r="H583" s="201"/>
      <c r="I583" s="201"/>
      <c r="J583" s="201"/>
      <c r="K583" s="201"/>
      <c r="L583" s="201"/>
      <c r="M583" s="201"/>
      <c r="N583" s="201"/>
      <c r="O583" s="201"/>
      <c r="P583" s="201"/>
      <c r="Q583" s="201"/>
      <c r="R583" s="201"/>
      <c r="S583" s="201"/>
    </row>
    <row r="584" spans="2:19" s="187" customFormat="1" ht="18" customHeight="1">
      <c r="B584" s="201"/>
      <c r="C584" s="201"/>
      <c r="D584" s="201"/>
      <c r="E584" s="201"/>
      <c r="F584" s="201"/>
      <c r="G584" s="201"/>
      <c r="H584" s="201"/>
      <c r="I584" s="201"/>
      <c r="J584" s="201"/>
      <c r="K584" s="201"/>
      <c r="L584" s="201"/>
      <c r="M584" s="201"/>
      <c r="N584" s="201"/>
      <c r="O584" s="201"/>
      <c r="P584" s="201"/>
      <c r="Q584" s="201"/>
      <c r="R584" s="201"/>
      <c r="S584" s="201"/>
    </row>
    <row r="585" spans="2:19" s="187" customFormat="1" ht="18" customHeight="1">
      <c r="B585" s="201"/>
      <c r="C585" s="201"/>
      <c r="D585" s="201"/>
      <c r="E585" s="201"/>
      <c r="F585" s="201"/>
      <c r="G585" s="201"/>
      <c r="H585" s="201"/>
      <c r="I585" s="201"/>
      <c r="J585" s="201"/>
      <c r="K585" s="201"/>
      <c r="L585" s="201"/>
      <c r="M585" s="201"/>
      <c r="N585" s="201"/>
      <c r="O585" s="201"/>
      <c r="P585" s="201"/>
      <c r="Q585" s="201"/>
      <c r="R585" s="201"/>
      <c r="S585" s="201"/>
    </row>
    <row r="586" spans="2:19" s="187" customFormat="1" ht="18" customHeight="1">
      <c r="B586" s="201"/>
      <c r="C586" s="201"/>
      <c r="D586" s="201"/>
      <c r="E586" s="201"/>
      <c r="F586" s="201"/>
      <c r="G586" s="201"/>
      <c r="H586" s="201"/>
      <c r="I586" s="201"/>
      <c r="J586" s="201"/>
      <c r="K586" s="201"/>
      <c r="L586" s="201"/>
      <c r="M586" s="201"/>
      <c r="N586" s="201"/>
      <c r="O586" s="201"/>
      <c r="P586" s="201"/>
      <c r="Q586" s="201"/>
      <c r="R586" s="201"/>
      <c r="S586" s="201"/>
    </row>
    <row r="587" spans="2:19" s="187" customFormat="1" ht="18" customHeight="1">
      <c r="B587" s="201"/>
      <c r="C587" s="201"/>
      <c r="D587" s="201"/>
      <c r="E587" s="201"/>
      <c r="F587" s="201"/>
      <c r="G587" s="201"/>
      <c r="H587" s="201"/>
      <c r="I587" s="201"/>
      <c r="J587" s="201"/>
      <c r="K587" s="201"/>
      <c r="L587" s="201"/>
      <c r="M587" s="201"/>
      <c r="N587" s="201"/>
      <c r="O587" s="201"/>
      <c r="P587" s="201"/>
      <c r="Q587" s="201"/>
      <c r="R587" s="201"/>
      <c r="S587" s="201"/>
    </row>
    <row r="588" spans="2:19" s="187" customFormat="1" ht="18" customHeight="1">
      <c r="B588" s="201"/>
      <c r="C588" s="201"/>
      <c r="D588" s="201"/>
      <c r="E588" s="201"/>
      <c r="F588" s="201"/>
      <c r="G588" s="201"/>
      <c r="H588" s="201"/>
      <c r="I588" s="201"/>
      <c r="J588" s="201"/>
      <c r="K588" s="201"/>
      <c r="L588" s="201"/>
      <c r="M588" s="201"/>
      <c r="N588" s="201"/>
      <c r="O588" s="201"/>
      <c r="P588" s="201"/>
      <c r="Q588" s="201"/>
      <c r="R588" s="201"/>
      <c r="S588" s="201"/>
    </row>
    <row r="589" spans="2:19" s="187" customFormat="1" ht="18" customHeight="1">
      <c r="B589" s="201"/>
      <c r="C589" s="201"/>
      <c r="D589" s="201"/>
      <c r="E589" s="201"/>
      <c r="F589" s="201"/>
      <c r="G589" s="201"/>
      <c r="H589" s="201"/>
      <c r="I589" s="201"/>
      <c r="J589" s="201"/>
      <c r="K589" s="201"/>
      <c r="L589" s="201"/>
      <c r="M589" s="201"/>
      <c r="N589" s="201"/>
      <c r="O589" s="201"/>
      <c r="P589" s="201"/>
      <c r="Q589" s="201"/>
      <c r="R589" s="201"/>
      <c r="S589" s="201"/>
    </row>
    <row r="590" spans="2:19" s="187" customFormat="1" ht="18" customHeight="1">
      <c r="B590" s="201"/>
      <c r="C590" s="201"/>
      <c r="D590" s="201"/>
      <c r="E590" s="201"/>
      <c r="F590" s="201"/>
      <c r="G590" s="201"/>
      <c r="H590" s="201"/>
      <c r="I590" s="201"/>
      <c r="J590" s="201"/>
      <c r="K590" s="201"/>
      <c r="L590" s="201"/>
      <c r="M590" s="201"/>
      <c r="N590" s="201"/>
      <c r="O590" s="201"/>
      <c r="P590" s="201"/>
      <c r="Q590" s="201"/>
      <c r="R590" s="201"/>
      <c r="S590" s="201"/>
    </row>
    <row r="591" spans="2:19" s="187" customFormat="1" ht="18" customHeight="1">
      <c r="B591" s="201"/>
      <c r="C591" s="201"/>
      <c r="D591" s="201"/>
      <c r="E591" s="201"/>
      <c r="F591" s="201"/>
      <c r="G591" s="201"/>
      <c r="H591" s="201"/>
      <c r="I591" s="201"/>
      <c r="J591" s="201"/>
      <c r="K591" s="201"/>
      <c r="L591" s="201"/>
      <c r="M591" s="201"/>
      <c r="N591" s="201"/>
      <c r="O591" s="201"/>
      <c r="P591" s="201"/>
      <c r="Q591" s="201"/>
      <c r="R591" s="201"/>
      <c r="S591" s="201"/>
    </row>
    <row r="592" spans="2:19" s="187" customFormat="1" ht="18" customHeight="1">
      <c r="B592" s="201"/>
      <c r="C592" s="201"/>
      <c r="D592" s="201"/>
      <c r="E592" s="201"/>
      <c r="F592" s="201"/>
      <c r="G592" s="201"/>
      <c r="H592" s="201"/>
      <c r="I592" s="201"/>
      <c r="J592" s="201"/>
      <c r="K592" s="201"/>
      <c r="L592" s="201"/>
      <c r="M592" s="201"/>
      <c r="N592" s="201"/>
      <c r="O592" s="201"/>
      <c r="P592" s="201"/>
      <c r="Q592" s="201"/>
      <c r="R592" s="201"/>
      <c r="S592" s="201"/>
    </row>
    <row r="593" spans="2:19" s="187" customFormat="1" ht="18" customHeight="1">
      <c r="B593" s="201"/>
      <c r="C593" s="201"/>
      <c r="D593" s="201"/>
      <c r="E593" s="201"/>
      <c r="F593" s="201"/>
      <c r="G593" s="201"/>
      <c r="H593" s="201"/>
      <c r="I593" s="201"/>
      <c r="J593" s="201"/>
      <c r="K593" s="201"/>
      <c r="L593" s="201"/>
      <c r="M593" s="201"/>
      <c r="N593" s="201"/>
      <c r="O593" s="201"/>
      <c r="P593" s="201"/>
      <c r="Q593" s="201"/>
      <c r="R593" s="201"/>
      <c r="S593" s="201"/>
    </row>
    <row r="594" spans="2:19" s="187" customFormat="1" ht="18" customHeight="1">
      <c r="B594" s="201"/>
      <c r="C594" s="201"/>
      <c r="D594" s="201"/>
      <c r="E594" s="201"/>
      <c r="F594" s="201"/>
      <c r="G594" s="201"/>
      <c r="H594" s="201"/>
      <c r="I594" s="201"/>
      <c r="J594" s="201"/>
      <c r="K594" s="201"/>
      <c r="L594" s="201"/>
      <c r="M594" s="201"/>
      <c r="N594" s="201"/>
      <c r="O594" s="201"/>
      <c r="P594" s="201"/>
      <c r="Q594" s="201"/>
      <c r="R594" s="201"/>
      <c r="S594" s="201"/>
    </row>
    <row r="595" spans="2:19" s="187" customFormat="1" ht="18" customHeight="1">
      <c r="B595" s="201"/>
      <c r="C595" s="201"/>
      <c r="D595" s="201"/>
      <c r="E595" s="201"/>
      <c r="F595" s="201"/>
      <c r="G595" s="201"/>
      <c r="H595" s="201"/>
      <c r="I595" s="201"/>
      <c r="J595" s="201"/>
      <c r="K595" s="201"/>
      <c r="L595" s="201"/>
      <c r="M595" s="201"/>
      <c r="N595" s="201"/>
      <c r="O595" s="201"/>
      <c r="P595" s="201"/>
      <c r="Q595" s="201"/>
      <c r="R595" s="201"/>
      <c r="S595" s="201"/>
    </row>
    <row r="596" spans="2:19" s="187" customFormat="1" ht="18" customHeight="1">
      <c r="B596" s="201"/>
      <c r="C596" s="201"/>
      <c r="D596" s="201"/>
      <c r="E596" s="201"/>
      <c r="F596" s="201"/>
      <c r="G596" s="201"/>
      <c r="H596" s="201"/>
      <c r="I596" s="201"/>
      <c r="J596" s="201"/>
      <c r="K596" s="201"/>
      <c r="L596" s="201"/>
      <c r="M596" s="201"/>
      <c r="N596" s="201"/>
      <c r="O596" s="201"/>
      <c r="P596" s="201"/>
      <c r="Q596" s="201"/>
      <c r="R596" s="201"/>
      <c r="S596" s="201"/>
    </row>
    <row r="597" spans="2:19" s="187" customFormat="1" ht="18" customHeight="1">
      <c r="B597" s="201"/>
      <c r="C597" s="201"/>
      <c r="D597" s="201"/>
      <c r="E597" s="201"/>
      <c r="F597" s="201"/>
      <c r="G597" s="201"/>
      <c r="H597" s="201"/>
      <c r="I597" s="201"/>
      <c r="J597" s="201"/>
      <c r="K597" s="201"/>
      <c r="L597" s="201"/>
      <c r="M597" s="201"/>
      <c r="N597" s="201"/>
      <c r="O597" s="201"/>
      <c r="P597" s="201"/>
      <c r="Q597" s="201"/>
      <c r="R597" s="201"/>
      <c r="S597" s="201"/>
    </row>
    <row r="598" spans="2:19" s="187" customFormat="1" ht="18" customHeight="1">
      <c r="B598" s="201"/>
      <c r="C598" s="201"/>
      <c r="D598" s="201"/>
      <c r="E598" s="201"/>
      <c r="F598" s="201"/>
      <c r="G598" s="201"/>
      <c r="H598" s="201"/>
      <c r="I598" s="201"/>
      <c r="J598" s="201"/>
      <c r="K598" s="201"/>
      <c r="L598" s="201"/>
      <c r="M598" s="201"/>
      <c r="N598" s="201"/>
      <c r="O598" s="201"/>
      <c r="P598" s="201"/>
      <c r="Q598" s="201"/>
      <c r="R598" s="201"/>
      <c r="S598" s="201"/>
    </row>
    <row r="599" spans="2:19" s="187" customFormat="1" ht="18" customHeight="1">
      <c r="B599" s="201"/>
      <c r="C599" s="201"/>
      <c r="D599" s="201"/>
      <c r="E599" s="201"/>
      <c r="F599" s="201"/>
      <c r="G599" s="201"/>
      <c r="H599" s="201"/>
      <c r="I599" s="201"/>
      <c r="J599" s="201"/>
      <c r="K599" s="201"/>
      <c r="L599" s="201"/>
      <c r="M599" s="201"/>
      <c r="N599" s="201"/>
      <c r="O599" s="201"/>
      <c r="P599" s="201"/>
      <c r="Q599" s="201"/>
      <c r="R599" s="201"/>
      <c r="S599" s="201"/>
    </row>
    <row r="600" spans="2:19" s="187" customFormat="1" ht="18" customHeight="1">
      <c r="B600" s="201"/>
      <c r="C600" s="201"/>
      <c r="D600" s="201"/>
      <c r="E600" s="201"/>
      <c r="F600" s="201"/>
      <c r="G600" s="201"/>
      <c r="H600" s="201"/>
      <c r="I600" s="201"/>
      <c r="J600" s="201"/>
      <c r="K600" s="201"/>
      <c r="L600" s="201"/>
      <c r="M600" s="201"/>
      <c r="N600" s="201"/>
      <c r="O600" s="201"/>
      <c r="P600" s="201"/>
      <c r="Q600" s="201"/>
      <c r="R600" s="201"/>
      <c r="S600" s="201"/>
    </row>
    <row r="601" spans="2:19" s="187" customFormat="1" ht="18" customHeight="1">
      <c r="B601" s="201"/>
      <c r="C601" s="201"/>
      <c r="D601" s="201"/>
      <c r="E601" s="201"/>
      <c r="F601" s="201"/>
      <c r="G601" s="201"/>
      <c r="H601" s="201"/>
      <c r="I601" s="201"/>
      <c r="J601" s="201"/>
      <c r="K601" s="201"/>
      <c r="L601" s="201"/>
      <c r="M601" s="201"/>
      <c r="N601" s="201"/>
      <c r="O601" s="201"/>
      <c r="P601" s="201"/>
      <c r="Q601" s="201"/>
      <c r="R601" s="201"/>
      <c r="S601" s="201"/>
    </row>
    <row r="602" spans="2:19" s="187" customFormat="1" ht="18" customHeight="1">
      <c r="B602" s="201"/>
      <c r="C602" s="201"/>
      <c r="D602" s="201"/>
      <c r="E602" s="201"/>
      <c r="F602" s="201"/>
      <c r="G602" s="201"/>
      <c r="H602" s="201"/>
      <c r="I602" s="201"/>
      <c r="J602" s="201"/>
      <c r="K602" s="201"/>
      <c r="L602" s="201"/>
      <c r="M602" s="201"/>
      <c r="N602" s="201"/>
      <c r="O602" s="201"/>
      <c r="P602" s="201"/>
      <c r="Q602" s="201"/>
      <c r="R602" s="201"/>
      <c r="S602" s="201"/>
    </row>
    <row r="603" spans="2:19" s="187" customFormat="1" ht="18" customHeight="1">
      <c r="B603" s="201"/>
      <c r="C603" s="201"/>
      <c r="D603" s="201"/>
      <c r="E603" s="201"/>
      <c r="F603" s="201"/>
      <c r="G603" s="201"/>
      <c r="H603" s="201"/>
      <c r="I603" s="201"/>
      <c r="J603" s="201"/>
      <c r="K603" s="201"/>
      <c r="L603" s="201"/>
      <c r="M603" s="201"/>
      <c r="N603" s="201"/>
      <c r="O603" s="201"/>
      <c r="P603" s="201"/>
      <c r="Q603" s="201"/>
      <c r="R603" s="201"/>
      <c r="S603" s="201"/>
    </row>
    <row r="604" spans="2:19" s="187" customFormat="1" ht="18" customHeight="1">
      <c r="B604" s="201"/>
      <c r="C604" s="201"/>
      <c r="D604" s="201"/>
      <c r="E604" s="201"/>
      <c r="F604" s="201"/>
      <c r="G604" s="201"/>
      <c r="H604" s="201"/>
      <c r="I604" s="201"/>
      <c r="J604" s="201"/>
      <c r="K604" s="201"/>
      <c r="L604" s="201"/>
      <c r="M604" s="201"/>
      <c r="N604" s="201"/>
      <c r="O604" s="201"/>
      <c r="P604" s="201"/>
      <c r="Q604" s="201"/>
      <c r="R604" s="201"/>
      <c r="S604" s="201"/>
    </row>
    <row r="605" spans="2:19" s="187" customFormat="1" ht="18" customHeight="1">
      <c r="B605" s="201"/>
      <c r="C605" s="201"/>
      <c r="D605" s="201"/>
      <c r="E605" s="201"/>
      <c r="F605" s="201"/>
      <c r="G605" s="201"/>
      <c r="H605" s="201"/>
      <c r="I605" s="201"/>
      <c r="J605" s="201"/>
      <c r="K605" s="201"/>
      <c r="L605" s="201"/>
      <c r="M605" s="201"/>
      <c r="N605" s="201"/>
      <c r="O605" s="201"/>
      <c r="P605" s="201"/>
      <c r="Q605" s="201"/>
      <c r="R605" s="201"/>
      <c r="S605" s="201"/>
    </row>
    <row r="606" spans="2:19" s="187" customFormat="1" ht="18" customHeight="1">
      <c r="B606" s="201"/>
      <c r="C606" s="201"/>
      <c r="D606" s="201"/>
      <c r="E606" s="201"/>
      <c r="F606" s="201"/>
      <c r="G606" s="201"/>
      <c r="H606" s="201"/>
      <c r="I606" s="201"/>
      <c r="J606" s="201"/>
      <c r="K606" s="201"/>
      <c r="L606" s="201"/>
      <c r="M606" s="201"/>
      <c r="N606" s="201"/>
      <c r="O606" s="201"/>
      <c r="P606" s="201"/>
      <c r="Q606" s="201"/>
      <c r="R606" s="201"/>
      <c r="S606" s="201"/>
    </row>
    <row r="607" spans="2:19" s="187" customFormat="1" ht="18" customHeight="1">
      <c r="B607" s="201"/>
      <c r="C607" s="201"/>
      <c r="D607" s="201"/>
      <c r="E607" s="201"/>
      <c r="F607" s="201"/>
      <c r="G607" s="201"/>
      <c r="H607" s="201"/>
      <c r="I607" s="201"/>
      <c r="J607" s="201"/>
      <c r="K607" s="201"/>
      <c r="L607" s="201"/>
      <c r="M607" s="201"/>
      <c r="N607" s="201"/>
      <c r="O607" s="201"/>
      <c r="P607" s="201"/>
      <c r="Q607" s="201"/>
      <c r="R607" s="201"/>
      <c r="S607" s="201"/>
    </row>
    <row r="608" spans="2:19" s="187" customFormat="1" ht="18" customHeight="1">
      <c r="B608" s="201"/>
      <c r="C608" s="201"/>
      <c r="D608" s="201"/>
      <c r="E608" s="201"/>
      <c r="F608" s="201"/>
      <c r="G608" s="201"/>
      <c r="H608" s="201"/>
      <c r="I608" s="201"/>
      <c r="J608" s="201"/>
      <c r="K608" s="201"/>
      <c r="L608" s="201"/>
      <c r="M608" s="201"/>
      <c r="N608" s="201"/>
      <c r="O608" s="201"/>
      <c r="P608" s="201"/>
      <c r="Q608" s="201"/>
      <c r="R608" s="201"/>
      <c r="S608" s="201"/>
    </row>
    <row r="609" spans="2:19" s="187" customFormat="1" ht="18" customHeight="1">
      <c r="B609" s="201"/>
      <c r="C609" s="201"/>
      <c r="D609" s="201"/>
      <c r="E609" s="201"/>
      <c r="F609" s="201"/>
      <c r="G609" s="201"/>
      <c r="H609" s="201"/>
      <c r="I609" s="201"/>
      <c r="J609" s="201"/>
      <c r="K609" s="201"/>
      <c r="L609" s="201"/>
      <c r="M609" s="201"/>
      <c r="N609" s="201"/>
      <c r="O609" s="201"/>
      <c r="P609" s="201"/>
      <c r="Q609" s="201"/>
      <c r="R609" s="201"/>
      <c r="S609" s="201"/>
    </row>
    <row r="610" spans="2:19" s="187" customFormat="1" ht="18" customHeight="1">
      <c r="B610" s="201"/>
      <c r="C610" s="201"/>
      <c r="D610" s="201"/>
      <c r="E610" s="201"/>
      <c r="F610" s="201"/>
      <c r="G610" s="201"/>
      <c r="H610" s="201"/>
      <c r="I610" s="201"/>
      <c r="J610" s="201"/>
      <c r="K610" s="201"/>
      <c r="L610" s="201"/>
      <c r="M610" s="201"/>
      <c r="N610" s="201"/>
      <c r="O610" s="201"/>
      <c r="P610" s="201"/>
      <c r="Q610" s="201"/>
      <c r="R610" s="201"/>
      <c r="S610" s="201"/>
    </row>
    <row r="611" spans="2:19" s="187" customFormat="1" ht="18" customHeight="1">
      <c r="B611" s="201"/>
      <c r="C611" s="201"/>
      <c r="D611" s="201"/>
      <c r="E611" s="201"/>
      <c r="F611" s="201"/>
      <c r="G611" s="201"/>
      <c r="H611" s="201"/>
      <c r="I611" s="201"/>
      <c r="J611" s="201"/>
      <c r="K611" s="201"/>
      <c r="L611" s="201"/>
      <c r="M611" s="201"/>
      <c r="N611" s="201"/>
      <c r="O611" s="201"/>
      <c r="P611" s="201"/>
      <c r="Q611" s="201"/>
      <c r="R611" s="201"/>
      <c r="S611" s="201"/>
    </row>
    <row r="612" spans="2:19" s="187" customFormat="1" ht="18" customHeight="1">
      <c r="B612" s="201"/>
      <c r="C612" s="201"/>
      <c r="D612" s="201"/>
      <c r="E612" s="201"/>
      <c r="F612" s="201"/>
      <c r="G612" s="201"/>
      <c r="H612" s="201"/>
      <c r="I612" s="201"/>
      <c r="J612" s="201"/>
      <c r="K612" s="201"/>
      <c r="L612" s="201"/>
      <c r="M612" s="201"/>
      <c r="N612" s="201"/>
      <c r="O612" s="201"/>
      <c r="P612" s="201"/>
      <c r="Q612" s="201"/>
      <c r="R612" s="201"/>
      <c r="S612" s="201"/>
    </row>
    <row r="613" spans="2:19" s="187" customFormat="1" ht="18" customHeight="1">
      <c r="B613" s="201"/>
      <c r="C613" s="201"/>
      <c r="D613" s="201"/>
      <c r="E613" s="201"/>
      <c r="F613" s="201"/>
      <c r="G613" s="201"/>
      <c r="H613" s="201"/>
      <c r="I613" s="201"/>
      <c r="J613" s="201"/>
      <c r="K613" s="201"/>
      <c r="L613" s="201"/>
      <c r="M613" s="201"/>
      <c r="N613" s="201"/>
      <c r="O613" s="201"/>
      <c r="P613" s="201"/>
      <c r="Q613" s="201"/>
      <c r="R613" s="201"/>
      <c r="S613" s="201"/>
    </row>
    <row r="614" spans="2:19" s="187" customFormat="1" ht="18" customHeight="1">
      <c r="B614" s="201"/>
      <c r="C614" s="201"/>
      <c r="D614" s="201"/>
      <c r="E614" s="201"/>
      <c r="F614" s="201"/>
      <c r="G614" s="201"/>
      <c r="H614" s="201"/>
      <c r="I614" s="201"/>
      <c r="J614" s="201"/>
      <c r="K614" s="201"/>
      <c r="L614" s="201"/>
      <c r="M614" s="201"/>
      <c r="N614" s="201"/>
      <c r="O614" s="201"/>
      <c r="P614" s="201"/>
      <c r="Q614" s="201"/>
      <c r="R614" s="201"/>
      <c r="S614" s="201"/>
    </row>
    <row r="615" spans="2:19" s="187" customFormat="1" ht="18" customHeight="1">
      <c r="B615" s="201"/>
      <c r="C615" s="201"/>
      <c r="D615" s="201"/>
      <c r="E615" s="201"/>
      <c r="F615" s="201"/>
      <c r="G615" s="201"/>
      <c r="H615" s="201"/>
      <c r="I615" s="201"/>
      <c r="J615" s="201"/>
      <c r="K615" s="201"/>
      <c r="L615" s="201"/>
      <c r="M615" s="201"/>
      <c r="N615" s="201"/>
      <c r="O615" s="201"/>
      <c r="P615" s="201"/>
      <c r="Q615" s="201"/>
      <c r="R615" s="201"/>
      <c r="S615" s="201"/>
    </row>
    <row r="616" spans="2:19" s="187" customFormat="1" ht="18" customHeight="1">
      <c r="B616" s="201"/>
      <c r="C616" s="201"/>
      <c r="D616" s="201"/>
      <c r="E616" s="201"/>
      <c r="F616" s="201"/>
      <c r="G616" s="201"/>
      <c r="H616" s="201"/>
      <c r="I616" s="201"/>
      <c r="J616" s="201"/>
      <c r="K616" s="201"/>
      <c r="L616" s="201"/>
      <c r="M616" s="201"/>
      <c r="N616" s="201"/>
      <c r="O616" s="201"/>
      <c r="P616" s="201"/>
      <c r="Q616" s="201"/>
      <c r="R616" s="201"/>
      <c r="S616" s="201"/>
    </row>
    <row r="617" spans="2:19" s="187" customFormat="1" ht="18" customHeight="1">
      <c r="B617" s="201"/>
      <c r="C617" s="201"/>
      <c r="D617" s="201"/>
      <c r="E617" s="201"/>
      <c r="F617" s="201"/>
      <c r="G617" s="201"/>
      <c r="H617" s="201"/>
      <c r="I617" s="201"/>
      <c r="J617" s="201"/>
      <c r="K617" s="201"/>
      <c r="L617" s="201"/>
      <c r="M617" s="201"/>
      <c r="N617" s="201"/>
      <c r="O617" s="201"/>
      <c r="P617" s="201"/>
      <c r="Q617" s="201"/>
      <c r="R617" s="201"/>
      <c r="S617" s="201"/>
    </row>
    <row r="618" spans="2:19" s="187" customFormat="1" ht="18" customHeight="1">
      <c r="B618" s="201"/>
      <c r="C618" s="201"/>
      <c r="D618" s="201"/>
      <c r="E618" s="201"/>
      <c r="F618" s="201"/>
      <c r="G618" s="201"/>
      <c r="H618" s="201"/>
      <c r="I618" s="201"/>
      <c r="J618" s="201"/>
      <c r="K618" s="201"/>
      <c r="L618" s="201"/>
      <c r="M618" s="201"/>
      <c r="N618" s="201"/>
      <c r="O618" s="201"/>
      <c r="P618" s="201"/>
      <c r="Q618" s="201"/>
      <c r="R618" s="201"/>
      <c r="S618" s="201"/>
    </row>
    <row r="619" spans="2:19" s="187" customFormat="1" ht="18" customHeight="1">
      <c r="B619" s="201"/>
      <c r="C619" s="201"/>
      <c r="D619" s="201"/>
      <c r="E619" s="201"/>
      <c r="F619" s="201"/>
      <c r="G619" s="201"/>
      <c r="H619" s="201"/>
      <c r="I619" s="201"/>
      <c r="J619" s="201"/>
      <c r="K619" s="201"/>
      <c r="L619" s="201"/>
      <c r="M619" s="201"/>
      <c r="N619" s="201"/>
      <c r="O619" s="201"/>
      <c r="P619" s="201"/>
      <c r="Q619" s="201"/>
      <c r="R619" s="201"/>
      <c r="S619" s="201"/>
    </row>
    <row r="620" spans="2:19" s="187" customFormat="1" ht="18" customHeight="1">
      <c r="B620" s="201"/>
      <c r="C620" s="201"/>
      <c r="D620" s="201"/>
      <c r="E620" s="201"/>
      <c r="F620" s="201"/>
      <c r="G620" s="201"/>
      <c r="H620" s="201"/>
      <c r="I620" s="201"/>
      <c r="J620" s="201"/>
      <c r="K620" s="201"/>
      <c r="L620" s="201"/>
      <c r="M620" s="201"/>
      <c r="N620" s="201"/>
      <c r="O620" s="201"/>
      <c r="P620" s="201"/>
      <c r="Q620" s="201"/>
      <c r="R620" s="201"/>
      <c r="S620" s="201"/>
    </row>
    <row r="621" spans="2:19" s="187" customFormat="1" ht="18" customHeight="1">
      <c r="B621" s="201"/>
      <c r="C621" s="201"/>
      <c r="D621" s="201"/>
      <c r="E621" s="201"/>
      <c r="F621" s="201"/>
      <c r="G621" s="201"/>
      <c r="H621" s="201"/>
      <c r="I621" s="201"/>
      <c r="J621" s="201"/>
      <c r="K621" s="201"/>
      <c r="L621" s="201"/>
      <c r="M621" s="201"/>
      <c r="N621" s="201"/>
      <c r="O621" s="201"/>
      <c r="P621" s="201"/>
      <c r="Q621" s="201"/>
      <c r="R621" s="201"/>
      <c r="S621" s="201"/>
    </row>
    <row r="622" spans="2:19" s="187" customFormat="1" ht="18" customHeight="1">
      <c r="B622" s="201"/>
      <c r="C622" s="201"/>
      <c r="D622" s="201"/>
      <c r="E622" s="201"/>
      <c r="F622" s="201"/>
      <c r="G622" s="201"/>
      <c r="H622" s="201"/>
      <c r="I622" s="201"/>
      <c r="J622" s="201"/>
      <c r="K622" s="201"/>
      <c r="L622" s="201"/>
      <c r="M622" s="201"/>
      <c r="N622" s="201"/>
      <c r="O622" s="201"/>
      <c r="P622" s="201"/>
      <c r="Q622" s="201"/>
      <c r="R622" s="201"/>
      <c r="S622" s="201"/>
    </row>
    <row r="623" spans="2:19" s="187" customFormat="1" ht="18" customHeight="1">
      <c r="B623" s="201"/>
      <c r="C623" s="201"/>
      <c r="D623" s="201"/>
      <c r="E623" s="201"/>
      <c r="F623" s="201"/>
      <c r="G623" s="201"/>
      <c r="H623" s="201"/>
      <c r="I623" s="201"/>
      <c r="J623" s="201"/>
      <c r="K623" s="201"/>
      <c r="L623" s="201"/>
      <c r="M623" s="201"/>
      <c r="N623" s="201"/>
      <c r="O623" s="201"/>
      <c r="P623" s="201"/>
      <c r="Q623" s="201"/>
      <c r="R623" s="201"/>
      <c r="S623" s="201"/>
    </row>
    <row r="624" spans="2:19" s="187" customFormat="1" ht="18" customHeight="1">
      <c r="B624" s="201"/>
      <c r="C624" s="201"/>
      <c r="D624" s="201"/>
      <c r="E624" s="201"/>
      <c r="F624" s="201"/>
      <c r="G624" s="201"/>
      <c r="H624" s="201"/>
      <c r="I624" s="201"/>
      <c r="J624" s="201"/>
      <c r="K624" s="201"/>
      <c r="L624" s="201"/>
      <c r="M624" s="201"/>
      <c r="N624" s="201"/>
      <c r="O624" s="201"/>
      <c r="P624" s="201"/>
      <c r="Q624" s="201"/>
      <c r="R624" s="201"/>
      <c r="S624" s="201"/>
    </row>
    <row r="625" spans="2:19" s="187" customFormat="1" ht="18" customHeight="1">
      <c r="B625" s="201"/>
      <c r="C625" s="201"/>
      <c r="D625" s="201"/>
      <c r="E625" s="201"/>
      <c r="F625" s="201"/>
      <c r="G625" s="201"/>
      <c r="H625" s="201"/>
      <c r="I625" s="201"/>
      <c r="J625" s="201"/>
      <c r="K625" s="201"/>
      <c r="L625" s="201"/>
      <c r="M625" s="201"/>
      <c r="N625" s="201"/>
      <c r="O625" s="201"/>
      <c r="P625" s="201"/>
      <c r="Q625" s="201"/>
      <c r="R625" s="201"/>
      <c r="S625" s="201"/>
    </row>
    <row r="626" spans="2:19" s="187" customFormat="1" ht="18" customHeight="1">
      <c r="B626" s="201"/>
      <c r="C626" s="201"/>
      <c r="D626" s="201"/>
      <c r="E626" s="201"/>
      <c r="F626" s="201"/>
      <c r="G626" s="201"/>
      <c r="H626" s="201"/>
      <c r="I626" s="201"/>
      <c r="J626" s="201"/>
      <c r="K626" s="201"/>
      <c r="L626" s="201"/>
      <c r="M626" s="201"/>
      <c r="N626" s="201"/>
      <c r="O626" s="201"/>
      <c r="P626" s="201"/>
      <c r="Q626" s="201"/>
      <c r="R626" s="201"/>
      <c r="S626" s="201"/>
    </row>
    <row r="627" spans="2:19" s="187" customFormat="1" ht="18" customHeight="1">
      <c r="B627" s="201"/>
      <c r="C627" s="201"/>
      <c r="D627" s="201"/>
      <c r="E627" s="201"/>
      <c r="F627" s="201"/>
      <c r="G627" s="201"/>
      <c r="H627" s="201"/>
      <c r="I627" s="201"/>
      <c r="J627" s="201"/>
      <c r="K627" s="201"/>
      <c r="L627" s="201"/>
      <c r="M627" s="201"/>
      <c r="N627" s="201"/>
      <c r="O627" s="201"/>
      <c r="P627" s="201"/>
      <c r="Q627" s="201"/>
      <c r="R627" s="201"/>
      <c r="S627" s="201"/>
    </row>
    <row r="628" spans="2:19" s="187" customFormat="1" ht="18" customHeight="1">
      <c r="B628" s="201"/>
      <c r="C628" s="201"/>
      <c r="D628" s="201"/>
      <c r="E628" s="201"/>
      <c r="F628" s="201"/>
      <c r="G628" s="201"/>
      <c r="H628" s="201"/>
      <c r="I628" s="201"/>
      <c r="J628" s="201"/>
      <c r="K628" s="201"/>
      <c r="L628" s="201"/>
      <c r="M628" s="201"/>
      <c r="N628" s="201"/>
      <c r="O628" s="201"/>
      <c r="P628" s="201"/>
      <c r="Q628" s="201"/>
      <c r="R628" s="201"/>
      <c r="S628" s="201"/>
    </row>
    <row r="629" spans="2:19" s="187" customFormat="1" ht="18" customHeight="1">
      <c r="B629" s="201"/>
      <c r="C629" s="201"/>
      <c r="D629" s="201"/>
      <c r="E629" s="201"/>
      <c r="F629" s="201"/>
      <c r="G629" s="201"/>
      <c r="H629" s="201"/>
      <c r="I629" s="201"/>
      <c r="J629" s="201"/>
      <c r="K629" s="201"/>
      <c r="L629" s="201"/>
      <c r="M629" s="201"/>
      <c r="N629" s="201"/>
      <c r="O629" s="201"/>
      <c r="P629" s="201"/>
      <c r="Q629" s="201"/>
      <c r="R629" s="201"/>
      <c r="S629" s="201"/>
    </row>
    <row r="630" spans="2:19" s="187" customFormat="1" ht="18" customHeight="1">
      <c r="B630" s="201"/>
      <c r="C630" s="201"/>
      <c r="D630" s="201"/>
      <c r="E630" s="201"/>
      <c r="F630" s="201"/>
      <c r="G630" s="201"/>
      <c r="H630" s="201"/>
      <c r="I630" s="201"/>
      <c r="J630" s="201"/>
      <c r="K630" s="201"/>
      <c r="L630" s="201"/>
      <c r="M630" s="201"/>
      <c r="N630" s="201"/>
      <c r="O630" s="201"/>
      <c r="P630" s="201"/>
      <c r="Q630" s="201"/>
      <c r="R630" s="201"/>
      <c r="S630" s="201"/>
    </row>
    <row r="631" spans="2:19" s="187" customFormat="1" ht="18" customHeight="1">
      <c r="B631" s="201"/>
      <c r="C631" s="201"/>
      <c r="D631" s="201"/>
      <c r="E631" s="201"/>
      <c r="F631" s="201"/>
      <c r="G631" s="201"/>
      <c r="H631" s="201"/>
      <c r="I631" s="201"/>
      <c r="J631" s="201"/>
      <c r="K631" s="201"/>
      <c r="L631" s="201"/>
      <c r="M631" s="201"/>
      <c r="N631" s="201"/>
      <c r="O631" s="201"/>
      <c r="P631" s="201"/>
      <c r="Q631" s="201"/>
      <c r="R631" s="201"/>
      <c r="S631" s="201"/>
    </row>
    <row r="632" spans="2:19" s="187" customFormat="1" ht="18" customHeight="1">
      <c r="B632" s="201"/>
      <c r="C632" s="201"/>
      <c r="D632" s="201"/>
      <c r="E632" s="201"/>
      <c r="F632" s="201"/>
      <c r="G632" s="201"/>
      <c r="H632" s="201"/>
      <c r="I632" s="201"/>
      <c r="J632" s="201"/>
      <c r="K632" s="201"/>
      <c r="L632" s="201"/>
      <c r="M632" s="201"/>
      <c r="N632" s="201"/>
      <c r="O632" s="201"/>
      <c r="P632" s="201"/>
      <c r="Q632" s="201"/>
      <c r="R632" s="201"/>
      <c r="S632" s="201"/>
    </row>
    <row r="633" spans="2:19" s="187" customFormat="1" ht="18" customHeight="1">
      <c r="B633" s="201"/>
      <c r="C633" s="201"/>
      <c r="D633" s="201"/>
      <c r="E633" s="201"/>
      <c r="F633" s="201"/>
      <c r="G633" s="201"/>
      <c r="H633" s="201"/>
      <c r="I633" s="201"/>
      <c r="J633" s="201"/>
      <c r="K633" s="201"/>
      <c r="L633" s="201"/>
      <c r="M633" s="201"/>
      <c r="N633" s="201"/>
      <c r="O633" s="201"/>
      <c r="P633" s="201"/>
      <c r="Q633" s="201"/>
      <c r="R633" s="201"/>
      <c r="S633" s="201"/>
    </row>
    <row r="634" spans="2:19" s="187" customFormat="1" ht="18" customHeight="1">
      <c r="B634" s="201"/>
      <c r="C634" s="201"/>
      <c r="D634" s="201"/>
      <c r="E634" s="201"/>
      <c r="F634" s="201"/>
      <c r="G634" s="201"/>
      <c r="H634" s="201"/>
      <c r="I634" s="201"/>
      <c r="J634" s="201"/>
      <c r="K634" s="201"/>
      <c r="L634" s="201"/>
      <c r="M634" s="201"/>
      <c r="N634" s="201"/>
      <c r="O634" s="201"/>
      <c r="P634" s="201"/>
      <c r="Q634" s="201"/>
      <c r="R634" s="201"/>
      <c r="S634" s="201"/>
    </row>
    <row r="635" spans="2:19" s="187" customFormat="1" ht="18" customHeight="1">
      <c r="B635" s="201"/>
      <c r="C635" s="201"/>
      <c r="D635" s="201"/>
      <c r="E635" s="201"/>
      <c r="F635" s="201"/>
      <c r="G635" s="201"/>
      <c r="H635" s="201"/>
      <c r="I635" s="201"/>
      <c r="J635" s="201"/>
      <c r="K635" s="201"/>
      <c r="L635" s="201"/>
      <c r="M635" s="201"/>
      <c r="N635" s="201"/>
      <c r="O635" s="201"/>
      <c r="P635" s="201"/>
      <c r="Q635" s="201"/>
      <c r="R635" s="201"/>
      <c r="S635" s="201"/>
    </row>
    <row r="636" spans="2:19" s="187" customFormat="1" ht="18" customHeight="1">
      <c r="B636" s="201"/>
      <c r="C636" s="201"/>
      <c r="D636" s="201"/>
      <c r="E636" s="201"/>
      <c r="F636" s="201"/>
      <c r="G636" s="201"/>
      <c r="H636" s="201"/>
      <c r="I636" s="201"/>
      <c r="J636" s="201"/>
      <c r="K636" s="201"/>
      <c r="L636" s="201"/>
      <c r="M636" s="201"/>
      <c r="N636" s="201"/>
      <c r="O636" s="201"/>
      <c r="P636" s="201"/>
      <c r="Q636" s="201"/>
      <c r="R636" s="201"/>
      <c r="S636" s="201"/>
    </row>
    <row r="637" spans="2:19" s="187" customFormat="1" ht="18" customHeight="1">
      <c r="B637" s="201"/>
      <c r="C637" s="201"/>
      <c r="D637" s="201"/>
      <c r="E637" s="201"/>
      <c r="F637" s="201"/>
      <c r="G637" s="201"/>
      <c r="H637" s="201"/>
      <c r="I637" s="201"/>
      <c r="J637" s="201"/>
      <c r="K637" s="201"/>
      <c r="L637" s="201"/>
      <c r="M637" s="201"/>
      <c r="N637" s="201"/>
      <c r="O637" s="201"/>
      <c r="P637" s="201"/>
      <c r="Q637" s="201"/>
      <c r="R637" s="201"/>
      <c r="S637" s="201"/>
    </row>
    <row r="638" spans="2:19" s="187" customFormat="1" ht="18" customHeight="1">
      <c r="B638" s="201"/>
      <c r="C638" s="201"/>
      <c r="D638" s="201"/>
      <c r="E638" s="201"/>
      <c r="F638" s="201"/>
      <c r="G638" s="201"/>
      <c r="H638" s="201"/>
      <c r="I638" s="201"/>
      <c r="J638" s="201"/>
      <c r="K638" s="201"/>
      <c r="L638" s="201"/>
      <c r="M638" s="201"/>
      <c r="N638" s="201"/>
      <c r="O638" s="201"/>
      <c r="P638" s="201"/>
      <c r="Q638" s="201"/>
      <c r="R638" s="201"/>
      <c r="S638" s="201"/>
    </row>
    <row r="639" spans="2:19" s="187" customFormat="1" ht="18" customHeight="1">
      <c r="B639" s="201"/>
      <c r="C639" s="201"/>
      <c r="D639" s="201"/>
      <c r="E639" s="201"/>
      <c r="F639" s="201"/>
      <c r="G639" s="201"/>
      <c r="H639" s="201"/>
      <c r="I639" s="201"/>
      <c r="J639" s="201"/>
      <c r="K639" s="201"/>
      <c r="L639" s="201"/>
      <c r="M639" s="201"/>
      <c r="N639" s="201"/>
      <c r="O639" s="201"/>
      <c r="P639" s="201"/>
      <c r="Q639" s="201"/>
      <c r="R639" s="201"/>
      <c r="S639" s="201"/>
    </row>
    <row r="640" spans="2:19" s="187" customFormat="1" ht="18" customHeight="1">
      <c r="B640" s="201"/>
      <c r="C640" s="201"/>
      <c r="D640" s="201"/>
      <c r="E640" s="201"/>
      <c r="F640" s="201"/>
      <c r="G640" s="201"/>
      <c r="H640" s="201"/>
      <c r="I640" s="201"/>
      <c r="J640" s="201"/>
      <c r="K640" s="201"/>
      <c r="L640" s="201"/>
      <c r="M640" s="201"/>
      <c r="N640" s="201"/>
      <c r="O640" s="201"/>
      <c r="P640" s="201"/>
      <c r="Q640" s="201"/>
      <c r="R640" s="201"/>
      <c r="S640" s="201"/>
    </row>
    <row r="641" spans="2:19" s="187" customFormat="1" ht="18" customHeight="1">
      <c r="B641" s="201"/>
      <c r="C641" s="201"/>
      <c r="D641" s="201"/>
      <c r="E641" s="201"/>
      <c r="F641" s="201"/>
      <c r="G641" s="201"/>
      <c r="H641" s="201"/>
      <c r="I641" s="201"/>
      <c r="J641" s="201"/>
      <c r="K641" s="201"/>
      <c r="L641" s="201"/>
      <c r="M641" s="201"/>
      <c r="N641" s="201"/>
      <c r="O641" s="201"/>
      <c r="P641" s="201"/>
      <c r="Q641" s="201"/>
      <c r="R641" s="201"/>
      <c r="S641" s="201"/>
    </row>
    <row r="642" spans="2:19" s="187" customFormat="1" ht="18" customHeight="1">
      <c r="B642" s="201"/>
      <c r="C642" s="201"/>
      <c r="D642" s="201"/>
      <c r="E642" s="201"/>
      <c r="F642" s="201"/>
      <c r="G642" s="201"/>
      <c r="H642" s="201"/>
      <c r="I642" s="201"/>
      <c r="J642" s="201"/>
      <c r="K642" s="201"/>
      <c r="L642" s="201"/>
      <c r="M642" s="201"/>
      <c r="N642" s="201"/>
      <c r="O642" s="201"/>
      <c r="P642" s="201"/>
      <c r="Q642" s="201"/>
      <c r="R642" s="201"/>
      <c r="S642" s="201"/>
    </row>
    <row r="643" spans="2:19" s="187" customFormat="1" ht="18" customHeight="1">
      <c r="B643" s="201"/>
      <c r="C643" s="201"/>
      <c r="D643" s="201"/>
      <c r="E643" s="201"/>
      <c r="F643" s="201"/>
      <c r="G643" s="201"/>
      <c r="H643" s="201"/>
      <c r="I643" s="201"/>
      <c r="J643" s="201"/>
      <c r="K643" s="201"/>
      <c r="L643" s="201"/>
      <c r="M643" s="201"/>
      <c r="N643" s="201"/>
      <c r="O643" s="201"/>
      <c r="P643" s="201"/>
      <c r="Q643" s="201"/>
      <c r="R643" s="201"/>
      <c r="S643" s="201"/>
    </row>
    <row r="644" spans="2:19" s="187" customFormat="1" ht="18" customHeight="1">
      <c r="B644" s="201"/>
      <c r="C644" s="201"/>
      <c r="D644" s="201"/>
      <c r="E644" s="201"/>
      <c r="F644" s="201"/>
      <c r="G644" s="201"/>
      <c r="H644" s="201"/>
      <c r="I644" s="201"/>
      <c r="J644" s="201"/>
      <c r="K644" s="201"/>
      <c r="L644" s="201"/>
      <c r="M644" s="201"/>
      <c r="N644" s="201"/>
      <c r="O644" s="201"/>
      <c r="P644" s="201"/>
      <c r="Q644" s="201"/>
      <c r="R644" s="201"/>
      <c r="S644" s="201"/>
    </row>
    <row r="645" spans="2:19" s="187" customFormat="1" ht="18" customHeight="1">
      <c r="B645" s="201"/>
      <c r="C645" s="201"/>
      <c r="D645" s="201"/>
      <c r="E645" s="201"/>
      <c r="F645" s="201"/>
      <c r="G645" s="201"/>
      <c r="H645" s="201"/>
      <c r="I645" s="201"/>
      <c r="J645" s="201"/>
      <c r="K645" s="201"/>
      <c r="L645" s="201"/>
      <c r="M645" s="201"/>
      <c r="N645" s="201"/>
      <c r="O645" s="201"/>
      <c r="P645" s="201"/>
      <c r="Q645" s="201"/>
      <c r="R645" s="201"/>
      <c r="S645" s="201"/>
    </row>
    <row r="646" spans="2:19" s="187" customFormat="1" ht="18" customHeight="1">
      <c r="B646" s="201"/>
      <c r="C646" s="201"/>
      <c r="D646" s="201"/>
      <c r="E646" s="201"/>
      <c r="F646" s="201"/>
      <c r="G646" s="201"/>
      <c r="H646" s="201"/>
      <c r="I646" s="201"/>
      <c r="J646" s="201"/>
      <c r="K646" s="201"/>
      <c r="L646" s="201"/>
      <c r="M646" s="201"/>
      <c r="N646" s="201"/>
      <c r="O646" s="201"/>
      <c r="P646" s="201"/>
      <c r="Q646" s="201"/>
      <c r="R646" s="201"/>
      <c r="S646" s="201"/>
    </row>
    <row r="647" spans="2:19" s="187" customFormat="1" ht="18" customHeight="1">
      <c r="B647" s="201"/>
      <c r="C647" s="201"/>
      <c r="D647" s="201"/>
      <c r="E647" s="201"/>
      <c r="F647" s="201"/>
      <c r="G647" s="201"/>
      <c r="H647" s="201"/>
      <c r="I647" s="201"/>
      <c r="J647" s="201"/>
      <c r="K647" s="201"/>
      <c r="L647" s="201"/>
      <c r="M647" s="201"/>
      <c r="N647" s="201"/>
      <c r="O647" s="201"/>
      <c r="P647" s="201"/>
      <c r="Q647" s="201"/>
      <c r="R647" s="201"/>
      <c r="S647" s="201"/>
    </row>
    <row r="648" spans="2:19" s="187" customFormat="1" ht="18" customHeight="1">
      <c r="B648" s="201"/>
      <c r="C648" s="201"/>
      <c r="D648" s="201"/>
      <c r="E648" s="201"/>
      <c r="F648" s="201"/>
      <c r="G648" s="201"/>
      <c r="H648" s="201"/>
      <c r="I648" s="201"/>
      <c r="J648" s="201"/>
      <c r="K648" s="201"/>
      <c r="L648" s="201"/>
      <c r="M648" s="201"/>
      <c r="N648" s="201"/>
      <c r="O648" s="201"/>
      <c r="P648" s="201"/>
      <c r="Q648" s="201"/>
      <c r="R648" s="201"/>
      <c r="S648" s="201"/>
    </row>
    <row r="649" spans="2:19" s="187" customFormat="1" ht="18" customHeight="1">
      <c r="B649" s="201"/>
      <c r="C649" s="201"/>
      <c r="D649" s="201"/>
      <c r="E649" s="201"/>
      <c r="F649" s="201"/>
      <c r="G649" s="201"/>
      <c r="H649" s="201"/>
      <c r="I649" s="201"/>
      <c r="J649" s="201"/>
      <c r="K649" s="201"/>
      <c r="L649" s="201"/>
      <c r="M649" s="201"/>
      <c r="N649" s="201"/>
      <c r="O649" s="201"/>
      <c r="P649" s="201"/>
      <c r="Q649" s="201"/>
      <c r="R649" s="201"/>
      <c r="S649" s="201"/>
    </row>
    <row r="650" spans="2:19" s="187" customFormat="1" ht="18" customHeight="1">
      <c r="B650" s="201"/>
      <c r="C650" s="201"/>
      <c r="D650" s="201"/>
      <c r="E650" s="201"/>
      <c r="F650" s="201"/>
      <c r="G650" s="201"/>
      <c r="H650" s="201"/>
      <c r="I650" s="201"/>
      <c r="J650" s="201"/>
      <c r="K650" s="201"/>
      <c r="L650" s="201"/>
      <c r="M650" s="201"/>
      <c r="N650" s="201"/>
      <c r="O650" s="201"/>
      <c r="P650" s="201"/>
      <c r="Q650" s="201"/>
      <c r="R650" s="201"/>
      <c r="S650" s="201"/>
    </row>
    <row r="651" spans="2:19" s="187" customFormat="1" ht="18" customHeight="1">
      <c r="B651" s="201"/>
      <c r="C651" s="201"/>
      <c r="D651" s="201"/>
      <c r="E651" s="201"/>
      <c r="F651" s="201"/>
      <c r="G651" s="201"/>
      <c r="H651" s="201"/>
      <c r="I651" s="201"/>
      <c r="J651" s="201"/>
      <c r="K651" s="201"/>
      <c r="L651" s="201"/>
      <c r="M651" s="201"/>
      <c r="N651" s="201"/>
      <c r="O651" s="201"/>
      <c r="P651" s="201"/>
      <c r="Q651" s="201"/>
      <c r="R651" s="201"/>
      <c r="S651" s="201"/>
    </row>
    <row r="652" spans="2:19" s="187" customFormat="1" ht="18" customHeight="1">
      <c r="B652" s="201"/>
      <c r="C652" s="201"/>
      <c r="D652" s="201"/>
      <c r="E652" s="201"/>
      <c r="F652" s="201"/>
      <c r="G652" s="201"/>
      <c r="H652" s="201"/>
      <c r="I652" s="201"/>
      <c r="J652" s="201"/>
      <c r="K652" s="201"/>
      <c r="L652" s="201"/>
      <c r="M652" s="201"/>
      <c r="N652" s="201"/>
      <c r="O652" s="201"/>
      <c r="P652" s="201"/>
      <c r="Q652" s="201"/>
      <c r="R652" s="201"/>
      <c r="S652" s="201"/>
    </row>
    <row r="653" spans="2:19" s="187" customFormat="1" ht="18" customHeight="1">
      <c r="B653" s="201"/>
      <c r="C653" s="201"/>
      <c r="D653" s="201"/>
      <c r="E653" s="201"/>
      <c r="F653" s="201"/>
      <c r="G653" s="201"/>
      <c r="H653" s="201"/>
      <c r="I653" s="201"/>
      <c r="J653" s="201"/>
      <c r="K653" s="201"/>
      <c r="L653" s="201"/>
      <c r="M653" s="201"/>
      <c r="N653" s="201"/>
      <c r="O653" s="201"/>
      <c r="P653" s="201"/>
      <c r="Q653" s="201"/>
      <c r="R653" s="201"/>
      <c r="S653" s="201"/>
    </row>
    <row r="654" spans="2:19" s="187" customFormat="1" ht="18" customHeight="1">
      <c r="B654" s="201"/>
      <c r="C654" s="201"/>
      <c r="D654" s="201"/>
      <c r="E654" s="201"/>
      <c r="F654" s="201"/>
      <c r="G654" s="201"/>
      <c r="H654" s="201"/>
      <c r="I654" s="201"/>
      <c r="J654" s="201"/>
      <c r="K654" s="201"/>
      <c r="L654" s="201"/>
      <c r="M654" s="201"/>
      <c r="N654" s="201"/>
      <c r="O654" s="201"/>
      <c r="P654" s="201"/>
      <c r="Q654" s="201"/>
      <c r="R654" s="201"/>
      <c r="S654" s="201"/>
    </row>
    <row r="655" spans="2:19" s="187" customFormat="1" ht="18" customHeight="1">
      <c r="B655" s="201"/>
      <c r="C655" s="201"/>
      <c r="D655" s="201"/>
      <c r="E655" s="201"/>
      <c r="F655" s="201"/>
      <c r="G655" s="201"/>
      <c r="H655" s="201"/>
      <c r="I655" s="201"/>
      <c r="J655" s="201"/>
      <c r="K655" s="201"/>
      <c r="L655" s="201"/>
      <c r="M655" s="201"/>
      <c r="N655" s="201"/>
      <c r="O655" s="201"/>
      <c r="P655" s="201"/>
      <c r="Q655" s="201"/>
      <c r="R655" s="201"/>
      <c r="S655" s="201"/>
    </row>
    <row r="656" spans="2:19" s="187" customFormat="1" ht="18" customHeight="1">
      <c r="B656" s="201"/>
      <c r="C656" s="201"/>
      <c r="D656" s="201"/>
      <c r="E656" s="201"/>
      <c r="F656" s="201"/>
      <c r="G656" s="201"/>
      <c r="H656" s="201"/>
      <c r="I656" s="201"/>
      <c r="J656" s="201"/>
      <c r="K656" s="201"/>
      <c r="L656" s="201"/>
      <c r="M656" s="201"/>
      <c r="N656" s="201"/>
      <c r="O656" s="201"/>
      <c r="P656" s="201"/>
      <c r="Q656" s="201"/>
      <c r="R656" s="201"/>
      <c r="S656" s="201"/>
    </row>
    <row r="657" spans="2:19" s="187" customFormat="1" ht="18" customHeight="1">
      <c r="B657" s="201"/>
      <c r="C657" s="201"/>
      <c r="D657" s="201"/>
      <c r="E657" s="201"/>
      <c r="F657" s="201"/>
      <c r="G657" s="201"/>
      <c r="H657" s="201"/>
      <c r="I657" s="201"/>
      <c r="J657" s="201"/>
      <c r="K657" s="201"/>
      <c r="L657" s="201"/>
      <c r="M657" s="201"/>
      <c r="N657" s="201"/>
      <c r="O657" s="201"/>
      <c r="P657" s="201"/>
      <c r="Q657" s="201"/>
      <c r="R657" s="201"/>
      <c r="S657" s="201"/>
    </row>
    <row r="658" spans="2:19" s="187" customFormat="1" ht="18" customHeight="1">
      <c r="B658" s="201"/>
      <c r="C658" s="201"/>
      <c r="D658" s="201"/>
      <c r="E658" s="201"/>
      <c r="F658" s="201"/>
      <c r="G658" s="201"/>
      <c r="H658" s="201"/>
      <c r="I658" s="201"/>
      <c r="J658" s="201"/>
      <c r="K658" s="201"/>
      <c r="L658" s="201"/>
      <c r="M658" s="201"/>
      <c r="N658" s="201"/>
      <c r="O658" s="201"/>
      <c r="P658" s="201"/>
      <c r="Q658" s="201"/>
      <c r="R658" s="201"/>
      <c r="S658" s="201"/>
    </row>
    <row r="659" spans="2:19" s="187" customFormat="1" ht="18" customHeight="1">
      <c r="B659" s="201"/>
      <c r="C659" s="201"/>
      <c r="D659" s="201"/>
      <c r="E659" s="201"/>
      <c r="F659" s="201"/>
      <c r="G659" s="201"/>
      <c r="H659" s="201"/>
      <c r="I659" s="201"/>
      <c r="J659" s="201"/>
      <c r="K659" s="201"/>
      <c r="L659" s="201"/>
      <c r="M659" s="201"/>
      <c r="N659" s="201"/>
      <c r="O659" s="201"/>
      <c r="P659" s="201"/>
      <c r="Q659" s="201"/>
      <c r="R659" s="201"/>
      <c r="S659" s="201"/>
    </row>
    <row r="660" spans="2:19" s="187" customFormat="1" ht="18" customHeight="1">
      <c r="B660" s="201"/>
      <c r="C660" s="201"/>
      <c r="D660" s="201"/>
      <c r="E660" s="201"/>
      <c r="F660" s="201"/>
      <c r="G660" s="201"/>
      <c r="H660" s="201"/>
      <c r="I660" s="201"/>
      <c r="J660" s="201"/>
      <c r="K660" s="201"/>
      <c r="L660" s="201"/>
      <c r="M660" s="201"/>
      <c r="N660" s="201"/>
      <c r="O660" s="201"/>
      <c r="P660" s="201"/>
      <c r="Q660" s="201"/>
      <c r="R660" s="201"/>
      <c r="S660" s="201"/>
    </row>
    <row r="661" spans="2:19" s="187" customFormat="1" ht="18" customHeight="1">
      <c r="B661" s="201"/>
      <c r="C661" s="201"/>
      <c r="D661" s="201"/>
      <c r="E661" s="201"/>
      <c r="F661" s="201"/>
      <c r="G661" s="201"/>
      <c r="H661" s="201"/>
      <c r="I661" s="201"/>
      <c r="J661" s="201"/>
      <c r="K661" s="201"/>
      <c r="L661" s="201"/>
      <c r="M661" s="201"/>
      <c r="N661" s="201"/>
      <c r="O661" s="201"/>
      <c r="P661" s="201"/>
      <c r="Q661" s="201"/>
      <c r="R661" s="201"/>
      <c r="S661" s="201"/>
    </row>
    <row r="662" spans="2:19" s="187" customFormat="1" ht="18" customHeight="1">
      <c r="B662" s="201"/>
      <c r="C662" s="201"/>
      <c r="D662" s="201"/>
      <c r="E662" s="201"/>
      <c r="F662" s="201"/>
      <c r="G662" s="201"/>
      <c r="H662" s="201"/>
      <c r="I662" s="201"/>
      <c r="J662" s="201"/>
      <c r="K662" s="201"/>
      <c r="L662" s="201"/>
      <c r="M662" s="201"/>
      <c r="N662" s="201"/>
      <c r="O662" s="201"/>
      <c r="P662" s="201"/>
      <c r="Q662" s="201"/>
      <c r="R662" s="201"/>
      <c r="S662" s="201"/>
    </row>
    <row r="663" spans="2:19" s="187" customFormat="1" ht="18" customHeight="1">
      <c r="B663" s="201"/>
      <c r="C663" s="201"/>
      <c r="D663" s="201"/>
      <c r="E663" s="201"/>
      <c r="F663" s="201"/>
      <c r="G663" s="201"/>
      <c r="H663" s="201"/>
      <c r="I663" s="201"/>
      <c r="J663" s="201"/>
      <c r="K663" s="201"/>
      <c r="L663" s="201"/>
      <c r="M663" s="201"/>
      <c r="N663" s="201"/>
      <c r="O663" s="201"/>
      <c r="P663" s="201"/>
      <c r="Q663" s="201"/>
      <c r="R663" s="201"/>
      <c r="S663" s="201"/>
    </row>
    <row r="664" spans="2:19" s="187" customFormat="1" ht="18" customHeight="1">
      <c r="B664" s="201"/>
      <c r="C664" s="201"/>
      <c r="D664" s="201"/>
      <c r="E664" s="201"/>
      <c r="F664" s="201"/>
      <c r="G664" s="201"/>
      <c r="H664" s="201"/>
      <c r="I664" s="201"/>
      <c r="J664" s="201"/>
      <c r="K664" s="201"/>
      <c r="L664" s="201"/>
      <c r="M664" s="201"/>
      <c r="N664" s="201"/>
      <c r="O664" s="201"/>
      <c r="P664" s="201"/>
      <c r="Q664" s="201"/>
      <c r="R664" s="201"/>
      <c r="S664" s="201"/>
    </row>
    <row r="665" spans="2:19" s="187" customFormat="1" ht="18" customHeight="1">
      <c r="B665" s="201"/>
      <c r="C665" s="201"/>
      <c r="D665" s="201"/>
      <c r="E665" s="201"/>
      <c r="F665" s="201"/>
      <c r="G665" s="201"/>
      <c r="H665" s="201"/>
      <c r="I665" s="201"/>
      <c r="J665" s="201"/>
      <c r="K665" s="201"/>
      <c r="L665" s="201"/>
      <c r="M665" s="201"/>
      <c r="N665" s="201"/>
      <c r="O665" s="201"/>
      <c r="P665" s="201"/>
      <c r="Q665" s="201"/>
      <c r="R665" s="201"/>
      <c r="S665" s="201"/>
    </row>
    <row r="666" spans="2:19" s="187" customFormat="1" ht="18" customHeight="1">
      <c r="B666" s="201"/>
      <c r="C666" s="201"/>
      <c r="D666" s="201"/>
      <c r="E666" s="201"/>
      <c r="F666" s="201"/>
      <c r="G666" s="201"/>
      <c r="H666" s="201"/>
      <c r="I666" s="201"/>
      <c r="J666" s="201"/>
      <c r="K666" s="201"/>
      <c r="L666" s="201"/>
      <c r="M666" s="201"/>
      <c r="N666" s="201"/>
      <c r="O666" s="201"/>
      <c r="P666" s="201"/>
      <c r="Q666" s="201"/>
      <c r="R666" s="201"/>
      <c r="S666" s="201"/>
    </row>
    <row r="667" spans="2:19" s="187" customFormat="1" ht="18" customHeight="1">
      <c r="B667" s="201"/>
      <c r="C667" s="201"/>
      <c r="D667" s="201"/>
      <c r="E667" s="201"/>
      <c r="F667" s="201"/>
      <c r="G667" s="201"/>
      <c r="H667" s="201"/>
      <c r="I667" s="201"/>
      <c r="J667" s="201"/>
      <c r="K667" s="201"/>
      <c r="L667" s="201"/>
      <c r="M667" s="201"/>
      <c r="N667" s="201"/>
      <c r="O667" s="201"/>
      <c r="P667" s="201"/>
      <c r="Q667" s="201"/>
      <c r="R667" s="201"/>
      <c r="S667" s="201"/>
    </row>
    <row r="668" spans="2:19" s="187" customFormat="1" ht="18" customHeight="1">
      <c r="B668" s="201"/>
      <c r="C668" s="201"/>
      <c r="D668" s="201"/>
      <c r="E668" s="201"/>
      <c r="F668" s="201"/>
      <c r="G668" s="201"/>
      <c r="H668" s="201"/>
      <c r="I668" s="201"/>
      <c r="J668" s="201"/>
      <c r="K668" s="201"/>
      <c r="L668" s="201"/>
      <c r="M668" s="201"/>
      <c r="N668" s="201"/>
      <c r="O668" s="201"/>
      <c r="P668" s="201"/>
      <c r="Q668" s="201"/>
      <c r="R668" s="201"/>
      <c r="S668" s="201"/>
    </row>
    <row r="669" spans="2:19" s="187" customFormat="1" ht="18" customHeight="1">
      <c r="B669" s="201"/>
      <c r="C669" s="201"/>
      <c r="D669" s="201"/>
      <c r="E669" s="201"/>
      <c r="F669" s="201"/>
      <c r="G669" s="201"/>
      <c r="H669" s="201"/>
      <c r="I669" s="201"/>
      <c r="J669" s="201"/>
      <c r="K669" s="201"/>
      <c r="L669" s="201"/>
      <c r="M669" s="201"/>
      <c r="N669" s="201"/>
      <c r="O669" s="201"/>
      <c r="P669" s="201"/>
      <c r="Q669" s="201"/>
      <c r="R669" s="201"/>
      <c r="S669" s="201"/>
    </row>
    <row r="670" spans="2:19" s="187" customFormat="1" ht="18" customHeight="1">
      <c r="B670" s="201"/>
      <c r="C670" s="201"/>
      <c r="D670" s="201"/>
      <c r="E670" s="201"/>
      <c r="F670" s="201"/>
      <c r="G670" s="201"/>
      <c r="H670" s="201"/>
      <c r="I670" s="201"/>
      <c r="J670" s="201"/>
      <c r="K670" s="201"/>
      <c r="L670" s="201"/>
      <c r="M670" s="201"/>
      <c r="N670" s="201"/>
      <c r="O670" s="201"/>
      <c r="P670" s="201"/>
      <c r="Q670" s="201"/>
      <c r="R670" s="201"/>
      <c r="S670" s="201"/>
    </row>
    <row r="671" spans="2:19" s="187" customFormat="1" ht="18" customHeight="1">
      <c r="B671" s="201"/>
      <c r="C671" s="201"/>
      <c r="D671" s="201"/>
      <c r="E671" s="201"/>
      <c r="F671" s="201"/>
      <c r="G671" s="201"/>
      <c r="H671" s="201"/>
      <c r="I671" s="201"/>
      <c r="J671" s="201"/>
      <c r="K671" s="201"/>
      <c r="L671" s="201"/>
      <c r="M671" s="201"/>
      <c r="N671" s="201"/>
      <c r="O671" s="201"/>
      <c r="P671" s="201"/>
      <c r="Q671" s="201"/>
      <c r="R671" s="201"/>
      <c r="S671" s="201"/>
    </row>
    <row r="672" spans="2:19" s="187" customFormat="1" ht="18" customHeight="1">
      <c r="B672" s="201"/>
      <c r="C672" s="201"/>
      <c r="D672" s="201"/>
      <c r="E672" s="201"/>
      <c r="F672" s="201"/>
      <c r="G672" s="201"/>
      <c r="H672" s="201"/>
      <c r="I672" s="201"/>
      <c r="J672" s="201"/>
      <c r="K672" s="201"/>
      <c r="L672" s="201"/>
      <c r="M672" s="201"/>
      <c r="N672" s="201"/>
      <c r="O672" s="201"/>
      <c r="P672" s="201"/>
      <c r="Q672" s="201"/>
      <c r="R672" s="201"/>
      <c r="S672" s="201"/>
    </row>
    <row r="673" spans="2:19" s="187" customFormat="1" ht="18" customHeight="1">
      <c r="B673" s="201"/>
      <c r="C673" s="201"/>
      <c r="D673" s="201"/>
      <c r="E673" s="201"/>
      <c r="F673" s="201"/>
      <c r="G673" s="201"/>
      <c r="H673" s="201"/>
      <c r="I673" s="201"/>
      <c r="J673" s="201"/>
      <c r="K673" s="201"/>
      <c r="L673" s="201"/>
      <c r="M673" s="201"/>
      <c r="N673" s="201"/>
      <c r="O673" s="201"/>
      <c r="P673" s="201"/>
      <c r="Q673" s="201"/>
      <c r="R673" s="201"/>
      <c r="S673" s="201"/>
    </row>
    <row r="674" spans="2:19" s="187" customFormat="1" ht="18" customHeight="1">
      <c r="B674" s="201"/>
      <c r="C674" s="201"/>
      <c r="D674" s="201"/>
      <c r="E674" s="201"/>
      <c r="F674" s="201"/>
      <c r="G674" s="201"/>
      <c r="H674" s="201"/>
      <c r="I674" s="201"/>
      <c r="J674" s="201"/>
      <c r="K674" s="201"/>
      <c r="L674" s="201"/>
      <c r="M674" s="201"/>
      <c r="N674" s="201"/>
      <c r="O674" s="201"/>
      <c r="P674" s="201"/>
      <c r="Q674" s="201"/>
      <c r="R674" s="201"/>
      <c r="S674" s="201"/>
    </row>
    <row r="675" spans="2:19" s="187" customFormat="1" ht="18" customHeight="1">
      <c r="B675" s="201"/>
      <c r="C675" s="201"/>
      <c r="D675" s="201"/>
      <c r="E675" s="201"/>
      <c r="F675" s="201"/>
      <c r="G675" s="201"/>
      <c r="H675" s="201"/>
      <c r="I675" s="201"/>
      <c r="J675" s="201"/>
      <c r="K675" s="201"/>
      <c r="L675" s="201"/>
      <c r="M675" s="201"/>
      <c r="N675" s="201"/>
      <c r="O675" s="201"/>
      <c r="P675" s="201"/>
      <c r="Q675" s="201"/>
      <c r="R675" s="201"/>
      <c r="S675" s="201"/>
    </row>
    <row r="676" spans="2:19" s="187" customFormat="1" ht="18" customHeight="1">
      <c r="B676" s="201"/>
      <c r="C676" s="201"/>
      <c r="D676" s="201"/>
      <c r="E676" s="201"/>
      <c r="F676" s="201"/>
      <c r="G676" s="201"/>
      <c r="H676" s="201"/>
      <c r="I676" s="201"/>
      <c r="J676" s="201"/>
      <c r="K676" s="201"/>
      <c r="L676" s="201"/>
      <c r="M676" s="201"/>
      <c r="N676" s="201"/>
      <c r="O676" s="201"/>
      <c r="P676" s="201"/>
      <c r="Q676" s="201"/>
      <c r="R676" s="201"/>
      <c r="S676" s="201"/>
    </row>
    <row r="677" spans="2:19" s="187" customFormat="1" ht="18" customHeight="1">
      <c r="B677" s="201"/>
      <c r="C677" s="201"/>
      <c r="D677" s="201"/>
      <c r="E677" s="201"/>
      <c r="F677" s="201"/>
      <c r="G677" s="201"/>
      <c r="H677" s="201"/>
      <c r="I677" s="201"/>
      <c r="J677" s="201"/>
      <c r="K677" s="201"/>
      <c r="L677" s="201"/>
      <c r="M677" s="201"/>
      <c r="N677" s="201"/>
      <c r="O677" s="201"/>
      <c r="P677" s="201"/>
      <c r="Q677" s="201"/>
      <c r="R677" s="201"/>
      <c r="S677" s="201"/>
    </row>
    <row r="678" spans="2:19" s="187" customFormat="1" ht="18" customHeight="1">
      <c r="B678" s="201"/>
      <c r="C678" s="201"/>
      <c r="D678" s="201"/>
      <c r="E678" s="201"/>
      <c r="F678" s="201"/>
      <c r="G678" s="201"/>
      <c r="H678" s="201"/>
      <c r="I678" s="201"/>
      <c r="J678" s="201"/>
      <c r="K678" s="201"/>
      <c r="L678" s="201"/>
      <c r="M678" s="201"/>
      <c r="N678" s="201"/>
      <c r="O678" s="201"/>
      <c r="P678" s="201"/>
      <c r="Q678" s="201"/>
      <c r="R678" s="201"/>
      <c r="S678" s="201"/>
    </row>
    <row r="679" spans="2:19" s="187" customFormat="1" ht="18" customHeight="1">
      <c r="B679" s="201"/>
      <c r="C679" s="201"/>
      <c r="D679" s="201"/>
      <c r="E679" s="201"/>
      <c r="F679" s="201"/>
      <c r="G679" s="201"/>
      <c r="H679" s="201"/>
      <c r="I679" s="201"/>
      <c r="J679" s="201"/>
      <c r="K679" s="201"/>
      <c r="L679" s="201"/>
      <c r="M679" s="201"/>
      <c r="N679" s="201"/>
      <c r="O679" s="201"/>
      <c r="P679" s="201"/>
      <c r="Q679" s="201"/>
      <c r="R679" s="201"/>
      <c r="S679" s="201"/>
    </row>
    <row r="680" spans="2:19" s="187" customFormat="1" ht="18" customHeight="1">
      <c r="B680" s="201"/>
      <c r="C680" s="201"/>
      <c r="D680" s="201"/>
      <c r="E680" s="201"/>
      <c r="F680" s="201"/>
      <c r="G680" s="201"/>
      <c r="H680" s="201"/>
      <c r="I680" s="201"/>
      <c r="J680" s="201"/>
      <c r="K680" s="201"/>
      <c r="L680" s="201"/>
      <c r="M680" s="201"/>
      <c r="N680" s="201"/>
      <c r="O680" s="201"/>
      <c r="P680" s="201"/>
      <c r="Q680" s="201"/>
      <c r="R680" s="201"/>
      <c r="S680" s="201"/>
    </row>
    <row r="681" spans="2:19" s="187" customFormat="1" ht="18" customHeight="1">
      <c r="B681" s="201"/>
      <c r="C681" s="201"/>
      <c r="D681" s="201"/>
      <c r="E681" s="201"/>
      <c r="F681" s="201"/>
      <c r="G681" s="201"/>
      <c r="H681" s="201"/>
      <c r="I681" s="201"/>
      <c r="J681" s="201"/>
      <c r="K681" s="201"/>
      <c r="L681" s="201"/>
      <c r="M681" s="201"/>
      <c r="N681" s="201"/>
      <c r="O681" s="201"/>
      <c r="P681" s="201"/>
      <c r="Q681" s="201"/>
      <c r="R681" s="201"/>
      <c r="S681" s="201"/>
    </row>
    <row r="682" spans="2:19" s="187" customFormat="1" ht="18" customHeight="1">
      <c r="B682" s="201"/>
      <c r="C682" s="201"/>
      <c r="D682" s="201"/>
      <c r="E682" s="201"/>
      <c r="F682" s="201"/>
      <c r="G682" s="201"/>
      <c r="H682" s="201"/>
      <c r="I682" s="201"/>
      <c r="J682" s="201"/>
      <c r="K682" s="201"/>
      <c r="L682" s="201"/>
      <c r="M682" s="201"/>
      <c r="N682" s="201"/>
      <c r="O682" s="201"/>
      <c r="P682" s="201"/>
      <c r="Q682" s="201"/>
      <c r="R682" s="201"/>
      <c r="S682" s="201"/>
    </row>
    <row r="683" spans="2:19" s="187" customFormat="1" ht="18" customHeight="1">
      <c r="B683" s="201"/>
      <c r="C683" s="201"/>
      <c r="D683" s="201"/>
      <c r="E683" s="201"/>
      <c r="F683" s="201"/>
      <c r="G683" s="201"/>
      <c r="H683" s="201"/>
      <c r="I683" s="201"/>
      <c r="J683" s="201"/>
      <c r="K683" s="201"/>
      <c r="L683" s="201"/>
      <c r="M683" s="201"/>
      <c r="N683" s="201"/>
      <c r="O683" s="201"/>
      <c r="P683" s="201"/>
      <c r="Q683" s="201"/>
      <c r="R683" s="201"/>
      <c r="S683" s="201"/>
    </row>
    <row r="684" spans="2:19" s="187" customFormat="1" ht="18" customHeight="1">
      <c r="B684" s="201"/>
      <c r="C684" s="201"/>
      <c r="D684" s="201"/>
      <c r="E684" s="201"/>
      <c r="F684" s="201"/>
      <c r="G684" s="201"/>
      <c r="H684" s="201"/>
      <c r="I684" s="201"/>
      <c r="J684" s="201"/>
      <c r="K684" s="201"/>
      <c r="L684" s="201"/>
      <c r="M684" s="201"/>
      <c r="N684" s="201"/>
      <c r="O684" s="201"/>
      <c r="P684" s="201"/>
      <c r="Q684" s="201"/>
      <c r="R684" s="201"/>
      <c r="S684" s="201"/>
    </row>
    <row r="685" spans="2:19" s="187" customFormat="1" ht="18" customHeight="1">
      <c r="B685" s="201"/>
      <c r="C685" s="201"/>
      <c r="D685" s="201"/>
      <c r="E685" s="201"/>
      <c r="F685" s="201"/>
      <c r="G685" s="201"/>
      <c r="H685" s="201"/>
      <c r="I685" s="201"/>
      <c r="J685" s="201"/>
      <c r="K685" s="201"/>
      <c r="L685" s="201"/>
      <c r="M685" s="201"/>
      <c r="N685" s="201"/>
      <c r="O685" s="201"/>
      <c r="P685" s="201"/>
      <c r="Q685" s="201"/>
      <c r="R685" s="201"/>
      <c r="S685" s="201"/>
    </row>
    <row r="686" spans="2:19" s="187" customFormat="1" ht="18" customHeight="1">
      <c r="B686" s="201"/>
      <c r="C686" s="201"/>
      <c r="D686" s="201"/>
      <c r="E686" s="201"/>
      <c r="F686" s="201"/>
      <c r="G686" s="201"/>
      <c r="H686" s="201"/>
      <c r="I686" s="201"/>
      <c r="J686" s="201"/>
      <c r="K686" s="201"/>
      <c r="L686" s="201"/>
      <c r="M686" s="201"/>
      <c r="N686" s="201"/>
      <c r="O686" s="201"/>
      <c r="P686" s="201"/>
      <c r="Q686" s="201"/>
      <c r="R686" s="201"/>
      <c r="S686" s="201"/>
    </row>
    <row r="687" spans="2:19" s="187" customFormat="1" ht="18" customHeight="1">
      <c r="B687" s="201"/>
      <c r="C687" s="201"/>
      <c r="D687" s="201"/>
      <c r="E687" s="201"/>
      <c r="F687" s="201"/>
      <c r="G687" s="201"/>
      <c r="H687" s="201"/>
      <c r="I687" s="201"/>
      <c r="J687" s="201"/>
      <c r="K687" s="201"/>
      <c r="L687" s="201"/>
      <c r="M687" s="201"/>
      <c r="N687" s="201"/>
      <c r="O687" s="201"/>
      <c r="P687" s="201"/>
      <c r="Q687" s="201"/>
      <c r="R687" s="201"/>
      <c r="S687" s="201"/>
    </row>
    <row r="688" spans="2:19" s="187" customFormat="1" ht="18" customHeight="1">
      <c r="B688" s="201"/>
      <c r="C688" s="201"/>
      <c r="D688" s="201"/>
      <c r="E688" s="201"/>
      <c r="F688" s="201"/>
      <c r="G688" s="201"/>
      <c r="H688" s="201"/>
      <c r="I688" s="201"/>
      <c r="J688" s="201"/>
      <c r="K688" s="201"/>
      <c r="L688" s="201"/>
      <c r="M688" s="201"/>
      <c r="N688" s="201"/>
      <c r="O688" s="201"/>
      <c r="P688" s="201"/>
      <c r="Q688" s="201"/>
      <c r="R688" s="201"/>
      <c r="S688" s="201"/>
    </row>
    <row r="689" spans="2:19" s="187" customFormat="1" ht="18" customHeight="1">
      <c r="B689" s="201"/>
      <c r="C689" s="201"/>
      <c r="D689" s="201"/>
      <c r="E689" s="201"/>
      <c r="F689" s="201"/>
      <c r="G689" s="201"/>
      <c r="H689" s="201"/>
      <c r="I689" s="201"/>
      <c r="J689" s="201"/>
      <c r="K689" s="201"/>
      <c r="L689" s="201"/>
      <c r="M689" s="201"/>
      <c r="N689" s="201"/>
      <c r="O689" s="201"/>
      <c r="P689" s="201"/>
      <c r="Q689" s="201"/>
      <c r="R689" s="201"/>
      <c r="S689" s="201"/>
    </row>
    <row r="690" spans="2:19" s="187" customFormat="1" ht="18" customHeight="1">
      <c r="B690" s="201"/>
      <c r="C690" s="201"/>
      <c r="D690" s="201"/>
      <c r="E690" s="201"/>
      <c r="F690" s="201"/>
      <c r="G690" s="201"/>
      <c r="H690" s="201"/>
      <c r="I690" s="201"/>
      <c r="J690" s="201"/>
      <c r="K690" s="201"/>
      <c r="L690" s="201"/>
      <c r="M690" s="201"/>
      <c r="N690" s="201"/>
      <c r="O690" s="201"/>
      <c r="P690" s="201"/>
      <c r="Q690" s="201"/>
      <c r="R690" s="201"/>
      <c r="S690" s="201"/>
    </row>
    <row r="691" spans="2:19" s="187" customFormat="1" ht="18" customHeight="1">
      <c r="B691" s="201"/>
      <c r="C691" s="201"/>
      <c r="D691" s="201"/>
      <c r="E691" s="201"/>
      <c r="F691" s="201"/>
      <c r="G691" s="201"/>
      <c r="H691" s="201"/>
      <c r="I691" s="201"/>
      <c r="J691" s="201"/>
      <c r="K691" s="201"/>
      <c r="L691" s="201"/>
      <c r="M691" s="201"/>
      <c r="N691" s="201"/>
      <c r="O691" s="201"/>
      <c r="P691" s="201"/>
      <c r="Q691" s="201"/>
      <c r="R691" s="201"/>
      <c r="S691" s="201"/>
    </row>
    <row r="692" spans="2:19" s="187" customFormat="1" ht="18" customHeight="1">
      <c r="B692" s="201"/>
      <c r="C692" s="201"/>
      <c r="D692" s="201"/>
      <c r="E692" s="201"/>
      <c r="F692" s="201"/>
      <c r="G692" s="201"/>
      <c r="H692" s="201"/>
      <c r="I692" s="201"/>
      <c r="J692" s="201"/>
      <c r="K692" s="201"/>
      <c r="L692" s="201"/>
      <c r="M692" s="201"/>
      <c r="N692" s="201"/>
      <c r="O692" s="201"/>
      <c r="P692" s="201"/>
      <c r="Q692" s="201"/>
      <c r="R692" s="201"/>
      <c r="S692" s="201"/>
    </row>
    <row r="693" spans="2:19" s="187" customFormat="1" ht="18" customHeight="1">
      <c r="B693" s="201"/>
      <c r="C693" s="201"/>
      <c r="D693" s="201"/>
      <c r="E693" s="201"/>
      <c r="F693" s="201"/>
      <c r="G693" s="201"/>
      <c r="H693" s="201"/>
      <c r="I693" s="201"/>
      <c r="J693" s="201"/>
      <c r="K693" s="201"/>
      <c r="L693" s="201"/>
      <c r="M693" s="201"/>
      <c r="N693" s="201"/>
      <c r="O693" s="201"/>
      <c r="P693" s="201"/>
      <c r="Q693" s="201"/>
      <c r="R693" s="201"/>
      <c r="S693" s="201"/>
    </row>
    <row r="694" spans="2:19" s="187" customFormat="1" ht="18" customHeight="1">
      <c r="B694" s="201"/>
      <c r="C694" s="201"/>
      <c r="D694" s="201"/>
      <c r="E694" s="201"/>
      <c r="F694" s="201"/>
      <c r="G694" s="201"/>
      <c r="H694" s="201"/>
      <c r="I694" s="201"/>
      <c r="J694" s="201"/>
      <c r="K694" s="201"/>
      <c r="L694" s="201"/>
      <c r="M694" s="201"/>
      <c r="N694" s="201"/>
      <c r="O694" s="201"/>
      <c r="P694" s="201"/>
      <c r="Q694" s="201"/>
      <c r="R694" s="201"/>
      <c r="S694" s="201"/>
    </row>
    <row r="695" spans="2:19" s="187" customFormat="1" ht="18" customHeight="1">
      <c r="B695" s="201"/>
      <c r="C695" s="201"/>
      <c r="D695" s="201"/>
      <c r="E695" s="201"/>
      <c r="F695" s="201"/>
      <c r="G695" s="201"/>
      <c r="H695" s="201"/>
      <c r="I695" s="201"/>
      <c r="J695" s="201"/>
      <c r="K695" s="201"/>
      <c r="L695" s="201"/>
      <c r="M695" s="201"/>
      <c r="N695" s="201"/>
      <c r="O695" s="201"/>
      <c r="P695" s="201"/>
      <c r="Q695" s="201"/>
      <c r="R695" s="201"/>
      <c r="S695" s="201"/>
    </row>
    <row r="696" spans="2:19" s="187" customFormat="1" ht="18" customHeight="1">
      <c r="B696" s="201"/>
      <c r="C696" s="201"/>
      <c r="D696" s="201"/>
      <c r="E696" s="201"/>
      <c r="F696" s="201"/>
      <c r="G696" s="201"/>
      <c r="H696" s="201"/>
      <c r="I696" s="201"/>
      <c r="J696" s="201"/>
      <c r="K696" s="201"/>
      <c r="L696" s="201"/>
      <c r="M696" s="201"/>
      <c r="N696" s="201"/>
      <c r="O696" s="201"/>
      <c r="P696" s="201"/>
      <c r="Q696" s="201"/>
      <c r="R696" s="201"/>
      <c r="S696" s="201"/>
    </row>
    <row r="697" spans="2:19" s="187" customFormat="1" ht="18" customHeight="1">
      <c r="B697" s="201"/>
      <c r="C697" s="201"/>
      <c r="D697" s="201"/>
      <c r="E697" s="201"/>
      <c r="F697" s="201"/>
      <c r="G697" s="201"/>
      <c r="H697" s="201"/>
      <c r="I697" s="201"/>
      <c r="J697" s="201"/>
      <c r="K697" s="201"/>
      <c r="L697" s="201"/>
      <c r="M697" s="201"/>
      <c r="N697" s="201"/>
      <c r="O697" s="201"/>
      <c r="P697" s="201"/>
      <c r="Q697" s="201"/>
      <c r="R697" s="201"/>
      <c r="S697" s="201"/>
    </row>
    <row r="698" spans="2:19" s="187" customFormat="1" ht="18" customHeight="1">
      <c r="B698" s="201"/>
      <c r="C698" s="201"/>
      <c r="D698" s="201"/>
      <c r="E698" s="201"/>
      <c r="F698" s="201"/>
      <c r="G698" s="201"/>
      <c r="H698" s="201"/>
      <c r="I698" s="201"/>
      <c r="J698" s="201"/>
      <c r="K698" s="201"/>
      <c r="L698" s="201"/>
      <c r="M698" s="201"/>
      <c r="N698" s="201"/>
      <c r="O698" s="201"/>
      <c r="P698" s="201"/>
      <c r="Q698" s="201"/>
      <c r="R698" s="201"/>
      <c r="S698" s="201"/>
    </row>
    <row r="699" spans="2:19" s="187" customFormat="1" ht="18" customHeight="1">
      <c r="B699" s="201"/>
      <c r="C699" s="201"/>
      <c r="D699" s="201"/>
      <c r="E699" s="201"/>
      <c r="F699" s="201"/>
      <c r="G699" s="201"/>
      <c r="H699" s="201"/>
      <c r="I699" s="201"/>
      <c r="J699" s="201"/>
      <c r="K699" s="201"/>
      <c r="L699" s="201"/>
      <c r="M699" s="201"/>
      <c r="N699" s="201"/>
      <c r="O699" s="201"/>
      <c r="P699" s="201"/>
      <c r="Q699" s="201"/>
      <c r="R699" s="201"/>
      <c r="S699" s="201"/>
    </row>
    <row r="700" spans="2:19" s="187" customFormat="1" ht="18" customHeight="1">
      <c r="B700" s="201"/>
      <c r="C700" s="201"/>
      <c r="D700" s="201"/>
      <c r="E700" s="201"/>
      <c r="F700" s="201"/>
      <c r="G700" s="201"/>
      <c r="H700" s="201"/>
      <c r="I700" s="201"/>
      <c r="J700" s="201"/>
      <c r="K700" s="201"/>
      <c r="L700" s="201"/>
      <c r="M700" s="201"/>
      <c r="N700" s="201"/>
      <c r="O700" s="201"/>
      <c r="P700" s="201"/>
      <c r="Q700" s="201"/>
      <c r="R700" s="201"/>
      <c r="S700" s="201"/>
    </row>
    <row r="701" spans="2:19" s="187" customFormat="1" ht="18" customHeight="1">
      <c r="B701" s="201"/>
      <c r="C701" s="201"/>
      <c r="D701" s="201"/>
      <c r="E701" s="201"/>
      <c r="F701" s="201"/>
      <c r="G701" s="201"/>
      <c r="H701" s="201"/>
      <c r="I701" s="201"/>
      <c r="J701" s="201"/>
      <c r="K701" s="201"/>
      <c r="L701" s="201"/>
      <c r="M701" s="201"/>
      <c r="N701" s="201"/>
      <c r="O701" s="201"/>
      <c r="P701" s="201"/>
      <c r="Q701" s="201"/>
      <c r="R701" s="201"/>
      <c r="S701" s="201"/>
    </row>
    <row r="702" spans="2:19" s="187" customFormat="1" ht="18" customHeight="1">
      <c r="B702" s="201"/>
      <c r="C702" s="201"/>
      <c r="D702" s="201"/>
      <c r="E702" s="201"/>
      <c r="F702" s="201"/>
      <c r="G702" s="201"/>
      <c r="H702" s="201"/>
      <c r="I702" s="201"/>
      <c r="J702" s="201"/>
      <c r="K702" s="201"/>
      <c r="L702" s="201"/>
      <c r="M702" s="201"/>
      <c r="N702" s="201"/>
      <c r="O702" s="201"/>
      <c r="P702" s="201"/>
      <c r="Q702" s="201"/>
      <c r="R702" s="201"/>
      <c r="S702" s="201"/>
    </row>
    <row r="703" spans="2:19" s="187" customFormat="1" ht="18" customHeight="1">
      <c r="B703" s="201"/>
      <c r="C703" s="201"/>
      <c r="D703" s="201"/>
      <c r="E703" s="201"/>
      <c r="F703" s="201"/>
      <c r="G703" s="201"/>
      <c r="H703" s="201"/>
      <c r="I703" s="201"/>
      <c r="J703" s="201"/>
      <c r="K703" s="201"/>
      <c r="L703" s="201"/>
      <c r="M703" s="201"/>
      <c r="N703" s="201"/>
      <c r="O703" s="201"/>
      <c r="P703" s="201"/>
      <c r="Q703" s="201"/>
      <c r="R703" s="201"/>
      <c r="S703" s="201"/>
    </row>
    <row r="704" spans="2:19" s="187" customFormat="1" ht="18" customHeight="1">
      <c r="B704" s="201"/>
      <c r="C704" s="201"/>
      <c r="D704" s="201"/>
      <c r="E704" s="201"/>
      <c r="F704" s="201"/>
      <c r="G704" s="201"/>
      <c r="H704" s="201"/>
      <c r="I704" s="201"/>
      <c r="J704" s="201"/>
      <c r="K704" s="201"/>
      <c r="L704" s="201"/>
      <c r="M704" s="201"/>
      <c r="N704" s="201"/>
      <c r="O704" s="201"/>
      <c r="P704" s="201"/>
      <c r="Q704" s="201"/>
      <c r="R704" s="201"/>
      <c r="S704" s="201"/>
    </row>
    <row r="705" spans="2:19" s="187" customFormat="1" ht="18" customHeight="1">
      <c r="B705" s="201"/>
      <c r="C705" s="201"/>
      <c r="D705" s="201"/>
      <c r="E705" s="201"/>
      <c r="F705" s="201"/>
      <c r="G705" s="201"/>
      <c r="H705" s="201"/>
      <c r="I705" s="201"/>
      <c r="J705" s="201"/>
      <c r="K705" s="201"/>
      <c r="L705" s="201"/>
      <c r="M705" s="201"/>
      <c r="N705" s="201"/>
      <c r="O705" s="201"/>
      <c r="P705" s="201"/>
      <c r="Q705" s="201"/>
      <c r="R705" s="201"/>
      <c r="S705" s="201"/>
    </row>
    <row r="706" spans="2:19" s="187" customFormat="1" ht="18" customHeight="1">
      <c r="B706" s="201"/>
      <c r="C706" s="201"/>
      <c r="D706" s="201"/>
      <c r="E706" s="201"/>
      <c r="F706" s="201"/>
      <c r="G706" s="201"/>
      <c r="H706" s="201"/>
      <c r="I706" s="201"/>
      <c r="J706" s="201"/>
      <c r="K706" s="201"/>
      <c r="L706" s="201"/>
      <c r="M706" s="201"/>
      <c r="N706" s="201"/>
      <c r="O706" s="201"/>
      <c r="P706" s="201"/>
      <c r="Q706" s="201"/>
      <c r="R706" s="201"/>
      <c r="S706" s="201"/>
    </row>
    <row r="707" spans="2:19" s="187" customFormat="1" ht="18" customHeight="1">
      <c r="B707" s="201"/>
      <c r="C707" s="201"/>
      <c r="D707" s="201"/>
      <c r="E707" s="201"/>
      <c r="F707" s="201"/>
      <c r="G707" s="201"/>
      <c r="H707" s="201"/>
      <c r="I707" s="201"/>
      <c r="J707" s="201"/>
      <c r="K707" s="201"/>
      <c r="L707" s="201"/>
      <c r="M707" s="201"/>
      <c r="N707" s="201"/>
      <c r="O707" s="201"/>
      <c r="P707" s="201"/>
      <c r="Q707" s="201"/>
      <c r="R707" s="201"/>
      <c r="S707" s="201"/>
    </row>
    <row r="708" spans="2:19" s="187" customFormat="1" ht="18" customHeight="1">
      <c r="B708" s="201"/>
      <c r="C708" s="201"/>
      <c r="D708" s="201"/>
      <c r="E708" s="201"/>
      <c r="F708" s="201"/>
      <c r="G708" s="201"/>
      <c r="H708" s="201"/>
      <c r="I708" s="201"/>
      <c r="J708" s="201"/>
      <c r="K708" s="201"/>
      <c r="L708" s="201"/>
      <c r="M708" s="201"/>
      <c r="N708" s="201"/>
      <c r="O708" s="201"/>
      <c r="P708" s="201"/>
      <c r="Q708" s="201"/>
      <c r="R708" s="201"/>
      <c r="S708" s="201"/>
    </row>
    <row r="709" spans="2:19" s="187" customFormat="1" ht="18" customHeight="1">
      <c r="B709" s="201"/>
      <c r="C709" s="201"/>
      <c r="D709" s="201"/>
      <c r="E709" s="201"/>
      <c r="F709" s="201"/>
      <c r="G709" s="201"/>
      <c r="H709" s="201"/>
      <c r="I709" s="201"/>
      <c r="J709" s="201"/>
      <c r="K709" s="201"/>
      <c r="L709" s="201"/>
      <c r="M709" s="201"/>
      <c r="N709" s="201"/>
      <c r="O709" s="201"/>
      <c r="P709" s="201"/>
      <c r="Q709" s="201"/>
      <c r="R709" s="201"/>
      <c r="S709" s="201"/>
    </row>
    <row r="710" spans="2:19" s="187" customFormat="1" ht="18" customHeight="1">
      <c r="B710" s="201"/>
      <c r="C710" s="201"/>
      <c r="D710" s="201"/>
      <c r="E710" s="201"/>
      <c r="F710" s="201"/>
      <c r="G710" s="201"/>
      <c r="H710" s="201"/>
      <c r="I710" s="201"/>
      <c r="J710" s="201"/>
      <c r="K710" s="201"/>
      <c r="L710" s="201"/>
      <c r="M710" s="201"/>
      <c r="N710" s="201"/>
      <c r="O710" s="201"/>
      <c r="P710" s="201"/>
      <c r="Q710" s="201"/>
      <c r="R710" s="201"/>
      <c r="S710" s="201"/>
    </row>
    <row r="711" spans="2:19" s="187" customFormat="1" ht="18" customHeight="1">
      <c r="B711" s="201"/>
      <c r="C711" s="201"/>
      <c r="D711" s="201"/>
      <c r="E711" s="201"/>
      <c r="F711" s="201"/>
      <c r="G711" s="201"/>
      <c r="H711" s="201"/>
      <c r="I711" s="201"/>
      <c r="J711" s="201"/>
      <c r="K711" s="201"/>
      <c r="L711" s="201"/>
      <c r="M711" s="201"/>
      <c r="N711" s="201"/>
      <c r="O711" s="201"/>
      <c r="P711" s="201"/>
      <c r="Q711" s="201"/>
      <c r="R711" s="201"/>
      <c r="S711" s="201"/>
    </row>
    <row r="712" spans="2:19" s="187" customFormat="1" ht="18" customHeight="1">
      <c r="B712" s="201"/>
      <c r="C712" s="201"/>
      <c r="D712" s="201"/>
      <c r="E712" s="201"/>
      <c r="F712" s="201"/>
      <c r="G712" s="201"/>
      <c r="H712" s="201"/>
      <c r="I712" s="201"/>
      <c r="J712" s="201"/>
      <c r="K712" s="201"/>
      <c r="L712" s="201"/>
      <c r="M712" s="201"/>
      <c r="N712" s="201"/>
      <c r="O712" s="201"/>
      <c r="P712" s="201"/>
      <c r="Q712" s="201"/>
      <c r="R712" s="201"/>
      <c r="S712" s="201"/>
    </row>
    <row r="713" spans="2:19" s="187" customFormat="1" ht="18" customHeight="1">
      <c r="B713" s="201"/>
      <c r="C713" s="201"/>
      <c r="D713" s="201"/>
      <c r="E713" s="201"/>
      <c r="F713" s="201"/>
      <c r="G713" s="201"/>
      <c r="H713" s="201"/>
      <c r="I713" s="201"/>
      <c r="J713" s="201"/>
      <c r="K713" s="201"/>
      <c r="L713" s="201"/>
      <c r="M713" s="201"/>
      <c r="N713" s="201"/>
      <c r="O713" s="201"/>
      <c r="P713" s="201"/>
      <c r="Q713" s="201"/>
      <c r="R713" s="201"/>
      <c r="S713" s="201"/>
    </row>
    <row r="714" spans="2:19" s="187" customFormat="1" ht="18" customHeight="1">
      <c r="B714" s="201"/>
      <c r="C714" s="201"/>
      <c r="D714" s="201"/>
      <c r="E714" s="201"/>
      <c r="F714" s="201"/>
      <c r="G714" s="201"/>
      <c r="H714" s="201"/>
      <c r="I714" s="201"/>
      <c r="J714" s="201"/>
      <c r="K714" s="201"/>
      <c r="L714" s="201"/>
      <c r="M714" s="201"/>
      <c r="N714" s="201"/>
      <c r="O714" s="201"/>
      <c r="P714" s="201"/>
      <c r="Q714" s="201"/>
      <c r="R714" s="201"/>
      <c r="S714" s="201"/>
    </row>
    <row r="715" spans="2:19" s="187" customFormat="1" ht="18" customHeight="1">
      <c r="B715" s="201"/>
      <c r="C715" s="201"/>
      <c r="D715" s="201"/>
      <c r="E715" s="201"/>
      <c r="F715" s="201"/>
      <c r="G715" s="201"/>
      <c r="H715" s="201"/>
      <c r="I715" s="201"/>
      <c r="J715" s="201"/>
      <c r="K715" s="201"/>
      <c r="L715" s="201"/>
      <c r="M715" s="201"/>
      <c r="N715" s="201"/>
      <c r="O715" s="201"/>
      <c r="P715" s="201"/>
      <c r="Q715" s="201"/>
      <c r="R715" s="201"/>
      <c r="S715" s="201"/>
    </row>
    <row r="716" spans="2:19" s="187" customFormat="1" ht="18" customHeight="1">
      <c r="B716" s="201"/>
      <c r="C716" s="201"/>
      <c r="D716" s="201"/>
      <c r="E716" s="201"/>
      <c r="F716" s="201"/>
      <c r="G716" s="201"/>
      <c r="H716" s="201"/>
      <c r="I716" s="201"/>
      <c r="J716" s="201"/>
      <c r="K716" s="201"/>
      <c r="L716" s="201"/>
      <c r="M716" s="201"/>
      <c r="N716" s="201"/>
      <c r="O716" s="201"/>
      <c r="P716" s="201"/>
      <c r="Q716" s="201"/>
      <c r="R716" s="201"/>
      <c r="S716" s="201"/>
    </row>
    <row r="717" spans="2:19" s="187" customFormat="1" ht="18" customHeight="1">
      <c r="B717" s="201"/>
      <c r="C717" s="201"/>
      <c r="D717" s="201"/>
      <c r="E717" s="201"/>
      <c r="F717" s="201"/>
      <c r="G717" s="201"/>
      <c r="H717" s="201"/>
      <c r="I717" s="201"/>
      <c r="J717" s="201"/>
      <c r="K717" s="201"/>
      <c r="L717" s="201"/>
      <c r="M717" s="201"/>
      <c r="N717" s="201"/>
      <c r="O717" s="201"/>
      <c r="P717" s="201"/>
      <c r="Q717" s="201"/>
      <c r="R717" s="201"/>
      <c r="S717" s="201"/>
    </row>
    <row r="718" spans="2:19" s="187" customFormat="1" ht="18" customHeight="1">
      <c r="B718" s="201"/>
      <c r="C718" s="201"/>
      <c r="D718" s="201"/>
      <c r="E718" s="201"/>
      <c r="F718" s="201"/>
      <c r="G718" s="201"/>
      <c r="H718" s="201"/>
      <c r="I718" s="201"/>
      <c r="J718" s="201"/>
      <c r="K718" s="201"/>
      <c r="L718" s="201"/>
      <c r="M718" s="201"/>
      <c r="N718" s="201"/>
      <c r="O718" s="201"/>
      <c r="P718" s="201"/>
      <c r="Q718" s="201"/>
      <c r="R718" s="201"/>
      <c r="S718" s="201"/>
    </row>
    <row r="719" spans="2:19" s="187" customFormat="1" ht="18" customHeight="1">
      <c r="B719" s="201"/>
      <c r="C719" s="201"/>
      <c r="D719" s="201"/>
      <c r="E719" s="201"/>
      <c r="F719" s="201"/>
      <c r="G719" s="201"/>
      <c r="H719" s="201"/>
      <c r="I719" s="201"/>
      <c r="J719" s="201"/>
      <c r="K719" s="201"/>
      <c r="L719" s="201"/>
      <c r="M719" s="201"/>
      <c r="N719" s="201"/>
      <c r="O719" s="201"/>
      <c r="P719" s="201"/>
      <c r="Q719" s="201"/>
      <c r="R719" s="201"/>
      <c r="S719" s="201"/>
    </row>
    <row r="720" spans="2:19" s="187" customFormat="1" ht="18" customHeight="1">
      <c r="B720" s="201"/>
      <c r="C720" s="201"/>
      <c r="D720" s="201"/>
      <c r="E720" s="201"/>
      <c r="F720" s="201"/>
      <c r="G720" s="201"/>
      <c r="H720" s="201"/>
      <c r="I720" s="201"/>
      <c r="J720" s="201"/>
      <c r="K720" s="201"/>
      <c r="L720" s="201"/>
      <c r="M720" s="201"/>
      <c r="N720" s="201"/>
      <c r="O720" s="201"/>
      <c r="P720" s="201"/>
      <c r="Q720" s="201"/>
      <c r="R720" s="201"/>
      <c r="S720" s="201"/>
    </row>
    <row r="721" spans="2:19" s="187" customFormat="1" ht="18" customHeight="1">
      <c r="B721" s="201"/>
      <c r="C721" s="201"/>
      <c r="D721" s="201"/>
      <c r="E721" s="201"/>
      <c r="F721" s="201"/>
      <c r="G721" s="201"/>
      <c r="H721" s="201"/>
      <c r="I721" s="201"/>
      <c r="J721" s="201"/>
      <c r="K721" s="201"/>
      <c r="L721" s="201"/>
      <c r="M721" s="201"/>
      <c r="N721" s="201"/>
      <c r="O721" s="201"/>
      <c r="P721" s="201"/>
      <c r="Q721" s="201"/>
      <c r="R721" s="201"/>
      <c r="S721" s="201"/>
    </row>
    <row r="722" spans="2:19" s="187" customFormat="1" ht="18" customHeight="1">
      <c r="B722" s="201"/>
      <c r="C722" s="201"/>
      <c r="D722" s="201"/>
      <c r="E722" s="201"/>
      <c r="F722" s="201"/>
      <c r="G722" s="201"/>
      <c r="H722" s="201"/>
      <c r="I722" s="201"/>
      <c r="J722" s="201"/>
      <c r="K722" s="201"/>
      <c r="L722" s="201"/>
      <c r="M722" s="201"/>
      <c r="N722" s="201"/>
      <c r="O722" s="201"/>
      <c r="P722" s="201"/>
      <c r="Q722" s="201"/>
      <c r="R722" s="201"/>
      <c r="S722" s="201"/>
    </row>
    <row r="723" spans="2:19" s="187" customFormat="1" ht="18" customHeight="1">
      <c r="B723" s="201"/>
      <c r="C723" s="201"/>
      <c r="D723" s="201"/>
      <c r="E723" s="201"/>
      <c r="F723" s="201"/>
      <c r="G723" s="201"/>
      <c r="H723" s="201"/>
      <c r="I723" s="201"/>
      <c r="J723" s="201"/>
      <c r="K723" s="201"/>
      <c r="L723" s="201"/>
      <c r="M723" s="201"/>
      <c r="N723" s="201"/>
      <c r="O723" s="201"/>
      <c r="P723" s="201"/>
      <c r="Q723" s="201"/>
      <c r="R723" s="201"/>
      <c r="S723" s="201"/>
    </row>
    <row r="724" spans="2:19" s="187" customFormat="1" ht="18" customHeight="1">
      <c r="B724" s="201"/>
      <c r="C724" s="201"/>
      <c r="D724" s="201"/>
      <c r="E724" s="201"/>
      <c r="F724" s="201"/>
      <c r="G724" s="201"/>
      <c r="H724" s="201"/>
      <c r="I724" s="201"/>
      <c r="J724" s="201"/>
      <c r="K724" s="201"/>
      <c r="L724" s="201"/>
      <c r="M724" s="201"/>
      <c r="N724" s="201"/>
      <c r="O724" s="201"/>
      <c r="P724" s="201"/>
      <c r="Q724" s="201"/>
      <c r="R724" s="201"/>
      <c r="S724" s="201"/>
    </row>
    <row r="725" spans="2:19" s="187" customFormat="1" ht="18" customHeight="1">
      <c r="B725" s="201"/>
      <c r="C725" s="201"/>
      <c r="D725" s="201"/>
      <c r="E725" s="201"/>
      <c r="F725" s="201"/>
      <c r="G725" s="201"/>
      <c r="H725" s="201"/>
      <c r="I725" s="201"/>
      <c r="J725" s="201"/>
      <c r="K725" s="201"/>
      <c r="L725" s="201"/>
      <c r="M725" s="201"/>
      <c r="N725" s="201"/>
      <c r="O725" s="201"/>
      <c r="P725" s="201"/>
      <c r="Q725" s="201"/>
      <c r="R725" s="201"/>
      <c r="S725" s="201"/>
    </row>
    <row r="726" spans="2:19" s="187" customFormat="1" ht="18" customHeight="1">
      <c r="B726" s="201"/>
      <c r="C726" s="201"/>
      <c r="D726" s="201"/>
      <c r="E726" s="201"/>
      <c r="F726" s="201"/>
      <c r="G726" s="201"/>
      <c r="H726" s="201"/>
      <c r="I726" s="201"/>
      <c r="J726" s="201"/>
      <c r="K726" s="201"/>
      <c r="L726" s="201"/>
      <c r="M726" s="201"/>
      <c r="N726" s="201"/>
      <c r="O726" s="201"/>
      <c r="P726" s="201"/>
      <c r="Q726" s="201"/>
      <c r="R726" s="201"/>
      <c r="S726" s="201"/>
    </row>
    <row r="727" spans="2:19" s="187" customFormat="1" ht="18" customHeight="1">
      <c r="B727" s="201"/>
      <c r="C727" s="201"/>
      <c r="D727" s="201"/>
      <c r="E727" s="201"/>
      <c r="F727" s="201"/>
      <c r="G727" s="201"/>
      <c r="H727" s="201"/>
      <c r="I727" s="201"/>
      <c r="J727" s="201"/>
      <c r="K727" s="201"/>
      <c r="L727" s="201"/>
      <c r="M727" s="201"/>
      <c r="N727" s="201"/>
      <c r="O727" s="201"/>
      <c r="P727" s="201"/>
      <c r="Q727" s="201"/>
      <c r="R727" s="201"/>
      <c r="S727" s="201"/>
    </row>
    <row r="728" spans="2:19" s="187" customFormat="1" ht="18" customHeight="1">
      <c r="B728" s="201"/>
      <c r="C728" s="201"/>
      <c r="D728" s="201"/>
      <c r="E728" s="201"/>
      <c r="F728" s="201"/>
      <c r="G728" s="201"/>
      <c r="H728" s="201"/>
      <c r="I728" s="201"/>
      <c r="J728" s="201"/>
      <c r="K728" s="201"/>
      <c r="L728" s="201"/>
      <c r="M728" s="201"/>
      <c r="N728" s="201"/>
      <c r="O728" s="201"/>
      <c r="P728" s="201"/>
      <c r="Q728" s="201"/>
      <c r="R728" s="201"/>
      <c r="S728" s="201"/>
    </row>
    <row r="729" spans="2:19" s="187" customFormat="1" ht="18" customHeight="1">
      <c r="B729" s="201"/>
      <c r="C729" s="201"/>
      <c r="D729" s="201"/>
      <c r="E729" s="201"/>
      <c r="F729" s="201"/>
      <c r="G729" s="201"/>
      <c r="H729" s="201"/>
      <c r="I729" s="201"/>
      <c r="J729" s="201"/>
      <c r="K729" s="201"/>
      <c r="L729" s="201"/>
      <c r="M729" s="201"/>
      <c r="N729" s="201"/>
      <c r="O729" s="201"/>
      <c r="P729" s="201"/>
      <c r="Q729" s="201"/>
      <c r="R729" s="201"/>
      <c r="S729" s="201"/>
    </row>
    <row r="730" spans="2:19" s="187" customFormat="1" ht="18" customHeight="1">
      <c r="B730" s="201"/>
      <c r="C730" s="201"/>
      <c r="D730" s="201"/>
      <c r="E730" s="201"/>
      <c r="F730" s="201"/>
      <c r="G730" s="201"/>
      <c r="H730" s="201"/>
      <c r="I730" s="201"/>
      <c r="J730" s="201"/>
      <c r="K730" s="201"/>
      <c r="L730" s="201"/>
      <c r="M730" s="201"/>
      <c r="N730" s="201"/>
      <c r="O730" s="201"/>
      <c r="P730" s="201"/>
      <c r="Q730" s="201"/>
      <c r="R730" s="201"/>
      <c r="S730" s="201"/>
    </row>
    <row r="731" spans="2:19" s="187" customFormat="1" ht="18" customHeight="1">
      <c r="B731" s="201"/>
      <c r="C731" s="201"/>
      <c r="D731" s="201"/>
      <c r="E731" s="201"/>
      <c r="F731" s="201"/>
      <c r="G731" s="201"/>
      <c r="H731" s="201"/>
      <c r="I731" s="201"/>
      <c r="J731" s="201"/>
      <c r="K731" s="201"/>
      <c r="L731" s="201"/>
      <c r="M731" s="201"/>
      <c r="N731" s="201"/>
      <c r="O731" s="201"/>
      <c r="P731" s="201"/>
      <c r="Q731" s="201"/>
      <c r="R731" s="201"/>
      <c r="S731" s="201"/>
    </row>
    <row r="732" spans="2:19" s="187" customFormat="1" ht="18" customHeight="1">
      <c r="B732" s="201"/>
      <c r="C732" s="201"/>
      <c r="D732" s="201"/>
      <c r="E732" s="201"/>
      <c r="F732" s="201"/>
      <c r="G732" s="201"/>
      <c r="H732" s="201"/>
      <c r="I732" s="201"/>
      <c r="J732" s="201"/>
      <c r="K732" s="201"/>
      <c r="L732" s="201"/>
      <c r="M732" s="201"/>
      <c r="N732" s="201"/>
      <c r="O732" s="201"/>
      <c r="P732" s="201"/>
      <c r="Q732" s="201"/>
      <c r="R732" s="201"/>
      <c r="S732" s="201"/>
    </row>
    <row r="733" spans="2:19" s="187" customFormat="1" ht="18" customHeight="1">
      <c r="B733" s="201"/>
      <c r="C733" s="201"/>
      <c r="D733" s="201"/>
      <c r="E733" s="201"/>
      <c r="F733" s="201"/>
      <c r="G733" s="201"/>
      <c r="H733" s="201"/>
      <c r="I733" s="201"/>
      <c r="J733" s="201"/>
      <c r="K733" s="201"/>
      <c r="L733" s="201"/>
      <c r="M733" s="201"/>
      <c r="N733" s="201"/>
      <c r="O733" s="201"/>
      <c r="P733" s="201"/>
      <c r="Q733" s="201"/>
      <c r="R733" s="201"/>
      <c r="S733" s="201"/>
    </row>
    <row r="734" spans="2:19" s="187" customFormat="1" ht="18" customHeight="1">
      <c r="B734" s="201"/>
      <c r="C734" s="201"/>
      <c r="D734" s="201"/>
      <c r="E734" s="201"/>
      <c r="F734" s="201"/>
      <c r="G734" s="201"/>
      <c r="H734" s="201"/>
      <c r="I734" s="201"/>
      <c r="J734" s="201"/>
      <c r="K734" s="201"/>
      <c r="L734" s="201"/>
      <c r="M734" s="201"/>
      <c r="N734" s="201"/>
      <c r="O734" s="201"/>
      <c r="P734" s="201"/>
      <c r="Q734" s="201"/>
      <c r="R734" s="201"/>
      <c r="S734" s="201"/>
    </row>
    <row r="735" spans="2:19" s="187" customFormat="1" ht="18" customHeight="1">
      <c r="B735" s="201"/>
      <c r="C735" s="201"/>
      <c r="D735" s="201"/>
      <c r="E735" s="201"/>
      <c r="F735" s="201"/>
      <c r="G735" s="201"/>
      <c r="H735" s="201"/>
      <c r="I735" s="201"/>
      <c r="J735" s="201"/>
      <c r="K735" s="201"/>
      <c r="L735" s="201"/>
      <c r="M735" s="201"/>
      <c r="N735" s="201"/>
      <c r="O735" s="201"/>
      <c r="P735" s="201"/>
      <c r="Q735" s="201"/>
      <c r="R735" s="201"/>
      <c r="S735" s="201"/>
    </row>
    <row r="736" spans="2:19" s="187" customFormat="1" ht="18" customHeight="1">
      <c r="B736" s="201"/>
      <c r="C736" s="201"/>
      <c r="D736" s="201"/>
      <c r="E736" s="201"/>
      <c r="F736" s="201"/>
      <c r="G736" s="201"/>
      <c r="H736" s="201"/>
      <c r="I736" s="201"/>
      <c r="J736" s="201"/>
      <c r="K736" s="201"/>
      <c r="L736" s="201"/>
      <c r="M736" s="201"/>
      <c r="N736" s="201"/>
      <c r="O736" s="201"/>
      <c r="P736" s="201"/>
      <c r="Q736" s="201"/>
      <c r="R736" s="201"/>
      <c r="S736" s="201"/>
    </row>
    <row r="737" spans="2:19" s="187" customFormat="1" ht="18" customHeight="1">
      <c r="B737" s="201"/>
      <c r="C737" s="201"/>
      <c r="D737" s="201"/>
      <c r="E737" s="201"/>
      <c r="F737" s="201"/>
      <c r="G737" s="201"/>
      <c r="H737" s="201"/>
      <c r="I737" s="201"/>
      <c r="J737" s="201"/>
      <c r="K737" s="201"/>
      <c r="L737" s="201"/>
      <c r="M737" s="201"/>
      <c r="N737" s="201"/>
      <c r="O737" s="201"/>
      <c r="P737" s="201"/>
      <c r="Q737" s="201"/>
      <c r="R737" s="201"/>
      <c r="S737" s="201"/>
    </row>
    <row r="738" spans="2:19" s="187" customFormat="1" ht="18" customHeight="1">
      <c r="B738" s="201"/>
      <c r="C738" s="201"/>
      <c r="D738" s="201"/>
      <c r="E738" s="201"/>
      <c r="F738" s="201"/>
      <c r="G738" s="201"/>
      <c r="H738" s="201"/>
      <c r="I738" s="201"/>
      <c r="J738" s="201"/>
      <c r="K738" s="201"/>
      <c r="L738" s="201"/>
      <c r="M738" s="201"/>
      <c r="N738" s="201"/>
      <c r="O738" s="201"/>
      <c r="P738" s="201"/>
      <c r="Q738" s="201"/>
      <c r="R738" s="201"/>
      <c r="S738" s="201"/>
    </row>
    <row r="739" spans="2:19" s="187" customFormat="1" ht="18" customHeight="1">
      <c r="B739" s="201"/>
      <c r="C739" s="201"/>
      <c r="D739" s="201"/>
      <c r="E739" s="201"/>
      <c r="F739" s="201"/>
      <c r="G739" s="201"/>
      <c r="H739" s="201"/>
      <c r="I739" s="201"/>
      <c r="J739" s="201"/>
      <c r="K739" s="201"/>
      <c r="L739" s="201"/>
      <c r="M739" s="201"/>
      <c r="N739" s="201"/>
      <c r="O739" s="201"/>
      <c r="P739" s="201"/>
      <c r="Q739" s="201"/>
      <c r="R739" s="201"/>
      <c r="S739" s="201"/>
    </row>
    <row r="740" spans="2:19" s="187" customFormat="1" ht="18" customHeight="1">
      <c r="B740" s="201"/>
      <c r="C740" s="201"/>
      <c r="D740" s="201"/>
      <c r="E740" s="201"/>
      <c r="F740" s="201"/>
      <c r="G740" s="201"/>
      <c r="H740" s="201"/>
      <c r="I740" s="201"/>
      <c r="J740" s="201"/>
      <c r="K740" s="201"/>
      <c r="L740" s="201"/>
      <c r="M740" s="201"/>
      <c r="N740" s="201"/>
      <c r="O740" s="201"/>
      <c r="P740" s="201"/>
      <c r="Q740" s="201"/>
      <c r="R740" s="201"/>
      <c r="S740" s="201"/>
    </row>
    <row r="741" spans="2:19" s="187" customFormat="1" ht="18" customHeight="1">
      <c r="B741" s="201"/>
      <c r="C741" s="201"/>
      <c r="D741" s="201"/>
      <c r="E741" s="201"/>
      <c r="F741" s="201"/>
      <c r="G741" s="201"/>
      <c r="H741" s="201"/>
      <c r="I741" s="201"/>
      <c r="J741" s="201"/>
      <c r="K741" s="201"/>
      <c r="L741" s="201"/>
      <c r="M741" s="201"/>
      <c r="N741" s="201"/>
      <c r="O741" s="201"/>
      <c r="P741" s="201"/>
      <c r="Q741" s="201"/>
      <c r="R741" s="201"/>
      <c r="S741" s="201"/>
    </row>
    <row r="742" spans="2:19" s="187" customFormat="1" ht="18" customHeight="1">
      <c r="B742" s="201"/>
      <c r="C742" s="201"/>
      <c r="D742" s="201"/>
      <c r="E742" s="201"/>
      <c r="F742" s="201"/>
      <c r="G742" s="201"/>
      <c r="H742" s="201"/>
      <c r="I742" s="201"/>
      <c r="J742" s="201"/>
      <c r="K742" s="201"/>
      <c r="L742" s="201"/>
      <c r="M742" s="201"/>
      <c r="N742" s="201"/>
      <c r="O742" s="201"/>
      <c r="P742" s="201"/>
      <c r="Q742" s="201"/>
      <c r="R742" s="201"/>
      <c r="S742" s="201"/>
    </row>
    <row r="743" spans="2:19" s="187" customFormat="1" ht="18" customHeight="1">
      <c r="B743" s="201"/>
      <c r="C743" s="201"/>
      <c r="D743" s="201"/>
      <c r="E743" s="201"/>
      <c r="F743" s="201"/>
      <c r="G743" s="201"/>
      <c r="H743" s="201"/>
      <c r="I743" s="201"/>
      <c r="J743" s="201"/>
      <c r="K743" s="201"/>
      <c r="L743" s="201"/>
      <c r="M743" s="201"/>
      <c r="N743" s="201"/>
      <c r="O743" s="201"/>
      <c r="P743" s="201"/>
      <c r="Q743" s="201"/>
      <c r="R743" s="201"/>
      <c r="S743" s="201"/>
    </row>
    <row r="744" spans="2:19" s="187" customFormat="1" ht="18" customHeight="1">
      <c r="B744" s="201"/>
      <c r="C744" s="201"/>
      <c r="D744" s="201"/>
      <c r="E744" s="201"/>
      <c r="F744" s="201"/>
      <c r="G744" s="201"/>
      <c r="H744" s="201"/>
      <c r="I744" s="201"/>
      <c r="J744" s="201"/>
      <c r="K744" s="201"/>
      <c r="L744" s="201"/>
      <c r="M744" s="201"/>
      <c r="N744" s="201"/>
      <c r="O744" s="201"/>
      <c r="P744" s="201"/>
      <c r="Q744" s="201"/>
      <c r="R744" s="201"/>
      <c r="S744" s="201"/>
    </row>
    <row r="745" spans="2:19" s="187" customFormat="1" ht="18" customHeight="1">
      <c r="B745" s="201"/>
      <c r="C745" s="201"/>
      <c r="D745" s="201"/>
      <c r="E745" s="201"/>
      <c r="F745" s="201"/>
      <c r="G745" s="201"/>
      <c r="H745" s="201"/>
      <c r="I745" s="201"/>
      <c r="J745" s="201"/>
      <c r="K745" s="201"/>
      <c r="L745" s="201"/>
      <c r="M745" s="201"/>
      <c r="N745" s="201"/>
      <c r="O745" s="201"/>
      <c r="P745" s="201"/>
      <c r="Q745" s="201"/>
      <c r="R745" s="201"/>
      <c r="S745" s="201"/>
    </row>
    <row r="746" spans="2:19" s="187" customFormat="1" ht="18" customHeight="1">
      <c r="B746" s="201"/>
      <c r="C746" s="201"/>
      <c r="D746" s="201"/>
      <c r="E746" s="201"/>
      <c r="F746" s="201"/>
      <c r="G746" s="201"/>
      <c r="H746" s="201"/>
      <c r="I746" s="201"/>
      <c r="J746" s="201"/>
      <c r="K746" s="201"/>
      <c r="L746" s="201"/>
      <c r="M746" s="201"/>
      <c r="N746" s="201"/>
      <c r="O746" s="201"/>
      <c r="P746" s="201"/>
      <c r="Q746" s="201"/>
      <c r="R746" s="201"/>
      <c r="S746" s="201"/>
    </row>
    <row r="747" spans="2:19" s="187" customFormat="1" ht="18" customHeight="1">
      <c r="B747" s="201"/>
      <c r="C747" s="201"/>
      <c r="D747" s="201"/>
      <c r="E747" s="201"/>
      <c r="F747" s="201"/>
      <c r="G747" s="201"/>
      <c r="H747" s="201"/>
      <c r="I747" s="201"/>
      <c r="J747" s="201"/>
      <c r="K747" s="201"/>
      <c r="L747" s="201"/>
      <c r="M747" s="201"/>
      <c r="N747" s="201"/>
      <c r="O747" s="201"/>
      <c r="P747" s="201"/>
      <c r="Q747" s="201"/>
      <c r="R747" s="201"/>
      <c r="S747" s="201"/>
    </row>
    <row r="748" spans="2:19" s="187" customFormat="1" ht="18" customHeight="1">
      <c r="B748" s="201"/>
      <c r="C748" s="201"/>
      <c r="D748" s="201"/>
      <c r="E748" s="201"/>
      <c r="F748" s="201"/>
      <c r="G748" s="201"/>
      <c r="H748" s="201"/>
      <c r="I748" s="201"/>
      <c r="J748" s="201"/>
      <c r="K748" s="201"/>
      <c r="L748" s="201"/>
      <c r="M748" s="201"/>
      <c r="N748" s="201"/>
      <c r="O748" s="201"/>
      <c r="P748" s="201"/>
      <c r="Q748" s="201"/>
      <c r="R748" s="201"/>
      <c r="S748" s="201"/>
    </row>
    <row r="749" spans="2:19" s="187" customFormat="1" ht="18" customHeight="1">
      <c r="B749" s="201"/>
      <c r="C749" s="201"/>
      <c r="D749" s="201"/>
      <c r="E749" s="201"/>
      <c r="F749" s="201"/>
      <c r="G749" s="201"/>
      <c r="H749" s="201"/>
      <c r="I749" s="201"/>
      <c r="J749" s="201"/>
      <c r="K749" s="201"/>
      <c r="L749" s="201"/>
      <c r="M749" s="201"/>
      <c r="N749" s="201"/>
      <c r="O749" s="201"/>
      <c r="P749" s="201"/>
      <c r="Q749" s="201"/>
      <c r="R749" s="201"/>
      <c r="S749" s="201"/>
    </row>
    <row r="750" spans="2:19" s="187" customFormat="1" ht="18" customHeight="1">
      <c r="B750" s="201"/>
      <c r="C750" s="201"/>
      <c r="D750" s="201"/>
      <c r="E750" s="201"/>
      <c r="F750" s="201"/>
      <c r="G750" s="201"/>
      <c r="H750" s="201"/>
      <c r="I750" s="201"/>
      <c r="J750" s="201"/>
      <c r="K750" s="201"/>
      <c r="L750" s="201"/>
      <c r="M750" s="201"/>
      <c r="N750" s="201"/>
      <c r="O750" s="201"/>
      <c r="P750" s="201"/>
      <c r="Q750" s="201"/>
      <c r="R750" s="201"/>
      <c r="S750" s="201"/>
    </row>
    <row r="751" spans="2:19" s="187" customFormat="1" ht="18" customHeight="1">
      <c r="B751" s="201"/>
      <c r="C751" s="201"/>
      <c r="D751" s="201"/>
      <c r="E751" s="201"/>
      <c r="F751" s="201"/>
      <c r="G751" s="201"/>
      <c r="H751" s="201"/>
      <c r="I751" s="201"/>
      <c r="J751" s="201"/>
      <c r="K751" s="201"/>
      <c r="L751" s="201"/>
      <c r="M751" s="201"/>
      <c r="N751" s="201"/>
      <c r="O751" s="201"/>
      <c r="P751" s="201"/>
      <c r="Q751" s="201"/>
      <c r="R751" s="201"/>
      <c r="S751" s="201"/>
    </row>
    <row r="752" spans="2:19" s="187" customFormat="1" ht="18" customHeight="1">
      <c r="B752" s="201"/>
      <c r="C752" s="201"/>
      <c r="D752" s="201"/>
      <c r="E752" s="201"/>
      <c r="F752" s="201"/>
      <c r="G752" s="201"/>
      <c r="H752" s="201"/>
      <c r="I752" s="201"/>
      <c r="J752" s="201"/>
      <c r="K752" s="201"/>
      <c r="L752" s="201"/>
      <c r="M752" s="201"/>
      <c r="N752" s="201"/>
      <c r="O752" s="201"/>
      <c r="P752" s="201"/>
      <c r="Q752" s="201"/>
      <c r="R752" s="201"/>
      <c r="S752" s="201"/>
    </row>
    <row r="753" spans="2:19" s="187" customFormat="1" ht="18" customHeight="1">
      <c r="B753" s="201"/>
      <c r="C753" s="201"/>
      <c r="D753" s="201"/>
      <c r="E753" s="201"/>
      <c r="F753" s="201"/>
      <c r="G753" s="201"/>
      <c r="H753" s="201"/>
      <c r="I753" s="201"/>
      <c r="J753" s="201"/>
      <c r="K753" s="201"/>
      <c r="L753" s="201"/>
      <c r="M753" s="201"/>
      <c r="N753" s="201"/>
      <c r="O753" s="201"/>
      <c r="P753" s="201"/>
      <c r="Q753" s="201"/>
      <c r="R753" s="201"/>
      <c r="S753" s="201"/>
    </row>
    <row r="754" spans="2:19" s="187" customFormat="1" ht="18" customHeight="1">
      <c r="B754" s="201"/>
      <c r="C754" s="201"/>
      <c r="D754" s="201"/>
      <c r="E754" s="201"/>
      <c r="F754" s="201"/>
      <c r="G754" s="201"/>
      <c r="H754" s="201"/>
      <c r="I754" s="201"/>
      <c r="J754" s="201"/>
      <c r="K754" s="201"/>
      <c r="L754" s="201"/>
      <c r="M754" s="201"/>
      <c r="N754" s="201"/>
      <c r="O754" s="201"/>
      <c r="P754" s="201"/>
      <c r="Q754" s="201"/>
      <c r="R754" s="201"/>
      <c r="S754" s="201"/>
    </row>
    <row r="755" spans="2:19" s="187" customFormat="1" ht="18" customHeight="1">
      <c r="B755" s="201"/>
      <c r="C755" s="201"/>
      <c r="D755" s="201"/>
      <c r="E755" s="201"/>
      <c r="F755" s="201"/>
      <c r="G755" s="201"/>
      <c r="H755" s="201"/>
      <c r="I755" s="201"/>
      <c r="J755" s="201"/>
      <c r="K755" s="201"/>
      <c r="L755" s="201"/>
      <c r="M755" s="201"/>
      <c r="N755" s="201"/>
      <c r="O755" s="201"/>
      <c r="P755" s="201"/>
      <c r="Q755" s="201"/>
      <c r="R755" s="201"/>
      <c r="S755" s="201"/>
    </row>
    <row r="756" spans="2:19" s="187" customFormat="1" ht="18" customHeight="1">
      <c r="B756" s="201"/>
      <c r="C756" s="201"/>
      <c r="D756" s="201"/>
      <c r="E756" s="201"/>
      <c r="F756" s="201"/>
      <c r="G756" s="201"/>
      <c r="H756" s="201"/>
      <c r="I756" s="201"/>
      <c r="J756" s="201"/>
      <c r="K756" s="201"/>
      <c r="L756" s="201"/>
      <c r="M756" s="201"/>
      <c r="N756" s="201"/>
      <c r="O756" s="201"/>
      <c r="P756" s="201"/>
      <c r="Q756" s="201"/>
      <c r="R756" s="201"/>
      <c r="S756" s="201"/>
    </row>
    <row r="757" spans="2:19" s="187" customFormat="1" ht="18" customHeight="1">
      <c r="B757" s="201"/>
      <c r="C757" s="201"/>
      <c r="D757" s="201"/>
      <c r="E757" s="201"/>
      <c r="F757" s="201"/>
      <c r="G757" s="201"/>
      <c r="H757" s="201"/>
      <c r="I757" s="201"/>
      <c r="J757" s="201"/>
      <c r="K757" s="201"/>
      <c r="L757" s="201"/>
      <c r="M757" s="201"/>
      <c r="N757" s="201"/>
      <c r="O757" s="201"/>
      <c r="P757" s="201"/>
      <c r="Q757" s="201"/>
      <c r="R757" s="201"/>
      <c r="S757" s="201"/>
    </row>
    <row r="758" spans="2:19" s="187" customFormat="1" ht="18" customHeight="1">
      <c r="B758" s="201"/>
      <c r="C758" s="201"/>
      <c r="D758" s="201"/>
      <c r="E758" s="201"/>
      <c r="F758" s="201"/>
      <c r="G758" s="201"/>
      <c r="H758" s="201"/>
      <c r="I758" s="201"/>
      <c r="J758" s="201"/>
      <c r="K758" s="201"/>
      <c r="L758" s="201"/>
      <c r="M758" s="201"/>
      <c r="N758" s="201"/>
      <c r="O758" s="201"/>
      <c r="P758" s="201"/>
      <c r="Q758" s="201"/>
      <c r="R758" s="201"/>
      <c r="S758" s="201"/>
    </row>
    <row r="759" spans="2:19" s="187" customFormat="1" ht="18" customHeight="1">
      <c r="B759" s="201"/>
      <c r="C759" s="201"/>
      <c r="D759" s="201"/>
      <c r="E759" s="201"/>
      <c r="F759" s="201"/>
      <c r="G759" s="201"/>
      <c r="H759" s="201"/>
      <c r="I759" s="201"/>
      <c r="J759" s="201"/>
      <c r="K759" s="201"/>
      <c r="L759" s="201"/>
      <c r="M759" s="201"/>
      <c r="N759" s="201"/>
      <c r="O759" s="201"/>
      <c r="P759" s="201"/>
      <c r="Q759" s="201"/>
      <c r="R759" s="201"/>
      <c r="S759" s="201"/>
    </row>
    <row r="760" spans="2:19" s="187" customFormat="1" ht="18" customHeight="1">
      <c r="B760" s="201"/>
      <c r="C760" s="201"/>
      <c r="D760" s="201"/>
      <c r="E760" s="201"/>
      <c r="F760" s="201"/>
      <c r="G760" s="201"/>
      <c r="H760" s="201"/>
      <c r="I760" s="201"/>
      <c r="J760" s="201"/>
      <c r="K760" s="201"/>
      <c r="L760" s="201"/>
      <c r="M760" s="201"/>
      <c r="N760" s="201"/>
      <c r="O760" s="201"/>
      <c r="P760" s="201"/>
      <c r="Q760" s="201"/>
      <c r="R760" s="201"/>
      <c r="S760" s="201"/>
    </row>
    <row r="761" spans="2:19" s="187" customFormat="1" ht="18" customHeight="1">
      <c r="B761" s="201"/>
      <c r="C761" s="201"/>
      <c r="D761" s="201"/>
      <c r="E761" s="201"/>
      <c r="F761" s="201"/>
      <c r="G761" s="201"/>
      <c r="H761" s="201"/>
      <c r="I761" s="201"/>
      <c r="J761" s="201"/>
      <c r="K761" s="201"/>
      <c r="L761" s="201"/>
      <c r="M761" s="201"/>
      <c r="N761" s="201"/>
      <c r="O761" s="201"/>
      <c r="P761" s="201"/>
      <c r="Q761" s="201"/>
      <c r="R761" s="201"/>
      <c r="S761" s="201"/>
    </row>
    <row r="762" spans="2:19" s="187" customFormat="1" ht="18" customHeight="1">
      <c r="B762" s="201"/>
      <c r="C762" s="201"/>
      <c r="D762" s="201"/>
      <c r="E762" s="201"/>
      <c r="F762" s="201"/>
      <c r="G762" s="201"/>
      <c r="H762" s="201"/>
      <c r="I762" s="201"/>
      <c r="J762" s="201"/>
      <c r="K762" s="201"/>
      <c r="L762" s="201"/>
      <c r="M762" s="201"/>
      <c r="N762" s="201"/>
      <c r="O762" s="201"/>
      <c r="P762" s="201"/>
      <c r="Q762" s="201"/>
      <c r="R762" s="201"/>
      <c r="S762" s="201"/>
    </row>
    <row r="763" spans="2:19" s="187" customFormat="1" ht="18" customHeight="1">
      <c r="B763" s="201"/>
      <c r="C763" s="201"/>
      <c r="D763" s="201"/>
      <c r="E763" s="201"/>
      <c r="F763" s="201"/>
      <c r="G763" s="201"/>
      <c r="H763" s="201"/>
      <c r="I763" s="201"/>
      <c r="J763" s="201"/>
      <c r="K763" s="201"/>
      <c r="L763" s="201"/>
      <c r="M763" s="201"/>
      <c r="N763" s="201"/>
      <c r="O763" s="201"/>
      <c r="P763" s="201"/>
      <c r="Q763" s="201"/>
      <c r="R763" s="201"/>
      <c r="S763" s="201"/>
    </row>
    <row r="764" spans="2:19" s="187" customFormat="1" ht="18" customHeight="1">
      <c r="B764" s="201"/>
      <c r="C764" s="201"/>
      <c r="D764" s="201"/>
      <c r="E764" s="201"/>
      <c r="F764" s="201"/>
      <c r="G764" s="201"/>
      <c r="H764" s="201"/>
      <c r="I764" s="201"/>
      <c r="J764" s="201"/>
      <c r="K764" s="201"/>
      <c r="L764" s="201"/>
      <c r="M764" s="201"/>
      <c r="N764" s="201"/>
      <c r="O764" s="201"/>
      <c r="P764" s="201"/>
      <c r="Q764" s="201"/>
      <c r="R764" s="201"/>
      <c r="S764" s="201"/>
    </row>
    <row r="765" spans="2:19" s="187" customFormat="1" ht="18" customHeight="1">
      <c r="B765" s="201"/>
      <c r="C765" s="201"/>
      <c r="D765" s="201"/>
      <c r="E765" s="201"/>
      <c r="F765" s="201"/>
      <c r="G765" s="201"/>
      <c r="H765" s="201"/>
      <c r="I765" s="201"/>
      <c r="J765" s="201"/>
      <c r="K765" s="201"/>
      <c r="L765" s="201"/>
      <c r="M765" s="201"/>
      <c r="N765" s="201"/>
      <c r="O765" s="201"/>
      <c r="P765" s="201"/>
      <c r="Q765" s="201"/>
      <c r="R765" s="201"/>
      <c r="S765" s="201"/>
    </row>
    <row r="766" spans="2:19" s="187" customFormat="1" ht="18" customHeight="1">
      <c r="B766" s="201"/>
      <c r="C766" s="201"/>
      <c r="D766" s="201"/>
      <c r="E766" s="201"/>
      <c r="F766" s="201"/>
      <c r="G766" s="201"/>
      <c r="H766" s="201"/>
      <c r="I766" s="201"/>
      <c r="J766" s="201"/>
      <c r="K766" s="201"/>
      <c r="L766" s="201"/>
      <c r="M766" s="201"/>
      <c r="N766" s="201"/>
      <c r="O766" s="201"/>
      <c r="P766" s="201"/>
      <c r="Q766" s="201"/>
      <c r="R766" s="201"/>
      <c r="S766" s="201"/>
    </row>
    <row r="767" spans="2:19" s="187" customFormat="1" ht="18" customHeight="1">
      <c r="B767" s="201"/>
      <c r="C767" s="201"/>
      <c r="D767" s="201"/>
      <c r="E767" s="201"/>
      <c r="F767" s="201"/>
      <c r="G767" s="201"/>
      <c r="H767" s="201"/>
      <c r="I767" s="201"/>
      <c r="J767" s="201"/>
      <c r="K767" s="201"/>
      <c r="L767" s="201"/>
      <c r="M767" s="201"/>
      <c r="N767" s="201"/>
      <c r="O767" s="201"/>
      <c r="P767" s="201"/>
      <c r="Q767" s="201"/>
      <c r="R767" s="201"/>
      <c r="S767" s="201"/>
    </row>
    <row r="768" spans="2:19" s="187" customFormat="1" ht="18" customHeight="1">
      <c r="B768" s="201"/>
      <c r="C768" s="201"/>
      <c r="D768" s="201"/>
      <c r="E768" s="201"/>
      <c r="F768" s="201"/>
      <c r="G768" s="201"/>
      <c r="H768" s="201"/>
      <c r="I768" s="201"/>
      <c r="J768" s="201"/>
      <c r="K768" s="201"/>
      <c r="L768" s="201"/>
      <c r="M768" s="201"/>
      <c r="N768" s="201"/>
      <c r="O768" s="201"/>
      <c r="P768" s="201"/>
      <c r="Q768" s="201"/>
      <c r="R768" s="201"/>
      <c r="S768" s="201"/>
    </row>
    <row r="769" spans="2:19" s="187" customFormat="1" ht="18" customHeight="1">
      <c r="B769" s="201"/>
      <c r="C769" s="201"/>
      <c r="D769" s="201"/>
      <c r="E769" s="201"/>
      <c r="F769" s="201"/>
      <c r="G769" s="201"/>
      <c r="H769" s="201"/>
      <c r="I769" s="201"/>
      <c r="J769" s="201"/>
      <c r="K769" s="201"/>
      <c r="L769" s="201"/>
      <c r="M769" s="201"/>
      <c r="N769" s="201"/>
      <c r="O769" s="201"/>
      <c r="P769" s="201"/>
      <c r="Q769" s="201"/>
      <c r="R769" s="201"/>
      <c r="S769" s="201"/>
    </row>
    <row r="770" spans="2:19" s="187" customFormat="1" ht="18" customHeight="1">
      <c r="B770" s="201"/>
      <c r="C770" s="201"/>
      <c r="D770" s="201"/>
      <c r="E770" s="201"/>
      <c r="F770" s="201"/>
      <c r="G770" s="201"/>
      <c r="H770" s="201"/>
      <c r="I770" s="201"/>
      <c r="J770" s="201"/>
      <c r="K770" s="201"/>
      <c r="L770" s="201"/>
      <c r="M770" s="201"/>
      <c r="N770" s="201"/>
      <c r="O770" s="201"/>
      <c r="P770" s="201"/>
      <c r="Q770" s="201"/>
      <c r="R770" s="201"/>
      <c r="S770" s="201"/>
    </row>
    <row r="771" spans="2:19" s="187" customFormat="1" ht="18" customHeight="1">
      <c r="B771" s="201"/>
      <c r="C771" s="201"/>
      <c r="D771" s="201"/>
      <c r="E771" s="201"/>
      <c r="F771" s="201"/>
      <c r="G771" s="201"/>
      <c r="H771" s="201"/>
      <c r="I771" s="201"/>
      <c r="J771" s="201"/>
      <c r="K771" s="201"/>
      <c r="L771" s="201"/>
      <c r="M771" s="201"/>
      <c r="N771" s="201"/>
      <c r="O771" s="201"/>
      <c r="P771" s="201"/>
      <c r="Q771" s="201"/>
      <c r="R771" s="201"/>
      <c r="S771" s="201"/>
    </row>
    <row r="772" spans="2:19" s="187" customFormat="1" ht="18" customHeight="1">
      <c r="B772" s="201"/>
      <c r="C772" s="201"/>
      <c r="D772" s="201"/>
      <c r="E772" s="201"/>
      <c r="F772" s="201"/>
      <c r="G772" s="201"/>
      <c r="H772" s="201"/>
      <c r="I772" s="201"/>
      <c r="J772" s="201"/>
      <c r="K772" s="201"/>
      <c r="L772" s="201"/>
      <c r="M772" s="201"/>
      <c r="N772" s="201"/>
      <c r="O772" s="201"/>
      <c r="P772" s="201"/>
      <c r="Q772" s="201"/>
      <c r="R772" s="201"/>
      <c r="S772" s="201"/>
    </row>
    <row r="773" spans="2:19" s="187" customFormat="1" ht="18" customHeight="1">
      <c r="B773" s="201"/>
      <c r="C773" s="201"/>
      <c r="D773" s="201"/>
      <c r="E773" s="201"/>
      <c r="F773" s="201"/>
      <c r="G773" s="201"/>
      <c r="H773" s="201"/>
      <c r="I773" s="201"/>
      <c r="J773" s="201"/>
      <c r="K773" s="201"/>
      <c r="L773" s="201"/>
      <c r="M773" s="201"/>
      <c r="N773" s="201"/>
      <c r="O773" s="201"/>
      <c r="P773" s="201"/>
      <c r="Q773" s="201"/>
      <c r="R773" s="201"/>
      <c r="S773" s="201"/>
    </row>
    <row r="774" spans="2:19" s="187" customFormat="1" ht="18" customHeight="1">
      <c r="B774" s="201"/>
      <c r="C774" s="201"/>
      <c r="D774" s="201"/>
      <c r="E774" s="201"/>
      <c r="F774" s="201"/>
      <c r="G774" s="201"/>
      <c r="H774" s="201"/>
      <c r="I774" s="201"/>
      <c r="J774" s="201"/>
      <c r="K774" s="201"/>
      <c r="L774" s="201"/>
      <c r="M774" s="201"/>
      <c r="N774" s="201"/>
      <c r="O774" s="201"/>
      <c r="P774" s="201"/>
      <c r="Q774" s="201"/>
      <c r="R774" s="201"/>
      <c r="S774" s="201"/>
    </row>
    <row r="775" spans="2:19" s="187" customFormat="1" ht="18" customHeight="1">
      <c r="B775" s="201"/>
      <c r="C775" s="201"/>
      <c r="D775" s="201"/>
      <c r="E775" s="201"/>
      <c r="F775" s="201"/>
      <c r="G775" s="201"/>
      <c r="H775" s="201"/>
      <c r="I775" s="201"/>
      <c r="J775" s="201"/>
      <c r="K775" s="201"/>
      <c r="L775" s="201"/>
      <c r="M775" s="201"/>
      <c r="N775" s="201"/>
      <c r="O775" s="201"/>
      <c r="P775" s="201"/>
      <c r="Q775" s="201"/>
      <c r="R775" s="201"/>
      <c r="S775" s="201"/>
    </row>
    <row r="776" spans="2:19" s="187" customFormat="1" ht="18" customHeight="1">
      <c r="B776" s="201"/>
      <c r="C776" s="201"/>
      <c r="D776" s="201"/>
      <c r="E776" s="201"/>
      <c r="F776" s="201"/>
      <c r="G776" s="201"/>
      <c r="H776" s="201"/>
      <c r="I776" s="201"/>
      <c r="J776" s="201"/>
      <c r="K776" s="201"/>
      <c r="L776" s="201"/>
      <c r="M776" s="201"/>
      <c r="N776" s="201"/>
      <c r="O776" s="201"/>
      <c r="P776" s="201"/>
      <c r="Q776" s="201"/>
      <c r="R776" s="201"/>
      <c r="S776" s="201"/>
    </row>
    <row r="777" spans="2:19" s="187" customFormat="1" ht="18" customHeight="1">
      <c r="B777" s="201"/>
      <c r="C777" s="201"/>
      <c r="D777" s="201"/>
      <c r="E777" s="201"/>
      <c r="F777" s="201"/>
      <c r="G777" s="201"/>
      <c r="H777" s="201"/>
      <c r="I777" s="201"/>
      <c r="J777" s="201"/>
      <c r="K777" s="201"/>
      <c r="L777" s="201"/>
      <c r="M777" s="201"/>
      <c r="N777" s="201"/>
      <c r="O777" s="201"/>
      <c r="P777" s="201"/>
      <c r="Q777" s="201"/>
      <c r="R777" s="201"/>
      <c r="S777" s="201"/>
    </row>
    <row r="778" spans="2:19" s="187" customFormat="1" ht="18" customHeight="1">
      <c r="B778" s="201"/>
      <c r="C778" s="201"/>
      <c r="D778" s="201"/>
      <c r="E778" s="201"/>
      <c r="F778" s="201"/>
      <c r="G778" s="201"/>
      <c r="H778" s="201"/>
      <c r="I778" s="201"/>
      <c r="J778" s="201"/>
      <c r="K778" s="201"/>
      <c r="L778" s="201"/>
      <c r="M778" s="201"/>
      <c r="N778" s="201"/>
      <c r="O778" s="201"/>
      <c r="P778" s="201"/>
      <c r="Q778" s="201"/>
      <c r="R778" s="201"/>
      <c r="S778" s="201"/>
    </row>
    <row r="779" spans="2:19" s="187" customFormat="1" ht="18" customHeight="1">
      <c r="B779" s="201"/>
      <c r="C779" s="201"/>
      <c r="D779" s="201"/>
      <c r="E779" s="201"/>
      <c r="F779" s="201"/>
      <c r="G779" s="201"/>
      <c r="H779" s="201"/>
      <c r="I779" s="201"/>
      <c r="J779" s="201"/>
      <c r="K779" s="201"/>
      <c r="L779" s="201"/>
      <c r="M779" s="201"/>
      <c r="N779" s="201"/>
      <c r="O779" s="201"/>
      <c r="P779" s="201"/>
      <c r="Q779" s="201"/>
      <c r="R779" s="201"/>
      <c r="S779" s="201"/>
    </row>
    <row r="780" spans="2:19" s="187" customFormat="1" ht="18" customHeight="1">
      <c r="B780" s="201"/>
      <c r="C780" s="201"/>
      <c r="D780" s="201"/>
      <c r="E780" s="201"/>
      <c r="F780" s="201"/>
      <c r="G780" s="201"/>
      <c r="H780" s="201"/>
      <c r="I780" s="201"/>
      <c r="J780" s="201"/>
      <c r="K780" s="201"/>
      <c r="L780" s="201"/>
      <c r="M780" s="201"/>
      <c r="N780" s="201"/>
      <c r="O780" s="201"/>
      <c r="P780" s="201"/>
      <c r="Q780" s="201"/>
      <c r="R780" s="201"/>
      <c r="S780" s="201"/>
    </row>
    <row r="781" spans="2:19" s="187" customFormat="1" ht="18" customHeight="1">
      <c r="B781" s="201"/>
      <c r="C781" s="201"/>
      <c r="D781" s="201"/>
      <c r="E781" s="201"/>
      <c r="F781" s="201"/>
      <c r="G781" s="201"/>
      <c r="H781" s="201"/>
      <c r="I781" s="201"/>
      <c r="J781" s="201"/>
      <c r="K781" s="201"/>
      <c r="L781" s="201"/>
      <c r="M781" s="201"/>
      <c r="N781" s="201"/>
      <c r="O781" s="201"/>
      <c r="P781" s="201"/>
      <c r="Q781" s="201"/>
      <c r="R781" s="201"/>
      <c r="S781" s="201"/>
    </row>
    <row r="782" spans="2:19" s="187" customFormat="1" ht="18" customHeight="1">
      <c r="B782" s="201"/>
      <c r="C782" s="201"/>
      <c r="D782" s="201"/>
      <c r="E782" s="201"/>
      <c r="F782" s="201"/>
      <c r="G782" s="201"/>
      <c r="H782" s="201"/>
      <c r="I782" s="201"/>
      <c r="J782" s="201"/>
      <c r="K782" s="201"/>
      <c r="L782" s="201"/>
      <c r="M782" s="201"/>
      <c r="N782" s="201"/>
      <c r="O782" s="201"/>
      <c r="P782" s="201"/>
      <c r="Q782" s="201"/>
      <c r="R782" s="201"/>
      <c r="S782" s="201"/>
    </row>
    <row r="783" spans="2:19" s="187" customFormat="1" ht="18" customHeight="1">
      <c r="B783" s="201"/>
      <c r="C783" s="201"/>
      <c r="D783" s="201"/>
      <c r="E783" s="201"/>
      <c r="F783" s="201"/>
      <c r="G783" s="201"/>
      <c r="H783" s="201"/>
      <c r="I783" s="201"/>
      <c r="J783" s="201"/>
      <c r="K783" s="201"/>
      <c r="L783" s="201"/>
      <c r="M783" s="201"/>
      <c r="N783" s="201"/>
      <c r="O783" s="201"/>
      <c r="P783" s="201"/>
      <c r="Q783" s="201"/>
      <c r="R783" s="201"/>
      <c r="S783" s="201"/>
    </row>
    <row r="784" spans="2:19" s="187" customFormat="1" ht="18" customHeight="1">
      <c r="B784" s="201"/>
      <c r="C784" s="201"/>
      <c r="D784" s="201"/>
      <c r="E784" s="201"/>
      <c r="F784" s="201"/>
      <c r="G784" s="201"/>
      <c r="H784" s="201"/>
      <c r="I784" s="201"/>
      <c r="J784" s="201"/>
      <c r="K784" s="201"/>
      <c r="L784" s="201"/>
      <c r="M784" s="201"/>
      <c r="N784" s="201"/>
      <c r="O784" s="201"/>
      <c r="P784" s="201"/>
      <c r="Q784" s="201"/>
      <c r="R784" s="201"/>
      <c r="S784" s="201"/>
    </row>
    <row r="785" spans="2:19" s="187" customFormat="1" ht="18" customHeight="1">
      <c r="B785" s="201"/>
      <c r="C785" s="201"/>
      <c r="D785" s="201"/>
      <c r="E785" s="201"/>
      <c r="F785" s="201"/>
      <c r="G785" s="201"/>
      <c r="H785" s="201"/>
      <c r="I785" s="201"/>
      <c r="J785" s="201"/>
      <c r="K785" s="201"/>
      <c r="L785" s="201"/>
      <c r="M785" s="201"/>
      <c r="N785" s="201"/>
      <c r="O785" s="201"/>
      <c r="P785" s="201"/>
      <c r="Q785" s="201"/>
      <c r="R785" s="201"/>
      <c r="S785" s="201"/>
    </row>
    <row r="786" spans="2:19" s="187" customFormat="1" ht="18" customHeight="1">
      <c r="B786" s="201"/>
      <c r="C786" s="201"/>
      <c r="D786" s="201"/>
      <c r="E786" s="201"/>
      <c r="F786" s="201"/>
      <c r="G786" s="201"/>
      <c r="H786" s="201"/>
      <c r="I786" s="201"/>
      <c r="J786" s="201"/>
      <c r="K786" s="201"/>
      <c r="L786" s="201"/>
      <c r="M786" s="201"/>
      <c r="N786" s="201"/>
      <c r="O786" s="201"/>
      <c r="P786" s="201"/>
      <c r="Q786" s="201"/>
      <c r="R786" s="201"/>
      <c r="S786" s="201"/>
    </row>
    <row r="787" spans="2:19" s="187" customFormat="1" ht="18" customHeight="1">
      <c r="B787" s="201"/>
      <c r="C787" s="201"/>
      <c r="D787" s="201"/>
      <c r="E787" s="201"/>
      <c r="F787" s="201"/>
      <c r="G787" s="201"/>
      <c r="H787" s="201"/>
      <c r="I787" s="201"/>
      <c r="J787" s="201"/>
      <c r="K787" s="201"/>
      <c r="L787" s="201"/>
      <c r="M787" s="201"/>
      <c r="N787" s="201"/>
      <c r="O787" s="201"/>
      <c r="P787" s="201"/>
      <c r="Q787" s="201"/>
      <c r="R787" s="201"/>
      <c r="S787" s="201"/>
    </row>
    <row r="788" spans="2:19" s="187" customFormat="1" ht="18" customHeight="1">
      <c r="B788" s="201"/>
      <c r="C788" s="201"/>
      <c r="D788" s="201"/>
      <c r="E788" s="201"/>
      <c r="F788" s="201"/>
      <c r="G788" s="201"/>
      <c r="H788" s="201"/>
      <c r="I788" s="201"/>
      <c r="J788" s="201"/>
      <c r="K788" s="201"/>
      <c r="L788" s="201"/>
      <c r="M788" s="201"/>
      <c r="N788" s="201"/>
      <c r="O788" s="201"/>
      <c r="P788" s="201"/>
      <c r="Q788" s="201"/>
      <c r="R788" s="201"/>
      <c r="S788" s="201"/>
    </row>
    <row r="789" spans="2:19" s="187" customFormat="1" ht="18" customHeight="1">
      <c r="B789" s="201"/>
      <c r="C789" s="201"/>
      <c r="D789" s="201"/>
      <c r="E789" s="201"/>
      <c r="F789" s="201"/>
      <c r="G789" s="201"/>
      <c r="H789" s="201"/>
      <c r="I789" s="201"/>
      <c r="J789" s="201"/>
      <c r="K789" s="201"/>
      <c r="L789" s="201"/>
      <c r="M789" s="201"/>
      <c r="N789" s="201"/>
      <c r="O789" s="201"/>
      <c r="P789" s="201"/>
      <c r="Q789" s="201"/>
      <c r="R789" s="201"/>
      <c r="S789" s="201"/>
    </row>
    <row r="790" spans="2:19" s="187" customFormat="1" ht="18" customHeight="1">
      <c r="B790" s="201"/>
      <c r="C790" s="201"/>
      <c r="D790" s="201"/>
      <c r="E790" s="201"/>
      <c r="F790" s="201"/>
      <c r="G790" s="201"/>
      <c r="H790" s="201"/>
      <c r="I790" s="201"/>
      <c r="J790" s="201"/>
      <c r="K790" s="201"/>
      <c r="L790" s="201"/>
      <c r="M790" s="201"/>
      <c r="N790" s="201"/>
      <c r="O790" s="201"/>
      <c r="P790" s="201"/>
      <c r="Q790" s="201"/>
      <c r="R790" s="201"/>
      <c r="S790" s="201"/>
    </row>
    <row r="791" spans="2:19" s="187" customFormat="1" ht="18" customHeight="1">
      <c r="B791" s="201"/>
      <c r="C791" s="201"/>
      <c r="D791" s="201"/>
      <c r="E791" s="201"/>
      <c r="F791" s="201"/>
      <c r="G791" s="201"/>
      <c r="H791" s="201"/>
      <c r="I791" s="201"/>
      <c r="J791" s="201"/>
      <c r="K791" s="201"/>
      <c r="L791" s="201"/>
      <c r="M791" s="201"/>
      <c r="N791" s="201"/>
      <c r="O791" s="201"/>
      <c r="P791" s="201"/>
      <c r="Q791" s="201"/>
      <c r="R791" s="201"/>
      <c r="S791" s="201"/>
    </row>
    <row r="792" spans="2:19" s="187" customFormat="1" ht="18" customHeight="1">
      <c r="B792" s="201"/>
      <c r="C792" s="201"/>
      <c r="D792" s="201"/>
      <c r="E792" s="201"/>
      <c r="F792" s="201"/>
      <c r="G792" s="201"/>
      <c r="H792" s="201"/>
      <c r="I792" s="201"/>
      <c r="J792" s="201"/>
      <c r="K792" s="201"/>
      <c r="L792" s="201"/>
      <c r="M792" s="201"/>
      <c r="N792" s="201"/>
      <c r="O792" s="201"/>
      <c r="P792" s="201"/>
      <c r="Q792" s="201"/>
      <c r="R792" s="201"/>
      <c r="S792" s="201"/>
    </row>
    <row r="793" spans="2:19" s="187" customFormat="1" ht="18" customHeight="1">
      <c r="B793" s="201"/>
      <c r="C793" s="201"/>
      <c r="D793" s="201"/>
      <c r="E793" s="201"/>
      <c r="F793" s="201"/>
      <c r="G793" s="201"/>
      <c r="H793" s="201"/>
      <c r="I793" s="201"/>
      <c r="J793" s="201"/>
      <c r="K793" s="201"/>
      <c r="L793" s="201"/>
      <c r="M793" s="201"/>
      <c r="N793" s="201"/>
      <c r="O793" s="201"/>
      <c r="P793" s="201"/>
      <c r="Q793" s="201"/>
      <c r="R793" s="201"/>
      <c r="S793" s="201"/>
    </row>
    <row r="794" spans="2:19" s="187" customFormat="1" ht="18" customHeight="1">
      <c r="B794" s="201"/>
      <c r="C794" s="201"/>
      <c r="D794" s="201"/>
      <c r="E794" s="201"/>
      <c r="F794" s="201"/>
      <c r="G794" s="201"/>
      <c r="H794" s="201"/>
      <c r="I794" s="201"/>
      <c r="J794" s="201"/>
      <c r="K794" s="201"/>
      <c r="L794" s="201"/>
      <c r="M794" s="201"/>
      <c r="N794" s="201"/>
      <c r="O794" s="201"/>
      <c r="P794" s="201"/>
      <c r="Q794" s="201"/>
      <c r="R794" s="201"/>
      <c r="S794" s="201"/>
    </row>
    <row r="795" spans="2:19" s="187" customFormat="1" ht="18" customHeight="1">
      <c r="B795" s="201"/>
      <c r="C795" s="201"/>
      <c r="D795" s="201"/>
      <c r="E795" s="201"/>
      <c r="F795" s="201"/>
      <c r="G795" s="201"/>
      <c r="H795" s="201"/>
      <c r="I795" s="201"/>
      <c r="J795" s="201"/>
      <c r="K795" s="201"/>
      <c r="L795" s="201"/>
      <c r="M795" s="201"/>
      <c r="N795" s="201"/>
      <c r="O795" s="201"/>
      <c r="P795" s="201"/>
      <c r="Q795" s="201"/>
      <c r="R795" s="201"/>
      <c r="S795" s="201"/>
    </row>
    <row r="796" spans="2:19" s="187" customFormat="1" ht="18" customHeight="1">
      <c r="B796" s="201"/>
      <c r="C796" s="201"/>
      <c r="D796" s="201"/>
      <c r="E796" s="201"/>
      <c r="F796" s="201"/>
      <c r="G796" s="201"/>
      <c r="H796" s="201"/>
      <c r="I796" s="201"/>
      <c r="J796" s="201"/>
      <c r="K796" s="201"/>
      <c r="L796" s="201"/>
      <c r="M796" s="201"/>
      <c r="N796" s="201"/>
      <c r="O796" s="201"/>
      <c r="P796" s="201"/>
      <c r="Q796" s="201"/>
      <c r="R796" s="201"/>
      <c r="S796" s="201"/>
    </row>
    <row r="797" spans="2:19" s="187" customFormat="1" ht="18" customHeight="1">
      <c r="B797" s="201"/>
      <c r="C797" s="201"/>
      <c r="D797" s="201"/>
      <c r="E797" s="201"/>
      <c r="F797" s="201"/>
      <c r="G797" s="201"/>
      <c r="H797" s="201"/>
      <c r="I797" s="201"/>
      <c r="J797" s="201"/>
      <c r="K797" s="201"/>
      <c r="L797" s="201"/>
      <c r="M797" s="201"/>
      <c r="N797" s="201"/>
      <c r="O797" s="201"/>
      <c r="P797" s="201"/>
      <c r="Q797" s="201"/>
      <c r="R797" s="201"/>
      <c r="S797" s="201"/>
    </row>
    <row r="798" spans="2:19" s="187" customFormat="1" ht="18" customHeight="1">
      <c r="B798" s="201"/>
      <c r="C798" s="201"/>
      <c r="D798" s="201"/>
      <c r="E798" s="201"/>
      <c r="F798" s="201"/>
      <c r="G798" s="201"/>
      <c r="H798" s="201"/>
      <c r="I798" s="201"/>
      <c r="J798" s="201"/>
      <c r="K798" s="201"/>
      <c r="L798" s="201"/>
      <c r="M798" s="201"/>
      <c r="N798" s="201"/>
      <c r="O798" s="201"/>
      <c r="P798" s="201"/>
      <c r="Q798" s="201"/>
      <c r="R798" s="201"/>
      <c r="S798" s="201"/>
    </row>
    <row r="799" spans="2:19" s="187" customFormat="1" ht="18" customHeight="1">
      <c r="B799" s="201"/>
      <c r="C799" s="201"/>
      <c r="D799" s="201"/>
      <c r="E799" s="201"/>
      <c r="F799" s="201"/>
      <c r="G799" s="201"/>
      <c r="H799" s="201"/>
      <c r="I799" s="201"/>
      <c r="J799" s="201"/>
      <c r="K799" s="201"/>
      <c r="L799" s="201"/>
      <c r="M799" s="201"/>
      <c r="N799" s="201"/>
      <c r="O799" s="201"/>
      <c r="P799" s="201"/>
      <c r="Q799" s="201"/>
      <c r="R799" s="201"/>
      <c r="S799" s="201"/>
    </row>
    <row r="800" spans="2:19" s="187" customFormat="1" ht="18" customHeight="1">
      <c r="B800" s="201"/>
      <c r="C800" s="201"/>
      <c r="D800" s="201"/>
      <c r="E800" s="201"/>
      <c r="F800" s="201"/>
      <c r="G800" s="201"/>
      <c r="H800" s="201"/>
      <c r="I800" s="201"/>
      <c r="J800" s="201"/>
      <c r="K800" s="201"/>
      <c r="L800" s="201"/>
      <c r="M800" s="201"/>
      <c r="N800" s="201"/>
      <c r="O800" s="201"/>
      <c r="P800" s="201"/>
      <c r="Q800" s="201"/>
      <c r="R800" s="201"/>
      <c r="S800" s="201"/>
    </row>
    <row r="801" spans="2:19" s="187" customFormat="1" ht="18" customHeight="1">
      <c r="B801" s="201"/>
      <c r="C801" s="201"/>
      <c r="D801" s="201"/>
      <c r="E801" s="201"/>
      <c r="F801" s="201"/>
      <c r="G801" s="201"/>
      <c r="H801" s="201"/>
      <c r="I801" s="201"/>
      <c r="J801" s="201"/>
      <c r="K801" s="201"/>
      <c r="L801" s="201"/>
      <c r="M801" s="201"/>
      <c r="N801" s="201"/>
      <c r="O801" s="201"/>
      <c r="P801" s="201"/>
      <c r="Q801" s="201"/>
      <c r="R801" s="201"/>
      <c r="S801" s="201"/>
    </row>
    <row r="802" spans="2:19" s="187" customFormat="1" ht="18" customHeight="1">
      <c r="B802" s="201"/>
      <c r="C802" s="201"/>
      <c r="D802" s="201"/>
      <c r="E802" s="201"/>
      <c r="F802" s="201"/>
      <c r="G802" s="201"/>
      <c r="H802" s="201"/>
      <c r="I802" s="201"/>
      <c r="J802" s="201"/>
      <c r="K802" s="201"/>
      <c r="L802" s="201"/>
      <c r="M802" s="201"/>
      <c r="N802" s="201"/>
      <c r="O802" s="201"/>
      <c r="P802" s="201"/>
      <c r="Q802" s="201"/>
      <c r="R802" s="201"/>
      <c r="S802" s="201"/>
    </row>
    <row r="803" spans="2:19" s="187" customFormat="1" ht="18" customHeight="1">
      <c r="B803" s="201"/>
      <c r="C803" s="201"/>
      <c r="D803" s="201"/>
      <c r="E803" s="201"/>
      <c r="F803" s="201"/>
      <c r="G803" s="201"/>
      <c r="H803" s="201"/>
      <c r="I803" s="201"/>
      <c r="J803" s="201"/>
      <c r="K803" s="201"/>
      <c r="L803" s="201"/>
      <c r="M803" s="201"/>
      <c r="N803" s="201"/>
      <c r="O803" s="201"/>
      <c r="P803" s="201"/>
      <c r="Q803" s="201"/>
      <c r="R803" s="201"/>
      <c r="S803" s="201"/>
    </row>
    <row r="804" spans="2:19" s="187" customFormat="1" ht="18" customHeight="1">
      <c r="B804" s="201"/>
      <c r="C804" s="201"/>
      <c r="D804" s="201"/>
      <c r="E804" s="201"/>
      <c r="F804" s="201"/>
      <c r="G804" s="201"/>
      <c r="H804" s="201"/>
      <c r="I804" s="201"/>
      <c r="J804" s="201"/>
      <c r="K804" s="201"/>
      <c r="L804" s="201"/>
      <c r="M804" s="201"/>
      <c r="N804" s="201"/>
      <c r="O804" s="201"/>
      <c r="P804" s="201"/>
      <c r="Q804" s="201"/>
      <c r="R804" s="201"/>
      <c r="S804" s="201"/>
    </row>
    <row r="805" spans="2:19" s="187" customFormat="1" ht="18" customHeight="1">
      <c r="B805" s="201"/>
      <c r="C805" s="201"/>
      <c r="D805" s="201"/>
      <c r="E805" s="201"/>
      <c r="F805" s="201"/>
      <c r="G805" s="201"/>
      <c r="H805" s="201"/>
      <c r="I805" s="201"/>
      <c r="J805" s="201"/>
      <c r="K805" s="201"/>
      <c r="L805" s="201"/>
      <c r="M805" s="201"/>
      <c r="N805" s="201"/>
      <c r="O805" s="201"/>
      <c r="P805" s="201"/>
      <c r="Q805" s="201"/>
      <c r="R805" s="201"/>
      <c r="S805" s="201"/>
    </row>
    <row r="806" spans="2:19" s="187" customFormat="1" ht="18" customHeight="1">
      <c r="B806" s="201"/>
      <c r="C806" s="201"/>
      <c r="D806" s="201"/>
      <c r="E806" s="201"/>
      <c r="F806" s="201"/>
      <c r="G806" s="201"/>
      <c r="H806" s="201"/>
      <c r="I806" s="201"/>
      <c r="J806" s="201"/>
      <c r="K806" s="201"/>
      <c r="L806" s="201"/>
      <c r="M806" s="201"/>
      <c r="N806" s="201"/>
      <c r="O806" s="201"/>
      <c r="P806" s="201"/>
      <c r="Q806" s="201"/>
      <c r="R806" s="201"/>
      <c r="S806" s="201"/>
    </row>
    <row r="807" spans="2:19" s="187" customFormat="1" ht="18" customHeight="1">
      <c r="B807" s="201"/>
      <c r="C807" s="201"/>
      <c r="D807" s="201"/>
      <c r="E807" s="201"/>
      <c r="F807" s="201"/>
      <c r="G807" s="201"/>
      <c r="H807" s="201"/>
      <c r="I807" s="201"/>
      <c r="J807" s="201"/>
      <c r="K807" s="201"/>
      <c r="L807" s="201"/>
      <c r="M807" s="201"/>
      <c r="N807" s="201"/>
      <c r="O807" s="201"/>
      <c r="P807" s="201"/>
      <c r="Q807" s="201"/>
      <c r="R807" s="201"/>
      <c r="S807" s="201"/>
    </row>
    <row r="808" spans="2:19" s="187" customFormat="1" ht="18" customHeight="1">
      <c r="B808" s="201"/>
      <c r="C808" s="201"/>
      <c r="D808" s="201"/>
      <c r="E808" s="201"/>
      <c r="F808" s="201"/>
      <c r="G808" s="201"/>
      <c r="H808" s="201"/>
      <c r="I808" s="201"/>
      <c r="J808" s="201"/>
      <c r="K808" s="201"/>
      <c r="L808" s="201"/>
      <c r="M808" s="201"/>
      <c r="N808" s="201"/>
      <c r="O808" s="201"/>
      <c r="P808" s="201"/>
      <c r="Q808" s="201"/>
      <c r="R808" s="201"/>
      <c r="S808" s="201"/>
    </row>
    <row r="809" spans="2:19" s="187" customFormat="1" ht="18" customHeight="1">
      <c r="B809" s="201"/>
      <c r="C809" s="201"/>
      <c r="D809" s="201"/>
      <c r="E809" s="201"/>
      <c r="F809" s="201"/>
      <c r="G809" s="201"/>
      <c r="H809" s="201"/>
      <c r="I809" s="201"/>
      <c r="J809" s="201"/>
      <c r="K809" s="201"/>
      <c r="L809" s="201"/>
      <c r="M809" s="201"/>
      <c r="N809" s="201"/>
      <c r="O809" s="201"/>
      <c r="P809" s="201"/>
      <c r="Q809" s="201"/>
      <c r="R809" s="201"/>
      <c r="S809" s="201"/>
    </row>
    <row r="810" spans="2:19" s="187" customFormat="1" ht="18" customHeight="1">
      <c r="B810" s="201"/>
      <c r="C810" s="201"/>
      <c r="D810" s="201"/>
      <c r="E810" s="201"/>
      <c r="F810" s="201"/>
      <c r="G810" s="201"/>
      <c r="H810" s="201"/>
      <c r="I810" s="201"/>
      <c r="J810" s="201"/>
      <c r="K810" s="201"/>
      <c r="L810" s="201"/>
      <c r="M810" s="201"/>
      <c r="N810" s="201"/>
      <c r="O810" s="201"/>
      <c r="P810" s="201"/>
      <c r="Q810" s="201"/>
      <c r="R810" s="201"/>
      <c r="S810" s="201"/>
    </row>
    <row r="811" spans="2:19" s="187" customFormat="1" ht="18" customHeight="1">
      <c r="B811" s="201"/>
      <c r="C811" s="201"/>
      <c r="D811" s="201"/>
      <c r="E811" s="201"/>
      <c r="F811" s="201"/>
      <c r="G811" s="201"/>
      <c r="H811" s="201"/>
      <c r="I811" s="201"/>
      <c r="J811" s="201"/>
      <c r="K811" s="201"/>
      <c r="L811" s="201"/>
      <c r="M811" s="201"/>
      <c r="N811" s="201"/>
      <c r="O811" s="201"/>
      <c r="P811" s="201"/>
      <c r="Q811" s="201"/>
      <c r="R811" s="201"/>
      <c r="S811" s="201"/>
    </row>
    <row r="812" spans="2:19" s="187" customFormat="1" ht="18" customHeight="1">
      <c r="B812" s="201"/>
      <c r="C812" s="201"/>
      <c r="D812" s="201"/>
      <c r="E812" s="201"/>
      <c r="F812" s="201"/>
      <c r="G812" s="201"/>
      <c r="H812" s="201"/>
      <c r="I812" s="201"/>
      <c r="J812" s="201"/>
      <c r="K812" s="201"/>
      <c r="L812" s="201"/>
      <c r="M812" s="201"/>
      <c r="N812" s="201"/>
      <c r="O812" s="201"/>
      <c r="P812" s="201"/>
      <c r="Q812" s="201"/>
      <c r="R812" s="201"/>
      <c r="S812" s="201"/>
    </row>
    <row r="813" spans="2:19" s="187" customFormat="1" ht="18" customHeight="1">
      <c r="B813" s="201"/>
      <c r="C813" s="201"/>
      <c r="D813" s="201"/>
      <c r="E813" s="201"/>
      <c r="F813" s="201"/>
      <c r="G813" s="201"/>
      <c r="H813" s="201"/>
      <c r="I813" s="201"/>
      <c r="J813" s="201"/>
      <c r="K813" s="201"/>
      <c r="L813" s="201"/>
      <c r="M813" s="201"/>
      <c r="N813" s="201"/>
      <c r="O813" s="201"/>
      <c r="P813" s="201"/>
      <c r="Q813" s="201"/>
      <c r="R813" s="201"/>
      <c r="S813" s="201"/>
    </row>
    <row r="814" spans="2:19" s="187" customFormat="1" ht="18" customHeight="1">
      <c r="B814" s="201"/>
      <c r="C814" s="201"/>
      <c r="D814" s="201"/>
      <c r="E814" s="201"/>
      <c r="F814" s="201"/>
      <c r="G814" s="201"/>
      <c r="H814" s="201"/>
      <c r="I814" s="201"/>
      <c r="J814" s="201"/>
      <c r="K814" s="201"/>
      <c r="L814" s="201"/>
      <c r="M814" s="201"/>
      <c r="N814" s="201"/>
      <c r="O814" s="201"/>
      <c r="P814" s="201"/>
      <c r="Q814" s="201"/>
      <c r="R814" s="201"/>
      <c r="S814" s="201"/>
    </row>
    <row r="815" spans="2:19" s="187" customFormat="1" ht="18" customHeight="1">
      <c r="B815" s="201"/>
      <c r="C815" s="201"/>
      <c r="D815" s="201"/>
      <c r="E815" s="201"/>
      <c r="F815" s="201"/>
      <c r="G815" s="201"/>
      <c r="H815" s="201"/>
      <c r="I815" s="201"/>
      <c r="J815" s="201"/>
      <c r="K815" s="201"/>
      <c r="L815" s="201"/>
      <c r="M815" s="201"/>
      <c r="N815" s="201"/>
      <c r="O815" s="201"/>
      <c r="P815" s="201"/>
      <c r="Q815" s="201"/>
      <c r="R815" s="201"/>
      <c r="S815" s="201"/>
    </row>
    <row r="816" spans="2:19" s="187" customFormat="1" ht="18" customHeight="1">
      <c r="B816" s="201"/>
      <c r="C816" s="201"/>
      <c r="D816" s="201"/>
      <c r="E816" s="201"/>
      <c r="F816" s="201"/>
      <c r="G816" s="201"/>
      <c r="H816" s="201"/>
      <c r="I816" s="201"/>
      <c r="J816" s="201"/>
      <c r="K816" s="201"/>
      <c r="L816" s="201"/>
      <c r="M816" s="201"/>
      <c r="N816" s="201"/>
      <c r="O816" s="201"/>
      <c r="P816" s="201"/>
      <c r="Q816" s="201"/>
      <c r="R816" s="201"/>
      <c r="S816" s="201"/>
    </row>
    <row r="817" spans="2:19" s="187" customFormat="1" ht="18" customHeight="1">
      <c r="B817" s="201"/>
      <c r="C817" s="201"/>
      <c r="D817" s="201"/>
      <c r="E817" s="201"/>
      <c r="F817" s="201"/>
      <c r="G817" s="201"/>
      <c r="H817" s="201"/>
      <c r="I817" s="201"/>
      <c r="J817" s="201"/>
      <c r="K817" s="201"/>
      <c r="L817" s="201"/>
      <c r="M817" s="201"/>
      <c r="N817" s="201"/>
      <c r="O817" s="201"/>
      <c r="P817" s="201"/>
      <c r="Q817" s="201"/>
      <c r="R817" s="201"/>
      <c r="S817" s="201"/>
    </row>
    <row r="818" spans="2:19" s="187" customFormat="1" ht="18" customHeight="1">
      <c r="B818" s="201"/>
      <c r="C818" s="201"/>
      <c r="D818" s="201"/>
      <c r="E818" s="201"/>
      <c r="F818" s="201"/>
      <c r="G818" s="201"/>
      <c r="H818" s="201"/>
      <c r="I818" s="201"/>
      <c r="J818" s="201"/>
      <c r="K818" s="201"/>
      <c r="L818" s="201"/>
      <c r="M818" s="201"/>
      <c r="N818" s="201"/>
      <c r="O818" s="201"/>
      <c r="P818" s="201"/>
      <c r="Q818" s="201"/>
      <c r="R818" s="201"/>
      <c r="S818" s="201"/>
    </row>
    <row r="819" spans="2:19" s="187" customFormat="1" ht="18" customHeight="1">
      <c r="B819" s="201"/>
      <c r="C819" s="201"/>
      <c r="D819" s="201"/>
      <c r="E819" s="201"/>
      <c r="F819" s="201"/>
      <c r="G819" s="201"/>
      <c r="H819" s="201"/>
      <c r="I819" s="201"/>
      <c r="J819" s="201"/>
      <c r="K819" s="201"/>
      <c r="L819" s="201"/>
      <c r="M819" s="201"/>
      <c r="N819" s="201"/>
      <c r="O819" s="201"/>
      <c r="P819" s="201"/>
      <c r="Q819" s="201"/>
      <c r="R819" s="201"/>
      <c r="S819" s="201"/>
    </row>
    <row r="820" spans="2:19" s="187" customFormat="1" ht="18" customHeight="1">
      <c r="B820" s="201"/>
      <c r="C820" s="201"/>
      <c r="D820" s="201"/>
      <c r="E820" s="201"/>
      <c r="F820" s="201"/>
      <c r="G820" s="201"/>
      <c r="H820" s="201"/>
      <c r="I820" s="201"/>
      <c r="J820" s="201"/>
      <c r="K820" s="201"/>
      <c r="L820" s="201"/>
      <c r="M820" s="201"/>
      <c r="N820" s="201"/>
      <c r="O820" s="201"/>
      <c r="P820" s="201"/>
      <c r="Q820" s="201"/>
      <c r="R820" s="201"/>
      <c r="S820" s="201"/>
    </row>
    <row r="821" spans="2:19" s="187" customFormat="1" ht="18" customHeight="1">
      <c r="B821" s="201"/>
      <c r="C821" s="201"/>
      <c r="D821" s="201"/>
      <c r="E821" s="201"/>
      <c r="F821" s="201"/>
      <c r="G821" s="201"/>
      <c r="H821" s="201"/>
      <c r="I821" s="201"/>
      <c r="J821" s="201"/>
      <c r="K821" s="201"/>
      <c r="L821" s="201"/>
      <c r="M821" s="201"/>
      <c r="N821" s="201"/>
      <c r="O821" s="201"/>
      <c r="P821" s="201"/>
      <c r="Q821" s="201"/>
      <c r="R821" s="201"/>
      <c r="S821" s="201"/>
    </row>
    <row r="822" spans="2:19" s="187" customFormat="1" ht="18" customHeight="1">
      <c r="B822" s="201"/>
      <c r="C822" s="201"/>
      <c r="D822" s="201"/>
      <c r="E822" s="201"/>
      <c r="F822" s="201"/>
      <c r="G822" s="201"/>
      <c r="H822" s="201"/>
      <c r="I822" s="201"/>
      <c r="J822" s="201"/>
      <c r="K822" s="201"/>
      <c r="L822" s="201"/>
      <c r="M822" s="201"/>
      <c r="N822" s="201"/>
      <c r="O822" s="201"/>
      <c r="P822" s="201"/>
      <c r="Q822" s="201"/>
      <c r="R822" s="201"/>
      <c r="S822" s="201"/>
    </row>
    <row r="823" spans="2:19" s="187" customFormat="1" ht="18" customHeight="1">
      <c r="B823" s="201"/>
      <c r="C823" s="201"/>
      <c r="D823" s="201"/>
      <c r="E823" s="201"/>
      <c r="F823" s="201"/>
      <c r="G823" s="201"/>
      <c r="H823" s="201"/>
      <c r="I823" s="201"/>
      <c r="J823" s="201"/>
      <c r="K823" s="201"/>
      <c r="L823" s="201"/>
      <c r="M823" s="201"/>
      <c r="N823" s="201"/>
      <c r="O823" s="201"/>
      <c r="P823" s="201"/>
      <c r="Q823" s="201"/>
      <c r="R823" s="201"/>
      <c r="S823" s="201"/>
    </row>
    <row r="824" spans="2:19" s="187" customFormat="1" ht="18" customHeight="1">
      <c r="B824" s="201"/>
      <c r="C824" s="201"/>
      <c r="D824" s="201"/>
      <c r="E824" s="201"/>
      <c r="F824" s="201"/>
      <c r="G824" s="201"/>
      <c r="H824" s="201"/>
      <c r="I824" s="201"/>
      <c r="J824" s="201"/>
      <c r="K824" s="201"/>
      <c r="L824" s="201"/>
      <c r="M824" s="201"/>
      <c r="N824" s="201"/>
      <c r="O824" s="201"/>
      <c r="P824" s="201"/>
      <c r="Q824" s="201"/>
      <c r="R824" s="201"/>
      <c r="S824" s="201"/>
    </row>
    <row r="825" spans="2:19" s="187" customFormat="1" ht="18" customHeight="1">
      <c r="B825" s="201"/>
      <c r="C825" s="201"/>
      <c r="D825" s="201"/>
      <c r="E825" s="201"/>
      <c r="F825" s="201"/>
      <c r="G825" s="201"/>
      <c r="H825" s="201"/>
      <c r="I825" s="201"/>
      <c r="J825" s="201"/>
      <c r="K825" s="201"/>
      <c r="L825" s="201"/>
      <c r="M825" s="201"/>
      <c r="N825" s="201"/>
      <c r="O825" s="201"/>
      <c r="P825" s="201"/>
      <c r="Q825" s="201"/>
      <c r="R825" s="201"/>
      <c r="S825" s="201"/>
    </row>
    <row r="826" spans="2:19" s="187" customFormat="1" ht="18" customHeight="1">
      <c r="B826" s="201"/>
      <c r="C826" s="201"/>
      <c r="D826" s="201"/>
      <c r="E826" s="201"/>
      <c r="F826" s="201"/>
      <c r="G826" s="201"/>
      <c r="H826" s="201"/>
      <c r="I826" s="201"/>
      <c r="J826" s="201"/>
      <c r="K826" s="201"/>
      <c r="L826" s="201"/>
      <c r="M826" s="201"/>
      <c r="N826" s="201"/>
      <c r="O826" s="201"/>
      <c r="P826" s="201"/>
      <c r="Q826" s="201"/>
      <c r="R826" s="201"/>
      <c r="S826" s="201"/>
    </row>
    <row r="827" spans="2:19" s="187" customFormat="1" ht="18" customHeight="1">
      <c r="B827" s="201"/>
      <c r="C827" s="201"/>
      <c r="D827" s="201"/>
      <c r="E827" s="201"/>
      <c r="F827" s="201"/>
      <c r="G827" s="201"/>
      <c r="H827" s="201"/>
      <c r="I827" s="201"/>
      <c r="J827" s="201"/>
      <c r="K827" s="201"/>
      <c r="L827" s="201"/>
      <c r="M827" s="201"/>
      <c r="N827" s="201"/>
      <c r="O827" s="201"/>
      <c r="P827" s="201"/>
      <c r="Q827" s="201"/>
      <c r="R827" s="201"/>
      <c r="S827" s="201"/>
    </row>
    <row r="828" spans="2:19" s="187" customFormat="1" ht="18" customHeight="1">
      <c r="B828" s="201"/>
      <c r="C828" s="201"/>
      <c r="D828" s="201"/>
      <c r="E828" s="201"/>
      <c r="F828" s="201"/>
      <c r="G828" s="201"/>
      <c r="H828" s="201"/>
      <c r="I828" s="201"/>
      <c r="J828" s="201"/>
      <c r="K828" s="201"/>
      <c r="L828" s="201"/>
      <c r="M828" s="201"/>
      <c r="N828" s="201"/>
      <c r="O828" s="201"/>
      <c r="P828" s="201"/>
      <c r="Q828" s="201"/>
      <c r="R828" s="201"/>
      <c r="S828" s="201"/>
    </row>
    <row r="829" spans="2:19" s="187" customFormat="1" ht="18" customHeight="1">
      <c r="B829" s="201"/>
      <c r="C829" s="201"/>
      <c r="D829" s="201"/>
      <c r="E829" s="201"/>
      <c r="F829" s="201"/>
      <c r="G829" s="201"/>
      <c r="H829" s="201"/>
      <c r="I829" s="201"/>
      <c r="J829" s="201"/>
      <c r="K829" s="201"/>
      <c r="L829" s="201"/>
      <c r="M829" s="201"/>
      <c r="N829" s="201"/>
      <c r="O829" s="201"/>
      <c r="P829" s="201"/>
      <c r="Q829" s="201"/>
      <c r="R829" s="201"/>
      <c r="S829" s="201"/>
    </row>
    <row r="830" spans="2:19" s="187" customFormat="1" ht="18" customHeight="1">
      <c r="B830" s="201"/>
      <c r="C830" s="201"/>
      <c r="D830" s="201"/>
      <c r="E830" s="201"/>
      <c r="F830" s="201"/>
      <c r="G830" s="201"/>
      <c r="H830" s="201"/>
      <c r="I830" s="201"/>
      <c r="J830" s="201"/>
      <c r="K830" s="201"/>
      <c r="L830" s="201"/>
      <c r="M830" s="201"/>
      <c r="N830" s="201"/>
      <c r="O830" s="201"/>
      <c r="P830" s="201"/>
      <c r="Q830" s="201"/>
      <c r="R830" s="201"/>
      <c r="S830" s="201"/>
    </row>
    <row r="831" spans="2:19" s="187" customFormat="1" ht="18" customHeight="1">
      <c r="B831" s="201"/>
      <c r="C831" s="201"/>
      <c r="D831" s="201"/>
      <c r="E831" s="201"/>
      <c r="F831" s="201"/>
      <c r="G831" s="201"/>
      <c r="H831" s="201"/>
      <c r="I831" s="201"/>
      <c r="J831" s="201"/>
      <c r="K831" s="201"/>
      <c r="L831" s="201"/>
      <c r="M831" s="201"/>
      <c r="N831" s="201"/>
      <c r="O831" s="201"/>
      <c r="P831" s="201"/>
      <c r="Q831" s="201"/>
      <c r="R831" s="201"/>
      <c r="S831" s="201"/>
    </row>
    <row r="832" spans="2:19" s="187" customFormat="1" ht="18" customHeight="1">
      <c r="B832" s="201"/>
      <c r="C832" s="201"/>
      <c r="D832" s="201"/>
      <c r="E832" s="201"/>
      <c r="F832" s="201"/>
      <c r="G832" s="201"/>
      <c r="H832" s="201"/>
      <c r="I832" s="201"/>
      <c r="J832" s="201"/>
      <c r="K832" s="201"/>
      <c r="L832" s="201"/>
      <c r="M832" s="201"/>
      <c r="N832" s="201"/>
      <c r="O832" s="201"/>
      <c r="P832" s="201"/>
      <c r="Q832" s="201"/>
      <c r="R832" s="201"/>
      <c r="S832" s="201"/>
    </row>
    <row r="833" spans="2:19" s="187" customFormat="1" ht="18" customHeight="1">
      <c r="B833" s="201"/>
      <c r="C833" s="201"/>
      <c r="D833" s="201"/>
      <c r="E833" s="201"/>
      <c r="F833" s="201"/>
      <c r="G833" s="201"/>
      <c r="H833" s="201"/>
      <c r="I833" s="201"/>
      <c r="J833" s="201"/>
      <c r="K833" s="201"/>
      <c r="L833" s="201"/>
      <c r="M833" s="201"/>
      <c r="N833" s="201"/>
      <c r="O833" s="201"/>
      <c r="P833" s="201"/>
      <c r="Q833" s="201"/>
      <c r="R833" s="201"/>
      <c r="S833" s="201"/>
    </row>
    <row r="834" spans="2:19" s="187" customFormat="1" ht="18" customHeight="1">
      <c r="B834" s="201"/>
      <c r="C834" s="201"/>
      <c r="D834" s="201"/>
      <c r="E834" s="201"/>
      <c r="F834" s="201"/>
      <c r="G834" s="201"/>
      <c r="H834" s="201"/>
      <c r="I834" s="201"/>
      <c r="J834" s="201"/>
      <c r="K834" s="201"/>
      <c r="L834" s="201"/>
      <c r="M834" s="201"/>
      <c r="N834" s="201"/>
      <c r="O834" s="201"/>
      <c r="P834" s="201"/>
      <c r="Q834" s="201"/>
      <c r="R834" s="201"/>
      <c r="S834" s="201"/>
    </row>
    <row r="835" spans="2:19" s="187" customFormat="1" ht="18" customHeight="1">
      <c r="B835" s="201"/>
      <c r="C835" s="201"/>
      <c r="D835" s="201"/>
      <c r="E835" s="201"/>
      <c r="F835" s="201"/>
      <c r="G835" s="201"/>
      <c r="H835" s="201"/>
      <c r="I835" s="201"/>
      <c r="J835" s="201"/>
      <c r="K835" s="201"/>
      <c r="L835" s="201"/>
      <c r="M835" s="201"/>
      <c r="N835" s="201"/>
      <c r="O835" s="201"/>
      <c r="P835" s="201"/>
      <c r="Q835" s="201"/>
      <c r="R835" s="201"/>
      <c r="S835" s="201"/>
    </row>
    <row r="836" spans="2:19" s="187" customFormat="1" ht="18" customHeight="1">
      <c r="B836" s="201"/>
      <c r="C836" s="201"/>
      <c r="D836" s="201"/>
      <c r="E836" s="201"/>
      <c r="F836" s="201"/>
      <c r="G836" s="201"/>
      <c r="H836" s="201"/>
      <c r="I836" s="201"/>
      <c r="J836" s="201"/>
      <c r="K836" s="201"/>
      <c r="L836" s="201"/>
      <c r="M836" s="201"/>
      <c r="N836" s="201"/>
      <c r="O836" s="201"/>
      <c r="P836" s="201"/>
      <c r="Q836" s="201"/>
      <c r="R836" s="201"/>
      <c r="S836" s="201"/>
    </row>
    <row r="837" spans="2:19" s="187" customFormat="1" ht="18" customHeight="1">
      <c r="B837" s="201"/>
      <c r="C837" s="201"/>
      <c r="D837" s="201"/>
      <c r="E837" s="201"/>
      <c r="F837" s="201"/>
      <c r="G837" s="201"/>
      <c r="H837" s="201"/>
      <c r="I837" s="201"/>
      <c r="J837" s="201"/>
      <c r="K837" s="201"/>
      <c r="L837" s="201"/>
      <c r="M837" s="201"/>
      <c r="N837" s="201"/>
      <c r="O837" s="201"/>
      <c r="P837" s="201"/>
      <c r="Q837" s="201"/>
      <c r="R837" s="201"/>
      <c r="S837" s="201"/>
    </row>
    <row r="838" spans="2:19" s="187" customFormat="1" ht="18" customHeight="1">
      <c r="B838" s="201"/>
      <c r="C838" s="201"/>
      <c r="D838" s="201"/>
      <c r="E838" s="201"/>
      <c r="F838" s="201"/>
      <c r="G838" s="201"/>
      <c r="H838" s="201"/>
      <c r="I838" s="201"/>
      <c r="J838" s="201"/>
      <c r="K838" s="201"/>
      <c r="L838" s="201"/>
      <c r="M838" s="201"/>
      <c r="N838" s="201"/>
      <c r="O838" s="201"/>
      <c r="P838" s="201"/>
      <c r="Q838" s="201"/>
      <c r="R838" s="201"/>
      <c r="S838" s="201"/>
    </row>
    <row r="839" spans="2:19" s="187" customFormat="1" ht="18" customHeight="1">
      <c r="B839" s="201"/>
      <c r="C839" s="201"/>
      <c r="D839" s="201"/>
      <c r="E839" s="201"/>
      <c r="F839" s="201"/>
      <c r="G839" s="201"/>
      <c r="H839" s="201"/>
      <c r="I839" s="201"/>
      <c r="J839" s="201"/>
      <c r="K839" s="201"/>
      <c r="L839" s="201"/>
      <c r="M839" s="201"/>
      <c r="N839" s="201"/>
      <c r="O839" s="201"/>
      <c r="P839" s="201"/>
      <c r="Q839" s="201"/>
      <c r="R839" s="201"/>
      <c r="S839" s="201"/>
    </row>
    <row r="840" spans="2:19" s="187" customFormat="1" ht="18" customHeight="1">
      <c r="B840" s="201"/>
      <c r="C840" s="201"/>
      <c r="D840" s="201"/>
      <c r="E840" s="201"/>
      <c r="F840" s="201"/>
      <c r="G840" s="201"/>
      <c r="H840" s="201"/>
      <c r="I840" s="201"/>
      <c r="J840" s="201"/>
      <c r="K840" s="201"/>
      <c r="L840" s="201"/>
      <c r="M840" s="201"/>
      <c r="N840" s="201"/>
      <c r="O840" s="201"/>
      <c r="P840" s="201"/>
      <c r="Q840" s="201"/>
      <c r="R840" s="201"/>
      <c r="S840" s="201"/>
    </row>
    <row r="841" spans="2:19" s="187" customFormat="1" ht="18" customHeight="1">
      <c r="B841" s="201"/>
      <c r="C841" s="201"/>
      <c r="D841" s="201"/>
      <c r="E841" s="201"/>
      <c r="F841" s="201"/>
      <c r="G841" s="201"/>
      <c r="H841" s="201"/>
      <c r="I841" s="201"/>
      <c r="J841" s="201"/>
      <c r="K841" s="201"/>
      <c r="L841" s="201"/>
      <c r="M841" s="201"/>
      <c r="N841" s="201"/>
      <c r="O841" s="201"/>
      <c r="P841" s="201"/>
      <c r="Q841" s="201"/>
      <c r="R841" s="201"/>
      <c r="S841" s="201"/>
    </row>
    <row r="842" spans="2:19" s="187" customFormat="1" ht="18" customHeight="1">
      <c r="B842" s="201"/>
      <c r="C842" s="201"/>
      <c r="D842" s="201"/>
      <c r="E842" s="201"/>
      <c r="F842" s="201"/>
      <c r="G842" s="201"/>
      <c r="H842" s="201"/>
      <c r="I842" s="201"/>
      <c r="J842" s="201"/>
      <c r="K842" s="201"/>
      <c r="L842" s="201"/>
      <c r="M842" s="201"/>
      <c r="N842" s="201"/>
      <c r="O842" s="201"/>
      <c r="P842" s="201"/>
      <c r="Q842" s="201"/>
      <c r="R842" s="201"/>
      <c r="S842" s="201"/>
    </row>
    <row r="843" spans="2:19" s="187" customFormat="1" ht="18" customHeight="1">
      <c r="B843" s="201"/>
      <c r="C843" s="201"/>
      <c r="D843" s="201"/>
      <c r="E843" s="201"/>
      <c r="F843" s="201"/>
      <c r="G843" s="201"/>
      <c r="H843" s="201"/>
      <c r="I843" s="201"/>
      <c r="J843" s="201"/>
      <c r="K843" s="201"/>
      <c r="L843" s="201"/>
      <c r="M843" s="201"/>
      <c r="N843" s="201"/>
      <c r="O843" s="201"/>
      <c r="P843" s="201"/>
      <c r="Q843" s="201"/>
      <c r="R843" s="201"/>
      <c r="S843" s="201"/>
    </row>
    <row r="844" spans="2:19" s="187" customFormat="1" ht="18" customHeight="1">
      <c r="B844" s="201"/>
      <c r="C844" s="201"/>
      <c r="D844" s="201"/>
      <c r="E844" s="201"/>
      <c r="F844" s="201"/>
      <c r="G844" s="201"/>
      <c r="H844" s="201"/>
      <c r="I844" s="201"/>
      <c r="J844" s="201"/>
      <c r="K844" s="201"/>
      <c r="L844" s="201"/>
      <c r="M844" s="201"/>
      <c r="N844" s="201"/>
      <c r="O844" s="201"/>
      <c r="P844" s="201"/>
      <c r="Q844" s="201"/>
      <c r="R844" s="201"/>
      <c r="S844" s="201"/>
    </row>
    <row r="845" spans="2:19" s="187" customFormat="1" ht="18" customHeight="1">
      <c r="B845" s="201"/>
      <c r="C845" s="201"/>
      <c r="D845" s="201"/>
      <c r="E845" s="201"/>
      <c r="F845" s="201"/>
      <c r="G845" s="201"/>
      <c r="H845" s="201"/>
      <c r="I845" s="201"/>
      <c r="J845" s="201"/>
      <c r="K845" s="201"/>
      <c r="L845" s="201"/>
      <c r="M845" s="201"/>
      <c r="N845" s="201"/>
      <c r="O845" s="201"/>
      <c r="P845" s="201"/>
      <c r="Q845" s="201"/>
      <c r="R845" s="201"/>
      <c r="S845" s="201"/>
    </row>
    <row r="846" spans="2:19" s="187" customFormat="1" ht="18" customHeight="1">
      <c r="B846" s="201"/>
      <c r="C846" s="201"/>
      <c r="D846" s="201"/>
      <c r="E846" s="201"/>
      <c r="F846" s="201"/>
      <c r="G846" s="201"/>
      <c r="H846" s="201"/>
      <c r="I846" s="201"/>
      <c r="J846" s="201"/>
      <c r="K846" s="201"/>
      <c r="L846" s="201"/>
      <c r="M846" s="201"/>
      <c r="N846" s="201"/>
      <c r="O846" s="201"/>
      <c r="P846" s="201"/>
      <c r="Q846" s="201"/>
      <c r="R846" s="201"/>
      <c r="S846" s="201"/>
    </row>
    <row r="847" spans="2:19" s="187" customFormat="1" ht="18" customHeight="1">
      <c r="B847" s="201"/>
      <c r="C847" s="201"/>
      <c r="D847" s="201"/>
      <c r="E847" s="201"/>
      <c r="F847" s="201"/>
      <c r="G847" s="201"/>
      <c r="H847" s="201"/>
      <c r="I847" s="201"/>
      <c r="J847" s="201"/>
      <c r="K847" s="201"/>
      <c r="L847" s="201"/>
      <c r="M847" s="201"/>
      <c r="N847" s="201"/>
      <c r="O847" s="201"/>
      <c r="P847" s="201"/>
      <c r="Q847" s="201"/>
      <c r="R847" s="201"/>
      <c r="S847" s="201"/>
    </row>
    <row r="848" spans="2:19" s="187" customFormat="1" ht="18" customHeight="1">
      <c r="B848" s="201"/>
      <c r="C848" s="201"/>
      <c r="D848" s="201"/>
      <c r="E848" s="201"/>
      <c r="F848" s="201"/>
      <c r="G848" s="201"/>
      <c r="H848" s="201"/>
      <c r="I848" s="201"/>
      <c r="J848" s="201"/>
      <c r="K848" s="201"/>
      <c r="L848" s="201"/>
      <c r="M848" s="201"/>
      <c r="N848" s="201"/>
      <c r="O848" s="201"/>
      <c r="P848" s="201"/>
      <c r="Q848" s="201"/>
      <c r="R848" s="201"/>
      <c r="S848" s="201"/>
    </row>
    <row r="849" spans="2:19" s="187" customFormat="1" ht="18" customHeight="1">
      <c r="B849" s="201"/>
      <c r="C849" s="201"/>
      <c r="D849" s="201"/>
      <c r="E849" s="201"/>
      <c r="F849" s="201"/>
      <c r="G849" s="201"/>
      <c r="H849" s="201"/>
      <c r="I849" s="201"/>
      <c r="J849" s="201"/>
      <c r="K849" s="201"/>
      <c r="L849" s="201"/>
      <c r="M849" s="201"/>
      <c r="N849" s="201"/>
      <c r="O849" s="201"/>
      <c r="P849" s="201"/>
      <c r="Q849" s="201"/>
      <c r="R849" s="201"/>
      <c r="S849" s="201"/>
    </row>
    <row r="850" spans="2:19" s="187" customFormat="1" ht="18" customHeight="1">
      <c r="B850" s="201"/>
      <c r="C850" s="201"/>
      <c r="D850" s="201"/>
      <c r="E850" s="201"/>
      <c r="F850" s="201"/>
      <c r="G850" s="201"/>
      <c r="H850" s="201"/>
      <c r="I850" s="201"/>
      <c r="J850" s="201"/>
      <c r="K850" s="201"/>
      <c r="L850" s="201"/>
      <c r="M850" s="201"/>
      <c r="N850" s="201"/>
      <c r="O850" s="201"/>
      <c r="P850" s="201"/>
      <c r="Q850" s="201"/>
      <c r="R850" s="201"/>
      <c r="S850" s="201"/>
    </row>
    <row r="851" spans="2:19" s="187" customFormat="1" ht="18" customHeight="1">
      <c r="B851" s="201"/>
      <c r="C851" s="201"/>
      <c r="D851" s="201"/>
      <c r="E851" s="201"/>
      <c r="F851" s="201"/>
      <c r="G851" s="201"/>
      <c r="H851" s="201"/>
      <c r="I851" s="201"/>
      <c r="J851" s="201"/>
      <c r="K851" s="201"/>
      <c r="L851" s="201"/>
      <c r="M851" s="201"/>
      <c r="N851" s="201"/>
      <c r="O851" s="201"/>
      <c r="P851" s="201"/>
      <c r="Q851" s="201"/>
      <c r="R851" s="201"/>
      <c r="S851" s="201"/>
    </row>
    <row r="852" spans="2:19" s="187" customFormat="1" ht="18" customHeight="1">
      <c r="B852" s="201"/>
      <c r="C852" s="201"/>
      <c r="D852" s="201"/>
      <c r="E852" s="201"/>
      <c r="F852" s="201"/>
      <c r="G852" s="201"/>
      <c r="H852" s="201"/>
      <c r="I852" s="201"/>
      <c r="J852" s="201"/>
      <c r="K852" s="201"/>
      <c r="L852" s="201"/>
      <c r="M852" s="201"/>
      <c r="N852" s="201"/>
      <c r="O852" s="201"/>
      <c r="P852" s="201"/>
      <c r="Q852" s="201"/>
      <c r="R852" s="201"/>
      <c r="S852" s="201"/>
    </row>
    <row r="853" spans="2:19" s="187" customFormat="1" ht="18" customHeight="1">
      <c r="B853" s="201"/>
      <c r="C853" s="201"/>
      <c r="D853" s="201"/>
      <c r="E853" s="201"/>
      <c r="F853" s="201"/>
      <c r="G853" s="201"/>
      <c r="H853" s="201"/>
      <c r="I853" s="201"/>
      <c r="J853" s="201"/>
      <c r="K853" s="201"/>
      <c r="L853" s="201"/>
      <c r="M853" s="201"/>
      <c r="N853" s="201"/>
      <c r="O853" s="201"/>
      <c r="P853" s="201"/>
      <c r="Q853" s="201"/>
      <c r="R853" s="201"/>
      <c r="S853" s="201"/>
    </row>
    <row r="854" spans="2:19" s="187" customFormat="1" ht="18" customHeight="1">
      <c r="B854" s="201"/>
      <c r="C854" s="201"/>
      <c r="D854" s="201"/>
      <c r="E854" s="201"/>
      <c r="F854" s="201"/>
      <c r="G854" s="201"/>
      <c r="H854" s="201"/>
      <c r="I854" s="201"/>
      <c r="J854" s="201"/>
      <c r="K854" s="201"/>
      <c r="L854" s="201"/>
      <c r="M854" s="201"/>
      <c r="N854" s="201"/>
      <c r="O854" s="201"/>
      <c r="P854" s="201"/>
      <c r="Q854" s="201"/>
      <c r="R854" s="201"/>
      <c r="S854" s="201"/>
    </row>
    <row r="855" spans="2:19" s="187" customFormat="1" ht="18" customHeight="1">
      <c r="B855" s="201"/>
      <c r="C855" s="201"/>
      <c r="D855" s="201"/>
      <c r="E855" s="201"/>
      <c r="F855" s="201"/>
      <c r="G855" s="201"/>
      <c r="H855" s="201"/>
      <c r="I855" s="201"/>
      <c r="J855" s="201"/>
      <c r="K855" s="201"/>
      <c r="L855" s="201"/>
      <c r="M855" s="201"/>
      <c r="N855" s="201"/>
      <c r="O855" s="201"/>
      <c r="P855" s="201"/>
      <c r="Q855" s="201"/>
      <c r="R855" s="201"/>
      <c r="S855" s="201"/>
    </row>
    <row r="856" spans="2:19" s="187" customFormat="1" ht="18" customHeight="1">
      <c r="B856" s="201"/>
      <c r="C856" s="201"/>
      <c r="D856" s="201"/>
      <c r="E856" s="201"/>
      <c r="F856" s="201"/>
      <c r="G856" s="201"/>
      <c r="H856" s="201"/>
      <c r="I856" s="201"/>
      <c r="J856" s="201"/>
      <c r="K856" s="201"/>
      <c r="L856" s="201"/>
      <c r="M856" s="201"/>
      <c r="N856" s="201"/>
      <c r="O856" s="201"/>
      <c r="P856" s="201"/>
      <c r="Q856" s="201"/>
      <c r="R856" s="201"/>
      <c r="S856" s="201"/>
    </row>
    <row r="857" spans="2:19" s="187" customFormat="1" ht="18" customHeight="1">
      <c r="B857" s="201"/>
      <c r="C857" s="201"/>
      <c r="D857" s="201"/>
      <c r="E857" s="201"/>
      <c r="F857" s="201"/>
      <c r="G857" s="201"/>
      <c r="H857" s="201"/>
      <c r="I857" s="201"/>
      <c r="J857" s="201"/>
      <c r="K857" s="201"/>
      <c r="L857" s="201"/>
      <c r="M857" s="201"/>
      <c r="N857" s="201"/>
      <c r="O857" s="201"/>
      <c r="P857" s="201"/>
      <c r="Q857" s="201"/>
      <c r="R857" s="201"/>
      <c r="S857" s="201"/>
    </row>
    <row r="858" spans="2:19" s="187" customFormat="1" ht="18" customHeight="1">
      <c r="B858" s="201"/>
      <c r="C858" s="201"/>
      <c r="D858" s="201"/>
      <c r="E858" s="201"/>
      <c r="F858" s="201"/>
      <c r="G858" s="201"/>
      <c r="H858" s="201"/>
      <c r="I858" s="201"/>
      <c r="J858" s="201"/>
      <c r="K858" s="201"/>
      <c r="L858" s="201"/>
      <c r="M858" s="201"/>
      <c r="N858" s="201"/>
      <c r="O858" s="201"/>
      <c r="P858" s="201"/>
      <c r="Q858" s="201"/>
      <c r="R858" s="201"/>
      <c r="S858" s="201"/>
    </row>
    <row r="859" spans="2:19" s="187" customFormat="1" ht="18" customHeight="1">
      <c r="B859" s="201"/>
      <c r="C859" s="201"/>
      <c r="D859" s="201"/>
      <c r="E859" s="201"/>
      <c r="F859" s="201"/>
      <c r="G859" s="201"/>
      <c r="H859" s="201"/>
      <c r="I859" s="201"/>
      <c r="J859" s="201"/>
      <c r="K859" s="201"/>
      <c r="L859" s="201"/>
      <c r="M859" s="201"/>
      <c r="N859" s="201"/>
      <c r="O859" s="201"/>
      <c r="P859" s="201"/>
      <c r="Q859" s="201"/>
      <c r="R859" s="201"/>
      <c r="S859" s="201"/>
    </row>
    <row r="860" spans="2:19" s="187" customFormat="1" ht="18" customHeight="1">
      <c r="B860" s="201"/>
      <c r="C860" s="201"/>
      <c r="D860" s="201"/>
      <c r="E860" s="201"/>
      <c r="F860" s="201"/>
      <c r="G860" s="201"/>
      <c r="H860" s="201"/>
      <c r="I860" s="201"/>
      <c r="J860" s="201"/>
      <c r="K860" s="201"/>
      <c r="L860" s="201"/>
      <c r="M860" s="201"/>
      <c r="N860" s="201"/>
      <c r="O860" s="201"/>
      <c r="P860" s="201"/>
      <c r="Q860" s="201"/>
      <c r="R860" s="201"/>
      <c r="S860" s="201"/>
    </row>
    <row r="861" spans="2:19" s="187" customFormat="1" ht="18" customHeight="1">
      <c r="B861" s="201"/>
      <c r="C861" s="201"/>
      <c r="D861" s="201"/>
      <c r="E861" s="201"/>
      <c r="F861" s="201"/>
      <c r="G861" s="201"/>
      <c r="H861" s="201"/>
      <c r="I861" s="201"/>
      <c r="J861" s="201"/>
      <c r="K861" s="201"/>
      <c r="L861" s="201"/>
      <c r="M861" s="201"/>
      <c r="N861" s="201"/>
      <c r="O861" s="201"/>
      <c r="P861" s="201"/>
      <c r="Q861" s="201"/>
      <c r="R861" s="201"/>
      <c r="S861" s="201"/>
    </row>
    <row r="862" spans="2:19" s="187" customFormat="1" ht="18" customHeight="1">
      <c r="B862" s="201"/>
      <c r="C862" s="201"/>
      <c r="D862" s="201"/>
      <c r="E862" s="201"/>
      <c r="F862" s="201"/>
      <c r="G862" s="201"/>
      <c r="H862" s="201"/>
      <c r="I862" s="201"/>
      <c r="J862" s="201"/>
      <c r="K862" s="201"/>
      <c r="L862" s="201"/>
      <c r="M862" s="201"/>
      <c r="N862" s="201"/>
      <c r="O862" s="201"/>
      <c r="P862" s="201"/>
      <c r="Q862" s="201"/>
      <c r="R862" s="201"/>
      <c r="S862" s="201"/>
    </row>
    <row r="863" spans="2:19" s="187" customFormat="1" ht="18" customHeight="1">
      <c r="B863" s="201"/>
      <c r="C863" s="201"/>
      <c r="D863" s="201"/>
      <c r="E863" s="201"/>
      <c r="F863" s="201"/>
      <c r="G863" s="201"/>
      <c r="H863" s="201"/>
      <c r="I863" s="201"/>
      <c r="J863" s="201"/>
      <c r="K863" s="201"/>
      <c r="L863" s="201"/>
      <c r="M863" s="201"/>
      <c r="N863" s="201"/>
      <c r="O863" s="201"/>
      <c r="P863" s="201"/>
      <c r="Q863" s="201"/>
      <c r="R863" s="201"/>
      <c r="S863" s="201"/>
    </row>
    <row r="864" spans="2:19" s="187" customFormat="1" ht="18" customHeight="1">
      <c r="B864" s="201"/>
      <c r="C864" s="201"/>
      <c r="D864" s="201"/>
      <c r="E864" s="201"/>
      <c r="F864" s="201"/>
      <c r="G864" s="201"/>
      <c r="H864" s="201"/>
      <c r="I864" s="201"/>
      <c r="J864" s="201"/>
      <c r="K864" s="201"/>
      <c r="L864" s="201"/>
      <c r="M864" s="201"/>
      <c r="N864" s="201"/>
      <c r="O864" s="201"/>
      <c r="P864" s="201"/>
      <c r="Q864" s="201"/>
      <c r="R864" s="201"/>
      <c r="S864" s="201"/>
    </row>
    <row r="865" spans="2:19" s="187" customFormat="1" ht="18" customHeight="1">
      <c r="B865" s="201"/>
      <c r="C865" s="201"/>
      <c r="D865" s="201"/>
      <c r="E865" s="201"/>
      <c r="F865" s="201"/>
      <c r="G865" s="201"/>
      <c r="H865" s="201"/>
      <c r="I865" s="201"/>
      <c r="J865" s="201"/>
      <c r="K865" s="201"/>
      <c r="L865" s="201"/>
      <c r="M865" s="201"/>
      <c r="N865" s="201"/>
      <c r="O865" s="201"/>
      <c r="P865" s="201"/>
      <c r="Q865" s="201"/>
      <c r="R865" s="201"/>
      <c r="S865" s="201"/>
    </row>
    <row r="866" spans="2:19" s="187" customFormat="1" ht="18" customHeight="1">
      <c r="B866" s="201"/>
      <c r="C866" s="201"/>
      <c r="D866" s="201"/>
      <c r="E866" s="201"/>
      <c r="F866" s="201"/>
      <c r="G866" s="201"/>
      <c r="H866" s="201"/>
      <c r="I866" s="201"/>
      <c r="J866" s="201"/>
      <c r="K866" s="201"/>
      <c r="L866" s="201"/>
      <c r="M866" s="201"/>
      <c r="N866" s="201"/>
      <c r="O866" s="201"/>
      <c r="P866" s="201"/>
      <c r="Q866" s="201"/>
      <c r="R866" s="201"/>
      <c r="S866" s="201"/>
    </row>
    <row r="867" spans="2:19" s="187" customFormat="1" ht="18" customHeight="1">
      <c r="B867" s="201"/>
      <c r="C867" s="201"/>
      <c r="D867" s="201"/>
      <c r="E867" s="201"/>
      <c r="F867" s="201"/>
      <c r="G867" s="201"/>
      <c r="H867" s="201"/>
      <c r="I867" s="201"/>
      <c r="J867" s="201"/>
      <c r="K867" s="201"/>
      <c r="L867" s="201"/>
      <c r="M867" s="201"/>
      <c r="N867" s="201"/>
      <c r="O867" s="201"/>
      <c r="P867" s="201"/>
      <c r="Q867" s="201"/>
      <c r="R867" s="201"/>
      <c r="S867" s="201"/>
    </row>
    <row r="868" spans="2:19" s="187" customFormat="1" ht="18" customHeight="1">
      <c r="B868" s="201"/>
      <c r="C868" s="201"/>
      <c r="D868" s="201"/>
      <c r="E868" s="201"/>
      <c r="F868" s="201"/>
      <c r="G868" s="201"/>
      <c r="H868" s="201"/>
      <c r="I868" s="201"/>
      <c r="J868" s="201"/>
      <c r="K868" s="201"/>
      <c r="L868" s="201"/>
      <c r="M868" s="201"/>
      <c r="N868" s="201"/>
      <c r="O868" s="201"/>
      <c r="P868" s="201"/>
      <c r="Q868" s="201"/>
      <c r="R868" s="201"/>
      <c r="S868" s="201"/>
    </row>
    <row r="869" spans="2:19" s="187" customFormat="1" ht="18" customHeight="1">
      <c r="B869" s="201"/>
      <c r="C869" s="201"/>
      <c r="D869" s="201"/>
      <c r="E869" s="201"/>
      <c r="F869" s="201"/>
      <c r="G869" s="201"/>
      <c r="H869" s="201"/>
      <c r="I869" s="201"/>
      <c r="J869" s="201"/>
      <c r="K869" s="201"/>
      <c r="L869" s="201"/>
      <c r="M869" s="201"/>
      <c r="N869" s="201"/>
      <c r="O869" s="201"/>
      <c r="P869" s="201"/>
      <c r="Q869" s="201"/>
      <c r="R869" s="201"/>
      <c r="S869" s="201"/>
    </row>
    <row r="870" spans="2:19" s="187" customFormat="1" ht="18" customHeight="1">
      <c r="B870" s="201"/>
      <c r="C870" s="201"/>
      <c r="D870" s="201"/>
      <c r="E870" s="201"/>
      <c r="F870" s="201"/>
      <c r="G870" s="201"/>
      <c r="H870" s="201"/>
      <c r="I870" s="201"/>
      <c r="J870" s="201"/>
      <c r="K870" s="201"/>
      <c r="L870" s="201"/>
      <c r="M870" s="201"/>
      <c r="N870" s="201"/>
      <c r="O870" s="201"/>
      <c r="P870" s="201"/>
      <c r="Q870" s="201"/>
      <c r="R870" s="201"/>
      <c r="S870" s="201"/>
    </row>
    <row r="871" spans="2:19" s="187" customFormat="1" ht="18" customHeight="1">
      <c r="B871" s="201"/>
      <c r="C871" s="201"/>
      <c r="D871" s="201"/>
      <c r="E871" s="201"/>
      <c r="F871" s="201"/>
      <c r="G871" s="201"/>
      <c r="H871" s="201"/>
      <c r="I871" s="201"/>
      <c r="J871" s="201"/>
      <c r="K871" s="201"/>
      <c r="L871" s="201"/>
      <c r="M871" s="201"/>
      <c r="N871" s="201"/>
      <c r="O871" s="201"/>
      <c r="P871" s="201"/>
      <c r="Q871" s="201"/>
      <c r="R871" s="201"/>
      <c r="S871" s="201"/>
    </row>
    <row r="872" spans="2:19" s="187" customFormat="1" ht="18" customHeight="1">
      <c r="B872" s="201"/>
      <c r="C872" s="201"/>
      <c r="D872" s="201"/>
      <c r="E872" s="201"/>
      <c r="F872" s="201"/>
      <c r="G872" s="201"/>
      <c r="H872" s="201"/>
      <c r="I872" s="201"/>
      <c r="J872" s="201"/>
      <c r="K872" s="201"/>
      <c r="L872" s="201"/>
      <c r="M872" s="201"/>
      <c r="N872" s="201"/>
      <c r="O872" s="201"/>
      <c r="P872" s="201"/>
      <c r="Q872" s="201"/>
      <c r="R872" s="201"/>
      <c r="S872" s="201"/>
    </row>
    <row r="873" spans="2:19" s="187" customFormat="1" ht="18" customHeight="1">
      <c r="B873" s="201"/>
      <c r="C873" s="201"/>
      <c r="D873" s="201"/>
      <c r="E873" s="201"/>
      <c r="F873" s="201"/>
      <c r="G873" s="201"/>
      <c r="H873" s="201"/>
      <c r="I873" s="201"/>
      <c r="J873" s="201"/>
      <c r="K873" s="201"/>
      <c r="L873" s="201"/>
      <c r="M873" s="201"/>
      <c r="N873" s="201"/>
      <c r="O873" s="201"/>
      <c r="P873" s="201"/>
      <c r="Q873" s="201"/>
      <c r="R873" s="201"/>
      <c r="S873" s="201"/>
    </row>
    <row r="874" spans="2:19" s="187" customFormat="1" ht="18" customHeight="1">
      <c r="B874" s="201"/>
      <c r="C874" s="201"/>
      <c r="D874" s="201"/>
      <c r="E874" s="201"/>
      <c r="F874" s="201"/>
      <c r="G874" s="201"/>
      <c r="H874" s="201"/>
      <c r="I874" s="201"/>
      <c r="J874" s="201"/>
      <c r="K874" s="201"/>
      <c r="L874" s="201"/>
      <c r="M874" s="201"/>
      <c r="N874" s="201"/>
      <c r="O874" s="201"/>
      <c r="P874" s="201"/>
      <c r="Q874" s="201"/>
      <c r="R874" s="201"/>
      <c r="S874" s="201"/>
    </row>
    <row r="875" spans="2:19" s="187" customFormat="1" ht="18" customHeight="1">
      <c r="B875" s="201"/>
      <c r="C875" s="201"/>
      <c r="D875" s="201"/>
      <c r="E875" s="201"/>
      <c r="F875" s="201"/>
      <c r="G875" s="201"/>
      <c r="H875" s="201"/>
      <c r="I875" s="201"/>
      <c r="J875" s="201"/>
      <c r="K875" s="201"/>
      <c r="L875" s="201"/>
      <c r="M875" s="201"/>
      <c r="N875" s="201"/>
      <c r="O875" s="201"/>
      <c r="P875" s="201"/>
      <c r="Q875" s="201"/>
      <c r="R875" s="201"/>
      <c r="S875" s="201"/>
    </row>
    <row r="876" spans="2:19" s="187" customFormat="1" ht="18" customHeight="1">
      <c r="B876" s="201"/>
      <c r="C876" s="201"/>
      <c r="D876" s="201"/>
      <c r="E876" s="201"/>
      <c r="F876" s="201"/>
      <c r="G876" s="201"/>
      <c r="H876" s="201"/>
      <c r="I876" s="201"/>
      <c r="J876" s="201"/>
      <c r="K876" s="201"/>
      <c r="L876" s="201"/>
      <c r="M876" s="201"/>
      <c r="N876" s="201"/>
      <c r="O876" s="201"/>
      <c r="P876" s="201"/>
      <c r="Q876" s="201"/>
      <c r="R876" s="201"/>
      <c r="S876" s="201"/>
    </row>
    <row r="877" spans="2:19" s="187" customFormat="1" ht="18" customHeight="1">
      <c r="B877" s="201"/>
      <c r="C877" s="201"/>
      <c r="D877" s="201"/>
      <c r="E877" s="201"/>
      <c r="F877" s="201"/>
      <c r="G877" s="201"/>
      <c r="H877" s="201"/>
      <c r="I877" s="201"/>
      <c r="J877" s="201"/>
      <c r="K877" s="201"/>
      <c r="L877" s="201"/>
      <c r="M877" s="201"/>
      <c r="N877" s="201"/>
      <c r="O877" s="201"/>
      <c r="P877" s="201"/>
      <c r="Q877" s="201"/>
      <c r="R877" s="201"/>
      <c r="S877" s="201"/>
    </row>
    <row r="878" spans="2:19" s="187" customFormat="1" ht="18" customHeight="1">
      <c r="B878" s="201"/>
      <c r="C878" s="201"/>
      <c r="D878" s="201"/>
      <c r="E878" s="201"/>
      <c r="F878" s="201"/>
      <c r="G878" s="201"/>
      <c r="H878" s="201"/>
      <c r="I878" s="201"/>
      <c r="J878" s="201"/>
      <c r="K878" s="201"/>
      <c r="L878" s="201"/>
      <c r="M878" s="201"/>
      <c r="N878" s="201"/>
      <c r="O878" s="201"/>
      <c r="P878" s="201"/>
      <c r="Q878" s="201"/>
      <c r="R878" s="201"/>
      <c r="S878" s="201"/>
    </row>
    <row r="879" spans="2:19" s="187" customFormat="1" ht="18" customHeight="1">
      <c r="B879" s="201"/>
      <c r="C879" s="201"/>
      <c r="D879" s="201"/>
      <c r="E879" s="201"/>
      <c r="F879" s="201"/>
      <c r="G879" s="201"/>
      <c r="H879" s="201"/>
      <c r="I879" s="201"/>
      <c r="J879" s="201"/>
      <c r="K879" s="201"/>
      <c r="L879" s="201"/>
      <c r="M879" s="201"/>
      <c r="N879" s="201"/>
      <c r="O879" s="201"/>
      <c r="P879" s="201"/>
      <c r="Q879" s="201"/>
      <c r="R879" s="201"/>
      <c r="S879" s="201"/>
    </row>
    <row r="880" spans="2:19" s="187" customFormat="1" ht="18" customHeight="1">
      <c r="B880" s="201"/>
      <c r="C880" s="201"/>
      <c r="D880" s="201"/>
      <c r="E880" s="201"/>
      <c r="F880" s="201"/>
      <c r="G880" s="201"/>
      <c r="H880" s="201"/>
      <c r="I880" s="201"/>
      <c r="J880" s="201"/>
      <c r="K880" s="201"/>
      <c r="L880" s="201"/>
      <c r="M880" s="201"/>
      <c r="N880" s="201"/>
      <c r="O880" s="201"/>
      <c r="P880" s="201"/>
      <c r="Q880" s="201"/>
      <c r="R880" s="201"/>
      <c r="S880" s="201"/>
    </row>
    <row r="881" spans="2:19" s="187" customFormat="1" ht="18" customHeight="1">
      <c r="B881" s="201"/>
      <c r="C881" s="201"/>
      <c r="D881" s="201"/>
      <c r="E881" s="201"/>
      <c r="F881" s="201"/>
      <c r="G881" s="201"/>
      <c r="H881" s="201"/>
      <c r="I881" s="201"/>
      <c r="J881" s="201"/>
      <c r="K881" s="201"/>
      <c r="L881" s="201"/>
      <c r="M881" s="201"/>
      <c r="N881" s="201"/>
      <c r="O881" s="201"/>
      <c r="P881" s="201"/>
      <c r="Q881" s="201"/>
      <c r="R881" s="201"/>
      <c r="S881" s="201"/>
    </row>
    <row r="882" spans="2:19" s="187" customFormat="1" ht="18" customHeight="1">
      <c r="B882" s="201"/>
      <c r="C882" s="201"/>
      <c r="D882" s="201"/>
      <c r="E882" s="201"/>
      <c r="F882" s="201"/>
      <c r="G882" s="201"/>
      <c r="H882" s="201"/>
      <c r="I882" s="201"/>
      <c r="J882" s="201"/>
      <c r="K882" s="201"/>
      <c r="L882" s="201"/>
      <c r="M882" s="201"/>
      <c r="N882" s="201"/>
      <c r="O882" s="201"/>
      <c r="P882" s="201"/>
      <c r="Q882" s="201"/>
      <c r="R882" s="201"/>
      <c r="S882" s="201"/>
    </row>
    <row r="883" spans="2:19" s="187" customFormat="1" ht="18" customHeight="1">
      <c r="B883" s="201"/>
      <c r="C883" s="201"/>
      <c r="D883" s="201"/>
      <c r="E883" s="201"/>
      <c r="F883" s="201"/>
      <c r="G883" s="201"/>
      <c r="H883" s="201"/>
      <c r="I883" s="201"/>
      <c r="J883" s="201"/>
      <c r="K883" s="201"/>
      <c r="L883" s="201"/>
      <c r="M883" s="201"/>
      <c r="N883" s="201"/>
      <c r="O883" s="201"/>
      <c r="P883" s="201"/>
      <c r="Q883" s="201"/>
      <c r="R883" s="201"/>
      <c r="S883" s="201"/>
    </row>
    <row r="884" spans="2:19" s="187" customFormat="1" ht="18" customHeight="1">
      <c r="B884" s="201"/>
      <c r="C884" s="201"/>
      <c r="D884" s="201"/>
      <c r="E884" s="201"/>
      <c r="F884" s="201"/>
      <c r="G884" s="201"/>
      <c r="H884" s="201"/>
      <c r="I884" s="201"/>
      <c r="J884" s="201"/>
      <c r="K884" s="201"/>
      <c r="L884" s="201"/>
      <c r="M884" s="201"/>
      <c r="N884" s="201"/>
      <c r="O884" s="201"/>
      <c r="P884" s="201"/>
      <c r="Q884" s="201"/>
      <c r="R884" s="201"/>
      <c r="S884" s="201"/>
    </row>
    <row r="885" spans="2:19" s="187" customFormat="1" ht="18" customHeight="1">
      <c r="B885" s="201"/>
      <c r="C885" s="201"/>
      <c r="D885" s="201"/>
      <c r="E885" s="201"/>
      <c r="F885" s="201"/>
      <c r="G885" s="201"/>
      <c r="H885" s="201"/>
      <c r="I885" s="201"/>
      <c r="J885" s="201"/>
      <c r="K885" s="201"/>
      <c r="L885" s="201"/>
      <c r="M885" s="201"/>
      <c r="N885" s="201"/>
      <c r="O885" s="201"/>
      <c r="P885" s="201"/>
      <c r="Q885" s="201"/>
      <c r="R885" s="201"/>
      <c r="S885" s="201"/>
    </row>
    <row r="886" spans="2:19" s="187" customFormat="1" ht="18" customHeight="1">
      <c r="B886" s="201"/>
      <c r="C886" s="201"/>
      <c r="D886" s="201"/>
      <c r="E886" s="201"/>
      <c r="F886" s="201"/>
      <c r="G886" s="201"/>
      <c r="H886" s="201"/>
      <c r="I886" s="201"/>
      <c r="J886" s="201"/>
      <c r="K886" s="201"/>
      <c r="L886" s="201"/>
      <c r="M886" s="201"/>
      <c r="N886" s="201"/>
      <c r="O886" s="201"/>
      <c r="P886" s="201"/>
      <c r="Q886" s="201"/>
      <c r="R886" s="201"/>
      <c r="S886" s="201"/>
    </row>
    <row r="887" spans="2:19" s="187" customFormat="1" ht="18" customHeight="1">
      <c r="B887" s="201"/>
      <c r="C887" s="201"/>
      <c r="D887" s="201"/>
      <c r="E887" s="201"/>
      <c r="F887" s="201"/>
      <c r="G887" s="201"/>
      <c r="H887" s="201"/>
      <c r="I887" s="201"/>
      <c r="J887" s="201"/>
      <c r="K887" s="201"/>
      <c r="L887" s="201"/>
      <c r="M887" s="201"/>
      <c r="N887" s="201"/>
      <c r="O887" s="201"/>
      <c r="P887" s="201"/>
      <c r="Q887" s="201"/>
      <c r="R887" s="201"/>
      <c r="S887" s="201"/>
    </row>
    <row r="888" spans="2:19" s="187" customFormat="1" ht="18" customHeight="1">
      <c r="B888" s="201"/>
      <c r="C888" s="201"/>
      <c r="D888" s="201"/>
      <c r="E888" s="201"/>
      <c r="F888" s="201"/>
      <c r="G888" s="201"/>
      <c r="H888" s="201"/>
      <c r="I888" s="201"/>
      <c r="J888" s="201"/>
      <c r="K888" s="201"/>
      <c r="L888" s="201"/>
      <c r="M888" s="201"/>
      <c r="N888" s="201"/>
      <c r="O888" s="201"/>
      <c r="P888" s="201"/>
      <c r="Q888" s="201"/>
      <c r="R888" s="201"/>
      <c r="S888" s="201"/>
    </row>
    <row r="889" spans="2:19" s="187" customFormat="1" ht="18" customHeight="1">
      <c r="B889" s="201"/>
      <c r="C889" s="201"/>
      <c r="D889" s="201"/>
      <c r="E889" s="201"/>
      <c r="F889" s="201"/>
      <c r="G889" s="201"/>
      <c r="H889" s="201"/>
      <c r="I889" s="201"/>
      <c r="J889" s="201"/>
      <c r="K889" s="201"/>
      <c r="L889" s="201"/>
      <c r="M889" s="201"/>
      <c r="N889" s="201"/>
      <c r="O889" s="201"/>
      <c r="P889" s="201"/>
      <c r="Q889" s="201"/>
      <c r="R889" s="201"/>
      <c r="S889" s="201"/>
    </row>
    <row r="890" spans="2:19" s="187" customFormat="1" ht="18" customHeight="1">
      <c r="B890" s="201"/>
      <c r="C890" s="201"/>
      <c r="D890" s="201"/>
      <c r="E890" s="201"/>
      <c r="F890" s="201"/>
      <c r="G890" s="201"/>
      <c r="H890" s="201"/>
      <c r="I890" s="201"/>
      <c r="J890" s="201"/>
      <c r="K890" s="201"/>
      <c r="L890" s="201"/>
      <c r="M890" s="201"/>
      <c r="N890" s="201"/>
      <c r="O890" s="201"/>
      <c r="P890" s="201"/>
      <c r="Q890" s="201"/>
      <c r="R890" s="201"/>
      <c r="S890" s="201"/>
    </row>
    <row r="891" spans="2:19" s="187" customFormat="1" ht="18" customHeight="1">
      <c r="B891" s="201"/>
      <c r="C891" s="201"/>
      <c r="D891" s="201"/>
      <c r="E891" s="201"/>
      <c r="F891" s="201"/>
      <c r="G891" s="201"/>
      <c r="H891" s="201"/>
      <c r="I891" s="201"/>
      <c r="J891" s="201"/>
      <c r="K891" s="201"/>
      <c r="L891" s="201"/>
      <c r="M891" s="201"/>
      <c r="N891" s="201"/>
      <c r="O891" s="201"/>
      <c r="P891" s="201"/>
      <c r="Q891" s="201"/>
      <c r="R891" s="201"/>
      <c r="S891" s="201"/>
    </row>
    <row r="892" spans="2:19" s="187" customFormat="1" ht="18" customHeight="1">
      <c r="B892" s="201"/>
      <c r="C892" s="201"/>
      <c r="D892" s="201"/>
      <c r="E892" s="201"/>
      <c r="F892" s="201"/>
      <c r="G892" s="201"/>
      <c r="H892" s="201"/>
      <c r="I892" s="201"/>
      <c r="J892" s="201"/>
      <c r="K892" s="201"/>
      <c r="L892" s="201"/>
      <c r="M892" s="201"/>
      <c r="N892" s="201"/>
      <c r="O892" s="201"/>
      <c r="P892" s="201"/>
      <c r="Q892" s="201"/>
      <c r="R892" s="201"/>
      <c r="S892" s="201"/>
    </row>
    <row r="893" spans="2:19" s="187" customFormat="1" ht="18" customHeight="1">
      <c r="B893" s="201"/>
      <c r="C893" s="201"/>
      <c r="D893" s="201"/>
      <c r="E893" s="201"/>
      <c r="F893" s="201"/>
      <c r="G893" s="201"/>
      <c r="H893" s="201"/>
      <c r="I893" s="201"/>
      <c r="J893" s="201"/>
      <c r="K893" s="201"/>
      <c r="L893" s="201"/>
      <c r="M893" s="201"/>
      <c r="N893" s="201"/>
      <c r="O893" s="201"/>
      <c r="P893" s="201"/>
      <c r="Q893" s="201"/>
      <c r="R893" s="201"/>
      <c r="S893" s="201"/>
    </row>
    <row r="894" spans="2:19" s="187" customFormat="1" ht="18" customHeight="1">
      <c r="B894" s="201"/>
      <c r="C894" s="201"/>
      <c r="D894" s="201"/>
      <c r="E894" s="201"/>
      <c r="F894" s="201"/>
      <c r="G894" s="201"/>
      <c r="H894" s="201"/>
      <c r="I894" s="201"/>
      <c r="J894" s="201"/>
      <c r="K894" s="201"/>
      <c r="L894" s="201"/>
      <c r="M894" s="201"/>
      <c r="N894" s="201"/>
      <c r="O894" s="201"/>
      <c r="P894" s="201"/>
      <c r="Q894" s="201"/>
      <c r="R894" s="201"/>
      <c r="S894" s="201"/>
    </row>
    <row r="895" spans="2:19" s="187" customFormat="1" ht="18" customHeight="1">
      <c r="B895" s="201"/>
      <c r="C895" s="201"/>
      <c r="D895" s="201"/>
      <c r="E895" s="201"/>
      <c r="F895" s="201"/>
      <c r="G895" s="201"/>
      <c r="H895" s="201"/>
      <c r="I895" s="201"/>
      <c r="J895" s="201"/>
      <c r="K895" s="201"/>
      <c r="L895" s="201"/>
      <c r="M895" s="201"/>
      <c r="N895" s="201"/>
      <c r="O895" s="201"/>
      <c r="P895" s="201"/>
      <c r="Q895" s="201"/>
      <c r="R895" s="201"/>
      <c r="S895" s="201"/>
    </row>
    <row r="896" spans="2:19" s="187" customFormat="1" ht="18" customHeight="1">
      <c r="B896" s="201"/>
      <c r="C896" s="201"/>
      <c r="D896" s="201"/>
      <c r="E896" s="201"/>
      <c r="F896" s="201"/>
      <c r="G896" s="201"/>
      <c r="H896" s="201"/>
      <c r="I896" s="201"/>
      <c r="J896" s="201"/>
      <c r="K896" s="201"/>
      <c r="L896" s="201"/>
      <c r="M896" s="201"/>
      <c r="N896" s="201"/>
      <c r="O896" s="201"/>
      <c r="P896" s="201"/>
      <c r="Q896" s="201"/>
      <c r="R896" s="201"/>
      <c r="S896" s="201"/>
    </row>
    <row r="897" spans="2:19" s="187" customFormat="1" ht="18" customHeight="1">
      <c r="B897" s="201"/>
      <c r="C897" s="201"/>
      <c r="D897" s="201"/>
      <c r="E897" s="201"/>
      <c r="F897" s="201"/>
      <c r="G897" s="201"/>
      <c r="H897" s="201"/>
      <c r="I897" s="201"/>
      <c r="J897" s="201"/>
      <c r="K897" s="201"/>
      <c r="L897" s="201"/>
      <c r="M897" s="201"/>
      <c r="N897" s="201"/>
      <c r="O897" s="201"/>
      <c r="P897" s="201"/>
      <c r="Q897" s="201"/>
      <c r="R897" s="201"/>
      <c r="S897" s="201"/>
    </row>
    <row r="898" spans="2:19" s="187" customFormat="1" ht="18" customHeight="1">
      <c r="B898" s="201"/>
      <c r="C898" s="201"/>
      <c r="D898" s="201"/>
      <c r="E898" s="201"/>
      <c r="F898" s="201"/>
      <c r="G898" s="201"/>
      <c r="H898" s="201"/>
      <c r="I898" s="201"/>
      <c r="J898" s="201"/>
      <c r="K898" s="201"/>
      <c r="L898" s="201"/>
      <c r="M898" s="201"/>
      <c r="N898" s="201"/>
      <c r="O898" s="201"/>
      <c r="P898" s="201"/>
      <c r="Q898" s="201"/>
      <c r="R898" s="201"/>
      <c r="S898" s="201"/>
    </row>
    <row r="899" spans="2:19" s="187" customFormat="1" ht="18" customHeight="1">
      <c r="B899" s="201"/>
      <c r="C899" s="201"/>
      <c r="D899" s="201"/>
      <c r="E899" s="201"/>
      <c r="F899" s="201"/>
      <c r="G899" s="201"/>
      <c r="H899" s="201"/>
      <c r="I899" s="201"/>
      <c r="J899" s="201"/>
      <c r="K899" s="201"/>
      <c r="L899" s="201"/>
      <c r="M899" s="201"/>
      <c r="N899" s="201"/>
      <c r="O899" s="201"/>
      <c r="P899" s="201"/>
      <c r="Q899" s="201"/>
      <c r="R899" s="201"/>
      <c r="S899" s="201"/>
    </row>
    <row r="900" spans="2:19" s="187" customFormat="1" ht="18" customHeight="1">
      <c r="B900" s="201"/>
      <c r="C900" s="201"/>
      <c r="D900" s="201"/>
      <c r="E900" s="201"/>
      <c r="F900" s="201"/>
      <c r="G900" s="201"/>
      <c r="H900" s="201"/>
      <c r="I900" s="201"/>
      <c r="J900" s="201"/>
      <c r="K900" s="201"/>
      <c r="L900" s="201"/>
      <c r="M900" s="201"/>
      <c r="N900" s="201"/>
      <c r="O900" s="201"/>
      <c r="P900" s="201"/>
      <c r="Q900" s="201"/>
      <c r="R900" s="201"/>
      <c r="S900" s="201"/>
    </row>
    <row r="901" spans="2:19" s="187" customFormat="1" ht="18" customHeight="1">
      <c r="B901" s="201"/>
      <c r="C901" s="201"/>
      <c r="D901" s="201"/>
      <c r="E901" s="201"/>
      <c r="F901" s="201"/>
      <c r="G901" s="201"/>
      <c r="H901" s="201"/>
      <c r="I901" s="201"/>
      <c r="J901" s="201"/>
      <c r="K901" s="201"/>
      <c r="L901" s="201"/>
      <c r="M901" s="201"/>
      <c r="N901" s="201"/>
      <c r="O901" s="201"/>
      <c r="P901" s="201"/>
      <c r="Q901" s="201"/>
      <c r="R901" s="201"/>
      <c r="S901" s="201"/>
    </row>
    <row r="902" spans="2:19" s="187" customFormat="1" ht="18" customHeight="1">
      <c r="B902" s="201"/>
      <c r="C902" s="201"/>
      <c r="D902" s="201"/>
      <c r="E902" s="201"/>
      <c r="F902" s="201"/>
      <c r="G902" s="201"/>
      <c r="H902" s="201"/>
      <c r="I902" s="201"/>
      <c r="J902" s="201"/>
      <c r="K902" s="201"/>
      <c r="L902" s="201"/>
      <c r="M902" s="201"/>
      <c r="N902" s="201"/>
      <c r="O902" s="201"/>
      <c r="P902" s="201"/>
      <c r="Q902" s="201"/>
      <c r="R902" s="201"/>
      <c r="S902" s="201"/>
    </row>
    <row r="903" spans="2:19" s="187" customFormat="1" ht="18" customHeight="1">
      <c r="B903" s="201"/>
      <c r="C903" s="201"/>
      <c r="D903" s="201"/>
      <c r="E903" s="201"/>
      <c r="F903" s="201"/>
      <c r="G903" s="201"/>
      <c r="H903" s="201"/>
      <c r="I903" s="201"/>
      <c r="J903" s="201"/>
      <c r="K903" s="201"/>
      <c r="L903" s="201"/>
      <c r="M903" s="201"/>
      <c r="N903" s="201"/>
      <c r="O903" s="201"/>
      <c r="P903" s="201"/>
      <c r="Q903" s="201"/>
      <c r="R903" s="201"/>
      <c r="S903" s="201"/>
    </row>
    <row r="904" spans="2:19" s="187" customFormat="1" ht="18" customHeight="1">
      <c r="B904" s="201"/>
      <c r="C904" s="201"/>
      <c r="D904" s="201"/>
      <c r="E904" s="201"/>
      <c r="F904" s="201"/>
      <c r="G904" s="201"/>
      <c r="H904" s="201"/>
      <c r="I904" s="201"/>
      <c r="J904" s="201"/>
      <c r="K904" s="201"/>
      <c r="L904" s="201"/>
      <c r="M904" s="201"/>
      <c r="N904" s="201"/>
      <c r="O904" s="201"/>
      <c r="P904" s="201"/>
      <c r="Q904" s="201"/>
      <c r="R904" s="201"/>
      <c r="S904" s="201"/>
    </row>
    <row r="905" spans="2:19" s="187" customFormat="1" ht="18" customHeight="1">
      <c r="B905" s="201"/>
      <c r="C905" s="201"/>
      <c r="D905" s="201"/>
      <c r="E905" s="201"/>
      <c r="F905" s="201"/>
      <c r="G905" s="201"/>
      <c r="H905" s="201"/>
      <c r="I905" s="201"/>
      <c r="J905" s="201"/>
      <c r="K905" s="201"/>
      <c r="L905" s="201"/>
      <c r="M905" s="201"/>
      <c r="N905" s="201"/>
      <c r="O905" s="201"/>
      <c r="P905" s="201"/>
      <c r="Q905" s="201"/>
      <c r="R905" s="201"/>
      <c r="S905" s="201"/>
    </row>
    <row r="906" spans="2:19" s="187" customFormat="1" ht="18" customHeight="1">
      <c r="B906" s="201"/>
      <c r="C906" s="201"/>
      <c r="D906" s="201"/>
      <c r="E906" s="201"/>
      <c r="F906" s="201"/>
      <c r="G906" s="201"/>
      <c r="H906" s="201"/>
      <c r="I906" s="201"/>
      <c r="J906" s="201"/>
      <c r="K906" s="201"/>
      <c r="L906" s="201"/>
      <c r="M906" s="201"/>
      <c r="N906" s="201"/>
      <c r="O906" s="201"/>
      <c r="P906" s="201"/>
      <c r="Q906" s="201"/>
      <c r="R906" s="201"/>
      <c r="S906" s="201"/>
    </row>
    <row r="907" spans="2:19" s="187" customFormat="1" ht="18" customHeight="1">
      <c r="B907" s="201"/>
      <c r="C907" s="201"/>
      <c r="D907" s="201"/>
      <c r="E907" s="201"/>
      <c r="F907" s="201"/>
      <c r="G907" s="201"/>
      <c r="H907" s="201"/>
      <c r="I907" s="201"/>
      <c r="J907" s="201"/>
      <c r="K907" s="201"/>
      <c r="L907" s="201"/>
      <c r="M907" s="201"/>
      <c r="N907" s="201"/>
      <c r="O907" s="201"/>
      <c r="P907" s="201"/>
      <c r="Q907" s="201"/>
      <c r="R907" s="201"/>
      <c r="S907" s="201"/>
    </row>
    <row r="908" spans="2:19" s="187" customFormat="1" ht="18" customHeight="1">
      <c r="B908" s="201"/>
      <c r="C908" s="201"/>
      <c r="D908" s="201"/>
      <c r="E908" s="201"/>
      <c r="F908" s="201"/>
      <c r="G908" s="201"/>
      <c r="H908" s="201"/>
      <c r="I908" s="201"/>
      <c r="J908" s="201"/>
      <c r="K908" s="201"/>
      <c r="L908" s="201"/>
      <c r="M908" s="201"/>
      <c r="N908" s="201"/>
      <c r="O908" s="201"/>
      <c r="P908" s="201"/>
      <c r="Q908" s="201"/>
      <c r="R908" s="201"/>
      <c r="S908" s="201"/>
    </row>
    <row r="909" spans="2:19" s="187" customFormat="1" ht="18" customHeight="1">
      <c r="B909" s="201"/>
      <c r="C909" s="201"/>
      <c r="D909" s="201"/>
      <c r="E909" s="201"/>
      <c r="F909" s="201"/>
      <c r="G909" s="201"/>
      <c r="H909" s="201"/>
      <c r="I909" s="201"/>
      <c r="J909" s="201"/>
      <c r="K909" s="201"/>
      <c r="L909" s="201"/>
      <c r="M909" s="201"/>
      <c r="N909" s="201"/>
      <c r="O909" s="201"/>
      <c r="P909" s="201"/>
      <c r="Q909" s="201"/>
      <c r="R909" s="201"/>
      <c r="S909" s="201"/>
    </row>
    <row r="910" spans="2:19" s="187" customFormat="1" ht="18" customHeight="1">
      <c r="B910" s="201"/>
      <c r="C910" s="201"/>
      <c r="D910" s="201"/>
      <c r="E910" s="201"/>
      <c r="F910" s="201"/>
      <c r="G910" s="201"/>
      <c r="H910" s="201"/>
      <c r="I910" s="201"/>
      <c r="J910" s="201"/>
      <c r="K910" s="201"/>
      <c r="L910" s="201"/>
      <c r="M910" s="201"/>
      <c r="N910" s="201"/>
      <c r="O910" s="201"/>
      <c r="P910" s="201"/>
      <c r="Q910" s="201"/>
      <c r="R910" s="201"/>
      <c r="S910" s="201"/>
    </row>
    <row r="911" spans="2:19" s="187" customFormat="1" ht="18" customHeight="1">
      <c r="B911" s="201"/>
      <c r="C911" s="201"/>
      <c r="D911" s="201"/>
      <c r="E911" s="201"/>
      <c r="F911" s="201"/>
      <c r="G911" s="201"/>
      <c r="H911" s="201"/>
      <c r="I911" s="201"/>
      <c r="J911" s="201"/>
      <c r="K911" s="201"/>
      <c r="L911" s="201"/>
      <c r="M911" s="201"/>
      <c r="N911" s="201"/>
      <c r="O911" s="201"/>
      <c r="P911" s="201"/>
      <c r="Q911" s="201"/>
      <c r="R911" s="201"/>
      <c r="S911" s="201"/>
    </row>
    <row r="912" spans="2:19" s="187" customFormat="1" ht="18" customHeight="1">
      <c r="B912" s="201"/>
      <c r="C912" s="201"/>
      <c r="D912" s="201"/>
      <c r="E912" s="201"/>
      <c r="F912" s="201"/>
      <c r="G912" s="201"/>
      <c r="H912" s="201"/>
      <c r="I912" s="201"/>
      <c r="J912" s="201"/>
      <c r="K912" s="201"/>
      <c r="L912" s="201"/>
      <c r="M912" s="201"/>
      <c r="N912" s="201"/>
      <c r="O912" s="201"/>
      <c r="P912" s="201"/>
      <c r="Q912" s="201"/>
      <c r="R912" s="201"/>
      <c r="S912" s="201"/>
    </row>
    <row r="913" spans="2:19" s="187" customFormat="1" ht="18" customHeight="1">
      <c r="B913" s="201"/>
      <c r="C913" s="201"/>
      <c r="D913" s="201"/>
      <c r="E913" s="201"/>
      <c r="F913" s="201"/>
      <c r="G913" s="201"/>
      <c r="H913" s="201"/>
      <c r="I913" s="201"/>
      <c r="J913" s="201"/>
      <c r="K913" s="201"/>
      <c r="L913" s="201"/>
      <c r="M913" s="201"/>
      <c r="N913" s="201"/>
      <c r="O913" s="201"/>
      <c r="P913" s="201"/>
      <c r="Q913" s="201"/>
      <c r="R913" s="201"/>
      <c r="S913" s="201"/>
    </row>
    <row r="914" spans="2:19" s="187" customFormat="1" ht="18" customHeight="1">
      <c r="B914" s="201"/>
      <c r="C914" s="201"/>
      <c r="D914" s="201"/>
      <c r="E914" s="201"/>
      <c r="F914" s="201"/>
      <c r="G914" s="201"/>
      <c r="H914" s="201"/>
      <c r="I914" s="201"/>
      <c r="J914" s="201"/>
      <c r="K914" s="201"/>
      <c r="L914" s="201"/>
      <c r="M914" s="201"/>
      <c r="N914" s="201"/>
      <c r="O914" s="201"/>
      <c r="P914" s="201"/>
      <c r="Q914" s="201"/>
      <c r="R914" s="201"/>
      <c r="S914" s="201"/>
    </row>
    <row r="915" spans="2:19" s="187" customFormat="1" ht="18" customHeight="1">
      <c r="B915" s="201"/>
      <c r="C915" s="201"/>
      <c r="D915" s="201"/>
      <c r="E915" s="201"/>
      <c r="F915" s="201"/>
      <c r="G915" s="201"/>
      <c r="H915" s="201"/>
      <c r="I915" s="201"/>
      <c r="J915" s="201"/>
      <c r="K915" s="201"/>
      <c r="L915" s="201"/>
      <c r="M915" s="201"/>
      <c r="N915" s="201"/>
      <c r="O915" s="201"/>
      <c r="P915" s="201"/>
      <c r="Q915" s="201"/>
      <c r="R915" s="201"/>
      <c r="S915" s="201"/>
    </row>
    <row r="916" spans="2:19" s="187" customFormat="1" ht="18" customHeight="1">
      <c r="B916" s="201"/>
      <c r="C916" s="201"/>
      <c r="D916" s="201"/>
      <c r="E916" s="201"/>
      <c r="F916" s="201"/>
      <c r="G916" s="201"/>
      <c r="H916" s="201"/>
      <c r="I916" s="201"/>
      <c r="J916" s="201"/>
      <c r="K916" s="201"/>
      <c r="L916" s="201"/>
      <c r="M916" s="201"/>
      <c r="N916" s="201"/>
      <c r="O916" s="201"/>
      <c r="P916" s="201"/>
      <c r="Q916" s="201"/>
      <c r="R916" s="201"/>
      <c r="S916" s="201"/>
    </row>
    <row r="917" spans="2:19" s="187" customFormat="1" ht="18" customHeight="1">
      <c r="B917" s="201"/>
      <c r="C917" s="201"/>
      <c r="D917" s="201"/>
      <c r="E917" s="201"/>
      <c r="F917" s="201"/>
      <c r="G917" s="201"/>
      <c r="H917" s="201"/>
      <c r="I917" s="201"/>
      <c r="J917" s="201"/>
      <c r="K917" s="201"/>
      <c r="L917" s="201"/>
      <c r="M917" s="201"/>
      <c r="N917" s="201"/>
      <c r="O917" s="201"/>
      <c r="P917" s="201"/>
      <c r="Q917" s="201"/>
      <c r="R917" s="201"/>
      <c r="S917" s="201"/>
    </row>
    <row r="918" spans="2:19" s="187" customFormat="1" ht="18" customHeight="1">
      <c r="B918" s="201"/>
      <c r="C918" s="201"/>
      <c r="D918" s="201"/>
      <c r="E918" s="201"/>
      <c r="F918" s="201"/>
      <c r="G918" s="201"/>
      <c r="H918" s="201"/>
      <c r="I918" s="201"/>
      <c r="J918" s="201"/>
      <c r="K918" s="201"/>
      <c r="L918" s="201"/>
      <c r="M918" s="201"/>
      <c r="N918" s="201"/>
      <c r="O918" s="201"/>
      <c r="P918" s="201"/>
      <c r="Q918" s="201"/>
      <c r="R918" s="201"/>
      <c r="S918" s="201"/>
    </row>
    <row r="919" spans="2:19" s="187" customFormat="1" ht="18" customHeight="1">
      <c r="B919" s="201"/>
      <c r="C919" s="201"/>
      <c r="D919" s="201"/>
      <c r="E919" s="201"/>
      <c r="F919" s="201"/>
      <c r="G919" s="201"/>
      <c r="H919" s="201"/>
      <c r="I919" s="201"/>
      <c r="J919" s="201"/>
      <c r="K919" s="201"/>
      <c r="L919" s="201"/>
      <c r="M919" s="201"/>
      <c r="N919" s="201"/>
      <c r="O919" s="201"/>
      <c r="P919" s="201"/>
      <c r="Q919" s="201"/>
      <c r="R919" s="201"/>
      <c r="S919" s="201"/>
    </row>
    <row r="920" spans="2:19" s="187" customFormat="1" ht="18" customHeight="1">
      <c r="B920" s="201"/>
      <c r="C920" s="201"/>
      <c r="D920" s="201"/>
      <c r="E920" s="201"/>
      <c r="F920" s="201"/>
      <c r="G920" s="201"/>
      <c r="H920" s="201"/>
      <c r="I920" s="201"/>
      <c r="J920" s="201"/>
      <c r="K920" s="201"/>
      <c r="L920" s="201"/>
      <c r="M920" s="201"/>
      <c r="N920" s="201"/>
      <c r="O920" s="201"/>
      <c r="P920" s="201"/>
      <c r="Q920" s="201"/>
      <c r="R920" s="201"/>
      <c r="S920" s="201"/>
    </row>
    <row r="921" spans="2:19" s="187" customFormat="1" ht="18" customHeight="1">
      <c r="B921" s="201"/>
      <c r="C921" s="201"/>
      <c r="D921" s="201"/>
      <c r="E921" s="201"/>
      <c r="F921" s="201"/>
      <c r="G921" s="201"/>
      <c r="H921" s="201"/>
      <c r="I921" s="201"/>
      <c r="J921" s="201"/>
      <c r="K921" s="201"/>
      <c r="L921" s="201"/>
      <c r="M921" s="201"/>
      <c r="N921" s="201"/>
      <c r="O921" s="201"/>
      <c r="P921" s="201"/>
      <c r="Q921" s="201"/>
      <c r="R921" s="201"/>
      <c r="S921" s="201"/>
    </row>
    <row r="922" spans="2:19" s="187" customFormat="1" ht="18" customHeight="1">
      <c r="B922" s="201"/>
      <c r="C922" s="201"/>
      <c r="D922" s="201"/>
      <c r="E922" s="201"/>
      <c r="F922" s="201"/>
      <c r="G922" s="201"/>
      <c r="H922" s="201"/>
      <c r="I922" s="201"/>
      <c r="J922" s="201"/>
      <c r="K922" s="201"/>
      <c r="L922" s="201"/>
      <c r="M922" s="201"/>
      <c r="N922" s="201"/>
      <c r="O922" s="201"/>
      <c r="P922" s="201"/>
      <c r="Q922" s="201"/>
      <c r="R922" s="201"/>
      <c r="S922" s="201"/>
    </row>
    <row r="923" spans="2:19" s="187" customFormat="1" ht="18" customHeight="1">
      <c r="B923" s="201"/>
      <c r="C923" s="201"/>
      <c r="D923" s="201"/>
      <c r="E923" s="201"/>
      <c r="F923" s="201"/>
      <c r="G923" s="201"/>
      <c r="H923" s="201"/>
      <c r="I923" s="201"/>
      <c r="J923" s="201"/>
      <c r="K923" s="201"/>
      <c r="L923" s="201"/>
      <c r="M923" s="201"/>
      <c r="N923" s="201"/>
      <c r="O923" s="201"/>
      <c r="P923" s="201"/>
      <c r="Q923" s="201"/>
      <c r="R923" s="201"/>
      <c r="S923" s="201"/>
    </row>
    <row r="924" spans="2:19" s="187" customFormat="1" ht="18" customHeight="1">
      <c r="B924" s="201"/>
      <c r="C924" s="201"/>
      <c r="D924" s="201"/>
      <c r="E924" s="201"/>
      <c r="F924" s="201"/>
      <c r="G924" s="201"/>
      <c r="H924" s="201"/>
      <c r="I924" s="201"/>
      <c r="J924" s="201"/>
      <c r="K924" s="201"/>
      <c r="L924" s="201"/>
      <c r="M924" s="201"/>
      <c r="N924" s="201"/>
      <c r="O924" s="201"/>
      <c r="P924" s="201"/>
      <c r="Q924" s="201"/>
      <c r="R924" s="201"/>
      <c r="S924" s="201"/>
    </row>
    <row r="925" spans="2:19" s="187" customFormat="1" ht="18" customHeight="1">
      <c r="B925" s="201"/>
      <c r="C925" s="201"/>
      <c r="D925" s="201"/>
      <c r="E925" s="201"/>
      <c r="F925" s="201"/>
      <c r="G925" s="201"/>
      <c r="H925" s="201"/>
      <c r="I925" s="201"/>
      <c r="J925" s="201"/>
      <c r="K925" s="201"/>
      <c r="L925" s="201"/>
      <c r="M925" s="201"/>
      <c r="N925" s="201"/>
      <c r="O925" s="201"/>
      <c r="P925" s="201"/>
      <c r="Q925" s="201"/>
      <c r="R925" s="201"/>
      <c r="S925" s="201"/>
    </row>
    <row r="926" spans="2:19" s="187" customFormat="1" ht="18" customHeight="1">
      <c r="B926" s="201"/>
      <c r="C926" s="201"/>
      <c r="D926" s="201"/>
      <c r="E926" s="201"/>
      <c r="F926" s="201"/>
      <c r="G926" s="201"/>
      <c r="H926" s="201"/>
      <c r="I926" s="201"/>
      <c r="J926" s="201"/>
      <c r="K926" s="201"/>
      <c r="L926" s="201"/>
      <c r="M926" s="201"/>
      <c r="N926" s="201"/>
      <c r="O926" s="201"/>
      <c r="P926" s="201"/>
      <c r="Q926" s="201"/>
      <c r="R926" s="201"/>
      <c r="S926" s="201"/>
    </row>
    <row r="927" spans="2:19" s="187" customFormat="1" ht="18" customHeight="1">
      <c r="B927" s="201"/>
      <c r="C927" s="201"/>
      <c r="D927" s="201"/>
      <c r="E927" s="201"/>
      <c r="F927" s="201"/>
      <c r="G927" s="201"/>
      <c r="H927" s="201"/>
      <c r="I927" s="201"/>
      <c r="J927" s="201"/>
      <c r="K927" s="201"/>
      <c r="L927" s="201"/>
      <c r="M927" s="201"/>
      <c r="N927" s="201"/>
      <c r="O927" s="201"/>
      <c r="P927" s="201"/>
      <c r="Q927" s="201"/>
      <c r="R927" s="201"/>
      <c r="S927" s="201"/>
    </row>
    <row r="928" spans="2:19" s="187" customFormat="1" ht="18" customHeight="1">
      <c r="B928" s="201"/>
      <c r="C928" s="201"/>
      <c r="D928" s="201"/>
      <c r="E928" s="201"/>
      <c r="F928" s="201"/>
      <c r="G928" s="201"/>
      <c r="H928" s="201"/>
      <c r="I928" s="201"/>
      <c r="J928" s="201"/>
      <c r="K928" s="201"/>
      <c r="L928" s="201"/>
      <c r="M928" s="201"/>
      <c r="N928" s="201"/>
      <c r="O928" s="201"/>
      <c r="P928" s="201"/>
      <c r="Q928" s="201"/>
      <c r="R928" s="201"/>
      <c r="S928" s="201"/>
    </row>
    <row r="929" spans="2:19" s="187" customFormat="1" ht="18" customHeight="1">
      <c r="B929" s="201"/>
      <c r="C929" s="201"/>
      <c r="D929" s="201"/>
      <c r="E929" s="201"/>
      <c r="F929" s="201"/>
      <c r="G929" s="201"/>
      <c r="H929" s="201"/>
      <c r="I929" s="201"/>
      <c r="J929" s="201"/>
      <c r="K929" s="201"/>
      <c r="L929" s="201"/>
      <c r="M929" s="201"/>
      <c r="N929" s="201"/>
      <c r="O929" s="201"/>
      <c r="P929" s="201"/>
      <c r="Q929" s="201"/>
      <c r="R929" s="201"/>
      <c r="S929" s="201"/>
    </row>
    <row r="930" spans="2:19" s="187" customFormat="1" ht="18" customHeight="1">
      <c r="B930" s="201"/>
      <c r="C930" s="201"/>
      <c r="D930" s="201"/>
      <c r="E930" s="201"/>
      <c r="F930" s="201"/>
      <c r="G930" s="201"/>
      <c r="H930" s="201"/>
      <c r="I930" s="201"/>
      <c r="J930" s="201"/>
      <c r="K930" s="201"/>
      <c r="L930" s="201"/>
      <c r="M930" s="201"/>
      <c r="N930" s="201"/>
      <c r="O930" s="201"/>
      <c r="P930" s="201"/>
      <c r="Q930" s="201"/>
      <c r="R930" s="201"/>
      <c r="S930" s="201"/>
    </row>
    <row r="931" spans="2:19" s="187" customFormat="1" ht="18" customHeight="1">
      <c r="B931" s="201"/>
      <c r="C931" s="201"/>
      <c r="D931" s="201"/>
      <c r="E931" s="201"/>
      <c r="F931" s="201"/>
      <c r="G931" s="201"/>
      <c r="H931" s="201"/>
      <c r="I931" s="201"/>
      <c r="J931" s="201"/>
      <c r="K931" s="201"/>
      <c r="L931" s="201"/>
      <c r="M931" s="201"/>
      <c r="N931" s="201"/>
      <c r="O931" s="201"/>
      <c r="P931" s="201"/>
      <c r="Q931" s="201"/>
      <c r="R931" s="201"/>
      <c r="S931" s="201"/>
    </row>
    <row r="932" spans="2:19" s="187" customFormat="1" ht="18" customHeight="1">
      <c r="B932" s="201"/>
      <c r="C932" s="201"/>
      <c r="D932" s="201"/>
      <c r="E932" s="201"/>
      <c r="F932" s="201"/>
      <c r="G932" s="201"/>
      <c r="H932" s="201"/>
      <c r="I932" s="201"/>
      <c r="J932" s="201"/>
      <c r="K932" s="201"/>
      <c r="L932" s="201"/>
      <c r="M932" s="201"/>
      <c r="N932" s="201"/>
      <c r="O932" s="201"/>
      <c r="P932" s="201"/>
      <c r="Q932" s="201"/>
      <c r="R932" s="201"/>
      <c r="S932" s="201"/>
    </row>
    <row r="933" spans="2:19" s="187" customFormat="1" ht="18" customHeight="1">
      <c r="B933" s="201"/>
      <c r="C933" s="201"/>
      <c r="D933" s="201"/>
      <c r="E933" s="201"/>
      <c r="F933" s="201"/>
      <c r="G933" s="201"/>
      <c r="H933" s="201"/>
      <c r="I933" s="201"/>
      <c r="J933" s="201"/>
      <c r="K933" s="201"/>
      <c r="L933" s="201"/>
      <c r="M933" s="201"/>
      <c r="N933" s="201"/>
      <c r="O933" s="201"/>
      <c r="P933" s="201"/>
      <c r="Q933" s="201"/>
      <c r="R933" s="201"/>
      <c r="S933" s="201"/>
    </row>
    <row r="934" spans="2:19" s="187" customFormat="1" ht="18" customHeight="1">
      <c r="B934" s="201"/>
      <c r="C934" s="201"/>
      <c r="D934" s="201"/>
      <c r="E934" s="201"/>
      <c r="F934" s="201"/>
      <c r="G934" s="201"/>
      <c r="H934" s="201"/>
      <c r="I934" s="201"/>
      <c r="J934" s="201"/>
      <c r="K934" s="201"/>
      <c r="L934" s="201"/>
      <c r="M934" s="201"/>
      <c r="N934" s="201"/>
      <c r="O934" s="201"/>
      <c r="P934" s="201"/>
      <c r="Q934" s="201"/>
      <c r="R934" s="201"/>
      <c r="S934" s="201"/>
    </row>
    <row r="935" spans="2:19" s="187" customFormat="1" ht="18" customHeight="1">
      <c r="B935" s="201"/>
      <c r="C935" s="201"/>
      <c r="D935" s="201"/>
      <c r="E935" s="201"/>
      <c r="F935" s="201"/>
      <c r="G935" s="201"/>
      <c r="H935" s="201"/>
      <c r="I935" s="201"/>
      <c r="J935" s="201"/>
      <c r="K935" s="201"/>
      <c r="L935" s="201"/>
      <c r="M935" s="201"/>
      <c r="N935" s="201"/>
      <c r="O935" s="201"/>
      <c r="P935" s="201"/>
      <c r="Q935" s="201"/>
      <c r="R935" s="201"/>
      <c r="S935" s="201"/>
    </row>
    <row r="936" spans="2:19" s="187" customFormat="1" ht="18" customHeight="1">
      <c r="B936" s="201"/>
      <c r="C936" s="201"/>
      <c r="D936" s="201"/>
      <c r="E936" s="201"/>
      <c r="F936" s="201"/>
      <c r="G936" s="201"/>
      <c r="H936" s="201"/>
      <c r="I936" s="201"/>
      <c r="J936" s="201"/>
      <c r="K936" s="201"/>
      <c r="L936" s="201"/>
      <c r="M936" s="201"/>
      <c r="N936" s="201"/>
      <c r="O936" s="201"/>
      <c r="P936" s="201"/>
      <c r="Q936" s="201"/>
      <c r="R936" s="201"/>
      <c r="S936" s="201"/>
    </row>
    <row r="937" spans="2:19" s="187" customFormat="1" ht="18" customHeight="1">
      <c r="B937" s="201"/>
      <c r="C937" s="201"/>
      <c r="D937" s="201"/>
      <c r="E937" s="201"/>
      <c r="F937" s="201"/>
      <c r="G937" s="201"/>
      <c r="H937" s="201"/>
      <c r="I937" s="201"/>
      <c r="J937" s="201"/>
      <c r="K937" s="201"/>
      <c r="L937" s="201"/>
      <c r="M937" s="201"/>
      <c r="N937" s="201"/>
      <c r="O937" s="201"/>
      <c r="P937" s="201"/>
      <c r="Q937" s="201"/>
      <c r="R937" s="201"/>
      <c r="S937" s="201"/>
    </row>
    <row r="938" spans="2:19" s="187" customFormat="1" ht="18" customHeight="1">
      <c r="B938" s="201"/>
      <c r="C938" s="201"/>
      <c r="D938" s="201"/>
      <c r="E938" s="201"/>
      <c r="F938" s="201"/>
      <c r="G938" s="201"/>
      <c r="H938" s="201"/>
      <c r="I938" s="201"/>
      <c r="J938" s="201"/>
      <c r="K938" s="201"/>
      <c r="L938" s="201"/>
      <c r="M938" s="201"/>
      <c r="N938" s="201"/>
      <c r="O938" s="201"/>
      <c r="P938" s="201"/>
      <c r="Q938" s="201"/>
      <c r="R938" s="201"/>
      <c r="S938" s="201"/>
    </row>
    <row r="939" spans="2:19" s="187" customFormat="1" ht="18" customHeight="1">
      <c r="B939" s="201"/>
      <c r="C939" s="201"/>
      <c r="D939" s="201"/>
      <c r="E939" s="201"/>
      <c r="F939" s="201"/>
      <c r="G939" s="201"/>
      <c r="H939" s="201"/>
      <c r="I939" s="201"/>
      <c r="J939" s="201"/>
      <c r="K939" s="201"/>
      <c r="L939" s="201"/>
      <c r="M939" s="201"/>
      <c r="N939" s="201"/>
      <c r="O939" s="201"/>
      <c r="P939" s="201"/>
      <c r="Q939" s="201"/>
      <c r="R939" s="201"/>
      <c r="S939" s="201"/>
    </row>
    <row r="940" spans="2:19" s="187" customFormat="1" ht="18" customHeight="1">
      <c r="B940" s="201"/>
      <c r="C940" s="201"/>
      <c r="D940" s="201"/>
      <c r="E940" s="201"/>
      <c r="F940" s="201"/>
      <c r="G940" s="201"/>
      <c r="H940" s="201"/>
      <c r="I940" s="201"/>
      <c r="J940" s="201"/>
      <c r="K940" s="201"/>
      <c r="L940" s="201"/>
      <c r="M940" s="201"/>
      <c r="N940" s="201"/>
      <c r="O940" s="201"/>
      <c r="P940" s="201"/>
      <c r="Q940" s="201"/>
      <c r="R940" s="201"/>
      <c r="S940" s="201"/>
    </row>
    <row r="941" spans="2:19" s="187" customFormat="1" ht="18" customHeight="1">
      <c r="B941" s="201"/>
      <c r="C941" s="201"/>
      <c r="D941" s="201"/>
      <c r="E941" s="201"/>
      <c r="F941" s="201"/>
      <c r="G941" s="201"/>
      <c r="H941" s="201"/>
      <c r="I941" s="201"/>
      <c r="J941" s="201"/>
      <c r="K941" s="201"/>
      <c r="L941" s="201"/>
      <c r="M941" s="201"/>
      <c r="N941" s="201"/>
      <c r="O941" s="201"/>
      <c r="P941" s="201"/>
      <c r="Q941" s="201"/>
      <c r="R941" s="201"/>
      <c r="S941" s="201"/>
    </row>
    <row r="942" spans="2:19" s="187" customFormat="1" ht="18" customHeight="1">
      <c r="B942" s="201"/>
      <c r="C942" s="201"/>
      <c r="D942" s="201"/>
      <c r="E942" s="201"/>
      <c r="F942" s="201"/>
      <c r="G942" s="201"/>
      <c r="H942" s="201"/>
      <c r="I942" s="201"/>
      <c r="J942" s="201"/>
      <c r="K942" s="201"/>
      <c r="L942" s="201"/>
      <c r="M942" s="201"/>
      <c r="N942" s="201"/>
      <c r="O942" s="201"/>
      <c r="P942" s="201"/>
      <c r="Q942" s="201"/>
      <c r="R942" s="201"/>
      <c r="S942" s="201"/>
    </row>
    <row r="943" spans="2:19" s="187" customFormat="1" ht="18" customHeight="1">
      <c r="B943" s="201"/>
      <c r="C943" s="201"/>
      <c r="D943" s="201"/>
      <c r="E943" s="201"/>
      <c r="F943" s="201"/>
      <c r="G943" s="201"/>
      <c r="H943" s="201"/>
      <c r="I943" s="201"/>
      <c r="J943" s="201"/>
      <c r="K943" s="201"/>
      <c r="L943" s="201"/>
      <c r="M943" s="201"/>
      <c r="N943" s="201"/>
      <c r="O943" s="201"/>
      <c r="P943" s="201"/>
      <c r="Q943" s="201"/>
      <c r="R943" s="201"/>
      <c r="S943" s="201"/>
    </row>
    <row r="944" spans="2:19" s="187" customFormat="1" ht="18" customHeight="1">
      <c r="B944" s="201"/>
      <c r="C944" s="201"/>
      <c r="D944" s="201"/>
      <c r="E944" s="201"/>
      <c r="F944" s="201"/>
      <c r="G944" s="201"/>
      <c r="H944" s="201"/>
      <c r="I944" s="201"/>
      <c r="J944" s="201"/>
      <c r="K944" s="201"/>
      <c r="L944" s="201"/>
      <c r="M944" s="201"/>
      <c r="N944" s="201"/>
      <c r="O944" s="201"/>
      <c r="P944" s="201"/>
      <c r="Q944" s="201"/>
      <c r="R944" s="201"/>
      <c r="S944" s="201"/>
    </row>
    <row r="945" spans="2:19" s="187" customFormat="1" ht="18" customHeight="1">
      <c r="B945" s="201"/>
      <c r="C945" s="201"/>
      <c r="D945" s="201"/>
      <c r="E945" s="201"/>
      <c r="F945" s="201"/>
      <c r="G945" s="201"/>
      <c r="H945" s="201"/>
      <c r="I945" s="201"/>
      <c r="J945" s="201"/>
      <c r="K945" s="201"/>
      <c r="L945" s="201"/>
      <c r="M945" s="201"/>
      <c r="N945" s="201"/>
      <c r="O945" s="201"/>
      <c r="P945" s="201"/>
      <c r="Q945" s="201"/>
      <c r="R945" s="201"/>
      <c r="S945" s="201"/>
    </row>
    <row r="946" spans="2:19" s="187" customFormat="1" ht="18" customHeight="1">
      <c r="B946" s="201"/>
      <c r="C946" s="201"/>
      <c r="D946" s="201"/>
      <c r="E946" s="201"/>
      <c r="F946" s="201"/>
      <c r="G946" s="201"/>
      <c r="H946" s="201"/>
      <c r="I946" s="201"/>
      <c r="J946" s="201"/>
      <c r="K946" s="201"/>
      <c r="L946" s="201"/>
      <c r="M946" s="201"/>
      <c r="N946" s="201"/>
      <c r="O946" s="201"/>
      <c r="P946" s="201"/>
      <c r="Q946" s="201"/>
      <c r="R946" s="201"/>
      <c r="S946" s="201"/>
    </row>
    <row r="947" spans="2:19" s="187" customFormat="1" ht="18" customHeight="1">
      <c r="B947" s="201"/>
      <c r="C947" s="201"/>
      <c r="D947" s="201"/>
      <c r="E947" s="201"/>
      <c r="F947" s="201"/>
      <c r="G947" s="201"/>
      <c r="H947" s="201"/>
      <c r="I947" s="201"/>
      <c r="J947" s="201"/>
      <c r="K947" s="201"/>
      <c r="L947" s="201"/>
      <c r="M947" s="201"/>
      <c r="N947" s="201"/>
      <c r="O947" s="201"/>
      <c r="P947" s="201"/>
      <c r="Q947" s="201"/>
      <c r="R947" s="201"/>
      <c r="S947" s="201"/>
    </row>
    <row r="948" spans="2:19" s="187" customFormat="1" ht="18" customHeight="1">
      <c r="B948" s="201"/>
      <c r="C948" s="201"/>
      <c r="D948" s="201"/>
      <c r="E948" s="201"/>
      <c r="F948" s="201"/>
      <c r="G948" s="201"/>
      <c r="H948" s="201"/>
      <c r="I948" s="201"/>
      <c r="J948" s="201"/>
      <c r="K948" s="201"/>
      <c r="L948" s="201"/>
      <c r="M948" s="201"/>
      <c r="N948" s="201"/>
      <c r="O948" s="201"/>
      <c r="P948" s="201"/>
      <c r="Q948" s="201"/>
      <c r="R948" s="201"/>
      <c r="S948" s="201"/>
    </row>
    <row r="949" spans="2:19" s="187" customFormat="1" ht="18" customHeight="1">
      <c r="B949" s="201"/>
      <c r="C949" s="201"/>
      <c r="D949" s="201"/>
      <c r="E949" s="201"/>
      <c r="F949" s="201"/>
      <c r="G949" s="201"/>
      <c r="H949" s="201"/>
      <c r="I949" s="201"/>
      <c r="J949" s="201"/>
      <c r="K949" s="201"/>
      <c r="L949" s="201"/>
      <c r="M949" s="201"/>
      <c r="N949" s="201"/>
      <c r="O949" s="201"/>
      <c r="P949" s="201"/>
      <c r="Q949" s="201"/>
      <c r="R949" s="201"/>
      <c r="S949" s="201"/>
    </row>
    <row r="950" spans="2:19" s="187" customFormat="1" ht="18" customHeight="1">
      <c r="B950" s="201"/>
      <c r="C950" s="201"/>
      <c r="D950" s="201"/>
      <c r="E950" s="201"/>
      <c r="F950" s="201"/>
      <c r="G950" s="201"/>
      <c r="H950" s="201"/>
      <c r="I950" s="201"/>
      <c r="J950" s="201"/>
      <c r="K950" s="201"/>
      <c r="L950" s="201"/>
      <c r="M950" s="201"/>
      <c r="N950" s="201"/>
      <c r="O950" s="201"/>
      <c r="P950" s="201"/>
      <c r="Q950" s="201"/>
      <c r="R950" s="201"/>
      <c r="S950" s="201"/>
    </row>
    <row r="951" spans="2:19" s="187" customFormat="1" ht="18" customHeight="1">
      <c r="B951" s="201"/>
      <c r="C951" s="201"/>
      <c r="D951" s="201"/>
      <c r="E951" s="201"/>
      <c r="F951" s="201"/>
      <c r="G951" s="201"/>
      <c r="H951" s="201"/>
      <c r="I951" s="201"/>
      <c r="J951" s="201"/>
      <c r="K951" s="201"/>
      <c r="L951" s="201"/>
      <c r="M951" s="201"/>
      <c r="N951" s="201"/>
      <c r="O951" s="201"/>
      <c r="P951" s="201"/>
      <c r="Q951" s="201"/>
      <c r="R951" s="201"/>
      <c r="S951" s="201"/>
    </row>
    <row r="952" spans="2:19" s="187" customFormat="1" ht="18" customHeight="1">
      <c r="B952" s="201"/>
      <c r="C952" s="201"/>
      <c r="D952" s="201"/>
      <c r="E952" s="201"/>
      <c r="F952" s="201"/>
      <c r="G952" s="201"/>
      <c r="H952" s="201"/>
      <c r="I952" s="201"/>
      <c r="J952" s="201"/>
      <c r="K952" s="201"/>
      <c r="L952" s="201"/>
      <c r="M952" s="201"/>
      <c r="N952" s="201"/>
      <c r="O952" s="201"/>
      <c r="P952" s="201"/>
      <c r="Q952" s="201"/>
      <c r="R952" s="201"/>
      <c r="S952" s="201"/>
    </row>
    <row r="953" spans="2:19" s="187" customFormat="1" ht="18" customHeight="1">
      <c r="B953" s="201"/>
      <c r="C953" s="201"/>
      <c r="D953" s="201"/>
      <c r="E953" s="201"/>
      <c r="F953" s="201"/>
      <c r="G953" s="201"/>
      <c r="H953" s="201"/>
      <c r="I953" s="201"/>
      <c r="J953" s="201"/>
      <c r="K953" s="201"/>
      <c r="L953" s="201"/>
      <c r="M953" s="201"/>
      <c r="N953" s="201"/>
      <c r="O953" s="201"/>
      <c r="P953" s="201"/>
      <c r="Q953" s="201"/>
      <c r="R953" s="201"/>
      <c r="S953" s="201"/>
    </row>
    <row r="954" spans="2:19" s="187" customFormat="1" ht="18" customHeight="1">
      <c r="B954" s="201"/>
      <c r="C954" s="201"/>
      <c r="D954" s="201"/>
      <c r="E954" s="201"/>
      <c r="F954" s="201"/>
      <c r="G954" s="201"/>
      <c r="H954" s="201"/>
      <c r="I954" s="201"/>
      <c r="J954" s="201"/>
      <c r="K954" s="201"/>
      <c r="L954" s="201"/>
      <c r="M954" s="201"/>
      <c r="N954" s="201"/>
      <c r="O954" s="201"/>
      <c r="P954" s="201"/>
      <c r="Q954" s="201"/>
      <c r="R954" s="201"/>
      <c r="S954" s="201"/>
    </row>
    <row r="955" spans="2:19" s="187" customFormat="1" ht="18" customHeight="1">
      <c r="B955" s="201"/>
      <c r="C955" s="201"/>
      <c r="D955" s="201"/>
      <c r="E955" s="201"/>
      <c r="F955" s="201"/>
      <c r="G955" s="201"/>
      <c r="H955" s="201"/>
      <c r="I955" s="201"/>
      <c r="J955" s="201"/>
      <c r="K955" s="201"/>
      <c r="L955" s="201"/>
      <c r="M955" s="201"/>
      <c r="N955" s="201"/>
      <c r="O955" s="201"/>
      <c r="P955" s="201"/>
      <c r="Q955" s="201"/>
      <c r="R955" s="201"/>
      <c r="S955" s="201"/>
    </row>
    <row r="956" spans="2:19" s="187" customFormat="1" ht="18" customHeight="1">
      <c r="B956" s="201"/>
      <c r="C956" s="201"/>
      <c r="D956" s="201"/>
      <c r="E956" s="201"/>
      <c r="F956" s="201"/>
      <c r="G956" s="201"/>
      <c r="H956" s="201"/>
      <c r="I956" s="201"/>
      <c r="J956" s="201"/>
      <c r="K956" s="201"/>
      <c r="L956" s="201"/>
      <c r="M956" s="201"/>
      <c r="N956" s="201"/>
      <c r="O956" s="201"/>
      <c r="P956" s="201"/>
      <c r="Q956" s="201"/>
      <c r="R956" s="201"/>
      <c r="S956" s="201"/>
    </row>
    <row r="957" spans="2:19" s="187" customFormat="1" ht="18" customHeight="1">
      <c r="B957" s="201"/>
      <c r="C957" s="201"/>
      <c r="D957" s="201"/>
      <c r="E957" s="201"/>
      <c r="F957" s="201"/>
      <c r="G957" s="201"/>
      <c r="H957" s="201"/>
      <c r="I957" s="201"/>
      <c r="J957" s="201"/>
      <c r="K957" s="201"/>
      <c r="L957" s="201"/>
      <c r="M957" s="201"/>
      <c r="N957" s="201"/>
      <c r="O957" s="201"/>
      <c r="P957" s="201"/>
      <c r="Q957" s="201"/>
      <c r="R957" s="201"/>
      <c r="S957" s="201"/>
    </row>
    <row r="958" spans="2:19" s="187" customFormat="1" ht="18" customHeight="1">
      <c r="B958" s="201"/>
      <c r="C958" s="201"/>
      <c r="D958" s="201"/>
      <c r="E958" s="201"/>
      <c r="F958" s="201"/>
      <c r="G958" s="201"/>
      <c r="H958" s="201"/>
      <c r="I958" s="201"/>
      <c r="J958" s="201"/>
      <c r="K958" s="201"/>
      <c r="L958" s="201"/>
      <c r="M958" s="201"/>
      <c r="N958" s="201"/>
      <c r="O958" s="201"/>
      <c r="P958" s="201"/>
      <c r="Q958" s="201"/>
      <c r="R958" s="201"/>
      <c r="S958" s="201"/>
    </row>
    <row r="959" spans="2:19" s="187" customFormat="1" ht="18" customHeight="1">
      <c r="B959" s="201"/>
      <c r="C959" s="201"/>
      <c r="D959" s="201"/>
      <c r="E959" s="201"/>
      <c r="F959" s="201"/>
      <c r="G959" s="201"/>
      <c r="H959" s="201"/>
      <c r="I959" s="201"/>
      <c r="J959" s="201"/>
      <c r="K959" s="201"/>
      <c r="L959" s="201"/>
      <c r="M959" s="201"/>
      <c r="N959" s="201"/>
      <c r="O959" s="201"/>
      <c r="P959" s="201"/>
      <c r="Q959" s="201"/>
      <c r="R959" s="201"/>
      <c r="S959" s="201"/>
    </row>
    <row r="960" spans="2:19" s="187" customFormat="1" ht="18" customHeight="1">
      <c r="B960" s="201"/>
      <c r="C960" s="201"/>
      <c r="D960" s="201"/>
      <c r="E960" s="201"/>
      <c r="F960" s="201"/>
      <c r="G960" s="201"/>
      <c r="H960" s="201"/>
      <c r="I960" s="201"/>
      <c r="J960" s="201"/>
      <c r="K960" s="201"/>
      <c r="L960" s="201"/>
      <c r="M960" s="201"/>
      <c r="N960" s="201"/>
      <c r="O960" s="201"/>
      <c r="P960" s="201"/>
      <c r="Q960" s="201"/>
      <c r="R960" s="201"/>
      <c r="S960" s="201"/>
    </row>
    <row r="961" spans="2:19" s="187" customFormat="1" ht="18" customHeight="1">
      <c r="B961" s="201"/>
      <c r="C961" s="201"/>
      <c r="D961" s="201"/>
      <c r="E961" s="201"/>
      <c r="F961" s="201"/>
      <c r="G961" s="201"/>
      <c r="H961" s="201"/>
      <c r="I961" s="201"/>
      <c r="J961" s="201"/>
      <c r="K961" s="201"/>
      <c r="L961" s="201"/>
      <c r="M961" s="201"/>
      <c r="N961" s="201"/>
      <c r="O961" s="201"/>
      <c r="P961" s="201"/>
      <c r="Q961" s="201"/>
      <c r="R961" s="201"/>
      <c r="S961" s="201"/>
    </row>
    <row r="962" spans="2:19" s="187" customFormat="1" ht="18" customHeight="1">
      <c r="B962" s="201"/>
      <c r="C962" s="201"/>
      <c r="D962" s="201"/>
      <c r="E962" s="201"/>
      <c r="F962" s="201"/>
      <c r="G962" s="201"/>
      <c r="H962" s="201"/>
      <c r="I962" s="201"/>
      <c r="J962" s="201"/>
      <c r="K962" s="201"/>
      <c r="L962" s="201"/>
      <c r="M962" s="201"/>
      <c r="N962" s="201"/>
      <c r="O962" s="201"/>
      <c r="P962" s="201"/>
      <c r="Q962" s="201"/>
      <c r="R962" s="201"/>
      <c r="S962" s="201"/>
    </row>
    <row r="963" spans="2:19" s="187" customFormat="1" ht="18" customHeight="1">
      <c r="B963" s="201"/>
      <c r="C963" s="201"/>
      <c r="D963" s="201"/>
      <c r="E963" s="201"/>
      <c r="F963" s="201"/>
      <c r="G963" s="201"/>
      <c r="H963" s="201"/>
      <c r="I963" s="201"/>
      <c r="J963" s="201"/>
      <c r="K963" s="201"/>
      <c r="L963" s="201"/>
      <c r="M963" s="201"/>
      <c r="N963" s="201"/>
      <c r="O963" s="201"/>
      <c r="P963" s="201"/>
      <c r="Q963" s="201"/>
      <c r="R963" s="201"/>
      <c r="S963" s="201"/>
    </row>
    <row r="964" spans="2:19" s="187" customFormat="1" ht="18" customHeight="1">
      <c r="B964" s="201"/>
      <c r="C964" s="201"/>
      <c r="D964" s="201"/>
      <c r="E964" s="201"/>
      <c r="F964" s="201"/>
      <c r="G964" s="201"/>
      <c r="H964" s="201"/>
      <c r="I964" s="201"/>
      <c r="J964" s="201"/>
      <c r="K964" s="201"/>
      <c r="L964" s="201"/>
      <c r="M964" s="201"/>
      <c r="N964" s="201"/>
      <c r="O964" s="201"/>
      <c r="P964" s="201"/>
      <c r="Q964" s="201"/>
      <c r="R964" s="201"/>
      <c r="S964" s="201"/>
    </row>
    <row r="965" spans="2:19" s="187" customFormat="1" ht="18" customHeight="1">
      <c r="B965" s="201"/>
      <c r="C965" s="201"/>
      <c r="D965" s="201"/>
      <c r="E965" s="201"/>
      <c r="F965" s="201"/>
      <c r="G965" s="201"/>
      <c r="H965" s="201"/>
      <c r="I965" s="201"/>
      <c r="J965" s="201"/>
      <c r="K965" s="201"/>
      <c r="L965" s="201"/>
      <c r="M965" s="201"/>
      <c r="N965" s="201"/>
      <c r="O965" s="201"/>
      <c r="P965" s="201"/>
      <c r="Q965" s="201"/>
      <c r="R965" s="201"/>
      <c r="S965" s="201"/>
    </row>
    <row r="966" spans="2:19" s="187" customFormat="1" ht="18" customHeight="1">
      <c r="B966" s="201"/>
      <c r="C966" s="201"/>
      <c r="D966" s="201"/>
      <c r="E966" s="201"/>
      <c r="F966" s="201"/>
      <c r="G966" s="201"/>
      <c r="H966" s="201"/>
      <c r="I966" s="201"/>
      <c r="J966" s="201"/>
      <c r="K966" s="201"/>
      <c r="L966" s="201"/>
      <c r="M966" s="201"/>
      <c r="N966" s="201"/>
      <c r="O966" s="201"/>
      <c r="P966" s="201"/>
      <c r="Q966" s="201"/>
      <c r="R966" s="201"/>
      <c r="S966" s="201"/>
    </row>
    <row r="967" spans="2:19" s="187" customFormat="1" ht="18" customHeight="1">
      <c r="B967" s="201"/>
      <c r="C967" s="201"/>
      <c r="D967" s="201"/>
      <c r="E967" s="201"/>
      <c r="F967" s="201"/>
      <c r="G967" s="201"/>
      <c r="H967" s="201"/>
      <c r="I967" s="201"/>
      <c r="J967" s="201"/>
      <c r="K967" s="201"/>
      <c r="L967" s="201"/>
      <c r="M967" s="201"/>
      <c r="N967" s="201"/>
      <c r="O967" s="201"/>
      <c r="P967" s="201"/>
      <c r="Q967" s="201"/>
      <c r="R967" s="201"/>
      <c r="S967" s="201"/>
    </row>
    <row r="968" spans="2:19" s="187" customFormat="1" ht="18" customHeight="1">
      <c r="B968" s="201"/>
      <c r="C968" s="201"/>
      <c r="D968" s="201"/>
      <c r="E968" s="201"/>
      <c r="F968" s="201"/>
      <c r="G968" s="201"/>
      <c r="H968" s="201"/>
      <c r="I968" s="201"/>
      <c r="J968" s="201"/>
      <c r="K968" s="201"/>
      <c r="L968" s="201"/>
      <c r="M968" s="201"/>
      <c r="N968" s="201"/>
      <c r="O968" s="201"/>
      <c r="P968" s="201"/>
      <c r="Q968" s="201"/>
      <c r="R968" s="201"/>
      <c r="S968" s="201"/>
    </row>
    <row r="969" spans="2:19" s="187" customFormat="1" ht="18" customHeight="1">
      <c r="B969" s="201"/>
      <c r="C969" s="201"/>
      <c r="D969" s="201"/>
      <c r="E969" s="201"/>
      <c r="F969" s="201"/>
      <c r="G969" s="201"/>
      <c r="H969" s="201"/>
      <c r="I969" s="201"/>
      <c r="J969" s="201"/>
      <c r="K969" s="201"/>
      <c r="L969" s="201"/>
      <c r="M969" s="201"/>
      <c r="N969" s="201"/>
      <c r="O969" s="201"/>
      <c r="P969" s="201"/>
      <c r="Q969" s="201"/>
      <c r="R969" s="201"/>
      <c r="S969" s="201"/>
    </row>
    <row r="970" spans="2:19" s="187" customFormat="1" ht="18" customHeight="1">
      <c r="B970" s="201"/>
      <c r="C970" s="201"/>
      <c r="D970" s="201"/>
      <c r="E970" s="201"/>
      <c r="F970" s="201"/>
      <c r="G970" s="201"/>
      <c r="H970" s="201"/>
      <c r="I970" s="201"/>
      <c r="J970" s="201"/>
      <c r="K970" s="201"/>
      <c r="L970" s="201"/>
      <c r="M970" s="201"/>
      <c r="N970" s="201"/>
      <c r="O970" s="201"/>
      <c r="P970" s="201"/>
      <c r="Q970" s="201"/>
      <c r="R970" s="201"/>
      <c r="S970" s="201"/>
    </row>
    <row r="971" spans="2:19" s="187" customFormat="1" ht="18" customHeight="1">
      <c r="B971" s="201"/>
      <c r="C971" s="201"/>
      <c r="D971" s="201"/>
      <c r="E971" s="201"/>
      <c r="F971" s="201"/>
      <c r="G971" s="201"/>
      <c r="H971" s="201"/>
      <c r="I971" s="201"/>
      <c r="J971" s="201"/>
      <c r="K971" s="201"/>
      <c r="L971" s="201"/>
      <c r="M971" s="201"/>
      <c r="N971" s="201"/>
      <c r="O971" s="201"/>
      <c r="P971" s="201"/>
      <c r="Q971" s="201"/>
      <c r="R971" s="201"/>
      <c r="S971" s="201"/>
    </row>
    <row r="972" spans="2:19" s="187" customFormat="1" ht="18" customHeight="1">
      <c r="B972" s="201"/>
      <c r="C972" s="201"/>
      <c r="D972" s="201"/>
      <c r="E972" s="201"/>
      <c r="F972" s="201"/>
      <c r="G972" s="201"/>
      <c r="H972" s="201"/>
      <c r="I972" s="201"/>
      <c r="J972" s="201"/>
      <c r="K972" s="201"/>
      <c r="L972" s="201"/>
      <c r="M972" s="201"/>
      <c r="N972" s="201"/>
      <c r="O972" s="201"/>
      <c r="P972" s="201"/>
      <c r="Q972" s="201"/>
      <c r="R972" s="201"/>
      <c r="S972" s="201"/>
    </row>
    <row r="973" spans="2:19" s="187" customFormat="1" ht="18" customHeight="1">
      <c r="B973" s="201"/>
      <c r="C973" s="201"/>
      <c r="D973" s="201"/>
      <c r="E973" s="201"/>
      <c r="F973" s="201"/>
      <c r="G973" s="201"/>
      <c r="H973" s="201"/>
      <c r="I973" s="201"/>
      <c r="J973" s="201"/>
      <c r="K973" s="201"/>
      <c r="L973" s="201"/>
      <c r="M973" s="201"/>
      <c r="N973" s="201"/>
      <c r="O973" s="201"/>
      <c r="P973" s="201"/>
      <c r="Q973" s="201"/>
      <c r="R973" s="201"/>
      <c r="S973" s="201"/>
    </row>
    <row r="974" spans="2:19" s="187" customFormat="1" ht="18" customHeight="1">
      <c r="B974" s="201"/>
      <c r="C974" s="201"/>
      <c r="D974" s="201"/>
      <c r="E974" s="201"/>
      <c r="F974" s="201"/>
      <c r="G974" s="201"/>
      <c r="H974" s="201"/>
      <c r="I974" s="201"/>
      <c r="J974" s="201"/>
      <c r="K974" s="201"/>
      <c r="L974" s="201"/>
      <c r="M974" s="201"/>
      <c r="N974" s="201"/>
      <c r="O974" s="201"/>
      <c r="P974" s="201"/>
      <c r="Q974" s="201"/>
      <c r="R974" s="201"/>
      <c r="S974" s="201"/>
    </row>
    <row r="975" spans="2:19" s="187" customFormat="1" ht="18" customHeight="1">
      <c r="B975" s="201"/>
      <c r="C975" s="201"/>
      <c r="D975" s="201"/>
      <c r="E975" s="201"/>
      <c r="F975" s="201"/>
      <c r="G975" s="201"/>
      <c r="H975" s="201"/>
      <c r="I975" s="201"/>
      <c r="J975" s="201"/>
      <c r="K975" s="201"/>
      <c r="L975" s="201"/>
      <c r="M975" s="201"/>
      <c r="N975" s="201"/>
      <c r="O975" s="201"/>
      <c r="P975" s="201"/>
      <c r="Q975" s="201"/>
      <c r="R975" s="201"/>
      <c r="S975" s="201"/>
    </row>
    <row r="976" spans="2:19" s="187" customFormat="1" ht="18" customHeight="1">
      <c r="B976" s="201"/>
      <c r="C976" s="201"/>
      <c r="D976" s="201"/>
      <c r="E976" s="201"/>
      <c r="F976" s="201"/>
      <c r="G976" s="201"/>
      <c r="H976" s="201"/>
      <c r="I976" s="201"/>
      <c r="J976" s="201"/>
      <c r="K976" s="201"/>
      <c r="L976" s="201"/>
      <c r="M976" s="201"/>
      <c r="N976" s="201"/>
      <c r="O976" s="201"/>
      <c r="P976" s="201"/>
      <c r="Q976" s="201"/>
      <c r="R976" s="201"/>
      <c r="S976" s="201"/>
    </row>
    <row r="977" spans="2:19" s="187" customFormat="1" ht="18" customHeight="1">
      <c r="B977" s="201"/>
      <c r="C977" s="201"/>
      <c r="D977" s="201"/>
      <c r="E977" s="201"/>
      <c r="F977" s="201"/>
      <c r="G977" s="201"/>
      <c r="H977" s="201"/>
      <c r="I977" s="201"/>
      <c r="J977" s="201"/>
      <c r="K977" s="201"/>
      <c r="L977" s="201"/>
      <c r="M977" s="201"/>
      <c r="N977" s="201"/>
      <c r="O977" s="201"/>
      <c r="P977" s="201"/>
      <c r="Q977" s="201"/>
      <c r="R977" s="201"/>
      <c r="S977" s="201"/>
    </row>
    <row r="978" spans="2:19" s="187" customFormat="1" ht="18" customHeight="1">
      <c r="B978" s="201"/>
      <c r="C978" s="201"/>
      <c r="D978" s="201"/>
      <c r="E978" s="201"/>
      <c r="F978" s="201"/>
      <c r="G978" s="201"/>
      <c r="H978" s="201"/>
      <c r="I978" s="201"/>
      <c r="J978" s="201"/>
      <c r="K978" s="201"/>
      <c r="L978" s="201"/>
      <c r="M978" s="201"/>
      <c r="N978" s="201"/>
      <c r="O978" s="201"/>
      <c r="P978" s="201"/>
      <c r="Q978" s="201"/>
      <c r="R978" s="201"/>
      <c r="S978" s="201"/>
    </row>
    <row r="979" spans="2:19" s="187" customFormat="1" ht="18" customHeight="1">
      <c r="B979" s="201"/>
      <c r="C979" s="201"/>
      <c r="D979" s="201"/>
      <c r="E979" s="201"/>
      <c r="F979" s="201"/>
      <c r="G979" s="201"/>
      <c r="H979" s="201"/>
      <c r="I979" s="201"/>
      <c r="J979" s="201"/>
      <c r="K979" s="201"/>
      <c r="L979" s="201"/>
      <c r="M979" s="201"/>
      <c r="N979" s="201"/>
      <c r="O979" s="201"/>
      <c r="P979" s="201"/>
      <c r="Q979" s="201"/>
      <c r="R979" s="201"/>
      <c r="S979" s="201"/>
    </row>
    <row r="980" spans="2:19" s="187" customFormat="1" ht="18" customHeight="1">
      <c r="B980" s="201"/>
      <c r="C980" s="201"/>
      <c r="D980" s="201"/>
      <c r="E980" s="201"/>
      <c r="F980" s="201"/>
      <c r="G980" s="201"/>
      <c r="H980" s="201"/>
      <c r="I980" s="201"/>
      <c r="J980" s="201"/>
      <c r="K980" s="201"/>
      <c r="L980" s="201"/>
      <c r="M980" s="201"/>
      <c r="N980" s="201"/>
      <c r="O980" s="201"/>
      <c r="P980" s="201"/>
      <c r="Q980" s="201"/>
      <c r="R980" s="201"/>
      <c r="S980" s="201"/>
    </row>
    <row r="981" spans="2:19" s="187" customFormat="1" ht="18" customHeight="1">
      <c r="B981" s="201"/>
      <c r="C981" s="201"/>
      <c r="D981" s="201"/>
      <c r="E981" s="201"/>
      <c r="F981" s="201"/>
      <c r="G981" s="201"/>
      <c r="H981" s="201"/>
      <c r="I981" s="201"/>
      <c r="J981" s="201"/>
      <c r="K981" s="201"/>
      <c r="L981" s="201"/>
      <c r="M981" s="201"/>
      <c r="N981" s="201"/>
      <c r="O981" s="201"/>
      <c r="P981" s="201"/>
      <c r="Q981" s="201"/>
      <c r="R981" s="201"/>
      <c r="S981" s="201"/>
    </row>
    <row r="982" spans="2:19" s="187" customFormat="1" ht="18" customHeight="1">
      <c r="B982" s="201"/>
      <c r="C982" s="201"/>
      <c r="D982" s="201"/>
      <c r="E982" s="201"/>
      <c r="F982" s="201"/>
      <c r="G982" s="201"/>
      <c r="H982" s="201"/>
      <c r="I982" s="201"/>
      <c r="J982" s="201"/>
      <c r="K982" s="201"/>
      <c r="L982" s="201"/>
      <c r="M982" s="201"/>
      <c r="N982" s="201"/>
      <c r="O982" s="201"/>
      <c r="P982" s="201"/>
      <c r="Q982" s="201"/>
      <c r="R982" s="201"/>
      <c r="S982" s="201"/>
    </row>
    <row r="983" spans="2:19" s="187" customFormat="1" ht="18" customHeight="1">
      <c r="B983" s="201"/>
      <c r="C983" s="201"/>
      <c r="D983" s="201"/>
      <c r="E983" s="201"/>
      <c r="F983" s="201"/>
      <c r="G983" s="201"/>
      <c r="H983" s="201"/>
      <c r="I983" s="201"/>
      <c r="J983" s="201"/>
      <c r="K983" s="201"/>
      <c r="L983" s="201"/>
      <c r="M983" s="201"/>
      <c r="N983" s="201"/>
      <c r="O983" s="201"/>
      <c r="P983" s="201"/>
      <c r="Q983" s="201"/>
      <c r="R983" s="201"/>
      <c r="S983" s="201"/>
    </row>
    <row r="984" spans="2:19" s="187" customFormat="1" ht="18" customHeight="1">
      <c r="B984" s="201"/>
      <c r="C984" s="201"/>
      <c r="D984" s="201"/>
      <c r="E984" s="201"/>
      <c r="F984" s="201"/>
      <c r="G984" s="201"/>
      <c r="H984" s="201"/>
      <c r="I984" s="201"/>
      <c r="J984" s="201"/>
      <c r="K984" s="201"/>
      <c r="L984" s="201"/>
      <c r="M984" s="201"/>
      <c r="N984" s="201"/>
      <c r="O984" s="201"/>
      <c r="P984" s="201"/>
      <c r="Q984" s="201"/>
      <c r="R984" s="201"/>
      <c r="S984" s="201"/>
    </row>
    <row r="985" spans="2:19" s="187" customFormat="1" ht="18" customHeight="1">
      <c r="B985" s="201"/>
      <c r="C985" s="201"/>
      <c r="D985" s="201"/>
      <c r="E985" s="201"/>
      <c r="F985" s="201"/>
      <c r="G985" s="201"/>
      <c r="H985" s="201"/>
      <c r="I985" s="201"/>
      <c r="J985" s="201"/>
      <c r="K985" s="201"/>
      <c r="L985" s="201"/>
      <c r="M985" s="201"/>
      <c r="N985" s="201"/>
      <c r="O985" s="201"/>
      <c r="P985" s="201"/>
      <c r="Q985" s="201"/>
      <c r="R985" s="201"/>
      <c r="S985" s="201"/>
    </row>
    <row r="986" spans="2:19" s="187" customFormat="1" ht="18" customHeight="1">
      <c r="B986" s="201"/>
      <c r="C986" s="201"/>
      <c r="D986" s="201"/>
      <c r="E986" s="201"/>
      <c r="F986" s="201"/>
      <c r="G986" s="201"/>
      <c r="H986" s="201"/>
      <c r="I986" s="201"/>
      <c r="J986" s="201"/>
      <c r="K986" s="201"/>
      <c r="L986" s="201"/>
      <c r="M986" s="201"/>
      <c r="N986" s="201"/>
      <c r="O986" s="201"/>
      <c r="P986" s="201"/>
      <c r="Q986" s="201"/>
      <c r="R986" s="201"/>
      <c r="S986" s="201"/>
    </row>
    <row r="987" spans="2:19" s="187" customFormat="1" ht="18" customHeight="1">
      <c r="B987" s="201"/>
      <c r="C987" s="201"/>
      <c r="D987" s="201"/>
      <c r="E987" s="201"/>
      <c r="F987" s="201"/>
      <c r="G987" s="201"/>
      <c r="H987" s="201"/>
      <c r="I987" s="201"/>
      <c r="J987" s="201"/>
      <c r="K987" s="201"/>
      <c r="L987" s="201"/>
      <c r="M987" s="201"/>
      <c r="N987" s="201"/>
      <c r="O987" s="201"/>
      <c r="P987" s="201"/>
      <c r="Q987" s="201"/>
      <c r="R987" s="201"/>
      <c r="S987" s="201"/>
    </row>
    <row r="988" spans="2:19" s="187" customFormat="1" ht="18" customHeight="1">
      <c r="B988" s="201"/>
      <c r="C988" s="201"/>
      <c r="D988" s="201"/>
      <c r="E988" s="201"/>
      <c r="F988" s="201"/>
      <c r="G988" s="201"/>
      <c r="H988" s="201"/>
      <c r="I988" s="201"/>
      <c r="J988" s="201"/>
      <c r="K988" s="201"/>
      <c r="L988" s="201"/>
      <c r="M988" s="201"/>
      <c r="N988" s="201"/>
      <c r="O988" s="201"/>
      <c r="P988" s="201"/>
      <c r="Q988" s="201"/>
      <c r="R988" s="201"/>
      <c r="S988" s="201"/>
    </row>
    <row r="989" spans="2:19" s="187" customFormat="1" ht="18" customHeight="1">
      <c r="B989" s="201"/>
      <c r="C989" s="201"/>
      <c r="D989" s="201"/>
      <c r="E989" s="201"/>
      <c r="F989" s="201"/>
      <c r="G989" s="201"/>
      <c r="H989" s="201"/>
      <c r="I989" s="201"/>
      <c r="J989" s="201"/>
      <c r="K989" s="201"/>
      <c r="L989" s="201"/>
      <c r="M989" s="201"/>
      <c r="N989" s="201"/>
      <c r="O989" s="201"/>
      <c r="P989" s="201"/>
      <c r="Q989" s="201"/>
      <c r="R989" s="201"/>
      <c r="S989" s="201"/>
    </row>
    <row r="990" spans="2:19" s="187" customFormat="1" ht="18" customHeight="1">
      <c r="B990" s="201"/>
      <c r="C990" s="201"/>
      <c r="D990" s="201"/>
      <c r="E990" s="201"/>
      <c r="F990" s="201"/>
      <c r="G990" s="201"/>
      <c r="H990" s="201"/>
      <c r="I990" s="201"/>
      <c r="J990" s="201"/>
      <c r="K990" s="201"/>
      <c r="L990" s="201"/>
      <c r="M990" s="201"/>
      <c r="N990" s="201"/>
      <c r="O990" s="201"/>
      <c r="P990" s="201"/>
      <c r="Q990" s="201"/>
      <c r="R990" s="201"/>
      <c r="S990" s="201"/>
    </row>
    <row r="991" spans="2:19" s="187" customFormat="1" ht="18" customHeight="1">
      <c r="B991" s="201"/>
      <c r="C991" s="201"/>
      <c r="D991" s="201"/>
      <c r="E991" s="201"/>
      <c r="F991" s="201"/>
      <c r="G991" s="201"/>
      <c r="H991" s="201"/>
      <c r="I991" s="201"/>
      <c r="J991" s="201"/>
      <c r="K991" s="201"/>
      <c r="L991" s="201"/>
      <c r="M991" s="201"/>
      <c r="N991" s="201"/>
      <c r="O991" s="201"/>
      <c r="P991" s="201"/>
      <c r="Q991" s="201"/>
      <c r="R991" s="201"/>
      <c r="S991" s="201"/>
    </row>
    <row r="992" spans="2:19" s="187" customFormat="1" ht="18" customHeight="1">
      <c r="B992" s="201"/>
      <c r="C992" s="201"/>
      <c r="D992" s="201"/>
      <c r="E992" s="201"/>
      <c r="F992" s="201"/>
      <c r="G992" s="201"/>
      <c r="H992" s="201"/>
      <c r="I992" s="201"/>
      <c r="J992" s="201"/>
      <c r="K992" s="201"/>
      <c r="L992" s="201"/>
      <c r="M992" s="201"/>
      <c r="N992" s="201"/>
      <c r="O992" s="201"/>
      <c r="P992" s="201"/>
      <c r="Q992" s="201"/>
      <c r="R992" s="201"/>
      <c r="S992" s="201"/>
    </row>
    <row r="993" spans="2:19" s="187" customFormat="1" ht="18" customHeight="1">
      <c r="B993" s="201"/>
      <c r="C993" s="201"/>
      <c r="D993" s="201"/>
      <c r="E993" s="201"/>
      <c r="F993" s="201"/>
      <c r="G993" s="201"/>
      <c r="H993" s="201"/>
      <c r="I993" s="201"/>
      <c r="J993" s="201"/>
      <c r="K993" s="201"/>
      <c r="L993" s="201"/>
      <c r="M993" s="201"/>
      <c r="N993" s="201"/>
      <c r="O993" s="201"/>
      <c r="P993" s="201"/>
      <c r="Q993" s="201"/>
      <c r="R993" s="201"/>
      <c r="S993" s="201"/>
    </row>
    <row r="994" spans="2:19" s="187" customFormat="1" ht="18" customHeight="1">
      <c r="B994" s="201"/>
      <c r="C994" s="201"/>
      <c r="D994" s="201"/>
      <c r="E994" s="201"/>
      <c r="F994" s="201"/>
      <c r="G994" s="201"/>
      <c r="H994" s="201"/>
      <c r="I994" s="201"/>
      <c r="J994" s="201"/>
      <c r="K994" s="201"/>
      <c r="L994" s="201"/>
      <c r="M994" s="201"/>
      <c r="N994" s="201"/>
      <c r="O994" s="201"/>
      <c r="P994" s="201"/>
      <c r="Q994" s="201"/>
      <c r="R994" s="201"/>
      <c r="S994" s="201"/>
    </row>
    <row r="995" spans="2:19" s="187" customFormat="1" ht="18" customHeight="1">
      <c r="B995" s="201"/>
      <c r="C995" s="201"/>
      <c r="D995" s="201"/>
      <c r="E995" s="201"/>
      <c r="F995" s="201"/>
      <c r="G995" s="201"/>
      <c r="H995" s="201"/>
      <c r="I995" s="201"/>
      <c r="J995" s="201"/>
      <c r="K995" s="201"/>
      <c r="L995" s="201"/>
      <c r="M995" s="201"/>
      <c r="N995" s="201"/>
      <c r="O995" s="201"/>
      <c r="P995" s="201"/>
      <c r="Q995" s="201"/>
      <c r="R995" s="201"/>
      <c r="S995" s="201"/>
    </row>
    <row r="996" spans="2:19" s="187" customFormat="1" ht="18" customHeight="1">
      <c r="B996" s="201"/>
      <c r="C996" s="201"/>
      <c r="D996" s="201"/>
      <c r="E996" s="201"/>
      <c r="F996" s="201"/>
      <c r="G996" s="201"/>
      <c r="H996" s="201"/>
      <c r="I996" s="201"/>
      <c r="J996" s="201"/>
      <c r="K996" s="201"/>
      <c r="L996" s="201"/>
      <c r="M996" s="201"/>
      <c r="N996" s="201"/>
      <c r="O996" s="201"/>
      <c r="P996" s="201"/>
      <c r="Q996" s="201"/>
      <c r="R996" s="201"/>
      <c r="S996" s="201"/>
    </row>
    <row r="997" spans="2:19" s="187" customFormat="1" ht="18" customHeight="1">
      <c r="B997" s="201"/>
      <c r="C997" s="201"/>
      <c r="D997" s="201"/>
      <c r="E997" s="201"/>
      <c r="F997" s="201"/>
      <c r="G997" s="201"/>
      <c r="H997" s="201"/>
      <c r="I997" s="201"/>
      <c r="J997" s="201"/>
      <c r="K997" s="201"/>
      <c r="L997" s="201"/>
      <c r="M997" s="201"/>
      <c r="N997" s="201"/>
      <c r="O997" s="201"/>
      <c r="P997" s="201"/>
      <c r="Q997" s="201"/>
      <c r="R997" s="201"/>
      <c r="S997" s="201"/>
    </row>
    <row r="998" spans="2:19" s="187" customFormat="1" ht="18" customHeight="1">
      <c r="B998" s="201"/>
      <c r="C998" s="201"/>
      <c r="D998" s="201"/>
      <c r="E998" s="201"/>
      <c r="F998" s="201"/>
      <c r="G998" s="201"/>
      <c r="H998" s="201"/>
      <c r="I998" s="201"/>
      <c r="J998" s="201"/>
      <c r="K998" s="201"/>
      <c r="L998" s="201"/>
      <c r="M998" s="201"/>
      <c r="N998" s="201"/>
      <c r="O998" s="201"/>
      <c r="P998" s="201"/>
      <c r="Q998" s="201"/>
      <c r="R998" s="201"/>
      <c r="S998" s="201"/>
    </row>
    <row r="999" spans="2:19" s="187" customFormat="1" ht="18" customHeight="1">
      <c r="B999" s="201"/>
      <c r="C999" s="201"/>
      <c r="D999" s="201"/>
      <c r="E999" s="201"/>
      <c r="F999" s="201"/>
      <c r="G999" s="201"/>
      <c r="H999" s="201"/>
      <c r="I999" s="201"/>
      <c r="J999" s="201"/>
      <c r="K999" s="201"/>
      <c r="L999" s="201"/>
      <c r="M999" s="201"/>
      <c r="N999" s="201"/>
      <c r="O999" s="201"/>
      <c r="P999" s="201"/>
      <c r="Q999" s="201"/>
      <c r="R999" s="201"/>
      <c r="S999" s="201"/>
    </row>
    <row r="1000" spans="2:19" s="187" customFormat="1" ht="18" customHeight="1">
      <c r="B1000" s="201"/>
      <c r="C1000" s="201"/>
      <c r="D1000" s="201"/>
      <c r="E1000" s="201"/>
      <c r="F1000" s="201"/>
      <c r="G1000" s="201"/>
      <c r="H1000" s="201"/>
      <c r="I1000" s="201"/>
      <c r="J1000" s="201"/>
      <c r="K1000" s="201"/>
      <c r="L1000" s="201"/>
      <c r="M1000" s="201"/>
      <c r="N1000" s="201"/>
      <c r="O1000" s="201"/>
      <c r="P1000" s="201"/>
      <c r="Q1000" s="201"/>
      <c r="R1000" s="201"/>
      <c r="S1000" s="201"/>
    </row>
    <row r="1001" spans="2:19" s="187" customFormat="1" ht="18" customHeight="1">
      <c r="B1001" s="201"/>
      <c r="C1001" s="201"/>
      <c r="D1001" s="201"/>
      <c r="E1001" s="201"/>
      <c r="F1001" s="201"/>
      <c r="G1001" s="201"/>
      <c r="H1001" s="201"/>
      <c r="I1001" s="201"/>
      <c r="J1001" s="201"/>
      <c r="K1001" s="201"/>
      <c r="L1001" s="201"/>
      <c r="M1001" s="201"/>
      <c r="N1001" s="201"/>
      <c r="O1001" s="201"/>
      <c r="P1001" s="201"/>
      <c r="Q1001" s="201"/>
      <c r="R1001" s="201"/>
      <c r="S1001" s="201"/>
    </row>
    <row r="1002" spans="2:19" s="187" customFormat="1" ht="18" customHeight="1">
      <c r="B1002" s="201"/>
      <c r="C1002" s="201"/>
      <c r="D1002" s="201"/>
      <c r="E1002" s="201"/>
      <c r="F1002" s="201"/>
      <c r="G1002" s="201"/>
      <c r="H1002" s="201"/>
      <c r="I1002" s="201"/>
      <c r="J1002" s="201"/>
      <c r="K1002" s="201"/>
      <c r="L1002" s="201"/>
      <c r="M1002" s="201"/>
      <c r="N1002" s="201"/>
      <c r="O1002" s="201"/>
      <c r="P1002" s="201"/>
      <c r="Q1002" s="201"/>
      <c r="R1002" s="201"/>
      <c r="S1002" s="201"/>
    </row>
    <row r="1003" spans="2:19" s="187" customFormat="1" ht="18" customHeight="1">
      <c r="B1003" s="201"/>
      <c r="C1003" s="201"/>
      <c r="D1003" s="201"/>
      <c r="E1003" s="201"/>
      <c r="F1003" s="201"/>
      <c r="G1003" s="201"/>
      <c r="H1003" s="201"/>
      <c r="I1003" s="201"/>
      <c r="J1003" s="201"/>
      <c r="K1003" s="201"/>
      <c r="L1003" s="201"/>
      <c r="M1003" s="201"/>
      <c r="N1003" s="201"/>
      <c r="O1003" s="201"/>
      <c r="P1003" s="201"/>
      <c r="Q1003" s="201"/>
      <c r="R1003" s="201"/>
      <c r="S1003" s="201"/>
    </row>
  </sheetData>
  <mergeCells count="30">
    <mergeCell ref="C40:F40"/>
    <mergeCell ref="C36:F36"/>
    <mergeCell ref="G36:J36"/>
    <mergeCell ref="L36:O36"/>
    <mergeCell ref="B25:S25"/>
    <mergeCell ref="C35:F35"/>
    <mergeCell ref="G35:J35"/>
    <mergeCell ref="L35:O35"/>
    <mergeCell ref="G30:R31"/>
    <mergeCell ref="C28:F28"/>
    <mergeCell ref="G28:J28"/>
    <mergeCell ref="C22:R22"/>
    <mergeCell ref="P1:S1"/>
    <mergeCell ref="C30:F30"/>
    <mergeCell ref="C33:F33"/>
    <mergeCell ref="G33:H33"/>
    <mergeCell ref="B20:S20"/>
    <mergeCell ref="K10:L10"/>
    <mergeCell ref="K14:L14"/>
    <mergeCell ref="AI1:AL1"/>
    <mergeCell ref="V30:Y30"/>
    <mergeCell ref="V36:Y36"/>
    <mergeCell ref="Z36:AC36"/>
    <mergeCell ref="AE36:AH36"/>
    <mergeCell ref="AE35:AH35"/>
    <mergeCell ref="V40:Y40"/>
    <mergeCell ref="V33:Y33"/>
    <mergeCell ref="Z33:AA33"/>
    <mergeCell ref="V35:Y35"/>
    <mergeCell ref="Z35:AC35"/>
  </mergeCells>
  <phoneticPr fontId="6"/>
  <dataValidations count="3">
    <dataValidation imeMode="off" allowBlank="1" showInputMessage="1" showErrorMessage="1" sqref="G33 Z33 G28" xr:uid="{00000000-0002-0000-1100-000000000000}"/>
    <dataValidation imeMode="on" allowBlank="1" showInputMessage="1" showErrorMessage="1" sqref="S10:S13 AK9 C41:C44 U2:U6 V41:V44 R9 S15:S17 B2:B6" xr:uid="{00000000-0002-0000-1100-000001000000}"/>
    <dataValidation type="list" imeMode="on" allowBlank="1" showInputMessage="1" showErrorMessage="1" sqref="S9" xr:uid="{033161D4-08C4-4C3F-86C6-7CAF191A8FD3}">
      <formula1>"㊞,押印省略"</formula1>
    </dataValidation>
  </dataValidations>
  <printOptions horizontalCentered="1"/>
  <pageMargins left="0.51181102362204722" right="0.51181102362204722" top="0.74803149606299213" bottom="0.55118110236220474" header="0.31496062992125984" footer="0.31496062992125984"/>
  <pageSetup paperSize="9" scale="81" orientation="portrait" cellComments="asDisplayed"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5D32-E802-4B9A-B78E-C0A21A285927}">
  <sheetPr codeName="Sheet19">
    <tabColor rgb="FFFF99FF"/>
    <pageSetUpPr fitToPage="1"/>
  </sheetPr>
  <dimension ref="A1:ZZ988"/>
  <sheetViews>
    <sheetView showGridLines="0" view="pageBreakPreview" zoomScale="55" zoomScaleNormal="80" zoomScaleSheetLayoutView="55" workbookViewId="0">
      <selection activeCell="C27" sqref="C27"/>
    </sheetView>
  </sheetViews>
  <sheetFormatPr defaultColWidth="9" defaultRowHeight="17.149999999999999" customHeight="1"/>
  <cols>
    <col min="1" max="1" width="49.453125" style="188" customWidth="1"/>
    <col min="2" max="2" width="38.54296875" style="62" customWidth="1"/>
    <col min="3" max="3" width="22.54296875" style="62" customWidth="1"/>
    <col min="4" max="4" width="22.54296875" style="73" customWidth="1"/>
    <col min="5" max="6" width="22.54296875" style="71" customWidth="1"/>
    <col min="7" max="7" width="20.54296875" style="71" customWidth="1"/>
    <col min="8" max="8" width="25.54296875" style="73" customWidth="1"/>
    <col min="9" max="9" width="3.453125" style="188" customWidth="1"/>
    <col min="10" max="10" width="3.54296875" style="188" customWidth="1"/>
    <col min="11" max="11" width="5.7265625" style="188" customWidth="1"/>
    <col min="12" max="12" width="15.26953125" style="188" bestFit="1" customWidth="1"/>
    <col min="13" max="13" width="10.1796875" style="188" customWidth="1"/>
    <col min="14" max="14" width="2.26953125" style="62" customWidth="1"/>
    <col min="15" max="702" width="9" style="188"/>
    <col min="703" max="16384" width="9" style="62"/>
  </cols>
  <sheetData>
    <row r="1" spans="2:8" ht="15" customHeight="1">
      <c r="B1" s="985" t="s">
        <v>473</v>
      </c>
      <c r="C1" s="985"/>
      <c r="D1" s="985"/>
      <c r="E1" s="985"/>
      <c r="F1" s="985"/>
      <c r="G1" s="985"/>
      <c r="H1" s="985"/>
    </row>
    <row r="2" spans="2:8" ht="17.5" customHeight="1">
      <c r="B2" s="1111" t="s">
        <v>474</v>
      </c>
      <c r="C2" s="1111"/>
      <c r="D2" s="1111"/>
      <c r="E2" s="1111"/>
      <c r="F2" s="1111"/>
      <c r="G2" s="1111"/>
      <c r="H2" s="1111"/>
    </row>
    <row r="3" spans="2:8" ht="19.5" customHeight="1" thickBot="1">
      <c r="B3" s="380"/>
      <c r="C3" s="380"/>
      <c r="D3" s="777"/>
      <c r="E3" s="380"/>
      <c r="F3" s="380"/>
      <c r="G3" s="380"/>
      <c r="H3" s="832" t="s">
        <v>475</v>
      </c>
    </row>
    <row r="4" spans="2:8" ht="35.5" customHeight="1">
      <c r="B4" s="237" t="s">
        <v>175</v>
      </c>
      <c r="C4" s="238" t="s">
        <v>476</v>
      </c>
      <c r="D4" s="239" t="s">
        <v>477</v>
      </c>
      <c r="E4" s="239" t="s">
        <v>478</v>
      </c>
      <c r="F4" s="239" t="s">
        <v>479</v>
      </c>
      <c r="G4" s="239" t="s">
        <v>480</v>
      </c>
      <c r="H4" s="240" t="s">
        <v>177</v>
      </c>
    </row>
    <row r="5" spans="2:8" ht="21.65" customHeight="1" thickBot="1">
      <c r="B5" s="241"/>
      <c r="C5" s="242" t="s">
        <v>481</v>
      </c>
      <c r="D5" s="243" t="s">
        <v>482</v>
      </c>
      <c r="E5" s="244" t="s">
        <v>483</v>
      </c>
      <c r="F5" s="243" t="s">
        <v>484</v>
      </c>
      <c r="G5" s="243"/>
      <c r="H5" s="245"/>
    </row>
    <row r="6" spans="2:8" ht="27" customHeight="1" thickBot="1">
      <c r="B6" s="139" t="s">
        <v>178</v>
      </c>
      <c r="C6" s="246">
        <f>'【1】見・契_経費 契約金額内訳書'!$C$6</f>
        <v>0</v>
      </c>
      <c r="D6" s="247"/>
      <c r="E6" s="248">
        <f>【2】精_業務人件費!$I$14</f>
        <v>0</v>
      </c>
      <c r="F6" s="247"/>
      <c r="G6" s="249" t="s">
        <v>179</v>
      </c>
      <c r="H6" s="250"/>
    </row>
    <row r="7" spans="2:8" ht="27" customHeight="1" thickBot="1">
      <c r="B7" s="139" t="s">
        <v>181</v>
      </c>
      <c r="C7" s="246">
        <f>'【1】見・契_経費 契約金額内訳書'!$C$7</f>
        <v>0</v>
      </c>
      <c r="D7" s="247"/>
      <c r="E7" s="248">
        <f>【2】精_業務人件費!$I$18</f>
        <v>0</v>
      </c>
      <c r="F7" s="247"/>
      <c r="G7" s="249" t="s">
        <v>179</v>
      </c>
      <c r="H7" s="250"/>
    </row>
    <row r="8" spans="2:8" ht="27" customHeight="1">
      <c r="B8" s="141" t="s">
        <v>485</v>
      </c>
      <c r="C8" s="251">
        <f>'【1】見・契_経費 契約金額内訳書'!$C$8</f>
        <v>0</v>
      </c>
      <c r="D8" s="252"/>
      <c r="E8" s="253">
        <f>E9+E14+E17</f>
        <v>0</v>
      </c>
      <c r="F8" s="252"/>
      <c r="G8" s="254"/>
      <c r="H8" s="255"/>
    </row>
    <row r="9" spans="2:8" ht="21.75" customHeight="1">
      <c r="B9" s="256" t="s">
        <v>183</v>
      </c>
      <c r="C9" s="257">
        <f>'【1】見・契_経費 契約金額内訳書'!$C$9</f>
        <v>0</v>
      </c>
      <c r="D9" s="258"/>
      <c r="E9" s="259">
        <f>SUM(E10:E13)</f>
        <v>0</v>
      </c>
      <c r="F9" s="258"/>
      <c r="G9" s="260" t="s">
        <v>184</v>
      </c>
      <c r="H9" s="261"/>
    </row>
    <row r="10" spans="2:8" ht="21.75" customHeight="1">
      <c r="B10" s="145" t="s">
        <v>185</v>
      </c>
      <c r="C10" s="262">
        <f>'【1】見・契_経費 契約金額内訳書'!$C$10</f>
        <v>0</v>
      </c>
      <c r="D10" s="263"/>
      <c r="E10" s="264">
        <f>【3】精_一般謝金!$C$12</f>
        <v>0</v>
      </c>
      <c r="F10" s="263"/>
      <c r="G10" s="265"/>
      <c r="H10" s="266"/>
    </row>
    <row r="11" spans="2:8" ht="21.75" customHeight="1">
      <c r="B11" s="147" t="s">
        <v>186</v>
      </c>
      <c r="C11" s="267">
        <f>'【1】見・契_経費 契約金額内訳書'!$C$11</f>
        <v>0</v>
      </c>
      <c r="D11" s="268"/>
      <c r="E11" s="269">
        <f>【3】精_一般謝金!$J$12</f>
        <v>0</v>
      </c>
      <c r="F11" s="268"/>
      <c r="G11" s="270"/>
      <c r="H11" s="271"/>
    </row>
    <row r="12" spans="2:8" ht="21.75" customHeight="1">
      <c r="B12" s="147" t="s">
        <v>187</v>
      </c>
      <c r="C12" s="267">
        <f>'【1】見・契_経費 契約金額内訳書'!$C$12</f>
        <v>0</v>
      </c>
      <c r="D12" s="268"/>
      <c r="E12" s="269">
        <f>【3】精_一般謝金!$Q$12</f>
        <v>0</v>
      </c>
      <c r="F12" s="268"/>
      <c r="G12" s="270"/>
      <c r="H12" s="271"/>
    </row>
    <row r="13" spans="2:8" ht="21.75" customHeight="1">
      <c r="B13" s="147" t="s">
        <v>188</v>
      </c>
      <c r="C13" s="267">
        <f>'【1】見・契_経費 契約金額内訳書'!$C$13</f>
        <v>0</v>
      </c>
      <c r="D13" s="268"/>
      <c r="E13" s="269">
        <f>【3】精_一般謝金!$U$12</f>
        <v>0</v>
      </c>
      <c r="F13" s="268"/>
      <c r="G13" s="270"/>
      <c r="H13" s="271"/>
    </row>
    <row r="14" spans="2:8" ht="21.75" customHeight="1">
      <c r="B14" s="272" t="s">
        <v>189</v>
      </c>
      <c r="C14" s="273">
        <f>'【1】見・契_経費 契約金額内訳書'!$C$14</f>
        <v>0</v>
      </c>
      <c r="D14" s="274"/>
      <c r="E14" s="275">
        <f>SUM(E15,E16)</f>
        <v>0</v>
      </c>
      <c r="F14" s="274"/>
      <c r="G14" s="276" t="s">
        <v>190</v>
      </c>
      <c r="H14" s="277"/>
    </row>
    <row r="15" spans="2:8" ht="21.75" customHeight="1">
      <c r="B15" s="145" t="s">
        <v>192</v>
      </c>
      <c r="C15" s="278">
        <f>'【1】見・契_経費 契約金額内訳書'!$C$15</f>
        <v>0</v>
      </c>
      <c r="D15" s="279"/>
      <c r="E15" s="280">
        <f>【4】精_研修旅費!$I$9</f>
        <v>0</v>
      </c>
      <c r="F15" s="279"/>
      <c r="G15" s="281"/>
      <c r="H15" s="266"/>
    </row>
    <row r="16" spans="2:8" ht="21.75" customHeight="1">
      <c r="B16" s="152" t="s">
        <v>193</v>
      </c>
      <c r="C16" s="282">
        <f>'【1】見・契_経費 契約金額内訳書'!$C$16</f>
        <v>0</v>
      </c>
      <c r="D16" s="283"/>
      <c r="E16" s="284">
        <f>【4】精_研修旅費!$I$53</f>
        <v>0</v>
      </c>
      <c r="F16" s="283"/>
      <c r="G16" s="285"/>
      <c r="H16" s="286"/>
    </row>
    <row r="17" spans="2:8" ht="21.75" customHeight="1">
      <c r="B17" s="272" t="s">
        <v>486</v>
      </c>
      <c r="C17" s="287">
        <f>'【1】見・契_経費 契約金額内訳書'!$C$17</f>
        <v>0</v>
      </c>
      <c r="D17" s="274"/>
      <c r="E17" s="275">
        <f>SUM(E18,E19,E20,E21,E22,E23)</f>
        <v>0</v>
      </c>
      <c r="F17" s="274"/>
      <c r="G17" s="276" t="s">
        <v>195</v>
      </c>
      <c r="H17" s="277"/>
    </row>
    <row r="18" spans="2:8" ht="21.75" customHeight="1">
      <c r="B18" s="154" t="s">
        <v>196</v>
      </c>
      <c r="C18" s="278">
        <f>'【1】見・契_経費 契約金額内訳書'!$C$18</f>
        <v>0</v>
      </c>
      <c r="D18" s="279"/>
      <c r="E18" s="280">
        <f>'【5】精 研修諸経費'!$G$23</f>
        <v>0</v>
      </c>
      <c r="F18" s="279"/>
      <c r="G18" s="281"/>
      <c r="H18" s="266"/>
    </row>
    <row r="19" spans="2:8" ht="21.75" customHeight="1">
      <c r="B19" s="156" t="s">
        <v>197</v>
      </c>
      <c r="C19" s="288">
        <f>'【1】見・契_経費 契約金額内訳書'!$C$19</f>
        <v>0</v>
      </c>
      <c r="D19" s="268"/>
      <c r="E19" s="269">
        <f>'【5】精 研修諸経費'!$G$32</f>
        <v>0</v>
      </c>
      <c r="F19" s="268"/>
      <c r="G19" s="270"/>
      <c r="H19" s="271"/>
    </row>
    <row r="20" spans="2:8" ht="21.75" customHeight="1">
      <c r="B20" s="156" t="s">
        <v>198</v>
      </c>
      <c r="C20" s="288">
        <f>'【1】見・契_経費 契約金額内訳書'!$C$20</f>
        <v>0</v>
      </c>
      <c r="D20" s="268"/>
      <c r="E20" s="269">
        <f>'【5】精 研修諸経費'!$G$45</f>
        <v>0</v>
      </c>
      <c r="F20" s="268"/>
      <c r="G20" s="270"/>
      <c r="H20" s="271"/>
    </row>
    <row r="21" spans="2:8" ht="21.75" customHeight="1">
      <c r="B21" s="156" t="s">
        <v>199</v>
      </c>
      <c r="C21" s="288">
        <f>'【1】見・契_経費 契約金額内訳書'!$C$21</f>
        <v>0</v>
      </c>
      <c r="D21" s="268"/>
      <c r="E21" s="269">
        <f>'【5】精 研修諸経費'!$G$64</f>
        <v>0</v>
      </c>
      <c r="F21" s="268"/>
      <c r="G21" s="270"/>
      <c r="H21" s="271"/>
    </row>
    <row r="22" spans="2:8" ht="21.75" customHeight="1">
      <c r="B22" s="156" t="s">
        <v>487</v>
      </c>
      <c r="C22" s="288">
        <f>'【1】見・契_経費 契約金額内訳書'!$C$22</f>
        <v>0</v>
      </c>
      <c r="D22" s="268"/>
      <c r="E22" s="269">
        <f>'【5】精 研修諸経費'!$G$73</f>
        <v>0</v>
      </c>
      <c r="F22" s="268"/>
      <c r="G22" s="270"/>
      <c r="H22" s="271"/>
    </row>
    <row r="23" spans="2:8" ht="21.75" customHeight="1" thickBot="1">
      <c r="B23" s="156" t="s">
        <v>201</v>
      </c>
      <c r="C23" s="288">
        <f>'【1】見・契_経費 契約金額内訳書'!$C$23</f>
        <v>0</v>
      </c>
      <c r="D23" s="268"/>
      <c r="E23" s="269">
        <f>'【5】精 研修諸経費'!$G$95</f>
        <v>0</v>
      </c>
      <c r="F23" s="268"/>
      <c r="G23" s="270"/>
      <c r="H23" s="271"/>
    </row>
    <row r="24" spans="2:8" ht="27" customHeight="1" thickBot="1">
      <c r="B24" s="159" t="s">
        <v>202</v>
      </c>
      <c r="C24" s="289">
        <f>'【1】見・契_経費 契約金額内訳書'!$C$24</f>
        <v>0</v>
      </c>
      <c r="D24" s="290"/>
      <c r="E24" s="291">
        <f>SUM(E6,E7,E8)</f>
        <v>0</v>
      </c>
      <c r="F24" s="290"/>
      <c r="G24" s="292"/>
      <c r="H24" s="161"/>
    </row>
    <row r="25" spans="2:8" ht="27" customHeight="1" thickTop="1" thickBot="1">
      <c r="B25" s="162" t="s">
        <v>203</v>
      </c>
      <c r="C25" s="293">
        <f>'【1】見・契_経費 契約金額内訳書'!$C$25</f>
        <v>0</v>
      </c>
      <c r="D25" s="294"/>
      <c r="E25" s="295">
        <f>ROUNDDOWN(E24*0.1,0)</f>
        <v>0</v>
      </c>
      <c r="F25" s="294"/>
      <c r="G25" s="296"/>
      <c r="H25" s="297" t="s">
        <v>204</v>
      </c>
    </row>
    <row r="26" spans="2:8" ht="29.25" customHeight="1" thickBot="1">
      <c r="B26" s="165" t="s">
        <v>205</v>
      </c>
      <c r="C26" s="298">
        <f>'【1】見・契_経費 契約金額内訳書'!$C$26</f>
        <v>0</v>
      </c>
      <c r="D26" s="299">
        <f>請求書_概算払!F39</f>
        <v>0</v>
      </c>
      <c r="E26" s="299">
        <f>SUM(E24:E25)</f>
        <v>0</v>
      </c>
      <c r="F26" s="299">
        <f>E26-D26</f>
        <v>0</v>
      </c>
      <c r="G26" s="300"/>
      <c r="H26" s="167"/>
    </row>
    <row r="27" spans="2:8" ht="17.25" customHeight="1">
      <c r="B27" s="500" t="s">
        <v>488</v>
      </c>
      <c r="C27" s="500"/>
      <c r="D27" s="775"/>
      <c r="E27" s="776"/>
      <c r="F27" s="776"/>
      <c r="G27" s="776"/>
      <c r="H27" s="775"/>
    </row>
    <row r="28" spans="2:8" s="188" customFormat="1" ht="15" customHeight="1">
      <c r="E28" s="189"/>
      <c r="F28" s="189"/>
      <c r="G28" s="189"/>
    </row>
    <row r="29" spans="2:8" s="188" customFormat="1" ht="15" customHeight="1">
      <c r="B29" s="189"/>
      <c r="C29" s="189"/>
      <c r="D29" s="190"/>
      <c r="E29" s="191"/>
      <c r="F29" s="191"/>
      <c r="G29" s="191"/>
      <c r="H29" s="192"/>
    </row>
    <row r="30" spans="2:8" s="188" customFormat="1" ht="15" customHeight="1">
      <c r="B30" s="189"/>
      <c r="C30" s="189"/>
      <c r="D30" s="190"/>
      <c r="E30" s="191"/>
      <c r="F30" s="191"/>
      <c r="G30" s="191"/>
      <c r="H30" s="192"/>
    </row>
    <row r="31" spans="2:8" s="188" customFormat="1" ht="17.149999999999999" customHeight="1">
      <c r="D31" s="193"/>
      <c r="E31" s="189"/>
      <c r="F31" s="189"/>
      <c r="G31" s="189"/>
      <c r="H31" s="193"/>
    </row>
    <row r="32" spans="2:8" s="188" customFormat="1" ht="17.149999999999999" customHeight="1">
      <c r="D32" s="193"/>
      <c r="E32" s="189"/>
      <c r="F32" s="189"/>
      <c r="G32" s="189"/>
      <c r="H32" s="193"/>
    </row>
    <row r="33" spans="4:14" s="188" customFormat="1" ht="17.149999999999999" customHeight="1">
      <c r="D33" s="193"/>
      <c r="E33" s="189"/>
      <c r="F33" s="189"/>
      <c r="G33" s="189"/>
      <c r="H33" s="193"/>
    </row>
    <row r="34" spans="4:14" s="188" customFormat="1" ht="17.149999999999999" customHeight="1">
      <c r="D34" s="193"/>
      <c r="E34" s="189"/>
      <c r="F34" s="189"/>
      <c r="G34" s="189"/>
      <c r="H34" s="193"/>
    </row>
    <row r="35" spans="4:14" s="188" customFormat="1" ht="17.149999999999999" customHeight="1">
      <c r="D35" s="193"/>
      <c r="E35" s="189"/>
      <c r="F35" s="189"/>
      <c r="G35" s="189"/>
      <c r="H35" s="193"/>
    </row>
    <row r="36" spans="4:14" s="188" customFormat="1" ht="17.149999999999999" customHeight="1">
      <c r="D36" s="193"/>
      <c r="E36" s="189"/>
      <c r="F36" s="189"/>
      <c r="G36" s="189"/>
      <c r="H36" s="193"/>
    </row>
    <row r="37" spans="4:14" s="188" customFormat="1" ht="17.149999999999999" customHeight="1">
      <c r="D37" s="193"/>
      <c r="E37" s="189"/>
      <c r="F37" s="189"/>
      <c r="G37" s="189"/>
      <c r="H37" s="193"/>
    </row>
    <row r="38" spans="4:14" s="188" customFormat="1" ht="17.149999999999999" customHeight="1">
      <c r="D38" s="193"/>
      <c r="E38" s="189"/>
      <c r="F38" s="189"/>
      <c r="G38" s="189"/>
      <c r="H38" s="193"/>
    </row>
    <row r="39" spans="4:14" s="188" customFormat="1" ht="17.149999999999999" customHeight="1">
      <c r="D39" s="193"/>
      <c r="E39" s="189"/>
      <c r="F39" s="189"/>
      <c r="G39" s="189"/>
      <c r="H39" s="193"/>
    </row>
    <row r="40" spans="4:14" s="188" customFormat="1" ht="17.149999999999999" customHeight="1">
      <c r="D40" s="193"/>
      <c r="E40" s="189"/>
      <c r="F40" s="189"/>
      <c r="G40" s="189"/>
      <c r="H40" s="193"/>
    </row>
    <row r="41" spans="4:14" s="188" customFormat="1" ht="17.149999999999999" customHeight="1">
      <c r="D41" s="193"/>
      <c r="E41" s="189"/>
      <c r="F41" s="189"/>
      <c r="G41" s="189"/>
      <c r="H41" s="193"/>
      <c r="N41" s="62"/>
    </row>
    <row r="42" spans="4:14" s="188" customFormat="1" ht="17.149999999999999" customHeight="1">
      <c r="D42" s="193"/>
      <c r="E42" s="189"/>
      <c r="F42" s="189"/>
      <c r="G42" s="189"/>
      <c r="H42" s="193"/>
      <c r="N42" s="62"/>
    </row>
    <row r="43" spans="4:14" s="188" customFormat="1" ht="17.149999999999999" customHeight="1">
      <c r="D43" s="193"/>
      <c r="E43" s="189"/>
      <c r="F43" s="189"/>
      <c r="G43" s="189"/>
      <c r="H43" s="193"/>
      <c r="N43" s="62"/>
    </row>
    <row r="44" spans="4:14" s="188" customFormat="1" ht="17.149999999999999" customHeight="1">
      <c r="D44" s="193"/>
      <c r="E44" s="189"/>
      <c r="F44" s="189"/>
      <c r="G44" s="189"/>
      <c r="H44" s="193"/>
      <c r="N44" s="62"/>
    </row>
    <row r="45" spans="4:14" s="188" customFormat="1" ht="17.149999999999999" customHeight="1">
      <c r="D45" s="193"/>
      <c r="E45" s="189"/>
      <c r="F45" s="189"/>
      <c r="G45" s="189"/>
      <c r="H45" s="193"/>
      <c r="N45" s="62"/>
    </row>
    <row r="46" spans="4:14" s="188" customFormat="1" ht="17.149999999999999" customHeight="1">
      <c r="D46" s="193"/>
      <c r="E46" s="189"/>
      <c r="F46" s="189"/>
      <c r="G46" s="189"/>
      <c r="H46" s="193"/>
      <c r="N46" s="62"/>
    </row>
    <row r="47" spans="4:14" s="188" customFormat="1" ht="17.149999999999999" customHeight="1">
      <c r="D47" s="193"/>
      <c r="E47" s="189"/>
      <c r="F47" s="189"/>
      <c r="G47" s="189"/>
      <c r="H47" s="193"/>
      <c r="N47" s="62"/>
    </row>
    <row r="48" spans="4:14" s="188" customFormat="1" ht="17.149999999999999" customHeight="1">
      <c r="D48" s="193"/>
      <c r="E48" s="189"/>
      <c r="F48" s="189"/>
      <c r="G48" s="189"/>
      <c r="H48" s="193"/>
      <c r="N48" s="62"/>
    </row>
    <row r="49" spans="4:14" s="188" customFormat="1" ht="17.149999999999999" customHeight="1">
      <c r="D49" s="193"/>
      <c r="E49" s="189"/>
      <c r="F49" s="189"/>
      <c r="G49" s="189"/>
      <c r="H49" s="193"/>
      <c r="N49" s="62"/>
    </row>
    <row r="50" spans="4:14" s="188" customFormat="1" ht="17.149999999999999" customHeight="1">
      <c r="D50" s="193"/>
      <c r="E50" s="189"/>
      <c r="F50" s="189"/>
      <c r="G50" s="189"/>
      <c r="H50" s="193"/>
      <c r="N50" s="62"/>
    </row>
    <row r="51" spans="4:14" s="188" customFormat="1" ht="17.149999999999999" customHeight="1">
      <c r="D51" s="193"/>
      <c r="E51" s="189"/>
      <c r="F51" s="189"/>
      <c r="G51" s="189"/>
      <c r="H51" s="193"/>
      <c r="N51" s="62"/>
    </row>
    <row r="52" spans="4:14" s="188" customFormat="1" ht="17.149999999999999" customHeight="1">
      <c r="D52" s="193"/>
      <c r="E52" s="189"/>
      <c r="F52" s="189"/>
      <c r="G52" s="189"/>
      <c r="H52" s="193"/>
      <c r="N52" s="62"/>
    </row>
    <row r="53" spans="4:14" s="188" customFormat="1" ht="17.149999999999999" customHeight="1">
      <c r="D53" s="193"/>
      <c r="E53" s="189"/>
      <c r="F53" s="189"/>
      <c r="G53" s="189"/>
      <c r="H53" s="193"/>
      <c r="N53" s="62"/>
    </row>
    <row r="54" spans="4:14" s="188" customFormat="1" ht="17.149999999999999" customHeight="1">
      <c r="D54" s="193"/>
      <c r="E54" s="189"/>
      <c r="F54" s="189"/>
      <c r="G54" s="189"/>
      <c r="H54" s="193"/>
      <c r="N54" s="62"/>
    </row>
    <row r="55" spans="4:14" s="188" customFormat="1" ht="17.149999999999999" customHeight="1">
      <c r="D55" s="193"/>
      <c r="E55" s="189"/>
      <c r="F55" s="189"/>
      <c r="G55" s="189"/>
      <c r="H55" s="193"/>
      <c r="N55" s="62"/>
    </row>
    <row r="56" spans="4:14" s="188" customFormat="1" ht="17.149999999999999" customHeight="1">
      <c r="D56" s="193"/>
      <c r="E56" s="189"/>
      <c r="F56" s="189"/>
      <c r="G56" s="189"/>
      <c r="H56" s="193"/>
      <c r="N56" s="62"/>
    </row>
    <row r="57" spans="4:14" s="188" customFormat="1" ht="17.149999999999999" customHeight="1">
      <c r="D57" s="193"/>
      <c r="E57" s="189"/>
      <c r="F57" s="189"/>
      <c r="G57" s="189"/>
      <c r="H57" s="193"/>
      <c r="N57" s="62"/>
    </row>
    <row r="58" spans="4:14" s="188" customFormat="1" ht="17.149999999999999" customHeight="1">
      <c r="D58" s="193"/>
      <c r="E58" s="189"/>
      <c r="F58" s="189"/>
      <c r="G58" s="189"/>
      <c r="H58" s="193"/>
      <c r="N58" s="62"/>
    </row>
    <row r="59" spans="4:14" s="188" customFormat="1" ht="17.149999999999999" customHeight="1">
      <c r="D59" s="193"/>
      <c r="E59" s="189"/>
      <c r="F59" s="189"/>
      <c r="G59" s="189"/>
      <c r="H59" s="193"/>
      <c r="N59" s="62"/>
    </row>
    <row r="60" spans="4:14" s="188" customFormat="1" ht="17.149999999999999" customHeight="1">
      <c r="D60" s="193"/>
      <c r="E60" s="189"/>
      <c r="F60" s="189"/>
      <c r="G60" s="189"/>
      <c r="H60" s="193"/>
      <c r="N60" s="62"/>
    </row>
    <row r="61" spans="4:14" s="188" customFormat="1" ht="17.149999999999999" customHeight="1">
      <c r="D61" s="193"/>
      <c r="E61" s="189"/>
      <c r="F61" s="189"/>
      <c r="G61" s="189"/>
      <c r="H61" s="193"/>
      <c r="N61" s="62"/>
    </row>
    <row r="62" spans="4:14" s="188" customFormat="1" ht="17.149999999999999" customHeight="1">
      <c r="D62" s="193"/>
      <c r="E62" s="189"/>
      <c r="F62" s="189"/>
      <c r="G62" s="189"/>
      <c r="H62" s="193"/>
      <c r="N62" s="62"/>
    </row>
    <row r="63" spans="4:14" s="188" customFormat="1" ht="17.149999999999999" customHeight="1">
      <c r="D63" s="193"/>
      <c r="E63" s="189"/>
      <c r="F63" s="189"/>
      <c r="G63" s="189"/>
      <c r="H63" s="193"/>
      <c r="N63" s="62"/>
    </row>
    <row r="64" spans="4:14" s="188" customFormat="1" ht="17.149999999999999" customHeight="1">
      <c r="D64" s="193"/>
      <c r="E64" s="189"/>
      <c r="F64" s="189"/>
      <c r="G64" s="189"/>
      <c r="H64" s="193"/>
      <c r="N64" s="62"/>
    </row>
    <row r="65" spans="4:14" s="188" customFormat="1" ht="17.149999999999999" customHeight="1">
      <c r="D65" s="193"/>
      <c r="E65" s="189"/>
      <c r="F65" s="189"/>
      <c r="G65" s="189"/>
      <c r="H65" s="193"/>
      <c r="N65" s="62"/>
    </row>
    <row r="66" spans="4:14" s="188" customFormat="1" ht="17.149999999999999" customHeight="1">
      <c r="D66" s="193"/>
      <c r="E66" s="189"/>
      <c r="F66" s="189"/>
      <c r="G66" s="189"/>
      <c r="H66" s="193"/>
      <c r="N66" s="62"/>
    </row>
    <row r="67" spans="4:14" s="188" customFormat="1" ht="17.149999999999999" customHeight="1">
      <c r="D67" s="193"/>
      <c r="E67" s="189"/>
      <c r="F67" s="189"/>
      <c r="G67" s="189"/>
      <c r="H67" s="193"/>
      <c r="N67" s="62"/>
    </row>
    <row r="68" spans="4:14" s="188" customFormat="1" ht="17.149999999999999" customHeight="1">
      <c r="D68" s="193"/>
      <c r="E68" s="189"/>
      <c r="F68" s="189"/>
      <c r="G68" s="189"/>
      <c r="H68" s="193"/>
      <c r="N68" s="62"/>
    </row>
    <row r="69" spans="4:14" s="188" customFormat="1" ht="17.149999999999999" customHeight="1">
      <c r="D69" s="193"/>
      <c r="E69" s="189"/>
      <c r="F69" s="189"/>
      <c r="G69" s="189"/>
      <c r="H69" s="193"/>
      <c r="N69" s="62"/>
    </row>
    <row r="70" spans="4:14" s="188" customFormat="1" ht="17.149999999999999" customHeight="1">
      <c r="D70" s="193"/>
      <c r="E70" s="189"/>
      <c r="F70" s="189"/>
      <c r="G70" s="189"/>
      <c r="H70" s="193"/>
      <c r="N70" s="62"/>
    </row>
    <row r="71" spans="4:14" s="188" customFormat="1" ht="17.149999999999999" customHeight="1">
      <c r="D71" s="193"/>
      <c r="E71" s="189"/>
      <c r="F71" s="189"/>
      <c r="G71" s="189"/>
      <c r="H71" s="193"/>
      <c r="N71" s="62"/>
    </row>
    <row r="72" spans="4:14" s="188" customFormat="1" ht="17.149999999999999" customHeight="1">
      <c r="D72" s="193"/>
      <c r="E72" s="189"/>
      <c r="F72" s="189"/>
      <c r="G72" s="189"/>
      <c r="H72" s="193"/>
      <c r="N72" s="62"/>
    </row>
    <row r="73" spans="4:14" s="188" customFormat="1" ht="17.149999999999999" customHeight="1">
      <c r="D73" s="193"/>
      <c r="E73" s="189"/>
      <c r="F73" s="189"/>
      <c r="G73" s="189"/>
      <c r="H73" s="193"/>
      <c r="N73" s="62"/>
    </row>
    <row r="74" spans="4:14" s="188" customFormat="1" ht="17.149999999999999" customHeight="1">
      <c r="D74" s="193"/>
      <c r="E74" s="189"/>
      <c r="F74" s="189"/>
      <c r="G74" s="189"/>
      <c r="H74" s="193"/>
      <c r="N74" s="62"/>
    </row>
    <row r="75" spans="4:14" s="188" customFormat="1" ht="17.149999999999999" customHeight="1">
      <c r="D75" s="193"/>
      <c r="E75" s="189"/>
      <c r="F75" s="189"/>
      <c r="G75" s="189"/>
      <c r="H75" s="193"/>
      <c r="N75" s="62"/>
    </row>
    <row r="76" spans="4:14" s="188" customFormat="1" ht="17.149999999999999" customHeight="1">
      <c r="D76" s="193"/>
      <c r="E76" s="189"/>
      <c r="F76" s="189"/>
      <c r="G76" s="189"/>
      <c r="H76" s="193"/>
      <c r="N76" s="62"/>
    </row>
    <row r="77" spans="4:14" s="188" customFormat="1" ht="17.149999999999999" customHeight="1">
      <c r="D77" s="193"/>
      <c r="E77" s="189"/>
      <c r="F77" s="189"/>
      <c r="G77" s="189"/>
      <c r="H77" s="193"/>
      <c r="N77" s="62"/>
    </row>
    <row r="78" spans="4:14" s="188" customFormat="1" ht="17.149999999999999" customHeight="1">
      <c r="D78" s="193"/>
      <c r="E78" s="189"/>
      <c r="F78" s="189"/>
      <c r="G78" s="189"/>
      <c r="H78" s="193"/>
      <c r="N78" s="62"/>
    </row>
    <row r="79" spans="4:14" s="188" customFormat="1" ht="17.149999999999999" customHeight="1">
      <c r="D79" s="193"/>
      <c r="E79" s="189"/>
      <c r="F79" s="189"/>
      <c r="G79" s="189"/>
      <c r="H79" s="193"/>
      <c r="N79" s="62"/>
    </row>
    <row r="80" spans="4:14" s="188" customFormat="1" ht="17.149999999999999" customHeight="1">
      <c r="D80" s="193"/>
      <c r="E80" s="189"/>
      <c r="F80" s="189"/>
      <c r="G80" s="189"/>
      <c r="H80" s="193"/>
      <c r="N80" s="62"/>
    </row>
    <row r="81" spans="4:14" s="188" customFormat="1" ht="17.149999999999999" customHeight="1">
      <c r="D81" s="193"/>
      <c r="E81" s="189"/>
      <c r="F81" s="189"/>
      <c r="G81" s="189"/>
      <c r="H81" s="193"/>
      <c r="N81" s="62"/>
    </row>
    <row r="82" spans="4:14" s="188" customFormat="1" ht="17.149999999999999" customHeight="1">
      <c r="D82" s="193"/>
      <c r="E82" s="189"/>
      <c r="F82" s="189"/>
      <c r="G82" s="189"/>
      <c r="H82" s="193"/>
      <c r="N82" s="62"/>
    </row>
    <row r="83" spans="4:14" s="188" customFormat="1" ht="17.149999999999999" customHeight="1">
      <c r="D83" s="193"/>
      <c r="E83" s="189"/>
      <c r="F83" s="189"/>
      <c r="G83" s="189"/>
      <c r="H83" s="193"/>
      <c r="N83" s="62"/>
    </row>
    <row r="84" spans="4:14" s="188" customFormat="1" ht="17.149999999999999" customHeight="1">
      <c r="D84" s="193"/>
      <c r="E84" s="189"/>
      <c r="F84" s="189"/>
      <c r="G84" s="189"/>
      <c r="H84" s="193"/>
      <c r="N84" s="62"/>
    </row>
    <row r="85" spans="4:14" s="188" customFormat="1" ht="17.149999999999999" customHeight="1">
      <c r="D85" s="193"/>
      <c r="E85" s="189"/>
      <c r="F85" s="189"/>
      <c r="G85" s="189"/>
      <c r="H85" s="193"/>
      <c r="N85" s="62"/>
    </row>
    <row r="86" spans="4:14" s="188" customFormat="1" ht="17.149999999999999" customHeight="1">
      <c r="D86" s="193"/>
      <c r="E86" s="189"/>
      <c r="F86" s="189"/>
      <c r="G86" s="189"/>
      <c r="H86" s="193"/>
      <c r="N86" s="62"/>
    </row>
    <row r="87" spans="4:14" s="188" customFormat="1" ht="17.149999999999999" customHeight="1">
      <c r="D87" s="193"/>
      <c r="E87" s="189"/>
      <c r="F87" s="189"/>
      <c r="G87" s="189"/>
      <c r="H87" s="193"/>
      <c r="N87" s="62"/>
    </row>
    <row r="88" spans="4:14" s="188" customFormat="1" ht="17.149999999999999" customHeight="1">
      <c r="D88" s="193"/>
      <c r="E88" s="189"/>
      <c r="F88" s="189"/>
      <c r="G88" s="189"/>
      <c r="H88" s="193"/>
      <c r="N88" s="62"/>
    </row>
    <row r="89" spans="4:14" s="188" customFormat="1" ht="17.149999999999999" customHeight="1">
      <c r="D89" s="193"/>
      <c r="E89" s="189"/>
      <c r="F89" s="189"/>
      <c r="G89" s="189"/>
      <c r="H89" s="193"/>
      <c r="N89" s="62"/>
    </row>
    <row r="90" spans="4:14" s="188" customFormat="1" ht="17.149999999999999" customHeight="1">
      <c r="D90" s="193"/>
      <c r="E90" s="189"/>
      <c r="F90" s="189"/>
      <c r="G90" s="189"/>
      <c r="H90" s="193"/>
      <c r="N90" s="62"/>
    </row>
    <row r="91" spans="4:14" s="188" customFormat="1" ht="17.149999999999999" customHeight="1">
      <c r="D91" s="193"/>
      <c r="E91" s="189"/>
      <c r="F91" s="189"/>
      <c r="G91" s="189"/>
      <c r="H91" s="193"/>
      <c r="N91" s="62"/>
    </row>
    <row r="92" spans="4:14" s="188" customFormat="1" ht="17.149999999999999" customHeight="1">
      <c r="D92" s="193"/>
      <c r="E92" s="189"/>
      <c r="F92" s="189"/>
      <c r="G92" s="189"/>
      <c r="H92" s="193"/>
      <c r="N92" s="62"/>
    </row>
    <row r="93" spans="4:14" s="188" customFormat="1" ht="17.149999999999999" customHeight="1">
      <c r="D93" s="193"/>
      <c r="E93" s="189"/>
      <c r="F93" s="189"/>
      <c r="G93" s="189"/>
      <c r="H93" s="193"/>
      <c r="N93" s="62"/>
    </row>
    <row r="94" spans="4:14" s="188" customFormat="1" ht="17.149999999999999" customHeight="1">
      <c r="D94" s="193"/>
      <c r="E94" s="189"/>
      <c r="F94" s="189"/>
      <c r="G94" s="189"/>
      <c r="H94" s="193"/>
      <c r="N94" s="62"/>
    </row>
    <row r="95" spans="4:14" s="188" customFormat="1" ht="17.149999999999999" customHeight="1">
      <c r="D95" s="193"/>
      <c r="E95" s="189"/>
      <c r="F95" s="189"/>
      <c r="G95" s="189"/>
      <c r="H95" s="193"/>
      <c r="N95" s="62"/>
    </row>
    <row r="96" spans="4:14" s="188" customFormat="1" ht="17.149999999999999" customHeight="1">
      <c r="D96" s="193"/>
      <c r="E96" s="189"/>
      <c r="F96" s="189"/>
      <c r="G96" s="189"/>
      <c r="H96" s="193"/>
      <c r="N96" s="62"/>
    </row>
    <row r="97" spans="4:14" s="188" customFormat="1" ht="17.149999999999999" customHeight="1">
      <c r="D97" s="193"/>
      <c r="E97" s="189"/>
      <c r="F97" s="189"/>
      <c r="G97" s="189"/>
      <c r="H97" s="193"/>
      <c r="N97" s="62"/>
    </row>
    <row r="98" spans="4:14" s="188" customFormat="1" ht="17.149999999999999" customHeight="1">
      <c r="D98" s="193"/>
      <c r="E98" s="189"/>
      <c r="F98" s="189"/>
      <c r="G98" s="189"/>
      <c r="H98" s="193"/>
      <c r="N98" s="62"/>
    </row>
    <row r="99" spans="4:14" s="188" customFormat="1" ht="17.149999999999999" customHeight="1">
      <c r="D99" s="193"/>
      <c r="E99" s="189"/>
      <c r="F99" s="189"/>
      <c r="G99" s="189"/>
      <c r="H99" s="193"/>
      <c r="N99" s="62"/>
    </row>
    <row r="100" spans="4:14" s="188" customFormat="1" ht="17.149999999999999" customHeight="1">
      <c r="D100" s="193"/>
      <c r="E100" s="189"/>
      <c r="F100" s="189"/>
      <c r="G100" s="189"/>
      <c r="H100" s="193"/>
      <c r="N100" s="62"/>
    </row>
    <row r="101" spans="4:14" s="188" customFormat="1" ht="17.149999999999999" customHeight="1">
      <c r="D101" s="193"/>
      <c r="E101" s="189"/>
      <c r="F101" s="189"/>
      <c r="G101" s="189"/>
      <c r="H101" s="193"/>
      <c r="N101" s="62"/>
    </row>
    <row r="102" spans="4:14" s="188" customFormat="1" ht="17.149999999999999" customHeight="1">
      <c r="D102" s="193"/>
      <c r="E102" s="189"/>
      <c r="F102" s="189"/>
      <c r="G102" s="189"/>
      <c r="H102" s="193"/>
      <c r="N102" s="62"/>
    </row>
    <row r="103" spans="4:14" s="188" customFormat="1" ht="17.149999999999999" customHeight="1">
      <c r="D103" s="193"/>
      <c r="E103" s="189"/>
      <c r="F103" s="189"/>
      <c r="G103" s="189"/>
      <c r="H103" s="193"/>
      <c r="N103" s="62"/>
    </row>
    <row r="104" spans="4:14" s="188" customFormat="1" ht="17.149999999999999" customHeight="1">
      <c r="D104" s="193"/>
      <c r="E104" s="189"/>
      <c r="F104" s="189"/>
      <c r="G104" s="189"/>
      <c r="H104" s="193"/>
      <c r="N104" s="62"/>
    </row>
    <row r="105" spans="4:14" s="188" customFormat="1" ht="17.149999999999999" customHeight="1">
      <c r="D105" s="193"/>
      <c r="E105" s="189"/>
      <c r="F105" s="189"/>
      <c r="G105" s="189"/>
      <c r="H105" s="193"/>
      <c r="N105" s="62"/>
    </row>
    <row r="106" spans="4:14" s="188" customFormat="1" ht="17.149999999999999" customHeight="1">
      <c r="D106" s="193"/>
      <c r="E106" s="189"/>
      <c r="F106" s="189"/>
      <c r="G106" s="189"/>
      <c r="H106" s="193"/>
      <c r="N106" s="62"/>
    </row>
    <row r="107" spans="4:14" s="188" customFormat="1" ht="17.149999999999999" customHeight="1">
      <c r="D107" s="193"/>
      <c r="E107" s="189"/>
      <c r="F107" s="189"/>
      <c r="G107" s="189"/>
      <c r="H107" s="193"/>
      <c r="N107" s="62"/>
    </row>
    <row r="108" spans="4:14" s="188" customFormat="1" ht="17.149999999999999" customHeight="1">
      <c r="D108" s="193"/>
      <c r="E108" s="189"/>
      <c r="F108" s="189"/>
      <c r="G108" s="189"/>
      <c r="H108" s="193"/>
      <c r="N108" s="62"/>
    </row>
    <row r="109" spans="4:14" s="188" customFormat="1" ht="17.149999999999999" customHeight="1">
      <c r="D109" s="193"/>
      <c r="E109" s="189"/>
      <c r="F109" s="189"/>
      <c r="G109" s="189"/>
      <c r="H109" s="193"/>
      <c r="N109" s="62"/>
    </row>
    <row r="110" spans="4:14" s="188" customFormat="1" ht="17.149999999999999" customHeight="1">
      <c r="D110" s="193"/>
      <c r="E110" s="189"/>
      <c r="F110" s="189"/>
      <c r="G110" s="189"/>
      <c r="H110" s="193"/>
      <c r="N110" s="62"/>
    </row>
    <row r="111" spans="4:14" s="188" customFormat="1" ht="17.149999999999999" customHeight="1">
      <c r="D111" s="193"/>
      <c r="E111" s="189"/>
      <c r="F111" s="189"/>
      <c r="G111" s="189"/>
      <c r="H111" s="193"/>
      <c r="N111" s="62"/>
    </row>
    <row r="112" spans="4:14" s="188" customFormat="1" ht="17.149999999999999" customHeight="1">
      <c r="D112" s="193"/>
      <c r="E112" s="189"/>
      <c r="F112" s="189"/>
      <c r="G112" s="189"/>
      <c r="H112" s="193"/>
      <c r="N112" s="62"/>
    </row>
    <row r="113" spans="4:14" s="188" customFormat="1" ht="17.149999999999999" customHeight="1">
      <c r="D113" s="193"/>
      <c r="E113" s="189"/>
      <c r="F113" s="189"/>
      <c r="G113" s="189"/>
      <c r="H113" s="193"/>
      <c r="N113" s="62"/>
    </row>
    <row r="114" spans="4:14" s="188" customFormat="1" ht="17.149999999999999" customHeight="1">
      <c r="D114" s="193"/>
      <c r="E114" s="189"/>
      <c r="F114" s="189"/>
      <c r="G114" s="189"/>
      <c r="H114" s="193"/>
      <c r="N114" s="62"/>
    </row>
    <row r="115" spans="4:14" s="188" customFormat="1" ht="17.149999999999999" customHeight="1">
      <c r="D115" s="193"/>
      <c r="E115" s="189"/>
      <c r="F115" s="189"/>
      <c r="G115" s="189"/>
      <c r="H115" s="193"/>
      <c r="N115" s="62"/>
    </row>
    <row r="116" spans="4:14" s="188" customFormat="1" ht="17.149999999999999" customHeight="1">
      <c r="D116" s="193"/>
      <c r="E116" s="189"/>
      <c r="F116" s="189"/>
      <c r="G116" s="189"/>
      <c r="H116" s="193"/>
      <c r="N116" s="62"/>
    </row>
    <row r="117" spans="4:14" s="188" customFormat="1" ht="17.149999999999999" customHeight="1">
      <c r="D117" s="193"/>
      <c r="E117" s="189"/>
      <c r="F117" s="189"/>
      <c r="G117" s="189"/>
      <c r="H117" s="193"/>
      <c r="N117" s="62"/>
    </row>
    <row r="118" spans="4:14" s="188" customFormat="1" ht="17.149999999999999" customHeight="1">
      <c r="D118" s="193"/>
      <c r="E118" s="189"/>
      <c r="F118" s="189"/>
      <c r="G118" s="189"/>
      <c r="H118" s="193"/>
      <c r="N118" s="62"/>
    </row>
    <row r="119" spans="4:14" s="188" customFormat="1" ht="17.149999999999999" customHeight="1">
      <c r="D119" s="193"/>
      <c r="E119" s="189"/>
      <c r="F119" s="189"/>
      <c r="G119" s="189"/>
      <c r="H119" s="193"/>
      <c r="N119" s="62"/>
    </row>
    <row r="120" spans="4:14" s="188" customFormat="1" ht="17.149999999999999" customHeight="1">
      <c r="D120" s="193"/>
      <c r="E120" s="189"/>
      <c r="F120" s="189"/>
      <c r="G120" s="189"/>
      <c r="H120" s="193"/>
      <c r="N120" s="62"/>
    </row>
    <row r="121" spans="4:14" s="188" customFormat="1" ht="17.149999999999999" customHeight="1">
      <c r="D121" s="193"/>
      <c r="E121" s="189"/>
      <c r="F121" s="189"/>
      <c r="G121" s="189"/>
      <c r="H121" s="193"/>
      <c r="N121" s="62"/>
    </row>
    <row r="122" spans="4:14" s="188" customFormat="1" ht="17.149999999999999" customHeight="1">
      <c r="D122" s="193"/>
      <c r="E122" s="189"/>
      <c r="F122" s="189"/>
      <c r="G122" s="189"/>
      <c r="H122" s="193"/>
      <c r="N122" s="62"/>
    </row>
    <row r="123" spans="4:14" s="188" customFormat="1" ht="17.149999999999999" customHeight="1">
      <c r="D123" s="193"/>
      <c r="E123" s="189"/>
      <c r="F123" s="189"/>
      <c r="G123" s="189"/>
      <c r="H123" s="193"/>
      <c r="N123" s="62"/>
    </row>
    <row r="124" spans="4:14" s="188" customFormat="1" ht="17.149999999999999" customHeight="1">
      <c r="D124" s="193"/>
      <c r="E124" s="189"/>
      <c r="F124" s="189"/>
      <c r="G124" s="189"/>
      <c r="H124" s="193"/>
      <c r="N124" s="62"/>
    </row>
    <row r="125" spans="4:14" s="188" customFormat="1" ht="17.149999999999999" customHeight="1">
      <c r="D125" s="193"/>
      <c r="E125" s="189"/>
      <c r="F125" s="189"/>
      <c r="G125" s="189"/>
      <c r="H125" s="193"/>
      <c r="N125" s="62"/>
    </row>
    <row r="126" spans="4:14" s="188" customFormat="1" ht="17.149999999999999" customHeight="1">
      <c r="D126" s="193"/>
      <c r="E126" s="189"/>
      <c r="F126" s="189"/>
      <c r="G126" s="189"/>
      <c r="H126" s="193"/>
      <c r="N126" s="62"/>
    </row>
    <row r="127" spans="4:14" s="188" customFormat="1" ht="17.149999999999999" customHeight="1">
      <c r="D127" s="193"/>
      <c r="E127" s="189"/>
      <c r="F127" s="189"/>
      <c r="G127" s="189"/>
      <c r="H127" s="193"/>
      <c r="N127" s="62"/>
    </row>
    <row r="128" spans="4:14" s="188" customFormat="1" ht="17.149999999999999" customHeight="1">
      <c r="D128" s="193"/>
      <c r="E128" s="189"/>
      <c r="F128" s="189"/>
      <c r="G128" s="189"/>
      <c r="H128" s="193"/>
      <c r="N128" s="62"/>
    </row>
    <row r="129" spans="4:14" s="188" customFormat="1" ht="17.149999999999999" customHeight="1">
      <c r="D129" s="193"/>
      <c r="E129" s="189"/>
      <c r="F129" s="189"/>
      <c r="G129" s="189"/>
      <c r="H129" s="193"/>
      <c r="N129" s="62"/>
    </row>
    <row r="130" spans="4:14" s="188" customFormat="1" ht="17.149999999999999" customHeight="1">
      <c r="D130" s="193"/>
      <c r="E130" s="189"/>
      <c r="F130" s="189"/>
      <c r="G130" s="189"/>
      <c r="H130" s="193"/>
      <c r="N130" s="62"/>
    </row>
    <row r="131" spans="4:14" s="188" customFormat="1" ht="17.149999999999999" customHeight="1">
      <c r="D131" s="193"/>
      <c r="E131" s="189"/>
      <c r="F131" s="189"/>
      <c r="G131" s="189"/>
      <c r="H131" s="193"/>
      <c r="N131" s="62"/>
    </row>
    <row r="132" spans="4:14" s="188" customFormat="1" ht="17.149999999999999" customHeight="1">
      <c r="D132" s="193"/>
      <c r="E132" s="189"/>
      <c r="F132" s="189"/>
      <c r="G132" s="189"/>
      <c r="H132" s="193"/>
      <c r="N132" s="62"/>
    </row>
    <row r="133" spans="4:14" s="188" customFormat="1" ht="17.149999999999999" customHeight="1">
      <c r="D133" s="193"/>
      <c r="E133" s="189"/>
      <c r="F133" s="189"/>
      <c r="G133" s="189"/>
      <c r="H133" s="193"/>
      <c r="N133" s="62"/>
    </row>
    <row r="134" spans="4:14" s="188" customFormat="1" ht="17.149999999999999" customHeight="1">
      <c r="D134" s="193"/>
      <c r="E134" s="189"/>
      <c r="F134" s="189"/>
      <c r="G134" s="189"/>
      <c r="H134" s="193"/>
      <c r="N134" s="62"/>
    </row>
    <row r="135" spans="4:14" s="188" customFormat="1" ht="17.149999999999999" customHeight="1">
      <c r="D135" s="193"/>
      <c r="E135" s="189"/>
      <c r="F135" s="189"/>
      <c r="G135" s="189"/>
      <c r="H135" s="193"/>
      <c r="N135" s="62"/>
    </row>
    <row r="136" spans="4:14" s="188" customFormat="1" ht="17.149999999999999" customHeight="1">
      <c r="D136" s="193"/>
      <c r="E136" s="189"/>
      <c r="F136" s="189"/>
      <c r="G136" s="189"/>
      <c r="H136" s="193"/>
      <c r="N136" s="62"/>
    </row>
    <row r="137" spans="4:14" s="188" customFormat="1" ht="17.149999999999999" customHeight="1">
      <c r="D137" s="193"/>
      <c r="E137" s="189"/>
      <c r="F137" s="189"/>
      <c r="G137" s="189"/>
      <c r="H137" s="193"/>
      <c r="N137" s="62"/>
    </row>
    <row r="138" spans="4:14" s="188" customFormat="1" ht="17.149999999999999" customHeight="1">
      <c r="D138" s="193"/>
      <c r="E138" s="189"/>
      <c r="F138" s="189"/>
      <c r="G138" s="189"/>
      <c r="H138" s="193"/>
      <c r="N138" s="62"/>
    </row>
    <row r="139" spans="4:14" s="188" customFormat="1" ht="17.149999999999999" customHeight="1">
      <c r="D139" s="193"/>
      <c r="E139" s="189"/>
      <c r="F139" s="189"/>
      <c r="G139" s="189"/>
      <c r="H139" s="193"/>
      <c r="N139" s="62"/>
    </row>
    <row r="140" spans="4:14" s="188" customFormat="1" ht="17.149999999999999" customHeight="1">
      <c r="D140" s="193"/>
      <c r="E140" s="189"/>
      <c r="F140" s="189"/>
      <c r="G140" s="189"/>
      <c r="H140" s="193"/>
      <c r="N140" s="62"/>
    </row>
    <row r="141" spans="4:14" s="188" customFormat="1" ht="17.149999999999999" customHeight="1">
      <c r="D141" s="193"/>
      <c r="E141" s="189"/>
      <c r="F141" s="189"/>
      <c r="G141" s="189"/>
      <c r="H141" s="193"/>
      <c r="N141" s="62"/>
    </row>
    <row r="142" spans="4:14" s="188" customFormat="1" ht="17.149999999999999" customHeight="1">
      <c r="D142" s="193"/>
      <c r="E142" s="189"/>
      <c r="F142" s="189"/>
      <c r="G142" s="189"/>
      <c r="H142" s="193"/>
      <c r="N142" s="62"/>
    </row>
    <row r="143" spans="4:14" s="188" customFormat="1" ht="17.149999999999999" customHeight="1">
      <c r="D143" s="193"/>
      <c r="E143" s="189"/>
      <c r="F143" s="189"/>
      <c r="G143" s="189"/>
      <c r="H143" s="193"/>
      <c r="N143" s="62"/>
    </row>
    <row r="144" spans="4:14" s="188" customFormat="1" ht="17.149999999999999" customHeight="1">
      <c r="D144" s="193"/>
      <c r="E144" s="189"/>
      <c r="F144" s="189"/>
      <c r="G144" s="189"/>
      <c r="H144" s="193"/>
      <c r="N144" s="62"/>
    </row>
    <row r="145" spans="4:14" s="188" customFormat="1" ht="17.149999999999999" customHeight="1">
      <c r="D145" s="193"/>
      <c r="E145" s="189"/>
      <c r="F145" s="189"/>
      <c r="G145" s="189"/>
      <c r="H145" s="193"/>
      <c r="N145" s="62"/>
    </row>
    <row r="146" spans="4:14" s="188" customFormat="1" ht="17.149999999999999" customHeight="1">
      <c r="D146" s="193"/>
      <c r="E146" s="189"/>
      <c r="F146" s="189"/>
      <c r="G146" s="189"/>
      <c r="H146" s="193"/>
      <c r="N146" s="62"/>
    </row>
    <row r="147" spans="4:14" s="188" customFormat="1" ht="17.149999999999999" customHeight="1">
      <c r="D147" s="193"/>
      <c r="E147" s="189"/>
      <c r="F147" s="189"/>
      <c r="G147" s="189"/>
      <c r="H147" s="193"/>
      <c r="N147" s="62"/>
    </row>
    <row r="148" spans="4:14" s="188" customFormat="1" ht="17.149999999999999" customHeight="1">
      <c r="D148" s="193"/>
      <c r="E148" s="189"/>
      <c r="F148" s="189"/>
      <c r="G148" s="189"/>
      <c r="H148" s="193"/>
      <c r="N148" s="62"/>
    </row>
    <row r="149" spans="4:14" s="188" customFormat="1" ht="17.149999999999999" customHeight="1">
      <c r="D149" s="193"/>
      <c r="E149" s="189"/>
      <c r="F149" s="189"/>
      <c r="G149" s="189"/>
      <c r="H149" s="193"/>
      <c r="N149" s="62"/>
    </row>
    <row r="150" spans="4:14" s="188" customFormat="1" ht="17.149999999999999" customHeight="1">
      <c r="D150" s="193"/>
      <c r="E150" s="189"/>
      <c r="F150" s="189"/>
      <c r="G150" s="189"/>
      <c r="H150" s="193"/>
      <c r="N150" s="62"/>
    </row>
    <row r="151" spans="4:14" s="188" customFormat="1" ht="17.149999999999999" customHeight="1">
      <c r="D151" s="193"/>
      <c r="E151" s="189"/>
      <c r="F151" s="189"/>
      <c r="G151" s="189"/>
      <c r="H151" s="193"/>
      <c r="N151" s="62"/>
    </row>
    <row r="152" spans="4:14" s="188" customFormat="1" ht="17.149999999999999" customHeight="1">
      <c r="D152" s="193"/>
      <c r="E152" s="189"/>
      <c r="F152" s="189"/>
      <c r="G152" s="189"/>
      <c r="H152" s="193"/>
      <c r="N152" s="62"/>
    </row>
    <row r="153" spans="4:14" s="188" customFormat="1" ht="17.149999999999999" customHeight="1">
      <c r="D153" s="193"/>
      <c r="E153" s="189"/>
      <c r="F153" s="189"/>
      <c r="G153" s="189"/>
      <c r="H153" s="193"/>
      <c r="N153" s="62"/>
    </row>
    <row r="154" spans="4:14" s="188" customFormat="1" ht="17.149999999999999" customHeight="1">
      <c r="D154" s="193"/>
      <c r="E154" s="189"/>
      <c r="F154" s="189"/>
      <c r="G154" s="189"/>
      <c r="H154" s="193"/>
      <c r="N154" s="62"/>
    </row>
    <row r="155" spans="4:14" s="188" customFormat="1" ht="17.149999999999999" customHeight="1">
      <c r="D155" s="193"/>
      <c r="E155" s="189"/>
      <c r="F155" s="189"/>
      <c r="G155" s="189"/>
      <c r="H155" s="193"/>
      <c r="N155" s="62"/>
    </row>
    <row r="156" spans="4:14" s="188" customFormat="1" ht="17.149999999999999" customHeight="1">
      <c r="D156" s="193"/>
      <c r="E156" s="189"/>
      <c r="F156" s="189"/>
      <c r="G156" s="189"/>
      <c r="H156" s="193"/>
      <c r="N156" s="62"/>
    </row>
    <row r="157" spans="4:14" s="188" customFormat="1" ht="17.149999999999999" customHeight="1">
      <c r="D157" s="193"/>
      <c r="E157" s="189"/>
      <c r="F157" s="189"/>
      <c r="G157" s="189"/>
      <c r="H157" s="193"/>
      <c r="N157" s="62"/>
    </row>
    <row r="158" spans="4:14" s="188" customFormat="1" ht="17.149999999999999" customHeight="1">
      <c r="D158" s="193"/>
      <c r="E158" s="189"/>
      <c r="F158" s="189"/>
      <c r="G158" s="189"/>
      <c r="H158" s="193"/>
      <c r="N158" s="62"/>
    </row>
    <row r="159" spans="4:14" s="188" customFormat="1" ht="17.149999999999999" customHeight="1">
      <c r="D159" s="193"/>
      <c r="E159" s="189"/>
      <c r="F159" s="189"/>
      <c r="G159" s="189"/>
      <c r="H159" s="193"/>
      <c r="N159" s="62"/>
    </row>
    <row r="160" spans="4:14" s="188" customFormat="1" ht="17.149999999999999" customHeight="1">
      <c r="D160" s="193"/>
      <c r="E160" s="189"/>
      <c r="F160" s="189"/>
      <c r="G160" s="189"/>
      <c r="H160" s="193"/>
      <c r="N160" s="62"/>
    </row>
    <row r="161" spans="4:14" s="188" customFormat="1" ht="17.149999999999999" customHeight="1">
      <c r="D161" s="193"/>
      <c r="E161" s="189"/>
      <c r="F161" s="189"/>
      <c r="G161" s="189"/>
      <c r="H161" s="193"/>
      <c r="N161" s="62"/>
    </row>
    <row r="162" spans="4:14" s="188" customFormat="1" ht="17.149999999999999" customHeight="1">
      <c r="D162" s="193"/>
      <c r="E162" s="189"/>
      <c r="F162" s="189"/>
      <c r="G162" s="189"/>
      <c r="H162" s="193"/>
      <c r="N162" s="62"/>
    </row>
    <row r="163" spans="4:14" s="188" customFormat="1" ht="17.149999999999999" customHeight="1">
      <c r="D163" s="193"/>
      <c r="E163" s="189"/>
      <c r="F163" s="189"/>
      <c r="G163" s="189"/>
      <c r="H163" s="193"/>
      <c r="N163" s="62"/>
    </row>
    <row r="164" spans="4:14" s="188" customFormat="1" ht="17.149999999999999" customHeight="1">
      <c r="D164" s="193"/>
      <c r="E164" s="189"/>
      <c r="F164" s="189"/>
      <c r="G164" s="189"/>
      <c r="H164" s="193"/>
      <c r="N164" s="62"/>
    </row>
    <row r="165" spans="4:14" s="188" customFormat="1" ht="17.149999999999999" customHeight="1">
      <c r="D165" s="193"/>
      <c r="E165" s="189"/>
      <c r="F165" s="189"/>
      <c r="G165" s="189"/>
      <c r="H165" s="193"/>
      <c r="N165" s="62"/>
    </row>
    <row r="166" spans="4:14" s="188" customFormat="1" ht="17.149999999999999" customHeight="1">
      <c r="D166" s="193"/>
      <c r="E166" s="189"/>
      <c r="F166" s="189"/>
      <c r="G166" s="189"/>
      <c r="H166" s="193"/>
      <c r="N166" s="62"/>
    </row>
    <row r="167" spans="4:14" s="188" customFormat="1" ht="17.149999999999999" customHeight="1">
      <c r="D167" s="193"/>
      <c r="E167" s="189"/>
      <c r="F167" s="189"/>
      <c r="G167" s="189"/>
      <c r="H167" s="193"/>
      <c r="N167" s="62"/>
    </row>
    <row r="168" spans="4:14" s="188" customFormat="1" ht="17.149999999999999" customHeight="1">
      <c r="D168" s="193"/>
      <c r="E168" s="189"/>
      <c r="F168" s="189"/>
      <c r="G168" s="189"/>
      <c r="H168" s="193"/>
      <c r="N168" s="62"/>
    </row>
    <row r="169" spans="4:14" s="188" customFormat="1" ht="17.149999999999999" customHeight="1">
      <c r="D169" s="193"/>
      <c r="E169" s="189"/>
      <c r="F169" s="189"/>
      <c r="G169" s="189"/>
      <c r="H169" s="193"/>
      <c r="N169" s="62"/>
    </row>
    <row r="170" spans="4:14" s="188" customFormat="1" ht="17.149999999999999" customHeight="1">
      <c r="D170" s="193"/>
      <c r="E170" s="189"/>
      <c r="F170" s="189"/>
      <c r="G170" s="189"/>
      <c r="H170" s="193"/>
      <c r="N170" s="62"/>
    </row>
    <row r="171" spans="4:14" s="188" customFormat="1" ht="17.149999999999999" customHeight="1">
      <c r="D171" s="193"/>
      <c r="E171" s="189"/>
      <c r="F171" s="189"/>
      <c r="G171" s="189"/>
      <c r="H171" s="193"/>
      <c r="N171" s="62"/>
    </row>
    <row r="172" spans="4:14" s="188" customFormat="1" ht="17.149999999999999" customHeight="1">
      <c r="D172" s="193"/>
      <c r="E172" s="189"/>
      <c r="F172" s="189"/>
      <c r="G172" s="189"/>
      <c r="H172" s="193"/>
      <c r="N172" s="62"/>
    </row>
    <row r="173" spans="4:14" s="188" customFormat="1" ht="17.149999999999999" customHeight="1">
      <c r="D173" s="193"/>
      <c r="E173" s="189"/>
      <c r="F173" s="189"/>
      <c r="G173" s="189"/>
      <c r="H173" s="193"/>
      <c r="N173" s="62"/>
    </row>
    <row r="174" spans="4:14" s="188" customFormat="1" ht="17.149999999999999" customHeight="1">
      <c r="D174" s="193"/>
      <c r="E174" s="189"/>
      <c r="F174" s="189"/>
      <c r="G174" s="189"/>
      <c r="H174" s="193"/>
      <c r="N174" s="62"/>
    </row>
    <row r="175" spans="4:14" s="188" customFormat="1" ht="17.149999999999999" customHeight="1">
      <c r="D175" s="193"/>
      <c r="E175" s="189"/>
      <c r="F175" s="189"/>
      <c r="G175" s="189"/>
      <c r="H175" s="193"/>
      <c r="N175" s="62"/>
    </row>
    <row r="176" spans="4:14" s="188" customFormat="1" ht="17.149999999999999" customHeight="1">
      <c r="D176" s="193"/>
      <c r="E176" s="189"/>
      <c r="F176" s="189"/>
      <c r="G176" s="189"/>
      <c r="H176" s="193"/>
      <c r="N176" s="62"/>
    </row>
    <row r="177" spans="4:14" s="188" customFormat="1" ht="17.149999999999999" customHeight="1">
      <c r="D177" s="193"/>
      <c r="E177" s="189"/>
      <c r="F177" s="189"/>
      <c r="G177" s="189"/>
      <c r="H177" s="193"/>
      <c r="N177" s="62"/>
    </row>
    <row r="178" spans="4:14" s="188" customFormat="1" ht="17.149999999999999" customHeight="1">
      <c r="D178" s="193"/>
      <c r="E178" s="189"/>
      <c r="F178" s="189"/>
      <c r="G178" s="189"/>
      <c r="H178" s="193"/>
      <c r="N178" s="62"/>
    </row>
    <row r="179" spans="4:14" s="188" customFormat="1" ht="17.149999999999999" customHeight="1">
      <c r="D179" s="193"/>
      <c r="E179" s="189"/>
      <c r="F179" s="189"/>
      <c r="G179" s="189"/>
      <c r="H179" s="193"/>
      <c r="N179" s="62"/>
    </row>
    <row r="180" spans="4:14" s="188" customFormat="1" ht="17.149999999999999" customHeight="1">
      <c r="D180" s="193"/>
      <c r="E180" s="189"/>
      <c r="F180" s="189"/>
      <c r="G180" s="189"/>
      <c r="H180" s="193"/>
      <c r="N180" s="62"/>
    </row>
    <row r="181" spans="4:14" s="188" customFormat="1" ht="17.149999999999999" customHeight="1">
      <c r="D181" s="193"/>
      <c r="E181" s="189"/>
      <c r="F181" s="189"/>
      <c r="G181" s="189"/>
      <c r="H181" s="193"/>
      <c r="N181" s="62"/>
    </row>
    <row r="182" spans="4:14" s="188" customFormat="1" ht="17.149999999999999" customHeight="1">
      <c r="D182" s="193"/>
      <c r="E182" s="189"/>
      <c r="F182" s="189"/>
      <c r="G182" s="189"/>
      <c r="H182" s="193"/>
      <c r="N182" s="62"/>
    </row>
    <row r="183" spans="4:14" s="188" customFormat="1" ht="17.149999999999999" customHeight="1">
      <c r="D183" s="193"/>
      <c r="E183" s="189"/>
      <c r="F183" s="189"/>
      <c r="G183" s="189"/>
      <c r="H183" s="193"/>
      <c r="N183" s="62"/>
    </row>
    <row r="184" spans="4:14" s="188" customFormat="1" ht="17.149999999999999" customHeight="1">
      <c r="D184" s="193"/>
      <c r="E184" s="189"/>
      <c r="F184" s="189"/>
      <c r="G184" s="189"/>
      <c r="H184" s="193"/>
      <c r="N184" s="62"/>
    </row>
    <row r="185" spans="4:14" s="188" customFormat="1" ht="17.149999999999999" customHeight="1">
      <c r="D185" s="193"/>
      <c r="E185" s="189"/>
      <c r="F185" s="189"/>
      <c r="G185" s="189"/>
      <c r="H185" s="193"/>
      <c r="N185" s="62"/>
    </row>
    <row r="186" spans="4:14" s="188" customFormat="1" ht="17.149999999999999" customHeight="1">
      <c r="D186" s="193"/>
      <c r="E186" s="189"/>
      <c r="F186" s="189"/>
      <c r="G186" s="189"/>
      <c r="H186" s="193"/>
      <c r="N186" s="62"/>
    </row>
    <row r="187" spans="4:14" s="188" customFormat="1" ht="17.149999999999999" customHeight="1">
      <c r="D187" s="193"/>
      <c r="E187" s="189"/>
      <c r="F187" s="189"/>
      <c r="G187" s="189"/>
      <c r="H187" s="193"/>
      <c r="N187" s="62"/>
    </row>
    <row r="188" spans="4:14" s="188" customFormat="1" ht="17.149999999999999" customHeight="1">
      <c r="D188" s="193"/>
      <c r="E188" s="189"/>
      <c r="F188" s="189"/>
      <c r="G188" s="189"/>
      <c r="H188" s="193"/>
      <c r="N188" s="62"/>
    </row>
    <row r="189" spans="4:14" s="188" customFormat="1" ht="17.149999999999999" customHeight="1">
      <c r="D189" s="193"/>
      <c r="E189" s="189"/>
      <c r="F189" s="189"/>
      <c r="G189" s="189"/>
      <c r="H189" s="193"/>
      <c r="N189" s="62"/>
    </row>
    <row r="190" spans="4:14" s="188" customFormat="1" ht="17.149999999999999" customHeight="1">
      <c r="D190" s="193"/>
      <c r="E190" s="189"/>
      <c r="F190" s="189"/>
      <c r="G190" s="189"/>
      <c r="H190" s="193"/>
      <c r="N190" s="62"/>
    </row>
    <row r="191" spans="4:14" s="188" customFormat="1" ht="17.149999999999999" customHeight="1">
      <c r="D191" s="193"/>
      <c r="E191" s="189"/>
      <c r="F191" s="189"/>
      <c r="G191" s="189"/>
      <c r="H191" s="193"/>
      <c r="N191" s="62"/>
    </row>
    <row r="192" spans="4:14" s="188" customFormat="1" ht="17.149999999999999" customHeight="1">
      <c r="D192" s="193"/>
      <c r="E192" s="189"/>
      <c r="F192" s="189"/>
      <c r="G192" s="189"/>
      <c r="H192" s="193"/>
      <c r="N192" s="62"/>
    </row>
    <row r="193" spans="4:14" s="188" customFormat="1" ht="17.149999999999999" customHeight="1">
      <c r="D193" s="193"/>
      <c r="E193" s="189"/>
      <c r="F193" s="189"/>
      <c r="G193" s="189"/>
      <c r="H193" s="193"/>
      <c r="N193" s="62"/>
    </row>
    <row r="194" spans="4:14" s="188" customFormat="1" ht="17.149999999999999" customHeight="1">
      <c r="D194" s="193"/>
      <c r="E194" s="189"/>
      <c r="F194" s="189"/>
      <c r="G194" s="189"/>
      <c r="H194" s="193"/>
      <c r="N194" s="62"/>
    </row>
    <row r="195" spans="4:14" s="188" customFormat="1" ht="17.149999999999999" customHeight="1">
      <c r="D195" s="193"/>
      <c r="E195" s="189"/>
      <c r="F195" s="189"/>
      <c r="G195" s="189"/>
      <c r="H195" s="193"/>
      <c r="N195" s="62"/>
    </row>
    <row r="196" spans="4:14" s="188" customFormat="1" ht="17.149999999999999" customHeight="1">
      <c r="D196" s="193"/>
      <c r="E196" s="189"/>
      <c r="F196" s="189"/>
      <c r="G196" s="189"/>
      <c r="H196" s="193"/>
      <c r="N196" s="62"/>
    </row>
    <row r="197" spans="4:14" s="188" customFormat="1" ht="17.149999999999999" customHeight="1">
      <c r="D197" s="193"/>
      <c r="E197" s="189"/>
      <c r="F197" s="189"/>
      <c r="G197" s="189"/>
      <c r="H197" s="193"/>
      <c r="N197" s="62"/>
    </row>
    <row r="198" spans="4:14" s="188" customFormat="1" ht="17.149999999999999" customHeight="1">
      <c r="D198" s="193"/>
      <c r="E198" s="189"/>
      <c r="F198" s="189"/>
      <c r="G198" s="189"/>
      <c r="H198" s="193"/>
      <c r="N198" s="62"/>
    </row>
    <row r="199" spans="4:14" s="188" customFormat="1" ht="17.149999999999999" customHeight="1">
      <c r="D199" s="193"/>
      <c r="E199" s="189"/>
      <c r="F199" s="189"/>
      <c r="G199" s="189"/>
      <c r="H199" s="193"/>
      <c r="N199" s="62"/>
    </row>
    <row r="200" spans="4:14" s="188" customFormat="1" ht="17.149999999999999" customHeight="1">
      <c r="D200" s="193"/>
      <c r="E200" s="189"/>
      <c r="F200" s="189"/>
      <c r="G200" s="189"/>
      <c r="H200" s="193"/>
      <c r="N200" s="62"/>
    </row>
    <row r="201" spans="4:14" s="188" customFormat="1" ht="17.149999999999999" customHeight="1">
      <c r="D201" s="193"/>
      <c r="E201" s="189"/>
      <c r="F201" s="189"/>
      <c r="G201" s="189"/>
      <c r="H201" s="193"/>
      <c r="N201" s="62"/>
    </row>
    <row r="202" spans="4:14" s="188" customFormat="1" ht="17.149999999999999" customHeight="1">
      <c r="D202" s="193"/>
      <c r="E202" s="189"/>
      <c r="F202" s="189"/>
      <c r="G202" s="189"/>
      <c r="H202" s="193"/>
      <c r="N202" s="62"/>
    </row>
    <row r="203" spans="4:14" s="188" customFormat="1" ht="17.149999999999999" customHeight="1">
      <c r="D203" s="193"/>
      <c r="E203" s="189"/>
      <c r="F203" s="189"/>
      <c r="G203" s="189"/>
      <c r="H203" s="193"/>
      <c r="N203" s="62"/>
    </row>
    <row r="204" spans="4:14" s="188" customFormat="1" ht="17.149999999999999" customHeight="1">
      <c r="D204" s="193"/>
      <c r="E204" s="189"/>
      <c r="F204" s="189"/>
      <c r="G204" s="189"/>
      <c r="H204" s="193"/>
      <c r="N204" s="62"/>
    </row>
    <row r="205" spans="4:14" s="188" customFormat="1" ht="17.149999999999999" customHeight="1">
      <c r="D205" s="193"/>
      <c r="E205" s="189"/>
      <c r="F205" s="189"/>
      <c r="G205" s="189"/>
      <c r="H205" s="193"/>
      <c r="N205" s="62"/>
    </row>
    <row r="206" spans="4:14" s="188" customFormat="1" ht="17.149999999999999" customHeight="1">
      <c r="D206" s="193"/>
      <c r="E206" s="189"/>
      <c r="F206" s="189"/>
      <c r="G206" s="189"/>
      <c r="H206" s="193"/>
      <c r="N206" s="62"/>
    </row>
    <row r="207" spans="4:14" s="188" customFormat="1" ht="17.149999999999999" customHeight="1">
      <c r="D207" s="193"/>
      <c r="E207" s="189"/>
      <c r="F207" s="189"/>
      <c r="G207" s="189"/>
      <c r="H207" s="193"/>
      <c r="N207" s="62"/>
    </row>
    <row r="208" spans="4:14" s="188" customFormat="1" ht="17.149999999999999" customHeight="1">
      <c r="D208" s="193"/>
      <c r="E208" s="189"/>
      <c r="F208" s="189"/>
      <c r="G208" s="189"/>
      <c r="H208" s="193"/>
      <c r="N208" s="62"/>
    </row>
    <row r="209" spans="4:14" s="188" customFormat="1" ht="17.149999999999999" customHeight="1">
      <c r="D209" s="193"/>
      <c r="E209" s="189"/>
      <c r="F209" s="189"/>
      <c r="G209" s="189"/>
      <c r="H209" s="193"/>
      <c r="N209" s="62"/>
    </row>
    <row r="210" spans="4:14" s="188" customFormat="1" ht="17.149999999999999" customHeight="1">
      <c r="D210" s="193"/>
      <c r="E210" s="189"/>
      <c r="F210" s="189"/>
      <c r="G210" s="189"/>
      <c r="H210" s="193"/>
      <c r="N210" s="62"/>
    </row>
    <row r="211" spans="4:14" s="188" customFormat="1" ht="17.149999999999999" customHeight="1">
      <c r="D211" s="193"/>
      <c r="E211" s="189"/>
      <c r="F211" s="189"/>
      <c r="G211" s="189"/>
      <c r="H211" s="193"/>
      <c r="N211" s="62"/>
    </row>
    <row r="212" spans="4:14" s="188" customFormat="1" ht="17.149999999999999" customHeight="1">
      <c r="D212" s="193"/>
      <c r="E212" s="189"/>
      <c r="F212" s="189"/>
      <c r="G212" s="189"/>
      <c r="H212" s="193"/>
      <c r="N212" s="62"/>
    </row>
    <row r="213" spans="4:14" s="188" customFormat="1" ht="17.149999999999999" customHeight="1">
      <c r="D213" s="193"/>
      <c r="E213" s="189"/>
      <c r="F213" s="189"/>
      <c r="G213" s="189"/>
      <c r="H213" s="193"/>
      <c r="N213" s="62"/>
    </row>
    <row r="214" spans="4:14" s="188" customFormat="1" ht="17.149999999999999" customHeight="1">
      <c r="D214" s="193"/>
      <c r="E214" s="189"/>
      <c r="F214" s="189"/>
      <c r="G214" s="189"/>
      <c r="H214" s="193"/>
      <c r="N214" s="62"/>
    </row>
    <row r="215" spans="4:14" s="188" customFormat="1" ht="17.149999999999999" customHeight="1">
      <c r="D215" s="193"/>
      <c r="E215" s="189"/>
      <c r="F215" s="189"/>
      <c r="G215" s="189"/>
      <c r="H215" s="193"/>
      <c r="N215" s="62"/>
    </row>
    <row r="216" spans="4:14" s="188" customFormat="1" ht="17.149999999999999" customHeight="1">
      <c r="D216" s="193"/>
      <c r="E216" s="189"/>
      <c r="F216" s="189"/>
      <c r="G216" s="189"/>
      <c r="H216" s="193"/>
      <c r="N216" s="62"/>
    </row>
    <row r="217" spans="4:14" s="188" customFormat="1" ht="17.149999999999999" customHeight="1">
      <c r="D217" s="193"/>
      <c r="E217" s="189"/>
      <c r="F217" s="189"/>
      <c r="G217" s="189"/>
      <c r="H217" s="193"/>
      <c r="N217" s="62"/>
    </row>
    <row r="218" spans="4:14" s="188" customFormat="1" ht="17.149999999999999" customHeight="1">
      <c r="D218" s="193"/>
      <c r="E218" s="189"/>
      <c r="F218" s="189"/>
      <c r="G218" s="189"/>
      <c r="H218" s="193"/>
      <c r="N218" s="62"/>
    </row>
    <row r="219" spans="4:14" s="188" customFormat="1" ht="17.149999999999999" customHeight="1">
      <c r="D219" s="193"/>
      <c r="E219" s="189"/>
      <c r="F219" s="189"/>
      <c r="G219" s="189"/>
      <c r="H219" s="193"/>
      <c r="N219" s="62"/>
    </row>
    <row r="220" spans="4:14" s="188" customFormat="1" ht="17.149999999999999" customHeight="1">
      <c r="D220" s="193"/>
      <c r="E220" s="189"/>
      <c r="F220" s="189"/>
      <c r="G220" s="189"/>
      <c r="H220" s="193"/>
      <c r="N220" s="62"/>
    </row>
    <row r="221" spans="4:14" s="188" customFormat="1" ht="17.149999999999999" customHeight="1">
      <c r="D221" s="193"/>
      <c r="E221" s="189"/>
      <c r="F221" s="189"/>
      <c r="G221" s="189"/>
      <c r="H221" s="193"/>
      <c r="N221" s="62"/>
    </row>
    <row r="222" spans="4:14" s="188" customFormat="1" ht="17.149999999999999" customHeight="1">
      <c r="D222" s="193"/>
      <c r="E222" s="189"/>
      <c r="F222" s="189"/>
      <c r="G222" s="189"/>
      <c r="H222" s="193"/>
      <c r="N222" s="62"/>
    </row>
    <row r="223" spans="4:14" s="188" customFormat="1" ht="17.149999999999999" customHeight="1">
      <c r="D223" s="193"/>
      <c r="E223" s="189"/>
      <c r="F223" s="189"/>
      <c r="G223" s="189"/>
      <c r="H223" s="193"/>
      <c r="N223" s="62"/>
    </row>
    <row r="224" spans="4:14" s="188" customFormat="1" ht="17.149999999999999" customHeight="1">
      <c r="D224" s="193"/>
      <c r="E224" s="189"/>
      <c r="F224" s="189"/>
      <c r="G224" s="189"/>
      <c r="H224" s="193"/>
      <c r="N224" s="62"/>
    </row>
    <row r="225" spans="4:14" s="188" customFormat="1" ht="17.149999999999999" customHeight="1">
      <c r="D225" s="193"/>
      <c r="E225" s="189"/>
      <c r="F225" s="189"/>
      <c r="G225" s="189"/>
      <c r="H225" s="193"/>
      <c r="N225" s="62"/>
    </row>
    <row r="226" spans="4:14" s="188" customFormat="1" ht="17.149999999999999" customHeight="1">
      <c r="D226" s="193"/>
      <c r="E226" s="189"/>
      <c r="F226" s="189"/>
      <c r="G226" s="189"/>
      <c r="H226" s="193"/>
      <c r="N226" s="62"/>
    </row>
    <row r="227" spans="4:14" s="188" customFormat="1" ht="17.149999999999999" customHeight="1">
      <c r="D227" s="193"/>
      <c r="E227" s="189"/>
      <c r="F227" s="189"/>
      <c r="G227" s="189"/>
      <c r="H227" s="193"/>
      <c r="N227" s="62"/>
    </row>
    <row r="228" spans="4:14" s="188" customFormat="1" ht="17.149999999999999" customHeight="1">
      <c r="D228" s="193"/>
      <c r="E228" s="189"/>
      <c r="F228" s="189"/>
      <c r="G228" s="189"/>
      <c r="H228" s="193"/>
      <c r="N228" s="62"/>
    </row>
    <row r="229" spans="4:14" s="188" customFormat="1" ht="17.149999999999999" customHeight="1">
      <c r="D229" s="193"/>
      <c r="E229" s="189"/>
      <c r="F229" s="189"/>
      <c r="G229" s="189"/>
      <c r="H229" s="193"/>
      <c r="N229" s="62"/>
    </row>
    <row r="230" spans="4:14" s="188" customFormat="1" ht="17.149999999999999" customHeight="1">
      <c r="D230" s="193"/>
      <c r="E230" s="189"/>
      <c r="F230" s="189"/>
      <c r="G230" s="189"/>
      <c r="H230" s="193"/>
      <c r="N230" s="62"/>
    </row>
    <row r="231" spans="4:14" s="188" customFormat="1" ht="17.149999999999999" customHeight="1">
      <c r="D231" s="193"/>
      <c r="E231" s="189"/>
      <c r="F231" s="189"/>
      <c r="G231" s="189"/>
      <c r="H231" s="193"/>
      <c r="N231" s="62"/>
    </row>
    <row r="232" spans="4:14" s="188" customFormat="1" ht="17.149999999999999" customHeight="1">
      <c r="D232" s="193"/>
      <c r="E232" s="189"/>
      <c r="F232" s="189"/>
      <c r="G232" s="189"/>
      <c r="H232" s="193"/>
      <c r="N232" s="62"/>
    </row>
    <row r="233" spans="4:14" s="188" customFormat="1" ht="17.149999999999999" customHeight="1">
      <c r="D233" s="193"/>
      <c r="E233" s="189"/>
      <c r="F233" s="189"/>
      <c r="G233" s="189"/>
      <c r="H233" s="193"/>
      <c r="N233" s="62"/>
    </row>
    <row r="234" spans="4:14" s="188" customFormat="1" ht="17.149999999999999" customHeight="1">
      <c r="D234" s="193"/>
      <c r="E234" s="189"/>
      <c r="F234" s="189"/>
      <c r="G234" s="189"/>
      <c r="H234" s="193"/>
      <c r="N234" s="62"/>
    </row>
    <row r="235" spans="4:14" s="188" customFormat="1" ht="17.149999999999999" customHeight="1">
      <c r="D235" s="193"/>
      <c r="E235" s="189"/>
      <c r="F235" s="189"/>
      <c r="G235" s="189"/>
      <c r="H235" s="193"/>
      <c r="N235" s="62"/>
    </row>
    <row r="236" spans="4:14" s="188" customFormat="1" ht="17.149999999999999" customHeight="1">
      <c r="D236" s="193"/>
      <c r="E236" s="189"/>
      <c r="F236" s="189"/>
      <c r="G236" s="189"/>
      <c r="H236" s="193"/>
      <c r="N236" s="62"/>
    </row>
    <row r="237" spans="4:14" s="188" customFormat="1" ht="17.149999999999999" customHeight="1">
      <c r="D237" s="193"/>
      <c r="E237" s="189"/>
      <c r="F237" s="189"/>
      <c r="G237" s="189"/>
      <c r="H237" s="193"/>
      <c r="N237" s="62"/>
    </row>
    <row r="238" spans="4:14" s="188" customFormat="1" ht="17.149999999999999" customHeight="1">
      <c r="D238" s="193"/>
      <c r="E238" s="189"/>
      <c r="F238" s="189"/>
      <c r="G238" s="189"/>
      <c r="H238" s="193"/>
      <c r="N238" s="62"/>
    </row>
    <row r="239" spans="4:14" s="188" customFormat="1" ht="17.149999999999999" customHeight="1">
      <c r="D239" s="193"/>
      <c r="E239" s="189"/>
      <c r="F239" s="189"/>
      <c r="G239" s="189"/>
      <c r="H239" s="193"/>
      <c r="N239" s="62"/>
    </row>
    <row r="240" spans="4:14" s="188" customFormat="1" ht="17.149999999999999" customHeight="1">
      <c r="D240" s="193"/>
      <c r="E240" s="189"/>
      <c r="F240" s="189"/>
      <c r="G240" s="189"/>
      <c r="H240" s="193"/>
      <c r="N240" s="62"/>
    </row>
    <row r="241" spans="4:14" s="188" customFormat="1" ht="17.149999999999999" customHeight="1">
      <c r="D241" s="193"/>
      <c r="E241" s="189"/>
      <c r="F241" s="189"/>
      <c r="G241" s="189"/>
      <c r="H241" s="193"/>
      <c r="N241" s="62"/>
    </row>
    <row r="242" spans="4:14" s="188" customFormat="1" ht="17.149999999999999" customHeight="1">
      <c r="D242" s="193"/>
      <c r="E242" s="189"/>
      <c r="F242" s="189"/>
      <c r="G242" s="189"/>
      <c r="H242" s="193"/>
      <c r="N242" s="62"/>
    </row>
    <row r="243" spans="4:14" s="188" customFormat="1" ht="17.149999999999999" customHeight="1">
      <c r="D243" s="193"/>
      <c r="E243" s="189"/>
      <c r="F243" s="189"/>
      <c r="G243" s="189"/>
      <c r="H243" s="193"/>
      <c r="N243" s="62"/>
    </row>
    <row r="244" spans="4:14" s="188" customFormat="1" ht="17.149999999999999" customHeight="1">
      <c r="D244" s="193"/>
      <c r="E244" s="189"/>
      <c r="F244" s="189"/>
      <c r="G244" s="189"/>
      <c r="H244" s="193"/>
      <c r="N244" s="62"/>
    </row>
    <row r="245" spans="4:14" s="188" customFormat="1" ht="17.149999999999999" customHeight="1">
      <c r="D245" s="193"/>
      <c r="E245" s="189"/>
      <c r="F245" s="189"/>
      <c r="G245" s="189"/>
      <c r="H245" s="193"/>
      <c r="N245" s="62"/>
    </row>
    <row r="246" spans="4:14" s="188" customFormat="1" ht="17.149999999999999" customHeight="1">
      <c r="D246" s="193"/>
      <c r="E246" s="189"/>
      <c r="F246" s="189"/>
      <c r="G246" s="189"/>
      <c r="H246" s="193"/>
      <c r="N246" s="62"/>
    </row>
    <row r="247" spans="4:14" s="188" customFormat="1" ht="17.149999999999999" customHeight="1">
      <c r="D247" s="193"/>
      <c r="E247" s="189"/>
      <c r="F247" s="189"/>
      <c r="G247" s="189"/>
      <c r="H247" s="193"/>
      <c r="N247" s="62"/>
    </row>
    <row r="248" spans="4:14" s="188" customFormat="1" ht="17.149999999999999" customHeight="1">
      <c r="D248" s="193"/>
      <c r="E248" s="189"/>
      <c r="F248" s="189"/>
      <c r="G248" s="189"/>
      <c r="H248" s="193"/>
      <c r="N248" s="62"/>
    </row>
    <row r="249" spans="4:14" s="188" customFormat="1" ht="17.149999999999999" customHeight="1">
      <c r="D249" s="193"/>
      <c r="E249" s="189"/>
      <c r="F249" s="189"/>
      <c r="G249" s="189"/>
      <c r="H249" s="193"/>
      <c r="N249" s="62"/>
    </row>
    <row r="250" spans="4:14" s="188" customFormat="1" ht="17.149999999999999" customHeight="1">
      <c r="D250" s="193"/>
      <c r="E250" s="189"/>
      <c r="F250" s="189"/>
      <c r="G250" s="189"/>
      <c r="H250" s="193"/>
      <c r="N250" s="62"/>
    </row>
    <row r="251" spans="4:14" s="188" customFormat="1" ht="17.149999999999999" customHeight="1">
      <c r="D251" s="193"/>
      <c r="E251" s="189"/>
      <c r="F251" s="189"/>
      <c r="G251" s="189"/>
      <c r="H251" s="193"/>
      <c r="N251" s="62"/>
    </row>
    <row r="252" spans="4:14" s="188" customFormat="1" ht="17.149999999999999" customHeight="1">
      <c r="D252" s="193"/>
      <c r="E252" s="189"/>
      <c r="F252" s="189"/>
      <c r="G252" s="189"/>
      <c r="H252" s="193"/>
      <c r="N252" s="62"/>
    </row>
    <row r="253" spans="4:14" s="188" customFormat="1" ht="17.149999999999999" customHeight="1">
      <c r="D253" s="193"/>
      <c r="E253" s="189"/>
      <c r="F253" s="189"/>
      <c r="G253" s="189"/>
      <c r="H253" s="193"/>
      <c r="N253" s="62"/>
    </row>
    <row r="254" spans="4:14" s="188" customFormat="1" ht="17.149999999999999" customHeight="1">
      <c r="D254" s="193"/>
      <c r="E254" s="189"/>
      <c r="F254" s="189"/>
      <c r="G254" s="189"/>
      <c r="H254" s="193"/>
      <c r="N254" s="62"/>
    </row>
    <row r="255" spans="4:14" s="188" customFormat="1" ht="17.149999999999999" customHeight="1">
      <c r="D255" s="193"/>
      <c r="E255" s="189"/>
      <c r="F255" s="189"/>
      <c r="G255" s="189"/>
      <c r="H255" s="193"/>
      <c r="N255" s="62"/>
    </row>
    <row r="256" spans="4:14" s="188" customFormat="1" ht="17.149999999999999" customHeight="1">
      <c r="D256" s="193"/>
      <c r="E256" s="189"/>
      <c r="F256" s="189"/>
      <c r="G256" s="189"/>
      <c r="H256" s="193"/>
      <c r="N256" s="62"/>
    </row>
    <row r="257" spans="4:14" s="188" customFormat="1" ht="17.149999999999999" customHeight="1">
      <c r="D257" s="193"/>
      <c r="E257" s="189"/>
      <c r="F257" s="189"/>
      <c r="G257" s="189"/>
      <c r="H257" s="193"/>
      <c r="N257" s="62"/>
    </row>
    <row r="258" spans="4:14" s="188" customFormat="1" ht="17.149999999999999" customHeight="1">
      <c r="D258" s="193"/>
      <c r="E258" s="189"/>
      <c r="F258" s="189"/>
      <c r="G258" s="189"/>
      <c r="H258" s="193"/>
      <c r="N258" s="62"/>
    </row>
    <row r="259" spans="4:14" s="188" customFormat="1" ht="17.149999999999999" customHeight="1">
      <c r="D259" s="193"/>
      <c r="E259" s="189"/>
      <c r="F259" s="189"/>
      <c r="G259" s="189"/>
      <c r="H259" s="193"/>
      <c r="N259" s="62"/>
    </row>
    <row r="260" spans="4:14" s="188" customFormat="1" ht="17.149999999999999" customHeight="1">
      <c r="D260" s="193"/>
      <c r="E260" s="189"/>
      <c r="F260" s="189"/>
      <c r="G260" s="189"/>
      <c r="H260" s="193"/>
      <c r="N260" s="62"/>
    </row>
    <row r="261" spans="4:14" s="188" customFormat="1" ht="17.149999999999999" customHeight="1">
      <c r="D261" s="193"/>
      <c r="E261" s="189"/>
      <c r="F261" s="189"/>
      <c r="G261" s="189"/>
      <c r="H261" s="193"/>
      <c r="N261" s="62"/>
    </row>
    <row r="262" spans="4:14" s="188" customFormat="1" ht="17.149999999999999" customHeight="1">
      <c r="D262" s="193"/>
      <c r="E262" s="189"/>
      <c r="F262" s="189"/>
      <c r="G262" s="189"/>
      <c r="H262" s="193"/>
      <c r="N262" s="62"/>
    </row>
    <row r="263" spans="4:14" s="188" customFormat="1" ht="17.149999999999999" customHeight="1">
      <c r="D263" s="193"/>
      <c r="E263" s="189"/>
      <c r="F263" s="189"/>
      <c r="G263" s="189"/>
      <c r="H263" s="193"/>
      <c r="N263" s="62"/>
    </row>
    <row r="264" spans="4:14" s="188" customFormat="1" ht="17.149999999999999" customHeight="1">
      <c r="D264" s="193"/>
      <c r="E264" s="189"/>
      <c r="F264" s="189"/>
      <c r="G264" s="189"/>
      <c r="H264" s="193"/>
      <c r="N264" s="62"/>
    </row>
    <row r="265" spans="4:14" s="188" customFormat="1" ht="17.149999999999999" customHeight="1">
      <c r="D265" s="193"/>
      <c r="E265" s="189"/>
      <c r="F265" s="189"/>
      <c r="G265" s="189"/>
      <c r="H265" s="193"/>
      <c r="N265" s="62"/>
    </row>
    <row r="266" spans="4:14" s="188" customFormat="1" ht="17.149999999999999" customHeight="1">
      <c r="D266" s="193"/>
      <c r="E266" s="189"/>
      <c r="F266" s="189"/>
      <c r="G266" s="189"/>
      <c r="H266" s="193"/>
      <c r="N266" s="62"/>
    </row>
    <row r="267" spans="4:14" s="188" customFormat="1" ht="17.149999999999999" customHeight="1">
      <c r="D267" s="193"/>
      <c r="E267" s="189"/>
      <c r="F267" s="189"/>
      <c r="G267" s="189"/>
      <c r="H267" s="193"/>
      <c r="N267" s="62"/>
    </row>
    <row r="268" spans="4:14" s="188" customFormat="1" ht="17.149999999999999" customHeight="1">
      <c r="D268" s="193"/>
      <c r="E268" s="189"/>
      <c r="F268" s="189"/>
      <c r="G268" s="189"/>
      <c r="H268" s="193"/>
      <c r="N268" s="62"/>
    </row>
    <row r="269" spans="4:14" s="188" customFormat="1" ht="17.149999999999999" customHeight="1">
      <c r="D269" s="193"/>
      <c r="E269" s="189"/>
      <c r="F269" s="189"/>
      <c r="G269" s="189"/>
      <c r="H269" s="193"/>
      <c r="N269" s="62"/>
    </row>
    <row r="270" spans="4:14" s="188" customFormat="1" ht="17.149999999999999" customHeight="1">
      <c r="D270" s="193"/>
      <c r="E270" s="189"/>
      <c r="F270" s="189"/>
      <c r="G270" s="189"/>
      <c r="H270" s="193"/>
      <c r="N270" s="62"/>
    </row>
    <row r="271" spans="4:14" s="188" customFormat="1" ht="17.149999999999999" customHeight="1">
      <c r="D271" s="193"/>
      <c r="E271" s="189"/>
      <c r="F271" s="189"/>
      <c r="G271" s="189"/>
      <c r="H271" s="193"/>
      <c r="N271" s="62"/>
    </row>
    <row r="272" spans="4:14" s="188" customFormat="1" ht="17.149999999999999" customHeight="1">
      <c r="D272" s="193"/>
      <c r="E272" s="189"/>
      <c r="F272" s="189"/>
      <c r="G272" s="189"/>
      <c r="H272" s="193"/>
      <c r="N272" s="62"/>
    </row>
    <row r="273" spans="4:14" s="188" customFormat="1" ht="17.149999999999999" customHeight="1">
      <c r="D273" s="193"/>
      <c r="E273" s="189"/>
      <c r="F273" s="189"/>
      <c r="G273" s="189"/>
      <c r="H273" s="193"/>
      <c r="N273" s="62"/>
    </row>
    <row r="274" spans="4:14" s="188" customFormat="1" ht="17.149999999999999" customHeight="1">
      <c r="D274" s="193"/>
      <c r="E274" s="189"/>
      <c r="F274" s="189"/>
      <c r="G274" s="189"/>
      <c r="H274" s="193"/>
      <c r="N274" s="62"/>
    </row>
    <row r="275" spans="4:14" s="188" customFormat="1" ht="17.149999999999999" customHeight="1">
      <c r="D275" s="193"/>
      <c r="E275" s="189"/>
      <c r="F275" s="189"/>
      <c r="G275" s="189"/>
      <c r="H275" s="193"/>
      <c r="N275" s="62"/>
    </row>
    <row r="276" spans="4:14" s="188" customFormat="1" ht="17.149999999999999" customHeight="1">
      <c r="D276" s="193"/>
      <c r="E276" s="189"/>
      <c r="F276" s="189"/>
      <c r="G276" s="189"/>
      <c r="H276" s="193"/>
      <c r="N276" s="62"/>
    </row>
    <row r="277" spans="4:14" s="188" customFormat="1" ht="17.149999999999999" customHeight="1">
      <c r="D277" s="193"/>
      <c r="E277" s="189"/>
      <c r="F277" s="189"/>
      <c r="G277" s="189"/>
      <c r="H277" s="193"/>
      <c r="N277" s="62"/>
    </row>
    <row r="278" spans="4:14" s="188" customFormat="1" ht="17.149999999999999" customHeight="1">
      <c r="D278" s="193"/>
      <c r="E278" s="189"/>
      <c r="F278" s="189"/>
      <c r="G278" s="189"/>
      <c r="H278" s="193"/>
      <c r="N278" s="62"/>
    </row>
    <row r="279" spans="4:14" s="188" customFormat="1" ht="17.149999999999999" customHeight="1">
      <c r="D279" s="193"/>
      <c r="E279" s="189"/>
      <c r="F279" s="189"/>
      <c r="G279" s="189"/>
      <c r="H279" s="193"/>
      <c r="N279" s="62"/>
    </row>
    <row r="280" spans="4:14" s="188" customFormat="1" ht="17.149999999999999" customHeight="1">
      <c r="D280" s="193"/>
      <c r="E280" s="189"/>
      <c r="F280" s="189"/>
      <c r="G280" s="189"/>
      <c r="H280" s="193"/>
      <c r="N280" s="62"/>
    </row>
    <row r="281" spans="4:14" s="188" customFormat="1" ht="17.149999999999999" customHeight="1">
      <c r="D281" s="193"/>
      <c r="E281" s="189"/>
      <c r="F281" s="189"/>
      <c r="G281" s="189"/>
      <c r="H281" s="193"/>
      <c r="N281" s="62"/>
    </row>
    <row r="282" spans="4:14" s="188" customFormat="1" ht="17.149999999999999" customHeight="1">
      <c r="D282" s="193"/>
      <c r="E282" s="189"/>
      <c r="F282" s="189"/>
      <c r="G282" s="189"/>
      <c r="H282" s="193"/>
      <c r="N282" s="62"/>
    </row>
    <row r="283" spans="4:14" s="188" customFormat="1" ht="17.149999999999999" customHeight="1">
      <c r="D283" s="193"/>
      <c r="E283" s="189"/>
      <c r="F283" s="189"/>
      <c r="G283" s="189"/>
      <c r="H283" s="193"/>
      <c r="N283" s="62"/>
    </row>
    <row r="284" spans="4:14" s="188" customFormat="1" ht="17.149999999999999" customHeight="1">
      <c r="D284" s="193"/>
      <c r="E284" s="189"/>
      <c r="F284" s="189"/>
      <c r="G284" s="189"/>
      <c r="H284" s="193"/>
      <c r="N284" s="62"/>
    </row>
    <row r="285" spans="4:14" s="188" customFormat="1" ht="17.149999999999999" customHeight="1">
      <c r="D285" s="193"/>
      <c r="E285" s="189"/>
      <c r="F285" s="189"/>
      <c r="G285" s="189"/>
      <c r="H285" s="193"/>
      <c r="N285" s="62"/>
    </row>
    <row r="286" spans="4:14" s="188" customFormat="1" ht="17.149999999999999" customHeight="1">
      <c r="D286" s="193"/>
      <c r="E286" s="189"/>
      <c r="F286" s="189"/>
      <c r="G286" s="189"/>
      <c r="H286" s="193"/>
      <c r="N286" s="62"/>
    </row>
    <row r="287" spans="4:14" s="188" customFormat="1" ht="17.149999999999999" customHeight="1">
      <c r="D287" s="193"/>
      <c r="E287" s="189"/>
      <c r="F287" s="189"/>
      <c r="G287" s="189"/>
      <c r="H287" s="193"/>
      <c r="N287" s="62"/>
    </row>
    <row r="288" spans="4:14" s="188" customFormat="1" ht="17.149999999999999" customHeight="1">
      <c r="D288" s="193"/>
      <c r="E288" s="189"/>
      <c r="F288" s="189"/>
      <c r="G288" s="189"/>
      <c r="H288" s="193"/>
      <c r="N288" s="62"/>
    </row>
    <row r="289" spans="4:14" s="188" customFormat="1" ht="17.149999999999999" customHeight="1">
      <c r="D289" s="193"/>
      <c r="E289" s="189"/>
      <c r="F289" s="189"/>
      <c r="G289" s="189"/>
      <c r="H289" s="193"/>
      <c r="N289" s="62"/>
    </row>
    <row r="290" spans="4:14" s="188" customFormat="1" ht="17.149999999999999" customHeight="1">
      <c r="D290" s="193"/>
      <c r="E290" s="189"/>
      <c r="F290" s="189"/>
      <c r="G290" s="189"/>
      <c r="H290" s="193"/>
      <c r="N290" s="62"/>
    </row>
    <row r="291" spans="4:14" s="188" customFormat="1" ht="17.149999999999999" customHeight="1">
      <c r="D291" s="193"/>
      <c r="E291" s="189"/>
      <c r="F291" s="189"/>
      <c r="G291" s="189"/>
      <c r="H291" s="193"/>
      <c r="N291" s="62"/>
    </row>
    <row r="292" spans="4:14" s="188" customFormat="1" ht="17.149999999999999" customHeight="1">
      <c r="D292" s="193"/>
      <c r="E292" s="189"/>
      <c r="F292" s="189"/>
      <c r="G292" s="189"/>
      <c r="H292" s="193"/>
      <c r="N292" s="62"/>
    </row>
    <row r="293" spans="4:14" s="188" customFormat="1" ht="17.149999999999999" customHeight="1">
      <c r="D293" s="193"/>
      <c r="E293" s="189"/>
      <c r="F293" s="189"/>
      <c r="G293" s="189"/>
      <c r="H293" s="193"/>
      <c r="N293" s="62"/>
    </row>
    <row r="294" spans="4:14" s="188" customFormat="1" ht="17.149999999999999" customHeight="1">
      <c r="D294" s="193"/>
      <c r="E294" s="189"/>
      <c r="F294" s="189"/>
      <c r="G294" s="189"/>
      <c r="H294" s="193"/>
      <c r="N294" s="62"/>
    </row>
    <row r="295" spans="4:14" s="188" customFormat="1" ht="17.149999999999999" customHeight="1">
      <c r="D295" s="193"/>
      <c r="E295" s="189"/>
      <c r="F295" s="189"/>
      <c r="G295" s="189"/>
      <c r="H295" s="193"/>
      <c r="N295" s="62"/>
    </row>
    <row r="296" spans="4:14" s="188" customFormat="1" ht="17.149999999999999" customHeight="1">
      <c r="D296" s="193"/>
      <c r="E296" s="189"/>
      <c r="F296" s="189"/>
      <c r="G296" s="189"/>
      <c r="H296" s="193"/>
      <c r="N296" s="62"/>
    </row>
    <row r="297" spans="4:14" s="188" customFormat="1" ht="17.149999999999999" customHeight="1">
      <c r="D297" s="193"/>
      <c r="E297" s="189"/>
      <c r="F297" s="189"/>
      <c r="G297" s="189"/>
      <c r="H297" s="193"/>
      <c r="N297" s="62"/>
    </row>
    <row r="298" spans="4:14" s="188" customFormat="1" ht="17.149999999999999" customHeight="1">
      <c r="D298" s="193"/>
      <c r="E298" s="189"/>
      <c r="F298" s="189"/>
      <c r="G298" s="189"/>
      <c r="H298" s="193"/>
      <c r="N298" s="62"/>
    </row>
    <row r="299" spans="4:14" s="188" customFormat="1" ht="17.149999999999999" customHeight="1">
      <c r="D299" s="193"/>
      <c r="E299" s="189"/>
      <c r="F299" s="189"/>
      <c r="G299" s="189"/>
      <c r="H299" s="193"/>
      <c r="N299" s="62"/>
    </row>
    <row r="300" spans="4:14" s="188" customFormat="1" ht="17.149999999999999" customHeight="1">
      <c r="D300" s="193"/>
      <c r="E300" s="189"/>
      <c r="F300" s="189"/>
      <c r="G300" s="189"/>
      <c r="H300" s="193"/>
      <c r="N300" s="62"/>
    </row>
    <row r="301" spans="4:14" s="188" customFormat="1" ht="17.149999999999999" customHeight="1">
      <c r="D301" s="193"/>
      <c r="E301" s="189"/>
      <c r="F301" s="189"/>
      <c r="G301" s="189"/>
      <c r="H301" s="193"/>
      <c r="N301" s="62"/>
    </row>
    <row r="302" spans="4:14" s="188" customFormat="1" ht="17.149999999999999" customHeight="1">
      <c r="D302" s="193"/>
      <c r="E302" s="189"/>
      <c r="F302" s="189"/>
      <c r="G302" s="189"/>
      <c r="H302" s="193"/>
      <c r="N302" s="62"/>
    </row>
    <row r="303" spans="4:14" s="188" customFormat="1" ht="17.149999999999999" customHeight="1">
      <c r="D303" s="193"/>
      <c r="E303" s="189"/>
      <c r="F303" s="189"/>
      <c r="G303" s="189"/>
      <c r="H303" s="193"/>
      <c r="N303" s="62"/>
    </row>
    <row r="304" spans="4:14" s="188" customFormat="1" ht="17.149999999999999" customHeight="1">
      <c r="D304" s="193"/>
      <c r="E304" s="189"/>
      <c r="F304" s="189"/>
      <c r="G304" s="189"/>
      <c r="H304" s="193"/>
      <c r="N304" s="62"/>
    </row>
    <row r="305" spans="4:14" s="188" customFormat="1" ht="17.149999999999999" customHeight="1">
      <c r="D305" s="193"/>
      <c r="E305" s="189"/>
      <c r="F305" s="189"/>
      <c r="G305" s="189"/>
      <c r="H305" s="193"/>
      <c r="N305" s="62"/>
    </row>
    <row r="306" spans="4:14" s="188" customFormat="1" ht="17.149999999999999" customHeight="1">
      <c r="D306" s="193"/>
      <c r="E306" s="189"/>
      <c r="F306" s="189"/>
      <c r="G306" s="189"/>
      <c r="H306" s="193"/>
      <c r="N306" s="62"/>
    </row>
    <row r="307" spans="4:14" s="188" customFormat="1" ht="17.149999999999999" customHeight="1">
      <c r="D307" s="193"/>
      <c r="E307" s="189"/>
      <c r="F307" s="189"/>
      <c r="G307" s="189"/>
      <c r="H307" s="193"/>
      <c r="N307" s="62"/>
    </row>
    <row r="308" spans="4:14" s="188" customFormat="1" ht="17.149999999999999" customHeight="1">
      <c r="D308" s="193"/>
      <c r="E308" s="189"/>
      <c r="F308" s="189"/>
      <c r="G308" s="189"/>
      <c r="H308" s="193"/>
      <c r="N308" s="62"/>
    </row>
    <row r="309" spans="4:14" s="188" customFormat="1" ht="17.149999999999999" customHeight="1">
      <c r="D309" s="193"/>
      <c r="E309" s="189"/>
      <c r="F309" s="189"/>
      <c r="G309" s="189"/>
      <c r="H309" s="193"/>
      <c r="N309" s="62"/>
    </row>
    <row r="310" spans="4:14" s="188" customFormat="1" ht="17.149999999999999" customHeight="1">
      <c r="D310" s="193"/>
      <c r="E310" s="189"/>
      <c r="F310" s="189"/>
      <c r="G310" s="189"/>
      <c r="H310" s="193"/>
      <c r="N310" s="62"/>
    </row>
    <row r="311" spans="4:14" s="188" customFormat="1" ht="17.149999999999999" customHeight="1">
      <c r="D311" s="193"/>
      <c r="E311" s="189"/>
      <c r="F311" s="189"/>
      <c r="G311" s="189"/>
      <c r="H311" s="193"/>
      <c r="N311" s="62"/>
    </row>
    <row r="312" spans="4:14" s="188" customFormat="1" ht="17.149999999999999" customHeight="1">
      <c r="D312" s="193"/>
      <c r="E312" s="189"/>
      <c r="F312" s="189"/>
      <c r="G312" s="189"/>
      <c r="H312" s="193"/>
      <c r="N312" s="62"/>
    </row>
    <row r="313" spans="4:14" s="188" customFormat="1" ht="17.149999999999999" customHeight="1">
      <c r="D313" s="193"/>
      <c r="E313" s="189"/>
      <c r="F313" s="189"/>
      <c r="G313" s="189"/>
      <c r="H313" s="193"/>
      <c r="N313" s="62"/>
    </row>
    <row r="314" spans="4:14" s="188" customFormat="1" ht="17.149999999999999" customHeight="1">
      <c r="D314" s="193"/>
      <c r="E314" s="189"/>
      <c r="F314" s="189"/>
      <c r="G314" s="189"/>
      <c r="H314" s="193"/>
      <c r="N314" s="62"/>
    </row>
    <row r="315" spans="4:14" s="188" customFormat="1" ht="17.149999999999999" customHeight="1">
      <c r="D315" s="193"/>
      <c r="E315" s="189"/>
      <c r="F315" s="189"/>
      <c r="G315" s="189"/>
      <c r="H315" s="193"/>
      <c r="N315" s="62"/>
    </row>
    <row r="316" spans="4:14" s="188" customFormat="1" ht="17.149999999999999" customHeight="1">
      <c r="D316" s="193"/>
      <c r="E316" s="189"/>
      <c r="F316" s="189"/>
      <c r="G316" s="189"/>
      <c r="H316" s="193"/>
      <c r="N316" s="62"/>
    </row>
    <row r="317" spans="4:14" s="188" customFormat="1" ht="17.149999999999999" customHeight="1">
      <c r="D317" s="193"/>
      <c r="E317" s="189"/>
      <c r="F317" s="189"/>
      <c r="G317" s="189"/>
      <c r="H317" s="193"/>
      <c r="N317" s="62"/>
    </row>
    <row r="318" spans="4:14" s="188" customFormat="1" ht="17.149999999999999" customHeight="1">
      <c r="D318" s="193"/>
      <c r="E318" s="189"/>
      <c r="F318" s="189"/>
      <c r="G318" s="189"/>
      <c r="H318" s="193"/>
      <c r="N318" s="62"/>
    </row>
    <row r="319" spans="4:14" s="188" customFormat="1" ht="17.149999999999999" customHeight="1">
      <c r="D319" s="193"/>
      <c r="E319" s="189"/>
      <c r="F319" s="189"/>
      <c r="G319" s="189"/>
      <c r="H319" s="193"/>
      <c r="N319" s="62"/>
    </row>
    <row r="320" spans="4:14" s="188" customFormat="1" ht="17.149999999999999" customHeight="1">
      <c r="D320" s="193"/>
      <c r="E320" s="189"/>
      <c r="F320" s="189"/>
      <c r="G320" s="189"/>
      <c r="H320" s="193"/>
      <c r="N320" s="62"/>
    </row>
    <row r="321" spans="4:14" s="188" customFormat="1" ht="17.149999999999999" customHeight="1">
      <c r="D321" s="193"/>
      <c r="E321" s="189"/>
      <c r="F321" s="189"/>
      <c r="G321" s="189"/>
      <c r="H321" s="193"/>
      <c r="N321" s="62"/>
    </row>
    <row r="322" spans="4:14" s="188" customFormat="1" ht="17.149999999999999" customHeight="1">
      <c r="D322" s="193"/>
      <c r="E322" s="189"/>
      <c r="F322" s="189"/>
      <c r="G322" s="189"/>
      <c r="H322" s="193"/>
      <c r="N322" s="62"/>
    </row>
    <row r="323" spans="4:14" s="188" customFormat="1" ht="17.149999999999999" customHeight="1">
      <c r="D323" s="193"/>
      <c r="E323" s="189"/>
      <c r="F323" s="189"/>
      <c r="G323" s="189"/>
      <c r="H323" s="193"/>
      <c r="N323" s="62"/>
    </row>
    <row r="324" spans="4:14" s="188" customFormat="1" ht="17.149999999999999" customHeight="1">
      <c r="D324" s="193"/>
      <c r="E324" s="189"/>
      <c r="F324" s="189"/>
      <c r="G324" s="189"/>
      <c r="H324" s="193"/>
      <c r="N324" s="62"/>
    </row>
    <row r="325" spans="4:14" s="188" customFormat="1" ht="17.149999999999999" customHeight="1">
      <c r="D325" s="193"/>
      <c r="E325" s="189"/>
      <c r="F325" s="189"/>
      <c r="G325" s="189"/>
      <c r="H325" s="193"/>
      <c r="N325" s="62"/>
    </row>
    <row r="326" spans="4:14" s="188" customFormat="1" ht="17.149999999999999" customHeight="1">
      <c r="D326" s="193"/>
      <c r="E326" s="189"/>
      <c r="F326" s="189"/>
      <c r="G326" s="189"/>
      <c r="H326" s="193"/>
      <c r="N326" s="62"/>
    </row>
    <row r="327" spans="4:14" s="188" customFormat="1" ht="17.149999999999999" customHeight="1">
      <c r="D327" s="193"/>
      <c r="E327" s="189"/>
      <c r="F327" s="189"/>
      <c r="G327" s="189"/>
      <c r="H327" s="193"/>
      <c r="N327" s="62"/>
    </row>
    <row r="328" spans="4:14" s="188" customFormat="1" ht="17.149999999999999" customHeight="1">
      <c r="D328" s="193"/>
      <c r="E328" s="189"/>
      <c r="F328" s="189"/>
      <c r="G328" s="189"/>
      <c r="H328" s="193"/>
      <c r="N328" s="62"/>
    </row>
    <row r="329" spans="4:14" s="188" customFormat="1" ht="17.149999999999999" customHeight="1">
      <c r="D329" s="193"/>
      <c r="E329" s="189"/>
      <c r="F329" s="189"/>
      <c r="G329" s="189"/>
      <c r="H329" s="193"/>
      <c r="N329" s="62"/>
    </row>
    <row r="330" spans="4:14" s="188" customFormat="1" ht="17.149999999999999" customHeight="1">
      <c r="D330" s="193"/>
      <c r="E330" s="189"/>
      <c r="F330" s="189"/>
      <c r="G330" s="189"/>
      <c r="H330" s="193"/>
      <c r="N330" s="62"/>
    </row>
    <row r="331" spans="4:14" s="188" customFormat="1" ht="17.149999999999999" customHeight="1">
      <c r="D331" s="193"/>
      <c r="E331" s="189"/>
      <c r="F331" s="189"/>
      <c r="G331" s="189"/>
      <c r="H331" s="193"/>
      <c r="N331" s="62"/>
    </row>
    <row r="332" spans="4:14" s="188" customFormat="1" ht="17.149999999999999" customHeight="1">
      <c r="D332" s="193"/>
      <c r="E332" s="189"/>
      <c r="F332" s="189"/>
      <c r="G332" s="189"/>
      <c r="H332" s="193"/>
      <c r="N332" s="62"/>
    </row>
    <row r="333" spans="4:14" s="188" customFormat="1" ht="17.149999999999999" customHeight="1">
      <c r="D333" s="193"/>
      <c r="E333" s="189"/>
      <c r="F333" s="189"/>
      <c r="G333" s="189"/>
      <c r="H333" s="193"/>
      <c r="N333" s="62"/>
    </row>
    <row r="334" spans="4:14" s="188" customFormat="1" ht="17.149999999999999" customHeight="1">
      <c r="D334" s="193"/>
      <c r="E334" s="189"/>
      <c r="F334" s="189"/>
      <c r="G334" s="189"/>
      <c r="H334" s="193"/>
      <c r="N334" s="62"/>
    </row>
    <row r="335" spans="4:14" s="188" customFormat="1" ht="17.149999999999999" customHeight="1">
      <c r="D335" s="193"/>
      <c r="E335" s="189"/>
      <c r="F335" s="189"/>
      <c r="G335" s="189"/>
      <c r="H335" s="193"/>
      <c r="N335" s="62"/>
    </row>
    <row r="336" spans="4:14" s="188" customFormat="1" ht="17.149999999999999" customHeight="1">
      <c r="D336" s="193"/>
      <c r="E336" s="189"/>
      <c r="F336" s="189"/>
      <c r="G336" s="189"/>
      <c r="H336" s="193"/>
      <c r="N336" s="62"/>
    </row>
    <row r="337" spans="4:14" s="188" customFormat="1" ht="17.149999999999999" customHeight="1">
      <c r="D337" s="193"/>
      <c r="E337" s="189"/>
      <c r="F337" s="189"/>
      <c r="G337" s="189"/>
      <c r="H337" s="193"/>
      <c r="N337" s="62"/>
    </row>
    <row r="338" spans="4:14" s="188" customFormat="1" ht="17.149999999999999" customHeight="1">
      <c r="D338" s="193"/>
      <c r="E338" s="189"/>
      <c r="F338" s="189"/>
      <c r="G338" s="189"/>
      <c r="H338" s="193"/>
      <c r="N338" s="62"/>
    </row>
    <row r="339" spans="4:14" s="188" customFormat="1" ht="17.149999999999999" customHeight="1">
      <c r="D339" s="193"/>
      <c r="E339" s="189"/>
      <c r="F339" s="189"/>
      <c r="G339" s="189"/>
      <c r="H339" s="193"/>
      <c r="N339" s="62"/>
    </row>
    <row r="340" spans="4:14" s="188" customFormat="1" ht="17.149999999999999" customHeight="1">
      <c r="D340" s="193"/>
      <c r="E340" s="189"/>
      <c r="F340" s="189"/>
      <c r="G340" s="189"/>
      <c r="H340" s="193"/>
      <c r="N340" s="62"/>
    </row>
    <row r="341" spans="4:14" s="188" customFormat="1" ht="17.149999999999999" customHeight="1">
      <c r="D341" s="193"/>
      <c r="E341" s="189"/>
      <c r="F341" s="189"/>
      <c r="G341" s="189"/>
      <c r="H341" s="193"/>
      <c r="N341" s="62"/>
    </row>
    <row r="342" spans="4:14" s="188" customFormat="1" ht="17.149999999999999" customHeight="1">
      <c r="D342" s="193"/>
      <c r="E342" s="189"/>
      <c r="F342" s="189"/>
      <c r="G342" s="189"/>
      <c r="H342" s="193"/>
      <c r="N342" s="62"/>
    </row>
    <row r="343" spans="4:14" s="188" customFormat="1" ht="17.149999999999999" customHeight="1">
      <c r="D343" s="193"/>
      <c r="E343" s="189"/>
      <c r="F343" s="189"/>
      <c r="G343" s="189"/>
      <c r="H343" s="193"/>
      <c r="N343" s="62"/>
    </row>
    <row r="344" spans="4:14" s="188" customFormat="1" ht="17.149999999999999" customHeight="1">
      <c r="D344" s="193"/>
      <c r="E344" s="189"/>
      <c r="F344" s="189"/>
      <c r="G344" s="189"/>
      <c r="H344" s="193"/>
      <c r="N344" s="62"/>
    </row>
    <row r="345" spans="4:14" s="188" customFormat="1" ht="17.149999999999999" customHeight="1">
      <c r="D345" s="193"/>
      <c r="E345" s="189"/>
      <c r="F345" s="189"/>
      <c r="G345" s="189"/>
      <c r="H345" s="193"/>
      <c r="N345" s="62"/>
    </row>
    <row r="346" spans="4:14" s="188" customFormat="1" ht="17.149999999999999" customHeight="1">
      <c r="D346" s="193"/>
      <c r="E346" s="189"/>
      <c r="F346" s="189"/>
      <c r="G346" s="189"/>
      <c r="H346" s="193"/>
      <c r="N346" s="62"/>
    </row>
    <row r="347" spans="4:14" s="188" customFormat="1" ht="17.149999999999999" customHeight="1">
      <c r="D347" s="193"/>
      <c r="E347" s="189"/>
      <c r="F347" s="189"/>
      <c r="G347" s="189"/>
      <c r="H347" s="193"/>
      <c r="N347" s="62"/>
    </row>
    <row r="348" spans="4:14" s="188" customFormat="1" ht="17.149999999999999" customHeight="1">
      <c r="D348" s="193"/>
      <c r="E348" s="189"/>
      <c r="F348" s="189"/>
      <c r="G348" s="189"/>
      <c r="H348" s="193"/>
      <c r="N348" s="62"/>
    </row>
    <row r="349" spans="4:14" s="188" customFormat="1" ht="17.149999999999999" customHeight="1">
      <c r="D349" s="193"/>
      <c r="E349" s="189"/>
      <c r="F349" s="189"/>
      <c r="G349" s="189"/>
      <c r="H349" s="193"/>
      <c r="N349" s="62"/>
    </row>
    <row r="350" spans="4:14" s="188" customFormat="1" ht="17.149999999999999" customHeight="1">
      <c r="D350" s="193"/>
      <c r="E350" s="189"/>
      <c r="F350" s="189"/>
      <c r="G350" s="189"/>
      <c r="H350" s="193"/>
      <c r="N350" s="62"/>
    </row>
    <row r="351" spans="4:14" s="188" customFormat="1" ht="17.149999999999999" customHeight="1">
      <c r="D351" s="193"/>
      <c r="E351" s="189"/>
      <c r="F351" s="189"/>
      <c r="G351" s="189"/>
      <c r="H351" s="193"/>
      <c r="N351" s="62"/>
    </row>
    <row r="352" spans="4:14" s="188" customFormat="1" ht="17.149999999999999" customHeight="1">
      <c r="D352" s="193"/>
      <c r="E352" s="189"/>
      <c r="F352" s="189"/>
      <c r="G352" s="189"/>
      <c r="H352" s="193"/>
      <c r="N352" s="62"/>
    </row>
    <row r="353" spans="4:14" s="188" customFormat="1" ht="17.149999999999999" customHeight="1">
      <c r="D353" s="193"/>
      <c r="E353" s="189"/>
      <c r="F353" s="189"/>
      <c r="G353" s="189"/>
      <c r="H353" s="193"/>
      <c r="N353" s="62"/>
    </row>
    <row r="354" spans="4:14" s="188" customFormat="1" ht="17.149999999999999" customHeight="1">
      <c r="D354" s="193"/>
      <c r="E354" s="189"/>
      <c r="F354" s="189"/>
      <c r="G354" s="189"/>
      <c r="H354" s="193"/>
      <c r="N354" s="62"/>
    </row>
    <row r="355" spans="4:14" s="188" customFormat="1" ht="17.149999999999999" customHeight="1">
      <c r="D355" s="193"/>
      <c r="E355" s="189"/>
      <c r="F355" s="189"/>
      <c r="G355" s="189"/>
      <c r="H355" s="193"/>
      <c r="N355" s="62"/>
    </row>
    <row r="356" spans="4:14" s="188" customFormat="1" ht="17.149999999999999" customHeight="1">
      <c r="D356" s="193"/>
      <c r="E356" s="189"/>
      <c r="F356" s="189"/>
      <c r="G356" s="189"/>
      <c r="H356" s="193"/>
      <c r="N356" s="62"/>
    </row>
    <row r="357" spans="4:14" s="188" customFormat="1" ht="17.149999999999999" customHeight="1">
      <c r="D357" s="193"/>
      <c r="E357" s="189"/>
      <c r="F357" s="189"/>
      <c r="G357" s="189"/>
      <c r="H357" s="193"/>
      <c r="N357" s="62"/>
    </row>
    <row r="358" spans="4:14" s="188" customFormat="1" ht="17.149999999999999" customHeight="1">
      <c r="D358" s="193"/>
      <c r="E358" s="189"/>
      <c r="F358" s="189"/>
      <c r="G358" s="189"/>
      <c r="H358" s="193"/>
      <c r="N358" s="62"/>
    </row>
    <row r="359" spans="4:14" s="188" customFormat="1" ht="17.149999999999999" customHeight="1">
      <c r="D359" s="193"/>
      <c r="E359" s="189"/>
      <c r="F359" s="189"/>
      <c r="G359" s="189"/>
      <c r="H359" s="193"/>
      <c r="N359" s="62"/>
    </row>
    <row r="360" spans="4:14" s="188" customFormat="1" ht="17.149999999999999" customHeight="1">
      <c r="D360" s="193"/>
      <c r="E360" s="189"/>
      <c r="F360" s="189"/>
      <c r="G360" s="189"/>
      <c r="H360" s="193"/>
      <c r="N360" s="62"/>
    </row>
    <row r="361" spans="4:14" s="188" customFormat="1" ht="17.149999999999999" customHeight="1">
      <c r="D361" s="193"/>
      <c r="E361" s="189"/>
      <c r="F361" s="189"/>
      <c r="G361" s="189"/>
      <c r="H361" s="193"/>
      <c r="N361" s="62"/>
    </row>
    <row r="362" spans="4:14" s="188" customFormat="1" ht="17.149999999999999" customHeight="1">
      <c r="D362" s="193"/>
      <c r="E362" s="189"/>
      <c r="F362" s="189"/>
      <c r="G362" s="189"/>
      <c r="H362" s="193"/>
      <c r="N362" s="62"/>
    </row>
    <row r="363" spans="4:14" s="188" customFormat="1" ht="17.149999999999999" customHeight="1">
      <c r="D363" s="193"/>
      <c r="E363" s="189"/>
      <c r="F363" s="189"/>
      <c r="G363" s="189"/>
      <c r="H363" s="193"/>
      <c r="N363" s="62"/>
    </row>
    <row r="364" spans="4:14" s="188" customFormat="1" ht="17.149999999999999" customHeight="1">
      <c r="D364" s="193"/>
      <c r="E364" s="189"/>
      <c r="F364" s="189"/>
      <c r="G364" s="189"/>
      <c r="H364" s="193"/>
      <c r="N364" s="62"/>
    </row>
    <row r="365" spans="4:14" s="188" customFormat="1" ht="17.149999999999999" customHeight="1">
      <c r="D365" s="193"/>
      <c r="E365" s="189"/>
      <c r="F365" s="189"/>
      <c r="G365" s="189"/>
      <c r="H365" s="193"/>
      <c r="N365" s="62"/>
    </row>
    <row r="366" spans="4:14" s="188" customFormat="1" ht="17.149999999999999" customHeight="1">
      <c r="D366" s="193"/>
      <c r="E366" s="189"/>
      <c r="F366" s="189"/>
      <c r="G366" s="189"/>
      <c r="H366" s="193"/>
      <c r="N366" s="62"/>
    </row>
    <row r="367" spans="4:14" s="188" customFormat="1" ht="17.149999999999999" customHeight="1">
      <c r="D367" s="193"/>
      <c r="E367" s="189"/>
      <c r="F367" s="189"/>
      <c r="G367" s="189"/>
      <c r="H367" s="193"/>
      <c r="N367" s="62"/>
    </row>
    <row r="368" spans="4:14" s="188" customFormat="1" ht="17.149999999999999" customHeight="1">
      <c r="D368" s="193"/>
      <c r="E368" s="189"/>
      <c r="F368" s="189"/>
      <c r="G368" s="189"/>
      <c r="H368" s="193"/>
      <c r="N368" s="62"/>
    </row>
    <row r="369" spans="4:14" s="188" customFormat="1" ht="17.149999999999999" customHeight="1">
      <c r="D369" s="193"/>
      <c r="E369" s="189"/>
      <c r="F369" s="189"/>
      <c r="G369" s="189"/>
      <c r="H369" s="193"/>
      <c r="N369" s="62"/>
    </row>
    <row r="370" spans="4:14" s="188" customFormat="1" ht="17.149999999999999" customHeight="1">
      <c r="D370" s="193"/>
      <c r="E370" s="189"/>
      <c r="F370" s="189"/>
      <c r="G370" s="189"/>
      <c r="H370" s="193"/>
      <c r="N370" s="62"/>
    </row>
    <row r="371" spans="4:14" s="188" customFormat="1" ht="17.149999999999999" customHeight="1">
      <c r="D371" s="193"/>
      <c r="E371" s="189"/>
      <c r="F371" s="189"/>
      <c r="G371" s="189"/>
      <c r="H371" s="193"/>
      <c r="N371" s="62"/>
    </row>
    <row r="372" spans="4:14" s="188" customFormat="1" ht="17.149999999999999" customHeight="1">
      <c r="D372" s="193"/>
      <c r="E372" s="189"/>
      <c r="F372" s="189"/>
      <c r="G372" s="189"/>
      <c r="H372" s="193"/>
      <c r="N372" s="62"/>
    </row>
    <row r="373" spans="4:14" s="188" customFormat="1" ht="17.149999999999999" customHeight="1">
      <c r="D373" s="193"/>
      <c r="E373" s="189"/>
      <c r="F373" s="189"/>
      <c r="G373" s="189"/>
      <c r="H373" s="193"/>
      <c r="N373" s="62"/>
    </row>
    <row r="374" spans="4:14" s="188" customFormat="1" ht="17.149999999999999" customHeight="1">
      <c r="D374" s="193"/>
      <c r="E374" s="189"/>
      <c r="F374" s="189"/>
      <c r="G374" s="189"/>
      <c r="H374" s="193"/>
      <c r="N374" s="62"/>
    </row>
    <row r="375" spans="4:14" s="188" customFormat="1" ht="17.149999999999999" customHeight="1">
      <c r="D375" s="193"/>
      <c r="E375" s="189"/>
      <c r="F375" s="189"/>
      <c r="G375" s="189"/>
      <c r="H375" s="193"/>
      <c r="N375" s="62"/>
    </row>
    <row r="376" spans="4:14" s="188" customFormat="1" ht="17.149999999999999" customHeight="1">
      <c r="D376" s="193"/>
      <c r="E376" s="189"/>
      <c r="F376" s="189"/>
      <c r="G376" s="189"/>
      <c r="H376" s="193"/>
      <c r="N376" s="62"/>
    </row>
    <row r="377" spans="4:14" s="188" customFormat="1" ht="17.149999999999999" customHeight="1">
      <c r="D377" s="193"/>
      <c r="E377" s="189"/>
      <c r="F377" s="189"/>
      <c r="G377" s="189"/>
      <c r="H377" s="193"/>
      <c r="N377" s="62"/>
    </row>
    <row r="378" spans="4:14" s="188" customFormat="1" ht="17.149999999999999" customHeight="1">
      <c r="D378" s="193"/>
      <c r="E378" s="189"/>
      <c r="F378" s="189"/>
      <c r="G378" s="189"/>
      <c r="H378" s="193"/>
      <c r="N378" s="62"/>
    </row>
    <row r="379" spans="4:14" s="188" customFormat="1" ht="17.149999999999999" customHeight="1">
      <c r="D379" s="193"/>
      <c r="E379" s="189"/>
      <c r="F379" s="189"/>
      <c r="G379" s="189"/>
      <c r="H379" s="193"/>
      <c r="N379" s="62"/>
    </row>
    <row r="380" spans="4:14" s="188" customFormat="1" ht="17.149999999999999" customHeight="1">
      <c r="D380" s="193"/>
      <c r="E380" s="189"/>
      <c r="F380" s="189"/>
      <c r="G380" s="189"/>
      <c r="H380" s="193"/>
      <c r="N380" s="62"/>
    </row>
    <row r="381" spans="4:14" s="188" customFormat="1" ht="17.149999999999999" customHeight="1">
      <c r="D381" s="193"/>
      <c r="E381" s="189"/>
      <c r="F381" s="189"/>
      <c r="G381" s="189"/>
      <c r="H381" s="193"/>
      <c r="N381" s="62"/>
    </row>
    <row r="382" spans="4:14" s="188" customFormat="1" ht="17.149999999999999" customHeight="1">
      <c r="D382" s="193"/>
      <c r="E382" s="189"/>
      <c r="F382" s="189"/>
      <c r="G382" s="189"/>
      <c r="H382" s="193"/>
      <c r="N382" s="62"/>
    </row>
    <row r="383" spans="4:14" s="188" customFormat="1" ht="17.149999999999999" customHeight="1">
      <c r="D383" s="193"/>
      <c r="E383" s="189"/>
      <c r="F383" s="189"/>
      <c r="G383" s="189"/>
      <c r="H383" s="193"/>
      <c r="N383" s="62"/>
    </row>
    <row r="384" spans="4:14" s="188" customFormat="1" ht="17.149999999999999" customHeight="1">
      <c r="D384" s="193"/>
      <c r="E384" s="189"/>
      <c r="F384" s="189"/>
      <c r="G384" s="189"/>
      <c r="H384" s="193"/>
      <c r="N384" s="62"/>
    </row>
    <row r="385" spans="4:14" s="188" customFormat="1" ht="17.149999999999999" customHeight="1">
      <c r="D385" s="193"/>
      <c r="E385" s="189"/>
      <c r="F385" s="189"/>
      <c r="G385" s="189"/>
      <c r="H385" s="193"/>
      <c r="N385" s="62"/>
    </row>
    <row r="386" spans="4:14" s="188" customFormat="1" ht="17.149999999999999" customHeight="1">
      <c r="D386" s="193"/>
      <c r="E386" s="189"/>
      <c r="F386" s="189"/>
      <c r="G386" s="189"/>
      <c r="H386" s="193"/>
      <c r="N386" s="62"/>
    </row>
    <row r="387" spans="4:14" s="188" customFormat="1" ht="17.149999999999999" customHeight="1">
      <c r="D387" s="193"/>
      <c r="E387" s="189"/>
      <c r="F387" s="189"/>
      <c r="G387" s="189"/>
      <c r="H387" s="193"/>
      <c r="N387" s="62"/>
    </row>
    <row r="388" spans="4:14" s="188" customFormat="1" ht="17.149999999999999" customHeight="1">
      <c r="D388" s="193"/>
      <c r="E388" s="189"/>
      <c r="F388" s="189"/>
      <c r="G388" s="189"/>
      <c r="H388" s="193"/>
      <c r="N388" s="62"/>
    </row>
    <row r="389" spans="4:14" s="188" customFormat="1" ht="17.149999999999999" customHeight="1">
      <c r="D389" s="193"/>
      <c r="E389" s="189"/>
      <c r="F389" s="189"/>
      <c r="G389" s="189"/>
      <c r="H389" s="193"/>
      <c r="N389" s="62"/>
    </row>
    <row r="390" spans="4:14" s="188" customFormat="1" ht="17.149999999999999" customHeight="1">
      <c r="D390" s="193"/>
      <c r="E390" s="189"/>
      <c r="F390" s="189"/>
      <c r="G390" s="189"/>
      <c r="H390" s="193"/>
      <c r="N390" s="62"/>
    </row>
    <row r="391" spans="4:14" s="188" customFormat="1" ht="17.149999999999999" customHeight="1">
      <c r="D391" s="193"/>
      <c r="E391" s="189"/>
      <c r="F391" s="189"/>
      <c r="G391" s="189"/>
      <c r="H391" s="193"/>
      <c r="N391" s="62"/>
    </row>
    <row r="392" spans="4:14" s="188" customFormat="1" ht="17.149999999999999" customHeight="1">
      <c r="D392" s="193"/>
      <c r="E392" s="189"/>
      <c r="F392" s="189"/>
      <c r="G392" s="189"/>
      <c r="H392" s="193"/>
      <c r="N392" s="62"/>
    </row>
    <row r="393" spans="4:14" s="188" customFormat="1" ht="17.149999999999999" customHeight="1">
      <c r="D393" s="193"/>
      <c r="E393" s="189"/>
      <c r="F393" s="189"/>
      <c r="G393" s="189"/>
      <c r="H393" s="193"/>
      <c r="N393" s="62"/>
    </row>
    <row r="394" spans="4:14" s="188" customFormat="1" ht="17.149999999999999" customHeight="1">
      <c r="D394" s="193"/>
      <c r="E394" s="189"/>
      <c r="F394" s="189"/>
      <c r="G394" s="189"/>
      <c r="H394" s="193"/>
      <c r="N394" s="62"/>
    </row>
    <row r="395" spans="4:14" s="188" customFormat="1" ht="17.149999999999999" customHeight="1">
      <c r="D395" s="193"/>
      <c r="E395" s="189"/>
      <c r="F395" s="189"/>
      <c r="G395" s="189"/>
      <c r="H395" s="193"/>
      <c r="N395" s="62"/>
    </row>
    <row r="396" spans="4:14" s="188" customFormat="1" ht="17.149999999999999" customHeight="1">
      <c r="D396" s="193"/>
      <c r="E396" s="189"/>
      <c r="F396" s="189"/>
      <c r="G396" s="189"/>
      <c r="H396" s="193"/>
      <c r="N396" s="62"/>
    </row>
    <row r="397" spans="4:14" s="188" customFormat="1" ht="17.149999999999999" customHeight="1">
      <c r="D397" s="193"/>
      <c r="E397" s="189"/>
      <c r="F397" s="189"/>
      <c r="G397" s="189"/>
      <c r="H397" s="193"/>
      <c r="N397" s="62"/>
    </row>
    <row r="398" spans="4:14" s="188" customFormat="1" ht="17.149999999999999" customHeight="1">
      <c r="D398" s="193"/>
      <c r="E398" s="189"/>
      <c r="F398" s="189"/>
      <c r="G398" s="189"/>
      <c r="H398" s="193"/>
      <c r="N398" s="62"/>
    </row>
    <row r="399" spans="4:14" s="188" customFormat="1" ht="17.149999999999999" customHeight="1">
      <c r="D399" s="193"/>
      <c r="E399" s="189"/>
      <c r="F399" s="189"/>
      <c r="G399" s="189"/>
      <c r="H399" s="193"/>
      <c r="N399" s="62"/>
    </row>
    <row r="400" spans="4:14" s="188" customFormat="1" ht="17.149999999999999" customHeight="1">
      <c r="D400" s="193"/>
      <c r="E400" s="189"/>
      <c r="F400" s="189"/>
      <c r="G400" s="189"/>
      <c r="H400" s="193"/>
      <c r="N400" s="62"/>
    </row>
    <row r="401" spans="4:14" s="188" customFormat="1" ht="17.149999999999999" customHeight="1">
      <c r="D401" s="193"/>
      <c r="E401" s="189"/>
      <c r="F401" s="189"/>
      <c r="G401" s="189"/>
      <c r="H401" s="193"/>
      <c r="N401" s="62"/>
    </row>
    <row r="402" spans="4:14" s="188" customFormat="1" ht="17.149999999999999" customHeight="1">
      <c r="D402" s="193"/>
      <c r="E402" s="189"/>
      <c r="F402" s="189"/>
      <c r="G402" s="189"/>
      <c r="H402" s="193"/>
      <c r="N402" s="62"/>
    </row>
    <row r="403" spans="4:14" s="188" customFormat="1" ht="17.149999999999999" customHeight="1">
      <c r="D403" s="193"/>
      <c r="E403" s="189"/>
      <c r="F403" s="189"/>
      <c r="G403" s="189"/>
      <c r="H403" s="193"/>
      <c r="N403" s="62"/>
    </row>
    <row r="404" spans="4:14" s="188" customFormat="1" ht="17.149999999999999" customHeight="1">
      <c r="D404" s="193"/>
      <c r="E404" s="189"/>
      <c r="F404" s="189"/>
      <c r="G404" s="189"/>
      <c r="H404" s="193"/>
      <c r="N404" s="62"/>
    </row>
    <row r="405" spans="4:14" s="188" customFormat="1" ht="17.149999999999999" customHeight="1">
      <c r="D405" s="193"/>
      <c r="E405" s="189"/>
      <c r="F405" s="189"/>
      <c r="G405" s="189"/>
      <c r="H405" s="193"/>
      <c r="N405" s="62"/>
    </row>
    <row r="406" spans="4:14" s="188" customFormat="1" ht="17.149999999999999" customHeight="1">
      <c r="D406" s="193"/>
      <c r="E406" s="189"/>
      <c r="F406" s="189"/>
      <c r="G406" s="189"/>
      <c r="H406" s="193"/>
      <c r="N406" s="62"/>
    </row>
    <row r="407" spans="4:14" s="188" customFormat="1" ht="17.149999999999999" customHeight="1">
      <c r="D407" s="193"/>
      <c r="E407" s="189"/>
      <c r="F407" s="189"/>
      <c r="G407" s="189"/>
      <c r="H407" s="193"/>
      <c r="N407" s="62"/>
    </row>
    <row r="408" spans="4:14" s="188" customFormat="1" ht="17.149999999999999" customHeight="1">
      <c r="D408" s="193"/>
      <c r="E408" s="189"/>
      <c r="F408" s="189"/>
      <c r="G408" s="189"/>
      <c r="H408" s="193"/>
      <c r="N408" s="62"/>
    </row>
    <row r="409" spans="4:14" s="188" customFormat="1" ht="17.149999999999999" customHeight="1">
      <c r="D409" s="193"/>
      <c r="E409" s="189"/>
      <c r="F409" s="189"/>
      <c r="G409" s="189"/>
      <c r="H409" s="193"/>
      <c r="N409" s="62"/>
    </row>
    <row r="410" spans="4:14" s="188" customFormat="1" ht="17.149999999999999" customHeight="1">
      <c r="D410" s="193"/>
      <c r="E410" s="189"/>
      <c r="F410" s="189"/>
      <c r="G410" s="189"/>
      <c r="H410" s="193"/>
      <c r="N410" s="62"/>
    </row>
    <row r="411" spans="4:14" s="188" customFormat="1" ht="17.149999999999999" customHeight="1">
      <c r="D411" s="193"/>
      <c r="E411" s="189"/>
      <c r="F411" s="189"/>
      <c r="G411" s="189"/>
      <c r="H411" s="193"/>
      <c r="N411" s="62"/>
    </row>
    <row r="412" spans="4:14" s="188" customFormat="1" ht="17.149999999999999" customHeight="1">
      <c r="D412" s="193"/>
      <c r="E412" s="189"/>
      <c r="F412" s="189"/>
      <c r="G412" s="189"/>
      <c r="H412" s="193"/>
      <c r="N412" s="62"/>
    </row>
    <row r="413" spans="4:14" s="188" customFormat="1" ht="17.149999999999999" customHeight="1">
      <c r="D413" s="193"/>
      <c r="E413" s="189"/>
      <c r="F413" s="189"/>
      <c r="G413" s="189"/>
      <c r="H413" s="193"/>
      <c r="N413" s="62"/>
    </row>
    <row r="414" spans="4:14" s="188" customFormat="1" ht="17.149999999999999" customHeight="1">
      <c r="D414" s="193"/>
      <c r="E414" s="189"/>
      <c r="F414" s="189"/>
      <c r="G414" s="189"/>
      <c r="H414" s="193"/>
      <c r="N414" s="62"/>
    </row>
    <row r="415" spans="4:14" s="188" customFormat="1" ht="17.149999999999999" customHeight="1">
      <c r="D415" s="193"/>
      <c r="E415" s="189"/>
      <c r="F415" s="189"/>
      <c r="G415" s="189"/>
      <c r="H415" s="193"/>
      <c r="N415" s="62"/>
    </row>
    <row r="416" spans="4:14" s="188" customFormat="1" ht="17.149999999999999" customHeight="1">
      <c r="D416" s="193"/>
      <c r="E416" s="189"/>
      <c r="F416" s="189"/>
      <c r="G416" s="189"/>
      <c r="H416" s="193"/>
      <c r="N416" s="62"/>
    </row>
    <row r="417" spans="4:14" s="188" customFormat="1" ht="17.149999999999999" customHeight="1">
      <c r="D417" s="193"/>
      <c r="E417" s="189"/>
      <c r="F417" s="189"/>
      <c r="G417" s="189"/>
      <c r="H417" s="193"/>
      <c r="N417" s="62"/>
    </row>
    <row r="418" spans="4:14" s="188" customFormat="1" ht="17.149999999999999" customHeight="1">
      <c r="D418" s="193"/>
      <c r="E418" s="189"/>
      <c r="F418" s="189"/>
      <c r="G418" s="189"/>
      <c r="H418" s="193"/>
      <c r="N418" s="62"/>
    </row>
    <row r="419" spans="4:14" s="188" customFormat="1" ht="17.149999999999999" customHeight="1">
      <c r="D419" s="193"/>
      <c r="E419" s="189"/>
      <c r="F419" s="189"/>
      <c r="G419" s="189"/>
      <c r="H419" s="193"/>
      <c r="N419" s="62"/>
    </row>
    <row r="420" spans="4:14" s="188" customFormat="1" ht="17.149999999999999" customHeight="1">
      <c r="D420" s="193"/>
      <c r="E420" s="189"/>
      <c r="F420" s="189"/>
      <c r="G420" s="189"/>
      <c r="H420" s="193"/>
      <c r="N420" s="62"/>
    </row>
    <row r="421" spans="4:14" s="188" customFormat="1" ht="17.149999999999999" customHeight="1">
      <c r="D421" s="193"/>
      <c r="E421" s="189"/>
      <c r="F421" s="189"/>
      <c r="G421" s="189"/>
      <c r="H421" s="193"/>
      <c r="N421" s="62"/>
    </row>
    <row r="422" spans="4:14" s="188" customFormat="1" ht="17.149999999999999" customHeight="1">
      <c r="D422" s="193"/>
      <c r="E422" s="189"/>
      <c r="F422" s="189"/>
      <c r="G422" s="189"/>
      <c r="H422" s="193"/>
      <c r="N422" s="62"/>
    </row>
    <row r="423" spans="4:14" s="188" customFormat="1" ht="17.149999999999999" customHeight="1">
      <c r="D423" s="193"/>
      <c r="E423" s="189"/>
      <c r="F423" s="189"/>
      <c r="G423" s="189"/>
      <c r="H423" s="193"/>
      <c r="N423" s="62"/>
    </row>
    <row r="424" spans="4:14" s="188" customFormat="1" ht="17.149999999999999" customHeight="1">
      <c r="D424" s="193"/>
      <c r="E424" s="189"/>
      <c r="F424" s="189"/>
      <c r="G424" s="189"/>
      <c r="H424" s="193"/>
      <c r="N424" s="62"/>
    </row>
    <row r="425" spans="4:14" s="188" customFormat="1" ht="17.149999999999999" customHeight="1">
      <c r="D425" s="193"/>
      <c r="E425" s="189"/>
      <c r="F425" s="189"/>
      <c r="G425" s="189"/>
      <c r="H425" s="193"/>
      <c r="N425" s="62"/>
    </row>
    <row r="426" spans="4:14" s="188" customFormat="1" ht="17.149999999999999" customHeight="1">
      <c r="D426" s="193"/>
      <c r="E426" s="189"/>
      <c r="F426" s="189"/>
      <c r="G426" s="189"/>
      <c r="H426" s="193"/>
      <c r="N426" s="62"/>
    </row>
    <row r="427" spans="4:14" s="188" customFormat="1" ht="17.149999999999999" customHeight="1">
      <c r="D427" s="193"/>
      <c r="E427" s="189"/>
      <c r="F427" s="189"/>
      <c r="G427" s="189"/>
      <c r="H427" s="193"/>
      <c r="N427" s="62"/>
    </row>
    <row r="428" spans="4:14" s="188" customFormat="1" ht="17.149999999999999" customHeight="1">
      <c r="D428" s="193"/>
      <c r="E428" s="189"/>
      <c r="F428" s="189"/>
      <c r="G428" s="189"/>
      <c r="H428" s="193"/>
      <c r="N428" s="62"/>
    </row>
    <row r="429" spans="4:14" s="188" customFormat="1" ht="17.149999999999999" customHeight="1">
      <c r="D429" s="193"/>
      <c r="E429" s="189"/>
      <c r="F429" s="189"/>
      <c r="G429" s="189"/>
      <c r="H429" s="193"/>
      <c r="N429" s="62"/>
    </row>
    <row r="430" spans="4:14" s="188" customFormat="1" ht="17.149999999999999" customHeight="1">
      <c r="D430" s="193"/>
      <c r="E430" s="189"/>
      <c r="F430" s="189"/>
      <c r="G430" s="189"/>
      <c r="H430" s="193"/>
      <c r="N430" s="62"/>
    </row>
    <row r="431" spans="4:14" s="188" customFormat="1" ht="17.149999999999999" customHeight="1">
      <c r="D431" s="193"/>
      <c r="E431" s="189"/>
      <c r="F431" s="189"/>
      <c r="G431" s="189"/>
      <c r="H431" s="193"/>
      <c r="N431" s="62"/>
    </row>
    <row r="432" spans="4:14" s="188" customFormat="1" ht="17.149999999999999" customHeight="1">
      <c r="D432" s="193"/>
      <c r="E432" s="189"/>
      <c r="F432" s="189"/>
      <c r="G432" s="189"/>
      <c r="H432" s="193"/>
      <c r="N432" s="62"/>
    </row>
    <row r="433" spans="4:14" s="188" customFormat="1" ht="17.149999999999999" customHeight="1">
      <c r="D433" s="193"/>
      <c r="E433" s="189"/>
      <c r="F433" s="189"/>
      <c r="G433" s="189"/>
      <c r="H433" s="193"/>
      <c r="N433" s="62"/>
    </row>
    <row r="434" spans="4:14" s="188" customFormat="1" ht="17.149999999999999" customHeight="1">
      <c r="D434" s="193"/>
      <c r="E434" s="189"/>
      <c r="F434" s="189"/>
      <c r="G434" s="189"/>
      <c r="H434" s="193"/>
      <c r="N434" s="62"/>
    </row>
    <row r="435" spans="4:14" s="188" customFormat="1" ht="17.149999999999999" customHeight="1">
      <c r="D435" s="193"/>
      <c r="E435" s="189"/>
      <c r="F435" s="189"/>
      <c r="G435" s="189"/>
      <c r="H435" s="193"/>
      <c r="N435" s="62"/>
    </row>
    <row r="436" spans="4:14" s="188" customFormat="1" ht="17.149999999999999" customHeight="1">
      <c r="D436" s="193"/>
      <c r="E436" s="189"/>
      <c r="F436" s="189"/>
      <c r="G436" s="189"/>
      <c r="H436" s="193"/>
      <c r="N436" s="62"/>
    </row>
    <row r="437" spans="4:14" s="188" customFormat="1" ht="17.149999999999999" customHeight="1">
      <c r="D437" s="193"/>
      <c r="E437" s="189"/>
      <c r="F437" s="189"/>
      <c r="G437" s="189"/>
      <c r="H437" s="193"/>
      <c r="N437" s="62"/>
    </row>
    <row r="438" spans="4:14" s="188" customFormat="1" ht="17.149999999999999" customHeight="1">
      <c r="D438" s="193"/>
      <c r="E438" s="189"/>
      <c r="F438" s="189"/>
      <c r="G438" s="189"/>
      <c r="H438" s="193"/>
      <c r="N438" s="62"/>
    </row>
    <row r="439" spans="4:14" s="188" customFormat="1" ht="17.149999999999999" customHeight="1">
      <c r="D439" s="193"/>
      <c r="E439" s="189"/>
      <c r="F439" s="189"/>
      <c r="G439" s="189"/>
      <c r="H439" s="193"/>
      <c r="N439" s="62"/>
    </row>
    <row r="440" spans="4:14" s="188" customFormat="1" ht="17.149999999999999" customHeight="1">
      <c r="D440" s="193"/>
      <c r="E440" s="189"/>
      <c r="F440" s="189"/>
      <c r="G440" s="189"/>
      <c r="H440" s="193"/>
      <c r="N440" s="62"/>
    </row>
    <row r="441" spans="4:14" s="188" customFormat="1" ht="17.149999999999999" customHeight="1">
      <c r="D441" s="193"/>
      <c r="E441" s="189"/>
      <c r="F441" s="189"/>
      <c r="G441" s="189"/>
      <c r="H441" s="193"/>
      <c r="N441" s="62"/>
    </row>
    <row r="442" spans="4:14" s="188" customFormat="1" ht="17.149999999999999" customHeight="1">
      <c r="D442" s="193"/>
      <c r="E442" s="189"/>
      <c r="F442" s="189"/>
      <c r="G442" s="189"/>
      <c r="H442" s="193"/>
      <c r="N442" s="62"/>
    </row>
    <row r="443" spans="4:14" s="188" customFormat="1" ht="17.149999999999999" customHeight="1">
      <c r="D443" s="193"/>
      <c r="E443" s="189"/>
      <c r="F443" s="189"/>
      <c r="G443" s="189"/>
      <c r="H443" s="193"/>
      <c r="N443" s="62"/>
    </row>
    <row r="444" spans="4:14" s="188" customFormat="1" ht="17.149999999999999" customHeight="1">
      <c r="D444" s="193"/>
      <c r="E444" s="189"/>
      <c r="F444" s="189"/>
      <c r="G444" s="189"/>
      <c r="H444" s="193"/>
      <c r="N444" s="62"/>
    </row>
    <row r="445" spans="4:14" s="188" customFormat="1" ht="17.149999999999999" customHeight="1">
      <c r="D445" s="193"/>
      <c r="E445" s="189"/>
      <c r="F445" s="189"/>
      <c r="G445" s="189"/>
      <c r="H445" s="193"/>
      <c r="N445" s="62"/>
    </row>
    <row r="446" spans="4:14" s="188" customFormat="1" ht="17.149999999999999" customHeight="1">
      <c r="D446" s="193"/>
      <c r="E446" s="189"/>
      <c r="F446" s="189"/>
      <c r="G446" s="189"/>
      <c r="H446" s="193"/>
      <c r="N446" s="62"/>
    </row>
    <row r="447" spans="4:14" s="188" customFormat="1" ht="17.149999999999999" customHeight="1">
      <c r="D447" s="193"/>
      <c r="E447" s="189"/>
      <c r="F447" s="189"/>
      <c r="G447" s="189"/>
      <c r="H447" s="193"/>
      <c r="N447" s="62"/>
    </row>
    <row r="448" spans="4:14" s="188" customFormat="1" ht="17.149999999999999" customHeight="1">
      <c r="D448" s="193"/>
      <c r="E448" s="189"/>
      <c r="F448" s="189"/>
      <c r="G448" s="189"/>
      <c r="H448" s="193"/>
      <c r="N448" s="62"/>
    </row>
    <row r="449" spans="4:14" s="188" customFormat="1" ht="17.149999999999999" customHeight="1">
      <c r="D449" s="193"/>
      <c r="E449" s="189"/>
      <c r="F449" s="189"/>
      <c r="G449" s="189"/>
      <c r="H449" s="193"/>
      <c r="N449" s="62"/>
    </row>
    <row r="450" spans="4:14" s="188" customFormat="1" ht="17.149999999999999" customHeight="1">
      <c r="D450" s="193"/>
      <c r="E450" s="189"/>
      <c r="F450" s="189"/>
      <c r="G450" s="189"/>
      <c r="H450" s="193"/>
      <c r="N450" s="62"/>
    </row>
    <row r="451" spans="4:14" s="188" customFormat="1" ht="17.149999999999999" customHeight="1">
      <c r="D451" s="193"/>
      <c r="E451" s="189"/>
      <c r="F451" s="189"/>
      <c r="G451" s="189"/>
      <c r="H451" s="193"/>
      <c r="N451" s="62"/>
    </row>
    <row r="452" spans="4:14" s="188" customFormat="1" ht="17.149999999999999" customHeight="1">
      <c r="D452" s="193"/>
      <c r="E452" s="189"/>
      <c r="F452" s="189"/>
      <c r="G452" s="189"/>
      <c r="H452" s="193"/>
      <c r="N452" s="62"/>
    </row>
    <row r="453" spans="4:14" s="188" customFormat="1" ht="17.149999999999999" customHeight="1">
      <c r="D453" s="193"/>
      <c r="E453" s="189"/>
      <c r="F453" s="189"/>
      <c r="G453" s="189"/>
      <c r="H453" s="193"/>
      <c r="N453" s="62"/>
    </row>
    <row r="454" spans="4:14" s="188" customFormat="1" ht="17.149999999999999" customHeight="1">
      <c r="D454" s="193"/>
      <c r="E454" s="189"/>
      <c r="F454" s="189"/>
      <c r="G454" s="189"/>
      <c r="H454" s="193"/>
      <c r="N454" s="62"/>
    </row>
    <row r="455" spans="4:14" s="188" customFormat="1" ht="17.149999999999999" customHeight="1">
      <c r="D455" s="193"/>
      <c r="E455" s="189"/>
      <c r="F455" s="189"/>
      <c r="G455" s="189"/>
      <c r="H455" s="193"/>
      <c r="N455" s="62"/>
    </row>
    <row r="456" spans="4:14" s="188" customFormat="1" ht="17.149999999999999" customHeight="1">
      <c r="D456" s="193"/>
      <c r="E456" s="189"/>
      <c r="F456" s="189"/>
      <c r="G456" s="189"/>
      <c r="H456" s="193"/>
      <c r="N456" s="62"/>
    </row>
    <row r="457" spans="4:14" s="188" customFormat="1" ht="17.149999999999999" customHeight="1">
      <c r="D457" s="193"/>
      <c r="E457" s="189"/>
      <c r="F457" s="189"/>
      <c r="G457" s="189"/>
      <c r="H457" s="193"/>
      <c r="N457" s="62"/>
    </row>
    <row r="458" spans="4:14" s="188" customFormat="1" ht="17.149999999999999" customHeight="1">
      <c r="D458" s="193"/>
      <c r="E458" s="189"/>
      <c r="F458" s="189"/>
      <c r="G458" s="189"/>
      <c r="H458" s="193"/>
      <c r="N458" s="62"/>
    </row>
    <row r="459" spans="4:14" s="188" customFormat="1" ht="17.149999999999999" customHeight="1">
      <c r="D459" s="193"/>
      <c r="E459" s="189"/>
      <c r="F459" s="189"/>
      <c r="G459" s="189"/>
      <c r="H459" s="193"/>
      <c r="N459" s="62"/>
    </row>
    <row r="460" spans="4:14" s="188" customFormat="1" ht="17.149999999999999" customHeight="1">
      <c r="D460" s="193"/>
      <c r="E460" s="189"/>
      <c r="F460" s="189"/>
      <c r="G460" s="189"/>
      <c r="H460" s="193"/>
      <c r="N460" s="62"/>
    </row>
    <row r="461" spans="4:14" s="188" customFormat="1" ht="17.149999999999999" customHeight="1">
      <c r="D461" s="193"/>
      <c r="E461" s="189"/>
      <c r="F461" s="189"/>
      <c r="G461" s="189"/>
      <c r="H461" s="193"/>
      <c r="N461" s="62"/>
    </row>
    <row r="462" spans="4:14" s="188" customFormat="1" ht="17.149999999999999" customHeight="1">
      <c r="D462" s="193"/>
      <c r="E462" s="189"/>
      <c r="F462" s="189"/>
      <c r="G462" s="189"/>
      <c r="H462" s="193"/>
      <c r="N462" s="62"/>
    </row>
    <row r="463" spans="4:14" s="188" customFormat="1" ht="17.149999999999999" customHeight="1">
      <c r="D463" s="193"/>
      <c r="E463" s="189"/>
      <c r="F463" s="189"/>
      <c r="G463" s="189"/>
      <c r="H463" s="193"/>
      <c r="N463" s="62"/>
    </row>
    <row r="464" spans="4:14" s="188" customFormat="1" ht="17.149999999999999" customHeight="1">
      <c r="D464" s="193"/>
      <c r="E464" s="189"/>
      <c r="F464" s="189"/>
      <c r="G464" s="189"/>
      <c r="H464" s="193"/>
      <c r="N464" s="62"/>
    </row>
    <row r="465" spans="4:14" s="188" customFormat="1" ht="17.149999999999999" customHeight="1">
      <c r="D465" s="193"/>
      <c r="E465" s="189"/>
      <c r="F465" s="189"/>
      <c r="G465" s="189"/>
      <c r="H465" s="193"/>
      <c r="N465" s="62"/>
    </row>
    <row r="466" spans="4:14" s="188" customFormat="1" ht="17.149999999999999" customHeight="1">
      <c r="D466" s="193"/>
      <c r="E466" s="189"/>
      <c r="F466" s="189"/>
      <c r="G466" s="189"/>
      <c r="H466" s="193"/>
      <c r="N466" s="62"/>
    </row>
    <row r="467" spans="4:14" s="188" customFormat="1" ht="17.149999999999999" customHeight="1">
      <c r="D467" s="193"/>
      <c r="E467" s="189"/>
      <c r="F467" s="189"/>
      <c r="G467" s="189"/>
      <c r="H467" s="193"/>
      <c r="N467" s="62"/>
    </row>
    <row r="468" spans="4:14" s="188" customFormat="1" ht="17.149999999999999" customHeight="1">
      <c r="D468" s="193"/>
      <c r="E468" s="189"/>
      <c r="F468" s="189"/>
      <c r="G468" s="189"/>
      <c r="H468" s="193"/>
      <c r="N468" s="62"/>
    </row>
    <row r="469" spans="4:14" s="188" customFormat="1" ht="17.149999999999999" customHeight="1">
      <c r="D469" s="193"/>
      <c r="E469" s="189"/>
      <c r="F469" s="189"/>
      <c r="G469" s="189"/>
      <c r="H469" s="193"/>
      <c r="N469" s="62"/>
    </row>
    <row r="470" spans="4:14" s="188" customFormat="1" ht="17.149999999999999" customHeight="1">
      <c r="D470" s="193"/>
      <c r="E470" s="189"/>
      <c r="F470" s="189"/>
      <c r="G470" s="189"/>
      <c r="H470" s="193"/>
      <c r="N470" s="62"/>
    </row>
    <row r="471" spans="4:14" s="188" customFormat="1" ht="17.149999999999999" customHeight="1">
      <c r="D471" s="193"/>
      <c r="E471" s="189"/>
      <c r="F471" s="189"/>
      <c r="G471" s="189"/>
      <c r="H471" s="193"/>
      <c r="N471" s="62"/>
    </row>
    <row r="472" spans="4:14" s="188" customFormat="1" ht="17.149999999999999" customHeight="1">
      <c r="D472" s="193"/>
      <c r="E472" s="189"/>
      <c r="F472" s="189"/>
      <c r="G472" s="189"/>
      <c r="H472" s="193"/>
      <c r="N472" s="62"/>
    </row>
    <row r="473" spans="4:14" s="188" customFormat="1" ht="17.149999999999999" customHeight="1">
      <c r="D473" s="193"/>
      <c r="E473" s="189"/>
      <c r="F473" s="189"/>
      <c r="G473" s="189"/>
      <c r="H473" s="193"/>
      <c r="N473" s="62"/>
    </row>
    <row r="474" spans="4:14" s="188" customFormat="1" ht="17.149999999999999" customHeight="1">
      <c r="D474" s="193"/>
      <c r="E474" s="189"/>
      <c r="F474" s="189"/>
      <c r="G474" s="189"/>
      <c r="H474" s="193"/>
      <c r="N474" s="62"/>
    </row>
    <row r="475" spans="4:14" s="188" customFormat="1" ht="17.149999999999999" customHeight="1">
      <c r="D475" s="193"/>
      <c r="E475" s="189"/>
      <c r="F475" s="189"/>
      <c r="G475" s="189"/>
      <c r="H475" s="193"/>
      <c r="N475" s="62"/>
    </row>
    <row r="476" spans="4:14" s="188" customFormat="1" ht="17.149999999999999" customHeight="1">
      <c r="D476" s="193"/>
      <c r="E476" s="189"/>
      <c r="F476" s="189"/>
      <c r="G476" s="189"/>
      <c r="H476" s="193"/>
      <c r="N476" s="62"/>
    </row>
    <row r="477" spans="4:14" s="188" customFormat="1" ht="17.149999999999999" customHeight="1">
      <c r="D477" s="193"/>
      <c r="E477" s="189"/>
      <c r="F477" s="189"/>
      <c r="G477" s="189"/>
      <c r="H477" s="193"/>
      <c r="N477" s="62"/>
    </row>
    <row r="478" spans="4:14" s="188" customFormat="1" ht="17.149999999999999" customHeight="1">
      <c r="D478" s="193"/>
      <c r="E478" s="189"/>
      <c r="F478" s="189"/>
      <c r="G478" s="189"/>
      <c r="H478" s="193"/>
      <c r="N478" s="62"/>
    </row>
    <row r="479" spans="4:14" s="188" customFormat="1" ht="17.149999999999999" customHeight="1">
      <c r="D479" s="193"/>
      <c r="E479" s="189"/>
      <c r="F479" s="189"/>
      <c r="G479" s="189"/>
      <c r="H479" s="193"/>
      <c r="N479" s="62"/>
    </row>
    <row r="480" spans="4:14" s="188" customFormat="1" ht="17.149999999999999" customHeight="1">
      <c r="D480" s="193"/>
      <c r="E480" s="189"/>
      <c r="F480" s="189"/>
      <c r="G480" s="189"/>
      <c r="H480" s="193"/>
      <c r="N480" s="62"/>
    </row>
    <row r="481" spans="4:14" s="188" customFormat="1" ht="17.149999999999999" customHeight="1">
      <c r="D481" s="193"/>
      <c r="E481" s="189"/>
      <c r="F481" s="189"/>
      <c r="G481" s="189"/>
      <c r="H481" s="193"/>
      <c r="N481" s="62"/>
    </row>
    <row r="482" spans="4:14" s="188" customFormat="1" ht="17.149999999999999" customHeight="1">
      <c r="D482" s="193"/>
      <c r="E482" s="189"/>
      <c r="F482" s="189"/>
      <c r="G482" s="189"/>
      <c r="H482" s="193"/>
      <c r="N482" s="62"/>
    </row>
    <row r="483" spans="4:14" s="188" customFormat="1" ht="17.149999999999999" customHeight="1">
      <c r="D483" s="193"/>
      <c r="E483" s="189"/>
      <c r="F483" s="189"/>
      <c r="G483" s="189"/>
      <c r="H483" s="193"/>
      <c r="N483" s="62"/>
    </row>
    <row r="484" spans="4:14" s="188" customFormat="1" ht="17.149999999999999" customHeight="1">
      <c r="D484" s="193"/>
      <c r="E484" s="189"/>
      <c r="F484" s="189"/>
      <c r="G484" s="189"/>
      <c r="H484" s="193"/>
      <c r="N484" s="62"/>
    </row>
    <row r="485" spans="4:14" s="188" customFormat="1" ht="17.149999999999999" customHeight="1">
      <c r="D485" s="193"/>
      <c r="E485" s="189"/>
      <c r="F485" s="189"/>
      <c r="G485" s="189"/>
      <c r="H485" s="193"/>
      <c r="N485" s="62"/>
    </row>
    <row r="486" spans="4:14" s="188" customFormat="1" ht="17.149999999999999" customHeight="1">
      <c r="D486" s="193"/>
      <c r="E486" s="189"/>
      <c r="F486" s="189"/>
      <c r="G486" s="189"/>
      <c r="H486" s="193"/>
      <c r="N486" s="62"/>
    </row>
    <row r="487" spans="4:14" s="188" customFormat="1" ht="17.149999999999999" customHeight="1">
      <c r="D487" s="193"/>
      <c r="E487" s="189"/>
      <c r="F487" s="189"/>
      <c r="G487" s="189"/>
      <c r="H487" s="193"/>
      <c r="N487" s="62"/>
    </row>
    <row r="488" spans="4:14" s="188" customFormat="1" ht="17.149999999999999" customHeight="1">
      <c r="D488" s="193"/>
      <c r="E488" s="189"/>
      <c r="F488" s="189"/>
      <c r="G488" s="189"/>
      <c r="H488" s="193"/>
      <c r="N488" s="62"/>
    </row>
    <row r="489" spans="4:14" s="188" customFormat="1" ht="17.149999999999999" customHeight="1">
      <c r="D489" s="193"/>
      <c r="E489" s="189"/>
      <c r="F489" s="189"/>
      <c r="G489" s="189"/>
      <c r="H489" s="193"/>
      <c r="N489" s="62"/>
    </row>
    <row r="490" spans="4:14" s="188" customFormat="1" ht="17.149999999999999" customHeight="1">
      <c r="D490" s="193"/>
      <c r="E490" s="189"/>
      <c r="F490" s="189"/>
      <c r="G490" s="189"/>
      <c r="H490" s="193"/>
      <c r="N490" s="62"/>
    </row>
    <row r="491" spans="4:14" s="188" customFormat="1" ht="17.149999999999999" customHeight="1">
      <c r="D491" s="193"/>
      <c r="E491" s="189"/>
      <c r="F491" s="189"/>
      <c r="G491" s="189"/>
      <c r="H491" s="193"/>
      <c r="N491" s="62"/>
    </row>
    <row r="492" spans="4:14" s="188" customFormat="1" ht="17.149999999999999" customHeight="1">
      <c r="D492" s="193"/>
      <c r="E492" s="189"/>
      <c r="F492" s="189"/>
      <c r="G492" s="189"/>
      <c r="H492" s="193"/>
      <c r="N492" s="62"/>
    </row>
    <row r="493" spans="4:14" s="188" customFormat="1" ht="17.149999999999999" customHeight="1">
      <c r="D493" s="193"/>
      <c r="E493" s="189"/>
      <c r="F493" s="189"/>
      <c r="G493" s="189"/>
      <c r="H493" s="193"/>
      <c r="N493" s="62"/>
    </row>
    <row r="494" spans="4:14" s="188" customFormat="1" ht="17.149999999999999" customHeight="1">
      <c r="D494" s="193"/>
      <c r="E494" s="189"/>
      <c r="F494" s="189"/>
      <c r="G494" s="189"/>
      <c r="H494" s="193"/>
      <c r="N494" s="62"/>
    </row>
    <row r="495" spans="4:14" s="188" customFormat="1" ht="17.149999999999999" customHeight="1">
      <c r="D495" s="193"/>
      <c r="E495" s="189"/>
      <c r="F495" s="189"/>
      <c r="G495" s="189"/>
      <c r="H495" s="193"/>
      <c r="N495" s="62"/>
    </row>
    <row r="496" spans="4:14" s="188" customFormat="1" ht="17.149999999999999" customHeight="1">
      <c r="D496" s="193"/>
      <c r="E496" s="189"/>
      <c r="F496" s="189"/>
      <c r="G496" s="189"/>
      <c r="H496" s="193"/>
      <c r="N496" s="62"/>
    </row>
    <row r="497" spans="4:14" s="188" customFormat="1" ht="17.149999999999999" customHeight="1">
      <c r="D497" s="193"/>
      <c r="E497" s="189"/>
      <c r="F497" s="189"/>
      <c r="G497" s="189"/>
      <c r="H497" s="193"/>
      <c r="N497" s="62"/>
    </row>
    <row r="498" spans="4:14" s="188" customFormat="1" ht="17.149999999999999" customHeight="1">
      <c r="D498" s="193"/>
      <c r="E498" s="189"/>
      <c r="F498" s="189"/>
      <c r="G498" s="189"/>
      <c r="H498" s="193"/>
      <c r="N498" s="62"/>
    </row>
    <row r="499" spans="4:14" s="188" customFormat="1" ht="17.149999999999999" customHeight="1">
      <c r="D499" s="193"/>
      <c r="E499" s="189"/>
      <c r="F499" s="189"/>
      <c r="G499" s="189"/>
      <c r="H499" s="193"/>
      <c r="N499" s="62"/>
    </row>
    <row r="500" spans="4:14" s="188" customFormat="1" ht="17.149999999999999" customHeight="1">
      <c r="D500" s="193"/>
      <c r="E500" s="189"/>
      <c r="F500" s="189"/>
      <c r="G500" s="189"/>
      <c r="H500" s="193"/>
      <c r="N500" s="62"/>
    </row>
    <row r="501" spans="4:14" s="188" customFormat="1" ht="17.149999999999999" customHeight="1">
      <c r="D501" s="193"/>
      <c r="E501" s="189"/>
      <c r="F501" s="189"/>
      <c r="G501" s="189"/>
      <c r="H501" s="193"/>
      <c r="N501" s="62"/>
    </row>
    <row r="502" spans="4:14" s="188" customFormat="1" ht="17.149999999999999" customHeight="1">
      <c r="D502" s="193"/>
      <c r="E502" s="189"/>
      <c r="F502" s="189"/>
      <c r="G502" s="189"/>
      <c r="H502" s="193"/>
      <c r="N502" s="62"/>
    </row>
    <row r="503" spans="4:14" s="188" customFormat="1" ht="17.149999999999999" customHeight="1">
      <c r="D503" s="193"/>
      <c r="E503" s="189"/>
      <c r="F503" s="189"/>
      <c r="G503" s="189"/>
      <c r="H503" s="193"/>
      <c r="N503" s="62"/>
    </row>
    <row r="504" spans="4:14" s="188" customFormat="1" ht="17.149999999999999" customHeight="1">
      <c r="D504" s="193"/>
      <c r="E504" s="189"/>
      <c r="F504" s="189"/>
      <c r="G504" s="189"/>
      <c r="H504" s="193"/>
      <c r="N504" s="62"/>
    </row>
    <row r="505" spans="4:14" s="188" customFormat="1" ht="17.149999999999999" customHeight="1">
      <c r="D505" s="193"/>
      <c r="E505" s="189"/>
      <c r="F505" s="189"/>
      <c r="G505" s="189"/>
      <c r="H505" s="193"/>
      <c r="N505" s="62"/>
    </row>
    <row r="506" spans="4:14" s="188" customFormat="1" ht="17.149999999999999" customHeight="1">
      <c r="D506" s="193"/>
      <c r="E506" s="189"/>
      <c r="F506" s="189"/>
      <c r="G506" s="189"/>
      <c r="H506" s="193"/>
      <c r="N506" s="62"/>
    </row>
    <row r="507" spans="4:14" s="188" customFormat="1" ht="17.149999999999999" customHeight="1">
      <c r="D507" s="193"/>
      <c r="E507" s="189"/>
      <c r="F507" s="189"/>
      <c r="G507" s="189"/>
      <c r="H507" s="193"/>
      <c r="N507" s="62"/>
    </row>
    <row r="508" spans="4:14" s="188" customFormat="1" ht="17.149999999999999" customHeight="1">
      <c r="D508" s="193"/>
      <c r="E508" s="189"/>
      <c r="F508" s="189"/>
      <c r="G508" s="189"/>
      <c r="H508" s="193"/>
      <c r="N508" s="62"/>
    </row>
    <row r="509" spans="4:14" s="188" customFormat="1" ht="17.149999999999999" customHeight="1">
      <c r="D509" s="193"/>
      <c r="E509" s="189"/>
      <c r="F509" s="189"/>
      <c r="G509" s="189"/>
      <c r="H509" s="193"/>
      <c r="N509" s="62"/>
    </row>
    <row r="510" spans="4:14" s="188" customFormat="1" ht="17.149999999999999" customHeight="1">
      <c r="D510" s="193"/>
      <c r="E510" s="189"/>
      <c r="F510" s="189"/>
      <c r="G510" s="189"/>
      <c r="H510" s="193"/>
      <c r="N510" s="62"/>
    </row>
    <row r="511" spans="4:14" s="188" customFormat="1" ht="17.149999999999999" customHeight="1">
      <c r="D511" s="193"/>
      <c r="E511" s="189"/>
      <c r="F511" s="189"/>
      <c r="G511" s="189"/>
      <c r="H511" s="193"/>
      <c r="N511" s="62"/>
    </row>
    <row r="512" spans="4:14" s="188" customFormat="1" ht="17.149999999999999" customHeight="1">
      <c r="D512" s="193"/>
      <c r="E512" s="189"/>
      <c r="F512" s="189"/>
      <c r="G512" s="189"/>
      <c r="H512" s="193"/>
      <c r="N512" s="62"/>
    </row>
    <row r="513" spans="4:14" s="188" customFormat="1" ht="17.149999999999999" customHeight="1">
      <c r="D513" s="193"/>
      <c r="E513" s="189"/>
      <c r="F513" s="189"/>
      <c r="G513" s="189"/>
      <c r="H513" s="193"/>
      <c r="N513" s="62"/>
    </row>
    <row r="514" spans="4:14" s="188" customFormat="1" ht="17.149999999999999" customHeight="1">
      <c r="D514" s="193"/>
      <c r="E514" s="189"/>
      <c r="F514" s="189"/>
      <c r="G514" s="189"/>
      <c r="H514" s="193"/>
      <c r="N514" s="62"/>
    </row>
    <row r="515" spans="4:14" s="188" customFormat="1" ht="17.149999999999999" customHeight="1">
      <c r="D515" s="193"/>
      <c r="E515" s="189"/>
      <c r="F515" s="189"/>
      <c r="G515" s="189"/>
      <c r="H515" s="193"/>
      <c r="N515" s="62"/>
    </row>
    <row r="516" spans="4:14" s="188" customFormat="1" ht="17.149999999999999" customHeight="1">
      <c r="D516" s="193"/>
      <c r="E516" s="189"/>
      <c r="F516" s="189"/>
      <c r="G516" s="189"/>
      <c r="H516" s="193"/>
      <c r="N516" s="62"/>
    </row>
    <row r="517" spans="4:14" s="188" customFormat="1" ht="17.149999999999999" customHeight="1">
      <c r="D517" s="193"/>
      <c r="E517" s="189"/>
      <c r="F517" s="189"/>
      <c r="G517" s="189"/>
      <c r="H517" s="193"/>
      <c r="N517" s="62"/>
    </row>
    <row r="518" spans="4:14" s="188" customFormat="1" ht="17.149999999999999" customHeight="1">
      <c r="D518" s="193"/>
      <c r="E518" s="189"/>
      <c r="F518" s="189"/>
      <c r="G518" s="189"/>
      <c r="H518" s="193"/>
      <c r="N518" s="62"/>
    </row>
    <row r="519" spans="4:14" s="188" customFormat="1" ht="17.149999999999999" customHeight="1">
      <c r="D519" s="193"/>
      <c r="E519" s="189"/>
      <c r="F519" s="189"/>
      <c r="G519" s="189"/>
      <c r="H519" s="193"/>
      <c r="N519" s="62"/>
    </row>
    <row r="520" spans="4:14" s="188" customFormat="1" ht="17.149999999999999" customHeight="1">
      <c r="D520" s="193"/>
      <c r="E520" s="189"/>
      <c r="F520" s="189"/>
      <c r="G520" s="189"/>
      <c r="H520" s="193"/>
      <c r="N520" s="62"/>
    </row>
    <row r="521" spans="4:14" s="188" customFormat="1" ht="17.149999999999999" customHeight="1">
      <c r="D521" s="193"/>
      <c r="E521" s="189"/>
      <c r="F521" s="189"/>
      <c r="G521" s="189"/>
      <c r="H521" s="193"/>
      <c r="N521" s="62"/>
    </row>
    <row r="522" spans="4:14" s="188" customFormat="1" ht="17.149999999999999" customHeight="1">
      <c r="D522" s="193"/>
      <c r="E522" s="189"/>
      <c r="F522" s="189"/>
      <c r="G522" s="189"/>
      <c r="H522" s="193"/>
      <c r="N522" s="62"/>
    </row>
    <row r="523" spans="4:14" s="188" customFormat="1" ht="17.149999999999999" customHeight="1">
      <c r="D523" s="193"/>
      <c r="E523" s="189"/>
      <c r="F523" s="189"/>
      <c r="G523" s="189"/>
      <c r="H523" s="193"/>
      <c r="N523" s="62"/>
    </row>
    <row r="524" spans="4:14" s="188" customFormat="1" ht="17.149999999999999" customHeight="1">
      <c r="D524" s="193"/>
      <c r="E524" s="189"/>
      <c r="F524" s="189"/>
      <c r="G524" s="189"/>
      <c r="H524" s="193"/>
      <c r="N524" s="62"/>
    </row>
    <row r="525" spans="4:14" s="188" customFormat="1" ht="17.149999999999999" customHeight="1">
      <c r="D525" s="193"/>
      <c r="E525" s="189"/>
      <c r="F525" s="189"/>
      <c r="G525" s="189"/>
      <c r="H525" s="193"/>
      <c r="N525" s="62"/>
    </row>
    <row r="526" spans="4:14" s="188" customFormat="1" ht="17.149999999999999" customHeight="1">
      <c r="D526" s="193"/>
      <c r="E526" s="189"/>
      <c r="F526" s="189"/>
      <c r="G526" s="189"/>
      <c r="H526" s="193"/>
      <c r="N526" s="62"/>
    </row>
    <row r="527" spans="4:14" s="188" customFormat="1" ht="17.149999999999999" customHeight="1">
      <c r="D527" s="193"/>
      <c r="E527" s="189"/>
      <c r="F527" s="189"/>
      <c r="G527" s="189"/>
      <c r="H527" s="193"/>
      <c r="N527" s="62"/>
    </row>
    <row r="528" spans="4:14" s="188" customFormat="1" ht="17.149999999999999" customHeight="1">
      <c r="D528" s="193"/>
      <c r="E528" s="189"/>
      <c r="F528" s="189"/>
      <c r="G528" s="189"/>
      <c r="H528" s="193"/>
      <c r="N528" s="62"/>
    </row>
    <row r="529" spans="4:14" s="188" customFormat="1" ht="17.149999999999999" customHeight="1">
      <c r="D529" s="193"/>
      <c r="E529" s="189"/>
      <c r="F529" s="189"/>
      <c r="G529" s="189"/>
      <c r="H529" s="193"/>
      <c r="N529" s="62"/>
    </row>
    <row r="530" spans="4:14" s="188" customFormat="1" ht="17.149999999999999" customHeight="1">
      <c r="D530" s="193"/>
      <c r="E530" s="189"/>
      <c r="F530" s="189"/>
      <c r="G530" s="189"/>
      <c r="H530" s="193"/>
      <c r="N530" s="62"/>
    </row>
    <row r="531" spans="4:14" s="188" customFormat="1" ht="17.149999999999999" customHeight="1">
      <c r="D531" s="193"/>
      <c r="E531" s="189"/>
      <c r="F531" s="189"/>
      <c r="G531" s="189"/>
      <c r="H531" s="193"/>
      <c r="N531" s="62"/>
    </row>
    <row r="532" spans="4:14" s="188" customFormat="1" ht="17.149999999999999" customHeight="1">
      <c r="D532" s="193"/>
      <c r="E532" s="189"/>
      <c r="F532" s="189"/>
      <c r="G532" s="189"/>
      <c r="H532" s="193"/>
      <c r="N532" s="62"/>
    </row>
    <row r="533" spans="4:14" s="188" customFormat="1" ht="17.149999999999999" customHeight="1">
      <c r="D533" s="193"/>
      <c r="E533" s="189"/>
      <c r="F533" s="189"/>
      <c r="G533" s="189"/>
      <c r="H533" s="193"/>
      <c r="N533" s="62"/>
    </row>
    <row r="534" spans="4:14" s="188" customFormat="1" ht="17.149999999999999" customHeight="1">
      <c r="D534" s="193"/>
      <c r="E534" s="189"/>
      <c r="F534" s="189"/>
      <c r="G534" s="189"/>
      <c r="H534" s="193"/>
      <c r="N534" s="62"/>
    </row>
    <row r="535" spans="4:14" s="188" customFormat="1" ht="17.149999999999999" customHeight="1">
      <c r="D535" s="193"/>
      <c r="E535" s="189"/>
      <c r="F535" s="189"/>
      <c r="G535" s="189"/>
      <c r="H535" s="193"/>
      <c r="N535" s="62"/>
    </row>
    <row r="536" spans="4:14" s="188" customFormat="1" ht="17.149999999999999" customHeight="1">
      <c r="D536" s="193"/>
      <c r="E536" s="189"/>
      <c r="F536" s="189"/>
      <c r="G536" s="189"/>
      <c r="H536" s="193"/>
      <c r="N536" s="62"/>
    </row>
    <row r="537" spans="4:14" s="188" customFormat="1" ht="17.149999999999999" customHeight="1">
      <c r="D537" s="193"/>
      <c r="E537" s="189"/>
      <c r="F537" s="189"/>
      <c r="G537" s="189"/>
      <c r="H537" s="193"/>
      <c r="N537" s="62"/>
    </row>
    <row r="538" spans="4:14" s="188" customFormat="1" ht="17.149999999999999" customHeight="1">
      <c r="D538" s="193"/>
      <c r="E538" s="189"/>
      <c r="F538" s="189"/>
      <c r="G538" s="189"/>
      <c r="H538" s="193"/>
      <c r="N538" s="62"/>
    </row>
    <row r="539" spans="4:14" s="188" customFormat="1" ht="17.149999999999999" customHeight="1">
      <c r="D539" s="193"/>
      <c r="E539" s="189"/>
      <c r="F539" s="189"/>
      <c r="G539" s="189"/>
      <c r="H539" s="193"/>
      <c r="N539" s="62"/>
    </row>
    <row r="540" spans="4:14" s="188" customFormat="1" ht="17.149999999999999" customHeight="1">
      <c r="D540" s="193"/>
      <c r="E540" s="189"/>
      <c r="F540" s="189"/>
      <c r="G540" s="189"/>
      <c r="H540" s="193"/>
      <c r="N540" s="62"/>
    </row>
    <row r="541" spans="4:14" s="188" customFormat="1" ht="17.149999999999999" customHeight="1">
      <c r="D541" s="193"/>
      <c r="E541" s="189"/>
      <c r="F541" s="189"/>
      <c r="G541" s="189"/>
      <c r="H541" s="193"/>
      <c r="N541" s="62"/>
    </row>
    <row r="542" spans="4:14" s="188" customFormat="1" ht="17.149999999999999" customHeight="1">
      <c r="D542" s="193"/>
      <c r="E542" s="189"/>
      <c r="F542" s="189"/>
      <c r="G542" s="189"/>
      <c r="H542" s="193"/>
      <c r="N542" s="62"/>
    </row>
    <row r="543" spans="4:14" s="188" customFormat="1" ht="17.149999999999999" customHeight="1">
      <c r="D543" s="193"/>
      <c r="E543" s="189"/>
      <c r="F543" s="189"/>
      <c r="G543" s="189"/>
      <c r="H543" s="193"/>
      <c r="N543" s="62"/>
    </row>
    <row r="544" spans="4:14" s="188" customFormat="1" ht="17.149999999999999" customHeight="1">
      <c r="D544" s="193"/>
      <c r="E544" s="189"/>
      <c r="F544" s="189"/>
      <c r="G544" s="189"/>
      <c r="H544" s="193"/>
      <c r="N544" s="62"/>
    </row>
    <row r="545" spans="4:14" s="188" customFormat="1" ht="17.149999999999999" customHeight="1">
      <c r="D545" s="193"/>
      <c r="E545" s="189"/>
      <c r="F545" s="189"/>
      <c r="G545" s="189"/>
      <c r="H545" s="193"/>
      <c r="N545" s="62"/>
    </row>
    <row r="546" spans="4:14" s="188" customFormat="1" ht="17.149999999999999" customHeight="1">
      <c r="D546" s="193"/>
      <c r="E546" s="189"/>
      <c r="F546" s="189"/>
      <c r="G546" s="189"/>
      <c r="H546" s="193"/>
      <c r="N546" s="62"/>
    </row>
    <row r="547" spans="4:14" s="188" customFormat="1" ht="17.149999999999999" customHeight="1">
      <c r="D547" s="193"/>
      <c r="E547" s="189"/>
      <c r="F547" s="189"/>
      <c r="G547" s="189"/>
      <c r="H547" s="193"/>
      <c r="N547" s="62"/>
    </row>
    <row r="548" spans="4:14" s="188" customFormat="1" ht="17.149999999999999" customHeight="1">
      <c r="D548" s="193"/>
      <c r="E548" s="189"/>
      <c r="F548" s="189"/>
      <c r="G548" s="189"/>
      <c r="H548" s="193"/>
      <c r="N548" s="62"/>
    </row>
    <row r="549" spans="4:14" s="188" customFormat="1" ht="17.149999999999999" customHeight="1">
      <c r="D549" s="193"/>
      <c r="E549" s="189"/>
      <c r="F549" s="189"/>
      <c r="G549" s="189"/>
      <c r="H549" s="193"/>
      <c r="N549" s="62"/>
    </row>
    <row r="550" spans="4:14" s="188" customFormat="1" ht="17.149999999999999" customHeight="1">
      <c r="D550" s="193"/>
      <c r="E550" s="189"/>
      <c r="F550" s="189"/>
      <c r="G550" s="189"/>
      <c r="H550" s="193"/>
      <c r="N550" s="62"/>
    </row>
    <row r="551" spans="4:14" s="188" customFormat="1" ht="17.149999999999999" customHeight="1">
      <c r="D551" s="193"/>
      <c r="E551" s="189"/>
      <c r="F551" s="189"/>
      <c r="G551" s="189"/>
      <c r="H551" s="193"/>
      <c r="N551" s="62"/>
    </row>
    <row r="552" spans="4:14" s="188" customFormat="1" ht="17.149999999999999" customHeight="1">
      <c r="D552" s="193"/>
      <c r="E552" s="189"/>
      <c r="F552" s="189"/>
      <c r="G552" s="189"/>
      <c r="H552" s="193"/>
      <c r="N552" s="62"/>
    </row>
    <row r="553" spans="4:14" s="188" customFormat="1" ht="17.149999999999999" customHeight="1">
      <c r="D553" s="193"/>
      <c r="E553" s="189"/>
      <c r="F553" s="189"/>
      <c r="G553" s="189"/>
      <c r="H553" s="193"/>
      <c r="N553" s="62"/>
    </row>
    <row r="554" spans="4:14" s="188" customFormat="1" ht="17.149999999999999" customHeight="1">
      <c r="D554" s="193"/>
      <c r="E554" s="189"/>
      <c r="F554" s="189"/>
      <c r="G554" s="189"/>
      <c r="H554" s="193"/>
      <c r="N554" s="62"/>
    </row>
    <row r="555" spans="4:14" s="188" customFormat="1" ht="17.149999999999999" customHeight="1">
      <c r="D555" s="193"/>
      <c r="E555" s="189"/>
      <c r="F555" s="189"/>
      <c r="G555" s="189"/>
      <c r="H555" s="193"/>
      <c r="N555" s="62"/>
    </row>
    <row r="556" spans="4:14" s="188" customFormat="1" ht="17.149999999999999" customHeight="1">
      <c r="D556" s="193"/>
      <c r="E556" s="189"/>
      <c r="F556" s="189"/>
      <c r="G556" s="189"/>
      <c r="H556" s="193"/>
      <c r="N556" s="62"/>
    </row>
    <row r="557" spans="4:14" s="188" customFormat="1" ht="17.149999999999999" customHeight="1">
      <c r="D557" s="193"/>
      <c r="E557" s="189"/>
      <c r="F557" s="189"/>
      <c r="G557" s="189"/>
      <c r="H557" s="193"/>
      <c r="N557" s="62"/>
    </row>
    <row r="558" spans="4:14" s="188" customFormat="1" ht="17.149999999999999" customHeight="1">
      <c r="D558" s="193"/>
      <c r="E558" s="189"/>
      <c r="F558" s="189"/>
      <c r="G558" s="189"/>
      <c r="H558" s="193"/>
      <c r="N558" s="62"/>
    </row>
    <row r="559" spans="4:14" s="188" customFormat="1" ht="17.149999999999999" customHeight="1">
      <c r="D559" s="193"/>
      <c r="E559" s="189"/>
      <c r="F559" s="189"/>
      <c r="G559" s="189"/>
      <c r="H559" s="193"/>
      <c r="N559" s="62"/>
    </row>
    <row r="560" spans="4:14" s="188" customFormat="1" ht="17.149999999999999" customHeight="1">
      <c r="D560" s="193"/>
      <c r="E560" s="189"/>
      <c r="F560" s="189"/>
      <c r="G560" s="189"/>
      <c r="H560" s="193"/>
      <c r="N560" s="62"/>
    </row>
    <row r="561" spans="4:14" s="188" customFormat="1" ht="17.149999999999999" customHeight="1">
      <c r="D561" s="193"/>
      <c r="E561" s="189"/>
      <c r="F561" s="189"/>
      <c r="G561" s="189"/>
      <c r="H561" s="193"/>
      <c r="N561" s="62"/>
    </row>
    <row r="562" spans="4:14" s="188" customFormat="1" ht="17.149999999999999" customHeight="1">
      <c r="D562" s="193"/>
      <c r="E562" s="189"/>
      <c r="F562" s="189"/>
      <c r="G562" s="189"/>
      <c r="H562" s="193"/>
      <c r="N562" s="62"/>
    </row>
    <row r="563" spans="4:14" s="188" customFormat="1" ht="17.149999999999999" customHeight="1">
      <c r="D563" s="193"/>
      <c r="E563" s="189"/>
      <c r="F563" s="189"/>
      <c r="G563" s="189"/>
      <c r="H563" s="193"/>
      <c r="N563" s="62"/>
    </row>
    <row r="564" spans="4:14" s="188" customFormat="1" ht="17.149999999999999" customHeight="1">
      <c r="D564" s="193"/>
      <c r="E564" s="189"/>
      <c r="F564" s="189"/>
      <c r="G564" s="189"/>
      <c r="H564" s="193"/>
      <c r="N564" s="62"/>
    </row>
    <row r="565" spans="4:14" s="188" customFormat="1" ht="17.149999999999999" customHeight="1">
      <c r="D565" s="193"/>
      <c r="E565" s="189"/>
      <c r="F565" s="189"/>
      <c r="G565" s="189"/>
      <c r="H565" s="193"/>
      <c r="N565" s="62"/>
    </row>
    <row r="566" spans="4:14" s="188" customFormat="1" ht="17.149999999999999" customHeight="1">
      <c r="D566" s="193"/>
      <c r="E566" s="189"/>
      <c r="F566" s="189"/>
      <c r="G566" s="189"/>
      <c r="H566" s="193"/>
      <c r="N566" s="62"/>
    </row>
    <row r="567" spans="4:14" s="188" customFormat="1" ht="17.149999999999999" customHeight="1">
      <c r="D567" s="193"/>
      <c r="E567" s="189"/>
      <c r="F567" s="189"/>
      <c r="G567" s="189"/>
      <c r="H567" s="193"/>
      <c r="N567" s="62"/>
    </row>
    <row r="568" spans="4:14" s="188" customFormat="1" ht="17.149999999999999" customHeight="1">
      <c r="D568" s="193"/>
      <c r="E568" s="189"/>
      <c r="F568" s="189"/>
      <c r="G568" s="189"/>
      <c r="H568" s="193"/>
      <c r="N568" s="62"/>
    </row>
    <row r="569" spans="4:14" s="188" customFormat="1" ht="17.149999999999999" customHeight="1">
      <c r="D569" s="193"/>
      <c r="E569" s="189"/>
      <c r="F569" s="189"/>
      <c r="G569" s="189"/>
      <c r="H569" s="193"/>
      <c r="N569" s="62"/>
    </row>
    <row r="570" spans="4:14" s="188" customFormat="1" ht="17.149999999999999" customHeight="1">
      <c r="D570" s="193"/>
      <c r="E570" s="189"/>
      <c r="F570" s="189"/>
      <c r="G570" s="189"/>
      <c r="H570" s="193"/>
      <c r="N570" s="62"/>
    </row>
    <row r="571" spans="4:14" s="188" customFormat="1" ht="17.149999999999999" customHeight="1">
      <c r="D571" s="193"/>
      <c r="E571" s="189"/>
      <c r="F571" s="189"/>
      <c r="G571" s="189"/>
      <c r="H571" s="193"/>
      <c r="N571" s="62"/>
    </row>
    <row r="572" spans="4:14" s="188" customFormat="1" ht="17.149999999999999" customHeight="1">
      <c r="D572" s="193"/>
      <c r="E572" s="189"/>
      <c r="F572" s="189"/>
      <c r="G572" s="189"/>
      <c r="H572" s="193"/>
      <c r="N572" s="62"/>
    </row>
    <row r="573" spans="4:14" s="188" customFormat="1" ht="17.149999999999999" customHeight="1">
      <c r="D573" s="193"/>
      <c r="E573" s="189"/>
      <c r="F573" s="189"/>
      <c r="G573" s="189"/>
      <c r="H573" s="193"/>
      <c r="N573" s="62"/>
    </row>
    <row r="574" spans="4:14" s="188" customFormat="1" ht="17.149999999999999" customHeight="1">
      <c r="D574" s="193"/>
      <c r="E574" s="189"/>
      <c r="F574" s="189"/>
      <c r="G574" s="189"/>
      <c r="H574" s="193"/>
      <c r="N574" s="62"/>
    </row>
    <row r="575" spans="4:14" s="188" customFormat="1" ht="17.149999999999999" customHeight="1">
      <c r="D575" s="193"/>
      <c r="E575" s="189"/>
      <c r="F575" s="189"/>
      <c r="G575" s="189"/>
      <c r="H575" s="193"/>
      <c r="N575" s="62"/>
    </row>
    <row r="576" spans="4:14" s="188" customFormat="1" ht="17.149999999999999" customHeight="1">
      <c r="D576" s="193"/>
      <c r="E576" s="189"/>
      <c r="F576" s="189"/>
      <c r="G576" s="189"/>
      <c r="H576" s="193"/>
      <c r="N576" s="62"/>
    </row>
    <row r="577" spans="4:14" s="188" customFormat="1" ht="17.149999999999999" customHeight="1">
      <c r="D577" s="193"/>
      <c r="E577" s="189"/>
      <c r="F577" s="189"/>
      <c r="G577" s="189"/>
      <c r="H577" s="193"/>
      <c r="N577" s="62"/>
    </row>
    <row r="578" spans="4:14" s="188" customFormat="1" ht="17.149999999999999" customHeight="1">
      <c r="D578" s="193"/>
      <c r="E578" s="189"/>
      <c r="F578" s="189"/>
      <c r="G578" s="189"/>
      <c r="H578" s="193"/>
      <c r="N578" s="62"/>
    </row>
    <row r="579" spans="4:14" s="188" customFormat="1" ht="17.149999999999999" customHeight="1">
      <c r="D579" s="193"/>
      <c r="E579" s="189"/>
      <c r="F579" s="189"/>
      <c r="G579" s="189"/>
      <c r="H579" s="193"/>
      <c r="N579" s="62"/>
    </row>
    <row r="580" spans="4:14" s="188" customFormat="1" ht="17.149999999999999" customHeight="1">
      <c r="D580" s="193"/>
      <c r="E580" s="189"/>
      <c r="F580" s="189"/>
      <c r="G580" s="189"/>
      <c r="H580" s="193"/>
      <c r="N580" s="62"/>
    </row>
    <row r="581" spans="4:14" s="188" customFormat="1" ht="17.149999999999999" customHeight="1">
      <c r="D581" s="193"/>
      <c r="E581" s="189"/>
      <c r="F581" s="189"/>
      <c r="G581" s="189"/>
      <c r="H581" s="193"/>
      <c r="N581" s="62"/>
    </row>
    <row r="582" spans="4:14" s="188" customFormat="1" ht="17.149999999999999" customHeight="1">
      <c r="D582" s="193"/>
      <c r="E582" s="189"/>
      <c r="F582" s="189"/>
      <c r="G582" s="189"/>
      <c r="H582" s="193"/>
      <c r="N582" s="62"/>
    </row>
    <row r="583" spans="4:14" s="188" customFormat="1" ht="17.149999999999999" customHeight="1">
      <c r="D583" s="193"/>
      <c r="E583" s="189"/>
      <c r="F583" s="189"/>
      <c r="G583" s="189"/>
      <c r="H583" s="193"/>
      <c r="N583" s="62"/>
    </row>
    <row r="584" spans="4:14" s="188" customFormat="1" ht="17.149999999999999" customHeight="1">
      <c r="D584" s="193"/>
      <c r="E584" s="189"/>
      <c r="F584" s="189"/>
      <c r="G584" s="189"/>
      <c r="H584" s="193"/>
      <c r="N584" s="62"/>
    </row>
    <row r="585" spans="4:14" s="188" customFormat="1" ht="17.149999999999999" customHeight="1">
      <c r="D585" s="193"/>
      <c r="E585" s="189"/>
      <c r="F585" s="189"/>
      <c r="G585" s="189"/>
      <c r="H585" s="193"/>
      <c r="N585" s="62"/>
    </row>
    <row r="586" spans="4:14" s="188" customFormat="1" ht="17.149999999999999" customHeight="1">
      <c r="D586" s="193"/>
      <c r="E586" s="189"/>
      <c r="F586" s="189"/>
      <c r="G586" s="189"/>
      <c r="H586" s="193"/>
      <c r="N586" s="62"/>
    </row>
    <row r="587" spans="4:14" s="188" customFormat="1" ht="17.149999999999999" customHeight="1">
      <c r="D587" s="193"/>
      <c r="E587" s="189"/>
      <c r="F587" s="189"/>
      <c r="G587" s="189"/>
      <c r="H587" s="193"/>
      <c r="N587" s="62"/>
    </row>
    <row r="588" spans="4:14" s="188" customFormat="1" ht="17.149999999999999" customHeight="1">
      <c r="D588" s="193"/>
      <c r="E588" s="189"/>
      <c r="F588" s="189"/>
      <c r="G588" s="189"/>
      <c r="H588" s="193"/>
      <c r="N588" s="62"/>
    </row>
    <row r="589" spans="4:14" s="188" customFormat="1" ht="17.149999999999999" customHeight="1">
      <c r="D589" s="193"/>
      <c r="E589" s="189"/>
      <c r="F589" s="189"/>
      <c r="G589" s="189"/>
      <c r="H589" s="193"/>
      <c r="N589" s="62"/>
    </row>
    <row r="590" spans="4:14" s="188" customFormat="1" ht="17.149999999999999" customHeight="1">
      <c r="D590" s="193"/>
      <c r="E590" s="189"/>
      <c r="F590" s="189"/>
      <c r="G590" s="189"/>
      <c r="H590" s="193"/>
      <c r="N590" s="62"/>
    </row>
    <row r="591" spans="4:14" s="188" customFormat="1" ht="17.149999999999999" customHeight="1">
      <c r="D591" s="193"/>
      <c r="E591" s="189"/>
      <c r="F591" s="189"/>
      <c r="G591" s="189"/>
      <c r="H591" s="193"/>
      <c r="N591" s="62"/>
    </row>
    <row r="592" spans="4:14" s="188" customFormat="1" ht="17.149999999999999" customHeight="1">
      <c r="D592" s="193"/>
      <c r="E592" s="189"/>
      <c r="F592" s="189"/>
      <c r="G592" s="189"/>
      <c r="H592" s="193"/>
      <c r="N592" s="62"/>
    </row>
    <row r="593" spans="4:14" s="188" customFormat="1" ht="17.149999999999999" customHeight="1">
      <c r="D593" s="193"/>
      <c r="E593" s="189"/>
      <c r="F593" s="189"/>
      <c r="G593" s="189"/>
      <c r="H593" s="193"/>
      <c r="N593" s="62"/>
    </row>
    <row r="594" spans="4:14" s="188" customFormat="1" ht="17.149999999999999" customHeight="1">
      <c r="D594" s="193"/>
      <c r="E594" s="189"/>
      <c r="F594" s="189"/>
      <c r="G594" s="189"/>
      <c r="H594" s="193"/>
      <c r="N594" s="62"/>
    </row>
    <row r="595" spans="4:14" s="188" customFormat="1" ht="17.149999999999999" customHeight="1">
      <c r="D595" s="193"/>
      <c r="E595" s="189"/>
      <c r="F595" s="189"/>
      <c r="G595" s="189"/>
      <c r="H595" s="193"/>
      <c r="N595" s="62"/>
    </row>
    <row r="596" spans="4:14" s="188" customFormat="1" ht="17.149999999999999" customHeight="1">
      <c r="D596" s="193"/>
      <c r="E596" s="189"/>
      <c r="F596" s="189"/>
      <c r="G596" s="189"/>
      <c r="H596" s="193"/>
      <c r="N596" s="62"/>
    </row>
    <row r="597" spans="4:14" s="188" customFormat="1" ht="17.149999999999999" customHeight="1">
      <c r="D597" s="193"/>
      <c r="E597" s="189"/>
      <c r="F597" s="189"/>
      <c r="G597" s="189"/>
      <c r="H597" s="193"/>
      <c r="N597" s="62"/>
    </row>
    <row r="598" spans="4:14" s="188" customFormat="1" ht="17.149999999999999" customHeight="1">
      <c r="D598" s="193"/>
      <c r="E598" s="189"/>
      <c r="F598" s="189"/>
      <c r="G598" s="189"/>
      <c r="H598" s="193"/>
      <c r="N598" s="62"/>
    </row>
    <row r="599" spans="4:14" s="188" customFormat="1" ht="17.149999999999999" customHeight="1">
      <c r="D599" s="193"/>
      <c r="E599" s="189"/>
      <c r="F599" s="189"/>
      <c r="G599" s="189"/>
      <c r="H599" s="193"/>
      <c r="N599" s="62"/>
    </row>
    <row r="600" spans="4:14" s="188" customFormat="1" ht="17.149999999999999" customHeight="1">
      <c r="D600" s="193"/>
      <c r="E600" s="189"/>
      <c r="F600" s="189"/>
      <c r="G600" s="189"/>
      <c r="H600" s="193"/>
      <c r="N600" s="62"/>
    </row>
    <row r="601" spans="4:14" s="188" customFormat="1" ht="17.149999999999999" customHeight="1">
      <c r="D601" s="193"/>
      <c r="E601" s="189"/>
      <c r="F601" s="189"/>
      <c r="G601" s="189"/>
      <c r="H601" s="193"/>
      <c r="N601" s="62"/>
    </row>
    <row r="602" spans="4:14" s="188" customFormat="1" ht="17.149999999999999" customHeight="1">
      <c r="D602" s="193"/>
      <c r="E602" s="189"/>
      <c r="F602" s="189"/>
      <c r="G602" s="189"/>
      <c r="H602" s="193"/>
      <c r="N602" s="62"/>
    </row>
    <row r="603" spans="4:14" s="188" customFormat="1" ht="17.149999999999999" customHeight="1">
      <c r="D603" s="193"/>
      <c r="E603" s="189"/>
      <c r="F603" s="189"/>
      <c r="G603" s="189"/>
      <c r="H603" s="193"/>
      <c r="N603" s="62"/>
    </row>
    <row r="604" spans="4:14" s="188" customFormat="1" ht="17.149999999999999" customHeight="1">
      <c r="D604" s="193"/>
      <c r="E604" s="189"/>
      <c r="F604" s="189"/>
      <c r="G604" s="189"/>
      <c r="H604" s="193"/>
      <c r="N604" s="62"/>
    </row>
    <row r="605" spans="4:14" s="188" customFormat="1" ht="17.149999999999999" customHeight="1">
      <c r="D605" s="193"/>
      <c r="E605" s="189"/>
      <c r="F605" s="189"/>
      <c r="G605" s="189"/>
      <c r="H605" s="193"/>
      <c r="N605" s="62"/>
    </row>
    <row r="606" spans="4:14" s="188" customFormat="1" ht="17.149999999999999" customHeight="1">
      <c r="D606" s="193"/>
      <c r="E606" s="189"/>
      <c r="F606" s="189"/>
      <c r="G606" s="189"/>
      <c r="H606" s="193"/>
      <c r="N606" s="62"/>
    </row>
    <row r="607" spans="4:14" s="188" customFormat="1" ht="17.149999999999999" customHeight="1">
      <c r="D607" s="193"/>
      <c r="E607" s="189"/>
      <c r="F607" s="189"/>
      <c r="G607" s="189"/>
      <c r="H607" s="193"/>
      <c r="N607" s="62"/>
    </row>
    <row r="608" spans="4:14" s="188" customFormat="1" ht="17.149999999999999" customHeight="1">
      <c r="D608" s="193"/>
      <c r="E608" s="189"/>
      <c r="F608" s="189"/>
      <c r="G608" s="189"/>
      <c r="H608" s="193"/>
      <c r="N608" s="62"/>
    </row>
    <row r="609" spans="4:14" s="188" customFormat="1" ht="17.149999999999999" customHeight="1">
      <c r="D609" s="193"/>
      <c r="E609" s="189"/>
      <c r="F609" s="189"/>
      <c r="G609" s="189"/>
      <c r="H609" s="193"/>
      <c r="N609" s="62"/>
    </row>
    <row r="610" spans="4:14" s="188" customFormat="1" ht="17.149999999999999" customHeight="1">
      <c r="D610" s="193"/>
      <c r="E610" s="189"/>
      <c r="F610" s="189"/>
      <c r="G610" s="189"/>
      <c r="H610" s="193"/>
      <c r="N610" s="62"/>
    </row>
    <row r="611" spans="4:14" s="188" customFormat="1" ht="17.149999999999999" customHeight="1">
      <c r="D611" s="193"/>
      <c r="E611" s="189"/>
      <c r="F611" s="189"/>
      <c r="G611" s="189"/>
      <c r="H611" s="193"/>
      <c r="N611" s="62"/>
    </row>
    <row r="612" spans="4:14" s="188" customFormat="1" ht="17.149999999999999" customHeight="1">
      <c r="D612" s="193"/>
      <c r="E612" s="189"/>
      <c r="F612" s="189"/>
      <c r="G612" s="189"/>
      <c r="H612" s="193"/>
      <c r="N612" s="62"/>
    </row>
    <row r="613" spans="4:14" s="188" customFormat="1" ht="17.149999999999999" customHeight="1">
      <c r="D613" s="193"/>
      <c r="E613" s="189"/>
      <c r="F613" s="189"/>
      <c r="G613" s="189"/>
      <c r="H613" s="193"/>
      <c r="N613" s="62"/>
    </row>
    <row r="614" spans="4:14" s="188" customFormat="1" ht="17.149999999999999" customHeight="1">
      <c r="D614" s="193"/>
      <c r="E614" s="189"/>
      <c r="F614" s="189"/>
      <c r="G614" s="189"/>
      <c r="H614" s="193"/>
      <c r="N614" s="62"/>
    </row>
    <row r="615" spans="4:14" s="188" customFormat="1" ht="17.149999999999999" customHeight="1">
      <c r="D615" s="193"/>
      <c r="E615" s="189"/>
      <c r="F615" s="189"/>
      <c r="G615" s="189"/>
      <c r="H615" s="193"/>
      <c r="N615" s="62"/>
    </row>
    <row r="616" spans="4:14" s="188" customFormat="1" ht="17.149999999999999" customHeight="1">
      <c r="D616" s="193"/>
      <c r="E616" s="189"/>
      <c r="F616" s="189"/>
      <c r="G616" s="189"/>
      <c r="H616" s="193"/>
      <c r="N616" s="62"/>
    </row>
    <row r="617" spans="4:14" s="188" customFormat="1" ht="17.149999999999999" customHeight="1">
      <c r="D617" s="193"/>
      <c r="E617" s="189"/>
      <c r="F617" s="189"/>
      <c r="G617" s="189"/>
      <c r="H617" s="193"/>
      <c r="N617" s="62"/>
    </row>
    <row r="618" spans="4:14" s="188" customFormat="1" ht="17.149999999999999" customHeight="1">
      <c r="D618" s="193"/>
      <c r="E618" s="189"/>
      <c r="F618" s="189"/>
      <c r="G618" s="189"/>
      <c r="H618" s="193"/>
      <c r="N618" s="62"/>
    </row>
    <row r="619" spans="4:14" s="188" customFormat="1" ht="17.149999999999999" customHeight="1">
      <c r="D619" s="193"/>
      <c r="E619" s="189"/>
      <c r="F619" s="189"/>
      <c r="G619" s="189"/>
      <c r="H619" s="193"/>
      <c r="N619" s="62"/>
    </row>
    <row r="620" spans="4:14" s="188" customFormat="1" ht="17.149999999999999" customHeight="1">
      <c r="D620" s="193"/>
      <c r="E620" s="189"/>
      <c r="F620" s="189"/>
      <c r="G620" s="189"/>
      <c r="H620" s="193"/>
      <c r="N620" s="62"/>
    </row>
    <row r="621" spans="4:14" s="188" customFormat="1" ht="17.149999999999999" customHeight="1">
      <c r="D621" s="193"/>
      <c r="E621" s="189"/>
      <c r="F621" s="189"/>
      <c r="G621" s="189"/>
      <c r="H621" s="193"/>
      <c r="N621" s="62"/>
    </row>
    <row r="622" spans="4:14" s="188" customFormat="1" ht="17.149999999999999" customHeight="1">
      <c r="D622" s="193"/>
      <c r="E622" s="189"/>
      <c r="F622" s="189"/>
      <c r="G622" s="189"/>
      <c r="H622" s="193"/>
      <c r="N622" s="62"/>
    </row>
    <row r="623" spans="4:14" s="188" customFormat="1" ht="17.149999999999999" customHeight="1">
      <c r="D623" s="193"/>
      <c r="E623" s="189"/>
      <c r="F623" s="189"/>
      <c r="G623" s="189"/>
      <c r="H623" s="193"/>
      <c r="N623" s="62"/>
    </row>
    <row r="624" spans="4:14" s="188" customFormat="1" ht="17.149999999999999" customHeight="1">
      <c r="D624" s="193"/>
      <c r="E624" s="189"/>
      <c r="F624" s="189"/>
      <c r="G624" s="189"/>
      <c r="H624" s="193"/>
      <c r="N624" s="62"/>
    </row>
    <row r="625" spans="4:14" s="188" customFormat="1" ht="17.149999999999999" customHeight="1">
      <c r="D625" s="193"/>
      <c r="E625" s="189"/>
      <c r="F625" s="189"/>
      <c r="G625" s="189"/>
      <c r="H625" s="193"/>
      <c r="N625" s="62"/>
    </row>
    <row r="626" spans="4:14" s="188" customFormat="1" ht="17.149999999999999" customHeight="1">
      <c r="D626" s="193"/>
      <c r="E626" s="189"/>
      <c r="F626" s="189"/>
      <c r="G626" s="189"/>
      <c r="H626" s="193"/>
      <c r="N626" s="62"/>
    </row>
    <row r="627" spans="4:14" s="188" customFormat="1" ht="17.149999999999999" customHeight="1">
      <c r="D627" s="193"/>
      <c r="E627" s="189"/>
      <c r="F627" s="189"/>
      <c r="G627" s="189"/>
      <c r="H627" s="193"/>
      <c r="N627" s="62"/>
    </row>
    <row r="628" spans="4:14" s="188" customFormat="1" ht="17.149999999999999" customHeight="1">
      <c r="D628" s="193"/>
      <c r="E628" s="189"/>
      <c r="F628" s="189"/>
      <c r="G628" s="189"/>
      <c r="H628" s="193"/>
      <c r="N628" s="62"/>
    </row>
    <row r="629" spans="4:14" s="188" customFormat="1" ht="17.149999999999999" customHeight="1">
      <c r="D629" s="193"/>
      <c r="E629" s="189"/>
      <c r="F629" s="189"/>
      <c r="G629" s="189"/>
      <c r="H629" s="193"/>
      <c r="N629" s="62"/>
    </row>
    <row r="630" spans="4:14" s="188" customFormat="1" ht="17.149999999999999" customHeight="1">
      <c r="D630" s="193"/>
      <c r="E630" s="189"/>
      <c r="F630" s="189"/>
      <c r="G630" s="189"/>
      <c r="H630" s="193"/>
      <c r="N630" s="62"/>
    </row>
    <row r="631" spans="4:14" s="188" customFormat="1" ht="17.149999999999999" customHeight="1">
      <c r="D631" s="193"/>
      <c r="E631" s="189"/>
      <c r="F631" s="189"/>
      <c r="G631" s="189"/>
      <c r="H631" s="193"/>
      <c r="N631" s="62"/>
    </row>
    <row r="632" spans="4:14" s="188" customFormat="1" ht="17.149999999999999" customHeight="1">
      <c r="D632" s="193"/>
      <c r="E632" s="189"/>
      <c r="F632" s="189"/>
      <c r="G632" s="189"/>
      <c r="H632" s="193"/>
      <c r="N632" s="62"/>
    </row>
    <row r="633" spans="4:14" s="188" customFormat="1" ht="17.149999999999999" customHeight="1">
      <c r="D633" s="193"/>
      <c r="E633" s="189"/>
      <c r="F633" s="189"/>
      <c r="G633" s="189"/>
      <c r="H633" s="193"/>
      <c r="N633" s="62"/>
    </row>
    <row r="634" spans="4:14" s="188" customFormat="1" ht="17.149999999999999" customHeight="1">
      <c r="D634" s="193"/>
      <c r="E634" s="189"/>
      <c r="F634" s="189"/>
      <c r="G634" s="189"/>
      <c r="H634" s="193"/>
      <c r="N634" s="62"/>
    </row>
    <row r="635" spans="4:14" s="188" customFormat="1" ht="17.149999999999999" customHeight="1">
      <c r="D635" s="193"/>
      <c r="E635" s="189"/>
      <c r="F635" s="189"/>
      <c r="G635" s="189"/>
      <c r="H635" s="193"/>
      <c r="N635" s="62"/>
    </row>
    <row r="636" spans="4:14" s="188" customFormat="1" ht="17.149999999999999" customHeight="1">
      <c r="D636" s="193"/>
      <c r="E636" s="189"/>
      <c r="F636" s="189"/>
      <c r="G636" s="189"/>
      <c r="H636" s="193"/>
      <c r="N636" s="62"/>
    </row>
    <row r="637" spans="4:14" s="188" customFormat="1" ht="17.149999999999999" customHeight="1">
      <c r="D637" s="193"/>
      <c r="E637" s="189"/>
      <c r="F637" s="189"/>
      <c r="G637" s="189"/>
      <c r="H637" s="193"/>
      <c r="N637" s="62"/>
    </row>
    <row r="638" spans="4:14" s="188" customFormat="1" ht="17.149999999999999" customHeight="1">
      <c r="D638" s="193"/>
      <c r="E638" s="189"/>
      <c r="F638" s="189"/>
      <c r="G638" s="189"/>
      <c r="H638" s="193"/>
      <c r="N638" s="62"/>
    </row>
    <row r="639" spans="4:14" s="188" customFormat="1" ht="17.149999999999999" customHeight="1">
      <c r="D639" s="193"/>
      <c r="E639" s="189"/>
      <c r="F639" s="189"/>
      <c r="G639" s="189"/>
      <c r="H639" s="193"/>
      <c r="N639" s="62"/>
    </row>
    <row r="640" spans="4:14" s="188" customFormat="1" ht="17.149999999999999" customHeight="1">
      <c r="D640" s="193"/>
      <c r="E640" s="189"/>
      <c r="F640" s="189"/>
      <c r="G640" s="189"/>
      <c r="H640" s="193"/>
      <c r="N640" s="62"/>
    </row>
    <row r="641" spans="4:14" s="188" customFormat="1" ht="17.149999999999999" customHeight="1">
      <c r="D641" s="193"/>
      <c r="E641" s="189"/>
      <c r="F641" s="189"/>
      <c r="G641" s="189"/>
      <c r="H641" s="193"/>
      <c r="N641" s="62"/>
    </row>
    <row r="642" spans="4:14" s="188" customFormat="1" ht="17.149999999999999" customHeight="1">
      <c r="D642" s="193"/>
      <c r="E642" s="189"/>
      <c r="F642" s="189"/>
      <c r="G642" s="189"/>
      <c r="H642" s="193"/>
      <c r="N642" s="62"/>
    </row>
    <row r="643" spans="4:14" s="188" customFormat="1" ht="17.149999999999999" customHeight="1">
      <c r="D643" s="193"/>
      <c r="E643" s="189"/>
      <c r="F643" s="189"/>
      <c r="G643" s="189"/>
      <c r="H643" s="193"/>
      <c r="N643" s="62"/>
    </row>
    <row r="644" spans="4:14" s="188" customFormat="1" ht="17.149999999999999" customHeight="1">
      <c r="D644" s="193"/>
      <c r="E644" s="189"/>
      <c r="F644" s="189"/>
      <c r="G644" s="189"/>
      <c r="H644" s="193"/>
      <c r="N644" s="62"/>
    </row>
    <row r="645" spans="4:14" s="188" customFormat="1" ht="17.149999999999999" customHeight="1">
      <c r="D645" s="193"/>
      <c r="E645" s="189"/>
      <c r="F645" s="189"/>
      <c r="G645" s="189"/>
      <c r="H645" s="193"/>
      <c r="N645" s="62"/>
    </row>
    <row r="646" spans="4:14" s="188" customFormat="1" ht="17.149999999999999" customHeight="1">
      <c r="D646" s="193"/>
      <c r="E646" s="189"/>
      <c r="F646" s="189"/>
      <c r="G646" s="189"/>
      <c r="H646" s="193"/>
      <c r="N646" s="62"/>
    </row>
    <row r="647" spans="4:14" s="188" customFormat="1" ht="17.149999999999999" customHeight="1">
      <c r="D647" s="193"/>
      <c r="E647" s="189"/>
      <c r="F647" s="189"/>
      <c r="G647" s="189"/>
      <c r="H647" s="193"/>
      <c r="N647" s="62"/>
    </row>
    <row r="648" spans="4:14" s="188" customFormat="1" ht="17.149999999999999" customHeight="1">
      <c r="D648" s="193"/>
      <c r="E648" s="189"/>
      <c r="F648" s="189"/>
      <c r="G648" s="189"/>
      <c r="H648" s="193"/>
      <c r="N648" s="62"/>
    </row>
    <row r="649" spans="4:14" s="188" customFormat="1" ht="17.149999999999999" customHeight="1">
      <c r="D649" s="193"/>
      <c r="E649" s="189"/>
      <c r="F649" s="189"/>
      <c r="G649" s="189"/>
      <c r="H649" s="193"/>
      <c r="N649" s="62"/>
    </row>
    <row r="650" spans="4:14" s="188" customFormat="1" ht="17.149999999999999" customHeight="1">
      <c r="D650" s="193"/>
      <c r="E650" s="189"/>
      <c r="F650" s="189"/>
      <c r="G650" s="189"/>
      <c r="H650" s="193"/>
      <c r="N650" s="62"/>
    </row>
    <row r="651" spans="4:14" s="188" customFormat="1" ht="17.149999999999999" customHeight="1">
      <c r="D651" s="193"/>
      <c r="E651" s="189"/>
      <c r="F651" s="189"/>
      <c r="G651" s="189"/>
      <c r="H651" s="193"/>
      <c r="N651" s="62"/>
    </row>
    <row r="652" spans="4:14" s="188" customFormat="1" ht="17.149999999999999" customHeight="1">
      <c r="D652" s="193"/>
      <c r="E652" s="189"/>
      <c r="F652" s="189"/>
      <c r="G652" s="189"/>
      <c r="H652" s="193"/>
      <c r="N652" s="62"/>
    </row>
    <row r="653" spans="4:14" s="188" customFormat="1" ht="17.149999999999999" customHeight="1">
      <c r="D653" s="193"/>
      <c r="E653" s="189"/>
      <c r="F653" s="189"/>
      <c r="G653" s="189"/>
      <c r="H653" s="193"/>
      <c r="N653" s="62"/>
    </row>
    <row r="654" spans="4:14" s="188" customFormat="1" ht="17.149999999999999" customHeight="1">
      <c r="D654" s="193"/>
      <c r="E654" s="189"/>
      <c r="F654" s="189"/>
      <c r="G654" s="189"/>
      <c r="H654" s="193"/>
      <c r="N654" s="62"/>
    </row>
    <row r="655" spans="4:14" s="188" customFormat="1" ht="17.149999999999999" customHeight="1">
      <c r="D655" s="193"/>
      <c r="E655" s="189"/>
      <c r="F655" s="189"/>
      <c r="G655" s="189"/>
      <c r="H655" s="193"/>
      <c r="N655" s="62"/>
    </row>
    <row r="656" spans="4:14" s="188" customFormat="1" ht="17.149999999999999" customHeight="1">
      <c r="D656" s="193"/>
      <c r="E656" s="189"/>
      <c r="F656" s="189"/>
      <c r="G656" s="189"/>
      <c r="H656" s="193"/>
      <c r="N656" s="62"/>
    </row>
    <row r="657" spans="4:14" s="188" customFormat="1" ht="17.149999999999999" customHeight="1">
      <c r="D657" s="193"/>
      <c r="E657" s="189"/>
      <c r="F657" s="189"/>
      <c r="G657" s="189"/>
      <c r="H657" s="193"/>
      <c r="N657" s="62"/>
    </row>
    <row r="658" spans="4:14" s="188" customFormat="1" ht="17.149999999999999" customHeight="1">
      <c r="D658" s="193"/>
      <c r="E658" s="189"/>
      <c r="F658" s="189"/>
      <c r="G658" s="189"/>
      <c r="H658" s="193"/>
      <c r="N658" s="62"/>
    </row>
    <row r="659" spans="4:14" s="188" customFormat="1" ht="17.149999999999999" customHeight="1">
      <c r="D659" s="193"/>
      <c r="E659" s="189"/>
      <c r="F659" s="189"/>
      <c r="G659" s="189"/>
      <c r="H659" s="193"/>
      <c r="N659" s="62"/>
    </row>
    <row r="660" spans="4:14" s="188" customFormat="1" ht="17.149999999999999" customHeight="1">
      <c r="D660" s="193"/>
      <c r="E660" s="189"/>
      <c r="F660" s="189"/>
      <c r="G660" s="189"/>
      <c r="H660" s="193"/>
      <c r="N660" s="62"/>
    </row>
    <row r="661" spans="4:14" s="188" customFormat="1" ht="17.149999999999999" customHeight="1">
      <c r="D661" s="193"/>
      <c r="E661" s="189"/>
      <c r="F661" s="189"/>
      <c r="G661" s="189"/>
      <c r="H661" s="193"/>
      <c r="N661" s="62"/>
    </row>
    <row r="662" spans="4:14" s="188" customFormat="1" ht="17.149999999999999" customHeight="1">
      <c r="D662" s="193"/>
      <c r="E662" s="189"/>
      <c r="F662" s="189"/>
      <c r="G662" s="189"/>
      <c r="H662" s="193"/>
      <c r="N662" s="62"/>
    </row>
    <row r="663" spans="4:14" s="188" customFormat="1" ht="17.149999999999999" customHeight="1">
      <c r="D663" s="193"/>
      <c r="E663" s="189"/>
      <c r="F663" s="189"/>
      <c r="G663" s="189"/>
      <c r="H663" s="193"/>
      <c r="N663" s="62"/>
    </row>
    <row r="664" spans="4:14" s="188" customFormat="1" ht="17.149999999999999" customHeight="1">
      <c r="D664" s="193"/>
      <c r="E664" s="189"/>
      <c r="F664" s="189"/>
      <c r="G664" s="189"/>
      <c r="H664" s="193"/>
      <c r="N664" s="62"/>
    </row>
    <row r="665" spans="4:14" s="188" customFormat="1" ht="17.149999999999999" customHeight="1">
      <c r="D665" s="193"/>
      <c r="E665" s="189"/>
      <c r="F665" s="189"/>
      <c r="G665" s="189"/>
      <c r="H665" s="193"/>
      <c r="N665" s="62"/>
    </row>
    <row r="666" spans="4:14" s="188" customFormat="1" ht="17.149999999999999" customHeight="1">
      <c r="D666" s="193"/>
      <c r="E666" s="189"/>
      <c r="F666" s="189"/>
      <c r="G666" s="189"/>
      <c r="H666" s="193"/>
      <c r="N666" s="62"/>
    </row>
    <row r="667" spans="4:14" s="188" customFormat="1" ht="17.149999999999999" customHeight="1">
      <c r="D667" s="193"/>
      <c r="E667" s="189"/>
      <c r="F667" s="189"/>
      <c r="G667" s="189"/>
      <c r="H667" s="193"/>
      <c r="N667" s="62"/>
    </row>
    <row r="668" spans="4:14" s="188" customFormat="1" ht="17.149999999999999" customHeight="1">
      <c r="D668" s="193"/>
      <c r="E668" s="189"/>
      <c r="F668" s="189"/>
      <c r="G668" s="189"/>
      <c r="H668" s="193"/>
      <c r="N668" s="62"/>
    </row>
    <row r="669" spans="4:14" s="188" customFormat="1" ht="17.149999999999999" customHeight="1">
      <c r="D669" s="193"/>
      <c r="E669" s="189"/>
      <c r="F669" s="189"/>
      <c r="G669" s="189"/>
      <c r="H669" s="193"/>
      <c r="N669" s="62"/>
    </row>
    <row r="670" spans="4:14" s="188" customFormat="1" ht="17.149999999999999" customHeight="1">
      <c r="D670" s="193"/>
      <c r="E670" s="189"/>
      <c r="F670" s="189"/>
      <c r="G670" s="189"/>
      <c r="H670" s="193"/>
      <c r="N670" s="62"/>
    </row>
    <row r="671" spans="4:14" s="188" customFormat="1" ht="17.149999999999999" customHeight="1">
      <c r="D671" s="193"/>
      <c r="E671" s="189"/>
      <c r="F671" s="189"/>
      <c r="G671" s="189"/>
      <c r="H671" s="193"/>
      <c r="N671" s="62"/>
    </row>
    <row r="672" spans="4:14" s="188" customFormat="1" ht="17.149999999999999" customHeight="1">
      <c r="D672" s="193"/>
      <c r="E672" s="189"/>
      <c r="F672" s="189"/>
      <c r="G672" s="189"/>
      <c r="H672" s="193"/>
      <c r="N672" s="62"/>
    </row>
    <row r="673" spans="4:14" s="188" customFormat="1" ht="17.149999999999999" customHeight="1">
      <c r="D673" s="193"/>
      <c r="E673" s="189"/>
      <c r="F673" s="189"/>
      <c r="G673" s="189"/>
      <c r="H673" s="193"/>
      <c r="N673" s="62"/>
    </row>
    <row r="674" spans="4:14" s="188" customFormat="1" ht="17.149999999999999" customHeight="1">
      <c r="D674" s="193"/>
      <c r="E674" s="189"/>
      <c r="F674" s="189"/>
      <c r="G674" s="189"/>
      <c r="H674" s="193"/>
      <c r="N674" s="62"/>
    </row>
    <row r="675" spans="4:14" s="188" customFormat="1" ht="17.149999999999999" customHeight="1">
      <c r="D675" s="193"/>
      <c r="E675" s="189"/>
      <c r="F675" s="189"/>
      <c r="G675" s="189"/>
      <c r="H675" s="193"/>
      <c r="N675" s="62"/>
    </row>
    <row r="676" spans="4:14" s="188" customFormat="1" ht="17.149999999999999" customHeight="1">
      <c r="D676" s="193"/>
      <c r="E676" s="189"/>
      <c r="F676" s="189"/>
      <c r="G676" s="189"/>
      <c r="H676" s="193"/>
      <c r="N676" s="62"/>
    </row>
    <row r="677" spans="4:14" s="188" customFormat="1" ht="17.149999999999999" customHeight="1">
      <c r="D677" s="193"/>
      <c r="E677" s="189"/>
      <c r="F677" s="189"/>
      <c r="G677" s="189"/>
      <c r="H677" s="193"/>
      <c r="N677" s="62"/>
    </row>
    <row r="678" spans="4:14" s="188" customFormat="1" ht="17.149999999999999" customHeight="1">
      <c r="D678" s="193"/>
      <c r="E678" s="189"/>
      <c r="F678" s="189"/>
      <c r="G678" s="189"/>
      <c r="H678" s="193"/>
      <c r="N678" s="62"/>
    </row>
    <row r="679" spans="4:14" s="188" customFormat="1" ht="17.149999999999999" customHeight="1">
      <c r="D679" s="193"/>
      <c r="E679" s="189"/>
      <c r="F679" s="189"/>
      <c r="G679" s="189"/>
      <c r="H679" s="193"/>
      <c r="N679" s="62"/>
    </row>
    <row r="680" spans="4:14" s="188" customFormat="1" ht="17.149999999999999" customHeight="1">
      <c r="D680" s="193"/>
      <c r="E680" s="189"/>
      <c r="F680" s="189"/>
      <c r="G680" s="189"/>
      <c r="H680" s="193"/>
      <c r="N680" s="62"/>
    </row>
    <row r="681" spans="4:14" s="188" customFormat="1" ht="17.149999999999999" customHeight="1">
      <c r="D681" s="193"/>
      <c r="E681" s="189"/>
      <c r="F681" s="189"/>
      <c r="G681" s="189"/>
      <c r="H681" s="193"/>
      <c r="N681" s="62"/>
    </row>
    <row r="682" spans="4:14" s="188" customFormat="1" ht="17.149999999999999" customHeight="1">
      <c r="D682" s="193"/>
      <c r="E682" s="189"/>
      <c r="F682" s="189"/>
      <c r="G682" s="189"/>
      <c r="H682" s="193"/>
      <c r="N682" s="62"/>
    </row>
    <row r="683" spans="4:14" s="188" customFormat="1" ht="17.149999999999999" customHeight="1">
      <c r="D683" s="193"/>
      <c r="E683" s="189"/>
      <c r="F683" s="189"/>
      <c r="G683" s="189"/>
      <c r="H683" s="193"/>
      <c r="N683" s="62"/>
    </row>
    <row r="684" spans="4:14" s="188" customFormat="1" ht="17.149999999999999" customHeight="1">
      <c r="D684" s="193"/>
      <c r="E684" s="189"/>
      <c r="F684" s="189"/>
      <c r="G684" s="189"/>
      <c r="H684" s="193"/>
      <c r="N684" s="62"/>
    </row>
    <row r="685" spans="4:14" s="188" customFormat="1" ht="17.149999999999999" customHeight="1">
      <c r="D685" s="193"/>
      <c r="E685" s="189"/>
      <c r="F685" s="189"/>
      <c r="G685" s="189"/>
      <c r="H685" s="193"/>
      <c r="N685" s="62"/>
    </row>
    <row r="686" spans="4:14" s="188" customFormat="1" ht="17.149999999999999" customHeight="1">
      <c r="D686" s="193"/>
      <c r="E686" s="189"/>
      <c r="F686" s="189"/>
      <c r="G686" s="189"/>
      <c r="H686" s="193"/>
      <c r="N686" s="62"/>
    </row>
    <row r="687" spans="4:14" s="188" customFormat="1" ht="17.149999999999999" customHeight="1">
      <c r="D687" s="193"/>
      <c r="E687" s="189"/>
      <c r="F687" s="189"/>
      <c r="G687" s="189"/>
      <c r="H687" s="193"/>
      <c r="N687" s="62"/>
    </row>
    <row r="688" spans="4:14" s="188" customFormat="1" ht="17.149999999999999" customHeight="1">
      <c r="D688" s="193"/>
      <c r="E688" s="189"/>
      <c r="F688" s="189"/>
      <c r="G688" s="189"/>
      <c r="H688" s="193"/>
      <c r="N688" s="62"/>
    </row>
    <row r="689" spans="4:14" s="188" customFormat="1" ht="17.149999999999999" customHeight="1">
      <c r="D689" s="193"/>
      <c r="E689" s="189"/>
      <c r="F689" s="189"/>
      <c r="G689" s="189"/>
      <c r="H689" s="193"/>
      <c r="N689" s="62"/>
    </row>
    <row r="690" spans="4:14" s="188" customFormat="1" ht="17.149999999999999" customHeight="1">
      <c r="D690" s="193"/>
      <c r="E690" s="189"/>
      <c r="F690" s="189"/>
      <c r="G690" s="189"/>
      <c r="H690" s="193"/>
      <c r="N690" s="62"/>
    </row>
    <row r="691" spans="4:14" s="188" customFormat="1" ht="17.149999999999999" customHeight="1">
      <c r="D691" s="193"/>
      <c r="E691" s="189"/>
      <c r="F691" s="189"/>
      <c r="G691" s="189"/>
      <c r="H691" s="193"/>
      <c r="N691" s="62"/>
    </row>
    <row r="692" spans="4:14" s="188" customFormat="1" ht="17.149999999999999" customHeight="1">
      <c r="D692" s="193"/>
      <c r="E692" s="189"/>
      <c r="F692" s="189"/>
      <c r="G692" s="189"/>
      <c r="H692" s="193"/>
      <c r="N692" s="62"/>
    </row>
    <row r="693" spans="4:14" s="188" customFormat="1" ht="17.149999999999999" customHeight="1">
      <c r="D693" s="193"/>
      <c r="E693" s="189"/>
      <c r="F693" s="189"/>
      <c r="G693" s="189"/>
      <c r="H693" s="193"/>
      <c r="N693" s="62"/>
    </row>
    <row r="694" spans="4:14" s="188" customFormat="1" ht="17.149999999999999" customHeight="1">
      <c r="D694" s="193"/>
      <c r="E694" s="189"/>
      <c r="F694" s="189"/>
      <c r="G694" s="189"/>
      <c r="H694" s="193"/>
      <c r="N694" s="62"/>
    </row>
    <row r="695" spans="4:14" s="188" customFormat="1" ht="17.149999999999999" customHeight="1">
      <c r="D695" s="193"/>
      <c r="E695" s="189"/>
      <c r="F695" s="189"/>
      <c r="G695" s="189"/>
      <c r="H695" s="193"/>
      <c r="N695" s="62"/>
    </row>
    <row r="696" spans="4:14" s="188" customFormat="1" ht="17.149999999999999" customHeight="1">
      <c r="D696" s="193"/>
      <c r="E696" s="189"/>
      <c r="F696" s="189"/>
      <c r="G696" s="189"/>
      <c r="H696" s="193"/>
      <c r="N696" s="62"/>
    </row>
    <row r="697" spans="4:14" s="188" customFormat="1" ht="17.149999999999999" customHeight="1">
      <c r="D697" s="193"/>
      <c r="E697" s="189"/>
      <c r="F697" s="189"/>
      <c r="G697" s="189"/>
      <c r="H697" s="193"/>
      <c r="N697" s="62"/>
    </row>
    <row r="698" spans="4:14" s="188" customFormat="1" ht="17.149999999999999" customHeight="1">
      <c r="D698" s="193"/>
      <c r="E698" s="189"/>
      <c r="F698" s="189"/>
      <c r="G698" s="189"/>
      <c r="H698" s="193"/>
      <c r="N698" s="62"/>
    </row>
    <row r="699" spans="4:14" s="188" customFormat="1" ht="17.149999999999999" customHeight="1">
      <c r="D699" s="193"/>
      <c r="E699" s="189"/>
      <c r="F699" s="189"/>
      <c r="G699" s="189"/>
      <c r="H699" s="193"/>
      <c r="N699" s="62"/>
    </row>
    <row r="700" spans="4:14" s="188" customFormat="1" ht="17.149999999999999" customHeight="1">
      <c r="D700" s="193"/>
      <c r="E700" s="189"/>
      <c r="F700" s="189"/>
      <c r="G700" s="189"/>
      <c r="H700" s="193"/>
      <c r="N700" s="62"/>
    </row>
    <row r="701" spans="4:14" s="188" customFormat="1" ht="17.149999999999999" customHeight="1">
      <c r="D701" s="193"/>
      <c r="E701" s="189"/>
      <c r="F701" s="189"/>
      <c r="G701" s="189"/>
      <c r="H701" s="193"/>
      <c r="N701" s="62"/>
    </row>
    <row r="702" spans="4:14" s="188" customFormat="1" ht="17.149999999999999" customHeight="1">
      <c r="D702" s="193"/>
      <c r="E702" s="189"/>
      <c r="F702" s="189"/>
      <c r="G702" s="189"/>
      <c r="H702" s="193"/>
      <c r="N702" s="62"/>
    </row>
    <row r="703" spans="4:14" s="188" customFormat="1" ht="17.149999999999999" customHeight="1">
      <c r="D703" s="193"/>
      <c r="E703" s="189"/>
      <c r="F703" s="189"/>
      <c r="G703" s="189"/>
      <c r="H703" s="193"/>
      <c r="N703" s="62"/>
    </row>
    <row r="704" spans="4:14" s="188" customFormat="1" ht="17.149999999999999" customHeight="1">
      <c r="D704" s="193"/>
      <c r="E704" s="189"/>
      <c r="F704" s="189"/>
      <c r="G704" s="189"/>
      <c r="H704" s="193"/>
      <c r="N704" s="62"/>
    </row>
    <row r="705" spans="4:14" s="188" customFormat="1" ht="17.149999999999999" customHeight="1">
      <c r="D705" s="193"/>
      <c r="E705" s="189"/>
      <c r="F705" s="189"/>
      <c r="G705" s="189"/>
      <c r="H705" s="193"/>
      <c r="N705" s="62"/>
    </row>
    <row r="706" spans="4:14" s="188" customFormat="1" ht="17.149999999999999" customHeight="1">
      <c r="D706" s="193"/>
      <c r="E706" s="189"/>
      <c r="F706" s="189"/>
      <c r="G706" s="189"/>
      <c r="H706" s="193"/>
      <c r="N706" s="62"/>
    </row>
    <row r="707" spans="4:14" s="188" customFormat="1" ht="17.149999999999999" customHeight="1">
      <c r="D707" s="193"/>
      <c r="E707" s="189"/>
      <c r="F707" s="189"/>
      <c r="G707" s="189"/>
      <c r="H707" s="193"/>
      <c r="N707" s="62"/>
    </row>
    <row r="708" spans="4:14" s="188" customFormat="1" ht="17.149999999999999" customHeight="1">
      <c r="D708" s="193"/>
      <c r="E708" s="189"/>
      <c r="F708" s="189"/>
      <c r="G708" s="189"/>
      <c r="H708" s="193"/>
      <c r="N708" s="62"/>
    </row>
    <row r="709" spans="4:14" s="188" customFormat="1" ht="17.149999999999999" customHeight="1">
      <c r="D709" s="193"/>
      <c r="E709" s="189"/>
      <c r="F709" s="189"/>
      <c r="G709" s="189"/>
      <c r="H709" s="193"/>
      <c r="N709" s="62"/>
    </row>
    <row r="710" spans="4:14" s="188" customFormat="1" ht="17.149999999999999" customHeight="1">
      <c r="D710" s="193"/>
      <c r="E710" s="189"/>
      <c r="F710" s="189"/>
      <c r="G710" s="189"/>
      <c r="H710" s="193"/>
      <c r="N710" s="62"/>
    </row>
    <row r="711" spans="4:14" s="188" customFormat="1" ht="17.149999999999999" customHeight="1">
      <c r="D711" s="193"/>
      <c r="E711" s="189"/>
      <c r="F711" s="189"/>
      <c r="G711" s="189"/>
      <c r="H711" s="193"/>
      <c r="N711" s="62"/>
    </row>
    <row r="712" spans="4:14" s="188" customFormat="1" ht="17.149999999999999" customHeight="1">
      <c r="D712" s="193"/>
      <c r="E712" s="189"/>
      <c r="F712" s="189"/>
      <c r="G712" s="189"/>
      <c r="H712" s="193"/>
      <c r="N712" s="62"/>
    </row>
    <row r="713" spans="4:14" s="188" customFormat="1" ht="17.149999999999999" customHeight="1">
      <c r="D713" s="193"/>
      <c r="E713" s="189"/>
      <c r="F713" s="189"/>
      <c r="G713" s="189"/>
      <c r="H713" s="193"/>
      <c r="N713" s="62"/>
    </row>
    <row r="714" spans="4:14" s="188" customFormat="1" ht="17.149999999999999" customHeight="1">
      <c r="D714" s="193"/>
      <c r="E714" s="189"/>
      <c r="F714" s="189"/>
      <c r="G714" s="189"/>
      <c r="H714" s="193"/>
      <c r="N714" s="62"/>
    </row>
    <row r="715" spans="4:14" s="188" customFormat="1" ht="17.149999999999999" customHeight="1">
      <c r="D715" s="193"/>
      <c r="E715" s="189"/>
      <c r="F715" s="189"/>
      <c r="G715" s="189"/>
      <c r="H715" s="193"/>
      <c r="N715" s="62"/>
    </row>
    <row r="716" spans="4:14" s="188" customFormat="1" ht="17.149999999999999" customHeight="1">
      <c r="D716" s="193"/>
      <c r="E716" s="189"/>
      <c r="F716" s="189"/>
      <c r="G716" s="189"/>
      <c r="H716" s="193"/>
      <c r="N716" s="62"/>
    </row>
    <row r="717" spans="4:14" s="188" customFormat="1" ht="17.149999999999999" customHeight="1">
      <c r="D717" s="193"/>
      <c r="E717" s="189"/>
      <c r="F717" s="189"/>
      <c r="G717" s="189"/>
      <c r="H717" s="193"/>
      <c r="N717" s="62"/>
    </row>
    <row r="718" spans="4:14" s="188" customFormat="1" ht="17.149999999999999" customHeight="1">
      <c r="D718" s="193"/>
      <c r="E718" s="189"/>
      <c r="F718" s="189"/>
      <c r="G718" s="189"/>
      <c r="H718" s="193"/>
      <c r="N718" s="62"/>
    </row>
    <row r="719" spans="4:14" s="188" customFormat="1" ht="17.149999999999999" customHeight="1">
      <c r="D719" s="193"/>
      <c r="E719" s="189"/>
      <c r="F719" s="189"/>
      <c r="G719" s="189"/>
      <c r="H719" s="193"/>
      <c r="N719" s="62"/>
    </row>
    <row r="720" spans="4:14" s="188" customFormat="1" ht="17.149999999999999" customHeight="1">
      <c r="D720" s="193"/>
      <c r="E720" s="189"/>
      <c r="F720" s="189"/>
      <c r="G720" s="189"/>
      <c r="H720" s="193"/>
      <c r="N720" s="62"/>
    </row>
    <row r="721" spans="4:14" s="188" customFormat="1" ht="17.149999999999999" customHeight="1">
      <c r="D721" s="193"/>
      <c r="E721" s="189"/>
      <c r="F721" s="189"/>
      <c r="G721" s="189"/>
      <c r="H721" s="193"/>
      <c r="N721" s="62"/>
    </row>
    <row r="722" spans="4:14" s="188" customFormat="1" ht="17.149999999999999" customHeight="1">
      <c r="D722" s="193"/>
      <c r="E722" s="189"/>
      <c r="F722" s="189"/>
      <c r="G722" s="189"/>
      <c r="H722" s="193"/>
      <c r="N722" s="62"/>
    </row>
    <row r="723" spans="4:14" s="188" customFormat="1" ht="17.149999999999999" customHeight="1">
      <c r="D723" s="193"/>
      <c r="E723" s="189"/>
      <c r="F723" s="189"/>
      <c r="G723" s="189"/>
      <c r="H723" s="193"/>
      <c r="N723" s="62"/>
    </row>
    <row r="724" spans="4:14" s="188" customFormat="1" ht="17.149999999999999" customHeight="1">
      <c r="D724" s="193"/>
      <c r="E724" s="189"/>
      <c r="F724" s="189"/>
      <c r="G724" s="189"/>
      <c r="H724" s="193"/>
      <c r="N724" s="62"/>
    </row>
    <row r="725" spans="4:14" s="188" customFormat="1" ht="17.149999999999999" customHeight="1">
      <c r="D725" s="193"/>
      <c r="E725" s="189"/>
      <c r="F725" s="189"/>
      <c r="G725" s="189"/>
      <c r="H725" s="193"/>
      <c r="N725" s="62"/>
    </row>
    <row r="726" spans="4:14" s="188" customFormat="1" ht="17.149999999999999" customHeight="1">
      <c r="D726" s="193"/>
      <c r="E726" s="189"/>
      <c r="F726" s="189"/>
      <c r="G726" s="189"/>
      <c r="H726" s="193"/>
      <c r="N726" s="62"/>
    </row>
    <row r="727" spans="4:14" s="188" customFormat="1" ht="17.149999999999999" customHeight="1">
      <c r="D727" s="193"/>
      <c r="E727" s="189"/>
      <c r="F727" s="189"/>
      <c r="G727" s="189"/>
      <c r="H727" s="193"/>
      <c r="N727" s="62"/>
    </row>
    <row r="728" spans="4:14" s="188" customFormat="1" ht="17.149999999999999" customHeight="1">
      <c r="D728" s="193"/>
      <c r="E728" s="189"/>
      <c r="F728" s="189"/>
      <c r="G728" s="189"/>
      <c r="H728" s="193"/>
      <c r="N728" s="62"/>
    </row>
    <row r="729" spans="4:14" s="188" customFormat="1" ht="17.149999999999999" customHeight="1">
      <c r="D729" s="193"/>
      <c r="E729" s="189"/>
      <c r="F729" s="189"/>
      <c r="G729" s="189"/>
      <c r="H729" s="193"/>
      <c r="N729" s="62"/>
    </row>
    <row r="730" spans="4:14" s="188" customFormat="1" ht="17.149999999999999" customHeight="1">
      <c r="D730" s="193"/>
      <c r="E730" s="189"/>
      <c r="F730" s="189"/>
      <c r="G730" s="189"/>
      <c r="H730" s="193"/>
      <c r="N730" s="62"/>
    </row>
    <row r="731" spans="4:14" s="188" customFormat="1" ht="17.149999999999999" customHeight="1">
      <c r="D731" s="193"/>
      <c r="E731" s="189"/>
      <c r="F731" s="189"/>
      <c r="G731" s="189"/>
      <c r="H731" s="193"/>
      <c r="N731" s="62"/>
    </row>
    <row r="732" spans="4:14" s="188" customFormat="1" ht="17.149999999999999" customHeight="1">
      <c r="D732" s="193"/>
      <c r="E732" s="189"/>
      <c r="F732" s="189"/>
      <c r="G732" s="189"/>
      <c r="H732" s="193"/>
      <c r="N732" s="62"/>
    </row>
    <row r="733" spans="4:14" s="188" customFormat="1" ht="17.149999999999999" customHeight="1">
      <c r="D733" s="193"/>
      <c r="E733" s="189"/>
      <c r="F733" s="189"/>
      <c r="G733" s="189"/>
      <c r="H733" s="193"/>
      <c r="N733" s="62"/>
    </row>
    <row r="734" spans="4:14" s="188" customFormat="1" ht="17.149999999999999" customHeight="1">
      <c r="D734" s="193"/>
      <c r="E734" s="189"/>
      <c r="F734" s="189"/>
      <c r="G734" s="189"/>
      <c r="H734" s="193"/>
      <c r="N734" s="62"/>
    </row>
    <row r="735" spans="4:14" s="188" customFormat="1" ht="17.149999999999999" customHeight="1">
      <c r="D735" s="193"/>
      <c r="E735" s="189"/>
      <c r="F735" s="189"/>
      <c r="G735" s="189"/>
      <c r="H735" s="193"/>
      <c r="N735" s="62"/>
    </row>
    <row r="736" spans="4:14" s="188" customFormat="1" ht="17.149999999999999" customHeight="1">
      <c r="D736" s="193"/>
      <c r="E736" s="189"/>
      <c r="F736" s="189"/>
      <c r="G736" s="189"/>
      <c r="H736" s="193"/>
      <c r="N736" s="62"/>
    </row>
    <row r="737" spans="4:14" s="188" customFormat="1" ht="17.149999999999999" customHeight="1">
      <c r="D737" s="193"/>
      <c r="E737" s="189"/>
      <c r="F737" s="189"/>
      <c r="G737" s="189"/>
      <c r="H737" s="193"/>
      <c r="N737" s="62"/>
    </row>
    <row r="738" spans="4:14" s="188" customFormat="1" ht="17.149999999999999" customHeight="1">
      <c r="D738" s="193"/>
      <c r="E738" s="189"/>
      <c r="F738" s="189"/>
      <c r="G738" s="189"/>
      <c r="H738" s="193"/>
      <c r="N738" s="62"/>
    </row>
    <row r="739" spans="4:14" s="188" customFormat="1" ht="17.149999999999999" customHeight="1">
      <c r="D739" s="193"/>
      <c r="E739" s="189"/>
      <c r="F739" s="189"/>
      <c r="G739" s="189"/>
      <c r="H739" s="193"/>
      <c r="N739" s="62"/>
    </row>
    <row r="740" spans="4:14" s="188" customFormat="1" ht="17.149999999999999" customHeight="1">
      <c r="D740" s="193"/>
      <c r="E740" s="189"/>
      <c r="F740" s="189"/>
      <c r="G740" s="189"/>
      <c r="H740" s="193"/>
      <c r="N740" s="62"/>
    </row>
    <row r="741" spans="4:14" s="188" customFormat="1" ht="17.149999999999999" customHeight="1">
      <c r="D741" s="193"/>
      <c r="E741" s="189"/>
      <c r="F741" s="189"/>
      <c r="G741" s="189"/>
      <c r="H741" s="193"/>
      <c r="N741" s="62"/>
    </row>
    <row r="742" spans="4:14" s="188" customFormat="1" ht="17.149999999999999" customHeight="1">
      <c r="D742" s="193"/>
      <c r="E742" s="189"/>
      <c r="F742" s="189"/>
      <c r="G742" s="189"/>
      <c r="H742" s="193"/>
      <c r="N742" s="62"/>
    </row>
    <row r="743" spans="4:14" s="188" customFormat="1" ht="17.149999999999999" customHeight="1">
      <c r="D743" s="193"/>
      <c r="E743" s="189"/>
      <c r="F743" s="189"/>
      <c r="G743" s="189"/>
      <c r="H743" s="193"/>
      <c r="N743" s="62"/>
    </row>
    <row r="744" spans="4:14" s="188" customFormat="1" ht="17.149999999999999" customHeight="1">
      <c r="D744" s="193"/>
      <c r="E744" s="189"/>
      <c r="F744" s="189"/>
      <c r="G744" s="189"/>
      <c r="H744" s="193"/>
      <c r="N744" s="62"/>
    </row>
    <row r="745" spans="4:14" s="188" customFormat="1" ht="17.149999999999999" customHeight="1">
      <c r="D745" s="193"/>
      <c r="E745" s="189"/>
      <c r="F745" s="189"/>
      <c r="G745" s="189"/>
      <c r="H745" s="193"/>
      <c r="N745" s="62"/>
    </row>
    <row r="746" spans="4:14" s="188" customFormat="1" ht="17.149999999999999" customHeight="1">
      <c r="D746" s="193"/>
      <c r="E746" s="189"/>
      <c r="F746" s="189"/>
      <c r="G746" s="189"/>
      <c r="H746" s="193"/>
      <c r="N746" s="62"/>
    </row>
    <row r="747" spans="4:14" s="188" customFormat="1" ht="17.149999999999999" customHeight="1">
      <c r="D747" s="193"/>
      <c r="E747" s="189"/>
      <c r="F747" s="189"/>
      <c r="G747" s="189"/>
      <c r="H747" s="193"/>
      <c r="N747" s="62"/>
    </row>
    <row r="748" spans="4:14" s="188" customFormat="1" ht="17.149999999999999" customHeight="1">
      <c r="D748" s="193"/>
      <c r="E748" s="189"/>
      <c r="F748" s="189"/>
      <c r="G748" s="189"/>
      <c r="H748" s="193"/>
      <c r="N748" s="62"/>
    </row>
    <row r="749" spans="4:14" s="188" customFormat="1" ht="17.149999999999999" customHeight="1">
      <c r="D749" s="193"/>
      <c r="E749" s="189"/>
      <c r="F749" s="189"/>
      <c r="G749" s="189"/>
      <c r="H749" s="193"/>
      <c r="N749" s="62"/>
    </row>
    <row r="750" spans="4:14" s="188" customFormat="1" ht="17.149999999999999" customHeight="1">
      <c r="D750" s="193"/>
      <c r="E750" s="189"/>
      <c r="F750" s="189"/>
      <c r="G750" s="189"/>
      <c r="H750" s="193"/>
      <c r="N750" s="62"/>
    </row>
    <row r="751" spans="4:14" s="188" customFormat="1" ht="17.149999999999999" customHeight="1">
      <c r="D751" s="193"/>
      <c r="E751" s="189"/>
      <c r="F751" s="189"/>
      <c r="G751" s="189"/>
      <c r="H751" s="193"/>
      <c r="N751" s="62"/>
    </row>
    <row r="752" spans="4:14" s="188" customFormat="1" ht="17.149999999999999" customHeight="1">
      <c r="D752" s="193"/>
      <c r="E752" s="189"/>
      <c r="F752" s="189"/>
      <c r="G752" s="189"/>
      <c r="H752" s="193"/>
      <c r="N752" s="62"/>
    </row>
    <row r="753" spans="4:14" s="188" customFormat="1" ht="17.149999999999999" customHeight="1">
      <c r="D753" s="193"/>
      <c r="E753" s="189"/>
      <c r="F753" s="189"/>
      <c r="G753" s="189"/>
      <c r="H753" s="193"/>
      <c r="N753" s="62"/>
    </row>
    <row r="754" spans="4:14" s="188" customFormat="1" ht="17.149999999999999" customHeight="1">
      <c r="D754" s="193"/>
      <c r="E754" s="189"/>
      <c r="F754" s="189"/>
      <c r="G754" s="189"/>
      <c r="H754" s="193"/>
      <c r="N754" s="62"/>
    </row>
    <row r="755" spans="4:14" s="188" customFormat="1" ht="17.149999999999999" customHeight="1">
      <c r="D755" s="193"/>
      <c r="E755" s="189"/>
      <c r="F755" s="189"/>
      <c r="G755" s="189"/>
      <c r="H755" s="193"/>
      <c r="N755" s="62"/>
    </row>
    <row r="756" spans="4:14" s="188" customFormat="1" ht="17.149999999999999" customHeight="1">
      <c r="D756" s="193"/>
      <c r="E756" s="189"/>
      <c r="F756" s="189"/>
      <c r="G756" s="189"/>
      <c r="H756" s="193"/>
      <c r="N756" s="62"/>
    </row>
    <row r="757" spans="4:14" s="188" customFormat="1" ht="17.149999999999999" customHeight="1">
      <c r="D757" s="193"/>
      <c r="E757" s="189"/>
      <c r="F757" s="189"/>
      <c r="G757" s="189"/>
      <c r="H757" s="193"/>
      <c r="N757" s="62"/>
    </row>
    <row r="758" spans="4:14" s="188" customFormat="1" ht="17.149999999999999" customHeight="1">
      <c r="D758" s="193"/>
      <c r="E758" s="189"/>
      <c r="F758" s="189"/>
      <c r="G758" s="189"/>
      <c r="H758" s="193"/>
      <c r="N758" s="62"/>
    </row>
    <row r="759" spans="4:14" s="188" customFormat="1" ht="17.149999999999999" customHeight="1">
      <c r="D759" s="193"/>
      <c r="E759" s="189"/>
      <c r="F759" s="189"/>
      <c r="G759" s="189"/>
      <c r="H759" s="193"/>
      <c r="N759" s="62"/>
    </row>
    <row r="760" spans="4:14" s="188" customFormat="1" ht="17.149999999999999" customHeight="1">
      <c r="D760" s="193"/>
      <c r="E760" s="189"/>
      <c r="F760" s="189"/>
      <c r="G760" s="189"/>
      <c r="H760" s="193"/>
      <c r="N760" s="62"/>
    </row>
    <row r="761" spans="4:14" s="188" customFormat="1" ht="17.149999999999999" customHeight="1">
      <c r="D761" s="193"/>
      <c r="E761" s="189"/>
      <c r="F761" s="189"/>
      <c r="G761" s="189"/>
      <c r="H761" s="193"/>
      <c r="N761" s="62"/>
    </row>
    <row r="762" spans="4:14" s="188" customFormat="1" ht="17.149999999999999" customHeight="1">
      <c r="D762" s="193"/>
      <c r="E762" s="189"/>
      <c r="F762" s="189"/>
      <c r="G762" s="189"/>
      <c r="H762" s="193"/>
      <c r="N762" s="62"/>
    </row>
    <row r="763" spans="4:14" s="188" customFormat="1" ht="17.149999999999999" customHeight="1">
      <c r="D763" s="193"/>
      <c r="E763" s="189"/>
      <c r="F763" s="189"/>
      <c r="G763" s="189"/>
      <c r="H763" s="193"/>
      <c r="N763" s="62"/>
    </row>
    <row r="764" spans="4:14" s="188" customFormat="1" ht="17.149999999999999" customHeight="1">
      <c r="D764" s="193"/>
      <c r="E764" s="189"/>
      <c r="F764" s="189"/>
      <c r="G764" s="189"/>
      <c r="H764" s="193"/>
      <c r="N764" s="62"/>
    </row>
    <row r="765" spans="4:14" s="188" customFormat="1" ht="17.149999999999999" customHeight="1">
      <c r="D765" s="193"/>
      <c r="E765" s="189"/>
      <c r="F765" s="189"/>
      <c r="G765" s="189"/>
      <c r="H765" s="193"/>
      <c r="N765" s="62"/>
    </row>
    <row r="766" spans="4:14" s="188" customFormat="1" ht="17.149999999999999" customHeight="1">
      <c r="D766" s="193"/>
      <c r="E766" s="189"/>
      <c r="F766" s="189"/>
      <c r="G766" s="189"/>
      <c r="H766" s="193"/>
      <c r="N766" s="62"/>
    </row>
    <row r="767" spans="4:14" s="188" customFormat="1" ht="17.149999999999999" customHeight="1">
      <c r="D767" s="193"/>
      <c r="E767" s="189"/>
      <c r="F767" s="189"/>
      <c r="G767" s="189"/>
      <c r="H767" s="193"/>
      <c r="N767" s="62"/>
    </row>
    <row r="768" spans="4:14" s="188" customFormat="1" ht="17.149999999999999" customHeight="1">
      <c r="D768" s="193"/>
      <c r="E768" s="189"/>
      <c r="F768" s="189"/>
      <c r="G768" s="189"/>
      <c r="H768" s="193"/>
      <c r="N768" s="62"/>
    </row>
    <row r="769" spans="4:14" s="188" customFormat="1" ht="17.149999999999999" customHeight="1">
      <c r="D769" s="193"/>
      <c r="E769" s="189"/>
      <c r="F769" s="189"/>
      <c r="G769" s="189"/>
      <c r="H769" s="193"/>
      <c r="N769" s="62"/>
    </row>
    <row r="770" spans="4:14" s="188" customFormat="1" ht="17.149999999999999" customHeight="1">
      <c r="D770" s="193"/>
      <c r="E770" s="189"/>
      <c r="F770" s="189"/>
      <c r="G770" s="189"/>
      <c r="H770" s="193"/>
      <c r="N770" s="62"/>
    </row>
    <row r="771" spans="4:14" s="188" customFormat="1" ht="17.149999999999999" customHeight="1">
      <c r="D771" s="193"/>
      <c r="E771" s="189"/>
      <c r="F771" s="189"/>
      <c r="G771" s="189"/>
      <c r="H771" s="193"/>
      <c r="N771" s="62"/>
    </row>
    <row r="772" spans="4:14" s="188" customFormat="1" ht="17.149999999999999" customHeight="1">
      <c r="D772" s="193"/>
      <c r="E772" s="189"/>
      <c r="F772" s="189"/>
      <c r="G772" s="189"/>
      <c r="H772" s="193"/>
      <c r="N772" s="62"/>
    </row>
    <row r="773" spans="4:14" s="188" customFormat="1" ht="17.149999999999999" customHeight="1">
      <c r="D773" s="193"/>
      <c r="E773" s="189"/>
      <c r="F773" s="189"/>
      <c r="G773" s="189"/>
      <c r="H773" s="193"/>
      <c r="N773" s="62"/>
    </row>
    <row r="774" spans="4:14" s="188" customFormat="1" ht="17.149999999999999" customHeight="1">
      <c r="D774" s="193"/>
      <c r="E774" s="189"/>
      <c r="F774" s="189"/>
      <c r="G774" s="189"/>
      <c r="H774" s="193"/>
      <c r="N774" s="62"/>
    </row>
    <row r="775" spans="4:14" s="188" customFormat="1" ht="17.149999999999999" customHeight="1">
      <c r="D775" s="193"/>
      <c r="E775" s="189"/>
      <c r="F775" s="189"/>
      <c r="G775" s="189"/>
      <c r="H775" s="193"/>
      <c r="N775" s="62"/>
    </row>
    <row r="776" spans="4:14" s="188" customFormat="1" ht="17.149999999999999" customHeight="1">
      <c r="D776" s="193"/>
      <c r="E776" s="189"/>
      <c r="F776" s="189"/>
      <c r="G776" s="189"/>
      <c r="H776" s="193"/>
      <c r="N776" s="62"/>
    </row>
    <row r="777" spans="4:14" s="188" customFormat="1" ht="17.149999999999999" customHeight="1">
      <c r="D777" s="193"/>
      <c r="E777" s="189"/>
      <c r="F777" s="189"/>
      <c r="G777" s="189"/>
      <c r="H777" s="193"/>
      <c r="N777" s="62"/>
    </row>
    <row r="778" spans="4:14" s="188" customFormat="1" ht="17.149999999999999" customHeight="1">
      <c r="D778" s="193"/>
      <c r="E778" s="189"/>
      <c r="F778" s="189"/>
      <c r="G778" s="189"/>
      <c r="H778" s="193"/>
      <c r="N778" s="62"/>
    </row>
    <row r="779" spans="4:14" s="188" customFormat="1" ht="17.149999999999999" customHeight="1">
      <c r="D779" s="193"/>
      <c r="E779" s="189"/>
      <c r="F779" s="189"/>
      <c r="G779" s="189"/>
      <c r="H779" s="193"/>
      <c r="N779" s="62"/>
    </row>
    <row r="780" spans="4:14" s="188" customFormat="1" ht="17.149999999999999" customHeight="1">
      <c r="D780" s="193"/>
      <c r="E780" s="189"/>
      <c r="F780" s="189"/>
      <c r="G780" s="189"/>
      <c r="H780" s="193"/>
      <c r="N780" s="62"/>
    </row>
    <row r="781" spans="4:14" s="188" customFormat="1" ht="17.149999999999999" customHeight="1">
      <c r="D781" s="193"/>
      <c r="E781" s="189"/>
      <c r="F781" s="189"/>
      <c r="G781" s="189"/>
      <c r="H781" s="193"/>
      <c r="N781" s="62"/>
    </row>
    <row r="782" spans="4:14" s="188" customFormat="1" ht="17.149999999999999" customHeight="1">
      <c r="D782" s="193"/>
      <c r="E782" s="189"/>
      <c r="F782" s="189"/>
      <c r="G782" s="189"/>
      <c r="H782" s="193"/>
      <c r="N782" s="62"/>
    </row>
    <row r="783" spans="4:14" s="188" customFormat="1" ht="17.149999999999999" customHeight="1">
      <c r="D783" s="193"/>
      <c r="E783" s="189"/>
      <c r="F783" s="189"/>
      <c r="G783" s="189"/>
      <c r="H783" s="193"/>
      <c r="N783" s="62"/>
    </row>
    <row r="784" spans="4:14" s="188" customFormat="1" ht="17.149999999999999" customHeight="1">
      <c r="D784" s="193"/>
      <c r="E784" s="189"/>
      <c r="F784" s="189"/>
      <c r="G784" s="189"/>
      <c r="H784" s="193"/>
      <c r="N784" s="62"/>
    </row>
    <row r="785" spans="4:14" s="188" customFormat="1" ht="17.149999999999999" customHeight="1">
      <c r="D785" s="193"/>
      <c r="E785" s="189"/>
      <c r="F785" s="189"/>
      <c r="G785" s="189"/>
      <c r="H785" s="193"/>
      <c r="N785" s="62"/>
    </row>
    <row r="786" spans="4:14" s="188" customFormat="1" ht="17.149999999999999" customHeight="1">
      <c r="D786" s="193"/>
      <c r="E786" s="189"/>
      <c r="F786" s="189"/>
      <c r="G786" s="189"/>
      <c r="H786" s="193"/>
      <c r="N786" s="62"/>
    </row>
    <row r="787" spans="4:14" s="188" customFormat="1" ht="17.149999999999999" customHeight="1">
      <c r="D787" s="193"/>
      <c r="E787" s="189"/>
      <c r="F787" s="189"/>
      <c r="G787" s="189"/>
      <c r="H787" s="193"/>
      <c r="N787" s="62"/>
    </row>
    <row r="788" spans="4:14" s="188" customFormat="1" ht="17.149999999999999" customHeight="1">
      <c r="D788" s="193"/>
      <c r="E788" s="189"/>
      <c r="F788" s="189"/>
      <c r="G788" s="189"/>
      <c r="H788" s="193"/>
      <c r="N788" s="62"/>
    </row>
    <row r="789" spans="4:14" s="188" customFormat="1" ht="17.149999999999999" customHeight="1">
      <c r="D789" s="193"/>
      <c r="E789" s="189"/>
      <c r="F789" s="189"/>
      <c r="G789" s="189"/>
      <c r="H789" s="193"/>
      <c r="N789" s="62"/>
    </row>
    <row r="790" spans="4:14" s="188" customFormat="1" ht="17.149999999999999" customHeight="1">
      <c r="D790" s="193"/>
      <c r="E790" s="189"/>
      <c r="F790" s="189"/>
      <c r="G790" s="189"/>
      <c r="H790" s="193"/>
      <c r="N790" s="62"/>
    </row>
    <row r="791" spans="4:14" s="188" customFormat="1" ht="17.149999999999999" customHeight="1">
      <c r="D791" s="193"/>
      <c r="E791" s="189"/>
      <c r="F791" s="189"/>
      <c r="G791" s="189"/>
      <c r="H791" s="193"/>
      <c r="N791" s="62"/>
    </row>
    <row r="792" spans="4:14" s="188" customFormat="1" ht="17.149999999999999" customHeight="1">
      <c r="D792" s="193"/>
      <c r="E792" s="189"/>
      <c r="F792" s="189"/>
      <c r="G792" s="189"/>
      <c r="H792" s="193"/>
      <c r="N792" s="62"/>
    </row>
    <row r="793" spans="4:14" s="188" customFormat="1" ht="17.149999999999999" customHeight="1">
      <c r="D793" s="193"/>
      <c r="E793" s="189"/>
      <c r="F793" s="189"/>
      <c r="G793" s="189"/>
      <c r="H793" s="193"/>
      <c r="N793" s="62"/>
    </row>
    <row r="794" spans="4:14" s="188" customFormat="1" ht="17.149999999999999" customHeight="1">
      <c r="D794" s="193"/>
      <c r="E794" s="189"/>
      <c r="F794" s="189"/>
      <c r="G794" s="189"/>
      <c r="H794" s="193"/>
      <c r="N794" s="62"/>
    </row>
    <row r="795" spans="4:14" s="188" customFormat="1" ht="17.149999999999999" customHeight="1">
      <c r="D795" s="193"/>
      <c r="E795" s="189"/>
      <c r="F795" s="189"/>
      <c r="G795" s="189"/>
      <c r="H795" s="193"/>
      <c r="N795" s="62"/>
    </row>
    <row r="796" spans="4:14" s="188" customFormat="1" ht="17.149999999999999" customHeight="1">
      <c r="D796" s="193"/>
      <c r="E796" s="189"/>
      <c r="F796" s="189"/>
      <c r="G796" s="189"/>
      <c r="H796" s="193"/>
      <c r="N796" s="62"/>
    </row>
    <row r="797" spans="4:14" s="188" customFormat="1" ht="17.149999999999999" customHeight="1">
      <c r="D797" s="193"/>
      <c r="E797" s="189"/>
      <c r="F797" s="189"/>
      <c r="G797" s="189"/>
      <c r="H797" s="193"/>
      <c r="N797" s="62"/>
    </row>
    <row r="798" spans="4:14" s="188" customFormat="1" ht="17.149999999999999" customHeight="1">
      <c r="D798" s="193"/>
      <c r="E798" s="189"/>
      <c r="F798" s="189"/>
      <c r="G798" s="189"/>
      <c r="H798" s="193"/>
      <c r="N798" s="62"/>
    </row>
    <row r="799" spans="4:14" s="188" customFormat="1" ht="17.149999999999999" customHeight="1">
      <c r="D799" s="193"/>
      <c r="E799" s="189"/>
      <c r="F799" s="189"/>
      <c r="G799" s="189"/>
      <c r="H799" s="193"/>
      <c r="N799" s="62"/>
    </row>
    <row r="800" spans="4:14" s="188" customFormat="1" ht="17.149999999999999" customHeight="1">
      <c r="D800" s="193"/>
      <c r="E800" s="189"/>
      <c r="F800" s="189"/>
      <c r="G800" s="189"/>
      <c r="H800" s="193"/>
      <c r="N800" s="62"/>
    </row>
    <row r="801" spans="4:14" s="188" customFormat="1" ht="17.149999999999999" customHeight="1">
      <c r="D801" s="193"/>
      <c r="E801" s="189"/>
      <c r="F801" s="189"/>
      <c r="G801" s="189"/>
      <c r="H801" s="193"/>
      <c r="N801" s="62"/>
    </row>
    <row r="802" spans="4:14" s="188" customFormat="1" ht="17.149999999999999" customHeight="1">
      <c r="D802" s="193"/>
      <c r="E802" s="189"/>
      <c r="F802" s="189"/>
      <c r="G802" s="189"/>
      <c r="H802" s="193"/>
      <c r="N802" s="62"/>
    </row>
    <row r="803" spans="4:14" s="188" customFormat="1" ht="17.149999999999999" customHeight="1">
      <c r="D803" s="193"/>
      <c r="E803" s="189"/>
      <c r="F803" s="189"/>
      <c r="G803" s="189"/>
      <c r="H803" s="193"/>
      <c r="N803" s="62"/>
    </row>
    <row r="804" spans="4:14" s="188" customFormat="1" ht="17.149999999999999" customHeight="1">
      <c r="D804" s="193"/>
      <c r="E804" s="189"/>
      <c r="F804" s="189"/>
      <c r="G804" s="189"/>
      <c r="H804" s="193"/>
      <c r="N804" s="62"/>
    </row>
    <row r="805" spans="4:14" s="188" customFormat="1" ht="17.149999999999999" customHeight="1">
      <c r="D805" s="193"/>
      <c r="E805" s="189"/>
      <c r="F805" s="189"/>
      <c r="G805" s="189"/>
      <c r="H805" s="193"/>
      <c r="N805" s="62"/>
    </row>
    <row r="806" spans="4:14" s="188" customFormat="1" ht="17.149999999999999" customHeight="1">
      <c r="D806" s="193"/>
      <c r="E806" s="189"/>
      <c r="F806" s="189"/>
      <c r="G806" s="189"/>
      <c r="H806" s="193"/>
      <c r="N806" s="62"/>
    </row>
    <row r="807" spans="4:14" s="188" customFormat="1" ht="17.149999999999999" customHeight="1">
      <c r="D807" s="193"/>
      <c r="E807" s="189"/>
      <c r="F807" s="189"/>
      <c r="G807" s="189"/>
      <c r="H807" s="193"/>
      <c r="N807" s="62"/>
    </row>
    <row r="808" spans="4:14" s="188" customFormat="1" ht="17.149999999999999" customHeight="1">
      <c r="D808" s="193"/>
      <c r="E808" s="189"/>
      <c r="F808" s="189"/>
      <c r="G808" s="189"/>
      <c r="H808" s="193"/>
      <c r="N808" s="62"/>
    </row>
    <row r="809" spans="4:14" s="188" customFormat="1" ht="17.149999999999999" customHeight="1">
      <c r="D809" s="193"/>
      <c r="E809" s="189"/>
      <c r="F809" s="189"/>
      <c r="G809" s="189"/>
      <c r="H809" s="193"/>
      <c r="N809" s="62"/>
    </row>
    <row r="810" spans="4:14" s="188" customFormat="1" ht="17.149999999999999" customHeight="1">
      <c r="D810" s="193"/>
      <c r="E810" s="189"/>
      <c r="F810" s="189"/>
      <c r="G810" s="189"/>
      <c r="H810" s="193"/>
      <c r="N810" s="62"/>
    </row>
    <row r="811" spans="4:14" s="188" customFormat="1" ht="17.149999999999999" customHeight="1">
      <c r="D811" s="193"/>
      <c r="E811" s="189"/>
      <c r="F811" s="189"/>
      <c r="G811" s="189"/>
      <c r="H811" s="193"/>
      <c r="N811" s="62"/>
    </row>
    <row r="812" spans="4:14" s="188" customFormat="1" ht="17.149999999999999" customHeight="1">
      <c r="D812" s="193"/>
      <c r="E812" s="189"/>
      <c r="F812" s="189"/>
      <c r="G812" s="189"/>
      <c r="H812" s="193"/>
      <c r="N812" s="62"/>
    </row>
    <row r="813" spans="4:14" s="188" customFormat="1" ht="17.149999999999999" customHeight="1">
      <c r="D813" s="193"/>
      <c r="E813" s="189"/>
      <c r="F813" s="189"/>
      <c r="G813" s="189"/>
      <c r="H813" s="193"/>
      <c r="N813" s="62"/>
    </row>
    <row r="814" spans="4:14" s="188" customFormat="1" ht="17.149999999999999" customHeight="1">
      <c r="D814" s="193"/>
      <c r="E814" s="189"/>
      <c r="F814" s="189"/>
      <c r="G814" s="189"/>
      <c r="H814" s="193"/>
      <c r="N814" s="62"/>
    </row>
    <row r="815" spans="4:14" s="188" customFormat="1" ht="17.149999999999999" customHeight="1">
      <c r="D815" s="193"/>
      <c r="E815" s="189"/>
      <c r="F815" s="189"/>
      <c r="G815" s="189"/>
      <c r="H815" s="193"/>
      <c r="N815" s="62"/>
    </row>
    <row r="816" spans="4:14" s="188" customFormat="1" ht="17.149999999999999" customHeight="1">
      <c r="D816" s="193"/>
      <c r="E816" s="189"/>
      <c r="F816" s="189"/>
      <c r="G816" s="189"/>
      <c r="H816" s="193"/>
      <c r="N816" s="62"/>
    </row>
    <row r="817" spans="4:14" s="188" customFormat="1" ht="17.149999999999999" customHeight="1">
      <c r="D817" s="193"/>
      <c r="E817" s="189"/>
      <c r="F817" s="189"/>
      <c r="G817" s="189"/>
      <c r="H817" s="193"/>
      <c r="N817" s="62"/>
    </row>
    <row r="818" spans="4:14" s="188" customFormat="1" ht="17.149999999999999" customHeight="1">
      <c r="D818" s="193"/>
      <c r="E818" s="189"/>
      <c r="F818" s="189"/>
      <c r="G818" s="189"/>
      <c r="H818" s="193"/>
      <c r="N818" s="62"/>
    </row>
    <row r="819" spans="4:14" s="188" customFormat="1" ht="17.149999999999999" customHeight="1">
      <c r="D819" s="193"/>
      <c r="E819" s="189"/>
      <c r="F819" s="189"/>
      <c r="G819" s="189"/>
      <c r="H819" s="193"/>
      <c r="N819" s="62"/>
    </row>
    <row r="820" spans="4:14" s="188" customFormat="1" ht="17.149999999999999" customHeight="1">
      <c r="D820" s="193"/>
      <c r="E820" s="189"/>
      <c r="F820" s="189"/>
      <c r="G820" s="189"/>
      <c r="H820" s="193"/>
      <c r="N820" s="62"/>
    </row>
    <row r="821" spans="4:14" s="188" customFormat="1" ht="17.149999999999999" customHeight="1">
      <c r="D821" s="193"/>
      <c r="E821" s="189"/>
      <c r="F821" s="189"/>
      <c r="G821" s="189"/>
      <c r="H821" s="193"/>
      <c r="N821" s="62"/>
    </row>
    <row r="822" spans="4:14" s="188" customFormat="1" ht="17.149999999999999" customHeight="1">
      <c r="D822" s="193"/>
      <c r="E822" s="189"/>
      <c r="F822" s="189"/>
      <c r="G822" s="189"/>
      <c r="H822" s="193"/>
      <c r="N822" s="62"/>
    </row>
    <row r="823" spans="4:14" s="188" customFormat="1" ht="17.149999999999999" customHeight="1">
      <c r="D823" s="193"/>
      <c r="E823" s="189"/>
      <c r="F823" s="189"/>
      <c r="G823" s="189"/>
      <c r="H823" s="193"/>
      <c r="N823" s="62"/>
    </row>
    <row r="824" spans="4:14" s="188" customFormat="1" ht="17.149999999999999" customHeight="1">
      <c r="D824" s="193"/>
      <c r="E824" s="189"/>
      <c r="F824" s="189"/>
      <c r="G824" s="189"/>
      <c r="H824" s="193"/>
      <c r="N824" s="62"/>
    </row>
    <row r="825" spans="4:14" s="188" customFormat="1" ht="17.149999999999999" customHeight="1">
      <c r="D825" s="193"/>
      <c r="E825" s="189"/>
      <c r="F825" s="189"/>
      <c r="G825" s="189"/>
      <c r="H825" s="193"/>
      <c r="N825" s="62"/>
    </row>
    <row r="826" spans="4:14" s="188" customFormat="1" ht="17.149999999999999" customHeight="1">
      <c r="D826" s="193"/>
      <c r="E826" s="189"/>
      <c r="F826" s="189"/>
      <c r="G826" s="189"/>
      <c r="H826" s="193"/>
      <c r="N826" s="62"/>
    </row>
    <row r="827" spans="4:14" s="188" customFormat="1" ht="17.149999999999999" customHeight="1">
      <c r="D827" s="193"/>
      <c r="E827" s="189"/>
      <c r="F827" s="189"/>
      <c r="G827" s="189"/>
      <c r="H827" s="193"/>
      <c r="N827" s="62"/>
    </row>
    <row r="828" spans="4:14" s="188" customFormat="1" ht="17.149999999999999" customHeight="1">
      <c r="D828" s="193"/>
      <c r="E828" s="189"/>
      <c r="F828" s="189"/>
      <c r="G828" s="189"/>
      <c r="H828" s="193"/>
      <c r="N828" s="62"/>
    </row>
    <row r="829" spans="4:14" s="188" customFormat="1" ht="17.149999999999999" customHeight="1">
      <c r="D829" s="193"/>
      <c r="E829" s="189"/>
      <c r="F829" s="189"/>
      <c r="G829" s="189"/>
      <c r="H829" s="193"/>
      <c r="N829" s="62"/>
    </row>
    <row r="830" spans="4:14" s="188" customFormat="1" ht="17.149999999999999" customHeight="1">
      <c r="D830" s="193"/>
      <c r="E830" s="189"/>
      <c r="F830" s="189"/>
      <c r="G830" s="189"/>
      <c r="H830" s="193"/>
      <c r="N830" s="62"/>
    </row>
    <row r="831" spans="4:14" s="188" customFormat="1" ht="17.149999999999999" customHeight="1">
      <c r="D831" s="193"/>
      <c r="E831" s="189"/>
      <c r="F831" s="189"/>
      <c r="G831" s="189"/>
      <c r="H831" s="193"/>
      <c r="N831" s="62"/>
    </row>
    <row r="832" spans="4:14" s="188" customFormat="1" ht="17.149999999999999" customHeight="1">
      <c r="D832" s="193"/>
      <c r="E832" s="189"/>
      <c r="F832" s="189"/>
      <c r="G832" s="189"/>
      <c r="H832" s="193"/>
      <c r="N832" s="62"/>
    </row>
    <row r="833" spans="4:14" s="188" customFormat="1" ht="17.149999999999999" customHeight="1">
      <c r="D833" s="193"/>
      <c r="E833" s="189"/>
      <c r="F833" s="189"/>
      <c r="G833" s="189"/>
      <c r="H833" s="193"/>
      <c r="N833" s="62"/>
    </row>
    <row r="834" spans="4:14" s="188" customFormat="1" ht="17.149999999999999" customHeight="1">
      <c r="D834" s="193"/>
      <c r="E834" s="189"/>
      <c r="F834" s="189"/>
      <c r="G834" s="189"/>
      <c r="H834" s="193"/>
      <c r="N834" s="62"/>
    </row>
    <row r="835" spans="4:14" s="188" customFormat="1" ht="17.149999999999999" customHeight="1">
      <c r="D835" s="193"/>
      <c r="E835" s="189"/>
      <c r="F835" s="189"/>
      <c r="G835" s="189"/>
      <c r="H835" s="193"/>
      <c r="N835" s="62"/>
    </row>
    <row r="836" spans="4:14" s="188" customFormat="1" ht="17.149999999999999" customHeight="1">
      <c r="D836" s="193"/>
      <c r="E836" s="189"/>
      <c r="F836" s="189"/>
      <c r="G836" s="189"/>
      <c r="H836" s="193"/>
      <c r="N836" s="62"/>
    </row>
    <row r="837" spans="4:14" s="188" customFormat="1" ht="17.149999999999999" customHeight="1">
      <c r="D837" s="193"/>
      <c r="E837" s="189"/>
      <c r="F837" s="189"/>
      <c r="G837" s="189"/>
      <c r="H837" s="193"/>
      <c r="N837" s="62"/>
    </row>
    <row r="838" spans="4:14" s="188" customFormat="1" ht="17.149999999999999" customHeight="1">
      <c r="D838" s="193"/>
      <c r="E838" s="189"/>
      <c r="F838" s="189"/>
      <c r="G838" s="189"/>
      <c r="H838" s="193"/>
      <c r="N838" s="62"/>
    </row>
    <row r="839" spans="4:14" s="188" customFormat="1" ht="17.149999999999999" customHeight="1">
      <c r="D839" s="193"/>
      <c r="E839" s="189"/>
      <c r="F839" s="189"/>
      <c r="G839" s="189"/>
      <c r="H839" s="193"/>
      <c r="N839" s="62"/>
    </row>
    <row r="840" spans="4:14" s="188" customFormat="1" ht="17.149999999999999" customHeight="1">
      <c r="D840" s="193"/>
      <c r="E840" s="189"/>
      <c r="F840" s="189"/>
      <c r="G840" s="189"/>
      <c r="H840" s="193"/>
      <c r="N840" s="62"/>
    </row>
    <row r="841" spans="4:14" s="188" customFormat="1" ht="17.149999999999999" customHeight="1">
      <c r="D841" s="193"/>
      <c r="E841" s="189"/>
      <c r="F841" s="189"/>
      <c r="G841" s="189"/>
      <c r="H841" s="193"/>
      <c r="N841" s="62"/>
    </row>
    <row r="842" spans="4:14" s="188" customFormat="1" ht="17.149999999999999" customHeight="1">
      <c r="D842" s="193"/>
      <c r="E842" s="189"/>
      <c r="F842" s="189"/>
      <c r="G842" s="189"/>
      <c r="H842" s="193"/>
      <c r="N842" s="62"/>
    </row>
    <row r="843" spans="4:14" s="188" customFormat="1" ht="17.149999999999999" customHeight="1">
      <c r="D843" s="193"/>
      <c r="E843" s="189"/>
      <c r="F843" s="189"/>
      <c r="G843" s="189"/>
      <c r="H843" s="193"/>
      <c r="N843" s="62"/>
    </row>
    <row r="844" spans="4:14" s="188" customFormat="1" ht="17.149999999999999" customHeight="1">
      <c r="D844" s="193"/>
      <c r="E844" s="189"/>
      <c r="F844" s="189"/>
      <c r="G844" s="189"/>
      <c r="H844" s="193"/>
      <c r="N844" s="62"/>
    </row>
    <row r="845" spans="4:14" s="188" customFormat="1" ht="17.149999999999999" customHeight="1">
      <c r="D845" s="193"/>
      <c r="E845" s="189"/>
      <c r="F845" s="189"/>
      <c r="G845" s="189"/>
      <c r="H845" s="193"/>
      <c r="N845" s="62"/>
    </row>
    <row r="846" spans="4:14" s="188" customFormat="1" ht="17.149999999999999" customHeight="1">
      <c r="D846" s="193"/>
      <c r="E846" s="189"/>
      <c r="F846" s="189"/>
      <c r="G846" s="189"/>
      <c r="H846" s="193"/>
      <c r="N846" s="62"/>
    </row>
    <row r="847" spans="4:14" s="188" customFormat="1" ht="17.149999999999999" customHeight="1">
      <c r="D847" s="193"/>
      <c r="E847" s="189"/>
      <c r="F847" s="189"/>
      <c r="G847" s="189"/>
      <c r="H847" s="193"/>
      <c r="N847" s="62"/>
    </row>
    <row r="848" spans="4:14" s="188" customFormat="1" ht="17.149999999999999" customHeight="1">
      <c r="D848" s="193"/>
      <c r="E848" s="189"/>
      <c r="F848" s="189"/>
      <c r="G848" s="189"/>
      <c r="H848" s="193"/>
      <c r="N848" s="62"/>
    </row>
    <row r="849" spans="4:14" s="188" customFormat="1" ht="17.149999999999999" customHeight="1">
      <c r="D849" s="193"/>
      <c r="E849" s="189"/>
      <c r="F849" s="189"/>
      <c r="G849" s="189"/>
      <c r="H849" s="193"/>
      <c r="N849" s="62"/>
    </row>
    <row r="850" spans="4:14" s="188" customFormat="1" ht="17.149999999999999" customHeight="1">
      <c r="D850" s="193"/>
      <c r="E850" s="189"/>
      <c r="F850" s="189"/>
      <c r="G850" s="189"/>
      <c r="H850" s="193"/>
      <c r="N850" s="62"/>
    </row>
    <row r="851" spans="4:14" s="188" customFormat="1" ht="17.149999999999999" customHeight="1">
      <c r="D851" s="193"/>
      <c r="E851" s="189"/>
      <c r="F851" s="189"/>
      <c r="G851" s="189"/>
      <c r="H851" s="193"/>
      <c r="N851" s="62"/>
    </row>
    <row r="852" spans="4:14" s="188" customFormat="1" ht="17.149999999999999" customHeight="1">
      <c r="D852" s="193"/>
      <c r="E852" s="189"/>
      <c r="F852" s="189"/>
      <c r="G852" s="189"/>
      <c r="H852" s="193"/>
      <c r="N852" s="62"/>
    </row>
    <row r="853" spans="4:14" s="188" customFormat="1" ht="17.149999999999999" customHeight="1">
      <c r="D853" s="193"/>
      <c r="E853" s="189"/>
      <c r="F853" s="189"/>
      <c r="G853" s="189"/>
      <c r="H853" s="193"/>
      <c r="N853" s="62"/>
    </row>
    <row r="854" spans="4:14" s="188" customFormat="1" ht="17.149999999999999" customHeight="1">
      <c r="D854" s="193"/>
      <c r="E854" s="189"/>
      <c r="F854" s="189"/>
      <c r="G854" s="189"/>
      <c r="H854" s="193"/>
      <c r="N854" s="62"/>
    </row>
    <row r="855" spans="4:14" s="188" customFormat="1" ht="17.149999999999999" customHeight="1">
      <c r="D855" s="193"/>
      <c r="E855" s="189"/>
      <c r="F855" s="189"/>
      <c r="G855" s="189"/>
      <c r="H855" s="193"/>
      <c r="N855" s="62"/>
    </row>
    <row r="856" spans="4:14" s="188" customFormat="1" ht="17.149999999999999" customHeight="1">
      <c r="D856" s="193"/>
      <c r="E856" s="189"/>
      <c r="F856" s="189"/>
      <c r="G856" s="189"/>
      <c r="H856" s="193"/>
      <c r="N856" s="62"/>
    </row>
    <row r="857" spans="4:14" s="188" customFormat="1" ht="17.149999999999999" customHeight="1">
      <c r="D857" s="193"/>
      <c r="E857" s="189"/>
      <c r="F857" s="189"/>
      <c r="G857" s="189"/>
      <c r="H857" s="193"/>
      <c r="N857" s="62"/>
    </row>
    <row r="858" spans="4:14" s="188" customFormat="1" ht="17.149999999999999" customHeight="1">
      <c r="D858" s="193"/>
      <c r="E858" s="189"/>
      <c r="F858" s="189"/>
      <c r="G858" s="189"/>
      <c r="H858" s="193"/>
      <c r="N858" s="62"/>
    </row>
    <row r="859" spans="4:14" s="188" customFormat="1" ht="17.149999999999999" customHeight="1">
      <c r="D859" s="193"/>
      <c r="E859" s="189"/>
      <c r="F859" s="189"/>
      <c r="G859" s="189"/>
      <c r="H859" s="193"/>
      <c r="N859" s="62"/>
    </row>
    <row r="860" spans="4:14" s="188" customFormat="1" ht="17.149999999999999" customHeight="1">
      <c r="D860" s="193"/>
      <c r="E860" s="189"/>
      <c r="F860" s="189"/>
      <c r="G860" s="189"/>
      <c r="H860" s="193"/>
      <c r="N860" s="62"/>
    </row>
    <row r="861" spans="4:14" s="188" customFormat="1" ht="17.149999999999999" customHeight="1">
      <c r="D861" s="193"/>
      <c r="E861" s="189"/>
      <c r="F861" s="189"/>
      <c r="G861" s="189"/>
      <c r="H861" s="193"/>
      <c r="N861" s="62"/>
    </row>
    <row r="862" spans="4:14" s="188" customFormat="1" ht="17.149999999999999" customHeight="1">
      <c r="D862" s="193"/>
      <c r="E862" s="189"/>
      <c r="F862" s="189"/>
      <c r="G862" s="189"/>
      <c r="H862" s="193"/>
      <c r="N862" s="62"/>
    </row>
    <row r="863" spans="4:14" s="188" customFormat="1" ht="17.149999999999999" customHeight="1">
      <c r="D863" s="193"/>
      <c r="E863" s="189"/>
      <c r="F863" s="189"/>
      <c r="G863" s="189"/>
      <c r="H863" s="193"/>
      <c r="N863" s="62"/>
    </row>
    <row r="864" spans="4:14" s="188" customFormat="1" ht="17.149999999999999" customHeight="1">
      <c r="D864" s="193"/>
      <c r="E864" s="189"/>
      <c r="F864" s="189"/>
      <c r="G864" s="189"/>
      <c r="H864" s="193"/>
      <c r="N864" s="62"/>
    </row>
    <row r="865" spans="4:14" s="188" customFormat="1" ht="17.149999999999999" customHeight="1">
      <c r="D865" s="193"/>
      <c r="E865" s="189"/>
      <c r="F865" s="189"/>
      <c r="G865" s="189"/>
      <c r="H865" s="193"/>
      <c r="N865" s="62"/>
    </row>
    <row r="866" spans="4:14" s="188" customFormat="1" ht="17.149999999999999" customHeight="1">
      <c r="D866" s="193"/>
      <c r="E866" s="189"/>
      <c r="F866" s="189"/>
      <c r="G866" s="189"/>
      <c r="H866" s="193"/>
      <c r="N866" s="62"/>
    </row>
    <row r="867" spans="4:14" s="188" customFormat="1" ht="17.149999999999999" customHeight="1">
      <c r="D867" s="193"/>
      <c r="E867" s="189"/>
      <c r="F867" s="189"/>
      <c r="G867" s="189"/>
      <c r="H867" s="193"/>
      <c r="N867" s="62"/>
    </row>
    <row r="868" spans="4:14" s="188" customFormat="1" ht="17.149999999999999" customHeight="1">
      <c r="D868" s="193"/>
      <c r="E868" s="189"/>
      <c r="F868" s="189"/>
      <c r="G868" s="189"/>
      <c r="H868" s="193"/>
      <c r="N868" s="62"/>
    </row>
    <row r="869" spans="4:14" s="188" customFormat="1" ht="17.149999999999999" customHeight="1">
      <c r="D869" s="193"/>
      <c r="E869" s="189"/>
      <c r="F869" s="189"/>
      <c r="G869" s="189"/>
      <c r="H869" s="193"/>
      <c r="N869" s="62"/>
    </row>
    <row r="870" spans="4:14" s="188" customFormat="1" ht="17.149999999999999" customHeight="1">
      <c r="D870" s="193"/>
      <c r="E870" s="189"/>
      <c r="F870" s="189"/>
      <c r="G870" s="189"/>
      <c r="H870" s="193"/>
      <c r="N870" s="62"/>
    </row>
    <row r="871" spans="4:14" s="188" customFormat="1" ht="17.149999999999999" customHeight="1">
      <c r="D871" s="193"/>
      <c r="E871" s="189"/>
      <c r="F871" s="189"/>
      <c r="G871" s="189"/>
      <c r="H871" s="193"/>
      <c r="N871" s="62"/>
    </row>
    <row r="872" spans="4:14" s="188" customFormat="1" ht="17.149999999999999" customHeight="1">
      <c r="D872" s="193"/>
      <c r="E872" s="189"/>
      <c r="F872" s="189"/>
      <c r="G872" s="189"/>
      <c r="H872" s="193"/>
      <c r="N872" s="62"/>
    </row>
    <row r="873" spans="4:14" s="188" customFormat="1" ht="17.149999999999999" customHeight="1">
      <c r="D873" s="193"/>
      <c r="E873" s="189"/>
      <c r="F873" s="189"/>
      <c r="G873" s="189"/>
      <c r="H873" s="193"/>
      <c r="N873" s="62"/>
    </row>
    <row r="874" spans="4:14" s="188" customFormat="1" ht="17.149999999999999" customHeight="1">
      <c r="D874" s="193"/>
      <c r="E874" s="189"/>
      <c r="F874" s="189"/>
      <c r="G874" s="189"/>
      <c r="H874" s="193"/>
      <c r="N874" s="62"/>
    </row>
    <row r="875" spans="4:14" s="188" customFormat="1" ht="17.149999999999999" customHeight="1">
      <c r="D875" s="193"/>
      <c r="E875" s="189"/>
      <c r="F875" s="189"/>
      <c r="G875" s="189"/>
      <c r="H875" s="193"/>
      <c r="N875" s="62"/>
    </row>
    <row r="876" spans="4:14" s="188" customFormat="1" ht="17.149999999999999" customHeight="1">
      <c r="D876" s="193"/>
      <c r="E876" s="189"/>
      <c r="F876" s="189"/>
      <c r="G876" s="189"/>
      <c r="H876" s="193"/>
      <c r="N876" s="62"/>
    </row>
    <row r="877" spans="4:14" s="188" customFormat="1" ht="17.149999999999999" customHeight="1">
      <c r="D877" s="193"/>
      <c r="E877" s="189"/>
      <c r="F877" s="189"/>
      <c r="G877" s="189"/>
      <c r="H877" s="193"/>
      <c r="N877" s="62"/>
    </row>
    <row r="878" spans="4:14" s="188" customFormat="1" ht="17.149999999999999" customHeight="1">
      <c r="D878" s="193"/>
      <c r="E878" s="189"/>
      <c r="F878" s="189"/>
      <c r="G878" s="189"/>
      <c r="H878" s="193"/>
      <c r="N878" s="62"/>
    </row>
    <row r="879" spans="4:14" s="188" customFormat="1" ht="17.149999999999999" customHeight="1">
      <c r="D879" s="193"/>
      <c r="E879" s="189"/>
      <c r="F879" s="189"/>
      <c r="G879" s="189"/>
      <c r="H879" s="193"/>
      <c r="N879" s="62"/>
    </row>
    <row r="880" spans="4:14" s="188" customFormat="1" ht="17.149999999999999" customHeight="1">
      <c r="D880" s="193"/>
      <c r="E880" s="189"/>
      <c r="F880" s="189"/>
      <c r="G880" s="189"/>
      <c r="H880" s="193"/>
      <c r="N880" s="62"/>
    </row>
    <row r="881" spans="4:14" s="188" customFormat="1" ht="17.149999999999999" customHeight="1">
      <c r="D881" s="193"/>
      <c r="E881" s="189"/>
      <c r="F881" s="189"/>
      <c r="G881" s="189"/>
      <c r="H881" s="193"/>
      <c r="N881" s="62"/>
    </row>
    <row r="882" spans="4:14" s="188" customFormat="1" ht="17.149999999999999" customHeight="1">
      <c r="D882" s="193"/>
      <c r="E882" s="189"/>
      <c r="F882" s="189"/>
      <c r="G882" s="189"/>
      <c r="H882" s="193"/>
      <c r="N882" s="62"/>
    </row>
    <row r="883" spans="4:14" s="188" customFormat="1" ht="17.149999999999999" customHeight="1">
      <c r="D883" s="193"/>
      <c r="E883" s="189"/>
      <c r="F883" s="189"/>
      <c r="G883" s="189"/>
      <c r="H883" s="193"/>
      <c r="N883" s="62"/>
    </row>
    <row r="884" spans="4:14" s="188" customFormat="1" ht="17.149999999999999" customHeight="1">
      <c r="D884" s="193"/>
      <c r="E884" s="189"/>
      <c r="F884" s="189"/>
      <c r="G884" s="189"/>
      <c r="H884" s="193"/>
      <c r="N884" s="62"/>
    </row>
    <row r="885" spans="4:14" s="188" customFormat="1" ht="17.149999999999999" customHeight="1">
      <c r="D885" s="193"/>
      <c r="E885" s="189"/>
      <c r="F885" s="189"/>
      <c r="G885" s="189"/>
      <c r="H885" s="193"/>
      <c r="N885" s="62"/>
    </row>
    <row r="886" spans="4:14" s="188" customFormat="1" ht="17.149999999999999" customHeight="1">
      <c r="D886" s="193"/>
      <c r="E886" s="189"/>
      <c r="F886" s="189"/>
      <c r="G886" s="189"/>
      <c r="H886" s="193"/>
      <c r="N886" s="62"/>
    </row>
    <row r="887" spans="4:14" s="188" customFormat="1" ht="17.149999999999999" customHeight="1">
      <c r="D887" s="193"/>
      <c r="E887" s="189"/>
      <c r="F887" s="189"/>
      <c r="G887" s="189"/>
      <c r="H887" s="193"/>
      <c r="N887" s="62"/>
    </row>
    <row r="888" spans="4:14" s="188" customFormat="1" ht="17.149999999999999" customHeight="1">
      <c r="D888" s="193"/>
      <c r="E888" s="189"/>
      <c r="F888" s="189"/>
      <c r="G888" s="189"/>
      <c r="H888" s="193"/>
      <c r="N888" s="62"/>
    </row>
    <row r="889" spans="4:14" s="188" customFormat="1" ht="17.149999999999999" customHeight="1">
      <c r="D889" s="193"/>
      <c r="E889" s="189"/>
      <c r="F889" s="189"/>
      <c r="G889" s="189"/>
      <c r="H889" s="193"/>
      <c r="N889" s="62"/>
    </row>
    <row r="890" spans="4:14" s="188" customFormat="1" ht="17.149999999999999" customHeight="1">
      <c r="D890" s="193"/>
      <c r="E890" s="189"/>
      <c r="F890" s="189"/>
      <c r="G890" s="189"/>
      <c r="H890" s="193"/>
      <c r="N890" s="62"/>
    </row>
    <row r="891" spans="4:14" s="188" customFormat="1" ht="17.149999999999999" customHeight="1">
      <c r="D891" s="193"/>
      <c r="E891" s="189"/>
      <c r="F891" s="189"/>
      <c r="G891" s="189"/>
      <c r="H891" s="193"/>
      <c r="N891" s="62"/>
    </row>
    <row r="892" spans="4:14" s="188" customFormat="1" ht="17.149999999999999" customHeight="1">
      <c r="D892" s="193"/>
      <c r="E892" s="189"/>
      <c r="F892" s="189"/>
      <c r="G892" s="189"/>
      <c r="H892" s="193"/>
      <c r="N892" s="62"/>
    </row>
    <row r="893" spans="4:14" s="188" customFormat="1" ht="17.149999999999999" customHeight="1">
      <c r="D893" s="193"/>
      <c r="E893" s="189"/>
      <c r="F893" s="189"/>
      <c r="G893" s="189"/>
      <c r="H893" s="193"/>
      <c r="N893" s="62"/>
    </row>
    <row r="894" spans="4:14" s="188" customFormat="1" ht="17.149999999999999" customHeight="1">
      <c r="D894" s="193"/>
      <c r="E894" s="189"/>
      <c r="F894" s="189"/>
      <c r="G894" s="189"/>
      <c r="H894" s="193"/>
      <c r="N894" s="62"/>
    </row>
    <row r="895" spans="4:14" s="188" customFormat="1" ht="17.149999999999999" customHeight="1">
      <c r="D895" s="193"/>
      <c r="E895" s="189"/>
      <c r="F895" s="189"/>
      <c r="G895" s="189"/>
      <c r="H895" s="193"/>
      <c r="N895" s="62"/>
    </row>
    <row r="896" spans="4:14" s="188" customFormat="1" ht="17.149999999999999" customHeight="1">
      <c r="D896" s="193"/>
      <c r="E896" s="189"/>
      <c r="F896" s="189"/>
      <c r="G896" s="189"/>
      <c r="H896" s="193"/>
      <c r="N896" s="62"/>
    </row>
    <row r="897" spans="4:14" s="188" customFormat="1" ht="17.149999999999999" customHeight="1">
      <c r="D897" s="193"/>
      <c r="E897" s="189"/>
      <c r="F897" s="189"/>
      <c r="G897" s="189"/>
      <c r="H897" s="193"/>
      <c r="N897" s="62"/>
    </row>
    <row r="898" spans="4:14" s="188" customFormat="1" ht="17.149999999999999" customHeight="1">
      <c r="D898" s="193"/>
      <c r="E898" s="189"/>
      <c r="F898" s="189"/>
      <c r="G898" s="189"/>
      <c r="H898" s="193"/>
      <c r="N898" s="62"/>
    </row>
    <row r="899" spans="4:14" s="188" customFormat="1" ht="17.149999999999999" customHeight="1">
      <c r="D899" s="193"/>
      <c r="E899" s="189"/>
      <c r="F899" s="189"/>
      <c r="G899" s="189"/>
      <c r="H899" s="193"/>
      <c r="N899" s="62"/>
    </row>
    <row r="900" spans="4:14" s="188" customFormat="1" ht="17.149999999999999" customHeight="1">
      <c r="D900" s="193"/>
      <c r="E900" s="189"/>
      <c r="F900" s="189"/>
      <c r="G900" s="189"/>
      <c r="H900" s="193"/>
      <c r="N900" s="62"/>
    </row>
    <row r="901" spans="4:14" s="188" customFormat="1" ht="17.149999999999999" customHeight="1">
      <c r="D901" s="193"/>
      <c r="E901" s="189"/>
      <c r="F901" s="189"/>
      <c r="G901" s="189"/>
      <c r="H901" s="193"/>
      <c r="N901" s="62"/>
    </row>
    <row r="902" spans="4:14" s="188" customFormat="1" ht="17.149999999999999" customHeight="1">
      <c r="D902" s="193"/>
      <c r="E902" s="189"/>
      <c r="F902" s="189"/>
      <c r="G902" s="189"/>
      <c r="H902" s="193"/>
      <c r="N902" s="62"/>
    </row>
    <row r="903" spans="4:14" s="188" customFormat="1" ht="17.149999999999999" customHeight="1">
      <c r="D903" s="193"/>
      <c r="E903" s="189"/>
      <c r="F903" s="189"/>
      <c r="G903" s="189"/>
      <c r="H903" s="193"/>
      <c r="N903" s="62"/>
    </row>
    <row r="904" spans="4:14" s="188" customFormat="1" ht="17.149999999999999" customHeight="1">
      <c r="D904" s="193"/>
      <c r="E904" s="189"/>
      <c r="F904" s="189"/>
      <c r="G904" s="189"/>
      <c r="H904" s="193"/>
      <c r="N904" s="62"/>
    </row>
    <row r="905" spans="4:14" s="188" customFormat="1" ht="17.149999999999999" customHeight="1">
      <c r="D905" s="193"/>
      <c r="E905" s="189"/>
      <c r="F905" s="189"/>
      <c r="G905" s="189"/>
      <c r="H905" s="193"/>
      <c r="N905" s="62"/>
    </row>
    <row r="906" spans="4:14" s="188" customFormat="1" ht="17.149999999999999" customHeight="1">
      <c r="D906" s="193"/>
      <c r="E906" s="189"/>
      <c r="F906" s="189"/>
      <c r="G906" s="189"/>
      <c r="H906" s="193"/>
      <c r="N906" s="62"/>
    </row>
    <row r="907" spans="4:14" s="188" customFormat="1" ht="17.149999999999999" customHeight="1">
      <c r="D907" s="193"/>
      <c r="E907" s="189"/>
      <c r="F907" s="189"/>
      <c r="G907" s="189"/>
      <c r="H907" s="193"/>
      <c r="N907" s="62"/>
    </row>
    <row r="908" spans="4:14" s="188" customFormat="1" ht="17.149999999999999" customHeight="1">
      <c r="D908" s="193"/>
      <c r="E908" s="189"/>
      <c r="F908" s="189"/>
      <c r="G908" s="189"/>
      <c r="H908" s="193"/>
      <c r="N908" s="62"/>
    </row>
    <row r="909" spans="4:14" s="188" customFormat="1" ht="17.149999999999999" customHeight="1">
      <c r="D909" s="193"/>
      <c r="E909" s="189"/>
      <c r="F909" s="189"/>
      <c r="G909" s="189"/>
      <c r="H909" s="193"/>
      <c r="N909" s="62"/>
    </row>
    <row r="910" spans="4:14" s="188" customFormat="1" ht="17.149999999999999" customHeight="1">
      <c r="D910" s="193"/>
      <c r="E910" s="189"/>
      <c r="F910" s="189"/>
      <c r="G910" s="189"/>
      <c r="H910" s="193"/>
      <c r="N910" s="62"/>
    </row>
    <row r="911" spans="4:14" s="188" customFormat="1" ht="17.149999999999999" customHeight="1">
      <c r="D911" s="193"/>
      <c r="E911" s="189"/>
      <c r="F911" s="189"/>
      <c r="G911" s="189"/>
      <c r="H911" s="193"/>
      <c r="N911" s="62"/>
    </row>
    <row r="912" spans="4:14" s="188" customFormat="1" ht="17.149999999999999" customHeight="1">
      <c r="D912" s="193"/>
      <c r="E912" s="189"/>
      <c r="F912" s="189"/>
      <c r="G912" s="189"/>
      <c r="H912" s="193"/>
      <c r="N912" s="62"/>
    </row>
    <row r="913" spans="4:14" s="188" customFormat="1" ht="17.149999999999999" customHeight="1">
      <c r="D913" s="193"/>
      <c r="E913" s="189"/>
      <c r="F913" s="189"/>
      <c r="G913" s="189"/>
      <c r="H913" s="193"/>
      <c r="N913" s="62"/>
    </row>
    <row r="914" spans="4:14" s="188" customFormat="1" ht="17.149999999999999" customHeight="1">
      <c r="D914" s="193"/>
      <c r="E914" s="189"/>
      <c r="F914" s="189"/>
      <c r="G914" s="189"/>
      <c r="H914" s="193"/>
      <c r="N914" s="62"/>
    </row>
    <row r="915" spans="4:14" s="188" customFormat="1" ht="17.149999999999999" customHeight="1">
      <c r="D915" s="193"/>
      <c r="E915" s="189"/>
      <c r="F915" s="189"/>
      <c r="G915" s="189"/>
      <c r="H915" s="193"/>
      <c r="N915" s="62"/>
    </row>
    <row r="916" spans="4:14" s="188" customFormat="1" ht="17.149999999999999" customHeight="1">
      <c r="D916" s="193"/>
      <c r="E916" s="189"/>
      <c r="F916" s="189"/>
      <c r="G916" s="189"/>
      <c r="H916" s="193"/>
      <c r="N916" s="62"/>
    </row>
    <row r="917" spans="4:14" s="188" customFormat="1" ht="17.149999999999999" customHeight="1">
      <c r="D917" s="193"/>
      <c r="E917" s="189"/>
      <c r="F917" s="189"/>
      <c r="G917" s="189"/>
      <c r="H917" s="193"/>
      <c r="N917" s="62"/>
    </row>
    <row r="918" spans="4:14" s="188" customFormat="1" ht="17.149999999999999" customHeight="1">
      <c r="D918" s="193"/>
      <c r="E918" s="189"/>
      <c r="F918" s="189"/>
      <c r="G918" s="189"/>
      <c r="H918" s="193"/>
      <c r="N918" s="62"/>
    </row>
    <row r="919" spans="4:14" s="188" customFormat="1" ht="17.149999999999999" customHeight="1">
      <c r="D919" s="193"/>
      <c r="E919" s="189"/>
      <c r="F919" s="189"/>
      <c r="G919" s="189"/>
      <c r="H919" s="193"/>
      <c r="N919" s="62"/>
    </row>
    <row r="920" spans="4:14" s="188" customFormat="1" ht="17.149999999999999" customHeight="1">
      <c r="D920" s="193"/>
      <c r="E920" s="189"/>
      <c r="F920" s="189"/>
      <c r="G920" s="189"/>
      <c r="H920" s="193"/>
      <c r="N920" s="62"/>
    </row>
    <row r="921" spans="4:14" s="188" customFormat="1" ht="17.149999999999999" customHeight="1">
      <c r="D921" s="193"/>
      <c r="E921" s="189"/>
      <c r="F921" s="189"/>
      <c r="G921" s="189"/>
      <c r="H921" s="193"/>
      <c r="N921" s="62"/>
    </row>
    <row r="922" spans="4:14" s="188" customFormat="1" ht="17.149999999999999" customHeight="1">
      <c r="D922" s="193"/>
      <c r="E922" s="189"/>
      <c r="F922" s="189"/>
      <c r="G922" s="189"/>
      <c r="H922" s="193"/>
      <c r="N922" s="62"/>
    </row>
    <row r="923" spans="4:14" s="188" customFormat="1" ht="17.149999999999999" customHeight="1">
      <c r="D923" s="193"/>
      <c r="E923" s="189"/>
      <c r="F923" s="189"/>
      <c r="G923" s="189"/>
      <c r="H923" s="193"/>
      <c r="N923" s="62"/>
    </row>
    <row r="924" spans="4:14" s="188" customFormat="1" ht="17.149999999999999" customHeight="1">
      <c r="D924" s="193"/>
      <c r="E924" s="189"/>
      <c r="F924" s="189"/>
      <c r="G924" s="189"/>
      <c r="H924" s="193"/>
      <c r="N924" s="62"/>
    </row>
    <row r="925" spans="4:14" s="188" customFormat="1" ht="17.149999999999999" customHeight="1">
      <c r="D925" s="193"/>
      <c r="E925" s="189"/>
      <c r="F925" s="189"/>
      <c r="G925" s="189"/>
      <c r="H925" s="193"/>
      <c r="N925" s="62"/>
    </row>
    <row r="926" spans="4:14" s="188" customFormat="1" ht="17.149999999999999" customHeight="1">
      <c r="D926" s="193"/>
      <c r="E926" s="189"/>
      <c r="F926" s="189"/>
      <c r="G926" s="189"/>
      <c r="H926" s="193"/>
      <c r="N926" s="62"/>
    </row>
    <row r="927" spans="4:14" s="188" customFormat="1" ht="17.149999999999999" customHeight="1">
      <c r="D927" s="193"/>
      <c r="E927" s="189"/>
      <c r="F927" s="189"/>
      <c r="G927" s="189"/>
      <c r="H927" s="193"/>
      <c r="N927" s="62"/>
    </row>
    <row r="928" spans="4:14" s="188" customFormat="1" ht="17.149999999999999" customHeight="1">
      <c r="D928" s="193"/>
      <c r="E928" s="189"/>
      <c r="F928" s="189"/>
      <c r="G928" s="189"/>
      <c r="H928" s="193"/>
      <c r="N928" s="62"/>
    </row>
    <row r="929" spans="4:14" s="188" customFormat="1" ht="17.149999999999999" customHeight="1">
      <c r="D929" s="193"/>
      <c r="E929" s="189"/>
      <c r="F929" s="189"/>
      <c r="G929" s="189"/>
      <c r="H929" s="193"/>
      <c r="N929" s="62"/>
    </row>
    <row r="930" spans="4:14" s="188" customFormat="1" ht="17.149999999999999" customHeight="1">
      <c r="D930" s="193"/>
      <c r="E930" s="189"/>
      <c r="F930" s="189"/>
      <c r="G930" s="189"/>
      <c r="H930" s="193"/>
      <c r="N930" s="62"/>
    </row>
    <row r="931" spans="4:14" s="188" customFormat="1" ht="17.149999999999999" customHeight="1">
      <c r="D931" s="193"/>
      <c r="E931" s="189"/>
      <c r="F931" s="189"/>
      <c r="G931" s="189"/>
      <c r="H931" s="193"/>
      <c r="N931" s="62"/>
    </row>
    <row r="932" spans="4:14" s="188" customFormat="1" ht="17.149999999999999" customHeight="1">
      <c r="D932" s="193"/>
      <c r="E932" s="189"/>
      <c r="F932" s="189"/>
      <c r="G932" s="189"/>
      <c r="H932" s="193"/>
      <c r="N932" s="62"/>
    </row>
    <row r="933" spans="4:14" s="188" customFormat="1" ht="17.149999999999999" customHeight="1">
      <c r="D933" s="193"/>
      <c r="E933" s="189"/>
      <c r="F933" s="189"/>
      <c r="G933" s="189"/>
      <c r="H933" s="193"/>
      <c r="N933" s="62"/>
    </row>
    <row r="934" spans="4:14" s="188" customFormat="1" ht="17.149999999999999" customHeight="1">
      <c r="D934" s="193"/>
      <c r="E934" s="189"/>
      <c r="F934" s="189"/>
      <c r="G934" s="189"/>
      <c r="H934" s="193"/>
      <c r="N934" s="62"/>
    </row>
    <row r="935" spans="4:14" s="188" customFormat="1" ht="17.149999999999999" customHeight="1">
      <c r="D935" s="193"/>
      <c r="E935" s="189"/>
      <c r="F935" s="189"/>
      <c r="G935" s="189"/>
      <c r="H935" s="193"/>
      <c r="N935" s="62"/>
    </row>
    <row r="936" spans="4:14" s="188" customFormat="1" ht="17.149999999999999" customHeight="1">
      <c r="D936" s="193"/>
      <c r="E936" s="189"/>
      <c r="F936" s="189"/>
      <c r="G936" s="189"/>
      <c r="H936" s="193"/>
      <c r="N936" s="62"/>
    </row>
    <row r="937" spans="4:14" s="188" customFormat="1" ht="17.149999999999999" customHeight="1">
      <c r="D937" s="193"/>
      <c r="E937" s="189"/>
      <c r="F937" s="189"/>
      <c r="G937" s="189"/>
      <c r="H937" s="193"/>
      <c r="N937" s="62"/>
    </row>
    <row r="938" spans="4:14" s="188" customFormat="1" ht="17.149999999999999" customHeight="1">
      <c r="D938" s="193"/>
      <c r="E938" s="189"/>
      <c r="F938" s="189"/>
      <c r="G938" s="189"/>
      <c r="H938" s="193"/>
      <c r="N938" s="62"/>
    </row>
    <row r="939" spans="4:14" s="188" customFormat="1" ht="17.149999999999999" customHeight="1">
      <c r="D939" s="193"/>
      <c r="E939" s="189"/>
      <c r="F939" s="189"/>
      <c r="G939" s="189"/>
      <c r="H939" s="193"/>
      <c r="N939" s="62"/>
    </row>
    <row r="940" spans="4:14" s="188" customFormat="1" ht="17.149999999999999" customHeight="1">
      <c r="D940" s="193"/>
      <c r="E940" s="189"/>
      <c r="F940" s="189"/>
      <c r="G940" s="189"/>
      <c r="H940" s="193"/>
      <c r="N940" s="62"/>
    </row>
    <row r="941" spans="4:14" s="188" customFormat="1" ht="17.149999999999999" customHeight="1">
      <c r="D941" s="193"/>
      <c r="E941" s="189"/>
      <c r="F941" s="189"/>
      <c r="G941" s="189"/>
      <c r="H941" s="193"/>
      <c r="N941" s="62"/>
    </row>
    <row r="942" spans="4:14" s="188" customFormat="1" ht="17.149999999999999" customHeight="1">
      <c r="D942" s="193"/>
      <c r="E942" s="189"/>
      <c r="F942" s="189"/>
      <c r="G942" s="189"/>
      <c r="H942" s="193"/>
      <c r="N942" s="62"/>
    </row>
    <row r="943" spans="4:14" s="188" customFormat="1" ht="17.149999999999999" customHeight="1">
      <c r="D943" s="193"/>
      <c r="E943" s="189"/>
      <c r="F943" s="189"/>
      <c r="G943" s="189"/>
      <c r="H943" s="193"/>
      <c r="N943" s="62"/>
    </row>
    <row r="944" spans="4:14" s="188" customFormat="1" ht="17.149999999999999" customHeight="1">
      <c r="D944" s="193"/>
      <c r="E944" s="189"/>
      <c r="F944" s="189"/>
      <c r="G944" s="189"/>
      <c r="H944" s="193"/>
      <c r="N944" s="62"/>
    </row>
    <row r="945" spans="4:14" s="188" customFormat="1" ht="17.149999999999999" customHeight="1">
      <c r="D945" s="193"/>
      <c r="E945" s="189"/>
      <c r="F945" s="189"/>
      <c r="G945" s="189"/>
      <c r="H945" s="193"/>
      <c r="N945" s="62"/>
    </row>
    <row r="946" spans="4:14" s="188" customFormat="1" ht="17.149999999999999" customHeight="1">
      <c r="D946" s="193"/>
      <c r="E946" s="189"/>
      <c r="F946" s="189"/>
      <c r="G946" s="189"/>
      <c r="H946" s="193"/>
      <c r="N946" s="62"/>
    </row>
    <row r="947" spans="4:14" s="188" customFormat="1" ht="17.149999999999999" customHeight="1">
      <c r="D947" s="193"/>
      <c r="E947" s="189"/>
      <c r="F947" s="189"/>
      <c r="G947" s="189"/>
      <c r="H947" s="193"/>
      <c r="N947" s="62"/>
    </row>
    <row r="948" spans="4:14" s="188" customFormat="1" ht="17.149999999999999" customHeight="1">
      <c r="D948" s="193"/>
      <c r="E948" s="189"/>
      <c r="F948" s="189"/>
      <c r="G948" s="189"/>
      <c r="H948" s="193"/>
      <c r="N948" s="62"/>
    </row>
    <row r="949" spans="4:14" s="188" customFormat="1" ht="17.149999999999999" customHeight="1">
      <c r="D949" s="193"/>
      <c r="E949" s="189"/>
      <c r="F949" s="189"/>
      <c r="G949" s="189"/>
      <c r="H949" s="193"/>
      <c r="N949" s="62"/>
    </row>
    <row r="950" spans="4:14" s="188" customFormat="1" ht="17.149999999999999" customHeight="1">
      <c r="D950" s="193"/>
      <c r="E950" s="189"/>
      <c r="F950" s="189"/>
      <c r="G950" s="189"/>
      <c r="H950" s="193"/>
      <c r="N950" s="62"/>
    </row>
    <row r="951" spans="4:14" s="188" customFormat="1" ht="17.149999999999999" customHeight="1">
      <c r="D951" s="193"/>
      <c r="E951" s="189"/>
      <c r="F951" s="189"/>
      <c r="G951" s="189"/>
      <c r="H951" s="193"/>
      <c r="N951" s="62"/>
    </row>
    <row r="952" spans="4:14" s="188" customFormat="1" ht="17.149999999999999" customHeight="1">
      <c r="D952" s="193"/>
      <c r="E952" s="189"/>
      <c r="F952" s="189"/>
      <c r="G952" s="189"/>
      <c r="H952" s="193"/>
      <c r="N952" s="62"/>
    </row>
    <row r="953" spans="4:14" s="188" customFormat="1" ht="17.149999999999999" customHeight="1">
      <c r="D953" s="193"/>
      <c r="E953" s="189"/>
      <c r="F953" s="189"/>
      <c r="G953" s="189"/>
      <c r="H953" s="193"/>
      <c r="N953" s="62"/>
    </row>
    <row r="954" spans="4:14" s="188" customFormat="1" ht="17.149999999999999" customHeight="1">
      <c r="D954" s="193"/>
      <c r="E954" s="189"/>
      <c r="F954" s="189"/>
      <c r="G954" s="189"/>
      <c r="H954" s="193"/>
      <c r="N954" s="62"/>
    </row>
    <row r="955" spans="4:14" s="188" customFormat="1" ht="17.149999999999999" customHeight="1">
      <c r="D955" s="193"/>
      <c r="E955" s="189"/>
      <c r="F955" s="189"/>
      <c r="G955" s="189"/>
      <c r="H955" s="193"/>
      <c r="N955" s="62"/>
    </row>
    <row r="956" spans="4:14" s="188" customFormat="1" ht="17.149999999999999" customHeight="1">
      <c r="D956" s="193"/>
      <c r="E956" s="189"/>
      <c r="F956" s="189"/>
      <c r="G956" s="189"/>
      <c r="H956" s="193"/>
      <c r="N956" s="62"/>
    </row>
    <row r="957" spans="4:14" s="188" customFormat="1" ht="17.149999999999999" customHeight="1">
      <c r="D957" s="193"/>
      <c r="E957" s="189"/>
      <c r="F957" s="189"/>
      <c r="G957" s="189"/>
      <c r="H957" s="193"/>
      <c r="N957" s="62"/>
    </row>
    <row r="958" spans="4:14" s="188" customFormat="1" ht="17.149999999999999" customHeight="1">
      <c r="D958" s="193"/>
      <c r="E958" s="189"/>
      <c r="F958" s="189"/>
      <c r="G958" s="189"/>
      <c r="H958" s="193"/>
      <c r="N958" s="62"/>
    </row>
    <row r="959" spans="4:14" s="188" customFormat="1" ht="17.149999999999999" customHeight="1">
      <c r="D959" s="193"/>
      <c r="E959" s="189"/>
      <c r="F959" s="189"/>
      <c r="G959" s="189"/>
      <c r="H959" s="193"/>
      <c r="N959" s="62"/>
    </row>
    <row r="960" spans="4:14" s="188" customFormat="1" ht="17.149999999999999" customHeight="1">
      <c r="D960" s="193"/>
      <c r="E960" s="189"/>
      <c r="F960" s="189"/>
      <c r="G960" s="189"/>
      <c r="H960" s="193"/>
      <c r="N960" s="62"/>
    </row>
    <row r="961" spans="4:14" s="188" customFormat="1" ht="17.149999999999999" customHeight="1">
      <c r="D961" s="193"/>
      <c r="E961" s="189"/>
      <c r="F961" s="189"/>
      <c r="G961" s="189"/>
      <c r="H961" s="193"/>
      <c r="N961" s="62"/>
    </row>
    <row r="962" spans="4:14" s="188" customFormat="1" ht="17.149999999999999" customHeight="1">
      <c r="D962" s="193"/>
      <c r="E962" s="189"/>
      <c r="F962" s="189"/>
      <c r="G962" s="189"/>
      <c r="H962" s="193"/>
      <c r="N962" s="62"/>
    </row>
    <row r="963" spans="4:14" s="188" customFormat="1" ht="17.149999999999999" customHeight="1">
      <c r="D963" s="193"/>
      <c r="E963" s="189"/>
      <c r="F963" s="189"/>
      <c r="G963" s="189"/>
      <c r="H963" s="193"/>
      <c r="N963" s="62"/>
    </row>
    <row r="964" spans="4:14" s="188" customFormat="1" ht="17.149999999999999" customHeight="1">
      <c r="D964" s="193"/>
      <c r="E964" s="189"/>
      <c r="F964" s="189"/>
      <c r="G964" s="189"/>
      <c r="H964" s="193"/>
      <c r="N964" s="62"/>
    </row>
    <row r="965" spans="4:14" s="188" customFormat="1" ht="17.149999999999999" customHeight="1">
      <c r="D965" s="193"/>
      <c r="E965" s="189"/>
      <c r="F965" s="189"/>
      <c r="G965" s="189"/>
      <c r="H965" s="193"/>
      <c r="N965" s="62"/>
    </row>
    <row r="966" spans="4:14" s="188" customFormat="1" ht="17.149999999999999" customHeight="1">
      <c r="D966" s="193"/>
      <c r="E966" s="189"/>
      <c r="F966" s="189"/>
      <c r="G966" s="189"/>
      <c r="H966" s="193"/>
      <c r="N966" s="62"/>
    </row>
    <row r="967" spans="4:14" s="188" customFormat="1" ht="17.149999999999999" customHeight="1">
      <c r="D967" s="193"/>
      <c r="E967" s="189"/>
      <c r="F967" s="189"/>
      <c r="G967" s="189"/>
      <c r="H967" s="193"/>
      <c r="N967" s="62"/>
    </row>
    <row r="968" spans="4:14" s="188" customFormat="1" ht="17.149999999999999" customHeight="1">
      <c r="D968" s="193"/>
      <c r="E968" s="189"/>
      <c r="F968" s="189"/>
      <c r="G968" s="189"/>
      <c r="H968" s="193"/>
      <c r="N968" s="62"/>
    </row>
    <row r="969" spans="4:14" s="188" customFormat="1" ht="17.149999999999999" customHeight="1">
      <c r="D969" s="193"/>
      <c r="E969" s="189"/>
      <c r="F969" s="189"/>
      <c r="G969" s="189"/>
      <c r="H969" s="193"/>
      <c r="N969" s="62"/>
    </row>
    <row r="970" spans="4:14" s="188" customFormat="1" ht="17.149999999999999" customHeight="1">
      <c r="D970" s="193"/>
      <c r="E970" s="189"/>
      <c r="F970" s="189"/>
      <c r="G970" s="189"/>
      <c r="H970" s="193"/>
      <c r="N970" s="62"/>
    </row>
    <row r="971" spans="4:14" s="188" customFormat="1" ht="17.149999999999999" customHeight="1">
      <c r="D971" s="193"/>
      <c r="E971" s="189"/>
      <c r="F971" s="189"/>
      <c r="G971" s="189"/>
      <c r="H971" s="193"/>
      <c r="N971" s="62"/>
    </row>
    <row r="972" spans="4:14" s="188" customFormat="1" ht="17.149999999999999" customHeight="1">
      <c r="D972" s="193"/>
      <c r="E972" s="189"/>
      <c r="F972" s="189"/>
      <c r="G972" s="189"/>
      <c r="H972" s="193"/>
      <c r="N972" s="62"/>
    </row>
    <row r="973" spans="4:14" s="188" customFormat="1" ht="17.149999999999999" customHeight="1">
      <c r="D973" s="193"/>
      <c r="E973" s="189"/>
      <c r="F973" s="189"/>
      <c r="G973" s="189"/>
      <c r="H973" s="193"/>
      <c r="N973" s="62"/>
    </row>
    <row r="974" spans="4:14" s="188" customFormat="1" ht="17.149999999999999" customHeight="1">
      <c r="D974" s="193"/>
      <c r="E974" s="189"/>
      <c r="F974" s="189"/>
      <c r="G974" s="189"/>
      <c r="H974" s="193"/>
      <c r="N974" s="62"/>
    </row>
    <row r="975" spans="4:14" s="188" customFormat="1" ht="17.149999999999999" customHeight="1">
      <c r="D975" s="193"/>
      <c r="E975" s="189"/>
      <c r="F975" s="189"/>
      <c r="G975" s="189"/>
      <c r="H975" s="193"/>
      <c r="N975" s="62"/>
    </row>
    <row r="976" spans="4:14" s="188" customFormat="1" ht="17.149999999999999" customHeight="1">
      <c r="D976" s="193"/>
      <c r="E976" s="189"/>
      <c r="F976" s="189"/>
      <c r="G976" s="189"/>
      <c r="H976" s="193"/>
      <c r="N976" s="62"/>
    </row>
    <row r="977" spans="4:14" s="188" customFormat="1" ht="17.149999999999999" customHeight="1">
      <c r="D977" s="193"/>
      <c r="E977" s="189"/>
      <c r="F977" s="189"/>
      <c r="G977" s="189"/>
      <c r="H977" s="193"/>
      <c r="N977" s="62"/>
    </row>
    <row r="978" spans="4:14" s="188" customFormat="1" ht="17.149999999999999" customHeight="1">
      <c r="D978" s="193"/>
      <c r="E978" s="189"/>
      <c r="F978" s="189"/>
      <c r="G978" s="189"/>
      <c r="H978" s="193"/>
      <c r="N978" s="62"/>
    </row>
    <row r="979" spans="4:14" s="188" customFormat="1" ht="17.149999999999999" customHeight="1">
      <c r="D979" s="193"/>
      <c r="E979" s="189"/>
      <c r="F979" s="189"/>
      <c r="G979" s="189"/>
      <c r="H979" s="193"/>
      <c r="N979" s="62"/>
    </row>
    <row r="980" spans="4:14" s="188" customFormat="1" ht="17.149999999999999" customHeight="1">
      <c r="D980" s="193"/>
      <c r="E980" s="189"/>
      <c r="F980" s="189"/>
      <c r="G980" s="189"/>
      <c r="H980" s="193"/>
      <c r="N980" s="62"/>
    </row>
    <row r="981" spans="4:14" s="188" customFormat="1" ht="17.149999999999999" customHeight="1">
      <c r="D981" s="193"/>
      <c r="E981" s="189"/>
      <c r="F981" s="189"/>
      <c r="G981" s="189"/>
      <c r="H981" s="193"/>
      <c r="N981" s="62"/>
    </row>
    <row r="982" spans="4:14" s="188" customFormat="1" ht="17.149999999999999" customHeight="1">
      <c r="D982" s="193"/>
      <c r="E982" s="189"/>
      <c r="F982" s="189"/>
      <c r="G982" s="189"/>
      <c r="H982" s="193"/>
      <c r="N982" s="62"/>
    </row>
    <row r="983" spans="4:14" s="188" customFormat="1" ht="17.149999999999999" customHeight="1">
      <c r="D983" s="193"/>
      <c r="E983" s="189"/>
      <c r="F983" s="189"/>
      <c r="G983" s="189"/>
      <c r="H983" s="193"/>
      <c r="N983" s="62"/>
    </row>
    <row r="984" spans="4:14" s="188" customFormat="1" ht="17.149999999999999" customHeight="1">
      <c r="D984" s="193"/>
      <c r="E984" s="189"/>
      <c r="F984" s="189"/>
      <c r="G984" s="189"/>
      <c r="H984" s="193"/>
      <c r="N984" s="62"/>
    </row>
    <row r="985" spans="4:14" s="188" customFormat="1" ht="17.149999999999999" customHeight="1">
      <c r="D985" s="193"/>
      <c r="E985" s="189"/>
      <c r="F985" s="189"/>
      <c r="G985" s="189"/>
      <c r="H985" s="193"/>
      <c r="N985" s="62"/>
    </row>
    <row r="986" spans="4:14" s="188" customFormat="1" ht="17.149999999999999" customHeight="1">
      <c r="D986" s="193"/>
      <c r="E986" s="189"/>
      <c r="F986" s="189"/>
      <c r="G986" s="189"/>
      <c r="H986" s="193"/>
      <c r="N986" s="62"/>
    </row>
    <row r="987" spans="4:14" s="188" customFormat="1" ht="17.149999999999999" customHeight="1">
      <c r="D987" s="193"/>
      <c r="E987" s="189"/>
      <c r="F987" s="189"/>
      <c r="G987" s="189"/>
      <c r="H987" s="193"/>
      <c r="N987" s="62"/>
    </row>
    <row r="988" spans="4:14" s="188" customFormat="1" ht="17.149999999999999" customHeight="1">
      <c r="D988" s="193"/>
      <c r="E988" s="189"/>
      <c r="F988" s="189"/>
      <c r="G988" s="189"/>
      <c r="H988" s="193"/>
      <c r="N988" s="62"/>
    </row>
  </sheetData>
  <mergeCells count="2">
    <mergeCell ref="B1:H1"/>
    <mergeCell ref="B2:H2"/>
  </mergeCells>
  <phoneticPr fontId="6"/>
  <dataValidations count="1">
    <dataValidation imeMode="off" allowBlank="1" showInputMessage="1" showErrorMessage="1" sqref="C6:E7 F6:G26 D9:E26 C8:C26" xr:uid="{BBF417D4-7A8A-48FA-9BB6-E7E33CDD46EB}"/>
  </dataValidations>
  <hyperlinks>
    <hyperlink ref="G6" location="【2】精_業務人件費!A1" display="別紙2" xr:uid="{9E2A05A7-CF98-44FA-B8D6-B7E9CE50517A}"/>
    <hyperlink ref="G7" location="【2】精_業務人件費!A1" display="別紙2" xr:uid="{494AEAD8-228F-4100-9400-F94CDA97E57B}"/>
    <hyperlink ref="G9" location="【3】精_一般謝金!A1" display="別紙3" xr:uid="{62D00047-B8D7-4E59-AB2A-12E695C11C4F}"/>
    <hyperlink ref="G14" location="【4】精_研修旅費!A1" display="別紙4" xr:uid="{7DA59492-7C52-48A5-8BE2-5FA94208179F}"/>
    <hyperlink ref="G17" location="'【5】精 研修諸経費'!A1" display="別紙5" xr:uid="{B3DF7C0E-1BE6-44E8-874B-093F2B570724}"/>
  </hyperlinks>
  <printOptions horizontalCentered="1" gridLinesSet="0"/>
  <pageMargins left="0.51181102362204722" right="0.51181102362204722" top="0.94488188976377963" bottom="0.55118110236220474" header="0.31496062992125984" footer="0.31496062992125984"/>
  <pageSetup paperSize="9" scale="79" orientation="landscape" cellComments="asDisplayed"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DDE6-10E7-4179-8113-7E9463364A10}">
  <sheetPr codeName="Sheet21">
    <tabColor rgb="FFFF99FF"/>
    <pageSetUpPr fitToPage="1"/>
  </sheetPr>
  <dimension ref="A1:ZZ988"/>
  <sheetViews>
    <sheetView showGridLines="0" view="pageBreakPreview" zoomScale="55" zoomScaleNormal="60" zoomScaleSheetLayoutView="55" workbookViewId="0">
      <selection activeCell="E16" sqref="E16"/>
    </sheetView>
  </sheetViews>
  <sheetFormatPr defaultColWidth="9" defaultRowHeight="17.149999999999999" customHeight="1"/>
  <cols>
    <col min="1" max="1" width="49.453125" style="188" customWidth="1"/>
    <col min="2" max="2" width="38.54296875" style="62" customWidth="1"/>
    <col min="3" max="3" width="22.54296875" style="62" customWidth="1"/>
    <col min="4" max="4" width="22.54296875" style="73" customWidth="1"/>
    <col min="5" max="6" width="22.54296875" style="71" customWidth="1"/>
    <col min="7" max="7" width="20.54296875" style="71" customWidth="1"/>
    <col min="8" max="8" width="25.54296875" style="73" customWidth="1"/>
    <col min="9" max="9" width="3.453125" style="188" customWidth="1"/>
    <col min="10" max="10" width="3.54296875" style="188" customWidth="1"/>
    <col min="11" max="11" width="5.7265625" style="188" customWidth="1"/>
    <col min="12" max="12" width="15.26953125" style="188" bestFit="1" customWidth="1"/>
    <col min="13" max="13" width="10.1796875" style="188" customWidth="1"/>
    <col min="14" max="14" width="2.26953125" style="188" customWidth="1"/>
    <col min="15" max="16" width="9" style="62"/>
    <col min="17" max="17" width="9" style="62" customWidth="1"/>
    <col min="18" max="702" width="9" style="188"/>
    <col min="703" max="16384" width="9" style="62"/>
  </cols>
  <sheetData>
    <row r="1" spans="2:8" ht="15" customHeight="1">
      <c r="B1" s="985" t="s">
        <v>473</v>
      </c>
      <c r="C1" s="985"/>
      <c r="D1" s="985"/>
      <c r="E1" s="985"/>
      <c r="F1" s="985"/>
      <c r="G1" s="985"/>
      <c r="H1" s="985"/>
    </row>
    <row r="2" spans="2:8" ht="17.5" customHeight="1">
      <c r="B2" s="1111" t="s">
        <v>474</v>
      </c>
      <c r="C2" s="1111"/>
      <c r="D2" s="1111"/>
      <c r="E2" s="1111"/>
      <c r="F2" s="1111"/>
      <c r="G2" s="1111"/>
      <c r="H2" s="1111"/>
    </row>
    <row r="3" spans="2:8" ht="19.5" customHeight="1" thickBot="1">
      <c r="B3" s="71"/>
      <c r="C3" s="71"/>
      <c r="D3" s="72"/>
      <c r="H3" s="113" t="s">
        <v>475</v>
      </c>
    </row>
    <row r="4" spans="2:8" ht="35.5" customHeight="1">
      <c r="B4" s="237" t="s">
        <v>175</v>
      </c>
      <c r="C4" s="238" t="s">
        <v>476</v>
      </c>
      <c r="D4" s="239" t="s">
        <v>489</v>
      </c>
      <c r="E4" s="239" t="s">
        <v>478</v>
      </c>
      <c r="F4" s="239" t="s">
        <v>479</v>
      </c>
      <c r="G4" s="239" t="s">
        <v>480</v>
      </c>
      <c r="H4" s="240" t="s">
        <v>177</v>
      </c>
    </row>
    <row r="5" spans="2:8" ht="21.65" customHeight="1" thickBot="1">
      <c r="B5" s="241"/>
      <c r="C5" s="242" t="s">
        <v>481</v>
      </c>
      <c r="D5" s="243" t="s">
        <v>482</v>
      </c>
      <c r="E5" s="244" t="s">
        <v>483</v>
      </c>
      <c r="F5" s="243" t="s">
        <v>484</v>
      </c>
      <c r="G5" s="243"/>
      <c r="H5" s="245"/>
    </row>
    <row r="6" spans="2:8" ht="27" customHeight="1" thickBot="1">
      <c r="B6" s="139" t="s">
        <v>178</v>
      </c>
      <c r="C6" s="246">
        <f>'【1】見・契_経費 契約金額内訳書'!$C$6</f>
        <v>0</v>
      </c>
      <c r="D6" s="247"/>
      <c r="E6" s="301">
        <f>【2】精_業務人件費!$I$14</f>
        <v>0</v>
      </c>
      <c r="F6" s="247"/>
      <c r="G6" s="249" t="s">
        <v>179</v>
      </c>
      <c r="H6" s="250"/>
    </row>
    <row r="7" spans="2:8" ht="27" customHeight="1" thickBot="1">
      <c r="B7" s="139" t="s">
        <v>181</v>
      </c>
      <c r="C7" s="246">
        <f>'【1】見・契_経費 契約金額内訳書'!$C$7</f>
        <v>0</v>
      </c>
      <c r="D7" s="247"/>
      <c r="E7" s="301">
        <f>【2】精_業務人件費!$I$18</f>
        <v>0</v>
      </c>
      <c r="F7" s="247"/>
      <c r="G7" s="249" t="s">
        <v>179</v>
      </c>
      <c r="H7" s="250"/>
    </row>
    <row r="8" spans="2:8" ht="27" customHeight="1">
      <c r="B8" s="141" t="s">
        <v>485</v>
      </c>
      <c r="C8" s="251">
        <f>'【1】見・契_経費 契約金額内訳書'!$C$8</f>
        <v>0</v>
      </c>
      <c r="D8" s="252"/>
      <c r="E8" s="302">
        <f>E9+E14+E17</f>
        <v>0</v>
      </c>
      <c r="F8" s="252"/>
      <c r="G8" s="254"/>
      <c r="H8" s="255"/>
    </row>
    <row r="9" spans="2:8" ht="21.75" customHeight="1">
      <c r="B9" s="256" t="s">
        <v>183</v>
      </c>
      <c r="C9" s="257">
        <f>'【1】見・契_経費 契約金額内訳書'!$C$9</f>
        <v>0</v>
      </c>
      <c r="D9" s="258"/>
      <c r="E9" s="303">
        <f>SUM(E10:E13)</f>
        <v>0</v>
      </c>
      <c r="F9" s="258"/>
      <c r="G9" s="260" t="s">
        <v>184</v>
      </c>
      <c r="H9" s="261"/>
    </row>
    <row r="10" spans="2:8" ht="21.75" customHeight="1">
      <c r="B10" s="145" t="s">
        <v>185</v>
      </c>
      <c r="C10" s="262">
        <f>'【1】見・契_経費 契約金額内訳書'!$C$10</f>
        <v>0</v>
      </c>
      <c r="D10" s="263"/>
      <c r="E10" s="304">
        <f>【3】精_一般謝金!$C$12</f>
        <v>0</v>
      </c>
      <c r="F10" s="263"/>
      <c r="G10" s="265"/>
      <c r="H10" s="305"/>
    </row>
    <row r="11" spans="2:8" ht="21.75" customHeight="1">
      <c r="B11" s="147" t="s">
        <v>186</v>
      </c>
      <c r="C11" s="267">
        <f>'【1】見・契_経費 契約金額内訳書'!$C$11</f>
        <v>0</v>
      </c>
      <c r="D11" s="268"/>
      <c r="E11" s="306">
        <f>【3】精_一般謝金!$J$12</f>
        <v>0</v>
      </c>
      <c r="F11" s="268"/>
      <c r="G11" s="270"/>
      <c r="H11" s="271"/>
    </row>
    <row r="12" spans="2:8" ht="21.75" customHeight="1">
      <c r="B12" s="147" t="s">
        <v>187</v>
      </c>
      <c r="C12" s="267">
        <f>'【1】見・契_経費 契約金額内訳書'!$C$12</f>
        <v>0</v>
      </c>
      <c r="D12" s="268"/>
      <c r="E12" s="306">
        <f>【3】精_一般謝金!$Q$12</f>
        <v>0</v>
      </c>
      <c r="F12" s="268"/>
      <c r="G12" s="270"/>
      <c r="H12" s="271"/>
    </row>
    <row r="13" spans="2:8" ht="21.65" customHeight="1">
      <c r="B13" s="147" t="s">
        <v>188</v>
      </c>
      <c r="C13" s="267">
        <f>'【1】見・契_経費 契約金額内訳書'!$C$13</f>
        <v>0</v>
      </c>
      <c r="D13" s="268"/>
      <c r="E13" s="306">
        <f>【3】精_一般謝金!$U$12</f>
        <v>0</v>
      </c>
      <c r="F13" s="268"/>
      <c r="G13" s="270"/>
      <c r="H13" s="271"/>
    </row>
    <row r="14" spans="2:8" ht="21.75" customHeight="1">
      <c r="B14" s="272" t="s">
        <v>189</v>
      </c>
      <c r="C14" s="273">
        <f>'【1】見・契_経費 契約金額内訳書'!$C$14</f>
        <v>0</v>
      </c>
      <c r="D14" s="274"/>
      <c r="E14" s="307">
        <f>SUM(E15,E16)</f>
        <v>0</v>
      </c>
      <c r="F14" s="274"/>
      <c r="G14" s="276" t="s">
        <v>190</v>
      </c>
      <c r="H14" s="277"/>
    </row>
    <row r="15" spans="2:8" ht="21.75" customHeight="1">
      <c r="B15" s="145" t="s">
        <v>192</v>
      </c>
      <c r="C15" s="278">
        <f>'【1】見・契_経費 契約金額内訳書'!$C$15</f>
        <v>0</v>
      </c>
      <c r="D15" s="279"/>
      <c r="E15" s="308">
        <f>【4】精_研修旅費!$I$9</f>
        <v>0</v>
      </c>
      <c r="F15" s="279"/>
      <c r="G15" s="281"/>
      <c r="H15" s="266"/>
    </row>
    <row r="16" spans="2:8" ht="21.65" customHeight="1">
      <c r="B16" s="152" t="s">
        <v>193</v>
      </c>
      <c r="C16" s="282">
        <f>'【1】見・契_経費 契約金額内訳書'!$C$16</f>
        <v>0</v>
      </c>
      <c r="D16" s="283"/>
      <c r="E16" s="309">
        <f>【4】精_研修旅費!$I$53</f>
        <v>0</v>
      </c>
      <c r="F16" s="283"/>
      <c r="G16" s="285"/>
      <c r="H16" s="286"/>
    </row>
    <row r="17" spans="2:8" ht="21.75" customHeight="1">
      <c r="B17" s="272" t="s">
        <v>486</v>
      </c>
      <c r="C17" s="287">
        <f>'【1】見・契_経費 契約金額内訳書'!$C$17</f>
        <v>0</v>
      </c>
      <c r="D17" s="274"/>
      <c r="E17" s="307">
        <f>SUM(E18,E19,E20,E21,E22,E23)</f>
        <v>0</v>
      </c>
      <c r="F17" s="274"/>
      <c r="G17" s="276" t="s">
        <v>195</v>
      </c>
      <c r="H17" s="277"/>
    </row>
    <row r="18" spans="2:8" ht="21.75" customHeight="1">
      <c r="B18" s="154" t="s">
        <v>196</v>
      </c>
      <c r="C18" s="278">
        <f>'【1】見・契_経費 契約金額内訳書'!$C$18</f>
        <v>0</v>
      </c>
      <c r="D18" s="279"/>
      <c r="E18" s="308">
        <f>'【5】精 研修諸経費'!$G$23</f>
        <v>0</v>
      </c>
      <c r="F18" s="279"/>
      <c r="G18" s="281"/>
      <c r="H18" s="305"/>
    </row>
    <row r="19" spans="2:8" ht="21.75" customHeight="1">
      <c r="B19" s="156" t="s">
        <v>197</v>
      </c>
      <c r="C19" s="288">
        <f>'【1】見・契_経費 契約金額内訳書'!$C$19</f>
        <v>0</v>
      </c>
      <c r="D19" s="268"/>
      <c r="E19" s="306">
        <f>'【5】精 研修諸経費'!$G$32</f>
        <v>0</v>
      </c>
      <c r="F19" s="268"/>
      <c r="G19" s="270"/>
      <c r="H19" s="271"/>
    </row>
    <row r="20" spans="2:8" ht="21.75" customHeight="1">
      <c r="B20" s="156" t="s">
        <v>198</v>
      </c>
      <c r="C20" s="288">
        <f>'【1】見・契_経費 契約金額内訳書'!$C$20</f>
        <v>0</v>
      </c>
      <c r="D20" s="268"/>
      <c r="E20" s="306">
        <f>'【5】精 研修諸経費'!$G$45</f>
        <v>0</v>
      </c>
      <c r="F20" s="268"/>
      <c r="G20" s="270"/>
      <c r="H20" s="271"/>
    </row>
    <row r="21" spans="2:8" ht="21.75" customHeight="1">
      <c r="B21" s="156" t="s">
        <v>199</v>
      </c>
      <c r="C21" s="288">
        <f>'【1】見・契_経費 契約金額内訳書'!$C$21</f>
        <v>0</v>
      </c>
      <c r="D21" s="268"/>
      <c r="E21" s="306">
        <f>'【5】精 研修諸経費'!$G$64</f>
        <v>0</v>
      </c>
      <c r="F21" s="268"/>
      <c r="G21" s="270"/>
      <c r="H21" s="271"/>
    </row>
    <row r="22" spans="2:8" ht="21.75" customHeight="1">
      <c r="B22" s="156" t="s">
        <v>487</v>
      </c>
      <c r="C22" s="288">
        <f>'【1】見・契_経費 契約金額内訳書'!$C$22</f>
        <v>0</v>
      </c>
      <c r="D22" s="268"/>
      <c r="E22" s="306">
        <f>'【5】精 研修諸経費'!$G$73</f>
        <v>0</v>
      </c>
      <c r="F22" s="268"/>
      <c r="G22" s="270"/>
      <c r="H22" s="271"/>
    </row>
    <row r="23" spans="2:8" ht="21.75" customHeight="1" thickBot="1">
      <c r="B23" s="156" t="s">
        <v>201</v>
      </c>
      <c r="C23" s="288">
        <f>'【1】見・契_経費 契約金額内訳書'!$C$23</f>
        <v>0</v>
      </c>
      <c r="D23" s="268"/>
      <c r="E23" s="306">
        <f>'【5】精 研修諸経費'!$G$95</f>
        <v>0</v>
      </c>
      <c r="F23" s="268"/>
      <c r="G23" s="270"/>
      <c r="H23" s="271"/>
    </row>
    <row r="24" spans="2:8" ht="27" customHeight="1" thickBot="1">
      <c r="B24" s="159" t="s">
        <v>202</v>
      </c>
      <c r="C24" s="289">
        <f>'【1】見・契_経費 契約金額内訳書'!$C$24</f>
        <v>0</v>
      </c>
      <c r="D24" s="290"/>
      <c r="E24" s="310">
        <f>SUM(E6,E7,E8)</f>
        <v>0</v>
      </c>
      <c r="F24" s="290"/>
      <c r="G24" s="292"/>
      <c r="H24" s="161"/>
    </row>
    <row r="25" spans="2:8" ht="27" customHeight="1" thickTop="1" thickBot="1">
      <c r="B25" s="162" t="s">
        <v>203</v>
      </c>
      <c r="C25" s="293">
        <f>'【1】見・契_経費 契約金額内訳書'!$C$25</f>
        <v>0</v>
      </c>
      <c r="D25" s="294"/>
      <c r="E25" s="311">
        <f>ROUNDDOWN(E24*0.1,0)</f>
        <v>0</v>
      </c>
      <c r="F25" s="294"/>
      <c r="G25" s="296"/>
      <c r="H25" s="297" t="s">
        <v>204</v>
      </c>
    </row>
    <row r="26" spans="2:8" ht="29.25" customHeight="1" thickBot="1">
      <c r="B26" s="165" t="s">
        <v>205</v>
      </c>
      <c r="C26" s="298">
        <f>'【1】見・契_経費 契約金額内訳書'!$C$26</f>
        <v>0</v>
      </c>
      <c r="D26" s="299">
        <v>0</v>
      </c>
      <c r="E26" s="313">
        <f>SUM(E24:E25)</f>
        <v>0</v>
      </c>
      <c r="F26" s="299">
        <f>E26-D26</f>
        <v>0</v>
      </c>
      <c r="G26" s="300"/>
      <c r="H26" s="167"/>
    </row>
    <row r="27" spans="2:8" ht="17.25" customHeight="1">
      <c r="B27" s="62" t="s">
        <v>488</v>
      </c>
    </row>
    <row r="28" spans="2:8" s="188" customFormat="1" ht="15" customHeight="1">
      <c r="E28" s="189"/>
      <c r="F28" s="189"/>
      <c r="G28" s="189"/>
    </row>
    <row r="29" spans="2:8" s="188" customFormat="1" ht="15" customHeight="1">
      <c r="B29" s="189"/>
      <c r="C29" s="189"/>
      <c r="D29" s="190"/>
      <c r="E29" s="191"/>
      <c r="F29" s="191"/>
      <c r="G29" s="191"/>
      <c r="H29" s="192"/>
    </row>
    <row r="30" spans="2:8" s="188" customFormat="1" ht="15" customHeight="1">
      <c r="B30" s="189"/>
      <c r="C30" s="189"/>
      <c r="D30" s="190"/>
      <c r="E30" s="191"/>
      <c r="F30" s="191"/>
      <c r="G30" s="191"/>
      <c r="H30" s="192"/>
    </row>
    <row r="31" spans="2:8" s="188" customFormat="1" ht="17.149999999999999" customHeight="1">
      <c r="D31" s="193"/>
      <c r="E31" s="189"/>
      <c r="F31" s="189"/>
      <c r="G31" s="189"/>
      <c r="H31" s="193"/>
    </row>
    <row r="32" spans="2:8" s="188" customFormat="1" ht="17.149999999999999" customHeight="1">
      <c r="D32" s="193"/>
      <c r="E32" s="189"/>
      <c r="F32" s="189"/>
      <c r="G32" s="189"/>
      <c r="H32" s="193"/>
    </row>
    <row r="33" spans="4:8" s="188" customFormat="1" ht="17.149999999999999" customHeight="1">
      <c r="D33" s="193"/>
      <c r="E33" s="189"/>
      <c r="F33" s="189"/>
      <c r="G33" s="189"/>
      <c r="H33" s="193"/>
    </row>
    <row r="34" spans="4:8" s="188" customFormat="1" ht="17.149999999999999" customHeight="1">
      <c r="D34" s="193"/>
      <c r="E34" s="189"/>
      <c r="F34" s="189"/>
      <c r="G34" s="189"/>
      <c r="H34" s="193"/>
    </row>
    <row r="35" spans="4:8" s="188" customFormat="1" ht="17.149999999999999" customHeight="1">
      <c r="D35" s="193"/>
      <c r="E35" s="189"/>
      <c r="F35" s="189"/>
      <c r="G35" s="189"/>
      <c r="H35" s="193"/>
    </row>
    <row r="36" spans="4:8" s="188" customFormat="1" ht="17.149999999999999" customHeight="1">
      <c r="D36" s="193"/>
      <c r="E36" s="189"/>
      <c r="F36" s="189"/>
      <c r="G36" s="189"/>
      <c r="H36" s="193"/>
    </row>
    <row r="37" spans="4:8" s="188" customFormat="1" ht="17.149999999999999" customHeight="1">
      <c r="D37" s="193"/>
      <c r="E37" s="189"/>
      <c r="F37" s="189"/>
      <c r="G37" s="189"/>
      <c r="H37" s="193"/>
    </row>
    <row r="38" spans="4:8" s="188" customFormat="1" ht="17.149999999999999" customHeight="1">
      <c r="D38" s="193"/>
      <c r="E38" s="189"/>
      <c r="F38" s="189"/>
      <c r="G38" s="189"/>
      <c r="H38" s="193"/>
    </row>
    <row r="39" spans="4:8" s="188" customFormat="1" ht="17.149999999999999" customHeight="1">
      <c r="D39" s="193"/>
      <c r="E39" s="189"/>
      <c r="F39" s="189"/>
      <c r="G39" s="189"/>
      <c r="H39" s="193"/>
    </row>
    <row r="40" spans="4:8" s="188" customFormat="1" ht="17.149999999999999" customHeight="1">
      <c r="D40" s="193"/>
      <c r="E40" s="189"/>
      <c r="F40" s="189"/>
      <c r="G40" s="189"/>
      <c r="H40" s="193"/>
    </row>
    <row r="41" spans="4:8" s="188" customFormat="1" ht="17.149999999999999" customHeight="1">
      <c r="D41" s="193"/>
      <c r="E41" s="189"/>
      <c r="F41" s="189"/>
      <c r="G41" s="189"/>
      <c r="H41" s="193"/>
    </row>
    <row r="42" spans="4:8" s="188" customFormat="1" ht="17.149999999999999" customHeight="1">
      <c r="D42" s="193"/>
      <c r="E42" s="189"/>
      <c r="F42" s="189"/>
      <c r="G42" s="189"/>
      <c r="H42" s="193"/>
    </row>
    <row r="43" spans="4:8" s="188" customFormat="1" ht="17.149999999999999" customHeight="1">
      <c r="D43" s="193"/>
      <c r="E43" s="189"/>
      <c r="F43" s="189"/>
      <c r="G43" s="189"/>
      <c r="H43" s="193"/>
    </row>
    <row r="44" spans="4:8" s="188" customFormat="1" ht="17.149999999999999" customHeight="1">
      <c r="D44" s="193"/>
      <c r="E44" s="189"/>
      <c r="F44" s="189"/>
      <c r="G44" s="189"/>
      <c r="H44" s="193"/>
    </row>
    <row r="45" spans="4:8" s="188" customFormat="1" ht="17.149999999999999" customHeight="1">
      <c r="D45" s="193"/>
      <c r="E45" s="189"/>
      <c r="F45" s="189"/>
      <c r="G45" s="189"/>
      <c r="H45" s="193"/>
    </row>
    <row r="46" spans="4:8" s="188" customFormat="1" ht="17.149999999999999" customHeight="1">
      <c r="D46" s="193"/>
      <c r="E46" s="189"/>
      <c r="F46" s="189"/>
      <c r="G46" s="189"/>
      <c r="H46" s="193"/>
    </row>
    <row r="47" spans="4:8" s="188" customFormat="1" ht="17.149999999999999" customHeight="1">
      <c r="D47" s="193"/>
      <c r="E47" s="189"/>
      <c r="F47" s="189"/>
      <c r="G47" s="189"/>
      <c r="H47" s="193"/>
    </row>
    <row r="48" spans="4:8" s="188" customFormat="1" ht="17.149999999999999" customHeight="1">
      <c r="D48" s="193"/>
      <c r="E48" s="189"/>
      <c r="F48" s="189"/>
      <c r="G48" s="189"/>
      <c r="H48" s="193"/>
    </row>
    <row r="49" spans="4:17" s="188" customFormat="1" ht="17.149999999999999" customHeight="1">
      <c r="D49" s="193"/>
      <c r="E49" s="189"/>
      <c r="F49" s="189"/>
      <c r="G49" s="189"/>
      <c r="H49" s="193"/>
    </row>
    <row r="50" spans="4:17" s="188" customFormat="1" ht="17.149999999999999" customHeight="1">
      <c r="D50" s="193"/>
      <c r="E50" s="189"/>
      <c r="F50" s="189"/>
      <c r="G50" s="189"/>
      <c r="H50" s="193"/>
    </row>
    <row r="51" spans="4:17" s="188" customFormat="1" ht="17.149999999999999" customHeight="1">
      <c r="D51" s="193"/>
      <c r="E51" s="189"/>
      <c r="F51" s="189"/>
      <c r="G51" s="189"/>
      <c r="H51" s="193"/>
    </row>
    <row r="52" spans="4:17" s="188" customFormat="1" ht="17.149999999999999" customHeight="1">
      <c r="D52" s="193"/>
      <c r="E52" s="189"/>
      <c r="F52" s="189"/>
      <c r="G52" s="189"/>
      <c r="H52" s="193"/>
    </row>
    <row r="53" spans="4:17" s="188" customFormat="1" ht="17.149999999999999" customHeight="1">
      <c r="D53" s="193"/>
      <c r="E53" s="189"/>
      <c r="F53" s="189"/>
      <c r="G53" s="189"/>
      <c r="H53" s="193"/>
    </row>
    <row r="54" spans="4:17" s="188" customFormat="1" ht="17.149999999999999" customHeight="1">
      <c r="D54" s="193"/>
      <c r="E54" s="189"/>
      <c r="F54" s="189"/>
      <c r="G54" s="189"/>
      <c r="H54" s="193"/>
    </row>
    <row r="55" spans="4:17" s="188" customFormat="1" ht="17.149999999999999" customHeight="1">
      <c r="D55" s="193"/>
      <c r="E55" s="189"/>
      <c r="F55" s="189"/>
      <c r="G55" s="189"/>
      <c r="H55" s="193"/>
    </row>
    <row r="56" spans="4:17" s="188" customFormat="1" ht="17.149999999999999" customHeight="1">
      <c r="D56" s="193"/>
      <c r="E56" s="189"/>
      <c r="F56" s="189"/>
      <c r="G56" s="189"/>
      <c r="H56" s="193"/>
    </row>
    <row r="57" spans="4:17" s="188" customFormat="1" ht="17.149999999999999" customHeight="1">
      <c r="D57" s="193"/>
      <c r="E57" s="189"/>
      <c r="F57" s="189"/>
      <c r="G57" s="189"/>
      <c r="H57" s="193"/>
    </row>
    <row r="58" spans="4:17" s="188" customFormat="1" ht="17.149999999999999" customHeight="1">
      <c r="D58" s="193"/>
      <c r="E58" s="189"/>
      <c r="F58" s="189"/>
      <c r="G58" s="189"/>
      <c r="H58" s="193"/>
    </row>
    <row r="59" spans="4:17" s="188" customFormat="1" ht="17.149999999999999" customHeight="1">
      <c r="D59" s="193"/>
      <c r="E59" s="189"/>
      <c r="F59" s="189"/>
      <c r="G59" s="189"/>
      <c r="H59" s="193"/>
    </row>
    <row r="60" spans="4:17" s="188" customFormat="1" ht="17.149999999999999" customHeight="1">
      <c r="D60" s="193"/>
      <c r="E60" s="189"/>
      <c r="F60" s="189"/>
      <c r="G60" s="189"/>
      <c r="H60" s="193"/>
    </row>
    <row r="61" spans="4:17" s="188" customFormat="1" ht="17.149999999999999" customHeight="1">
      <c r="D61" s="193"/>
      <c r="E61" s="189"/>
      <c r="F61" s="189"/>
      <c r="G61" s="189"/>
      <c r="H61" s="193"/>
    </row>
    <row r="62" spans="4:17" s="188" customFormat="1" ht="17.149999999999999" customHeight="1">
      <c r="D62" s="193"/>
      <c r="E62" s="189"/>
      <c r="F62" s="189"/>
      <c r="G62" s="189"/>
      <c r="H62" s="193"/>
      <c r="O62" s="62"/>
      <c r="P62" s="62"/>
      <c r="Q62" s="62"/>
    </row>
    <row r="63" spans="4:17" s="188" customFormat="1" ht="17.149999999999999" customHeight="1">
      <c r="D63" s="193"/>
      <c r="E63" s="189"/>
      <c r="F63" s="189"/>
      <c r="G63" s="189"/>
      <c r="H63" s="193"/>
      <c r="O63" s="62"/>
      <c r="P63" s="62"/>
      <c r="Q63" s="62"/>
    </row>
    <row r="64" spans="4:17" s="188" customFormat="1" ht="17.149999999999999" customHeight="1">
      <c r="D64" s="193"/>
      <c r="E64" s="189"/>
      <c r="F64" s="189"/>
      <c r="G64" s="189"/>
      <c r="H64" s="193"/>
      <c r="O64" s="62"/>
      <c r="P64" s="62"/>
      <c r="Q64" s="62"/>
    </row>
    <row r="65" spans="4:17" s="188" customFormat="1" ht="17.149999999999999" customHeight="1">
      <c r="D65" s="193"/>
      <c r="E65" s="189"/>
      <c r="F65" s="189"/>
      <c r="G65" s="189"/>
      <c r="H65" s="193"/>
      <c r="O65" s="62"/>
      <c r="P65" s="62"/>
      <c r="Q65" s="62"/>
    </row>
    <row r="66" spans="4:17" s="188" customFormat="1" ht="17.149999999999999" customHeight="1">
      <c r="D66" s="193"/>
      <c r="E66" s="189"/>
      <c r="F66" s="189"/>
      <c r="G66" s="189"/>
      <c r="H66" s="193"/>
      <c r="O66" s="62"/>
      <c r="P66" s="62"/>
      <c r="Q66" s="62"/>
    </row>
    <row r="67" spans="4:17" s="188" customFormat="1" ht="17.149999999999999" customHeight="1">
      <c r="D67" s="193"/>
      <c r="E67" s="189"/>
      <c r="F67" s="189"/>
      <c r="G67" s="189"/>
      <c r="H67" s="193"/>
      <c r="O67" s="62"/>
      <c r="P67" s="62"/>
      <c r="Q67" s="62"/>
    </row>
    <row r="68" spans="4:17" s="188" customFormat="1" ht="17.149999999999999" customHeight="1">
      <c r="D68" s="193"/>
      <c r="E68" s="189"/>
      <c r="F68" s="189"/>
      <c r="G68" s="189"/>
      <c r="H68" s="193"/>
      <c r="O68" s="62"/>
      <c r="P68" s="62"/>
      <c r="Q68" s="62"/>
    </row>
    <row r="69" spans="4:17" s="188" customFormat="1" ht="17.149999999999999" customHeight="1">
      <c r="D69" s="193"/>
      <c r="E69" s="189"/>
      <c r="F69" s="189"/>
      <c r="G69" s="189"/>
      <c r="H69" s="193"/>
      <c r="O69" s="62"/>
      <c r="P69" s="62"/>
      <c r="Q69" s="62"/>
    </row>
    <row r="70" spans="4:17" s="188" customFormat="1" ht="17.149999999999999" customHeight="1">
      <c r="D70" s="193"/>
      <c r="E70" s="189"/>
      <c r="F70" s="189"/>
      <c r="G70" s="189"/>
      <c r="H70" s="193"/>
      <c r="O70" s="62"/>
      <c r="P70" s="62"/>
      <c r="Q70" s="62"/>
    </row>
    <row r="71" spans="4:17" s="188" customFormat="1" ht="17.149999999999999" customHeight="1">
      <c r="D71" s="193"/>
      <c r="E71" s="189"/>
      <c r="F71" s="189"/>
      <c r="G71" s="189"/>
      <c r="H71" s="193"/>
      <c r="O71" s="62"/>
      <c r="P71" s="62"/>
      <c r="Q71" s="62"/>
    </row>
    <row r="72" spans="4:17" s="188" customFormat="1" ht="17.149999999999999" customHeight="1">
      <c r="D72" s="193"/>
      <c r="E72" s="189"/>
      <c r="F72" s="189"/>
      <c r="G72" s="189"/>
      <c r="H72" s="193"/>
      <c r="O72" s="62"/>
      <c r="P72" s="62"/>
      <c r="Q72" s="62"/>
    </row>
    <row r="73" spans="4:17" s="188" customFormat="1" ht="17.149999999999999" customHeight="1">
      <c r="D73" s="193"/>
      <c r="E73" s="189"/>
      <c r="F73" s="189"/>
      <c r="G73" s="189"/>
      <c r="H73" s="193"/>
      <c r="O73" s="62"/>
      <c r="P73" s="62"/>
      <c r="Q73" s="62"/>
    </row>
    <row r="74" spans="4:17" s="188" customFormat="1" ht="17.149999999999999" customHeight="1">
      <c r="D74" s="193"/>
      <c r="E74" s="189"/>
      <c r="F74" s="189"/>
      <c r="G74" s="189"/>
      <c r="H74" s="193"/>
      <c r="O74" s="62"/>
      <c r="P74" s="62"/>
      <c r="Q74" s="62"/>
    </row>
    <row r="75" spans="4:17" s="188" customFormat="1" ht="17.149999999999999" customHeight="1">
      <c r="D75" s="193"/>
      <c r="E75" s="189"/>
      <c r="F75" s="189"/>
      <c r="G75" s="189"/>
      <c r="H75" s="193"/>
      <c r="O75" s="62"/>
      <c r="P75" s="62"/>
      <c r="Q75" s="62"/>
    </row>
    <row r="76" spans="4:17" s="188" customFormat="1" ht="17.149999999999999" customHeight="1">
      <c r="D76" s="193"/>
      <c r="E76" s="189"/>
      <c r="F76" s="189"/>
      <c r="G76" s="189"/>
      <c r="H76" s="193"/>
      <c r="O76" s="62"/>
      <c r="P76" s="62"/>
      <c r="Q76" s="62"/>
    </row>
    <row r="77" spans="4:17" s="188" customFormat="1" ht="17.149999999999999" customHeight="1">
      <c r="D77" s="193"/>
      <c r="E77" s="189"/>
      <c r="F77" s="189"/>
      <c r="G77" s="189"/>
      <c r="H77" s="193"/>
      <c r="O77" s="62"/>
      <c r="P77" s="62"/>
      <c r="Q77" s="62"/>
    </row>
    <row r="78" spans="4:17" s="188" customFormat="1" ht="17.149999999999999" customHeight="1">
      <c r="D78" s="193"/>
      <c r="E78" s="189"/>
      <c r="F78" s="189"/>
      <c r="G78" s="189"/>
      <c r="H78" s="193"/>
      <c r="O78" s="62"/>
      <c r="P78" s="62"/>
      <c r="Q78" s="62"/>
    </row>
    <row r="79" spans="4:17" s="188" customFormat="1" ht="17.149999999999999" customHeight="1">
      <c r="D79" s="193"/>
      <c r="E79" s="189"/>
      <c r="F79" s="189"/>
      <c r="G79" s="189"/>
      <c r="H79" s="193"/>
      <c r="O79" s="62"/>
      <c r="P79" s="62"/>
      <c r="Q79" s="62"/>
    </row>
    <row r="80" spans="4:17" s="188" customFormat="1" ht="17.149999999999999" customHeight="1">
      <c r="D80" s="193"/>
      <c r="E80" s="189"/>
      <c r="F80" s="189"/>
      <c r="G80" s="189"/>
      <c r="H80" s="193"/>
      <c r="O80" s="62"/>
      <c r="P80" s="62"/>
      <c r="Q80" s="62"/>
    </row>
    <row r="81" spans="4:17" s="188" customFormat="1" ht="17.149999999999999" customHeight="1">
      <c r="D81" s="193"/>
      <c r="E81" s="189"/>
      <c r="F81" s="189"/>
      <c r="G81" s="189"/>
      <c r="H81" s="193"/>
      <c r="O81" s="62"/>
      <c r="P81" s="62"/>
      <c r="Q81" s="62"/>
    </row>
    <row r="82" spans="4:17" s="188" customFormat="1" ht="17.149999999999999" customHeight="1">
      <c r="D82" s="193"/>
      <c r="E82" s="189"/>
      <c r="F82" s="189"/>
      <c r="G82" s="189"/>
      <c r="H82" s="193"/>
      <c r="O82" s="62"/>
      <c r="P82" s="62"/>
      <c r="Q82" s="62"/>
    </row>
    <row r="83" spans="4:17" s="188" customFormat="1" ht="17.149999999999999" customHeight="1">
      <c r="D83" s="193"/>
      <c r="E83" s="189"/>
      <c r="F83" s="189"/>
      <c r="G83" s="189"/>
      <c r="H83" s="193"/>
      <c r="O83" s="62"/>
      <c r="P83" s="62"/>
      <c r="Q83" s="62"/>
    </row>
    <row r="84" spans="4:17" s="188" customFormat="1" ht="17.149999999999999" customHeight="1">
      <c r="D84" s="193"/>
      <c r="E84" s="189"/>
      <c r="F84" s="189"/>
      <c r="G84" s="189"/>
      <c r="H84" s="193"/>
      <c r="O84" s="62"/>
      <c r="P84" s="62"/>
      <c r="Q84" s="62"/>
    </row>
    <row r="85" spans="4:17" s="188" customFormat="1" ht="17.149999999999999" customHeight="1">
      <c r="D85" s="193"/>
      <c r="E85" s="189"/>
      <c r="F85" s="189"/>
      <c r="G85" s="189"/>
      <c r="H85" s="193"/>
      <c r="O85" s="62"/>
      <c r="P85" s="62"/>
      <c r="Q85" s="62"/>
    </row>
    <row r="86" spans="4:17" s="188" customFormat="1" ht="17.149999999999999" customHeight="1">
      <c r="D86" s="193"/>
      <c r="E86" s="189"/>
      <c r="F86" s="189"/>
      <c r="G86" s="189"/>
      <c r="H86" s="193"/>
      <c r="O86" s="62"/>
      <c r="P86" s="62"/>
      <c r="Q86" s="62"/>
    </row>
    <row r="87" spans="4:17" s="188" customFormat="1" ht="17.149999999999999" customHeight="1">
      <c r="D87" s="193"/>
      <c r="E87" s="189"/>
      <c r="F87" s="189"/>
      <c r="G87" s="189"/>
      <c r="H87" s="193"/>
      <c r="O87" s="62"/>
      <c r="P87" s="62"/>
      <c r="Q87" s="62"/>
    </row>
    <row r="88" spans="4:17" s="188" customFormat="1" ht="17.149999999999999" customHeight="1">
      <c r="D88" s="193"/>
      <c r="E88" s="189"/>
      <c r="F88" s="189"/>
      <c r="G88" s="189"/>
      <c r="H88" s="193"/>
      <c r="O88" s="62"/>
      <c r="P88" s="62"/>
      <c r="Q88" s="62"/>
    </row>
    <row r="89" spans="4:17" s="188" customFormat="1" ht="17.149999999999999" customHeight="1">
      <c r="D89" s="193"/>
      <c r="E89" s="189"/>
      <c r="F89" s="189"/>
      <c r="G89" s="189"/>
      <c r="H89" s="193"/>
      <c r="O89" s="62"/>
      <c r="P89" s="62"/>
      <c r="Q89" s="62"/>
    </row>
    <row r="90" spans="4:17" s="188" customFormat="1" ht="17.149999999999999" customHeight="1">
      <c r="D90" s="193"/>
      <c r="E90" s="189"/>
      <c r="F90" s="189"/>
      <c r="G90" s="189"/>
      <c r="H90" s="193"/>
      <c r="O90" s="62"/>
      <c r="P90" s="62"/>
      <c r="Q90" s="62"/>
    </row>
    <row r="91" spans="4:17" s="188" customFormat="1" ht="17.149999999999999" customHeight="1">
      <c r="D91" s="193"/>
      <c r="E91" s="189"/>
      <c r="F91" s="189"/>
      <c r="G91" s="189"/>
      <c r="H91" s="193"/>
      <c r="O91" s="62"/>
      <c r="P91" s="62"/>
      <c r="Q91" s="62"/>
    </row>
    <row r="92" spans="4:17" s="188" customFormat="1" ht="17.149999999999999" customHeight="1">
      <c r="D92" s="193"/>
      <c r="E92" s="189"/>
      <c r="F92" s="189"/>
      <c r="G92" s="189"/>
      <c r="H92" s="193"/>
      <c r="O92" s="62"/>
      <c r="P92" s="62"/>
      <c r="Q92" s="62"/>
    </row>
    <row r="93" spans="4:17" s="188" customFormat="1" ht="17.149999999999999" customHeight="1">
      <c r="D93" s="193"/>
      <c r="E93" s="189"/>
      <c r="F93" s="189"/>
      <c r="G93" s="189"/>
      <c r="H93" s="193"/>
      <c r="O93" s="62"/>
      <c r="P93" s="62"/>
      <c r="Q93" s="62"/>
    </row>
    <row r="94" spans="4:17" s="188" customFormat="1" ht="17.149999999999999" customHeight="1">
      <c r="D94" s="193"/>
      <c r="E94" s="189"/>
      <c r="F94" s="189"/>
      <c r="G94" s="189"/>
      <c r="H94" s="193"/>
      <c r="O94" s="62"/>
      <c r="P94" s="62"/>
      <c r="Q94" s="62"/>
    </row>
    <row r="95" spans="4:17" s="188" customFormat="1" ht="17.149999999999999" customHeight="1">
      <c r="D95" s="193"/>
      <c r="E95" s="189"/>
      <c r="F95" s="189"/>
      <c r="G95" s="189"/>
      <c r="H95" s="193"/>
      <c r="O95" s="62"/>
      <c r="P95" s="62"/>
      <c r="Q95" s="62"/>
    </row>
    <row r="96" spans="4:17" s="188" customFormat="1" ht="17.149999999999999" customHeight="1">
      <c r="D96" s="193"/>
      <c r="E96" s="189"/>
      <c r="F96" s="189"/>
      <c r="G96" s="189"/>
      <c r="H96" s="193"/>
      <c r="O96" s="62"/>
      <c r="P96" s="62"/>
      <c r="Q96" s="62"/>
    </row>
    <row r="97" spans="4:17" s="188" customFormat="1" ht="17.149999999999999" customHeight="1">
      <c r="D97" s="193"/>
      <c r="E97" s="189"/>
      <c r="F97" s="189"/>
      <c r="G97" s="189"/>
      <c r="H97" s="193"/>
      <c r="O97" s="62"/>
      <c r="P97" s="62"/>
      <c r="Q97" s="62"/>
    </row>
    <row r="98" spans="4:17" s="188" customFormat="1" ht="17.149999999999999" customHeight="1">
      <c r="D98" s="193"/>
      <c r="E98" s="189"/>
      <c r="F98" s="189"/>
      <c r="G98" s="189"/>
      <c r="H98" s="193"/>
      <c r="O98" s="62"/>
      <c r="P98" s="62"/>
      <c r="Q98" s="62"/>
    </row>
    <row r="99" spans="4:17" s="188" customFormat="1" ht="17.149999999999999" customHeight="1">
      <c r="D99" s="193"/>
      <c r="E99" s="189"/>
      <c r="F99" s="189"/>
      <c r="G99" s="189"/>
      <c r="H99" s="193"/>
      <c r="O99" s="62"/>
      <c r="P99" s="62"/>
      <c r="Q99" s="62"/>
    </row>
    <row r="100" spans="4:17" s="188" customFormat="1" ht="17.149999999999999" customHeight="1">
      <c r="D100" s="193"/>
      <c r="E100" s="189"/>
      <c r="F100" s="189"/>
      <c r="G100" s="189"/>
      <c r="H100" s="193"/>
      <c r="O100" s="62"/>
      <c r="P100" s="62"/>
      <c r="Q100" s="62"/>
    </row>
    <row r="101" spans="4:17" s="188" customFormat="1" ht="17.149999999999999" customHeight="1">
      <c r="D101" s="193"/>
      <c r="E101" s="189"/>
      <c r="F101" s="189"/>
      <c r="G101" s="189"/>
      <c r="H101" s="193"/>
      <c r="O101" s="62"/>
      <c r="P101" s="62"/>
      <c r="Q101" s="62"/>
    </row>
    <row r="102" spans="4:17" s="188" customFormat="1" ht="17.149999999999999" customHeight="1">
      <c r="D102" s="193"/>
      <c r="E102" s="189"/>
      <c r="F102" s="189"/>
      <c r="G102" s="189"/>
      <c r="H102" s="193"/>
      <c r="O102" s="62"/>
      <c r="P102" s="62"/>
      <c r="Q102" s="62"/>
    </row>
    <row r="103" spans="4:17" s="188" customFormat="1" ht="17.149999999999999" customHeight="1">
      <c r="D103" s="193"/>
      <c r="E103" s="189"/>
      <c r="F103" s="189"/>
      <c r="G103" s="189"/>
      <c r="H103" s="193"/>
      <c r="O103" s="62"/>
      <c r="P103" s="62"/>
      <c r="Q103" s="62"/>
    </row>
    <row r="104" spans="4:17" s="188" customFormat="1" ht="17.149999999999999" customHeight="1">
      <c r="D104" s="193"/>
      <c r="E104" s="189"/>
      <c r="F104" s="189"/>
      <c r="G104" s="189"/>
      <c r="H104" s="193"/>
      <c r="O104" s="62"/>
      <c r="P104" s="62"/>
      <c r="Q104" s="62"/>
    </row>
    <row r="105" spans="4:17" s="188" customFormat="1" ht="17.149999999999999" customHeight="1">
      <c r="D105" s="193"/>
      <c r="E105" s="189"/>
      <c r="F105" s="189"/>
      <c r="G105" s="189"/>
      <c r="H105" s="193"/>
      <c r="O105" s="62"/>
      <c r="P105" s="62"/>
      <c r="Q105" s="62"/>
    </row>
    <row r="106" spans="4:17" s="188" customFormat="1" ht="17.149999999999999" customHeight="1">
      <c r="D106" s="193"/>
      <c r="E106" s="189"/>
      <c r="F106" s="189"/>
      <c r="G106" s="189"/>
      <c r="H106" s="193"/>
      <c r="O106" s="62"/>
      <c r="P106" s="62"/>
      <c r="Q106" s="62"/>
    </row>
    <row r="107" spans="4:17" s="188" customFormat="1" ht="17.149999999999999" customHeight="1">
      <c r="D107" s="193"/>
      <c r="E107" s="189"/>
      <c r="F107" s="189"/>
      <c r="G107" s="189"/>
      <c r="H107" s="193"/>
      <c r="O107" s="62"/>
      <c r="P107" s="62"/>
      <c r="Q107" s="62"/>
    </row>
    <row r="108" spans="4:17" s="188" customFormat="1" ht="17.149999999999999" customHeight="1">
      <c r="D108" s="193"/>
      <c r="E108" s="189"/>
      <c r="F108" s="189"/>
      <c r="G108" s="189"/>
      <c r="H108" s="193"/>
      <c r="O108" s="62"/>
      <c r="P108" s="62"/>
      <c r="Q108" s="62"/>
    </row>
    <row r="109" spans="4:17" s="188" customFormat="1" ht="17.149999999999999" customHeight="1">
      <c r="D109" s="193"/>
      <c r="E109" s="189"/>
      <c r="F109" s="189"/>
      <c r="G109" s="189"/>
      <c r="H109" s="193"/>
      <c r="O109" s="62"/>
      <c r="P109" s="62"/>
      <c r="Q109" s="62"/>
    </row>
    <row r="110" spans="4:17" s="188" customFormat="1" ht="17.149999999999999" customHeight="1">
      <c r="D110" s="193"/>
      <c r="E110" s="189"/>
      <c r="F110" s="189"/>
      <c r="G110" s="189"/>
      <c r="H110" s="193"/>
      <c r="O110" s="62"/>
      <c r="P110" s="62"/>
      <c r="Q110" s="62"/>
    </row>
    <row r="111" spans="4:17" s="188" customFormat="1" ht="17.149999999999999" customHeight="1">
      <c r="D111" s="193"/>
      <c r="E111" s="189"/>
      <c r="F111" s="189"/>
      <c r="G111" s="189"/>
      <c r="H111" s="193"/>
      <c r="O111" s="62"/>
      <c r="P111" s="62"/>
      <c r="Q111" s="62"/>
    </row>
    <row r="112" spans="4:17" s="188" customFormat="1" ht="17.149999999999999" customHeight="1">
      <c r="D112" s="193"/>
      <c r="E112" s="189"/>
      <c r="F112" s="189"/>
      <c r="G112" s="189"/>
      <c r="H112" s="193"/>
      <c r="O112" s="62"/>
      <c r="P112" s="62"/>
      <c r="Q112" s="62"/>
    </row>
    <row r="113" spans="4:17" s="188" customFormat="1" ht="17.149999999999999" customHeight="1">
      <c r="D113" s="193"/>
      <c r="E113" s="189"/>
      <c r="F113" s="189"/>
      <c r="G113" s="189"/>
      <c r="H113" s="193"/>
      <c r="O113" s="62"/>
      <c r="P113" s="62"/>
      <c r="Q113" s="62"/>
    </row>
    <row r="114" spans="4:17" s="188" customFormat="1" ht="17.149999999999999" customHeight="1">
      <c r="D114" s="193"/>
      <c r="E114" s="189"/>
      <c r="F114" s="189"/>
      <c r="G114" s="189"/>
      <c r="H114" s="193"/>
      <c r="O114" s="62"/>
      <c r="P114" s="62"/>
      <c r="Q114" s="62"/>
    </row>
    <row r="115" spans="4:17" s="188" customFormat="1" ht="17.149999999999999" customHeight="1">
      <c r="D115" s="193"/>
      <c r="E115" s="189"/>
      <c r="F115" s="189"/>
      <c r="G115" s="189"/>
      <c r="H115" s="193"/>
      <c r="O115" s="62"/>
      <c r="P115" s="62"/>
      <c r="Q115" s="62"/>
    </row>
    <row r="116" spans="4:17" s="188" customFormat="1" ht="17.149999999999999" customHeight="1">
      <c r="D116" s="193"/>
      <c r="E116" s="189"/>
      <c r="F116" s="189"/>
      <c r="G116" s="189"/>
      <c r="H116" s="193"/>
      <c r="O116" s="62"/>
      <c r="P116" s="62"/>
      <c r="Q116" s="62"/>
    </row>
    <row r="117" spans="4:17" s="188" customFormat="1" ht="17.149999999999999" customHeight="1">
      <c r="D117" s="193"/>
      <c r="E117" s="189"/>
      <c r="F117" s="189"/>
      <c r="G117" s="189"/>
      <c r="H117" s="193"/>
      <c r="O117" s="62"/>
      <c r="P117" s="62"/>
      <c r="Q117" s="62"/>
    </row>
    <row r="118" spans="4:17" s="188" customFormat="1" ht="17.149999999999999" customHeight="1">
      <c r="D118" s="193"/>
      <c r="E118" s="189"/>
      <c r="F118" s="189"/>
      <c r="G118" s="189"/>
      <c r="H118" s="193"/>
      <c r="O118" s="62"/>
      <c r="P118" s="62"/>
      <c r="Q118" s="62"/>
    </row>
    <row r="119" spans="4:17" s="188" customFormat="1" ht="17.149999999999999" customHeight="1">
      <c r="D119" s="193"/>
      <c r="E119" s="189"/>
      <c r="F119" s="189"/>
      <c r="G119" s="189"/>
      <c r="H119" s="193"/>
      <c r="O119" s="62"/>
      <c r="P119" s="62"/>
      <c r="Q119" s="62"/>
    </row>
    <row r="120" spans="4:17" s="188" customFormat="1" ht="17.149999999999999" customHeight="1">
      <c r="D120" s="193"/>
      <c r="E120" s="189"/>
      <c r="F120" s="189"/>
      <c r="G120" s="189"/>
      <c r="H120" s="193"/>
      <c r="O120" s="62"/>
      <c r="P120" s="62"/>
      <c r="Q120" s="62"/>
    </row>
    <row r="121" spans="4:17" s="188" customFormat="1" ht="17.149999999999999" customHeight="1">
      <c r="D121" s="193"/>
      <c r="E121" s="189"/>
      <c r="F121" s="189"/>
      <c r="G121" s="189"/>
      <c r="H121" s="193"/>
      <c r="O121" s="62"/>
      <c r="P121" s="62"/>
      <c r="Q121" s="62"/>
    </row>
    <row r="122" spans="4:17" s="188" customFormat="1" ht="17.149999999999999" customHeight="1">
      <c r="D122" s="193"/>
      <c r="E122" s="189"/>
      <c r="F122" s="189"/>
      <c r="G122" s="189"/>
      <c r="H122" s="193"/>
      <c r="O122" s="62"/>
      <c r="P122" s="62"/>
      <c r="Q122" s="62"/>
    </row>
    <row r="123" spans="4:17" s="188" customFormat="1" ht="17.149999999999999" customHeight="1">
      <c r="D123" s="193"/>
      <c r="E123" s="189"/>
      <c r="F123" s="189"/>
      <c r="G123" s="189"/>
      <c r="H123" s="193"/>
      <c r="O123" s="62"/>
      <c r="P123" s="62"/>
      <c r="Q123" s="62"/>
    </row>
    <row r="124" spans="4:17" s="188" customFormat="1" ht="17.149999999999999" customHeight="1">
      <c r="D124" s="193"/>
      <c r="E124" s="189"/>
      <c r="F124" s="189"/>
      <c r="G124" s="189"/>
      <c r="H124" s="193"/>
      <c r="O124" s="62"/>
      <c r="P124" s="62"/>
      <c r="Q124" s="62"/>
    </row>
    <row r="125" spans="4:17" s="188" customFormat="1" ht="17.149999999999999" customHeight="1">
      <c r="D125" s="193"/>
      <c r="E125" s="189"/>
      <c r="F125" s="189"/>
      <c r="G125" s="189"/>
      <c r="H125" s="193"/>
      <c r="O125" s="62"/>
      <c r="P125" s="62"/>
      <c r="Q125" s="62"/>
    </row>
    <row r="126" spans="4:17" s="188" customFormat="1" ht="17.149999999999999" customHeight="1">
      <c r="D126" s="193"/>
      <c r="E126" s="189"/>
      <c r="F126" s="189"/>
      <c r="G126" s="189"/>
      <c r="H126" s="193"/>
      <c r="O126" s="62"/>
      <c r="P126" s="62"/>
      <c r="Q126" s="62"/>
    </row>
    <row r="127" spans="4:17" s="188" customFormat="1" ht="17.149999999999999" customHeight="1">
      <c r="D127" s="193"/>
      <c r="E127" s="189"/>
      <c r="F127" s="189"/>
      <c r="G127" s="189"/>
      <c r="H127" s="193"/>
      <c r="O127" s="62"/>
      <c r="P127" s="62"/>
      <c r="Q127" s="62"/>
    </row>
    <row r="128" spans="4:17" s="188" customFormat="1" ht="17.149999999999999" customHeight="1">
      <c r="D128" s="193"/>
      <c r="E128" s="189"/>
      <c r="F128" s="189"/>
      <c r="G128" s="189"/>
      <c r="H128" s="193"/>
      <c r="O128" s="62"/>
      <c r="P128" s="62"/>
      <c r="Q128" s="62"/>
    </row>
    <row r="129" spans="4:17" s="188" customFormat="1" ht="17.149999999999999" customHeight="1">
      <c r="D129" s="193"/>
      <c r="E129" s="189"/>
      <c r="F129" s="189"/>
      <c r="G129" s="189"/>
      <c r="H129" s="193"/>
      <c r="O129" s="62"/>
      <c r="P129" s="62"/>
      <c r="Q129" s="62"/>
    </row>
    <row r="130" spans="4:17" s="188" customFormat="1" ht="17.149999999999999" customHeight="1">
      <c r="D130" s="193"/>
      <c r="E130" s="189"/>
      <c r="F130" s="189"/>
      <c r="G130" s="189"/>
      <c r="H130" s="193"/>
      <c r="O130" s="62"/>
      <c r="P130" s="62"/>
      <c r="Q130" s="62"/>
    </row>
    <row r="131" spans="4:17" s="188" customFormat="1" ht="17.149999999999999" customHeight="1">
      <c r="D131" s="193"/>
      <c r="E131" s="189"/>
      <c r="F131" s="189"/>
      <c r="G131" s="189"/>
      <c r="H131" s="193"/>
      <c r="O131" s="62"/>
      <c r="P131" s="62"/>
      <c r="Q131" s="62"/>
    </row>
    <row r="132" spans="4:17" s="188" customFormat="1" ht="17.149999999999999" customHeight="1">
      <c r="D132" s="193"/>
      <c r="E132" s="189"/>
      <c r="F132" s="189"/>
      <c r="G132" s="189"/>
      <c r="H132" s="193"/>
      <c r="O132" s="62"/>
      <c r="P132" s="62"/>
      <c r="Q132" s="62"/>
    </row>
    <row r="133" spans="4:17" s="188" customFormat="1" ht="17.149999999999999" customHeight="1">
      <c r="D133" s="193"/>
      <c r="E133" s="189"/>
      <c r="F133" s="189"/>
      <c r="G133" s="189"/>
      <c r="H133" s="193"/>
      <c r="O133" s="62"/>
      <c r="P133" s="62"/>
      <c r="Q133" s="62"/>
    </row>
    <row r="134" spans="4:17" s="188" customFormat="1" ht="17.149999999999999" customHeight="1">
      <c r="D134" s="193"/>
      <c r="E134" s="189"/>
      <c r="F134" s="189"/>
      <c r="G134" s="189"/>
      <c r="H134" s="193"/>
      <c r="O134" s="62"/>
      <c r="P134" s="62"/>
      <c r="Q134" s="62"/>
    </row>
    <row r="135" spans="4:17" s="188" customFormat="1" ht="17.149999999999999" customHeight="1">
      <c r="D135" s="193"/>
      <c r="E135" s="189"/>
      <c r="F135" s="189"/>
      <c r="G135" s="189"/>
      <c r="H135" s="193"/>
      <c r="O135" s="62"/>
      <c r="P135" s="62"/>
      <c r="Q135" s="62"/>
    </row>
    <row r="136" spans="4:17" s="188" customFormat="1" ht="17.149999999999999" customHeight="1">
      <c r="D136" s="193"/>
      <c r="E136" s="189"/>
      <c r="F136" s="189"/>
      <c r="G136" s="189"/>
      <c r="H136" s="193"/>
      <c r="O136" s="62"/>
      <c r="P136" s="62"/>
      <c r="Q136" s="62"/>
    </row>
    <row r="137" spans="4:17" s="188" customFormat="1" ht="17.149999999999999" customHeight="1">
      <c r="D137" s="193"/>
      <c r="E137" s="189"/>
      <c r="F137" s="189"/>
      <c r="G137" s="189"/>
      <c r="H137" s="193"/>
      <c r="O137" s="62"/>
      <c r="P137" s="62"/>
      <c r="Q137" s="62"/>
    </row>
    <row r="138" spans="4:17" s="188" customFormat="1" ht="17.149999999999999" customHeight="1">
      <c r="D138" s="193"/>
      <c r="E138" s="189"/>
      <c r="F138" s="189"/>
      <c r="G138" s="189"/>
      <c r="H138" s="193"/>
      <c r="O138" s="62"/>
      <c r="P138" s="62"/>
      <c r="Q138" s="62"/>
    </row>
    <row r="139" spans="4:17" s="188" customFormat="1" ht="17.149999999999999" customHeight="1">
      <c r="D139" s="193"/>
      <c r="E139" s="189"/>
      <c r="F139" s="189"/>
      <c r="G139" s="189"/>
      <c r="H139" s="193"/>
      <c r="O139" s="62"/>
      <c r="P139" s="62"/>
      <c r="Q139" s="62"/>
    </row>
    <row r="140" spans="4:17" s="188" customFormat="1" ht="17.149999999999999" customHeight="1">
      <c r="D140" s="193"/>
      <c r="E140" s="189"/>
      <c r="F140" s="189"/>
      <c r="G140" s="189"/>
      <c r="H140" s="193"/>
      <c r="O140" s="62"/>
      <c r="P140" s="62"/>
      <c r="Q140" s="62"/>
    </row>
    <row r="141" spans="4:17" s="188" customFormat="1" ht="17.149999999999999" customHeight="1">
      <c r="D141" s="193"/>
      <c r="E141" s="189"/>
      <c r="F141" s="189"/>
      <c r="G141" s="189"/>
      <c r="H141" s="193"/>
      <c r="O141" s="62"/>
      <c r="P141" s="62"/>
      <c r="Q141" s="62"/>
    </row>
    <row r="142" spans="4:17" s="188" customFormat="1" ht="17.149999999999999" customHeight="1">
      <c r="D142" s="193"/>
      <c r="E142" s="189"/>
      <c r="F142" s="189"/>
      <c r="G142" s="189"/>
      <c r="H142" s="193"/>
      <c r="O142" s="62"/>
      <c r="P142" s="62"/>
      <c r="Q142" s="62"/>
    </row>
    <row r="143" spans="4:17" s="188" customFormat="1" ht="17.149999999999999" customHeight="1">
      <c r="D143" s="193"/>
      <c r="E143" s="189"/>
      <c r="F143" s="189"/>
      <c r="G143" s="189"/>
      <c r="H143" s="193"/>
      <c r="O143" s="62"/>
      <c r="P143" s="62"/>
      <c r="Q143" s="62"/>
    </row>
    <row r="144" spans="4:17" s="188" customFormat="1" ht="17.149999999999999" customHeight="1">
      <c r="D144" s="193"/>
      <c r="E144" s="189"/>
      <c r="F144" s="189"/>
      <c r="G144" s="189"/>
      <c r="H144" s="193"/>
      <c r="O144" s="62"/>
      <c r="P144" s="62"/>
      <c r="Q144" s="62"/>
    </row>
    <row r="145" spans="4:17" s="188" customFormat="1" ht="17.149999999999999" customHeight="1">
      <c r="D145" s="193"/>
      <c r="E145" s="189"/>
      <c r="F145" s="189"/>
      <c r="G145" s="189"/>
      <c r="H145" s="193"/>
      <c r="O145" s="62"/>
      <c r="P145" s="62"/>
      <c r="Q145" s="62"/>
    </row>
    <row r="146" spans="4:17" s="188" customFormat="1" ht="17.149999999999999" customHeight="1">
      <c r="D146" s="193"/>
      <c r="E146" s="189"/>
      <c r="F146" s="189"/>
      <c r="G146" s="189"/>
      <c r="H146" s="193"/>
      <c r="O146" s="62"/>
      <c r="P146" s="62"/>
      <c r="Q146" s="62"/>
    </row>
    <row r="147" spans="4:17" s="188" customFormat="1" ht="17.149999999999999" customHeight="1">
      <c r="D147" s="193"/>
      <c r="E147" s="189"/>
      <c r="F147" s="189"/>
      <c r="G147" s="189"/>
      <c r="H147" s="193"/>
      <c r="O147" s="62"/>
      <c r="P147" s="62"/>
      <c r="Q147" s="62"/>
    </row>
    <row r="148" spans="4:17" s="188" customFormat="1" ht="17.149999999999999" customHeight="1">
      <c r="D148" s="193"/>
      <c r="E148" s="189"/>
      <c r="F148" s="189"/>
      <c r="G148" s="189"/>
      <c r="H148" s="193"/>
      <c r="O148" s="62"/>
      <c r="P148" s="62"/>
      <c r="Q148" s="62"/>
    </row>
    <row r="149" spans="4:17" s="188" customFormat="1" ht="17.149999999999999" customHeight="1">
      <c r="D149" s="193"/>
      <c r="E149" s="189"/>
      <c r="F149" s="189"/>
      <c r="G149" s="189"/>
      <c r="H149" s="193"/>
      <c r="O149" s="62"/>
      <c r="P149" s="62"/>
      <c r="Q149" s="62"/>
    </row>
    <row r="150" spans="4:17" s="188" customFormat="1" ht="17.149999999999999" customHeight="1">
      <c r="D150" s="193"/>
      <c r="E150" s="189"/>
      <c r="F150" s="189"/>
      <c r="G150" s="189"/>
      <c r="H150" s="193"/>
      <c r="O150" s="62"/>
      <c r="P150" s="62"/>
      <c r="Q150" s="62"/>
    </row>
    <row r="151" spans="4:17" s="188" customFormat="1" ht="17.149999999999999" customHeight="1">
      <c r="D151" s="193"/>
      <c r="E151" s="189"/>
      <c r="F151" s="189"/>
      <c r="G151" s="189"/>
      <c r="H151" s="193"/>
      <c r="O151" s="62"/>
      <c r="P151" s="62"/>
      <c r="Q151" s="62"/>
    </row>
    <row r="152" spans="4:17" s="188" customFormat="1" ht="17.149999999999999" customHeight="1">
      <c r="D152" s="193"/>
      <c r="E152" s="189"/>
      <c r="F152" s="189"/>
      <c r="G152" s="189"/>
      <c r="H152" s="193"/>
      <c r="O152" s="62"/>
      <c r="P152" s="62"/>
      <c r="Q152" s="62"/>
    </row>
    <row r="153" spans="4:17" s="188" customFormat="1" ht="17.149999999999999" customHeight="1">
      <c r="D153" s="193"/>
      <c r="E153" s="189"/>
      <c r="F153" s="189"/>
      <c r="G153" s="189"/>
      <c r="H153" s="193"/>
      <c r="O153" s="62"/>
      <c r="P153" s="62"/>
      <c r="Q153" s="62"/>
    </row>
    <row r="154" spans="4:17" s="188" customFormat="1" ht="17.149999999999999" customHeight="1">
      <c r="D154" s="193"/>
      <c r="E154" s="189"/>
      <c r="F154" s="189"/>
      <c r="G154" s="189"/>
      <c r="H154" s="193"/>
      <c r="O154" s="62"/>
      <c r="P154" s="62"/>
      <c r="Q154" s="62"/>
    </row>
    <row r="155" spans="4:17" s="188" customFormat="1" ht="17.149999999999999" customHeight="1">
      <c r="D155" s="193"/>
      <c r="E155" s="189"/>
      <c r="F155" s="189"/>
      <c r="G155" s="189"/>
      <c r="H155" s="193"/>
      <c r="O155" s="62"/>
      <c r="P155" s="62"/>
      <c r="Q155" s="62"/>
    </row>
    <row r="156" spans="4:17" s="188" customFormat="1" ht="17.149999999999999" customHeight="1">
      <c r="D156" s="193"/>
      <c r="E156" s="189"/>
      <c r="F156" s="189"/>
      <c r="G156" s="189"/>
      <c r="H156" s="193"/>
      <c r="O156" s="62"/>
      <c r="P156" s="62"/>
      <c r="Q156" s="62"/>
    </row>
    <row r="157" spans="4:17" s="188" customFormat="1" ht="17.149999999999999" customHeight="1">
      <c r="D157" s="193"/>
      <c r="E157" s="189"/>
      <c r="F157" s="189"/>
      <c r="G157" s="189"/>
      <c r="H157" s="193"/>
      <c r="O157" s="62"/>
      <c r="P157" s="62"/>
      <c r="Q157" s="62"/>
    </row>
    <row r="158" spans="4:17" s="188" customFormat="1" ht="17.149999999999999" customHeight="1">
      <c r="D158" s="193"/>
      <c r="E158" s="189"/>
      <c r="F158" s="189"/>
      <c r="G158" s="189"/>
      <c r="H158" s="193"/>
      <c r="O158" s="62"/>
      <c r="P158" s="62"/>
      <c r="Q158" s="62"/>
    </row>
    <row r="159" spans="4:17" s="188" customFormat="1" ht="17.149999999999999" customHeight="1">
      <c r="D159" s="193"/>
      <c r="E159" s="189"/>
      <c r="F159" s="189"/>
      <c r="G159" s="189"/>
      <c r="H159" s="193"/>
      <c r="O159" s="62"/>
      <c r="P159" s="62"/>
      <c r="Q159" s="62"/>
    </row>
    <row r="160" spans="4:17" s="188" customFormat="1" ht="17.149999999999999" customHeight="1">
      <c r="D160" s="193"/>
      <c r="E160" s="189"/>
      <c r="F160" s="189"/>
      <c r="G160" s="189"/>
      <c r="H160" s="193"/>
      <c r="O160" s="62"/>
      <c r="P160" s="62"/>
      <c r="Q160" s="62"/>
    </row>
    <row r="161" spans="4:17" s="188" customFormat="1" ht="17.149999999999999" customHeight="1">
      <c r="D161" s="193"/>
      <c r="E161" s="189"/>
      <c r="F161" s="189"/>
      <c r="G161" s="189"/>
      <c r="H161" s="193"/>
      <c r="O161" s="62"/>
      <c r="P161" s="62"/>
      <c r="Q161" s="62"/>
    </row>
    <row r="162" spans="4:17" s="188" customFormat="1" ht="17.149999999999999" customHeight="1">
      <c r="D162" s="193"/>
      <c r="E162" s="189"/>
      <c r="F162" s="189"/>
      <c r="G162" s="189"/>
      <c r="H162" s="193"/>
      <c r="O162" s="62"/>
      <c r="P162" s="62"/>
      <c r="Q162" s="62"/>
    </row>
    <row r="163" spans="4:17" s="188" customFormat="1" ht="17.149999999999999" customHeight="1">
      <c r="D163" s="193"/>
      <c r="E163" s="189"/>
      <c r="F163" s="189"/>
      <c r="G163" s="189"/>
      <c r="H163" s="193"/>
      <c r="O163" s="62"/>
      <c r="P163" s="62"/>
      <c r="Q163" s="62"/>
    </row>
    <row r="164" spans="4:17" s="188" customFormat="1" ht="17.149999999999999" customHeight="1">
      <c r="D164" s="193"/>
      <c r="E164" s="189"/>
      <c r="F164" s="189"/>
      <c r="G164" s="189"/>
      <c r="H164" s="193"/>
      <c r="O164" s="62"/>
      <c r="P164" s="62"/>
      <c r="Q164" s="62"/>
    </row>
    <row r="165" spans="4:17" s="188" customFormat="1" ht="17.149999999999999" customHeight="1">
      <c r="D165" s="193"/>
      <c r="E165" s="189"/>
      <c r="F165" s="189"/>
      <c r="G165" s="189"/>
      <c r="H165" s="193"/>
      <c r="O165" s="62"/>
      <c r="P165" s="62"/>
      <c r="Q165" s="62"/>
    </row>
    <row r="166" spans="4:17" s="188" customFormat="1" ht="17.149999999999999" customHeight="1">
      <c r="D166" s="193"/>
      <c r="E166" s="189"/>
      <c r="F166" s="189"/>
      <c r="G166" s="189"/>
      <c r="H166" s="193"/>
      <c r="O166" s="62"/>
      <c r="P166" s="62"/>
      <c r="Q166" s="62"/>
    </row>
    <row r="167" spans="4:17" s="188" customFormat="1" ht="17.149999999999999" customHeight="1">
      <c r="D167" s="193"/>
      <c r="E167" s="189"/>
      <c r="F167" s="189"/>
      <c r="G167" s="189"/>
      <c r="H167" s="193"/>
      <c r="O167" s="62"/>
      <c r="P167" s="62"/>
      <c r="Q167" s="62"/>
    </row>
    <row r="168" spans="4:17" s="188" customFormat="1" ht="17.149999999999999" customHeight="1">
      <c r="D168" s="193"/>
      <c r="E168" s="189"/>
      <c r="F168" s="189"/>
      <c r="G168" s="189"/>
      <c r="H168" s="193"/>
      <c r="O168" s="62"/>
      <c r="P168" s="62"/>
      <c r="Q168" s="62"/>
    </row>
    <row r="169" spans="4:17" s="188" customFormat="1" ht="17.149999999999999" customHeight="1">
      <c r="D169" s="193"/>
      <c r="E169" s="189"/>
      <c r="F169" s="189"/>
      <c r="G169" s="189"/>
      <c r="H169" s="193"/>
      <c r="O169" s="62"/>
      <c r="P169" s="62"/>
      <c r="Q169" s="62"/>
    </row>
    <row r="170" spans="4:17" s="188" customFormat="1" ht="17.149999999999999" customHeight="1">
      <c r="D170" s="193"/>
      <c r="E170" s="189"/>
      <c r="F170" s="189"/>
      <c r="G170" s="189"/>
      <c r="H170" s="193"/>
      <c r="O170" s="62"/>
      <c r="P170" s="62"/>
      <c r="Q170" s="62"/>
    </row>
    <row r="171" spans="4:17" s="188" customFormat="1" ht="17.149999999999999" customHeight="1">
      <c r="D171" s="193"/>
      <c r="E171" s="189"/>
      <c r="F171" s="189"/>
      <c r="G171" s="189"/>
      <c r="H171" s="193"/>
      <c r="O171" s="62"/>
      <c r="P171" s="62"/>
      <c r="Q171" s="62"/>
    </row>
    <row r="172" spans="4:17" s="188" customFormat="1" ht="17.149999999999999" customHeight="1">
      <c r="D172" s="193"/>
      <c r="E172" s="189"/>
      <c r="F172" s="189"/>
      <c r="G172" s="189"/>
      <c r="H172" s="193"/>
      <c r="O172" s="62"/>
      <c r="P172" s="62"/>
      <c r="Q172" s="62"/>
    </row>
    <row r="173" spans="4:17" s="188" customFormat="1" ht="17.149999999999999" customHeight="1">
      <c r="D173" s="193"/>
      <c r="E173" s="189"/>
      <c r="F173" s="189"/>
      <c r="G173" s="189"/>
      <c r="H173" s="193"/>
      <c r="O173" s="62"/>
      <c r="P173" s="62"/>
      <c r="Q173" s="62"/>
    </row>
    <row r="174" spans="4:17" s="188" customFormat="1" ht="17.149999999999999" customHeight="1">
      <c r="D174" s="193"/>
      <c r="E174" s="189"/>
      <c r="F174" s="189"/>
      <c r="G174" s="189"/>
      <c r="H174" s="193"/>
      <c r="O174" s="62"/>
      <c r="P174" s="62"/>
      <c r="Q174" s="62"/>
    </row>
    <row r="175" spans="4:17" s="188" customFormat="1" ht="17.149999999999999" customHeight="1">
      <c r="D175" s="193"/>
      <c r="E175" s="189"/>
      <c r="F175" s="189"/>
      <c r="G175" s="189"/>
      <c r="H175" s="193"/>
      <c r="O175" s="62"/>
      <c r="P175" s="62"/>
      <c r="Q175" s="62"/>
    </row>
    <row r="176" spans="4:17" s="188" customFormat="1" ht="17.149999999999999" customHeight="1">
      <c r="D176" s="193"/>
      <c r="E176" s="189"/>
      <c r="F176" s="189"/>
      <c r="G176" s="189"/>
      <c r="H176" s="193"/>
      <c r="O176" s="62"/>
      <c r="P176" s="62"/>
      <c r="Q176" s="62"/>
    </row>
    <row r="177" spans="4:17" s="188" customFormat="1" ht="17.149999999999999" customHeight="1">
      <c r="D177" s="193"/>
      <c r="E177" s="189"/>
      <c r="F177" s="189"/>
      <c r="G177" s="189"/>
      <c r="H177" s="193"/>
      <c r="O177" s="62"/>
      <c r="P177" s="62"/>
      <c r="Q177" s="62"/>
    </row>
    <row r="178" spans="4:17" s="188" customFormat="1" ht="17.149999999999999" customHeight="1">
      <c r="D178" s="193"/>
      <c r="E178" s="189"/>
      <c r="F178" s="189"/>
      <c r="G178" s="189"/>
      <c r="H178" s="193"/>
      <c r="O178" s="62"/>
      <c r="P178" s="62"/>
      <c r="Q178" s="62"/>
    </row>
    <row r="179" spans="4:17" s="188" customFormat="1" ht="17.149999999999999" customHeight="1">
      <c r="D179" s="193"/>
      <c r="E179" s="189"/>
      <c r="F179" s="189"/>
      <c r="G179" s="189"/>
      <c r="H179" s="193"/>
      <c r="O179" s="62"/>
      <c r="P179" s="62"/>
      <c r="Q179" s="62"/>
    </row>
    <row r="180" spans="4:17" s="188" customFormat="1" ht="17.149999999999999" customHeight="1">
      <c r="D180" s="193"/>
      <c r="E180" s="189"/>
      <c r="F180" s="189"/>
      <c r="G180" s="189"/>
      <c r="H180" s="193"/>
      <c r="O180" s="62"/>
      <c r="P180" s="62"/>
      <c r="Q180" s="62"/>
    </row>
    <row r="181" spans="4:17" s="188" customFormat="1" ht="17.149999999999999" customHeight="1">
      <c r="D181" s="193"/>
      <c r="E181" s="189"/>
      <c r="F181" s="189"/>
      <c r="G181" s="189"/>
      <c r="H181" s="193"/>
      <c r="O181" s="62"/>
      <c r="P181" s="62"/>
      <c r="Q181" s="62"/>
    </row>
    <row r="182" spans="4:17" s="188" customFormat="1" ht="17.149999999999999" customHeight="1">
      <c r="D182" s="193"/>
      <c r="E182" s="189"/>
      <c r="F182" s="189"/>
      <c r="G182" s="189"/>
      <c r="H182" s="193"/>
      <c r="O182" s="62"/>
      <c r="P182" s="62"/>
      <c r="Q182" s="62"/>
    </row>
    <row r="183" spans="4:17" s="188" customFormat="1" ht="17.149999999999999" customHeight="1">
      <c r="D183" s="193"/>
      <c r="E183" s="189"/>
      <c r="F183" s="189"/>
      <c r="G183" s="189"/>
      <c r="H183" s="193"/>
      <c r="O183" s="62"/>
      <c r="P183" s="62"/>
      <c r="Q183" s="62"/>
    </row>
    <row r="184" spans="4:17" s="188" customFormat="1" ht="17.149999999999999" customHeight="1">
      <c r="D184" s="193"/>
      <c r="E184" s="189"/>
      <c r="F184" s="189"/>
      <c r="G184" s="189"/>
      <c r="H184" s="193"/>
      <c r="O184" s="62"/>
      <c r="P184" s="62"/>
      <c r="Q184" s="62"/>
    </row>
    <row r="185" spans="4:17" s="188" customFormat="1" ht="17.149999999999999" customHeight="1">
      <c r="D185" s="193"/>
      <c r="E185" s="189"/>
      <c r="F185" s="189"/>
      <c r="G185" s="189"/>
      <c r="H185" s="193"/>
      <c r="O185" s="62"/>
      <c r="P185" s="62"/>
      <c r="Q185" s="62"/>
    </row>
    <row r="186" spans="4:17" s="188" customFormat="1" ht="17.149999999999999" customHeight="1">
      <c r="D186" s="193"/>
      <c r="E186" s="189"/>
      <c r="F186" s="189"/>
      <c r="G186" s="189"/>
      <c r="H186" s="193"/>
      <c r="O186" s="62"/>
      <c r="P186" s="62"/>
      <c r="Q186" s="62"/>
    </row>
    <row r="187" spans="4:17" s="188" customFormat="1" ht="17.149999999999999" customHeight="1">
      <c r="D187" s="193"/>
      <c r="E187" s="189"/>
      <c r="F187" s="189"/>
      <c r="G187" s="189"/>
      <c r="H187" s="193"/>
      <c r="O187" s="62"/>
      <c r="P187" s="62"/>
      <c r="Q187" s="62"/>
    </row>
    <row r="188" spans="4:17" s="188" customFormat="1" ht="17.149999999999999" customHeight="1">
      <c r="D188" s="193"/>
      <c r="E188" s="189"/>
      <c r="F188" s="189"/>
      <c r="G188" s="189"/>
      <c r="H188" s="193"/>
      <c r="O188" s="62"/>
      <c r="P188" s="62"/>
      <c r="Q188" s="62"/>
    </row>
    <row r="189" spans="4:17" s="188" customFormat="1" ht="17.149999999999999" customHeight="1">
      <c r="D189" s="193"/>
      <c r="E189" s="189"/>
      <c r="F189" s="189"/>
      <c r="G189" s="189"/>
      <c r="H189" s="193"/>
      <c r="O189" s="62"/>
      <c r="P189" s="62"/>
      <c r="Q189" s="62"/>
    </row>
    <row r="190" spans="4:17" s="188" customFormat="1" ht="17.149999999999999" customHeight="1">
      <c r="D190" s="193"/>
      <c r="E190" s="189"/>
      <c r="F190" s="189"/>
      <c r="G190" s="189"/>
      <c r="H190" s="193"/>
      <c r="O190" s="62"/>
      <c r="P190" s="62"/>
      <c r="Q190" s="62"/>
    </row>
    <row r="191" spans="4:17" s="188" customFormat="1" ht="17.149999999999999" customHeight="1">
      <c r="D191" s="193"/>
      <c r="E191" s="189"/>
      <c r="F191" s="189"/>
      <c r="G191" s="189"/>
      <c r="H191" s="193"/>
      <c r="O191" s="62"/>
      <c r="P191" s="62"/>
      <c r="Q191" s="62"/>
    </row>
    <row r="192" spans="4:17" s="188" customFormat="1" ht="17.149999999999999" customHeight="1">
      <c r="D192" s="193"/>
      <c r="E192" s="189"/>
      <c r="F192" s="189"/>
      <c r="G192" s="189"/>
      <c r="H192" s="193"/>
      <c r="O192" s="62"/>
      <c r="P192" s="62"/>
      <c r="Q192" s="62"/>
    </row>
    <row r="193" spans="4:17" s="188" customFormat="1" ht="17.149999999999999" customHeight="1">
      <c r="D193" s="193"/>
      <c r="E193" s="189"/>
      <c r="F193" s="189"/>
      <c r="G193" s="189"/>
      <c r="H193" s="193"/>
      <c r="O193" s="62"/>
      <c r="P193" s="62"/>
      <c r="Q193" s="62"/>
    </row>
    <row r="194" spans="4:17" s="188" customFormat="1" ht="17.149999999999999" customHeight="1">
      <c r="D194" s="193"/>
      <c r="E194" s="189"/>
      <c r="F194" s="189"/>
      <c r="G194" s="189"/>
      <c r="H194" s="193"/>
      <c r="O194" s="62"/>
      <c r="P194" s="62"/>
      <c r="Q194" s="62"/>
    </row>
    <row r="195" spans="4:17" s="188" customFormat="1" ht="17.149999999999999" customHeight="1">
      <c r="D195" s="193"/>
      <c r="E195" s="189"/>
      <c r="F195" s="189"/>
      <c r="G195" s="189"/>
      <c r="H195" s="193"/>
      <c r="O195" s="62"/>
      <c r="P195" s="62"/>
      <c r="Q195" s="62"/>
    </row>
    <row r="196" spans="4:17" s="188" customFormat="1" ht="17.149999999999999" customHeight="1">
      <c r="D196" s="193"/>
      <c r="E196" s="189"/>
      <c r="F196" s="189"/>
      <c r="G196" s="189"/>
      <c r="H196" s="193"/>
      <c r="O196" s="62"/>
      <c r="P196" s="62"/>
      <c r="Q196" s="62"/>
    </row>
    <row r="197" spans="4:17" s="188" customFormat="1" ht="17.149999999999999" customHeight="1">
      <c r="D197" s="193"/>
      <c r="E197" s="189"/>
      <c r="F197" s="189"/>
      <c r="G197" s="189"/>
      <c r="H197" s="193"/>
      <c r="O197" s="62"/>
      <c r="P197" s="62"/>
      <c r="Q197" s="62"/>
    </row>
    <row r="198" spans="4:17" s="188" customFormat="1" ht="17.149999999999999" customHeight="1">
      <c r="D198" s="193"/>
      <c r="E198" s="189"/>
      <c r="F198" s="189"/>
      <c r="G198" s="189"/>
      <c r="H198" s="193"/>
      <c r="O198" s="62"/>
      <c r="P198" s="62"/>
      <c r="Q198" s="62"/>
    </row>
    <row r="199" spans="4:17" s="188" customFormat="1" ht="17.149999999999999" customHeight="1">
      <c r="D199" s="193"/>
      <c r="E199" s="189"/>
      <c r="F199" s="189"/>
      <c r="G199" s="189"/>
      <c r="H199" s="193"/>
      <c r="O199" s="62"/>
      <c r="P199" s="62"/>
      <c r="Q199" s="62"/>
    </row>
    <row r="200" spans="4:17" s="188" customFormat="1" ht="17.149999999999999" customHeight="1">
      <c r="D200" s="193"/>
      <c r="E200" s="189"/>
      <c r="F200" s="189"/>
      <c r="G200" s="189"/>
      <c r="H200" s="193"/>
      <c r="O200" s="62"/>
      <c r="P200" s="62"/>
      <c r="Q200" s="62"/>
    </row>
    <row r="201" spans="4:17" s="188" customFormat="1" ht="17.149999999999999" customHeight="1">
      <c r="D201" s="193"/>
      <c r="E201" s="189"/>
      <c r="F201" s="189"/>
      <c r="G201" s="189"/>
      <c r="H201" s="193"/>
      <c r="O201" s="62"/>
      <c r="P201" s="62"/>
      <c r="Q201" s="62"/>
    </row>
    <row r="202" spans="4:17" s="188" customFormat="1" ht="17.149999999999999" customHeight="1">
      <c r="D202" s="193"/>
      <c r="E202" s="189"/>
      <c r="F202" s="189"/>
      <c r="G202" s="189"/>
      <c r="H202" s="193"/>
      <c r="O202" s="62"/>
      <c r="P202" s="62"/>
      <c r="Q202" s="62"/>
    </row>
    <row r="203" spans="4:17" s="188" customFormat="1" ht="17.149999999999999" customHeight="1">
      <c r="D203" s="193"/>
      <c r="E203" s="189"/>
      <c r="F203" s="189"/>
      <c r="G203" s="189"/>
      <c r="H203" s="193"/>
      <c r="O203" s="62"/>
      <c r="P203" s="62"/>
      <c r="Q203" s="62"/>
    </row>
    <row r="204" spans="4:17" s="188" customFormat="1" ht="17.149999999999999" customHeight="1">
      <c r="D204" s="193"/>
      <c r="E204" s="189"/>
      <c r="F204" s="189"/>
      <c r="G204" s="189"/>
      <c r="H204" s="193"/>
      <c r="O204" s="62"/>
      <c r="P204" s="62"/>
      <c r="Q204" s="62"/>
    </row>
    <row r="205" spans="4:17" s="188" customFormat="1" ht="17.149999999999999" customHeight="1">
      <c r="D205" s="193"/>
      <c r="E205" s="189"/>
      <c r="F205" s="189"/>
      <c r="G205" s="189"/>
      <c r="H205" s="193"/>
      <c r="O205" s="62"/>
      <c r="P205" s="62"/>
      <c r="Q205" s="62"/>
    </row>
    <row r="206" spans="4:17" s="188" customFormat="1" ht="17.149999999999999" customHeight="1">
      <c r="D206" s="193"/>
      <c r="E206" s="189"/>
      <c r="F206" s="189"/>
      <c r="G206" s="189"/>
      <c r="H206" s="193"/>
      <c r="O206" s="62"/>
      <c r="P206" s="62"/>
      <c r="Q206" s="62"/>
    </row>
    <row r="207" spans="4:17" s="188" customFormat="1" ht="17.149999999999999" customHeight="1">
      <c r="D207" s="193"/>
      <c r="E207" s="189"/>
      <c r="F207" s="189"/>
      <c r="G207" s="189"/>
      <c r="H207" s="193"/>
      <c r="O207" s="62"/>
      <c r="P207" s="62"/>
      <c r="Q207" s="62"/>
    </row>
    <row r="208" spans="4:17" s="188" customFormat="1" ht="17.149999999999999" customHeight="1">
      <c r="D208" s="193"/>
      <c r="E208" s="189"/>
      <c r="F208" s="189"/>
      <c r="G208" s="189"/>
      <c r="H208" s="193"/>
      <c r="O208" s="62"/>
      <c r="P208" s="62"/>
      <c r="Q208" s="62"/>
    </row>
    <row r="209" spans="4:17" s="188" customFormat="1" ht="17.149999999999999" customHeight="1">
      <c r="D209" s="193"/>
      <c r="E209" s="189"/>
      <c r="F209" s="189"/>
      <c r="G209" s="189"/>
      <c r="H209" s="193"/>
      <c r="O209" s="62"/>
      <c r="P209" s="62"/>
      <c r="Q209" s="62"/>
    </row>
    <row r="210" spans="4:17" s="188" customFormat="1" ht="17.149999999999999" customHeight="1">
      <c r="D210" s="193"/>
      <c r="E210" s="189"/>
      <c r="F210" s="189"/>
      <c r="G210" s="189"/>
      <c r="H210" s="193"/>
      <c r="O210" s="62"/>
      <c r="P210" s="62"/>
      <c r="Q210" s="62"/>
    </row>
    <row r="211" spans="4:17" s="188" customFormat="1" ht="17.149999999999999" customHeight="1">
      <c r="D211" s="193"/>
      <c r="E211" s="189"/>
      <c r="F211" s="189"/>
      <c r="G211" s="189"/>
      <c r="H211" s="193"/>
      <c r="O211" s="62"/>
      <c r="P211" s="62"/>
      <c r="Q211" s="62"/>
    </row>
    <row r="212" spans="4:17" s="188" customFormat="1" ht="17.149999999999999" customHeight="1">
      <c r="D212" s="193"/>
      <c r="E212" s="189"/>
      <c r="F212" s="189"/>
      <c r="G212" s="189"/>
      <c r="H212" s="193"/>
      <c r="O212" s="62"/>
      <c r="P212" s="62"/>
      <c r="Q212" s="62"/>
    </row>
    <row r="213" spans="4:17" s="188" customFormat="1" ht="17.149999999999999" customHeight="1">
      <c r="D213" s="193"/>
      <c r="E213" s="189"/>
      <c r="F213" s="189"/>
      <c r="G213" s="189"/>
      <c r="H213" s="193"/>
      <c r="O213" s="62"/>
      <c r="P213" s="62"/>
      <c r="Q213" s="62"/>
    </row>
    <row r="214" spans="4:17" s="188" customFormat="1" ht="17.149999999999999" customHeight="1">
      <c r="D214" s="193"/>
      <c r="E214" s="189"/>
      <c r="F214" s="189"/>
      <c r="G214" s="189"/>
      <c r="H214" s="193"/>
      <c r="O214" s="62"/>
      <c r="P214" s="62"/>
      <c r="Q214" s="62"/>
    </row>
    <row r="215" spans="4:17" s="188" customFormat="1" ht="17.149999999999999" customHeight="1">
      <c r="D215" s="193"/>
      <c r="E215" s="189"/>
      <c r="F215" s="189"/>
      <c r="G215" s="189"/>
      <c r="H215" s="193"/>
      <c r="O215" s="62"/>
      <c r="P215" s="62"/>
      <c r="Q215" s="62"/>
    </row>
    <row r="216" spans="4:17" s="188" customFormat="1" ht="17.149999999999999" customHeight="1">
      <c r="D216" s="193"/>
      <c r="E216" s="189"/>
      <c r="F216" s="189"/>
      <c r="G216" s="189"/>
      <c r="H216" s="193"/>
      <c r="O216" s="62"/>
      <c r="P216" s="62"/>
      <c r="Q216" s="62"/>
    </row>
    <row r="217" spans="4:17" s="188" customFormat="1" ht="17.149999999999999" customHeight="1">
      <c r="D217" s="193"/>
      <c r="E217" s="189"/>
      <c r="F217" s="189"/>
      <c r="G217" s="189"/>
      <c r="H217" s="193"/>
      <c r="O217" s="62"/>
      <c r="P217" s="62"/>
      <c r="Q217" s="62"/>
    </row>
    <row r="218" spans="4:17" s="188" customFormat="1" ht="17.149999999999999" customHeight="1">
      <c r="D218" s="193"/>
      <c r="E218" s="189"/>
      <c r="F218" s="189"/>
      <c r="G218" s="189"/>
      <c r="H218" s="193"/>
      <c r="O218" s="62"/>
      <c r="P218" s="62"/>
      <c r="Q218" s="62"/>
    </row>
    <row r="219" spans="4:17" s="188" customFormat="1" ht="17.149999999999999" customHeight="1">
      <c r="D219" s="193"/>
      <c r="E219" s="189"/>
      <c r="F219" s="189"/>
      <c r="G219" s="189"/>
      <c r="H219" s="193"/>
      <c r="O219" s="62"/>
      <c r="P219" s="62"/>
      <c r="Q219" s="62"/>
    </row>
    <row r="220" spans="4:17" s="188" customFormat="1" ht="17.149999999999999" customHeight="1">
      <c r="D220" s="193"/>
      <c r="E220" s="189"/>
      <c r="F220" s="189"/>
      <c r="G220" s="189"/>
      <c r="H220" s="193"/>
      <c r="O220" s="62"/>
      <c r="P220" s="62"/>
      <c r="Q220" s="62"/>
    </row>
    <row r="221" spans="4:17" s="188" customFormat="1" ht="17.149999999999999" customHeight="1">
      <c r="D221" s="193"/>
      <c r="E221" s="189"/>
      <c r="F221" s="189"/>
      <c r="G221" s="189"/>
      <c r="H221" s="193"/>
      <c r="O221" s="62"/>
      <c r="P221" s="62"/>
      <c r="Q221" s="62"/>
    </row>
    <row r="222" spans="4:17" s="188" customFormat="1" ht="17.149999999999999" customHeight="1">
      <c r="D222" s="193"/>
      <c r="E222" s="189"/>
      <c r="F222" s="189"/>
      <c r="G222" s="189"/>
      <c r="H222" s="193"/>
      <c r="O222" s="62"/>
      <c r="P222" s="62"/>
      <c r="Q222" s="62"/>
    </row>
    <row r="223" spans="4:17" s="188" customFormat="1" ht="17.149999999999999" customHeight="1">
      <c r="D223" s="193"/>
      <c r="E223" s="189"/>
      <c r="F223" s="189"/>
      <c r="G223" s="189"/>
      <c r="H223" s="193"/>
      <c r="O223" s="62"/>
      <c r="P223" s="62"/>
      <c r="Q223" s="62"/>
    </row>
    <row r="224" spans="4:17" s="188" customFormat="1" ht="17.149999999999999" customHeight="1">
      <c r="D224" s="193"/>
      <c r="E224" s="189"/>
      <c r="F224" s="189"/>
      <c r="G224" s="189"/>
      <c r="H224" s="193"/>
      <c r="O224" s="62"/>
      <c r="P224" s="62"/>
      <c r="Q224" s="62"/>
    </row>
    <row r="225" spans="4:17" s="188" customFormat="1" ht="17.149999999999999" customHeight="1">
      <c r="D225" s="193"/>
      <c r="E225" s="189"/>
      <c r="F225" s="189"/>
      <c r="G225" s="189"/>
      <c r="H225" s="193"/>
      <c r="O225" s="62"/>
      <c r="P225" s="62"/>
      <c r="Q225" s="62"/>
    </row>
    <row r="226" spans="4:17" s="188" customFormat="1" ht="17.149999999999999" customHeight="1">
      <c r="D226" s="193"/>
      <c r="E226" s="189"/>
      <c r="F226" s="189"/>
      <c r="G226" s="189"/>
      <c r="H226" s="193"/>
      <c r="O226" s="62"/>
      <c r="P226" s="62"/>
      <c r="Q226" s="62"/>
    </row>
    <row r="227" spans="4:17" s="188" customFormat="1" ht="17.149999999999999" customHeight="1">
      <c r="D227" s="193"/>
      <c r="E227" s="189"/>
      <c r="F227" s="189"/>
      <c r="G227" s="189"/>
      <c r="H227" s="193"/>
      <c r="O227" s="62"/>
      <c r="P227" s="62"/>
      <c r="Q227" s="62"/>
    </row>
    <row r="228" spans="4:17" s="188" customFormat="1" ht="17.149999999999999" customHeight="1">
      <c r="D228" s="193"/>
      <c r="E228" s="189"/>
      <c r="F228" s="189"/>
      <c r="G228" s="189"/>
      <c r="H228" s="193"/>
      <c r="O228" s="62"/>
      <c r="P228" s="62"/>
      <c r="Q228" s="62"/>
    </row>
    <row r="229" spans="4:17" s="188" customFormat="1" ht="17.149999999999999" customHeight="1">
      <c r="D229" s="193"/>
      <c r="E229" s="189"/>
      <c r="F229" s="189"/>
      <c r="G229" s="189"/>
      <c r="H229" s="193"/>
      <c r="O229" s="62"/>
      <c r="P229" s="62"/>
      <c r="Q229" s="62"/>
    </row>
    <row r="230" spans="4:17" s="188" customFormat="1" ht="17.149999999999999" customHeight="1">
      <c r="D230" s="193"/>
      <c r="E230" s="189"/>
      <c r="F230" s="189"/>
      <c r="G230" s="189"/>
      <c r="H230" s="193"/>
      <c r="O230" s="62"/>
      <c r="P230" s="62"/>
      <c r="Q230" s="62"/>
    </row>
    <row r="231" spans="4:17" s="188" customFormat="1" ht="17.149999999999999" customHeight="1">
      <c r="D231" s="193"/>
      <c r="E231" s="189"/>
      <c r="F231" s="189"/>
      <c r="G231" s="189"/>
      <c r="H231" s="193"/>
      <c r="O231" s="62"/>
      <c r="P231" s="62"/>
      <c r="Q231" s="62"/>
    </row>
    <row r="232" spans="4:17" s="188" customFormat="1" ht="17.149999999999999" customHeight="1">
      <c r="D232" s="193"/>
      <c r="E232" s="189"/>
      <c r="F232" s="189"/>
      <c r="G232" s="189"/>
      <c r="H232" s="193"/>
      <c r="O232" s="62"/>
      <c r="P232" s="62"/>
      <c r="Q232" s="62"/>
    </row>
    <row r="233" spans="4:17" s="188" customFormat="1" ht="17.149999999999999" customHeight="1">
      <c r="D233" s="193"/>
      <c r="E233" s="189"/>
      <c r="F233" s="189"/>
      <c r="G233" s="189"/>
      <c r="H233" s="193"/>
      <c r="O233" s="62"/>
      <c r="P233" s="62"/>
      <c r="Q233" s="62"/>
    </row>
    <row r="234" spans="4:17" s="188" customFormat="1" ht="17.149999999999999" customHeight="1">
      <c r="D234" s="193"/>
      <c r="E234" s="189"/>
      <c r="F234" s="189"/>
      <c r="G234" s="189"/>
      <c r="H234" s="193"/>
      <c r="O234" s="62"/>
      <c r="P234" s="62"/>
      <c r="Q234" s="62"/>
    </row>
    <row r="235" spans="4:17" s="188" customFormat="1" ht="17.149999999999999" customHeight="1">
      <c r="D235" s="193"/>
      <c r="E235" s="189"/>
      <c r="F235" s="189"/>
      <c r="G235" s="189"/>
      <c r="H235" s="193"/>
      <c r="O235" s="62"/>
      <c r="P235" s="62"/>
      <c r="Q235" s="62"/>
    </row>
    <row r="236" spans="4:17" s="188" customFormat="1" ht="17.149999999999999" customHeight="1">
      <c r="D236" s="193"/>
      <c r="E236" s="189"/>
      <c r="F236" s="189"/>
      <c r="G236" s="189"/>
      <c r="H236" s="193"/>
      <c r="O236" s="62"/>
      <c r="P236" s="62"/>
      <c r="Q236" s="62"/>
    </row>
    <row r="237" spans="4:17" s="188" customFormat="1" ht="17.149999999999999" customHeight="1">
      <c r="D237" s="193"/>
      <c r="E237" s="189"/>
      <c r="F237" s="189"/>
      <c r="G237" s="189"/>
      <c r="H237" s="193"/>
      <c r="O237" s="62"/>
      <c r="P237" s="62"/>
      <c r="Q237" s="62"/>
    </row>
    <row r="238" spans="4:17" s="188" customFormat="1" ht="17.149999999999999" customHeight="1">
      <c r="D238" s="193"/>
      <c r="E238" s="189"/>
      <c r="F238" s="189"/>
      <c r="G238" s="189"/>
      <c r="H238" s="193"/>
      <c r="O238" s="62"/>
      <c r="P238" s="62"/>
      <c r="Q238" s="62"/>
    </row>
    <row r="239" spans="4:17" s="188" customFormat="1" ht="17.149999999999999" customHeight="1">
      <c r="D239" s="193"/>
      <c r="E239" s="189"/>
      <c r="F239" s="189"/>
      <c r="G239" s="189"/>
      <c r="H239" s="193"/>
      <c r="O239" s="62"/>
      <c r="P239" s="62"/>
      <c r="Q239" s="62"/>
    </row>
    <row r="240" spans="4:17" s="188" customFormat="1" ht="17.149999999999999" customHeight="1">
      <c r="D240" s="193"/>
      <c r="E240" s="189"/>
      <c r="F240" s="189"/>
      <c r="G240" s="189"/>
      <c r="H240" s="193"/>
      <c r="O240" s="62"/>
      <c r="P240" s="62"/>
      <c r="Q240" s="62"/>
    </row>
    <row r="241" spans="4:17" s="188" customFormat="1" ht="17.149999999999999" customHeight="1">
      <c r="D241" s="193"/>
      <c r="E241" s="189"/>
      <c r="F241" s="189"/>
      <c r="G241" s="189"/>
      <c r="H241" s="193"/>
      <c r="O241" s="62"/>
      <c r="P241" s="62"/>
      <c r="Q241" s="62"/>
    </row>
    <row r="242" spans="4:17" s="188" customFormat="1" ht="17.149999999999999" customHeight="1">
      <c r="D242" s="193"/>
      <c r="E242" s="189"/>
      <c r="F242" s="189"/>
      <c r="G242" s="189"/>
      <c r="H242" s="193"/>
      <c r="O242" s="62"/>
      <c r="P242" s="62"/>
      <c r="Q242" s="62"/>
    </row>
    <row r="243" spans="4:17" s="188" customFormat="1" ht="17.149999999999999" customHeight="1">
      <c r="D243" s="193"/>
      <c r="E243" s="189"/>
      <c r="F243" s="189"/>
      <c r="G243" s="189"/>
      <c r="H243" s="193"/>
      <c r="O243" s="62"/>
      <c r="P243" s="62"/>
      <c r="Q243" s="62"/>
    </row>
    <row r="244" spans="4:17" s="188" customFormat="1" ht="17.149999999999999" customHeight="1">
      <c r="D244" s="193"/>
      <c r="E244" s="189"/>
      <c r="F244" s="189"/>
      <c r="G244" s="189"/>
      <c r="H244" s="193"/>
      <c r="O244" s="62"/>
      <c r="P244" s="62"/>
      <c r="Q244" s="62"/>
    </row>
    <row r="245" spans="4:17" s="188" customFormat="1" ht="17.149999999999999" customHeight="1">
      <c r="D245" s="193"/>
      <c r="E245" s="189"/>
      <c r="F245" s="189"/>
      <c r="G245" s="189"/>
      <c r="H245" s="193"/>
      <c r="O245" s="62"/>
      <c r="P245" s="62"/>
      <c r="Q245" s="62"/>
    </row>
    <row r="246" spans="4:17" s="188" customFormat="1" ht="17.149999999999999" customHeight="1">
      <c r="D246" s="193"/>
      <c r="E246" s="189"/>
      <c r="F246" s="189"/>
      <c r="G246" s="189"/>
      <c r="H246" s="193"/>
      <c r="O246" s="62"/>
      <c r="P246" s="62"/>
      <c r="Q246" s="62"/>
    </row>
    <row r="247" spans="4:17" s="188" customFormat="1" ht="17.149999999999999" customHeight="1">
      <c r="D247" s="193"/>
      <c r="E247" s="189"/>
      <c r="F247" s="189"/>
      <c r="G247" s="189"/>
      <c r="H247" s="193"/>
      <c r="O247" s="62"/>
      <c r="P247" s="62"/>
      <c r="Q247" s="62"/>
    </row>
    <row r="248" spans="4:17" s="188" customFormat="1" ht="17.149999999999999" customHeight="1">
      <c r="D248" s="193"/>
      <c r="E248" s="189"/>
      <c r="F248" s="189"/>
      <c r="G248" s="189"/>
      <c r="H248" s="193"/>
      <c r="O248" s="62"/>
      <c r="P248" s="62"/>
      <c r="Q248" s="62"/>
    </row>
    <row r="249" spans="4:17" s="188" customFormat="1" ht="17.149999999999999" customHeight="1">
      <c r="D249" s="193"/>
      <c r="E249" s="189"/>
      <c r="F249" s="189"/>
      <c r="G249" s="189"/>
      <c r="H249" s="193"/>
      <c r="O249" s="62"/>
      <c r="P249" s="62"/>
      <c r="Q249" s="62"/>
    </row>
    <row r="250" spans="4:17" s="188" customFormat="1" ht="17.149999999999999" customHeight="1">
      <c r="D250" s="193"/>
      <c r="E250" s="189"/>
      <c r="F250" s="189"/>
      <c r="G250" s="189"/>
      <c r="H250" s="193"/>
      <c r="O250" s="62"/>
      <c r="P250" s="62"/>
      <c r="Q250" s="62"/>
    </row>
    <row r="251" spans="4:17" s="188" customFormat="1" ht="17.149999999999999" customHeight="1">
      <c r="D251" s="193"/>
      <c r="E251" s="189"/>
      <c r="F251" s="189"/>
      <c r="G251" s="189"/>
      <c r="H251" s="193"/>
      <c r="O251" s="62"/>
      <c r="P251" s="62"/>
      <c r="Q251" s="62"/>
    </row>
    <row r="252" spans="4:17" s="188" customFormat="1" ht="17.149999999999999" customHeight="1">
      <c r="D252" s="193"/>
      <c r="E252" s="189"/>
      <c r="F252" s="189"/>
      <c r="G252" s="189"/>
      <c r="H252" s="193"/>
      <c r="O252" s="62"/>
      <c r="P252" s="62"/>
      <c r="Q252" s="62"/>
    </row>
    <row r="253" spans="4:17" s="188" customFormat="1" ht="17.149999999999999" customHeight="1">
      <c r="D253" s="193"/>
      <c r="E253" s="189"/>
      <c r="F253" s="189"/>
      <c r="G253" s="189"/>
      <c r="H253" s="193"/>
      <c r="O253" s="62"/>
      <c r="P253" s="62"/>
      <c r="Q253" s="62"/>
    </row>
    <row r="254" spans="4:17" s="188" customFormat="1" ht="17.149999999999999" customHeight="1">
      <c r="D254" s="193"/>
      <c r="E254" s="189"/>
      <c r="F254" s="189"/>
      <c r="G254" s="189"/>
      <c r="H254" s="193"/>
      <c r="O254" s="62"/>
      <c r="P254" s="62"/>
      <c r="Q254" s="62"/>
    </row>
    <row r="255" spans="4:17" s="188" customFormat="1" ht="17.149999999999999" customHeight="1">
      <c r="D255" s="193"/>
      <c r="E255" s="189"/>
      <c r="F255" s="189"/>
      <c r="G255" s="189"/>
      <c r="H255" s="193"/>
      <c r="O255" s="62"/>
      <c r="P255" s="62"/>
      <c r="Q255" s="62"/>
    </row>
    <row r="256" spans="4:17" s="188" customFormat="1" ht="17.149999999999999" customHeight="1">
      <c r="D256" s="193"/>
      <c r="E256" s="189"/>
      <c r="F256" s="189"/>
      <c r="G256" s="189"/>
      <c r="H256" s="193"/>
      <c r="O256" s="62"/>
      <c r="P256" s="62"/>
      <c r="Q256" s="62"/>
    </row>
    <row r="257" spans="4:17" s="188" customFormat="1" ht="17.149999999999999" customHeight="1">
      <c r="D257" s="193"/>
      <c r="E257" s="189"/>
      <c r="F257" s="189"/>
      <c r="G257" s="189"/>
      <c r="H257" s="193"/>
      <c r="O257" s="62"/>
      <c r="P257" s="62"/>
      <c r="Q257" s="62"/>
    </row>
    <row r="258" spans="4:17" s="188" customFormat="1" ht="17.149999999999999" customHeight="1">
      <c r="D258" s="193"/>
      <c r="E258" s="189"/>
      <c r="F258" s="189"/>
      <c r="G258" s="189"/>
      <c r="H258" s="193"/>
      <c r="O258" s="62"/>
      <c r="P258" s="62"/>
      <c r="Q258" s="62"/>
    </row>
    <row r="259" spans="4:17" s="188" customFormat="1" ht="17.149999999999999" customHeight="1">
      <c r="D259" s="193"/>
      <c r="E259" s="189"/>
      <c r="F259" s="189"/>
      <c r="G259" s="189"/>
      <c r="H259" s="193"/>
      <c r="O259" s="62"/>
      <c r="P259" s="62"/>
      <c r="Q259" s="62"/>
    </row>
    <row r="260" spans="4:17" s="188" customFormat="1" ht="17.149999999999999" customHeight="1">
      <c r="D260" s="193"/>
      <c r="E260" s="189"/>
      <c r="F260" s="189"/>
      <c r="G260" s="189"/>
      <c r="H260" s="193"/>
      <c r="O260" s="62"/>
      <c r="P260" s="62"/>
      <c r="Q260" s="62"/>
    </row>
    <row r="261" spans="4:17" s="188" customFormat="1" ht="17.149999999999999" customHeight="1">
      <c r="D261" s="193"/>
      <c r="E261" s="189"/>
      <c r="F261" s="189"/>
      <c r="G261" s="189"/>
      <c r="H261" s="193"/>
      <c r="O261" s="62"/>
      <c r="P261" s="62"/>
      <c r="Q261" s="62"/>
    </row>
    <row r="262" spans="4:17" s="188" customFormat="1" ht="17.149999999999999" customHeight="1">
      <c r="D262" s="193"/>
      <c r="E262" s="189"/>
      <c r="F262" s="189"/>
      <c r="G262" s="189"/>
      <c r="H262" s="193"/>
      <c r="O262" s="62"/>
      <c r="P262" s="62"/>
      <c r="Q262" s="62"/>
    </row>
    <row r="263" spans="4:17" s="188" customFormat="1" ht="17.149999999999999" customHeight="1">
      <c r="D263" s="193"/>
      <c r="E263" s="189"/>
      <c r="F263" s="189"/>
      <c r="G263" s="189"/>
      <c r="H263" s="193"/>
      <c r="O263" s="62"/>
      <c r="P263" s="62"/>
      <c r="Q263" s="62"/>
    </row>
    <row r="264" spans="4:17" s="188" customFormat="1" ht="17.149999999999999" customHeight="1">
      <c r="D264" s="193"/>
      <c r="E264" s="189"/>
      <c r="F264" s="189"/>
      <c r="G264" s="189"/>
      <c r="H264" s="193"/>
      <c r="O264" s="62"/>
      <c r="P264" s="62"/>
      <c r="Q264" s="62"/>
    </row>
    <row r="265" spans="4:17" s="188" customFormat="1" ht="17.149999999999999" customHeight="1">
      <c r="D265" s="193"/>
      <c r="E265" s="189"/>
      <c r="F265" s="189"/>
      <c r="G265" s="189"/>
      <c r="H265" s="193"/>
      <c r="O265" s="62"/>
      <c r="P265" s="62"/>
      <c r="Q265" s="62"/>
    </row>
    <row r="266" spans="4:17" s="188" customFormat="1" ht="17.149999999999999" customHeight="1">
      <c r="D266" s="193"/>
      <c r="E266" s="189"/>
      <c r="F266" s="189"/>
      <c r="G266" s="189"/>
      <c r="H266" s="193"/>
      <c r="O266" s="62"/>
      <c r="P266" s="62"/>
      <c r="Q266" s="62"/>
    </row>
    <row r="267" spans="4:17" s="188" customFormat="1" ht="17.149999999999999" customHeight="1">
      <c r="D267" s="193"/>
      <c r="E267" s="189"/>
      <c r="F267" s="189"/>
      <c r="G267" s="189"/>
      <c r="H267" s="193"/>
      <c r="O267" s="62"/>
      <c r="P267" s="62"/>
      <c r="Q267" s="62"/>
    </row>
    <row r="268" spans="4:17" s="188" customFormat="1" ht="17.149999999999999" customHeight="1">
      <c r="D268" s="193"/>
      <c r="E268" s="189"/>
      <c r="F268" s="189"/>
      <c r="G268" s="189"/>
      <c r="H268" s="193"/>
      <c r="O268" s="62"/>
      <c r="P268" s="62"/>
      <c r="Q268" s="62"/>
    </row>
    <row r="269" spans="4:17" s="188" customFormat="1" ht="17.149999999999999" customHeight="1">
      <c r="D269" s="193"/>
      <c r="E269" s="189"/>
      <c r="F269" s="189"/>
      <c r="G269" s="189"/>
      <c r="H269" s="193"/>
      <c r="O269" s="62"/>
      <c r="P269" s="62"/>
      <c r="Q269" s="62"/>
    </row>
    <row r="270" spans="4:17" s="188" customFormat="1" ht="17.149999999999999" customHeight="1">
      <c r="D270" s="193"/>
      <c r="E270" s="189"/>
      <c r="F270" s="189"/>
      <c r="G270" s="189"/>
      <c r="H270" s="193"/>
      <c r="O270" s="62"/>
      <c r="P270" s="62"/>
      <c r="Q270" s="62"/>
    </row>
    <row r="271" spans="4:17" s="188" customFormat="1" ht="17.149999999999999" customHeight="1">
      <c r="D271" s="193"/>
      <c r="E271" s="189"/>
      <c r="F271" s="189"/>
      <c r="G271" s="189"/>
      <c r="H271" s="193"/>
      <c r="O271" s="62"/>
      <c r="P271" s="62"/>
      <c r="Q271" s="62"/>
    </row>
    <row r="272" spans="4:17" s="188" customFormat="1" ht="17.149999999999999" customHeight="1">
      <c r="D272" s="193"/>
      <c r="E272" s="189"/>
      <c r="F272" s="189"/>
      <c r="G272" s="189"/>
      <c r="H272" s="193"/>
      <c r="O272" s="62"/>
      <c r="P272" s="62"/>
      <c r="Q272" s="62"/>
    </row>
    <row r="273" spans="4:17" s="188" customFormat="1" ht="17.149999999999999" customHeight="1">
      <c r="D273" s="193"/>
      <c r="E273" s="189"/>
      <c r="F273" s="189"/>
      <c r="G273" s="189"/>
      <c r="H273" s="193"/>
      <c r="O273" s="62"/>
      <c r="P273" s="62"/>
      <c r="Q273" s="62"/>
    </row>
    <row r="274" spans="4:17" s="188" customFormat="1" ht="17.149999999999999" customHeight="1">
      <c r="D274" s="193"/>
      <c r="E274" s="189"/>
      <c r="F274" s="189"/>
      <c r="G274" s="189"/>
      <c r="H274" s="193"/>
      <c r="O274" s="62"/>
      <c r="P274" s="62"/>
      <c r="Q274" s="62"/>
    </row>
    <row r="275" spans="4:17" s="188" customFormat="1" ht="17.149999999999999" customHeight="1">
      <c r="D275" s="193"/>
      <c r="E275" s="189"/>
      <c r="F275" s="189"/>
      <c r="G275" s="189"/>
      <c r="H275" s="193"/>
      <c r="O275" s="62"/>
      <c r="P275" s="62"/>
      <c r="Q275" s="62"/>
    </row>
    <row r="276" spans="4:17" s="188" customFormat="1" ht="17.149999999999999" customHeight="1">
      <c r="D276" s="193"/>
      <c r="E276" s="189"/>
      <c r="F276" s="189"/>
      <c r="G276" s="189"/>
      <c r="H276" s="193"/>
      <c r="O276" s="62"/>
      <c r="P276" s="62"/>
      <c r="Q276" s="62"/>
    </row>
    <row r="277" spans="4:17" s="188" customFormat="1" ht="17.149999999999999" customHeight="1">
      <c r="D277" s="193"/>
      <c r="E277" s="189"/>
      <c r="F277" s="189"/>
      <c r="G277" s="189"/>
      <c r="H277" s="193"/>
      <c r="O277" s="62"/>
      <c r="P277" s="62"/>
      <c r="Q277" s="62"/>
    </row>
    <row r="278" spans="4:17" s="188" customFormat="1" ht="17.149999999999999" customHeight="1">
      <c r="D278" s="193"/>
      <c r="E278" s="189"/>
      <c r="F278" s="189"/>
      <c r="G278" s="189"/>
      <c r="H278" s="193"/>
      <c r="O278" s="62"/>
      <c r="P278" s="62"/>
      <c r="Q278" s="62"/>
    </row>
    <row r="279" spans="4:17" s="188" customFormat="1" ht="17.149999999999999" customHeight="1">
      <c r="D279" s="193"/>
      <c r="E279" s="189"/>
      <c r="F279" s="189"/>
      <c r="G279" s="189"/>
      <c r="H279" s="193"/>
      <c r="O279" s="62"/>
      <c r="P279" s="62"/>
      <c r="Q279" s="62"/>
    </row>
    <row r="280" spans="4:17" s="188" customFormat="1" ht="17.149999999999999" customHeight="1">
      <c r="D280" s="193"/>
      <c r="E280" s="189"/>
      <c r="F280" s="189"/>
      <c r="G280" s="189"/>
      <c r="H280" s="193"/>
      <c r="O280" s="62"/>
      <c r="P280" s="62"/>
      <c r="Q280" s="62"/>
    </row>
    <row r="281" spans="4:17" s="188" customFormat="1" ht="17.149999999999999" customHeight="1">
      <c r="D281" s="193"/>
      <c r="E281" s="189"/>
      <c r="F281" s="189"/>
      <c r="G281" s="189"/>
      <c r="H281" s="193"/>
      <c r="O281" s="62"/>
      <c r="P281" s="62"/>
      <c r="Q281" s="62"/>
    </row>
    <row r="282" spans="4:17" s="188" customFormat="1" ht="17.149999999999999" customHeight="1">
      <c r="D282" s="193"/>
      <c r="E282" s="189"/>
      <c r="F282" s="189"/>
      <c r="G282" s="189"/>
      <c r="H282" s="193"/>
      <c r="O282" s="62"/>
      <c r="P282" s="62"/>
      <c r="Q282" s="62"/>
    </row>
    <row r="283" spans="4:17" s="188" customFormat="1" ht="17.149999999999999" customHeight="1">
      <c r="D283" s="193"/>
      <c r="E283" s="189"/>
      <c r="F283" s="189"/>
      <c r="G283" s="189"/>
      <c r="H283" s="193"/>
      <c r="O283" s="62"/>
      <c r="P283" s="62"/>
      <c r="Q283" s="62"/>
    </row>
    <row r="284" spans="4:17" s="188" customFormat="1" ht="17.149999999999999" customHeight="1">
      <c r="D284" s="193"/>
      <c r="E284" s="189"/>
      <c r="F284" s="189"/>
      <c r="G284" s="189"/>
      <c r="H284" s="193"/>
      <c r="O284" s="62"/>
      <c r="P284" s="62"/>
      <c r="Q284" s="62"/>
    </row>
    <row r="285" spans="4:17" s="188" customFormat="1" ht="17.149999999999999" customHeight="1">
      <c r="D285" s="193"/>
      <c r="E285" s="189"/>
      <c r="F285" s="189"/>
      <c r="G285" s="189"/>
      <c r="H285" s="193"/>
      <c r="O285" s="62"/>
      <c r="P285" s="62"/>
      <c r="Q285" s="62"/>
    </row>
    <row r="286" spans="4:17" s="188" customFormat="1" ht="17.149999999999999" customHeight="1">
      <c r="D286" s="193"/>
      <c r="E286" s="189"/>
      <c r="F286" s="189"/>
      <c r="G286" s="189"/>
      <c r="H286" s="193"/>
      <c r="O286" s="62"/>
      <c r="P286" s="62"/>
      <c r="Q286" s="62"/>
    </row>
    <row r="287" spans="4:17" s="188" customFormat="1" ht="17.149999999999999" customHeight="1">
      <c r="D287" s="193"/>
      <c r="E287" s="189"/>
      <c r="F287" s="189"/>
      <c r="G287" s="189"/>
      <c r="H287" s="193"/>
      <c r="O287" s="62"/>
      <c r="P287" s="62"/>
      <c r="Q287" s="62"/>
    </row>
    <row r="288" spans="4:17" s="188" customFormat="1" ht="17.149999999999999" customHeight="1">
      <c r="D288" s="193"/>
      <c r="E288" s="189"/>
      <c r="F288" s="189"/>
      <c r="G288" s="189"/>
      <c r="H288" s="193"/>
      <c r="O288" s="62"/>
      <c r="P288" s="62"/>
      <c r="Q288" s="62"/>
    </row>
    <row r="289" spans="4:17" s="188" customFormat="1" ht="17.149999999999999" customHeight="1">
      <c r="D289" s="193"/>
      <c r="E289" s="189"/>
      <c r="F289" s="189"/>
      <c r="G289" s="189"/>
      <c r="H289" s="193"/>
      <c r="O289" s="62"/>
      <c r="P289" s="62"/>
      <c r="Q289" s="62"/>
    </row>
    <row r="290" spans="4:17" s="188" customFormat="1" ht="17.149999999999999" customHeight="1">
      <c r="D290" s="193"/>
      <c r="E290" s="189"/>
      <c r="F290" s="189"/>
      <c r="G290" s="189"/>
      <c r="H290" s="193"/>
      <c r="O290" s="62"/>
      <c r="P290" s="62"/>
      <c r="Q290" s="62"/>
    </row>
    <row r="291" spans="4:17" s="188" customFormat="1" ht="17.149999999999999" customHeight="1">
      <c r="D291" s="193"/>
      <c r="E291" s="189"/>
      <c r="F291" s="189"/>
      <c r="G291" s="189"/>
      <c r="H291" s="193"/>
      <c r="O291" s="62"/>
      <c r="P291" s="62"/>
      <c r="Q291" s="62"/>
    </row>
    <row r="292" spans="4:17" s="188" customFormat="1" ht="17.149999999999999" customHeight="1">
      <c r="D292" s="193"/>
      <c r="E292" s="189"/>
      <c r="F292" s="189"/>
      <c r="G292" s="189"/>
      <c r="H292" s="193"/>
      <c r="O292" s="62"/>
      <c r="P292" s="62"/>
      <c r="Q292" s="62"/>
    </row>
    <row r="293" spans="4:17" s="188" customFormat="1" ht="17.149999999999999" customHeight="1">
      <c r="D293" s="193"/>
      <c r="E293" s="189"/>
      <c r="F293" s="189"/>
      <c r="G293" s="189"/>
      <c r="H293" s="193"/>
      <c r="O293" s="62"/>
      <c r="P293" s="62"/>
      <c r="Q293" s="62"/>
    </row>
    <row r="294" spans="4:17" s="188" customFormat="1" ht="17.149999999999999" customHeight="1">
      <c r="D294" s="193"/>
      <c r="E294" s="189"/>
      <c r="F294" s="189"/>
      <c r="G294" s="189"/>
      <c r="H294" s="193"/>
      <c r="O294" s="62"/>
      <c r="P294" s="62"/>
      <c r="Q294" s="62"/>
    </row>
    <row r="295" spans="4:17" s="188" customFormat="1" ht="17.149999999999999" customHeight="1">
      <c r="D295" s="193"/>
      <c r="E295" s="189"/>
      <c r="F295" s="189"/>
      <c r="G295" s="189"/>
      <c r="H295" s="193"/>
      <c r="O295" s="62"/>
      <c r="P295" s="62"/>
      <c r="Q295" s="62"/>
    </row>
    <row r="296" spans="4:17" s="188" customFormat="1" ht="17.149999999999999" customHeight="1">
      <c r="D296" s="193"/>
      <c r="E296" s="189"/>
      <c r="F296" s="189"/>
      <c r="G296" s="189"/>
      <c r="H296" s="193"/>
      <c r="O296" s="62"/>
      <c r="P296" s="62"/>
      <c r="Q296" s="62"/>
    </row>
    <row r="297" spans="4:17" s="188" customFormat="1" ht="17.149999999999999" customHeight="1">
      <c r="D297" s="193"/>
      <c r="E297" s="189"/>
      <c r="F297" s="189"/>
      <c r="G297" s="189"/>
      <c r="H297" s="193"/>
      <c r="O297" s="62"/>
      <c r="P297" s="62"/>
      <c r="Q297" s="62"/>
    </row>
    <row r="298" spans="4:17" s="188" customFormat="1" ht="17.149999999999999" customHeight="1">
      <c r="D298" s="193"/>
      <c r="E298" s="189"/>
      <c r="F298" s="189"/>
      <c r="G298" s="189"/>
      <c r="H298" s="193"/>
      <c r="O298" s="62"/>
      <c r="P298" s="62"/>
      <c r="Q298" s="62"/>
    </row>
    <row r="299" spans="4:17" s="188" customFormat="1" ht="17.149999999999999" customHeight="1">
      <c r="D299" s="193"/>
      <c r="E299" s="189"/>
      <c r="F299" s="189"/>
      <c r="G299" s="189"/>
      <c r="H299" s="193"/>
      <c r="O299" s="62"/>
      <c r="P299" s="62"/>
      <c r="Q299" s="62"/>
    </row>
    <row r="300" spans="4:17" s="188" customFormat="1" ht="17.149999999999999" customHeight="1">
      <c r="D300" s="193"/>
      <c r="E300" s="189"/>
      <c r="F300" s="189"/>
      <c r="G300" s="189"/>
      <c r="H300" s="193"/>
      <c r="O300" s="62"/>
      <c r="P300" s="62"/>
      <c r="Q300" s="62"/>
    </row>
    <row r="301" spans="4:17" s="188" customFormat="1" ht="17.149999999999999" customHeight="1">
      <c r="D301" s="193"/>
      <c r="E301" s="189"/>
      <c r="F301" s="189"/>
      <c r="G301" s="189"/>
      <c r="H301" s="193"/>
      <c r="O301" s="62"/>
      <c r="P301" s="62"/>
      <c r="Q301" s="62"/>
    </row>
    <row r="302" spans="4:17" s="188" customFormat="1" ht="17.149999999999999" customHeight="1">
      <c r="D302" s="193"/>
      <c r="E302" s="189"/>
      <c r="F302" s="189"/>
      <c r="G302" s="189"/>
      <c r="H302" s="193"/>
      <c r="O302" s="62"/>
      <c r="P302" s="62"/>
      <c r="Q302" s="62"/>
    </row>
    <row r="303" spans="4:17" s="188" customFormat="1" ht="17.149999999999999" customHeight="1">
      <c r="D303" s="193"/>
      <c r="E303" s="189"/>
      <c r="F303" s="189"/>
      <c r="G303" s="189"/>
      <c r="H303" s="193"/>
      <c r="O303" s="62"/>
      <c r="P303" s="62"/>
      <c r="Q303" s="62"/>
    </row>
    <row r="304" spans="4:17" s="188" customFormat="1" ht="17.149999999999999" customHeight="1">
      <c r="D304" s="193"/>
      <c r="E304" s="189"/>
      <c r="F304" s="189"/>
      <c r="G304" s="189"/>
      <c r="H304" s="193"/>
      <c r="O304" s="62"/>
      <c r="P304" s="62"/>
      <c r="Q304" s="62"/>
    </row>
    <row r="305" spans="4:17" s="188" customFormat="1" ht="17.149999999999999" customHeight="1">
      <c r="D305" s="193"/>
      <c r="E305" s="189"/>
      <c r="F305" s="189"/>
      <c r="G305" s="189"/>
      <c r="H305" s="193"/>
      <c r="O305" s="62"/>
      <c r="P305" s="62"/>
      <c r="Q305" s="62"/>
    </row>
    <row r="306" spans="4:17" s="188" customFormat="1" ht="17.149999999999999" customHeight="1">
      <c r="D306" s="193"/>
      <c r="E306" s="189"/>
      <c r="F306" s="189"/>
      <c r="G306" s="189"/>
      <c r="H306" s="193"/>
      <c r="O306" s="62"/>
      <c r="P306" s="62"/>
      <c r="Q306" s="62"/>
    </row>
    <row r="307" spans="4:17" s="188" customFormat="1" ht="17.149999999999999" customHeight="1">
      <c r="D307" s="193"/>
      <c r="E307" s="189"/>
      <c r="F307" s="189"/>
      <c r="G307" s="189"/>
      <c r="H307" s="193"/>
      <c r="O307" s="62"/>
      <c r="P307" s="62"/>
      <c r="Q307" s="62"/>
    </row>
    <row r="308" spans="4:17" s="188" customFormat="1" ht="17.149999999999999" customHeight="1">
      <c r="D308" s="193"/>
      <c r="E308" s="189"/>
      <c r="F308" s="189"/>
      <c r="G308" s="189"/>
      <c r="H308" s="193"/>
      <c r="O308" s="62"/>
      <c r="P308" s="62"/>
      <c r="Q308" s="62"/>
    </row>
    <row r="309" spans="4:17" s="188" customFormat="1" ht="17.149999999999999" customHeight="1">
      <c r="D309" s="193"/>
      <c r="E309" s="189"/>
      <c r="F309" s="189"/>
      <c r="G309" s="189"/>
      <c r="H309" s="193"/>
      <c r="O309" s="62"/>
      <c r="P309" s="62"/>
      <c r="Q309" s="62"/>
    </row>
    <row r="310" spans="4:17" s="188" customFormat="1" ht="17.149999999999999" customHeight="1">
      <c r="D310" s="193"/>
      <c r="E310" s="189"/>
      <c r="F310" s="189"/>
      <c r="G310" s="189"/>
      <c r="H310" s="193"/>
      <c r="O310" s="62"/>
      <c r="P310" s="62"/>
      <c r="Q310" s="62"/>
    </row>
    <row r="311" spans="4:17" s="188" customFormat="1" ht="17.149999999999999" customHeight="1">
      <c r="D311" s="193"/>
      <c r="E311" s="189"/>
      <c r="F311" s="189"/>
      <c r="G311" s="189"/>
      <c r="H311" s="193"/>
      <c r="O311" s="62"/>
      <c r="P311" s="62"/>
      <c r="Q311" s="62"/>
    </row>
    <row r="312" spans="4:17" s="188" customFormat="1" ht="17.149999999999999" customHeight="1">
      <c r="D312" s="193"/>
      <c r="E312" s="189"/>
      <c r="F312" s="189"/>
      <c r="G312" s="189"/>
      <c r="H312" s="193"/>
      <c r="O312" s="62"/>
      <c r="P312" s="62"/>
      <c r="Q312" s="62"/>
    </row>
    <row r="313" spans="4:17" s="188" customFormat="1" ht="17.149999999999999" customHeight="1">
      <c r="D313" s="193"/>
      <c r="E313" s="189"/>
      <c r="F313" s="189"/>
      <c r="G313" s="189"/>
      <c r="H313" s="193"/>
      <c r="O313" s="62"/>
      <c r="P313" s="62"/>
      <c r="Q313" s="62"/>
    </row>
    <row r="314" spans="4:17" s="188" customFormat="1" ht="17.149999999999999" customHeight="1">
      <c r="D314" s="193"/>
      <c r="E314" s="189"/>
      <c r="F314" s="189"/>
      <c r="G314" s="189"/>
      <c r="H314" s="193"/>
      <c r="O314" s="62"/>
      <c r="P314" s="62"/>
      <c r="Q314" s="62"/>
    </row>
    <row r="315" spans="4:17" s="188" customFormat="1" ht="17.149999999999999" customHeight="1">
      <c r="D315" s="193"/>
      <c r="E315" s="189"/>
      <c r="F315" s="189"/>
      <c r="G315" s="189"/>
      <c r="H315" s="193"/>
      <c r="O315" s="62"/>
      <c r="P315" s="62"/>
      <c r="Q315" s="62"/>
    </row>
    <row r="316" spans="4:17" s="188" customFormat="1" ht="17.149999999999999" customHeight="1">
      <c r="D316" s="193"/>
      <c r="E316" s="189"/>
      <c r="F316" s="189"/>
      <c r="G316" s="189"/>
      <c r="H316" s="193"/>
      <c r="O316" s="62"/>
      <c r="P316" s="62"/>
      <c r="Q316" s="62"/>
    </row>
    <row r="317" spans="4:17" s="188" customFormat="1" ht="17.149999999999999" customHeight="1">
      <c r="D317" s="193"/>
      <c r="E317" s="189"/>
      <c r="F317" s="189"/>
      <c r="G317" s="189"/>
      <c r="H317" s="193"/>
      <c r="O317" s="62"/>
      <c r="P317" s="62"/>
      <c r="Q317" s="62"/>
    </row>
    <row r="318" spans="4:17" s="188" customFormat="1" ht="17.149999999999999" customHeight="1">
      <c r="D318" s="193"/>
      <c r="E318" s="189"/>
      <c r="F318" s="189"/>
      <c r="G318" s="189"/>
      <c r="H318" s="193"/>
      <c r="O318" s="62"/>
      <c r="P318" s="62"/>
      <c r="Q318" s="62"/>
    </row>
    <row r="319" spans="4:17" s="188" customFormat="1" ht="17.149999999999999" customHeight="1">
      <c r="D319" s="193"/>
      <c r="E319" s="189"/>
      <c r="F319" s="189"/>
      <c r="G319" s="189"/>
      <c r="H319" s="193"/>
      <c r="O319" s="62"/>
      <c r="P319" s="62"/>
      <c r="Q319" s="62"/>
    </row>
    <row r="320" spans="4:17" s="188" customFormat="1" ht="17.149999999999999" customHeight="1">
      <c r="D320" s="193"/>
      <c r="E320" s="189"/>
      <c r="F320" s="189"/>
      <c r="G320" s="189"/>
      <c r="H320" s="193"/>
      <c r="O320" s="62"/>
      <c r="P320" s="62"/>
      <c r="Q320" s="62"/>
    </row>
    <row r="321" spans="4:17" s="188" customFormat="1" ht="17.149999999999999" customHeight="1">
      <c r="D321" s="193"/>
      <c r="E321" s="189"/>
      <c r="F321" s="189"/>
      <c r="G321" s="189"/>
      <c r="H321" s="193"/>
      <c r="O321" s="62"/>
      <c r="P321" s="62"/>
      <c r="Q321" s="62"/>
    </row>
    <row r="322" spans="4:17" s="188" customFormat="1" ht="17.149999999999999" customHeight="1">
      <c r="D322" s="193"/>
      <c r="E322" s="189"/>
      <c r="F322" s="189"/>
      <c r="G322" s="189"/>
      <c r="H322" s="193"/>
      <c r="O322" s="62"/>
      <c r="P322" s="62"/>
      <c r="Q322" s="62"/>
    </row>
    <row r="323" spans="4:17" s="188" customFormat="1" ht="17.149999999999999" customHeight="1">
      <c r="D323" s="193"/>
      <c r="E323" s="189"/>
      <c r="F323" s="189"/>
      <c r="G323" s="189"/>
      <c r="H323" s="193"/>
      <c r="O323" s="62"/>
      <c r="P323" s="62"/>
      <c r="Q323" s="62"/>
    </row>
    <row r="324" spans="4:17" s="188" customFormat="1" ht="17.149999999999999" customHeight="1">
      <c r="D324" s="193"/>
      <c r="E324" s="189"/>
      <c r="F324" s="189"/>
      <c r="G324" s="189"/>
      <c r="H324" s="193"/>
      <c r="O324" s="62"/>
      <c r="P324" s="62"/>
      <c r="Q324" s="62"/>
    </row>
    <row r="325" spans="4:17" s="188" customFormat="1" ht="17.149999999999999" customHeight="1">
      <c r="D325" s="193"/>
      <c r="E325" s="189"/>
      <c r="F325" s="189"/>
      <c r="G325" s="189"/>
      <c r="H325" s="193"/>
      <c r="O325" s="62"/>
      <c r="P325" s="62"/>
      <c r="Q325" s="62"/>
    </row>
    <row r="326" spans="4:17" s="188" customFormat="1" ht="17.149999999999999" customHeight="1">
      <c r="D326" s="193"/>
      <c r="E326" s="189"/>
      <c r="F326" s="189"/>
      <c r="G326" s="189"/>
      <c r="H326" s="193"/>
      <c r="O326" s="62"/>
      <c r="P326" s="62"/>
      <c r="Q326" s="62"/>
    </row>
    <row r="327" spans="4:17" s="188" customFormat="1" ht="17.149999999999999" customHeight="1">
      <c r="D327" s="193"/>
      <c r="E327" s="189"/>
      <c r="F327" s="189"/>
      <c r="G327" s="189"/>
      <c r="H327" s="193"/>
      <c r="O327" s="62"/>
      <c r="P327" s="62"/>
      <c r="Q327" s="62"/>
    </row>
    <row r="328" spans="4:17" s="188" customFormat="1" ht="17.149999999999999" customHeight="1">
      <c r="D328" s="193"/>
      <c r="E328" s="189"/>
      <c r="F328" s="189"/>
      <c r="G328" s="189"/>
      <c r="H328" s="193"/>
      <c r="O328" s="62"/>
      <c r="P328" s="62"/>
      <c r="Q328" s="62"/>
    </row>
    <row r="329" spans="4:17" s="188" customFormat="1" ht="17.149999999999999" customHeight="1">
      <c r="D329" s="193"/>
      <c r="E329" s="189"/>
      <c r="F329" s="189"/>
      <c r="G329" s="189"/>
      <c r="H329" s="193"/>
      <c r="O329" s="62"/>
      <c r="P329" s="62"/>
      <c r="Q329" s="62"/>
    </row>
    <row r="330" spans="4:17" s="188" customFormat="1" ht="17.149999999999999" customHeight="1">
      <c r="D330" s="193"/>
      <c r="E330" s="189"/>
      <c r="F330" s="189"/>
      <c r="G330" s="189"/>
      <c r="H330" s="193"/>
      <c r="O330" s="62"/>
      <c r="P330" s="62"/>
      <c r="Q330" s="62"/>
    </row>
    <row r="331" spans="4:17" s="188" customFormat="1" ht="17.149999999999999" customHeight="1">
      <c r="D331" s="193"/>
      <c r="E331" s="189"/>
      <c r="F331" s="189"/>
      <c r="G331" s="189"/>
      <c r="H331" s="193"/>
      <c r="O331" s="62"/>
      <c r="P331" s="62"/>
      <c r="Q331" s="62"/>
    </row>
    <row r="332" spans="4:17" s="188" customFormat="1" ht="17.149999999999999" customHeight="1">
      <c r="D332" s="193"/>
      <c r="E332" s="189"/>
      <c r="F332" s="189"/>
      <c r="G332" s="189"/>
      <c r="H332" s="193"/>
      <c r="O332" s="62"/>
      <c r="P332" s="62"/>
      <c r="Q332" s="62"/>
    </row>
    <row r="333" spans="4:17" s="188" customFormat="1" ht="17.149999999999999" customHeight="1">
      <c r="D333" s="193"/>
      <c r="E333" s="189"/>
      <c r="F333" s="189"/>
      <c r="G333" s="189"/>
      <c r="H333" s="193"/>
      <c r="O333" s="62"/>
      <c r="P333" s="62"/>
      <c r="Q333" s="62"/>
    </row>
    <row r="334" spans="4:17" s="188" customFormat="1" ht="17.149999999999999" customHeight="1">
      <c r="D334" s="193"/>
      <c r="E334" s="189"/>
      <c r="F334" s="189"/>
      <c r="G334" s="189"/>
      <c r="H334" s="193"/>
      <c r="O334" s="62"/>
      <c r="P334" s="62"/>
      <c r="Q334" s="62"/>
    </row>
    <row r="335" spans="4:17" s="188" customFormat="1" ht="17.149999999999999" customHeight="1">
      <c r="D335" s="193"/>
      <c r="E335" s="189"/>
      <c r="F335" s="189"/>
      <c r="G335" s="189"/>
      <c r="H335" s="193"/>
      <c r="O335" s="62"/>
      <c r="P335" s="62"/>
      <c r="Q335" s="62"/>
    </row>
    <row r="336" spans="4:17" s="188" customFormat="1" ht="17.149999999999999" customHeight="1">
      <c r="D336" s="193"/>
      <c r="E336" s="189"/>
      <c r="F336" s="189"/>
      <c r="G336" s="189"/>
      <c r="H336" s="193"/>
      <c r="O336" s="62"/>
      <c r="P336" s="62"/>
      <c r="Q336" s="62"/>
    </row>
    <row r="337" spans="4:17" s="188" customFormat="1" ht="17.149999999999999" customHeight="1">
      <c r="D337" s="193"/>
      <c r="E337" s="189"/>
      <c r="F337" s="189"/>
      <c r="G337" s="189"/>
      <c r="H337" s="193"/>
      <c r="O337" s="62"/>
      <c r="P337" s="62"/>
      <c r="Q337" s="62"/>
    </row>
    <row r="338" spans="4:17" s="188" customFormat="1" ht="17.149999999999999" customHeight="1">
      <c r="D338" s="193"/>
      <c r="E338" s="189"/>
      <c r="F338" s="189"/>
      <c r="G338" s="189"/>
      <c r="H338" s="193"/>
      <c r="O338" s="62"/>
      <c r="P338" s="62"/>
      <c r="Q338" s="62"/>
    </row>
    <row r="339" spans="4:17" s="188" customFormat="1" ht="17.149999999999999" customHeight="1">
      <c r="D339" s="193"/>
      <c r="E339" s="189"/>
      <c r="F339" s="189"/>
      <c r="G339" s="189"/>
      <c r="H339" s="193"/>
      <c r="O339" s="62"/>
      <c r="P339" s="62"/>
      <c r="Q339" s="62"/>
    </row>
    <row r="340" spans="4:17" s="188" customFormat="1" ht="17.149999999999999" customHeight="1">
      <c r="D340" s="193"/>
      <c r="E340" s="189"/>
      <c r="F340" s="189"/>
      <c r="G340" s="189"/>
      <c r="H340" s="193"/>
      <c r="O340" s="62"/>
      <c r="P340" s="62"/>
      <c r="Q340" s="62"/>
    </row>
    <row r="341" spans="4:17" s="188" customFormat="1" ht="17.149999999999999" customHeight="1">
      <c r="D341" s="193"/>
      <c r="E341" s="189"/>
      <c r="F341" s="189"/>
      <c r="G341" s="189"/>
      <c r="H341" s="193"/>
      <c r="O341" s="62"/>
      <c r="P341" s="62"/>
      <c r="Q341" s="62"/>
    </row>
    <row r="342" spans="4:17" s="188" customFormat="1" ht="17.149999999999999" customHeight="1">
      <c r="D342" s="193"/>
      <c r="E342" s="189"/>
      <c r="F342" s="189"/>
      <c r="G342" s="189"/>
      <c r="H342" s="193"/>
      <c r="O342" s="62"/>
      <c r="P342" s="62"/>
      <c r="Q342" s="62"/>
    </row>
    <row r="343" spans="4:17" s="188" customFormat="1" ht="17.149999999999999" customHeight="1">
      <c r="D343" s="193"/>
      <c r="E343" s="189"/>
      <c r="F343" s="189"/>
      <c r="G343" s="189"/>
      <c r="H343" s="193"/>
      <c r="O343" s="62"/>
      <c r="P343" s="62"/>
      <c r="Q343" s="62"/>
    </row>
    <row r="344" spans="4:17" s="188" customFormat="1" ht="17.149999999999999" customHeight="1">
      <c r="D344" s="193"/>
      <c r="E344" s="189"/>
      <c r="F344" s="189"/>
      <c r="G344" s="189"/>
      <c r="H344" s="193"/>
      <c r="O344" s="62"/>
      <c r="P344" s="62"/>
      <c r="Q344" s="62"/>
    </row>
    <row r="345" spans="4:17" s="188" customFormat="1" ht="17.149999999999999" customHeight="1">
      <c r="D345" s="193"/>
      <c r="E345" s="189"/>
      <c r="F345" s="189"/>
      <c r="G345" s="189"/>
      <c r="H345" s="193"/>
      <c r="O345" s="62"/>
      <c r="P345" s="62"/>
      <c r="Q345" s="62"/>
    </row>
    <row r="346" spans="4:17" s="188" customFormat="1" ht="17.149999999999999" customHeight="1">
      <c r="D346" s="193"/>
      <c r="E346" s="189"/>
      <c r="F346" s="189"/>
      <c r="G346" s="189"/>
      <c r="H346" s="193"/>
      <c r="O346" s="62"/>
      <c r="P346" s="62"/>
      <c r="Q346" s="62"/>
    </row>
    <row r="347" spans="4:17" s="188" customFormat="1" ht="17.149999999999999" customHeight="1">
      <c r="D347" s="193"/>
      <c r="E347" s="189"/>
      <c r="F347" s="189"/>
      <c r="G347" s="189"/>
      <c r="H347" s="193"/>
      <c r="O347" s="62"/>
      <c r="P347" s="62"/>
      <c r="Q347" s="62"/>
    </row>
    <row r="348" spans="4:17" s="188" customFormat="1" ht="17.149999999999999" customHeight="1">
      <c r="D348" s="193"/>
      <c r="E348" s="189"/>
      <c r="F348" s="189"/>
      <c r="G348" s="189"/>
      <c r="H348" s="193"/>
      <c r="O348" s="62"/>
      <c r="P348" s="62"/>
      <c r="Q348" s="62"/>
    </row>
    <row r="349" spans="4:17" s="188" customFormat="1" ht="17.149999999999999" customHeight="1">
      <c r="D349" s="193"/>
      <c r="E349" s="189"/>
      <c r="F349" s="189"/>
      <c r="G349" s="189"/>
      <c r="H349" s="193"/>
      <c r="O349" s="62"/>
      <c r="P349" s="62"/>
      <c r="Q349" s="62"/>
    </row>
    <row r="350" spans="4:17" s="188" customFormat="1" ht="17.149999999999999" customHeight="1">
      <c r="D350" s="193"/>
      <c r="E350" s="189"/>
      <c r="F350" s="189"/>
      <c r="G350" s="189"/>
      <c r="H350" s="193"/>
      <c r="O350" s="62"/>
      <c r="P350" s="62"/>
      <c r="Q350" s="62"/>
    </row>
    <row r="351" spans="4:17" s="188" customFormat="1" ht="17.149999999999999" customHeight="1">
      <c r="D351" s="193"/>
      <c r="E351" s="189"/>
      <c r="F351" s="189"/>
      <c r="G351" s="189"/>
      <c r="H351" s="193"/>
      <c r="O351" s="62"/>
      <c r="P351" s="62"/>
      <c r="Q351" s="62"/>
    </row>
    <row r="352" spans="4:17" s="188" customFormat="1" ht="17.149999999999999" customHeight="1">
      <c r="D352" s="193"/>
      <c r="E352" s="189"/>
      <c r="F352" s="189"/>
      <c r="G352" s="189"/>
      <c r="H352" s="193"/>
      <c r="O352" s="62"/>
      <c r="P352" s="62"/>
      <c r="Q352" s="62"/>
    </row>
    <row r="353" spans="4:17" s="188" customFormat="1" ht="17.149999999999999" customHeight="1">
      <c r="D353" s="193"/>
      <c r="E353" s="189"/>
      <c r="F353" s="189"/>
      <c r="G353" s="189"/>
      <c r="H353" s="193"/>
      <c r="O353" s="62"/>
      <c r="P353" s="62"/>
      <c r="Q353" s="62"/>
    </row>
    <row r="354" spans="4:17" s="188" customFormat="1" ht="17.149999999999999" customHeight="1">
      <c r="D354" s="193"/>
      <c r="E354" s="189"/>
      <c r="F354" s="189"/>
      <c r="G354" s="189"/>
      <c r="H354" s="193"/>
      <c r="O354" s="62"/>
      <c r="P354" s="62"/>
      <c r="Q354" s="62"/>
    </row>
    <row r="355" spans="4:17" s="188" customFormat="1" ht="17.149999999999999" customHeight="1">
      <c r="D355" s="193"/>
      <c r="E355" s="189"/>
      <c r="F355" s="189"/>
      <c r="G355" s="189"/>
      <c r="H355" s="193"/>
      <c r="O355" s="62"/>
      <c r="P355" s="62"/>
      <c r="Q355" s="62"/>
    </row>
    <row r="356" spans="4:17" s="188" customFormat="1" ht="17.149999999999999" customHeight="1">
      <c r="D356" s="193"/>
      <c r="E356" s="189"/>
      <c r="F356" s="189"/>
      <c r="G356" s="189"/>
      <c r="H356" s="193"/>
      <c r="O356" s="62"/>
      <c r="P356" s="62"/>
      <c r="Q356" s="62"/>
    </row>
    <row r="357" spans="4:17" s="188" customFormat="1" ht="17.149999999999999" customHeight="1">
      <c r="D357" s="193"/>
      <c r="E357" s="189"/>
      <c r="F357" s="189"/>
      <c r="G357" s="189"/>
      <c r="H357" s="193"/>
      <c r="O357" s="62"/>
      <c r="P357" s="62"/>
      <c r="Q357" s="62"/>
    </row>
    <row r="358" spans="4:17" s="188" customFormat="1" ht="17.149999999999999" customHeight="1">
      <c r="D358" s="193"/>
      <c r="E358" s="189"/>
      <c r="F358" s="189"/>
      <c r="G358" s="189"/>
      <c r="H358" s="193"/>
      <c r="O358" s="62"/>
      <c r="P358" s="62"/>
      <c r="Q358" s="62"/>
    </row>
    <row r="359" spans="4:17" s="188" customFormat="1" ht="17.149999999999999" customHeight="1">
      <c r="D359" s="193"/>
      <c r="E359" s="189"/>
      <c r="F359" s="189"/>
      <c r="G359" s="189"/>
      <c r="H359" s="193"/>
      <c r="O359" s="62"/>
      <c r="P359" s="62"/>
      <c r="Q359" s="62"/>
    </row>
    <row r="360" spans="4:17" s="188" customFormat="1" ht="17.149999999999999" customHeight="1">
      <c r="D360" s="193"/>
      <c r="E360" s="189"/>
      <c r="F360" s="189"/>
      <c r="G360" s="189"/>
      <c r="H360" s="193"/>
      <c r="O360" s="62"/>
      <c r="P360" s="62"/>
      <c r="Q360" s="62"/>
    </row>
    <row r="361" spans="4:17" s="188" customFormat="1" ht="17.149999999999999" customHeight="1">
      <c r="D361" s="193"/>
      <c r="E361" s="189"/>
      <c r="F361" s="189"/>
      <c r="G361" s="189"/>
      <c r="H361" s="193"/>
      <c r="O361" s="62"/>
      <c r="P361" s="62"/>
      <c r="Q361" s="62"/>
    </row>
    <row r="362" spans="4:17" s="188" customFormat="1" ht="17.149999999999999" customHeight="1">
      <c r="D362" s="193"/>
      <c r="E362" s="189"/>
      <c r="F362" s="189"/>
      <c r="G362" s="189"/>
      <c r="H362" s="193"/>
      <c r="O362" s="62"/>
      <c r="P362" s="62"/>
      <c r="Q362" s="62"/>
    </row>
    <row r="363" spans="4:17" s="188" customFormat="1" ht="17.149999999999999" customHeight="1">
      <c r="D363" s="193"/>
      <c r="E363" s="189"/>
      <c r="F363" s="189"/>
      <c r="G363" s="189"/>
      <c r="H363" s="193"/>
      <c r="O363" s="62"/>
      <c r="P363" s="62"/>
      <c r="Q363" s="62"/>
    </row>
    <row r="364" spans="4:17" s="188" customFormat="1" ht="17.149999999999999" customHeight="1">
      <c r="D364" s="193"/>
      <c r="E364" s="189"/>
      <c r="F364" s="189"/>
      <c r="G364" s="189"/>
      <c r="H364" s="193"/>
      <c r="O364" s="62"/>
      <c r="P364" s="62"/>
      <c r="Q364" s="62"/>
    </row>
    <row r="365" spans="4:17" s="188" customFormat="1" ht="17.149999999999999" customHeight="1">
      <c r="D365" s="193"/>
      <c r="E365" s="189"/>
      <c r="F365" s="189"/>
      <c r="G365" s="189"/>
      <c r="H365" s="193"/>
      <c r="O365" s="62"/>
      <c r="P365" s="62"/>
      <c r="Q365" s="62"/>
    </row>
    <row r="366" spans="4:17" s="188" customFormat="1" ht="17.149999999999999" customHeight="1">
      <c r="D366" s="193"/>
      <c r="E366" s="189"/>
      <c r="F366" s="189"/>
      <c r="G366" s="189"/>
      <c r="H366" s="193"/>
      <c r="O366" s="62"/>
      <c r="P366" s="62"/>
      <c r="Q366" s="62"/>
    </row>
    <row r="367" spans="4:17" s="188" customFormat="1" ht="17.149999999999999" customHeight="1">
      <c r="D367" s="193"/>
      <c r="E367" s="189"/>
      <c r="F367" s="189"/>
      <c r="G367" s="189"/>
      <c r="H367" s="193"/>
      <c r="O367" s="62"/>
      <c r="P367" s="62"/>
      <c r="Q367" s="62"/>
    </row>
    <row r="368" spans="4:17" s="188" customFormat="1" ht="17.149999999999999" customHeight="1">
      <c r="D368" s="193"/>
      <c r="E368" s="189"/>
      <c r="F368" s="189"/>
      <c r="G368" s="189"/>
      <c r="H368" s="193"/>
      <c r="O368" s="62"/>
      <c r="P368" s="62"/>
      <c r="Q368" s="62"/>
    </row>
    <row r="369" spans="4:17" s="188" customFormat="1" ht="17.149999999999999" customHeight="1">
      <c r="D369" s="193"/>
      <c r="E369" s="189"/>
      <c r="F369" s="189"/>
      <c r="G369" s="189"/>
      <c r="H369" s="193"/>
      <c r="O369" s="62"/>
      <c r="P369" s="62"/>
      <c r="Q369" s="62"/>
    </row>
    <row r="370" spans="4:17" s="188" customFormat="1" ht="17.149999999999999" customHeight="1">
      <c r="D370" s="193"/>
      <c r="E370" s="189"/>
      <c r="F370" s="189"/>
      <c r="G370" s="189"/>
      <c r="H370" s="193"/>
      <c r="O370" s="62"/>
      <c r="P370" s="62"/>
      <c r="Q370" s="62"/>
    </row>
    <row r="371" spans="4:17" s="188" customFormat="1" ht="17.149999999999999" customHeight="1">
      <c r="D371" s="193"/>
      <c r="E371" s="189"/>
      <c r="F371" s="189"/>
      <c r="G371" s="189"/>
      <c r="H371" s="193"/>
      <c r="O371" s="62"/>
      <c r="P371" s="62"/>
      <c r="Q371" s="62"/>
    </row>
    <row r="372" spans="4:17" s="188" customFormat="1" ht="17.149999999999999" customHeight="1">
      <c r="D372" s="193"/>
      <c r="E372" s="189"/>
      <c r="F372" s="189"/>
      <c r="G372" s="189"/>
      <c r="H372" s="193"/>
      <c r="O372" s="62"/>
      <c r="P372" s="62"/>
      <c r="Q372" s="62"/>
    </row>
    <row r="373" spans="4:17" s="188" customFormat="1" ht="17.149999999999999" customHeight="1">
      <c r="D373" s="193"/>
      <c r="E373" s="189"/>
      <c r="F373" s="189"/>
      <c r="G373" s="189"/>
      <c r="H373" s="193"/>
      <c r="O373" s="62"/>
      <c r="P373" s="62"/>
      <c r="Q373" s="62"/>
    </row>
    <row r="374" spans="4:17" s="188" customFormat="1" ht="17.149999999999999" customHeight="1">
      <c r="D374" s="193"/>
      <c r="E374" s="189"/>
      <c r="F374" s="189"/>
      <c r="G374" s="189"/>
      <c r="H374" s="193"/>
      <c r="O374" s="62"/>
      <c r="P374" s="62"/>
      <c r="Q374" s="62"/>
    </row>
    <row r="375" spans="4:17" s="188" customFormat="1" ht="17.149999999999999" customHeight="1">
      <c r="D375" s="193"/>
      <c r="E375" s="189"/>
      <c r="F375" s="189"/>
      <c r="G375" s="189"/>
      <c r="H375" s="193"/>
      <c r="O375" s="62"/>
      <c r="P375" s="62"/>
      <c r="Q375" s="62"/>
    </row>
    <row r="376" spans="4:17" s="188" customFormat="1" ht="17.149999999999999" customHeight="1">
      <c r="D376" s="193"/>
      <c r="E376" s="189"/>
      <c r="F376" s="189"/>
      <c r="G376" s="189"/>
      <c r="H376" s="193"/>
      <c r="O376" s="62"/>
      <c r="P376" s="62"/>
      <c r="Q376" s="62"/>
    </row>
    <row r="377" spans="4:17" s="188" customFormat="1" ht="17.149999999999999" customHeight="1">
      <c r="D377" s="193"/>
      <c r="E377" s="189"/>
      <c r="F377" s="189"/>
      <c r="G377" s="189"/>
      <c r="H377" s="193"/>
      <c r="O377" s="62"/>
      <c r="P377" s="62"/>
      <c r="Q377" s="62"/>
    </row>
    <row r="378" spans="4:17" s="188" customFormat="1" ht="17.149999999999999" customHeight="1">
      <c r="D378" s="193"/>
      <c r="E378" s="189"/>
      <c r="F378" s="189"/>
      <c r="G378" s="189"/>
      <c r="H378" s="193"/>
      <c r="O378" s="62"/>
      <c r="P378" s="62"/>
      <c r="Q378" s="62"/>
    </row>
    <row r="379" spans="4:17" s="188" customFormat="1" ht="17.149999999999999" customHeight="1">
      <c r="D379" s="193"/>
      <c r="E379" s="189"/>
      <c r="F379" s="189"/>
      <c r="G379" s="189"/>
      <c r="H379" s="193"/>
      <c r="O379" s="62"/>
      <c r="P379" s="62"/>
      <c r="Q379" s="62"/>
    </row>
    <row r="380" spans="4:17" s="188" customFormat="1" ht="17.149999999999999" customHeight="1">
      <c r="D380" s="193"/>
      <c r="E380" s="189"/>
      <c r="F380" s="189"/>
      <c r="G380" s="189"/>
      <c r="H380" s="193"/>
      <c r="O380" s="62"/>
      <c r="P380" s="62"/>
      <c r="Q380" s="62"/>
    </row>
    <row r="381" spans="4:17" s="188" customFormat="1" ht="17.149999999999999" customHeight="1">
      <c r="D381" s="193"/>
      <c r="E381" s="189"/>
      <c r="F381" s="189"/>
      <c r="G381" s="189"/>
      <c r="H381" s="193"/>
      <c r="O381" s="62"/>
      <c r="P381" s="62"/>
      <c r="Q381" s="62"/>
    </row>
    <row r="382" spans="4:17" s="188" customFormat="1" ht="17.149999999999999" customHeight="1">
      <c r="D382" s="193"/>
      <c r="E382" s="189"/>
      <c r="F382" s="189"/>
      <c r="G382" s="189"/>
      <c r="H382" s="193"/>
      <c r="O382" s="62"/>
      <c r="P382" s="62"/>
      <c r="Q382" s="62"/>
    </row>
    <row r="383" spans="4:17" s="188" customFormat="1" ht="17.149999999999999" customHeight="1">
      <c r="D383" s="193"/>
      <c r="E383" s="189"/>
      <c r="F383" s="189"/>
      <c r="G383" s="189"/>
      <c r="H383" s="193"/>
      <c r="O383" s="62"/>
      <c r="P383" s="62"/>
      <c r="Q383" s="62"/>
    </row>
    <row r="384" spans="4:17" s="188" customFormat="1" ht="17.149999999999999" customHeight="1">
      <c r="D384" s="193"/>
      <c r="E384" s="189"/>
      <c r="F384" s="189"/>
      <c r="G384" s="189"/>
      <c r="H384" s="193"/>
      <c r="O384" s="62"/>
      <c r="P384" s="62"/>
      <c r="Q384" s="62"/>
    </row>
    <row r="385" spans="4:17" s="188" customFormat="1" ht="17.149999999999999" customHeight="1">
      <c r="D385" s="193"/>
      <c r="E385" s="189"/>
      <c r="F385" s="189"/>
      <c r="G385" s="189"/>
      <c r="H385" s="193"/>
      <c r="O385" s="62"/>
      <c r="P385" s="62"/>
      <c r="Q385" s="62"/>
    </row>
    <row r="386" spans="4:17" s="188" customFormat="1" ht="17.149999999999999" customHeight="1">
      <c r="D386" s="193"/>
      <c r="E386" s="189"/>
      <c r="F386" s="189"/>
      <c r="G386" s="189"/>
      <c r="H386" s="193"/>
      <c r="O386" s="62"/>
      <c r="P386" s="62"/>
      <c r="Q386" s="62"/>
    </row>
    <row r="387" spans="4:17" s="188" customFormat="1" ht="17.149999999999999" customHeight="1">
      <c r="D387" s="193"/>
      <c r="E387" s="189"/>
      <c r="F387" s="189"/>
      <c r="G387" s="189"/>
      <c r="H387" s="193"/>
      <c r="O387" s="62"/>
      <c r="P387" s="62"/>
      <c r="Q387" s="62"/>
    </row>
    <row r="388" spans="4:17" s="188" customFormat="1" ht="17.149999999999999" customHeight="1">
      <c r="D388" s="193"/>
      <c r="E388" s="189"/>
      <c r="F388" s="189"/>
      <c r="G388" s="189"/>
      <c r="H388" s="193"/>
      <c r="O388" s="62"/>
      <c r="P388" s="62"/>
      <c r="Q388" s="62"/>
    </row>
    <row r="389" spans="4:17" s="188" customFormat="1" ht="17.149999999999999" customHeight="1">
      <c r="D389" s="193"/>
      <c r="E389" s="189"/>
      <c r="F389" s="189"/>
      <c r="G389" s="189"/>
      <c r="H389" s="193"/>
      <c r="O389" s="62"/>
      <c r="P389" s="62"/>
      <c r="Q389" s="62"/>
    </row>
    <row r="390" spans="4:17" s="188" customFormat="1" ht="17.149999999999999" customHeight="1">
      <c r="D390" s="193"/>
      <c r="E390" s="189"/>
      <c r="F390" s="189"/>
      <c r="G390" s="189"/>
      <c r="H390" s="193"/>
      <c r="O390" s="62"/>
      <c r="P390" s="62"/>
      <c r="Q390" s="62"/>
    </row>
    <row r="391" spans="4:17" s="188" customFormat="1" ht="17.149999999999999" customHeight="1">
      <c r="D391" s="193"/>
      <c r="E391" s="189"/>
      <c r="F391" s="189"/>
      <c r="G391" s="189"/>
      <c r="H391" s="193"/>
      <c r="O391" s="62"/>
      <c r="P391" s="62"/>
      <c r="Q391" s="62"/>
    </row>
    <row r="392" spans="4:17" s="188" customFormat="1" ht="17.149999999999999" customHeight="1">
      <c r="D392" s="193"/>
      <c r="E392" s="189"/>
      <c r="F392" s="189"/>
      <c r="G392" s="189"/>
      <c r="H392" s="193"/>
      <c r="O392" s="62"/>
      <c r="P392" s="62"/>
      <c r="Q392" s="62"/>
    </row>
    <row r="393" spans="4:17" s="188" customFormat="1" ht="17.149999999999999" customHeight="1">
      <c r="D393" s="193"/>
      <c r="E393" s="189"/>
      <c r="F393" s="189"/>
      <c r="G393" s="189"/>
      <c r="H393" s="193"/>
      <c r="O393" s="62"/>
      <c r="P393" s="62"/>
      <c r="Q393" s="62"/>
    </row>
    <row r="394" spans="4:17" s="188" customFormat="1" ht="17.149999999999999" customHeight="1">
      <c r="D394" s="193"/>
      <c r="E394" s="189"/>
      <c r="F394" s="189"/>
      <c r="G394" s="189"/>
      <c r="H394" s="193"/>
      <c r="O394" s="62"/>
      <c r="P394" s="62"/>
      <c r="Q394" s="62"/>
    </row>
    <row r="395" spans="4:17" s="188" customFormat="1" ht="17.149999999999999" customHeight="1">
      <c r="D395" s="193"/>
      <c r="E395" s="189"/>
      <c r="F395" s="189"/>
      <c r="G395" s="189"/>
      <c r="H395" s="193"/>
      <c r="O395" s="62"/>
      <c r="P395" s="62"/>
      <c r="Q395" s="62"/>
    </row>
    <row r="396" spans="4:17" s="188" customFormat="1" ht="17.149999999999999" customHeight="1">
      <c r="D396" s="193"/>
      <c r="E396" s="189"/>
      <c r="F396" s="189"/>
      <c r="G396" s="189"/>
      <c r="H396" s="193"/>
      <c r="O396" s="62"/>
      <c r="P396" s="62"/>
      <c r="Q396" s="62"/>
    </row>
    <row r="397" spans="4:17" s="188" customFormat="1" ht="17.149999999999999" customHeight="1">
      <c r="D397" s="193"/>
      <c r="E397" s="189"/>
      <c r="F397" s="189"/>
      <c r="G397" s="189"/>
      <c r="H397" s="193"/>
      <c r="O397" s="62"/>
      <c r="P397" s="62"/>
      <c r="Q397" s="62"/>
    </row>
    <row r="398" spans="4:17" s="188" customFormat="1" ht="17.149999999999999" customHeight="1">
      <c r="D398" s="193"/>
      <c r="E398" s="189"/>
      <c r="F398" s="189"/>
      <c r="G398" s="189"/>
      <c r="H398" s="193"/>
      <c r="O398" s="62"/>
      <c r="P398" s="62"/>
      <c r="Q398" s="62"/>
    </row>
    <row r="399" spans="4:17" s="188" customFormat="1" ht="17.149999999999999" customHeight="1">
      <c r="D399" s="193"/>
      <c r="E399" s="189"/>
      <c r="F399" s="189"/>
      <c r="G399" s="189"/>
      <c r="H399" s="193"/>
      <c r="O399" s="62"/>
      <c r="P399" s="62"/>
      <c r="Q399" s="62"/>
    </row>
    <row r="400" spans="4:17" s="188" customFormat="1" ht="17.149999999999999" customHeight="1">
      <c r="D400" s="193"/>
      <c r="E400" s="189"/>
      <c r="F400" s="189"/>
      <c r="G400" s="189"/>
      <c r="H400" s="193"/>
      <c r="O400" s="62"/>
      <c r="P400" s="62"/>
      <c r="Q400" s="62"/>
    </row>
    <row r="401" spans="4:17" s="188" customFormat="1" ht="17.149999999999999" customHeight="1">
      <c r="D401" s="193"/>
      <c r="E401" s="189"/>
      <c r="F401" s="189"/>
      <c r="G401" s="189"/>
      <c r="H401" s="193"/>
      <c r="O401" s="62"/>
      <c r="P401" s="62"/>
      <c r="Q401" s="62"/>
    </row>
    <row r="402" spans="4:17" s="188" customFormat="1" ht="17.149999999999999" customHeight="1">
      <c r="D402" s="193"/>
      <c r="E402" s="189"/>
      <c r="F402" s="189"/>
      <c r="G402" s="189"/>
      <c r="H402" s="193"/>
      <c r="O402" s="62"/>
      <c r="P402" s="62"/>
      <c r="Q402" s="62"/>
    </row>
    <row r="403" spans="4:17" s="188" customFormat="1" ht="17.149999999999999" customHeight="1">
      <c r="D403" s="193"/>
      <c r="E403" s="189"/>
      <c r="F403" s="189"/>
      <c r="G403" s="189"/>
      <c r="H403" s="193"/>
      <c r="O403" s="62"/>
      <c r="P403" s="62"/>
      <c r="Q403" s="62"/>
    </row>
    <row r="404" spans="4:17" s="188" customFormat="1" ht="17.149999999999999" customHeight="1">
      <c r="D404" s="193"/>
      <c r="E404" s="189"/>
      <c r="F404" s="189"/>
      <c r="G404" s="189"/>
      <c r="H404" s="193"/>
      <c r="O404" s="62"/>
      <c r="P404" s="62"/>
      <c r="Q404" s="62"/>
    </row>
    <row r="405" spans="4:17" s="188" customFormat="1" ht="17.149999999999999" customHeight="1">
      <c r="D405" s="193"/>
      <c r="E405" s="189"/>
      <c r="F405" s="189"/>
      <c r="G405" s="189"/>
      <c r="H405" s="193"/>
      <c r="O405" s="62"/>
      <c r="P405" s="62"/>
      <c r="Q405" s="62"/>
    </row>
    <row r="406" spans="4:17" s="188" customFormat="1" ht="17.149999999999999" customHeight="1">
      <c r="D406" s="193"/>
      <c r="E406" s="189"/>
      <c r="F406" s="189"/>
      <c r="G406" s="189"/>
      <c r="H406" s="193"/>
      <c r="O406" s="62"/>
      <c r="P406" s="62"/>
      <c r="Q406" s="62"/>
    </row>
    <row r="407" spans="4:17" s="188" customFormat="1" ht="17.149999999999999" customHeight="1">
      <c r="D407" s="193"/>
      <c r="E407" s="189"/>
      <c r="F407" s="189"/>
      <c r="G407" s="189"/>
      <c r="H407" s="193"/>
      <c r="O407" s="62"/>
      <c r="P407" s="62"/>
      <c r="Q407" s="62"/>
    </row>
    <row r="408" spans="4:17" s="188" customFormat="1" ht="17.149999999999999" customHeight="1">
      <c r="D408" s="193"/>
      <c r="E408" s="189"/>
      <c r="F408" s="189"/>
      <c r="G408" s="189"/>
      <c r="H408" s="193"/>
      <c r="O408" s="62"/>
      <c r="P408" s="62"/>
      <c r="Q408" s="62"/>
    </row>
    <row r="409" spans="4:17" s="188" customFormat="1" ht="17.149999999999999" customHeight="1">
      <c r="D409" s="193"/>
      <c r="E409" s="189"/>
      <c r="F409" s="189"/>
      <c r="G409" s="189"/>
      <c r="H409" s="193"/>
      <c r="O409" s="62"/>
      <c r="P409" s="62"/>
      <c r="Q409" s="62"/>
    </row>
    <row r="410" spans="4:17" s="188" customFormat="1" ht="17.149999999999999" customHeight="1">
      <c r="D410" s="193"/>
      <c r="E410" s="189"/>
      <c r="F410" s="189"/>
      <c r="G410" s="189"/>
      <c r="H410" s="193"/>
      <c r="O410" s="62"/>
      <c r="P410" s="62"/>
      <c r="Q410" s="62"/>
    </row>
    <row r="411" spans="4:17" s="188" customFormat="1" ht="17.149999999999999" customHeight="1">
      <c r="D411" s="193"/>
      <c r="E411" s="189"/>
      <c r="F411" s="189"/>
      <c r="G411" s="189"/>
      <c r="H411" s="193"/>
      <c r="O411" s="62"/>
      <c r="P411" s="62"/>
      <c r="Q411" s="62"/>
    </row>
    <row r="412" spans="4:17" s="188" customFormat="1" ht="17.149999999999999" customHeight="1">
      <c r="D412" s="193"/>
      <c r="E412" s="189"/>
      <c r="F412" s="189"/>
      <c r="G412" s="189"/>
      <c r="H412" s="193"/>
      <c r="O412" s="62"/>
      <c r="P412" s="62"/>
      <c r="Q412" s="62"/>
    </row>
    <row r="413" spans="4:17" s="188" customFormat="1" ht="17.149999999999999" customHeight="1">
      <c r="D413" s="193"/>
      <c r="E413" s="189"/>
      <c r="F413" s="189"/>
      <c r="G413" s="189"/>
      <c r="H413" s="193"/>
      <c r="O413" s="62"/>
      <c r="P413" s="62"/>
      <c r="Q413" s="62"/>
    </row>
    <row r="414" spans="4:17" s="188" customFormat="1" ht="17.149999999999999" customHeight="1">
      <c r="D414" s="193"/>
      <c r="E414" s="189"/>
      <c r="F414" s="189"/>
      <c r="G414" s="189"/>
      <c r="H414" s="193"/>
      <c r="O414" s="62"/>
      <c r="P414" s="62"/>
      <c r="Q414" s="62"/>
    </row>
    <row r="415" spans="4:17" s="188" customFormat="1" ht="17.149999999999999" customHeight="1">
      <c r="D415" s="193"/>
      <c r="E415" s="189"/>
      <c r="F415" s="189"/>
      <c r="G415" s="189"/>
      <c r="H415" s="193"/>
      <c r="O415" s="62"/>
      <c r="P415" s="62"/>
      <c r="Q415" s="62"/>
    </row>
    <row r="416" spans="4:17" s="188" customFormat="1" ht="17.149999999999999" customHeight="1">
      <c r="D416" s="193"/>
      <c r="E416" s="189"/>
      <c r="F416" s="189"/>
      <c r="G416" s="189"/>
      <c r="H416" s="193"/>
      <c r="O416" s="62"/>
      <c r="P416" s="62"/>
      <c r="Q416" s="62"/>
    </row>
    <row r="417" spans="4:17" s="188" customFormat="1" ht="17.149999999999999" customHeight="1">
      <c r="D417" s="193"/>
      <c r="E417" s="189"/>
      <c r="F417" s="189"/>
      <c r="G417" s="189"/>
      <c r="H417" s="193"/>
      <c r="O417" s="62"/>
      <c r="P417" s="62"/>
      <c r="Q417" s="62"/>
    </row>
    <row r="418" spans="4:17" s="188" customFormat="1" ht="17.149999999999999" customHeight="1">
      <c r="D418" s="193"/>
      <c r="E418" s="189"/>
      <c r="F418" s="189"/>
      <c r="G418" s="189"/>
      <c r="H418" s="193"/>
      <c r="O418" s="62"/>
      <c r="P418" s="62"/>
      <c r="Q418" s="62"/>
    </row>
    <row r="419" spans="4:17" s="188" customFormat="1" ht="17.149999999999999" customHeight="1">
      <c r="D419" s="193"/>
      <c r="E419" s="189"/>
      <c r="F419" s="189"/>
      <c r="G419" s="189"/>
      <c r="H419" s="193"/>
      <c r="O419" s="62"/>
      <c r="P419" s="62"/>
      <c r="Q419" s="62"/>
    </row>
    <row r="420" spans="4:17" s="188" customFormat="1" ht="17.149999999999999" customHeight="1">
      <c r="D420" s="193"/>
      <c r="E420" s="189"/>
      <c r="F420" s="189"/>
      <c r="G420" s="189"/>
      <c r="H420" s="193"/>
      <c r="O420" s="62"/>
      <c r="P420" s="62"/>
      <c r="Q420" s="62"/>
    </row>
    <row r="421" spans="4:17" s="188" customFormat="1" ht="17.149999999999999" customHeight="1">
      <c r="D421" s="193"/>
      <c r="E421" s="189"/>
      <c r="F421" s="189"/>
      <c r="G421" s="189"/>
      <c r="H421" s="193"/>
      <c r="O421" s="62"/>
      <c r="P421" s="62"/>
      <c r="Q421" s="62"/>
    </row>
    <row r="422" spans="4:17" s="188" customFormat="1" ht="17.149999999999999" customHeight="1">
      <c r="D422" s="193"/>
      <c r="E422" s="189"/>
      <c r="F422" s="189"/>
      <c r="G422" s="189"/>
      <c r="H422" s="193"/>
      <c r="O422" s="62"/>
      <c r="P422" s="62"/>
      <c r="Q422" s="62"/>
    </row>
    <row r="423" spans="4:17" s="188" customFormat="1" ht="17.149999999999999" customHeight="1">
      <c r="D423" s="193"/>
      <c r="E423" s="189"/>
      <c r="F423" s="189"/>
      <c r="G423" s="189"/>
      <c r="H423" s="193"/>
      <c r="O423" s="62"/>
      <c r="P423" s="62"/>
      <c r="Q423" s="62"/>
    </row>
    <row r="424" spans="4:17" s="188" customFormat="1" ht="17.149999999999999" customHeight="1">
      <c r="D424" s="193"/>
      <c r="E424" s="189"/>
      <c r="F424" s="189"/>
      <c r="G424" s="189"/>
      <c r="H424" s="193"/>
      <c r="O424" s="62"/>
      <c r="P424" s="62"/>
      <c r="Q424" s="62"/>
    </row>
    <row r="425" spans="4:17" s="188" customFormat="1" ht="17.149999999999999" customHeight="1">
      <c r="D425" s="193"/>
      <c r="E425" s="189"/>
      <c r="F425" s="189"/>
      <c r="G425" s="189"/>
      <c r="H425" s="193"/>
      <c r="O425" s="62"/>
      <c r="P425" s="62"/>
      <c r="Q425" s="62"/>
    </row>
    <row r="426" spans="4:17" s="188" customFormat="1" ht="17.149999999999999" customHeight="1">
      <c r="D426" s="193"/>
      <c r="E426" s="189"/>
      <c r="F426" s="189"/>
      <c r="G426" s="189"/>
      <c r="H426" s="193"/>
      <c r="O426" s="62"/>
      <c r="P426" s="62"/>
      <c r="Q426" s="62"/>
    </row>
    <row r="427" spans="4:17" s="188" customFormat="1" ht="17.149999999999999" customHeight="1">
      <c r="D427" s="193"/>
      <c r="E427" s="189"/>
      <c r="F427" s="189"/>
      <c r="G427" s="189"/>
      <c r="H427" s="193"/>
      <c r="O427" s="62"/>
      <c r="P427" s="62"/>
      <c r="Q427" s="62"/>
    </row>
    <row r="428" spans="4:17" s="188" customFormat="1" ht="17.149999999999999" customHeight="1">
      <c r="D428" s="193"/>
      <c r="E428" s="189"/>
      <c r="F428" s="189"/>
      <c r="G428" s="189"/>
      <c r="H428" s="193"/>
      <c r="O428" s="62"/>
      <c r="P428" s="62"/>
      <c r="Q428" s="62"/>
    </row>
    <row r="429" spans="4:17" s="188" customFormat="1" ht="17.149999999999999" customHeight="1">
      <c r="D429" s="193"/>
      <c r="E429" s="189"/>
      <c r="F429" s="189"/>
      <c r="G429" s="189"/>
      <c r="H429" s="193"/>
      <c r="O429" s="62"/>
      <c r="P429" s="62"/>
      <c r="Q429" s="62"/>
    </row>
    <row r="430" spans="4:17" s="188" customFormat="1" ht="17.149999999999999" customHeight="1">
      <c r="D430" s="193"/>
      <c r="E430" s="189"/>
      <c r="F430" s="189"/>
      <c r="G430" s="189"/>
      <c r="H430" s="193"/>
      <c r="O430" s="62"/>
      <c r="P430" s="62"/>
      <c r="Q430" s="62"/>
    </row>
    <row r="431" spans="4:17" s="188" customFormat="1" ht="17.149999999999999" customHeight="1">
      <c r="D431" s="193"/>
      <c r="E431" s="189"/>
      <c r="F431" s="189"/>
      <c r="G431" s="189"/>
      <c r="H431" s="193"/>
      <c r="O431" s="62"/>
      <c r="P431" s="62"/>
      <c r="Q431" s="62"/>
    </row>
    <row r="432" spans="4:17" s="188" customFormat="1" ht="17.149999999999999" customHeight="1">
      <c r="D432" s="193"/>
      <c r="E432" s="189"/>
      <c r="F432" s="189"/>
      <c r="G432" s="189"/>
      <c r="H432" s="193"/>
      <c r="O432" s="62"/>
      <c r="P432" s="62"/>
      <c r="Q432" s="62"/>
    </row>
    <row r="433" spans="4:17" s="188" customFormat="1" ht="17.149999999999999" customHeight="1">
      <c r="D433" s="193"/>
      <c r="E433" s="189"/>
      <c r="F433" s="189"/>
      <c r="G433" s="189"/>
      <c r="H433" s="193"/>
      <c r="O433" s="62"/>
      <c r="P433" s="62"/>
      <c r="Q433" s="62"/>
    </row>
    <row r="434" spans="4:17" s="188" customFormat="1" ht="17.149999999999999" customHeight="1">
      <c r="D434" s="193"/>
      <c r="E434" s="189"/>
      <c r="F434" s="189"/>
      <c r="G434" s="189"/>
      <c r="H434" s="193"/>
      <c r="O434" s="62"/>
      <c r="P434" s="62"/>
      <c r="Q434" s="62"/>
    </row>
    <row r="435" spans="4:17" s="188" customFormat="1" ht="17.149999999999999" customHeight="1">
      <c r="D435" s="193"/>
      <c r="E435" s="189"/>
      <c r="F435" s="189"/>
      <c r="G435" s="189"/>
      <c r="H435" s="193"/>
      <c r="O435" s="62"/>
      <c r="P435" s="62"/>
      <c r="Q435" s="62"/>
    </row>
    <row r="436" spans="4:17" s="188" customFormat="1" ht="17.149999999999999" customHeight="1">
      <c r="D436" s="193"/>
      <c r="E436" s="189"/>
      <c r="F436" s="189"/>
      <c r="G436" s="189"/>
      <c r="H436" s="193"/>
      <c r="O436" s="62"/>
      <c r="P436" s="62"/>
      <c r="Q436" s="62"/>
    </row>
    <row r="437" spans="4:17" s="188" customFormat="1" ht="17.149999999999999" customHeight="1">
      <c r="D437" s="193"/>
      <c r="E437" s="189"/>
      <c r="F437" s="189"/>
      <c r="G437" s="189"/>
      <c r="H437" s="193"/>
      <c r="O437" s="62"/>
      <c r="P437" s="62"/>
      <c r="Q437" s="62"/>
    </row>
    <row r="438" spans="4:17" s="188" customFormat="1" ht="17.149999999999999" customHeight="1">
      <c r="D438" s="193"/>
      <c r="E438" s="189"/>
      <c r="F438" s="189"/>
      <c r="G438" s="189"/>
      <c r="H438" s="193"/>
      <c r="O438" s="62"/>
      <c r="P438" s="62"/>
      <c r="Q438" s="62"/>
    </row>
    <row r="439" spans="4:17" s="188" customFormat="1" ht="17.149999999999999" customHeight="1">
      <c r="D439" s="193"/>
      <c r="E439" s="189"/>
      <c r="F439" s="189"/>
      <c r="G439" s="189"/>
      <c r="H439" s="193"/>
      <c r="O439" s="62"/>
      <c r="P439" s="62"/>
      <c r="Q439" s="62"/>
    </row>
    <row r="440" spans="4:17" s="188" customFormat="1" ht="17.149999999999999" customHeight="1">
      <c r="D440" s="193"/>
      <c r="E440" s="189"/>
      <c r="F440" s="189"/>
      <c r="G440" s="189"/>
      <c r="H440" s="193"/>
      <c r="O440" s="62"/>
      <c r="P440" s="62"/>
      <c r="Q440" s="62"/>
    </row>
    <row r="441" spans="4:17" s="188" customFormat="1" ht="17.149999999999999" customHeight="1">
      <c r="D441" s="193"/>
      <c r="E441" s="189"/>
      <c r="F441" s="189"/>
      <c r="G441" s="189"/>
      <c r="H441" s="193"/>
      <c r="O441" s="62"/>
      <c r="P441" s="62"/>
      <c r="Q441" s="62"/>
    </row>
    <row r="442" spans="4:17" s="188" customFormat="1" ht="17.149999999999999" customHeight="1">
      <c r="D442" s="193"/>
      <c r="E442" s="189"/>
      <c r="F442" s="189"/>
      <c r="G442" s="189"/>
      <c r="H442" s="193"/>
      <c r="O442" s="62"/>
      <c r="P442" s="62"/>
      <c r="Q442" s="62"/>
    </row>
    <row r="443" spans="4:17" s="188" customFormat="1" ht="17.149999999999999" customHeight="1">
      <c r="D443" s="193"/>
      <c r="E443" s="189"/>
      <c r="F443" s="189"/>
      <c r="G443" s="189"/>
      <c r="H443" s="193"/>
      <c r="O443" s="62"/>
      <c r="P443" s="62"/>
      <c r="Q443" s="62"/>
    </row>
    <row r="444" spans="4:17" s="188" customFormat="1" ht="17.149999999999999" customHeight="1">
      <c r="D444" s="193"/>
      <c r="E444" s="189"/>
      <c r="F444" s="189"/>
      <c r="G444" s="189"/>
      <c r="H444" s="193"/>
      <c r="O444" s="62"/>
      <c r="P444" s="62"/>
      <c r="Q444" s="62"/>
    </row>
    <row r="445" spans="4:17" s="188" customFormat="1" ht="17.149999999999999" customHeight="1">
      <c r="D445" s="193"/>
      <c r="E445" s="189"/>
      <c r="F445" s="189"/>
      <c r="G445" s="189"/>
      <c r="H445" s="193"/>
      <c r="O445" s="62"/>
      <c r="P445" s="62"/>
      <c r="Q445" s="62"/>
    </row>
    <row r="446" spans="4:17" s="188" customFormat="1" ht="17.149999999999999" customHeight="1">
      <c r="D446" s="193"/>
      <c r="E446" s="189"/>
      <c r="F446" s="189"/>
      <c r="G446" s="189"/>
      <c r="H446" s="193"/>
      <c r="O446" s="62"/>
      <c r="P446" s="62"/>
      <c r="Q446" s="62"/>
    </row>
    <row r="447" spans="4:17" s="188" customFormat="1" ht="17.149999999999999" customHeight="1">
      <c r="D447" s="193"/>
      <c r="E447" s="189"/>
      <c r="F447" s="189"/>
      <c r="G447" s="189"/>
      <c r="H447" s="193"/>
      <c r="O447" s="62"/>
      <c r="P447" s="62"/>
      <c r="Q447" s="62"/>
    </row>
    <row r="448" spans="4:17" s="188" customFormat="1" ht="17.149999999999999" customHeight="1">
      <c r="D448" s="193"/>
      <c r="E448" s="189"/>
      <c r="F448" s="189"/>
      <c r="G448" s="189"/>
      <c r="H448" s="193"/>
      <c r="O448" s="62"/>
      <c r="P448" s="62"/>
      <c r="Q448" s="62"/>
    </row>
    <row r="449" spans="4:17" s="188" customFormat="1" ht="17.149999999999999" customHeight="1">
      <c r="D449" s="193"/>
      <c r="E449" s="189"/>
      <c r="F449" s="189"/>
      <c r="G449" s="189"/>
      <c r="H449" s="193"/>
      <c r="O449" s="62"/>
      <c r="P449" s="62"/>
      <c r="Q449" s="62"/>
    </row>
    <row r="450" spans="4:17" s="188" customFormat="1" ht="17.149999999999999" customHeight="1">
      <c r="D450" s="193"/>
      <c r="E450" s="189"/>
      <c r="F450" s="189"/>
      <c r="G450" s="189"/>
      <c r="H450" s="193"/>
      <c r="O450" s="62"/>
      <c r="P450" s="62"/>
      <c r="Q450" s="62"/>
    </row>
    <row r="451" spans="4:17" s="188" customFormat="1" ht="17.149999999999999" customHeight="1">
      <c r="D451" s="193"/>
      <c r="E451" s="189"/>
      <c r="F451" s="189"/>
      <c r="G451" s="189"/>
      <c r="H451" s="193"/>
      <c r="O451" s="62"/>
      <c r="P451" s="62"/>
      <c r="Q451" s="62"/>
    </row>
    <row r="452" spans="4:17" s="188" customFormat="1" ht="17.149999999999999" customHeight="1">
      <c r="D452" s="193"/>
      <c r="E452" s="189"/>
      <c r="F452" s="189"/>
      <c r="G452" s="189"/>
      <c r="H452" s="193"/>
      <c r="O452" s="62"/>
      <c r="P452" s="62"/>
      <c r="Q452" s="62"/>
    </row>
    <row r="453" spans="4:17" s="188" customFormat="1" ht="17.149999999999999" customHeight="1">
      <c r="D453" s="193"/>
      <c r="E453" s="189"/>
      <c r="F453" s="189"/>
      <c r="G453" s="189"/>
      <c r="H453" s="193"/>
      <c r="O453" s="62"/>
      <c r="P453" s="62"/>
      <c r="Q453" s="62"/>
    </row>
    <row r="454" spans="4:17" s="188" customFormat="1" ht="17.149999999999999" customHeight="1">
      <c r="D454" s="193"/>
      <c r="E454" s="189"/>
      <c r="F454" s="189"/>
      <c r="G454" s="189"/>
      <c r="H454" s="193"/>
      <c r="O454" s="62"/>
      <c r="P454" s="62"/>
      <c r="Q454" s="62"/>
    </row>
    <row r="455" spans="4:17" s="188" customFormat="1" ht="17.149999999999999" customHeight="1">
      <c r="D455" s="193"/>
      <c r="E455" s="189"/>
      <c r="F455" s="189"/>
      <c r="G455" s="189"/>
      <c r="H455" s="193"/>
      <c r="O455" s="62"/>
      <c r="P455" s="62"/>
      <c r="Q455" s="62"/>
    </row>
    <row r="456" spans="4:17" s="188" customFormat="1" ht="17.149999999999999" customHeight="1">
      <c r="D456" s="193"/>
      <c r="E456" s="189"/>
      <c r="F456" s="189"/>
      <c r="G456" s="189"/>
      <c r="H456" s="193"/>
      <c r="O456" s="62"/>
      <c r="P456" s="62"/>
      <c r="Q456" s="62"/>
    </row>
    <row r="457" spans="4:17" s="188" customFormat="1" ht="17.149999999999999" customHeight="1">
      <c r="D457" s="193"/>
      <c r="E457" s="189"/>
      <c r="F457" s="189"/>
      <c r="G457" s="189"/>
      <c r="H457" s="193"/>
      <c r="O457" s="62"/>
      <c r="P457" s="62"/>
      <c r="Q457" s="62"/>
    </row>
    <row r="458" spans="4:17" s="188" customFormat="1" ht="17.149999999999999" customHeight="1">
      <c r="D458" s="193"/>
      <c r="E458" s="189"/>
      <c r="F458" s="189"/>
      <c r="G458" s="189"/>
      <c r="H458" s="193"/>
      <c r="O458" s="62"/>
      <c r="P458" s="62"/>
      <c r="Q458" s="62"/>
    </row>
    <row r="459" spans="4:17" s="188" customFormat="1" ht="17.149999999999999" customHeight="1">
      <c r="D459" s="193"/>
      <c r="E459" s="189"/>
      <c r="F459" s="189"/>
      <c r="G459" s="189"/>
      <c r="H459" s="193"/>
      <c r="O459" s="62"/>
      <c r="P459" s="62"/>
      <c r="Q459" s="62"/>
    </row>
    <row r="460" spans="4:17" s="188" customFormat="1" ht="17.149999999999999" customHeight="1">
      <c r="D460" s="193"/>
      <c r="E460" s="189"/>
      <c r="F460" s="189"/>
      <c r="G460" s="189"/>
      <c r="H460" s="193"/>
      <c r="O460" s="62"/>
      <c r="P460" s="62"/>
      <c r="Q460" s="62"/>
    </row>
    <row r="461" spans="4:17" s="188" customFormat="1" ht="17.149999999999999" customHeight="1">
      <c r="D461" s="193"/>
      <c r="E461" s="189"/>
      <c r="F461" s="189"/>
      <c r="G461" s="189"/>
      <c r="H461" s="193"/>
      <c r="O461" s="62"/>
      <c r="P461" s="62"/>
      <c r="Q461" s="62"/>
    </row>
    <row r="462" spans="4:17" s="188" customFormat="1" ht="17.149999999999999" customHeight="1">
      <c r="D462" s="193"/>
      <c r="E462" s="189"/>
      <c r="F462" s="189"/>
      <c r="G462" s="189"/>
      <c r="H462" s="193"/>
      <c r="O462" s="62"/>
      <c r="P462" s="62"/>
      <c r="Q462" s="62"/>
    </row>
    <row r="463" spans="4:17" s="188" customFormat="1" ht="17.149999999999999" customHeight="1">
      <c r="D463" s="193"/>
      <c r="E463" s="189"/>
      <c r="F463" s="189"/>
      <c r="G463" s="189"/>
      <c r="H463" s="193"/>
      <c r="O463" s="62"/>
      <c r="P463" s="62"/>
      <c r="Q463" s="62"/>
    </row>
    <row r="464" spans="4:17" s="188" customFormat="1" ht="17.149999999999999" customHeight="1">
      <c r="D464" s="193"/>
      <c r="E464" s="189"/>
      <c r="F464" s="189"/>
      <c r="G464" s="189"/>
      <c r="H464" s="193"/>
      <c r="O464" s="62"/>
      <c r="P464" s="62"/>
      <c r="Q464" s="62"/>
    </row>
    <row r="465" spans="4:17" s="188" customFormat="1" ht="17.149999999999999" customHeight="1">
      <c r="D465" s="193"/>
      <c r="E465" s="189"/>
      <c r="F465" s="189"/>
      <c r="G465" s="189"/>
      <c r="H465" s="193"/>
      <c r="O465" s="62"/>
      <c r="P465" s="62"/>
      <c r="Q465" s="62"/>
    </row>
    <row r="466" spans="4:17" s="188" customFormat="1" ht="17.149999999999999" customHeight="1">
      <c r="D466" s="193"/>
      <c r="E466" s="189"/>
      <c r="F466" s="189"/>
      <c r="G466" s="189"/>
      <c r="H466" s="193"/>
      <c r="O466" s="62"/>
      <c r="P466" s="62"/>
      <c r="Q466" s="62"/>
    </row>
    <row r="467" spans="4:17" s="188" customFormat="1" ht="17.149999999999999" customHeight="1">
      <c r="D467" s="193"/>
      <c r="E467" s="189"/>
      <c r="F467" s="189"/>
      <c r="G467" s="189"/>
      <c r="H467" s="193"/>
      <c r="O467" s="62"/>
      <c r="P467" s="62"/>
      <c r="Q467" s="62"/>
    </row>
    <row r="468" spans="4:17" s="188" customFormat="1" ht="17.149999999999999" customHeight="1">
      <c r="D468" s="193"/>
      <c r="E468" s="189"/>
      <c r="F468" s="189"/>
      <c r="G468" s="189"/>
      <c r="H468" s="193"/>
      <c r="O468" s="62"/>
      <c r="P468" s="62"/>
      <c r="Q468" s="62"/>
    </row>
    <row r="469" spans="4:17" s="188" customFormat="1" ht="17.149999999999999" customHeight="1">
      <c r="D469" s="193"/>
      <c r="E469" s="189"/>
      <c r="F469" s="189"/>
      <c r="G469" s="189"/>
      <c r="H469" s="193"/>
      <c r="O469" s="62"/>
      <c r="P469" s="62"/>
      <c r="Q469" s="62"/>
    </row>
    <row r="470" spans="4:17" s="188" customFormat="1" ht="17.149999999999999" customHeight="1">
      <c r="D470" s="193"/>
      <c r="E470" s="189"/>
      <c r="F470" s="189"/>
      <c r="G470" s="189"/>
      <c r="H470" s="193"/>
      <c r="O470" s="62"/>
      <c r="P470" s="62"/>
      <c r="Q470" s="62"/>
    </row>
    <row r="471" spans="4:17" s="188" customFormat="1" ht="17.149999999999999" customHeight="1">
      <c r="D471" s="193"/>
      <c r="E471" s="189"/>
      <c r="F471" s="189"/>
      <c r="G471" s="189"/>
      <c r="H471" s="193"/>
      <c r="O471" s="62"/>
      <c r="P471" s="62"/>
      <c r="Q471" s="62"/>
    </row>
    <row r="472" spans="4:17" s="188" customFormat="1" ht="17.149999999999999" customHeight="1">
      <c r="D472" s="193"/>
      <c r="E472" s="189"/>
      <c r="F472" s="189"/>
      <c r="G472" s="189"/>
      <c r="H472" s="193"/>
      <c r="O472" s="62"/>
      <c r="P472" s="62"/>
      <c r="Q472" s="62"/>
    </row>
    <row r="473" spans="4:17" s="188" customFormat="1" ht="17.149999999999999" customHeight="1">
      <c r="D473" s="193"/>
      <c r="E473" s="189"/>
      <c r="F473" s="189"/>
      <c r="G473" s="189"/>
      <c r="H473" s="193"/>
      <c r="O473" s="62"/>
      <c r="P473" s="62"/>
      <c r="Q473" s="62"/>
    </row>
    <row r="474" spans="4:17" s="188" customFormat="1" ht="17.149999999999999" customHeight="1">
      <c r="D474" s="193"/>
      <c r="E474" s="189"/>
      <c r="F474" s="189"/>
      <c r="G474" s="189"/>
      <c r="H474" s="193"/>
      <c r="O474" s="62"/>
      <c r="P474" s="62"/>
      <c r="Q474" s="62"/>
    </row>
    <row r="475" spans="4:17" s="188" customFormat="1" ht="17.149999999999999" customHeight="1">
      <c r="D475" s="193"/>
      <c r="E475" s="189"/>
      <c r="F475" s="189"/>
      <c r="G475" s="189"/>
      <c r="H475" s="193"/>
      <c r="O475" s="62"/>
      <c r="P475" s="62"/>
      <c r="Q475" s="62"/>
    </row>
    <row r="476" spans="4:17" s="188" customFormat="1" ht="17.149999999999999" customHeight="1">
      <c r="D476" s="193"/>
      <c r="E476" s="189"/>
      <c r="F476" s="189"/>
      <c r="G476" s="189"/>
      <c r="H476" s="193"/>
      <c r="O476" s="62"/>
      <c r="P476" s="62"/>
      <c r="Q476" s="62"/>
    </row>
    <row r="477" spans="4:17" s="188" customFormat="1" ht="17.149999999999999" customHeight="1">
      <c r="D477" s="193"/>
      <c r="E477" s="189"/>
      <c r="F477" s="189"/>
      <c r="G477" s="189"/>
      <c r="H477" s="193"/>
      <c r="O477" s="62"/>
      <c r="P477" s="62"/>
      <c r="Q477" s="62"/>
    </row>
    <row r="478" spans="4:17" s="188" customFormat="1" ht="17.149999999999999" customHeight="1">
      <c r="D478" s="193"/>
      <c r="E478" s="189"/>
      <c r="F478" s="189"/>
      <c r="G478" s="189"/>
      <c r="H478" s="193"/>
      <c r="O478" s="62"/>
      <c r="P478" s="62"/>
      <c r="Q478" s="62"/>
    </row>
    <row r="479" spans="4:17" s="188" customFormat="1" ht="17.149999999999999" customHeight="1">
      <c r="D479" s="193"/>
      <c r="E479" s="189"/>
      <c r="F479" s="189"/>
      <c r="G479" s="189"/>
      <c r="H479" s="193"/>
      <c r="O479" s="62"/>
      <c r="P479" s="62"/>
      <c r="Q479" s="62"/>
    </row>
    <row r="480" spans="4:17" s="188" customFormat="1" ht="17.149999999999999" customHeight="1">
      <c r="D480" s="193"/>
      <c r="E480" s="189"/>
      <c r="F480" s="189"/>
      <c r="G480" s="189"/>
      <c r="H480" s="193"/>
      <c r="O480" s="62"/>
      <c r="P480" s="62"/>
      <c r="Q480" s="62"/>
    </row>
    <row r="481" spans="4:17" s="188" customFormat="1" ht="17.149999999999999" customHeight="1">
      <c r="D481" s="193"/>
      <c r="E481" s="189"/>
      <c r="F481" s="189"/>
      <c r="G481" s="189"/>
      <c r="H481" s="193"/>
      <c r="O481" s="62"/>
      <c r="P481" s="62"/>
      <c r="Q481" s="62"/>
    </row>
    <row r="482" spans="4:17" s="188" customFormat="1" ht="17.149999999999999" customHeight="1">
      <c r="D482" s="193"/>
      <c r="E482" s="189"/>
      <c r="F482" s="189"/>
      <c r="G482" s="189"/>
      <c r="H482" s="193"/>
      <c r="O482" s="62"/>
      <c r="P482" s="62"/>
      <c r="Q482" s="62"/>
    </row>
    <row r="483" spans="4:17" s="188" customFormat="1" ht="17.149999999999999" customHeight="1">
      <c r="D483" s="193"/>
      <c r="E483" s="189"/>
      <c r="F483" s="189"/>
      <c r="G483" s="189"/>
      <c r="H483" s="193"/>
      <c r="O483" s="62"/>
      <c r="P483" s="62"/>
      <c r="Q483" s="62"/>
    </row>
    <row r="484" spans="4:17" s="188" customFormat="1" ht="17.149999999999999" customHeight="1">
      <c r="D484" s="193"/>
      <c r="E484" s="189"/>
      <c r="F484" s="189"/>
      <c r="G484" s="189"/>
      <c r="H484" s="193"/>
      <c r="O484" s="62"/>
      <c r="P484" s="62"/>
      <c r="Q484" s="62"/>
    </row>
    <row r="485" spans="4:17" s="188" customFormat="1" ht="17.149999999999999" customHeight="1">
      <c r="D485" s="193"/>
      <c r="E485" s="189"/>
      <c r="F485" s="189"/>
      <c r="G485" s="189"/>
      <c r="H485" s="193"/>
      <c r="O485" s="62"/>
      <c r="P485" s="62"/>
      <c r="Q485" s="62"/>
    </row>
    <row r="486" spans="4:17" s="188" customFormat="1" ht="17.149999999999999" customHeight="1">
      <c r="D486" s="193"/>
      <c r="E486" s="189"/>
      <c r="F486" s="189"/>
      <c r="G486" s="189"/>
      <c r="H486" s="193"/>
      <c r="O486" s="62"/>
      <c r="P486" s="62"/>
      <c r="Q486" s="62"/>
    </row>
    <row r="487" spans="4:17" s="188" customFormat="1" ht="17.149999999999999" customHeight="1">
      <c r="D487" s="193"/>
      <c r="E487" s="189"/>
      <c r="F487" s="189"/>
      <c r="G487" s="189"/>
      <c r="H487" s="193"/>
      <c r="O487" s="62"/>
      <c r="P487" s="62"/>
      <c r="Q487" s="62"/>
    </row>
    <row r="488" spans="4:17" s="188" customFormat="1" ht="17.149999999999999" customHeight="1">
      <c r="D488" s="193"/>
      <c r="E488" s="189"/>
      <c r="F488" s="189"/>
      <c r="G488" s="189"/>
      <c r="H488" s="193"/>
      <c r="O488" s="62"/>
      <c r="P488" s="62"/>
      <c r="Q488" s="62"/>
    </row>
    <row r="489" spans="4:17" s="188" customFormat="1" ht="17.149999999999999" customHeight="1">
      <c r="D489" s="193"/>
      <c r="E489" s="189"/>
      <c r="F489" s="189"/>
      <c r="G489" s="189"/>
      <c r="H489" s="193"/>
      <c r="O489" s="62"/>
      <c r="P489" s="62"/>
      <c r="Q489" s="62"/>
    </row>
    <row r="490" spans="4:17" s="188" customFormat="1" ht="17.149999999999999" customHeight="1">
      <c r="D490" s="193"/>
      <c r="E490" s="189"/>
      <c r="F490" s="189"/>
      <c r="G490" s="189"/>
      <c r="H490" s="193"/>
      <c r="O490" s="62"/>
      <c r="P490" s="62"/>
      <c r="Q490" s="62"/>
    </row>
    <row r="491" spans="4:17" s="188" customFormat="1" ht="17.149999999999999" customHeight="1">
      <c r="D491" s="193"/>
      <c r="E491" s="189"/>
      <c r="F491" s="189"/>
      <c r="G491" s="189"/>
      <c r="H491" s="193"/>
      <c r="O491" s="62"/>
      <c r="P491" s="62"/>
      <c r="Q491" s="62"/>
    </row>
    <row r="492" spans="4:17" s="188" customFormat="1" ht="17.149999999999999" customHeight="1">
      <c r="D492" s="193"/>
      <c r="E492" s="189"/>
      <c r="F492" s="189"/>
      <c r="G492" s="189"/>
      <c r="H492" s="193"/>
      <c r="O492" s="62"/>
      <c r="P492" s="62"/>
      <c r="Q492" s="62"/>
    </row>
    <row r="493" spans="4:17" s="188" customFormat="1" ht="17.149999999999999" customHeight="1">
      <c r="D493" s="193"/>
      <c r="E493" s="189"/>
      <c r="F493" s="189"/>
      <c r="G493" s="189"/>
      <c r="H493" s="193"/>
      <c r="O493" s="62"/>
      <c r="P493" s="62"/>
      <c r="Q493" s="62"/>
    </row>
    <row r="494" spans="4:17" s="188" customFormat="1" ht="17.149999999999999" customHeight="1">
      <c r="D494" s="193"/>
      <c r="E494" s="189"/>
      <c r="F494" s="189"/>
      <c r="G494" s="189"/>
      <c r="H494" s="193"/>
      <c r="O494" s="62"/>
      <c r="P494" s="62"/>
      <c r="Q494" s="62"/>
    </row>
    <row r="495" spans="4:17" s="188" customFormat="1" ht="17.149999999999999" customHeight="1">
      <c r="D495" s="193"/>
      <c r="E495" s="189"/>
      <c r="F495" s="189"/>
      <c r="G495" s="189"/>
      <c r="H495" s="193"/>
      <c r="O495" s="62"/>
      <c r="P495" s="62"/>
      <c r="Q495" s="62"/>
    </row>
    <row r="496" spans="4:17" s="188" customFormat="1" ht="17.149999999999999" customHeight="1">
      <c r="D496" s="193"/>
      <c r="E496" s="189"/>
      <c r="F496" s="189"/>
      <c r="G496" s="189"/>
      <c r="H496" s="193"/>
      <c r="O496" s="62"/>
      <c r="P496" s="62"/>
      <c r="Q496" s="62"/>
    </row>
    <row r="497" spans="4:17" s="188" customFormat="1" ht="17.149999999999999" customHeight="1">
      <c r="D497" s="193"/>
      <c r="E497" s="189"/>
      <c r="F497" s="189"/>
      <c r="G497" s="189"/>
      <c r="H497" s="193"/>
      <c r="O497" s="62"/>
      <c r="P497" s="62"/>
      <c r="Q497" s="62"/>
    </row>
    <row r="498" spans="4:17" s="188" customFormat="1" ht="17.149999999999999" customHeight="1">
      <c r="D498" s="193"/>
      <c r="E498" s="189"/>
      <c r="F498" s="189"/>
      <c r="G498" s="189"/>
      <c r="H498" s="193"/>
      <c r="O498" s="62"/>
      <c r="P498" s="62"/>
      <c r="Q498" s="62"/>
    </row>
    <row r="499" spans="4:17" s="188" customFormat="1" ht="17.149999999999999" customHeight="1">
      <c r="D499" s="193"/>
      <c r="E499" s="189"/>
      <c r="F499" s="189"/>
      <c r="G499" s="189"/>
      <c r="H499" s="193"/>
      <c r="O499" s="62"/>
      <c r="P499" s="62"/>
      <c r="Q499" s="62"/>
    </row>
    <row r="500" spans="4:17" s="188" customFormat="1" ht="17.149999999999999" customHeight="1">
      <c r="D500" s="193"/>
      <c r="E500" s="189"/>
      <c r="F500" s="189"/>
      <c r="G500" s="189"/>
      <c r="H500" s="193"/>
      <c r="O500" s="62"/>
      <c r="P500" s="62"/>
      <c r="Q500" s="62"/>
    </row>
    <row r="501" spans="4:17" s="188" customFormat="1" ht="17.149999999999999" customHeight="1">
      <c r="D501" s="193"/>
      <c r="E501" s="189"/>
      <c r="F501" s="189"/>
      <c r="G501" s="189"/>
      <c r="H501" s="193"/>
      <c r="O501" s="62"/>
      <c r="P501" s="62"/>
      <c r="Q501" s="62"/>
    </row>
    <row r="502" spans="4:17" s="188" customFormat="1" ht="17.149999999999999" customHeight="1">
      <c r="D502" s="193"/>
      <c r="E502" s="189"/>
      <c r="F502" s="189"/>
      <c r="G502" s="189"/>
      <c r="H502" s="193"/>
      <c r="O502" s="62"/>
      <c r="P502" s="62"/>
      <c r="Q502" s="62"/>
    </row>
    <row r="503" spans="4:17" s="188" customFormat="1" ht="17.149999999999999" customHeight="1">
      <c r="D503" s="193"/>
      <c r="E503" s="189"/>
      <c r="F503" s="189"/>
      <c r="G503" s="189"/>
      <c r="H503" s="193"/>
      <c r="O503" s="62"/>
      <c r="P503" s="62"/>
      <c r="Q503" s="62"/>
    </row>
    <row r="504" spans="4:17" s="188" customFormat="1" ht="17.149999999999999" customHeight="1">
      <c r="D504" s="193"/>
      <c r="E504" s="189"/>
      <c r="F504" s="189"/>
      <c r="G504" s="189"/>
      <c r="H504" s="193"/>
      <c r="O504" s="62"/>
      <c r="P504" s="62"/>
      <c r="Q504" s="62"/>
    </row>
    <row r="505" spans="4:17" s="188" customFormat="1" ht="17.149999999999999" customHeight="1">
      <c r="D505" s="193"/>
      <c r="E505" s="189"/>
      <c r="F505" s="189"/>
      <c r="G505" s="189"/>
      <c r="H505" s="193"/>
      <c r="O505" s="62"/>
      <c r="P505" s="62"/>
      <c r="Q505" s="62"/>
    </row>
    <row r="506" spans="4:17" s="188" customFormat="1" ht="17.149999999999999" customHeight="1">
      <c r="D506" s="193"/>
      <c r="E506" s="189"/>
      <c r="F506" s="189"/>
      <c r="G506" s="189"/>
      <c r="H506" s="193"/>
      <c r="O506" s="62"/>
      <c r="P506" s="62"/>
      <c r="Q506" s="62"/>
    </row>
    <row r="507" spans="4:17" s="188" customFormat="1" ht="17.149999999999999" customHeight="1">
      <c r="D507" s="193"/>
      <c r="E507" s="189"/>
      <c r="F507" s="189"/>
      <c r="G507" s="189"/>
      <c r="H507" s="193"/>
      <c r="O507" s="62"/>
      <c r="P507" s="62"/>
      <c r="Q507" s="62"/>
    </row>
    <row r="508" spans="4:17" s="188" customFormat="1" ht="17.149999999999999" customHeight="1">
      <c r="D508" s="193"/>
      <c r="E508" s="189"/>
      <c r="F508" s="189"/>
      <c r="G508" s="189"/>
      <c r="H508" s="193"/>
      <c r="O508" s="62"/>
      <c r="P508" s="62"/>
      <c r="Q508" s="62"/>
    </row>
    <row r="509" spans="4:17" s="188" customFormat="1" ht="17.149999999999999" customHeight="1">
      <c r="D509" s="193"/>
      <c r="E509" s="189"/>
      <c r="F509" s="189"/>
      <c r="G509" s="189"/>
      <c r="H509" s="193"/>
      <c r="O509" s="62"/>
      <c r="P509" s="62"/>
      <c r="Q509" s="62"/>
    </row>
    <row r="510" spans="4:17" s="188" customFormat="1" ht="17.149999999999999" customHeight="1">
      <c r="D510" s="193"/>
      <c r="E510" s="189"/>
      <c r="F510" s="189"/>
      <c r="G510" s="189"/>
      <c r="H510" s="193"/>
      <c r="O510" s="62"/>
      <c r="P510" s="62"/>
      <c r="Q510" s="62"/>
    </row>
    <row r="511" spans="4:17" s="188" customFormat="1" ht="17.149999999999999" customHeight="1">
      <c r="D511" s="193"/>
      <c r="E511" s="189"/>
      <c r="F511" s="189"/>
      <c r="G511" s="189"/>
      <c r="H511" s="193"/>
      <c r="O511" s="62"/>
      <c r="P511" s="62"/>
      <c r="Q511" s="62"/>
    </row>
    <row r="512" spans="4:17" s="188" customFormat="1" ht="17.149999999999999" customHeight="1">
      <c r="D512" s="193"/>
      <c r="E512" s="189"/>
      <c r="F512" s="189"/>
      <c r="G512" s="189"/>
      <c r="H512" s="193"/>
      <c r="O512" s="62"/>
      <c r="P512" s="62"/>
      <c r="Q512" s="62"/>
    </row>
    <row r="513" spans="4:17" s="188" customFormat="1" ht="17.149999999999999" customHeight="1">
      <c r="D513" s="193"/>
      <c r="E513" s="189"/>
      <c r="F513" s="189"/>
      <c r="G513" s="189"/>
      <c r="H513" s="193"/>
      <c r="O513" s="62"/>
      <c r="P513" s="62"/>
      <c r="Q513" s="62"/>
    </row>
    <row r="514" spans="4:17" s="188" customFormat="1" ht="17.149999999999999" customHeight="1">
      <c r="D514" s="193"/>
      <c r="E514" s="189"/>
      <c r="F514" s="189"/>
      <c r="G514" s="189"/>
      <c r="H514" s="193"/>
      <c r="O514" s="62"/>
      <c r="P514" s="62"/>
      <c r="Q514" s="62"/>
    </row>
    <row r="515" spans="4:17" s="188" customFormat="1" ht="17.149999999999999" customHeight="1">
      <c r="D515" s="193"/>
      <c r="E515" s="189"/>
      <c r="F515" s="189"/>
      <c r="G515" s="189"/>
      <c r="H515" s="193"/>
      <c r="O515" s="62"/>
      <c r="P515" s="62"/>
      <c r="Q515" s="62"/>
    </row>
    <row r="516" spans="4:17" s="188" customFormat="1" ht="17.149999999999999" customHeight="1">
      <c r="D516" s="193"/>
      <c r="E516" s="189"/>
      <c r="F516" s="189"/>
      <c r="G516" s="189"/>
      <c r="H516" s="193"/>
      <c r="O516" s="62"/>
      <c r="P516" s="62"/>
      <c r="Q516" s="62"/>
    </row>
    <row r="517" spans="4:17" s="188" customFormat="1" ht="17.149999999999999" customHeight="1">
      <c r="D517" s="193"/>
      <c r="E517" s="189"/>
      <c r="F517" s="189"/>
      <c r="G517" s="189"/>
      <c r="H517" s="193"/>
      <c r="O517" s="62"/>
      <c r="P517" s="62"/>
      <c r="Q517" s="62"/>
    </row>
    <row r="518" spans="4:17" s="188" customFormat="1" ht="17.149999999999999" customHeight="1">
      <c r="D518" s="193"/>
      <c r="E518" s="189"/>
      <c r="F518" s="189"/>
      <c r="G518" s="189"/>
      <c r="H518" s="193"/>
      <c r="O518" s="62"/>
      <c r="P518" s="62"/>
      <c r="Q518" s="62"/>
    </row>
    <row r="519" spans="4:17" s="188" customFormat="1" ht="17.149999999999999" customHeight="1">
      <c r="D519" s="193"/>
      <c r="E519" s="189"/>
      <c r="F519" s="189"/>
      <c r="G519" s="189"/>
      <c r="H519" s="193"/>
      <c r="O519" s="62"/>
      <c r="P519" s="62"/>
      <c r="Q519" s="62"/>
    </row>
    <row r="520" spans="4:17" s="188" customFormat="1" ht="17.149999999999999" customHeight="1">
      <c r="D520" s="193"/>
      <c r="E520" s="189"/>
      <c r="F520" s="189"/>
      <c r="G520" s="189"/>
      <c r="H520" s="193"/>
      <c r="O520" s="62"/>
      <c r="P520" s="62"/>
      <c r="Q520" s="62"/>
    </row>
    <row r="521" spans="4:17" s="188" customFormat="1" ht="17.149999999999999" customHeight="1">
      <c r="D521" s="193"/>
      <c r="E521" s="189"/>
      <c r="F521" s="189"/>
      <c r="G521" s="189"/>
      <c r="H521" s="193"/>
      <c r="O521" s="62"/>
      <c r="P521" s="62"/>
      <c r="Q521" s="62"/>
    </row>
    <row r="522" spans="4:17" s="188" customFormat="1" ht="17.149999999999999" customHeight="1">
      <c r="D522" s="193"/>
      <c r="E522" s="189"/>
      <c r="F522" s="189"/>
      <c r="G522" s="189"/>
      <c r="H522" s="193"/>
      <c r="O522" s="62"/>
      <c r="P522" s="62"/>
      <c r="Q522" s="62"/>
    </row>
    <row r="523" spans="4:17" s="188" customFormat="1" ht="17.149999999999999" customHeight="1">
      <c r="D523" s="193"/>
      <c r="E523" s="189"/>
      <c r="F523" s="189"/>
      <c r="G523" s="189"/>
      <c r="H523" s="193"/>
      <c r="O523" s="62"/>
      <c r="P523" s="62"/>
      <c r="Q523" s="62"/>
    </row>
    <row r="524" spans="4:17" s="188" customFormat="1" ht="17.149999999999999" customHeight="1">
      <c r="D524" s="193"/>
      <c r="E524" s="189"/>
      <c r="F524" s="189"/>
      <c r="G524" s="189"/>
      <c r="H524" s="193"/>
      <c r="O524" s="62"/>
      <c r="P524" s="62"/>
      <c r="Q524" s="62"/>
    </row>
    <row r="525" spans="4:17" s="188" customFormat="1" ht="17.149999999999999" customHeight="1">
      <c r="D525" s="193"/>
      <c r="E525" s="189"/>
      <c r="F525" s="189"/>
      <c r="G525" s="189"/>
      <c r="H525" s="193"/>
      <c r="O525" s="62"/>
      <c r="P525" s="62"/>
      <c r="Q525" s="62"/>
    </row>
    <row r="526" spans="4:17" s="188" customFormat="1" ht="17.149999999999999" customHeight="1">
      <c r="D526" s="193"/>
      <c r="E526" s="189"/>
      <c r="F526" s="189"/>
      <c r="G526" s="189"/>
      <c r="H526" s="193"/>
      <c r="O526" s="62"/>
      <c r="P526" s="62"/>
      <c r="Q526" s="62"/>
    </row>
    <row r="527" spans="4:17" s="188" customFormat="1" ht="17.149999999999999" customHeight="1">
      <c r="D527" s="193"/>
      <c r="E527" s="189"/>
      <c r="F527" s="189"/>
      <c r="G527" s="189"/>
      <c r="H527" s="193"/>
      <c r="O527" s="62"/>
      <c r="P527" s="62"/>
      <c r="Q527" s="62"/>
    </row>
    <row r="528" spans="4:17" s="188" customFormat="1" ht="17.149999999999999" customHeight="1">
      <c r="D528" s="193"/>
      <c r="E528" s="189"/>
      <c r="F528" s="189"/>
      <c r="G528" s="189"/>
      <c r="H528" s="193"/>
      <c r="O528" s="62"/>
      <c r="P528" s="62"/>
      <c r="Q528" s="62"/>
    </row>
    <row r="529" spans="4:17" s="188" customFormat="1" ht="17.149999999999999" customHeight="1">
      <c r="D529" s="193"/>
      <c r="E529" s="189"/>
      <c r="F529" s="189"/>
      <c r="G529" s="189"/>
      <c r="H529" s="193"/>
      <c r="O529" s="62"/>
      <c r="P529" s="62"/>
      <c r="Q529" s="62"/>
    </row>
    <row r="530" spans="4:17" s="188" customFormat="1" ht="17.149999999999999" customHeight="1">
      <c r="D530" s="193"/>
      <c r="E530" s="189"/>
      <c r="F530" s="189"/>
      <c r="G530" s="189"/>
      <c r="H530" s="193"/>
      <c r="O530" s="62"/>
      <c r="P530" s="62"/>
      <c r="Q530" s="62"/>
    </row>
    <row r="531" spans="4:17" s="188" customFormat="1" ht="17.149999999999999" customHeight="1">
      <c r="D531" s="193"/>
      <c r="E531" s="189"/>
      <c r="F531" s="189"/>
      <c r="G531" s="189"/>
      <c r="H531" s="193"/>
      <c r="O531" s="62"/>
      <c r="P531" s="62"/>
      <c r="Q531" s="62"/>
    </row>
    <row r="532" spans="4:17" s="188" customFormat="1" ht="17.149999999999999" customHeight="1">
      <c r="D532" s="193"/>
      <c r="E532" s="189"/>
      <c r="F532" s="189"/>
      <c r="G532" s="189"/>
      <c r="H532" s="193"/>
      <c r="O532" s="62"/>
      <c r="P532" s="62"/>
      <c r="Q532" s="62"/>
    </row>
    <row r="533" spans="4:17" s="188" customFormat="1" ht="17.149999999999999" customHeight="1">
      <c r="D533" s="193"/>
      <c r="E533" s="189"/>
      <c r="F533" s="189"/>
      <c r="G533" s="189"/>
      <c r="H533" s="193"/>
      <c r="O533" s="62"/>
      <c r="P533" s="62"/>
      <c r="Q533" s="62"/>
    </row>
    <row r="534" spans="4:17" s="188" customFormat="1" ht="17.149999999999999" customHeight="1">
      <c r="D534" s="193"/>
      <c r="E534" s="189"/>
      <c r="F534" s="189"/>
      <c r="G534" s="189"/>
      <c r="H534" s="193"/>
      <c r="O534" s="62"/>
      <c r="P534" s="62"/>
      <c r="Q534" s="62"/>
    </row>
    <row r="535" spans="4:17" s="188" customFormat="1" ht="17.149999999999999" customHeight="1">
      <c r="D535" s="193"/>
      <c r="E535" s="189"/>
      <c r="F535" s="189"/>
      <c r="G535" s="189"/>
      <c r="H535" s="193"/>
      <c r="O535" s="62"/>
      <c r="P535" s="62"/>
      <c r="Q535" s="62"/>
    </row>
    <row r="536" spans="4:17" s="188" customFormat="1" ht="17.149999999999999" customHeight="1">
      <c r="D536" s="193"/>
      <c r="E536" s="189"/>
      <c r="F536" s="189"/>
      <c r="G536" s="189"/>
      <c r="H536" s="193"/>
      <c r="O536" s="62"/>
      <c r="P536" s="62"/>
      <c r="Q536" s="62"/>
    </row>
    <row r="537" spans="4:17" s="188" customFormat="1" ht="17.149999999999999" customHeight="1">
      <c r="D537" s="193"/>
      <c r="E537" s="189"/>
      <c r="F537" s="189"/>
      <c r="G537" s="189"/>
      <c r="H537" s="193"/>
      <c r="O537" s="62"/>
      <c r="P537" s="62"/>
      <c r="Q537" s="62"/>
    </row>
    <row r="538" spans="4:17" s="188" customFormat="1" ht="17.149999999999999" customHeight="1">
      <c r="D538" s="193"/>
      <c r="E538" s="189"/>
      <c r="F538" s="189"/>
      <c r="G538" s="189"/>
      <c r="H538" s="193"/>
      <c r="O538" s="62"/>
      <c r="P538" s="62"/>
      <c r="Q538" s="62"/>
    </row>
    <row r="539" spans="4:17" s="188" customFormat="1" ht="17.149999999999999" customHeight="1">
      <c r="D539" s="193"/>
      <c r="E539" s="189"/>
      <c r="F539" s="189"/>
      <c r="G539" s="189"/>
      <c r="H539" s="193"/>
      <c r="O539" s="62"/>
      <c r="P539" s="62"/>
      <c r="Q539" s="62"/>
    </row>
    <row r="540" spans="4:17" s="188" customFormat="1" ht="17.149999999999999" customHeight="1">
      <c r="D540" s="193"/>
      <c r="E540" s="189"/>
      <c r="F540" s="189"/>
      <c r="G540" s="189"/>
      <c r="H540" s="193"/>
      <c r="O540" s="62"/>
      <c r="P540" s="62"/>
      <c r="Q540" s="62"/>
    </row>
    <row r="541" spans="4:17" s="188" customFormat="1" ht="17.149999999999999" customHeight="1">
      <c r="D541" s="193"/>
      <c r="E541" s="189"/>
      <c r="F541" s="189"/>
      <c r="G541" s="189"/>
      <c r="H541" s="193"/>
      <c r="O541" s="62"/>
      <c r="P541" s="62"/>
      <c r="Q541" s="62"/>
    </row>
    <row r="542" spans="4:17" s="188" customFormat="1" ht="17.149999999999999" customHeight="1">
      <c r="D542" s="193"/>
      <c r="E542" s="189"/>
      <c r="F542" s="189"/>
      <c r="G542" s="189"/>
      <c r="H542" s="193"/>
      <c r="O542" s="62"/>
      <c r="P542" s="62"/>
      <c r="Q542" s="62"/>
    </row>
    <row r="543" spans="4:17" s="188" customFormat="1" ht="17.149999999999999" customHeight="1">
      <c r="D543" s="193"/>
      <c r="E543" s="189"/>
      <c r="F543" s="189"/>
      <c r="G543" s="189"/>
      <c r="H543" s="193"/>
      <c r="O543" s="62"/>
      <c r="P543" s="62"/>
      <c r="Q543" s="62"/>
    </row>
    <row r="544" spans="4:17" s="188" customFormat="1" ht="17.149999999999999" customHeight="1">
      <c r="D544" s="193"/>
      <c r="E544" s="189"/>
      <c r="F544" s="189"/>
      <c r="G544" s="189"/>
      <c r="H544" s="193"/>
      <c r="O544" s="62"/>
      <c r="P544" s="62"/>
      <c r="Q544" s="62"/>
    </row>
    <row r="545" spans="4:17" s="188" customFormat="1" ht="17.149999999999999" customHeight="1">
      <c r="D545" s="193"/>
      <c r="E545" s="189"/>
      <c r="F545" s="189"/>
      <c r="G545" s="189"/>
      <c r="H545" s="193"/>
      <c r="O545" s="62"/>
      <c r="P545" s="62"/>
      <c r="Q545" s="62"/>
    </row>
    <row r="546" spans="4:17" s="188" customFormat="1" ht="17.149999999999999" customHeight="1">
      <c r="D546" s="193"/>
      <c r="E546" s="189"/>
      <c r="F546" s="189"/>
      <c r="G546" s="189"/>
      <c r="H546" s="193"/>
      <c r="O546" s="62"/>
      <c r="P546" s="62"/>
      <c r="Q546" s="62"/>
    </row>
    <row r="547" spans="4:17" s="188" customFormat="1" ht="17.149999999999999" customHeight="1">
      <c r="D547" s="193"/>
      <c r="E547" s="189"/>
      <c r="F547" s="189"/>
      <c r="G547" s="189"/>
      <c r="H547" s="193"/>
      <c r="O547" s="62"/>
      <c r="P547" s="62"/>
      <c r="Q547" s="62"/>
    </row>
    <row r="548" spans="4:17" s="188" customFormat="1" ht="17.149999999999999" customHeight="1">
      <c r="D548" s="193"/>
      <c r="E548" s="189"/>
      <c r="F548" s="189"/>
      <c r="G548" s="189"/>
      <c r="H548" s="193"/>
      <c r="O548" s="62"/>
      <c r="P548" s="62"/>
      <c r="Q548" s="62"/>
    </row>
    <row r="549" spans="4:17" s="188" customFormat="1" ht="17.149999999999999" customHeight="1">
      <c r="D549" s="193"/>
      <c r="E549" s="189"/>
      <c r="F549" s="189"/>
      <c r="G549" s="189"/>
      <c r="H549" s="193"/>
      <c r="O549" s="62"/>
      <c r="P549" s="62"/>
      <c r="Q549" s="62"/>
    </row>
    <row r="550" spans="4:17" s="188" customFormat="1" ht="17.149999999999999" customHeight="1">
      <c r="D550" s="193"/>
      <c r="E550" s="189"/>
      <c r="F550" s="189"/>
      <c r="G550" s="189"/>
      <c r="H550" s="193"/>
      <c r="O550" s="62"/>
      <c r="P550" s="62"/>
      <c r="Q550" s="62"/>
    </row>
    <row r="551" spans="4:17" s="188" customFormat="1" ht="17.149999999999999" customHeight="1">
      <c r="D551" s="193"/>
      <c r="E551" s="189"/>
      <c r="F551" s="189"/>
      <c r="G551" s="189"/>
      <c r="H551" s="193"/>
      <c r="O551" s="62"/>
      <c r="P551" s="62"/>
      <c r="Q551" s="62"/>
    </row>
    <row r="552" spans="4:17" s="188" customFormat="1" ht="17.149999999999999" customHeight="1">
      <c r="D552" s="193"/>
      <c r="E552" s="189"/>
      <c r="F552" s="189"/>
      <c r="G552" s="189"/>
      <c r="H552" s="193"/>
      <c r="O552" s="62"/>
      <c r="P552" s="62"/>
      <c r="Q552" s="62"/>
    </row>
    <row r="553" spans="4:17" s="188" customFormat="1" ht="17.149999999999999" customHeight="1">
      <c r="D553" s="193"/>
      <c r="E553" s="189"/>
      <c r="F553" s="189"/>
      <c r="G553" s="189"/>
      <c r="H553" s="193"/>
      <c r="O553" s="62"/>
      <c r="P553" s="62"/>
      <c r="Q553" s="62"/>
    </row>
    <row r="554" spans="4:17" s="188" customFormat="1" ht="17.149999999999999" customHeight="1">
      <c r="D554" s="193"/>
      <c r="E554" s="189"/>
      <c r="F554" s="189"/>
      <c r="G554" s="189"/>
      <c r="H554" s="193"/>
      <c r="O554" s="62"/>
      <c r="P554" s="62"/>
      <c r="Q554" s="62"/>
    </row>
    <row r="555" spans="4:17" s="188" customFormat="1" ht="17.149999999999999" customHeight="1">
      <c r="D555" s="193"/>
      <c r="E555" s="189"/>
      <c r="F555" s="189"/>
      <c r="G555" s="189"/>
      <c r="H555" s="193"/>
      <c r="O555" s="62"/>
      <c r="P555" s="62"/>
      <c r="Q555" s="62"/>
    </row>
    <row r="556" spans="4:17" s="188" customFormat="1" ht="17.149999999999999" customHeight="1">
      <c r="D556" s="193"/>
      <c r="E556" s="189"/>
      <c r="F556" s="189"/>
      <c r="G556" s="189"/>
      <c r="H556" s="193"/>
      <c r="O556" s="62"/>
      <c r="P556" s="62"/>
      <c r="Q556" s="62"/>
    </row>
    <row r="557" spans="4:17" s="188" customFormat="1" ht="17.149999999999999" customHeight="1">
      <c r="D557" s="193"/>
      <c r="E557" s="189"/>
      <c r="F557" s="189"/>
      <c r="G557" s="189"/>
      <c r="H557" s="193"/>
      <c r="O557" s="62"/>
      <c r="P557" s="62"/>
      <c r="Q557" s="62"/>
    </row>
    <row r="558" spans="4:17" s="188" customFormat="1" ht="17.149999999999999" customHeight="1">
      <c r="D558" s="193"/>
      <c r="E558" s="189"/>
      <c r="F558" s="189"/>
      <c r="G558" s="189"/>
      <c r="H558" s="193"/>
      <c r="O558" s="62"/>
      <c r="P558" s="62"/>
      <c r="Q558" s="62"/>
    </row>
    <row r="559" spans="4:17" s="188" customFormat="1" ht="17.149999999999999" customHeight="1">
      <c r="D559" s="193"/>
      <c r="E559" s="189"/>
      <c r="F559" s="189"/>
      <c r="G559" s="189"/>
      <c r="H559" s="193"/>
      <c r="O559" s="62"/>
      <c r="P559" s="62"/>
      <c r="Q559" s="62"/>
    </row>
    <row r="560" spans="4:17" s="188" customFormat="1" ht="17.149999999999999" customHeight="1">
      <c r="D560" s="193"/>
      <c r="E560" s="189"/>
      <c r="F560" s="189"/>
      <c r="G560" s="189"/>
      <c r="H560" s="193"/>
      <c r="O560" s="62"/>
      <c r="P560" s="62"/>
      <c r="Q560" s="62"/>
    </row>
    <row r="561" spans="4:17" s="188" customFormat="1" ht="17.149999999999999" customHeight="1">
      <c r="D561" s="193"/>
      <c r="E561" s="189"/>
      <c r="F561" s="189"/>
      <c r="G561" s="189"/>
      <c r="H561" s="193"/>
      <c r="O561" s="62"/>
      <c r="P561" s="62"/>
      <c r="Q561" s="62"/>
    </row>
    <row r="562" spans="4:17" s="188" customFormat="1" ht="17.149999999999999" customHeight="1">
      <c r="D562" s="193"/>
      <c r="E562" s="189"/>
      <c r="F562" s="189"/>
      <c r="G562" s="189"/>
      <c r="H562" s="193"/>
      <c r="O562" s="62"/>
      <c r="P562" s="62"/>
      <c r="Q562" s="62"/>
    </row>
    <row r="563" spans="4:17" s="188" customFormat="1" ht="17.149999999999999" customHeight="1">
      <c r="D563" s="193"/>
      <c r="E563" s="189"/>
      <c r="F563" s="189"/>
      <c r="G563" s="189"/>
      <c r="H563" s="193"/>
      <c r="O563" s="62"/>
      <c r="P563" s="62"/>
      <c r="Q563" s="62"/>
    </row>
    <row r="564" spans="4:17" s="188" customFormat="1" ht="17.149999999999999" customHeight="1">
      <c r="D564" s="193"/>
      <c r="E564" s="189"/>
      <c r="F564" s="189"/>
      <c r="G564" s="189"/>
      <c r="H564" s="193"/>
      <c r="O564" s="62"/>
      <c r="P564" s="62"/>
      <c r="Q564" s="62"/>
    </row>
    <row r="565" spans="4:17" s="188" customFormat="1" ht="17.149999999999999" customHeight="1">
      <c r="D565" s="193"/>
      <c r="E565" s="189"/>
      <c r="F565" s="189"/>
      <c r="G565" s="189"/>
      <c r="H565" s="193"/>
      <c r="O565" s="62"/>
      <c r="P565" s="62"/>
      <c r="Q565" s="62"/>
    </row>
    <row r="566" spans="4:17" s="188" customFormat="1" ht="17.149999999999999" customHeight="1">
      <c r="D566" s="193"/>
      <c r="E566" s="189"/>
      <c r="F566" s="189"/>
      <c r="G566" s="189"/>
      <c r="H566" s="193"/>
      <c r="O566" s="62"/>
      <c r="P566" s="62"/>
      <c r="Q566" s="62"/>
    </row>
    <row r="567" spans="4:17" s="188" customFormat="1" ht="17.149999999999999" customHeight="1">
      <c r="D567" s="193"/>
      <c r="E567" s="189"/>
      <c r="F567" s="189"/>
      <c r="G567" s="189"/>
      <c r="H567" s="193"/>
      <c r="O567" s="62"/>
      <c r="P567" s="62"/>
      <c r="Q567" s="62"/>
    </row>
    <row r="568" spans="4:17" s="188" customFormat="1" ht="17.149999999999999" customHeight="1">
      <c r="D568" s="193"/>
      <c r="E568" s="189"/>
      <c r="F568" s="189"/>
      <c r="G568" s="189"/>
      <c r="H568" s="193"/>
      <c r="O568" s="62"/>
      <c r="P568" s="62"/>
      <c r="Q568" s="62"/>
    </row>
    <row r="569" spans="4:17" s="188" customFormat="1" ht="17.149999999999999" customHeight="1">
      <c r="D569" s="193"/>
      <c r="E569" s="189"/>
      <c r="F569" s="189"/>
      <c r="G569" s="189"/>
      <c r="H569" s="193"/>
      <c r="O569" s="62"/>
      <c r="P569" s="62"/>
      <c r="Q569" s="62"/>
    </row>
    <row r="570" spans="4:17" s="188" customFormat="1" ht="17.149999999999999" customHeight="1">
      <c r="D570" s="193"/>
      <c r="E570" s="189"/>
      <c r="F570" s="189"/>
      <c r="G570" s="189"/>
      <c r="H570" s="193"/>
      <c r="O570" s="62"/>
      <c r="P570" s="62"/>
      <c r="Q570" s="62"/>
    </row>
    <row r="571" spans="4:17" s="188" customFormat="1" ht="17.149999999999999" customHeight="1">
      <c r="D571" s="193"/>
      <c r="E571" s="189"/>
      <c r="F571" s="189"/>
      <c r="G571" s="189"/>
      <c r="H571" s="193"/>
      <c r="O571" s="62"/>
      <c r="P571" s="62"/>
      <c r="Q571" s="62"/>
    </row>
    <row r="572" spans="4:17" s="188" customFormat="1" ht="17.149999999999999" customHeight="1">
      <c r="D572" s="193"/>
      <c r="E572" s="189"/>
      <c r="F572" s="189"/>
      <c r="G572" s="189"/>
      <c r="H572" s="193"/>
      <c r="O572" s="62"/>
      <c r="P572" s="62"/>
      <c r="Q572" s="62"/>
    </row>
    <row r="573" spans="4:17" s="188" customFormat="1" ht="17.149999999999999" customHeight="1">
      <c r="D573" s="193"/>
      <c r="E573" s="189"/>
      <c r="F573" s="189"/>
      <c r="G573" s="189"/>
      <c r="H573" s="193"/>
      <c r="O573" s="62"/>
      <c r="P573" s="62"/>
      <c r="Q573" s="62"/>
    </row>
    <row r="574" spans="4:17" s="188" customFormat="1" ht="17.149999999999999" customHeight="1">
      <c r="D574" s="193"/>
      <c r="E574" s="189"/>
      <c r="F574" s="189"/>
      <c r="G574" s="189"/>
      <c r="H574" s="193"/>
      <c r="O574" s="62"/>
      <c r="P574" s="62"/>
      <c r="Q574" s="62"/>
    </row>
    <row r="575" spans="4:17" s="188" customFormat="1" ht="17.149999999999999" customHeight="1">
      <c r="D575" s="193"/>
      <c r="E575" s="189"/>
      <c r="F575" s="189"/>
      <c r="G575" s="189"/>
      <c r="H575" s="193"/>
      <c r="O575" s="62"/>
      <c r="P575" s="62"/>
      <c r="Q575" s="62"/>
    </row>
    <row r="576" spans="4:17" s="188" customFormat="1" ht="17.149999999999999" customHeight="1">
      <c r="D576" s="193"/>
      <c r="E576" s="189"/>
      <c r="F576" s="189"/>
      <c r="G576" s="189"/>
      <c r="H576" s="193"/>
      <c r="O576" s="62"/>
      <c r="P576" s="62"/>
      <c r="Q576" s="62"/>
    </row>
    <row r="577" spans="4:17" s="188" customFormat="1" ht="17.149999999999999" customHeight="1">
      <c r="D577" s="193"/>
      <c r="E577" s="189"/>
      <c r="F577" s="189"/>
      <c r="G577" s="189"/>
      <c r="H577" s="193"/>
      <c r="O577" s="62"/>
      <c r="P577" s="62"/>
      <c r="Q577" s="62"/>
    </row>
    <row r="578" spans="4:17" s="188" customFormat="1" ht="17.149999999999999" customHeight="1">
      <c r="D578" s="193"/>
      <c r="E578" s="189"/>
      <c r="F578" s="189"/>
      <c r="G578" s="189"/>
      <c r="H578" s="193"/>
      <c r="O578" s="62"/>
      <c r="P578" s="62"/>
      <c r="Q578" s="62"/>
    </row>
    <row r="579" spans="4:17" s="188" customFormat="1" ht="17.149999999999999" customHeight="1">
      <c r="D579" s="193"/>
      <c r="E579" s="189"/>
      <c r="F579" s="189"/>
      <c r="G579" s="189"/>
      <c r="H579" s="193"/>
      <c r="O579" s="62"/>
      <c r="P579" s="62"/>
      <c r="Q579" s="62"/>
    </row>
    <row r="580" spans="4:17" s="188" customFormat="1" ht="17.149999999999999" customHeight="1">
      <c r="D580" s="193"/>
      <c r="E580" s="189"/>
      <c r="F580" s="189"/>
      <c r="G580" s="189"/>
      <c r="H580" s="193"/>
      <c r="O580" s="62"/>
      <c r="P580" s="62"/>
      <c r="Q580" s="62"/>
    </row>
    <row r="581" spans="4:17" s="188" customFormat="1" ht="17.149999999999999" customHeight="1">
      <c r="D581" s="193"/>
      <c r="E581" s="189"/>
      <c r="F581" s="189"/>
      <c r="G581" s="189"/>
      <c r="H581" s="193"/>
      <c r="O581" s="62"/>
      <c r="P581" s="62"/>
      <c r="Q581" s="62"/>
    </row>
    <row r="582" spans="4:17" s="188" customFormat="1" ht="17.149999999999999" customHeight="1">
      <c r="D582" s="193"/>
      <c r="E582" s="189"/>
      <c r="F582" s="189"/>
      <c r="G582" s="189"/>
      <c r="H582" s="193"/>
      <c r="O582" s="62"/>
      <c r="P582" s="62"/>
      <c r="Q582" s="62"/>
    </row>
    <row r="583" spans="4:17" s="188" customFormat="1" ht="17.149999999999999" customHeight="1">
      <c r="D583" s="193"/>
      <c r="E583" s="189"/>
      <c r="F583" s="189"/>
      <c r="G583" s="189"/>
      <c r="H583" s="193"/>
      <c r="O583" s="62"/>
      <c r="P583" s="62"/>
      <c r="Q583" s="62"/>
    </row>
    <row r="584" spans="4:17" s="188" customFormat="1" ht="17.149999999999999" customHeight="1">
      <c r="D584" s="193"/>
      <c r="E584" s="189"/>
      <c r="F584" s="189"/>
      <c r="G584" s="189"/>
      <c r="H584" s="193"/>
      <c r="O584" s="62"/>
      <c r="P584" s="62"/>
      <c r="Q584" s="62"/>
    </row>
    <row r="585" spans="4:17" s="188" customFormat="1" ht="17.149999999999999" customHeight="1">
      <c r="D585" s="193"/>
      <c r="E585" s="189"/>
      <c r="F585" s="189"/>
      <c r="G585" s="189"/>
      <c r="H585" s="193"/>
      <c r="O585" s="62"/>
      <c r="P585" s="62"/>
      <c r="Q585" s="62"/>
    </row>
    <row r="586" spans="4:17" s="188" customFormat="1" ht="17.149999999999999" customHeight="1">
      <c r="D586" s="193"/>
      <c r="E586" s="189"/>
      <c r="F586" s="189"/>
      <c r="G586" s="189"/>
      <c r="H586" s="193"/>
      <c r="O586" s="62"/>
      <c r="P586" s="62"/>
      <c r="Q586" s="62"/>
    </row>
    <row r="587" spans="4:17" s="188" customFormat="1" ht="17.149999999999999" customHeight="1">
      <c r="D587" s="193"/>
      <c r="E587" s="189"/>
      <c r="F587" s="189"/>
      <c r="G587" s="189"/>
      <c r="H587" s="193"/>
      <c r="O587" s="62"/>
      <c r="P587" s="62"/>
      <c r="Q587" s="62"/>
    </row>
    <row r="588" spans="4:17" s="188" customFormat="1" ht="17.149999999999999" customHeight="1">
      <c r="D588" s="193"/>
      <c r="E588" s="189"/>
      <c r="F588" s="189"/>
      <c r="G588" s="189"/>
      <c r="H588" s="193"/>
      <c r="O588" s="62"/>
      <c r="P588" s="62"/>
      <c r="Q588" s="62"/>
    </row>
    <row r="589" spans="4:17" s="188" customFormat="1" ht="17.149999999999999" customHeight="1">
      <c r="D589" s="193"/>
      <c r="E589" s="189"/>
      <c r="F589" s="189"/>
      <c r="G589" s="189"/>
      <c r="H589" s="193"/>
      <c r="O589" s="62"/>
      <c r="P589" s="62"/>
      <c r="Q589" s="62"/>
    </row>
    <row r="590" spans="4:17" s="188" customFormat="1" ht="17.149999999999999" customHeight="1">
      <c r="D590" s="193"/>
      <c r="E590" s="189"/>
      <c r="F590" s="189"/>
      <c r="G590" s="189"/>
      <c r="H590" s="193"/>
      <c r="O590" s="62"/>
      <c r="P590" s="62"/>
      <c r="Q590" s="62"/>
    </row>
    <row r="591" spans="4:17" s="188" customFormat="1" ht="17.149999999999999" customHeight="1">
      <c r="D591" s="193"/>
      <c r="E591" s="189"/>
      <c r="F591" s="189"/>
      <c r="G591" s="189"/>
      <c r="H591" s="193"/>
      <c r="O591" s="62"/>
      <c r="P591" s="62"/>
      <c r="Q591" s="62"/>
    </row>
    <row r="592" spans="4:17" s="188" customFormat="1" ht="17.149999999999999" customHeight="1">
      <c r="D592" s="193"/>
      <c r="E592" s="189"/>
      <c r="F592" s="189"/>
      <c r="G592" s="189"/>
      <c r="H592" s="193"/>
      <c r="O592" s="62"/>
      <c r="P592" s="62"/>
      <c r="Q592" s="62"/>
    </row>
    <row r="593" spans="4:17" s="188" customFormat="1" ht="17.149999999999999" customHeight="1">
      <c r="D593" s="193"/>
      <c r="E593" s="189"/>
      <c r="F593" s="189"/>
      <c r="G593" s="189"/>
      <c r="H593" s="193"/>
      <c r="O593" s="62"/>
      <c r="P593" s="62"/>
      <c r="Q593" s="62"/>
    </row>
    <row r="594" spans="4:17" s="188" customFormat="1" ht="17.149999999999999" customHeight="1">
      <c r="D594" s="193"/>
      <c r="E594" s="189"/>
      <c r="F594" s="189"/>
      <c r="G594" s="189"/>
      <c r="H594" s="193"/>
      <c r="O594" s="62"/>
      <c r="P594" s="62"/>
      <c r="Q594" s="62"/>
    </row>
    <row r="595" spans="4:17" s="188" customFormat="1" ht="17.149999999999999" customHeight="1">
      <c r="D595" s="193"/>
      <c r="E595" s="189"/>
      <c r="F595" s="189"/>
      <c r="G595" s="189"/>
      <c r="H595" s="193"/>
      <c r="O595" s="62"/>
      <c r="P595" s="62"/>
      <c r="Q595" s="62"/>
    </row>
    <row r="596" spans="4:17" s="188" customFormat="1" ht="17.149999999999999" customHeight="1">
      <c r="D596" s="193"/>
      <c r="E596" s="189"/>
      <c r="F596" s="189"/>
      <c r="G596" s="189"/>
      <c r="H596" s="193"/>
      <c r="O596" s="62"/>
      <c r="P596" s="62"/>
      <c r="Q596" s="62"/>
    </row>
    <row r="597" spans="4:17" s="188" customFormat="1" ht="17.149999999999999" customHeight="1">
      <c r="D597" s="193"/>
      <c r="E597" s="189"/>
      <c r="F597" s="189"/>
      <c r="G597" s="189"/>
      <c r="H597" s="193"/>
      <c r="O597" s="62"/>
      <c r="P597" s="62"/>
      <c r="Q597" s="62"/>
    </row>
    <row r="598" spans="4:17" s="188" customFormat="1" ht="17.149999999999999" customHeight="1">
      <c r="D598" s="193"/>
      <c r="E598" s="189"/>
      <c r="F598" s="189"/>
      <c r="G598" s="189"/>
      <c r="H598" s="193"/>
      <c r="O598" s="62"/>
      <c r="P598" s="62"/>
      <c r="Q598" s="62"/>
    </row>
    <row r="599" spans="4:17" s="188" customFormat="1" ht="17.149999999999999" customHeight="1">
      <c r="D599" s="193"/>
      <c r="E599" s="189"/>
      <c r="F599" s="189"/>
      <c r="G599" s="189"/>
      <c r="H599" s="193"/>
      <c r="O599" s="62"/>
      <c r="P599" s="62"/>
      <c r="Q599" s="62"/>
    </row>
    <row r="600" spans="4:17" s="188" customFormat="1" ht="17.149999999999999" customHeight="1">
      <c r="D600" s="193"/>
      <c r="E600" s="189"/>
      <c r="F600" s="189"/>
      <c r="G600" s="189"/>
      <c r="H600" s="193"/>
      <c r="O600" s="62"/>
      <c r="P600" s="62"/>
      <c r="Q600" s="62"/>
    </row>
    <row r="601" spans="4:17" s="188" customFormat="1" ht="17.149999999999999" customHeight="1">
      <c r="D601" s="193"/>
      <c r="E601" s="189"/>
      <c r="F601" s="189"/>
      <c r="G601" s="189"/>
      <c r="H601" s="193"/>
      <c r="O601" s="62"/>
      <c r="P601" s="62"/>
      <c r="Q601" s="62"/>
    </row>
    <row r="602" spans="4:17" s="188" customFormat="1" ht="17.149999999999999" customHeight="1">
      <c r="D602" s="193"/>
      <c r="E602" s="189"/>
      <c r="F602" s="189"/>
      <c r="G602" s="189"/>
      <c r="H602" s="193"/>
      <c r="O602" s="62"/>
      <c r="P602" s="62"/>
      <c r="Q602" s="62"/>
    </row>
    <row r="603" spans="4:17" s="188" customFormat="1" ht="17.149999999999999" customHeight="1">
      <c r="D603" s="193"/>
      <c r="E603" s="189"/>
      <c r="F603" s="189"/>
      <c r="G603" s="189"/>
      <c r="H603" s="193"/>
      <c r="O603" s="62"/>
      <c r="P603" s="62"/>
      <c r="Q603" s="62"/>
    </row>
    <row r="604" spans="4:17" s="188" customFormat="1" ht="17.149999999999999" customHeight="1">
      <c r="D604" s="193"/>
      <c r="E604" s="189"/>
      <c r="F604" s="189"/>
      <c r="G604" s="189"/>
      <c r="H604" s="193"/>
      <c r="O604" s="62"/>
      <c r="P604" s="62"/>
      <c r="Q604" s="62"/>
    </row>
    <row r="605" spans="4:17" s="188" customFormat="1" ht="17.149999999999999" customHeight="1">
      <c r="D605" s="193"/>
      <c r="E605" s="189"/>
      <c r="F605" s="189"/>
      <c r="G605" s="189"/>
      <c r="H605" s="193"/>
      <c r="O605" s="62"/>
      <c r="P605" s="62"/>
      <c r="Q605" s="62"/>
    </row>
    <row r="606" spans="4:17" s="188" customFormat="1" ht="17.149999999999999" customHeight="1">
      <c r="D606" s="193"/>
      <c r="E606" s="189"/>
      <c r="F606" s="189"/>
      <c r="G606" s="189"/>
      <c r="H606" s="193"/>
      <c r="O606" s="62"/>
      <c r="P606" s="62"/>
      <c r="Q606" s="62"/>
    </row>
    <row r="607" spans="4:17" s="188" customFormat="1" ht="17.149999999999999" customHeight="1">
      <c r="D607" s="193"/>
      <c r="E607" s="189"/>
      <c r="F607" s="189"/>
      <c r="G607" s="189"/>
      <c r="H607" s="193"/>
      <c r="O607" s="62"/>
      <c r="P607" s="62"/>
      <c r="Q607" s="62"/>
    </row>
    <row r="608" spans="4:17" s="188" customFormat="1" ht="17.149999999999999" customHeight="1">
      <c r="D608" s="193"/>
      <c r="E608" s="189"/>
      <c r="F608" s="189"/>
      <c r="G608" s="189"/>
      <c r="H608" s="193"/>
      <c r="O608" s="62"/>
      <c r="P608" s="62"/>
      <c r="Q608" s="62"/>
    </row>
    <row r="609" spans="4:17" s="188" customFormat="1" ht="17.149999999999999" customHeight="1">
      <c r="D609" s="193"/>
      <c r="E609" s="189"/>
      <c r="F609" s="189"/>
      <c r="G609" s="189"/>
      <c r="H609" s="193"/>
      <c r="O609" s="62"/>
      <c r="P609" s="62"/>
      <c r="Q609" s="62"/>
    </row>
    <row r="610" spans="4:17" s="188" customFormat="1" ht="17.149999999999999" customHeight="1">
      <c r="D610" s="193"/>
      <c r="E610" s="189"/>
      <c r="F610" s="189"/>
      <c r="G610" s="189"/>
      <c r="H610" s="193"/>
      <c r="O610" s="62"/>
      <c r="P610" s="62"/>
      <c r="Q610" s="62"/>
    </row>
    <row r="611" spans="4:17" s="188" customFormat="1" ht="17.149999999999999" customHeight="1">
      <c r="D611" s="193"/>
      <c r="E611" s="189"/>
      <c r="F611" s="189"/>
      <c r="G611" s="189"/>
      <c r="H611" s="193"/>
      <c r="O611" s="62"/>
      <c r="P611" s="62"/>
      <c r="Q611" s="62"/>
    </row>
    <row r="612" spans="4:17" s="188" customFormat="1" ht="17.149999999999999" customHeight="1">
      <c r="D612" s="193"/>
      <c r="E612" s="189"/>
      <c r="F612" s="189"/>
      <c r="G612" s="189"/>
      <c r="H612" s="193"/>
      <c r="O612" s="62"/>
      <c r="P612" s="62"/>
      <c r="Q612" s="62"/>
    </row>
    <row r="613" spans="4:17" s="188" customFormat="1" ht="17.149999999999999" customHeight="1">
      <c r="D613" s="193"/>
      <c r="E613" s="189"/>
      <c r="F613" s="189"/>
      <c r="G613" s="189"/>
      <c r="H613" s="193"/>
      <c r="O613" s="62"/>
      <c r="P613" s="62"/>
      <c r="Q613" s="62"/>
    </row>
    <row r="614" spans="4:17" s="188" customFormat="1" ht="17.149999999999999" customHeight="1">
      <c r="D614" s="193"/>
      <c r="E614" s="189"/>
      <c r="F614" s="189"/>
      <c r="G614" s="189"/>
      <c r="H614" s="193"/>
      <c r="O614" s="62"/>
      <c r="P614" s="62"/>
      <c r="Q614" s="62"/>
    </row>
    <row r="615" spans="4:17" s="188" customFormat="1" ht="17.149999999999999" customHeight="1">
      <c r="D615" s="193"/>
      <c r="E615" s="189"/>
      <c r="F615" s="189"/>
      <c r="G615" s="189"/>
      <c r="H615" s="193"/>
      <c r="O615" s="62"/>
      <c r="P615" s="62"/>
      <c r="Q615" s="62"/>
    </row>
    <row r="616" spans="4:17" s="188" customFormat="1" ht="17.149999999999999" customHeight="1">
      <c r="D616" s="193"/>
      <c r="E616" s="189"/>
      <c r="F616" s="189"/>
      <c r="G616" s="189"/>
      <c r="H616" s="193"/>
      <c r="O616" s="62"/>
      <c r="P616" s="62"/>
      <c r="Q616" s="62"/>
    </row>
    <row r="617" spans="4:17" s="188" customFormat="1" ht="17.149999999999999" customHeight="1">
      <c r="D617" s="193"/>
      <c r="E617" s="189"/>
      <c r="F617" s="189"/>
      <c r="G617" s="189"/>
      <c r="H617" s="193"/>
      <c r="O617" s="62"/>
      <c r="P617" s="62"/>
      <c r="Q617" s="62"/>
    </row>
    <row r="618" spans="4:17" s="188" customFormat="1" ht="17.149999999999999" customHeight="1">
      <c r="D618" s="193"/>
      <c r="E618" s="189"/>
      <c r="F618" s="189"/>
      <c r="G618" s="189"/>
      <c r="H618" s="193"/>
      <c r="O618" s="62"/>
      <c r="P618" s="62"/>
      <c r="Q618" s="62"/>
    </row>
    <row r="619" spans="4:17" s="188" customFormat="1" ht="17.149999999999999" customHeight="1">
      <c r="D619" s="193"/>
      <c r="E619" s="189"/>
      <c r="F619" s="189"/>
      <c r="G619" s="189"/>
      <c r="H619" s="193"/>
      <c r="O619" s="62"/>
      <c r="P619" s="62"/>
      <c r="Q619" s="62"/>
    </row>
    <row r="620" spans="4:17" s="188" customFormat="1" ht="17.149999999999999" customHeight="1">
      <c r="D620" s="193"/>
      <c r="E620" s="189"/>
      <c r="F620" s="189"/>
      <c r="G620" s="189"/>
      <c r="H620" s="193"/>
      <c r="O620" s="62"/>
      <c r="P620" s="62"/>
      <c r="Q620" s="62"/>
    </row>
    <row r="621" spans="4:17" s="188" customFormat="1" ht="17.149999999999999" customHeight="1">
      <c r="D621" s="193"/>
      <c r="E621" s="189"/>
      <c r="F621" s="189"/>
      <c r="G621" s="189"/>
      <c r="H621" s="193"/>
      <c r="O621" s="62"/>
      <c r="P621" s="62"/>
      <c r="Q621" s="62"/>
    </row>
    <row r="622" spans="4:17" s="188" customFormat="1" ht="17.149999999999999" customHeight="1">
      <c r="D622" s="193"/>
      <c r="E622" s="189"/>
      <c r="F622" s="189"/>
      <c r="G622" s="189"/>
      <c r="H622" s="193"/>
      <c r="O622" s="62"/>
      <c r="P622" s="62"/>
      <c r="Q622" s="62"/>
    </row>
    <row r="623" spans="4:17" s="188" customFormat="1" ht="17.149999999999999" customHeight="1">
      <c r="D623" s="193"/>
      <c r="E623" s="189"/>
      <c r="F623" s="189"/>
      <c r="G623" s="189"/>
      <c r="H623" s="193"/>
      <c r="O623" s="62"/>
      <c r="P623" s="62"/>
      <c r="Q623" s="62"/>
    </row>
    <row r="624" spans="4:17" s="188" customFormat="1" ht="17.149999999999999" customHeight="1">
      <c r="D624" s="193"/>
      <c r="E624" s="189"/>
      <c r="F624" s="189"/>
      <c r="G624" s="189"/>
      <c r="H624" s="193"/>
      <c r="O624" s="62"/>
      <c r="P624" s="62"/>
      <c r="Q624" s="62"/>
    </row>
    <row r="625" spans="4:17" s="188" customFormat="1" ht="17.149999999999999" customHeight="1">
      <c r="D625" s="193"/>
      <c r="E625" s="189"/>
      <c r="F625" s="189"/>
      <c r="G625" s="189"/>
      <c r="H625" s="193"/>
      <c r="O625" s="62"/>
      <c r="P625" s="62"/>
      <c r="Q625" s="62"/>
    </row>
    <row r="626" spans="4:17" s="188" customFormat="1" ht="17.149999999999999" customHeight="1">
      <c r="D626" s="193"/>
      <c r="E626" s="189"/>
      <c r="F626" s="189"/>
      <c r="G626" s="189"/>
      <c r="H626" s="193"/>
      <c r="O626" s="62"/>
      <c r="P626" s="62"/>
      <c r="Q626" s="62"/>
    </row>
    <row r="627" spans="4:17" s="188" customFormat="1" ht="17.149999999999999" customHeight="1">
      <c r="D627" s="193"/>
      <c r="E627" s="189"/>
      <c r="F627" s="189"/>
      <c r="G627" s="189"/>
      <c r="H627" s="193"/>
      <c r="O627" s="62"/>
      <c r="P627" s="62"/>
      <c r="Q627" s="62"/>
    </row>
    <row r="628" spans="4:17" s="188" customFormat="1" ht="17.149999999999999" customHeight="1">
      <c r="D628" s="193"/>
      <c r="E628" s="189"/>
      <c r="F628" s="189"/>
      <c r="G628" s="189"/>
      <c r="H628" s="193"/>
      <c r="O628" s="62"/>
      <c r="P628" s="62"/>
      <c r="Q628" s="62"/>
    </row>
    <row r="629" spans="4:17" s="188" customFormat="1" ht="17.149999999999999" customHeight="1">
      <c r="D629" s="193"/>
      <c r="E629" s="189"/>
      <c r="F629" s="189"/>
      <c r="G629" s="189"/>
      <c r="H629" s="193"/>
      <c r="O629" s="62"/>
      <c r="P629" s="62"/>
      <c r="Q629" s="62"/>
    </row>
    <row r="630" spans="4:17" s="188" customFormat="1" ht="17.149999999999999" customHeight="1">
      <c r="D630" s="193"/>
      <c r="E630" s="189"/>
      <c r="F630" s="189"/>
      <c r="G630" s="189"/>
      <c r="H630" s="193"/>
      <c r="O630" s="62"/>
      <c r="P630" s="62"/>
      <c r="Q630" s="62"/>
    </row>
    <row r="631" spans="4:17" s="188" customFormat="1" ht="17.149999999999999" customHeight="1">
      <c r="D631" s="193"/>
      <c r="E631" s="189"/>
      <c r="F631" s="189"/>
      <c r="G631" s="189"/>
      <c r="H631" s="193"/>
      <c r="O631" s="62"/>
      <c r="P631" s="62"/>
      <c r="Q631" s="62"/>
    </row>
    <row r="632" spans="4:17" s="188" customFormat="1" ht="17.149999999999999" customHeight="1">
      <c r="D632" s="193"/>
      <c r="E632" s="189"/>
      <c r="F632" s="189"/>
      <c r="G632" s="189"/>
      <c r="H632" s="193"/>
      <c r="O632" s="62"/>
      <c r="P632" s="62"/>
      <c r="Q632" s="62"/>
    </row>
    <row r="633" spans="4:17" s="188" customFormat="1" ht="17.149999999999999" customHeight="1">
      <c r="D633" s="193"/>
      <c r="E633" s="189"/>
      <c r="F633" s="189"/>
      <c r="G633" s="189"/>
      <c r="H633" s="193"/>
      <c r="O633" s="62"/>
      <c r="P633" s="62"/>
      <c r="Q633" s="62"/>
    </row>
    <row r="634" spans="4:17" s="188" customFormat="1" ht="17.149999999999999" customHeight="1">
      <c r="D634" s="193"/>
      <c r="E634" s="189"/>
      <c r="F634" s="189"/>
      <c r="G634" s="189"/>
      <c r="H634" s="193"/>
      <c r="O634" s="62"/>
      <c r="P634" s="62"/>
      <c r="Q634" s="62"/>
    </row>
    <row r="635" spans="4:17" s="188" customFormat="1" ht="17.149999999999999" customHeight="1">
      <c r="D635" s="193"/>
      <c r="E635" s="189"/>
      <c r="F635" s="189"/>
      <c r="G635" s="189"/>
      <c r="H635" s="193"/>
      <c r="O635" s="62"/>
      <c r="P635" s="62"/>
      <c r="Q635" s="62"/>
    </row>
    <row r="636" spans="4:17" s="188" customFormat="1" ht="17.149999999999999" customHeight="1">
      <c r="D636" s="193"/>
      <c r="E636" s="189"/>
      <c r="F636" s="189"/>
      <c r="G636" s="189"/>
      <c r="H636" s="193"/>
      <c r="O636" s="62"/>
      <c r="P636" s="62"/>
      <c r="Q636" s="62"/>
    </row>
    <row r="637" spans="4:17" s="188" customFormat="1" ht="17.149999999999999" customHeight="1">
      <c r="D637" s="193"/>
      <c r="E637" s="189"/>
      <c r="F637" s="189"/>
      <c r="G637" s="189"/>
      <c r="H637" s="193"/>
      <c r="O637" s="62"/>
      <c r="P637" s="62"/>
      <c r="Q637" s="62"/>
    </row>
    <row r="638" spans="4:17" s="188" customFormat="1" ht="17.149999999999999" customHeight="1">
      <c r="D638" s="193"/>
      <c r="E638" s="189"/>
      <c r="F638" s="189"/>
      <c r="G638" s="189"/>
      <c r="H638" s="193"/>
      <c r="O638" s="62"/>
      <c r="P638" s="62"/>
      <c r="Q638" s="62"/>
    </row>
    <row r="639" spans="4:17" s="188" customFormat="1" ht="17.149999999999999" customHeight="1">
      <c r="D639" s="193"/>
      <c r="E639" s="189"/>
      <c r="F639" s="189"/>
      <c r="G639" s="189"/>
      <c r="H639" s="193"/>
      <c r="O639" s="62"/>
      <c r="P639" s="62"/>
      <c r="Q639" s="62"/>
    </row>
    <row r="640" spans="4:17" s="188" customFormat="1" ht="17.149999999999999" customHeight="1">
      <c r="D640" s="193"/>
      <c r="E640" s="189"/>
      <c r="F640" s="189"/>
      <c r="G640" s="189"/>
      <c r="H640" s="193"/>
      <c r="O640" s="62"/>
      <c r="P640" s="62"/>
      <c r="Q640" s="62"/>
    </row>
    <row r="641" spans="4:17" s="188" customFormat="1" ht="17.149999999999999" customHeight="1">
      <c r="D641" s="193"/>
      <c r="E641" s="189"/>
      <c r="F641" s="189"/>
      <c r="G641" s="189"/>
      <c r="H641" s="193"/>
      <c r="O641" s="62"/>
      <c r="P641" s="62"/>
      <c r="Q641" s="62"/>
    </row>
    <row r="642" spans="4:17" s="188" customFormat="1" ht="17.149999999999999" customHeight="1">
      <c r="D642" s="193"/>
      <c r="E642" s="189"/>
      <c r="F642" s="189"/>
      <c r="G642" s="189"/>
      <c r="H642" s="193"/>
      <c r="O642" s="62"/>
      <c r="P642" s="62"/>
      <c r="Q642" s="62"/>
    </row>
    <row r="643" spans="4:17" s="188" customFormat="1" ht="17.149999999999999" customHeight="1">
      <c r="D643" s="193"/>
      <c r="E643" s="189"/>
      <c r="F643" s="189"/>
      <c r="G643" s="189"/>
      <c r="H643" s="193"/>
      <c r="O643" s="62"/>
      <c r="P643" s="62"/>
      <c r="Q643" s="62"/>
    </row>
    <row r="644" spans="4:17" s="188" customFormat="1" ht="17.149999999999999" customHeight="1">
      <c r="D644" s="193"/>
      <c r="E644" s="189"/>
      <c r="F644" s="189"/>
      <c r="G644" s="189"/>
      <c r="H644" s="193"/>
      <c r="O644" s="62"/>
      <c r="P644" s="62"/>
      <c r="Q644" s="62"/>
    </row>
    <row r="645" spans="4:17" s="188" customFormat="1" ht="17.149999999999999" customHeight="1">
      <c r="D645" s="193"/>
      <c r="E645" s="189"/>
      <c r="F645" s="189"/>
      <c r="G645" s="189"/>
      <c r="H645" s="193"/>
      <c r="O645" s="62"/>
      <c r="P645" s="62"/>
      <c r="Q645" s="62"/>
    </row>
    <row r="646" spans="4:17" s="188" customFormat="1" ht="17.149999999999999" customHeight="1">
      <c r="D646" s="193"/>
      <c r="E646" s="189"/>
      <c r="F646" s="189"/>
      <c r="G646" s="189"/>
      <c r="H646" s="193"/>
      <c r="O646" s="62"/>
      <c r="P646" s="62"/>
      <c r="Q646" s="62"/>
    </row>
    <row r="647" spans="4:17" s="188" customFormat="1" ht="17.149999999999999" customHeight="1">
      <c r="D647" s="193"/>
      <c r="E647" s="189"/>
      <c r="F647" s="189"/>
      <c r="G647" s="189"/>
      <c r="H647" s="193"/>
      <c r="O647" s="62"/>
      <c r="P647" s="62"/>
      <c r="Q647" s="62"/>
    </row>
    <row r="648" spans="4:17" s="188" customFormat="1" ht="17.149999999999999" customHeight="1">
      <c r="D648" s="193"/>
      <c r="E648" s="189"/>
      <c r="F648" s="189"/>
      <c r="G648" s="189"/>
      <c r="H648" s="193"/>
      <c r="O648" s="62"/>
      <c r="P648" s="62"/>
      <c r="Q648" s="62"/>
    </row>
    <row r="649" spans="4:17" s="188" customFormat="1" ht="17.149999999999999" customHeight="1">
      <c r="D649" s="193"/>
      <c r="E649" s="189"/>
      <c r="F649" s="189"/>
      <c r="G649" s="189"/>
      <c r="H649" s="193"/>
      <c r="O649" s="62"/>
      <c r="P649" s="62"/>
      <c r="Q649" s="62"/>
    </row>
    <row r="650" spans="4:17" s="188" customFormat="1" ht="17.149999999999999" customHeight="1">
      <c r="D650" s="193"/>
      <c r="E650" s="189"/>
      <c r="F650" s="189"/>
      <c r="G650" s="189"/>
      <c r="H650" s="193"/>
      <c r="O650" s="62"/>
      <c r="P650" s="62"/>
      <c r="Q650" s="62"/>
    </row>
    <row r="651" spans="4:17" s="188" customFormat="1" ht="17.149999999999999" customHeight="1">
      <c r="D651" s="193"/>
      <c r="E651" s="189"/>
      <c r="F651" s="189"/>
      <c r="G651" s="189"/>
      <c r="H651" s="193"/>
      <c r="O651" s="62"/>
      <c r="P651" s="62"/>
      <c r="Q651" s="62"/>
    </row>
    <row r="652" spans="4:17" s="188" customFormat="1" ht="17.149999999999999" customHeight="1">
      <c r="D652" s="193"/>
      <c r="E652" s="189"/>
      <c r="F652" s="189"/>
      <c r="G652" s="189"/>
      <c r="H652" s="193"/>
      <c r="O652" s="62"/>
      <c r="P652" s="62"/>
      <c r="Q652" s="62"/>
    </row>
    <row r="653" spans="4:17" s="188" customFormat="1" ht="17.149999999999999" customHeight="1">
      <c r="D653" s="193"/>
      <c r="E653" s="189"/>
      <c r="F653" s="189"/>
      <c r="G653" s="189"/>
      <c r="H653" s="193"/>
      <c r="O653" s="62"/>
      <c r="P653" s="62"/>
      <c r="Q653" s="62"/>
    </row>
    <row r="654" spans="4:17" s="188" customFormat="1" ht="17.149999999999999" customHeight="1">
      <c r="D654" s="193"/>
      <c r="E654" s="189"/>
      <c r="F654" s="189"/>
      <c r="G654" s="189"/>
      <c r="H654" s="193"/>
      <c r="O654" s="62"/>
      <c r="P654" s="62"/>
      <c r="Q654" s="62"/>
    </row>
    <row r="655" spans="4:17" s="188" customFormat="1" ht="17.149999999999999" customHeight="1">
      <c r="D655" s="193"/>
      <c r="E655" s="189"/>
      <c r="F655" s="189"/>
      <c r="G655" s="189"/>
      <c r="H655" s="193"/>
      <c r="O655" s="62"/>
      <c r="P655" s="62"/>
      <c r="Q655" s="62"/>
    </row>
    <row r="656" spans="4:17" s="188" customFormat="1" ht="17.149999999999999" customHeight="1">
      <c r="D656" s="193"/>
      <c r="E656" s="189"/>
      <c r="F656" s="189"/>
      <c r="G656" s="189"/>
      <c r="H656" s="193"/>
      <c r="O656" s="62"/>
      <c r="P656" s="62"/>
      <c r="Q656" s="62"/>
    </row>
    <row r="657" spans="4:17" s="188" customFormat="1" ht="17.149999999999999" customHeight="1">
      <c r="D657" s="193"/>
      <c r="E657" s="189"/>
      <c r="F657" s="189"/>
      <c r="G657" s="189"/>
      <c r="H657" s="193"/>
      <c r="O657" s="62"/>
      <c r="P657" s="62"/>
      <c r="Q657" s="62"/>
    </row>
    <row r="658" spans="4:17" s="188" customFormat="1" ht="17.149999999999999" customHeight="1">
      <c r="D658" s="193"/>
      <c r="E658" s="189"/>
      <c r="F658" s="189"/>
      <c r="G658" s="189"/>
      <c r="H658" s="193"/>
      <c r="O658" s="62"/>
      <c r="P658" s="62"/>
      <c r="Q658" s="62"/>
    </row>
    <row r="659" spans="4:17" s="188" customFormat="1" ht="17.149999999999999" customHeight="1">
      <c r="D659" s="193"/>
      <c r="E659" s="189"/>
      <c r="F659" s="189"/>
      <c r="G659" s="189"/>
      <c r="H659" s="193"/>
      <c r="O659" s="62"/>
      <c r="P659" s="62"/>
      <c r="Q659" s="62"/>
    </row>
    <row r="660" spans="4:17" s="188" customFormat="1" ht="17.149999999999999" customHeight="1">
      <c r="D660" s="193"/>
      <c r="E660" s="189"/>
      <c r="F660" s="189"/>
      <c r="G660" s="189"/>
      <c r="H660" s="193"/>
      <c r="O660" s="62"/>
      <c r="P660" s="62"/>
      <c r="Q660" s="62"/>
    </row>
    <row r="661" spans="4:17" s="188" customFormat="1" ht="17.149999999999999" customHeight="1">
      <c r="D661" s="193"/>
      <c r="E661" s="189"/>
      <c r="F661" s="189"/>
      <c r="G661" s="189"/>
      <c r="H661" s="193"/>
      <c r="O661" s="62"/>
      <c r="P661" s="62"/>
      <c r="Q661" s="62"/>
    </row>
    <row r="662" spans="4:17" s="188" customFormat="1" ht="17.149999999999999" customHeight="1">
      <c r="D662" s="193"/>
      <c r="E662" s="189"/>
      <c r="F662" s="189"/>
      <c r="G662" s="189"/>
      <c r="H662" s="193"/>
      <c r="O662" s="62"/>
      <c r="P662" s="62"/>
      <c r="Q662" s="62"/>
    </row>
    <row r="663" spans="4:17" s="188" customFormat="1" ht="17.149999999999999" customHeight="1">
      <c r="D663" s="193"/>
      <c r="E663" s="189"/>
      <c r="F663" s="189"/>
      <c r="G663" s="189"/>
      <c r="H663" s="193"/>
      <c r="O663" s="62"/>
      <c r="P663" s="62"/>
      <c r="Q663" s="62"/>
    </row>
    <row r="664" spans="4:17" s="188" customFormat="1" ht="17.149999999999999" customHeight="1">
      <c r="D664" s="193"/>
      <c r="E664" s="189"/>
      <c r="F664" s="189"/>
      <c r="G664" s="189"/>
      <c r="H664" s="193"/>
      <c r="O664" s="62"/>
      <c r="P664" s="62"/>
      <c r="Q664" s="62"/>
    </row>
    <row r="665" spans="4:17" s="188" customFormat="1" ht="17.149999999999999" customHeight="1">
      <c r="D665" s="193"/>
      <c r="E665" s="189"/>
      <c r="F665" s="189"/>
      <c r="G665" s="189"/>
      <c r="H665" s="193"/>
      <c r="O665" s="62"/>
      <c r="P665" s="62"/>
      <c r="Q665" s="62"/>
    </row>
    <row r="666" spans="4:17" s="188" customFormat="1" ht="17.149999999999999" customHeight="1">
      <c r="D666" s="193"/>
      <c r="E666" s="189"/>
      <c r="F666" s="189"/>
      <c r="G666" s="189"/>
      <c r="H666" s="193"/>
      <c r="O666" s="62"/>
      <c r="P666" s="62"/>
      <c r="Q666" s="62"/>
    </row>
    <row r="667" spans="4:17" s="188" customFormat="1" ht="17.149999999999999" customHeight="1">
      <c r="D667" s="193"/>
      <c r="E667" s="189"/>
      <c r="F667" s="189"/>
      <c r="G667" s="189"/>
      <c r="H667" s="193"/>
      <c r="O667" s="62"/>
      <c r="P667" s="62"/>
      <c r="Q667" s="62"/>
    </row>
    <row r="668" spans="4:17" s="188" customFormat="1" ht="17.149999999999999" customHeight="1">
      <c r="D668" s="193"/>
      <c r="E668" s="189"/>
      <c r="F668" s="189"/>
      <c r="G668" s="189"/>
      <c r="H668" s="193"/>
      <c r="O668" s="62"/>
      <c r="P668" s="62"/>
      <c r="Q668" s="62"/>
    </row>
    <row r="669" spans="4:17" s="188" customFormat="1" ht="17.149999999999999" customHeight="1">
      <c r="D669" s="193"/>
      <c r="E669" s="189"/>
      <c r="F669" s="189"/>
      <c r="G669" s="189"/>
      <c r="H669" s="193"/>
      <c r="O669" s="62"/>
      <c r="P669" s="62"/>
      <c r="Q669" s="62"/>
    </row>
    <row r="670" spans="4:17" s="188" customFormat="1" ht="17.149999999999999" customHeight="1">
      <c r="D670" s="193"/>
      <c r="E670" s="189"/>
      <c r="F670" s="189"/>
      <c r="G670" s="189"/>
      <c r="H670" s="193"/>
      <c r="O670" s="62"/>
      <c r="P670" s="62"/>
      <c r="Q670" s="62"/>
    </row>
    <row r="671" spans="4:17" s="188" customFormat="1" ht="17.149999999999999" customHeight="1">
      <c r="D671" s="193"/>
      <c r="E671" s="189"/>
      <c r="F671" s="189"/>
      <c r="G671" s="189"/>
      <c r="H671" s="193"/>
      <c r="O671" s="62"/>
      <c r="P671" s="62"/>
      <c r="Q671" s="62"/>
    </row>
    <row r="672" spans="4:17" s="188" customFormat="1" ht="17.149999999999999" customHeight="1">
      <c r="D672" s="193"/>
      <c r="E672" s="189"/>
      <c r="F672" s="189"/>
      <c r="G672" s="189"/>
      <c r="H672" s="193"/>
      <c r="O672" s="62"/>
      <c r="P672" s="62"/>
      <c r="Q672" s="62"/>
    </row>
    <row r="673" spans="4:17" s="188" customFormat="1" ht="17.149999999999999" customHeight="1">
      <c r="D673" s="193"/>
      <c r="E673" s="189"/>
      <c r="F673" s="189"/>
      <c r="G673" s="189"/>
      <c r="H673" s="193"/>
      <c r="O673" s="62"/>
      <c r="P673" s="62"/>
      <c r="Q673" s="62"/>
    </row>
    <row r="674" spans="4:17" s="188" customFormat="1" ht="17.149999999999999" customHeight="1">
      <c r="D674" s="193"/>
      <c r="E674" s="189"/>
      <c r="F674" s="189"/>
      <c r="G674" s="189"/>
      <c r="H674" s="193"/>
      <c r="O674" s="62"/>
      <c r="P674" s="62"/>
      <c r="Q674" s="62"/>
    </row>
    <row r="675" spans="4:17" s="188" customFormat="1" ht="17.149999999999999" customHeight="1">
      <c r="D675" s="193"/>
      <c r="E675" s="189"/>
      <c r="F675" s="189"/>
      <c r="G675" s="189"/>
      <c r="H675" s="193"/>
      <c r="O675" s="62"/>
      <c r="P675" s="62"/>
      <c r="Q675" s="62"/>
    </row>
    <row r="676" spans="4:17" s="188" customFormat="1" ht="17.149999999999999" customHeight="1">
      <c r="D676" s="193"/>
      <c r="E676" s="189"/>
      <c r="F676" s="189"/>
      <c r="G676" s="189"/>
      <c r="H676" s="193"/>
      <c r="O676" s="62"/>
      <c r="P676" s="62"/>
      <c r="Q676" s="62"/>
    </row>
    <row r="677" spans="4:17" s="188" customFormat="1" ht="17.149999999999999" customHeight="1">
      <c r="D677" s="193"/>
      <c r="E677" s="189"/>
      <c r="F677" s="189"/>
      <c r="G677" s="189"/>
      <c r="H677" s="193"/>
      <c r="O677" s="62"/>
      <c r="P677" s="62"/>
      <c r="Q677" s="62"/>
    </row>
    <row r="678" spans="4:17" s="188" customFormat="1" ht="17.149999999999999" customHeight="1">
      <c r="D678" s="193"/>
      <c r="E678" s="189"/>
      <c r="F678" s="189"/>
      <c r="G678" s="189"/>
      <c r="H678" s="193"/>
      <c r="O678" s="62"/>
      <c r="P678" s="62"/>
      <c r="Q678" s="62"/>
    </row>
    <row r="679" spans="4:17" s="188" customFormat="1" ht="17.149999999999999" customHeight="1">
      <c r="D679" s="193"/>
      <c r="E679" s="189"/>
      <c r="F679" s="189"/>
      <c r="G679" s="189"/>
      <c r="H679" s="193"/>
      <c r="O679" s="62"/>
      <c r="P679" s="62"/>
      <c r="Q679" s="62"/>
    </row>
    <row r="680" spans="4:17" s="188" customFormat="1" ht="17.149999999999999" customHeight="1">
      <c r="D680" s="193"/>
      <c r="E680" s="189"/>
      <c r="F680" s="189"/>
      <c r="G680" s="189"/>
      <c r="H680" s="193"/>
      <c r="O680" s="62"/>
      <c r="P680" s="62"/>
      <c r="Q680" s="62"/>
    </row>
    <row r="681" spans="4:17" s="188" customFormat="1" ht="17.149999999999999" customHeight="1">
      <c r="D681" s="193"/>
      <c r="E681" s="189"/>
      <c r="F681" s="189"/>
      <c r="G681" s="189"/>
      <c r="H681" s="193"/>
      <c r="O681" s="62"/>
      <c r="P681" s="62"/>
      <c r="Q681" s="62"/>
    </row>
    <row r="682" spans="4:17" s="188" customFormat="1" ht="17.149999999999999" customHeight="1">
      <c r="D682" s="193"/>
      <c r="E682" s="189"/>
      <c r="F682" s="189"/>
      <c r="G682" s="189"/>
      <c r="H682" s="193"/>
      <c r="O682" s="62"/>
      <c r="P682" s="62"/>
      <c r="Q682" s="62"/>
    </row>
    <row r="683" spans="4:17" s="188" customFormat="1" ht="17.149999999999999" customHeight="1">
      <c r="D683" s="193"/>
      <c r="E683" s="189"/>
      <c r="F683" s="189"/>
      <c r="G683" s="189"/>
      <c r="H683" s="193"/>
      <c r="O683" s="62"/>
      <c r="P683" s="62"/>
      <c r="Q683" s="62"/>
    </row>
    <row r="684" spans="4:17" s="188" customFormat="1" ht="17.149999999999999" customHeight="1">
      <c r="D684" s="193"/>
      <c r="E684" s="189"/>
      <c r="F684" s="189"/>
      <c r="G684" s="189"/>
      <c r="H684" s="193"/>
      <c r="O684" s="62"/>
      <c r="P684" s="62"/>
      <c r="Q684" s="62"/>
    </row>
    <row r="685" spans="4:17" s="188" customFormat="1" ht="17.149999999999999" customHeight="1">
      <c r="D685" s="193"/>
      <c r="E685" s="189"/>
      <c r="F685" s="189"/>
      <c r="G685" s="189"/>
      <c r="H685" s="193"/>
      <c r="O685" s="62"/>
      <c r="P685" s="62"/>
      <c r="Q685" s="62"/>
    </row>
    <row r="686" spans="4:17" s="188" customFormat="1" ht="17.149999999999999" customHeight="1">
      <c r="D686" s="193"/>
      <c r="E686" s="189"/>
      <c r="F686" s="189"/>
      <c r="G686" s="189"/>
      <c r="H686" s="193"/>
      <c r="O686" s="62"/>
      <c r="P686" s="62"/>
      <c r="Q686" s="62"/>
    </row>
    <row r="687" spans="4:17" s="188" customFormat="1" ht="17.149999999999999" customHeight="1">
      <c r="D687" s="193"/>
      <c r="E687" s="189"/>
      <c r="F687" s="189"/>
      <c r="G687" s="189"/>
      <c r="H687" s="193"/>
      <c r="O687" s="62"/>
      <c r="P687" s="62"/>
      <c r="Q687" s="62"/>
    </row>
    <row r="688" spans="4:17" s="188" customFormat="1" ht="17.149999999999999" customHeight="1">
      <c r="D688" s="193"/>
      <c r="E688" s="189"/>
      <c r="F688" s="189"/>
      <c r="G688" s="189"/>
      <c r="H688" s="193"/>
      <c r="O688" s="62"/>
      <c r="P688" s="62"/>
      <c r="Q688" s="62"/>
    </row>
    <row r="689" spans="4:17" s="188" customFormat="1" ht="17.149999999999999" customHeight="1">
      <c r="D689" s="193"/>
      <c r="E689" s="189"/>
      <c r="F689" s="189"/>
      <c r="G689" s="189"/>
      <c r="H689" s="193"/>
      <c r="O689" s="62"/>
      <c r="P689" s="62"/>
      <c r="Q689" s="62"/>
    </row>
    <row r="690" spans="4:17" s="188" customFormat="1" ht="17.149999999999999" customHeight="1">
      <c r="D690" s="193"/>
      <c r="E690" s="189"/>
      <c r="F690" s="189"/>
      <c r="G690" s="189"/>
      <c r="H690" s="193"/>
      <c r="O690" s="62"/>
      <c r="P690" s="62"/>
      <c r="Q690" s="62"/>
    </row>
    <row r="691" spans="4:17" s="188" customFormat="1" ht="17.149999999999999" customHeight="1">
      <c r="D691" s="193"/>
      <c r="E691" s="189"/>
      <c r="F691" s="189"/>
      <c r="G691" s="189"/>
      <c r="H691" s="193"/>
      <c r="O691" s="62"/>
      <c r="P691" s="62"/>
      <c r="Q691" s="62"/>
    </row>
    <row r="692" spans="4:17" s="188" customFormat="1" ht="17.149999999999999" customHeight="1">
      <c r="D692" s="193"/>
      <c r="E692" s="189"/>
      <c r="F692" s="189"/>
      <c r="G692" s="189"/>
      <c r="H692" s="193"/>
      <c r="O692" s="62"/>
      <c r="P692" s="62"/>
      <c r="Q692" s="62"/>
    </row>
    <row r="693" spans="4:17" s="188" customFormat="1" ht="17.149999999999999" customHeight="1">
      <c r="D693" s="193"/>
      <c r="E693" s="189"/>
      <c r="F693" s="189"/>
      <c r="G693" s="189"/>
      <c r="H693" s="193"/>
      <c r="O693" s="62"/>
      <c r="P693" s="62"/>
      <c r="Q693" s="62"/>
    </row>
    <row r="694" spans="4:17" s="188" customFormat="1" ht="17.149999999999999" customHeight="1">
      <c r="D694" s="193"/>
      <c r="E694" s="189"/>
      <c r="F694" s="189"/>
      <c r="G694" s="189"/>
      <c r="H694" s="193"/>
      <c r="O694" s="62"/>
      <c r="P694" s="62"/>
      <c r="Q694" s="62"/>
    </row>
    <row r="695" spans="4:17" s="188" customFormat="1" ht="17.149999999999999" customHeight="1">
      <c r="D695" s="193"/>
      <c r="E695" s="189"/>
      <c r="F695" s="189"/>
      <c r="G695" s="189"/>
      <c r="H695" s="193"/>
      <c r="O695" s="62"/>
      <c r="P695" s="62"/>
      <c r="Q695" s="62"/>
    </row>
    <row r="696" spans="4:17" s="188" customFormat="1" ht="17.149999999999999" customHeight="1">
      <c r="D696" s="193"/>
      <c r="E696" s="189"/>
      <c r="F696" s="189"/>
      <c r="G696" s="189"/>
      <c r="H696" s="193"/>
      <c r="O696" s="62"/>
      <c r="P696" s="62"/>
      <c r="Q696" s="62"/>
    </row>
    <row r="697" spans="4:17" s="188" customFormat="1" ht="17.149999999999999" customHeight="1">
      <c r="D697" s="193"/>
      <c r="E697" s="189"/>
      <c r="F697" s="189"/>
      <c r="G697" s="189"/>
      <c r="H697" s="193"/>
      <c r="O697" s="62"/>
      <c r="P697" s="62"/>
      <c r="Q697" s="62"/>
    </row>
    <row r="698" spans="4:17" s="188" customFormat="1" ht="17.149999999999999" customHeight="1">
      <c r="D698" s="193"/>
      <c r="E698" s="189"/>
      <c r="F698" s="189"/>
      <c r="G698" s="189"/>
      <c r="H698" s="193"/>
      <c r="O698" s="62"/>
      <c r="P698" s="62"/>
      <c r="Q698" s="62"/>
    </row>
    <row r="699" spans="4:17" s="188" customFormat="1" ht="17.149999999999999" customHeight="1">
      <c r="D699" s="193"/>
      <c r="E699" s="189"/>
      <c r="F699" s="189"/>
      <c r="G699" s="189"/>
      <c r="H699" s="193"/>
      <c r="O699" s="62"/>
      <c r="P699" s="62"/>
      <c r="Q699" s="62"/>
    </row>
    <row r="700" spans="4:17" s="188" customFormat="1" ht="17.149999999999999" customHeight="1">
      <c r="D700" s="193"/>
      <c r="E700" s="189"/>
      <c r="F700" s="189"/>
      <c r="G700" s="189"/>
      <c r="H700" s="193"/>
      <c r="O700" s="62"/>
      <c r="P700" s="62"/>
      <c r="Q700" s="62"/>
    </row>
    <row r="701" spans="4:17" s="188" customFormat="1" ht="17.149999999999999" customHeight="1">
      <c r="D701" s="193"/>
      <c r="E701" s="189"/>
      <c r="F701" s="189"/>
      <c r="G701" s="189"/>
      <c r="H701" s="193"/>
      <c r="O701" s="62"/>
      <c r="P701" s="62"/>
      <c r="Q701" s="62"/>
    </row>
    <row r="702" spans="4:17" s="188" customFormat="1" ht="17.149999999999999" customHeight="1">
      <c r="D702" s="193"/>
      <c r="E702" s="189"/>
      <c r="F702" s="189"/>
      <c r="G702" s="189"/>
      <c r="H702" s="193"/>
      <c r="O702" s="62"/>
      <c r="P702" s="62"/>
      <c r="Q702" s="62"/>
    </row>
    <row r="703" spans="4:17" s="188" customFormat="1" ht="17.149999999999999" customHeight="1">
      <c r="D703" s="193"/>
      <c r="E703" s="189"/>
      <c r="F703" s="189"/>
      <c r="G703" s="189"/>
      <c r="H703" s="193"/>
      <c r="O703" s="62"/>
      <c r="P703" s="62"/>
      <c r="Q703" s="62"/>
    </row>
    <row r="704" spans="4:17" s="188" customFormat="1" ht="17.149999999999999" customHeight="1">
      <c r="D704" s="193"/>
      <c r="E704" s="189"/>
      <c r="F704" s="189"/>
      <c r="G704" s="189"/>
      <c r="H704" s="193"/>
      <c r="O704" s="62"/>
      <c r="P704" s="62"/>
      <c r="Q704" s="62"/>
    </row>
    <row r="705" spans="4:17" s="188" customFormat="1" ht="17.149999999999999" customHeight="1">
      <c r="D705" s="193"/>
      <c r="E705" s="189"/>
      <c r="F705" s="189"/>
      <c r="G705" s="189"/>
      <c r="H705" s="193"/>
      <c r="O705" s="62"/>
      <c r="P705" s="62"/>
      <c r="Q705" s="62"/>
    </row>
    <row r="706" spans="4:17" s="188" customFormat="1" ht="17.149999999999999" customHeight="1">
      <c r="D706" s="193"/>
      <c r="E706" s="189"/>
      <c r="F706" s="189"/>
      <c r="G706" s="189"/>
      <c r="H706" s="193"/>
      <c r="O706" s="62"/>
      <c r="P706" s="62"/>
      <c r="Q706" s="62"/>
    </row>
    <row r="707" spans="4:17" s="188" customFormat="1" ht="17.149999999999999" customHeight="1">
      <c r="D707" s="193"/>
      <c r="E707" s="189"/>
      <c r="F707" s="189"/>
      <c r="G707" s="189"/>
      <c r="H707" s="193"/>
      <c r="O707" s="62"/>
      <c r="P707" s="62"/>
      <c r="Q707" s="62"/>
    </row>
    <row r="708" spans="4:17" s="188" customFormat="1" ht="17.149999999999999" customHeight="1">
      <c r="D708" s="193"/>
      <c r="E708" s="189"/>
      <c r="F708" s="189"/>
      <c r="G708" s="189"/>
      <c r="H708" s="193"/>
      <c r="O708" s="62"/>
      <c r="P708" s="62"/>
      <c r="Q708" s="62"/>
    </row>
    <row r="709" spans="4:17" s="188" customFormat="1" ht="17.149999999999999" customHeight="1">
      <c r="D709" s="193"/>
      <c r="E709" s="189"/>
      <c r="F709" s="189"/>
      <c r="G709" s="189"/>
      <c r="H709" s="193"/>
      <c r="O709" s="62"/>
      <c r="P709" s="62"/>
      <c r="Q709" s="62"/>
    </row>
    <row r="710" spans="4:17" s="188" customFormat="1" ht="17.149999999999999" customHeight="1">
      <c r="D710" s="193"/>
      <c r="E710" s="189"/>
      <c r="F710" s="189"/>
      <c r="G710" s="189"/>
      <c r="H710" s="193"/>
      <c r="O710" s="62"/>
      <c r="P710" s="62"/>
      <c r="Q710" s="62"/>
    </row>
    <row r="711" spans="4:17" s="188" customFormat="1" ht="17.149999999999999" customHeight="1">
      <c r="D711" s="193"/>
      <c r="E711" s="189"/>
      <c r="F711" s="189"/>
      <c r="G711" s="189"/>
      <c r="H711" s="193"/>
      <c r="O711" s="62"/>
      <c r="P711" s="62"/>
      <c r="Q711" s="62"/>
    </row>
    <row r="712" spans="4:17" s="188" customFormat="1" ht="17.149999999999999" customHeight="1">
      <c r="D712" s="193"/>
      <c r="E712" s="189"/>
      <c r="F712" s="189"/>
      <c r="G712" s="189"/>
      <c r="H712" s="193"/>
      <c r="O712" s="62"/>
      <c r="P712" s="62"/>
      <c r="Q712" s="62"/>
    </row>
    <row r="713" spans="4:17" s="188" customFormat="1" ht="17.149999999999999" customHeight="1">
      <c r="D713" s="193"/>
      <c r="E713" s="189"/>
      <c r="F713" s="189"/>
      <c r="G713" s="189"/>
      <c r="H713" s="193"/>
      <c r="O713" s="62"/>
      <c r="P713" s="62"/>
      <c r="Q713" s="62"/>
    </row>
    <row r="714" spans="4:17" s="188" customFormat="1" ht="17.149999999999999" customHeight="1">
      <c r="D714" s="193"/>
      <c r="E714" s="189"/>
      <c r="F714" s="189"/>
      <c r="G714" s="189"/>
      <c r="H714" s="193"/>
      <c r="O714" s="62"/>
      <c r="P714" s="62"/>
      <c r="Q714" s="62"/>
    </row>
    <row r="715" spans="4:17" s="188" customFormat="1" ht="17.149999999999999" customHeight="1">
      <c r="D715" s="193"/>
      <c r="E715" s="189"/>
      <c r="F715" s="189"/>
      <c r="G715" s="189"/>
      <c r="H715" s="193"/>
      <c r="O715" s="62"/>
      <c r="P715" s="62"/>
      <c r="Q715" s="62"/>
    </row>
    <row r="716" spans="4:17" s="188" customFormat="1" ht="17.149999999999999" customHeight="1">
      <c r="D716" s="193"/>
      <c r="E716" s="189"/>
      <c r="F716" s="189"/>
      <c r="G716" s="189"/>
      <c r="H716" s="193"/>
      <c r="O716" s="62"/>
      <c r="P716" s="62"/>
      <c r="Q716" s="62"/>
    </row>
    <row r="717" spans="4:17" s="188" customFormat="1" ht="17.149999999999999" customHeight="1">
      <c r="D717" s="193"/>
      <c r="E717" s="189"/>
      <c r="F717" s="189"/>
      <c r="G717" s="189"/>
      <c r="H717" s="193"/>
      <c r="O717" s="62"/>
      <c r="P717" s="62"/>
      <c r="Q717" s="62"/>
    </row>
    <row r="718" spans="4:17" s="188" customFormat="1" ht="17.149999999999999" customHeight="1">
      <c r="D718" s="193"/>
      <c r="E718" s="189"/>
      <c r="F718" s="189"/>
      <c r="G718" s="189"/>
      <c r="H718" s="193"/>
      <c r="O718" s="62"/>
      <c r="P718" s="62"/>
      <c r="Q718" s="62"/>
    </row>
    <row r="719" spans="4:17" s="188" customFormat="1" ht="17.149999999999999" customHeight="1">
      <c r="D719" s="193"/>
      <c r="E719" s="189"/>
      <c r="F719" s="189"/>
      <c r="G719" s="189"/>
      <c r="H719" s="193"/>
      <c r="O719" s="62"/>
      <c r="P719" s="62"/>
      <c r="Q719" s="62"/>
    </row>
    <row r="720" spans="4:17" s="188" customFormat="1" ht="17.149999999999999" customHeight="1">
      <c r="D720" s="193"/>
      <c r="E720" s="189"/>
      <c r="F720" s="189"/>
      <c r="G720" s="189"/>
      <c r="H720" s="193"/>
      <c r="O720" s="62"/>
      <c r="P720" s="62"/>
      <c r="Q720" s="62"/>
    </row>
    <row r="721" spans="4:17" s="188" customFormat="1" ht="17.149999999999999" customHeight="1">
      <c r="D721" s="193"/>
      <c r="E721" s="189"/>
      <c r="F721" s="189"/>
      <c r="G721" s="189"/>
      <c r="H721" s="193"/>
      <c r="O721" s="62"/>
      <c r="P721" s="62"/>
      <c r="Q721" s="62"/>
    </row>
    <row r="722" spans="4:17" s="188" customFormat="1" ht="17.149999999999999" customHeight="1">
      <c r="D722" s="193"/>
      <c r="E722" s="189"/>
      <c r="F722" s="189"/>
      <c r="G722" s="189"/>
      <c r="H722" s="193"/>
      <c r="O722" s="62"/>
      <c r="P722" s="62"/>
      <c r="Q722" s="62"/>
    </row>
    <row r="723" spans="4:17" s="188" customFormat="1" ht="17.149999999999999" customHeight="1">
      <c r="D723" s="193"/>
      <c r="E723" s="189"/>
      <c r="F723" s="189"/>
      <c r="G723" s="189"/>
      <c r="H723" s="193"/>
      <c r="O723" s="62"/>
      <c r="P723" s="62"/>
      <c r="Q723" s="62"/>
    </row>
    <row r="724" spans="4:17" s="188" customFormat="1" ht="17.149999999999999" customHeight="1">
      <c r="D724" s="193"/>
      <c r="E724" s="189"/>
      <c r="F724" s="189"/>
      <c r="G724" s="189"/>
      <c r="H724" s="193"/>
      <c r="O724" s="62"/>
      <c r="P724" s="62"/>
      <c r="Q724" s="62"/>
    </row>
    <row r="725" spans="4:17" s="188" customFormat="1" ht="17.149999999999999" customHeight="1">
      <c r="D725" s="193"/>
      <c r="E725" s="189"/>
      <c r="F725" s="189"/>
      <c r="G725" s="189"/>
      <c r="H725" s="193"/>
      <c r="O725" s="62"/>
      <c r="P725" s="62"/>
      <c r="Q725" s="62"/>
    </row>
    <row r="726" spans="4:17" s="188" customFormat="1" ht="17.149999999999999" customHeight="1">
      <c r="D726" s="193"/>
      <c r="E726" s="189"/>
      <c r="F726" s="189"/>
      <c r="G726" s="189"/>
      <c r="H726" s="193"/>
      <c r="O726" s="62"/>
      <c r="P726" s="62"/>
      <c r="Q726" s="62"/>
    </row>
    <row r="727" spans="4:17" s="188" customFormat="1" ht="17.149999999999999" customHeight="1">
      <c r="D727" s="193"/>
      <c r="E727" s="189"/>
      <c r="F727" s="189"/>
      <c r="G727" s="189"/>
      <c r="H727" s="193"/>
      <c r="O727" s="62"/>
      <c r="P727" s="62"/>
      <c r="Q727" s="62"/>
    </row>
    <row r="728" spans="4:17" s="188" customFormat="1" ht="17.149999999999999" customHeight="1">
      <c r="D728" s="193"/>
      <c r="E728" s="189"/>
      <c r="F728" s="189"/>
      <c r="G728" s="189"/>
      <c r="H728" s="193"/>
      <c r="O728" s="62"/>
      <c r="P728" s="62"/>
      <c r="Q728" s="62"/>
    </row>
    <row r="729" spans="4:17" s="188" customFormat="1" ht="17.149999999999999" customHeight="1">
      <c r="D729" s="193"/>
      <c r="E729" s="189"/>
      <c r="F729" s="189"/>
      <c r="G729" s="189"/>
      <c r="H729" s="193"/>
      <c r="O729" s="62"/>
      <c r="P729" s="62"/>
      <c r="Q729" s="62"/>
    </row>
    <row r="730" spans="4:17" s="188" customFormat="1" ht="17.149999999999999" customHeight="1">
      <c r="D730" s="193"/>
      <c r="E730" s="189"/>
      <c r="F730" s="189"/>
      <c r="G730" s="189"/>
      <c r="H730" s="193"/>
      <c r="O730" s="62"/>
      <c r="P730" s="62"/>
      <c r="Q730" s="62"/>
    </row>
    <row r="731" spans="4:17" s="188" customFormat="1" ht="17.149999999999999" customHeight="1">
      <c r="D731" s="193"/>
      <c r="E731" s="189"/>
      <c r="F731" s="189"/>
      <c r="G731" s="189"/>
      <c r="H731" s="193"/>
      <c r="O731" s="62"/>
      <c r="P731" s="62"/>
      <c r="Q731" s="62"/>
    </row>
    <row r="732" spans="4:17" s="188" customFormat="1" ht="17.149999999999999" customHeight="1">
      <c r="D732" s="193"/>
      <c r="E732" s="189"/>
      <c r="F732" s="189"/>
      <c r="G732" s="189"/>
      <c r="H732" s="193"/>
      <c r="O732" s="62"/>
      <c r="P732" s="62"/>
      <c r="Q732" s="62"/>
    </row>
    <row r="733" spans="4:17" s="188" customFormat="1" ht="17.149999999999999" customHeight="1">
      <c r="D733" s="193"/>
      <c r="E733" s="189"/>
      <c r="F733" s="189"/>
      <c r="G733" s="189"/>
      <c r="H733" s="193"/>
      <c r="O733" s="62"/>
      <c r="P733" s="62"/>
      <c r="Q733" s="62"/>
    </row>
    <row r="734" spans="4:17" s="188" customFormat="1" ht="17.149999999999999" customHeight="1">
      <c r="D734" s="193"/>
      <c r="E734" s="189"/>
      <c r="F734" s="189"/>
      <c r="G734" s="189"/>
      <c r="H734" s="193"/>
      <c r="O734" s="62"/>
      <c r="P734" s="62"/>
      <c r="Q734" s="62"/>
    </row>
    <row r="735" spans="4:17" s="188" customFormat="1" ht="17.149999999999999" customHeight="1">
      <c r="D735" s="193"/>
      <c r="E735" s="189"/>
      <c r="F735" s="189"/>
      <c r="G735" s="189"/>
      <c r="H735" s="193"/>
      <c r="O735" s="62"/>
      <c r="P735" s="62"/>
      <c r="Q735" s="62"/>
    </row>
    <row r="736" spans="4:17" s="188" customFormat="1" ht="17.149999999999999" customHeight="1">
      <c r="D736" s="193"/>
      <c r="E736" s="189"/>
      <c r="F736" s="189"/>
      <c r="G736" s="189"/>
      <c r="H736" s="193"/>
      <c r="O736" s="62"/>
      <c r="P736" s="62"/>
      <c r="Q736" s="62"/>
    </row>
    <row r="737" spans="4:17" s="188" customFormat="1" ht="17.149999999999999" customHeight="1">
      <c r="D737" s="193"/>
      <c r="E737" s="189"/>
      <c r="F737" s="189"/>
      <c r="G737" s="189"/>
      <c r="H737" s="193"/>
      <c r="O737" s="62"/>
      <c r="P737" s="62"/>
      <c r="Q737" s="62"/>
    </row>
    <row r="738" spans="4:17" s="188" customFormat="1" ht="17.149999999999999" customHeight="1">
      <c r="D738" s="193"/>
      <c r="E738" s="189"/>
      <c r="F738" s="189"/>
      <c r="G738" s="189"/>
      <c r="H738" s="193"/>
      <c r="O738" s="62"/>
      <c r="P738" s="62"/>
      <c r="Q738" s="62"/>
    </row>
    <row r="739" spans="4:17" s="188" customFormat="1" ht="17.149999999999999" customHeight="1">
      <c r="D739" s="193"/>
      <c r="E739" s="189"/>
      <c r="F739" s="189"/>
      <c r="G739" s="189"/>
      <c r="H739" s="193"/>
      <c r="O739" s="62"/>
      <c r="P739" s="62"/>
      <c r="Q739" s="62"/>
    </row>
    <row r="740" spans="4:17" s="188" customFormat="1" ht="17.149999999999999" customHeight="1">
      <c r="D740" s="193"/>
      <c r="E740" s="189"/>
      <c r="F740" s="189"/>
      <c r="G740" s="189"/>
      <c r="H740" s="193"/>
      <c r="O740" s="62"/>
      <c r="P740" s="62"/>
      <c r="Q740" s="62"/>
    </row>
    <row r="741" spans="4:17" s="188" customFormat="1" ht="17.149999999999999" customHeight="1">
      <c r="D741" s="193"/>
      <c r="E741" s="189"/>
      <c r="F741" s="189"/>
      <c r="G741" s="189"/>
      <c r="H741" s="193"/>
      <c r="O741" s="62"/>
      <c r="P741" s="62"/>
      <c r="Q741" s="62"/>
    </row>
    <row r="742" spans="4:17" s="188" customFormat="1" ht="17.149999999999999" customHeight="1">
      <c r="D742" s="193"/>
      <c r="E742" s="189"/>
      <c r="F742" s="189"/>
      <c r="G742" s="189"/>
      <c r="H742" s="193"/>
      <c r="O742" s="62"/>
      <c r="P742" s="62"/>
      <c r="Q742" s="62"/>
    </row>
    <row r="743" spans="4:17" s="188" customFormat="1" ht="17.149999999999999" customHeight="1">
      <c r="D743" s="193"/>
      <c r="E743" s="189"/>
      <c r="F743" s="189"/>
      <c r="G743" s="189"/>
      <c r="H743" s="193"/>
      <c r="O743" s="62"/>
      <c r="P743" s="62"/>
      <c r="Q743" s="62"/>
    </row>
    <row r="744" spans="4:17" s="188" customFormat="1" ht="17.149999999999999" customHeight="1">
      <c r="D744" s="193"/>
      <c r="E744" s="189"/>
      <c r="F744" s="189"/>
      <c r="G744" s="189"/>
      <c r="H744" s="193"/>
      <c r="O744" s="62"/>
      <c r="P744" s="62"/>
      <c r="Q744" s="62"/>
    </row>
    <row r="745" spans="4:17" s="188" customFormat="1" ht="17.149999999999999" customHeight="1">
      <c r="D745" s="193"/>
      <c r="E745" s="189"/>
      <c r="F745" s="189"/>
      <c r="G745" s="189"/>
      <c r="H745" s="193"/>
      <c r="O745" s="62"/>
      <c r="P745" s="62"/>
      <c r="Q745" s="62"/>
    </row>
    <row r="746" spans="4:17" s="188" customFormat="1" ht="17.149999999999999" customHeight="1">
      <c r="D746" s="193"/>
      <c r="E746" s="189"/>
      <c r="F746" s="189"/>
      <c r="G746" s="189"/>
      <c r="H746" s="193"/>
      <c r="O746" s="62"/>
      <c r="P746" s="62"/>
      <c r="Q746" s="62"/>
    </row>
    <row r="747" spans="4:17" s="188" customFormat="1" ht="17.149999999999999" customHeight="1">
      <c r="D747" s="193"/>
      <c r="E747" s="189"/>
      <c r="F747" s="189"/>
      <c r="G747" s="189"/>
      <c r="H747" s="193"/>
      <c r="O747" s="62"/>
      <c r="P747" s="62"/>
      <c r="Q747" s="62"/>
    </row>
    <row r="748" spans="4:17" s="188" customFormat="1" ht="17.149999999999999" customHeight="1">
      <c r="D748" s="193"/>
      <c r="E748" s="189"/>
      <c r="F748" s="189"/>
      <c r="G748" s="189"/>
      <c r="H748" s="193"/>
      <c r="O748" s="62"/>
      <c r="P748" s="62"/>
      <c r="Q748" s="62"/>
    </row>
    <row r="749" spans="4:17" s="188" customFormat="1" ht="17.149999999999999" customHeight="1">
      <c r="D749" s="193"/>
      <c r="E749" s="189"/>
      <c r="F749" s="189"/>
      <c r="G749" s="189"/>
      <c r="H749" s="193"/>
      <c r="O749" s="62"/>
      <c r="P749" s="62"/>
      <c r="Q749" s="62"/>
    </row>
    <row r="750" spans="4:17" s="188" customFormat="1" ht="17.149999999999999" customHeight="1">
      <c r="D750" s="193"/>
      <c r="E750" s="189"/>
      <c r="F750" s="189"/>
      <c r="G750" s="189"/>
      <c r="H750" s="193"/>
      <c r="O750" s="62"/>
      <c r="P750" s="62"/>
      <c r="Q750" s="62"/>
    </row>
    <row r="751" spans="4:17" s="188" customFormat="1" ht="17.149999999999999" customHeight="1">
      <c r="D751" s="193"/>
      <c r="E751" s="189"/>
      <c r="F751" s="189"/>
      <c r="G751" s="189"/>
      <c r="H751" s="193"/>
      <c r="O751" s="62"/>
      <c r="P751" s="62"/>
      <c r="Q751" s="62"/>
    </row>
    <row r="752" spans="4:17" s="188" customFormat="1" ht="17.149999999999999" customHeight="1">
      <c r="D752" s="193"/>
      <c r="E752" s="189"/>
      <c r="F752" s="189"/>
      <c r="G752" s="189"/>
      <c r="H752" s="193"/>
      <c r="O752" s="62"/>
      <c r="P752" s="62"/>
      <c r="Q752" s="62"/>
    </row>
    <row r="753" spans="4:17" s="188" customFormat="1" ht="17.149999999999999" customHeight="1">
      <c r="D753" s="193"/>
      <c r="E753" s="189"/>
      <c r="F753" s="189"/>
      <c r="G753" s="189"/>
      <c r="H753" s="193"/>
      <c r="O753" s="62"/>
      <c r="P753" s="62"/>
      <c r="Q753" s="62"/>
    </row>
    <row r="754" spans="4:17" s="188" customFormat="1" ht="17.149999999999999" customHeight="1">
      <c r="D754" s="193"/>
      <c r="E754" s="189"/>
      <c r="F754" s="189"/>
      <c r="G754" s="189"/>
      <c r="H754" s="193"/>
      <c r="O754" s="62"/>
      <c r="P754" s="62"/>
      <c r="Q754" s="62"/>
    </row>
    <row r="755" spans="4:17" s="188" customFormat="1" ht="17.149999999999999" customHeight="1">
      <c r="D755" s="193"/>
      <c r="E755" s="189"/>
      <c r="F755" s="189"/>
      <c r="G755" s="189"/>
      <c r="H755" s="193"/>
      <c r="O755" s="62"/>
      <c r="P755" s="62"/>
      <c r="Q755" s="62"/>
    </row>
    <row r="756" spans="4:17" s="188" customFormat="1" ht="17.149999999999999" customHeight="1">
      <c r="D756" s="193"/>
      <c r="E756" s="189"/>
      <c r="F756" s="189"/>
      <c r="G756" s="189"/>
      <c r="H756" s="193"/>
      <c r="O756" s="62"/>
      <c r="P756" s="62"/>
      <c r="Q756" s="62"/>
    </row>
    <row r="757" spans="4:17" s="188" customFormat="1" ht="17.149999999999999" customHeight="1">
      <c r="D757" s="193"/>
      <c r="E757" s="189"/>
      <c r="F757" s="189"/>
      <c r="G757" s="189"/>
      <c r="H757" s="193"/>
      <c r="O757" s="62"/>
      <c r="P757" s="62"/>
      <c r="Q757" s="62"/>
    </row>
    <row r="758" spans="4:17" s="188" customFormat="1" ht="17.149999999999999" customHeight="1">
      <c r="D758" s="193"/>
      <c r="E758" s="189"/>
      <c r="F758" s="189"/>
      <c r="G758" s="189"/>
      <c r="H758" s="193"/>
      <c r="O758" s="62"/>
      <c r="P758" s="62"/>
      <c r="Q758" s="62"/>
    </row>
    <row r="759" spans="4:17" s="188" customFormat="1" ht="17.149999999999999" customHeight="1">
      <c r="D759" s="193"/>
      <c r="E759" s="189"/>
      <c r="F759" s="189"/>
      <c r="G759" s="189"/>
      <c r="H759" s="193"/>
      <c r="O759" s="62"/>
      <c r="P759" s="62"/>
      <c r="Q759" s="62"/>
    </row>
    <row r="760" spans="4:17" s="188" customFormat="1" ht="17.149999999999999" customHeight="1">
      <c r="D760" s="193"/>
      <c r="E760" s="189"/>
      <c r="F760" s="189"/>
      <c r="G760" s="189"/>
      <c r="H760" s="193"/>
      <c r="O760" s="62"/>
      <c r="P760" s="62"/>
      <c r="Q760" s="62"/>
    </row>
    <row r="761" spans="4:17" s="188" customFormat="1" ht="17.149999999999999" customHeight="1">
      <c r="D761" s="193"/>
      <c r="E761" s="189"/>
      <c r="F761" s="189"/>
      <c r="G761" s="189"/>
      <c r="H761" s="193"/>
      <c r="O761" s="62"/>
      <c r="P761" s="62"/>
      <c r="Q761" s="62"/>
    </row>
    <row r="762" spans="4:17" s="188" customFormat="1" ht="17.149999999999999" customHeight="1">
      <c r="D762" s="193"/>
      <c r="E762" s="189"/>
      <c r="F762" s="189"/>
      <c r="G762" s="189"/>
      <c r="H762" s="193"/>
      <c r="O762" s="62"/>
      <c r="P762" s="62"/>
      <c r="Q762" s="62"/>
    </row>
    <row r="763" spans="4:17" s="188" customFormat="1" ht="17.149999999999999" customHeight="1">
      <c r="D763" s="193"/>
      <c r="E763" s="189"/>
      <c r="F763" s="189"/>
      <c r="G763" s="189"/>
      <c r="H763" s="193"/>
      <c r="O763" s="62"/>
      <c r="P763" s="62"/>
      <c r="Q763" s="62"/>
    </row>
    <row r="764" spans="4:17" s="188" customFormat="1" ht="17.149999999999999" customHeight="1">
      <c r="D764" s="193"/>
      <c r="E764" s="189"/>
      <c r="F764" s="189"/>
      <c r="G764" s="189"/>
      <c r="H764" s="193"/>
      <c r="O764" s="62"/>
      <c r="P764" s="62"/>
      <c r="Q764" s="62"/>
    </row>
    <row r="765" spans="4:17" s="188" customFormat="1" ht="17.149999999999999" customHeight="1">
      <c r="D765" s="193"/>
      <c r="E765" s="189"/>
      <c r="F765" s="189"/>
      <c r="G765" s="189"/>
      <c r="H765" s="193"/>
      <c r="O765" s="62"/>
      <c r="P765" s="62"/>
      <c r="Q765" s="62"/>
    </row>
    <row r="766" spans="4:17" s="188" customFormat="1" ht="17.149999999999999" customHeight="1">
      <c r="D766" s="193"/>
      <c r="E766" s="189"/>
      <c r="F766" s="189"/>
      <c r="G766" s="189"/>
      <c r="H766" s="193"/>
      <c r="O766" s="62"/>
      <c r="P766" s="62"/>
      <c r="Q766" s="62"/>
    </row>
    <row r="767" spans="4:17" s="188" customFormat="1" ht="17.149999999999999" customHeight="1">
      <c r="D767" s="193"/>
      <c r="E767" s="189"/>
      <c r="F767" s="189"/>
      <c r="G767" s="189"/>
      <c r="H767" s="193"/>
      <c r="O767" s="62"/>
      <c r="P767" s="62"/>
      <c r="Q767" s="62"/>
    </row>
    <row r="768" spans="4:17" s="188" customFormat="1" ht="17.149999999999999" customHeight="1">
      <c r="D768" s="193"/>
      <c r="E768" s="189"/>
      <c r="F768" s="189"/>
      <c r="G768" s="189"/>
      <c r="H768" s="193"/>
      <c r="O768" s="62"/>
      <c r="P768" s="62"/>
      <c r="Q768" s="62"/>
    </row>
    <row r="769" spans="4:17" s="188" customFormat="1" ht="17.149999999999999" customHeight="1">
      <c r="D769" s="193"/>
      <c r="E769" s="189"/>
      <c r="F769" s="189"/>
      <c r="G769" s="189"/>
      <c r="H769" s="193"/>
      <c r="O769" s="62"/>
      <c r="P769" s="62"/>
      <c r="Q769" s="62"/>
    </row>
    <row r="770" spans="4:17" s="188" customFormat="1" ht="17.149999999999999" customHeight="1">
      <c r="D770" s="193"/>
      <c r="E770" s="189"/>
      <c r="F770" s="189"/>
      <c r="G770" s="189"/>
      <c r="H770" s="193"/>
      <c r="O770" s="62"/>
      <c r="P770" s="62"/>
      <c r="Q770" s="62"/>
    </row>
    <row r="771" spans="4:17" s="188" customFormat="1" ht="17.149999999999999" customHeight="1">
      <c r="D771" s="193"/>
      <c r="E771" s="189"/>
      <c r="F771" s="189"/>
      <c r="G771" s="189"/>
      <c r="H771" s="193"/>
      <c r="O771" s="62"/>
      <c r="P771" s="62"/>
      <c r="Q771" s="62"/>
    </row>
    <row r="772" spans="4:17" s="188" customFormat="1" ht="17.149999999999999" customHeight="1">
      <c r="D772" s="193"/>
      <c r="E772" s="189"/>
      <c r="F772" s="189"/>
      <c r="G772" s="189"/>
      <c r="H772" s="193"/>
      <c r="O772" s="62"/>
      <c r="P772" s="62"/>
      <c r="Q772" s="62"/>
    </row>
    <row r="773" spans="4:17" s="188" customFormat="1" ht="17.149999999999999" customHeight="1">
      <c r="D773" s="193"/>
      <c r="E773" s="189"/>
      <c r="F773" s="189"/>
      <c r="G773" s="189"/>
      <c r="H773" s="193"/>
      <c r="O773" s="62"/>
      <c r="P773" s="62"/>
      <c r="Q773" s="62"/>
    </row>
    <row r="774" spans="4:17" s="188" customFormat="1" ht="17.149999999999999" customHeight="1">
      <c r="D774" s="193"/>
      <c r="E774" s="189"/>
      <c r="F774" s="189"/>
      <c r="G774" s="189"/>
      <c r="H774" s="193"/>
      <c r="O774" s="62"/>
      <c r="P774" s="62"/>
      <c r="Q774" s="62"/>
    </row>
    <row r="775" spans="4:17" s="188" customFormat="1" ht="17.149999999999999" customHeight="1">
      <c r="D775" s="193"/>
      <c r="E775" s="189"/>
      <c r="F775" s="189"/>
      <c r="G775" s="189"/>
      <c r="H775" s="193"/>
      <c r="O775" s="62"/>
      <c r="P775" s="62"/>
      <c r="Q775" s="62"/>
    </row>
    <row r="776" spans="4:17" s="188" customFormat="1" ht="17.149999999999999" customHeight="1">
      <c r="D776" s="193"/>
      <c r="E776" s="189"/>
      <c r="F776" s="189"/>
      <c r="G776" s="189"/>
      <c r="H776" s="193"/>
      <c r="O776" s="62"/>
      <c r="P776" s="62"/>
      <c r="Q776" s="62"/>
    </row>
    <row r="777" spans="4:17" s="188" customFormat="1" ht="17.149999999999999" customHeight="1">
      <c r="D777" s="193"/>
      <c r="E777" s="189"/>
      <c r="F777" s="189"/>
      <c r="G777" s="189"/>
      <c r="H777" s="193"/>
      <c r="O777" s="62"/>
      <c r="P777" s="62"/>
      <c r="Q777" s="62"/>
    </row>
    <row r="778" spans="4:17" s="188" customFormat="1" ht="17.149999999999999" customHeight="1">
      <c r="D778" s="193"/>
      <c r="E778" s="189"/>
      <c r="F778" s="189"/>
      <c r="G778" s="189"/>
      <c r="H778" s="193"/>
      <c r="O778" s="62"/>
      <c r="P778" s="62"/>
      <c r="Q778" s="62"/>
    </row>
    <row r="779" spans="4:17" s="188" customFormat="1" ht="17.149999999999999" customHeight="1">
      <c r="D779" s="193"/>
      <c r="E779" s="189"/>
      <c r="F779" s="189"/>
      <c r="G779" s="189"/>
      <c r="H779" s="193"/>
      <c r="O779" s="62"/>
      <c r="P779" s="62"/>
      <c r="Q779" s="62"/>
    </row>
    <row r="780" spans="4:17" s="188" customFormat="1" ht="17.149999999999999" customHeight="1">
      <c r="D780" s="193"/>
      <c r="E780" s="189"/>
      <c r="F780" s="189"/>
      <c r="G780" s="189"/>
      <c r="H780" s="193"/>
      <c r="O780" s="62"/>
      <c r="P780" s="62"/>
      <c r="Q780" s="62"/>
    </row>
    <row r="781" spans="4:17" s="188" customFormat="1" ht="17.149999999999999" customHeight="1">
      <c r="D781" s="193"/>
      <c r="E781" s="189"/>
      <c r="F781" s="189"/>
      <c r="G781" s="189"/>
      <c r="H781" s="193"/>
      <c r="O781" s="62"/>
      <c r="P781" s="62"/>
      <c r="Q781" s="62"/>
    </row>
    <row r="782" spans="4:17" s="188" customFormat="1" ht="17.149999999999999" customHeight="1">
      <c r="D782" s="193"/>
      <c r="E782" s="189"/>
      <c r="F782" s="189"/>
      <c r="G782" s="189"/>
      <c r="H782" s="193"/>
      <c r="O782" s="62"/>
      <c r="P782" s="62"/>
      <c r="Q782" s="62"/>
    </row>
    <row r="783" spans="4:17" s="188" customFormat="1" ht="17.149999999999999" customHeight="1">
      <c r="D783" s="193"/>
      <c r="E783" s="189"/>
      <c r="F783" s="189"/>
      <c r="G783" s="189"/>
      <c r="H783" s="193"/>
      <c r="O783" s="62"/>
      <c r="P783" s="62"/>
      <c r="Q783" s="62"/>
    </row>
    <row r="784" spans="4:17" s="188" customFormat="1" ht="17.149999999999999" customHeight="1">
      <c r="D784" s="193"/>
      <c r="E784" s="189"/>
      <c r="F784" s="189"/>
      <c r="G784" s="189"/>
      <c r="H784" s="193"/>
      <c r="O784" s="62"/>
      <c r="P784" s="62"/>
      <c r="Q784" s="62"/>
    </row>
    <row r="785" spans="4:17" s="188" customFormat="1" ht="17.149999999999999" customHeight="1">
      <c r="D785" s="193"/>
      <c r="E785" s="189"/>
      <c r="F785" s="189"/>
      <c r="G785" s="189"/>
      <c r="H785" s="193"/>
      <c r="O785" s="62"/>
      <c r="P785" s="62"/>
      <c r="Q785" s="62"/>
    </row>
    <row r="786" spans="4:17" s="188" customFormat="1" ht="17.149999999999999" customHeight="1">
      <c r="D786" s="193"/>
      <c r="E786" s="189"/>
      <c r="F786" s="189"/>
      <c r="G786" s="189"/>
      <c r="H786" s="193"/>
      <c r="O786" s="62"/>
      <c r="P786" s="62"/>
      <c r="Q786" s="62"/>
    </row>
    <row r="787" spans="4:17" s="188" customFormat="1" ht="17.149999999999999" customHeight="1">
      <c r="D787" s="193"/>
      <c r="E787" s="189"/>
      <c r="F787" s="189"/>
      <c r="G787" s="189"/>
      <c r="H787" s="193"/>
      <c r="O787" s="62"/>
      <c r="P787" s="62"/>
      <c r="Q787" s="62"/>
    </row>
    <row r="788" spans="4:17" s="188" customFormat="1" ht="17.149999999999999" customHeight="1">
      <c r="D788" s="193"/>
      <c r="E788" s="189"/>
      <c r="F788" s="189"/>
      <c r="G788" s="189"/>
      <c r="H788" s="193"/>
      <c r="O788" s="62"/>
      <c r="P788" s="62"/>
      <c r="Q788" s="62"/>
    </row>
    <row r="789" spans="4:17" s="188" customFormat="1" ht="17.149999999999999" customHeight="1">
      <c r="D789" s="193"/>
      <c r="E789" s="189"/>
      <c r="F789" s="189"/>
      <c r="G789" s="189"/>
      <c r="H789" s="193"/>
      <c r="O789" s="62"/>
      <c r="P789" s="62"/>
      <c r="Q789" s="62"/>
    </row>
    <row r="790" spans="4:17" s="188" customFormat="1" ht="17.149999999999999" customHeight="1">
      <c r="D790" s="193"/>
      <c r="E790" s="189"/>
      <c r="F790" s="189"/>
      <c r="G790" s="189"/>
      <c r="H790" s="193"/>
      <c r="O790" s="62"/>
      <c r="P790" s="62"/>
      <c r="Q790" s="62"/>
    </row>
    <row r="791" spans="4:17" s="188" customFormat="1" ht="17.149999999999999" customHeight="1">
      <c r="D791" s="193"/>
      <c r="E791" s="189"/>
      <c r="F791" s="189"/>
      <c r="G791" s="189"/>
      <c r="H791" s="193"/>
      <c r="O791" s="62"/>
      <c r="P791" s="62"/>
      <c r="Q791" s="62"/>
    </row>
    <row r="792" spans="4:17" s="188" customFormat="1" ht="17.149999999999999" customHeight="1">
      <c r="D792" s="193"/>
      <c r="E792" s="189"/>
      <c r="F792" s="189"/>
      <c r="G792" s="189"/>
      <c r="H792" s="193"/>
      <c r="O792" s="62"/>
      <c r="P792" s="62"/>
      <c r="Q792" s="62"/>
    </row>
    <row r="793" spans="4:17" s="188" customFormat="1" ht="17.149999999999999" customHeight="1">
      <c r="D793" s="193"/>
      <c r="E793" s="189"/>
      <c r="F793" s="189"/>
      <c r="G793" s="189"/>
      <c r="H793" s="193"/>
      <c r="O793" s="62"/>
      <c r="P793" s="62"/>
      <c r="Q793" s="62"/>
    </row>
    <row r="794" spans="4:17" s="188" customFormat="1" ht="17.149999999999999" customHeight="1">
      <c r="D794" s="193"/>
      <c r="E794" s="189"/>
      <c r="F794" s="189"/>
      <c r="G794" s="189"/>
      <c r="H794" s="193"/>
      <c r="O794" s="62"/>
      <c r="P794" s="62"/>
      <c r="Q794" s="62"/>
    </row>
    <row r="795" spans="4:17" s="188" customFormat="1" ht="17.149999999999999" customHeight="1">
      <c r="D795" s="193"/>
      <c r="E795" s="189"/>
      <c r="F795" s="189"/>
      <c r="G795" s="189"/>
      <c r="H795" s="193"/>
      <c r="O795" s="62"/>
      <c r="P795" s="62"/>
      <c r="Q795" s="62"/>
    </row>
    <row r="796" spans="4:17" s="188" customFormat="1" ht="17.149999999999999" customHeight="1">
      <c r="D796" s="193"/>
      <c r="E796" s="189"/>
      <c r="F796" s="189"/>
      <c r="G796" s="189"/>
      <c r="H796" s="193"/>
      <c r="O796" s="62"/>
      <c r="P796" s="62"/>
      <c r="Q796" s="62"/>
    </row>
    <row r="797" spans="4:17" s="188" customFormat="1" ht="17.149999999999999" customHeight="1">
      <c r="D797" s="193"/>
      <c r="E797" s="189"/>
      <c r="F797" s="189"/>
      <c r="G797" s="189"/>
      <c r="H797" s="193"/>
      <c r="O797" s="62"/>
      <c r="P797" s="62"/>
      <c r="Q797" s="62"/>
    </row>
    <row r="798" spans="4:17" s="188" customFormat="1" ht="17.149999999999999" customHeight="1">
      <c r="D798" s="193"/>
      <c r="E798" s="189"/>
      <c r="F798" s="189"/>
      <c r="G798" s="189"/>
      <c r="H798" s="193"/>
      <c r="O798" s="62"/>
      <c r="P798" s="62"/>
      <c r="Q798" s="62"/>
    </row>
    <row r="799" spans="4:17" s="188" customFormat="1" ht="17.149999999999999" customHeight="1">
      <c r="D799" s="193"/>
      <c r="E799" s="189"/>
      <c r="F799" s="189"/>
      <c r="G799" s="189"/>
      <c r="H799" s="193"/>
      <c r="O799" s="62"/>
      <c r="P799" s="62"/>
      <c r="Q799" s="62"/>
    </row>
    <row r="800" spans="4:17" s="188" customFormat="1" ht="17.149999999999999" customHeight="1">
      <c r="D800" s="193"/>
      <c r="E800" s="189"/>
      <c r="F800" s="189"/>
      <c r="G800" s="189"/>
      <c r="H800" s="193"/>
      <c r="O800" s="62"/>
      <c r="P800" s="62"/>
      <c r="Q800" s="62"/>
    </row>
    <row r="801" spans="4:17" s="188" customFormat="1" ht="17.149999999999999" customHeight="1">
      <c r="D801" s="193"/>
      <c r="E801" s="189"/>
      <c r="F801" s="189"/>
      <c r="G801" s="189"/>
      <c r="H801" s="193"/>
      <c r="O801" s="62"/>
      <c r="P801" s="62"/>
      <c r="Q801" s="62"/>
    </row>
    <row r="802" spans="4:17" s="188" customFormat="1" ht="17.149999999999999" customHeight="1">
      <c r="D802" s="193"/>
      <c r="E802" s="189"/>
      <c r="F802" s="189"/>
      <c r="G802" s="189"/>
      <c r="H802" s="193"/>
      <c r="O802" s="62"/>
      <c r="P802" s="62"/>
      <c r="Q802" s="62"/>
    </row>
    <row r="803" spans="4:17" s="188" customFormat="1" ht="17.149999999999999" customHeight="1">
      <c r="D803" s="193"/>
      <c r="E803" s="189"/>
      <c r="F803" s="189"/>
      <c r="G803" s="189"/>
      <c r="H803" s="193"/>
      <c r="O803" s="62"/>
      <c r="P803" s="62"/>
      <c r="Q803" s="62"/>
    </row>
    <row r="804" spans="4:17" s="188" customFormat="1" ht="17.149999999999999" customHeight="1">
      <c r="D804" s="193"/>
      <c r="E804" s="189"/>
      <c r="F804" s="189"/>
      <c r="G804" s="189"/>
      <c r="H804" s="193"/>
      <c r="O804" s="62"/>
      <c r="P804" s="62"/>
      <c r="Q804" s="62"/>
    </row>
    <row r="805" spans="4:17" s="188" customFormat="1" ht="17.149999999999999" customHeight="1">
      <c r="D805" s="193"/>
      <c r="E805" s="189"/>
      <c r="F805" s="189"/>
      <c r="G805" s="189"/>
      <c r="H805" s="193"/>
      <c r="O805" s="62"/>
      <c r="P805" s="62"/>
      <c r="Q805" s="62"/>
    </row>
    <row r="806" spans="4:17" s="188" customFormat="1" ht="17.149999999999999" customHeight="1">
      <c r="D806" s="193"/>
      <c r="E806" s="189"/>
      <c r="F806" s="189"/>
      <c r="G806" s="189"/>
      <c r="H806" s="193"/>
      <c r="O806" s="62"/>
      <c r="P806" s="62"/>
      <c r="Q806" s="62"/>
    </row>
    <row r="807" spans="4:17" s="188" customFormat="1" ht="17.149999999999999" customHeight="1">
      <c r="D807" s="193"/>
      <c r="E807" s="189"/>
      <c r="F807" s="189"/>
      <c r="G807" s="189"/>
      <c r="H807" s="193"/>
      <c r="O807" s="62"/>
      <c r="P807" s="62"/>
      <c r="Q807" s="62"/>
    </row>
    <row r="808" spans="4:17" s="188" customFormat="1" ht="17.149999999999999" customHeight="1">
      <c r="D808" s="193"/>
      <c r="E808" s="189"/>
      <c r="F808" s="189"/>
      <c r="G808" s="189"/>
      <c r="H808" s="193"/>
      <c r="O808" s="62"/>
      <c r="P808" s="62"/>
      <c r="Q808" s="62"/>
    </row>
    <row r="809" spans="4:17" s="188" customFormat="1" ht="17.149999999999999" customHeight="1">
      <c r="D809" s="193"/>
      <c r="E809" s="189"/>
      <c r="F809" s="189"/>
      <c r="G809" s="189"/>
      <c r="H809" s="193"/>
      <c r="O809" s="62"/>
      <c r="P809" s="62"/>
      <c r="Q809" s="62"/>
    </row>
    <row r="810" spans="4:17" s="188" customFormat="1" ht="17.149999999999999" customHeight="1">
      <c r="D810" s="193"/>
      <c r="E810" s="189"/>
      <c r="F810" s="189"/>
      <c r="G810" s="189"/>
      <c r="H810" s="193"/>
      <c r="O810" s="62"/>
      <c r="P810" s="62"/>
      <c r="Q810" s="62"/>
    </row>
    <row r="811" spans="4:17" s="188" customFormat="1" ht="17.149999999999999" customHeight="1">
      <c r="D811" s="193"/>
      <c r="E811" s="189"/>
      <c r="F811" s="189"/>
      <c r="G811" s="189"/>
      <c r="H811" s="193"/>
      <c r="O811" s="62"/>
      <c r="P811" s="62"/>
      <c r="Q811" s="62"/>
    </row>
    <row r="812" spans="4:17" s="188" customFormat="1" ht="17.149999999999999" customHeight="1">
      <c r="D812" s="193"/>
      <c r="E812" s="189"/>
      <c r="F812" s="189"/>
      <c r="G812" s="189"/>
      <c r="H812" s="193"/>
      <c r="O812" s="62"/>
      <c r="P812" s="62"/>
      <c r="Q812" s="62"/>
    </row>
    <row r="813" spans="4:17" s="188" customFormat="1" ht="17.149999999999999" customHeight="1">
      <c r="D813" s="193"/>
      <c r="E813" s="189"/>
      <c r="F813" s="189"/>
      <c r="G813" s="189"/>
      <c r="H813" s="193"/>
      <c r="O813" s="62"/>
      <c r="P813" s="62"/>
      <c r="Q813" s="62"/>
    </row>
    <row r="814" spans="4:17" s="188" customFormat="1" ht="17.149999999999999" customHeight="1">
      <c r="D814" s="193"/>
      <c r="E814" s="189"/>
      <c r="F814" s="189"/>
      <c r="G814" s="189"/>
      <c r="H814" s="193"/>
      <c r="O814" s="62"/>
      <c r="P814" s="62"/>
      <c r="Q814" s="62"/>
    </row>
    <row r="815" spans="4:17" s="188" customFormat="1" ht="17.149999999999999" customHeight="1">
      <c r="D815" s="193"/>
      <c r="E815" s="189"/>
      <c r="F815" s="189"/>
      <c r="G815" s="189"/>
      <c r="H815" s="193"/>
      <c r="O815" s="62"/>
      <c r="P815" s="62"/>
      <c r="Q815" s="62"/>
    </row>
    <row r="816" spans="4:17" s="188" customFormat="1" ht="17.149999999999999" customHeight="1">
      <c r="D816" s="193"/>
      <c r="E816" s="189"/>
      <c r="F816" s="189"/>
      <c r="G816" s="189"/>
      <c r="H816" s="193"/>
      <c r="O816" s="62"/>
      <c r="P816" s="62"/>
      <c r="Q816" s="62"/>
    </row>
    <row r="817" spans="4:17" s="188" customFormat="1" ht="17.149999999999999" customHeight="1">
      <c r="D817" s="193"/>
      <c r="E817" s="189"/>
      <c r="F817" s="189"/>
      <c r="G817" s="189"/>
      <c r="H817" s="193"/>
      <c r="O817" s="62"/>
      <c r="P817" s="62"/>
      <c r="Q817" s="62"/>
    </row>
    <row r="818" spans="4:17" s="188" customFormat="1" ht="17.149999999999999" customHeight="1">
      <c r="D818" s="193"/>
      <c r="E818" s="189"/>
      <c r="F818" s="189"/>
      <c r="G818" s="189"/>
      <c r="H818" s="193"/>
      <c r="O818" s="62"/>
      <c r="P818" s="62"/>
      <c r="Q818" s="62"/>
    </row>
    <row r="819" spans="4:17" s="188" customFormat="1" ht="17.149999999999999" customHeight="1">
      <c r="D819" s="193"/>
      <c r="E819" s="189"/>
      <c r="F819" s="189"/>
      <c r="G819" s="189"/>
      <c r="H819" s="193"/>
      <c r="O819" s="62"/>
      <c r="P819" s="62"/>
      <c r="Q819" s="62"/>
    </row>
    <row r="820" spans="4:17" s="188" customFormat="1" ht="17.149999999999999" customHeight="1">
      <c r="D820" s="193"/>
      <c r="E820" s="189"/>
      <c r="F820" s="189"/>
      <c r="G820" s="189"/>
      <c r="H820" s="193"/>
      <c r="O820" s="62"/>
      <c r="P820" s="62"/>
      <c r="Q820" s="62"/>
    </row>
    <row r="821" spans="4:17" s="188" customFormat="1" ht="17.149999999999999" customHeight="1">
      <c r="D821" s="193"/>
      <c r="E821" s="189"/>
      <c r="F821" s="189"/>
      <c r="G821" s="189"/>
      <c r="H821" s="193"/>
      <c r="O821" s="62"/>
      <c r="P821" s="62"/>
      <c r="Q821" s="62"/>
    </row>
    <row r="822" spans="4:17" s="188" customFormat="1" ht="17.149999999999999" customHeight="1">
      <c r="D822" s="193"/>
      <c r="E822" s="189"/>
      <c r="F822" s="189"/>
      <c r="G822" s="189"/>
      <c r="H822" s="193"/>
      <c r="O822" s="62"/>
      <c r="P822" s="62"/>
      <c r="Q822" s="62"/>
    </row>
    <row r="823" spans="4:17" s="188" customFormat="1" ht="17.149999999999999" customHeight="1">
      <c r="D823" s="193"/>
      <c r="E823" s="189"/>
      <c r="F823" s="189"/>
      <c r="G823" s="189"/>
      <c r="H823" s="193"/>
      <c r="O823" s="62"/>
      <c r="P823" s="62"/>
      <c r="Q823" s="62"/>
    </row>
    <row r="824" spans="4:17" s="188" customFormat="1" ht="17.149999999999999" customHeight="1">
      <c r="D824" s="193"/>
      <c r="E824" s="189"/>
      <c r="F824" s="189"/>
      <c r="G824" s="189"/>
      <c r="H824" s="193"/>
      <c r="O824" s="62"/>
      <c r="P824" s="62"/>
      <c r="Q824" s="62"/>
    </row>
    <row r="825" spans="4:17" s="188" customFormat="1" ht="17.149999999999999" customHeight="1">
      <c r="D825" s="193"/>
      <c r="E825" s="189"/>
      <c r="F825" s="189"/>
      <c r="G825" s="189"/>
      <c r="H825" s="193"/>
      <c r="O825" s="62"/>
      <c r="P825" s="62"/>
      <c r="Q825" s="62"/>
    </row>
    <row r="826" spans="4:17" s="188" customFormat="1" ht="17.149999999999999" customHeight="1">
      <c r="D826" s="193"/>
      <c r="E826" s="189"/>
      <c r="F826" s="189"/>
      <c r="G826" s="189"/>
      <c r="H826" s="193"/>
      <c r="O826" s="62"/>
      <c r="P826" s="62"/>
      <c r="Q826" s="62"/>
    </row>
    <row r="827" spans="4:17" s="188" customFormat="1" ht="17.149999999999999" customHeight="1">
      <c r="D827" s="193"/>
      <c r="E827" s="189"/>
      <c r="F827" s="189"/>
      <c r="G827" s="189"/>
      <c r="H827" s="193"/>
      <c r="O827" s="62"/>
      <c r="P827" s="62"/>
      <c r="Q827" s="62"/>
    </row>
    <row r="828" spans="4:17" s="188" customFormat="1" ht="17.149999999999999" customHeight="1">
      <c r="D828" s="193"/>
      <c r="E828" s="189"/>
      <c r="F828" s="189"/>
      <c r="G828" s="189"/>
      <c r="H828" s="193"/>
      <c r="O828" s="62"/>
      <c r="P828" s="62"/>
      <c r="Q828" s="62"/>
    </row>
    <row r="829" spans="4:17" s="188" customFormat="1" ht="17.149999999999999" customHeight="1">
      <c r="D829" s="193"/>
      <c r="E829" s="189"/>
      <c r="F829" s="189"/>
      <c r="G829" s="189"/>
      <c r="H829" s="193"/>
      <c r="O829" s="62"/>
      <c r="P829" s="62"/>
      <c r="Q829" s="62"/>
    </row>
    <row r="830" spans="4:17" s="188" customFormat="1" ht="17.149999999999999" customHeight="1">
      <c r="D830" s="193"/>
      <c r="E830" s="189"/>
      <c r="F830" s="189"/>
      <c r="G830" s="189"/>
      <c r="H830" s="193"/>
      <c r="O830" s="62"/>
      <c r="P830" s="62"/>
      <c r="Q830" s="62"/>
    </row>
    <row r="831" spans="4:17" s="188" customFormat="1" ht="17.149999999999999" customHeight="1">
      <c r="D831" s="193"/>
      <c r="E831" s="189"/>
      <c r="F831" s="189"/>
      <c r="G831" s="189"/>
      <c r="H831" s="193"/>
      <c r="O831" s="62"/>
      <c r="P831" s="62"/>
      <c r="Q831" s="62"/>
    </row>
    <row r="832" spans="4:17" s="188" customFormat="1" ht="17.149999999999999" customHeight="1">
      <c r="D832" s="193"/>
      <c r="E832" s="189"/>
      <c r="F832" s="189"/>
      <c r="G832" s="189"/>
      <c r="H832" s="193"/>
      <c r="O832" s="62"/>
      <c r="P832" s="62"/>
      <c r="Q832" s="62"/>
    </row>
    <row r="833" spans="4:17" s="188" customFormat="1" ht="17.149999999999999" customHeight="1">
      <c r="D833" s="193"/>
      <c r="E833" s="189"/>
      <c r="F833" s="189"/>
      <c r="G833" s="189"/>
      <c r="H833" s="193"/>
      <c r="O833" s="62"/>
      <c r="P833" s="62"/>
      <c r="Q833" s="62"/>
    </row>
    <row r="834" spans="4:17" s="188" customFormat="1" ht="17.149999999999999" customHeight="1">
      <c r="D834" s="193"/>
      <c r="E834" s="189"/>
      <c r="F834" s="189"/>
      <c r="G834" s="189"/>
      <c r="H834" s="193"/>
      <c r="O834" s="62"/>
      <c r="P834" s="62"/>
      <c r="Q834" s="62"/>
    </row>
    <row r="835" spans="4:17" s="188" customFormat="1" ht="17.149999999999999" customHeight="1">
      <c r="D835" s="193"/>
      <c r="E835" s="189"/>
      <c r="F835" s="189"/>
      <c r="G835" s="189"/>
      <c r="H835" s="193"/>
      <c r="O835" s="62"/>
      <c r="P835" s="62"/>
      <c r="Q835" s="62"/>
    </row>
    <row r="836" spans="4:17" s="188" customFormat="1" ht="17.149999999999999" customHeight="1">
      <c r="D836" s="193"/>
      <c r="E836" s="189"/>
      <c r="F836" s="189"/>
      <c r="G836" s="189"/>
      <c r="H836" s="193"/>
      <c r="O836" s="62"/>
      <c r="P836" s="62"/>
      <c r="Q836" s="62"/>
    </row>
    <row r="837" spans="4:17" s="188" customFormat="1" ht="17.149999999999999" customHeight="1">
      <c r="D837" s="193"/>
      <c r="E837" s="189"/>
      <c r="F837" s="189"/>
      <c r="G837" s="189"/>
      <c r="H837" s="193"/>
      <c r="O837" s="62"/>
      <c r="P837" s="62"/>
      <c r="Q837" s="62"/>
    </row>
    <row r="838" spans="4:17" s="188" customFormat="1" ht="17.149999999999999" customHeight="1">
      <c r="D838" s="193"/>
      <c r="E838" s="189"/>
      <c r="F838" s="189"/>
      <c r="G838" s="189"/>
      <c r="H838" s="193"/>
      <c r="O838" s="62"/>
      <c r="P838" s="62"/>
      <c r="Q838" s="62"/>
    </row>
    <row r="839" spans="4:17" s="188" customFormat="1" ht="17.149999999999999" customHeight="1">
      <c r="D839" s="193"/>
      <c r="E839" s="189"/>
      <c r="F839" s="189"/>
      <c r="G839" s="189"/>
      <c r="H839" s="193"/>
      <c r="O839" s="62"/>
      <c r="P839" s="62"/>
      <c r="Q839" s="62"/>
    </row>
    <row r="840" spans="4:17" s="188" customFormat="1" ht="17.149999999999999" customHeight="1">
      <c r="D840" s="193"/>
      <c r="E840" s="189"/>
      <c r="F840" s="189"/>
      <c r="G840" s="189"/>
      <c r="H840" s="193"/>
      <c r="O840" s="62"/>
      <c r="P840" s="62"/>
      <c r="Q840" s="62"/>
    </row>
    <row r="841" spans="4:17" s="188" customFormat="1" ht="17.149999999999999" customHeight="1">
      <c r="D841" s="193"/>
      <c r="E841" s="189"/>
      <c r="F841" s="189"/>
      <c r="G841" s="189"/>
      <c r="H841" s="193"/>
      <c r="O841" s="62"/>
      <c r="P841" s="62"/>
      <c r="Q841" s="62"/>
    </row>
    <row r="842" spans="4:17" s="188" customFormat="1" ht="17.149999999999999" customHeight="1">
      <c r="D842" s="193"/>
      <c r="E842" s="189"/>
      <c r="F842" s="189"/>
      <c r="G842" s="189"/>
      <c r="H842" s="193"/>
      <c r="O842" s="62"/>
      <c r="P842" s="62"/>
      <c r="Q842" s="62"/>
    </row>
    <row r="843" spans="4:17" s="188" customFormat="1" ht="17.149999999999999" customHeight="1">
      <c r="D843" s="193"/>
      <c r="E843" s="189"/>
      <c r="F843" s="189"/>
      <c r="G843" s="189"/>
      <c r="H843" s="193"/>
      <c r="O843" s="62"/>
      <c r="P843" s="62"/>
      <c r="Q843" s="62"/>
    </row>
    <row r="844" spans="4:17" s="188" customFormat="1" ht="17.149999999999999" customHeight="1">
      <c r="D844" s="193"/>
      <c r="E844" s="189"/>
      <c r="F844" s="189"/>
      <c r="G844" s="189"/>
      <c r="H844" s="193"/>
      <c r="O844" s="62"/>
      <c r="P844" s="62"/>
      <c r="Q844" s="62"/>
    </row>
    <row r="845" spans="4:17" s="188" customFormat="1" ht="17.149999999999999" customHeight="1">
      <c r="D845" s="193"/>
      <c r="E845" s="189"/>
      <c r="F845" s="189"/>
      <c r="G845" s="189"/>
      <c r="H845" s="193"/>
      <c r="O845" s="62"/>
      <c r="P845" s="62"/>
      <c r="Q845" s="62"/>
    </row>
    <row r="846" spans="4:17" s="188" customFormat="1" ht="17.149999999999999" customHeight="1">
      <c r="D846" s="193"/>
      <c r="E846" s="189"/>
      <c r="F846" s="189"/>
      <c r="G846" s="189"/>
      <c r="H846" s="193"/>
      <c r="O846" s="62"/>
      <c r="P846" s="62"/>
      <c r="Q846" s="62"/>
    </row>
    <row r="847" spans="4:17" s="188" customFormat="1" ht="17.149999999999999" customHeight="1">
      <c r="D847" s="193"/>
      <c r="E847" s="189"/>
      <c r="F847" s="189"/>
      <c r="G847" s="189"/>
      <c r="H847" s="193"/>
      <c r="O847" s="62"/>
      <c r="P847" s="62"/>
      <c r="Q847" s="62"/>
    </row>
    <row r="848" spans="4:17" s="188" customFormat="1" ht="17.149999999999999" customHeight="1">
      <c r="D848" s="193"/>
      <c r="E848" s="189"/>
      <c r="F848" s="189"/>
      <c r="G848" s="189"/>
      <c r="H848" s="193"/>
      <c r="O848" s="62"/>
      <c r="P848" s="62"/>
      <c r="Q848" s="62"/>
    </row>
    <row r="849" spans="4:17" s="188" customFormat="1" ht="17.149999999999999" customHeight="1">
      <c r="D849" s="193"/>
      <c r="E849" s="189"/>
      <c r="F849" s="189"/>
      <c r="G849" s="189"/>
      <c r="H849" s="193"/>
      <c r="O849" s="62"/>
      <c r="P849" s="62"/>
      <c r="Q849" s="62"/>
    </row>
    <row r="850" spans="4:17" s="188" customFormat="1" ht="17.149999999999999" customHeight="1">
      <c r="D850" s="193"/>
      <c r="E850" s="189"/>
      <c r="F850" s="189"/>
      <c r="G850" s="189"/>
      <c r="H850" s="193"/>
      <c r="O850" s="62"/>
      <c r="P850" s="62"/>
      <c r="Q850" s="62"/>
    </row>
    <row r="851" spans="4:17" s="188" customFormat="1" ht="17.149999999999999" customHeight="1">
      <c r="D851" s="193"/>
      <c r="E851" s="189"/>
      <c r="F851" s="189"/>
      <c r="G851" s="189"/>
      <c r="H851" s="193"/>
      <c r="O851" s="62"/>
      <c r="P851" s="62"/>
      <c r="Q851" s="62"/>
    </row>
    <row r="852" spans="4:17" s="188" customFormat="1" ht="17.149999999999999" customHeight="1">
      <c r="D852" s="193"/>
      <c r="E852" s="189"/>
      <c r="F852" s="189"/>
      <c r="G852" s="189"/>
      <c r="H852" s="193"/>
      <c r="O852" s="62"/>
      <c r="P852" s="62"/>
      <c r="Q852" s="62"/>
    </row>
    <row r="853" spans="4:17" s="188" customFormat="1" ht="17.149999999999999" customHeight="1">
      <c r="D853" s="193"/>
      <c r="E853" s="189"/>
      <c r="F853" s="189"/>
      <c r="G853" s="189"/>
      <c r="H853" s="193"/>
      <c r="O853" s="62"/>
      <c r="P853" s="62"/>
      <c r="Q853" s="62"/>
    </row>
    <row r="854" spans="4:17" s="188" customFormat="1" ht="17.149999999999999" customHeight="1">
      <c r="D854" s="193"/>
      <c r="E854" s="189"/>
      <c r="F854" s="189"/>
      <c r="G854" s="189"/>
      <c r="H854" s="193"/>
      <c r="O854" s="62"/>
      <c r="P854" s="62"/>
      <c r="Q854" s="62"/>
    </row>
    <row r="855" spans="4:17" s="188" customFormat="1" ht="17.149999999999999" customHeight="1">
      <c r="D855" s="193"/>
      <c r="E855" s="189"/>
      <c r="F855" s="189"/>
      <c r="G855" s="189"/>
      <c r="H855" s="193"/>
      <c r="O855" s="62"/>
      <c r="P855" s="62"/>
      <c r="Q855" s="62"/>
    </row>
    <row r="856" spans="4:17" s="188" customFormat="1" ht="17.149999999999999" customHeight="1">
      <c r="D856" s="193"/>
      <c r="E856" s="189"/>
      <c r="F856" s="189"/>
      <c r="G856" s="189"/>
      <c r="H856" s="193"/>
      <c r="O856" s="62"/>
      <c r="P856" s="62"/>
      <c r="Q856" s="62"/>
    </row>
    <row r="857" spans="4:17" s="188" customFormat="1" ht="17.149999999999999" customHeight="1">
      <c r="D857" s="193"/>
      <c r="E857" s="189"/>
      <c r="F857" s="189"/>
      <c r="G857" s="189"/>
      <c r="H857" s="193"/>
      <c r="O857" s="62"/>
      <c r="P857" s="62"/>
      <c r="Q857" s="62"/>
    </row>
    <row r="858" spans="4:17" s="188" customFormat="1" ht="17.149999999999999" customHeight="1">
      <c r="D858" s="193"/>
      <c r="E858" s="189"/>
      <c r="F858" s="189"/>
      <c r="G858" s="189"/>
      <c r="H858" s="193"/>
      <c r="O858" s="62"/>
      <c r="P858" s="62"/>
      <c r="Q858" s="62"/>
    </row>
    <row r="859" spans="4:17" s="188" customFormat="1" ht="17.149999999999999" customHeight="1">
      <c r="D859" s="193"/>
      <c r="E859" s="189"/>
      <c r="F859" s="189"/>
      <c r="G859" s="189"/>
      <c r="H859" s="193"/>
      <c r="O859" s="62"/>
      <c r="P859" s="62"/>
      <c r="Q859" s="62"/>
    </row>
    <row r="860" spans="4:17" s="188" customFormat="1" ht="17.149999999999999" customHeight="1">
      <c r="D860" s="193"/>
      <c r="E860" s="189"/>
      <c r="F860" s="189"/>
      <c r="G860" s="189"/>
      <c r="H860" s="193"/>
      <c r="O860" s="62"/>
      <c r="P860" s="62"/>
      <c r="Q860" s="62"/>
    </row>
    <row r="861" spans="4:17" s="188" customFormat="1" ht="17.149999999999999" customHeight="1">
      <c r="D861" s="193"/>
      <c r="E861" s="189"/>
      <c r="F861" s="189"/>
      <c r="G861" s="189"/>
      <c r="H861" s="193"/>
      <c r="O861" s="62"/>
      <c r="P861" s="62"/>
      <c r="Q861" s="62"/>
    </row>
    <row r="862" spans="4:17" s="188" customFormat="1" ht="17.149999999999999" customHeight="1">
      <c r="D862" s="193"/>
      <c r="E862" s="189"/>
      <c r="F862" s="189"/>
      <c r="G862" s="189"/>
      <c r="H862" s="193"/>
      <c r="O862" s="62"/>
      <c r="P862" s="62"/>
      <c r="Q862" s="62"/>
    </row>
    <row r="863" spans="4:17" s="188" customFormat="1" ht="17.149999999999999" customHeight="1">
      <c r="D863" s="193"/>
      <c r="E863" s="189"/>
      <c r="F863" s="189"/>
      <c r="G863" s="189"/>
      <c r="H863" s="193"/>
      <c r="O863" s="62"/>
      <c r="P863" s="62"/>
      <c r="Q863" s="62"/>
    </row>
    <row r="864" spans="4:17" s="188" customFormat="1" ht="17.149999999999999" customHeight="1">
      <c r="D864" s="193"/>
      <c r="E864" s="189"/>
      <c r="F864" s="189"/>
      <c r="G864" s="189"/>
      <c r="H864" s="193"/>
      <c r="O864" s="62"/>
      <c r="P864" s="62"/>
      <c r="Q864" s="62"/>
    </row>
    <row r="865" spans="4:17" s="188" customFormat="1" ht="17.149999999999999" customHeight="1">
      <c r="D865" s="193"/>
      <c r="E865" s="189"/>
      <c r="F865" s="189"/>
      <c r="G865" s="189"/>
      <c r="H865" s="193"/>
      <c r="O865" s="62"/>
      <c r="P865" s="62"/>
      <c r="Q865" s="62"/>
    </row>
    <row r="866" spans="4:17" s="188" customFormat="1" ht="17.149999999999999" customHeight="1">
      <c r="D866" s="193"/>
      <c r="E866" s="189"/>
      <c r="F866" s="189"/>
      <c r="G866" s="189"/>
      <c r="H866" s="193"/>
      <c r="O866" s="62"/>
      <c r="P866" s="62"/>
      <c r="Q866" s="62"/>
    </row>
    <row r="867" spans="4:17" s="188" customFormat="1" ht="17.149999999999999" customHeight="1">
      <c r="D867" s="193"/>
      <c r="E867" s="189"/>
      <c r="F867" s="189"/>
      <c r="G867" s="189"/>
      <c r="H867" s="193"/>
      <c r="O867" s="62"/>
      <c r="P867" s="62"/>
      <c r="Q867" s="62"/>
    </row>
    <row r="868" spans="4:17" s="188" customFormat="1" ht="17.149999999999999" customHeight="1">
      <c r="D868" s="193"/>
      <c r="E868" s="189"/>
      <c r="F868" s="189"/>
      <c r="G868" s="189"/>
      <c r="H868" s="193"/>
      <c r="O868" s="62"/>
      <c r="P868" s="62"/>
      <c r="Q868" s="62"/>
    </row>
    <row r="869" spans="4:17" s="188" customFormat="1" ht="17.149999999999999" customHeight="1">
      <c r="D869" s="193"/>
      <c r="E869" s="189"/>
      <c r="F869" s="189"/>
      <c r="G869" s="189"/>
      <c r="H869" s="193"/>
      <c r="O869" s="62"/>
      <c r="P869" s="62"/>
      <c r="Q869" s="62"/>
    </row>
    <row r="870" spans="4:17" s="188" customFormat="1" ht="17.149999999999999" customHeight="1">
      <c r="D870" s="193"/>
      <c r="E870" s="189"/>
      <c r="F870" s="189"/>
      <c r="G870" s="189"/>
      <c r="H870" s="193"/>
      <c r="O870" s="62"/>
      <c r="P870" s="62"/>
      <c r="Q870" s="62"/>
    </row>
    <row r="871" spans="4:17" s="188" customFormat="1" ht="17.149999999999999" customHeight="1">
      <c r="D871" s="193"/>
      <c r="E871" s="189"/>
      <c r="F871" s="189"/>
      <c r="G871" s="189"/>
      <c r="H871" s="193"/>
      <c r="O871" s="62"/>
      <c r="P871" s="62"/>
      <c r="Q871" s="62"/>
    </row>
    <row r="872" spans="4:17" s="188" customFormat="1" ht="17.149999999999999" customHeight="1">
      <c r="D872" s="193"/>
      <c r="E872" s="189"/>
      <c r="F872" s="189"/>
      <c r="G872" s="189"/>
      <c r="H872" s="193"/>
      <c r="O872" s="62"/>
      <c r="P872" s="62"/>
      <c r="Q872" s="62"/>
    </row>
    <row r="873" spans="4:17" s="188" customFormat="1" ht="17.149999999999999" customHeight="1">
      <c r="D873" s="193"/>
      <c r="E873" s="189"/>
      <c r="F873" s="189"/>
      <c r="G873" s="189"/>
      <c r="H873" s="193"/>
      <c r="O873" s="62"/>
      <c r="P873" s="62"/>
      <c r="Q873" s="62"/>
    </row>
    <row r="874" spans="4:17" s="188" customFormat="1" ht="17.149999999999999" customHeight="1">
      <c r="D874" s="193"/>
      <c r="E874" s="189"/>
      <c r="F874" s="189"/>
      <c r="G874" s="189"/>
      <c r="H874" s="193"/>
      <c r="O874" s="62"/>
      <c r="P874" s="62"/>
      <c r="Q874" s="62"/>
    </row>
    <row r="875" spans="4:17" s="188" customFormat="1" ht="17.149999999999999" customHeight="1">
      <c r="D875" s="193"/>
      <c r="E875" s="189"/>
      <c r="F875" s="189"/>
      <c r="G875" s="189"/>
      <c r="H875" s="193"/>
      <c r="O875" s="62"/>
      <c r="P875" s="62"/>
      <c r="Q875" s="62"/>
    </row>
    <row r="876" spans="4:17" s="188" customFormat="1" ht="17.149999999999999" customHeight="1">
      <c r="D876" s="193"/>
      <c r="E876" s="189"/>
      <c r="F876" s="189"/>
      <c r="G876" s="189"/>
      <c r="H876" s="193"/>
      <c r="O876" s="62"/>
      <c r="P876" s="62"/>
      <c r="Q876" s="62"/>
    </row>
    <row r="877" spans="4:17" s="188" customFormat="1" ht="17.149999999999999" customHeight="1">
      <c r="D877" s="193"/>
      <c r="E877" s="189"/>
      <c r="F877" s="189"/>
      <c r="G877" s="189"/>
      <c r="H877" s="193"/>
      <c r="O877" s="62"/>
      <c r="P877" s="62"/>
      <c r="Q877" s="62"/>
    </row>
    <row r="878" spans="4:17" s="188" customFormat="1" ht="17.149999999999999" customHeight="1">
      <c r="D878" s="193"/>
      <c r="E878" s="189"/>
      <c r="F878" s="189"/>
      <c r="G878" s="189"/>
      <c r="H878" s="193"/>
      <c r="O878" s="62"/>
      <c r="P878" s="62"/>
      <c r="Q878" s="62"/>
    </row>
    <row r="879" spans="4:17" s="188" customFormat="1" ht="17.149999999999999" customHeight="1">
      <c r="D879" s="193"/>
      <c r="E879" s="189"/>
      <c r="F879" s="189"/>
      <c r="G879" s="189"/>
      <c r="H879" s="193"/>
      <c r="O879" s="62"/>
      <c r="P879" s="62"/>
      <c r="Q879" s="62"/>
    </row>
    <row r="880" spans="4:17" s="188" customFormat="1" ht="17.149999999999999" customHeight="1">
      <c r="D880" s="193"/>
      <c r="E880" s="189"/>
      <c r="F880" s="189"/>
      <c r="G880" s="189"/>
      <c r="H880" s="193"/>
      <c r="O880" s="62"/>
      <c r="P880" s="62"/>
      <c r="Q880" s="62"/>
    </row>
    <row r="881" spans="4:17" s="188" customFormat="1" ht="17.149999999999999" customHeight="1">
      <c r="D881" s="193"/>
      <c r="E881" s="189"/>
      <c r="F881" s="189"/>
      <c r="G881" s="189"/>
      <c r="H881" s="193"/>
      <c r="O881" s="62"/>
      <c r="P881" s="62"/>
      <c r="Q881" s="62"/>
    </row>
    <row r="882" spans="4:17" s="188" customFormat="1" ht="17.149999999999999" customHeight="1">
      <c r="D882" s="193"/>
      <c r="E882" s="189"/>
      <c r="F882" s="189"/>
      <c r="G882" s="189"/>
      <c r="H882" s="193"/>
      <c r="O882" s="62"/>
      <c r="P882" s="62"/>
      <c r="Q882" s="62"/>
    </row>
    <row r="883" spans="4:17" s="188" customFormat="1" ht="17.149999999999999" customHeight="1">
      <c r="D883" s="193"/>
      <c r="E883" s="189"/>
      <c r="F883" s="189"/>
      <c r="G883" s="189"/>
      <c r="H883" s="193"/>
      <c r="O883" s="62"/>
      <c r="P883" s="62"/>
      <c r="Q883" s="62"/>
    </row>
    <row r="884" spans="4:17" s="188" customFormat="1" ht="17.149999999999999" customHeight="1">
      <c r="D884" s="193"/>
      <c r="E884" s="189"/>
      <c r="F884" s="189"/>
      <c r="G884" s="189"/>
      <c r="H884" s="193"/>
      <c r="O884" s="62"/>
      <c r="P884" s="62"/>
      <c r="Q884" s="62"/>
    </row>
    <row r="885" spans="4:17" s="188" customFormat="1" ht="17.149999999999999" customHeight="1">
      <c r="D885" s="193"/>
      <c r="E885" s="189"/>
      <c r="F885" s="189"/>
      <c r="G885" s="189"/>
      <c r="H885" s="193"/>
      <c r="O885" s="62"/>
      <c r="P885" s="62"/>
      <c r="Q885" s="62"/>
    </row>
    <row r="886" spans="4:17" s="188" customFormat="1" ht="17.149999999999999" customHeight="1">
      <c r="D886" s="193"/>
      <c r="E886" s="189"/>
      <c r="F886" s="189"/>
      <c r="G886" s="189"/>
      <c r="H886" s="193"/>
      <c r="O886" s="62"/>
      <c r="P886" s="62"/>
      <c r="Q886" s="62"/>
    </row>
    <row r="887" spans="4:17" s="188" customFormat="1" ht="17.149999999999999" customHeight="1">
      <c r="D887" s="193"/>
      <c r="E887" s="189"/>
      <c r="F887" s="189"/>
      <c r="G887" s="189"/>
      <c r="H887" s="193"/>
      <c r="O887" s="62"/>
      <c r="P887" s="62"/>
      <c r="Q887" s="62"/>
    </row>
    <row r="888" spans="4:17" s="188" customFormat="1" ht="17.149999999999999" customHeight="1">
      <c r="D888" s="193"/>
      <c r="E888" s="189"/>
      <c r="F888" s="189"/>
      <c r="G888" s="189"/>
      <c r="H888" s="193"/>
      <c r="O888" s="62"/>
      <c r="P888" s="62"/>
      <c r="Q888" s="62"/>
    </row>
    <row r="889" spans="4:17" s="188" customFormat="1" ht="17.149999999999999" customHeight="1">
      <c r="D889" s="193"/>
      <c r="E889" s="189"/>
      <c r="F889" s="189"/>
      <c r="G889" s="189"/>
      <c r="H889" s="193"/>
      <c r="O889" s="62"/>
      <c r="P889" s="62"/>
      <c r="Q889" s="62"/>
    </row>
    <row r="890" spans="4:17" s="188" customFormat="1" ht="17.149999999999999" customHeight="1">
      <c r="D890" s="193"/>
      <c r="E890" s="189"/>
      <c r="F890" s="189"/>
      <c r="G890" s="189"/>
      <c r="H890" s="193"/>
      <c r="O890" s="62"/>
      <c r="P890" s="62"/>
      <c r="Q890" s="62"/>
    </row>
    <row r="891" spans="4:17" s="188" customFormat="1" ht="17.149999999999999" customHeight="1">
      <c r="D891" s="193"/>
      <c r="E891" s="189"/>
      <c r="F891" s="189"/>
      <c r="G891" s="189"/>
      <c r="H891" s="193"/>
      <c r="O891" s="62"/>
      <c r="P891" s="62"/>
      <c r="Q891" s="62"/>
    </row>
    <row r="892" spans="4:17" s="188" customFormat="1" ht="17.149999999999999" customHeight="1">
      <c r="D892" s="193"/>
      <c r="E892" s="189"/>
      <c r="F892" s="189"/>
      <c r="G892" s="189"/>
      <c r="H892" s="193"/>
      <c r="O892" s="62"/>
      <c r="P892" s="62"/>
      <c r="Q892" s="62"/>
    </row>
    <row r="893" spans="4:17" s="188" customFormat="1" ht="17.149999999999999" customHeight="1">
      <c r="D893" s="193"/>
      <c r="E893" s="189"/>
      <c r="F893" s="189"/>
      <c r="G893" s="189"/>
      <c r="H893" s="193"/>
      <c r="O893" s="62"/>
      <c r="P893" s="62"/>
      <c r="Q893" s="62"/>
    </row>
    <row r="894" spans="4:17" s="188" customFormat="1" ht="17.149999999999999" customHeight="1">
      <c r="D894" s="193"/>
      <c r="E894" s="189"/>
      <c r="F894" s="189"/>
      <c r="G894" s="189"/>
      <c r="H894" s="193"/>
      <c r="O894" s="62"/>
      <c r="P894" s="62"/>
      <c r="Q894" s="62"/>
    </row>
    <row r="895" spans="4:17" s="188" customFormat="1" ht="17.149999999999999" customHeight="1">
      <c r="D895" s="193"/>
      <c r="E895" s="189"/>
      <c r="F895" s="189"/>
      <c r="G895" s="189"/>
      <c r="H895" s="193"/>
      <c r="O895" s="62"/>
      <c r="P895" s="62"/>
      <c r="Q895" s="62"/>
    </row>
    <row r="896" spans="4:17" s="188" customFormat="1" ht="17.149999999999999" customHeight="1">
      <c r="D896" s="193"/>
      <c r="E896" s="189"/>
      <c r="F896" s="189"/>
      <c r="G896" s="189"/>
      <c r="H896" s="193"/>
      <c r="O896" s="62"/>
      <c r="P896" s="62"/>
      <c r="Q896" s="62"/>
    </row>
    <row r="897" spans="4:17" s="188" customFormat="1" ht="17.149999999999999" customHeight="1">
      <c r="D897" s="193"/>
      <c r="E897" s="189"/>
      <c r="F897" s="189"/>
      <c r="G897" s="189"/>
      <c r="H897" s="193"/>
      <c r="O897" s="62"/>
      <c r="P897" s="62"/>
      <c r="Q897" s="62"/>
    </row>
    <row r="898" spans="4:17" s="188" customFormat="1" ht="17.149999999999999" customHeight="1">
      <c r="D898" s="193"/>
      <c r="E898" s="189"/>
      <c r="F898" s="189"/>
      <c r="G898" s="189"/>
      <c r="H898" s="193"/>
      <c r="O898" s="62"/>
      <c r="P898" s="62"/>
      <c r="Q898" s="62"/>
    </row>
    <row r="899" spans="4:17" s="188" customFormat="1" ht="17.149999999999999" customHeight="1">
      <c r="D899" s="193"/>
      <c r="E899" s="189"/>
      <c r="F899" s="189"/>
      <c r="G899" s="189"/>
      <c r="H899" s="193"/>
      <c r="O899" s="62"/>
      <c r="P899" s="62"/>
      <c r="Q899" s="62"/>
    </row>
    <row r="900" spans="4:17" s="188" customFormat="1" ht="17.149999999999999" customHeight="1">
      <c r="D900" s="193"/>
      <c r="E900" s="189"/>
      <c r="F900" s="189"/>
      <c r="G900" s="189"/>
      <c r="H900" s="193"/>
      <c r="O900" s="62"/>
      <c r="P900" s="62"/>
      <c r="Q900" s="62"/>
    </row>
    <row r="901" spans="4:17" s="188" customFormat="1" ht="17.149999999999999" customHeight="1">
      <c r="D901" s="193"/>
      <c r="E901" s="189"/>
      <c r="F901" s="189"/>
      <c r="G901" s="189"/>
      <c r="H901" s="193"/>
      <c r="O901" s="62"/>
      <c r="P901" s="62"/>
      <c r="Q901" s="62"/>
    </row>
    <row r="902" spans="4:17" s="188" customFormat="1" ht="17.149999999999999" customHeight="1">
      <c r="D902" s="193"/>
      <c r="E902" s="189"/>
      <c r="F902" s="189"/>
      <c r="G902" s="189"/>
      <c r="H902" s="193"/>
      <c r="O902" s="62"/>
      <c r="P902" s="62"/>
      <c r="Q902" s="62"/>
    </row>
    <row r="903" spans="4:17" s="188" customFormat="1" ht="17.149999999999999" customHeight="1">
      <c r="D903" s="193"/>
      <c r="E903" s="189"/>
      <c r="F903" s="189"/>
      <c r="G903" s="189"/>
      <c r="H903" s="193"/>
      <c r="O903" s="62"/>
      <c r="P903" s="62"/>
      <c r="Q903" s="62"/>
    </row>
    <row r="904" spans="4:17" s="188" customFormat="1" ht="17.149999999999999" customHeight="1">
      <c r="D904" s="193"/>
      <c r="E904" s="189"/>
      <c r="F904" s="189"/>
      <c r="G904" s="189"/>
      <c r="H904" s="193"/>
      <c r="O904" s="62"/>
      <c r="P904" s="62"/>
      <c r="Q904" s="62"/>
    </row>
    <row r="905" spans="4:17" s="188" customFormat="1" ht="17.149999999999999" customHeight="1">
      <c r="D905" s="193"/>
      <c r="E905" s="189"/>
      <c r="F905" s="189"/>
      <c r="G905" s="189"/>
      <c r="H905" s="193"/>
      <c r="O905" s="62"/>
      <c r="P905" s="62"/>
      <c r="Q905" s="62"/>
    </row>
    <row r="906" spans="4:17" s="188" customFormat="1" ht="17.149999999999999" customHeight="1">
      <c r="D906" s="193"/>
      <c r="E906" s="189"/>
      <c r="F906" s="189"/>
      <c r="G906" s="189"/>
      <c r="H906" s="193"/>
      <c r="O906" s="62"/>
      <c r="P906" s="62"/>
      <c r="Q906" s="62"/>
    </row>
    <row r="907" spans="4:17" s="188" customFormat="1" ht="17.149999999999999" customHeight="1">
      <c r="D907" s="193"/>
      <c r="E907" s="189"/>
      <c r="F907" s="189"/>
      <c r="G907" s="189"/>
      <c r="H907" s="193"/>
      <c r="O907" s="62"/>
      <c r="P907" s="62"/>
      <c r="Q907" s="62"/>
    </row>
    <row r="908" spans="4:17" s="188" customFormat="1" ht="17.149999999999999" customHeight="1">
      <c r="D908" s="193"/>
      <c r="E908" s="189"/>
      <c r="F908" s="189"/>
      <c r="G908" s="189"/>
      <c r="H908" s="193"/>
      <c r="O908" s="62"/>
      <c r="P908" s="62"/>
      <c r="Q908" s="62"/>
    </row>
    <row r="909" spans="4:17" s="188" customFormat="1" ht="17.149999999999999" customHeight="1">
      <c r="D909" s="193"/>
      <c r="E909" s="189"/>
      <c r="F909" s="189"/>
      <c r="G909" s="189"/>
      <c r="H909" s="193"/>
      <c r="O909" s="62"/>
      <c r="P909" s="62"/>
      <c r="Q909" s="62"/>
    </row>
    <row r="910" spans="4:17" s="188" customFormat="1" ht="17.149999999999999" customHeight="1">
      <c r="D910" s="193"/>
      <c r="E910" s="189"/>
      <c r="F910" s="189"/>
      <c r="G910" s="189"/>
      <c r="H910" s="193"/>
      <c r="O910" s="62"/>
      <c r="P910" s="62"/>
      <c r="Q910" s="62"/>
    </row>
    <row r="911" spans="4:17" s="188" customFormat="1" ht="17.149999999999999" customHeight="1">
      <c r="D911" s="193"/>
      <c r="E911" s="189"/>
      <c r="F911" s="189"/>
      <c r="G911" s="189"/>
      <c r="H911" s="193"/>
      <c r="O911" s="62"/>
      <c r="P911" s="62"/>
      <c r="Q911" s="62"/>
    </row>
    <row r="912" spans="4:17" s="188" customFormat="1" ht="17.149999999999999" customHeight="1">
      <c r="D912" s="193"/>
      <c r="E912" s="189"/>
      <c r="F912" s="189"/>
      <c r="G912" s="189"/>
      <c r="H912" s="193"/>
      <c r="O912" s="62"/>
      <c r="P912" s="62"/>
      <c r="Q912" s="62"/>
    </row>
    <row r="913" spans="4:17" s="188" customFormat="1" ht="17.149999999999999" customHeight="1">
      <c r="D913" s="193"/>
      <c r="E913" s="189"/>
      <c r="F913" s="189"/>
      <c r="G913" s="189"/>
      <c r="H913" s="193"/>
      <c r="O913" s="62"/>
      <c r="P913" s="62"/>
      <c r="Q913" s="62"/>
    </row>
    <row r="914" spans="4:17" s="188" customFormat="1" ht="17.149999999999999" customHeight="1">
      <c r="D914" s="193"/>
      <c r="E914" s="189"/>
      <c r="F914" s="189"/>
      <c r="G914" s="189"/>
      <c r="H914" s="193"/>
      <c r="O914" s="62"/>
      <c r="P914" s="62"/>
      <c r="Q914" s="62"/>
    </row>
    <row r="915" spans="4:17" s="188" customFormat="1" ht="17.149999999999999" customHeight="1">
      <c r="D915" s="193"/>
      <c r="E915" s="189"/>
      <c r="F915" s="189"/>
      <c r="G915" s="189"/>
      <c r="H915" s="193"/>
      <c r="O915" s="62"/>
      <c r="P915" s="62"/>
      <c r="Q915" s="62"/>
    </row>
    <row r="916" spans="4:17" s="188" customFormat="1" ht="17.149999999999999" customHeight="1">
      <c r="D916" s="193"/>
      <c r="E916" s="189"/>
      <c r="F916" s="189"/>
      <c r="G916" s="189"/>
      <c r="H916" s="193"/>
      <c r="O916" s="62"/>
      <c r="P916" s="62"/>
      <c r="Q916" s="62"/>
    </row>
    <row r="917" spans="4:17" s="188" customFormat="1" ht="17.149999999999999" customHeight="1">
      <c r="D917" s="193"/>
      <c r="E917" s="189"/>
      <c r="F917" s="189"/>
      <c r="G917" s="189"/>
      <c r="H917" s="193"/>
      <c r="O917" s="62"/>
      <c r="P917" s="62"/>
      <c r="Q917" s="62"/>
    </row>
    <row r="918" spans="4:17" s="188" customFormat="1" ht="17.149999999999999" customHeight="1">
      <c r="D918" s="193"/>
      <c r="E918" s="189"/>
      <c r="F918" s="189"/>
      <c r="G918" s="189"/>
      <c r="H918" s="193"/>
      <c r="O918" s="62"/>
      <c r="P918" s="62"/>
      <c r="Q918" s="62"/>
    </row>
    <row r="919" spans="4:17" s="188" customFormat="1" ht="17.149999999999999" customHeight="1">
      <c r="D919" s="193"/>
      <c r="E919" s="189"/>
      <c r="F919" s="189"/>
      <c r="G919" s="189"/>
      <c r="H919" s="193"/>
      <c r="O919" s="62"/>
      <c r="P919" s="62"/>
      <c r="Q919" s="62"/>
    </row>
    <row r="920" spans="4:17" s="188" customFormat="1" ht="17.149999999999999" customHeight="1">
      <c r="D920" s="193"/>
      <c r="E920" s="189"/>
      <c r="F920" s="189"/>
      <c r="G920" s="189"/>
      <c r="H920" s="193"/>
      <c r="O920" s="62"/>
      <c r="P920" s="62"/>
      <c r="Q920" s="62"/>
    </row>
    <row r="921" spans="4:17" s="188" customFormat="1" ht="17.149999999999999" customHeight="1">
      <c r="D921" s="193"/>
      <c r="E921" s="189"/>
      <c r="F921" s="189"/>
      <c r="G921" s="189"/>
      <c r="H921" s="193"/>
      <c r="O921" s="62"/>
      <c r="P921" s="62"/>
      <c r="Q921" s="62"/>
    </row>
    <row r="922" spans="4:17" s="188" customFormat="1" ht="17.149999999999999" customHeight="1">
      <c r="D922" s="193"/>
      <c r="E922" s="189"/>
      <c r="F922" s="189"/>
      <c r="G922" s="189"/>
      <c r="H922" s="193"/>
      <c r="O922" s="62"/>
      <c r="P922" s="62"/>
      <c r="Q922" s="62"/>
    </row>
    <row r="923" spans="4:17" s="188" customFormat="1" ht="17.149999999999999" customHeight="1">
      <c r="D923" s="193"/>
      <c r="E923" s="189"/>
      <c r="F923" s="189"/>
      <c r="G923" s="189"/>
      <c r="H923" s="193"/>
      <c r="O923" s="62"/>
      <c r="P923" s="62"/>
      <c r="Q923" s="62"/>
    </row>
    <row r="924" spans="4:17" s="188" customFormat="1" ht="17.149999999999999" customHeight="1">
      <c r="D924" s="193"/>
      <c r="E924" s="189"/>
      <c r="F924" s="189"/>
      <c r="G924" s="189"/>
      <c r="H924" s="193"/>
      <c r="O924" s="62"/>
      <c r="P924" s="62"/>
      <c r="Q924" s="62"/>
    </row>
    <row r="925" spans="4:17" s="188" customFormat="1" ht="17.149999999999999" customHeight="1">
      <c r="D925" s="193"/>
      <c r="E925" s="189"/>
      <c r="F925" s="189"/>
      <c r="G925" s="189"/>
      <c r="H925" s="193"/>
      <c r="O925" s="62"/>
      <c r="P925" s="62"/>
      <c r="Q925" s="62"/>
    </row>
    <row r="926" spans="4:17" s="188" customFormat="1" ht="17.149999999999999" customHeight="1">
      <c r="D926" s="193"/>
      <c r="E926" s="189"/>
      <c r="F926" s="189"/>
      <c r="G926" s="189"/>
      <c r="H926" s="193"/>
      <c r="O926" s="62"/>
      <c r="P926" s="62"/>
      <c r="Q926" s="62"/>
    </row>
    <row r="927" spans="4:17" s="188" customFormat="1" ht="17.149999999999999" customHeight="1">
      <c r="D927" s="193"/>
      <c r="E927" s="189"/>
      <c r="F927" s="189"/>
      <c r="G927" s="189"/>
      <c r="H927" s="193"/>
      <c r="O927" s="62"/>
      <c r="P927" s="62"/>
      <c r="Q927" s="62"/>
    </row>
    <row r="928" spans="4:17" s="188" customFormat="1" ht="17.149999999999999" customHeight="1">
      <c r="D928" s="193"/>
      <c r="E928" s="189"/>
      <c r="F928" s="189"/>
      <c r="G928" s="189"/>
      <c r="H928" s="193"/>
      <c r="O928" s="62"/>
      <c r="P928" s="62"/>
      <c r="Q928" s="62"/>
    </row>
    <row r="929" spans="4:17" s="188" customFormat="1" ht="17.149999999999999" customHeight="1">
      <c r="D929" s="193"/>
      <c r="E929" s="189"/>
      <c r="F929" s="189"/>
      <c r="G929" s="189"/>
      <c r="H929" s="193"/>
      <c r="O929" s="62"/>
      <c r="P929" s="62"/>
      <c r="Q929" s="62"/>
    </row>
    <row r="930" spans="4:17" s="188" customFormat="1" ht="17.149999999999999" customHeight="1">
      <c r="D930" s="193"/>
      <c r="E930" s="189"/>
      <c r="F930" s="189"/>
      <c r="G930" s="189"/>
      <c r="H930" s="193"/>
      <c r="O930" s="62"/>
      <c r="P930" s="62"/>
      <c r="Q930" s="62"/>
    </row>
    <row r="931" spans="4:17" s="188" customFormat="1" ht="17.149999999999999" customHeight="1">
      <c r="D931" s="193"/>
      <c r="E931" s="189"/>
      <c r="F931" s="189"/>
      <c r="G931" s="189"/>
      <c r="H931" s="193"/>
      <c r="O931" s="62"/>
      <c r="P931" s="62"/>
      <c r="Q931" s="62"/>
    </row>
    <row r="932" spans="4:17" s="188" customFormat="1" ht="17.149999999999999" customHeight="1">
      <c r="D932" s="193"/>
      <c r="E932" s="189"/>
      <c r="F932" s="189"/>
      <c r="G932" s="189"/>
      <c r="H932" s="193"/>
      <c r="O932" s="62"/>
      <c r="P932" s="62"/>
      <c r="Q932" s="62"/>
    </row>
    <row r="933" spans="4:17" s="188" customFormat="1" ht="17.149999999999999" customHeight="1">
      <c r="D933" s="193"/>
      <c r="E933" s="189"/>
      <c r="F933" s="189"/>
      <c r="G933" s="189"/>
      <c r="H933" s="193"/>
      <c r="O933" s="62"/>
      <c r="P933" s="62"/>
      <c r="Q933" s="62"/>
    </row>
    <row r="934" spans="4:17" s="188" customFormat="1" ht="17.149999999999999" customHeight="1">
      <c r="D934" s="193"/>
      <c r="E934" s="189"/>
      <c r="F934" s="189"/>
      <c r="G934" s="189"/>
      <c r="H934" s="193"/>
      <c r="O934" s="62"/>
      <c r="P934" s="62"/>
      <c r="Q934" s="62"/>
    </row>
    <row r="935" spans="4:17" s="188" customFormat="1" ht="17.149999999999999" customHeight="1">
      <c r="D935" s="193"/>
      <c r="E935" s="189"/>
      <c r="F935" s="189"/>
      <c r="G935" s="189"/>
      <c r="H935" s="193"/>
      <c r="O935" s="62"/>
      <c r="P935" s="62"/>
      <c r="Q935" s="62"/>
    </row>
    <row r="936" spans="4:17" s="188" customFormat="1" ht="17.149999999999999" customHeight="1">
      <c r="D936" s="193"/>
      <c r="E936" s="189"/>
      <c r="F936" s="189"/>
      <c r="G936" s="189"/>
      <c r="H936" s="193"/>
      <c r="O936" s="62"/>
      <c r="P936" s="62"/>
      <c r="Q936" s="62"/>
    </row>
    <row r="937" spans="4:17" s="188" customFormat="1" ht="17.149999999999999" customHeight="1">
      <c r="D937" s="193"/>
      <c r="E937" s="189"/>
      <c r="F937" s="189"/>
      <c r="G937" s="189"/>
      <c r="H937" s="193"/>
      <c r="O937" s="62"/>
      <c r="P937" s="62"/>
      <c r="Q937" s="62"/>
    </row>
    <row r="938" spans="4:17" s="188" customFormat="1" ht="17.149999999999999" customHeight="1">
      <c r="D938" s="193"/>
      <c r="E938" s="189"/>
      <c r="F938" s="189"/>
      <c r="G938" s="189"/>
      <c r="H938" s="193"/>
      <c r="O938" s="62"/>
      <c r="P938" s="62"/>
      <c r="Q938" s="62"/>
    </row>
    <row r="939" spans="4:17" s="188" customFormat="1" ht="17.149999999999999" customHeight="1">
      <c r="D939" s="193"/>
      <c r="E939" s="189"/>
      <c r="F939" s="189"/>
      <c r="G939" s="189"/>
      <c r="H939" s="193"/>
      <c r="O939" s="62"/>
      <c r="P939" s="62"/>
      <c r="Q939" s="62"/>
    </row>
    <row r="940" spans="4:17" s="188" customFormat="1" ht="17.149999999999999" customHeight="1">
      <c r="D940" s="193"/>
      <c r="E940" s="189"/>
      <c r="F940" s="189"/>
      <c r="G940" s="189"/>
      <c r="H940" s="193"/>
      <c r="O940" s="62"/>
      <c r="P940" s="62"/>
      <c r="Q940" s="62"/>
    </row>
    <row r="941" spans="4:17" s="188" customFormat="1" ht="17.149999999999999" customHeight="1">
      <c r="D941" s="193"/>
      <c r="E941" s="189"/>
      <c r="F941" s="189"/>
      <c r="G941" s="189"/>
      <c r="H941" s="193"/>
      <c r="O941" s="62"/>
      <c r="P941" s="62"/>
      <c r="Q941" s="62"/>
    </row>
    <row r="942" spans="4:17" s="188" customFormat="1" ht="17.149999999999999" customHeight="1">
      <c r="D942" s="193"/>
      <c r="E942" s="189"/>
      <c r="F942" s="189"/>
      <c r="G942" s="189"/>
      <c r="H942" s="193"/>
      <c r="O942" s="62"/>
      <c r="P942" s="62"/>
      <c r="Q942" s="62"/>
    </row>
    <row r="943" spans="4:17" s="188" customFormat="1" ht="17.149999999999999" customHeight="1">
      <c r="D943" s="193"/>
      <c r="E943" s="189"/>
      <c r="F943" s="189"/>
      <c r="G943" s="189"/>
      <c r="H943" s="193"/>
      <c r="O943" s="62"/>
      <c r="P943" s="62"/>
      <c r="Q943" s="62"/>
    </row>
    <row r="944" spans="4:17" s="188" customFormat="1" ht="17.149999999999999" customHeight="1">
      <c r="D944" s="193"/>
      <c r="E944" s="189"/>
      <c r="F944" s="189"/>
      <c r="G944" s="189"/>
      <c r="H944" s="193"/>
      <c r="O944" s="62"/>
      <c r="P944" s="62"/>
      <c r="Q944" s="62"/>
    </row>
    <row r="945" spans="4:17" s="188" customFormat="1" ht="17.149999999999999" customHeight="1">
      <c r="D945" s="193"/>
      <c r="E945" s="189"/>
      <c r="F945" s="189"/>
      <c r="G945" s="189"/>
      <c r="H945" s="193"/>
      <c r="O945" s="62"/>
      <c r="P945" s="62"/>
      <c r="Q945" s="62"/>
    </row>
    <row r="946" spans="4:17" s="188" customFormat="1" ht="17.149999999999999" customHeight="1">
      <c r="D946" s="193"/>
      <c r="E946" s="189"/>
      <c r="F946" s="189"/>
      <c r="G946" s="189"/>
      <c r="H946" s="193"/>
      <c r="O946" s="62"/>
      <c r="P946" s="62"/>
      <c r="Q946" s="62"/>
    </row>
    <row r="947" spans="4:17" s="188" customFormat="1" ht="17.149999999999999" customHeight="1">
      <c r="D947" s="193"/>
      <c r="E947" s="189"/>
      <c r="F947" s="189"/>
      <c r="G947" s="189"/>
      <c r="H947" s="193"/>
      <c r="O947" s="62"/>
      <c r="P947" s="62"/>
      <c r="Q947" s="62"/>
    </row>
    <row r="948" spans="4:17" s="188" customFormat="1" ht="17.149999999999999" customHeight="1">
      <c r="D948" s="193"/>
      <c r="E948" s="189"/>
      <c r="F948" s="189"/>
      <c r="G948" s="189"/>
      <c r="H948" s="193"/>
      <c r="O948" s="62"/>
      <c r="P948" s="62"/>
      <c r="Q948" s="62"/>
    </row>
    <row r="949" spans="4:17" s="188" customFormat="1" ht="17.149999999999999" customHeight="1">
      <c r="D949" s="193"/>
      <c r="E949" s="189"/>
      <c r="F949" s="189"/>
      <c r="G949" s="189"/>
      <c r="H949" s="193"/>
      <c r="O949" s="62"/>
      <c r="P949" s="62"/>
      <c r="Q949" s="62"/>
    </row>
    <row r="950" spans="4:17" s="188" customFormat="1" ht="17.149999999999999" customHeight="1">
      <c r="D950" s="193"/>
      <c r="E950" s="189"/>
      <c r="F950" s="189"/>
      <c r="G950" s="189"/>
      <c r="H950" s="193"/>
      <c r="O950" s="62"/>
      <c r="P950" s="62"/>
      <c r="Q950" s="62"/>
    </row>
    <row r="951" spans="4:17" s="188" customFormat="1" ht="17.149999999999999" customHeight="1">
      <c r="D951" s="193"/>
      <c r="E951" s="189"/>
      <c r="F951" s="189"/>
      <c r="G951" s="189"/>
      <c r="H951" s="193"/>
      <c r="O951" s="62"/>
      <c r="P951" s="62"/>
      <c r="Q951" s="62"/>
    </row>
    <row r="952" spans="4:17" s="188" customFormat="1" ht="17.149999999999999" customHeight="1">
      <c r="D952" s="193"/>
      <c r="E952" s="189"/>
      <c r="F952" s="189"/>
      <c r="G952" s="189"/>
      <c r="H952" s="193"/>
      <c r="O952" s="62"/>
      <c r="P952" s="62"/>
      <c r="Q952" s="62"/>
    </row>
    <row r="953" spans="4:17" s="188" customFormat="1" ht="17.149999999999999" customHeight="1">
      <c r="D953" s="193"/>
      <c r="E953" s="189"/>
      <c r="F953" s="189"/>
      <c r="G953" s="189"/>
      <c r="H953" s="193"/>
      <c r="O953" s="62"/>
      <c r="P953" s="62"/>
      <c r="Q953" s="62"/>
    </row>
    <row r="954" spans="4:17" s="188" customFormat="1" ht="17.149999999999999" customHeight="1">
      <c r="D954" s="193"/>
      <c r="E954" s="189"/>
      <c r="F954" s="189"/>
      <c r="G954" s="189"/>
      <c r="H954" s="193"/>
      <c r="O954" s="62"/>
      <c r="P954" s="62"/>
      <c r="Q954" s="62"/>
    </row>
    <row r="955" spans="4:17" s="188" customFormat="1" ht="17.149999999999999" customHeight="1">
      <c r="D955" s="193"/>
      <c r="E955" s="189"/>
      <c r="F955" s="189"/>
      <c r="G955" s="189"/>
      <c r="H955" s="193"/>
      <c r="O955" s="62"/>
      <c r="P955" s="62"/>
      <c r="Q955" s="62"/>
    </row>
    <row r="956" spans="4:17" s="188" customFormat="1" ht="17.149999999999999" customHeight="1">
      <c r="D956" s="193"/>
      <c r="E956" s="189"/>
      <c r="F956" s="189"/>
      <c r="G956" s="189"/>
      <c r="H956" s="193"/>
      <c r="O956" s="62"/>
      <c r="P956" s="62"/>
      <c r="Q956" s="62"/>
    </row>
    <row r="957" spans="4:17" s="188" customFormat="1" ht="17.149999999999999" customHeight="1">
      <c r="D957" s="193"/>
      <c r="E957" s="189"/>
      <c r="F957" s="189"/>
      <c r="G957" s="189"/>
      <c r="H957" s="193"/>
      <c r="O957" s="62"/>
      <c r="P957" s="62"/>
      <c r="Q957" s="62"/>
    </row>
    <row r="958" spans="4:17" s="188" customFormat="1" ht="17.149999999999999" customHeight="1">
      <c r="D958" s="193"/>
      <c r="E958" s="189"/>
      <c r="F958" s="189"/>
      <c r="G958" s="189"/>
      <c r="H958" s="193"/>
      <c r="O958" s="62"/>
      <c r="P958" s="62"/>
      <c r="Q958" s="62"/>
    </row>
    <row r="959" spans="4:17" s="188" customFormat="1" ht="17.149999999999999" customHeight="1">
      <c r="D959" s="193"/>
      <c r="E959" s="189"/>
      <c r="F959" s="189"/>
      <c r="G959" s="189"/>
      <c r="H959" s="193"/>
      <c r="O959" s="62"/>
      <c r="P959" s="62"/>
      <c r="Q959" s="62"/>
    </row>
    <row r="960" spans="4:17" s="188" customFormat="1" ht="17.149999999999999" customHeight="1">
      <c r="D960" s="193"/>
      <c r="E960" s="189"/>
      <c r="F960" s="189"/>
      <c r="G960" s="189"/>
      <c r="H960" s="193"/>
      <c r="O960" s="62"/>
      <c r="P960" s="62"/>
      <c r="Q960" s="62"/>
    </row>
    <row r="961" spans="4:17" s="188" customFormat="1" ht="17.149999999999999" customHeight="1">
      <c r="D961" s="193"/>
      <c r="E961" s="189"/>
      <c r="F961" s="189"/>
      <c r="G961" s="189"/>
      <c r="H961" s="193"/>
      <c r="O961" s="62"/>
      <c r="P961" s="62"/>
      <c r="Q961" s="62"/>
    </row>
    <row r="962" spans="4:17" s="188" customFormat="1" ht="17.149999999999999" customHeight="1">
      <c r="D962" s="193"/>
      <c r="E962" s="189"/>
      <c r="F962" s="189"/>
      <c r="G962" s="189"/>
      <c r="H962" s="193"/>
      <c r="O962" s="62"/>
      <c r="P962" s="62"/>
      <c r="Q962" s="62"/>
    </row>
    <row r="963" spans="4:17" s="188" customFormat="1" ht="17.149999999999999" customHeight="1">
      <c r="D963" s="193"/>
      <c r="E963" s="189"/>
      <c r="F963" s="189"/>
      <c r="G963" s="189"/>
      <c r="H963" s="193"/>
      <c r="O963" s="62"/>
      <c r="P963" s="62"/>
      <c r="Q963" s="62"/>
    </row>
    <row r="964" spans="4:17" s="188" customFormat="1" ht="17.149999999999999" customHeight="1">
      <c r="D964" s="193"/>
      <c r="E964" s="189"/>
      <c r="F964" s="189"/>
      <c r="G964" s="189"/>
      <c r="H964" s="193"/>
      <c r="O964" s="62"/>
      <c r="P964" s="62"/>
      <c r="Q964" s="62"/>
    </row>
    <row r="965" spans="4:17" s="188" customFormat="1" ht="17.149999999999999" customHeight="1">
      <c r="D965" s="193"/>
      <c r="E965" s="189"/>
      <c r="F965" s="189"/>
      <c r="G965" s="189"/>
      <c r="H965" s="193"/>
      <c r="O965" s="62"/>
      <c r="P965" s="62"/>
      <c r="Q965" s="62"/>
    </row>
    <row r="966" spans="4:17" s="188" customFormat="1" ht="17.149999999999999" customHeight="1">
      <c r="D966" s="193"/>
      <c r="E966" s="189"/>
      <c r="F966" s="189"/>
      <c r="G966" s="189"/>
      <c r="H966" s="193"/>
      <c r="O966" s="62"/>
      <c r="P966" s="62"/>
      <c r="Q966" s="62"/>
    </row>
    <row r="967" spans="4:17" s="188" customFormat="1" ht="17.149999999999999" customHeight="1">
      <c r="D967" s="193"/>
      <c r="E967" s="189"/>
      <c r="F967" s="189"/>
      <c r="G967" s="189"/>
      <c r="H967" s="193"/>
      <c r="O967" s="62"/>
      <c r="P967" s="62"/>
      <c r="Q967" s="62"/>
    </row>
    <row r="968" spans="4:17" s="188" customFormat="1" ht="17.149999999999999" customHeight="1">
      <c r="D968" s="193"/>
      <c r="E968" s="189"/>
      <c r="F968" s="189"/>
      <c r="G968" s="189"/>
      <c r="H968" s="193"/>
      <c r="O968" s="62"/>
      <c r="P968" s="62"/>
      <c r="Q968" s="62"/>
    </row>
    <row r="969" spans="4:17" s="188" customFormat="1" ht="17.149999999999999" customHeight="1">
      <c r="D969" s="193"/>
      <c r="E969" s="189"/>
      <c r="F969" s="189"/>
      <c r="G969" s="189"/>
      <c r="H969" s="193"/>
      <c r="O969" s="62"/>
      <c r="P969" s="62"/>
      <c r="Q969" s="62"/>
    </row>
    <row r="970" spans="4:17" s="188" customFormat="1" ht="17.149999999999999" customHeight="1">
      <c r="D970" s="193"/>
      <c r="E970" s="189"/>
      <c r="F970" s="189"/>
      <c r="G970" s="189"/>
      <c r="H970" s="193"/>
      <c r="O970" s="62"/>
      <c r="P970" s="62"/>
      <c r="Q970" s="62"/>
    </row>
    <row r="971" spans="4:17" s="188" customFormat="1" ht="17.149999999999999" customHeight="1">
      <c r="D971" s="193"/>
      <c r="E971" s="189"/>
      <c r="F971" s="189"/>
      <c r="G971" s="189"/>
      <c r="H971" s="193"/>
      <c r="O971" s="62"/>
      <c r="P971" s="62"/>
      <c r="Q971" s="62"/>
    </row>
    <row r="972" spans="4:17" s="188" customFormat="1" ht="17.149999999999999" customHeight="1">
      <c r="D972" s="193"/>
      <c r="E972" s="189"/>
      <c r="F972" s="189"/>
      <c r="G972" s="189"/>
      <c r="H972" s="193"/>
      <c r="O972" s="62"/>
      <c r="P972" s="62"/>
      <c r="Q972" s="62"/>
    </row>
    <row r="973" spans="4:17" s="188" customFormat="1" ht="17.149999999999999" customHeight="1">
      <c r="D973" s="193"/>
      <c r="E973" s="189"/>
      <c r="F973" s="189"/>
      <c r="G973" s="189"/>
      <c r="H973" s="193"/>
      <c r="O973" s="62"/>
      <c r="P973" s="62"/>
      <c r="Q973" s="62"/>
    </row>
    <row r="974" spans="4:17" s="188" customFormat="1" ht="17.149999999999999" customHeight="1">
      <c r="D974" s="193"/>
      <c r="E974" s="189"/>
      <c r="F974" s="189"/>
      <c r="G974" s="189"/>
      <c r="H974" s="193"/>
      <c r="O974" s="62"/>
      <c r="P974" s="62"/>
      <c r="Q974" s="62"/>
    </row>
    <row r="975" spans="4:17" s="188" customFormat="1" ht="17.149999999999999" customHeight="1">
      <c r="D975" s="193"/>
      <c r="E975" s="189"/>
      <c r="F975" s="189"/>
      <c r="G975" s="189"/>
      <c r="H975" s="193"/>
      <c r="O975" s="62"/>
      <c r="P975" s="62"/>
      <c r="Q975" s="62"/>
    </row>
    <row r="976" spans="4:17" s="188" customFormat="1" ht="17.149999999999999" customHeight="1">
      <c r="D976" s="193"/>
      <c r="E976" s="189"/>
      <c r="F976" s="189"/>
      <c r="G976" s="189"/>
      <c r="H976" s="193"/>
      <c r="O976" s="62"/>
      <c r="P976" s="62"/>
      <c r="Q976" s="62"/>
    </row>
    <row r="977" spans="4:17" s="188" customFormat="1" ht="17.149999999999999" customHeight="1">
      <c r="D977" s="193"/>
      <c r="E977" s="189"/>
      <c r="F977" s="189"/>
      <c r="G977" s="189"/>
      <c r="H977" s="193"/>
      <c r="O977" s="62"/>
      <c r="P977" s="62"/>
      <c r="Q977" s="62"/>
    </row>
    <row r="978" spans="4:17" s="188" customFormat="1" ht="17.149999999999999" customHeight="1">
      <c r="D978" s="193"/>
      <c r="E978" s="189"/>
      <c r="F978" s="189"/>
      <c r="G978" s="189"/>
      <c r="H978" s="193"/>
      <c r="O978" s="62"/>
      <c r="P978" s="62"/>
      <c r="Q978" s="62"/>
    </row>
    <row r="979" spans="4:17" s="188" customFormat="1" ht="17.149999999999999" customHeight="1">
      <c r="D979" s="193"/>
      <c r="E979" s="189"/>
      <c r="F979" s="189"/>
      <c r="G979" s="189"/>
      <c r="H979" s="193"/>
      <c r="O979" s="62"/>
      <c r="P979" s="62"/>
      <c r="Q979" s="62"/>
    </row>
    <row r="980" spans="4:17" s="188" customFormat="1" ht="17.149999999999999" customHeight="1">
      <c r="D980" s="193"/>
      <c r="E980" s="189"/>
      <c r="F980" s="189"/>
      <c r="G980" s="189"/>
      <c r="H980" s="193"/>
      <c r="O980" s="62"/>
      <c r="P980" s="62"/>
      <c r="Q980" s="62"/>
    </row>
    <row r="981" spans="4:17" s="188" customFormat="1" ht="17.149999999999999" customHeight="1">
      <c r="D981" s="193"/>
      <c r="E981" s="189"/>
      <c r="F981" s="189"/>
      <c r="G981" s="189"/>
      <c r="H981" s="193"/>
      <c r="O981" s="62"/>
      <c r="P981" s="62"/>
      <c r="Q981" s="62"/>
    </row>
    <row r="982" spans="4:17" s="188" customFormat="1" ht="17.149999999999999" customHeight="1">
      <c r="D982" s="193"/>
      <c r="E982" s="189"/>
      <c r="F982" s="189"/>
      <c r="G982" s="189"/>
      <c r="H982" s="193"/>
      <c r="O982" s="62"/>
      <c r="P982" s="62"/>
      <c r="Q982" s="62"/>
    </row>
    <row r="983" spans="4:17" s="188" customFormat="1" ht="17.149999999999999" customHeight="1">
      <c r="D983" s="193"/>
      <c r="E983" s="189"/>
      <c r="F983" s="189"/>
      <c r="G983" s="189"/>
      <c r="H983" s="193"/>
      <c r="O983" s="62"/>
      <c r="P983" s="62"/>
      <c r="Q983" s="62"/>
    </row>
    <row r="984" spans="4:17" s="188" customFormat="1" ht="17.149999999999999" customHeight="1">
      <c r="D984" s="193"/>
      <c r="E984" s="189"/>
      <c r="F984" s="189"/>
      <c r="G984" s="189"/>
      <c r="H984" s="193"/>
      <c r="O984" s="62"/>
      <c r="P984" s="62"/>
      <c r="Q984" s="62"/>
    </row>
    <row r="985" spans="4:17" s="188" customFormat="1" ht="17.149999999999999" customHeight="1">
      <c r="D985" s="193"/>
      <c r="E985" s="189"/>
      <c r="F985" s="189"/>
      <c r="G985" s="189"/>
      <c r="H985" s="193"/>
      <c r="O985" s="62"/>
      <c r="P985" s="62"/>
      <c r="Q985" s="62"/>
    </row>
    <row r="986" spans="4:17" s="188" customFormat="1" ht="17.149999999999999" customHeight="1">
      <c r="D986" s="193"/>
      <c r="E986" s="189"/>
      <c r="F986" s="189"/>
      <c r="G986" s="189"/>
      <c r="H986" s="193"/>
      <c r="O986" s="62"/>
      <c r="P986" s="62"/>
      <c r="Q986" s="62"/>
    </row>
    <row r="987" spans="4:17" s="188" customFormat="1" ht="17.149999999999999" customHeight="1">
      <c r="D987" s="193"/>
      <c r="E987" s="189"/>
      <c r="F987" s="189"/>
      <c r="G987" s="189"/>
      <c r="H987" s="193"/>
      <c r="O987" s="62"/>
      <c r="P987" s="62"/>
      <c r="Q987" s="62"/>
    </row>
    <row r="988" spans="4:17" s="188" customFormat="1" ht="17.149999999999999" customHeight="1">
      <c r="D988" s="193"/>
      <c r="E988" s="189"/>
      <c r="F988" s="189"/>
      <c r="G988" s="189"/>
      <c r="H988" s="193"/>
      <c r="O988" s="62"/>
      <c r="P988" s="62"/>
      <c r="Q988" s="62"/>
    </row>
  </sheetData>
  <mergeCells count="2">
    <mergeCell ref="B1:H1"/>
    <mergeCell ref="B2:H2"/>
  </mergeCells>
  <phoneticPr fontId="6"/>
  <dataValidations count="1">
    <dataValidation imeMode="off" allowBlank="1" showInputMessage="1" showErrorMessage="1" sqref="C6:E7 C8:C26 D9:E26 F6:G26" xr:uid="{50EBE258-52B6-4818-865C-E678C17E992E}"/>
  </dataValidations>
  <hyperlinks>
    <hyperlink ref="G6" location="【2】精_業務人件費!A1" display="別紙2" xr:uid="{2448986F-D048-4463-B869-901658BB5A15}"/>
    <hyperlink ref="G7" location="【2】精_業務人件費!A1" display="別紙2" xr:uid="{6986EF76-0322-4BEC-9A61-AF4BCA8845E9}"/>
    <hyperlink ref="G9" location="【3】精_一般謝金!A1" display="別紙3" xr:uid="{7C8D189B-F384-422D-B8C1-9A7DEBF3A11F}"/>
    <hyperlink ref="G14" location="【4】精_研修旅費!A1" display="別紙4" xr:uid="{DBCF6E45-386B-48CF-BA0D-461DDF8BB915}"/>
    <hyperlink ref="G17" location="'【5】精 研修諸経費'!A1" display="別紙5" xr:uid="{C8A99FB6-BABE-4385-B8E4-4AC6E6A88EEC}"/>
  </hyperlinks>
  <printOptions horizontalCentered="1" gridLinesSet="0"/>
  <pageMargins left="0.51181102362204722" right="0.51181102362204722" top="0.74803149606299213" bottom="0.55118110236220474" header="0.31496062992125984" footer="0.31496062992125984"/>
  <pageSetup paperSize="9" scale="79" orientation="landscape" cellComments="asDisplayed"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A3324-6A42-4574-9553-C937516DB685}">
  <sheetPr codeName="Sheet2">
    <tabColor rgb="FFFFFF00"/>
    <pageSetUpPr fitToPage="1"/>
  </sheetPr>
  <dimension ref="A1:H48"/>
  <sheetViews>
    <sheetView zoomScale="67" workbookViewId="0">
      <selection activeCell="K29" sqref="K29"/>
    </sheetView>
  </sheetViews>
  <sheetFormatPr defaultColWidth="9" defaultRowHeight="13"/>
  <cols>
    <col min="1" max="1" width="16.81640625" style="1" customWidth="1"/>
    <col min="2" max="3" width="13.81640625" style="1" customWidth="1"/>
    <col min="4" max="4" width="28.453125" style="1" customWidth="1"/>
    <col min="5" max="6" width="9" style="49"/>
    <col min="7" max="7" width="14.26953125" style="49" customWidth="1"/>
    <col min="8" max="8" width="9" style="49"/>
    <col min="9" max="16384" width="9" style="1"/>
  </cols>
  <sheetData>
    <row r="1" spans="1:7" ht="14">
      <c r="A1" s="37" t="s">
        <v>56</v>
      </c>
      <c r="B1" s="38"/>
      <c r="C1" s="38"/>
      <c r="D1" s="38"/>
    </row>
    <row r="2" spans="1:7" ht="16">
      <c r="A2" s="39" t="s">
        <v>57</v>
      </c>
      <c r="B2" s="40"/>
      <c r="C2" s="40"/>
      <c r="D2" s="41"/>
      <c r="E2" s="179"/>
      <c r="F2" s="179"/>
      <c r="G2" s="179"/>
    </row>
    <row r="3" spans="1:7" ht="17.25" customHeight="1">
      <c r="A3" s="39" t="s">
        <v>58</v>
      </c>
      <c r="B3" s="42"/>
      <c r="C3" s="42"/>
    </row>
    <row r="4" spans="1:7" ht="17.25" customHeight="1">
      <c r="A4" s="174"/>
      <c r="B4" s="43" t="s">
        <v>59</v>
      </c>
      <c r="C4" s="44" t="s">
        <v>60</v>
      </c>
      <c r="E4" s="180"/>
      <c r="F4" s="180"/>
    </row>
    <row r="5" spans="1:7" ht="17.25" customHeight="1">
      <c r="A5" s="175" t="s">
        <v>61</v>
      </c>
      <c r="B5" s="177">
        <v>8600</v>
      </c>
      <c r="C5" s="68">
        <v>17200</v>
      </c>
      <c r="E5" s="181"/>
      <c r="F5" s="181"/>
    </row>
    <row r="6" spans="1:7" ht="17.25" customHeight="1">
      <c r="A6" s="175" t="s">
        <v>62</v>
      </c>
      <c r="B6" s="177">
        <v>11000</v>
      </c>
      <c r="C6" s="68">
        <v>22000</v>
      </c>
      <c r="E6" s="181"/>
      <c r="F6" s="181"/>
    </row>
    <row r="7" spans="1:7" ht="17.25" customHeight="1">
      <c r="A7" s="45"/>
      <c r="B7" s="46"/>
      <c r="C7" s="47"/>
    </row>
    <row r="8" spans="1:7" ht="17.25" customHeight="1">
      <c r="A8" s="39" t="s">
        <v>63</v>
      </c>
      <c r="B8" s="42"/>
      <c r="C8" s="42"/>
    </row>
    <row r="9" spans="1:7" ht="17.25" customHeight="1">
      <c r="A9" s="1" t="s">
        <v>64</v>
      </c>
      <c r="B9" s="42"/>
      <c r="C9" s="42"/>
      <c r="E9" s="181"/>
      <c r="F9" s="181"/>
    </row>
    <row r="10" spans="1:7" ht="17.25" customHeight="1">
      <c r="A10" s="39" t="s">
        <v>58</v>
      </c>
      <c r="B10" s="42"/>
      <c r="C10" s="42"/>
    </row>
    <row r="11" spans="1:7" ht="17.25" customHeight="1">
      <c r="A11" s="173"/>
      <c r="B11" s="176" t="s">
        <v>65</v>
      </c>
      <c r="C11" s="44" t="s">
        <v>66</v>
      </c>
    </row>
    <row r="12" spans="1:7" ht="17.25" customHeight="1">
      <c r="A12" s="175" t="s">
        <v>61</v>
      </c>
      <c r="B12" s="177">
        <v>4300</v>
      </c>
      <c r="C12" s="177">
        <v>8600</v>
      </c>
    </row>
    <row r="13" spans="1:7" ht="17.25" customHeight="1">
      <c r="A13" s="48" t="s">
        <v>62</v>
      </c>
      <c r="B13" s="177">
        <v>5500</v>
      </c>
      <c r="C13" s="177">
        <v>11000</v>
      </c>
    </row>
    <row r="14" spans="1:7" ht="17.25" customHeight="1"/>
    <row r="15" spans="1:7" ht="17.25" customHeight="1">
      <c r="A15" s="49" t="s">
        <v>67</v>
      </c>
    </row>
    <row r="16" spans="1:7" ht="17.25" customHeight="1">
      <c r="A16" s="49" t="s">
        <v>68</v>
      </c>
    </row>
    <row r="17" spans="1:8" ht="17.25" customHeight="1">
      <c r="A17" s="49" t="s">
        <v>69</v>
      </c>
    </row>
    <row r="18" spans="1:8" ht="17.149999999999999" customHeight="1">
      <c r="A18" s="940" t="s">
        <v>70</v>
      </c>
      <c r="B18" s="941"/>
      <c r="C18" s="44" t="s">
        <v>71</v>
      </c>
      <c r="D18" s="50" t="s">
        <v>72</v>
      </c>
      <c r="F18" s="39"/>
      <c r="G18" s="39"/>
      <c r="H18" s="180"/>
    </row>
    <row r="19" spans="1:8" ht="31" customHeight="1">
      <c r="A19" s="942" t="s">
        <v>73</v>
      </c>
      <c r="B19" s="943"/>
      <c r="C19" s="51">
        <v>9000</v>
      </c>
      <c r="D19" s="178" t="s">
        <v>74</v>
      </c>
      <c r="F19" s="39"/>
      <c r="G19" s="39"/>
      <c r="H19" s="78"/>
    </row>
    <row r="20" spans="1:8" ht="31" customHeight="1">
      <c r="A20" s="944" t="s">
        <v>75</v>
      </c>
      <c r="B20" s="945"/>
      <c r="C20" s="51">
        <v>33000</v>
      </c>
      <c r="D20" s="178" t="s">
        <v>74</v>
      </c>
      <c r="F20" s="182"/>
      <c r="G20" s="182"/>
      <c r="H20" s="78"/>
    </row>
    <row r="21" spans="1:8" ht="17.25" customHeight="1">
      <c r="A21" s="52"/>
      <c r="B21" s="53"/>
      <c r="C21" s="54"/>
    </row>
    <row r="22" spans="1:8" ht="17.25" customHeight="1"/>
    <row r="23" spans="1:8" ht="17.25" customHeight="1">
      <c r="A23" s="49" t="s">
        <v>76</v>
      </c>
    </row>
    <row r="24" spans="1:8" ht="17.25" customHeight="1">
      <c r="A24" s="85" t="s">
        <v>77</v>
      </c>
      <c r="B24" s="44" t="s">
        <v>71</v>
      </c>
      <c r="C24" s="939" t="s">
        <v>78</v>
      </c>
      <c r="D24" s="939"/>
    </row>
    <row r="25" spans="1:8" ht="17.25" customHeight="1">
      <c r="A25" s="63" t="s">
        <v>79</v>
      </c>
      <c r="B25" s="51">
        <v>10000</v>
      </c>
      <c r="C25" s="938" t="s">
        <v>80</v>
      </c>
      <c r="D25" s="938"/>
    </row>
    <row r="26" spans="1:8" ht="17.25" customHeight="1">
      <c r="A26" s="84" t="s">
        <v>81</v>
      </c>
      <c r="B26" s="51">
        <v>5000</v>
      </c>
      <c r="C26" s="938" t="s">
        <v>82</v>
      </c>
      <c r="D26" s="938"/>
    </row>
    <row r="27" spans="1:8" ht="17.25" customHeight="1">
      <c r="A27" s="53"/>
      <c r="B27" s="53"/>
      <c r="C27" s="54"/>
    </row>
    <row r="28" spans="1:8" s="49" customFormat="1" ht="19" customHeight="1">
      <c r="A28" s="49" t="s">
        <v>83</v>
      </c>
    </row>
    <row r="29" spans="1:8" s="49" customFormat="1" ht="19" customHeight="1">
      <c r="A29" s="64" t="s">
        <v>84</v>
      </c>
    </row>
    <row r="30" spans="1:8" s="49" customFormat="1" ht="19" customHeight="1">
      <c r="A30" s="64" t="s">
        <v>85</v>
      </c>
    </row>
    <row r="31" spans="1:8" s="49" customFormat="1" ht="19" customHeight="1">
      <c r="A31" s="64" t="s">
        <v>86</v>
      </c>
    </row>
    <row r="32" spans="1:8" s="49" customFormat="1" ht="26">
      <c r="A32" s="43" t="s">
        <v>87</v>
      </c>
      <c r="B32" s="948" t="s">
        <v>88</v>
      </c>
      <c r="C32" s="949"/>
      <c r="D32" s="414" t="s">
        <v>89</v>
      </c>
    </row>
    <row r="33" spans="1:4" s="49" customFormat="1" ht="17.25" customHeight="1">
      <c r="A33" s="413" t="s">
        <v>90</v>
      </c>
      <c r="B33" s="950" t="s">
        <v>91</v>
      </c>
      <c r="C33" s="951"/>
      <c r="D33" s="415">
        <v>15000</v>
      </c>
    </row>
    <row r="34" spans="1:4" s="49" customFormat="1" ht="17.25" customHeight="1">
      <c r="A34" s="413" t="s">
        <v>92</v>
      </c>
      <c r="B34" s="950" t="s">
        <v>93</v>
      </c>
      <c r="C34" s="951"/>
      <c r="D34" s="415">
        <v>11000</v>
      </c>
    </row>
    <row r="35" spans="1:4" s="49" customFormat="1" ht="17.25" customHeight="1">
      <c r="A35" s="52"/>
      <c r="B35" s="78"/>
    </row>
    <row r="36" spans="1:4" s="49" customFormat="1" ht="19" customHeight="1">
      <c r="A36" s="49" t="s">
        <v>94</v>
      </c>
    </row>
    <row r="37" spans="1:4" s="49" customFormat="1">
      <c r="A37" s="43" t="s">
        <v>87</v>
      </c>
      <c r="B37" s="948" t="s">
        <v>88</v>
      </c>
      <c r="C37" s="949"/>
      <c r="D37" s="414" t="s">
        <v>95</v>
      </c>
    </row>
    <row r="38" spans="1:4" s="49" customFormat="1" ht="17.25" customHeight="1">
      <c r="A38" s="413" t="s">
        <v>90</v>
      </c>
      <c r="B38" s="950" t="s">
        <v>91</v>
      </c>
      <c r="C38" s="951"/>
      <c r="D38" s="415">
        <v>2400</v>
      </c>
    </row>
    <row r="39" spans="1:4" s="49" customFormat="1" ht="17.25" customHeight="1">
      <c r="A39" s="413" t="s">
        <v>92</v>
      </c>
      <c r="B39" s="950" t="s">
        <v>93</v>
      </c>
      <c r="C39" s="951"/>
      <c r="D39" s="415">
        <v>2400</v>
      </c>
    </row>
    <row r="40" spans="1:4" s="49" customFormat="1" ht="17.25" customHeight="1">
      <c r="A40" s="52"/>
      <c r="B40" s="78"/>
    </row>
    <row r="41" spans="1:4" ht="17.25" customHeight="1">
      <c r="A41" s="49" t="s">
        <v>96</v>
      </c>
    </row>
    <row r="42" spans="1:4" ht="17.25" customHeight="1">
      <c r="A42" s="43" t="s">
        <v>97</v>
      </c>
      <c r="B42" s="44" t="s">
        <v>98</v>
      </c>
      <c r="C42" s="79" t="s">
        <v>99</v>
      </c>
    </row>
    <row r="43" spans="1:4" ht="17.25" customHeight="1">
      <c r="A43" s="55" t="s">
        <v>100</v>
      </c>
      <c r="B43" s="51">
        <v>32600</v>
      </c>
      <c r="C43" s="51">
        <v>23700</v>
      </c>
    </row>
    <row r="44" spans="1:4" ht="17.25" customHeight="1">
      <c r="A44" s="52"/>
      <c r="B44" s="78"/>
    </row>
    <row r="45" spans="1:4" ht="17.25" customHeight="1">
      <c r="A45" s="1" t="s">
        <v>101</v>
      </c>
    </row>
    <row r="46" spans="1:4" ht="17.25" customHeight="1">
      <c r="A46" s="946" t="s">
        <v>102</v>
      </c>
      <c r="B46" s="946"/>
      <c r="C46" s="44" t="s">
        <v>103</v>
      </c>
    </row>
    <row r="47" spans="1:4" ht="17.25" customHeight="1">
      <c r="A47" s="947" t="s">
        <v>104</v>
      </c>
      <c r="B47" s="947"/>
      <c r="C47" s="56">
        <v>0.4</v>
      </c>
    </row>
    <row r="48" spans="1:4" ht="17.25" customHeight="1"/>
  </sheetData>
  <mergeCells count="14">
    <mergeCell ref="A46:B46"/>
    <mergeCell ref="A47:B47"/>
    <mergeCell ref="B32:C32"/>
    <mergeCell ref="B33:C33"/>
    <mergeCell ref="B34:C34"/>
    <mergeCell ref="B37:C37"/>
    <mergeCell ref="B38:C38"/>
    <mergeCell ref="B39:C39"/>
    <mergeCell ref="C26:D26"/>
    <mergeCell ref="C25:D25"/>
    <mergeCell ref="C24:D24"/>
    <mergeCell ref="A18:B18"/>
    <mergeCell ref="A19:B19"/>
    <mergeCell ref="A20:B20"/>
  </mergeCells>
  <phoneticPr fontId="6"/>
  <printOptions horizontalCentered="1"/>
  <pageMargins left="0.70866141732283472" right="0.70866141732283472" top="0.94488188976377963" bottom="0.55118110236220474" header="0.31496062992125984" footer="0.31496062992125984"/>
  <pageSetup paperSize="9" scale="72" orientation="portrait" cellComments="asDisplayed"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4565-30DB-4203-AB09-A5F2F60462F7}">
  <sheetPr codeName="Sheet20">
    <tabColor rgb="FFFF99FF"/>
    <pageSetUpPr fitToPage="1"/>
  </sheetPr>
  <dimension ref="A1:ZZ988"/>
  <sheetViews>
    <sheetView showGridLines="0" view="pageBreakPreview" zoomScale="55" zoomScaleNormal="80" zoomScaleSheetLayoutView="55" workbookViewId="0">
      <selection activeCell="C27" sqref="C27"/>
    </sheetView>
  </sheetViews>
  <sheetFormatPr defaultColWidth="9" defaultRowHeight="17.149999999999999" customHeight="1"/>
  <cols>
    <col min="1" max="1" width="49.54296875" style="188" customWidth="1"/>
    <col min="2" max="2" width="38.54296875" style="62" customWidth="1"/>
    <col min="3" max="3" width="22.54296875" style="62" customWidth="1"/>
    <col min="4" max="4" width="22.54296875" style="73" customWidth="1"/>
    <col min="5" max="6" width="22.54296875" style="71" customWidth="1"/>
    <col min="7" max="7" width="20.54296875" style="71" customWidth="1"/>
    <col min="8" max="8" width="25.54296875" style="73" customWidth="1"/>
    <col min="9" max="9" width="3.453125" style="188" customWidth="1"/>
    <col min="10" max="10" width="3.54296875" style="188" customWidth="1"/>
    <col min="11" max="11" width="5.7265625" style="188" customWidth="1"/>
    <col min="12" max="12" width="15.26953125" style="188" bestFit="1" customWidth="1"/>
    <col min="13" max="13" width="7.26953125" style="188" customWidth="1"/>
    <col min="14" max="14" width="2.26953125" style="188" customWidth="1"/>
    <col min="15" max="702" width="9" style="188"/>
    <col min="703" max="16384" width="9" style="62"/>
  </cols>
  <sheetData>
    <row r="1" spans="2:8" ht="15" customHeight="1">
      <c r="D1" s="62"/>
      <c r="E1" s="62"/>
      <c r="F1" s="62"/>
      <c r="G1" s="62"/>
      <c r="H1" s="116" t="s">
        <v>473</v>
      </c>
    </row>
    <row r="2" spans="2:8" ht="17.5" customHeight="1">
      <c r="B2" s="1111" t="s">
        <v>474</v>
      </c>
      <c r="C2" s="1111"/>
      <c r="D2" s="1111"/>
      <c r="E2" s="1111"/>
      <c r="F2" s="1111"/>
      <c r="G2" s="1111"/>
      <c r="H2" s="1111"/>
    </row>
    <row r="3" spans="2:8" ht="19.5" customHeight="1" thickBot="1">
      <c r="B3" s="71"/>
      <c r="C3" s="71"/>
      <c r="D3" s="235"/>
      <c r="H3" s="113" t="s">
        <v>475</v>
      </c>
    </row>
    <row r="4" spans="2:8" ht="33.65" customHeight="1">
      <c r="B4" s="1112" t="s">
        <v>490</v>
      </c>
      <c r="C4" s="238" t="s">
        <v>476</v>
      </c>
      <c r="D4" s="239" t="s">
        <v>491</v>
      </c>
      <c r="E4" s="239" t="s">
        <v>492</v>
      </c>
      <c r="F4" s="239" t="s">
        <v>493</v>
      </c>
      <c r="G4" s="239" t="s">
        <v>480</v>
      </c>
      <c r="H4" s="240" t="s">
        <v>177</v>
      </c>
    </row>
    <row r="5" spans="2:8" ht="16" customHeight="1" thickBot="1">
      <c r="B5" s="1113"/>
      <c r="C5" s="242" t="s">
        <v>481</v>
      </c>
      <c r="D5" s="243" t="s">
        <v>482</v>
      </c>
      <c r="E5" s="244" t="s">
        <v>483</v>
      </c>
      <c r="F5" s="243" t="s">
        <v>494</v>
      </c>
      <c r="G5" s="243"/>
      <c r="H5" s="245"/>
    </row>
    <row r="6" spans="2:8" ht="27" customHeight="1" thickBot="1">
      <c r="B6" s="314" t="s">
        <v>178</v>
      </c>
      <c r="C6" s="315">
        <f>'【1】見・契_経費 契約金額内訳書'!$C$6</f>
        <v>0</v>
      </c>
      <c r="D6" s="312">
        <v>0</v>
      </c>
      <c r="E6" s="316">
        <f>【2】精_業務人件費!$I$14</f>
        <v>0</v>
      </c>
      <c r="F6" s="317">
        <f>D6+E6</f>
        <v>0</v>
      </c>
      <c r="G6" s="249" t="s">
        <v>179</v>
      </c>
      <c r="H6" s="318"/>
    </row>
    <row r="7" spans="2:8" ht="27" customHeight="1" thickBot="1">
      <c r="B7" s="139" t="s">
        <v>181</v>
      </c>
      <c r="C7" s="246">
        <f>'【1】見・契_経費 契約金額内訳書'!$C$7</f>
        <v>0</v>
      </c>
      <c r="D7" s="319">
        <v>0</v>
      </c>
      <c r="E7" s="301">
        <f>【2】精_業務人件費!$I$18</f>
        <v>0</v>
      </c>
      <c r="F7" s="248">
        <f t="shared" ref="F7:F26" si="0">D7+E7</f>
        <v>0</v>
      </c>
      <c r="G7" s="249" t="s">
        <v>179</v>
      </c>
      <c r="H7" s="250"/>
    </row>
    <row r="8" spans="2:8" ht="27" customHeight="1">
      <c r="B8" s="141" t="s">
        <v>485</v>
      </c>
      <c r="C8" s="251">
        <f>'【1】見・契_経費 契約金額内訳書'!$C$8</f>
        <v>0</v>
      </c>
      <c r="D8" s="253">
        <f>D9+D14+D17</f>
        <v>0</v>
      </c>
      <c r="E8" s="302">
        <f>E9+E14+E17</f>
        <v>0</v>
      </c>
      <c r="F8" s="253">
        <f t="shared" si="0"/>
        <v>0</v>
      </c>
      <c r="G8" s="254"/>
      <c r="H8" s="255"/>
    </row>
    <row r="9" spans="2:8" ht="21.75" customHeight="1">
      <c r="B9" s="256" t="s">
        <v>183</v>
      </c>
      <c r="C9" s="257">
        <f>'【1】見・契_経費 契約金額内訳書'!$C$9</f>
        <v>0</v>
      </c>
      <c r="D9" s="259">
        <f>SUM(D10:D13)</f>
        <v>0</v>
      </c>
      <c r="E9" s="303">
        <f>SUM(E10:E13)</f>
        <v>0</v>
      </c>
      <c r="F9" s="259">
        <f t="shared" si="0"/>
        <v>0</v>
      </c>
      <c r="G9" s="260" t="s">
        <v>184</v>
      </c>
      <c r="H9" s="261"/>
    </row>
    <row r="10" spans="2:8" ht="21.75" customHeight="1">
      <c r="B10" s="145" t="s">
        <v>185</v>
      </c>
      <c r="C10" s="262">
        <f>'【1】見・契_経費 契約金額内訳書'!$C$10</f>
        <v>0</v>
      </c>
      <c r="D10" s="320">
        <v>0</v>
      </c>
      <c r="E10" s="304">
        <f>【3】精_一般謝金!$C$12</f>
        <v>0</v>
      </c>
      <c r="F10" s="264">
        <f t="shared" si="0"/>
        <v>0</v>
      </c>
      <c r="G10" s="265"/>
      <c r="H10" s="266"/>
    </row>
    <row r="11" spans="2:8" ht="21.75" customHeight="1">
      <c r="B11" s="147" t="s">
        <v>186</v>
      </c>
      <c r="C11" s="267">
        <f>'【1】見・契_経費 契約金額内訳書'!$C$11</f>
        <v>0</v>
      </c>
      <c r="D11" s="321">
        <v>0</v>
      </c>
      <c r="E11" s="306">
        <f>【3】精_一般謝金!$J$12</f>
        <v>0</v>
      </c>
      <c r="F11" s="269">
        <f t="shared" si="0"/>
        <v>0</v>
      </c>
      <c r="G11" s="270"/>
      <c r="H11" s="271"/>
    </row>
    <row r="12" spans="2:8" ht="21.75" customHeight="1">
      <c r="B12" s="147" t="s">
        <v>187</v>
      </c>
      <c r="C12" s="267">
        <f>'【1】見・契_経費 契約金額内訳書'!$C$12</f>
        <v>0</v>
      </c>
      <c r="D12" s="321">
        <v>0</v>
      </c>
      <c r="E12" s="306">
        <f>【3】精_一般謝金!$Q$12</f>
        <v>0</v>
      </c>
      <c r="F12" s="269">
        <f t="shared" si="0"/>
        <v>0</v>
      </c>
      <c r="G12" s="270"/>
      <c r="H12" s="271"/>
    </row>
    <row r="13" spans="2:8" ht="21.75" customHeight="1">
      <c r="B13" s="147" t="s">
        <v>188</v>
      </c>
      <c r="C13" s="267">
        <f>'【1】見・契_経費 契約金額内訳書'!$C$13</f>
        <v>0</v>
      </c>
      <c r="D13" s="321">
        <v>0</v>
      </c>
      <c r="E13" s="306">
        <f>【3】精_一般謝金!$U$12</f>
        <v>0</v>
      </c>
      <c r="F13" s="269">
        <f t="shared" si="0"/>
        <v>0</v>
      </c>
      <c r="G13" s="270"/>
      <c r="H13" s="271"/>
    </row>
    <row r="14" spans="2:8" ht="21.75" customHeight="1">
      <c r="B14" s="272" t="s">
        <v>189</v>
      </c>
      <c r="C14" s="273">
        <f>'【1】見・契_経費 契約金額内訳書'!$C$14</f>
        <v>0</v>
      </c>
      <c r="D14" s="275">
        <f>SUM(D15,D16)</f>
        <v>0</v>
      </c>
      <c r="E14" s="307">
        <f>SUM(E15,E16)</f>
        <v>0</v>
      </c>
      <c r="F14" s="275">
        <f t="shared" si="0"/>
        <v>0</v>
      </c>
      <c r="G14" s="276" t="s">
        <v>190</v>
      </c>
      <c r="H14" s="277"/>
    </row>
    <row r="15" spans="2:8" ht="21.75" customHeight="1">
      <c r="B15" s="145" t="s">
        <v>192</v>
      </c>
      <c r="C15" s="278">
        <f>'【1】見・契_経費 契約金額内訳書'!$C$15</f>
        <v>0</v>
      </c>
      <c r="D15" s="322">
        <v>0</v>
      </c>
      <c r="E15" s="308">
        <f>【4】精_研修旅費!$I$9</f>
        <v>0</v>
      </c>
      <c r="F15" s="280">
        <f t="shared" si="0"/>
        <v>0</v>
      </c>
      <c r="G15" s="281"/>
      <c r="H15" s="266"/>
    </row>
    <row r="16" spans="2:8" ht="21.75" customHeight="1">
      <c r="B16" s="152" t="s">
        <v>193</v>
      </c>
      <c r="C16" s="282">
        <f>'【1】見・契_経費 契約金額内訳書'!$C$16</f>
        <v>0</v>
      </c>
      <c r="D16" s="323">
        <v>0</v>
      </c>
      <c r="E16" s="309">
        <f>【4】精_研修旅費!$I$53</f>
        <v>0</v>
      </c>
      <c r="F16" s="284">
        <f t="shared" si="0"/>
        <v>0</v>
      </c>
      <c r="G16" s="285"/>
      <c r="H16" s="286"/>
    </row>
    <row r="17" spans="2:8" ht="21.75" customHeight="1">
      <c r="B17" s="272" t="s">
        <v>486</v>
      </c>
      <c r="C17" s="287">
        <f>'【1】見・契_経費 契約金額内訳書'!$C$17</f>
        <v>0</v>
      </c>
      <c r="D17" s="275">
        <f>SUM(D18,D19,D20,D21,D22,D23)</f>
        <v>0</v>
      </c>
      <c r="E17" s="307">
        <f>SUM(E18,E19,E20,E21,E22,E23)</f>
        <v>0</v>
      </c>
      <c r="F17" s="275">
        <f t="shared" si="0"/>
        <v>0</v>
      </c>
      <c r="G17" s="276" t="s">
        <v>195</v>
      </c>
      <c r="H17" s="277"/>
    </row>
    <row r="18" spans="2:8" ht="21.75" customHeight="1">
      <c r="B18" s="154" t="s">
        <v>196</v>
      </c>
      <c r="C18" s="278">
        <f>'【1】見・契_経費 契約金額内訳書'!$C$18</f>
        <v>0</v>
      </c>
      <c r="D18" s="322">
        <v>0</v>
      </c>
      <c r="E18" s="308">
        <f>'【5】精 研修諸経費'!$G$23</f>
        <v>0</v>
      </c>
      <c r="F18" s="280">
        <f t="shared" si="0"/>
        <v>0</v>
      </c>
      <c r="G18" s="281"/>
      <c r="H18" s="266"/>
    </row>
    <row r="19" spans="2:8" ht="21.75" customHeight="1">
      <c r="B19" s="156" t="s">
        <v>197</v>
      </c>
      <c r="C19" s="288">
        <f>'【1】見・契_経費 契約金額内訳書'!$C$19</f>
        <v>0</v>
      </c>
      <c r="D19" s="321">
        <v>0</v>
      </c>
      <c r="E19" s="306">
        <f>'【5】精 研修諸経費'!$G$32</f>
        <v>0</v>
      </c>
      <c r="F19" s="269">
        <f t="shared" si="0"/>
        <v>0</v>
      </c>
      <c r="G19" s="270"/>
      <c r="H19" s="271"/>
    </row>
    <row r="20" spans="2:8" ht="21.75" customHeight="1">
      <c r="B20" s="156" t="s">
        <v>198</v>
      </c>
      <c r="C20" s="288">
        <f>'【1】見・契_経費 契約金額内訳書'!$C$20</f>
        <v>0</v>
      </c>
      <c r="D20" s="321">
        <v>0</v>
      </c>
      <c r="E20" s="306">
        <f>'【5】精 研修諸経費'!$G$45</f>
        <v>0</v>
      </c>
      <c r="F20" s="269">
        <f t="shared" si="0"/>
        <v>0</v>
      </c>
      <c r="G20" s="270"/>
      <c r="H20" s="271"/>
    </row>
    <row r="21" spans="2:8" ht="21.75" customHeight="1">
      <c r="B21" s="156" t="s">
        <v>199</v>
      </c>
      <c r="C21" s="288">
        <f>'【1】見・契_経費 契約金額内訳書'!$C$21</f>
        <v>0</v>
      </c>
      <c r="D21" s="321">
        <v>0</v>
      </c>
      <c r="E21" s="306">
        <f>'【5】精 研修諸経費'!$G$64</f>
        <v>0</v>
      </c>
      <c r="F21" s="269">
        <f t="shared" si="0"/>
        <v>0</v>
      </c>
      <c r="G21" s="270"/>
      <c r="H21" s="271"/>
    </row>
    <row r="22" spans="2:8" ht="21.75" customHeight="1">
      <c r="B22" s="156" t="s">
        <v>487</v>
      </c>
      <c r="C22" s="288">
        <f>'【1】見・契_経費 契約金額内訳書'!$C$22</f>
        <v>0</v>
      </c>
      <c r="D22" s="321">
        <v>0</v>
      </c>
      <c r="E22" s="306">
        <f>'【5】精 研修諸経費'!$G$73</f>
        <v>0</v>
      </c>
      <c r="F22" s="269">
        <f t="shared" si="0"/>
        <v>0</v>
      </c>
      <c r="G22" s="270"/>
      <c r="H22" s="271"/>
    </row>
    <row r="23" spans="2:8" ht="21.75" customHeight="1" thickBot="1">
      <c r="B23" s="156" t="s">
        <v>201</v>
      </c>
      <c r="C23" s="288">
        <f>'【1】見・契_経費 契約金額内訳書'!$C$23</f>
        <v>0</v>
      </c>
      <c r="D23" s="321">
        <v>0</v>
      </c>
      <c r="E23" s="306">
        <f>'【5】精 研修諸経費'!$G$95</f>
        <v>0</v>
      </c>
      <c r="F23" s="269">
        <f t="shared" si="0"/>
        <v>0</v>
      </c>
      <c r="G23" s="270"/>
      <c r="H23" s="271"/>
    </row>
    <row r="24" spans="2:8" ht="27" customHeight="1" thickBot="1">
      <c r="B24" s="159" t="s">
        <v>202</v>
      </c>
      <c r="C24" s="289">
        <f>'【1】見・契_経費 契約金額内訳書'!$C$24</f>
        <v>0</v>
      </c>
      <c r="D24" s="291">
        <f>SUM(D6,D7,D8)</f>
        <v>0</v>
      </c>
      <c r="E24" s="310">
        <f>SUM(E6,E7,E8)</f>
        <v>0</v>
      </c>
      <c r="F24" s="291">
        <f t="shared" si="0"/>
        <v>0</v>
      </c>
      <c r="G24" s="292"/>
      <c r="H24" s="161"/>
    </row>
    <row r="25" spans="2:8" ht="27" customHeight="1" thickTop="1" thickBot="1">
      <c r="B25" s="162" t="s">
        <v>203</v>
      </c>
      <c r="C25" s="293">
        <f>'【1】見・契_経費 契約金額内訳書'!$C$25</f>
        <v>0</v>
      </c>
      <c r="D25" s="295">
        <f>ROUNDDOWN(D24*0.1,0)</f>
        <v>0</v>
      </c>
      <c r="E25" s="311">
        <f>ROUNDDOWN(E24*0.1,0)</f>
        <v>0</v>
      </c>
      <c r="F25" s="295">
        <f t="shared" si="0"/>
        <v>0</v>
      </c>
      <c r="G25" s="296"/>
      <c r="H25" s="297" t="s">
        <v>204</v>
      </c>
    </row>
    <row r="26" spans="2:8" ht="29.25" customHeight="1" thickBot="1">
      <c r="B26" s="165" t="s">
        <v>205</v>
      </c>
      <c r="C26" s="298">
        <f>'【1】見・契_経費 契約金額内訳書'!$C$26</f>
        <v>0</v>
      </c>
      <c r="D26" s="299">
        <f>SUM(D24:D25)</f>
        <v>0</v>
      </c>
      <c r="E26" s="313">
        <f>SUM(E24:E25)</f>
        <v>0</v>
      </c>
      <c r="F26" s="299">
        <f t="shared" si="0"/>
        <v>0</v>
      </c>
      <c r="G26" s="300"/>
      <c r="H26" s="167"/>
    </row>
    <row r="27" spans="2:8" ht="17.25" customHeight="1">
      <c r="B27" s="62" t="s">
        <v>488</v>
      </c>
    </row>
    <row r="28" spans="2:8" s="188" customFormat="1" ht="15" customHeight="1">
      <c r="E28" s="189"/>
      <c r="F28" s="189"/>
      <c r="G28" s="189"/>
    </row>
    <row r="29" spans="2:8" s="188" customFormat="1" ht="15" customHeight="1">
      <c r="B29" s="189"/>
      <c r="C29" s="189"/>
      <c r="D29" s="190"/>
      <c r="E29" s="191"/>
      <c r="F29" s="191"/>
      <c r="G29" s="191"/>
      <c r="H29" s="192"/>
    </row>
    <row r="30" spans="2:8" s="188" customFormat="1" ht="15" customHeight="1">
      <c r="B30" s="189"/>
      <c r="C30" s="189"/>
      <c r="D30" s="190"/>
      <c r="E30" s="191"/>
      <c r="F30" s="191"/>
      <c r="G30" s="191"/>
      <c r="H30" s="192"/>
    </row>
    <row r="31" spans="2:8" s="188" customFormat="1" ht="17.149999999999999" customHeight="1">
      <c r="D31" s="193"/>
      <c r="E31" s="189"/>
      <c r="F31" s="189"/>
      <c r="G31" s="189"/>
      <c r="H31" s="193"/>
    </row>
    <row r="32" spans="2:8" s="188" customFormat="1" ht="17.149999999999999" customHeight="1">
      <c r="D32" s="193"/>
      <c r="E32" s="189"/>
      <c r="F32" s="189"/>
      <c r="G32" s="189"/>
      <c r="H32" s="193"/>
    </row>
    <row r="33" spans="4:8" s="188" customFormat="1" ht="17.149999999999999" customHeight="1">
      <c r="D33" s="193"/>
      <c r="E33" s="189"/>
      <c r="F33" s="189"/>
      <c r="G33" s="189"/>
      <c r="H33" s="193"/>
    </row>
    <row r="34" spans="4:8" s="188" customFormat="1" ht="17.149999999999999" customHeight="1">
      <c r="D34" s="193"/>
      <c r="E34" s="189"/>
      <c r="F34" s="189"/>
      <c r="G34" s="189"/>
      <c r="H34" s="193"/>
    </row>
    <row r="35" spans="4:8" s="188" customFormat="1" ht="17.149999999999999" customHeight="1">
      <c r="D35" s="193"/>
      <c r="E35" s="189"/>
      <c r="F35" s="189"/>
      <c r="G35" s="189"/>
      <c r="H35" s="193"/>
    </row>
    <row r="36" spans="4:8" s="188" customFormat="1" ht="17.149999999999999" customHeight="1">
      <c r="D36" s="193"/>
      <c r="E36" s="189"/>
      <c r="F36" s="189"/>
      <c r="G36" s="189"/>
      <c r="H36" s="193"/>
    </row>
    <row r="37" spans="4:8" s="188" customFormat="1" ht="17.149999999999999" customHeight="1">
      <c r="D37" s="193"/>
      <c r="E37" s="189"/>
      <c r="F37" s="189"/>
      <c r="G37" s="189"/>
      <c r="H37" s="193"/>
    </row>
    <row r="38" spans="4:8" s="188" customFormat="1" ht="17.149999999999999" customHeight="1">
      <c r="D38" s="193"/>
      <c r="E38" s="189"/>
      <c r="F38" s="189"/>
      <c r="G38" s="189"/>
      <c r="H38" s="193"/>
    </row>
    <row r="39" spans="4:8" s="188" customFormat="1" ht="17.149999999999999" customHeight="1">
      <c r="D39" s="193"/>
      <c r="E39" s="189"/>
      <c r="F39" s="189"/>
      <c r="G39" s="189"/>
      <c r="H39" s="193"/>
    </row>
    <row r="40" spans="4:8" s="188" customFormat="1" ht="17.149999999999999" customHeight="1">
      <c r="D40" s="193"/>
      <c r="E40" s="189"/>
      <c r="F40" s="189"/>
      <c r="G40" s="189"/>
      <c r="H40" s="193"/>
    </row>
    <row r="41" spans="4:8" s="188" customFormat="1" ht="17.149999999999999" customHeight="1">
      <c r="D41" s="193"/>
      <c r="E41" s="189"/>
      <c r="F41" s="189"/>
      <c r="G41" s="189"/>
      <c r="H41" s="193"/>
    </row>
    <row r="42" spans="4:8" s="188" customFormat="1" ht="17.149999999999999" customHeight="1">
      <c r="D42" s="193"/>
      <c r="E42" s="189"/>
      <c r="F42" s="189"/>
      <c r="G42" s="189"/>
      <c r="H42" s="193"/>
    </row>
    <row r="43" spans="4:8" s="188" customFormat="1" ht="17.149999999999999" customHeight="1">
      <c r="D43" s="193"/>
      <c r="E43" s="189"/>
      <c r="F43" s="189"/>
      <c r="G43" s="189"/>
      <c r="H43" s="193"/>
    </row>
    <row r="44" spans="4:8" s="188" customFormat="1" ht="17.149999999999999" customHeight="1">
      <c r="D44" s="193"/>
      <c r="E44" s="189"/>
      <c r="F44" s="189"/>
      <c r="G44" s="189"/>
      <c r="H44" s="193"/>
    </row>
    <row r="45" spans="4:8" s="188" customFormat="1" ht="17.149999999999999" customHeight="1">
      <c r="D45" s="193"/>
      <c r="E45" s="189"/>
      <c r="F45" s="189"/>
      <c r="G45" s="189"/>
      <c r="H45" s="193"/>
    </row>
    <row r="46" spans="4:8" s="188" customFormat="1" ht="17.149999999999999" customHeight="1">
      <c r="D46" s="193"/>
      <c r="E46" s="189"/>
      <c r="F46" s="189"/>
      <c r="G46" s="189"/>
      <c r="H46" s="193"/>
    </row>
    <row r="47" spans="4:8" s="188" customFormat="1" ht="17.149999999999999" customHeight="1">
      <c r="D47" s="193"/>
      <c r="E47" s="189"/>
      <c r="F47" s="189"/>
      <c r="G47" s="189"/>
      <c r="H47" s="193"/>
    </row>
    <row r="48" spans="4:8" s="188" customFormat="1" ht="17.149999999999999" customHeight="1">
      <c r="D48" s="193"/>
      <c r="E48" s="189"/>
      <c r="F48" s="189"/>
      <c r="G48" s="189"/>
      <c r="H48" s="193"/>
    </row>
    <row r="49" spans="4:8" s="188" customFormat="1" ht="17.149999999999999" customHeight="1">
      <c r="D49" s="193"/>
      <c r="E49" s="189"/>
      <c r="F49" s="189"/>
      <c r="G49" s="189"/>
      <c r="H49" s="193"/>
    </row>
    <row r="50" spans="4:8" s="188" customFormat="1" ht="17.149999999999999" customHeight="1">
      <c r="D50" s="193"/>
      <c r="E50" s="189"/>
      <c r="F50" s="189"/>
      <c r="G50" s="189"/>
      <c r="H50" s="193"/>
    </row>
    <row r="51" spans="4:8" s="188" customFormat="1" ht="17.149999999999999" customHeight="1">
      <c r="D51" s="193"/>
      <c r="E51" s="189"/>
      <c r="F51" s="189"/>
      <c r="G51" s="189"/>
      <c r="H51" s="193"/>
    </row>
    <row r="52" spans="4:8" s="188" customFormat="1" ht="17.149999999999999" customHeight="1">
      <c r="D52" s="193"/>
      <c r="E52" s="189"/>
      <c r="F52" s="189"/>
      <c r="G52" s="189"/>
      <c r="H52" s="193"/>
    </row>
    <row r="53" spans="4:8" s="188" customFormat="1" ht="17.149999999999999" customHeight="1">
      <c r="D53" s="193"/>
      <c r="E53" s="189"/>
      <c r="F53" s="189"/>
      <c r="G53" s="189"/>
      <c r="H53" s="193"/>
    </row>
    <row r="54" spans="4:8" s="188" customFormat="1" ht="17.149999999999999" customHeight="1">
      <c r="D54" s="193"/>
      <c r="E54" s="189"/>
      <c r="F54" s="189"/>
      <c r="G54" s="189"/>
      <c r="H54" s="193"/>
    </row>
    <row r="55" spans="4:8" s="188" customFormat="1" ht="17.149999999999999" customHeight="1">
      <c r="D55" s="193"/>
      <c r="E55" s="189"/>
      <c r="F55" s="189"/>
      <c r="G55" s="189"/>
      <c r="H55" s="193"/>
    </row>
    <row r="56" spans="4:8" s="188" customFormat="1" ht="17.149999999999999" customHeight="1">
      <c r="D56" s="193"/>
      <c r="E56" s="189"/>
      <c r="F56" s="189"/>
      <c r="G56" s="189"/>
      <c r="H56" s="193"/>
    </row>
    <row r="57" spans="4:8" s="188" customFormat="1" ht="17.149999999999999" customHeight="1">
      <c r="D57" s="193"/>
      <c r="E57" s="189"/>
      <c r="F57" s="189"/>
      <c r="G57" s="189"/>
      <c r="H57" s="193"/>
    </row>
    <row r="58" spans="4:8" s="188" customFormat="1" ht="17.149999999999999" customHeight="1">
      <c r="D58" s="193"/>
      <c r="E58" s="189"/>
      <c r="F58" s="189"/>
      <c r="G58" s="189"/>
      <c r="H58" s="193"/>
    </row>
    <row r="59" spans="4:8" s="188" customFormat="1" ht="17.149999999999999" customHeight="1">
      <c r="D59" s="193"/>
      <c r="E59" s="189"/>
      <c r="F59" s="189"/>
      <c r="G59" s="189"/>
      <c r="H59" s="193"/>
    </row>
    <row r="60" spans="4:8" s="188" customFormat="1" ht="17.149999999999999" customHeight="1">
      <c r="D60" s="193"/>
      <c r="E60" s="189"/>
      <c r="F60" s="189"/>
      <c r="G60" s="189"/>
      <c r="H60" s="193"/>
    </row>
    <row r="61" spans="4:8" s="188" customFormat="1" ht="17.149999999999999" customHeight="1">
      <c r="D61" s="193"/>
      <c r="E61" s="189"/>
      <c r="F61" s="189"/>
      <c r="G61" s="189"/>
      <c r="H61" s="193"/>
    </row>
    <row r="62" spans="4:8" s="188" customFormat="1" ht="17.149999999999999" customHeight="1">
      <c r="D62" s="193"/>
      <c r="E62" s="189"/>
      <c r="F62" s="189"/>
      <c r="G62" s="189"/>
      <c r="H62" s="193"/>
    </row>
    <row r="63" spans="4:8" s="188" customFormat="1" ht="17.149999999999999" customHeight="1">
      <c r="D63" s="193"/>
      <c r="E63" s="189"/>
      <c r="F63" s="189"/>
      <c r="G63" s="189"/>
      <c r="H63" s="193"/>
    </row>
    <row r="64" spans="4:8" s="188" customFormat="1" ht="17.149999999999999" customHeight="1">
      <c r="D64" s="193"/>
      <c r="E64" s="189"/>
      <c r="F64" s="189"/>
      <c r="G64" s="189"/>
      <c r="H64" s="193"/>
    </row>
    <row r="65" spans="4:8" s="188" customFormat="1" ht="17.149999999999999" customHeight="1">
      <c r="D65" s="193"/>
      <c r="E65" s="189"/>
      <c r="F65" s="189"/>
      <c r="G65" s="189"/>
      <c r="H65" s="193"/>
    </row>
    <row r="66" spans="4:8" s="188" customFormat="1" ht="17.149999999999999" customHeight="1">
      <c r="D66" s="193"/>
      <c r="E66" s="189"/>
      <c r="F66" s="189"/>
      <c r="G66" s="189"/>
      <c r="H66" s="193"/>
    </row>
    <row r="67" spans="4:8" s="188" customFormat="1" ht="17.149999999999999" customHeight="1">
      <c r="D67" s="193"/>
      <c r="E67" s="189"/>
      <c r="F67" s="189"/>
      <c r="G67" s="189"/>
      <c r="H67" s="193"/>
    </row>
    <row r="68" spans="4:8" s="188" customFormat="1" ht="17.149999999999999" customHeight="1">
      <c r="D68" s="193"/>
      <c r="E68" s="189"/>
      <c r="F68" s="189"/>
      <c r="G68" s="189"/>
      <c r="H68" s="193"/>
    </row>
    <row r="69" spans="4:8" s="188" customFormat="1" ht="17.149999999999999" customHeight="1">
      <c r="D69" s="193"/>
      <c r="E69" s="189"/>
      <c r="F69" s="189"/>
      <c r="G69" s="189"/>
      <c r="H69" s="193"/>
    </row>
    <row r="70" spans="4:8" s="188" customFormat="1" ht="17.149999999999999" customHeight="1">
      <c r="D70" s="193"/>
      <c r="E70" s="189"/>
      <c r="F70" s="189"/>
      <c r="G70" s="189"/>
      <c r="H70" s="193"/>
    </row>
    <row r="71" spans="4:8" s="188" customFormat="1" ht="17.149999999999999" customHeight="1">
      <c r="D71" s="193"/>
      <c r="E71" s="189"/>
      <c r="F71" s="189"/>
      <c r="G71" s="189"/>
      <c r="H71" s="193"/>
    </row>
    <row r="72" spans="4:8" s="188" customFormat="1" ht="17.149999999999999" customHeight="1">
      <c r="D72" s="193"/>
      <c r="E72" s="189"/>
      <c r="F72" s="189"/>
      <c r="G72" s="189"/>
      <c r="H72" s="193"/>
    </row>
    <row r="73" spans="4:8" s="188" customFormat="1" ht="17.149999999999999" customHeight="1">
      <c r="D73" s="193"/>
      <c r="E73" s="189"/>
      <c r="F73" s="189"/>
      <c r="G73" s="189"/>
      <c r="H73" s="193"/>
    </row>
    <row r="74" spans="4:8" s="188" customFormat="1" ht="17.149999999999999" customHeight="1">
      <c r="D74" s="193"/>
      <c r="E74" s="189"/>
      <c r="F74" s="189"/>
      <c r="G74" s="189"/>
      <c r="H74" s="193"/>
    </row>
    <row r="75" spans="4:8" s="188" customFormat="1" ht="17.149999999999999" customHeight="1">
      <c r="D75" s="193"/>
      <c r="E75" s="189"/>
      <c r="F75" s="189"/>
      <c r="G75" s="189"/>
      <c r="H75" s="193"/>
    </row>
    <row r="76" spans="4:8" s="188" customFormat="1" ht="17.149999999999999" customHeight="1">
      <c r="D76" s="193"/>
      <c r="E76" s="189"/>
      <c r="F76" s="189"/>
      <c r="G76" s="189"/>
      <c r="H76" s="193"/>
    </row>
    <row r="77" spans="4:8" s="188" customFormat="1" ht="17.149999999999999" customHeight="1">
      <c r="D77" s="193"/>
      <c r="E77" s="189"/>
      <c r="F77" s="189"/>
      <c r="G77" s="189"/>
      <c r="H77" s="193"/>
    </row>
    <row r="78" spans="4:8" s="188" customFormat="1" ht="17.149999999999999" customHeight="1">
      <c r="D78" s="193"/>
      <c r="E78" s="189"/>
      <c r="F78" s="189"/>
      <c r="G78" s="189"/>
      <c r="H78" s="193"/>
    </row>
    <row r="79" spans="4:8" s="188" customFormat="1" ht="17.149999999999999" customHeight="1">
      <c r="D79" s="193"/>
      <c r="E79" s="189"/>
      <c r="F79" s="189"/>
      <c r="G79" s="189"/>
      <c r="H79" s="193"/>
    </row>
    <row r="80" spans="4:8" s="188" customFormat="1" ht="17.149999999999999" customHeight="1">
      <c r="D80" s="193"/>
      <c r="E80" s="189"/>
      <c r="F80" s="189"/>
      <c r="G80" s="189"/>
      <c r="H80" s="193"/>
    </row>
    <row r="81" spans="4:8" s="188" customFormat="1" ht="17.149999999999999" customHeight="1">
      <c r="D81" s="193"/>
      <c r="E81" s="189"/>
      <c r="F81" s="189"/>
      <c r="G81" s="189"/>
      <c r="H81" s="193"/>
    </row>
    <row r="82" spans="4:8" s="188" customFormat="1" ht="17.149999999999999" customHeight="1">
      <c r="D82" s="193"/>
      <c r="E82" s="189"/>
      <c r="F82" s="189"/>
      <c r="G82" s="189"/>
      <c r="H82" s="193"/>
    </row>
    <row r="83" spans="4:8" s="188" customFormat="1" ht="17.149999999999999" customHeight="1">
      <c r="D83" s="193"/>
      <c r="E83" s="189"/>
      <c r="F83" s="189"/>
      <c r="G83" s="189"/>
      <c r="H83" s="193"/>
    </row>
    <row r="84" spans="4:8" s="188" customFormat="1" ht="17.149999999999999" customHeight="1">
      <c r="D84" s="193"/>
      <c r="E84" s="189"/>
      <c r="F84" s="189"/>
      <c r="G84" s="189"/>
      <c r="H84" s="193"/>
    </row>
    <row r="85" spans="4:8" s="188" customFormat="1" ht="17.149999999999999" customHeight="1">
      <c r="D85" s="193"/>
      <c r="E85" s="189"/>
      <c r="F85" s="189"/>
      <c r="G85" s="189"/>
      <c r="H85" s="193"/>
    </row>
    <row r="86" spans="4:8" s="188" customFormat="1" ht="17.149999999999999" customHeight="1">
      <c r="D86" s="193"/>
      <c r="E86" s="189"/>
      <c r="F86" s="189"/>
      <c r="G86" s="189"/>
      <c r="H86" s="193"/>
    </row>
    <row r="87" spans="4:8" s="188" customFormat="1" ht="17.149999999999999" customHeight="1">
      <c r="D87" s="193"/>
      <c r="E87" s="189"/>
      <c r="F87" s="189"/>
      <c r="G87" s="189"/>
      <c r="H87" s="193"/>
    </row>
    <row r="88" spans="4:8" s="188" customFormat="1" ht="17.149999999999999" customHeight="1">
      <c r="D88" s="193"/>
      <c r="E88" s="189"/>
      <c r="F88" s="189"/>
      <c r="G88" s="189"/>
      <c r="H88" s="193"/>
    </row>
    <row r="89" spans="4:8" s="188" customFormat="1" ht="17.149999999999999" customHeight="1">
      <c r="D89" s="193"/>
      <c r="E89" s="189"/>
      <c r="F89" s="189"/>
      <c r="G89" s="189"/>
      <c r="H89" s="193"/>
    </row>
    <row r="90" spans="4:8" s="188" customFormat="1" ht="17.149999999999999" customHeight="1">
      <c r="D90" s="193"/>
      <c r="E90" s="189"/>
      <c r="F90" s="189"/>
      <c r="G90" s="189"/>
      <c r="H90" s="193"/>
    </row>
    <row r="91" spans="4:8" s="188" customFormat="1" ht="17.149999999999999" customHeight="1">
      <c r="D91" s="193"/>
      <c r="E91" s="189"/>
      <c r="F91" s="189"/>
      <c r="G91" s="189"/>
      <c r="H91" s="193"/>
    </row>
    <row r="92" spans="4:8" s="188" customFormat="1" ht="17.149999999999999" customHeight="1">
      <c r="D92" s="193"/>
      <c r="E92" s="189"/>
      <c r="F92" s="189"/>
      <c r="G92" s="189"/>
      <c r="H92" s="193"/>
    </row>
    <row r="93" spans="4:8" s="188" customFormat="1" ht="17.149999999999999" customHeight="1">
      <c r="D93" s="193"/>
      <c r="E93" s="189"/>
      <c r="F93" s="189"/>
      <c r="G93" s="189"/>
      <c r="H93" s="193"/>
    </row>
    <row r="94" spans="4:8" s="188" customFormat="1" ht="17.149999999999999" customHeight="1">
      <c r="D94" s="193"/>
      <c r="E94" s="189"/>
      <c r="F94" s="189"/>
      <c r="G94" s="189"/>
      <c r="H94" s="193"/>
    </row>
    <row r="95" spans="4:8" s="188" customFormat="1" ht="17.149999999999999" customHeight="1">
      <c r="D95" s="193"/>
      <c r="E95" s="189"/>
      <c r="F95" s="189"/>
      <c r="G95" s="189"/>
      <c r="H95" s="193"/>
    </row>
    <row r="96" spans="4:8" s="188" customFormat="1" ht="17.149999999999999" customHeight="1">
      <c r="D96" s="193"/>
      <c r="E96" s="189"/>
      <c r="F96" s="189"/>
      <c r="G96" s="189"/>
      <c r="H96" s="193"/>
    </row>
    <row r="97" spans="4:8" s="188" customFormat="1" ht="17.149999999999999" customHeight="1">
      <c r="D97" s="193"/>
      <c r="E97" s="189"/>
      <c r="F97" s="189"/>
      <c r="G97" s="189"/>
      <c r="H97" s="193"/>
    </row>
    <row r="98" spans="4:8" s="188" customFormat="1" ht="17.149999999999999" customHeight="1">
      <c r="D98" s="193"/>
      <c r="E98" s="189"/>
      <c r="F98" s="189"/>
      <c r="G98" s="189"/>
      <c r="H98" s="193"/>
    </row>
    <row r="99" spans="4:8" s="188" customFormat="1" ht="17.149999999999999" customHeight="1">
      <c r="D99" s="193"/>
      <c r="E99" s="189"/>
      <c r="F99" s="189"/>
      <c r="G99" s="189"/>
      <c r="H99" s="193"/>
    </row>
    <row r="100" spans="4:8" s="188" customFormat="1" ht="17.149999999999999" customHeight="1">
      <c r="D100" s="193"/>
      <c r="E100" s="189"/>
      <c r="F100" s="189"/>
      <c r="G100" s="189"/>
      <c r="H100" s="193"/>
    </row>
    <row r="101" spans="4:8" s="188" customFormat="1" ht="17.149999999999999" customHeight="1">
      <c r="D101" s="193"/>
      <c r="E101" s="189"/>
      <c r="F101" s="189"/>
      <c r="G101" s="189"/>
      <c r="H101" s="193"/>
    </row>
    <row r="102" spans="4:8" s="188" customFormat="1" ht="17.149999999999999" customHeight="1">
      <c r="D102" s="193"/>
      <c r="E102" s="189"/>
      <c r="F102" s="189"/>
      <c r="G102" s="189"/>
      <c r="H102" s="193"/>
    </row>
    <row r="103" spans="4:8" s="188" customFormat="1" ht="17.149999999999999" customHeight="1">
      <c r="D103" s="193"/>
      <c r="E103" s="189"/>
      <c r="F103" s="189"/>
      <c r="G103" s="189"/>
      <c r="H103" s="193"/>
    </row>
    <row r="104" spans="4:8" s="188" customFormat="1" ht="17.149999999999999" customHeight="1">
      <c r="D104" s="193"/>
      <c r="E104" s="189"/>
      <c r="F104" s="189"/>
      <c r="G104" s="189"/>
      <c r="H104" s="193"/>
    </row>
    <row r="105" spans="4:8" s="188" customFormat="1" ht="17.149999999999999" customHeight="1">
      <c r="D105" s="193"/>
      <c r="E105" s="189"/>
      <c r="F105" s="189"/>
      <c r="G105" s="189"/>
      <c r="H105" s="193"/>
    </row>
    <row r="106" spans="4:8" s="188" customFormat="1" ht="17.149999999999999" customHeight="1">
      <c r="D106" s="193"/>
      <c r="E106" s="189"/>
      <c r="F106" s="189"/>
      <c r="G106" s="189"/>
      <c r="H106" s="193"/>
    </row>
    <row r="107" spans="4:8" s="188" customFormat="1" ht="17.149999999999999" customHeight="1">
      <c r="D107" s="193"/>
      <c r="E107" s="189"/>
      <c r="F107" s="189"/>
      <c r="G107" s="189"/>
      <c r="H107" s="193"/>
    </row>
    <row r="108" spans="4:8" s="188" customFormat="1" ht="17.149999999999999" customHeight="1">
      <c r="D108" s="193"/>
      <c r="E108" s="189"/>
      <c r="F108" s="189"/>
      <c r="G108" s="189"/>
      <c r="H108" s="193"/>
    </row>
    <row r="109" spans="4:8" s="188" customFormat="1" ht="17.149999999999999" customHeight="1">
      <c r="D109" s="193"/>
      <c r="E109" s="189"/>
      <c r="F109" s="189"/>
      <c r="G109" s="189"/>
      <c r="H109" s="193"/>
    </row>
    <row r="110" spans="4:8" s="188" customFormat="1" ht="17.149999999999999" customHeight="1">
      <c r="D110" s="193"/>
      <c r="E110" s="189"/>
      <c r="F110" s="189"/>
      <c r="G110" s="189"/>
      <c r="H110" s="193"/>
    </row>
    <row r="111" spans="4:8" s="188" customFormat="1" ht="17.149999999999999" customHeight="1">
      <c r="D111" s="193"/>
      <c r="E111" s="189"/>
      <c r="F111" s="189"/>
      <c r="G111" s="189"/>
      <c r="H111" s="193"/>
    </row>
    <row r="112" spans="4:8" s="188" customFormat="1" ht="17.149999999999999" customHeight="1">
      <c r="D112" s="193"/>
      <c r="E112" s="189"/>
      <c r="F112" s="189"/>
      <c r="G112" s="189"/>
      <c r="H112" s="193"/>
    </row>
    <row r="113" spans="4:8" s="188" customFormat="1" ht="17.149999999999999" customHeight="1">
      <c r="D113" s="193"/>
      <c r="E113" s="189"/>
      <c r="F113" s="189"/>
      <c r="G113" s="189"/>
      <c r="H113" s="193"/>
    </row>
    <row r="114" spans="4:8" s="188" customFormat="1" ht="17.149999999999999" customHeight="1">
      <c r="D114" s="193"/>
      <c r="E114" s="189"/>
      <c r="F114" s="189"/>
      <c r="G114" s="189"/>
      <c r="H114" s="193"/>
    </row>
    <row r="115" spans="4:8" s="188" customFormat="1" ht="17.149999999999999" customHeight="1">
      <c r="D115" s="193"/>
      <c r="E115" s="189"/>
      <c r="F115" s="189"/>
      <c r="G115" s="189"/>
      <c r="H115" s="193"/>
    </row>
    <row r="116" spans="4:8" s="188" customFormat="1" ht="17.149999999999999" customHeight="1">
      <c r="D116" s="193"/>
      <c r="E116" s="189"/>
      <c r="F116" s="189"/>
      <c r="G116" s="189"/>
      <c r="H116" s="193"/>
    </row>
    <row r="117" spans="4:8" s="188" customFormat="1" ht="17.149999999999999" customHeight="1">
      <c r="D117" s="193"/>
      <c r="E117" s="189"/>
      <c r="F117" s="189"/>
      <c r="G117" s="189"/>
      <c r="H117" s="193"/>
    </row>
    <row r="118" spans="4:8" s="188" customFormat="1" ht="17.149999999999999" customHeight="1">
      <c r="D118" s="193"/>
      <c r="E118" s="189"/>
      <c r="F118" s="189"/>
      <c r="G118" s="189"/>
      <c r="H118" s="193"/>
    </row>
    <row r="119" spans="4:8" s="188" customFormat="1" ht="17.149999999999999" customHeight="1">
      <c r="D119" s="193"/>
      <c r="E119" s="189"/>
      <c r="F119" s="189"/>
      <c r="G119" s="189"/>
      <c r="H119" s="193"/>
    </row>
    <row r="120" spans="4:8" s="188" customFormat="1" ht="17.149999999999999" customHeight="1">
      <c r="D120" s="193"/>
      <c r="E120" s="189"/>
      <c r="F120" s="189"/>
      <c r="G120" s="189"/>
      <c r="H120" s="193"/>
    </row>
    <row r="121" spans="4:8" s="188" customFormat="1" ht="17.149999999999999" customHeight="1">
      <c r="D121" s="193"/>
      <c r="E121" s="189"/>
      <c r="F121" s="189"/>
      <c r="G121" s="189"/>
      <c r="H121" s="193"/>
    </row>
    <row r="122" spans="4:8" s="188" customFormat="1" ht="17.149999999999999" customHeight="1">
      <c r="D122" s="193"/>
      <c r="E122" s="189"/>
      <c r="F122" s="189"/>
      <c r="G122" s="189"/>
      <c r="H122" s="193"/>
    </row>
    <row r="123" spans="4:8" s="188" customFormat="1" ht="17.149999999999999" customHeight="1">
      <c r="D123" s="193"/>
      <c r="E123" s="189"/>
      <c r="F123" s="189"/>
      <c r="G123" s="189"/>
      <c r="H123" s="193"/>
    </row>
    <row r="124" spans="4:8" s="188" customFormat="1" ht="17.149999999999999" customHeight="1">
      <c r="D124" s="193"/>
      <c r="E124" s="189"/>
      <c r="F124" s="189"/>
      <c r="G124" s="189"/>
      <c r="H124" s="193"/>
    </row>
    <row r="125" spans="4:8" s="188" customFormat="1" ht="17.149999999999999" customHeight="1">
      <c r="D125" s="193"/>
      <c r="E125" s="189"/>
      <c r="F125" s="189"/>
      <c r="G125" s="189"/>
      <c r="H125" s="193"/>
    </row>
    <row r="126" spans="4:8" s="188" customFormat="1" ht="17.149999999999999" customHeight="1">
      <c r="D126" s="193"/>
      <c r="E126" s="189"/>
      <c r="F126" s="189"/>
      <c r="G126" s="189"/>
      <c r="H126" s="193"/>
    </row>
    <row r="127" spans="4:8" s="188" customFormat="1" ht="17.149999999999999" customHeight="1">
      <c r="D127" s="193"/>
      <c r="E127" s="189"/>
      <c r="F127" s="189"/>
      <c r="G127" s="189"/>
      <c r="H127" s="193"/>
    </row>
    <row r="128" spans="4:8" s="188" customFormat="1" ht="17.149999999999999" customHeight="1">
      <c r="D128" s="193"/>
      <c r="E128" s="189"/>
      <c r="F128" s="189"/>
      <c r="G128" s="189"/>
      <c r="H128" s="193"/>
    </row>
    <row r="129" spans="4:8" s="188" customFormat="1" ht="17.149999999999999" customHeight="1">
      <c r="D129" s="193"/>
      <c r="E129" s="189"/>
      <c r="F129" s="189"/>
      <c r="G129" s="189"/>
      <c r="H129" s="193"/>
    </row>
    <row r="130" spans="4:8" s="188" customFormat="1" ht="17.149999999999999" customHeight="1">
      <c r="D130" s="193"/>
      <c r="E130" s="189"/>
      <c r="F130" s="189"/>
      <c r="G130" s="189"/>
      <c r="H130" s="193"/>
    </row>
    <row r="131" spans="4:8" s="188" customFormat="1" ht="17.149999999999999" customHeight="1">
      <c r="D131" s="193"/>
      <c r="E131" s="189"/>
      <c r="F131" s="189"/>
      <c r="G131" s="189"/>
      <c r="H131" s="193"/>
    </row>
    <row r="132" spans="4:8" s="188" customFormat="1" ht="17.149999999999999" customHeight="1">
      <c r="D132" s="193"/>
      <c r="E132" s="189"/>
      <c r="F132" s="189"/>
      <c r="G132" s="189"/>
      <c r="H132" s="193"/>
    </row>
    <row r="133" spans="4:8" s="188" customFormat="1" ht="17.149999999999999" customHeight="1">
      <c r="D133" s="193"/>
      <c r="E133" s="189"/>
      <c r="F133" s="189"/>
      <c r="G133" s="189"/>
      <c r="H133" s="193"/>
    </row>
    <row r="134" spans="4:8" s="188" customFormat="1" ht="17.149999999999999" customHeight="1">
      <c r="D134" s="193"/>
      <c r="E134" s="189"/>
      <c r="F134" s="189"/>
      <c r="G134" s="189"/>
      <c r="H134" s="193"/>
    </row>
    <row r="135" spans="4:8" s="188" customFormat="1" ht="17.149999999999999" customHeight="1">
      <c r="D135" s="193"/>
      <c r="E135" s="189"/>
      <c r="F135" s="189"/>
      <c r="G135" s="189"/>
      <c r="H135" s="193"/>
    </row>
    <row r="136" spans="4:8" s="188" customFormat="1" ht="17.149999999999999" customHeight="1">
      <c r="D136" s="193"/>
      <c r="E136" s="189"/>
      <c r="F136" s="189"/>
      <c r="G136" s="189"/>
      <c r="H136" s="193"/>
    </row>
    <row r="137" spans="4:8" s="188" customFormat="1" ht="17.149999999999999" customHeight="1">
      <c r="D137" s="193"/>
      <c r="E137" s="189"/>
      <c r="F137" s="189"/>
      <c r="G137" s="189"/>
      <c r="H137" s="193"/>
    </row>
    <row r="138" spans="4:8" s="188" customFormat="1" ht="17.149999999999999" customHeight="1">
      <c r="D138" s="193"/>
      <c r="E138" s="189"/>
      <c r="F138" s="189"/>
      <c r="G138" s="189"/>
      <c r="H138" s="193"/>
    </row>
    <row r="139" spans="4:8" s="188" customFormat="1" ht="17.149999999999999" customHeight="1">
      <c r="D139" s="193"/>
      <c r="E139" s="189"/>
      <c r="F139" s="189"/>
      <c r="G139" s="189"/>
      <c r="H139" s="193"/>
    </row>
    <row r="140" spans="4:8" s="188" customFormat="1" ht="17.149999999999999" customHeight="1">
      <c r="D140" s="193"/>
      <c r="E140" s="189"/>
      <c r="F140" s="189"/>
      <c r="G140" s="189"/>
      <c r="H140" s="193"/>
    </row>
    <row r="141" spans="4:8" s="188" customFormat="1" ht="17.149999999999999" customHeight="1">
      <c r="D141" s="193"/>
      <c r="E141" s="189"/>
      <c r="F141" s="189"/>
      <c r="G141" s="189"/>
      <c r="H141" s="193"/>
    </row>
    <row r="142" spans="4:8" s="188" customFormat="1" ht="17.149999999999999" customHeight="1">
      <c r="D142" s="193"/>
      <c r="E142" s="189"/>
      <c r="F142" s="189"/>
      <c r="G142" s="189"/>
      <c r="H142" s="193"/>
    </row>
    <row r="143" spans="4:8" s="188" customFormat="1" ht="17.149999999999999" customHeight="1">
      <c r="D143" s="193"/>
      <c r="E143" s="189"/>
      <c r="F143" s="189"/>
      <c r="G143" s="189"/>
      <c r="H143" s="193"/>
    </row>
    <row r="144" spans="4:8" s="188" customFormat="1" ht="17.149999999999999" customHeight="1">
      <c r="D144" s="193"/>
      <c r="E144" s="189"/>
      <c r="F144" s="189"/>
      <c r="G144" s="189"/>
      <c r="H144" s="193"/>
    </row>
    <row r="145" spans="4:8" s="188" customFormat="1" ht="17.149999999999999" customHeight="1">
      <c r="D145" s="193"/>
      <c r="E145" s="189"/>
      <c r="F145" s="189"/>
      <c r="G145" s="189"/>
      <c r="H145" s="193"/>
    </row>
    <row r="146" spans="4:8" s="188" customFormat="1" ht="17.149999999999999" customHeight="1">
      <c r="D146" s="193"/>
      <c r="E146" s="189"/>
      <c r="F146" s="189"/>
      <c r="G146" s="189"/>
      <c r="H146" s="193"/>
    </row>
    <row r="147" spans="4:8" s="188" customFormat="1" ht="17.149999999999999" customHeight="1">
      <c r="D147" s="193"/>
      <c r="E147" s="189"/>
      <c r="F147" s="189"/>
      <c r="G147" s="189"/>
      <c r="H147" s="193"/>
    </row>
    <row r="148" spans="4:8" s="188" customFormat="1" ht="17.149999999999999" customHeight="1">
      <c r="D148" s="193"/>
      <c r="E148" s="189"/>
      <c r="F148" s="189"/>
      <c r="G148" s="189"/>
      <c r="H148" s="193"/>
    </row>
    <row r="149" spans="4:8" s="188" customFormat="1" ht="17.149999999999999" customHeight="1">
      <c r="D149" s="193"/>
      <c r="E149" s="189"/>
      <c r="F149" s="189"/>
      <c r="G149" s="189"/>
      <c r="H149" s="193"/>
    </row>
    <row r="150" spans="4:8" s="188" customFormat="1" ht="17.149999999999999" customHeight="1">
      <c r="D150" s="193"/>
      <c r="E150" s="189"/>
      <c r="F150" s="189"/>
      <c r="G150" s="189"/>
      <c r="H150" s="193"/>
    </row>
    <row r="151" spans="4:8" s="188" customFormat="1" ht="17.149999999999999" customHeight="1">
      <c r="D151" s="193"/>
      <c r="E151" s="189"/>
      <c r="F151" s="189"/>
      <c r="G151" s="189"/>
      <c r="H151" s="193"/>
    </row>
    <row r="152" spans="4:8" s="188" customFormat="1" ht="17.149999999999999" customHeight="1">
      <c r="D152" s="193"/>
      <c r="E152" s="189"/>
      <c r="F152" s="189"/>
      <c r="G152" s="189"/>
      <c r="H152" s="193"/>
    </row>
    <row r="153" spans="4:8" s="188" customFormat="1" ht="17.149999999999999" customHeight="1">
      <c r="D153" s="193"/>
      <c r="E153" s="189"/>
      <c r="F153" s="189"/>
      <c r="G153" s="189"/>
      <c r="H153" s="193"/>
    </row>
    <row r="154" spans="4:8" s="188" customFormat="1" ht="17.149999999999999" customHeight="1">
      <c r="D154" s="193"/>
      <c r="E154" s="189"/>
      <c r="F154" s="189"/>
      <c r="G154" s="189"/>
      <c r="H154" s="193"/>
    </row>
    <row r="155" spans="4:8" s="188" customFormat="1" ht="17.149999999999999" customHeight="1">
      <c r="D155" s="193"/>
      <c r="E155" s="189"/>
      <c r="F155" s="189"/>
      <c r="G155" s="189"/>
      <c r="H155" s="193"/>
    </row>
    <row r="156" spans="4:8" s="188" customFormat="1" ht="17.149999999999999" customHeight="1">
      <c r="D156" s="193"/>
      <c r="E156" s="189"/>
      <c r="F156" s="189"/>
      <c r="G156" s="189"/>
      <c r="H156" s="193"/>
    </row>
    <row r="157" spans="4:8" s="188" customFormat="1" ht="17.149999999999999" customHeight="1">
      <c r="D157" s="193"/>
      <c r="E157" s="189"/>
      <c r="F157" s="189"/>
      <c r="G157" s="189"/>
      <c r="H157" s="193"/>
    </row>
    <row r="158" spans="4:8" s="188" customFormat="1" ht="17.149999999999999" customHeight="1">
      <c r="D158" s="193"/>
      <c r="E158" s="189"/>
      <c r="F158" s="189"/>
      <c r="G158" s="189"/>
      <c r="H158" s="193"/>
    </row>
    <row r="159" spans="4:8" s="188" customFormat="1" ht="17.149999999999999" customHeight="1">
      <c r="D159" s="193"/>
      <c r="E159" s="189"/>
      <c r="F159" s="189"/>
      <c r="G159" s="189"/>
      <c r="H159" s="193"/>
    </row>
    <row r="160" spans="4:8" s="188" customFormat="1" ht="17.149999999999999" customHeight="1">
      <c r="D160" s="193"/>
      <c r="E160" s="189"/>
      <c r="F160" s="189"/>
      <c r="G160" s="189"/>
      <c r="H160" s="193"/>
    </row>
    <row r="161" spans="4:8" s="188" customFormat="1" ht="17.149999999999999" customHeight="1">
      <c r="D161" s="193"/>
      <c r="E161" s="189"/>
      <c r="F161" s="189"/>
      <c r="G161" s="189"/>
      <c r="H161" s="193"/>
    </row>
    <row r="162" spans="4:8" s="188" customFormat="1" ht="17.149999999999999" customHeight="1">
      <c r="D162" s="193"/>
      <c r="E162" s="189"/>
      <c r="F162" s="189"/>
      <c r="G162" s="189"/>
      <c r="H162" s="193"/>
    </row>
    <row r="163" spans="4:8" s="188" customFormat="1" ht="17.149999999999999" customHeight="1">
      <c r="D163" s="193"/>
      <c r="E163" s="189"/>
      <c r="F163" s="189"/>
      <c r="G163" s="189"/>
      <c r="H163" s="193"/>
    </row>
    <row r="164" spans="4:8" s="188" customFormat="1" ht="17.149999999999999" customHeight="1">
      <c r="D164" s="193"/>
      <c r="E164" s="189"/>
      <c r="F164" s="189"/>
      <c r="G164" s="189"/>
      <c r="H164" s="193"/>
    </row>
    <row r="165" spans="4:8" s="188" customFormat="1" ht="17.149999999999999" customHeight="1">
      <c r="D165" s="193"/>
      <c r="E165" s="189"/>
      <c r="F165" s="189"/>
      <c r="G165" s="189"/>
      <c r="H165" s="193"/>
    </row>
    <row r="166" spans="4:8" s="188" customFormat="1" ht="17.149999999999999" customHeight="1">
      <c r="D166" s="193"/>
      <c r="E166" s="189"/>
      <c r="F166" s="189"/>
      <c r="G166" s="189"/>
      <c r="H166" s="193"/>
    </row>
    <row r="167" spans="4:8" s="188" customFormat="1" ht="17.149999999999999" customHeight="1">
      <c r="D167" s="193"/>
      <c r="E167" s="189"/>
      <c r="F167" s="189"/>
      <c r="G167" s="189"/>
      <c r="H167" s="193"/>
    </row>
    <row r="168" spans="4:8" s="188" customFormat="1" ht="17.149999999999999" customHeight="1">
      <c r="D168" s="193"/>
      <c r="E168" s="189"/>
      <c r="F168" s="189"/>
      <c r="G168" s="189"/>
      <c r="H168" s="193"/>
    </row>
    <row r="169" spans="4:8" s="188" customFormat="1" ht="17.149999999999999" customHeight="1">
      <c r="D169" s="193"/>
      <c r="E169" s="189"/>
      <c r="F169" s="189"/>
      <c r="G169" s="189"/>
      <c r="H169" s="193"/>
    </row>
    <row r="170" spans="4:8" s="188" customFormat="1" ht="17.149999999999999" customHeight="1">
      <c r="D170" s="193"/>
      <c r="E170" s="189"/>
      <c r="F170" s="189"/>
      <c r="G170" s="189"/>
      <c r="H170" s="193"/>
    </row>
    <row r="171" spans="4:8" s="188" customFormat="1" ht="17.149999999999999" customHeight="1">
      <c r="D171" s="193"/>
      <c r="E171" s="189"/>
      <c r="F171" s="189"/>
      <c r="G171" s="189"/>
      <c r="H171" s="193"/>
    </row>
    <row r="172" spans="4:8" s="188" customFormat="1" ht="17.149999999999999" customHeight="1">
      <c r="D172" s="193"/>
      <c r="E172" s="189"/>
      <c r="F172" s="189"/>
      <c r="G172" s="189"/>
      <c r="H172" s="193"/>
    </row>
    <row r="173" spans="4:8" s="188" customFormat="1" ht="17.149999999999999" customHeight="1">
      <c r="D173" s="193"/>
      <c r="E173" s="189"/>
      <c r="F173" s="189"/>
      <c r="G173" s="189"/>
      <c r="H173" s="193"/>
    </row>
    <row r="174" spans="4:8" s="188" customFormat="1" ht="17.149999999999999" customHeight="1">
      <c r="D174" s="193"/>
      <c r="E174" s="189"/>
      <c r="F174" s="189"/>
      <c r="G174" s="189"/>
      <c r="H174" s="193"/>
    </row>
    <row r="175" spans="4:8" s="188" customFormat="1" ht="17.149999999999999" customHeight="1">
      <c r="D175" s="193"/>
      <c r="E175" s="189"/>
      <c r="F175" s="189"/>
      <c r="G175" s="189"/>
      <c r="H175" s="193"/>
    </row>
    <row r="176" spans="4:8" s="188" customFormat="1" ht="17.149999999999999" customHeight="1">
      <c r="D176" s="193"/>
      <c r="E176" s="189"/>
      <c r="F176" s="189"/>
      <c r="G176" s="189"/>
      <c r="H176" s="193"/>
    </row>
    <row r="177" spans="4:8" s="188" customFormat="1" ht="17.149999999999999" customHeight="1">
      <c r="D177" s="193"/>
      <c r="E177" s="189"/>
      <c r="F177" s="189"/>
      <c r="G177" s="189"/>
      <c r="H177" s="193"/>
    </row>
    <row r="178" spans="4:8" s="188" customFormat="1" ht="17.149999999999999" customHeight="1">
      <c r="D178" s="193"/>
      <c r="E178" s="189"/>
      <c r="F178" s="189"/>
      <c r="G178" s="189"/>
      <c r="H178" s="193"/>
    </row>
    <row r="179" spans="4:8" s="188" customFormat="1" ht="17.149999999999999" customHeight="1">
      <c r="D179" s="193"/>
      <c r="E179" s="189"/>
      <c r="F179" s="189"/>
      <c r="G179" s="189"/>
      <c r="H179" s="193"/>
    </row>
    <row r="180" spans="4:8" s="188" customFormat="1" ht="17.149999999999999" customHeight="1">
      <c r="D180" s="193"/>
      <c r="E180" s="189"/>
      <c r="F180" s="189"/>
      <c r="G180" s="189"/>
      <c r="H180" s="193"/>
    </row>
    <row r="181" spans="4:8" s="188" customFormat="1" ht="17.149999999999999" customHeight="1">
      <c r="D181" s="193"/>
      <c r="E181" s="189"/>
      <c r="F181" s="189"/>
      <c r="G181" s="189"/>
      <c r="H181" s="193"/>
    </row>
    <row r="182" spans="4:8" s="188" customFormat="1" ht="17.149999999999999" customHeight="1">
      <c r="D182" s="193"/>
      <c r="E182" s="189"/>
      <c r="F182" s="189"/>
      <c r="G182" s="189"/>
      <c r="H182" s="193"/>
    </row>
    <row r="183" spans="4:8" s="188" customFormat="1" ht="17.149999999999999" customHeight="1">
      <c r="D183" s="193"/>
      <c r="E183" s="189"/>
      <c r="F183" s="189"/>
      <c r="G183" s="189"/>
      <c r="H183" s="193"/>
    </row>
    <row r="184" spans="4:8" s="188" customFormat="1" ht="17.149999999999999" customHeight="1">
      <c r="D184" s="193"/>
      <c r="E184" s="189"/>
      <c r="F184" s="189"/>
      <c r="G184" s="189"/>
      <c r="H184" s="193"/>
    </row>
    <row r="185" spans="4:8" s="188" customFormat="1" ht="17.149999999999999" customHeight="1">
      <c r="D185" s="193"/>
      <c r="E185" s="189"/>
      <c r="F185" s="189"/>
      <c r="G185" s="189"/>
      <c r="H185" s="193"/>
    </row>
    <row r="186" spans="4:8" s="188" customFormat="1" ht="17.149999999999999" customHeight="1">
      <c r="D186" s="193"/>
      <c r="E186" s="189"/>
      <c r="F186" s="189"/>
      <c r="G186" s="189"/>
      <c r="H186" s="193"/>
    </row>
    <row r="187" spans="4:8" s="188" customFormat="1" ht="17.149999999999999" customHeight="1">
      <c r="D187" s="193"/>
      <c r="E187" s="189"/>
      <c r="F187" s="189"/>
      <c r="G187" s="189"/>
      <c r="H187" s="193"/>
    </row>
    <row r="188" spans="4:8" s="188" customFormat="1" ht="17.149999999999999" customHeight="1">
      <c r="D188" s="193"/>
      <c r="E188" s="189"/>
      <c r="F188" s="189"/>
      <c r="G188" s="189"/>
      <c r="H188" s="193"/>
    </row>
    <row r="189" spans="4:8" s="188" customFormat="1" ht="17.149999999999999" customHeight="1">
      <c r="D189" s="193"/>
      <c r="E189" s="189"/>
      <c r="F189" s="189"/>
      <c r="G189" s="189"/>
      <c r="H189" s="193"/>
    </row>
    <row r="190" spans="4:8" s="188" customFormat="1" ht="17.149999999999999" customHeight="1">
      <c r="D190" s="193"/>
      <c r="E190" s="189"/>
      <c r="F190" s="189"/>
      <c r="G190" s="189"/>
      <c r="H190" s="193"/>
    </row>
    <row r="191" spans="4:8" s="188" customFormat="1" ht="17.149999999999999" customHeight="1">
      <c r="D191" s="193"/>
      <c r="E191" s="189"/>
      <c r="F191" s="189"/>
      <c r="G191" s="189"/>
      <c r="H191" s="193"/>
    </row>
    <row r="192" spans="4:8" s="188" customFormat="1" ht="17.149999999999999" customHeight="1">
      <c r="D192" s="193"/>
      <c r="E192" s="189"/>
      <c r="F192" s="189"/>
      <c r="G192" s="189"/>
      <c r="H192" s="193"/>
    </row>
    <row r="193" spans="4:8" s="188" customFormat="1" ht="17.149999999999999" customHeight="1">
      <c r="D193" s="193"/>
      <c r="E193" s="189"/>
      <c r="F193" s="189"/>
      <c r="G193" s="189"/>
      <c r="H193" s="193"/>
    </row>
    <row r="194" spans="4:8" s="188" customFormat="1" ht="17.149999999999999" customHeight="1">
      <c r="D194" s="193"/>
      <c r="E194" s="189"/>
      <c r="F194" s="189"/>
      <c r="G194" s="189"/>
      <c r="H194" s="193"/>
    </row>
    <row r="195" spans="4:8" s="188" customFormat="1" ht="17.149999999999999" customHeight="1">
      <c r="D195" s="193"/>
      <c r="E195" s="189"/>
      <c r="F195" s="189"/>
      <c r="G195" s="189"/>
      <c r="H195" s="193"/>
    </row>
    <row r="196" spans="4:8" s="188" customFormat="1" ht="17.149999999999999" customHeight="1">
      <c r="D196" s="193"/>
      <c r="E196" s="189"/>
      <c r="F196" s="189"/>
      <c r="G196" s="189"/>
      <c r="H196" s="193"/>
    </row>
    <row r="197" spans="4:8" s="188" customFormat="1" ht="17.149999999999999" customHeight="1">
      <c r="D197" s="193"/>
      <c r="E197" s="189"/>
      <c r="F197" s="189"/>
      <c r="G197" s="189"/>
      <c r="H197" s="193"/>
    </row>
    <row r="198" spans="4:8" s="188" customFormat="1" ht="17.149999999999999" customHeight="1">
      <c r="D198" s="193"/>
      <c r="E198" s="189"/>
      <c r="F198" s="189"/>
      <c r="G198" s="189"/>
      <c r="H198" s="193"/>
    </row>
    <row r="199" spans="4:8" s="188" customFormat="1" ht="17.149999999999999" customHeight="1">
      <c r="D199" s="193"/>
      <c r="E199" s="189"/>
      <c r="F199" s="189"/>
      <c r="G199" s="189"/>
      <c r="H199" s="193"/>
    </row>
    <row r="200" spans="4:8" s="188" customFormat="1" ht="17.149999999999999" customHeight="1">
      <c r="D200" s="193"/>
      <c r="E200" s="189"/>
      <c r="F200" s="189"/>
      <c r="G200" s="189"/>
      <c r="H200" s="193"/>
    </row>
    <row r="201" spans="4:8" s="188" customFormat="1" ht="17.149999999999999" customHeight="1">
      <c r="D201" s="193"/>
      <c r="E201" s="189"/>
      <c r="F201" s="189"/>
      <c r="G201" s="189"/>
      <c r="H201" s="193"/>
    </row>
    <row r="202" spans="4:8" s="188" customFormat="1" ht="17.149999999999999" customHeight="1">
      <c r="D202" s="193"/>
      <c r="E202" s="189"/>
      <c r="F202" s="189"/>
      <c r="G202" s="189"/>
      <c r="H202" s="193"/>
    </row>
    <row r="203" spans="4:8" s="188" customFormat="1" ht="17.149999999999999" customHeight="1">
      <c r="D203" s="193"/>
      <c r="E203" s="189"/>
      <c r="F203" s="189"/>
      <c r="G203" s="189"/>
      <c r="H203" s="193"/>
    </row>
    <row r="204" spans="4:8" s="188" customFormat="1" ht="17.149999999999999" customHeight="1">
      <c r="D204" s="193"/>
      <c r="E204" s="189"/>
      <c r="F204" s="189"/>
      <c r="G204" s="189"/>
      <c r="H204" s="193"/>
    </row>
    <row r="205" spans="4:8" s="188" customFormat="1" ht="17.149999999999999" customHeight="1">
      <c r="D205" s="193"/>
      <c r="E205" s="189"/>
      <c r="F205" s="189"/>
      <c r="G205" s="189"/>
      <c r="H205" s="193"/>
    </row>
    <row r="206" spans="4:8" s="188" customFormat="1" ht="17.149999999999999" customHeight="1">
      <c r="D206" s="193"/>
      <c r="E206" s="189"/>
      <c r="F206" s="189"/>
      <c r="G206" s="189"/>
      <c r="H206" s="193"/>
    </row>
    <row r="207" spans="4:8" s="188" customFormat="1" ht="17.149999999999999" customHeight="1">
      <c r="D207" s="193"/>
      <c r="E207" s="189"/>
      <c r="F207" s="189"/>
      <c r="G207" s="189"/>
      <c r="H207" s="193"/>
    </row>
    <row r="208" spans="4:8" s="188" customFormat="1" ht="17.149999999999999" customHeight="1">
      <c r="D208" s="193"/>
      <c r="E208" s="189"/>
      <c r="F208" s="189"/>
      <c r="G208" s="189"/>
      <c r="H208" s="193"/>
    </row>
    <row r="209" spans="4:8" s="188" customFormat="1" ht="17.149999999999999" customHeight="1">
      <c r="D209" s="193"/>
      <c r="E209" s="189"/>
      <c r="F209" s="189"/>
      <c r="G209" s="189"/>
      <c r="H209" s="193"/>
    </row>
    <row r="210" spans="4:8" s="188" customFormat="1" ht="17.149999999999999" customHeight="1">
      <c r="D210" s="193"/>
      <c r="E210" s="189"/>
      <c r="F210" s="189"/>
      <c r="G210" s="189"/>
      <c r="H210" s="193"/>
    </row>
    <row r="211" spans="4:8" s="188" customFormat="1" ht="17.149999999999999" customHeight="1">
      <c r="D211" s="193"/>
      <c r="E211" s="189"/>
      <c r="F211" s="189"/>
      <c r="G211" s="189"/>
      <c r="H211" s="193"/>
    </row>
    <row r="212" spans="4:8" s="188" customFormat="1" ht="17.149999999999999" customHeight="1">
      <c r="D212" s="193"/>
      <c r="E212" s="189"/>
      <c r="F212" s="189"/>
      <c r="G212" s="189"/>
      <c r="H212" s="193"/>
    </row>
    <row r="213" spans="4:8" s="188" customFormat="1" ht="17.149999999999999" customHeight="1">
      <c r="D213" s="193"/>
      <c r="E213" s="189"/>
      <c r="F213" s="189"/>
      <c r="G213" s="189"/>
      <c r="H213" s="193"/>
    </row>
    <row r="214" spans="4:8" s="188" customFormat="1" ht="17.149999999999999" customHeight="1">
      <c r="D214" s="193"/>
      <c r="E214" s="189"/>
      <c r="F214" s="189"/>
      <c r="G214" s="189"/>
      <c r="H214" s="193"/>
    </row>
    <row r="215" spans="4:8" s="188" customFormat="1" ht="17.149999999999999" customHeight="1">
      <c r="D215" s="193"/>
      <c r="E215" s="189"/>
      <c r="F215" s="189"/>
      <c r="G215" s="189"/>
      <c r="H215" s="193"/>
    </row>
    <row r="216" spans="4:8" s="188" customFormat="1" ht="17.149999999999999" customHeight="1">
      <c r="D216" s="193"/>
      <c r="E216" s="189"/>
      <c r="F216" s="189"/>
      <c r="G216" s="189"/>
      <c r="H216" s="193"/>
    </row>
    <row r="217" spans="4:8" s="188" customFormat="1" ht="17.149999999999999" customHeight="1">
      <c r="D217" s="193"/>
      <c r="E217" s="189"/>
      <c r="F217" s="189"/>
      <c r="G217" s="189"/>
      <c r="H217" s="193"/>
    </row>
    <row r="218" spans="4:8" s="188" customFormat="1" ht="17.149999999999999" customHeight="1">
      <c r="D218" s="193"/>
      <c r="E218" s="189"/>
      <c r="F218" s="189"/>
      <c r="G218" s="189"/>
      <c r="H218" s="193"/>
    </row>
    <row r="219" spans="4:8" s="188" customFormat="1" ht="17.149999999999999" customHeight="1">
      <c r="D219" s="193"/>
      <c r="E219" s="189"/>
      <c r="F219" s="189"/>
      <c r="G219" s="189"/>
      <c r="H219" s="193"/>
    </row>
    <row r="220" spans="4:8" s="188" customFormat="1" ht="17.149999999999999" customHeight="1">
      <c r="D220" s="193"/>
      <c r="E220" s="189"/>
      <c r="F220" s="189"/>
      <c r="G220" s="189"/>
      <c r="H220" s="193"/>
    </row>
    <row r="221" spans="4:8" s="188" customFormat="1" ht="17.149999999999999" customHeight="1">
      <c r="D221" s="193"/>
      <c r="E221" s="189"/>
      <c r="F221" s="189"/>
      <c r="G221" s="189"/>
      <c r="H221" s="193"/>
    </row>
    <row r="222" spans="4:8" s="188" customFormat="1" ht="17.149999999999999" customHeight="1">
      <c r="D222" s="193"/>
      <c r="E222" s="189"/>
      <c r="F222" s="189"/>
      <c r="G222" s="189"/>
      <c r="H222" s="193"/>
    </row>
    <row r="223" spans="4:8" s="188" customFormat="1" ht="17.149999999999999" customHeight="1">
      <c r="D223" s="193"/>
      <c r="E223" s="189"/>
      <c r="F223" s="189"/>
      <c r="G223" s="189"/>
      <c r="H223" s="193"/>
    </row>
    <row r="224" spans="4:8" s="188" customFormat="1" ht="17.149999999999999" customHeight="1">
      <c r="D224" s="193"/>
      <c r="E224" s="189"/>
      <c r="F224" s="189"/>
      <c r="G224" s="189"/>
      <c r="H224" s="193"/>
    </row>
    <row r="225" spans="4:8" s="188" customFormat="1" ht="17.149999999999999" customHeight="1">
      <c r="D225" s="193"/>
      <c r="E225" s="189"/>
      <c r="F225" s="189"/>
      <c r="G225" s="189"/>
      <c r="H225" s="193"/>
    </row>
    <row r="226" spans="4:8" s="188" customFormat="1" ht="17.149999999999999" customHeight="1">
      <c r="D226" s="193"/>
      <c r="E226" s="189"/>
      <c r="F226" s="189"/>
      <c r="G226" s="189"/>
      <c r="H226" s="193"/>
    </row>
    <row r="227" spans="4:8" s="188" customFormat="1" ht="17.149999999999999" customHeight="1">
      <c r="D227" s="193"/>
      <c r="E227" s="189"/>
      <c r="F227" s="189"/>
      <c r="G227" s="189"/>
      <c r="H227" s="193"/>
    </row>
    <row r="228" spans="4:8" s="188" customFormat="1" ht="17.149999999999999" customHeight="1">
      <c r="D228" s="193"/>
      <c r="E228" s="189"/>
      <c r="F228" s="189"/>
      <c r="G228" s="189"/>
      <c r="H228" s="193"/>
    </row>
    <row r="229" spans="4:8" s="188" customFormat="1" ht="17.149999999999999" customHeight="1">
      <c r="D229" s="193"/>
      <c r="E229" s="189"/>
      <c r="F229" s="189"/>
      <c r="G229" s="189"/>
      <c r="H229" s="193"/>
    </row>
    <row r="230" spans="4:8" s="188" customFormat="1" ht="17.149999999999999" customHeight="1">
      <c r="D230" s="193"/>
      <c r="E230" s="189"/>
      <c r="F230" s="189"/>
      <c r="G230" s="189"/>
      <c r="H230" s="193"/>
    </row>
    <row r="231" spans="4:8" s="188" customFormat="1" ht="17.149999999999999" customHeight="1">
      <c r="D231" s="193"/>
      <c r="E231" s="189"/>
      <c r="F231" s="189"/>
      <c r="G231" s="189"/>
      <c r="H231" s="193"/>
    </row>
    <row r="232" spans="4:8" s="188" customFormat="1" ht="17.149999999999999" customHeight="1">
      <c r="D232" s="193"/>
      <c r="E232" s="189"/>
      <c r="F232" s="189"/>
      <c r="G232" s="189"/>
      <c r="H232" s="193"/>
    </row>
    <row r="233" spans="4:8" s="188" customFormat="1" ht="17.149999999999999" customHeight="1">
      <c r="D233" s="193"/>
      <c r="E233" s="189"/>
      <c r="F233" s="189"/>
      <c r="G233" s="189"/>
      <c r="H233" s="193"/>
    </row>
    <row r="234" spans="4:8" s="188" customFormat="1" ht="17.149999999999999" customHeight="1">
      <c r="D234" s="193"/>
      <c r="E234" s="189"/>
      <c r="F234" s="189"/>
      <c r="G234" s="189"/>
      <c r="H234" s="193"/>
    </row>
    <row r="235" spans="4:8" s="188" customFormat="1" ht="17.149999999999999" customHeight="1">
      <c r="D235" s="193"/>
      <c r="E235" s="189"/>
      <c r="F235" s="189"/>
      <c r="G235" s="189"/>
      <c r="H235" s="193"/>
    </row>
    <row r="236" spans="4:8" s="188" customFormat="1" ht="17.149999999999999" customHeight="1">
      <c r="D236" s="193"/>
      <c r="E236" s="189"/>
      <c r="F236" s="189"/>
      <c r="G236" s="189"/>
      <c r="H236" s="193"/>
    </row>
    <row r="237" spans="4:8" s="188" customFormat="1" ht="17.149999999999999" customHeight="1">
      <c r="D237" s="193"/>
      <c r="E237" s="189"/>
      <c r="F237" s="189"/>
      <c r="G237" s="189"/>
      <c r="H237" s="193"/>
    </row>
    <row r="238" spans="4:8" s="188" customFormat="1" ht="17.149999999999999" customHeight="1">
      <c r="D238" s="193"/>
      <c r="E238" s="189"/>
      <c r="F238" s="189"/>
      <c r="G238" s="189"/>
      <c r="H238" s="193"/>
    </row>
    <row r="239" spans="4:8" s="188" customFormat="1" ht="17.149999999999999" customHeight="1">
      <c r="D239" s="193"/>
      <c r="E239" s="189"/>
      <c r="F239" s="189"/>
      <c r="G239" s="189"/>
      <c r="H239" s="193"/>
    </row>
    <row r="240" spans="4:8" s="188" customFormat="1" ht="17.149999999999999" customHeight="1">
      <c r="D240" s="193"/>
      <c r="E240" s="189"/>
      <c r="F240" s="189"/>
      <c r="G240" s="189"/>
      <c r="H240" s="193"/>
    </row>
    <row r="241" spans="4:8" s="188" customFormat="1" ht="17.149999999999999" customHeight="1">
      <c r="D241" s="193"/>
      <c r="E241" s="189"/>
      <c r="F241" s="189"/>
      <c r="G241" s="189"/>
      <c r="H241" s="193"/>
    </row>
    <row r="242" spans="4:8" s="188" customFormat="1" ht="17.149999999999999" customHeight="1">
      <c r="D242" s="193"/>
      <c r="E242" s="189"/>
      <c r="F242" s="189"/>
      <c r="G242" s="189"/>
      <c r="H242" s="193"/>
    </row>
    <row r="243" spans="4:8" s="188" customFormat="1" ht="17.149999999999999" customHeight="1">
      <c r="D243" s="193"/>
      <c r="E243" s="189"/>
      <c r="F243" s="189"/>
      <c r="G243" s="189"/>
      <c r="H243" s="193"/>
    </row>
    <row r="244" spans="4:8" s="188" customFormat="1" ht="17.149999999999999" customHeight="1">
      <c r="D244" s="193"/>
      <c r="E244" s="189"/>
      <c r="F244" s="189"/>
      <c r="G244" s="189"/>
      <c r="H244" s="193"/>
    </row>
    <row r="245" spans="4:8" s="188" customFormat="1" ht="17.149999999999999" customHeight="1">
      <c r="D245" s="193"/>
      <c r="E245" s="189"/>
      <c r="F245" s="189"/>
      <c r="G245" s="189"/>
      <c r="H245" s="193"/>
    </row>
    <row r="246" spans="4:8" s="188" customFormat="1" ht="17.149999999999999" customHeight="1">
      <c r="D246" s="193"/>
      <c r="E246" s="189"/>
      <c r="F246" s="189"/>
      <c r="G246" s="189"/>
      <c r="H246" s="193"/>
    </row>
    <row r="247" spans="4:8" s="188" customFormat="1" ht="17.149999999999999" customHeight="1">
      <c r="D247" s="193"/>
      <c r="E247" s="189"/>
      <c r="F247" s="189"/>
      <c r="G247" s="189"/>
      <c r="H247" s="193"/>
    </row>
    <row r="248" spans="4:8" s="188" customFormat="1" ht="17.149999999999999" customHeight="1">
      <c r="D248" s="193"/>
      <c r="E248" s="189"/>
      <c r="F248" s="189"/>
      <c r="G248" s="189"/>
      <c r="H248" s="193"/>
    </row>
    <row r="249" spans="4:8" s="188" customFormat="1" ht="17.149999999999999" customHeight="1">
      <c r="D249" s="193"/>
      <c r="E249" s="189"/>
      <c r="F249" s="189"/>
      <c r="G249" s="189"/>
      <c r="H249" s="193"/>
    </row>
    <row r="250" spans="4:8" s="188" customFormat="1" ht="17.149999999999999" customHeight="1">
      <c r="D250" s="193"/>
      <c r="E250" s="189"/>
      <c r="F250" s="189"/>
      <c r="G250" s="189"/>
      <c r="H250" s="193"/>
    </row>
    <row r="251" spans="4:8" s="188" customFormat="1" ht="17.149999999999999" customHeight="1">
      <c r="D251" s="193"/>
      <c r="E251" s="189"/>
      <c r="F251" s="189"/>
      <c r="G251" s="189"/>
      <c r="H251" s="193"/>
    </row>
    <row r="252" spans="4:8" s="188" customFormat="1" ht="17.149999999999999" customHeight="1">
      <c r="D252" s="193"/>
      <c r="E252" s="189"/>
      <c r="F252" s="189"/>
      <c r="G252" s="189"/>
      <c r="H252" s="193"/>
    </row>
    <row r="253" spans="4:8" s="188" customFormat="1" ht="17.149999999999999" customHeight="1">
      <c r="D253" s="193"/>
      <c r="E253" s="189"/>
      <c r="F253" s="189"/>
      <c r="G253" s="189"/>
      <c r="H253" s="193"/>
    </row>
    <row r="254" spans="4:8" s="188" customFormat="1" ht="17.149999999999999" customHeight="1">
      <c r="D254" s="193"/>
      <c r="E254" s="189"/>
      <c r="F254" s="189"/>
      <c r="G254" s="189"/>
      <c r="H254" s="193"/>
    </row>
    <row r="255" spans="4:8" s="188" customFormat="1" ht="17.149999999999999" customHeight="1">
      <c r="D255" s="193"/>
      <c r="E255" s="189"/>
      <c r="F255" s="189"/>
      <c r="G255" s="189"/>
      <c r="H255" s="193"/>
    </row>
    <row r="256" spans="4:8" s="188" customFormat="1" ht="17.149999999999999" customHeight="1">
      <c r="D256" s="193"/>
      <c r="E256" s="189"/>
      <c r="F256" s="189"/>
      <c r="G256" s="189"/>
      <c r="H256" s="193"/>
    </row>
    <row r="257" spans="4:8" s="188" customFormat="1" ht="17.149999999999999" customHeight="1">
      <c r="D257" s="193"/>
      <c r="E257" s="189"/>
      <c r="F257" s="189"/>
      <c r="G257" s="189"/>
      <c r="H257" s="193"/>
    </row>
    <row r="258" spans="4:8" s="188" customFormat="1" ht="17.149999999999999" customHeight="1">
      <c r="D258" s="193"/>
      <c r="E258" s="189"/>
      <c r="F258" s="189"/>
      <c r="G258" s="189"/>
      <c r="H258" s="193"/>
    </row>
    <row r="259" spans="4:8" s="188" customFormat="1" ht="17.149999999999999" customHeight="1">
      <c r="D259" s="193"/>
      <c r="E259" s="189"/>
      <c r="F259" s="189"/>
      <c r="G259" s="189"/>
      <c r="H259" s="193"/>
    </row>
    <row r="260" spans="4:8" s="188" customFormat="1" ht="17.149999999999999" customHeight="1">
      <c r="D260" s="193"/>
      <c r="E260" s="189"/>
      <c r="F260" s="189"/>
      <c r="G260" s="189"/>
      <c r="H260" s="193"/>
    </row>
    <row r="261" spans="4:8" s="188" customFormat="1" ht="17.149999999999999" customHeight="1">
      <c r="D261" s="193"/>
      <c r="E261" s="189"/>
      <c r="F261" s="189"/>
      <c r="G261" s="189"/>
      <c r="H261" s="193"/>
    </row>
    <row r="262" spans="4:8" s="188" customFormat="1" ht="17.149999999999999" customHeight="1">
      <c r="D262" s="193"/>
      <c r="E262" s="189"/>
      <c r="F262" s="189"/>
      <c r="G262" s="189"/>
      <c r="H262" s="193"/>
    </row>
    <row r="263" spans="4:8" s="188" customFormat="1" ht="17.149999999999999" customHeight="1">
      <c r="D263" s="193"/>
      <c r="E263" s="189"/>
      <c r="F263" s="189"/>
      <c r="G263" s="189"/>
      <c r="H263" s="193"/>
    </row>
    <row r="264" spans="4:8" s="188" customFormat="1" ht="17.149999999999999" customHeight="1">
      <c r="D264" s="193"/>
      <c r="E264" s="189"/>
      <c r="F264" s="189"/>
      <c r="G264" s="189"/>
      <c r="H264" s="193"/>
    </row>
    <row r="265" spans="4:8" s="188" customFormat="1" ht="17.149999999999999" customHeight="1">
      <c r="D265" s="193"/>
      <c r="E265" s="189"/>
      <c r="F265" s="189"/>
      <c r="G265" s="189"/>
      <c r="H265" s="193"/>
    </row>
    <row r="266" spans="4:8" s="188" customFormat="1" ht="17.149999999999999" customHeight="1">
      <c r="D266" s="193"/>
      <c r="E266" s="189"/>
      <c r="F266" s="189"/>
      <c r="G266" s="189"/>
      <c r="H266" s="193"/>
    </row>
    <row r="267" spans="4:8" s="188" customFormat="1" ht="17.149999999999999" customHeight="1">
      <c r="D267" s="193"/>
      <c r="E267" s="189"/>
      <c r="F267" s="189"/>
      <c r="G267" s="189"/>
      <c r="H267" s="193"/>
    </row>
    <row r="268" spans="4:8" s="188" customFormat="1" ht="17.149999999999999" customHeight="1">
      <c r="D268" s="193"/>
      <c r="E268" s="189"/>
      <c r="F268" s="189"/>
      <c r="G268" s="189"/>
      <c r="H268" s="193"/>
    </row>
    <row r="269" spans="4:8" s="188" customFormat="1" ht="17.149999999999999" customHeight="1">
      <c r="D269" s="193"/>
      <c r="E269" s="189"/>
      <c r="F269" s="189"/>
      <c r="G269" s="189"/>
      <c r="H269" s="193"/>
    </row>
    <row r="270" spans="4:8" s="188" customFormat="1" ht="17.149999999999999" customHeight="1">
      <c r="D270" s="193"/>
      <c r="E270" s="189"/>
      <c r="F270" s="189"/>
      <c r="G270" s="189"/>
      <c r="H270" s="193"/>
    </row>
    <row r="271" spans="4:8" s="188" customFormat="1" ht="17.149999999999999" customHeight="1">
      <c r="D271" s="193"/>
      <c r="E271" s="189"/>
      <c r="F271" s="189"/>
      <c r="G271" s="189"/>
      <c r="H271" s="193"/>
    </row>
    <row r="272" spans="4:8" s="188" customFormat="1" ht="17.149999999999999" customHeight="1">
      <c r="D272" s="193"/>
      <c r="E272" s="189"/>
      <c r="F272" s="189"/>
      <c r="G272" s="189"/>
      <c r="H272" s="193"/>
    </row>
    <row r="273" spans="4:8" s="188" customFormat="1" ht="17.149999999999999" customHeight="1">
      <c r="D273" s="193"/>
      <c r="E273" s="189"/>
      <c r="F273" s="189"/>
      <c r="G273" s="189"/>
      <c r="H273" s="193"/>
    </row>
    <row r="274" spans="4:8" s="188" customFormat="1" ht="17.149999999999999" customHeight="1">
      <c r="D274" s="193"/>
      <c r="E274" s="189"/>
      <c r="F274" s="189"/>
      <c r="G274" s="189"/>
      <c r="H274" s="193"/>
    </row>
    <row r="275" spans="4:8" s="188" customFormat="1" ht="17.149999999999999" customHeight="1">
      <c r="D275" s="193"/>
      <c r="E275" s="189"/>
      <c r="F275" s="189"/>
      <c r="G275" s="189"/>
      <c r="H275" s="193"/>
    </row>
    <row r="276" spans="4:8" s="188" customFormat="1" ht="17.149999999999999" customHeight="1">
      <c r="D276" s="193"/>
      <c r="E276" s="189"/>
      <c r="F276" s="189"/>
      <c r="G276" s="189"/>
      <c r="H276" s="193"/>
    </row>
    <row r="277" spans="4:8" s="188" customFormat="1" ht="17.149999999999999" customHeight="1">
      <c r="D277" s="193"/>
      <c r="E277" s="189"/>
      <c r="F277" s="189"/>
      <c r="G277" s="189"/>
      <c r="H277" s="193"/>
    </row>
    <row r="278" spans="4:8" s="188" customFormat="1" ht="17.149999999999999" customHeight="1">
      <c r="D278" s="193"/>
      <c r="E278" s="189"/>
      <c r="F278" s="189"/>
      <c r="G278" s="189"/>
      <c r="H278" s="193"/>
    </row>
    <row r="279" spans="4:8" s="188" customFormat="1" ht="17.149999999999999" customHeight="1">
      <c r="D279" s="193"/>
      <c r="E279" s="189"/>
      <c r="F279" s="189"/>
      <c r="G279" s="189"/>
      <c r="H279" s="193"/>
    </row>
    <row r="280" spans="4:8" s="188" customFormat="1" ht="17.149999999999999" customHeight="1">
      <c r="D280" s="193"/>
      <c r="E280" s="189"/>
      <c r="F280" s="189"/>
      <c r="G280" s="189"/>
      <c r="H280" s="193"/>
    </row>
    <row r="281" spans="4:8" s="188" customFormat="1" ht="17.149999999999999" customHeight="1">
      <c r="D281" s="193"/>
      <c r="E281" s="189"/>
      <c r="F281" s="189"/>
      <c r="G281" s="189"/>
      <c r="H281" s="193"/>
    </row>
    <row r="282" spans="4:8" s="188" customFormat="1" ht="17.149999999999999" customHeight="1">
      <c r="D282" s="193"/>
      <c r="E282" s="189"/>
      <c r="F282" s="189"/>
      <c r="G282" s="189"/>
      <c r="H282" s="193"/>
    </row>
    <row r="283" spans="4:8" s="188" customFormat="1" ht="17.149999999999999" customHeight="1">
      <c r="D283" s="193"/>
      <c r="E283" s="189"/>
      <c r="F283" s="189"/>
      <c r="G283" s="189"/>
      <c r="H283" s="193"/>
    </row>
    <row r="284" spans="4:8" s="188" customFormat="1" ht="17.149999999999999" customHeight="1">
      <c r="D284" s="193"/>
      <c r="E284" s="189"/>
      <c r="F284" s="189"/>
      <c r="G284" s="189"/>
      <c r="H284" s="193"/>
    </row>
    <row r="285" spans="4:8" s="188" customFormat="1" ht="17.149999999999999" customHeight="1">
      <c r="D285" s="193"/>
      <c r="E285" s="189"/>
      <c r="F285" s="189"/>
      <c r="G285" s="189"/>
      <c r="H285" s="193"/>
    </row>
    <row r="286" spans="4:8" s="188" customFormat="1" ht="17.149999999999999" customHeight="1">
      <c r="D286" s="193"/>
      <c r="E286" s="189"/>
      <c r="F286" s="189"/>
      <c r="G286" s="189"/>
      <c r="H286" s="193"/>
    </row>
    <row r="287" spans="4:8" s="188" customFormat="1" ht="17.149999999999999" customHeight="1">
      <c r="D287" s="193"/>
      <c r="E287" s="189"/>
      <c r="F287" s="189"/>
      <c r="G287" s="189"/>
      <c r="H287" s="193"/>
    </row>
    <row r="288" spans="4:8" s="188" customFormat="1" ht="17.149999999999999" customHeight="1">
      <c r="D288" s="193"/>
      <c r="E288" s="189"/>
      <c r="F288" s="189"/>
      <c r="G288" s="189"/>
      <c r="H288" s="193"/>
    </row>
    <row r="289" spans="4:8" s="188" customFormat="1" ht="17.149999999999999" customHeight="1">
      <c r="D289" s="193"/>
      <c r="E289" s="189"/>
      <c r="F289" s="189"/>
      <c r="G289" s="189"/>
      <c r="H289" s="193"/>
    </row>
    <row r="290" spans="4:8" s="188" customFormat="1" ht="17.149999999999999" customHeight="1">
      <c r="D290" s="193"/>
      <c r="E290" s="189"/>
      <c r="F290" s="189"/>
      <c r="G290" s="189"/>
      <c r="H290" s="193"/>
    </row>
    <row r="291" spans="4:8" s="188" customFormat="1" ht="17.149999999999999" customHeight="1">
      <c r="D291" s="193"/>
      <c r="E291" s="189"/>
      <c r="F291" s="189"/>
      <c r="G291" s="189"/>
      <c r="H291" s="193"/>
    </row>
    <row r="292" spans="4:8" s="188" customFormat="1" ht="17.149999999999999" customHeight="1">
      <c r="D292" s="193"/>
      <c r="E292" s="189"/>
      <c r="F292" s="189"/>
      <c r="G292" s="189"/>
      <c r="H292" s="193"/>
    </row>
    <row r="293" spans="4:8" s="188" customFormat="1" ht="17.149999999999999" customHeight="1">
      <c r="D293" s="193"/>
      <c r="E293" s="189"/>
      <c r="F293" s="189"/>
      <c r="G293" s="189"/>
      <c r="H293" s="193"/>
    </row>
    <row r="294" spans="4:8" s="188" customFormat="1" ht="17.149999999999999" customHeight="1">
      <c r="D294" s="193"/>
      <c r="E294" s="189"/>
      <c r="F294" s="189"/>
      <c r="G294" s="189"/>
      <c r="H294" s="193"/>
    </row>
    <row r="295" spans="4:8" s="188" customFormat="1" ht="17.149999999999999" customHeight="1">
      <c r="D295" s="193"/>
      <c r="E295" s="189"/>
      <c r="F295" s="189"/>
      <c r="G295" s="189"/>
      <c r="H295" s="193"/>
    </row>
    <row r="296" spans="4:8" s="188" customFormat="1" ht="17.149999999999999" customHeight="1">
      <c r="D296" s="193"/>
      <c r="E296" s="189"/>
      <c r="F296" s="189"/>
      <c r="G296" s="189"/>
      <c r="H296" s="193"/>
    </row>
    <row r="297" spans="4:8" s="188" customFormat="1" ht="17.149999999999999" customHeight="1">
      <c r="D297" s="193"/>
      <c r="E297" s="189"/>
      <c r="F297" s="189"/>
      <c r="G297" s="189"/>
      <c r="H297" s="193"/>
    </row>
    <row r="298" spans="4:8" s="188" customFormat="1" ht="17.149999999999999" customHeight="1">
      <c r="D298" s="193"/>
      <c r="E298" s="189"/>
      <c r="F298" s="189"/>
      <c r="G298" s="189"/>
      <c r="H298" s="193"/>
    </row>
    <row r="299" spans="4:8" s="188" customFormat="1" ht="17.149999999999999" customHeight="1">
      <c r="D299" s="193"/>
      <c r="E299" s="189"/>
      <c r="F299" s="189"/>
      <c r="G299" s="189"/>
      <c r="H299" s="193"/>
    </row>
    <row r="300" spans="4:8" s="188" customFormat="1" ht="17.149999999999999" customHeight="1">
      <c r="D300" s="193"/>
      <c r="E300" s="189"/>
      <c r="F300" s="189"/>
      <c r="G300" s="189"/>
      <c r="H300" s="193"/>
    </row>
    <row r="301" spans="4:8" s="188" customFormat="1" ht="17.149999999999999" customHeight="1">
      <c r="D301" s="193"/>
      <c r="E301" s="189"/>
      <c r="F301" s="189"/>
      <c r="G301" s="189"/>
      <c r="H301" s="193"/>
    </row>
    <row r="302" spans="4:8" s="188" customFormat="1" ht="17.149999999999999" customHeight="1">
      <c r="D302" s="193"/>
      <c r="E302" s="189"/>
      <c r="F302" s="189"/>
      <c r="G302" s="189"/>
      <c r="H302" s="193"/>
    </row>
    <row r="303" spans="4:8" s="188" customFormat="1" ht="17.149999999999999" customHeight="1">
      <c r="D303" s="193"/>
      <c r="E303" s="189"/>
      <c r="F303" s="189"/>
      <c r="G303" s="189"/>
      <c r="H303" s="193"/>
    </row>
    <row r="304" spans="4:8" s="188" customFormat="1" ht="17.149999999999999" customHeight="1">
      <c r="D304" s="193"/>
      <c r="E304" s="189"/>
      <c r="F304" s="189"/>
      <c r="G304" s="189"/>
      <c r="H304" s="193"/>
    </row>
    <row r="305" spans="4:8" s="188" customFormat="1" ht="17.149999999999999" customHeight="1">
      <c r="D305" s="193"/>
      <c r="E305" s="189"/>
      <c r="F305" s="189"/>
      <c r="G305" s="189"/>
      <c r="H305" s="193"/>
    </row>
    <row r="306" spans="4:8" s="188" customFormat="1" ht="17.149999999999999" customHeight="1">
      <c r="D306" s="193"/>
      <c r="E306" s="189"/>
      <c r="F306" s="189"/>
      <c r="G306" s="189"/>
      <c r="H306" s="193"/>
    </row>
    <row r="307" spans="4:8" s="188" customFormat="1" ht="17.149999999999999" customHeight="1">
      <c r="D307" s="193"/>
      <c r="E307" s="189"/>
      <c r="F307" s="189"/>
      <c r="G307" s="189"/>
      <c r="H307" s="193"/>
    </row>
    <row r="308" spans="4:8" s="188" customFormat="1" ht="17.149999999999999" customHeight="1">
      <c r="D308" s="193"/>
      <c r="E308" s="189"/>
      <c r="F308" s="189"/>
      <c r="G308" s="189"/>
      <c r="H308" s="193"/>
    </row>
    <row r="309" spans="4:8" s="188" customFormat="1" ht="17.149999999999999" customHeight="1">
      <c r="D309" s="193"/>
      <c r="E309" s="189"/>
      <c r="F309" s="189"/>
      <c r="G309" s="189"/>
      <c r="H309" s="193"/>
    </row>
    <row r="310" spans="4:8" s="188" customFormat="1" ht="17.149999999999999" customHeight="1">
      <c r="D310" s="193"/>
      <c r="E310" s="189"/>
      <c r="F310" s="189"/>
      <c r="G310" s="189"/>
      <c r="H310" s="193"/>
    </row>
    <row r="311" spans="4:8" s="188" customFormat="1" ht="17.149999999999999" customHeight="1">
      <c r="D311" s="193"/>
      <c r="E311" s="189"/>
      <c r="F311" s="189"/>
      <c r="G311" s="189"/>
      <c r="H311" s="193"/>
    </row>
    <row r="312" spans="4:8" s="188" customFormat="1" ht="17.149999999999999" customHeight="1">
      <c r="D312" s="193"/>
      <c r="E312" s="189"/>
      <c r="F312" s="189"/>
      <c r="G312" s="189"/>
      <c r="H312" s="193"/>
    </row>
    <row r="313" spans="4:8" s="188" customFormat="1" ht="17.149999999999999" customHeight="1">
      <c r="D313" s="193"/>
      <c r="E313" s="189"/>
      <c r="F313" s="189"/>
      <c r="G313" s="189"/>
      <c r="H313" s="193"/>
    </row>
    <row r="314" spans="4:8" s="188" customFormat="1" ht="17.149999999999999" customHeight="1">
      <c r="D314" s="193"/>
      <c r="E314" s="189"/>
      <c r="F314" s="189"/>
      <c r="G314" s="189"/>
      <c r="H314" s="193"/>
    </row>
    <row r="315" spans="4:8" s="188" customFormat="1" ht="17.149999999999999" customHeight="1">
      <c r="D315" s="193"/>
      <c r="E315" s="189"/>
      <c r="F315" s="189"/>
      <c r="G315" s="189"/>
      <c r="H315" s="193"/>
    </row>
    <row r="316" spans="4:8" s="188" customFormat="1" ht="17.149999999999999" customHeight="1">
      <c r="D316" s="193"/>
      <c r="E316" s="189"/>
      <c r="F316" s="189"/>
      <c r="G316" s="189"/>
      <c r="H316" s="193"/>
    </row>
    <row r="317" spans="4:8" s="188" customFormat="1" ht="17.149999999999999" customHeight="1">
      <c r="D317" s="193"/>
      <c r="E317" s="189"/>
      <c r="F317" s="189"/>
      <c r="G317" s="189"/>
      <c r="H317" s="193"/>
    </row>
    <row r="318" spans="4:8" s="188" customFormat="1" ht="17.149999999999999" customHeight="1">
      <c r="D318" s="193"/>
      <c r="E318" s="189"/>
      <c r="F318" s="189"/>
      <c r="G318" s="189"/>
      <c r="H318" s="193"/>
    </row>
    <row r="319" spans="4:8" s="188" customFormat="1" ht="17.149999999999999" customHeight="1">
      <c r="D319" s="193"/>
      <c r="E319" s="189"/>
      <c r="F319" s="189"/>
      <c r="G319" s="189"/>
      <c r="H319" s="193"/>
    </row>
    <row r="320" spans="4:8" s="188" customFormat="1" ht="17.149999999999999" customHeight="1">
      <c r="D320" s="193"/>
      <c r="E320" s="189"/>
      <c r="F320" s="189"/>
      <c r="G320" s="189"/>
      <c r="H320" s="193"/>
    </row>
    <row r="321" spans="4:8" s="188" customFormat="1" ht="17.149999999999999" customHeight="1">
      <c r="D321" s="193"/>
      <c r="E321" s="189"/>
      <c r="F321" s="189"/>
      <c r="G321" s="189"/>
      <c r="H321" s="193"/>
    </row>
    <row r="322" spans="4:8" s="188" customFormat="1" ht="17.149999999999999" customHeight="1">
      <c r="D322" s="193"/>
      <c r="E322" s="189"/>
      <c r="F322" s="189"/>
      <c r="G322" s="189"/>
      <c r="H322" s="193"/>
    </row>
    <row r="323" spans="4:8" s="188" customFormat="1" ht="17.149999999999999" customHeight="1">
      <c r="D323" s="193"/>
      <c r="E323" s="189"/>
      <c r="F323" s="189"/>
      <c r="G323" s="189"/>
      <c r="H323" s="193"/>
    </row>
    <row r="324" spans="4:8" s="188" customFormat="1" ht="17.149999999999999" customHeight="1">
      <c r="D324" s="193"/>
      <c r="E324" s="189"/>
      <c r="F324" s="189"/>
      <c r="G324" s="189"/>
      <c r="H324" s="193"/>
    </row>
    <row r="325" spans="4:8" s="188" customFormat="1" ht="17.149999999999999" customHeight="1">
      <c r="D325" s="193"/>
      <c r="E325" s="189"/>
      <c r="F325" s="189"/>
      <c r="G325" s="189"/>
      <c r="H325" s="193"/>
    </row>
    <row r="326" spans="4:8" s="188" customFormat="1" ht="17.149999999999999" customHeight="1">
      <c r="D326" s="193"/>
      <c r="E326" s="189"/>
      <c r="F326" s="189"/>
      <c r="G326" s="189"/>
      <c r="H326" s="193"/>
    </row>
    <row r="327" spans="4:8" s="188" customFormat="1" ht="17.149999999999999" customHeight="1">
      <c r="D327" s="193"/>
      <c r="E327" s="189"/>
      <c r="F327" s="189"/>
      <c r="G327" s="189"/>
      <c r="H327" s="193"/>
    </row>
    <row r="328" spans="4:8" s="188" customFormat="1" ht="17.149999999999999" customHeight="1">
      <c r="D328" s="193"/>
      <c r="E328" s="189"/>
      <c r="F328" s="189"/>
      <c r="G328" s="189"/>
      <c r="H328" s="193"/>
    </row>
    <row r="329" spans="4:8" s="188" customFormat="1" ht="17.149999999999999" customHeight="1">
      <c r="D329" s="193"/>
      <c r="E329" s="189"/>
      <c r="F329" s="189"/>
      <c r="G329" s="189"/>
      <c r="H329" s="193"/>
    </row>
    <row r="330" spans="4:8" s="188" customFormat="1" ht="17.149999999999999" customHeight="1">
      <c r="D330" s="193"/>
      <c r="E330" s="189"/>
      <c r="F330" s="189"/>
      <c r="G330" s="189"/>
      <c r="H330" s="193"/>
    </row>
    <row r="331" spans="4:8" s="188" customFormat="1" ht="17.149999999999999" customHeight="1">
      <c r="D331" s="193"/>
      <c r="E331" s="189"/>
      <c r="F331" s="189"/>
      <c r="G331" s="189"/>
      <c r="H331" s="193"/>
    </row>
    <row r="332" spans="4:8" s="188" customFormat="1" ht="17.149999999999999" customHeight="1">
      <c r="D332" s="193"/>
      <c r="E332" s="189"/>
      <c r="F332" s="189"/>
      <c r="G332" s="189"/>
      <c r="H332" s="193"/>
    </row>
    <row r="333" spans="4:8" s="188" customFormat="1" ht="17.149999999999999" customHeight="1">
      <c r="D333" s="193"/>
      <c r="E333" s="189"/>
      <c r="F333" s="189"/>
      <c r="G333" s="189"/>
      <c r="H333" s="193"/>
    </row>
    <row r="334" spans="4:8" s="188" customFormat="1" ht="17.149999999999999" customHeight="1">
      <c r="D334" s="193"/>
      <c r="E334" s="189"/>
      <c r="F334" s="189"/>
      <c r="G334" s="189"/>
      <c r="H334" s="193"/>
    </row>
    <row r="335" spans="4:8" s="188" customFormat="1" ht="17.149999999999999" customHeight="1">
      <c r="D335" s="193"/>
      <c r="E335" s="189"/>
      <c r="F335" s="189"/>
      <c r="G335" s="189"/>
      <c r="H335" s="193"/>
    </row>
    <row r="336" spans="4:8" s="188" customFormat="1" ht="17.149999999999999" customHeight="1">
      <c r="D336" s="193"/>
      <c r="E336" s="189"/>
      <c r="F336" s="189"/>
      <c r="G336" s="189"/>
      <c r="H336" s="193"/>
    </row>
    <row r="337" spans="4:8" s="188" customFormat="1" ht="17.149999999999999" customHeight="1">
      <c r="D337" s="193"/>
      <c r="E337" s="189"/>
      <c r="F337" s="189"/>
      <c r="G337" s="189"/>
      <c r="H337" s="193"/>
    </row>
    <row r="338" spans="4:8" s="188" customFormat="1" ht="17.149999999999999" customHeight="1">
      <c r="D338" s="193"/>
      <c r="E338" s="189"/>
      <c r="F338" s="189"/>
      <c r="G338" s="189"/>
      <c r="H338" s="193"/>
    </row>
    <row r="339" spans="4:8" s="188" customFormat="1" ht="17.149999999999999" customHeight="1">
      <c r="D339" s="193"/>
      <c r="E339" s="189"/>
      <c r="F339" s="189"/>
      <c r="G339" s="189"/>
      <c r="H339" s="193"/>
    </row>
    <row r="340" spans="4:8" s="188" customFormat="1" ht="17.149999999999999" customHeight="1">
      <c r="D340" s="193"/>
      <c r="E340" s="189"/>
      <c r="F340" s="189"/>
      <c r="G340" s="189"/>
      <c r="H340" s="193"/>
    </row>
    <row r="341" spans="4:8" s="188" customFormat="1" ht="17.149999999999999" customHeight="1">
      <c r="D341" s="193"/>
      <c r="E341" s="189"/>
      <c r="F341" s="189"/>
      <c r="G341" s="189"/>
      <c r="H341" s="193"/>
    </row>
    <row r="342" spans="4:8" s="188" customFormat="1" ht="17.149999999999999" customHeight="1">
      <c r="D342" s="193"/>
      <c r="E342" s="189"/>
      <c r="F342" s="189"/>
      <c r="G342" s="189"/>
      <c r="H342" s="193"/>
    </row>
    <row r="343" spans="4:8" s="188" customFormat="1" ht="17.149999999999999" customHeight="1">
      <c r="D343" s="193"/>
      <c r="E343" s="189"/>
      <c r="F343" s="189"/>
      <c r="G343" s="189"/>
      <c r="H343" s="193"/>
    </row>
    <row r="344" spans="4:8" s="188" customFormat="1" ht="17.149999999999999" customHeight="1">
      <c r="D344" s="193"/>
      <c r="E344" s="189"/>
      <c r="F344" s="189"/>
      <c r="G344" s="189"/>
      <c r="H344" s="193"/>
    </row>
    <row r="345" spans="4:8" s="188" customFormat="1" ht="17.149999999999999" customHeight="1">
      <c r="D345" s="193"/>
      <c r="E345" s="189"/>
      <c r="F345" s="189"/>
      <c r="G345" s="189"/>
      <c r="H345" s="193"/>
    </row>
    <row r="346" spans="4:8" s="188" customFormat="1" ht="17.149999999999999" customHeight="1">
      <c r="D346" s="193"/>
      <c r="E346" s="189"/>
      <c r="F346" s="189"/>
      <c r="G346" s="189"/>
      <c r="H346" s="193"/>
    </row>
    <row r="347" spans="4:8" s="188" customFormat="1" ht="17.149999999999999" customHeight="1">
      <c r="D347" s="193"/>
      <c r="E347" s="189"/>
      <c r="F347" s="189"/>
      <c r="G347" s="189"/>
      <c r="H347" s="193"/>
    </row>
    <row r="348" spans="4:8" s="188" customFormat="1" ht="17.149999999999999" customHeight="1">
      <c r="D348" s="193"/>
      <c r="E348" s="189"/>
      <c r="F348" s="189"/>
      <c r="G348" s="189"/>
      <c r="H348" s="193"/>
    </row>
    <row r="349" spans="4:8" s="188" customFormat="1" ht="17.149999999999999" customHeight="1">
      <c r="D349" s="193"/>
      <c r="E349" s="189"/>
      <c r="F349" s="189"/>
      <c r="G349" s="189"/>
      <c r="H349" s="193"/>
    </row>
    <row r="350" spans="4:8" s="188" customFormat="1" ht="17.149999999999999" customHeight="1">
      <c r="D350" s="193"/>
      <c r="E350" s="189"/>
      <c r="F350" s="189"/>
      <c r="G350" s="189"/>
      <c r="H350" s="193"/>
    </row>
    <row r="351" spans="4:8" s="188" customFormat="1" ht="17.149999999999999" customHeight="1">
      <c r="D351" s="193"/>
      <c r="E351" s="189"/>
      <c r="F351" s="189"/>
      <c r="G351" s="189"/>
      <c r="H351" s="193"/>
    </row>
    <row r="352" spans="4:8" s="188" customFormat="1" ht="17.149999999999999" customHeight="1">
      <c r="D352" s="193"/>
      <c r="E352" s="189"/>
      <c r="F352" s="189"/>
      <c r="G352" s="189"/>
      <c r="H352" s="193"/>
    </row>
    <row r="353" spans="4:8" s="188" customFormat="1" ht="17.149999999999999" customHeight="1">
      <c r="D353" s="193"/>
      <c r="E353" s="189"/>
      <c r="F353" s="189"/>
      <c r="G353" s="189"/>
      <c r="H353" s="193"/>
    </row>
    <row r="354" spans="4:8" s="188" customFormat="1" ht="17.149999999999999" customHeight="1">
      <c r="D354" s="193"/>
      <c r="E354" s="189"/>
      <c r="F354" s="189"/>
      <c r="G354" s="189"/>
      <c r="H354" s="193"/>
    </row>
    <row r="355" spans="4:8" s="188" customFormat="1" ht="17.149999999999999" customHeight="1">
      <c r="D355" s="193"/>
      <c r="E355" s="189"/>
      <c r="F355" s="189"/>
      <c r="G355" s="189"/>
      <c r="H355" s="193"/>
    </row>
    <row r="356" spans="4:8" s="188" customFormat="1" ht="17.149999999999999" customHeight="1">
      <c r="D356" s="193"/>
      <c r="E356" s="189"/>
      <c r="F356" s="189"/>
      <c r="G356" s="189"/>
      <c r="H356" s="193"/>
    </row>
    <row r="357" spans="4:8" s="188" customFormat="1" ht="17.149999999999999" customHeight="1">
      <c r="D357" s="193"/>
      <c r="E357" s="189"/>
      <c r="F357" s="189"/>
      <c r="G357" s="189"/>
      <c r="H357" s="193"/>
    </row>
    <row r="358" spans="4:8" s="188" customFormat="1" ht="17.149999999999999" customHeight="1">
      <c r="D358" s="193"/>
      <c r="E358" s="189"/>
      <c r="F358" s="189"/>
      <c r="G358" s="189"/>
      <c r="H358" s="193"/>
    </row>
    <row r="359" spans="4:8" s="188" customFormat="1" ht="17.149999999999999" customHeight="1">
      <c r="D359" s="193"/>
      <c r="E359" s="189"/>
      <c r="F359" s="189"/>
      <c r="G359" s="189"/>
      <c r="H359" s="193"/>
    </row>
    <row r="360" spans="4:8" s="188" customFormat="1" ht="17.149999999999999" customHeight="1">
      <c r="D360" s="193"/>
      <c r="E360" s="189"/>
      <c r="F360" s="189"/>
      <c r="G360" s="189"/>
      <c r="H360" s="193"/>
    </row>
    <row r="361" spans="4:8" s="188" customFormat="1" ht="17.149999999999999" customHeight="1">
      <c r="D361" s="193"/>
      <c r="E361" s="189"/>
      <c r="F361" s="189"/>
      <c r="G361" s="189"/>
      <c r="H361" s="193"/>
    </row>
    <row r="362" spans="4:8" s="188" customFormat="1" ht="17.149999999999999" customHeight="1">
      <c r="D362" s="193"/>
      <c r="E362" s="189"/>
      <c r="F362" s="189"/>
      <c r="G362" s="189"/>
      <c r="H362" s="193"/>
    </row>
    <row r="363" spans="4:8" s="188" customFormat="1" ht="17.149999999999999" customHeight="1">
      <c r="D363" s="193"/>
      <c r="E363" s="189"/>
      <c r="F363" s="189"/>
      <c r="G363" s="189"/>
      <c r="H363" s="193"/>
    </row>
    <row r="364" spans="4:8" s="188" customFormat="1" ht="17.149999999999999" customHeight="1">
      <c r="D364" s="193"/>
      <c r="E364" s="189"/>
      <c r="F364" s="189"/>
      <c r="G364" s="189"/>
      <c r="H364" s="193"/>
    </row>
    <row r="365" spans="4:8" s="188" customFormat="1" ht="17.149999999999999" customHeight="1">
      <c r="D365" s="193"/>
      <c r="E365" s="189"/>
      <c r="F365" s="189"/>
      <c r="G365" s="189"/>
      <c r="H365" s="193"/>
    </row>
    <row r="366" spans="4:8" s="188" customFormat="1" ht="17.149999999999999" customHeight="1">
      <c r="D366" s="193"/>
      <c r="E366" s="189"/>
      <c r="F366" s="189"/>
      <c r="G366" s="189"/>
      <c r="H366" s="193"/>
    </row>
    <row r="367" spans="4:8" s="188" customFormat="1" ht="17.149999999999999" customHeight="1">
      <c r="D367" s="193"/>
      <c r="E367" s="189"/>
      <c r="F367" s="189"/>
      <c r="G367" s="189"/>
      <c r="H367" s="193"/>
    </row>
    <row r="368" spans="4:8" s="188" customFormat="1" ht="17.149999999999999" customHeight="1">
      <c r="D368" s="193"/>
      <c r="E368" s="189"/>
      <c r="F368" s="189"/>
      <c r="G368" s="189"/>
      <c r="H368" s="193"/>
    </row>
    <row r="369" spans="4:8" s="188" customFormat="1" ht="17.149999999999999" customHeight="1">
      <c r="D369" s="193"/>
      <c r="E369" s="189"/>
      <c r="F369" s="189"/>
      <c r="G369" s="189"/>
      <c r="H369" s="193"/>
    </row>
    <row r="370" spans="4:8" s="188" customFormat="1" ht="17.149999999999999" customHeight="1">
      <c r="D370" s="193"/>
      <c r="E370" s="189"/>
      <c r="F370" s="189"/>
      <c r="G370" s="189"/>
      <c r="H370" s="193"/>
    </row>
    <row r="371" spans="4:8" s="188" customFormat="1" ht="17.149999999999999" customHeight="1">
      <c r="D371" s="193"/>
      <c r="E371" s="189"/>
      <c r="F371" s="189"/>
      <c r="G371" s="189"/>
      <c r="H371" s="193"/>
    </row>
    <row r="372" spans="4:8" s="188" customFormat="1" ht="17.149999999999999" customHeight="1">
      <c r="D372" s="193"/>
      <c r="E372" s="189"/>
      <c r="F372" s="189"/>
      <c r="G372" s="189"/>
      <c r="H372" s="193"/>
    </row>
    <row r="373" spans="4:8" s="188" customFormat="1" ht="17.149999999999999" customHeight="1">
      <c r="D373" s="193"/>
      <c r="E373" s="189"/>
      <c r="F373" s="189"/>
      <c r="G373" s="189"/>
      <c r="H373" s="193"/>
    </row>
    <row r="374" spans="4:8" s="188" customFormat="1" ht="17.149999999999999" customHeight="1">
      <c r="D374" s="193"/>
      <c r="E374" s="189"/>
      <c r="F374" s="189"/>
      <c r="G374" s="189"/>
      <c r="H374" s="193"/>
    </row>
    <row r="375" spans="4:8" s="188" customFormat="1" ht="17.149999999999999" customHeight="1">
      <c r="D375" s="193"/>
      <c r="E375" s="189"/>
      <c r="F375" s="189"/>
      <c r="G375" s="189"/>
      <c r="H375" s="193"/>
    </row>
    <row r="376" spans="4:8" s="188" customFormat="1" ht="17.149999999999999" customHeight="1">
      <c r="D376" s="193"/>
      <c r="E376" s="189"/>
      <c r="F376" s="189"/>
      <c r="G376" s="189"/>
      <c r="H376" s="193"/>
    </row>
    <row r="377" spans="4:8" s="188" customFormat="1" ht="17.149999999999999" customHeight="1">
      <c r="D377" s="193"/>
      <c r="E377" s="189"/>
      <c r="F377" s="189"/>
      <c r="G377" s="189"/>
      <c r="H377" s="193"/>
    </row>
    <row r="378" spans="4:8" s="188" customFormat="1" ht="17.149999999999999" customHeight="1">
      <c r="D378" s="193"/>
      <c r="E378" s="189"/>
      <c r="F378" s="189"/>
      <c r="G378" s="189"/>
      <c r="H378" s="193"/>
    </row>
    <row r="379" spans="4:8" s="188" customFormat="1" ht="17.149999999999999" customHeight="1">
      <c r="D379" s="193"/>
      <c r="E379" s="189"/>
      <c r="F379" s="189"/>
      <c r="G379" s="189"/>
      <c r="H379" s="193"/>
    </row>
    <row r="380" spans="4:8" s="188" customFormat="1" ht="17.149999999999999" customHeight="1">
      <c r="D380" s="193"/>
      <c r="E380" s="189"/>
      <c r="F380" s="189"/>
      <c r="G380" s="189"/>
      <c r="H380" s="193"/>
    </row>
    <row r="381" spans="4:8" s="188" customFormat="1" ht="17.149999999999999" customHeight="1">
      <c r="D381" s="193"/>
      <c r="E381" s="189"/>
      <c r="F381" s="189"/>
      <c r="G381" s="189"/>
      <c r="H381" s="193"/>
    </row>
    <row r="382" spans="4:8" s="188" customFormat="1" ht="17.149999999999999" customHeight="1">
      <c r="D382" s="193"/>
      <c r="E382" s="189"/>
      <c r="F382" s="189"/>
      <c r="G382" s="189"/>
      <c r="H382" s="193"/>
    </row>
    <row r="383" spans="4:8" s="188" customFormat="1" ht="17.149999999999999" customHeight="1">
      <c r="D383" s="193"/>
      <c r="E383" s="189"/>
      <c r="F383" s="189"/>
      <c r="G383" s="189"/>
      <c r="H383" s="193"/>
    </row>
    <row r="384" spans="4:8" s="188" customFormat="1" ht="17.149999999999999" customHeight="1">
      <c r="D384" s="193"/>
      <c r="E384" s="189"/>
      <c r="F384" s="189"/>
      <c r="G384" s="189"/>
      <c r="H384" s="193"/>
    </row>
    <row r="385" spans="4:8" s="188" customFormat="1" ht="17.149999999999999" customHeight="1">
      <c r="D385" s="193"/>
      <c r="E385" s="189"/>
      <c r="F385" s="189"/>
      <c r="G385" s="189"/>
      <c r="H385" s="193"/>
    </row>
    <row r="386" spans="4:8" s="188" customFormat="1" ht="17.149999999999999" customHeight="1">
      <c r="D386" s="193"/>
      <c r="E386" s="189"/>
      <c r="F386" s="189"/>
      <c r="G386" s="189"/>
      <c r="H386" s="193"/>
    </row>
    <row r="387" spans="4:8" s="188" customFormat="1" ht="17.149999999999999" customHeight="1">
      <c r="D387" s="193"/>
      <c r="E387" s="189"/>
      <c r="F387" s="189"/>
      <c r="G387" s="189"/>
      <c r="H387" s="193"/>
    </row>
    <row r="388" spans="4:8" s="188" customFormat="1" ht="17.149999999999999" customHeight="1">
      <c r="D388" s="193"/>
      <c r="E388" s="189"/>
      <c r="F388" s="189"/>
      <c r="G388" s="189"/>
      <c r="H388" s="193"/>
    </row>
    <row r="389" spans="4:8" s="188" customFormat="1" ht="17.149999999999999" customHeight="1">
      <c r="D389" s="193"/>
      <c r="E389" s="189"/>
      <c r="F389" s="189"/>
      <c r="G389" s="189"/>
      <c r="H389" s="193"/>
    </row>
    <row r="390" spans="4:8" s="188" customFormat="1" ht="17.149999999999999" customHeight="1">
      <c r="D390" s="193"/>
      <c r="E390" s="189"/>
      <c r="F390" s="189"/>
      <c r="G390" s="189"/>
      <c r="H390" s="193"/>
    </row>
    <row r="391" spans="4:8" s="188" customFormat="1" ht="17.149999999999999" customHeight="1">
      <c r="D391" s="193"/>
      <c r="E391" s="189"/>
      <c r="F391" s="189"/>
      <c r="G391" s="189"/>
      <c r="H391" s="193"/>
    </row>
    <row r="392" spans="4:8" s="188" customFormat="1" ht="17.149999999999999" customHeight="1">
      <c r="D392" s="193"/>
      <c r="E392" s="189"/>
      <c r="F392" s="189"/>
      <c r="G392" s="189"/>
      <c r="H392" s="193"/>
    </row>
    <row r="393" spans="4:8" s="188" customFormat="1" ht="17.149999999999999" customHeight="1">
      <c r="D393" s="193"/>
      <c r="E393" s="189"/>
      <c r="F393" s="189"/>
      <c r="G393" s="189"/>
      <c r="H393" s="193"/>
    </row>
    <row r="394" spans="4:8" s="188" customFormat="1" ht="17.149999999999999" customHeight="1">
      <c r="D394" s="193"/>
      <c r="E394" s="189"/>
      <c r="F394" s="189"/>
      <c r="G394" s="189"/>
      <c r="H394" s="193"/>
    </row>
    <row r="395" spans="4:8" s="188" customFormat="1" ht="17.149999999999999" customHeight="1">
      <c r="D395" s="193"/>
      <c r="E395" s="189"/>
      <c r="F395" s="189"/>
      <c r="G395" s="189"/>
      <c r="H395" s="193"/>
    </row>
    <row r="396" spans="4:8" s="188" customFormat="1" ht="17.149999999999999" customHeight="1">
      <c r="D396" s="193"/>
      <c r="E396" s="189"/>
      <c r="F396" s="189"/>
      <c r="G396" s="189"/>
      <c r="H396" s="193"/>
    </row>
    <row r="397" spans="4:8" s="188" customFormat="1" ht="17.149999999999999" customHeight="1">
      <c r="D397" s="193"/>
      <c r="E397" s="189"/>
      <c r="F397" s="189"/>
      <c r="G397" s="189"/>
      <c r="H397" s="193"/>
    </row>
    <row r="398" spans="4:8" s="188" customFormat="1" ht="17.149999999999999" customHeight="1">
      <c r="D398" s="193"/>
      <c r="E398" s="189"/>
      <c r="F398" s="189"/>
      <c r="G398" s="189"/>
      <c r="H398" s="193"/>
    </row>
    <row r="399" spans="4:8" s="188" customFormat="1" ht="17.149999999999999" customHeight="1">
      <c r="D399" s="193"/>
      <c r="E399" s="189"/>
      <c r="F399" s="189"/>
      <c r="G399" s="189"/>
      <c r="H399" s="193"/>
    </row>
    <row r="400" spans="4:8" s="188" customFormat="1" ht="17.149999999999999" customHeight="1">
      <c r="D400" s="193"/>
      <c r="E400" s="189"/>
      <c r="F400" s="189"/>
      <c r="G400" s="189"/>
      <c r="H400" s="193"/>
    </row>
    <row r="401" spans="4:8" s="188" customFormat="1" ht="17.149999999999999" customHeight="1">
      <c r="D401" s="193"/>
      <c r="E401" s="189"/>
      <c r="F401" s="189"/>
      <c r="G401" s="189"/>
      <c r="H401" s="193"/>
    </row>
    <row r="402" spans="4:8" s="188" customFormat="1" ht="17.149999999999999" customHeight="1">
      <c r="D402" s="193"/>
      <c r="E402" s="189"/>
      <c r="F402" s="189"/>
      <c r="G402" s="189"/>
      <c r="H402" s="193"/>
    </row>
    <row r="403" spans="4:8" s="188" customFormat="1" ht="17.149999999999999" customHeight="1">
      <c r="D403" s="193"/>
      <c r="E403" s="189"/>
      <c r="F403" s="189"/>
      <c r="G403" s="189"/>
      <c r="H403" s="193"/>
    </row>
    <row r="404" spans="4:8" s="188" customFormat="1" ht="17.149999999999999" customHeight="1">
      <c r="D404" s="193"/>
      <c r="E404" s="189"/>
      <c r="F404" s="189"/>
      <c r="G404" s="189"/>
      <c r="H404" s="193"/>
    </row>
    <row r="405" spans="4:8" s="188" customFormat="1" ht="17.149999999999999" customHeight="1">
      <c r="D405" s="193"/>
      <c r="E405" s="189"/>
      <c r="F405" s="189"/>
      <c r="G405" s="189"/>
      <c r="H405" s="193"/>
    </row>
    <row r="406" spans="4:8" s="188" customFormat="1" ht="17.149999999999999" customHeight="1">
      <c r="D406" s="193"/>
      <c r="E406" s="189"/>
      <c r="F406" s="189"/>
      <c r="G406" s="189"/>
      <c r="H406" s="193"/>
    </row>
    <row r="407" spans="4:8" s="188" customFormat="1" ht="17.149999999999999" customHeight="1">
      <c r="D407" s="193"/>
      <c r="E407" s="189"/>
      <c r="F407" s="189"/>
      <c r="G407" s="189"/>
      <c r="H407" s="193"/>
    </row>
    <row r="408" spans="4:8" s="188" customFormat="1" ht="17.149999999999999" customHeight="1">
      <c r="D408" s="193"/>
      <c r="E408" s="189"/>
      <c r="F408" s="189"/>
      <c r="G408" s="189"/>
      <c r="H408" s="193"/>
    </row>
    <row r="409" spans="4:8" s="188" customFormat="1" ht="17.149999999999999" customHeight="1">
      <c r="D409" s="193"/>
      <c r="E409" s="189"/>
      <c r="F409" s="189"/>
      <c r="G409" s="189"/>
      <c r="H409" s="193"/>
    </row>
    <row r="410" spans="4:8" s="188" customFormat="1" ht="17.149999999999999" customHeight="1">
      <c r="D410" s="193"/>
      <c r="E410" s="189"/>
      <c r="F410" s="189"/>
      <c r="G410" s="189"/>
      <c r="H410" s="193"/>
    </row>
    <row r="411" spans="4:8" s="188" customFormat="1" ht="17.149999999999999" customHeight="1">
      <c r="D411" s="193"/>
      <c r="E411" s="189"/>
      <c r="F411" s="189"/>
      <c r="G411" s="189"/>
      <c r="H411" s="193"/>
    </row>
    <row r="412" spans="4:8" s="188" customFormat="1" ht="17.149999999999999" customHeight="1">
      <c r="D412" s="193"/>
      <c r="E412" s="189"/>
      <c r="F412" s="189"/>
      <c r="G412" s="189"/>
      <c r="H412" s="193"/>
    </row>
    <row r="413" spans="4:8" s="188" customFormat="1" ht="17.149999999999999" customHeight="1">
      <c r="D413" s="193"/>
      <c r="E413" s="189"/>
      <c r="F413" s="189"/>
      <c r="G413" s="189"/>
      <c r="H413" s="193"/>
    </row>
    <row r="414" spans="4:8" s="188" customFormat="1" ht="17.149999999999999" customHeight="1">
      <c r="D414" s="193"/>
      <c r="E414" s="189"/>
      <c r="F414" s="189"/>
      <c r="G414" s="189"/>
      <c r="H414" s="193"/>
    </row>
    <row r="415" spans="4:8" s="188" customFormat="1" ht="17.149999999999999" customHeight="1">
      <c r="D415" s="193"/>
      <c r="E415" s="189"/>
      <c r="F415" s="189"/>
      <c r="G415" s="189"/>
      <c r="H415" s="193"/>
    </row>
    <row r="416" spans="4:8" s="188" customFormat="1" ht="17.149999999999999" customHeight="1">
      <c r="D416" s="193"/>
      <c r="E416" s="189"/>
      <c r="F416" s="189"/>
      <c r="G416" s="189"/>
      <c r="H416" s="193"/>
    </row>
    <row r="417" spans="4:8" s="188" customFormat="1" ht="17.149999999999999" customHeight="1">
      <c r="D417" s="193"/>
      <c r="E417" s="189"/>
      <c r="F417" s="189"/>
      <c r="G417" s="189"/>
      <c r="H417" s="193"/>
    </row>
    <row r="418" spans="4:8" s="188" customFormat="1" ht="17.149999999999999" customHeight="1">
      <c r="D418" s="193"/>
      <c r="E418" s="189"/>
      <c r="F418" s="189"/>
      <c r="G418" s="189"/>
      <c r="H418" s="193"/>
    </row>
    <row r="419" spans="4:8" s="188" customFormat="1" ht="17.149999999999999" customHeight="1">
      <c r="D419" s="193"/>
      <c r="E419" s="189"/>
      <c r="F419" s="189"/>
      <c r="G419" s="189"/>
      <c r="H419" s="193"/>
    </row>
    <row r="420" spans="4:8" s="188" customFormat="1" ht="17.149999999999999" customHeight="1">
      <c r="D420" s="193"/>
      <c r="E420" s="189"/>
      <c r="F420" s="189"/>
      <c r="G420" s="189"/>
      <c r="H420" s="193"/>
    </row>
    <row r="421" spans="4:8" s="188" customFormat="1" ht="17.149999999999999" customHeight="1">
      <c r="D421" s="193"/>
      <c r="E421" s="189"/>
      <c r="F421" s="189"/>
      <c r="G421" s="189"/>
      <c r="H421" s="193"/>
    </row>
    <row r="422" spans="4:8" s="188" customFormat="1" ht="17.149999999999999" customHeight="1">
      <c r="D422" s="193"/>
      <c r="E422" s="189"/>
      <c r="F422" s="189"/>
      <c r="G422" s="189"/>
      <c r="H422" s="193"/>
    </row>
    <row r="423" spans="4:8" s="188" customFormat="1" ht="17.149999999999999" customHeight="1">
      <c r="D423" s="193"/>
      <c r="E423" s="189"/>
      <c r="F423" s="189"/>
      <c r="G423" s="189"/>
      <c r="H423" s="193"/>
    </row>
    <row r="424" spans="4:8" s="188" customFormat="1" ht="17.149999999999999" customHeight="1">
      <c r="D424" s="193"/>
      <c r="E424" s="189"/>
      <c r="F424" s="189"/>
      <c r="G424" s="189"/>
      <c r="H424" s="193"/>
    </row>
    <row r="425" spans="4:8" s="188" customFormat="1" ht="17.149999999999999" customHeight="1">
      <c r="D425" s="193"/>
      <c r="E425" s="189"/>
      <c r="F425" s="189"/>
      <c r="G425" s="189"/>
      <c r="H425" s="193"/>
    </row>
    <row r="426" spans="4:8" s="188" customFormat="1" ht="17.149999999999999" customHeight="1">
      <c r="D426" s="193"/>
      <c r="E426" s="189"/>
      <c r="F426" s="189"/>
      <c r="G426" s="189"/>
      <c r="H426" s="193"/>
    </row>
    <row r="427" spans="4:8" s="188" customFormat="1" ht="17.149999999999999" customHeight="1">
      <c r="D427" s="193"/>
      <c r="E427" s="189"/>
      <c r="F427" s="189"/>
      <c r="G427" s="189"/>
      <c r="H427" s="193"/>
    </row>
    <row r="428" spans="4:8" s="188" customFormat="1" ht="17.149999999999999" customHeight="1">
      <c r="D428" s="193"/>
      <c r="E428" s="189"/>
      <c r="F428" s="189"/>
      <c r="G428" s="189"/>
      <c r="H428" s="193"/>
    </row>
    <row r="429" spans="4:8" s="188" customFormat="1" ht="17.149999999999999" customHeight="1">
      <c r="D429" s="193"/>
      <c r="E429" s="189"/>
      <c r="F429" s="189"/>
      <c r="G429" s="189"/>
      <c r="H429" s="193"/>
    </row>
    <row r="430" spans="4:8" s="188" customFormat="1" ht="17.149999999999999" customHeight="1">
      <c r="D430" s="193"/>
      <c r="E430" s="189"/>
      <c r="F430" s="189"/>
      <c r="G430" s="189"/>
      <c r="H430" s="193"/>
    </row>
    <row r="431" spans="4:8" s="188" customFormat="1" ht="17.149999999999999" customHeight="1">
      <c r="D431" s="193"/>
      <c r="E431" s="189"/>
      <c r="F431" s="189"/>
      <c r="G431" s="189"/>
      <c r="H431" s="193"/>
    </row>
    <row r="432" spans="4:8" s="188" customFormat="1" ht="17.149999999999999" customHeight="1">
      <c r="D432" s="193"/>
      <c r="E432" s="189"/>
      <c r="F432" s="189"/>
      <c r="G432" s="189"/>
      <c r="H432" s="193"/>
    </row>
    <row r="433" spans="4:8" s="188" customFormat="1" ht="17.149999999999999" customHeight="1">
      <c r="D433" s="193"/>
      <c r="E433" s="189"/>
      <c r="F433" s="189"/>
      <c r="G433" s="189"/>
      <c r="H433" s="193"/>
    </row>
    <row r="434" spans="4:8" s="188" customFormat="1" ht="17.149999999999999" customHeight="1">
      <c r="D434" s="193"/>
      <c r="E434" s="189"/>
      <c r="F434" s="189"/>
      <c r="G434" s="189"/>
      <c r="H434" s="193"/>
    </row>
    <row r="435" spans="4:8" s="188" customFormat="1" ht="17.149999999999999" customHeight="1">
      <c r="D435" s="193"/>
      <c r="E435" s="189"/>
      <c r="F435" s="189"/>
      <c r="G435" s="189"/>
      <c r="H435" s="193"/>
    </row>
    <row r="436" spans="4:8" s="188" customFormat="1" ht="17.149999999999999" customHeight="1">
      <c r="D436" s="193"/>
      <c r="E436" s="189"/>
      <c r="F436" s="189"/>
      <c r="G436" s="189"/>
      <c r="H436" s="193"/>
    </row>
    <row r="437" spans="4:8" s="188" customFormat="1" ht="17.149999999999999" customHeight="1">
      <c r="D437" s="193"/>
      <c r="E437" s="189"/>
      <c r="F437" s="189"/>
      <c r="G437" s="189"/>
      <c r="H437" s="193"/>
    </row>
    <row r="438" spans="4:8" s="188" customFormat="1" ht="17.149999999999999" customHeight="1">
      <c r="D438" s="193"/>
      <c r="E438" s="189"/>
      <c r="F438" s="189"/>
      <c r="G438" s="189"/>
      <c r="H438" s="193"/>
    </row>
    <row r="439" spans="4:8" s="188" customFormat="1" ht="17.149999999999999" customHeight="1">
      <c r="D439" s="193"/>
      <c r="E439" s="189"/>
      <c r="F439" s="189"/>
      <c r="G439" s="189"/>
      <c r="H439" s="193"/>
    </row>
    <row r="440" spans="4:8" s="188" customFormat="1" ht="17.149999999999999" customHeight="1">
      <c r="D440" s="193"/>
      <c r="E440" s="189"/>
      <c r="F440" s="189"/>
      <c r="G440" s="189"/>
      <c r="H440" s="193"/>
    </row>
    <row r="441" spans="4:8" s="188" customFormat="1" ht="17.149999999999999" customHeight="1">
      <c r="D441" s="193"/>
      <c r="E441" s="189"/>
      <c r="F441" s="189"/>
      <c r="G441" s="189"/>
      <c r="H441" s="193"/>
    </row>
    <row r="442" spans="4:8" s="188" customFormat="1" ht="17.149999999999999" customHeight="1">
      <c r="D442" s="193"/>
      <c r="E442" s="189"/>
      <c r="F442" s="189"/>
      <c r="G442" s="189"/>
      <c r="H442" s="193"/>
    </row>
    <row r="443" spans="4:8" s="188" customFormat="1" ht="17.149999999999999" customHeight="1">
      <c r="D443" s="193"/>
      <c r="E443" s="189"/>
      <c r="F443" s="189"/>
      <c r="G443" s="189"/>
      <c r="H443" s="193"/>
    </row>
    <row r="444" spans="4:8" s="188" customFormat="1" ht="17.149999999999999" customHeight="1">
      <c r="D444" s="193"/>
      <c r="E444" s="189"/>
      <c r="F444" s="189"/>
      <c r="G444" s="189"/>
      <c r="H444" s="193"/>
    </row>
    <row r="445" spans="4:8" s="188" customFormat="1" ht="17.149999999999999" customHeight="1">
      <c r="D445" s="193"/>
      <c r="E445" s="189"/>
      <c r="F445" s="189"/>
      <c r="G445" s="189"/>
      <c r="H445" s="193"/>
    </row>
    <row r="446" spans="4:8" s="188" customFormat="1" ht="17.149999999999999" customHeight="1">
      <c r="D446" s="193"/>
      <c r="E446" s="189"/>
      <c r="F446" s="189"/>
      <c r="G446" s="189"/>
      <c r="H446" s="193"/>
    </row>
    <row r="447" spans="4:8" s="188" customFormat="1" ht="17.149999999999999" customHeight="1">
      <c r="D447" s="193"/>
      <c r="E447" s="189"/>
      <c r="F447" s="189"/>
      <c r="G447" s="189"/>
      <c r="H447" s="193"/>
    </row>
    <row r="448" spans="4:8" s="188" customFormat="1" ht="17.149999999999999" customHeight="1">
      <c r="D448" s="193"/>
      <c r="E448" s="189"/>
      <c r="F448" s="189"/>
      <c r="G448" s="189"/>
      <c r="H448" s="193"/>
    </row>
    <row r="449" spans="4:8" s="188" customFormat="1" ht="17.149999999999999" customHeight="1">
      <c r="D449" s="193"/>
      <c r="E449" s="189"/>
      <c r="F449" s="189"/>
      <c r="G449" s="189"/>
      <c r="H449" s="193"/>
    </row>
    <row r="450" spans="4:8" s="188" customFormat="1" ht="17.149999999999999" customHeight="1">
      <c r="D450" s="193"/>
      <c r="E450" s="189"/>
      <c r="F450" s="189"/>
      <c r="G450" s="189"/>
      <c r="H450" s="193"/>
    </row>
    <row r="451" spans="4:8" s="188" customFormat="1" ht="17.149999999999999" customHeight="1">
      <c r="D451" s="193"/>
      <c r="E451" s="189"/>
      <c r="F451" s="189"/>
      <c r="G451" s="189"/>
      <c r="H451" s="193"/>
    </row>
    <row r="452" spans="4:8" s="188" customFormat="1" ht="17.149999999999999" customHeight="1">
      <c r="D452" s="193"/>
      <c r="E452" s="189"/>
      <c r="F452" s="189"/>
      <c r="G452" s="189"/>
      <c r="H452" s="193"/>
    </row>
    <row r="453" spans="4:8" s="188" customFormat="1" ht="17.149999999999999" customHeight="1">
      <c r="D453" s="193"/>
      <c r="E453" s="189"/>
      <c r="F453" s="189"/>
      <c r="G453" s="189"/>
      <c r="H453" s="193"/>
    </row>
    <row r="454" spans="4:8" s="188" customFormat="1" ht="17.149999999999999" customHeight="1">
      <c r="D454" s="193"/>
      <c r="E454" s="189"/>
      <c r="F454" s="189"/>
      <c r="G454" s="189"/>
      <c r="H454" s="193"/>
    </row>
    <row r="455" spans="4:8" s="188" customFormat="1" ht="17.149999999999999" customHeight="1">
      <c r="D455" s="193"/>
      <c r="E455" s="189"/>
      <c r="F455" s="189"/>
      <c r="G455" s="189"/>
      <c r="H455" s="193"/>
    </row>
    <row r="456" spans="4:8" s="188" customFormat="1" ht="17.149999999999999" customHeight="1">
      <c r="D456" s="193"/>
      <c r="E456" s="189"/>
      <c r="F456" s="189"/>
      <c r="G456" s="189"/>
      <c r="H456" s="193"/>
    </row>
    <row r="457" spans="4:8" s="188" customFormat="1" ht="17.149999999999999" customHeight="1">
      <c r="D457" s="193"/>
      <c r="E457" s="189"/>
      <c r="F457" s="189"/>
      <c r="G457" s="189"/>
      <c r="H457" s="193"/>
    </row>
    <row r="458" spans="4:8" s="188" customFormat="1" ht="17.149999999999999" customHeight="1">
      <c r="D458" s="193"/>
      <c r="E458" s="189"/>
      <c r="F458" s="189"/>
      <c r="G458" s="189"/>
      <c r="H458" s="193"/>
    </row>
    <row r="459" spans="4:8" s="188" customFormat="1" ht="17.149999999999999" customHeight="1">
      <c r="D459" s="193"/>
      <c r="E459" s="189"/>
      <c r="F459" s="189"/>
      <c r="G459" s="189"/>
      <c r="H459" s="193"/>
    </row>
    <row r="460" spans="4:8" s="188" customFormat="1" ht="17.149999999999999" customHeight="1">
      <c r="D460" s="193"/>
      <c r="E460" s="189"/>
      <c r="F460" s="189"/>
      <c r="G460" s="189"/>
      <c r="H460" s="193"/>
    </row>
    <row r="461" spans="4:8" s="188" customFormat="1" ht="17.149999999999999" customHeight="1">
      <c r="D461" s="193"/>
      <c r="E461" s="189"/>
      <c r="F461" s="189"/>
      <c r="G461" s="189"/>
      <c r="H461" s="193"/>
    </row>
    <row r="462" spans="4:8" s="188" customFormat="1" ht="17.149999999999999" customHeight="1">
      <c r="D462" s="193"/>
      <c r="E462" s="189"/>
      <c r="F462" s="189"/>
      <c r="G462" s="189"/>
      <c r="H462" s="193"/>
    </row>
    <row r="463" spans="4:8" s="188" customFormat="1" ht="17.149999999999999" customHeight="1">
      <c r="D463" s="193"/>
      <c r="E463" s="189"/>
      <c r="F463" s="189"/>
      <c r="G463" s="189"/>
      <c r="H463" s="193"/>
    </row>
    <row r="464" spans="4:8" s="188" customFormat="1" ht="17.149999999999999" customHeight="1">
      <c r="D464" s="193"/>
      <c r="E464" s="189"/>
      <c r="F464" s="189"/>
      <c r="G464" s="189"/>
      <c r="H464" s="193"/>
    </row>
    <row r="465" spans="4:8" s="188" customFormat="1" ht="17.149999999999999" customHeight="1">
      <c r="D465" s="193"/>
      <c r="E465" s="189"/>
      <c r="F465" s="189"/>
      <c r="G465" s="189"/>
      <c r="H465" s="193"/>
    </row>
    <row r="466" spans="4:8" s="188" customFormat="1" ht="17.149999999999999" customHeight="1">
      <c r="D466" s="193"/>
      <c r="E466" s="189"/>
      <c r="F466" s="189"/>
      <c r="G466" s="189"/>
      <c r="H466" s="193"/>
    </row>
    <row r="467" spans="4:8" s="188" customFormat="1" ht="17.149999999999999" customHeight="1">
      <c r="D467" s="193"/>
      <c r="E467" s="189"/>
      <c r="F467" s="189"/>
      <c r="G467" s="189"/>
      <c r="H467" s="193"/>
    </row>
    <row r="468" spans="4:8" s="188" customFormat="1" ht="17.149999999999999" customHeight="1">
      <c r="D468" s="193"/>
      <c r="E468" s="189"/>
      <c r="F468" s="189"/>
      <c r="G468" s="189"/>
      <c r="H468" s="193"/>
    </row>
    <row r="469" spans="4:8" s="188" customFormat="1" ht="17.149999999999999" customHeight="1">
      <c r="D469" s="193"/>
      <c r="E469" s="189"/>
      <c r="F469" s="189"/>
      <c r="G469" s="189"/>
      <c r="H469" s="193"/>
    </row>
    <row r="470" spans="4:8" s="188" customFormat="1" ht="17.149999999999999" customHeight="1">
      <c r="D470" s="193"/>
      <c r="E470" s="189"/>
      <c r="F470" s="189"/>
      <c r="G470" s="189"/>
      <c r="H470" s="193"/>
    </row>
    <row r="471" spans="4:8" s="188" customFormat="1" ht="17.149999999999999" customHeight="1">
      <c r="D471" s="193"/>
      <c r="E471" s="189"/>
      <c r="F471" s="189"/>
      <c r="G471" s="189"/>
      <c r="H471" s="193"/>
    </row>
    <row r="472" spans="4:8" s="188" customFormat="1" ht="17.149999999999999" customHeight="1">
      <c r="D472" s="193"/>
      <c r="E472" s="189"/>
      <c r="F472" s="189"/>
      <c r="G472" s="189"/>
      <c r="H472" s="193"/>
    </row>
    <row r="473" spans="4:8" s="188" customFormat="1" ht="17.149999999999999" customHeight="1">
      <c r="D473" s="193"/>
      <c r="E473" s="189"/>
      <c r="F473" s="189"/>
      <c r="G473" s="189"/>
      <c r="H473" s="193"/>
    </row>
    <row r="474" spans="4:8" s="188" customFormat="1" ht="17.149999999999999" customHeight="1">
      <c r="D474" s="193"/>
      <c r="E474" s="189"/>
      <c r="F474" s="189"/>
      <c r="G474" s="189"/>
      <c r="H474" s="193"/>
    </row>
    <row r="475" spans="4:8" s="188" customFormat="1" ht="17.149999999999999" customHeight="1">
      <c r="D475" s="193"/>
      <c r="E475" s="189"/>
      <c r="F475" s="189"/>
      <c r="G475" s="189"/>
      <c r="H475" s="193"/>
    </row>
    <row r="476" spans="4:8" s="188" customFormat="1" ht="17.149999999999999" customHeight="1">
      <c r="D476" s="193"/>
      <c r="E476" s="189"/>
      <c r="F476" s="189"/>
      <c r="G476" s="189"/>
      <c r="H476" s="193"/>
    </row>
    <row r="477" spans="4:8" s="188" customFormat="1" ht="17.149999999999999" customHeight="1">
      <c r="D477" s="193"/>
      <c r="E477" s="189"/>
      <c r="F477" s="189"/>
      <c r="G477" s="189"/>
      <c r="H477" s="193"/>
    </row>
    <row r="478" spans="4:8" s="188" customFormat="1" ht="17.149999999999999" customHeight="1">
      <c r="D478" s="193"/>
      <c r="E478" s="189"/>
      <c r="F478" s="189"/>
      <c r="G478" s="189"/>
      <c r="H478" s="193"/>
    </row>
    <row r="479" spans="4:8" s="188" customFormat="1" ht="17.149999999999999" customHeight="1">
      <c r="D479" s="193"/>
      <c r="E479" s="189"/>
      <c r="F479" s="189"/>
      <c r="G479" s="189"/>
      <c r="H479" s="193"/>
    </row>
    <row r="480" spans="4:8" s="188" customFormat="1" ht="17.149999999999999" customHeight="1">
      <c r="D480" s="193"/>
      <c r="E480" s="189"/>
      <c r="F480" s="189"/>
      <c r="G480" s="189"/>
      <c r="H480" s="193"/>
    </row>
    <row r="481" spans="4:8" s="188" customFormat="1" ht="17.149999999999999" customHeight="1">
      <c r="D481" s="193"/>
      <c r="E481" s="189"/>
      <c r="F481" s="189"/>
      <c r="G481" s="189"/>
      <c r="H481" s="193"/>
    </row>
    <row r="482" spans="4:8" s="188" customFormat="1" ht="17.149999999999999" customHeight="1">
      <c r="D482" s="193"/>
      <c r="E482" s="189"/>
      <c r="F482" s="189"/>
      <c r="G482" s="189"/>
      <c r="H482" s="193"/>
    </row>
    <row r="483" spans="4:8" s="188" customFormat="1" ht="17.149999999999999" customHeight="1">
      <c r="D483" s="193"/>
      <c r="E483" s="189"/>
      <c r="F483" s="189"/>
      <c r="G483" s="189"/>
      <c r="H483" s="193"/>
    </row>
    <row r="484" spans="4:8" s="188" customFormat="1" ht="17.149999999999999" customHeight="1">
      <c r="D484" s="193"/>
      <c r="E484" s="189"/>
      <c r="F484" s="189"/>
      <c r="G484" s="189"/>
      <c r="H484" s="193"/>
    </row>
    <row r="485" spans="4:8" s="188" customFormat="1" ht="17.149999999999999" customHeight="1">
      <c r="D485" s="193"/>
      <c r="E485" s="189"/>
      <c r="F485" s="189"/>
      <c r="G485" s="189"/>
      <c r="H485" s="193"/>
    </row>
    <row r="486" spans="4:8" s="188" customFormat="1" ht="17.149999999999999" customHeight="1">
      <c r="D486" s="193"/>
      <c r="E486" s="189"/>
      <c r="F486" s="189"/>
      <c r="G486" s="189"/>
      <c r="H486" s="193"/>
    </row>
    <row r="487" spans="4:8" s="188" customFormat="1" ht="17.149999999999999" customHeight="1">
      <c r="D487" s="193"/>
      <c r="E487" s="189"/>
      <c r="F487" s="189"/>
      <c r="G487" s="189"/>
      <c r="H487" s="193"/>
    </row>
    <row r="488" spans="4:8" s="188" customFormat="1" ht="17.149999999999999" customHeight="1">
      <c r="D488" s="193"/>
      <c r="E488" s="189"/>
      <c r="F488" s="189"/>
      <c r="G488" s="189"/>
      <c r="H488" s="193"/>
    </row>
    <row r="489" spans="4:8" s="188" customFormat="1" ht="17.149999999999999" customHeight="1">
      <c r="D489" s="193"/>
      <c r="E489" s="189"/>
      <c r="F489" s="189"/>
      <c r="G489" s="189"/>
      <c r="H489" s="193"/>
    </row>
    <row r="490" spans="4:8" s="188" customFormat="1" ht="17.149999999999999" customHeight="1">
      <c r="D490" s="193"/>
      <c r="E490" s="189"/>
      <c r="F490" s="189"/>
      <c r="G490" s="189"/>
      <c r="H490" s="193"/>
    </row>
    <row r="491" spans="4:8" s="188" customFormat="1" ht="17.149999999999999" customHeight="1">
      <c r="D491" s="193"/>
      <c r="E491" s="189"/>
      <c r="F491" s="189"/>
      <c r="G491" s="189"/>
      <c r="H491" s="193"/>
    </row>
    <row r="492" spans="4:8" s="188" customFormat="1" ht="17.149999999999999" customHeight="1">
      <c r="D492" s="193"/>
      <c r="E492" s="189"/>
      <c r="F492" s="189"/>
      <c r="G492" s="189"/>
      <c r="H492" s="193"/>
    </row>
    <row r="493" spans="4:8" s="188" customFormat="1" ht="17.149999999999999" customHeight="1">
      <c r="D493" s="193"/>
      <c r="E493" s="189"/>
      <c r="F493" s="189"/>
      <c r="G493" s="189"/>
      <c r="H493" s="193"/>
    </row>
    <row r="494" spans="4:8" s="188" customFormat="1" ht="17.149999999999999" customHeight="1">
      <c r="D494" s="193"/>
      <c r="E494" s="189"/>
      <c r="F494" s="189"/>
      <c r="G494" s="189"/>
      <c r="H494" s="193"/>
    </row>
    <row r="495" spans="4:8" s="188" customFormat="1" ht="17.149999999999999" customHeight="1">
      <c r="D495" s="193"/>
      <c r="E495" s="189"/>
      <c r="F495" s="189"/>
      <c r="G495" s="189"/>
      <c r="H495" s="193"/>
    </row>
    <row r="496" spans="4:8" s="188" customFormat="1" ht="17.149999999999999" customHeight="1">
      <c r="D496" s="193"/>
      <c r="E496" s="189"/>
      <c r="F496" s="189"/>
      <c r="G496" s="189"/>
      <c r="H496" s="193"/>
    </row>
    <row r="497" spans="4:8" s="188" customFormat="1" ht="17.149999999999999" customHeight="1">
      <c r="D497" s="193"/>
      <c r="E497" s="189"/>
      <c r="F497" s="189"/>
      <c r="G497" s="189"/>
      <c r="H497" s="193"/>
    </row>
    <row r="498" spans="4:8" s="188" customFormat="1" ht="17.149999999999999" customHeight="1">
      <c r="D498" s="193"/>
      <c r="E498" s="189"/>
      <c r="F498" s="189"/>
      <c r="G498" s="189"/>
      <c r="H498" s="193"/>
    </row>
    <row r="499" spans="4:8" s="188" customFormat="1" ht="17.149999999999999" customHeight="1">
      <c r="D499" s="193"/>
      <c r="E499" s="189"/>
      <c r="F499" s="189"/>
      <c r="G499" s="189"/>
      <c r="H499" s="193"/>
    </row>
    <row r="500" spans="4:8" s="188" customFormat="1" ht="17.149999999999999" customHeight="1">
      <c r="D500" s="193"/>
      <c r="E500" s="189"/>
      <c r="F500" s="189"/>
      <c r="G500" s="189"/>
      <c r="H500" s="193"/>
    </row>
    <row r="501" spans="4:8" s="188" customFormat="1" ht="17.149999999999999" customHeight="1">
      <c r="D501" s="193"/>
      <c r="E501" s="189"/>
      <c r="F501" s="189"/>
      <c r="G501" s="189"/>
      <c r="H501" s="193"/>
    </row>
    <row r="502" spans="4:8" s="188" customFormat="1" ht="17.149999999999999" customHeight="1">
      <c r="D502" s="193"/>
      <c r="E502" s="189"/>
      <c r="F502" s="189"/>
      <c r="G502" s="189"/>
      <c r="H502" s="193"/>
    </row>
    <row r="503" spans="4:8" s="188" customFormat="1" ht="17.149999999999999" customHeight="1">
      <c r="D503" s="193"/>
      <c r="E503" s="189"/>
      <c r="F503" s="189"/>
      <c r="G503" s="189"/>
      <c r="H503" s="193"/>
    </row>
    <row r="504" spans="4:8" s="188" customFormat="1" ht="17.149999999999999" customHeight="1">
      <c r="D504" s="193"/>
      <c r="E504" s="189"/>
      <c r="F504" s="189"/>
      <c r="G504" s="189"/>
      <c r="H504" s="193"/>
    </row>
    <row r="505" spans="4:8" s="188" customFormat="1" ht="17.149999999999999" customHeight="1">
      <c r="D505" s="193"/>
      <c r="E505" s="189"/>
      <c r="F505" s="189"/>
      <c r="G505" s="189"/>
      <c r="H505" s="193"/>
    </row>
    <row r="506" spans="4:8" s="188" customFormat="1" ht="17.149999999999999" customHeight="1">
      <c r="D506" s="193"/>
      <c r="E506" s="189"/>
      <c r="F506" s="189"/>
      <c r="G506" s="189"/>
      <c r="H506" s="193"/>
    </row>
    <row r="507" spans="4:8" s="188" customFormat="1" ht="17.149999999999999" customHeight="1">
      <c r="D507" s="193"/>
      <c r="E507" s="189"/>
      <c r="F507" s="189"/>
      <c r="G507" s="189"/>
      <c r="H507" s="193"/>
    </row>
    <row r="508" spans="4:8" s="188" customFormat="1" ht="17.149999999999999" customHeight="1">
      <c r="D508" s="193"/>
      <c r="E508" s="189"/>
      <c r="F508" s="189"/>
      <c r="G508" s="189"/>
      <c r="H508" s="193"/>
    </row>
    <row r="509" spans="4:8" s="188" customFormat="1" ht="17.149999999999999" customHeight="1">
      <c r="D509" s="193"/>
      <c r="E509" s="189"/>
      <c r="F509" s="189"/>
      <c r="G509" s="189"/>
      <c r="H509" s="193"/>
    </row>
    <row r="510" spans="4:8" s="188" customFormat="1" ht="17.149999999999999" customHeight="1">
      <c r="D510" s="193"/>
      <c r="E510" s="189"/>
      <c r="F510" s="189"/>
      <c r="G510" s="189"/>
      <c r="H510" s="193"/>
    </row>
    <row r="511" spans="4:8" s="188" customFormat="1" ht="17.149999999999999" customHeight="1">
      <c r="D511" s="193"/>
      <c r="E511" s="189"/>
      <c r="F511" s="189"/>
      <c r="G511" s="189"/>
      <c r="H511" s="193"/>
    </row>
    <row r="512" spans="4:8" s="188" customFormat="1" ht="17.149999999999999" customHeight="1">
      <c r="D512" s="193"/>
      <c r="E512" s="189"/>
      <c r="F512" s="189"/>
      <c r="G512" s="189"/>
      <c r="H512" s="193"/>
    </row>
    <row r="513" spans="4:8" s="188" customFormat="1" ht="17.149999999999999" customHeight="1">
      <c r="D513" s="193"/>
      <c r="E513" s="189"/>
      <c r="F513" s="189"/>
      <c r="G513" s="189"/>
      <c r="H513" s="193"/>
    </row>
    <row r="514" spans="4:8" s="188" customFormat="1" ht="17.149999999999999" customHeight="1">
      <c r="D514" s="193"/>
      <c r="E514" s="189"/>
      <c r="F514" s="189"/>
      <c r="G514" s="189"/>
      <c r="H514" s="193"/>
    </row>
    <row r="515" spans="4:8" s="188" customFormat="1" ht="17.149999999999999" customHeight="1">
      <c r="D515" s="193"/>
      <c r="E515" s="189"/>
      <c r="F515" s="189"/>
      <c r="G515" s="189"/>
      <c r="H515" s="193"/>
    </row>
    <row r="516" spans="4:8" s="188" customFormat="1" ht="17.149999999999999" customHeight="1">
      <c r="D516" s="193"/>
      <c r="E516" s="189"/>
      <c r="F516" s="189"/>
      <c r="G516" s="189"/>
      <c r="H516" s="193"/>
    </row>
    <row r="517" spans="4:8" s="188" customFormat="1" ht="17.149999999999999" customHeight="1">
      <c r="D517" s="193"/>
      <c r="E517" s="189"/>
      <c r="F517" s="189"/>
      <c r="G517" s="189"/>
      <c r="H517" s="193"/>
    </row>
    <row r="518" spans="4:8" s="188" customFormat="1" ht="17.149999999999999" customHeight="1">
      <c r="D518" s="193"/>
      <c r="E518" s="189"/>
      <c r="F518" s="189"/>
      <c r="G518" s="189"/>
      <c r="H518" s="193"/>
    </row>
    <row r="519" spans="4:8" s="188" customFormat="1" ht="17.149999999999999" customHeight="1">
      <c r="D519" s="193"/>
      <c r="E519" s="189"/>
      <c r="F519" s="189"/>
      <c r="G519" s="189"/>
      <c r="H519" s="193"/>
    </row>
    <row r="520" spans="4:8" s="188" customFormat="1" ht="17.149999999999999" customHeight="1">
      <c r="D520" s="193"/>
      <c r="E520" s="189"/>
      <c r="F520" s="189"/>
      <c r="G520" s="189"/>
      <c r="H520" s="193"/>
    </row>
    <row r="521" spans="4:8" s="188" customFormat="1" ht="17.149999999999999" customHeight="1">
      <c r="D521" s="193"/>
      <c r="E521" s="189"/>
      <c r="F521" s="189"/>
      <c r="G521" s="189"/>
      <c r="H521" s="193"/>
    </row>
    <row r="522" spans="4:8" s="188" customFormat="1" ht="17.149999999999999" customHeight="1">
      <c r="D522" s="193"/>
      <c r="E522" s="189"/>
      <c r="F522" s="189"/>
      <c r="G522" s="189"/>
      <c r="H522" s="193"/>
    </row>
    <row r="523" spans="4:8" s="188" customFormat="1" ht="17.149999999999999" customHeight="1">
      <c r="D523" s="193"/>
      <c r="E523" s="189"/>
      <c r="F523" s="189"/>
      <c r="G523" s="189"/>
      <c r="H523" s="193"/>
    </row>
    <row r="524" spans="4:8" s="188" customFormat="1" ht="17.149999999999999" customHeight="1">
      <c r="D524" s="193"/>
      <c r="E524" s="189"/>
      <c r="F524" s="189"/>
      <c r="G524" s="189"/>
      <c r="H524" s="193"/>
    </row>
    <row r="525" spans="4:8" s="188" customFormat="1" ht="17.149999999999999" customHeight="1">
      <c r="D525" s="193"/>
      <c r="E525" s="189"/>
      <c r="F525" s="189"/>
      <c r="G525" s="189"/>
      <c r="H525" s="193"/>
    </row>
    <row r="526" spans="4:8" s="188" customFormat="1" ht="17.149999999999999" customHeight="1">
      <c r="D526" s="193"/>
      <c r="E526" s="189"/>
      <c r="F526" s="189"/>
      <c r="G526" s="189"/>
      <c r="H526" s="193"/>
    </row>
    <row r="527" spans="4:8" s="188" customFormat="1" ht="17.149999999999999" customHeight="1">
      <c r="D527" s="193"/>
      <c r="E527" s="189"/>
      <c r="F527" s="189"/>
      <c r="G527" s="189"/>
      <c r="H527" s="193"/>
    </row>
    <row r="528" spans="4:8" s="188" customFormat="1" ht="17.149999999999999" customHeight="1">
      <c r="D528" s="193"/>
      <c r="E528" s="189"/>
      <c r="F528" s="189"/>
      <c r="G528" s="189"/>
      <c r="H528" s="193"/>
    </row>
    <row r="529" spans="4:8" s="188" customFormat="1" ht="17.149999999999999" customHeight="1">
      <c r="D529" s="193"/>
      <c r="E529" s="189"/>
      <c r="F529" s="189"/>
      <c r="G529" s="189"/>
      <c r="H529" s="193"/>
    </row>
    <row r="530" spans="4:8" s="188" customFormat="1" ht="17.149999999999999" customHeight="1">
      <c r="D530" s="193"/>
      <c r="E530" s="189"/>
      <c r="F530" s="189"/>
      <c r="G530" s="189"/>
      <c r="H530" s="193"/>
    </row>
    <row r="531" spans="4:8" s="188" customFormat="1" ht="17.149999999999999" customHeight="1">
      <c r="D531" s="193"/>
      <c r="E531" s="189"/>
      <c r="F531" s="189"/>
      <c r="G531" s="189"/>
      <c r="H531" s="193"/>
    </row>
    <row r="532" spans="4:8" s="188" customFormat="1" ht="17.149999999999999" customHeight="1">
      <c r="D532" s="193"/>
      <c r="E532" s="189"/>
      <c r="F532" s="189"/>
      <c r="G532" s="189"/>
      <c r="H532" s="193"/>
    </row>
    <row r="533" spans="4:8" s="188" customFormat="1" ht="17.149999999999999" customHeight="1">
      <c r="D533" s="193"/>
      <c r="E533" s="189"/>
      <c r="F533" s="189"/>
      <c r="G533" s="189"/>
      <c r="H533" s="193"/>
    </row>
    <row r="534" spans="4:8" s="188" customFormat="1" ht="17.149999999999999" customHeight="1">
      <c r="D534" s="193"/>
      <c r="E534" s="189"/>
      <c r="F534" s="189"/>
      <c r="G534" s="189"/>
      <c r="H534" s="193"/>
    </row>
    <row r="535" spans="4:8" s="188" customFormat="1" ht="17.149999999999999" customHeight="1">
      <c r="D535" s="193"/>
      <c r="E535" s="189"/>
      <c r="F535" s="189"/>
      <c r="G535" s="189"/>
      <c r="H535" s="193"/>
    </row>
    <row r="536" spans="4:8" s="188" customFormat="1" ht="17.149999999999999" customHeight="1">
      <c r="D536" s="193"/>
      <c r="E536" s="189"/>
      <c r="F536" s="189"/>
      <c r="G536" s="189"/>
      <c r="H536" s="193"/>
    </row>
    <row r="537" spans="4:8" s="188" customFormat="1" ht="17.149999999999999" customHeight="1">
      <c r="D537" s="193"/>
      <c r="E537" s="189"/>
      <c r="F537" s="189"/>
      <c r="G537" s="189"/>
      <c r="H537" s="193"/>
    </row>
    <row r="538" spans="4:8" s="188" customFormat="1" ht="17.149999999999999" customHeight="1">
      <c r="D538" s="193"/>
      <c r="E538" s="189"/>
      <c r="F538" s="189"/>
      <c r="G538" s="189"/>
      <c r="H538" s="193"/>
    </row>
    <row r="539" spans="4:8" s="188" customFormat="1" ht="17.149999999999999" customHeight="1">
      <c r="D539" s="193"/>
      <c r="E539" s="189"/>
      <c r="F539" s="189"/>
      <c r="G539" s="189"/>
      <c r="H539" s="193"/>
    </row>
    <row r="540" spans="4:8" s="188" customFormat="1" ht="17.149999999999999" customHeight="1">
      <c r="D540" s="193"/>
      <c r="E540" s="189"/>
      <c r="F540" s="189"/>
      <c r="G540" s="189"/>
      <c r="H540" s="193"/>
    </row>
    <row r="541" spans="4:8" s="188" customFormat="1" ht="17.149999999999999" customHeight="1">
      <c r="D541" s="193"/>
      <c r="E541" s="189"/>
      <c r="F541" s="189"/>
      <c r="G541" s="189"/>
      <c r="H541" s="193"/>
    </row>
    <row r="542" spans="4:8" s="188" customFormat="1" ht="17.149999999999999" customHeight="1">
      <c r="D542" s="193"/>
      <c r="E542" s="189"/>
      <c r="F542" s="189"/>
      <c r="G542" s="189"/>
      <c r="H542" s="193"/>
    </row>
    <row r="543" spans="4:8" s="188" customFormat="1" ht="17.149999999999999" customHeight="1">
      <c r="D543" s="193"/>
      <c r="E543" s="189"/>
      <c r="F543" s="189"/>
      <c r="G543" s="189"/>
      <c r="H543" s="193"/>
    </row>
    <row r="544" spans="4:8" s="188" customFormat="1" ht="17.149999999999999" customHeight="1">
      <c r="D544" s="193"/>
      <c r="E544" s="189"/>
      <c r="F544" s="189"/>
      <c r="G544" s="189"/>
      <c r="H544" s="193"/>
    </row>
    <row r="545" spans="4:8" s="188" customFormat="1" ht="17.149999999999999" customHeight="1">
      <c r="D545" s="193"/>
      <c r="E545" s="189"/>
      <c r="F545" s="189"/>
      <c r="G545" s="189"/>
      <c r="H545" s="193"/>
    </row>
    <row r="546" spans="4:8" s="188" customFormat="1" ht="17.149999999999999" customHeight="1">
      <c r="D546" s="193"/>
      <c r="E546" s="189"/>
      <c r="F546" s="189"/>
      <c r="G546" s="189"/>
      <c r="H546" s="193"/>
    </row>
    <row r="547" spans="4:8" s="188" customFormat="1" ht="17.149999999999999" customHeight="1">
      <c r="D547" s="193"/>
      <c r="E547" s="189"/>
      <c r="F547" s="189"/>
      <c r="G547" s="189"/>
      <c r="H547" s="193"/>
    </row>
    <row r="548" spans="4:8" s="188" customFormat="1" ht="17.149999999999999" customHeight="1">
      <c r="D548" s="193"/>
      <c r="E548" s="189"/>
      <c r="F548" s="189"/>
      <c r="G548" s="189"/>
      <c r="H548" s="193"/>
    </row>
    <row r="549" spans="4:8" s="188" customFormat="1" ht="17.149999999999999" customHeight="1">
      <c r="D549" s="193"/>
      <c r="E549" s="189"/>
      <c r="F549" s="189"/>
      <c r="G549" s="189"/>
      <c r="H549" s="193"/>
    </row>
    <row r="550" spans="4:8" s="188" customFormat="1" ht="17.149999999999999" customHeight="1">
      <c r="D550" s="193"/>
      <c r="E550" s="189"/>
      <c r="F550" s="189"/>
      <c r="G550" s="189"/>
      <c r="H550" s="193"/>
    </row>
    <row r="551" spans="4:8" s="188" customFormat="1" ht="17.149999999999999" customHeight="1">
      <c r="D551" s="193"/>
      <c r="E551" s="189"/>
      <c r="F551" s="189"/>
      <c r="G551" s="189"/>
      <c r="H551" s="193"/>
    </row>
    <row r="552" spans="4:8" s="188" customFormat="1" ht="17.149999999999999" customHeight="1">
      <c r="D552" s="193"/>
      <c r="E552" s="189"/>
      <c r="F552" s="189"/>
      <c r="G552" s="189"/>
      <c r="H552" s="193"/>
    </row>
    <row r="553" spans="4:8" s="188" customFormat="1" ht="17.149999999999999" customHeight="1">
      <c r="D553" s="193"/>
      <c r="E553" s="189"/>
      <c r="F553" s="189"/>
      <c r="G553" s="189"/>
      <c r="H553" s="193"/>
    </row>
    <row r="554" spans="4:8" s="188" customFormat="1" ht="17.149999999999999" customHeight="1">
      <c r="D554" s="193"/>
      <c r="E554" s="189"/>
      <c r="F554" s="189"/>
      <c r="G554" s="189"/>
      <c r="H554" s="193"/>
    </row>
    <row r="555" spans="4:8" s="188" customFormat="1" ht="17.149999999999999" customHeight="1">
      <c r="D555" s="193"/>
      <c r="E555" s="189"/>
      <c r="F555" s="189"/>
      <c r="G555" s="189"/>
      <c r="H555" s="193"/>
    </row>
    <row r="556" spans="4:8" s="188" customFormat="1" ht="17.149999999999999" customHeight="1">
      <c r="D556" s="193"/>
      <c r="E556" s="189"/>
      <c r="F556" s="189"/>
      <c r="G556" s="189"/>
      <c r="H556" s="193"/>
    </row>
    <row r="557" spans="4:8" s="188" customFormat="1" ht="17.149999999999999" customHeight="1">
      <c r="D557" s="193"/>
      <c r="E557" s="189"/>
      <c r="F557" s="189"/>
      <c r="G557" s="189"/>
      <c r="H557" s="193"/>
    </row>
    <row r="558" spans="4:8" s="188" customFormat="1" ht="17.149999999999999" customHeight="1">
      <c r="D558" s="193"/>
      <c r="E558" s="189"/>
      <c r="F558" s="189"/>
      <c r="G558" s="189"/>
      <c r="H558" s="193"/>
    </row>
    <row r="559" spans="4:8" s="188" customFormat="1" ht="17.149999999999999" customHeight="1">
      <c r="D559" s="193"/>
      <c r="E559" s="189"/>
      <c r="F559" s="189"/>
      <c r="G559" s="189"/>
      <c r="H559" s="193"/>
    </row>
    <row r="560" spans="4:8" s="188" customFormat="1" ht="17.149999999999999" customHeight="1">
      <c r="D560" s="193"/>
      <c r="E560" s="189"/>
      <c r="F560" s="189"/>
      <c r="G560" s="189"/>
      <c r="H560" s="193"/>
    </row>
    <row r="561" spans="4:8" s="188" customFormat="1" ht="17.149999999999999" customHeight="1">
      <c r="D561" s="193"/>
      <c r="E561" s="189"/>
      <c r="F561" s="189"/>
      <c r="G561" s="189"/>
      <c r="H561" s="193"/>
    </row>
    <row r="562" spans="4:8" s="188" customFormat="1" ht="17.149999999999999" customHeight="1">
      <c r="D562" s="193"/>
      <c r="E562" s="189"/>
      <c r="F562" s="189"/>
      <c r="G562" s="189"/>
      <c r="H562" s="193"/>
    </row>
    <row r="563" spans="4:8" s="188" customFormat="1" ht="17.149999999999999" customHeight="1">
      <c r="D563" s="193"/>
      <c r="E563" s="189"/>
      <c r="F563" s="189"/>
      <c r="G563" s="189"/>
      <c r="H563" s="193"/>
    </row>
    <row r="564" spans="4:8" s="188" customFormat="1" ht="17.149999999999999" customHeight="1">
      <c r="D564" s="193"/>
      <c r="E564" s="189"/>
      <c r="F564" s="189"/>
      <c r="G564" s="189"/>
      <c r="H564" s="193"/>
    </row>
    <row r="565" spans="4:8" s="188" customFormat="1" ht="17.149999999999999" customHeight="1">
      <c r="D565" s="193"/>
      <c r="E565" s="189"/>
      <c r="F565" s="189"/>
      <c r="G565" s="189"/>
      <c r="H565" s="193"/>
    </row>
    <row r="566" spans="4:8" s="188" customFormat="1" ht="17.149999999999999" customHeight="1">
      <c r="D566" s="193"/>
      <c r="E566" s="189"/>
      <c r="F566" s="189"/>
      <c r="G566" s="189"/>
      <c r="H566" s="193"/>
    </row>
    <row r="567" spans="4:8" s="188" customFormat="1" ht="17.149999999999999" customHeight="1">
      <c r="D567" s="193"/>
      <c r="E567" s="189"/>
      <c r="F567" s="189"/>
      <c r="G567" s="189"/>
      <c r="H567" s="193"/>
    </row>
    <row r="568" spans="4:8" s="188" customFormat="1" ht="17.149999999999999" customHeight="1">
      <c r="D568" s="193"/>
      <c r="E568" s="189"/>
      <c r="F568" s="189"/>
      <c r="G568" s="189"/>
      <c r="H568" s="193"/>
    </row>
    <row r="569" spans="4:8" s="188" customFormat="1" ht="17.149999999999999" customHeight="1">
      <c r="D569" s="193"/>
      <c r="E569" s="189"/>
      <c r="F569" s="189"/>
      <c r="G569" s="189"/>
      <c r="H569" s="193"/>
    </row>
    <row r="570" spans="4:8" s="188" customFormat="1" ht="17.149999999999999" customHeight="1">
      <c r="D570" s="193"/>
      <c r="E570" s="189"/>
      <c r="F570" s="189"/>
      <c r="G570" s="189"/>
      <c r="H570" s="193"/>
    </row>
    <row r="571" spans="4:8" s="188" customFormat="1" ht="17.149999999999999" customHeight="1">
      <c r="D571" s="193"/>
      <c r="E571" s="189"/>
      <c r="F571" s="189"/>
      <c r="G571" s="189"/>
      <c r="H571" s="193"/>
    </row>
    <row r="572" spans="4:8" s="188" customFormat="1" ht="17.149999999999999" customHeight="1">
      <c r="D572" s="193"/>
      <c r="E572" s="189"/>
      <c r="F572" s="189"/>
      <c r="G572" s="189"/>
      <c r="H572" s="193"/>
    </row>
    <row r="573" spans="4:8" s="188" customFormat="1" ht="17.149999999999999" customHeight="1">
      <c r="D573" s="193"/>
      <c r="E573" s="189"/>
      <c r="F573" s="189"/>
      <c r="G573" s="189"/>
      <c r="H573" s="193"/>
    </row>
    <row r="574" spans="4:8" s="188" customFormat="1" ht="17.149999999999999" customHeight="1">
      <c r="D574" s="193"/>
      <c r="E574" s="189"/>
      <c r="F574" s="189"/>
      <c r="G574" s="189"/>
      <c r="H574" s="193"/>
    </row>
    <row r="575" spans="4:8" s="188" customFormat="1" ht="17.149999999999999" customHeight="1">
      <c r="D575" s="193"/>
      <c r="E575" s="189"/>
      <c r="F575" s="189"/>
      <c r="G575" s="189"/>
      <c r="H575" s="193"/>
    </row>
    <row r="576" spans="4:8" s="188" customFormat="1" ht="17.149999999999999" customHeight="1">
      <c r="D576" s="193"/>
      <c r="E576" s="189"/>
      <c r="F576" s="189"/>
      <c r="G576" s="189"/>
      <c r="H576" s="193"/>
    </row>
    <row r="577" spans="4:8" s="188" customFormat="1" ht="17.149999999999999" customHeight="1">
      <c r="D577" s="193"/>
      <c r="E577" s="189"/>
      <c r="F577" s="189"/>
      <c r="G577" s="189"/>
      <c r="H577" s="193"/>
    </row>
    <row r="578" spans="4:8" s="188" customFormat="1" ht="17.149999999999999" customHeight="1">
      <c r="D578" s="193"/>
      <c r="E578" s="189"/>
      <c r="F578" s="189"/>
      <c r="G578" s="189"/>
      <c r="H578" s="193"/>
    </row>
    <row r="579" spans="4:8" s="188" customFormat="1" ht="17.149999999999999" customHeight="1">
      <c r="D579" s="193"/>
      <c r="E579" s="189"/>
      <c r="F579" s="189"/>
      <c r="G579" s="189"/>
      <c r="H579" s="193"/>
    </row>
    <row r="580" spans="4:8" s="188" customFormat="1" ht="17.149999999999999" customHeight="1">
      <c r="D580" s="193"/>
      <c r="E580" s="189"/>
      <c r="F580" s="189"/>
      <c r="G580" s="189"/>
      <c r="H580" s="193"/>
    </row>
    <row r="581" spans="4:8" s="188" customFormat="1" ht="17.149999999999999" customHeight="1">
      <c r="D581" s="193"/>
      <c r="E581" s="189"/>
      <c r="F581" s="189"/>
      <c r="G581" s="189"/>
      <c r="H581" s="193"/>
    </row>
    <row r="582" spans="4:8" s="188" customFormat="1" ht="17.149999999999999" customHeight="1">
      <c r="D582" s="193"/>
      <c r="E582" s="189"/>
      <c r="F582" s="189"/>
      <c r="G582" s="189"/>
      <c r="H582" s="193"/>
    </row>
    <row r="583" spans="4:8" s="188" customFormat="1" ht="17.149999999999999" customHeight="1">
      <c r="D583" s="193"/>
      <c r="E583" s="189"/>
      <c r="F583" s="189"/>
      <c r="G583" s="189"/>
      <c r="H583" s="193"/>
    </row>
    <row r="584" spans="4:8" s="188" customFormat="1" ht="17.149999999999999" customHeight="1">
      <c r="D584" s="193"/>
      <c r="E584" s="189"/>
      <c r="F584" s="189"/>
      <c r="G584" s="189"/>
      <c r="H584" s="193"/>
    </row>
    <row r="585" spans="4:8" s="188" customFormat="1" ht="17.149999999999999" customHeight="1">
      <c r="D585" s="193"/>
      <c r="E585" s="189"/>
      <c r="F585" s="189"/>
      <c r="G585" s="189"/>
      <c r="H585" s="193"/>
    </row>
    <row r="586" spans="4:8" s="188" customFormat="1" ht="17.149999999999999" customHeight="1">
      <c r="D586" s="193"/>
      <c r="E586" s="189"/>
      <c r="F586" s="189"/>
      <c r="G586" s="189"/>
      <c r="H586" s="193"/>
    </row>
    <row r="587" spans="4:8" s="188" customFormat="1" ht="17.149999999999999" customHeight="1">
      <c r="D587" s="193"/>
      <c r="E587" s="189"/>
      <c r="F587" s="189"/>
      <c r="G587" s="189"/>
      <c r="H587" s="193"/>
    </row>
    <row r="588" spans="4:8" s="188" customFormat="1" ht="17.149999999999999" customHeight="1">
      <c r="D588" s="193"/>
      <c r="E588" s="189"/>
      <c r="F588" s="189"/>
      <c r="G588" s="189"/>
      <c r="H588" s="193"/>
    </row>
    <row r="589" spans="4:8" s="188" customFormat="1" ht="17.149999999999999" customHeight="1">
      <c r="D589" s="193"/>
      <c r="E589" s="189"/>
      <c r="F589" s="189"/>
      <c r="G589" s="189"/>
      <c r="H589" s="193"/>
    </row>
    <row r="590" spans="4:8" s="188" customFormat="1" ht="17.149999999999999" customHeight="1">
      <c r="D590" s="193"/>
      <c r="E590" s="189"/>
      <c r="F590" s="189"/>
      <c r="G590" s="189"/>
      <c r="H590" s="193"/>
    </row>
    <row r="591" spans="4:8" s="188" customFormat="1" ht="17.149999999999999" customHeight="1">
      <c r="D591" s="193"/>
      <c r="E591" s="189"/>
      <c r="F591" s="189"/>
      <c r="G591" s="189"/>
      <c r="H591" s="193"/>
    </row>
    <row r="592" spans="4:8" s="188" customFormat="1" ht="17.149999999999999" customHeight="1">
      <c r="D592" s="193"/>
      <c r="E592" s="189"/>
      <c r="F592" s="189"/>
      <c r="G592" s="189"/>
      <c r="H592" s="193"/>
    </row>
    <row r="593" spans="4:8" s="188" customFormat="1" ht="17.149999999999999" customHeight="1">
      <c r="D593" s="193"/>
      <c r="E593" s="189"/>
      <c r="F593" s="189"/>
      <c r="G593" s="189"/>
      <c r="H593" s="193"/>
    </row>
    <row r="594" spans="4:8" s="188" customFormat="1" ht="17.149999999999999" customHeight="1">
      <c r="D594" s="193"/>
      <c r="E594" s="189"/>
      <c r="F594" s="189"/>
      <c r="G594" s="189"/>
      <c r="H594" s="193"/>
    </row>
    <row r="595" spans="4:8" s="188" customFormat="1" ht="17.149999999999999" customHeight="1">
      <c r="D595" s="193"/>
      <c r="E595" s="189"/>
      <c r="F595" s="189"/>
      <c r="G595" s="189"/>
      <c r="H595" s="193"/>
    </row>
    <row r="596" spans="4:8" s="188" customFormat="1" ht="17.149999999999999" customHeight="1">
      <c r="D596" s="193"/>
      <c r="E596" s="189"/>
      <c r="F596" s="189"/>
      <c r="G596" s="189"/>
      <c r="H596" s="193"/>
    </row>
    <row r="597" spans="4:8" s="188" customFormat="1" ht="17.149999999999999" customHeight="1">
      <c r="D597" s="193"/>
      <c r="E597" s="189"/>
      <c r="F597" s="189"/>
      <c r="G597" s="189"/>
      <c r="H597" s="193"/>
    </row>
    <row r="598" spans="4:8" s="188" customFormat="1" ht="17.149999999999999" customHeight="1">
      <c r="D598" s="193"/>
      <c r="E598" s="189"/>
      <c r="F598" s="189"/>
      <c r="G598" s="189"/>
      <c r="H598" s="193"/>
    </row>
    <row r="599" spans="4:8" s="188" customFormat="1" ht="17.149999999999999" customHeight="1">
      <c r="D599" s="193"/>
      <c r="E599" s="189"/>
      <c r="F599" s="189"/>
      <c r="G599" s="189"/>
      <c r="H599" s="193"/>
    </row>
    <row r="600" spans="4:8" s="188" customFormat="1" ht="17.149999999999999" customHeight="1">
      <c r="D600" s="193"/>
      <c r="E600" s="189"/>
      <c r="F600" s="189"/>
      <c r="G600" s="189"/>
      <c r="H600" s="193"/>
    </row>
    <row r="601" spans="4:8" s="188" customFormat="1" ht="17.149999999999999" customHeight="1">
      <c r="D601" s="193"/>
      <c r="E601" s="189"/>
      <c r="F601" s="189"/>
      <c r="G601" s="189"/>
      <c r="H601" s="193"/>
    </row>
    <row r="602" spans="4:8" s="188" customFormat="1" ht="17.149999999999999" customHeight="1">
      <c r="D602" s="193"/>
      <c r="E602" s="189"/>
      <c r="F602" s="189"/>
      <c r="G602" s="189"/>
      <c r="H602" s="193"/>
    </row>
    <row r="603" spans="4:8" s="188" customFormat="1" ht="17.149999999999999" customHeight="1">
      <c r="D603" s="193"/>
      <c r="E603" s="189"/>
      <c r="F603" s="189"/>
      <c r="G603" s="189"/>
      <c r="H603" s="193"/>
    </row>
    <row r="604" spans="4:8" s="188" customFormat="1" ht="17.149999999999999" customHeight="1">
      <c r="D604" s="193"/>
      <c r="E604" s="189"/>
      <c r="F604" s="189"/>
      <c r="G604" s="189"/>
      <c r="H604" s="193"/>
    </row>
    <row r="605" spans="4:8" s="188" customFormat="1" ht="17.149999999999999" customHeight="1">
      <c r="D605" s="193"/>
      <c r="E605" s="189"/>
      <c r="F605" s="189"/>
      <c r="G605" s="189"/>
      <c r="H605" s="193"/>
    </row>
    <row r="606" spans="4:8" s="188" customFormat="1" ht="17.149999999999999" customHeight="1">
      <c r="D606" s="193"/>
      <c r="E606" s="189"/>
      <c r="F606" s="189"/>
      <c r="G606" s="189"/>
      <c r="H606" s="193"/>
    </row>
    <row r="607" spans="4:8" s="188" customFormat="1" ht="17.149999999999999" customHeight="1">
      <c r="D607" s="193"/>
      <c r="E607" s="189"/>
      <c r="F607" s="189"/>
      <c r="G607" s="189"/>
      <c r="H607" s="193"/>
    </row>
    <row r="608" spans="4:8" s="188" customFormat="1" ht="17.149999999999999" customHeight="1">
      <c r="D608" s="193"/>
      <c r="E608" s="189"/>
      <c r="F608" s="189"/>
      <c r="G608" s="189"/>
      <c r="H608" s="193"/>
    </row>
    <row r="609" spans="4:8" s="188" customFormat="1" ht="17.149999999999999" customHeight="1">
      <c r="D609" s="193"/>
      <c r="E609" s="189"/>
      <c r="F609" s="189"/>
      <c r="G609" s="189"/>
      <c r="H609" s="193"/>
    </row>
    <row r="610" spans="4:8" s="188" customFormat="1" ht="17.149999999999999" customHeight="1">
      <c r="D610" s="193"/>
      <c r="E610" s="189"/>
      <c r="F610" s="189"/>
      <c r="G610" s="189"/>
      <c r="H610" s="193"/>
    </row>
    <row r="611" spans="4:8" s="188" customFormat="1" ht="17.149999999999999" customHeight="1">
      <c r="D611" s="193"/>
      <c r="E611" s="189"/>
      <c r="F611" s="189"/>
      <c r="G611" s="189"/>
      <c r="H611" s="193"/>
    </row>
    <row r="612" spans="4:8" s="188" customFormat="1" ht="17.149999999999999" customHeight="1">
      <c r="D612" s="193"/>
      <c r="E612" s="189"/>
      <c r="F612" s="189"/>
      <c r="G612" s="189"/>
      <c r="H612" s="193"/>
    </row>
    <row r="613" spans="4:8" s="188" customFormat="1" ht="17.149999999999999" customHeight="1">
      <c r="D613" s="193"/>
      <c r="E613" s="189"/>
      <c r="F613" s="189"/>
      <c r="G613" s="189"/>
      <c r="H613" s="193"/>
    </row>
    <row r="614" spans="4:8" s="188" customFormat="1" ht="17.149999999999999" customHeight="1">
      <c r="D614" s="193"/>
      <c r="E614" s="189"/>
      <c r="F614" s="189"/>
      <c r="G614" s="189"/>
      <c r="H614" s="193"/>
    </row>
    <row r="615" spans="4:8" s="188" customFormat="1" ht="17.149999999999999" customHeight="1">
      <c r="D615" s="193"/>
      <c r="E615" s="189"/>
      <c r="F615" s="189"/>
      <c r="G615" s="189"/>
      <c r="H615" s="193"/>
    </row>
    <row r="616" spans="4:8" s="188" customFormat="1" ht="17.149999999999999" customHeight="1">
      <c r="D616" s="193"/>
      <c r="E616" s="189"/>
      <c r="F616" s="189"/>
      <c r="G616" s="189"/>
      <c r="H616" s="193"/>
    </row>
    <row r="617" spans="4:8" s="188" customFormat="1" ht="17.149999999999999" customHeight="1">
      <c r="D617" s="193"/>
      <c r="E617" s="189"/>
      <c r="F617" s="189"/>
      <c r="G617" s="189"/>
      <c r="H617" s="193"/>
    </row>
    <row r="618" spans="4:8" s="188" customFormat="1" ht="17.149999999999999" customHeight="1">
      <c r="D618" s="193"/>
      <c r="E618" s="189"/>
      <c r="F618" s="189"/>
      <c r="G618" s="189"/>
      <c r="H618" s="193"/>
    </row>
    <row r="619" spans="4:8" s="188" customFormat="1" ht="17.149999999999999" customHeight="1">
      <c r="D619" s="193"/>
      <c r="E619" s="189"/>
      <c r="F619" s="189"/>
      <c r="G619" s="189"/>
      <c r="H619" s="193"/>
    </row>
    <row r="620" spans="4:8" s="188" customFormat="1" ht="17.149999999999999" customHeight="1">
      <c r="D620" s="193"/>
      <c r="E620" s="189"/>
      <c r="F620" s="189"/>
      <c r="G620" s="189"/>
      <c r="H620" s="193"/>
    </row>
    <row r="621" spans="4:8" s="188" customFormat="1" ht="17.149999999999999" customHeight="1">
      <c r="D621" s="193"/>
      <c r="E621" s="189"/>
      <c r="F621" s="189"/>
      <c r="G621" s="189"/>
      <c r="H621" s="193"/>
    </row>
    <row r="622" spans="4:8" s="188" customFormat="1" ht="17.149999999999999" customHeight="1">
      <c r="D622" s="193"/>
      <c r="E622" s="189"/>
      <c r="F622" s="189"/>
      <c r="G622" s="189"/>
      <c r="H622" s="193"/>
    </row>
    <row r="623" spans="4:8" s="188" customFormat="1" ht="17.149999999999999" customHeight="1">
      <c r="D623" s="193"/>
      <c r="E623" s="189"/>
      <c r="F623" s="189"/>
      <c r="G623" s="189"/>
      <c r="H623" s="193"/>
    </row>
    <row r="624" spans="4:8" s="188" customFormat="1" ht="17.149999999999999" customHeight="1">
      <c r="D624" s="193"/>
      <c r="E624" s="189"/>
      <c r="F624" s="189"/>
      <c r="G624" s="189"/>
      <c r="H624" s="193"/>
    </row>
    <row r="625" spans="4:8" s="188" customFormat="1" ht="17.149999999999999" customHeight="1">
      <c r="D625" s="193"/>
      <c r="E625" s="189"/>
      <c r="F625" s="189"/>
      <c r="G625" s="189"/>
      <c r="H625" s="193"/>
    </row>
    <row r="626" spans="4:8" s="188" customFormat="1" ht="17.149999999999999" customHeight="1">
      <c r="D626" s="193"/>
      <c r="E626" s="189"/>
      <c r="F626" s="189"/>
      <c r="G626" s="189"/>
      <c r="H626" s="193"/>
    </row>
    <row r="627" spans="4:8" s="188" customFormat="1" ht="17.149999999999999" customHeight="1">
      <c r="D627" s="193"/>
      <c r="E627" s="189"/>
      <c r="F627" s="189"/>
      <c r="G627" s="189"/>
      <c r="H627" s="193"/>
    </row>
    <row r="628" spans="4:8" s="188" customFormat="1" ht="17.149999999999999" customHeight="1">
      <c r="D628" s="193"/>
      <c r="E628" s="189"/>
      <c r="F628" s="189"/>
      <c r="G628" s="189"/>
      <c r="H628" s="193"/>
    </row>
    <row r="629" spans="4:8" s="188" customFormat="1" ht="17.149999999999999" customHeight="1">
      <c r="D629" s="193"/>
      <c r="E629" s="189"/>
      <c r="F629" s="189"/>
      <c r="G629" s="189"/>
      <c r="H629" s="193"/>
    </row>
    <row r="630" spans="4:8" s="188" customFormat="1" ht="17.149999999999999" customHeight="1">
      <c r="D630" s="193"/>
      <c r="E630" s="189"/>
      <c r="F630" s="189"/>
      <c r="G630" s="189"/>
      <c r="H630" s="193"/>
    </row>
    <row r="631" spans="4:8" s="188" customFormat="1" ht="17.149999999999999" customHeight="1">
      <c r="D631" s="193"/>
      <c r="E631" s="189"/>
      <c r="F631" s="189"/>
      <c r="G631" s="189"/>
      <c r="H631" s="193"/>
    </row>
    <row r="632" spans="4:8" s="188" customFormat="1" ht="17.149999999999999" customHeight="1">
      <c r="D632" s="193"/>
      <c r="E632" s="189"/>
      <c r="F632" s="189"/>
      <c r="G632" s="189"/>
      <c r="H632" s="193"/>
    </row>
    <row r="633" spans="4:8" s="188" customFormat="1" ht="17.149999999999999" customHeight="1">
      <c r="D633" s="193"/>
      <c r="E633" s="189"/>
      <c r="F633" s="189"/>
      <c r="G633" s="189"/>
      <c r="H633" s="193"/>
    </row>
    <row r="634" spans="4:8" s="188" customFormat="1" ht="17.149999999999999" customHeight="1">
      <c r="D634" s="193"/>
      <c r="E634" s="189"/>
      <c r="F634" s="189"/>
      <c r="G634" s="189"/>
      <c r="H634" s="193"/>
    </row>
    <row r="635" spans="4:8" s="188" customFormat="1" ht="17.149999999999999" customHeight="1">
      <c r="D635" s="193"/>
      <c r="E635" s="189"/>
      <c r="F635" s="189"/>
      <c r="G635" s="189"/>
      <c r="H635" s="193"/>
    </row>
    <row r="636" spans="4:8" s="188" customFormat="1" ht="17.149999999999999" customHeight="1">
      <c r="D636" s="193"/>
      <c r="E636" s="189"/>
      <c r="F636" s="189"/>
      <c r="G636" s="189"/>
      <c r="H636" s="193"/>
    </row>
    <row r="637" spans="4:8" s="188" customFormat="1" ht="17.149999999999999" customHeight="1">
      <c r="D637" s="193"/>
      <c r="E637" s="189"/>
      <c r="F637" s="189"/>
      <c r="G637" s="189"/>
      <c r="H637" s="193"/>
    </row>
    <row r="638" spans="4:8" s="188" customFormat="1" ht="17.149999999999999" customHeight="1">
      <c r="D638" s="193"/>
      <c r="E638" s="189"/>
      <c r="F638" s="189"/>
      <c r="G638" s="189"/>
      <c r="H638" s="193"/>
    </row>
    <row r="639" spans="4:8" s="188" customFormat="1" ht="17.149999999999999" customHeight="1">
      <c r="D639" s="193"/>
      <c r="E639" s="189"/>
      <c r="F639" s="189"/>
      <c r="G639" s="189"/>
      <c r="H639" s="193"/>
    </row>
    <row r="640" spans="4:8" s="188" customFormat="1" ht="17.149999999999999" customHeight="1">
      <c r="D640" s="193"/>
      <c r="E640" s="189"/>
      <c r="F640" s="189"/>
      <c r="G640" s="189"/>
      <c r="H640" s="193"/>
    </row>
    <row r="641" spans="4:8" s="188" customFormat="1" ht="17.149999999999999" customHeight="1">
      <c r="D641" s="193"/>
      <c r="E641" s="189"/>
      <c r="F641" s="189"/>
      <c r="G641" s="189"/>
      <c r="H641" s="193"/>
    </row>
    <row r="642" spans="4:8" s="188" customFormat="1" ht="17.149999999999999" customHeight="1">
      <c r="D642" s="193"/>
      <c r="E642" s="189"/>
      <c r="F642" s="189"/>
      <c r="G642" s="189"/>
      <c r="H642" s="193"/>
    </row>
    <row r="643" spans="4:8" s="188" customFormat="1" ht="17.149999999999999" customHeight="1">
      <c r="D643" s="193"/>
      <c r="E643" s="189"/>
      <c r="F643" s="189"/>
      <c r="G643" s="189"/>
      <c r="H643" s="193"/>
    </row>
    <row r="644" spans="4:8" s="188" customFormat="1" ht="17.149999999999999" customHeight="1">
      <c r="D644" s="193"/>
      <c r="E644" s="189"/>
      <c r="F644" s="189"/>
      <c r="G644" s="189"/>
      <c r="H644" s="193"/>
    </row>
    <row r="645" spans="4:8" s="188" customFormat="1" ht="17.149999999999999" customHeight="1">
      <c r="D645" s="193"/>
      <c r="E645" s="189"/>
      <c r="F645" s="189"/>
      <c r="G645" s="189"/>
      <c r="H645" s="193"/>
    </row>
    <row r="646" spans="4:8" s="188" customFormat="1" ht="17.149999999999999" customHeight="1">
      <c r="D646" s="193"/>
      <c r="E646" s="189"/>
      <c r="F646" s="189"/>
      <c r="G646" s="189"/>
      <c r="H646" s="193"/>
    </row>
    <row r="647" spans="4:8" s="188" customFormat="1" ht="17.149999999999999" customHeight="1">
      <c r="D647" s="193"/>
      <c r="E647" s="189"/>
      <c r="F647" s="189"/>
      <c r="G647" s="189"/>
      <c r="H647" s="193"/>
    </row>
    <row r="648" spans="4:8" s="188" customFormat="1" ht="17.149999999999999" customHeight="1">
      <c r="D648" s="193"/>
      <c r="E648" s="189"/>
      <c r="F648" s="189"/>
      <c r="G648" s="189"/>
      <c r="H648" s="193"/>
    </row>
    <row r="649" spans="4:8" s="188" customFormat="1" ht="17.149999999999999" customHeight="1">
      <c r="D649" s="193"/>
      <c r="E649" s="189"/>
      <c r="F649" s="189"/>
      <c r="G649" s="189"/>
      <c r="H649" s="193"/>
    </row>
    <row r="650" spans="4:8" s="188" customFormat="1" ht="17.149999999999999" customHeight="1">
      <c r="D650" s="193"/>
      <c r="E650" s="189"/>
      <c r="F650" s="189"/>
      <c r="G650" s="189"/>
      <c r="H650" s="193"/>
    </row>
    <row r="651" spans="4:8" s="188" customFormat="1" ht="17.149999999999999" customHeight="1">
      <c r="D651" s="193"/>
      <c r="E651" s="189"/>
      <c r="F651" s="189"/>
      <c r="G651" s="189"/>
      <c r="H651" s="193"/>
    </row>
    <row r="652" spans="4:8" s="188" customFormat="1" ht="17.149999999999999" customHeight="1">
      <c r="D652" s="193"/>
      <c r="E652" s="189"/>
      <c r="F652" s="189"/>
      <c r="G652" s="189"/>
      <c r="H652" s="193"/>
    </row>
    <row r="653" spans="4:8" s="188" customFormat="1" ht="17.149999999999999" customHeight="1">
      <c r="D653" s="193"/>
      <c r="E653" s="189"/>
      <c r="F653" s="189"/>
      <c r="G653" s="189"/>
      <c r="H653" s="193"/>
    </row>
    <row r="654" spans="4:8" s="188" customFormat="1" ht="17.149999999999999" customHeight="1">
      <c r="D654" s="193"/>
      <c r="E654" s="189"/>
      <c r="F654" s="189"/>
      <c r="G654" s="189"/>
      <c r="H654" s="193"/>
    </row>
    <row r="655" spans="4:8" s="188" customFormat="1" ht="17.149999999999999" customHeight="1">
      <c r="D655" s="193"/>
      <c r="E655" s="189"/>
      <c r="F655" s="189"/>
      <c r="G655" s="189"/>
      <c r="H655" s="193"/>
    </row>
    <row r="656" spans="4:8" s="188" customFormat="1" ht="17.149999999999999" customHeight="1">
      <c r="D656" s="193"/>
      <c r="E656" s="189"/>
      <c r="F656" s="189"/>
      <c r="G656" s="189"/>
      <c r="H656" s="193"/>
    </row>
    <row r="657" spans="4:8" s="188" customFormat="1" ht="17.149999999999999" customHeight="1">
      <c r="D657" s="193"/>
      <c r="E657" s="189"/>
      <c r="F657" s="189"/>
      <c r="G657" s="189"/>
      <c r="H657" s="193"/>
    </row>
    <row r="658" spans="4:8" s="188" customFormat="1" ht="17.149999999999999" customHeight="1">
      <c r="D658" s="193"/>
      <c r="E658" s="189"/>
      <c r="F658" s="189"/>
      <c r="G658" s="189"/>
      <c r="H658" s="193"/>
    </row>
    <row r="659" spans="4:8" s="188" customFormat="1" ht="17.149999999999999" customHeight="1">
      <c r="D659" s="193"/>
      <c r="E659" s="189"/>
      <c r="F659" s="189"/>
      <c r="G659" s="189"/>
      <c r="H659" s="193"/>
    </row>
    <row r="660" spans="4:8" s="188" customFormat="1" ht="17.149999999999999" customHeight="1">
      <c r="D660" s="193"/>
      <c r="E660" s="189"/>
      <c r="F660" s="189"/>
      <c r="G660" s="189"/>
      <c r="H660" s="193"/>
    </row>
    <row r="661" spans="4:8" s="188" customFormat="1" ht="17.149999999999999" customHeight="1">
      <c r="D661" s="193"/>
      <c r="E661" s="189"/>
      <c r="F661" s="189"/>
      <c r="G661" s="189"/>
      <c r="H661" s="193"/>
    </row>
    <row r="662" spans="4:8" s="188" customFormat="1" ht="17.149999999999999" customHeight="1">
      <c r="D662" s="193"/>
      <c r="E662" s="189"/>
      <c r="F662" s="189"/>
      <c r="G662" s="189"/>
      <c r="H662" s="193"/>
    </row>
    <row r="663" spans="4:8" s="188" customFormat="1" ht="17.149999999999999" customHeight="1">
      <c r="D663" s="193"/>
      <c r="E663" s="189"/>
      <c r="F663" s="189"/>
      <c r="G663" s="189"/>
      <c r="H663" s="193"/>
    </row>
    <row r="664" spans="4:8" s="188" customFormat="1" ht="17.149999999999999" customHeight="1">
      <c r="D664" s="193"/>
      <c r="E664" s="189"/>
      <c r="F664" s="189"/>
      <c r="G664" s="189"/>
      <c r="H664" s="193"/>
    </row>
    <row r="665" spans="4:8" s="188" customFormat="1" ht="17.149999999999999" customHeight="1">
      <c r="D665" s="193"/>
      <c r="E665" s="189"/>
      <c r="F665" s="189"/>
      <c r="G665" s="189"/>
      <c r="H665" s="193"/>
    </row>
    <row r="666" spans="4:8" s="188" customFormat="1" ht="17.149999999999999" customHeight="1">
      <c r="D666" s="193"/>
      <c r="E666" s="189"/>
      <c r="F666" s="189"/>
      <c r="G666" s="189"/>
      <c r="H666" s="193"/>
    </row>
    <row r="667" spans="4:8" s="188" customFormat="1" ht="17.149999999999999" customHeight="1">
      <c r="D667" s="193"/>
      <c r="E667" s="189"/>
      <c r="F667" s="189"/>
      <c r="G667" s="189"/>
      <c r="H667" s="193"/>
    </row>
    <row r="668" spans="4:8" s="188" customFormat="1" ht="17.149999999999999" customHeight="1">
      <c r="D668" s="193"/>
      <c r="E668" s="189"/>
      <c r="F668" s="189"/>
      <c r="G668" s="189"/>
      <c r="H668" s="193"/>
    </row>
    <row r="669" spans="4:8" s="188" customFormat="1" ht="17.149999999999999" customHeight="1">
      <c r="D669" s="193"/>
      <c r="E669" s="189"/>
      <c r="F669" s="189"/>
      <c r="G669" s="189"/>
      <c r="H669" s="193"/>
    </row>
    <row r="670" spans="4:8" s="188" customFormat="1" ht="17.149999999999999" customHeight="1">
      <c r="D670" s="193"/>
      <c r="E670" s="189"/>
      <c r="F670" s="189"/>
      <c r="G670" s="189"/>
      <c r="H670" s="193"/>
    </row>
    <row r="671" spans="4:8" s="188" customFormat="1" ht="17.149999999999999" customHeight="1">
      <c r="D671" s="193"/>
      <c r="E671" s="189"/>
      <c r="F671" s="189"/>
      <c r="G671" s="189"/>
      <c r="H671" s="193"/>
    </row>
    <row r="672" spans="4:8" s="188" customFormat="1" ht="17.149999999999999" customHeight="1">
      <c r="D672" s="193"/>
      <c r="E672" s="189"/>
      <c r="F672" s="189"/>
      <c r="G672" s="189"/>
      <c r="H672" s="193"/>
    </row>
    <row r="673" spans="4:8" s="188" customFormat="1" ht="17.149999999999999" customHeight="1">
      <c r="D673" s="193"/>
      <c r="E673" s="189"/>
      <c r="F673" s="189"/>
      <c r="G673" s="189"/>
      <c r="H673" s="193"/>
    </row>
    <row r="674" spans="4:8" s="188" customFormat="1" ht="17.149999999999999" customHeight="1">
      <c r="D674" s="193"/>
      <c r="E674" s="189"/>
      <c r="F674" s="189"/>
      <c r="G674" s="189"/>
      <c r="H674" s="193"/>
    </row>
    <row r="675" spans="4:8" s="188" customFormat="1" ht="17.149999999999999" customHeight="1">
      <c r="D675" s="193"/>
      <c r="E675" s="189"/>
      <c r="F675" s="189"/>
      <c r="G675" s="189"/>
      <c r="H675" s="193"/>
    </row>
    <row r="676" spans="4:8" s="188" customFormat="1" ht="17.149999999999999" customHeight="1">
      <c r="D676" s="193"/>
      <c r="E676" s="189"/>
      <c r="F676" s="189"/>
      <c r="G676" s="189"/>
      <c r="H676" s="193"/>
    </row>
    <row r="677" spans="4:8" s="188" customFormat="1" ht="17.149999999999999" customHeight="1">
      <c r="D677" s="193"/>
      <c r="E677" s="189"/>
      <c r="F677" s="189"/>
      <c r="G677" s="189"/>
      <c r="H677" s="193"/>
    </row>
    <row r="678" spans="4:8" s="188" customFormat="1" ht="17.149999999999999" customHeight="1">
      <c r="D678" s="193"/>
      <c r="E678" s="189"/>
      <c r="F678" s="189"/>
      <c r="G678" s="189"/>
      <c r="H678" s="193"/>
    </row>
    <row r="679" spans="4:8" s="188" customFormat="1" ht="17.149999999999999" customHeight="1">
      <c r="D679" s="193"/>
      <c r="E679" s="189"/>
      <c r="F679" s="189"/>
      <c r="G679" s="189"/>
      <c r="H679" s="193"/>
    </row>
    <row r="680" spans="4:8" s="188" customFormat="1" ht="17.149999999999999" customHeight="1">
      <c r="D680" s="193"/>
      <c r="E680" s="189"/>
      <c r="F680" s="189"/>
      <c r="G680" s="189"/>
      <c r="H680" s="193"/>
    </row>
    <row r="681" spans="4:8" s="188" customFormat="1" ht="17.149999999999999" customHeight="1">
      <c r="D681" s="193"/>
      <c r="E681" s="189"/>
      <c r="F681" s="189"/>
      <c r="G681" s="189"/>
      <c r="H681" s="193"/>
    </row>
    <row r="682" spans="4:8" s="188" customFormat="1" ht="17.149999999999999" customHeight="1">
      <c r="D682" s="193"/>
      <c r="E682" s="189"/>
      <c r="F682" s="189"/>
      <c r="G682" s="189"/>
      <c r="H682" s="193"/>
    </row>
    <row r="683" spans="4:8" s="188" customFormat="1" ht="17.149999999999999" customHeight="1">
      <c r="D683" s="193"/>
      <c r="E683" s="189"/>
      <c r="F683" s="189"/>
      <c r="G683" s="189"/>
      <c r="H683" s="193"/>
    </row>
    <row r="684" spans="4:8" s="188" customFormat="1" ht="17.149999999999999" customHeight="1">
      <c r="D684" s="193"/>
      <c r="E684" s="189"/>
      <c r="F684" s="189"/>
      <c r="G684" s="189"/>
      <c r="H684" s="193"/>
    </row>
    <row r="685" spans="4:8" s="188" customFormat="1" ht="17.149999999999999" customHeight="1">
      <c r="D685" s="193"/>
      <c r="E685" s="189"/>
      <c r="F685" s="189"/>
      <c r="G685" s="189"/>
      <c r="H685" s="193"/>
    </row>
    <row r="686" spans="4:8" s="188" customFormat="1" ht="17.149999999999999" customHeight="1">
      <c r="D686" s="193"/>
      <c r="E686" s="189"/>
      <c r="F686" s="189"/>
      <c r="G686" s="189"/>
      <c r="H686" s="193"/>
    </row>
    <row r="687" spans="4:8" s="188" customFormat="1" ht="17.149999999999999" customHeight="1">
      <c r="D687" s="193"/>
      <c r="E687" s="189"/>
      <c r="F687" s="189"/>
      <c r="G687" s="189"/>
      <c r="H687" s="193"/>
    </row>
    <row r="688" spans="4:8" s="188" customFormat="1" ht="17.149999999999999" customHeight="1">
      <c r="D688" s="193"/>
      <c r="E688" s="189"/>
      <c r="F688" s="189"/>
      <c r="G688" s="189"/>
      <c r="H688" s="193"/>
    </row>
    <row r="689" spans="4:8" s="188" customFormat="1" ht="17.149999999999999" customHeight="1">
      <c r="D689" s="193"/>
      <c r="E689" s="189"/>
      <c r="F689" s="189"/>
      <c r="G689" s="189"/>
      <c r="H689" s="193"/>
    </row>
    <row r="690" spans="4:8" s="188" customFormat="1" ht="17.149999999999999" customHeight="1">
      <c r="D690" s="193"/>
      <c r="E690" s="189"/>
      <c r="F690" s="189"/>
      <c r="G690" s="189"/>
      <c r="H690" s="193"/>
    </row>
    <row r="691" spans="4:8" s="188" customFormat="1" ht="17.149999999999999" customHeight="1">
      <c r="D691" s="193"/>
      <c r="E691" s="189"/>
      <c r="F691" s="189"/>
      <c r="G691" s="189"/>
      <c r="H691" s="193"/>
    </row>
    <row r="692" spans="4:8" s="188" customFormat="1" ht="17.149999999999999" customHeight="1">
      <c r="D692" s="193"/>
      <c r="E692" s="189"/>
      <c r="F692" s="189"/>
      <c r="G692" s="189"/>
      <c r="H692" s="193"/>
    </row>
    <row r="693" spans="4:8" s="188" customFormat="1" ht="17.149999999999999" customHeight="1">
      <c r="D693" s="193"/>
      <c r="E693" s="189"/>
      <c r="F693" s="189"/>
      <c r="G693" s="189"/>
      <c r="H693" s="193"/>
    </row>
    <row r="694" spans="4:8" s="188" customFormat="1" ht="17.149999999999999" customHeight="1">
      <c r="D694" s="193"/>
      <c r="E694" s="189"/>
      <c r="F694" s="189"/>
      <c r="G694" s="189"/>
      <c r="H694" s="193"/>
    </row>
    <row r="695" spans="4:8" s="188" customFormat="1" ht="17.149999999999999" customHeight="1">
      <c r="D695" s="193"/>
      <c r="E695" s="189"/>
      <c r="F695" s="189"/>
      <c r="G695" s="189"/>
      <c r="H695" s="193"/>
    </row>
    <row r="696" spans="4:8" s="188" customFormat="1" ht="17.149999999999999" customHeight="1">
      <c r="D696" s="193"/>
      <c r="E696" s="189"/>
      <c r="F696" s="189"/>
      <c r="G696" s="189"/>
      <c r="H696" s="193"/>
    </row>
    <row r="697" spans="4:8" s="188" customFormat="1" ht="17.149999999999999" customHeight="1">
      <c r="D697" s="193"/>
      <c r="E697" s="189"/>
      <c r="F697" s="189"/>
      <c r="G697" s="189"/>
      <c r="H697" s="193"/>
    </row>
    <row r="698" spans="4:8" s="188" customFormat="1" ht="17.149999999999999" customHeight="1">
      <c r="D698" s="193"/>
      <c r="E698" s="189"/>
      <c r="F698" s="189"/>
      <c r="G698" s="189"/>
      <c r="H698" s="193"/>
    </row>
    <row r="699" spans="4:8" s="188" customFormat="1" ht="17.149999999999999" customHeight="1">
      <c r="D699" s="193"/>
      <c r="E699" s="189"/>
      <c r="F699" s="189"/>
      <c r="G699" s="189"/>
      <c r="H699" s="193"/>
    </row>
    <row r="700" spans="4:8" s="188" customFormat="1" ht="17.149999999999999" customHeight="1">
      <c r="D700" s="193"/>
      <c r="E700" s="189"/>
      <c r="F700" s="189"/>
      <c r="G700" s="189"/>
      <c r="H700" s="193"/>
    </row>
    <row r="701" spans="4:8" s="188" customFormat="1" ht="17.149999999999999" customHeight="1">
      <c r="D701" s="193"/>
      <c r="E701" s="189"/>
      <c r="F701" s="189"/>
      <c r="G701" s="189"/>
      <c r="H701" s="193"/>
    </row>
    <row r="702" spans="4:8" s="188" customFormat="1" ht="17.149999999999999" customHeight="1">
      <c r="D702" s="193"/>
      <c r="E702" s="189"/>
      <c r="F702" s="189"/>
      <c r="G702" s="189"/>
      <c r="H702" s="193"/>
    </row>
    <row r="703" spans="4:8" s="188" customFormat="1" ht="17.149999999999999" customHeight="1">
      <c r="D703" s="193"/>
      <c r="E703" s="189"/>
      <c r="F703" s="189"/>
      <c r="G703" s="189"/>
      <c r="H703" s="193"/>
    </row>
    <row r="704" spans="4:8" s="188" customFormat="1" ht="17.149999999999999" customHeight="1">
      <c r="D704" s="193"/>
      <c r="E704" s="189"/>
      <c r="F704" s="189"/>
      <c r="G704" s="189"/>
      <c r="H704" s="193"/>
    </row>
    <row r="705" spans="4:8" s="188" customFormat="1" ht="17.149999999999999" customHeight="1">
      <c r="D705" s="193"/>
      <c r="E705" s="189"/>
      <c r="F705" s="189"/>
      <c r="G705" s="189"/>
      <c r="H705" s="193"/>
    </row>
    <row r="706" spans="4:8" s="188" customFormat="1" ht="17.149999999999999" customHeight="1">
      <c r="D706" s="193"/>
      <c r="E706" s="189"/>
      <c r="F706" s="189"/>
      <c r="G706" s="189"/>
      <c r="H706" s="193"/>
    </row>
    <row r="707" spans="4:8" s="188" customFormat="1" ht="17.149999999999999" customHeight="1">
      <c r="D707" s="193"/>
      <c r="E707" s="189"/>
      <c r="F707" s="189"/>
      <c r="G707" s="189"/>
      <c r="H707" s="193"/>
    </row>
    <row r="708" spans="4:8" s="188" customFormat="1" ht="17.149999999999999" customHeight="1">
      <c r="D708" s="193"/>
      <c r="E708" s="189"/>
      <c r="F708" s="189"/>
      <c r="G708" s="189"/>
      <c r="H708" s="193"/>
    </row>
    <row r="709" spans="4:8" s="188" customFormat="1" ht="17.149999999999999" customHeight="1">
      <c r="D709" s="193"/>
      <c r="E709" s="189"/>
      <c r="F709" s="189"/>
      <c r="G709" s="189"/>
      <c r="H709" s="193"/>
    </row>
    <row r="710" spans="4:8" s="188" customFormat="1" ht="17.149999999999999" customHeight="1">
      <c r="D710" s="193"/>
      <c r="E710" s="189"/>
      <c r="F710" s="189"/>
      <c r="G710" s="189"/>
      <c r="H710" s="193"/>
    </row>
    <row r="711" spans="4:8" s="188" customFormat="1" ht="17.149999999999999" customHeight="1">
      <c r="D711" s="193"/>
      <c r="E711" s="189"/>
      <c r="F711" s="189"/>
      <c r="G711" s="189"/>
      <c r="H711" s="193"/>
    </row>
    <row r="712" spans="4:8" s="188" customFormat="1" ht="17.149999999999999" customHeight="1">
      <c r="D712" s="193"/>
      <c r="E712" s="189"/>
      <c r="F712" s="189"/>
      <c r="G712" s="189"/>
      <c r="H712" s="193"/>
    </row>
    <row r="713" spans="4:8" s="188" customFormat="1" ht="17.149999999999999" customHeight="1">
      <c r="D713" s="193"/>
      <c r="E713" s="189"/>
      <c r="F713" s="189"/>
      <c r="G713" s="189"/>
      <c r="H713" s="193"/>
    </row>
    <row r="714" spans="4:8" s="188" customFormat="1" ht="17.149999999999999" customHeight="1">
      <c r="D714" s="193"/>
      <c r="E714" s="189"/>
      <c r="F714" s="189"/>
      <c r="G714" s="189"/>
      <c r="H714" s="193"/>
    </row>
    <row r="715" spans="4:8" s="188" customFormat="1" ht="17.149999999999999" customHeight="1">
      <c r="D715" s="193"/>
      <c r="E715" s="189"/>
      <c r="F715" s="189"/>
      <c r="G715" s="189"/>
      <c r="H715" s="193"/>
    </row>
    <row r="716" spans="4:8" s="188" customFormat="1" ht="17.149999999999999" customHeight="1">
      <c r="D716" s="193"/>
      <c r="E716" s="189"/>
      <c r="F716" s="189"/>
      <c r="G716" s="189"/>
      <c r="H716" s="193"/>
    </row>
    <row r="717" spans="4:8" s="188" customFormat="1" ht="17.149999999999999" customHeight="1">
      <c r="D717" s="193"/>
      <c r="E717" s="189"/>
      <c r="F717" s="189"/>
      <c r="G717" s="189"/>
      <c r="H717" s="193"/>
    </row>
    <row r="718" spans="4:8" s="188" customFormat="1" ht="17.149999999999999" customHeight="1">
      <c r="D718" s="193"/>
      <c r="E718" s="189"/>
      <c r="F718" s="189"/>
      <c r="G718" s="189"/>
      <c r="H718" s="193"/>
    </row>
    <row r="719" spans="4:8" s="188" customFormat="1" ht="17.149999999999999" customHeight="1">
      <c r="D719" s="193"/>
      <c r="E719" s="189"/>
      <c r="F719" s="189"/>
      <c r="G719" s="189"/>
      <c r="H719" s="193"/>
    </row>
    <row r="720" spans="4:8" s="188" customFormat="1" ht="17.149999999999999" customHeight="1">
      <c r="D720" s="193"/>
      <c r="E720" s="189"/>
      <c r="F720" s="189"/>
      <c r="G720" s="189"/>
      <c r="H720" s="193"/>
    </row>
    <row r="721" spans="4:8" s="188" customFormat="1" ht="17.149999999999999" customHeight="1">
      <c r="D721" s="193"/>
      <c r="E721" s="189"/>
      <c r="F721" s="189"/>
      <c r="G721" s="189"/>
      <c r="H721" s="193"/>
    </row>
    <row r="722" spans="4:8" s="188" customFormat="1" ht="17.149999999999999" customHeight="1">
      <c r="D722" s="193"/>
      <c r="E722" s="189"/>
      <c r="F722" s="189"/>
      <c r="G722" s="189"/>
      <c r="H722" s="193"/>
    </row>
    <row r="723" spans="4:8" s="188" customFormat="1" ht="17.149999999999999" customHeight="1">
      <c r="D723" s="193"/>
      <c r="E723" s="189"/>
      <c r="F723" s="189"/>
      <c r="G723" s="189"/>
      <c r="H723" s="193"/>
    </row>
    <row r="724" spans="4:8" s="188" customFormat="1" ht="17.149999999999999" customHeight="1">
      <c r="D724" s="193"/>
      <c r="E724" s="189"/>
      <c r="F724" s="189"/>
      <c r="G724" s="189"/>
      <c r="H724" s="193"/>
    </row>
    <row r="725" spans="4:8" s="188" customFormat="1" ht="17.149999999999999" customHeight="1">
      <c r="D725" s="193"/>
      <c r="E725" s="189"/>
      <c r="F725" s="189"/>
      <c r="G725" s="189"/>
      <c r="H725" s="193"/>
    </row>
    <row r="726" spans="4:8" s="188" customFormat="1" ht="17.149999999999999" customHeight="1">
      <c r="D726" s="193"/>
      <c r="E726" s="189"/>
      <c r="F726" s="189"/>
      <c r="G726" s="189"/>
      <c r="H726" s="193"/>
    </row>
    <row r="727" spans="4:8" s="188" customFormat="1" ht="17.149999999999999" customHeight="1">
      <c r="D727" s="193"/>
      <c r="E727" s="189"/>
      <c r="F727" s="189"/>
      <c r="G727" s="189"/>
      <c r="H727" s="193"/>
    </row>
    <row r="728" spans="4:8" s="188" customFormat="1" ht="17.149999999999999" customHeight="1">
      <c r="D728" s="193"/>
      <c r="E728" s="189"/>
      <c r="F728" s="189"/>
      <c r="G728" s="189"/>
      <c r="H728" s="193"/>
    </row>
    <row r="729" spans="4:8" s="188" customFormat="1" ht="17.149999999999999" customHeight="1">
      <c r="D729" s="193"/>
      <c r="E729" s="189"/>
      <c r="F729" s="189"/>
      <c r="G729" s="189"/>
      <c r="H729" s="193"/>
    </row>
    <row r="730" spans="4:8" s="188" customFormat="1" ht="17.149999999999999" customHeight="1">
      <c r="D730" s="193"/>
      <c r="E730" s="189"/>
      <c r="F730" s="189"/>
      <c r="G730" s="189"/>
      <c r="H730" s="193"/>
    </row>
    <row r="731" spans="4:8" s="188" customFormat="1" ht="17.149999999999999" customHeight="1">
      <c r="D731" s="193"/>
      <c r="E731" s="189"/>
      <c r="F731" s="189"/>
      <c r="G731" s="189"/>
      <c r="H731" s="193"/>
    </row>
    <row r="732" spans="4:8" s="188" customFormat="1" ht="17.149999999999999" customHeight="1">
      <c r="D732" s="193"/>
      <c r="E732" s="189"/>
      <c r="F732" s="189"/>
      <c r="G732" s="189"/>
      <c r="H732" s="193"/>
    </row>
    <row r="733" spans="4:8" s="188" customFormat="1" ht="17.149999999999999" customHeight="1">
      <c r="D733" s="193"/>
      <c r="E733" s="189"/>
      <c r="F733" s="189"/>
      <c r="G733" s="189"/>
      <c r="H733" s="193"/>
    </row>
    <row r="734" spans="4:8" s="188" customFormat="1" ht="17.149999999999999" customHeight="1">
      <c r="D734" s="193"/>
      <c r="E734" s="189"/>
      <c r="F734" s="189"/>
      <c r="G734" s="189"/>
      <c r="H734" s="193"/>
    </row>
    <row r="735" spans="4:8" s="188" customFormat="1" ht="17.149999999999999" customHeight="1">
      <c r="D735" s="193"/>
      <c r="E735" s="189"/>
      <c r="F735" s="189"/>
      <c r="G735" s="189"/>
      <c r="H735" s="193"/>
    </row>
    <row r="736" spans="4:8" s="188" customFormat="1" ht="17.149999999999999" customHeight="1">
      <c r="D736" s="193"/>
      <c r="E736" s="189"/>
      <c r="F736" s="189"/>
      <c r="G736" s="189"/>
      <c r="H736" s="193"/>
    </row>
    <row r="737" spans="4:8" s="188" customFormat="1" ht="17.149999999999999" customHeight="1">
      <c r="D737" s="193"/>
      <c r="E737" s="189"/>
      <c r="F737" s="189"/>
      <c r="G737" s="189"/>
      <c r="H737" s="193"/>
    </row>
    <row r="738" spans="4:8" s="188" customFormat="1" ht="17.149999999999999" customHeight="1">
      <c r="D738" s="193"/>
      <c r="E738" s="189"/>
      <c r="F738" s="189"/>
      <c r="G738" s="189"/>
      <c r="H738" s="193"/>
    </row>
    <row r="739" spans="4:8" s="188" customFormat="1" ht="17.149999999999999" customHeight="1">
      <c r="D739" s="193"/>
      <c r="E739" s="189"/>
      <c r="F739" s="189"/>
      <c r="G739" s="189"/>
      <c r="H739" s="193"/>
    </row>
    <row r="740" spans="4:8" s="188" customFormat="1" ht="17.149999999999999" customHeight="1">
      <c r="D740" s="193"/>
      <c r="E740" s="189"/>
      <c r="F740" s="189"/>
      <c r="G740" s="189"/>
      <c r="H740" s="193"/>
    </row>
    <row r="741" spans="4:8" s="188" customFormat="1" ht="17.149999999999999" customHeight="1">
      <c r="D741" s="193"/>
      <c r="E741" s="189"/>
      <c r="F741" s="189"/>
      <c r="G741" s="189"/>
      <c r="H741" s="193"/>
    </row>
    <row r="742" spans="4:8" s="188" customFormat="1" ht="17.149999999999999" customHeight="1">
      <c r="D742" s="193"/>
      <c r="E742" s="189"/>
      <c r="F742" s="189"/>
      <c r="G742" s="189"/>
      <c r="H742" s="193"/>
    </row>
    <row r="743" spans="4:8" s="188" customFormat="1" ht="17.149999999999999" customHeight="1">
      <c r="D743" s="193"/>
      <c r="E743" s="189"/>
      <c r="F743" s="189"/>
      <c r="G743" s="189"/>
      <c r="H743" s="193"/>
    </row>
    <row r="744" spans="4:8" s="188" customFormat="1" ht="17.149999999999999" customHeight="1">
      <c r="D744" s="193"/>
      <c r="E744" s="189"/>
      <c r="F744" s="189"/>
      <c r="G744" s="189"/>
      <c r="H744" s="193"/>
    </row>
    <row r="745" spans="4:8" s="188" customFormat="1" ht="17.149999999999999" customHeight="1">
      <c r="D745" s="193"/>
      <c r="E745" s="189"/>
      <c r="F745" s="189"/>
      <c r="G745" s="189"/>
      <c r="H745" s="193"/>
    </row>
    <row r="746" spans="4:8" s="188" customFormat="1" ht="17.149999999999999" customHeight="1">
      <c r="D746" s="193"/>
      <c r="E746" s="189"/>
      <c r="F746" s="189"/>
      <c r="G746" s="189"/>
      <c r="H746" s="193"/>
    </row>
    <row r="747" spans="4:8" s="188" customFormat="1" ht="17.149999999999999" customHeight="1">
      <c r="D747" s="193"/>
      <c r="E747" s="189"/>
      <c r="F747" s="189"/>
      <c r="G747" s="189"/>
      <c r="H747" s="193"/>
    </row>
    <row r="748" spans="4:8" s="188" customFormat="1" ht="17.149999999999999" customHeight="1">
      <c r="D748" s="193"/>
      <c r="E748" s="189"/>
      <c r="F748" s="189"/>
      <c r="G748" s="189"/>
      <c r="H748" s="193"/>
    </row>
    <row r="749" spans="4:8" s="188" customFormat="1" ht="17.149999999999999" customHeight="1">
      <c r="D749" s="193"/>
      <c r="E749" s="189"/>
      <c r="F749" s="189"/>
      <c r="G749" s="189"/>
      <c r="H749" s="193"/>
    </row>
    <row r="750" spans="4:8" s="188" customFormat="1" ht="17.149999999999999" customHeight="1">
      <c r="D750" s="193"/>
      <c r="E750" s="189"/>
      <c r="F750" s="189"/>
      <c r="G750" s="189"/>
      <c r="H750" s="193"/>
    </row>
    <row r="751" spans="4:8" s="188" customFormat="1" ht="17.149999999999999" customHeight="1">
      <c r="D751" s="193"/>
      <c r="E751" s="189"/>
      <c r="F751" s="189"/>
      <c r="G751" s="189"/>
      <c r="H751" s="193"/>
    </row>
    <row r="752" spans="4:8" s="188" customFormat="1" ht="17.149999999999999" customHeight="1">
      <c r="D752" s="193"/>
      <c r="E752" s="189"/>
      <c r="F752" s="189"/>
      <c r="G752" s="189"/>
      <c r="H752" s="193"/>
    </row>
    <row r="753" spans="4:8" s="188" customFormat="1" ht="17.149999999999999" customHeight="1">
      <c r="D753" s="193"/>
      <c r="E753" s="189"/>
      <c r="F753" s="189"/>
      <c r="G753" s="189"/>
      <c r="H753" s="193"/>
    </row>
    <row r="754" spans="4:8" s="188" customFormat="1" ht="17.149999999999999" customHeight="1">
      <c r="D754" s="193"/>
      <c r="E754" s="189"/>
      <c r="F754" s="189"/>
      <c r="G754" s="189"/>
      <c r="H754" s="193"/>
    </row>
    <row r="755" spans="4:8" s="188" customFormat="1" ht="17.149999999999999" customHeight="1">
      <c r="D755" s="193"/>
      <c r="E755" s="189"/>
      <c r="F755" s="189"/>
      <c r="G755" s="189"/>
      <c r="H755" s="193"/>
    </row>
    <row r="756" spans="4:8" s="188" customFormat="1" ht="17.149999999999999" customHeight="1">
      <c r="D756" s="193"/>
      <c r="E756" s="189"/>
      <c r="F756" s="189"/>
      <c r="G756" s="189"/>
      <c r="H756" s="193"/>
    </row>
    <row r="757" spans="4:8" s="188" customFormat="1" ht="17.149999999999999" customHeight="1">
      <c r="D757" s="193"/>
      <c r="E757" s="189"/>
      <c r="F757" s="189"/>
      <c r="G757" s="189"/>
      <c r="H757" s="193"/>
    </row>
    <row r="758" spans="4:8" s="188" customFormat="1" ht="17.149999999999999" customHeight="1">
      <c r="D758" s="193"/>
      <c r="E758" s="189"/>
      <c r="F758" s="189"/>
      <c r="G758" s="189"/>
      <c r="H758" s="193"/>
    </row>
    <row r="759" spans="4:8" s="188" customFormat="1" ht="17.149999999999999" customHeight="1">
      <c r="D759" s="193"/>
      <c r="E759" s="189"/>
      <c r="F759" s="189"/>
      <c r="G759" s="189"/>
      <c r="H759" s="193"/>
    </row>
    <row r="760" spans="4:8" s="188" customFormat="1" ht="17.149999999999999" customHeight="1">
      <c r="D760" s="193"/>
      <c r="E760" s="189"/>
      <c r="F760" s="189"/>
      <c r="G760" s="189"/>
      <c r="H760" s="193"/>
    </row>
    <row r="761" spans="4:8" s="188" customFormat="1" ht="17.149999999999999" customHeight="1">
      <c r="D761" s="193"/>
      <c r="E761" s="189"/>
      <c r="F761" s="189"/>
      <c r="G761" s="189"/>
      <c r="H761" s="193"/>
    </row>
    <row r="762" spans="4:8" s="188" customFormat="1" ht="17.149999999999999" customHeight="1">
      <c r="D762" s="193"/>
      <c r="E762" s="189"/>
      <c r="F762" s="189"/>
      <c r="G762" s="189"/>
      <c r="H762" s="193"/>
    </row>
    <row r="763" spans="4:8" s="188" customFormat="1" ht="17.149999999999999" customHeight="1">
      <c r="D763" s="193"/>
      <c r="E763" s="189"/>
      <c r="F763" s="189"/>
      <c r="G763" s="189"/>
      <c r="H763" s="193"/>
    </row>
    <row r="764" spans="4:8" s="188" customFormat="1" ht="17.149999999999999" customHeight="1">
      <c r="D764" s="193"/>
      <c r="E764" s="189"/>
      <c r="F764" s="189"/>
      <c r="G764" s="189"/>
      <c r="H764" s="193"/>
    </row>
    <row r="765" spans="4:8" s="188" customFormat="1" ht="17.149999999999999" customHeight="1">
      <c r="D765" s="193"/>
      <c r="E765" s="189"/>
      <c r="F765" s="189"/>
      <c r="G765" s="189"/>
      <c r="H765" s="193"/>
    </row>
    <row r="766" spans="4:8" s="188" customFormat="1" ht="17.149999999999999" customHeight="1">
      <c r="D766" s="193"/>
      <c r="E766" s="189"/>
      <c r="F766" s="189"/>
      <c r="G766" s="189"/>
      <c r="H766" s="193"/>
    </row>
    <row r="767" spans="4:8" s="188" customFormat="1" ht="17.149999999999999" customHeight="1">
      <c r="D767" s="193"/>
      <c r="E767" s="189"/>
      <c r="F767" s="189"/>
      <c r="G767" s="189"/>
      <c r="H767" s="193"/>
    </row>
    <row r="768" spans="4:8" s="188" customFormat="1" ht="17.149999999999999" customHeight="1">
      <c r="D768" s="193"/>
      <c r="E768" s="189"/>
      <c r="F768" s="189"/>
      <c r="G768" s="189"/>
      <c r="H768" s="193"/>
    </row>
    <row r="769" spans="4:8" s="188" customFormat="1" ht="17.149999999999999" customHeight="1">
      <c r="D769" s="193"/>
      <c r="E769" s="189"/>
      <c r="F769" s="189"/>
      <c r="G769" s="189"/>
      <c r="H769" s="193"/>
    </row>
    <row r="770" spans="4:8" s="188" customFormat="1" ht="17.149999999999999" customHeight="1">
      <c r="D770" s="193"/>
      <c r="E770" s="189"/>
      <c r="F770" s="189"/>
      <c r="G770" s="189"/>
      <c r="H770" s="193"/>
    </row>
    <row r="771" spans="4:8" s="188" customFormat="1" ht="17.149999999999999" customHeight="1">
      <c r="D771" s="193"/>
      <c r="E771" s="189"/>
      <c r="F771" s="189"/>
      <c r="G771" s="189"/>
      <c r="H771" s="193"/>
    </row>
    <row r="772" spans="4:8" s="188" customFormat="1" ht="17.149999999999999" customHeight="1">
      <c r="D772" s="193"/>
      <c r="E772" s="189"/>
      <c r="F772" s="189"/>
      <c r="G772" s="189"/>
      <c r="H772" s="193"/>
    </row>
    <row r="773" spans="4:8" s="188" customFormat="1" ht="17.149999999999999" customHeight="1">
      <c r="D773" s="193"/>
      <c r="E773" s="189"/>
      <c r="F773" s="189"/>
      <c r="G773" s="189"/>
      <c r="H773" s="193"/>
    </row>
    <row r="774" spans="4:8" s="188" customFormat="1" ht="17.149999999999999" customHeight="1">
      <c r="D774" s="193"/>
      <c r="E774" s="189"/>
      <c r="F774" s="189"/>
      <c r="G774" s="189"/>
      <c r="H774" s="193"/>
    </row>
    <row r="775" spans="4:8" s="188" customFormat="1" ht="17.149999999999999" customHeight="1">
      <c r="D775" s="193"/>
      <c r="E775" s="189"/>
      <c r="F775" s="189"/>
      <c r="G775" s="189"/>
      <c r="H775" s="193"/>
    </row>
    <row r="776" spans="4:8" s="188" customFormat="1" ht="17.149999999999999" customHeight="1">
      <c r="D776" s="193"/>
      <c r="E776" s="189"/>
      <c r="F776" s="189"/>
      <c r="G776" s="189"/>
      <c r="H776" s="193"/>
    </row>
    <row r="777" spans="4:8" s="188" customFormat="1" ht="17.149999999999999" customHeight="1">
      <c r="D777" s="193"/>
      <c r="E777" s="189"/>
      <c r="F777" s="189"/>
      <c r="G777" s="189"/>
      <c r="H777" s="193"/>
    </row>
    <row r="778" spans="4:8" s="188" customFormat="1" ht="17.149999999999999" customHeight="1">
      <c r="D778" s="193"/>
      <c r="E778" s="189"/>
      <c r="F778" s="189"/>
      <c r="G778" s="189"/>
      <c r="H778" s="193"/>
    </row>
    <row r="779" spans="4:8" s="188" customFormat="1" ht="17.149999999999999" customHeight="1">
      <c r="D779" s="193"/>
      <c r="E779" s="189"/>
      <c r="F779" s="189"/>
      <c r="G779" s="189"/>
      <c r="H779" s="193"/>
    </row>
    <row r="780" spans="4:8" s="188" customFormat="1" ht="17.149999999999999" customHeight="1">
      <c r="D780" s="193"/>
      <c r="E780" s="189"/>
      <c r="F780" s="189"/>
      <c r="G780" s="189"/>
      <c r="H780" s="193"/>
    </row>
    <row r="781" spans="4:8" s="188" customFormat="1" ht="17.149999999999999" customHeight="1">
      <c r="D781" s="193"/>
      <c r="E781" s="189"/>
      <c r="F781" s="189"/>
      <c r="G781" s="189"/>
      <c r="H781" s="193"/>
    </row>
    <row r="782" spans="4:8" s="188" customFormat="1" ht="17.149999999999999" customHeight="1">
      <c r="D782" s="193"/>
      <c r="E782" s="189"/>
      <c r="F782" s="189"/>
      <c r="G782" s="189"/>
      <c r="H782" s="193"/>
    </row>
    <row r="783" spans="4:8" s="188" customFormat="1" ht="17.149999999999999" customHeight="1">
      <c r="D783" s="193"/>
      <c r="E783" s="189"/>
      <c r="F783" s="189"/>
      <c r="G783" s="189"/>
      <c r="H783" s="193"/>
    </row>
    <row r="784" spans="4:8" s="188" customFormat="1" ht="17.149999999999999" customHeight="1">
      <c r="D784" s="193"/>
      <c r="E784" s="189"/>
      <c r="F784" s="189"/>
      <c r="G784" s="189"/>
      <c r="H784" s="193"/>
    </row>
    <row r="785" spans="4:8" s="188" customFormat="1" ht="17.149999999999999" customHeight="1">
      <c r="D785" s="193"/>
      <c r="E785" s="189"/>
      <c r="F785" s="189"/>
      <c r="G785" s="189"/>
      <c r="H785" s="193"/>
    </row>
    <row r="786" spans="4:8" s="188" customFormat="1" ht="17.149999999999999" customHeight="1">
      <c r="D786" s="193"/>
      <c r="E786" s="189"/>
      <c r="F786" s="189"/>
      <c r="G786" s="189"/>
      <c r="H786" s="193"/>
    </row>
    <row r="787" spans="4:8" s="188" customFormat="1" ht="17.149999999999999" customHeight="1">
      <c r="D787" s="193"/>
      <c r="E787" s="189"/>
      <c r="F787" s="189"/>
      <c r="G787" s="189"/>
      <c r="H787" s="193"/>
    </row>
    <row r="788" spans="4:8" s="188" customFormat="1" ht="17.149999999999999" customHeight="1">
      <c r="D788" s="193"/>
      <c r="E788" s="189"/>
      <c r="F788" s="189"/>
      <c r="G788" s="189"/>
      <c r="H788" s="193"/>
    </row>
    <row r="789" spans="4:8" s="188" customFormat="1" ht="17.149999999999999" customHeight="1">
      <c r="D789" s="193"/>
      <c r="E789" s="189"/>
      <c r="F789" s="189"/>
      <c r="G789" s="189"/>
      <c r="H789" s="193"/>
    </row>
    <row r="790" spans="4:8" s="188" customFormat="1" ht="17.149999999999999" customHeight="1">
      <c r="D790" s="193"/>
      <c r="E790" s="189"/>
      <c r="F790" s="189"/>
      <c r="G790" s="189"/>
      <c r="H790" s="193"/>
    </row>
    <row r="791" spans="4:8" s="188" customFormat="1" ht="17.149999999999999" customHeight="1">
      <c r="D791" s="193"/>
      <c r="E791" s="189"/>
      <c r="F791" s="189"/>
      <c r="G791" s="189"/>
      <c r="H791" s="193"/>
    </row>
    <row r="792" spans="4:8" s="188" customFormat="1" ht="17.149999999999999" customHeight="1">
      <c r="D792" s="193"/>
      <c r="E792" s="189"/>
      <c r="F792" s="189"/>
      <c r="G792" s="189"/>
      <c r="H792" s="193"/>
    </row>
    <row r="793" spans="4:8" s="188" customFormat="1" ht="17.149999999999999" customHeight="1">
      <c r="D793" s="193"/>
      <c r="E793" s="189"/>
      <c r="F793" s="189"/>
      <c r="G793" s="189"/>
      <c r="H793" s="193"/>
    </row>
    <row r="794" spans="4:8" s="188" customFormat="1" ht="17.149999999999999" customHeight="1">
      <c r="D794" s="193"/>
      <c r="E794" s="189"/>
      <c r="F794" s="189"/>
      <c r="G794" s="189"/>
      <c r="H794" s="193"/>
    </row>
    <row r="795" spans="4:8" s="188" customFormat="1" ht="17.149999999999999" customHeight="1">
      <c r="D795" s="193"/>
      <c r="E795" s="189"/>
      <c r="F795" s="189"/>
      <c r="G795" s="189"/>
      <c r="H795" s="193"/>
    </row>
    <row r="796" spans="4:8" s="188" customFormat="1" ht="17.149999999999999" customHeight="1">
      <c r="D796" s="193"/>
      <c r="E796" s="189"/>
      <c r="F796" s="189"/>
      <c r="G796" s="189"/>
      <c r="H796" s="193"/>
    </row>
    <row r="797" spans="4:8" s="188" customFormat="1" ht="17.149999999999999" customHeight="1">
      <c r="D797" s="193"/>
      <c r="E797" s="189"/>
      <c r="F797" s="189"/>
      <c r="G797" s="189"/>
      <c r="H797" s="193"/>
    </row>
    <row r="798" spans="4:8" s="188" customFormat="1" ht="17.149999999999999" customHeight="1">
      <c r="D798" s="193"/>
      <c r="E798" s="189"/>
      <c r="F798" s="189"/>
      <c r="G798" s="189"/>
      <c r="H798" s="193"/>
    </row>
    <row r="799" spans="4:8" s="188" customFormat="1" ht="17.149999999999999" customHeight="1">
      <c r="D799" s="193"/>
      <c r="E799" s="189"/>
      <c r="F799" s="189"/>
      <c r="G799" s="189"/>
      <c r="H799" s="193"/>
    </row>
    <row r="800" spans="4:8" s="188" customFormat="1" ht="17.149999999999999" customHeight="1">
      <c r="D800" s="193"/>
      <c r="E800" s="189"/>
      <c r="F800" s="189"/>
      <c r="G800" s="189"/>
      <c r="H800" s="193"/>
    </row>
    <row r="801" spans="4:8" s="188" customFormat="1" ht="17.149999999999999" customHeight="1">
      <c r="D801" s="193"/>
      <c r="E801" s="189"/>
      <c r="F801" s="189"/>
      <c r="G801" s="189"/>
      <c r="H801" s="193"/>
    </row>
    <row r="802" spans="4:8" s="188" customFormat="1" ht="17.149999999999999" customHeight="1">
      <c r="D802" s="193"/>
      <c r="E802" s="189"/>
      <c r="F802" s="189"/>
      <c r="G802" s="189"/>
      <c r="H802" s="193"/>
    </row>
    <row r="803" spans="4:8" s="188" customFormat="1" ht="17.149999999999999" customHeight="1">
      <c r="D803" s="193"/>
      <c r="E803" s="189"/>
      <c r="F803" s="189"/>
      <c r="G803" s="189"/>
      <c r="H803" s="193"/>
    </row>
    <row r="804" spans="4:8" s="188" customFormat="1" ht="17.149999999999999" customHeight="1">
      <c r="D804" s="193"/>
      <c r="E804" s="189"/>
      <c r="F804" s="189"/>
      <c r="G804" s="189"/>
      <c r="H804" s="193"/>
    </row>
    <row r="805" spans="4:8" s="188" customFormat="1" ht="17.149999999999999" customHeight="1">
      <c r="D805" s="193"/>
      <c r="E805" s="189"/>
      <c r="F805" s="189"/>
      <c r="G805" s="189"/>
      <c r="H805" s="193"/>
    </row>
    <row r="806" spans="4:8" s="188" customFormat="1" ht="17.149999999999999" customHeight="1">
      <c r="D806" s="193"/>
      <c r="E806" s="189"/>
      <c r="F806" s="189"/>
      <c r="G806" s="189"/>
      <c r="H806" s="193"/>
    </row>
    <row r="807" spans="4:8" s="188" customFormat="1" ht="17.149999999999999" customHeight="1">
      <c r="D807" s="193"/>
      <c r="E807" s="189"/>
      <c r="F807" s="189"/>
      <c r="G807" s="189"/>
      <c r="H807" s="193"/>
    </row>
    <row r="808" spans="4:8" s="188" customFormat="1" ht="17.149999999999999" customHeight="1">
      <c r="D808" s="193"/>
      <c r="E808" s="189"/>
      <c r="F808" s="189"/>
      <c r="G808" s="189"/>
      <c r="H808" s="193"/>
    </row>
    <row r="809" spans="4:8" s="188" customFormat="1" ht="17.149999999999999" customHeight="1">
      <c r="D809" s="193"/>
      <c r="E809" s="189"/>
      <c r="F809" s="189"/>
      <c r="G809" s="189"/>
      <c r="H809" s="193"/>
    </row>
    <row r="810" spans="4:8" s="188" customFormat="1" ht="17.149999999999999" customHeight="1">
      <c r="D810" s="193"/>
      <c r="E810" s="189"/>
      <c r="F810" s="189"/>
      <c r="G810" s="189"/>
      <c r="H810" s="193"/>
    </row>
    <row r="811" spans="4:8" s="188" customFormat="1" ht="17.149999999999999" customHeight="1">
      <c r="D811" s="193"/>
      <c r="E811" s="189"/>
      <c r="F811" s="189"/>
      <c r="G811" s="189"/>
      <c r="H811" s="193"/>
    </row>
    <row r="812" spans="4:8" s="188" customFormat="1" ht="17.149999999999999" customHeight="1">
      <c r="D812" s="193"/>
      <c r="E812" s="189"/>
      <c r="F812" s="189"/>
      <c r="G812" s="189"/>
      <c r="H812" s="193"/>
    </row>
    <row r="813" spans="4:8" s="188" customFormat="1" ht="17.149999999999999" customHeight="1">
      <c r="D813" s="193"/>
      <c r="E813" s="189"/>
      <c r="F813" s="189"/>
      <c r="G813" s="189"/>
      <c r="H813" s="193"/>
    </row>
    <row r="814" spans="4:8" s="188" customFormat="1" ht="17.149999999999999" customHeight="1">
      <c r="D814" s="193"/>
      <c r="E814" s="189"/>
      <c r="F814" s="189"/>
      <c r="G814" s="189"/>
      <c r="H814" s="193"/>
    </row>
    <row r="815" spans="4:8" s="188" customFormat="1" ht="17.149999999999999" customHeight="1">
      <c r="D815" s="193"/>
      <c r="E815" s="189"/>
      <c r="F815" s="189"/>
      <c r="G815" s="189"/>
      <c r="H815" s="193"/>
    </row>
    <row r="816" spans="4:8" s="188" customFormat="1" ht="17.149999999999999" customHeight="1">
      <c r="D816" s="193"/>
      <c r="E816" s="189"/>
      <c r="F816" s="189"/>
      <c r="G816" s="189"/>
      <c r="H816" s="193"/>
    </row>
    <row r="817" spans="4:8" s="188" customFormat="1" ht="17.149999999999999" customHeight="1">
      <c r="D817" s="193"/>
      <c r="E817" s="189"/>
      <c r="F817" s="189"/>
      <c r="G817" s="189"/>
      <c r="H817" s="193"/>
    </row>
    <row r="818" spans="4:8" s="188" customFormat="1" ht="17.149999999999999" customHeight="1">
      <c r="D818" s="193"/>
      <c r="E818" s="189"/>
      <c r="F818" s="189"/>
      <c r="G818" s="189"/>
      <c r="H818" s="193"/>
    </row>
    <row r="819" spans="4:8" s="188" customFormat="1" ht="17.149999999999999" customHeight="1">
      <c r="D819" s="193"/>
      <c r="E819" s="189"/>
      <c r="F819" s="189"/>
      <c r="G819" s="189"/>
      <c r="H819" s="193"/>
    </row>
    <row r="820" spans="4:8" s="188" customFormat="1" ht="17.149999999999999" customHeight="1">
      <c r="D820" s="193"/>
      <c r="E820" s="189"/>
      <c r="F820" s="189"/>
      <c r="G820" s="189"/>
      <c r="H820" s="193"/>
    </row>
    <row r="821" spans="4:8" s="188" customFormat="1" ht="17.149999999999999" customHeight="1">
      <c r="D821" s="193"/>
      <c r="E821" s="189"/>
      <c r="F821" s="189"/>
      <c r="G821" s="189"/>
      <c r="H821" s="193"/>
    </row>
    <row r="822" spans="4:8" s="188" customFormat="1" ht="17.149999999999999" customHeight="1">
      <c r="D822" s="193"/>
      <c r="E822" s="189"/>
      <c r="F822" s="189"/>
      <c r="G822" s="189"/>
      <c r="H822" s="193"/>
    </row>
    <row r="823" spans="4:8" s="188" customFormat="1" ht="17.149999999999999" customHeight="1">
      <c r="D823" s="193"/>
      <c r="E823" s="189"/>
      <c r="F823" s="189"/>
      <c r="G823" s="189"/>
      <c r="H823" s="193"/>
    </row>
    <row r="824" spans="4:8" s="188" customFormat="1" ht="17.149999999999999" customHeight="1">
      <c r="D824" s="193"/>
      <c r="E824" s="189"/>
      <c r="F824" s="189"/>
      <c r="G824" s="189"/>
      <c r="H824" s="193"/>
    </row>
    <row r="825" spans="4:8" s="188" customFormat="1" ht="17.149999999999999" customHeight="1">
      <c r="D825" s="193"/>
      <c r="E825" s="189"/>
      <c r="F825" s="189"/>
      <c r="G825" s="189"/>
      <c r="H825" s="193"/>
    </row>
    <row r="826" spans="4:8" s="188" customFormat="1" ht="17.149999999999999" customHeight="1">
      <c r="D826" s="193"/>
      <c r="E826" s="189"/>
      <c r="F826" s="189"/>
      <c r="G826" s="189"/>
      <c r="H826" s="193"/>
    </row>
    <row r="827" spans="4:8" s="188" customFormat="1" ht="17.149999999999999" customHeight="1">
      <c r="D827" s="193"/>
      <c r="E827" s="189"/>
      <c r="F827" s="189"/>
      <c r="G827" s="189"/>
      <c r="H827" s="193"/>
    </row>
    <row r="828" spans="4:8" s="188" customFormat="1" ht="17.149999999999999" customHeight="1">
      <c r="D828" s="193"/>
      <c r="E828" s="189"/>
      <c r="F828" s="189"/>
      <c r="G828" s="189"/>
      <c r="H828" s="193"/>
    </row>
    <row r="829" spans="4:8" s="188" customFormat="1" ht="17.149999999999999" customHeight="1">
      <c r="D829" s="193"/>
      <c r="E829" s="189"/>
      <c r="F829" s="189"/>
      <c r="G829" s="189"/>
      <c r="H829" s="193"/>
    </row>
    <row r="830" spans="4:8" s="188" customFormat="1" ht="17.149999999999999" customHeight="1">
      <c r="D830" s="193"/>
      <c r="E830" s="189"/>
      <c r="F830" s="189"/>
      <c r="G830" s="189"/>
      <c r="H830" s="193"/>
    </row>
    <row r="831" spans="4:8" s="188" customFormat="1" ht="17.149999999999999" customHeight="1">
      <c r="D831" s="193"/>
      <c r="E831" s="189"/>
      <c r="F831" s="189"/>
      <c r="G831" s="189"/>
      <c r="H831" s="193"/>
    </row>
    <row r="832" spans="4:8" s="188" customFormat="1" ht="17.149999999999999" customHeight="1">
      <c r="D832" s="193"/>
      <c r="E832" s="189"/>
      <c r="F832" s="189"/>
      <c r="G832" s="189"/>
      <c r="H832" s="193"/>
    </row>
    <row r="833" spans="4:8" s="188" customFormat="1" ht="17.149999999999999" customHeight="1">
      <c r="D833" s="193"/>
      <c r="E833" s="189"/>
      <c r="F833" s="189"/>
      <c r="G833" s="189"/>
      <c r="H833" s="193"/>
    </row>
    <row r="834" spans="4:8" s="188" customFormat="1" ht="17.149999999999999" customHeight="1">
      <c r="D834" s="193"/>
      <c r="E834" s="189"/>
      <c r="F834" s="189"/>
      <c r="G834" s="189"/>
      <c r="H834" s="193"/>
    </row>
    <row r="835" spans="4:8" s="188" customFormat="1" ht="17.149999999999999" customHeight="1">
      <c r="D835" s="193"/>
      <c r="E835" s="189"/>
      <c r="F835" s="189"/>
      <c r="G835" s="189"/>
      <c r="H835" s="193"/>
    </row>
    <row r="836" spans="4:8" s="188" customFormat="1" ht="17.149999999999999" customHeight="1">
      <c r="D836" s="193"/>
      <c r="E836" s="189"/>
      <c r="F836" s="189"/>
      <c r="G836" s="189"/>
      <c r="H836" s="193"/>
    </row>
    <row r="837" spans="4:8" s="188" customFormat="1" ht="17.149999999999999" customHeight="1">
      <c r="D837" s="193"/>
      <c r="E837" s="189"/>
      <c r="F837" s="189"/>
      <c r="G837" s="189"/>
      <c r="H837" s="193"/>
    </row>
    <row r="838" spans="4:8" s="188" customFormat="1" ht="17.149999999999999" customHeight="1">
      <c r="D838" s="193"/>
      <c r="E838" s="189"/>
      <c r="F838" s="189"/>
      <c r="G838" s="189"/>
      <c r="H838" s="193"/>
    </row>
    <row r="839" spans="4:8" s="188" customFormat="1" ht="17.149999999999999" customHeight="1">
      <c r="D839" s="193"/>
      <c r="E839" s="189"/>
      <c r="F839" s="189"/>
      <c r="G839" s="189"/>
      <c r="H839" s="193"/>
    </row>
    <row r="840" spans="4:8" s="188" customFormat="1" ht="17.149999999999999" customHeight="1">
      <c r="D840" s="193"/>
      <c r="E840" s="189"/>
      <c r="F840" s="189"/>
      <c r="G840" s="189"/>
      <c r="H840" s="193"/>
    </row>
    <row r="841" spans="4:8" s="188" customFormat="1" ht="17.149999999999999" customHeight="1">
      <c r="D841" s="193"/>
      <c r="E841" s="189"/>
      <c r="F841" s="189"/>
      <c r="G841" s="189"/>
      <c r="H841" s="193"/>
    </row>
    <row r="842" spans="4:8" s="188" customFormat="1" ht="17.149999999999999" customHeight="1">
      <c r="D842" s="193"/>
      <c r="E842" s="189"/>
      <c r="F842" s="189"/>
      <c r="G842" s="189"/>
      <c r="H842" s="193"/>
    </row>
    <row r="843" spans="4:8" s="188" customFormat="1" ht="17.149999999999999" customHeight="1">
      <c r="D843" s="193"/>
      <c r="E843" s="189"/>
      <c r="F843" s="189"/>
      <c r="G843" s="189"/>
      <c r="H843" s="193"/>
    </row>
    <row r="844" spans="4:8" s="188" customFormat="1" ht="17.149999999999999" customHeight="1">
      <c r="D844" s="193"/>
      <c r="E844" s="189"/>
      <c r="F844" s="189"/>
      <c r="G844" s="189"/>
      <c r="H844" s="193"/>
    </row>
    <row r="845" spans="4:8" s="188" customFormat="1" ht="17.149999999999999" customHeight="1">
      <c r="D845" s="193"/>
      <c r="E845" s="189"/>
      <c r="F845" s="189"/>
      <c r="G845" s="189"/>
      <c r="H845" s="193"/>
    </row>
    <row r="846" spans="4:8" s="188" customFormat="1" ht="17.149999999999999" customHeight="1">
      <c r="D846" s="193"/>
      <c r="E846" s="189"/>
      <c r="F846" s="189"/>
      <c r="G846" s="189"/>
      <c r="H846" s="193"/>
    </row>
    <row r="847" spans="4:8" s="188" customFormat="1" ht="17.149999999999999" customHeight="1">
      <c r="D847" s="193"/>
      <c r="E847" s="189"/>
      <c r="F847" s="189"/>
      <c r="G847" s="189"/>
      <c r="H847" s="193"/>
    </row>
    <row r="848" spans="4:8" s="188" customFormat="1" ht="17.149999999999999" customHeight="1">
      <c r="D848" s="193"/>
      <c r="E848" s="189"/>
      <c r="F848" s="189"/>
      <c r="G848" s="189"/>
      <c r="H848" s="193"/>
    </row>
    <row r="849" spans="4:8" s="188" customFormat="1" ht="17.149999999999999" customHeight="1">
      <c r="D849" s="193"/>
      <c r="E849" s="189"/>
      <c r="F849" s="189"/>
      <c r="G849" s="189"/>
      <c r="H849" s="193"/>
    </row>
    <row r="850" spans="4:8" s="188" customFormat="1" ht="17.149999999999999" customHeight="1">
      <c r="D850" s="193"/>
      <c r="E850" s="189"/>
      <c r="F850" s="189"/>
      <c r="G850" s="189"/>
      <c r="H850" s="193"/>
    </row>
    <row r="851" spans="4:8" s="188" customFormat="1" ht="17.149999999999999" customHeight="1">
      <c r="D851" s="193"/>
      <c r="E851" s="189"/>
      <c r="F851" s="189"/>
      <c r="G851" s="189"/>
      <c r="H851" s="193"/>
    </row>
    <row r="852" spans="4:8" s="188" customFormat="1" ht="17.149999999999999" customHeight="1">
      <c r="D852" s="193"/>
      <c r="E852" s="189"/>
      <c r="F852" s="189"/>
      <c r="G852" s="189"/>
      <c r="H852" s="193"/>
    </row>
    <row r="853" spans="4:8" s="188" customFormat="1" ht="17.149999999999999" customHeight="1">
      <c r="D853" s="193"/>
      <c r="E853" s="189"/>
      <c r="F853" s="189"/>
      <c r="G853" s="189"/>
      <c r="H853" s="193"/>
    </row>
    <row r="854" spans="4:8" s="188" customFormat="1" ht="17.149999999999999" customHeight="1">
      <c r="D854" s="193"/>
      <c r="E854" s="189"/>
      <c r="F854" s="189"/>
      <c r="G854" s="189"/>
      <c r="H854" s="193"/>
    </row>
    <row r="855" spans="4:8" s="188" customFormat="1" ht="17.149999999999999" customHeight="1">
      <c r="D855" s="193"/>
      <c r="E855" s="189"/>
      <c r="F855" s="189"/>
      <c r="G855" s="189"/>
      <c r="H855" s="193"/>
    </row>
    <row r="856" spans="4:8" s="188" customFormat="1" ht="17.149999999999999" customHeight="1">
      <c r="D856" s="193"/>
      <c r="E856" s="189"/>
      <c r="F856" s="189"/>
      <c r="G856" s="189"/>
      <c r="H856" s="193"/>
    </row>
    <row r="857" spans="4:8" s="188" customFormat="1" ht="17.149999999999999" customHeight="1">
      <c r="D857" s="193"/>
      <c r="E857" s="189"/>
      <c r="F857" s="189"/>
      <c r="G857" s="189"/>
      <c r="H857" s="193"/>
    </row>
    <row r="858" spans="4:8" s="188" customFormat="1" ht="17.149999999999999" customHeight="1">
      <c r="D858" s="193"/>
      <c r="E858" s="189"/>
      <c r="F858" s="189"/>
      <c r="G858" s="189"/>
      <c r="H858" s="193"/>
    </row>
    <row r="859" spans="4:8" s="188" customFormat="1" ht="17.149999999999999" customHeight="1">
      <c r="D859" s="193"/>
      <c r="E859" s="189"/>
      <c r="F859" s="189"/>
      <c r="G859" s="189"/>
      <c r="H859" s="193"/>
    </row>
    <row r="860" spans="4:8" s="188" customFormat="1" ht="17.149999999999999" customHeight="1">
      <c r="D860" s="193"/>
      <c r="E860" s="189"/>
      <c r="F860" s="189"/>
      <c r="G860" s="189"/>
      <c r="H860" s="193"/>
    </row>
    <row r="861" spans="4:8" s="188" customFormat="1" ht="17.149999999999999" customHeight="1">
      <c r="D861" s="193"/>
      <c r="E861" s="189"/>
      <c r="F861" s="189"/>
      <c r="G861" s="189"/>
      <c r="H861" s="193"/>
    </row>
    <row r="862" spans="4:8" s="188" customFormat="1" ht="17.149999999999999" customHeight="1">
      <c r="D862" s="193"/>
      <c r="E862" s="189"/>
      <c r="F862" s="189"/>
      <c r="G862" s="189"/>
      <c r="H862" s="193"/>
    </row>
    <row r="863" spans="4:8" s="188" customFormat="1" ht="17.149999999999999" customHeight="1">
      <c r="D863" s="193"/>
      <c r="E863" s="189"/>
      <c r="F863" s="189"/>
      <c r="G863" s="189"/>
      <c r="H863" s="193"/>
    </row>
    <row r="864" spans="4:8" s="188" customFormat="1" ht="17.149999999999999" customHeight="1">
      <c r="D864" s="193"/>
      <c r="E864" s="189"/>
      <c r="F864" s="189"/>
      <c r="G864" s="189"/>
      <c r="H864" s="193"/>
    </row>
    <row r="865" spans="4:8" s="188" customFormat="1" ht="17.149999999999999" customHeight="1">
      <c r="D865" s="193"/>
      <c r="E865" s="189"/>
      <c r="F865" s="189"/>
      <c r="G865" s="189"/>
      <c r="H865" s="193"/>
    </row>
    <row r="866" spans="4:8" s="188" customFormat="1" ht="17.149999999999999" customHeight="1">
      <c r="D866" s="193"/>
      <c r="E866" s="189"/>
      <c r="F866" s="189"/>
      <c r="G866" s="189"/>
      <c r="H866" s="193"/>
    </row>
    <row r="867" spans="4:8" s="188" customFormat="1" ht="17.149999999999999" customHeight="1">
      <c r="D867" s="193"/>
      <c r="E867" s="189"/>
      <c r="F867" s="189"/>
      <c r="G867" s="189"/>
      <c r="H867" s="193"/>
    </row>
    <row r="868" spans="4:8" s="188" customFormat="1" ht="17.149999999999999" customHeight="1">
      <c r="D868" s="193"/>
      <c r="E868" s="189"/>
      <c r="F868" s="189"/>
      <c r="G868" s="189"/>
      <c r="H868" s="193"/>
    </row>
    <row r="869" spans="4:8" s="188" customFormat="1" ht="17.149999999999999" customHeight="1">
      <c r="D869" s="193"/>
      <c r="E869" s="189"/>
      <c r="F869" s="189"/>
      <c r="G869" s="189"/>
      <c r="H869" s="193"/>
    </row>
    <row r="870" spans="4:8" s="188" customFormat="1" ht="17.149999999999999" customHeight="1">
      <c r="D870" s="193"/>
      <c r="E870" s="189"/>
      <c r="F870" s="189"/>
      <c r="G870" s="189"/>
      <c r="H870" s="193"/>
    </row>
    <row r="871" spans="4:8" s="188" customFormat="1" ht="17.149999999999999" customHeight="1">
      <c r="D871" s="193"/>
      <c r="E871" s="189"/>
      <c r="F871" s="189"/>
      <c r="G871" s="189"/>
      <c r="H871" s="193"/>
    </row>
    <row r="872" spans="4:8" s="188" customFormat="1" ht="17.149999999999999" customHeight="1">
      <c r="D872" s="193"/>
      <c r="E872" s="189"/>
      <c r="F872" s="189"/>
      <c r="G872" s="189"/>
      <c r="H872" s="193"/>
    </row>
    <row r="873" spans="4:8" s="188" customFormat="1" ht="17.149999999999999" customHeight="1">
      <c r="D873" s="193"/>
      <c r="E873" s="189"/>
      <c r="F873" s="189"/>
      <c r="G873" s="189"/>
      <c r="H873" s="193"/>
    </row>
    <row r="874" spans="4:8" s="188" customFormat="1" ht="17.149999999999999" customHeight="1">
      <c r="D874" s="193"/>
      <c r="E874" s="189"/>
      <c r="F874" s="189"/>
      <c r="G874" s="189"/>
      <c r="H874" s="193"/>
    </row>
    <row r="875" spans="4:8" s="188" customFormat="1" ht="17.149999999999999" customHeight="1">
      <c r="D875" s="193"/>
      <c r="E875" s="189"/>
      <c r="F875" s="189"/>
      <c r="G875" s="189"/>
      <c r="H875" s="193"/>
    </row>
    <row r="876" spans="4:8" s="188" customFormat="1" ht="17.149999999999999" customHeight="1">
      <c r="D876" s="193"/>
      <c r="E876" s="189"/>
      <c r="F876" s="189"/>
      <c r="G876" s="189"/>
      <c r="H876" s="193"/>
    </row>
    <row r="877" spans="4:8" s="188" customFormat="1" ht="17.149999999999999" customHeight="1">
      <c r="D877" s="193"/>
      <c r="E877" s="189"/>
      <c r="F877" s="189"/>
      <c r="G877" s="189"/>
      <c r="H877" s="193"/>
    </row>
    <row r="878" spans="4:8" s="188" customFormat="1" ht="17.149999999999999" customHeight="1">
      <c r="D878" s="193"/>
      <c r="E878" s="189"/>
      <c r="F878" s="189"/>
      <c r="G878" s="189"/>
      <c r="H878" s="193"/>
    </row>
    <row r="879" spans="4:8" s="188" customFormat="1" ht="17.149999999999999" customHeight="1">
      <c r="D879" s="193"/>
      <c r="E879" s="189"/>
      <c r="F879" s="189"/>
      <c r="G879" s="189"/>
      <c r="H879" s="193"/>
    </row>
    <row r="880" spans="4:8" s="188" customFormat="1" ht="17.149999999999999" customHeight="1">
      <c r="D880" s="193"/>
      <c r="E880" s="189"/>
      <c r="F880" s="189"/>
      <c r="G880" s="189"/>
      <c r="H880" s="193"/>
    </row>
    <row r="881" spans="4:8" s="188" customFormat="1" ht="17.149999999999999" customHeight="1">
      <c r="D881" s="193"/>
      <c r="E881" s="189"/>
      <c r="F881" s="189"/>
      <c r="G881" s="189"/>
      <c r="H881" s="193"/>
    </row>
    <row r="882" spans="4:8" s="188" customFormat="1" ht="17.149999999999999" customHeight="1">
      <c r="D882" s="193"/>
      <c r="E882" s="189"/>
      <c r="F882" s="189"/>
      <c r="G882" s="189"/>
      <c r="H882" s="193"/>
    </row>
    <row r="883" spans="4:8" s="188" customFormat="1" ht="17.149999999999999" customHeight="1">
      <c r="D883" s="193"/>
      <c r="E883" s="189"/>
      <c r="F883" s="189"/>
      <c r="G883" s="189"/>
      <c r="H883" s="193"/>
    </row>
    <row r="884" spans="4:8" s="188" customFormat="1" ht="17.149999999999999" customHeight="1">
      <c r="D884" s="193"/>
      <c r="E884" s="189"/>
      <c r="F884" s="189"/>
      <c r="G884" s="189"/>
      <c r="H884" s="193"/>
    </row>
    <row r="885" spans="4:8" s="188" customFormat="1" ht="17.149999999999999" customHeight="1">
      <c r="D885" s="193"/>
      <c r="E885" s="189"/>
      <c r="F885" s="189"/>
      <c r="G885" s="189"/>
      <c r="H885" s="193"/>
    </row>
    <row r="886" spans="4:8" s="188" customFormat="1" ht="17.149999999999999" customHeight="1">
      <c r="D886" s="193"/>
      <c r="E886" s="189"/>
      <c r="F886" s="189"/>
      <c r="G886" s="189"/>
      <c r="H886" s="193"/>
    </row>
    <row r="887" spans="4:8" s="188" customFormat="1" ht="17.149999999999999" customHeight="1">
      <c r="D887" s="193"/>
      <c r="E887" s="189"/>
      <c r="F887" s="189"/>
      <c r="G887" s="189"/>
      <c r="H887" s="193"/>
    </row>
    <row r="888" spans="4:8" s="188" customFormat="1" ht="17.149999999999999" customHeight="1">
      <c r="D888" s="193"/>
      <c r="E888" s="189"/>
      <c r="F888" s="189"/>
      <c r="G888" s="189"/>
      <c r="H888" s="193"/>
    </row>
    <row r="889" spans="4:8" s="188" customFormat="1" ht="17.149999999999999" customHeight="1">
      <c r="D889" s="193"/>
      <c r="E889" s="189"/>
      <c r="F889" s="189"/>
      <c r="G889" s="189"/>
      <c r="H889" s="193"/>
    </row>
    <row r="890" spans="4:8" s="188" customFormat="1" ht="17.149999999999999" customHeight="1">
      <c r="D890" s="193"/>
      <c r="E890" s="189"/>
      <c r="F890" s="189"/>
      <c r="G890" s="189"/>
      <c r="H890" s="193"/>
    </row>
    <row r="891" spans="4:8" s="188" customFormat="1" ht="17.149999999999999" customHeight="1">
      <c r="D891" s="193"/>
      <c r="E891" s="189"/>
      <c r="F891" s="189"/>
      <c r="G891" s="189"/>
      <c r="H891" s="193"/>
    </row>
    <row r="892" spans="4:8" s="188" customFormat="1" ht="17.149999999999999" customHeight="1">
      <c r="D892" s="193"/>
      <c r="E892" s="189"/>
      <c r="F892" s="189"/>
      <c r="G892" s="189"/>
      <c r="H892" s="193"/>
    </row>
    <row r="893" spans="4:8" s="188" customFormat="1" ht="17.149999999999999" customHeight="1">
      <c r="D893" s="193"/>
      <c r="E893" s="189"/>
      <c r="F893" s="189"/>
      <c r="G893" s="189"/>
      <c r="H893" s="193"/>
    </row>
    <row r="894" spans="4:8" s="188" customFormat="1" ht="17.149999999999999" customHeight="1">
      <c r="D894" s="193"/>
      <c r="E894" s="189"/>
      <c r="F894" s="189"/>
      <c r="G894" s="189"/>
      <c r="H894" s="193"/>
    </row>
    <row r="895" spans="4:8" s="188" customFormat="1" ht="17.149999999999999" customHeight="1">
      <c r="D895" s="193"/>
      <c r="E895" s="189"/>
      <c r="F895" s="189"/>
      <c r="G895" s="189"/>
      <c r="H895" s="193"/>
    </row>
    <row r="896" spans="4:8" s="188" customFormat="1" ht="17.149999999999999" customHeight="1">
      <c r="D896" s="193"/>
      <c r="E896" s="189"/>
      <c r="F896" s="189"/>
      <c r="G896" s="189"/>
      <c r="H896" s="193"/>
    </row>
    <row r="897" spans="4:8" s="188" customFormat="1" ht="17.149999999999999" customHeight="1">
      <c r="D897" s="193"/>
      <c r="E897" s="189"/>
      <c r="F897" s="189"/>
      <c r="G897" s="189"/>
      <c r="H897" s="193"/>
    </row>
    <row r="898" spans="4:8" s="188" customFormat="1" ht="17.149999999999999" customHeight="1">
      <c r="D898" s="193"/>
      <c r="E898" s="189"/>
      <c r="F898" s="189"/>
      <c r="G898" s="189"/>
      <c r="H898" s="193"/>
    </row>
    <row r="899" spans="4:8" s="188" customFormat="1" ht="17.149999999999999" customHeight="1">
      <c r="D899" s="193"/>
      <c r="E899" s="189"/>
      <c r="F899" s="189"/>
      <c r="G899" s="189"/>
      <c r="H899" s="193"/>
    </row>
    <row r="900" spans="4:8" s="188" customFormat="1" ht="17.149999999999999" customHeight="1">
      <c r="D900" s="193"/>
      <c r="E900" s="189"/>
      <c r="F900" s="189"/>
      <c r="G900" s="189"/>
      <c r="H900" s="193"/>
    </row>
    <row r="901" spans="4:8" s="188" customFormat="1" ht="17.149999999999999" customHeight="1">
      <c r="D901" s="193"/>
      <c r="E901" s="189"/>
      <c r="F901" s="189"/>
      <c r="G901" s="189"/>
      <c r="H901" s="193"/>
    </row>
    <row r="902" spans="4:8" s="188" customFormat="1" ht="17.149999999999999" customHeight="1">
      <c r="D902" s="193"/>
      <c r="E902" s="189"/>
      <c r="F902" s="189"/>
      <c r="G902" s="189"/>
      <c r="H902" s="193"/>
    </row>
    <row r="903" spans="4:8" s="188" customFormat="1" ht="17.149999999999999" customHeight="1">
      <c r="D903" s="193"/>
      <c r="E903" s="189"/>
      <c r="F903" s="189"/>
      <c r="G903" s="189"/>
      <c r="H903" s="193"/>
    </row>
    <row r="904" spans="4:8" s="188" customFormat="1" ht="17.149999999999999" customHeight="1">
      <c r="D904" s="193"/>
      <c r="E904" s="189"/>
      <c r="F904" s="189"/>
      <c r="G904" s="189"/>
      <c r="H904" s="193"/>
    </row>
    <row r="905" spans="4:8" s="188" customFormat="1" ht="17.149999999999999" customHeight="1">
      <c r="D905" s="193"/>
      <c r="E905" s="189"/>
      <c r="F905" s="189"/>
      <c r="G905" s="189"/>
      <c r="H905" s="193"/>
    </row>
    <row r="906" spans="4:8" s="188" customFormat="1" ht="17.149999999999999" customHeight="1">
      <c r="D906" s="193"/>
      <c r="E906" s="189"/>
      <c r="F906" s="189"/>
      <c r="G906" s="189"/>
      <c r="H906" s="193"/>
    </row>
    <row r="907" spans="4:8" s="188" customFormat="1" ht="17.149999999999999" customHeight="1">
      <c r="D907" s="193"/>
      <c r="E907" s="189"/>
      <c r="F907" s="189"/>
      <c r="G907" s="189"/>
      <c r="H907" s="193"/>
    </row>
    <row r="908" spans="4:8" s="188" customFormat="1" ht="17.149999999999999" customHeight="1">
      <c r="D908" s="193"/>
      <c r="E908" s="189"/>
      <c r="F908" s="189"/>
      <c r="G908" s="189"/>
      <c r="H908" s="193"/>
    </row>
    <row r="909" spans="4:8" s="188" customFormat="1" ht="17.149999999999999" customHeight="1">
      <c r="D909" s="193"/>
      <c r="E909" s="189"/>
      <c r="F909" s="189"/>
      <c r="G909" s="189"/>
      <c r="H909" s="193"/>
    </row>
    <row r="910" spans="4:8" s="188" customFormat="1" ht="17.149999999999999" customHeight="1">
      <c r="D910" s="193"/>
      <c r="E910" s="189"/>
      <c r="F910" s="189"/>
      <c r="G910" s="189"/>
      <c r="H910" s="193"/>
    </row>
    <row r="911" spans="4:8" s="188" customFormat="1" ht="17.149999999999999" customHeight="1">
      <c r="D911" s="193"/>
      <c r="E911" s="189"/>
      <c r="F911" s="189"/>
      <c r="G911" s="189"/>
      <c r="H911" s="193"/>
    </row>
    <row r="912" spans="4:8" s="188" customFormat="1" ht="17.149999999999999" customHeight="1">
      <c r="D912" s="193"/>
      <c r="E912" s="189"/>
      <c r="F912" s="189"/>
      <c r="G912" s="189"/>
      <c r="H912" s="193"/>
    </row>
    <row r="913" spans="4:8" s="188" customFormat="1" ht="17.149999999999999" customHeight="1">
      <c r="D913" s="193"/>
      <c r="E913" s="189"/>
      <c r="F913" s="189"/>
      <c r="G913" s="189"/>
      <c r="H913" s="193"/>
    </row>
    <row r="914" spans="4:8" s="188" customFormat="1" ht="17.149999999999999" customHeight="1">
      <c r="D914" s="193"/>
      <c r="E914" s="189"/>
      <c r="F914" s="189"/>
      <c r="G914" s="189"/>
      <c r="H914" s="193"/>
    </row>
    <row r="915" spans="4:8" s="188" customFormat="1" ht="17.149999999999999" customHeight="1">
      <c r="D915" s="193"/>
      <c r="E915" s="189"/>
      <c r="F915" s="189"/>
      <c r="G915" s="189"/>
      <c r="H915" s="193"/>
    </row>
    <row r="916" spans="4:8" s="188" customFormat="1" ht="17.149999999999999" customHeight="1">
      <c r="D916" s="193"/>
      <c r="E916" s="189"/>
      <c r="F916" s="189"/>
      <c r="G916" s="189"/>
      <c r="H916" s="193"/>
    </row>
    <row r="917" spans="4:8" s="188" customFormat="1" ht="17.149999999999999" customHeight="1">
      <c r="D917" s="193"/>
      <c r="E917" s="189"/>
      <c r="F917" s="189"/>
      <c r="G917" s="189"/>
      <c r="H917" s="193"/>
    </row>
    <row r="918" spans="4:8" s="188" customFormat="1" ht="17.149999999999999" customHeight="1">
      <c r="D918" s="193"/>
      <c r="E918" s="189"/>
      <c r="F918" s="189"/>
      <c r="G918" s="189"/>
      <c r="H918" s="193"/>
    </row>
    <row r="919" spans="4:8" s="188" customFormat="1" ht="17.149999999999999" customHeight="1">
      <c r="D919" s="193"/>
      <c r="E919" s="189"/>
      <c r="F919" s="189"/>
      <c r="G919" s="189"/>
      <c r="H919" s="193"/>
    </row>
    <row r="920" spans="4:8" s="188" customFormat="1" ht="17.149999999999999" customHeight="1">
      <c r="D920" s="193"/>
      <c r="E920" s="189"/>
      <c r="F920" s="189"/>
      <c r="G920" s="189"/>
      <c r="H920" s="193"/>
    </row>
    <row r="921" spans="4:8" s="188" customFormat="1" ht="17.149999999999999" customHeight="1">
      <c r="D921" s="193"/>
      <c r="E921" s="189"/>
      <c r="F921" s="189"/>
      <c r="G921" s="189"/>
      <c r="H921" s="193"/>
    </row>
    <row r="922" spans="4:8" s="188" customFormat="1" ht="17.149999999999999" customHeight="1">
      <c r="D922" s="193"/>
      <c r="E922" s="189"/>
      <c r="F922" s="189"/>
      <c r="G922" s="189"/>
      <c r="H922" s="193"/>
    </row>
    <row r="923" spans="4:8" s="188" customFormat="1" ht="17.149999999999999" customHeight="1">
      <c r="D923" s="193"/>
      <c r="E923" s="189"/>
      <c r="F923" s="189"/>
      <c r="G923" s="189"/>
      <c r="H923" s="193"/>
    </row>
    <row r="924" spans="4:8" s="188" customFormat="1" ht="17.149999999999999" customHeight="1">
      <c r="D924" s="193"/>
      <c r="E924" s="189"/>
      <c r="F924" s="189"/>
      <c r="G924" s="189"/>
      <c r="H924" s="193"/>
    </row>
    <row r="925" spans="4:8" s="188" customFormat="1" ht="17.149999999999999" customHeight="1">
      <c r="D925" s="193"/>
      <c r="E925" s="189"/>
      <c r="F925" s="189"/>
      <c r="G925" s="189"/>
      <c r="H925" s="193"/>
    </row>
    <row r="926" spans="4:8" s="188" customFormat="1" ht="17.149999999999999" customHeight="1">
      <c r="D926" s="193"/>
      <c r="E926" s="189"/>
      <c r="F926" s="189"/>
      <c r="G926" s="189"/>
      <c r="H926" s="193"/>
    </row>
    <row r="927" spans="4:8" s="188" customFormat="1" ht="17.149999999999999" customHeight="1">
      <c r="D927" s="193"/>
      <c r="E927" s="189"/>
      <c r="F927" s="189"/>
      <c r="G927" s="189"/>
      <c r="H927" s="193"/>
    </row>
    <row r="928" spans="4:8" s="188" customFormat="1" ht="17.149999999999999" customHeight="1">
      <c r="D928" s="193"/>
      <c r="E928" s="189"/>
      <c r="F928" s="189"/>
      <c r="G928" s="189"/>
      <c r="H928" s="193"/>
    </row>
    <row r="929" spans="4:8" s="188" customFormat="1" ht="17.149999999999999" customHeight="1">
      <c r="D929" s="193"/>
      <c r="E929" s="189"/>
      <c r="F929" s="189"/>
      <c r="G929" s="189"/>
      <c r="H929" s="193"/>
    </row>
    <row r="930" spans="4:8" s="188" customFormat="1" ht="17.149999999999999" customHeight="1">
      <c r="D930" s="193"/>
      <c r="E930" s="189"/>
      <c r="F930" s="189"/>
      <c r="G930" s="189"/>
      <c r="H930" s="193"/>
    </row>
    <row r="931" spans="4:8" s="188" customFormat="1" ht="17.149999999999999" customHeight="1">
      <c r="D931" s="193"/>
      <c r="E931" s="189"/>
      <c r="F931" s="189"/>
      <c r="G931" s="189"/>
      <c r="H931" s="193"/>
    </row>
    <row r="932" spans="4:8" s="188" customFormat="1" ht="17.149999999999999" customHeight="1">
      <c r="D932" s="193"/>
      <c r="E932" s="189"/>
      <c r="F932" s="189"/>
      <c r="G932" s="189"/>
      <c r="H932" s="193"/>
    </row>
    <row r="933" spans="4:8" s="188" customFormat="1" ht="17.149999999999999" customHeight="1">
      <c r="D933" s="193"/>
      <c r="E933" s="189"/>
      <c r="F933" s="189"/>
      <c r="G933" s="189"/>
      <c r="H933" s="193"/>
    </row>
    <row r="934" spans="4:8" s="188" customFormat="1" ht="17.149999999999999" customHeight="1">
      <c r="D934" s="193"/>
      <c r="E934" s="189"/>
      <c r="F934" s="189"/>
      <c r="G934" s="189"/>
      <c r="H934" s="193"/>
    </row>
    <row r="935" spans="4:8" s="188" customFormat="1" ht="17.149999999999999" customHeight="1">
      <c r="D935" s="193"/>
      <c r="E935" s="189"/>
      <c r="F935" s="189"/>
      <c r="G935" s="189"/>
      <c r="H935" s="193"/>
    </row>
    <row r="936" spans="4:8" s="188" customFormat="1" ht="17.149999999999999" customHeight="1">
      <c r="D936" s="193"/>
      <c r="E936" s="189"/>
      <c r="F936" s="189"/>
      <c r="G936" s="189"/>
      <c r="H936" s="193"/>
    </row>
    <row r="937" spans="4:8" s="188" customFormat="1" ht="17.149999999999999" customHeight="1">
      <c r="D937" s="193"/>
      <c r="E937" s="189"/>
      <c r="F937" s="189"/>
      <c r="G937" s="189"/>
      <c r="H937" s="193"/>
    </row>
    <row r="938" spans="4:8" s="188" customFormat="1" ht="17.149999999999999" customHeight="1">
      <c r="D938" s="193"/>
      <c r="E938" s="189"/>
      <c r="F938" s="189"/>
      <c r="G938" s="189"/>
      <c r="H938" s="193"/>
    </row>
    <row r="939" spans="4:8" s="188" customFormat="1" ht="17.149999999999999" customHeight="1">
      <c r="D939" s="193"/>
      <c r="E939" s="189"/>
      <c r="F939" s="189"/>
      <c r="G939" s="189"/>
      <c r="H939" s="193"/>
    </row>
    <row r="940" spans="4:8" s="188" customFormat="1" ht="17.149999999999999" customHeight="1">
      <c r="D940" s="193"/>
      <c r="E940" s="189"/>
      <c r="F940" s="189"/>
      <c r="G940" s="189"/>
      <c r="H940" s="193"/>
    </row>
    <row r="941" spans="4:8" s="188" customFormat="1" ht="17.149999999999999" customHeight="1">
      <c r="D941" s="193"/>
      <c r="E941" s="189"/>
      <c r="F941" s="189"/>
      <c r="G941" s="189"/>
      <c r="H941" s="193"/>
    </row>
    <row r="942" spans="4:8" s="188" customFormat="1" ht="17.149999999999999" customHeight="1">
      <c r="D942" s="193"/>
      <c r="E942" s="189"/>
      <c r="F942" s="189"/>
      <c r="G942" s="189"/>
      <c r="H942" s="193"/>
    </row>
    <row r="943" spans="4:8" s="188" customFormat="1" ht="17.149999999999999" customHeight="1">
      <c r="D943" s="193"/>
      <c r="E943" s="189"/>
      <c r="F943" s="189"/>
      <c r="G943" s="189"/>
      <c r="H943" s="193"/>
    </row>
    <row r="944" spans="4:8" s="188" customFormat="1" ht="17.149999999999999" customHeight="1">
      <c r="D944" s="193"/>
      <c r="E944" s="189"/>
      <c r="F944" s="189"/>
      <c r="G944" s="189"/>
      <c r="H944" s="193"/>
    </row>
    <row r="945" spans="4:8" s="188" customFormat="1" ht="17.149999999999999" customHeight="1">
      <c r="D945" s="193"/>
      <c r="E945" s="189"/>
      <c r="F945" s="189"/>
      <c r="G945" s="189"/>
      <c r="H945" s="193"/>
    </row>
    <row r="946" spans="4:8" s="188" customFormat="1" ht="17.149999999999999" customHeight="1">
      <c r="D946" s="193"/>
      <c r="E946" s="189"/>
      <c r="F946" s="189"/>
      <c r="G946" s="189"/>
      <c r="H946" s="193"/>
    </row>
    <row r="947" spans="4:8" s="188" customFormat="1" ht="17.149999999999999" customHeight="1">
      <c r="D947" s="193"/>
      <c r="E947" s="189"/>
      <c r="F947" s="189"/>
      <c r="G947" s="189"/>
      <c r="H947" s="193"/>
    </row>
    <row r="948" spans="4:8" s="188" customFormat="1" ht="17.149999999999999" customHeight="1">
      <c r="D948" s="193"/>
      <c r="E948" s="189"/>
      <c r="F948" s="189"/>
      <c r="G948" s="189"/>
      <c r="H948" s="193"/>
    </row>
    <row r="949" spans="4:8" s="188" customFormat="1" ht="17.149999999999999" customHeight="1">
      <c r="D949" s="193"/>
      <c r="E949" s="189"/>
      <c r="F949" s="189"/>
      <c r="G949" s="189"/>
      <c r="H949" s="193"/>
    </row>
    <row r="950" spans="4:8" s="188" customFormat="1" ht="17.149999999999999" customHeight="1">
      <c r="D950" s="193"/>
      <c r="E950" s="189"/>
      <c r="F950" s="189"/>
      <c r="G950" s="189"/>
      <c r="H950" s="193"/>
    </row>
    <row r="951" spans="4:8" s="188" customFormat="1" ht="17.149999999999999" customHeight="1">
      <c r="D951" s="193"/>
      <c r="E951" s="189"/>
      <c r="F951" s="189"/>
      <c r="G951" s="189"/>
      <c r="H951" s="193"/>
    </row>
    <row r="952" spans="4:8" s="188" customFormat="1" ht="17.149999999999999" customHeight="1">
      <c r="D952" s="193"/>
      <c r="E952" s="189"/>
      <c r="F952" s="189"/>
      <c r="G952" s="189"/>
      <c r="H952" s="193"/>
    </row>
    <row r="953" spans="4:8" s="188" customFormat="1" ht="17.149999999999999" customHeight="1">
      <c r="D953" s="193"/>
      <c r="E953" s="189"/>
      <c r="F953" s="189"/>
      <c r="G953" s="189"/>
      <c r="H953" s="193"/>
    </row>
    <row r="954" spans="4:8" s="188" customFormat="1" ht="17.149999999999999" customHeight="1">
      <c r="D954" s="193"/>
      <c r="E954" s="189"/>
      <c r="F954" s="189"/>
      <c r="G954" s="189"/>
      <c r="H954" s="193"/>
    </row>
    <row r="955" spans="4:8" s="188" customFormat="1" ht="17.149999999999999" customHeight="1">
      <c r="D955" s="193"/>
      <c r="E955" s="189"/>
      <c r="F955" s="189"/>
      <c r="G955" s="189"/>
      <c r="H955" s="193"/>
    </row>
    <row r="956" spans="4:8" s="188" customFormat="1" ht="17.149999999999999" customHeight="1">
      <c r="D956" s="193"/>
      <c r="E956" s="189"/>
      <c r="F956" s="189"/>
      <c r="G956" s="189"/>
      <c r="H956" s="193"/>
    </row>
    <row r="957" spans="4:8" s="188" customFormat="1" ht="17.149999999999999" customHeight="1">
      <c r="D957" s="193"/>
      <c r="E957" s="189"/>
      <c r="F957" s="189"/>
      <c r="G957" s="189"/>
      <c r="H957" s="193"/>
    </row>
    <row r="958" spans="4:8" s="188" customFormat="1" ht="17.149999999999999" customHeight="1">
      <c r="D958" s="193"/>
      <c r="E958" s="189"/>
      <c r="F958" s="189"/>
      <c r="G958" s="189"/>
      <c r="H958" s="193"/>
    </row>
    <row r="959" spans="4:8" s="188" customFormat="1" ht="17.149999999999999" customHeight="1">
      <c r="D959" s="193"/>
      <c r="E959" s="189"/>
      <c r="F959" s="189"/>
      <c r="G959" s="189"/>
      <c r="H959" s="193"/>
    </row>
    <row r="960" spans="4:8" s="188" customFormat="1" ht="17.149999999999999" customHeight="1">
      <c r="D960" s="193"/>
      <c r="E960" s="189"/>
      <c r="F960" s="189"/>
      <c r="G960" s="189"/>
      <c r="H960" s="193"/>
    </row>
    <row r="961" spans="4:8" s="188" customFormat="1" ht="17.149999999999999" customHeight="1">
      <c r="D961" s="193"/>
      <c r="E961" s="189"/>
      <c r="F961" s="189"/>
      <c r="G961" s="189"/>
      <c r="H961" s="193"/>
    </row>
    <row r="962" spans="4:8" s="188" customFormat="1" ht="17.149999999999999" customHeight="1">
      <c r="D962" s="193"/>
      <c r="E962" s="189"/>
      <c r="F962" s="189"/>
      <c r="G962" s="189"/>
      <c r="H962" s="193"/>
    </row>
    <row r="963" spans="4:8" s="188" customFormat="1" ht="17.149999999999999" customHeight="1">
      <c r="D963" s="193"/>
      <c r="E963" s="189"/>
      <c r="F963" s="189"/>
      <c r="G963" s="189"/>
      <c r="H963" s="193"/>
    </row>
    <row r="964" spans="4:8" s="188" customFormat="1" ht="17.149999999999999" customHeight="1">
      <c r="D964" s="193"/>
      <c r="E964" s="189"/>
      <c r="F964" s="189"/>
      <c r="G964" s="189"/>
      <c r="H964" s="193"/>
    </row>
    <row r="965" spans="4:8" s="188" customFormat="1" ht="17.149999999999999" customHeight="1">
      <c r="D965" s="193"/>
      <c r="E965" s="189"/>
      <c r="F965" s="189"/>
      <c r="G965" s="189"/>
      <c r="H965" s="193"/>
    </row>
    <row r="966" spans="4:8" s="188" customFormat="1" ht="17.149999999999999" customHeight="1">
      <c r="D966" s="193"/>
      <c r="E966" s="189"/>
      <c r="F966" s="189"/>
      <c r="G966" s="189"/>
      <c r="H966" s="193"/>
    </row>
    <row r="967" spans="4:8" s="188" customFormat="1" ht="17.149999999999999" customHeight="1">
      <c r="D967" s="193"/>
      <c r="E967" s="189"/>
      <c r="F967" s="189"/>
      <c r="G967" s="189"/>
      <c r="H967" s="193"/>
    </row>
    <row r="968" spans="4:8" s="188" customFormat="1" ht="17.149999999999999" customHeight="1">
      <c r="D968" s="193"/>
      <c r="E968" s="189"/>
      <c r="F968" s="189"/>
      <c r="G968" s="189"/>
      <c r="H968" s="193"/>
    </row>
    <row r="969" spans="4:8" s="188" customFormat="1" ht="17.149999999999999" customHeight="1">
      <c r="D969" s="193"/>
      <c r="E969" s="189"/>
      <c r="F969" s="189"/>
      <c r="G969" s="189"/>
      <c r="H969" s="193"/>
    </row>
    <row r="970" spans="4:8" s="188" customFormat="1" ht="17.149999999999999" customHeight="1">
      <c r="D970" s="193"/>
      <c r="E970" s="189"/>
      <c r="F970" s="189"/>
      <c r="G970" s="189"/>
      <c r="H970" s="193"/>
    </row>
    <row r="971" spans="4:8" s="188" customFormat="1" ht="17.149999999999999" customHeight="1">
      <c r="D971" s="193"/>
      <c r="E971" s="189"/>
      <c r="F971" s="189"/>
      <c r="G971" s="189"/>
      <c r="H971" s="193"/>
    </row>
    <row r="972" spans="4:8" s="188" customFormat="1" ht="17.149999999999999" customHeight="1">
      <c r="D972" s="193"/>
      <c r="E972" s="189"/>
      <c r="F972" s="189"/>
      <c r="G972" s="189"/>
      <c r="H972" s="193"/>
    </row>
    <row r="973" spans="4:8" s="188" customFormat="1" ht="17.149999999999999" customHeight="1">
      <c r="D973" s="193"/>
      <c r="E973" s="189"/>
      <c r="F973" s="189"/>
      <c r="G973" s="189"/>
      <c r="H973" s="193"/>
    </row>
    <row r="974" spans="4:8" s="188" customFormat="1" ht="17.149999999999999" customHeight="1">
      <c r="D974" s="193"/>
      <c r="E974" s="189"/>
      <c r="F974" s="189"/>
      <c r="G974" s="189"/>
      <c r="H974" s="193"/>
    </row>
    <row r="975" spans="4:8" s="188" customFormat="1" ht="17.149999999999999" customHeight="1">
      <c r="D975" s="193"/>
      <c r="E975" s="189"/>
      <c r="F975" s="189"/>
      <c r="G975" s="189"/>
      <c r="H975" s="193"/>
    </row>
    <row r="976" spans="4:8" s="188" customFormat="1" ht="17.149999999999999" customHeight="1">
      <c r="D976" s="193"/>
      <c r="E976" s="189"/>
      <c r="F976" s="189"/>
      <c r="G976" s="189"/>
      <c r="H976" s="193"/>
    </row>
    <row r="977" spans="4:8" s="188" customFormat="1" ht="17.149999999999999" customHeight="1">
      <c r="D977" s="193"/>
      <c r="E977" s="189"/>
      <c r="F977" s="189"/>
      <c r="G977" s="189"/>
      <c r="H977" s="193"/>
    </row>
    <row r="978" spans="4:8" s="188" customFormat="1" ht="17.149999999999999" customHeight="1">
      <c r="D978" s="193"/>
      <c r="E978" s="189"/>
      <c r="F978" s="189"/>
      <c r="G978" s="189"/>
      <c r="H978" s="193"/>
    </row>
    <row r="979" spans="4:8" s="188" customFormat="1" ht="17.149999999999999" customHeight="1">
      <c r="D979" s="193"/>
      <c r="E979" s="189"/>
      <c r="F979" s="189"/>
      <c r="G979" s="189"/>
      <c r="H979" s="193"/>
    </row>
    <row r="980" spans="4:8" s="188" customFormat="1" ht="17.149999999999999" customHeight="1">
      <c r="D980" s="193"/>
      <c r="E980" s="189"/>
      <c r="F980" s="189"/>
      <c r="G980" s="189"/>
      <c r="H980" s="193"/>
    </row>
    <row r="981" spans="4:8" s="188" customFormat="1" ht="17.149999999999999" customHeight="1">
      <c r="D981" s="193"/>
      <c r="E981" s="189"/>
      <c r="F981" s="189"/>
      <c r="G981" s="189"/>
      <c r="H981" s="193"/>
    </row>
    <row r="982" spans="4:8" s="188" customFormat="1" ht="17.149999999999999" customHeight="1">
      <c r="D982" s="193"/>
      <c r="E982" s="189"/>
      <c r="F982" s="189"/>
      <c r="G982" s="189"/>
      <c r="H982" s="193"/>
    </row>
    <row r="983" spans="4:8" s="188" customFormat="1" ht="17.149999999999999" customHeight="1">
      <c r="D983" s="193"/>
      <c r="E983" s="189"/>
      <c r="F983" s="189"/>
      <c r="G983" s="189"/>
      <c r="H983" s="193"/>
    </row>
    <row r="984" spans="4:8" s="188" customFormat="1" ht="17.149999999999999" customHeight="1">
      <c r="D984" s="193"/>
      <c r="E984" s="189"/>
      <c r="F984" s="189"/>
      <c r="G984" s="189"/>
      <c r="H984" s="193"/>
    </row>
    <row r="985" spans="4:8" s="188" customFormat="1" ht="17.149999999999999" customHeight="1">
      <c r="D985" s="193"/>
      <c r="E985" s="189"/>
      <c r="F985" s="189"/>
      <c r="G985" s="189"/>
      <c r="H985" s="193"/>
    </row>
    <row r="986" spans="4:8" s="188" customFormat="1" ht="17.149999999999999" customHeight="1">
      <c r="D986" s="193"/>
      <c r="E986" s="189"/>
      <c r="F986" s="189"/>
      <c r="G986" s="189"/>
      <c r="H986" s="193"/>
    </row>
    <row r="987" spans="4:8" s="188" customFormat="1" ht="17.149999999999999" customHeight="1">
      <c r="D987" s="193"/>
      <c r="E987" s="189"/>
      <c r="F987" s="189"/>
      <c r="G987" s="189"/>
      <c r="H987" s="193"/>
    </row>
    <row r="988" spans="4:8" s="188" customFormat="1" ht="17.149999999999999" customHeight="1">
      <c r="D988" s="193"/>
      <c r="E988" s="189"/>
      <c r="F988" s="189"/>
      <c r="G988" s="189"/>
      <c r="H988" s="193"/>
    </row>
  </sheetData>
  <mergeCells count="2">
    <mergeCell ref="B4:B5"/>
    <mergeCell ref="B2:H2"/>
  </mergeCells>
  <phoneticPr fontId="6"/>
  <dataValidations count="1">
    <dataValidation imeMode="off" allowBlank="1" showInputMessage="1" showErrorMessage="1" sqref="C6:E7 D9:E26 C8:C26 F6:G26" xr:uid="{E029FBC3-4EFA-4B10-B190-AB24C18444E4}"/>
  </dataValidations>
  <hyperlinks>
    <hyperlink ref="G6" location="【2】精_業務人件費!A1" display="別紙2" xr:uid="{10C0A94A-712D-4A7E-AE60-23C2DECFCC52}"/>
    <hyperlink ref="G7" location="【2】精_業務人件費!A1" display="別紙2" xr:uid="{A57E9DAF-9BF9-4BB8-AAD0-315C002ACCFE}"/>
    <hyperlink ref="G9" location="【3】精_一般謝金!A1" display="別紙3" xr:uid="{9E341D46-95C0-405A-8866-E07A188071E2}"/>
    <hyperlink ref="G14" location="【4】精_研修旅費!A1" display="別紙4" xr:uid="{ED765D35-A1D6-4170-BC2F-2C7DB008C201}"/>
    <hyperlink ref="G17" location="'【5】精 研修諸経費'!A1" display="別紙5" xr:uid="{C2E5D6D9-B533-47CB-A70B-DE530553B9C6}"/>
  </hyperlinks>
  <printOptions horizontalCentered="1" gridLinesSet="0"/>
  <pageMargins left="0.51181102362204722" right="0.51181102362204722" top="0.74803149606299213" bottom="0.55118110236220474" header="0.31496062992125984" footer="0.31496062992125984"/>
  <pageSetup paperSize="9" scale="79" orientation="landscape" cellComments="asDisplayed"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A49D1-F70A-477A-932D-4509A0ECE876}">
  <sheetPr codeName="Sheet22">
    <tabColor rgb="FFFF99FF"/>
    <pageSetUpPr fitToPage="1"/>
  </sheetPr>
  <dimension ref="A1:ZZ1000"/>
  <sheetViews>
    <sheetView showGridLines="0" view="pageBreakPreview" zoomScale="55" zoomScaleNormal="80" zoomScaleSheetLayoutView="65" workbookViewId="0">
      <selection activeCell="K29" sqref="K29"/>
    </sheetView>
  </sheetViews>
  <sheetFormatPr defaultRowHeight="20.25" customHeight="1"/>
  <cols>
    <col min="1" max="1" width="43.1796875" style="39" customWidth="1"/>
    <col min="2" max="2" width="15.54296875" style="39" customWidth="1"/>
    <col min="3" max="3" width="23.1796875" style="39" customWidth="1"/>
    <col min="4" max="4" width="11.453125" style="39" customWidth="1"/>
    <col min="5" max="5" width="8.54296875" style="47" customWidth="1"/>
    <col min="6" max="6" width="21.54296875" style="39" customWidth="1"/>
    <col min="7" max="7" width="11" style="39" customWidth="1"/>
    <col min="8" max="8" width="4" style="39" customWidth="1"/>
    <col min="9" max="9" width="12.453125" style="39" customWidth="1"/>
    <col min="10" max="10" width="4.453125" style="39" customWidth="1"/>
    <col min="11" max="11" width="17.26953125" style="39" customWidth="1"/>
    <col min="12" max="12" width="2.1796875" style="39" customWidth="1"/>
    <col min="13" max="13" width="15.54296875" style="194" customWidth="1"/>
    <col min="14" max="14" width="16.26953125" style="194" customWidth="1"/>
    <col min="15" max="15" width="9.54296875" style="194" customWidth="1"/>
    <col min="16" max="16" width="6.453125" style="195" customWidth="1"/>
    <col min="17" max="17" width="27" style="194" customWidth="1"/>
    <col min="18" max="18" width="9" style="194" customWidth="1"/>
    <col min="19" max="19" width="4" style="194" customWidth="1"/>
    <col min="20" max="20" width="12.453125" style="194" customWidth="1"/>
    <col min="21" max="21" width="4.453125" style="194" customWidth="1"/>
    <col min="22" max="22" width="15.453125" style="194" customWidth="1"/>
    <col min="23" max="258" width="8.7265625" style="194"/>
    <col min="259" max="260" width="15.54296875" style="194" customWidth="1"/>
    <col min="261" max="262" width="10.54296875" style="194" customWidth="1"/>
    <col min="263" max="263" width="5.453125" style="194" bestFit="1" customWidth="1"/>
    <col min="264" max="264" width="18.453125" style="194" bestFit="1" customWidth="1"/>
    <col min="265" max="266" width="9.54296875" style="194" customWidth="1"/>
    <col min="267" max="267" width="10.54296875" style="194" customWidth="1"/>
    <col min="268" max="269" width="4.1796875" style="194" customWidth="1"/>
    <col min="270" max="270" width="1.54296875" style="194" customWidth="1"/>
    <col min="271" max="514" width="8.7265625" style="194"/>
    <col min="515" max="516" width="15.54296875" style="194" customWidth="1"/>
    <col min="517" max="518" width="10.54296875" style="194" customWidth="1"/>
    <col min="519" max="519" width="5.453125" style="194" bestFit="1" customWidth="1"/>
    <col min="520" max="520" width="18.453125" style="194" bestFit="1" customWidth="1"/>
    <col min="521" max="522" width="9.54296875" style="194" customWidth="1"/>
    <col min="523" max="523" width="10.54296875" style="194" customWidth="1"/>
    <col min="524" max="525" width="4.1796875" style="194" customWidth="1"/>
    <col min="526" max="526" width="1.54296875" style="194" customWidth="1"/>
    <col min="527" max="702" width="8.7265625" style="194"/>
    <col min="703" max="770" width="8.7265625" style="39"/>
    <col min="771" max="772" width="15.54296875" style="39" customWidth="1"/>
    <col min="773" max="774" width="10.54296875" style="39" customWidth="1"/>
    <col min="775" max="775" width="5.453125" style="39" bestFit="1" customWidth="1"/>
    <col min="776" max="776" width="18.453125" style="39" bestFit="1" customWidth="1"/>
    <col min="777" max="778" width="9.54296875" style="39" customWidth="1"/>
    <col min="779" max="779" width="10.54296875" style="39" customWidth="1"/>
    <col min="780" max="781" width="4.1796875" style="39" customWidth="1"/>
    <col min="782" max="782" width="1.54296875" style="39" customWidth="1"/>
    <col min="783" max="1026" width="8.7265625" style="39"/>
    <col min="1027" max="1028" width="15.54296875" style="39" customWidth="1"/>
    <col min="1029" max="1030" width="10.54296875" style="39" customWidth="1"/>
    <col min="1031" max="1031" width="5.453125" style="39" bestFit="1" customWidth="1"/>
    <col min="1032" max="1032" width="18.453125" style="39" bestFit="1" customWidth="1"/>
    <col min="1033" max="1034" width="9.54296875" style="39" customWidth="1"/>
    <col min="1035" max="1035" width="10.54296875" style="39" customWidth="1"/>
    <col min="1036" max="1037" width="4.1796875" style="39" customWidth="1"/>
    <col min="1038" max="1038" width="1.54296875" style="39" customWidth="1"/>
    <col min="1039" max="1282" width="8.7265625" style="39"/>
    <col min="1283" max="1284" width="15.54296875" style="39" customWidth="1"/>
    <col min="1285" max="1286" width="10.54296875" style="39" customWidth="1"/>
    <col min="1287" max="1287" width="5.453125" style="39" bestFit="1" customWidth="1"/>
    <col min="1288" max="1288" width="18.453125" style="39" bestFit="1" customWidth="1"/>
    <col min="1289" max="1290" width="9.54296875" style="39" customWidth="1"/>
    <col min="1291" max="1291" width="10.54296875" style="39" customWidth="1"/>
    <col min="1292" max="1293" width="4.1796875" style="39" customWidth="1"/>
    <col min="1294" max="1294" width="1.54296875" style="39" customWidth="1"/>
    <col min="1295" max="1538" width="8.7265625" style="39"/>
    <col min="1539" max="1540" width="15.54296875" style="39" customWidth="1"/>
    <col min="1541" max="1542" width="10.54296875" style="39" customWidth="1"/>
    <col min="1543" max="1543" width="5.453125" style="39" bestFit="1" customWidth="1"/>
    <col min="1544" max="1544" width="18.453125" style="39" bestFit="1" customWidth="1"/>
    <col min="1545" max="1546" width="9.54296875" style="39" customWidth="1"/>
    <col min="1547" max="1547" width="10.54296875" style="39" customWidth="1"/>
    <col min="1548" max="1549" width="4.1796875" style="39" customWidth="1"/>
    <col min="1550" max="1550" width="1.54296875" style="39" customWidth="1"/>
    <col min="1551" max="1794" width="8.7265625" style="39"/>
    <col min="1795" max="1796" width="15.54296875" style="39" customWidth="1"/>
    <col min="1797" max="1798" width="10.54296875" style="39" customWidth="1"/>
    <col min="1799" max="1799" width="5.453125" style="39" bestFit="1" customWidth="1"/>
    <col min="1800" max="1800" width="18.453125" style="39" bestFit="1" customWidth="1"/>
    <col min="1801" max="1802" width="9.54296875" style="39" customWidth="1"/>
    <col min="1803" max="1803" width="10.54296875" style="39" customWidth="1"/>
    <col min="1804" max="1805" width="4.1796875" style="39" customWidth="1"/>
    <col min="1806" max="1806" width="1.54296875" style="39" customWidth="1"/>
    <col min="1807" max="2050" width="8.7265625" style="39"/>
    <col min="2051" max="2052" width="15.54296875" style="39" customWidth="1"/>
    <col min="2053" max="2054" width="10.54296875" style="39" customWidth="1"/>
    <col min="2055" max="2055" width="5.453125" style="39" bestFit="1" customWidth="1"/>
    <col min="2056" max="2056" width="18.453125" style="39" bestFit="1" customWidth="1"/>
    <col min="2057" max="2058" width="9.54296875" style="39" customWidth="1"/>
    <col min="2059" max="2059" width="10.54296875" style="39" customWidth="1"/>
    <col min="2060" max="2061" width="4.1796875" style="39" customWidth="1"/>
    <col min="2062" max="2062" width="1.54296875" style="39" customWidth="1"/>
    <col min="2063" max="2306" width="8.7265625" style="39"/>
    <col min="2307" max="2308" width="15.54296875" style="39" customWidth="1"/>
    <col min="2309" max="2310" width="10.54296875" style="39" customWidth="1"/>
    <col min="2311" max="2311" width="5.453125" style="39" bestFit="1" customWidth="1"/>
    <col min="2312" max="2312" width="18.453125" style="39" bestFit="1" customWidth="1"/>
    <col min="2313" max="2314" width="9.54296875" style="39" customWidth="1"/>
    <col min="2315" max="2315" width="10.54296875" style="39" customWidth="1"/>
    <col min="2316" max="2317" width="4.1796875" style="39" customWidth="1"/>
    <col min="2318" max="2318" width="1.54296875" style="39" customWidth="1"/>
    <col min="2319" max="2562" width="8.7265625" style="39"/>
    <col min="2563" max="2564" width="15.54296875" style="39" customWidth="1"/>
    <col min="2565" max="2566" width="10.54296875" style="39" customWidth="1"/>
    <col min="2567" max="2567" width="5.453125" style="39" bestFit="1" customWidth="1"/>
    <col min="2568" max="2568" width="18.453125" style="39" bestFit="1" customWidth="1"/>
    <col min="2569" max="2570" width="9.54296875" style="39" customWidth="1"/>
    <col min="2571" max="2571" width="10.54296875" style="39" customWidth="1"/>
    <col min="2572" max="2573" width="4.1796875" style="39" customWidth="1"/>
    <col min="2574" max="2574" width="1.54296875" style="39" customWidth="1"/>
    <col min="2575" max="2818" width="8.7265625" style="39"/>
    <col min="2819" max="2820" width="15.54296875" style="39" customWidth="1"/>
    <col min="2821" max="2822" width="10.54296875" style="39" customWidth="1"/>
    <col min="2823" max="2823" width="5.453125" style="39" bestFit="1" customWidth="1"/>
    <col min="2824" max="2824" width="18.453125" style="39" bestFit="1" customWidth="1"/>
    <col min="2825" max="2826" width="9.54296875" style="39" customWidth="1"/>
    <col min="2827" max="2827" width="10.54296875" style="39" customWidth="1"/>
    <col min="2828" max="2829" width="4.1796875" style="39" customWidth="1"/>
    <col min="2830" max="2830" width="1.54296875" style="39" customWidth="1"/>
    <col min="2831" max="3074" width="8.7265625" style="39"/>
    <col min="3075" max="3076" width="15.54296875" style="39" customWidth="1"/>
    <col min="3077" max="3078" width="10.54296875" style="39" customWidth="1"/>
    <col min="3079" max="3079" width="5.453125" style="39" bestFit="1" customWidth="1"/>
    <col min="3080" max="3080" width="18.453125" style="39" bestFit="1" customWidth="1"/>
    <col min="3081" max="3082" width="9.54296875" style="39" customWidth="1"/>
    <col min="3083" max="3083" width="10.54296875" style="39" customWidth="1"/>
    <col min="3084" max="3085" width="4.1796875" style="39" customWidth="1"/>
    <col min="3086" max="3086" width="1.54296875" style="39" customWidth="1"/>
    <col min="3087" max="3330" width="8.7265625" style="39"/>
    <col min="3331" max="3332" width="15.54296875" style="39" customWidth="1"/>
    <col min="3333" max="3334" width="10.54296875" style="39" customWidth="1"/>
    <col min="3335" max="3335" width="5.453125" style="39" bestFit="1" customWidth="1"/>
    <col min="3336" max="3336" width="18.453125" style="39" bestFit="1" customWidth="1"/>
    <col min="3337" max="3338" width="9.54296875" style="39" customWidth="1"/>
    <col min="3339" max="3339" width="10.54296875" style="39" customWidth="1"/>
    <col min="3340" max="3341" width="4.1796875" style="39" customWidth="1"/>
    <col min="3342" max="3342" width="1.54296875" style="39" customWidth="1"/>
    <col min="3343" max="3586" width="8.7265625" style="39"/>
    <col min="3587" max="3588" width="15.54296875" style="39" customWidth="1"/>
    <col min="3589" max="3590" width="10.54296875" style="39" customWidth="1"/>
    <col min="3591" max="3591" width="5.453125" style="39" bestFit="1" customWidth="1"/>
    <col min="3592" max="3592" width="18.453125" style="39" bestFit="1" customWidth="1"/>
    <col min="3593" max="3594" width="9.54296875" style="39" customWidth="1"/>
    <col min="3595" max="3595" width="10.54296875" style="39" customWidth="1"/>
    <col min="3596" max="3597" width="4.1796875" style="39" customWidth="1"/>
    <col min="3598" max="3598" width="1.54296875" style="39" customWidth="1"/>
    <col min="3599" max="3842" width="8.7265625" style="39"/>
    <col min="3843" max="3844" width="15.54296875" style="39" customWidth="1"/>
    <col min="3845" max="3846" width="10.54296875" style="39" customWidth="1"/>
    <col min="3847" max="3847" width="5.453125" style="39" bestFit="1" customWidth="1"/>
    <col min="3848" max="3848" width="18.453125" style="39" bestFit="1" customWidth="1"/>
    <col min="3849" max="3850" width="9.54296875" style="39" customWidth="1"/>
    <col min="3851" max="3851" width="10.54296875" style="39" customWidth="1"/>
    <col min="3852" max="3853" width="4.1796875" style="39" customWidth="1"/>
    <col min="3854" max="3854" width="1.54296875" style="39" customWidth="1"/>
    <col min="3855" max="4098" width="8.7265625" style="39"/>
    <col min="4099" max="4100" width="15.54296875" style="39" customWidth="1"/>
    <col min="4101" max="4102" width="10.54296875" style="39" customWidth="1"/>
    <col min="4103" max="4103" width="5.453125" style="39" bestFit="1" customWidth="1"/>
    <col min="4104" max="4104" width="18.453125" style="39" bestFit="1" customWidth="1"/>
    <col min="4105" max="4106" width="9.54296875" style="39" customWidth="1"/>
    <col min="4107" max="4107" width="10.54296875" style="39" customWidth="1"/>
    <col min="4108" max="4109" width="4.1796875" style="39" customWidth="1"/>
    <col min="4110" max="4110" width="1.54296875" style="39" customWidth="1"/>
    <col min="4111" max="4354" width="8.7265625" style="39"/>
    <col min="4355" max="4356" width="15.54296875" style="39" customWidth="1"/>
    <col min="4357" max="4358" width="10.54296875" style="39" customWidth="1"/>
    <col min="4359" max="4359" width="5.453125" style="39" bestFit="1" customWidth="1"/>
    <col min="4360" max="4360" width="18.453125" style="39" bestFit="1" customWidth="1"/>
    <col min="4361" max="4362" width="9.54296875" style="39" customWidth="1"/>
    <col min="4363" max="4363" width="10.54296875" style="39" customWidth="1"/>
    <col min="4364" max="4365" width="4.1796875" style="39" customWidth="1"/>
    <col min="4366" max="4366" width="1.54296875" style="39" customWidth="1"/>
    <col min="4367" max="4610" width="8.7265625" style="39"/>
    <col min="4611" max="4612" width="15.54296875" style="39" customWidth="1"/>
    <col min="4613" max="4614" width="10.54296875" style="39" customWidth="1"/>
    <col min="4615" max="4615" width="5.453125" style="39" bestFit="1" customWidth="1"/>
    <col min="4616" max="4616" width="18.453125" style="39" bestFit="1" customWidth="1"/>
    <col min="4617" max="4618" width="9.54296875" style="39" customWidth="1"/>
    <col min="4619" max="4619" width="10.54296875" style="39" customWidth="1"/>
    <col min="4620" max="4621" width="4.1796875" style="39" customWidth="1"/>
    <col min="4622" max="4622" width="1.54296875" style="39" customWidth="1"/>
    <col min="4623" max="4866" width="8.7265625" style="39"/>
    <col min="4867" max="4868" width="15.54296875" style="39" customWidth="1"/>
    <col min="4869" max="4870" width="10.54296875" style="39" customWidth="1"/>
    <col min="4871" max="4871" width="5.453125" style="39" bestFit="1" customWidth="1"/>
    <col min="4872" max="4872" width="18.453125" style="39" bestFit="1" customWidth="1"/>
    <col min="4873" max="4874" width="9.54296875" style="39" customWidth="1"/>
    <col min="4875" max="4875" width="10.54296875" style="39" customWidth="1"/>
    <col min="4876" max="4877" width="4.1796875" style="39" customWidth="1"/>
    <col min="4878" max="4878" width="1.54296875" style="39" customWidth="1"/>
    <col min="4879" max="5122" width="8.7265625" style="39"/>
    <col min="5123" max="5124" width="15.54296875" style="39" customWidth="1"/>
    <col min="5125" max="5126" width="10.54296875" style="39" customWidth="1"/>
    <col min="5127" max="5127" width="5.453125" style="39" bestFit="1" customWidth="1"/>
    <col min="5128" max="5128" width="18.453125" style="39" bestFit="1" customWidth="1"/>
    <col min="5129" max="5130" width="9.54296875" style="39" customWidth="1"/>
    <col min="5131" max="5131" width="10.54296875" style="39" customWidth="1"/>
    <col min="5132" max="5133" width="4.1796875" style="39" customWidth="1"/>
    <col min="5134" max="5134" width="1.54296875" style="39" customWidth="1"/>
    <col min="5135" max="5378" width="8.7265625" style="39"/>
    <col min="5379" max="5380" width="15.54296875" style="39" customWidth="1"/>
    <col min="5381" max="5382" width="10.54296875" style="39" customWidth="1"/>
    <col min="5383" max="5383" width="5.453125" style="39" bestFit="1" customWidth="1"/>
    <col min="5384" max="5384" width="18.453125" style="39" bestFit="1" customWidth="1"/>
    <col min="5385" max="5386" width="9.54296875" style="39" customWidth="1"/>
    <col min="5387" max="5387" width="10.54296875" style="39" customWidth="1"/>
    <col min="5388" max="5389" width="4.1796875" style="39" customWidth="1"/>
    <col min="5390" max="5390" width="1.54296875" style="39" customWidth="1"/>
    <col min="5391" max="5634" width="8.7265625" style="39"/>
    <col min="5635" max="5636" width="15.54296875" style="39" customWidth="1"/>
    <col min="5637" max="5638" width="10.54296875" style="39" customWidth="1"/>
    <col min="5639" max="5639" width="5.453125" style="39" bestFit="1" customWidth="1"/>
    <col min="5640" max="5640" width="18.453125" style="39" bestFit="1" customWidth="1"/>
    <col min="5641" max="5642" width="9.54296875" style="39" customWidth="1"/>
    <col min="5643" max="5643" width="10.54296875" style="39" customWidth="1"/>
    <col min="5644" max="5645" width="4.1796875" style="39" customWidth="1"/>
    <col min="5646" max="5646" width="1.54296875" style="39" customWidth="1"/>
    <col min="5647" max="5890" width="8.7265625" style="39"/>
    <col min="5891" max="5892" width="15.54296875" style="39" customWidth="1"/>
    <col min="5893" max="5894" width="10.54296875" style="39" customWidth="1"/>
    <col min="5895" max="5895" width="5.453125" style="39" bestFit="1" customWidth="1"/>
    <col min="5896" max="5896" width="18.453125" style="39" bestFit="1" customWidth="1"/>
    <col min="5897" max="5898" width="9.54296875" style="39" customWidth="1"/>
    <col min="5899" max="5899" width="10.54296875" style="39" customWidth="1"/>
    <col min="5900" max="5901" width="4.1796875" style="39" customWidth="1"/>
    <col min="5902" max="5902" width="1.54296875" style="39" customWidth="1"/>
    <col min="5903" max="6146" width="8.7265625" style="39"/>
    <col min="6147" max="6148" width="15.54296875" style="39" customWidth="1"/>
    <col min="6149" max="6150" width="10.54296875" style="39" customWidth="1"/>
    <col min="6151" max="6151" width="5.453125" style="39" bestFit="1" customWidth="1"/>
    <col min="6152" max="6152" width="18.453125" style="39" bestFit="1" customWidth="1"/>
    <col min="6153" max="6154" width="9.54296875" style="39" customWidth="1"/>
    <col min="6155" max="6155" width="10.54296875" style="39" customWidth="1"/>
    <col min="6156" max="6157" width="4.1796875" style="39" customWidth="1"/>
    <col min="6158" max="6158" width="1.54296875" style="39" customWidth="1"/>
    <col min="6159" max="6402" width="8.7265625" style="39"/>
    <col min="6403" max="6404" width="15.54296875" style="39" customWidth="1"/>
    <col min="6405" max="6406" width="10.54296875" style="39" customWidth="1"/>
    <col min="6407" max="6407" width="5.453125" style="39" bestFit="1" customWidth="1"/>
    <col min="6408" max="6408" width="18.453125" style="39" bestFit="1" customWidth="1"/>
    <col min="6409" max="6410" width="9.54296875" style="39" customWidth="1"/>
    <col min="6411" max="6411" width="10.54296875" style="39" customWidth="1"/>
    <col min="6412" max="6413" width="4.1796875" style="39" customWidth="1"/>
    <col min="6414" max="6414" width="1.54296875" style="39" customWidth="1"/>
    <col min="6415" max="6658" width="8.7265625" style="39"/>
    <col min="6659" max="6660" width="15.54296875" style="39" customWidth="1"/>
    <col min="6661" max="6662" width="10.54296875" style="39" customWidth="1"/>
    <col min="6663" max="6663" width="5.453125" style="39" bestFit="1" customWidth="1"/>
    <col min="6664" max="6664" width="18.453125" style="39" bestFit="1" customWidth="1"/>
    <col min="6665" max="6666" width="9.54296875" style="39" customWidth="1"/>
    <col min="6667" max="6667" width="10.54296875" style="39" customWidth="1"/>
    <col min="6668" max="6669" width="4.1796875" style="39" customWidth="1"/>
    <col min="6670" max="6670" width="1.54296875" style="39" customWidth="1"/>
    <col min="6671" max="6914" width="8.7265625" style="39"/>
    <col min="6915" max="6916" width="15.54296875" style="39" customWidth="1"/>
    <col min="6917" max="6918" width="10.54296875" style="39" customWidth="1"/>
    <col min="6919" max="6919" width="5.453125" style="39" bestFit="1" customWidth="1"/>
    <col min="6920" max="6920" width="18.453125" style="39" bestFit="1" customWidth="1"/>
    <col min="6921" max="6922" width="9.54296875" style="39" customWidth="1"/>
    <col min="6923" max="6923" width="10.54296875" style="39" customWidth="1"/>
    <col min="6924" max="6925" width="4.1796875" style="39" customWidth="1"/>
    <col min="6926" max="6926" width="1.54296875" style="39" customWidth="1"/>
    <col min="6927" max="7170" width="8.7265625" style="39"/>
    <col min="7171" max="7172" width="15.54296875" style="39" customWidth="1"/>
    <col min="7173" max="7174" width="10.54296875" style="39" customWidth="1"/>
    <col min="7175" max="7175" width="5.453125" style="39" bestFit="1" customWidth="1"/>
    <col min="7176" max="7176" width="18.453125" style="39" bestFit="1" customWidth="1"/>
    <col min="7177" max="7178" width="9.54296875" style="39" customWidth="1"/>
    <col min="7179" max="7179" width="10.54296875" style="39" customWidth="1"/>
    <col min="7180" max="7181" width="4.1796875" style="39" customWidth="1"/>
    <col min="7182" max="7182" width="1.54296875" style="39" customWidth="1"/>
    <col min="7183" max="7426" width="8.7265625" style="39"/>
    <col min="7427" max="7428" width="15.54296875" style="39" customWidth="1"/>
    <col min="7429" max="7430" width="10.54296875" style="39" customWidth="1"/>
    <col min="7431" max="7431" width="5.453125" style="39" bestFit="1" customWidth="1"/>
    <col min="7432" max="7432" width="18.453125" style="39" bestFit="1" customWidth="1"/>
    <col min="7433" max="7434" width="9.54296875" style="39" customWidth="1"/>
    <col min="7435" max="7435" width="10.54296875" style="39" customWidth="1"/>
    <col min="7436" max="7437" width="4.1796875" style="39" customWidth="1"/>
    <col min="7438" max="7438" width="1.54296875" style="39" customWidth="1"/>
    <col min="7439" max="7682" width="8.7265625" style="39"/>
    <col min="7683" max="7684" width="15.54296875" style="39" customWidth="1"/>
    <col min="7685" max="7686" width="10.54296875" style="39" customWidth="1"/>
    <col min="7687" max="7687" width="5.453125" style="39" bestFit="1" customWidth="1"/>
    <col min="7688" max="7688" width="18.453125" style="39" bestFit="1" customWidth="1"/>
    <col min="7689" max="7690" width="9.54296875" style="39" customWidth="1"/>
    <col min="7691" max="7691" width="10.54296875" style="39" customWidth="1"/>
    <col min="7692" max="7693" width="4.1796875" style="39" customWidth="1"/>
    <col min="7694" max="7694" width="1.54296875" style="39" customWidth="1"/>
    <col min="7695" max="7938" width="8.7265625" style="39"/>
    <col min="7939" max="7940" width="15.54296875" style="39" customWidth="1"/>
    <col min="7941" max="7942" width="10.54296875" style="39" customWidth="1"/>
    <col min="7943" max="7943" width="5.453125" style="39" bestFit="1" customWidth="1"/>
    <col min="7944" max="7944" width="18.453125" style="39" bestFit="1" customWidth="1"/>
    <col min="7945" max="7946" width="9.54296875" style="39" customWidth="1"/>
    <col min="7947" max="7947" width="10.54296875" style="39" customWidth="1"/>
    <col min="7948" max="7949" width="4.1796875" style="39" customWidth="1"/>
    <col min="7950" max="7950" width="1.54296875" style="39" customWidth="1"/>
    <col min="7951" max="8194" width="8.7265625" style="39"/>
    <col min="8195" max="8196" width="15.54296875" style="39" customWidth="1"/>
    <col min="8197" max="8198" width="10.54296875" style="39" customWidth="1"/>
    <col min="8199" max="8199" width="5.453125" style="39" bestFit="1" customWidth="1"/>
    <col min="8200" max="8200" width="18.453125" style="39" bestFit="1" customWidth="1"/>
    <col min="8201" max="8202" width="9.54296875" style="39" customWidth="1"/>
    <col min="8203" max="8203" width="10.54296875" style="39" customWidth="1"/>
    <col min="8204" max="8205" width="4.1796875" style="39" customWidth="1"/>
    <col min="8206" max="8206" width="1.54296875" style="39" customWidth="1"/>
    <col min="8207" max="8450" width="8.7265625" style="39"/>
    <col min="8451" max="8452" width="15.54296875" style="39" customWidth="1"/>
    <col min="8453" max="8454" width="10.54296875" style="39" customWidth="1"/>
    <col min="8455" max="8455" width="5.453125" style="39" bestFit="1" customWidth="1"/>
    <col min="8456" max="8456" width="18.453125" style="39" bestFit="1" customWidth="1"/>
    <col min="8457" max="8458" width="9.54296875" style="39" customWidth="1"/>
    <col min="8459" max="8459" width="10.54296875" style="39" customWidth="1"/>
    <col min="8460" max="8461" width="4.1796875" style="39" customWidth="1"/>
    <col min="8462" max="8462" width="1.54296875" style="39" customWidth="1"/>
    <col min="8463" max="8706" width="8.7265625" style="39"/>
    <col min="8707" max="8708" width="15.54296875" style="39" customWidth="1"/>
    <col min="8709" max="8710" width="10.54296875" style="39" customWidth="1"/>
    <col min="8711" max="8711" width="5.453125" style="39" bestFit="1" customWidth="1"/>
    <col min="8712" max="8712" width="18.453125" style="39" bestFit="1" customWidth="1"/>
    <col min="8713" max="8714" width="9.54296875" style="39" customWidth="1"/>
    <col min="8715" max="8715" width="10.54296875" style="39" customWidth="1"/>
    <col min="8716" max="8717" width="4.1796875" style="39" customWidth="1"/>
    <col min="8718" max="8718" width="1.54296875" style="39" customWidth="1"/>
    <col min="8719" max="8962" width="8.7265625" style="39"/>
    <col min="8963" max="8964" width="15.54296875" style="39" customWidth="1"/>
    <col min="8965" max="8966" width="10.54296875" style="39" customWidth="1"/>
    <col min="8967" max="8967" width="5.453125" style="39" bestFit="1" customWidth="1"/>
    <col min="8968" max="8968" width="18.453125" style="39" bestFit="1" customWidth="1"/>
    <col min="8969" max="8970" width="9.54296875" style="39" customWidth="1"/>
    <col min="8971" max="8971" width="10.54296875" style="39" customWidth="1"/>
    <col min="8972" max="8973" width="4.1796875" style="39" customWidth="1"/>
    <col min="8974" max="8974" width="1.54296875" style="39" customWidth="1"/>
    <col min="8975" max="9218" width="8.7265625" style="39"/>
    <col min="9219" max="9220" width="15.54296875" style="39" customWidth="1"/>
    <col min="9221" max="9222" width="10.54296875" style="39" customWidth="1"/>
    <col min="9223" max="9223" width="5.453125" style="39" bestFit="1" customWidth="1"/>
    <col min="9224" max="9224" width="18.453125" style="39" bestFit="1" customWidth="1"/>
    <col min="9225" max="9226" width="9.54296875" style="39" customWidth="1"/>
    <col min="9227" max="9227" width="10.54296875" style="39" customWidth="1"/>
    <col min="9228" max="9229" width="4.1796875" style="39" customWidth="1"/>
    <col min="9230" max="9230" width="1.54296875" style="39" customWidth="1"/>
    <col min="9231" max="9474" width="8.7265625" style="39"/>
    <col min="9475" max="9476" width="15.54296875" style="39" customWidth="1"/>
    <col min="9477" max="9478" width="10.54296875" style="39" customWidth="1"/>
    <col min="9479" max="9479" width="5.453125" style="39" bestFit="1" customWidth="1"/>
    <col min="9480" max="9480" width="18.453125" style="39" bestFit="1" customWidth="1"/>
    <col min="9481" max="9482" width="9.54296875" style="39" customWidth="1"/>
    <col min="9483" max="9483" width="10.54296875" style="39" customWidth="1"/>
    <col min="9484" max="9485" width="4.1796875" style="39" customWidth="1"/>
    <col min="9486" max="9486" width="1.54296875" style="39" customWidth="1"/>
    <col min="9487" max="9730" width="8.7265625" style="39"/>
    <col min="9731" max="9732" width="15.54296875" style="39" customWidth="1"/>
    <col min="9733" max="9734" width="10.54296875" style="39" customWidth="1"/>
    <col min="9735" max="9735" width="5.453125" style="39" bestFit="1" customWidth="1"/>
    <col min="9736" max="9736" width="18.453125" style="39" bestFit="1" customWidth="1"/>
    <col min="9737" max="9738" width="9.54296875" style="39" customWidth="1"/>
    <col min="9739" max="9739" width="10.54296875" style="39" customWidth="1"/>
    <col min="9740" max="9741" width="4.1796875" style="39" customWidth="1"/>
    <col min="9742" max="9742" width="1.54296875" style="39" customWidth="1"/>
    <col min="9743" max="9986" width="8.7265625" style="39"/>
    <col min="9987" max="9988" width="15.54296875" style="39" customWidth="1"/>
    <col min="9989" max="9990" width="10.54296875" style="39" customWidth="1"/>
    <col min="9991" max="9991" width="5.453125" style="39" bestFit="1" customWidth="1"/>
    <col min="9992" max="9992" width="18.453125" style="39" bestFit="1" customWidth="1"/>
    <col min="9993" max="9994" width="9.54296875" style="39" customWidth="1"/>
    <col min="9995" max="9995" width="10.54296875" style="39" customWidth="1"/>
    <col min="9996" max="9997" width="4.1796875" style="39" customWidth="1"/>
    <col min="9998" max="9998" width="1.54296875" style="39" customWidth="1"/>
    <col min="9999" max="10242" width="8.7265625" style="39"/>
    <col min="10243" max="10244" width="15.54296875" style="39" customWidth="1"/>
    <col min="10245" max="10246" width="10.54296875" style="39" customWidth="1"/>
    <col min="10247" max="10247" width="5.453125" style="39" bestFit="1" customWidth="1"/>
    <col min="10248" max="10248" width="18.453125" style="39" bestFit="1" customWidth="1"/>
    <col min="10249" max="10250" width="9.54296875" style="39" customWidth="1"/>
    <col min="10251" max="10251" width="10.54296875" style="39" customWidth="1"/>
    <col min="10252" max="10253" width="4.1796875" style="39" customWidth="1"/>
    <col min="10254" max="10254" width="1.54296875" style="39" customWidth="1"/>
    <col min="10255" max="10498" width="8.7265625" style="39"/>
    <col min="10499" max="10500" width="15.54296875" style="39" customWidth="1"/>
    <col min="10501" max="10502" width="10.54296875" style="39" customWidth="1"/>
    <col min="10503" max="10503" width="5.453125" style="39" bestFit="1" customWidth="1"/>
    <col min="10504" max="10504" width="18.453125" style="39" bestFit="1" customWidth="1"/>
    <col min="10505" max="10506" width="9.54296875" style="39" customWidth="1"/>
    <col min="10507" max="10507" width="10.54296875" style="39" customWidth="1"/>
    <col min="10508" max="10509" width="4.1796875" style="39" customWidth="1"/>
    <col min="10510" max="10510" width="1.54296875" style="39" customWidth="1"/>
    <col min="10511" max="10754" width="8.7265625" style="39"/>
    <col min="10755" max="10756" width="15.54296875" style="39" customWidth="1"/>
    <col min="10757" max="10758" width="10.54296875" style="39" customWidth="1"/>
    <col min="10759" max="10759" width="5.453125" style="39" bestFit="1" customWidth="1"/>
    <col min="10760" max="10760" width="18.453125" style="39" bestFit="1" customWidth="1"/>
    <col min="10761" max="10762" width="9.54296875" style="39" customWidth="1"/>
    <col min="10763" max="10763" width="10.54296875" style="39" customWidth="1"/>
    <col min="10764" max="10765" width="4.1796875" style="39" customWidth="1"/>
    <col min="10766" max="10766" width="1.54296875" style="39" customWidth="1"/>
    <col min="10767" max="11010" width="8.7265625" style="39"/>
    <col min="11011" max="11012" width="15.54296875" style="39" customWidth="1"/>
    <col min="11013" max="11014" width="10.54296875" style="39" customWidth="1"/>
    <col min="11015" max="11015" width="5.453125" style="39" bestFit="1" customWidth="1"/>
    <col min="11016" max="11016" width="18.453125" style="39" bestFit="1" customWidth="1"/>
    <col min="11017" max="11018" width="9.54296875" style="39" customWidth="1"/>
    <col min="11019" max="11019" width="10.54296875" style="39" customWidth="1"/>
    <col min="11020" max="11021" width="4.1796875" style="39" customWidth="1"/>
    <col min="11022" max="11022" width="1.54296875" style="39" customWidth="1"/>
    <col min="11023" max="11266" width="8.7265625" style="39"/>
    <col min="11267" max="11268" width="15.54296875" style="39" customWidth="1"/>
    <col min="11269" max="11270" width="10.54296875" style="39" customWidth="1"/>
    <col min="11271" max="11271" width="5.453125" style="39" bestFit="1" customWidth="1"/>
    <col min="11272" max="11272" width="18.453125" style="39" bestFit="1" customWidth="1"/>
    <col min="11273" max="11274" width="9.54296875" style="39" customWidth="1"/>
    <col min="11275" max="11275" width="10.54296875" style="39" customWidth="1"/>
    <col min="11276" max="11277" width="4.1796875" style="39" customWidth="1"/>
    <col min="11278" max="11278" width="1.54296875" style="39" customWidth="1"/>
    <col min="11279" max="11522" width="8.7265625" style="39"/>
    <col min="11523" max="11524" width="15.54296875" style="39" customWidth="1"/>
    <col min="11525" max="11526" width="10.54296875" style="39" customWidth="1"/>
    <col min="11527" max="11527" width="5.453125" style="39" bestFit="1" customWidth="1"/>
    <col min="11528" max="11528" width="18.453125" style="39" bestFit="1" customWidth="1"/>
    <col min="11529" max="11530" width="9.54296875" style="39" customWidth="1"/>
    <col min="11531" max="11531" width="10.54296875" style="39" customWidth="1"/>
    <col min="11532" max="11533" width="4.1796875" style="39" customWidth="1"/>
    <col min="11534" max="11534" width="1.54296875" style="39" customWidth="1"/>
    <col min="11535" max="11778" width="8.7265625" style="39"/>
    <col min="11779" max="11780" width="15.54296875" style="39" customWidth="1"/>
    <col min="11781" max="11782" width="10.54296875" style="39" customWidth="1"/>
    <col min="11783" max="11783" width="5.453125" style="39" bestFit="1" customWidth="1"/>
    <col min="11784" max="11784" width="18.453125" style="39" bestFit="1" customWidth="1"/>
    <col min="11785" max="11786" width="9.54296875" style="39" customWidth="1"/>
    <col min="11787" max="11787" width="10.54296875" style="39" customWidth="1"/>
    <col min="11788" max="11789" width="4.1796875" style="39" customWidth="1"/>
    <col min="11790" max="11790" width="1.54296875" style="39" customWidth="1"/>
    <col min="11791" max="12034" width="8.7265625" style="39"/>
    <col min="12035" max="12036" width="15.54296875" style="39" customWidth="1"/>
    <col min="12037" max="12038" width="10.54296875" style="39" customWidth="1"/>
    <col min="12039" max="12039" width="5.453125" style="39" bestFit="1" customWidth="1"/>
    <col min="12040" max="12040" width="18.453125" style="39" bestFit="1" customWidth="1"/>
    <col min="12041" max="12042" width="9.54296875" style="39" customWidth="1"/>
    <col min="12043" max="12043" width="10.54296875" style="39" customWidth="1"/>
    <col min="12044" max="12045" width="4.1796875" style="39" customWidth="1"/>
    <col min="12046" max="12046" width="1.54296875" style="39" customWidth="1"/>
    <col min="12047" max="12290" width="8.7265625" style="39"/>
    <col min="12291" max="12292" width="15.54296875" style="39" customWidth="1"/>
    <col min="12293" max="12294" width="10.54296875" style="39" customWidth="1"/>
    <col min="12295" max="12295" width="5.453125" style="39" bestFit="1" customWidth="1"/>
    <col min="12296" max="12296" width="18.453125" style="39" bestFit="1" customWidth="1"/>
    <col min="12297" max="12298" width="9.54296875" style="39" customWidth="1"/>
    <col min="12299" max="12299" width="10.54296875" style="39" customWidth="1"/>
    <col min="12300" max="12301" width="4.1796875" style="39" customWidth="1"/>
    <col min="12302" max="12302" width="1.54296875" style="39" customWidth="1"/>
    <col min="12303" max="12546" width="8.7265625" style="39"/>
    <col min="12547" max="12548" width="15.54296875" style="39" customWidth="1"/>
    <col min="12549" max="12550" width="10.54296875" style="39" customWidth="1"/>
    <col min="12551" max="12551" width="5.453125" style="39" bestFit="1" customWidth="1"/>
    <col min="12552" max="12552" width="18.453125" style="39" bestFit="1" customWidth="1"/>
    <col min="12553" max="12554" width="9.54296875" style="39" customWidth="1"/>
    <col min="12555" max="12555" width="10.54296875" style="39" customWidth="1"/>
    <col min="12556" max="12557" width="4.1796875" style="39" customWidth="1"/>
    <col min="12558" max="12558" width="1.54296875" style="39" customWidth="1"/>
    <col min="12559" max="12802" width="8.7265625" style="39"/>
    <col min="12803" max="12804" width="15.54296875" style="39" customWidth="1"/>
    <col min="12805" max="12806" width="10.54296875" style="39" customWidth="1"/>
    <col min="12807" max="12807" width="5.453125" style="39" bestFit="1" customWidth="1"/>
    <col min="12808" max="12808" width="18.453125" style="39" bestFit="1" customWidth="1"/>
    <col min="12809" max="12810" width="9.54296875" style="39" customWidth="1"/>
    <col min="12811" max="12811" width="10.54296875" style="39" customWidth="1"/>
    <col min="12812" max="12813" width="4.1796875" style="39" customWidth="1"/>
    <col min="12814" max="12814" width="1.54296875" style="39" customWidth="1"/>
    <col min="12815" max="13058" width="8.7265625" style="39"/>
    <col min="13059" max="13060" width="15.54296875" style="39" customWidth="1"/>
    <col min="13061" max="13062" width="10.54296875" style="39" customWidth="1"/>
    <col min="13063" max="13063" width="5.453125" style="39" bestFit="1" customWidth="1"/>
    <col min="13064" max="13064" width="18.453125" style="39" bestFit="1" customWidth="1"/>
    <col min="13065" max="13066" width="9.54296875" style="39" customWidth="1"/>
    <col min="13067" max="13067" width="10.54296875" style="39" customWidth="1"/>
    <col min="13068" max="13069" width="4.1796875" style="39" customWidth="1"/>
    <col min="13070" max="13070" width="1.54296875" style="39" customWidth="1"/>
    <col min="13071" max="13314" width="8.7265625" style="39"/>
    <col min="13315" max="13316" width="15.54296875" style="39" customWidth="1"/>
    <col min="13317" max="13318" width="10.54296875" style="39" customWidth="1"/>
    <col min="13319" max="13319" width="5.453125" style="39" bestFit="1" customWidth="1"/>
    <col min="13320" max="13320" width="18.453125" style="39" bestFit="1" customWidth="1"/>
    <col min="13321" max="13322" width="9.54296875" style="39" customWidth="1"/>
    <col min="13323" max="13323" width="10.54296875" style="39" customWidth="1"/>
    <col min="13324" max="13325" width="4.1796875" style="39" customWidth="1"/>
    <col min="13326" max="13326" width="1.54296875" style="39" customWidth="1"/>
    <col min="13327" max="13570" width="8.7265625" style="39"/>
    <col min="13571" max="13572" width="15.54296875" style="39" customWidth="1"/>
    <col min="13573" max="13574" width="10.54296875" style="39" customWidth="1"/>
    <col min="13575" max="13575" width="5.453125" style="39" bestFit="1" customWidth="1"/>
    <col min="13576" max="13576" width="18.453125" style="39" bestFit="1" customWidth="1"/>
    <col min="13577" max="13578" width="9.54296875" style="39" customWidth="1"/>
    <col min="13579" max="13579" width="10.54296875" style="39" customWidth="1"/>
    <col min="13580" max="13581" width="4.1796875" style="39" customWidth="1"/>
    <col min="13582" max="13582" width="1.54296875" style="39" customWidth="1"/>
    <col min="13583" max="13826" width="8.7265625" style="39"/>
    <col min="13827" max="13828" width="15.54296875" style="39" customWidth="1"/>
    <col min="13829" max="13830" width="10.54296875" style="39" customWidth="1"/>
    <col min="13831" max="13831" width="5.453125" style="39" bestFit="1" customWidth="1"/>
    <col min="13832" max="13832" width="18.453125" style="39" bestFit="1" customWidth="1"/>
    <col min="13833" max="13834" width="9.54296875" style="39" customWidth="1"/>
    <col min="13835" max="13835" width="10.54296875" style="39" customWidth="1"/>
    <col min="13836" max="13837" width="4.1796875" style="39" customWidth="1"/>
    <col min="13838" max="13838" width="1.54296875" style="39" customWidth="1"/>
    <col min="13839" max="14082" width="8.7265625" style="39"/>
    <col min="14083" max="14084" width="15.54296875" style="39" customWidth="1"/>
    <col min="14085" max="14086" width="10.54296875" style="39" customWidth="1"/>
    <col min="14087" max="14087" width="5.453125" style="39" bestFit="1" customWidth="1"/>
    <col min="14088" max="14088" width="18.453125" style="39" bestFit="1" customWidth="1"/>
    <col min="14089" max="14090" width="9.54296875" style="39" customWidth="1"/>
    <col min="14091" max="14091" width="10.54296875" style="39" customWidth="1"/>
    <col min="14092" max="14093" width="4.1796875" style="39" customWidth="1"/>
    <col min="14094" max="14094" width="1.54296875" style="39" customWidth="1"/>
    <col min="14095" max="14338" width="8.7265625" style="39"/>
    <col min="14339" max="14340" width="15.54296875" style="39" customWidth="1"/>
    <col min="14341" max="14342" width="10.54296875" style="39" customWidth="1"/>
    <col min="14343" max="14343" width="5.453125" style="39" bestFit="1" customWidth="1"/>
    <col min="14344" max="14344" width="18.453125" style="39" bestFit="1" customWidth="1"/>
    <col min="14345" max="14346" width="9.54296875" style="39" customWidth="1"/>
    <col min="14347" max="14347" width="10.54296875" style="39" customWidth="1"/>
    <col min="14348" max="14349" width="4.1796875" style="39" customWidth="1"/>
    <col min="14350" max="14350" width="1.54296875" style="39" customWidth="1"/>
    <col min="14351" max="14594" width="8.7265625" style="39"/>
    <col min="14595" max="14596" width="15.54296875" style="39" customWidth="1"/>
    <col min="14597" max="14598" width="10.54296875" style="39" customWidth="1"/>
    <col min="14599" max="14599" width="5.453125" style="39" bestFit="1" customWidth="1"/>
    <col min="14600" max="14600" width="18.453125" style="39" bestFit="1" customWidth="1"/>
    <col min="14601" max="14602" width="9.54296875" style="39" customWidth="1"/>
    <col min="14603" max="14603" width="10.54296875" style="39" customWidth="1"/>
    <col min="14604" max="14605" width="4.1796875" style="39" customWidth="1"/>
    <col min="14606" max="14606" width="1.54296875" style="39" customWidth="1"/>
    <col min="14607" max="14850" width="8.7265625" style="39"/>
    <col min="14851" max="14852" width="15.54296875" style="39" customWidth="1"/>
    <col min="14853" max="14854" width="10.54296875" style="39" customWidth="1"/>
    <col min="14855" max="14855" width="5.453125" style="39" bestFit="1" customWidth="1"/>
    <col min="14856" max="14856" width="18.453125" style="39" bestFit="1" customWidth="1"/>
    <col min="14857" max="14858" width="9.54296875" style="39" customWidth="1"/>
    <col min="14859" max="14859" width="10.54296875" style="39" customWidth="1"/>
    <col min="14860" max="14861" width="4.1796875" style="39" customWidth="1"/>
    <col min="14862" max="14862" width="1.54296875" style="39" customWidth="1"/>
    <col min="14863" max="15106" width="8.7265625" style="39"/>
    <col min="15107" max="15108" width="15.54296875" style="39" customWidth="1"/>
    <col min="15109" max="15110" width="10.54296875" style="39" customWidth="1"/>
    <col min="15111" max="15111" width="5.453125" style="39" bestFit="1" customWidth="1"/>
    <col min="15112" max="15112" width="18.453125" style="39" bestFit="1" customWidth="1"/>
    <col min="15113" max="15114" width="9.54296875" style="39" customWidth="1"/>
    <col min="15115" max="15115" width="10.54296875" style="39" customWidth="1"/>
    <col min="15116" max="15117" width="4.1796875" style="39" customWidth="1"/>
    <col min="15118" max="15118" width="1.54296875" style="39" customWidth="1"/>
    <col min="15119" max="15362" width="8.7265625" style="39"/>
    <col min="15363" max="15364" width="15.54296875" style="39" customWidth="1"/>
    <col min="15365" max="15366" width="10.54296875" style="39" customWidth="1"/>
    <col min="15367" max="15367" width="5.453125" style="39" bestFit="1" customWidth="1"/>
    <col min="15368" max="15368" width="18.453125" style="39" bestFit="1" customWidth="1"/>
    <col min="15369" max="15370" width="9.54296875" style="39" customWidth="1"/>
    <col min="15371" max="15371" width="10.54296875" style="39" customWidth="1"/>
    <col min="15372" max="15373" width="4.1796875" style="39" customWidth="1"/>
    <col min="15374" max="15374" width="1.54296875" style="39" customWidth="1"/>
    <col min="15375" max="15618" width="8.7265625" style="39"/>
    <col min="15619" max="15620" width="15.54296875" style="39" customWidth="1"/>
    <col min="15621" max="15622" width="10.54296875" style="39" customWidth="1"/>
    <col min="15623" max="15623" width="5.453125" style="39" bestFit="1" customWidth="1"/>
    <col min="15624" max="15624" width="18.453125" style="39" bestFit="1" customWidth="1"/>
    <col min="15625" max="15626" width="9.54296875" style="39" customWidth="1"/>
    <col min="15627" max="15627" width="10.54296875" style="39" customWidth="1"/>
    <col min="15628" max="15629" width="4.1796875" style="39" customWidth="1"/>
    <col min="15630" max="15630" width="1.54296875" style="39" customWidth="1"/>
    <col min="15631" max="15874" width="8.7265625" style="39"/>
    <col min="15875" max="15876" width="15.54296875" style="39" customWidth="1"/>
    <col min="15877" max="15878" width="10.54296875" style="39" customWidth="1"/>
    <col min="15879" max="15879" width="5.453125" style="39" bestFit="1" customWidth="1"/>
    <col min="15880" max="15880" width="18.453125" style="39" bestFit="1" customWidth="1"/>
    <col min="15881" max="15882" width="9.54296875" style="39" customWidth="1"/>
    <col min="15883" max="15883" width="10.54296875" style="39" customWidth="1"/>
    <col min="15884" max="15885" width="4.1796875" style="39" customWidth="1"/>
    <col min="15886" max="15886" width="1.54296875" style="39" customWidth="1"/>
    <col min="15887" max="16130" width="8.7265625" style="39"/>
    <col min="16131" max="16132" width="15.54296875" style="39" customWidth="1"/>
    <col min="16133" max="16134" width="10.54296875" style="39" customWidth="1"/>
    <col min="16135" max="16135" width="5.453125" style="39" bestFit="1" customWidth="1"/>
    <col min="16136" max="16136" width="18.453125" style="39" bestFit="1" customWidth="1"/>
    <col min="16137" max="16138" width="9.54296875" style="39" customWidth="1"/>
    <col min="16139" max="16139" width="10.54296875" style="39" customWidth="1"/>
    <col min="16140" max="16141" width="4.1796875" style="39" customWidth="1"/>
    <col min="16142" max="16142" width="1.54296875" style="39" customWidth="1"/>
    <col min="16143" max="16384" width="8.7265625" style="39"/>
  </cols>
  <sheetData>
    <row r="1" spans="2:702" s="62" customFormat="1" ht="27.65" customHeight="1">
      <c r="E1" s="235"/>
      <c r="K1" s="116" t="s">
        <v>495</v>
      </c>
      <c r="L1" s="685"/>
      <c r="M1" s="188"/>
      <c r="N1" s="188"/>
      <c r="O1" s="188"/>
      <c r="P1" s="532"/>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c r="CY1" s="188"/>
      <c r="CZ1" s="188"/>
      <c r="DA1" s="188"/>
      <c r="DB1" s="188"/>
      <c r="DC1" s="188"/>
      <c r="DD1" s="188"/>
      <c r="DE1" s="188"/>
      <c r="DF1" s="188"/>
      <c r="DG1" s="188"/>
      <c r="DH1" s="188"/>
      <c r="DI1" s="188"/>
      <c r="DJ1" s="188"/>
      <c r="DK1" s="188"/>
      <c r="DL1" s="188"/>
      <c r="DM1" s="188"/>
      <c r="DN1" s="188"/>
      <c r="DO1" s="188"/>
      <c r="DP1" s="188"/>
      <c r="DQ1" s="188"/>
      <c r="DR1" s="188"/>
      <c r="DS1" s="188"/>
      <c r="DT1" s="188"/>
      <c r="DU1" s="188"/>
      <c r="DV1" s="188"/>
      <c r="DW1" s="188"/>
      <c r="DX1" s="188"/>
      <c r="DY1" s="188"/>
      <c r="DZ1" s="188"/>
      <c r="EA1" s="188"/>
      <c r="EB1" s="188"/>
      <c r="EC1" s="188"/>
      <c r="ED1" s="188"/>
      <c r="EE1" s="188"/>
      <c r="EF1" s="188"/>
      <c r="EG1" s="188"/>
      <c r="EH1" s="188"/>
      <c r="EI1" s="188"/>
      <c r="EJ1" s="188"/>
      <c r="EK1" s="188"/>
      <c r="EL1" s="188"/>
      <c r="EM1" s="188"/>
      <c r="EN1" s="188"/>
      <c r="EO1" s="188"/>
      <c r="EP1" s="188"/>
      <c r="EQ1" s="188"/>
      <c r="ER1" s="188"/>
      <c r="ES1" s="188"/>
      <c r="ET1" s="188"/>
      <c r="EU1" s="188"/>
      <c r="EV1" s="188"/>
      <c r="EW1" s="188"/>
      <c r="EX1" s="188"/>
      <c r="EY1" s="188"/>
      <c r="EZ1" s="188"/>
      <c r="FA1" s="188"/>
      <c r="FB1" s="188"/>
      <c r="FC1" s="188"/>
      <c r="FD1" s="188"/>
      <c r="FE1" s="188"/>
      <c r="FF1" s="188"/>
      <c r="FG1" s="188"/>
      <c r="FH1" s="188"/>
      <c r="FI1" s="188"/>
      <c r="FJ1" s="188"/>
      <c r="FK1" s="188"/>
      <c r="FL1" s="188"/>
      <c r="FM1" s="188"/>
      <c r="FN1" s="188"/>
      <c r="FO1" s="188"/>
      <c r="FP1" s="188"/>
      <c r="FQ1" s="188"/>
      <c r="FR1" s="188"/>
      <c r="FS1" s="188"/>
      <c r="FT1" s="188"/>
      <c r="FU1" s="188"/>
      <c r="FV1" s="188"/>
      <c r="FW1" s="188"/>
      <c r="FX1" s="188"/>
      <c r="FY1" s="188"/>
      <c r="FZ1" s="188"/>
      <c r="GA1" s="188"/>
      <c r="GB1" s="188"/>
      <c r="GC1" s="188"/>
      <c r="GD1" s="188"/>
      <c r="GE1" s="188"/>
      <c r="GF1" s="188"/>
      <c r="GG1" s="188"/>
      <c r="GH1" s="188"/>
      <c r="GI1" s="188"/>
      <c r="GJ1" s="188"/>
      <c r="GK1" s="188"/>
      <c r="GL1" s="188"/>
      <c r="GM1" s="188"/>
      <c r="GN1" s="188"/>
      <c r="GO1" s="188"/>
      <c r="GP1" s="188"/>
      <c r="GQ1" s="188"/>
      <c r="GR1" s="188"/>
      <c r="GS1" s="188"/>
      <c r="GT1" s="188"/>
      <c r="GU1" s="188"/>
      <c r="GV1" s="188"/>
      <c r="GW1" s="188"/>
      <c r="GX1" s="188"/>
      <c r="GY1" s="188"/>
      <c r="GZ1" s="188"/>
      <c r="HA1" s="188"/>
      <c r="HB1" s="188"/>
      <c r="HC1" s="188"/>
      <c r="HD1" s="188"/>
      <c r="HE1" s="188"/>
      <c r="HF1" s="188"/>
      <c r="HG1" s="188"/>
      <c r="HH1" s="188"/>
      <c r="HI1" s="188"/>
      <c r="HJ1" s="188"/>
      <c r="HK1" s="188"/>
      <c r="HL1" s="188"/>
      <c r="HM1" s="188"/>
      <c r="HN1" s="188"/>
      <c r="HO1" s="188"/>
      <c r="HP1" s="188"/>
      <c r="HQ1" s="188"/>
      <c r="HR1" s="188"/>
      <c r="HS1" s="188"/>
      <c r="HT1" s="188"/>
      <c r="HU1" s="188"/>
      <c r="HV1" s="188"/>
      <c r="HW1" s="188"/>
      <c r="HX1" s="188"/>
      <c r="HY1" s="188"/>
      <c r="HZ1" s="188"/>
      <c r="IA1" s="188"/>
      <c r="IB1" s="188"/>
      <c r="IC1" s="188"/>
      <c r="ID1" s="188"/>
      <c r="IE1" s="188"/>
      <c r="IF1" s="188"/>
      <c r="IG1" s="188"/>
      <c r="IH1" s="188"/>
      <c r="II1" s="188"/>
      <c r="IJ1" s="188"/>
      <c r="IK1" s="188"/>
      <c r="IL1" s="188"/>
      <c r="IM1" s="188"/>
      <c r="IN1" s="188"/>
      <c r="IO1" s="188"/>
      <c r="IP1" s="188"/>
      <c r="IQ1" s="188"/>
      <c r="IR1" s="188"/>
      <c r="IS1" s="188"/>
      <c r="IT1" s="188"/>
      <c r="IU1" s="188"/>
      <c r="IV1" s="188"/>
      <c r="IW1" s="188"/>
      <c r="IX1" s="188"/>
      <c r="IY1" s="188"/>
      <c r="IZ1" s="188"/>
      <c r="JA1" s="188"/>
      <c r="JB1" s="188"/>
      <c r="JC1" s="188"/>
      <c r="JD1" s="188"/>
      <c r="JE1" s="188"/>
      <c r="JF1" s="188"/>
      <c r="JG1" s="188"/>
      <c r="JH1" s="188"/>
      <c r="JI1" s="188"/>
      <c r="JJ1" s="188"/>
      <c r="JK1" s="188"/>
      <c r="JL1" s="188"/>
      <c r="JM1" s="188"/>
      <c r="JN1" s="188"/>
      <c r="JO1" s="188"/>
      <c r="JP1" s="188"/>
      <c r="JQ1" s="188"/>
      <c r="JR1" s="188"/>
      <c r="JS1" s="188"/>
      <c r="JT1" s="188"/>
      <c r="JU1" s="188"/>
      <c r="JV1" s="188"/>
      <c r="JW1" s="188"/>
      <c r="JX1" s="188"/>
      <c r="JY1" s="188"/>
      <c r="JZ1" s="188"/>
      <c r="KA1" s="188"/>
      <c r="KB1" s="188"/>
      <c r="KC1" s="188"/>
      <c r="KD1" s="188"/>
      <c r="KE1" s="188"/>
      <c r="KF1" s="188"/>
      <c r="KG1" s="188"/>
      <c r="KH1" s="188"/>
      <c r="KI1" s="188"/>
      <c r="KJ1" s="188"/>
      <c r="KK1" s="188"/>
      <c r="KL1" s="188"/>
      <c r="KM1" s="188"/>
      <c r="KN1" s="188"/>
      <c r="KO1" s="188"/>
      <c r="KP1" s="188"/>
      <c r="KQ1" s="188"/>
      <c r="KR1" s="188"/>
      <c r="KS1" s="188"/>
      <c r="KT1" s="188"/>
      <c r="KU1" s="188"/>
      <c r="KV1" s="188"/>
      <c r="KW1" s="188"/>
      <c r="KX1" s="188"/>
      <c r="KY1" s="188"/>
      <c r="KZ1" s="188"/>
      <c r="LA1" s="188"/>
      <c r="LB1" s="188"/>
      <c r="LC1" s="188"/>
      <c r="LD1" s="188"/>
      <c r="LE1" s="188"/>
      <c r="LF1" s="188"/>
      <c r="LG1" s="188"/>
      <c r="LH1" s="188"/>
      <c r="LI1" s="188"/>
      <c r="LJ1" s="188"/>
      <c r="LK1" s="188"/>
      <c r="LL1" s="188"/>
      <c r="LM1" s="188"/>
      <c r="LN1" s="188"/>
      <c r="LO1" s="188"/>
      <c r="LP1" s="188"/>
      <c r="LQ1" s="188"/>
      <c r="LR1" s="188"/>
      <c r="LS1" s="188"/>
      <c r="LT1" s="188"/>
      <c r="LU1" s="188"/>
      <c r="LV1" s="188"/>
      <c r="LW1" s="188"/>
      <c r="LX1" s="188"/>
      <c r="LY1" s="188"/>
      <c r="LZ1" s="188"/>
      <c r="MA1" s="188"/>
      <c r="MB1" s="188"/>
      <c r="MC1" s="188"/>
      <c r="MD1" s="188"/>
      <c r="ME1" s="188"/>
      <c r="MF1" s="188"/>
      <c r="MG1" s="188"/>
      <c r="MH1" s="188"/>
      <c r="MI1" s="188"/>
      <c r="MJ1" s="188"/>
      <c r="MK1" s="188"/>
      <c r="ML1" s="188"/>
      <c r="MM1" s="188"/>
      <c r="MN1" s="188"/>
      <c r="MO1" s="188"/>
      <c r="MP1" s="188"/>
      <c r="MQ1" s="188"/>
      <c r="MR1" s="188"/>
      <c r="MS1" s="188"/>
      <c r="MT1" s="188"/>
      <c r="MU1" s="188"/>
      <c r="MV1" s="188"/>
      <c r="MW1" s="188"/>
      <c r="MX1" s="188"/>
      <c r="MY1" s="188"/>
      <c r="MZ1" s="188"/>
      <c r="NA1" s="188"/>
      <c r="NB1" s="188"/>
      <c r="NC1" s="188"/>
      <c r="ND1" s="188"/>
      <c r="NE1" s="188"/>
      <c r="NF1" s="188"/>
      <c r="NG1" s="188"/>
      <c r="NH1" s="188"/>
      <c r="NI1" s="188"/>
      <c r="NJ1" s="188"/>
      <c r="NK1" s="188"/>
      <c r="NL1" s="188"/>
      <c r="NM1" s="188"/>
      <c r="NN1" s="188"/>
      <c r="NO1" s="188"/>
      <c r="NP1" s="188"/>
      <c r="NQ1" s="188"/>
      <c r="NR1" s="188"/>
      <c r="NS1" s="188"/>
      <c r="NT1" s="188"/>
      <c r="NU1" s="188"/>
      <c r="NV1" s="188"/>
      <c r="NW1" s="188"/>
      <c r="NX1" s="188"/>
      <c r="NY1" s="188"/>
      <c r="NZ1" s="188"/>
      <c r="OA1" s="188"/>
      <c r="OB1" s="188"/>
      <c r="OC1" s="188"/>
      <c r="OD1" s="188"/>
      <c r="OE1" s="188"/>
      <c r="OF1" s="188"/>
      <c r="OG1" s="188"/>
      <c r="OH1" s="188"/>
      <c r="OI1" s="188"/>
      <c r="OJ1" s="188"/>
      <c r="OK1" s="188"/>
      <c r="OL1" s="188"/>
      <c r="OM1" s="188"/>
      <c r="ON1" s="188"/>
      <c r="OO1" s="188"/>
      <c r="OP1" s="188"/>
      <c r="OQ1" s="188"/>
      <c r="OR1" s="188"/>
      <c r="OS1" s="188"/>
      <c r="OT1" s="188"/>
      <c r="OU1" s="188"/>
      <c r="OV1" s="188"/>
      <c r="OW1" s="188"/>
      <c r="OX1" s="188"/>
      <c r="OY1" s="188"/>
      <c r="OZ1" s="188"/>
      <c r="PA1" s="188"/>
      <c r="PB1" s="188"/>
      <c r="PC1" s="188"/>
      <c r="PD1" s="188"/>
      <c r="PE1" s="188"/>
      <c r="PF1" s="188"/>
      <c r="PG1" s="188"/>
      <c r="PH1" s="188"/>
      <c r="PI1" s="188"/>
      <c r="PJ1" s="188"/>
      <c r="PK1" s="188"/>
      <c r="PL1" s="188"/>
      <c r="PM1" s="188"/>
      <c r="PN1" s="188"/>
      <c r="PO1" s="188"/>
      <c r="PP1" s="188"/>
      <c r="PQ1" s="188"/>
      <c r="PR1" s="188"/>
      <c r="PS1" s="188"/>
      <c r="PT1" s="188"/>
      <c r="PU1" s="188"/>
      <c r="PV1" s="188"/>
      <c r="PW1" s="188"/>
      <c r="PX1" s="188"/>
      <c r="PY1" s="188"/>
      <c r="PZ1" s="188"/>
      <c r="QA1" s="188"/>
      <c r="QB1" s="188"/>
      <c r="QC1" s="188"/>
      <c r="QD1" s="188"/>
      <c r="QE1" s="188"/>
      <c r="QF1" s="188"/>
      <c r="QG1" s="188"/>
      <c r="QH1" s="188"/>
      <c r="QI1" s="188"/>
      <c r="QJ1" s="188"/>
      <c r="QK1" s="188"/>
      <c r="QL1" s="188"/>
      <c r="QM1" s="188"/>
      <c r="QN1" s="188"/>
      <c r="QO1" s="188"/>
      <c r="QP1" s="188"/>
      <c r="QQ1" s="188"/>
      <c r="QR1" s="188"/>
      <c r="QS1" s="188"/>
      <c r="QT1" s="188"/>
      <c r="QU1" s="188"/>
      <c r="QV1" s="188"/>
      <c r="QW1" s="188"/>
      <c r="QX1" s="188"/>
      <c r="QY1" s="188"/>
      <c r="QZ1" s="188"/>
      <c r="RA1" s="188"/>
      <c r="RB1" s="188"/>
      <c r="RC1" s="188"/>
      <c r="RD1" s="188"/>
      <c r="RE1" s="188"/>
      <c r="RF1" s="188"/>
      <c r="RG1" s="188"/>
      <c r="RH1" s="188"/>
      <c r="RI1" s="188"/>
      <c r="RJ1" s="188"/>
      <c r="RK1" s="188"/>
      <c r="RL1" s="188"/>
      <c r="RM1" s="188"/>
      <c r="RN1" s="188"/>
      <c r="RO1" s="188"/>
      <c r="RP1" s="188"/>
      <c r="RQ1" s="188"/>
      <c r="RR1" s="188"/>
      <c r="RS1" s="188"/>
      <c r="RT1" s="188"/>
      <c r="RU1" s="188"/>
      <c r="RV1" s="188"/>
      <c r="RW1" s="188"/>
      <c r="RX1" s="188"/>
      <c r="RY1" s="188"/>
      <c r="RZ1" s="188"/>
      <c r="SA1" s="188"/>
      <c r="SB1" s="188"/>
      <c r="SC1" s="188"/>
      <c r="SD1" s="188"/>
      <c r="SE1" s="188"/>
      <c r="SF1" s="188"/>
      <c r="SG1" s="188"/>
      <c r="SH1" s="188"/>
      <c r="SI1" s="188"/>
      <c r="SJ1" s="188"/>
      <c r="SK1" s="188"/>
      <c r="SL1" s="188"/>
      <c r="SM1" s="188"/>
      <c r="SN1" s="188"/>
      <c r="SO1" s="188"/>
      <c r="SP1" s="188"/>
      <c r="SQ1" s="188"/>
      <c r="SR1" s="188"/>
      <c r="SS1" s="188"/>
      <c r="ST1" s="188"/>
      <c r="SU1" s="188"/>
      <c r="SV1" s="188"/>
      <c r="SW1" s="188"/>
      <c r="SX1" s="188"/>
      <c r="SY1" s="188"/>
      <c r="SZ1" s="188"/>
      <c r="TA1" s="188"/>
      <c r="TB1" s="188"/>
      <c r="TC1" s="188"/>
      <c r="TD1" s="188"/>
      <c r="TE1" s="188"/>
      <c r="TF1" s="188"/>
      <c r="TG1" s="188"/>
      <c r="TH1" s="188"/>
      <c r="TI1" s="188"/>
      <c r="TJ1" s="188"/>
      <c r="TK1" s="188"/>
      <c r="TL1" s="188"/>
      <c r="TM1" s="188"/>
      <c r="TN1" s="188"/>
      <c r="TO1" s="188"/>
      <c r="TP1" s="188"/>
      <c r="TQ1" s="188"/>
      <c r="TR1" s="188"/>
      <c r="TS1" s="188"/>
      <c r="TT1" s="188"/>
      <c r="TU1" s="188"/>
      <c r="TV1" s="188"/>
      <c r="TW1" s="188"/>
      <c r="TX1" s="188"/>
      <c r="TY1" s="188"/>
      <c r="TZ1" s="188"/>
      <c r="UA1" s="188"/>
      <c r="UB1" s="188"/>
      <c r="UC1" s="188"/>
      <c r="UD1" s="188"/>
      <c r="UE1" s="188"/>
      <c r="UF1" s="188"/>
      <c r="UG1" s="188"/>
      <c r="UH1" s="188"/>
      <c r="UI1" s="188"/>
      <c r="UJ1" s="188"/>
      <c r="UK1" s="188"/>
      <c r="UL1" s="188"/>
      <c r="UM1" s="188"/>
      <c r="UN1" s="188"/>
      <c r="UO1" s="188"/>
      <c r="UP1" s="188"/>
      <c r="UQ1" s="188"/>
      <c r="UR1" s="188"/>
      <c r="US1" s="188"/>
      <c r="UT1" s="188"/>
      <c r="UU1" s="188"/>
      <c r="UV1" s="188"/>
      <c r="UW1" s="188"/>
      <c r="UX1" s="188"/>
      <c r="UY1" s="188"/>
      <c r="UZ1" s="188"/>
      <c r="VA1" s="188"/>
      <c r="VB1" s="188"/>
      <c r="VC1" s="188"/>
      <c r="VD1" s="188"/>
      <c r="VE1" s="188"/>
      <c r="VF1" s="188"/>
      <c r="VG1" s="188"/>
      <c r="VH1" s="188"/>
      <c r="VI1" s="188"/>
      <c r="VJ1" s="188"/>
      <c r="VK1" s="188"/>
      <c r="VL1" s="188"/>
      <c r="VM1" s="188"/>
      <c r="VN1" s="188"/>
      <c r="VO1" s="188"/>
      <c r="VP1" s="188"/>
      <c r="VQ1" s="188"/>
      <c r="VR1" s="188"/>
      <c r="VS1" s="188"/>
      <c r="VT1" s="188"/>
      <c r="VU1" s="188"/>
      <c r="VV1" s="188"/>
      <c r="VW1" s="188"/>
      <c r="VX1" s="188"/>
      <c r="VY1" s="188"/>
      <c r="VZ1" s="188"/>
      <c r="WA1" s="188"/>
      <c r="WB1" s="188"/>
      <c r="WC1" s="188"/>
      <c r="WD1" s="188"/>
      <c r="WE1" s="188"/>
      <c r="WF1" s="188"/>
      <c r="WG1" s="188"/>
      <c r="WH1" s="188"/>
      <c r="WI1" s="188"/>
      <c r="WJ1" s="188"/>
      <c r="WK1" s="188"/>
      <c r="WL1" s="188"/>
      <c r="WM1" s="188"/>
      <c r="WN1" s="188"/>
      <c r="WO1" s="188"/>
      <c r="WP1" s="188"/>
      <c r="WQ1" s="188"/>
      <c r="WR1" s="188"/>
      <c r="WS1" s="188"/>
      <c r="WT1" s="188"/>
      <c r="WU1" s="188"/>
      <c r="WV1" s="188"/>
      <c r="WW1" s="188"/>
      <c r="WX1" s="188"/>
      <c r="WY1" s="188"/>
      <c r="WZ1" s="188"/>
      <c r="XA1" s="188"/>
      <c r="XB1" s="188"/>
      <c r="XC1" s="188"/>
      <c r="XD1" s="188"/>
      <c r="XE1" s="188"/>
      <c r="XF1" s="188"/>
      <c r="XG1" s="188"/>
      <c r="XH1" s="188"/>
      <c r="XI1" s="188"/>
      <c r="XJ1" s="188"/>
      <c r="XK1" s="188"/>
      <c r="XL1" s="188"/>
      <c r="XM1" s="188"/>
      <c r="XN1" s="188"/>
      <c r="XO1" s="188"/>
      <c r="XP1" s="188"/>
      <c r="XQ1" s="188"/>
      <c r="XR1" s="188"/>
      <c r="XS1" s="188"/>
      <c r="XT1" s="188"/>
      <c r="XU1" s="188"/>
      <c r="XV1" s="188"/>
      <c r="XW1" s="188"/>
      <c r="XX1" s="188"/>
      <c r="XY1" s="188"/>
      <c r="XZ1" s="188"/>
      <c r="YA1" s="188"/>
      <c r="YB1" s="188"/>
      <c r="YC1" s="188"/>
      <c r="YD1" s="188"/>
      <c r="YE1" s="188"/>
      <c r="YF1" s="188"/>
      <c r="YG1" s="188"/>
      <c r="YH1" s="188"/>
      <c r="YI1" s="188"/>
      <c r="YJ1" s="188"/>
      <c r="YK1" s="188"/>
      <c r="YL1" s="188"/>
      <c r="YM1" s="188"/>
      <c r="YN1" s="188"/>
      <c r="YO1" s="188"/>
      <c r="YP1" s="188"/>
      <c r="YQ1" s="188"/>
      <c r="YR1" s="188"/>
      <c r="YS1" s="188"/>
      <c r="YT1" s="188"/>
      <c r="YU1" s="188"/>
      <c r="YV1" s="188"/>
      <c r="YW1" s="188"/>
      <c r="YX1" s="188"/>
      <c r="YY1" s="188"/>
      <c r="YZ1" s="188"/>
      <c r="ZA1" s="188"/>
      <c r="ZB1" s="188"/>
      <c r="ZC1" s="188"/>
      <c r="ZD1" s="188"/>
      <c r="ZE1" s="188"/>
      <c r="ZF1" s="188"/>
      <c r="ZG1" s="188"/>
      <c r="ZH1" s="188"/>
      <c r="ZI1" s="188"/>
      <c r="ZJ1" s="188"/>
      <c r="ZK1" s="188"/>
      <c r="ZL1" s="188"/>
      <c r="ZM1" s="188"/>
      <c r="ZN1" s="188"/>
      <c r="ZO1" s="188"/>
      <c r="ZP1" s="188"/>
      <c r="ZQ1" s="188"/>
      <c r="ZR1" s="188"/>
      <c r="ZS1" s="188"/>
      <c r="ZT1" s="188"/>
      <c r="ZU1" s="188"/>
      <c r="ZV1" s="188"/>
      <c r="ZW1" s="188"/>
      <c r="ZX1" s="188"/>
      <c r="ZY1" s="188"/>
      <c r="ZZ1" s="188"/>
    </row>
    <row r="2" spans="2:702" s="62" customFormat="1" ht="27.65" customHeight="1">
      <c r="B2" s="781" t="s">
        <v>233</v>
      </c>
      <c r="E2" s="235"/>
      <c r="I2" s="1114"/>
      <c r="J2" s="1114"/>
      <c r="K2" s="686"/>
      <c r="L2" s="686"/>
      <c r="M2" s="188"/>
      <c r="N2" s="188"/>
      <c r="O2" s="188"/>
      <c r="P2" s="532"/>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188"/>
      <c r="CL2" s="188"/>
      <c r="CM2" s="188"/>
      <c r="CN2" s="188"/>
      <c r="CO2" s="188"/>
      <c r="CP2" s="188"/>
      <c r="CQ2" s="188"/>
      <c r="CR2" s="188"/>
      <c r="CS2" s="188"/>
      <c r="CT2" s="188"/>
      <c r="CU2" s="188"/>
      <c r="CV2" s="188"/>
      <c r="CW2" s="188"/>
      <c r="CX2" s="188"/>
      <c r="CY2" s="188"/>
      <c r="CZ2" s="188"/>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188"/>
      <c r="EL2" s="188"/>
      <c r="EM2" s="188"/>
      <c r="EN2" s="188"/>
      <c r="EO2" s="188"/>
      <c r="EP2" s="188"/>
      <c r="EQ2" s="188"/>
      <c r="ER2" s="188"/>
      <c r="ES2" s="188"/>
      <c r="ET2" s="188"/>
      <c r="EU2" s="188"/>
      <c r="EV2" s="188"/>
      <c r="EW2" s="188"/>
      <c r="EX2" s="188"/>
      <c r="EY2" s="188"/>
      <c r="EZ2" s="188"/>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188"/>
      <c r="GL2" s="188"/>
      <c r="GM2" s="188"/>
      <c r="GN2" s="188"/>
      <c r="GO2" s="188"/>
      <c r="GP2" s="188"/>
      <c r="GQ2" s="188"/>
      <c r="GR2" s="188"/>
      <c r="GS2" s="188"/>
      <c r="GT2" s="188"/>
      <c r="GU2" s="188"/>
      <c r="GV2" s="188"/>
      <c r="GW2" s="188"/>
      <c r="GX2" s="188"/>
      <c r="GY2" s="188"/>
      <c r="GZ2" s="188"/>
      <c r="HA2" s="188"/>
      <c r="HB2" s="188"/>
      <c r="HC2" s="188"/>
      <c r="HD2" s="188"/>
      <c r="HE2" s="188"/>
      <c r="HF2" s="188"/>
      <c r="HG2" s="188"/>
      <c r="HH2" s="188"/>
      <c r="HI2" s="188"/>
      <c r="HJ2" s="188"/>
      <c r="HK2" s="188"/>
      <c r="HL2" s="188"/>
      <c r="HM2" s="188"/>
      <c r="HN2" s="188"/>
      <c r="HO2" s="188"/>
      <c r="HP2" s="188"/>
      <c r="HQ2" s="188"/>
      <c r="HR2" s="188"/>
      <c r="HS2" s="188"/>
      <c r="HT2" s="188"/>
      <c r="HU2" s="188"/>
      <c r="HV2" s="188"/>
      <c r="HW2" s="188"/>
      <c r="HX2" s="188"/>
      <c r="HY2" s="188"/>
      <c r="HZ2" s="188"/>
      <c r="IA2" s="188"/>
      <c r="IB2" s="188"/>
      <c r="IC2" s="188"/>
      <c r="ID2" s="188"/>
      <c r="IE2" s="188"/>
      <c r="IF2" s="188"/>
      <c r="IG2" s="188"/>
      <c r="IH2" s="188"/>
      <c r="II2" s="188"/>
      <c r="IJ2" s="188"/>
      <c r="IK2" s="188"/>
      <c r="IL2" s="188"/>
      <c r="IM2" s="188"/>
      <c r="IN2" s="188"/>
      <c r="IO2" s="188"/>
      <c r="IP2" s="188"/>
      <c r="IQ2" s="188"/>
      <c r="IR2" s="188"/>
      <c r="IS2" s="188"/>
      <c r="IT2" s="188"/>
      <c r="IU2" s="188"/>
      <c r="IV2" s="188"/>
      <c r="IW2" s="188"/>
      <c r="IX2" s="188"/>
      <c r="IY2" s="188"/>
      <c r="IZ2" s="188"/>
      <c r="JA2" s="188"/>
      <c r="JB2" s="188"/>
      <c r="JC2" s="188"/>
      <c r="JD2" s="188"/>
      <c r="JE2" s="188"/>
      <c r="JF2" s="188"/>
      <c r="JG2" s="188"/>
      <c r="JH2" s="188"/>
      <c r="JI2" s="188"/>
      <c r="JJ2" s="188"/>
      <c r="JK2" s="188"/>
      <c r="JL2" s="188"/>
      <c r="JM2" s="188"/>
      <c r="JN2" s="188"/>
      <c r="JO2" s="188"/>
      <c r="JP2" s="188"/>
      <c r="JQ2" s="188"/>
      <c r="JR2" s="188"/>
      <c r="JS2" s="188"/>
      <c r="JT2" s="188"/>
      <c r="JU2" s="188"/>
      <c r="JV2" s="188"/>
      <c r="JW2" s="188"/>
      <c r="JX2" s="188"/>
      <c r="JY2" s="188"/>
      <c r="JZ2" s="188"/>
      <c r="KA2" s="188"/>
      <c r="KB2" s="188"/>
      <c r="KC2" s="188"/>
      <c r="KD2" s="188"/>
      <c r="KE2" s="188"/>
      <c r="KF2" s="188"/>
      <c r="KG2" s="188"/>
      <c r="KH2" s="188"/>
      <c r="KI2" s="188"/>
      <c r="KJ2" s="188"/>
      <c r="KK2" s="188"/>
      <c r="KL2" s="188"/>
      <c r="KM2" s="188"/>
      <c r="KN2" s="188"/>
      <c r="KO2" s="188"/>
      <c r="KP2" s="188"/>
      <c r="KQ2" s="188"/>
      <c r="KR2" s="188"/>
      <c r="KS2" s="188"/>
      <c r="KT2" s="188"/>
      <c r="KU2" s="188"/>
      <c r="KV2" s="188"/>
      <c r="KW2" s="188"/>
      <c r="KX2" s="188"/>
      <c r="KY2" s="188"/>
      <c r="KZ2" s="188"/>
      <c r="LA2" s="188"/>
      <c r="LB2" s="188"/>
      <c r="LC2" s="188"/>
      <c r="LD2" s="188"/>
      <c r="LE2" s="188"/>
      <c r="LF2" s="188"/>
      <c r="LG2" s="188"/>
      <c r="LH2" s="188"/>
      <c r="LI2" s="188"/>
      <c r="LJ2" s="188"/>
      <c r="LK2" s="188"/>
      <c r="LL2" s="188"/>
      <c r="LM2" s="188"/>
      <c r="LN2" s="188"/>
      <c r="LO2" s="188"/>
      <c r="LP2" s="188"/>
      <c r="LQ2" s="188"/>
      <c r="LR2" s="188"/>
      <c r="LS2" s="188"/>
      <c r="LT2" s="188"/>
      <c r="LU2" s="188"/>
      <c r="LV2" s="188"/>
      <c r="LW2" s="188"/>
      <c r="LX2" s="188"/>
      <c r="LY2" s="188"/>
      <c r="LZ2" s="188"/>
      <c r="MA2" s="188"/>
      <c r="MB2" s="188"/>
      <c r="MC2" s="188"/>
      <c r="MD2" s="188"/>
      <c r="ME2" s="188"/>
      <c r="MF2" s="188"/>
      <c r="MG2" s="188"/>
      <c r="MH2" s="188"/>
      <c r="MI2" s="188"/>
      <c r="MJ2" s="188"/>
      <c r="MK2" s="188"/>
      <c r="ML2" s="188"/>
      <c r="MM2" s="188"/>
      <c r="MN2" s="188"/>
      <c r="MO2" s="188"/>
      <c r="MP2" s="188"/>
      <c r="MQ2" s="188"/>
      <c r="MR2" s="188"/>
      <c r="MS2" s="188"/>
      <c r="MT2" s="188"/>
      <c r="MU2" s="188"/>
      <c r="MV2" s="188"/>
      <c r="MW2" s="188"/>
      <c r="MX2" s="188"/>
      <c r="MY2" s="188"/>
      <c r="MZ2" s="188"/>
      <c r="NA2" s="188"/>
      <c r="NB2" s="188"/>
      <c r="NC2" s="188"/>
      <c r="ND2" s="188"/>
      <c r="NE2" s="188"/>
      <c r="NF2" s="188"/>
      <c r="NG2" s="188"/>
      <c r="NH2" s="188"/>
      <c r="NI2" s="188"/>
      <c r="NJ2" s="188"/>
      <c r="NK2" s="188"/>
      <c r="NL2" s="188"/>
      <c r="NM2" s="188"/>
      <c r="NN2" s="188"/>
      <c r="NO2" s="188"/>
      <c r="NP2" s="188"/>
      <c r="NQ2" s="188"/>
      <c r="NR2" s="188"/>
      <c r="NS2" s="188"/>
      <c r="NT2" s="188"/>
      <c r="NU2" s="188"/>
      <c r="NV2" s="188"/>
      <c r="NW2" s="188"/>
      <c r="NX2" s="188"/>
      <c r="NY2" s="188"/>
      <c r="NZ2" s="188"/>
      <c r="OA2" s="188"/>
      <c r="OB2" s="188"/>
      <c r="OC2" s="188"/>
      <c r="OD2" s="188"/>
      <c r="OE2" s="188"/>
      <c r="OF2" s="188"/>
      <c r="OG2" s="188"/>
      <c r="OH2" s="188"/>
      <c r="OI2" s="188"/>
      <c r="OJ2" s="188"/>
      <c r="OK2" s="188"/>
      <c r="OL2" s="188"/>
      <c r="OM2" s="188"/>
      <c r="ON2" s="188"/>
      <c r="OO2" s="188"/>
      <c r="OP2" s="188"/>
      <c r="OQ2" s="188"/>
      <c r="OR2" s="188"/>
      <c r="OS2" s="188"/>
      <c r="OT2" s="188"/>
      <c r="OU2" s="188"/>
      <c r="OV2" s="188"/>
      <c r="OW2" s="188"/>
      <c r="OX2" s="188"/>
      <c r="OY2" s="188"/>
      <c r="OZ2" s="188"/>
      <c r="PA2" s="188"/>
      <c r="PB2" s="188"/>
      <c r="PC2" s="188"/>
      <c r="PD2" s="188"/>
      <c r="PE2" s="188"/>
      <c r="PF2" s="188"/>
      <c r="PG2" s="188"/>
      <c r="PH2" s="188"/>
      <c r="PI2" s="188"/>
      <c r="PJ2" s="188"/>
      <c r="PK2" s="188"/>
      <c r="PL2" s="188"/>
      <c r="PM2" s="188"/>
      <c r="PN2" s="188"/>
      <c r="PO2" s="188"/>
      <c r="PP2" s="188"/>
      <c r="PQ2" s="188"/>
      <c r="PR2" s="188"/>
      <c r="PS2" s="188"/>
      <c r="PT2" s="188"/>
      <c r="PU2" s="188"/>
      <c r="PV2" s="188"/>
      <c r="PW2" s="188"/>
      <c r="PX2" s="188"/>
      <c r="PY2" s="188"/>
      <c r="PZ2" s="188"/>
      <c r="QA2" s="188"/>
      <c r="QB2" s="188"/>
      <c r="QC2" s="188"/>
      <c r="QD2" s="188"/>
      <c r="QE2" s="188"/>
      <c r="QF2" s="188"/>
      <c r="QG2" s="188"/>
      <c r="QH2" s="188"/>
      <c r="QI2" s="188"/>
      <c r="QJ2" s="188"/>
      <c r="QK2" s="188"/>
      <c r="QL2" s="188"/>
      <c r="QM2" s="188"/>
      <c r="QN2" s="188"/>
      <c r="QO2" s="188"/>
      <c r="QP2" s="188"/>
      <c r="QQ2" s="188"/>
      <c r="QR2" s="188"/>
      <c r="QS2" s="188"/>
      <c r="QT2" s="188"/>
      <c r="QU2" s="188"/>
      <c r="QV2" s="188"/>
      <c r="QW2" s="188"/>
      <c r="QX2" s="188"/>
      <c r="QY2" s="188"/>
      <c r="QZ2" s="188"/>
      <c r="RA2" s="188"/>
      <c r="RB2" s="188"/>
      <c r="RC2" s="188"/>
      <c r="RD2" s="188"/>
      <c r="RE2" s="188"/>
      <c r="RF2" s="188"/>
      <c r="RG2" s="188"/>
      <c r="RH2" s="188"/>
      <c r="RI2" s="188"/>
      <c r="RJ2" s="188"/>
      <c r="RK2" s="188"/>
      <c r="RL2" s="188"/>
      <c r="RM2" s="188"/>
      <c r="RN2" s="188"/>
      <c r="RO2" s="188"/>
      <c r="RP2" s="188"/>
      <c r="RQ2" s="188"/>
      <c r="RR2" s="188"/>
      <c r="RS2" s="188"/>
      <c r="RT2" s="188"/>
      <c r="RU2" s="188"/>
      <c r="RV2" s="188"/>
      <c r="RW2" s="188"/>
      <c r="RX2" s="188"/>
      <c r="RY2" s="188"/>
      <c r="RZ2" s="188"/>
      <c r="SA2" s="188"/>
      <c r="SB2" s="188"/>
      <c r="SC2" s="188"/>
      <c r="SD2" s="188"/>
      <c r="SE2" s="188"/>
      <c r="SF2" s="188"/>
      <c r="SG2" s="188"/>
      <c r="SH2" s="188"/>
      <c r="SI2" s="188"/>
      <c r="SJ2" s="188"/>
      <c r="SK2" s="188"/>
      <c r="SL2" s="188"/>
      <c r="SM2" s="188"/>
      <c r="SN2" s="188"/>
      <c r="SO2" s="188"/>
      <c r="SP2" s="188"/>
      <c r="SQ2" s="188"/>
      <c r="SR2" s="188"/>
      <c r="SS2" s="188"/>
      <c r="ST2" s="188"/>
      <c r="SU2" s="188"/>
      <c r="SV2" s="188"/>
      <c r="SW2" s="188"/>
      <c r="SX2" s="188"/>
      <c r="SY2" s="188"/>
      <c r="SZ2" s="188"/>
      <c r="TA2" s="188"/>
      <c r="TB2" s="188"/>
      <c r="TC2" s="188"/>
      <c r="TD2" s="188"/>
      <c r="TE2" s="188"/>
      <c r="TF2" s="188"/>
      <c r="TG2" s="188"/>
      <c r="TH2" s="188"/>
      <c r="TI2" s="188"/>
      <c r="TJ2" s="188"/>
      <c r="TK2" s="188"/>
      <c r="TL2" s="188"/>
      <c r="TM2" s="188"/>
      <c r="TN2" s="188"/>
      <c r="TO2" s="188"/>
      <c r="TP2" s="188"/>
      <c r="TQ2" s="188"/>
      <c r="TR2" s="188"/>
      <c r="TS2" s="188"/>
      <c r="TT2" s="188"/>
      <c r="TU2" s="188"/>
      <c r="TV2" s="188"/>
      <c r="TW2" s="188"/>
      <c r="TX2" s="188"/>
      <c r="TY2" s="188"/>
      <c r="TZ2" s="188"/>
      <c r="UA2" s="188"/>
      <c r="UB2" s="188"/>
      <c r="UC2" s="188"/>
      <c r="UD2" s="188"/>
      <c r="UE2" s="188"/>
      <c r="UF2" s="188"/>
      <c r="UG2" s="188"/>
      <c r="UH2" s="188"/>
      <c r="UI2" s="188"/>
      <c r="UJ2" s="188"/>
      <c r="UK2" s="188"/>
      <c r="UL2" s="188"/>
      <c r="UM2" s="188"/>
      <c r="UN2" s="188"/>
      <c r="UO2" s="188"/>
      <c r="UP2" s="188"/>
      <c r="UQ2" s="188"/>
      <c r="UR2" s="188"/>
      <c r="US2" s="188"/>
      <c r="UT2" s="188"/>
      <c r="UU2" s="188"/>
      <c r="UV2" s="188"/>
      <c r="UW2" s="188"/>
      <c r="UX2" s="188"/>
      <c r="UY2" s="188"/>
      <c r="UZ2" s="188"/>
      <c r="VA2" s="188"/>
      <c r="VB2" s="188"/>
      <c r="VC2" s="188"/>
      <c r="VD2" s="188"/>
      <c r="VE2" s="188"/>
      <c r="VF2" s="188"/>
      <c r="VG2" s="188"/>
      <c r="VH2" s="188"/>
      <c r="VI2" s="188"/>
      <c r="VJ2" s="188"/>
      <c r="VK2" s="188"/>
      <c r="VL2" s="188"/>
      <c r="VM2" s="188"/>
      <c r="VN2" s="188"/>
      <c r="VO2" s="188"/>
      <c r="VP2" s="188"/>
      <c r="VQ2" s="188"/>
      <c r="VR2" s="188"/>
      <c r="VS2" s="188"/>
      <c r="VT2" s="188"/>
      <c r="VU2" s="188"/>
      <c r="VV2" s="188"/>
      <c r="VW2" s="188"/>
      <c r="VX2" s="188"/>
      <c r="VY2" s="188"/>
      <c r="VZ2" s="188"/>
      <c r="WA2" s="188"/>
      <c r="WB2" s="188"/>
      <c r="WC2" s="188"/>
      <c r="WD2" s="188"/>
      <c r="WE2" s="188"/>
      <c r="WF2" s="188"/>
      <c r="WG2" s="188"/>
      <c r="WH2" s="188"/>
      <c r="WI2" s="188"/>
      <c r="WJ2" s="188"/>
      <c r="WK2" s="188"/>
      <c r="WL2" s="188"/>
      <c r="WM2" s="188"/>
      <c r="WN2" s="188"/>
      <c r="WO2" s="188"/>
      <c r="WP2" s="188"/>
      <c r="WQ2" s="188"/>
      <c r="WR2" s="188"/>
      <c r="WS2" s="188"/>
      <c r="WT2" s="188"/>
      <c r="WU2" s="188"/>
      <c r="WV2" s="188"/>
      <c r="WW2" s="188"/>
      <c r="WX2" s="188"/>
      <c r="WY2" s="188"/>
      <c r="WZ2" s="188"/>
      <c r="XA2" s="188"/>
      <c r="XB2" s="188"/>
      <c r="XC2" s="188"/>
      <c r="XD2" s="188"/>
      <c r="XE2" s="188"/>
      <c r="XF2" s="188"/>
      <c r="XG2" s="188"/>
      <c r="XH2" s="188"/>
      <c r="XI2" s="188"/>
      <c r="XJ2" s="188"/>
      <c r="XK2" s="188"/>
      <c r="XL2" s="188"/>
      <c r="XM2" s="188"/>
      <c r="XN2" s="188"/>
      <c r="XO2" s="188"/>
      <c r="XP2" s="188"/>
      <c r="XQ2" s="188"/>
      <c r="XR2" s="188"/>
      <c r="XS2" s="188"/>
      <c r="XT2" s="188"/>
      <c r="XU2" s="188"/>
      <c r="XV2" s="188"/>
      <c r="XW2" s="188"/>
      <c r="XX2" s="188"/>
      <c r="XY2" s="188"/>
      <c r="XZ2" s="188"/>
      <c r="YA2" s="188"/>
      <c r="YB2" s="188"/>
      <c r="YC2" s="188"/>
      <c r="YD2" s="188"/>
      <c r="YE2" s="188"/>
      <c r="YF2" s="188"/>
      <c r="YG2" s="188"/>
      <c r="YH2" s="188"/>
      <c r="YI2" s="188"/>
      <c r="YJ2" s="188"/>
      <c r="YK2" s="188"/>
      <c r="YL2" s="188"/>
      <c r="YM2" s="188"/>
      <c r="YN2" s="188"/>
      <c r="YO2" s="188"/>
      <c r="YP2" s="188"/>
      <c r="YQ2" s="188"/>
      <c r="YR2" s="188"/>
      <c r="YS2" s="188"/>
      <c r="YT2" s="188"/>
      <c r="YU2" s="188"/>
      <c r="YV2" s="188"/>
      <c r="YW2" s="188"/>
      <c r="YX2" s="188"/>
      <c r="YY2" s="188"/>
      <c r="YZ2" s="188"/>
      <c r="ZA2" s="188"/>
      <c r="ZB2" s="188"/>
      <c r="ZC2" s="188"/>
      <c r="ZD2" s="188"/>
      <c r="ZE2" s="188"/>
      <c r="ZF2" s="188"/>
      <c r="ZG2" s="188"/>
      <c r="ZH2" s="188"/>
      <c r="ZI2" s="188"/>
      <c r="ZJ2" s="188"/>
      <c r="ZK2" s="188"/>
      <c r="ZL2" s="188"/>
      <c r="ZM2" s="188"/>
      <c r="ZN2" s="188"/>
      <c r="ZO2" s="188"/>
      <c r="ZP2" s="188"/>
      <c r="ZQ2" s="188"/>
      <c r="ZR2" s="188"/>
      <c r="ZS2" s="188"/>
      <c r="ZT2" s="188"/>
      <c r="ZU2" s="188"/>
      <c r="ZV2" s="188"/>
      <c r="ZW2" s="188"/>
      <c r="ZX2" s="188"/>
      <c r="ZY2" s="188"/>
      <c r="ZZ2" s="188"/>
    </row>
    <row r="3" spans="2:702" s="62" customFormat="1" ht="27.65" customHeight="1">
      <c r="E3" s="235"/>
      <c r="I3" s="687"/>
      <c r="J3" s="687"/>
      <c r="K3" s="687"/>
      <c r="L3" s="687"/>
      <c r="M3" s="188"/>
      <c r="N3" s="188"/>
      <c r="O3" s="188"/>
      <c r="P3" s="532"/>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c r="EV3" s="188"/>
      <c r="EW3" s="188"/>
      <c r="EX3" s="188"/>
      <c r="EY3" s="188"/>
      <c r="EZ3" s="188"/>
      <c r="FA3" s="188"/>
      <c r="FB3" s="188"/>
      <c r="FC3" s="188"/>
      <c r="FD3" s="188"/>
      <c r="FE3" s="188"/>
      <c r="FF3" s="188"/>
      <c r="FG3" s="188"/>
      <c r="FH3" s="188"/>
      <c r="FI3" s="188"/>
      <c r="FJ3" s="188"/>
      <c r="FK3" s="188"/>
      <c r="FL3" s="188"/>
      <c r="FM3" s="188"/>
      <c r="FN3" s="188"/>
      <c r="FO3" s="188"/>
      <c r="FP3" s="188"/>
      <c r="FQ3" s="188"/>
      <c r="FR3" s="188"/>
      <c r="FS3" s="188"/>
      <c r="FT3" s="188"/>
      <c r="FU3" s="188"/>
      <c r="FV3" s="188"/>
      <c r="FW3" s="188"/>
      <c r="FX3" s="188"/>
      <c r="FY3" s="188"/>
      <c r="FZ3" s="188"/>
      <c r="GA3" s="188"/>
      <c r="GB3" s="188"/>
      <c r="GC3" s="188"/>
      <c r="GD3" s="188"/>
      <c r="GE3" s="188"/>
      <c r="GF3" s="188"/>
      <c r="GG3" s="188"/>
      <c r="GH3" s="188"/>
      <c r="GI3" s="188"/>
      <c r="GJ3" s="188"/>
      <c r="GK3" s="188"/>
      <c r="GL3" s="188"/>
      <c r="GM3" s="188"/>
      <c r="GN3" s="188"/>
      <c r="GO3" s="188"/>
      <c r="GP3" s="188"/>
      <c r="GQ3" s="188"/>
      <c r="GR3" s="188"/>
      <c r="GS3" s="188"/>
      <c r="GT3" s="188"/>
      <c r="GU3" s="188"/>
      <c r="GV3" s="188"/>
      <c r="GW3" s="188"/>
      <c r="GX3" s="188"/>
      <c r="GY3" s="188"/>
      <c r="GZ3" s="188"/>
      <c r="HA3" s="188"/>
      <c r="HB3" s="188"/>
      <c r="HC3" s="188"/>
      <c r="HD3" s="188"/>
      <c r="HE3" s="188"/>
      <c r="HF3" s="188"/>
      <c r="HG3" s="188"/>
      <c r="HH3" s="188"/>
      <c r="HI3" s="188"/>
      <c r="HJ3" s="188"/>
      <c r="HK3" s="188"/>
      <c r="HL3" s="188"/>
      <c r="HM3" s="188"/>
      <c r="HN3" s="188"/>
      <c r="HO3" s="188"/>
      <c r="HP3" s="188"/>
      <c r="HQ3" s="188"/>
      <c r="HR3" s="188"/>
      <c r="HS3" s="188"/>
      <c r="HT3" s="188"/>
      <c r="HU3" s="188"/>
      <c r="HV3" s="188"/>
      <c r="HW3" s="188"/>
      <c r="HX3" s="188"/>
      <c r="HY3" s="188"/>
      <c r="HZ3" s="188"/>
      <c r="IA3" s="188"/>
      <c r="IB3" s="188"/>
      <c r="IC3" s="188"/>
      <c r="ID3" s="188"/>
      <c r="IE3" s="188"/>
      <c r="IF3" s="188"/>
      <c r="IG3" s="188"/>
      <c r="IH3" s="188"/>
      <c r="II3" s="188"/>
      <c r="IJ3" s="188"/>
      <c r="IK3" s="188"/>
      <c r="IL3" s="188"/>
      <c r="IM3" s="188"/>
      <c r="IN3" s="188"/>
      <c r="IO3" s="188"/>
      <c r="IP3" s="188"/>
      <c r="IQ3" s="188"/>
      <c r="IR3" s="188"/>
      <c r="IS3" s="188"/>
      <c r="IT3" s="188"/>
      <c r="IU3" s="188"/>
      <c r="IV3" s="188"/>
      <c r="IW3" s="188"/>
      <c r="IX3" s="188"/>
      <c r="IY3" s="188"/>
      <c r="IZ3" s="188"/>
      <c r="JA3" s="188"/>
      <c r="JB3" s="188"/>
      <c r="JC3" s="188"/>
      <c r="JD3" s="188"/>
      <c r="JE3" s="188"/>
      <c r="JF3" s="188"/>
      <c r="JG3" s="188"/>
      <c r="JH3" s="188"/>
      <c r="JI3" s="188"/>
      <c r="JJ3" s="188"/>
      <c r="JK3" s="188"/>
      <c r="JL3" s="188"/>
      <c r="JM3" s="188"/>
      <c r="JN3" s="188"/>
      <c r="JO3" s="188"/>
      <c r="JP3" s="188"/>
      <c r="JQ3" s="188"/>
      <c r="JR3" s="188"/>
      <c r="JS3" s="188"/>
      <c r="JT3" s="188"/>
      <c r="JU3" s="188"/>
      <c r="JV3" s="188"/>
      <c r="JW3" s="188"/>
      <c r="JX3" s="188"/>
      <c r="JY3" s="188"/>
      <c r="JZ3" s="188"/>
      <c r="KA3" s="188"/>
      <c r="KB3" s="188"/>
      <c r="KC3" s="188"/>
      <c r="KD3" s="188"/>
      <c r="KE3" s="188"/>
      <c r="KF3" s="188"/>
      <c r="KG3" s="188"/>
      <c r="KH3" s="188"/>
      <c r="KI3" s="188"/>
      <c r="KJ3" s="188"/>
      <c r="KK3" s="188"/>
      <c r="KL3" s="188"/>
      <c r="KM3" s="188"/>
      <c r="KN3" s="188"/>
      <c r="KO3" s="188"/>
      <c r="KP3" s="188"/>
      <c r="KQ3" s="188"/>
      <c r="KR3" s="188"/>
      <c r="KS3" s="188"/>
      <c r="KT3" s="188"/>
      <c r="KU3" s="188"/>
      <c r="KV3" s="188"/>
      <c r="KW3" s="188"/>
      <c r="KX3" s="188"/>
      <c r="KY3" s="188"/>
      <c r="KZ3" s="188"/>
      <c r="LA3" s="188"/>
      <c r="LB3" s="188"/>
      <c r="LC3" s="188"/>
      <c r="LD3" s="188"/>
      <c r="LE3" s="188"/>
      <c r="LF3" s="188"/>
      <c r="LG3" s="188"/>
      <c r="LH3" s="188"/>
      <c r="LI3" s="188"/>
      <c r="LJ3" s="188"/>
      <c r="LK3" s="188"/>
      <c r="LL3" s="188"/>
      <c r="LM3" s="188"/>
      <c r="LN3" s="188"/>
      <c r="LO3" s="188"/>
      <c r="LP3" s="188"/>
      <c r="LQ3" s="188"/>
      <c r="LR3" s="188"/>
      <c r="LS3" s="188"/>
      <c r="LT3" s="188"/>
      <c r="LU3" s="188"/>
      <c r="LV3" s="188"/>
      <c r="LW3" s="188"/>
      <c r="LX3" s="188"/>
      <c r="LY3" s="188"/>
      <c r="LZ3" s="188"/>
      <c r="MA3" s="188"/>
      <c r="MB3" s="188"/>
      <c r="MC3" s="188"/>
      <c r="MD3" s="188"/>
      <c r="ME3" s="188"/>
      <c r="MF3" s="188"/>
      <c r="MG3" s="188"/>
      <c r="MH3" s="188"/>
      <c r="MI3" s="188"/>
      <c r="MJ3" s="188"/>
      <c r="MK3" s="188"/>
      <c r="ML3" s="188"/>
      <c r="MM3" s="188"/>
      <c r="MN3" s="188"/>
      <c r="MO3" s="188"/>
      <c r="MP3" s="188"/>
      <c r="MQ3" s="188"/>
      <c r="MR3" s="188"/>
      <c r="MS3" s="188"/>
      <c r="MT3" s="188"/>
      <c r="MU3" s="188"/>
      <c r="MV3" s="188"/>
      <c r="MW3" s="188"/>
      <c r="MX3" s="188"/>
      <c r="MY3" s="188"/>
      <c r="MZ3" s="188"/>
      <c r="NA3" s="188"/>
      <c r="NB3" s="188"/>
      <c r="NC3" s="188"/>
      <c r="ND3" s="188"/>
      <c r="NE3" s="188"/>
      <c r="NF3" s="188"/>
      <c r="NG3" s="188"/>
      <c r="NH3" s="188"/>
      <c r="NI3" s="188"/>
      <c r="NJ3" s="188"/>
      <c r="NK3" s="188"/>
      <c r="NL3" s="188"/>
      <c r="NM3" s="188"/>
      <c r="NN3" s="188"/>
      <c r="NO3" s="188"/>
      <c r="NP3" s="188"/>
      <c r="NQ3" s="188"/>
      <c r="NR3" s="188"/>
      <c r="NS3" s="188"/>
      <c r="NT3" s="188"/>
      <c r="NU3" s="188"/>
      <c r="NV3" s="188"/>
      <c r="NW3" s="188"/>
      <c r="NX3" s="188"/>
      <c r="NY3" s="188"/>
      <c r="NZ3" s="188"/>
      <c r="OA3" s="188"/>
      <c r="OB3" s="188"/>
      <c r="OC3" s="188"/>
      <c r="OD3" s="188"/>
      <c r="OE3" s="188"/>
      <c r="OF3" s="188"/>
      <c r="OG3" s="188"/>
      <c r="OH3" s="188"/>
      <c r="OI3" s="188"/>
      <c r="OJ3" s="188"/>
      <c r="OK3" s="188"/>
      <c r="OL3" s="188"/>
      <c r="OM3" s="188"/>
      <c r="ON3" s="188"/>
      <c r="OO3" s="188"/>
      <c r="OP3" s="188"/>
      <c r="OQ3" s="188"/>
      <c r="OR3" s="188"/>
      <c r="OS3" s="188"/>
      <c r="OT3" s="188"/>
      <c r="OU3" s="188"/>
      <c r="OV3" s="188"/>
      <c r="OW3" s="188"/>
      <c r="OX3" s="188"/>
      <c r="OY3" s="188"/>
      <c r="OZ3" s="188"/>
      <c r="PA3" s="188"/>
      <c r="PB3" s="188"/>
      <c r="PC3" s="188"/>
      <c r="PD3" s="188"/>
      <c r="PE3" s="188"/>
      <c r="PF3" s="188"/>
      <c r="PG3" s="188"/>
      <c r="PH3" s="188"/>
      <c r="PI3" s="188"/>
      <c r="PJ3" s="188"/>
      <c r="PK3" s="188"/>
      <c r="PL3" s="188"/>
      <c r="PM3" s="188"/>
      <c r="PN3" s="188"/>
      <c r="PO3" s="188"/>
      <c r="PP3" s="188"/>
      <c r="PQ3" s="188"/>
      <c r="PR3" s="188"/>
      <c r="PS3" s="188"/>
      <c r="PT3" s="188"/>
      <c r="PU3" s="188"/>
      <c r="PV3" s="188"/>
      <c r="PW3" s="188"/>
      <c r="PX3" s="188"/>
      <c r="PY3" s="188"/>
      <c r="PZ3" s="188"/>
      <c r="QA3" s="188"/>
      <c r="QB3" s="188"/>
      <c r="QC3" s="188"/>
      <c r="QD3" s="188"/>
      <c r="QE3" s="188"/>
      <c r="QF3" s="188"/>
      <c r="QG3" s="188"/>
      <c r="QH3" s="188"/>
      <c r="QI3" s="188"/>
      <c r="QJ3" s="188"/>
      <c r="QK3" s="188"/>
      <c r="QL3" s="188"/>
      <c r="QM3" s="188"/>
      <c r="QN3" s="188"/>
      <c r="QO3" s="188"/>
      <c r="QP3" s="188"/>
      <c r="QQ3" s="188"/>
      <c r="QR3" s="188"/>
      <c r="QS3" s="188"/>
      <c r="QT3" s="188"/>
      <c r="QU3" s="188"/>
      <c r="QV3" s="188"/>
      <c r="QW3" s="188"/>
      <c r="QX3" s="188"/>
      <c r="QY3" s="188"/>
      <c r="QZ3" s="188"/>
      <c r="RA3" s="188"/>
      <c r="RB3" s="188"/>
      <c r="RC3" s="188"/>
      <c r="RD3" s="188"/>
      <c r="RE3" s="188"/>
      <c r="RF3" s="188"/>
      <c r="RG3" s="188"/>
      <c r="RH3" s="188"/>
      <c r="RI3" s="188"/>
      <c r="RJ3" s="188"/>
      <c r="RK3" s="188"/>
      <c r="RL3" s="188"/>
      <c r="RM3" s="188"/>
      <c r="RN3" s="188"/>
      <c r="RO3" s="188"/>
      <c r="RP3" s="188"/>
      <c r="RQ3" s="188"/>
      <c r="RR3" s="188"/>
      <c r="RS3" s="188"/>
      <c r="RT3" s="188"/>
      <c r="RU3" s="188"/>
      <c r="RV3" s="188"/>
      <c r="RW3" s="188"/>
      <c r="RX3" s="188"/>
      <c r="RY3" s="188"/>
      <c r="RZ3" s="188"/>
      <c r="SA3" s="188"/>
      <c r="SB3" s="188"/>
      <c r="SC3" s="188"/>
      <c r="SD3" s="188"/>
      <c r="SE3" s="188"/>
      <c r="SF3" s="188"/>
      <c r="SG3" s="188"/>
      <c r="SH3" s="188"/>
      <c r="SI3" s="188"/>
      <c r="SJ3" s="188"/>
      <c r="SK3" s="188"/>
      <c r="SL3" s="188"/>
      <c r="SM3" s="188"/>
      <c r="SN3" s="188"/>
      <c r="SO3" s="188"/>
      <c r="SP3" s="188"/>
      <c r="SQ3" s="188"/>
      <c r="SR3" s="188"/>
      <c r="SS3" s="188"/>
      <c r="ST3" s="188"/>
      <c r="SU3" s="188"/>
      <c r="SV3" s="188"/>
      <c r="SW3" s="188"/>
      <c r="SX3" s="188"/>
      <c r="SY3" s="188"/>
      <c r="SZ3" s="188"/>
      <c r="TA3" s="188"/>
      <c r="TB3" s="188"/>
      <c r="TC3" s="188"/>
      <c r="TD3" s="188"/>
      <c r="TE3" s="188"/>
      <c r="TF3" s="188"/>
      <c r="TG3" s="188"/>
      <c r="TH3" s="188"/>
      <c r="TI3" s="188"/>
      <c r="TJ3" s="188"/>
      <c r="TK3" s="188"/>
      <c r="TL3" s="188"/>
      <c r="TM3" s="188"/>
      <c r="TN3" s="188"/>
      <c r="TO3" s="188"/>
      <c r="TP3" s="188"/>
      <c r="TQ3" s="188"/>
      <c r="TR3" s="188"/>
      <c r="TS3" s="188"/>
      <c r="TT3" s="188"/>
      <c r="TU3" s="188"/>
      <c r="TV3" s="188"/>
      <c r="TW3" s="188"/>
      <c r="TX3" s="188"/>
      <c r="TY3" s="188"/>
      <c r="TZ3" s="188"/>
      <c r="UA3" s="188"/>
      <c r="UB3" s="188"/>
      <c r="UC3" s="188"/>
      <c r="UD3" s="188"/>
      <c r="UE3" s="188"/>
      <c r="UF3" s="188"/>
      <c r="UG3" s="188"/>
      <c r="UH3" s="188"/>
      <c r="UI3" s="188"/>
      <c r="UJ3" s="188"/>
      <c r="UK3" s="188"/>
      <c r="UL3" s="188"/>
      <c r="UM3" s="188"/>
      <c r="UN3" s="188"/>
      <c r="UO3" s="188"/>
      <c r="UP3" s="188"/>
      <c r="UQ3" s="188"/>
      <c r="UR3" s="188"/>
      <c r="US3" s="188"/>
      <c r="UT3" s="188"/>
      <c r="UU3" s="188"/>
      <c r="UV3" s="188"/>
      <c r="UW3" s="188"/>
      <c r="UX3" s="188"/>
      <c r="UY3" s="188"/>
      <c r="UZ3" s="188"/>
      <c r="VA3" s="188"/>
      <c r="VB3" s="188"/>
      <c r="VC3" s="188"/>
      <c r="VD3" s="188"/>
      <c r="VE3" s="188"/>
      <c r="VF3" s="188"/>
      <c r="VG3" s="188"/>
      <c r="VH3" s="188"/>
      <c r="VI3" s="188"/>
      <c r="VJ3" s="188"/>
      <c r="VK3" s="188"/>
      <c r="VL3" s="188"/>
      <c r="VM3" s="188"/>
      <c r="VN3" s="188"/>
      <c r="VO3" s="188"/>
      <c r="VP3" s="188"/>
      <c r="VQ3" s="188"/>
      <c r="VR3" s="188"/>
      <c r="VS3" s="188"/>
      <c r="VT3" s="188"/>
      <c r="VU3" s="188"/>
      <c r="VV3" s="188"/>
      <c r="VW3" s="188"/>
      <c r="VX3" s="188"/>
      <c r="VY3" s="188"/>
      <c r="VZ3" s="188"/>
      <c r="WA3" s="188"/>
      <c r="WB3" s="188"/>
      <c r="WC3" s="188"/>
      <c r="WD3" s="188"/>
      <c r="WE3" s="188"/>
      <c r="WF3" s="188"/>
      <c r="WG3" s="188"/>
      <c r="WH3" s="188"/>
      <c r="WI3" s="188"/>
      <c r="WJ3" s="188"/>
      <c r="WK3" s="188"/>
      <c r="WL3" s="188"/>
      <c r="WM3" s="188"/>
      <c r="WN3" s="188"/>
      <c r="WO3" s="188"/>
      <c r="WP3" s="188"/>
      <c r="WQ3" s="188"/>
      <c r="WR3" s="188"/>
      <c r="WS3" s="188"/>
      <c r="WT3" s="188"/>
      <c r="WU3" s="188"/>
      <c r="WV3" s="188"/>
      <c r="WW3" s="188"/>
      <c r="WX3" s="188"/>
      <c r="WY3" s="188"/>
      <c r="WZ3" s="188"/>
      <c r="XA3" s="188"/>
      <c r="XB3" s="188"/>
      <c r="XC3" s="188"/>
      <c r="XD3" s="188"/>
      <c r="XE3" s="188"/>
      <c r="XF3" s="188"/>
      <c r="XG3" s="188"/>
      <c r="XH3" s="188"/>
      <c r="XI3" s="188"/>
      <c r="XJ3" s="188"/>
      <c r="XK3" s="188"/>
      <c r="XL3" s="188"/>
      <c r="XM3" s="188"/>
      <c r="XN3" s="188"/>
      <c r="XO3" s="188"/>
      <c r="XP3" s="188"/>
      <c r="XQ3" s="188"/>
      <c r="XR3" s="188"/>
      <c r="XS3" s="188"/>
      <c r="XT3" s="188"/>
      <c r="XU3" s="188"/>
      <c r="XV3" s="188"/>
      <c r="XW3" s="188"/>
      <c r="XX3" s="188"/>
      <c r="XY3" s="188"/>
      <c r="XZ3" s="188"/>
      <c r="YA3" s="188"/>
      <c r="YB3" s="188"/>
      <c r="YC3" s="188"/>
      <c r="YD3" s="188"/>
      <c r="YE3" s="188"/>
      <c r="YF3" s="188"/>
      <c r="YG3" s="188"/>
      <c r="YH3" s="188"/>
      <c r="YI3" s="188"/>
      <c r="YJ3" s="188"/>
      <c r="YK3" s="188"/>
      <c r="YL3" s="188"/>
      <c r="YM3" s="188"/>
      <c r="YN3" s="188"/>
      <c r="YO3" s="188"/>
      <c r="YP3" s="188"/>
      <c r="YQ3" s="188"/>
      <c r="YR3" s="188"/>
      <c r="YS3" s="188"/>
      <c r="YT3" s="188"/>
      <c r="YU3" s="188"/>
      <c r="YV3" s="188"/>
      <c r="YW3" s="188"/>
      <c r="YX3" s="188"/>
      <c r="YY3" s="188"/>
      <c r="YZ3" s="188"/>
      <c r="ZA3" s="188"/>
      <c r="ZB3" s="188"/>
      <c r="ZC3" s="188"/>
      <c r="ZD3" s="188"/>
      <c r="ZE3" s="188"/>
      <c r="ZF3" s="188"/>
      <c r="ZG3" s="188"/>
      <c r="ZH3" s="188"/>
      <c r="ZI3" s="188"/>
      <c r="ZJ3" s="188"/>
      <c r="ZK3" s="188"/>
      <c r="ZL3" s="188"/>
      <c r="ZM3" s="188"/>
      <c r="ZN3" s="188"/>
      <c r="ZO3" s="188"/>
      <c r="ZP3" s="188"/>
      <c r="ZQ3" s="188"/>
      <c r="ZR3" s="188"/>
      <c r="ZS3" s="188"/>
      <c r="ZT3" s="188"/>
      <c r="ZU3" s="188"/>
      <c r="ZV3" s="188"/>
      <c r="ZW3" s="188"/>
      <c r="ZX3" s="188"/>
      <c r="ZY3" s="188"/>
      <c r="ZZ3" s="188"/>
    </row>
    <row r="4" spans="2:702" s="62" customFormat="1" ht="27.65" customHeight="1">
      <c r="B4" s="62" t="s">
        <v>234</v>
      </c>
      <c r="C4" s="750" t="str">
        <f>基本情報!$E$27</f>
        <v>20XX年XX月XX日</v>
      </c>
      <c r="D4" s="501" t="s">
        <v>235</v>
      </c>
      <c r="E4" s="999" t="str">
        <f>基本情報!$E$28</f>
        <v>20XX年XX月XX日</v>
      </c>
      <c r="F4" s="999"/>
      <c r="G4" s="685"/>
      <c r="H4" s="688"/>
      <c r="I4" s="688"/>
      <c r="J4" s="687"/>
      <c r="K4" s="687"/>
      <c r="L4" s="687"/>
      <c r="M4" s="188"/>
      <c r="N4" s="188"/>
      <c r="O4" s="188"/>
      <c r="P4" s="532"/>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c r="FZ4" s="188"/>
      <c r="GA4" s="188"/>
      <c r="GB4" s="188"/>
      <c r="GC4" s="188"/>
      <c r="GD4" s="188"/>
      <c r="GE4" s="188"/>
      <c r="GF4" s="188"/>
      <c r="GG4" s="188"/>
      <c r="GH4" s="188"/>
      <c r="GI4" s="188"/>
      <c r="GJ4" s="188"/>
      <c r="GK4" s="188"/>
      <c r="GL4" s="188"/>
      <c r="GM4" s="188"/>
      <c r="GN4" s="188"/>
      <c r="GO4" s="188"/>
      <c r="GP4" s="188"/>
      <c r="GQ4" s="188"/>
      <c r="GR4" s="188"/>
      <c r="GS4" s="188"/>
      <c r="GT4" s="188"/>
      <c r="GU4" s="188"/>
      <c r="GV4" s="188"/>
      <c r="GW4" s="188"/>
      <c r="GX4" s="188"/>
      <c r="GY4" s="188"/>
      <c r="GZ4" s="188"/>
      <c r="HA4" s="188"/>
      <c r="HB4" s="188"/>
      <c r="HC4" s="188"/>
      <c r="HD4" s="188"/>
      <c r="HE4" s="188"/>
      <c r="HF4" s="188"/>
      <c r="HG4" s="188"/>
      <c r="HH4" s="188"/>
      <c r="HI4" s="188"/>
      <c r="HJ4" s="188"/>
      <c r="HK4" s="188"/>
      <c r="HL4" s="188"/>
      <c r="HM4" s="188"/>
      <c r="HN4" s="188"/>
      <c r="HO4" s="188"/>
      <c r="HP4" s="188"/>
      <c r="HQ4" s="188"/>
      <c r="HR4" s="188"/>
      <c r="HS4" s="188"/>
      <c r="HT4" s="188"/>
      <c r="HU4" s="188"/>
      <c r="HV4" s="188"/>
      <c r="HW4" s="188"/>
      <c r="HX4" s="188"/>
      <c r="HY4" s="188"/>
      <c r="HZ4" s="188"/>
      <c r="IA4" s="188"/>
      <c r="IB4" s="188"/>
      <c r="IC4" s="188"/>
      <c r="ID4" s="188"/>
      <c r="IE4" s="188"/>
      <c r="IF4" s="188"/>
      <c r="IG4" s="188"/>
      <c r="IH4" s="188"/>
      <c r="II4" s="188"/>
      <c r="IJ4" s="188"/>
      <c r="IK4" s="188"/>
      <c r="IL4" s="188"/>
      <c r="IM4" s="188"/>
      <c r="IN4" s="188"/>
      <c r="IO4" s="188"/>
      <c r="IP4" s="188"/>
      <c r="IQ4" s="188"/>
      <c r="IR4" s="188"/>
      <c r="IS4" s="188"/>
      <c r="IT4" s="188"/>
      <c r="IU4" s="188"/>
      <c r="IV4" s="188"/>
      <c r="IW4" s="188"/>
      <c r="IX4" s="188"/>
      <c r="IY4" s="188"/>
      <c r="IZ4" s="188"/>
      <c r="JA4" s="188"/>
      <c r="JB4" s="188"/>
      <c r="JC4" s="188"/>
      <c r="JD4" s="188"/>
      <c r="JE4" s="188"/>
      <c r="JF4" s="188"/>
      <c r="JG4" s="188"/>
      <c r="JH4" s="188"/>
      <c r="JI4" s="188"/>
      <c r="JJ4" s="188"/>
      <c r="JK4" s="188"/>
      <c r="JL4" s="188"/>
      <c r="JM4" s="188"/>
      <c r="JN4" s="188"/>
      <c r="JO4" s="188"/>
      <c r="JP4" s="188"/>
      <c r="JQ4" s="188"/>
      <c r="JR4" s="188"/>
      <c r="JS4" s="188"/>
      <c r="JT4" s="188"/>
      <c r="JU4" s="188"/>
      <c r="JV4" s="188"/>
      <c r="JW4" s="188"/>
      <c r="JX4" s="188"/>
      <c r="JY4" s="188"/>
      <c r="JZ4" s="188"/>
      <c r="KA4" s="188"/>
      <c r="KB4" s="188"/>
      <c r="KC4" s="188"/>
      <c r="KD4" s="188"/>
      <c r="KE4" s="188"/>
      <c r="KF4" s="188"/>
      <c r="KG4" s="188"/>
      <c r="KH4" s="188"/>
      <c r="KI4" s="188"/>
      <c r="KJ4" s="188"/>
      <c r="KK4" s="188"/>
      <c r="KL4" s="188"/>
      <c r="KM4" s="188"/>
      <c r="KN4" s="188"/>
      <c r="KO4" s="188"/>
      <c r="KP4" s="188"/>
      <c r="KQ4" s="188"/>
      <c r="KR4" s="188"/>
      <c r="KS4" s="188"/>
      <c r="KT4" s="188"/>
      <c r="KU4" s="188"/>
      <c r="KV4" s="188"/>
      <c r="KW4" s="188"/>
      <c r="KX4" s="188"/>
      <c r="KY4" s="188"/>
      <c r="KZ4" s="188"/>
      <c r="LA4" s="188"/>
      <c r="LB4" s="188"/>
      <c r="LC4" s="188"/>
      <c r="LD4" s="188"/>
      <c r="LE4" s="188"/>
      <c r="LF4" s="188"/>
      <c r="LG4" s="188"/>
      <c r="LH4" s="188"/>
      <c r="LI4" s="188"/>
      <c r="LJ4" s="188"/>
      <c r="LK4" s="188"/>
      <c r="LL4" s="188"/>
      <c r="LM4" s="188"/>
      <c r="LN4" s="188"/>
      <c r="LO4" s="188"/>
      <c r="LP4" s="188"/>
      <c r="LQ4" s="188"/>
      <c r="LR4" s="188"/>
      <c r="LS4" s="188"/>
      <c r="LT4" s="188"/>
      <c r="LU4" s="188"/>
      <c r="LV4" s="188"/>
      <c r="LW4" s="188"/>
      <c r="LX4" s="188"/>
      <c r="LY4" s="188"/>
      <c r="LZ4" s="188"/>
      <c r="MA4" s="188"/>
      <c r="MB4" s="188"/>
      <c r="MC4" s="188"/>
      <c r="MD4" s="188"/>
      <c r="ME4" s="188"/>
      <c r="MF4" s="188"/>
      <c r="MG4" s="188"/>
      <c r="MH4" s="188"/>
      <c r="MI4" s="188"/>
      <c r="MJ4" s="188"/>
      <c r="MK4" s="188"/>
      <c r="ML4" s="188"/>
      <c r="MM4" s="188"/>
      <c r="MN4" s="188"/>
      <c r="MO4" s="188"/>
      <c r="MP4" s="188"/>
      <c r="MQ4" s="188"/>
      <c r="MR4" s="188"/>
      <c r="MS4" s="188"/>
      <c r="MT4" s="188"/>
      <c r="MU4" s="188"/>
      <c r="MV4" s="188"/>
      <c r="MW4" s="188"/>
      <c r="MX4" s="188"/>
      <c r="MY4" s="188"/>
      <c r="MZ4" s="188"/>
      <c r="NA4" s="188"/>
      <c r="NB4" s="188"/>
      <c r="NC4" s="188"/>
      <c r="ND4" s="188"/>
      <c r="NE4" s="188"/>
      <c r="NF4" s="188"/>
      <c r="NG4" s="188"/>
      <c r="NH4" s="188"/>
      <c r="NI4" s="188"/>
      <c r="NJ4" s="188"/>
      <c r="NK4" s="188"/>
      <c r="NL4" s="188"/>
      <c r="NM4" s="188"/>
      <c r="NN4" s="188"/>
      <c r="NO4" s="188"/>
      <c r="NP4" s="188"/>
      <c r="NQ4" s="188"/>
      <c r="NR4" s="188"/>
      <c r="NS4" s="188"/>
      <c r="NT4" s="188"/>
      <c r="NU4" s="188"/>
      <c r="NV4" s="188"/>
      <c r="NW4" s="188"/>
      <c r="NX4" s="188"/>
      <c r="NY4" s="188"/>
      <c r="NZ4" s="188"/>
      <c r="OA4" s="188"/>
      <c r="OB4" s="188"/>
      <c r="OC4" s="188"/>
      <c r="OD4" s="188"/>
      <c r="OE4" s="188"/>
      <c r="OF4" s="188"/>
      <c r="OG4" s="188"/>
      <c r="OH4" s="188"/>
      <c r="OI4" s="188"/>
      <c r="OJ4" s="188"/>
      <c r="OK4" s="188"/>
      <c r="OL4" s="188"/>
      <c r="OM4" s="188"/>
      <c r="ON4" s="188"/>
      <c r="OO4" s="188"/>
      <c r="OP4" s="188"/>
      <c r="OQ4" s="188"/>
      <c r="OR4" s="188"/>
      <c r="OS4" s="188"/>
      <c r="OT4" s="188"/>
      <c r="OU4" s="188"/>
      <c r="OV4" s="188"/>
      <c r="OW4" s="188"/>
      <c r="OX4" s="188"/>
      <c r="OY4" s="188"/>
      <c r="OZ4" s="188"/>
      <c r="PA4" s="188"/>
      <c r="PB4" s="188"/>
      <c r="PC4" s="188"/>
      <c r="PD4" s="188"/>
      <c r="PE4" s="188"/>
      <c r="PF4" s="188"/>
      <c r="PG4" s="188"/>
      <c r="PH4" s="188"/>
      <c r="PI4" s="188"/>
      <c r="PJ4" s="188"/>
      <c r="PK4" s="188"/>
      <c r="PL4" s="188"/>
      <c r="PM4" s="188"/>
      <c r="PN4" s="188"/>
      <c r="PO4" s="188"/>
      <c r="PP4" s="188"/>
      <c r="PQ4" s="188"/>
      <c r="PR4" s="188"/>
      <c r="PS4" s="188"/>
      <c r="PT4" s="188"/>
      <c r="PU4" s="188"/>
      <c r="PV4" s="188"/>
      <c r="PW4" s="188"/>
      <c r="PX4" s="188"/>
      <c r="PY4" s="188"/>
      <c r="PZ4" s="188"/>
      <c r="QA4" s="188"/>
      <c r="QB4" s="188"/>
      <c r="QC4" s="188"/>
      <c r="QD4" s="188"/>
      <c r="QE4" s="188"/>
      <c r="QF4" s="188"/>
      <c r="QG4" s="188"/>
      <c r="QH4" s="188"/>
      <c r="QI4" s="188"/>
      <c r="QJ4" s="188"/>
      <c r="QK4" s="188"/>
      <c r="QL4" s="188"/>
      <c r="QM4" s="188"/>
      <c r="QN4" s="188"/>
      <c r="QO4" s="188"/>
      <c r="QP4" s="188"/>
      <c r="QQ4" s="188"/>
      <c r="QR4" s="188"/>
      <c r="QS4" s="188"/>
      <c r="QT4" s="188"/>
      <c r="QU4" s="188"/>
      <c r="QV4" s="188"/>
      <c r="QW4" s="188"/>
      <c r="QX4" s="188"/>
      <c r="QY4" s="188"/>
      <c r="QZ4" s="188"/>
      <c r="RA4" s="188"/>
      <c r="RB4" s="188"/>
      <c r="RC4" s="188"/>
      <c r="RD4" s="188"/>
      <c r="RE4" s="188"/>
      <c r="RF4" s="188"/>
      <c r="RG4" s="188"/>
      <c r="RH4" s="188"/>
      <c r="RI4" s="188"/>
      <c r="RJ4" s="188"/>
      <c r="RK4" s="188"/>
      <c r="RL4" s="188"/>
      <c r="RM4" s="188"/>
      <c r="RN4" s="188"/>
      <c r="RO4" s="188"/>
      <c r="RP4" s="188"/>
      <c r="RQ4" s="188"/>
      <c r="RR4" s="188"/>
      <c r="RS4" s="188"/>
      <c r="RT4" s="188"/>
      <c r="RU4" s="188"/>
      <c r="RV4" s="188"/>
      <c r="RW4" s="188"/>
      <c r="RX4" s="188"/>
      <c r="RY4" s="188"/>
      <c r="RZ4" s="188"/>
      <c r="SA4" s="188"/>
      <c r="SB4" s="188"/>
      <c r="SC4" s="188"/>
      <c r="SD4" s="188"/>
      <c r="SE4" s="188"/>
      <c r="SF4" s="188"/>
      <c r="SG4" s="188"/>
      <c r="SH4" s="188"/>
      <c r="SI4" s="188"/>
      <c r="SJ4" s="188"/>
      <c r="SK4" s="188"/>
      <c r="SL4" s="188"/>
      <c r="SM4" s="188"/>
      <c r="SN4" s="188"/>
      <c r="SO4" s="188"/>
      <c r="SP4" s="188"/>
      <c r="SQ4" s="188"/>
      <c r="SR4" s="188"/>
      <c r="SS4" s="188"/>
      <c r="ST4" s="188"/>
      <c r="SU4" s="188"/>
      <c r="SV4" s="188"/>
      <c r="SW4" s="188"/>
      <c r="SX4" s="188"/>
      <c r="SY4" s="188"/>
      <c r="SZ4" s="188"/>
      <c r="TA4" s="188"/>
      <c r="TB4" s="188"/>
      <c r="TC4" s="188"/>
      <c r="TD4" s="188"/>
      <c r="TE4" s="188"/>
      <c r="TF4" s="188"/>
      <c r="TG4" s="188"/>
      <c r="TH4" s="188"/>
      <c r="TI4" s="188"/>
      <c r="TJ4" s="188"/>
      <c r="TK4" s="188"/>
      <c r="TL4" s="188"/>
      <c r="TM4" s="188"/>
      <c r="TN4" s="188"/>
      <c r="TO4" s="188"/>
      <c r="TP4" s="188"/>
      <c r="TQ4" s="188"/>
      <c r="TR4" s="188"/>
      <c r="TS4" s="188"/>
      <c r="TT4" s="188"/>
      <c r="TU4" s="188"/>
      <c r="TV4" s="188"/>
      <c r="TW4" s="188"/>
      <c r="TX4" s="188"/>
      <c r="TY4" s="188"/>
      <c r="TZ4" s="188"/>
      <c r="UA4" s="188"/>
      <c r="UB4" s="188"/>
      <c r="UC4" s="188"/>
      <c r="UD4" s="188"/>
      <c r="UE4" s="188"/>
      <c r="UF4" s="188"/>
      <c r="UG4" s="188"/>
      <c r="UH4" s="188"/>
      <c r="UI4" s="188"/>
      <c r="UJ4" s="188"/>
      <c r="UK4" s="188"/>
      <c r="UL4" s="188"/>
      <c r="UM4" s="188"/>
      <c r="UN4" s="188"/>
      <c r="UO4" s="188"/>
      <c r="UP4" s="188"/>
      <c r="UQ4" s="188"/>
      <c r="UR4" s="188"/>
      <c r="US4" s="188"/>
      <c r="UT4" s="188"/>
      <c r="UU4" s="188"/>
      <c r="UV4" s="188"/>
      <c r="UW4" s="188"/>
      <c r="UX4" s="188"/>
      <c r="UY4" s="188"/>
      <c r="UZ4" s="188"/>
      <c r="VA4" s="188"/>
      <c r="VB4" s="188"/>
      <c r="VC4" s="188"/>
      <c r="VD4" s="188"/>
      <c r="VE4" s="188"/>
      <c r="VF4" s="188"/>
      <c r="VG4" s="188"/>
      <c r="VH4" s="188"/>
      <c r="VI4" s="188"/>
      <c r="VJ4" s="188"/>
      <c r="VK4" s="188"/>
      <c r="VL4" s="188"/>
      <c r="VM4" s="188"/>
      <c r="VN4" s="188"/>
      <c r="VO4" s="188"/>
      <c r="VP4" s="188"/>
      <c r="VQ4" s="188"/>
      <c r="VR4" s="188"/>
      <c r="VS4" s="188"/>
      <c r="VT4" s="188"/>
      <c r="VU4" s="188"/>
      <c r="VV4" s="188"/>
      <c r="VW4" s="188"/>
      <c r="VX4" s="188"/>
      <c r="VY4" s="188"/>
      <c r="VZ4" s="188"/>
      <c r="WA4" s="188"/>
      <c r="WB4" s="188"/>
      <c r="WC4" s="188"/>
      <c r="WD4" s="188"/>
      <c r="WE4" s="188"/>
      <c r="WF4" s="188"/>
      <c r="WG4" s="188"/>
      <c r="WH4" s="188"/>
      <c r="WI4" s="188"/>
      <c r="WJ4" s="188"/>
      <c r="WK4" s="188"/>
      <c r="WL4" s="188"/>
      <c r="WM4" s="188"/>
      <c r="WN4" s="188"/>
      <c r="WO4" s="188"/>
      <c r="WP4" s="188"/>
      <c r="WQ4" s="188"/>
      <c r="WR4" s="188"/>
      <c r="WS4" s="188"/>
      <c r="WT4" s="188"/>
      <c r="WU4" s="188"/>
      <c r="WV4" s="188"/>
      <c r="WW4" s="188"/>
      <c r="WX4" s="188"/>
      <c r="WY4" s="188"/>
      <c r="WZ4" s="188"/>
      <c r="XA4" s="188"/>
      <c r="XB4" s="188"/>
      <c r="XC4" s="188"/>
      <c r="XD4" s="188"/>
      <c r="XE4" s="188"/>
      <c r="XF4" s="188"/>
      <c r="XG4" s="188"/>
      <c r="XH4" s="188"/>
      <c r="XI4" s="188"/>
      <c r="XJ4" s="188"/>
      <c r="XK4" s="188"/>
      <c r="XL4" s="188"/>
      <c r="XM4" s="188"/>
      <c r="XN4" s="188"/>
      <c r="XO4" s="188"/>
      <c r="XP4" s="188"/>
      <c r="XQ4" s="188"/>
      <c r="XR4" s="188"/>
      <c r="XS4" s="188"/>
      <c r="XT4" s="188"/>
      <c r="XU4" s="188"/>
      <c r="XV4" s="188"/>
      <c r="XW4" s="188"/>
      <c r="XX4" s="188"/>
      <c r="XY4" s="188"/>
      <c r="XZ4" s="188"/>
      <c r="YA4" s="188"/>
      <c r="YB4" s="188"/>
      <c r="YC4" s="188"/>
      <c r="YD4" s="188"/>
      <c r="YE4" s="188"/>
      <c r="YF4" s="188"/>
      <c r="YG4" s="188"/>
      <c r="YH4" s="188"/>
      <c r="YI4" s="188"/>
      <c r="YJ4" s="188"/>
      <c r="YK4" s="188"/>
      <c r="YL4" s="188"/>
      <c r="YM4" s="188"/>
      <c r="YN4" s="188"/>
      <c r="YO4" s="188"/>
      <c r="YP4" s="188"/>
      <c r="YQ4" s="188"/>
      <c r="YR4" s="188"/>
      <c r="YS4" s="188"/>
      <c r="YT4" s="188"/>
      <c r="YU4" s="188"/>
      <c r="YV4" s="188"/>
      <c r="YW4" s="188"/>
      <c r="YX4" s="188"/>
      <c r="YY4" s="188"/>
      <c r="YZ4" s="188"/>
      <c r="ZA4" s="188"/>
      <c r="ZB4" s="188"/>
      <c r="ZC4" s="188"/>
      <c r="ZD4" s="188"/>
      <c r="ZE4" s="188"/>
      <c r="ZF4" s="188"/>
      <c r="ZG4" s="188"/>
      <c r="ZH4" s="188"/>
      <c r="ZI4" s="188"/>
      <c r="ZJ4" s="188"/>
      <c r="ZK4" s="188"/>
      <c r="ZL4" s="188"/>
      <c r="ZM4" s="188"/>
      <c r="ZN4" s="188"/>
      <c r="ZO4" s="188"/>
      <c r="ZP4" s="188"/>
      <c r="ZQ4" s="188"/>
      <c r="ZR4" s="188"/>
      <c r="ZS4" s="188"/>
      <c r="ZT4" s="188"/>
      <c r="ZU4" s="188"/>
      <c r="ZV4" s="188"/>
      <c r="ZW4" s="188"/>
      <c r="ZX4" s="188"/>
      <c r="ZY4" s="188"/>
      <c r="ZZ4" s="188"/>
    </row>
    <row r="5" spans="2:702" s="62" customFormat="1" ht="27.65" customHeight="1">
      <c r="B5" s="62" t="s">
        <v>236</v>
      </c>
      <c r="C5" s="750" t="str">
        <f>基本情報!$E$31</f>
        <v>20XX年XX月XX日</v>
      </c>
      <c r="D5" s="501" t="s">
        <v>235</v>
      </c>
      <c r="E5" s="999" t="str">
        <f>基本情報!$E$32</f>
        <v>20XX年XX月XX日</v>
      </c>
      <c r="F5" s="999"/>
      <c r="G5" s="986" t="s">
        <v>237</v>
      </c>
      <c r="H5" s="986"/>
      <c r="I5" s="502">
        <v>0</v>
      </c>
      <c r="J5" s="62" t="s">
        <v>238</v>
      </c>
      <c r="M5" s="188"/>
      <c r="N5" s="188"/>
      <c r="O5" s="188"/>
      <c r="P5" s="532"/>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188"/>
      <c r="HD5" s="188"/>
      <c r="HE5" s="188"/>
      <c r="HF5" s="188"/>
      <c r="HG5" s="188"/>
      <c r="HH5" s="188"/>
      <c r="HI5" s="188"/>
      <c r="HJ5" s="188"/>
      <c r="HK5" s="188"/>
      <c r="HL5" s="188"/>
      <c r="HM5" s="188"/>
      <c r="HN5" s="188"/>
      <c r="HO5" s="188"/>
      <c r="HP5" s="188"/>
      <c r="HQ5" s="188"/>
      <c r="HR5" s="188"/>
      <c r="HS5" s="188"/>
      <c r="HT5" s="188"/>
      <c r="HU5" s="188"/>
      <c r="HV5" s="188"/>
      <c r="HW5" s="188"/>
      <c r="HX5" s="188"/>
      <c r="HY5" s="188"/>
      <c r="HZ5" s="188"/>
      <c r="IA5" s="188"/>
      <c r="IB5" s="188"/>
      <c r="IC5" s="188"/>
      <c r="ID5" s="188"/>
      <c r="IE5" s="188"/>
      <c r="IF5" s="188"/>
      <c r="IG5" s="188"/>
      <c r="IH5" s="188"/>
      <c r="II5" s="188"/>
      <c r="IJ5" s="188"/>
      <c r="IK5" s="188"/>
      <c r="IL5" s="188"/>
      <c r="IM5" s="188"/>
      <c r="IN5" s="188"/>
      <c r="IO5" s="188"/>
      <c r="IP5" s="188"/>
      <c r="IQ5" s="188"/>
      <c r="IR5" s="188"/>
      <c r="IS5" s="188"/>
      <c r="IT5" s="188"/>
      <c r="IU5" s="188"/>
      <c r="IV5" s="188"/>
      <c r="IW5" s="188"/>
      <c r="IX5" s="188"/>
      <c r="IY5" s="188"/>
      <c r="IZ5" s="188"/>
      <c r="JA5" s="188"/>
      <c r="JB5" s="188"/>
      <c r="JC5" s="188"/>
      <c r="JD5" s="188"/>
      <c r="JE5" s="188"/>
      <c r="JF5" s="188"/>
      <c r="JG5" s="188"/>
      <c r="JH5" s="188"/>
      <c r="JI5" s="188"/>
      <c r="JJ5" s="188"/>
      <c r="JK5" s="188"/>
      <c r="JL5" s="188"/>
      <c r="JM5" s="188"/>
      <c r="JN5" s="188"/>
      <c r="JO5" s="188"/>
      <c r="JP5" s="188"/>
      <c r="JQ5" s="188"/>
      <c r="JR5" s="188"/>
      <c r="JS5" s="188"/>
      <c r="JT5" s="188"/>
      <c r="JU5" s="188"/>
      <c r="JV5" s="188"/>
      <c r="JW5" s="188"/>
      <c r="JX5" s="188"/>
      <c r="JY5" s="188"/>
      <c r="JZ5" s="188"/>
      <c r="KA5" s="188"/>
      <c r="KB5" s="188"/>
      <c r="KC5" s="188"/>
      <c r="KD5" s="188"/>
      <c r="KE5" s="188"/>
      <c r="KF5" s="188"/>
      <c r="KG5" s="188"/>
      <c r="KH5" s="188"/>
      <c r="KI5" s="188"/>
      <c r="KJ5" s="188"/>
      <c r="KK5" s="188"/>
      <c r="KL5" s="188"/>
      <c r="KM5" s="188"/>
      <c r="KN5" s="188"/>
      <c r="KO5" s="188"/>
      <c r="KP5" s="188"/>
      <c r="KQ5" s="188"/>
      <c r="KR5" s="188"/>
      <c r="KS5" s="188"/>
      <c r="KT5" s="188"/>
      <c r="KU5" s="188"/>
      <c r="KV5" s="188"/>
      <c r="KW5" s="188"/>
      <c r="KX5" s="188"/>
      <c r="KY5" s="188"/>
      <c r="KZ5" s="188"/>
      <c r="LA5" s="188"/>
      <c r="LB5" s="188"/>
      <c r="LC5" s="188"/>
      <c r="LD5" s="188"/>
      <c r="LE5" s="188"/>
      <c r="LF5" s="188"/>
      <c r="LG5" s="188"/>
      <c r="LH5" s="188"/>
      <c r="LI5" s="188"/>
      <c r="LJ5" s="188"/>
      <c r="LK5" s="188"/>
      <c r="LL5" s="188"/>
      <c r="LM5" s="188"/>
      <c r="LN5" s="188"/>
      <c r="LO5" s="188"/>
      <c r="LP5" s="188"/>
      <c r="LQ5" s="188"/>
      <c r="LR5" s="188"/>
      <c r="LS5" s="188"/>
      <c r="LT5" s="188"/>
      <c r="LU5" s="188"/>
      <c r="LV5" s="188"/>
      <c r="LW5" s="188"/>
      <c r="LX5" s="188"/>
      <c r="LY5" s="188"/>
      <c r="LZ5" s="188"/>
      <c r="MA5" s="188"/>
      <c r="MB5" s="188"/>
      <c r="MC5" s="188"/>
      <c r="MD5" s="188"/>
      <c r="ME5" s="188"/>
      <c r="MF5" s="188"/>
      <c r="MG5" s="188"/>
      <c r="MH5" s="188"/>
      <c r="MI5" s="188"/>
      <c r="MJ5" s="188"/>
      <c r="MK5" s="188"/>
      <c r="ML5" s="188"/>
      <c r="MM5" s="188"/>
      <c r="MN5" s="188"/>
      <c r="MO5" s="188"/>
      <c r="MP5" s="188"/>
      <c r="MQ5" s="188"/>
      <c r="MR5" s="188"/>
      <c r="MS5" s="188"/>
      <c r="MT5" s="188"/>
      <c r="MU5" s="188"/>
      <c r="MV5" s="188"/>
      <c r="MW5" s="188"/>
      <c r="MX5" s="188"/>
      <c r="MY5" s="188"/>
      <c r="MZ5" s="188"/>
      <c r="NA5" s="188"/>
      <c r="NB5" s="188"/>
      <c r="NC5" s="188"/>
      <c r="ND5" s="188"/>
      <c r="NE5" s="188"/>
      <c r="NF5" s="188"/>
      <c r="NG5" s="188"/>
      <c r="NH5" s="188"/>
      <c r="NI5" s="188"/>
      <c r="NJ5" s="188"/>
      <c r="NK5" s="188"/>
      <c r="NL5" s="188"/>
      <c r="NM5" s="188"/>
      <c r="NN5" s="188"/>
      <c r="NO5" s="188"/>
      <c r="NP5" s="188"/>
      <c r="NQ5" s="188"/>
      <c r="NR5" s="188"/>
      <c r="NS5" s="188"/>
      <c r="NT5" s="188"/>
      <c r="NU5" s="188"/>
      <c r="NV5" s="188"/>
      <c r="NW5" s="188"/>
      <c r="NX5" s="188"/>
      <c r="NY5" s="188"/>
      <c r="NZ5" s="188"/>
      <c r="OA5" s="188"/>
      <c r="OB5" s="188"/>
      <c r="OC5" s="188"/>
      <c r="OD5" s="188"/>
      <c r="OE5" s="188"/>
      <c r="OF5" s="188"/>
      <c r="OG5" s="188"/>
      <c r="OH5" s="188"/>
      <c r="OI5" s="188"/>
      <c r="OJ5" s="188"/>
      <c r="OK5" s="188"/>
      <c r="OL5" s="188"/>
      <c r="OM5" s="188"/>
      <c r="ON5" s="188"/>
      <c r="OO5" s="188"/>
      <c r="OP5" s="188"/>
      <c r="OQ5" s="188"/>
      <c r="OR5" s="188"/>
      <c r="OS5" s="188"/>
      <c r="OT5" s="188"/>
      <c r="OU5" s="188"/>
      <c r="OV5" s="188"/>
      <c r="OW5" s="188"/>
      <c r="OX5" s="188"/>
      <c r="OY5" s="188"/>
      <c r="OZ5" s="188"/>
      <c r="PA5" s="188"/>
      <c r="PB5" s="188"/>
      <c r="PC5" s="188"/>
      <c r="PD5" s="188"/>
      <c r="PE5" s="188"/>
      <c r="PF5" s="188"/>
      <c r="PG5" s="188"/>
      <c r="PH5" s="188"/>
      <c r="PI5" s="188"/>
      <c r="PJ5" s="188"/>
      <c r="PK5" s="188"/>
      <c r="PL5" s="188"/>
      <c r="PM5" s="188"/>
      <c r="PN5" s="188"/>
      <c r="PO5" s="188"/>
      <c r="PP5" s="188"/>
      <c r="PQ5" s="188"/>
      <c r="PR5" s="188"/>
      <c r="PS5" s="188"/>
      <c r="PT5" s="188"/>
      <c r="PU5" s="188"/>
      <c r="PV5" s="188"/>
      <c r="PW5" s="188"/>
      <c r="PX5" s="188"/>
      <c r="PY5" s="188"/>
      <c r="PZ5" s="188"/>
      <c r="QA5" s="188"/>
      <c r="QB5" s="188"/>
      <c r="QC5" s="188"/>
      <c r="QD5" s="188"/>
      <c r="QE5" s="188"/>
      <c r="QF5" s="188"/>
      <c r="QG5" s="188"/>
      <c r="QH5" s="188"/>
      <c r="QI5" s="188"/>
      <c r="QJ5" s="188"/>
      <c r="QK5" s="188"/>
      <c r="QL5" s="188"/>
      <c r="QM5" s="188"/>
      <c r="QN5" s="188"/>
      <c r="QO5" s="188"/>
      <c r="QP5" s="188"/>
      <c r="QQ5" s="188"/>
      <c r="QR5" s="188"/>
      <c r="QS5" s="188"/>
      <c r="QT5" s="188"/>
      <c r="QU5" s="188"/>
      <c r="QV5" s="188"/>
      <c r="QW5" s="188"/>
      <c r="QX5" s="188"/>
      <c r="QY5" s="188"/>
      <c r="QZ5" s="188"/>
      <c r="RA5" s="188"/>
      <c r="RB5" s="188"/>
      <c r="RC5" s="188"/>
      <c r="RD5" s="188"/>
      <c r="RE5" s="188"/>
      <c r="RF5" s="188"/>
      <c r="RG5" s="188"/>
      <c r="RH5" s="188"/>
      <c r="RI5" s="188"/>
      <c r="RJ5" s="188"/>
      <c r="RK5" s="188"/>
      <c r="RL5" s="188"/>
      <c r="RM5" s="188"/>
      <c r="RN5" s="188"/>
      <c r="RO5" s="188"/>
      <c r="RP5" s="188"/>
      <c r="RQ5" s="188"/>
      <c r="RR5" s="188"/>
      <c r="RS5" s="188"/>
      <c r="RT5" s="188"/>
      <c r="RU5" s="188"/>
      <c r="RV5" s="188"/>
      <c r="RW5" s="188"/>
      <c r="RX5" s="188"/>
      <c r="RY5" s="188"/>
      <c r="RZ5" s="188"/>
      <c r="SA5" s="188"/>
      <c r="SB5" s="188"/>
      <c r="SC5" s="188"/>
      <c r="SD5" s="188"/>
      <c r="SE5" s="188"/>
      <c r="SF5" s="188"/>
      <c r="SG5" s="188"/>
      <c r="SH5" s="188"/>
      <c r="SI5" s="188"/>
      <c r="SJ5" s="188"/>
      <c r="SK5" s="188"/>
      <c r="SL5" s="188"/>
      <c r="SM5" s="188"/>
      <c r="SN5" s="188"/>
      <c r="SO5" s="188"/>
      <c r="SP5" s="188"/>
      <c r="SQ5" s="188"/>
      <c r="SR5" s="188"/>
      <c r="SS5" s="188"/>
      <c r="ST5" s="188"/>
      <c r="SU5" s="188"/>
      <c r="SV5" s="188"/>
      <c r="SW5" s="188"/>
      <c r="SX5" s="188"/>
      <c r="SY5" s="188"/>
      <c r="SZ5" s="188"/>
      <c r="TA5" s="188"/>
      <c r="TB5" s="188"/>
      <c r="TC5" s="188"/>
      <c r="TD5" s="188"/>
      <c r="TE5" s="188"/>
      <c r="TF5" s="188"/>
      <c r="TG5" s="188"/>
      <c r="TH5" s="188"/>
      <c r="TI5" s="188"/>
      <c r="TJ5" s="188"/>
      <c r="TK5" s="188"/>
      <c r="TL5" s="188"/>
      <c r="TM5" s="188"/>
      <c r="TN5" s="188"/>
      <c r="TO5" s="188"/>
      <c r="TP5" s="188"/>
      <c r="TQ5" s="188"/>
      <c r="TR5" s="188"/>
      <c r="TS5" s="188"/>
      <c r="TT5" s="188"/>
      <c r="TU5" s="188"/>
      <c r="TV5" s="188"/>
      <c r="TW5" s="188"/>
      <c r="TX5" s="188"/>
      <c r="TY5" s="188"/>
      <c r="TZ5" s="188"/>
      <c r="UA5" s="188"/>
      <c r="UB5" s="188"/>
      <c r="UC5" s="188"/>
      <c r="UD5" s="188"/>
      <c r="UE5" s="188"/>
      <c r="UF5" s="188"/>
      <c r="UG5" s="188"/>
      <c r="UH5" s="188"/>
      <c r="UI5" s="188"/>
      <c r="UJ5" s="188"/>
      <c r="UK5" s="188"/>
      <c r="UL5" s="188"/>
      <c r="UM5" s="188"/>
      <c r="UN5" s="188"/>
      <c r="UO5" s="188"/>
      <c r="UP5" s="188"/>
      <c r="UQ5" s="188"/>
      <c r="UR5" s="188"/>
      <c r="US5" s="188"/>
      <c r="UT5" s="188"/>
      <c r="UU5" s="188"/>
      <c r="UV5" s="188"/>
      <c r="UW5" s="188"/>
      <c r="UX5" s="188"/>
      <c r="UY5" s="188"/>
      <c r="UZ5" s="188"/>
      <c r="VA5" s="188"/>
      <c r="VB5" s="188"/>
      <c r="VC5" s="188"/>
      <c r="VD5" s="188"/>
      <c r="VE5" s="188"/>
      <c r="VF5" s="188"/>
      <c r="VG5" s="188"/>
      <c r="VH5" s="188"/>
      <c r="VI5" s="188"/>
      <c r="VJ5" s="188"/>
      <c r="VK5" s="188"/>
      <c r="VL5" s="188"/>
      <c r="VM5" s="188"/>
      <c r="VN5" s="188"/>
      <c r="VO5" s="188"/>
      <c r="VP5" s="188"/>
      <c r="VQ5" s="188"/>
      <c r="VR5" s="188"/>
      <c r="VS5" s="188"/>
      <c r="VT5" s="188"/>
      <c r="VU5" s="188"/>
      <c r="VV5" s="188"/>
      <c r="VW5" s="188"/>
      <c r="VX5" s="188"/>
      <c r="VY5" s="188"/>
      <c r="VZ5" s="188"/>
      <c r="WA5" s="188"/>
      <c r="WB5" s="188"/>
      <c r="WC5" s="188"/>
      <c r="WD5" s="188"/>
      <c r="WE5" s="188"/>
      <c r="WF5" s="188"/>
      <c r="WG5" s="188"/>
      <c r="WH5" s="188"/>
      <c r="WI5" s="188"/>
      <c r="WJ5" s="188"/>
      <c r="WK5" s="188"/>
      <c r="WL5" s="188"/>
      <c r="WM5" s="188"/>
      <c r="WN5" s="188"/>
      <c r="WO5" s="188"/>
      <c r="WP5" s="188"/>
      <c r="WQ5" s="188"/>
      <c r="WR5" s="188"/>
      <c r="WS5" s="188"/>
      <c r="WT5" s="188"/>
      <c r="WU5" s="188"/>
      <c r="WV5" s="188"/>
      <c r="WW5" s="188"/>
      <c r="WX5" s="188"/>
      <c r="WY5" s="188"/>
      <c r="WZ5" s="188"/>
      <c r="XA5" s="188"/>
      <c r="XB5" s="188"/>
      <c r="XC5" s="188"/>
      <c r="XD5" s="188"/>
      <c r="XE5" s="188"/>
      <c r="XF5" s="188"/>
      <c r="XG5" s="188"/>
      <c r="XH5" s="188"/>
      <c r="XI5" s="188"/>
      <c r="XJ5" s="188"/>
      <c r="XK5" s="188"/>
      <c r="XL5" s="188"/>
      <c r="XM5" s="188"/>
      <c r="XN5" s="188"/>
      <c r="XO5" s="188"/>
      <c r="XP5" s="188"/>
      <c r="XQ5" s="188"/>
      <c r="XR5" s="188"/>
      <c r="XS5" s="188"/>
      <c r="XT5" s="188"/>
      <c r="XU5" s="188"/>
      <c r="XV5" s="188"/>
      <c r="XW5" s="188"/>
      <c r="XX5" s="188"/>
      <c r="XY5" s="188"/>
      <c r="XZ5" s="188"/>
      <c r="YA5" s="188"/>
      <c r="YB5" s="188"/>
      <c r="YC5" s="188"/>
      <c r="YD5" s="188"/>
      <c r="YE5" s="188"/>
      <c r="YF5" s="188"/>
      <c r="YG5" s="188"/>
      <c r="YH5" s="188"/>
      <c r="YI5" s="188"/>
      <c r="YJ5" s="188"/>
      <c r="YK5" s="188"/>
      <c r="YL5" s="188"/>
      <c r="YM5" s="188"/>
      <c r="YN5" s="188"/>
      <c r="YO5" s="188"/>
      <c r="YP5" s="188"/>
      <c r="YQ5" s="188"/>
      <c r="YR5" s="188"/>
      <c r="YS5" s="188"/>
      <c r="YT5" s="188"/>
      <c r="YU5" s="188"/>
      <c r="YV5" s="188"/>
      <c r="YW5" s="188"/>
      <c r="YX5" s="188"/>
      <c r="YY5" s="188"/>
      <c r="YZ5" s="188"/>
      <c r="ZA5" s="188"/>
      <c r="ZB5" s="188"/>
      <c r="ZC5" s="188"/>
      <c r="ZD5" s="188"/>
      <c r="ZE5" s="188"/>
      <c r="ZF5" s="188"/>
      <c r="ZG5" s="188"/>
      <c r="ZH5" s="188"/>
      <c r="ZI5" s="188"/>
      <c r="ZJ5" s="188"/>
      <c r="ZK5" s="188"/>
      <c r="ZL5" s="188"/>
      <c r="ZM5" s="188"/>
      <c r="ZN5" s="188"/>
      <c r="ZO5" s="188"/>
      <c r="ZP5" s="188"/>
      <c r="ZQ5" s="188"/>
      <c r="ZR5" s="188"/>
      <c r="ZS5" s="188"/>
      <c r="ZT5" s="188"/>
      <c r="ZU5" s="188"/>
      <c r="ZV5" s="188"/>
      <c r="ZW5" s="188"/>
      <c r="ZX5" s="188"/>
      <c r="ZY5" s="188"/>
      <c r="ZZ5" s="188"/>
    </row>
    <row r="6" spans="2:702" s="62" customFormat="1" ht="27.65" customHeight="1">
      <c r="B6" s="123"/>
      <c r="C6" s="123"/>
      <c r="D6" s="123"/>
      <c r="E6" s="782"/>
      <c r="F6" s="123"/>
      <c r="G6" s="123"/>
      <c r="H6" s="123"/>
      <c r="I6" s="761"/>
      <c r="J6" s="761"/>
      <c r="K6" s="761"/>
      <c r="L6" s="687"/>
      <c r="M6" s="188"/>
      <c r="N6" s="188"/>
      <c r="O6" s="188"/>
      <c r="P6" s="532"/>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c r="FZ6" s="188"/>
      <c r="GA6" s="188"/>
      <c r="GB6" s="188"/>
      <c r="GC6" s="188"/>
      <c r="GD6" s="188"/>
      <c r="GE6" s="188"/>
      <c r="GF6" s="188"/>
      <c r="GG6" s="188"/>
      <c r="GH6" s="188"/>
      <c r="GI6" s="188"/>
      <c r="GJ6" s="188"/>
      <c r="GK6" s="188"/>
      <c r="GL6" s="188"/>
      <c r="GM6" s="188"/>
      <c r="GN6" s="188"/>
      <c r="GO6" s="188"/>
      <c r="GP6" s="188"/>
      <c r="GQ6" s="188"/>
      <c r="GR6" s="188"/>
      <c r="GS6" s="188"/>
      <c r="GT6" s="188"/>
      <c r="GU6" s="188"/>
      <c r="GV6" s="188"/>
      <c r="GW6" s="188"/>
      <c r="GX6" s="188"/>
      <c r="GY6" s="188"/>
      <c r="GZ6" s="188"/>
      <c r="HA6" s="188"/>
      <c r="HB6" s="188"/>
      <c r="HC6" s="188"/>
      <c r="HD6" s="188"/>
      <c r="HE6" s="188"/>
      <c r="HF6" s="188"/>
      <c r="HG6" s="188"/>
      <c r="HH6" s="188"/>
      <c r="HI6" s="188"/>
      <c r="HJ6" s="188"/>
      <c r="HK6" s="188"/>
      <c r="HL6" s="188"/>
      <c r="HM6" s="188"/>
      <c r="HN6" s="188"/>
      <c r="HO6" s="188"/>
      <c r="HP6" s="188"/>
      <c r="HQ6" s="188"/>
      <c r="HR6" s="188"/>
      <c r="HS6" s="188"/>
      <c r="HT6" s="188"/>
      <c r="HU6" s="188"/>
      <c r="HV6" s="188"/>
      <c r="HW6" s="188"/>
      <c r="HX6" s="188"/>
      <c r="HY6" s="188"/>
      <c r="HZ6" s="188"/>
      <c r="IA6" s="188"/>
      <c r="IB6" s="188"/>
      <c r="IC6" s="188"/>
      <c r="ID6" s="188"/>
      <c r="IE6" s="188"/>
      <c r="IF6" s="188"/>
      <c r="IG6" s="188"/>
      <c r="IH6" s="188"/>
      <c r="II6" s="188"/>
      <c r="IJ6" s="188"/>
      <c r="IK6" s="188"/>
      <c r="IL6" s="188"/>
      <c r="IM6" s="188"/>
      <c r="IN6" s="188"/>
      <c r="IO6" s="188"/>
      <c r="IP6" s="188"/>
      <c r="IQ6" s="188"/>
      <c r="IR6" s="188"/>
      <c r="IS6" s="188"/>
      <c r="IT6" s="188"/>
      <c r="IU6" s="188"/>
      <c r="IV6" s="188"/>
      <c r="IW6" s="188"/>
      <c r="IX6" s="188"/>
      <c r="IY6" s="188"/>
      <c r="IZ6" s="188"/>
      <c r="JA6" s="188"/>
      <c r="JB6" s="188"/>
      <c r="JC6" s="188"/>
      <c r="JD6" s="188"/>
      <c r="JE6" s="188"/>
      <c r="JF6" s="188"/>
      <c r="JG6" s="188"/>
      <c r="JH6" s="188"/>
      <c r="JI6" s="188"/>
      <c r="JJ6" s="188"/>
      <c r="JK6" s="188"/>
      <c r="JL6" s="188"/>
      <c r="JM6" s="188"/>
      <c r="JN6" s="188"/>
      <c r="JO6" s="188"/>
      <c r="JP6" s="188"/>
      <c r="JQ6" s="188"/>
      <c r="JR6" s="188"/>
      <c r="JS6" s="188"/>
      <c r="JT6" s="188"/>
      <c r="JU6" s="188"/>
      <c r="JV6" s="188"/>
      <c r="JW6" s="188"/>
      <c r="JX6" s="188"/>
      <c r="JY6" s="188"/>
      <c r="JZ6" s="188"/>
      <c r="KA6" s="188"/>
      <c r="KB6" s="188"/>
      <c r="KC6" s="188"/>
      <c r="KD6" s="188"/>
      <c r="KE6" s="188"/>
      <c r="KF6" s="188"/>
      <c r="KG6" s="188"/>
      <c r="KH6" s="188"/>
      <c r="KI6" s="188"/>
      <c r="KJ6" s="188"/>
      <c r="KK6" s="188"/>
      <c r="KL6" s="188"/>
      <c r="KM6" s="188"/>
      <c r="KN6" s="188"/>
      <c r="KO6" s="188"/>
      <c r="KP6" s="188"/>
      <c r="KQ6" s="188"/>
      <c r="KR6" s="188"/>
      <c r="KS6" s="188"/>
      <c r="KT6" s="188"/>
      <c r="KU6" s="188"/>
      <c r="KV6" s="188"/>
      <c r="KW6" s="188"/>
      <c r="KX6" s="188"/>
      <c r="KY6" s="188"/>
      <c r="KZ6" s="188"/>
      <c r="LA6" s="188"/>
      <c r="LB6" s="188"/>
      <c r="LC6" s="188"/>
      <c r="LD6" s="188"/>
      <c r="LE6" s="188"/>
      <c r="LF6" s="188"/>
      <c r="LG6" s="188"/>
      <c r="LH6" s="188"/>
      <c r="LI6" s="188"/>
      <c r="LJ6" s="188"/>
      <c r="LK6" s="188"/>
      <c r="LL6" s="188"/>
      <c r="LM6" s="188"/>
      <c r="LN6" s="188"/>
      <c r="LO6" s="188"/>
      <c r="LP6" s="188"/>
      <c r="LQ6" s="188"/>
      <c r="LR6" s="188"/>
      <c r="LS6" s="188"/>
      <c r="LT6" s="188"/>
      <c r="LU6" s="188"/>
      <c r="LV6" s="188"/>
      <c r="LW6" s="188"/>
      <c r="LX6" s="188"/>
      <c r="LY6" s="188"/>
      <c r="LZ6" s="188"/>
      <c r="MA6" s="188"/>
      <c r="MB6" s="188"/>
      <c r="MC6" s="188"/>
      <c r="MD6" s="188"/>
      <c r="ME6" s="188"/>
      <c r="MF6" s="188"/>
      <c r="MG6" s="188"/>
      <c r="MH6" s="188"/>
      <c r="MI6" s="188"/>
      <c r="MJ6" s="188"/>
      <c r="MK6" s="188"/>
      <c r="ML6" s="188"/>
      <c r="MM6" s="188"/>
      <c r="MN6" s="188"/>
      <c r="MO6" s="188"/>
      <c r="MP6" s="188"/>
      <c r="MQ6" s="188"/>
      <c r="MR6" s="188"/>
      <c r="MS6" s="188"/>
      <c r="MT6" s="188"/>
      <c r="MU6" s="188"/>
      <c r="MV6" s="188"/>
      <c r="MW6" s="188"/>
      <c r="MX6" s="188"/>
      <c r="MY6" s="188"/>
      <c r="MZ6" s="188"/>
      <c r="NA6" s="188"/>
      <c r="NB6" s="188"/>
      <c r="NC6" s="188"/>
      <c r="ND6" s="188"/>
      <c r="NE6" s="188"/>
      <c r="NF6" s="188"/>
      <c r="NG6" s="188"/>
      <c r="NH6" s="188"/>
      <c r="NI6" s="188"/>
      <c r="NJ6" s="188"/>
      <c r="NK6" s="188"/>
      <c r="NL6" s="188"/>
      <c r="NM6" s="188"/>
      <c r="NN6" s="188"/>
      <c r="NO6" s="188"/>
      <c r="NP6" s="188"/>
      <c r="NQ6" s="188"/>
      <c r="NR6" s="188"/>
      <c r="NS6" s="188"/>
      <c r="NT6" s="188"/>
      <c r="NU6" s="188"/>
      <c r="NV6" s="188"/>
      <c r="NW6" s="188"/>
      <c r="NX6" s="188"/>
      <c r="NY6" s="188"/>
      <c r="NZ6" s="188"/>
      <c r="OA6" s="188"/>
      <c r="OB6" s="188"/>
      <c r="OC6" s="188"/>
      <c r="OD6" s="188"/>
      <c r="OE6" s="188"/>
      <c r="OF6" s="188"/>
      <c r="OG6" s="188"/>
      <c r="OH6" s="188"/>
      <c r="OI6" s="188"/>
      <c r="OJ6" s="188"/>
      <c r="OK6" s="188"/>
      <c r="OL6" s="188"/>
      <c r="OM6" s="188"/>
      <c r="ON6" s="188"/>
      <c r="OO6" s="188"/>
      <c r="OP6" s="188"/>
      <c r="OQ6" s="188"/>
      <c r="OR6" s="188"/>
      <c r="OS6" s="188"/>
      <c r="OT6" s="188"/>
      <c r="OU6" s="188"/>
      <c r="OV6" s="188"/>
      <c r="OW6" s="188"/>
      <c r="OX6" s="188"/>
      <c r="OY6" s="188"/>
      <c r="OZ6" s="188"/>
      <c r="PA6" s="188"/>
      <c r="PB6" s="188"/>
      <c r="PC6" s="188"/>
      <c r="PD6" s="188"/>
      <c r="PE6" s="188"/>
      <c r="PF6" s="188"/>
      <c r="PG6" s="188"/>
      <c r="PH6" s="188"/>
      <c r="PI6" s="188"/>
      <c r="PJ6" s="188"/>
      <c r="PK6" s="188"/>
      <c r="PL6" s="188"/>
      <c r="PM6" s="188"/>
      <c r="PN6" s="188"/>
      <c r="PO6" s="188"/>
      <c r="PP6" s="188"/>
      <c r="PQ6" s="188"/>
      <c r="PR6" s="188"/>
      <c r="PS6" s="188"/>
      <c r="PT6" s="188"/>
      <c r="PU6" s="188"/>
      <c r="PV6" s="188"/>
      <c r="PW6" s="188"/>
      <c r="PX6" s="188"/>
      <c r="PY6" s="188"/>
      <c r="PZ6" s="188"/>
      <c r="QA6" s="188"/>
      <c r="QB6" s="188"/>
      <c r="QC6" s="188"/>
      <c r="QD6" s="188"/>
      <c r="QE6" s="188"/>
      <c r="QF6" s="188"/>
      <c r="QG6" s="188"/>
      <c r="QH6" s="188"/>
      <c r="QI6" s="188"/>
      <c r="QJ6" s="188"/>
      <c r="QK6" s="188"/>
      <c r="QL6" s="188"/>
      <c r="QM6" s="188"/>
      <c r="QN6" s="188"/>
      <c r="QO6" s="188"/>
      <c r="QP6" s="188"/>
      <c r="QQ6" s="188"/>
      <c r="QR6" s="188"/>
      <c r="QS6" s="188"/>
      <c r="QT6" s="188"/>
      <c r="QU6" s="188"/>
      <c r="QV6" s="188"/>
      <c r="QW6" s="188"/>
      <c r="QX6" s="188"/>
      <c r="QY6" s="188"/>
      <c r="QZ6" s="188"/>
      <c r="RA6" s="188"/>
      <c r="RB6" s="188"/>
      <c r="RC6" s="188"/>
      <c r="RD6" s="188"/>
      <c r="RE6" s="188"/>
      <c r="RF6" s="188"/>
      <c r="RG6" s="188"/>
      <c r="RH6" s="188"/>
      <c r="RI6" s="188"/>
      <c r="RJ6" s="188"/>
      <c r="RK6" s="188"/>
      <c r="RL6" s="188"/>
      <c r="RM6" s="188"/>
      <c r="RN6" s="188"/>
      <c r="RO6" s="188"/>
      <c r="RP6" s="188"/>
      <c r="RQ6" s="188"/>
      <c r="RR6" s="188"/>
      <c r="RS6" s="188"/>
      <c r="RT6" s="188"/>
      <c r="RU6" s="188"/>
      <c r="RV6" s="188"/>
      <c r="RW6" s="188"/>
      <c r="RX6" s="188"/>
      <c r="RY6" s="188"/>
      <c r="RZ6" s="188"/>
      <c r="SA6" s="188"/>
      <c r="SB6" s="188"/>
      <c r="SC6" s="188"/>
      <c r="SD6" s="188"/>
      <c r="SE6" s="188"/>
      <c r="SF6" s="188"/>
      <c r="SG6" s="188"/>
      <c r="SH6" s="188"/>
      <c r="SI6" s="188"/>
      <c r="SJ6" s="188"/>
      <c r="SK6" s="188"/>
      <c r="SL6" s="188"/>
      <c r="SM6" s="188"/>
      <c r="SN6" s="188"/>
      <c r="SO6" s="188"/>
      <c r="SP6" s="188"/>
      <c r="SQ6" s="188"/>
      <c r="SR6" s="188"/>
      <c r="SS6" s="188"/>
      <c r="ST6" s="188"/>
      <c r="SU6" s="188"/>
      <c r="SV6" s="188"/>
      <c r="SW6" s="188"/>
      <c r="SX6" s="188"/>
      <c r="SY6" s="188"/>
      <c r="SZ6" s="188"/>
      <c r="TA6" s="188"/>
      <c r="TB6" s="188"/>
      <c r="TC6" s="188"/>
      <c r="TD6" s="188"/>
      <c r="TE6" s="188"/>
      <c r="TF6" s="188"/>
      <c r="TG6" s="188"/>
      <c r="TH6" s="188"/>
      <c r="TI6" s="188"/>
      <c r="TJ6" s="188"/>
      <c r="TK6" s="188"/>
      <c r="TL6" s="188"/>
      <c r="TM6" s="188"/>
      <c r="TN6" s="188"/>
      <c r="TO6" s="188"/>
      <c r="TP6" s="188"/>
      <c r="TQ6" s="188"/>
      <c r="TR6" s="188"/>
      <c r="TS6" s="188"/>
      <c r="TT6" s="188"/>
      <c r="TU6" s="188"/>
      <c r="TV6" s="188"/>
      <c r="TW6" s="188"/>
      <c r="TX6" s="188"/>
      <c r="TY6" s="188"/>
      <c r="TZ6" s="188"/>
      <c r="UA6" s="188"/>
      <c r="UB6" s="188"/>
      <c r="UC6" s="188"/>
      <c r="UD6" s="188"/>
      <c r="UE6" s="188"/>
      <c r="UF6" s="188"/>
      <c r="UG6" s="188"/>
      <c r="UH6" s="188"/>
      <c r="UI6" s="188"/>
      <c r="UJ6" s="188"/>
      <c r="UK6" s="188"/>
      <c r="UL6" s="188"/>
      <c r="UM6" s="188"/>
      <c r="UN6" s="188"/>
      <c r="UO6" s="188"/>
      <c r="UP6" s="188"/>
      <c r="UQ6" s="188"/>
      <c r="UR6" s="188"/>
      <c r="US6" s="188"/>
      <c r="UT6" s="188"/>
      <c r="UU6" s="188"/>
      <c r="UV6" s="188"/>
      <c r="UW6" s="188"/>
      <c r="UX6" s="188"/>
      <c r="UY6" s="188"/>
      <c r="UZ6" s="188"/>
      <c r="VA6" s="188"/>
      <c r="VB6" s="188"/>
      <c r="VC6" s="188"/>
      <c r="VD6" s="188"/>
      <c r="VE6" s="188"/>
      <c r="VF6" s="188"/>
      <c r="VG6" s="188"/>
      <c r="VH6" s="188"/>
      <c r="VI6" s="188"/>
      <c r="VJ6" s="188"/>
      <c r="VK6" s="188"/>
      <c r="VL6" s="188"/>
      <c r="VM6" s="188"/>
      <c r="VN6" s="188"/>
      <c r="VO6" s="188"/>
      <c r="VP6" s="188"/>
      <c r="VQ6" s="188"/>
      <c r="VR6" s="188"/>
      <c r="VS6" s="188"/>
      <c r="VT6" s="188"/>
      <c r="VU6" s="188"/>
      <c r="VV6" s="188"/>
      <c r="VW6" s="188"/>
      <c r="VX6" s="188"/>
      <c r="VY6" s="188"/>
      <c r="VZ6" s="188"/>
      <c r="WA6" s="188"/>
      <c r="WB6" s="188"/>
      <c r="WC6" s="188"/>
      <c r="WD6" s="188"/>
      <c r="WE6" s="188"/>
      <c r="WF6" s="188"/>
      <c r="WG6" s="188"/>
      <c r="WH6" s="188"/>
      <c r="WI6" s="188"/>
      <c r="WJ6" s="188"/>
      <c r="WK6" s="188"/>
      <c r="WL6" s="188"/>
      <c r="WM6" s="188"/>
      <c r="WN6" s="188"/>
      <c r="WO6" s="188"/>
      <c r="WP6" s="188"/>
      <c r="WQ6" s="188"/>
      <c r="WR6" s="188"/>
      <c r="WS6" s="188"/>
      <c r="WT6" s="188"/>
      <c r="WU6" s="188"/>
      <c r="WV6" s="188"/>
      <c r="WW6" s="188"/>
      <c r="WX6" s="188"/>
      <c r="WY6" s="188"/>
      <c r="WZ6" s="188"/>
      <c r="XA6" s="188"/>
      <c r="XB6" s="188"/>
      <c r="XC6" s="188"/>
      <c r="XD6" s="188"/>
      <c r="XE6" s="188"/>
      <c r="XF6" s="188"/>
      <c r="XG6" s="188"/>
      <c r="XH6" s="188"/>
      <c r="XI6" s="188"/>
      <c r="XJ6" s="188"/>
      <c r="XK6" s="188"/>
      <c r="XL6" s="188"/>
      <c r="XM6" s="188"/>
      <c r="XN6" s="188"/>
      <c r="XO6" s="188"/>
      <c r="XP6" s="188"/>
      <c r="XQ6" s="188"/>
      <c r="XR6" s="188"/>
      <c r="XS6" s="188"/>
      <c r="XT6" s="188"/>
      <c r="XU6" s="188"/>
      <c r="XV6" s="188"/>
      <c r="XW6" s="188"/>
      <c r="XX6" s="188"/>
      <c r="XY6" s="188"/>
      <c r="XZ6" s="188"/>
      <c r="YA6" s="188"/>
      <c r="YB6" s="188"/>
      <c r="YC6" s="188"/>
      <c r="YD6" s="188"/>
      <c r="YE6" s="188"/>
      <c r="YF6" s="188"/>
      <c r="YG6" s="188"/>
      <c r="YH6" s="188"/>
      <c r="YI6" s="188"/>
      <c r="YJ6" s="188"/>
      <c r="YK6" s="188"/>
      <c r="YL6" s="188"/>
      <c r="YM6" s="188"/>
      <c r="YN6" s="188"/>
      <c r="YO6" s="188"/>
      <c r="YP6" s="188"/>
      <c r="YQ6" s="188"/>
      <c r="YR6" s="188"/>
      <c r="YS6" s="188"/>
      <c r="YT6" s="188"/>
      <c r="YU6" s="188"/>
      <c r="YV6" s="188"/>
      <c r="YW6" s="188"/>
      <c r="YX6" s="188"/>
      <c r="YY6" s="188"/>
      <c r="YZ6" s="188"/>
      <c r="ZA6" s="188"/>
      <c r="ZB6" s="188"/>
      <c r="ZC6" s="188"/>
      <c r="ZD6" s="188"/>
      <c r="ZE6" s="188"/>
      <c r="ZF6" s="188"/>
      <c r="ZG6" s="188"/>
      <c r="ZH6" s="188"/>
      <c r="ZI6" s="188"/>
      <c r="ZJ6" s="188"/>
      <c r="ZK6" s="188"/>
      <c r="ZL6" s="188"/>
      <c r="ZM6" s="188"/>
      <c r="ZN6" s="188"/>
      <c r="ZO6" s="188"/>
      <c r="ZP6" s="188"/>
      <c r="ZQ6" s="188"/>
      <c r="ZR6" s="188"/>
      <c r="ZS6" s="188"/>
      <c r="ZT6" s="188"/>
      <c r="ZU6" s="188"/>
      <c r="ZV6" s="188"/>
      <c r="ZW6" s="188"/>
      <c r="ZX6" s="188"/>
      <c r="ZY6" s="188"/>
      <c r="ZZ6" s="188"/>
    </row>
    <row r="7" spans="2:702" s="62" customFormat="1" ht="27.65" customHeight="1">
      <c r="B7" s="476" t="s">
        <v>239</v>
      </c>
      <c r="C7" s="476" t="s">
        <v>240</v>
      </c>
      <c r="D7" s="1000" t="s">
        <v>241</v>
      </c>
      <c r="E7" s="1001"/>
      <c r="F7" s="1002" t="s">
        <v>242</v>
      </c>
      <c r="G7" s="1002"/>
      <c r="H7" s="1002"/>
      <c r="I7" s="1000" t="s">
        <v>243</v>
      </c>
      <c r="J7" s="1003"/>
      <c r="K7" s="476" t="s">
        <v>78</v>
      </c>
      <c r="L7" s="687"/>
      <c r="M7" s="188"/>
      <c r="N7" s="188"/>
      <c r="O7" s="188"/>
      <c r="P7" s="532"/>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c r="IW7" s="188"/>
      <c r="IX7" s="188"/>
      <c r="IY7" s="188"/>
      <c r="IZ7" s="188"/>
      <c r="JA7" s="188"/>
      <c r="JB7" s="188"/>
      <c r="JC7" s="188"/>
      <c r="JD7" s="188"/>
      <c r="JE7" s="188"/>
      <c r="JF7" s="188"/>
      <c r="JG7" s="188"/>
      <c r="JH7" s="188"/>
      <c r="JI7" s="188"/>
      <c r="JJ7" s="188"/>
      <c r="JK7" s="188"/>
      <c r="JL7" s="188"/>
      <c r="JM7" s="188"/>
      <c r="JN7" s="188"/>
      <c r="JO7" s="188"/>
      <c r="JP7" s="188"/>
      <c r="JQ7" s="188"/>
      <c r="JR7" s="188"/>
      <c r="JS7" s="188"/>
      <c r="JT7" s="188"/>
      <c r="JU7" s="188"/>
      <c r="JV7" s="188"/>
      <c r="JW7" s="188"/>
      <c r="JX7" s="188"/>
      <c r="JY7" s="188"/>
      <c r="JZ7" s="188"/>
      <c r="KA7" s="188"/>
      <c r="KB7" s="188"/>
      <c r="KC7" s="188"/>
      <c r="KD7" s="188"/>
      <c r="KE7" s="188"/>
      <c r="KF7" s="188"/>
      <c r="KG7" s="188"/>
      <c r="KH7" s="188"/>
      <c r="KI7" s="188"/>
      <c r="KJ7" s="188"/>
      <c r="KK7" s="188"/>
      <c r="KL7" s="188"/>
      <c r="KM7" s="188"/>
      <c r="KN7" s="188"/>
      <c r="KO7" s="188"/>
      <c r="KP7" s="188"/>
      <c r="KQ7" s="188"/>
      <c r="KR7" s="188"/>
      <c r="KS7" s="188"/>
      <c r="KT7" s="188"/>
      <c r="KU7" s="188"/>
      <c r="KV7" s="188"/>
      <c r="KW7" s="188"/>
      <c r="KX7" s="188"/>
      <c r="KY7" s="188"/>
      <c r="KZ7" s="188"/>
      <c r="LA7" s="188"/>
      <c r="LB7" s="188"/>
      <c r="LC7" s="188"/>
      <c r="LD7" s="188"/>
      <c r="LE7" s="188"/>
      <c r="LF7" s="188"/>
      <c r="LG7" s="188"/>
      <c r="LH7" s="188"/>
      <c r="LI7" s="188"/>
      <c r="LJ7" s="188"/>
      <c r="LK7" s="188"/>
      <c r="LL7" s="188"/>
      <c r="LM7" s="188"/>
      <c r="LN7" s="188"/>
      <c r="LO7" s="188"/>
      <c r="LP7" s="188"/>
      <c r="LQ7" s="188"/>
      <c r="LR7" s="188"/>
      <c r="LS7" s="188"/>
      <c r="LT7" s="188"/>
      <c r="LU7" s="188"/>
      <c r="LV7" s="188"/>
      <c r="LW7" s="188"/>
      <c r="LX7" s="188"/>
      <c r="LY7" s="188"/>
      <c r="LZ7" s="188"/>
      <c r="MA7" s="188"/>
      <c r="MB7" s="188"/>
      <c r="MC7" s="188"/>
      <c r="MD7" s="188"/>
      <c r="ME7" s="188"/>
      <c r="MF7" s="188"/>
      <c r="MG7" s="188"/>
      <c r="MH7" s="188"/>
      <c r="MI7" s="188"/>
      <c r="MJ7" s="188"/>
      <c r="MK7" s="188"/>
      <c r="ML7" s="188"/>
      <c r="MM7" s="188"/>
      <c r="MN7" s="188"/>
      <c r="MO7" s="188"/>
      <c r="MP7" s="188"/>
      <c r="MQ7" s="188"/>
      <c r="MR7" s="188"/>
      <c r="MS7" s="188"/>
      <c r="MT7" s="188"/>
      <c r="MU7" s="188"/>
      <c r="MV7" s="188"/>
      <c r="MW7" s="188"/>
      <c r="MX7" s="188"/>
      <c r="MY7" s="188"/>
      <c r="MZ7" s="188"/>
      <c r="NA7" s="188"/>
      <c r="NB7" s="188"/>
      <c r="NC7" s="188"/>
      <c r="ND7" s="188"/>
      <c r="NE7" s="188"/>
      <c r="NF7" s="188"/>
      <c r="NG7" s="188"/>
      <c r="NH7" s="188"/>
      <c r="NI7" s="188"/>
      <c r="NJ7" s="188"/>
      <c r="NK7" s="188"/>
      <c r="NL7" s="188"/>
      <c r="NM7" s="188"/>
      <c r="NN7" s="188"/>
      <c r="NO7" s="188"/>
      <c r="NP7" s="188"/>
      <c r="NQ7" s="188"/>
      <c r="NR7" s="188"/>
      <c r="NS7" s="188"/>
      <c r="NT7" s="188"/>
      <c r="NU7" s="188"/>
      <c r="NV7" s="188"/>
      <c r="NW7" s="188"/>
      <c r="NX7" s="188"/>
      <c r="NY7" s="188"/>
      <c r="NZ7" s="188"/>
      <c r="OA7" s="188"/>
      <c r="OB7" s="188"/>
      <c r="OC7" s="188"/>
      <c r="OD7" s="188"/>
      <c r="OE7" s="188"/>
      <c r="OF7" s="188"/>
      <c r="OG7" s="188"/>
      <c r="OH7" s="188"/>
      <c r="OI7" s="188"/>
      <c r="OJ7" s="188"/>
      <c r="OK7" s="188"/>
      <c r="OL7" s="188"/>
      <c r="OM7" s="188"/>
      <c r="ON7" s="188"/>
      <c r="OO7" s="188"/>
      <c r="OP7" s="188"/>
      <c r="OQ7" s="188"/>
      <c r="OR7" s="188"/>
      <c r="OS7" s="188"/>
      <c r="OT7" s="188"/>
      <c r="OU7" s="188"/>
      <c r="OV7" s="188"/>
      <c r="OW7" s="188"/>
      <c r="OX7" s="188"/>
      <c r="OY7" s="188"/>
      <c r="OZ7" s="188"/>
      <c r="PA7" s="188"/>
      <c r="PB7" s="188"/>
      <c r="PC7" s="188"/>
      <c r="PD7" s="188"/>
      <c r="PE7" s="188"/>
      <c r="PF7" s="188"/>
      <c r="PG7" s="188"/>
      <c r="PH7" s="188"/>
      <c r="PI7" s="188"/>
      <c r="PJ7" s="188"/>
      <c r="PK7" s="188"/>
      <c r="PL7" s="188"/>
      <c r="PM7" s="188"/>
      <c r="PN7" s="188"/>
      <c r="PO7" s="188"/>
      <c r="PP7" s="188"/>
      <c r="PQ7" s="188"/>
      <c r="PR7" s="188"/>
      <c r="PS7" s="188"/>
      <c r="PT7" s="188"/>
      <c r="PU7" s="188"/>
      <c r="PV7" s="188"/>
      <c r="PW7" s="188"/>
      <c r="PX7" s="188"/>
      <c r="PY7" s="188"/>
      <c r="PZ7" s="188"/>
      <c r="QA7" s="188"/>
      <c r="QB7" s="188"/>
      <c r="QC7" s="188"/>
      <c r="QD7" s="188"/>
      <c r="QE7" s="188"/>
      <c r="QF7" s="188"/>
      <c r="QG7" s="188"/>
      <c r="QH7" s="188"/>
      <c r="QI7" s="188"/>
      <c r="QJ7" s="188"/>
      <c r="QK7" s="188"/>
      <c r="QL7" s="188"/>
      <c r="QM7" s="188"/>
      <c r="QN7" s="188"/>
      <c r="QO7" s="188"/>
      <c r="QP7" s="188"/>
      <c r="QQ7" s="188"/>
      <c r="QR7" s="188"/>
      <c r="QS7" s="188"/>
      <c r="QT7" s="188"/>
      <c r="QU7" s="188"/>
      <c r="QV7" s="188"/>
      <c r="QW7" s="188"/>
      <c r="QX7" s="188"/>
      <c r="QY7" s="188"/>
      <c r="QZ7" s="188"/>
      <c r="RA7" s="188"/>
      <c r="RB7" s="188"/>
      <c r="RC7" s="188"/>
      <c r="RD7" s="188"/>
      <c r="RE7" s="188"/>
      <c r="RF7" s="188"/>
      <c r="RG7" s="188"/>
      <c r="RH7" s="188"/>
      <c r="RI7" s="188"/>
      <c r="RJ7" s="188"/>
      <c r="RK7" s="188"/>
      <c r="RL7" s="188"/>
      <c r="RM7" s="188"/>
      <c r="RN7" s="188"/>
      <c r="RO7" s="188"/>
      <c r="RP7" s="188"/>
      <c r="RQ7" s="188"/>
      <c r="RR7" s="188"/>
      <c r="RS7" s="188"/>
      <c r="RT7" s="188"/>
      <c r="RU7" s="188"/>
      <c r="RV7" s="188"/>
      <c r="RW7" s="188"/>
      <c r="RX7" s="188"/>
      <c r="RY7" s="188"/>
      <c r="RZ7" s="188"/>
      <c r="SA7" s="188"/>
      <c r="SB7" s="188"/>
      <c r="SC7" s="188"/>
      <c r="SD7" s="188"/>
      <c r="SE7" s="188"/>
      <c r="SF7" s="188"/>
      <c r="SG7" s="188"/>
      <c r="SH7" s="188"/>
      <c r="SI7" s="188"/>
      <c r="SJ7" s="188"/>
      <c r="SK7" s="188"/>
      <c r="SL7" s="188"/>
      <c r="SM7" s="188"/>
      <c r="SN7" s="188"/>
      <c r="SO7" s="188"/>
      <c r="SP7" s="188"/>
      <c r="SQ7" s="188"/>
      <c r="SR7" s="188"/>
      <c r="SS7" s="188"/>
      <c r="ST7" s="188"/>
      <c r="SU7" s="188"/>
      <c r="SV7" s="188"/>
      <c r="SW7" s="188"/>
      <c r="SX7" s="188"/>
      <c r="SY7" s="188"/>
      <c r="SZ7" s="188"/>
      <c r="TA7" s="188"/>
      <c r="TB7" s="188"/>
      <c r="TC7" s="188"/>
      <c r="TD7" s="188"/>
      <c r="TE7" s="188"/>
      <c r="TF7" s="188"/>
      <c r="TG7" s="188"/>
      <c r="TH7" s="188"/>
      <c r="TI7" s="188"/>
      <c r="TJ7" s="188"/>
      <c r="TK7" s="188"/>
      <c r="TL7" s="188"/>
      <c r="TM7" s="188"/>
      <c r="TN7" s="188"/>
      <c r="TO7" s="188"/>
      <c r="TP7" s="188"/>
      <c r="TQ7" s="188"/>
      <c r="TR7" s="188"/>
      <c r="TS7" s="188"/>
      <c r="TT7" s="188"/>
      <c r="TU7" s="188"/>
      <c r="TV7" s="188"/>
      <c r="TW7" s="188"/>
      <c r="TX7" s="188"/>
      <c r="TY7" s="188"/>
      <c r="TZ7" s="188"/>
      <c r="UA7" s="188"/>
      <c r="UB7" s="188"/>
      <c r="UC7" s="188"/>
      <c r="UD7" s="188"/>
      <c r="UE7" s="188"/>
      <c r="UF7" s="188"/>
      <c r="UG7" s="188"/>
      <c r="UH7" s="188"/>
      <c r="UI7" s="188"/>
      <c r="UJ7" s="188"/>
      <c r="UK7" s="188"/>
      <c r="UL7" s="188"/>
      <c r="UM7" s="188"/>
      <c r="UN7" s="188"/>
      <c r="UO7" s="188"/>
      <c r="UP7" s="188"/>
      <c r="UQ7" s="188"/>
      <c r="UR7" s="188"/>
      <c r="US7" s="188"/>
      <c r="UT7" s="188"/>
      <c r="UU7" s="188"/>
      <c r="UV7" s="188"/>
      <c r="UW7" s="188"/>
      <c r="UX7" s="188"/>
      <c r="UY7" s="188"/>
      <c r="UZ7" s="188"/>
      <c r="VA7" s="188"/>
      <c r="VB7" s="188"/>
      <c r="VC7" s="188"/>
      <c r="VD7" s="188"/>
      <c r="VE7" s="188"/>
      <c r="VF7" s="188"/>
      <c r="VG7" s="188"/>
      <c r="VH7" s="188"/>
      <c r="VI7" s="188"/>
      <c r="VJ7" s="188"/>
      <c r="VK7" s="188"/>
      <c r="VL7" s="188"/>
      <c r="VM7" s="188"/>
      <c r="VN7" s="188"/>
      <c r="VO7" s="188"/>
      <c r="VP7" s="188"/>
      <c r="VQ7" s="188"/>
      <c r="VR7" s="188"/>
      <c r="VS7" s="188"/>
      <c r="VT7" s="188"/>
      <c r="VU7" s="188"/>
      <c r="VV7" s="188"/>
      <c r="VW7" s="188"/>
      <c r="VX7" s="188"/>
      <c r="VY7" s="188"/>
      <c r="VZ7" s="188"/>
      <c r="WA7" s="188"/>
      <c r="WB7" s="188"/>
      <c r="WC7" s="188"/>
      <c r="WD7" s="188"/>
      <c r="WE7" s="188"/>
      <c r="WF7" s="188"/>
      <c r="WG7" s="188"/>
      <c r="WH7" s="188"/>
      <c r="WI7" s="188"/>
      <c r="WJ7" s="188"/>
      <c r="WK7" s="188"/>
      <c r="WL7" s="188"/>
      <c r="WM7" s="188"/>
      <c r="WN7" s="188"/>
      <c r="WO7" s="188"/>
      <c r="WP7" s="188"/>
      <c r="WQ7" s="188"/>
      <c r="WR7" s="188"/>
      <c r="WS7" s="188"/>
      <c r="WT7" s="188"/>
      <c r="WU7" s="188"/>
      <c r="WV7" s="188"/>
      <c r="WW7" s="188"/>
      <c r="WX7" s="188"/>
      <c r="WY7" s="188"/>
      <c r="WZ7" s="188"/>
      <c r="XA7" s="188"/>
      <c r="XB7" s="188"/>
      <c r="XC7" s="188"/>
      <c r="XD7" s="188"/>
      <c r="XE7" s="188"/>
      <c r="XF7" s="188"/>
      <c r="XG7" s="188"/>
      <c r="XH7" s="188"/>
      <c r="XI7" s="188"/>
      <c r="XJ7" s="188"/>
      <c r="XK7" s="188"/>
      <c r="XL7" s="188"/>
      <c r="XM7" s="188"/>
      <c r="XN7" s="188"/>
      <c r="XO7" s="188"/>
      <c r="XP7" s="188"/>
      <c r="XQ7" s="188"/>
      <c r="XR7" s="188"/>
      <c r="XS7" s="188"/>
      <c r="XT7" s="188"/>
      <c r="XU7" s="188"/>
      <c r="XV7" s="188"/>
      <c r="XW7" s="188"/>
      <c r="XX7" s="188"/>
      <c r="XY7" s="188"/>
      <c r="XZ7" s="188"/>
      <c r="YA7" s="188"/>
      <c r="YB7" s="188"/>
      <c r="YC7" s="188"/>
      <c r="YD7" s="188"/>
      <c r="YE7" s="188"/>
      <c r="YF7" s="188"/>
      <c r="YG7" s="188"/>
      <c r="YH7" s="188"/>
      <c r="YI7" s="188"/>
      <c r="YJ7" s="188"/>
      <c r="YK7" s="188"/>
      <c r="YL7" s="188"/>
      <c r="YM7" s="188"/>
      <c r="YN7" s="188"/>
      <c r="YO7" s="188"/>
      <c r="YP7" s="188"/>
      <c r="YQ7" s="188"/>
      <c r="YR7" s="188"/>
      <c r="YS7" s="188"/>
      <c r="YT7" s="188"/>
      <c r="YU7" s="188"/>
      <c r="YV7" s="188"/>
      <c r="YW7" s="188"/>
      <c r="YX7" s="188"/>
      <c r="YY7" s="188"/>
      <c r="YZ7" s="188"/>
      <c r="ZA7" s="188"/>
      <c r="ZB7" s="188"/>
      <c r="ZC7" s="188"/>
      <c r="ZD7" s="188"/>
      <c r="ZE7" s="188"/>
      <c r="ZF7" s="188"/>
      <c r="ZG7" s="188"/>
      <c r="ZH7" s="188"/>
      <c r="ZI7" s="188"/>
      <c r="ZJ7" s="188"/>
      <c r="ZK7" s="188"/>
      <c r="ZL7" s="188"/>
      <c r="ZM7" s="188"/>
      <c r="ZN7" s="188"/>
      <c r="ZO7" s="188"/>
      <c r="ZP7" s="188"/>
      <c r="ZQ7" s="188"/>
      <c r="ZR7" s="188"/>
      <c r="ZS7" s="188"/>
      <c r="ZT7" s="188"/>
      <c r="ZU7" s="188"/>
      <c r="ZV7" s="188"/>
      <c r="ZW7" s="188"/>
      <c r="ZX7" s="188"/>
      <c r="ZY7" s="188"/>
      <c r="ZZ7" s="188"/>
    </row>
    <row r="8" spans="2:702" s="62" customFormat="1" ht="27.65" customHeight="1">
      <c r="B8" s="1008" t="s">
        <v>244</v>
      </c>
      <c r="C8" s="1115">
        <f>【2】見・契_業務人件費!$C$8</f>
        <v>0</v>
      </c>
      <c r="D8" s="503"/>
      <c r="E8" s="504"/>
      <c r="F8" s="505" t="s">
        <v>245</v>
      </c>
      <c r="G8" s="506">
        <f>【２・3】精_業従配置実績・一般謝金内訳!M228</f>
        <v>0</v>
      </c>
      <c r="H8" s="507" t="s">
        <v>246</v>
      </c>
      <c r="I8" s="1010">
        <f>D9*G10</f>
        <v>0</v>
      </c>
      <c r="J8" s="1012" t="s">
        <v>247</v>
      </c>
      <c r="K8" s="995"/>
      <c r="L8" s="689"/>
      <c r="M8" s="188"/>
      <c r="N8" s="188"/>
      <c r="O8" s="188"/>
      <c r="P8" s="532"/>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c r="IQ8" s="188"/>
      <c r="IR8" s="188"/>
      <c r="IS8" s="188"/>
      <c r="IT8" s="188"/>
      <c r="IU8" s="188"/>
      <c r="IV8" s="188"/>
      <c r="IW8" s="188"/>
      <c r="IX8" s="188"/>
      <c r="IY8" s="188"/>
      <c r="IZ8" s="188"/>
      <c r="JA8" s="188"/>
      <c r="JB8" s="188"/>
      <c r="JC8" s="188"/>
      <c r="JD8" s="188"/>
      <c r="JE8" s="188"/>
      <c r="JF8" s="188"/>
      <c r="JG8" s="188"/>
      <c r="JH8" s="188"/>
      <c r="JI8" s="188"/>
      <c r="JJ8" s="188"/>
      <c r="JK8" s="188"/>
      <c r="JL8" s="188"/>
      <c r="JM8" s="188"/>
      <c r="JN8" s="188"/>
      <c r="JO8" s="188"/>
      <c r="JP8" s="188"/>
      <c r="JQ8" s="188"/>
      <c r="JR8" s="188"/>
      <c r="JS8" s="188"/>
      <c r="JT8" s="188"/>
      <c r="JU8" s="188"/>
      <c r="JV8" s="188"/>
      <c r="JW8" s="188"/>
      <c r="JX8" s="188"/>
      <c r="JY8" s="188"/>
      <c r="JZ8" s="188"/>
      <c r="KA8" s="188"/>
      <c r="KB8" s="188"/>
      <c r="KC8" s="188"/>
      <c r="KD8" s="188"/>
      <c r="KE8" s="188"/>
      <c r="KF8" s="188"/>
      <c r="KG8" s="188"/>
      <c r="KH8" s="188"/>
      <c r="KI8" s="188"/>
      <c r="KJ8" s="188"/>
      <c r="KK8" s="188"/>
      <c r="KL8" s="188"/>
      <c r="KM8" s="188"/>
      <c r="KN8" s="188"/>
      <c r="KO8" s="188"/>
      <c r="KP8" s="188"/>
      <c r="KQ8" s="188"/>
      <c r="KR8" s="188"/>
      <c r="KS8" s="188"/>
      <c r="KT8" s="188"/>
      <c r="KU8" s="188"/>
      <c r="KV8" s="188"/>
      <c r="KW8" s="188"/>
      <c r="KX8" s="188"/>
      <c r="KY8" s="188"/>
      <c r="KZ8" s="188"/>
      <c r="LA8" s="188"/>
      <c r="LB8" s="188"/>
      <c r="LC8" s="188"/>
      <c r="LD8" s="188"/>
      <c r="LE8" s="188"/>
      <c r="LF8" s="188"/>
      <c r="LG8" s="188"/>
      <c r="LH8" s="188"/>
      <c r="LI8" s="188"/>
      <c r="LJ8" s="188"/>
      <c r="LK8" s="188"/>
      <c r="LL8" s="188"/>
      <c r="LM8" s="188"/>
      <c r="LN8" s="188"/>
      <c r="LO8" s="188"/>
      <c r="LP8" s="188"/>
      <c r="LQ8" s="188"/>
      <c r="LR8" s="188"/>
      <c r="LS8" s="188"/>
      <c r="LT8" s="188"/>
      <c r="LU8" s="188"/>
      <c r="LV8" s="188"/>
      <c r="LW8" s="188"/>
      <c r="LX8" s="188"/>
      <c r="LY8" s="188"/>
      <c r="LZ8" s="188"/>
      <c r="MA8" s="188"/>
      <c r="MB8" s="188"/>
      <c r="MC8" s="188"/>
      <c r="MD8" s="188"/>
      <c r="ME8" s="188"/>
      <c r="MF8" s="188"/>
      <c r="MG8" s="188"/>
      <c r="MH8" s="188"/>
      <c r="MI8" s="188"/>
      <c r="MJ8" s="188"/>
      <c r="MK8" s="188"/>
      <c r="ML8" s="188"/>
      <c r="MM8" s="188"/>
      <c r="MN8" s="188"/>
      <c r="MO8" s="188"/>
      <c r="MP8" s="188"/>
      <c r="MQ8" s="188"/>
      <c r="MR8" s="188"/>
      <c r="MS8" s="188"/>
      <c r="MT8" s="188"/>
      <c r="MU8" s="188"/>
      <c r="MV8" s="188"/>
      <c r="MW8" s="188"/>
      <c r="MX8" s="188"/>
      <c r="MY8" s="188"/>
      <c r="MZ8" s="188"/>
      <c r="NA8" s="188"/>
      <c r="NB8" s="188"/>
      <c r="NC8" s="188"/>
      <c r="ND8" s="188"/>
      <c r="NE8" s="188"/>
      <c r="NF8" s="188"/>
      <c r="NG8" s="188"/>
      <c r="NH8" s="188"/>
      <c r="NI8" s="188"/>
      <c r="NJ8" s="188"/>
      <c r="NK8" s="188"/>
      <c r="NL8" s="188"/>
      <c r="NM8" s="188"/>
      <c r="NN8" s="188"/>
      <c r="NO8" s="188"/>
      <c r="NP8" s="188"/>
      <c r="NQ8" s="188"/>
      <c r="NR8" s="188"/>
      <c r="NS8" s="188"/>
      <c r="NT8" s="188"/>
      <c r="NU8" s="188"/>
      <c r="NV8" s="188"/>
      <c r="NW8" s="188"/>
      <c r="NX8" s="188"/>
      <c r="NY8" s="188"/>
      <c r="NZ8" s="188"/>
      <c r="OA8" s="188"/>
      <c r="OB8" s="188"/>
      <c r="OC8" s="188"/>
      <c r="OD8" s="188"/>
      <c r="OE8" s="188"/>
      <c r="OF8" s="188"/>
      <c r="OG8" s="188"/>
      <c r="OH8" s="188"/>
      <c r="OI8" s="188"/>
      <c r="OJ8" s="188"/>
      <c r="OK8" s="188"/>
      <c r="OL8" s="188"/>
      <c r="OM8" s="188"/>
      <c r="ON8" s="188"/>
      <c r="OO8" s="188"/>
      <c r="OP8" s="188"/>
      <c r="OQ8" s="188"/>
      <c r="OR8" s="188"/>
      <c r="OS8" s="188"/>
      <c r="OT8" s="188"/>
      <c r="OU8" s="188"/>
      <c r="OV8" s="188"/>
      <c r="OW8" s="188"/>
      <c r="OX8" s="188"/>
      <c r="OY8" s="188"/>
      <c r="OZ8" s="188"/>
      <c r="PA8" s="188"/>
      <c r="PB8" s="188"/>
      <c r="PC8" s="188"/>
      <c r="PD8" s="188"/>
      <c r="PE8" s="188"/>
      <c r="PF8" s="188"/>
      <c r="PG8" s="188"/>
      <c r="PH8" s="188"/>
      <c r="PI8" s="188"/>
      <c r="PJ8" s="188"/>
      <c r="PK8" s="188"/>
      <c r="PL8" s="188"/>
      <c r="PM8" s="188"/>
      <c r="PN8" s="188"/>
      <c r="PO8" s="188"/>
      <c r="PP8" s="188"/>
      <c r="PQ8" s="188"/>
      <c r="PR8" s="188"/>
      <c r="PS8" s="188"/>
      <c r="PT8" s="188"/>
      <c r="PU8" s="188"/>
      <c r="PV8" s="188"/>
      <c r="PW8" s="188"/>
      <c r="PX8" s="188"/>
      <c r="PY8" s="188"/>
      <c r="PZ8" s="188"/>
      <c r="QA8" s="188"/>
      <c r="QB8" s="188"/>
      <c r="QC8" s="188"/>
      <c r="QD8" s="188"/>
      <c r="QE8" s="188"/>
      <c r="QF8" s="188"/>
      <c r="QG8" s="188"/>
      <c r="QH8" s="188"/>
      <c r="QI8" s="188"/>
      <c r="QJ8" s="188"/>
      <c r="QK8" s="188"/>
      <c r="QL8" s="188"/>
      <c r="QM8" s="188"/>
      <c r="QN8" s="188"/>
      <c r="QO8" s="188"/>
      <c r="QP8" s="188"/>
      <c r="QQ8" s="188"/>
      <c r="QR8" s="188"/>
      <c r="QS8" s="188"/>
      <c r="QT8" s="188"/>
      <c r="QU8" s="188"/>
      <c r="QV8" s="188"/>
      <c r="QW8" s="188"/>
      <c r="QX8" s="188"/>
      <c r="QY8" s="188"/>
      <c r="QZ8" s="188"/>
      <c r="RA8" s="188"/>
      <c r="RB8" s="188"/>
      <c r="RC8" s="188"/>
      <c r="RD8" s="188"/>
      <c r="RE8" s="188"/>
      <c r="RF8" s="188"/>
      <c r="RG8" s="188"/>
      <c r="RH8" s="188"/>
      <c r="RI8" s="188"/>
      <c r="RJ8" s="188"/>
      <c r="RK8" s="188"/>
      <c r="RL8" s="188"/>
      <c r="RM8" s="188"/>
      <c r="RN8" s="188"/>
      <c r="RO8" s="188"/>
      <c r="RP8" s="188"/>
      <c r="RQ8" s="188"/>
      <c r="RR8" s="188"/>
      <c r="RS8" s="188"/>
      <c r="RT8" s="188"/>
      <c r="RU8" s="188"/>
      <c r="RV8" s="188"/>
      <c r="RW8" s="188"/>
      <c r="RX8" s="188"/>
      <c r="RY8" s="188"/>
      <c r="RZ8" s="188"/>
      <c r="SA8" s="188"/>
      <c r="SB8" s="188"/>
      <c r="SC8" s="188"/>
      <c r="SD8" s="188"/>
      <c r="SE8" s="188"/>
      <c r="SF8" s="188"/>
      <c r="SG8" s="188"/>
      <c r="SH8" s="188"/>
      <c r="SI8" s="188"/>
      <c r="SJ8" s="188"/>
      <c r="SK8" s="188"/>
      <c r="SL8" s="188"/>
      <c r="SM8" s="188"/>
      <c r="SN8" s="188"/>
      <c r="SO8" s="188"/>
      <c r="SP8" s="188"/>
      <c r="SQ8" s="188"/>
      <c r="SR8" s="188"/>
      <c r="SS8" s="188"/>
      <c r="ST8" s="188"/>
      <c r="SU8" s="188"/>
      <c r="SV8" s="188"/>
      <c r="SW8" s="188"/>
      <c r="SX8" s="188"/>
      <c r="SY8" s="188"/>
      <c r="SZ8" s="188"/>
      <c r="TA8" s="188"/>
      <c r="TB8" s="188"/>
      <c r="TC8" s="188"/>
      <c r="TD8" s="188"/>
      <c r="TE8" s="188"/>
      <c r="TF8" s="188"/>
      <c r="TG8" s="188"/>
      <c r="TH8" s="188"/>
      <c r="TI8" s="188"/>
      <c r="TJ8" s="188"/>
      <c r="TK8" s="188"/>
      <c r="TL8" s="188"/>
      <c r="TM8" s="188"/>
      <c r="TN8" s="188"/>
      <c r="TO8" s="188"/>
      <c r="TP8" s="188"/>
      <c r="TQ8" s="188"/>
      <c r="TR8" s="188"/>
      <c r="TS8" s="188"/>
      <c r="TT8" s="188"/>
      <c r="TU8" s="188"/>
      <c r="TV8" s="188"/>
      <c r="TW8" s="188"/>
      <c r="TX8" s="188"/>
      <c r="TY8" s="188"/>
      <c r="TZ8" s="188"/>
      <c r="UA8" s="188"/>
      <c r="UB8" s="188"/>
      <c r="UC8" s="188"/>
      <c r="UD8" s="188"/>
      <c r="UE8" s="188"/>
      <c r="UF8" s="188"/>
      <c r="UG8" s="188"/>
      <c r="UH8" s="188"/>
      <c r="UI8" s="188"/>
      <c r="UJ8" s="188"/>
      <c r="UK8" s="188"/>
      <c r="UL8" s="188"/>
      <c r="UM8" s="188"/>
      <c r="UN8" s="188"/>
      <c r="UO8" s="188"/>
      <c r="UP8" s="188"/>
      <c r="UQ8" s="188"/>
      <c r="UR8" s="188"/>
      <c r="US8" s="188"/>
      <c r="UT8" s="188"/>
      <c r="UU8" s="188"/>
      <c r="UV8" s="188"/>
      <c r="UW8" s="188"/>
      <c r="UX8" s="188"/>
      <c r="UY8" s="188"/>
      <c r="UZ8" s="188"/>
      <c r="VA8" s="188"/>
      <c r="VB8" s="188"/>
      <c r="VC8" s="188"/>
      <c r="VD8" s="188"/>
      <c r="VE8" s="188"/>
      <c r="VF8" s="188"/>
      <c r="VG8" s="188"/>
      <c r="VH8" s="188"/>
      <c r="VI8" s="188"/>
      <c r="VJ8" s="188"/>
      <c r="VK8" s="188"/>
      <c r="VL8" s="188"/>
      <c r="VM8" s="188"/>
      <c r="VN8" s="188"/>
      <c r="VO8" s="188"/>
      <c r="VP8" s="188"/>
      <c r="VQ8" s="188"/>
      <c r="VR8" s="188"/>
      <c r="VS8" s="188"/>
      <c r="VT8" s="188"/>
      <c r="VU8" s="188"/>
      <c r="VV8" s="188"/>
      <c r="VW8" s="188"/>
      <c r="VX8" s="188"/>
      <c r="VY8" s="188"/>
      <c r="VZ8" s="188"/>
      <c r="WA8" s="188"/>
      <c r="WB8" s="188"/>
      <c r="WC8" s="188"/>
      <c r="WD8" s="188"/>
      <c r="WE8" s="188"/>
      <c r="WF8" s="188"/>
      <c r="WG8" s="188"/>
      <c r="WH8" s="188"/>
      <c r="WI8" s="188"/>
      <c r="WJ8" s="188"/>
      <c r="WK8" s="188"/>
      <c r="WL8" s="188"/>
      <c r="WM8" s="188"/>
      <c r="WN8" s="188"/>
      <c r="WO8" s="188"/>
      <c r="WP8" s="188"/>
      <c r="WQ8" s="188"/>
      <c r="WR8" s="188"/>
      <c r="WS8" s="188"/>
      <c r="WT8" s="188"/>
      <c r="WU8" s="188"/>
      <c r="WV8" s="188"/>
      <c r="WW8" s="188"/>
      <c r="WX8" s="188"/>
      <c r="WY8" s="188"/>
      <c r="WZ8" s="188"/>
      <c r="XA8" s="188"/>
      <c r="XB8" s="188"/>
      <c r="XC8" s="188"/>
      <c r="XD8" s="188"/>
      <c r="XE8" s="188"/>
      <c r="XF8" s="188"/>
      <c r="XG8" s="188"/>
      <c r="XH8" s="188"/>
      <c r="XI8" s="188"/>
      <c r="XJ8" s="188"/>
      <c r="XK8" s="188"/>
      <c r="XL8" s="188"/>
      <c r="XM8" s="188"/>
      <c r="XN8" s="188"/>
      <c r="XO8" s="188"/>
      <c r="XP8" s="188"/>
      <c r="XQ8" s="188"/>
      <c r="XR8" s="188"/>
      <c r="XS8" s="188"/>
      <c r="XT8" s="188"/>
      <c r="XU8" s="188"/>
      <c r="XV8" s="188"/>
      <c r="XW8" s="188"/>
      <c r="XX8" s="188"/>
      <c r="XY8" s="188"/>
      <c r="XZ8" s="188"/>
      <c r="YA8" s="188"/>
      <c r="YB8" s="188"/>
      <c r="YC8" s="188"/>
      <c r="YD8" s="188"/>
      <c r="YE8" s="188"/>
      <c r="YF8" s="188"/>
      <c r="YG8" s="188"/>
      <c r="YH8" s="188"/>
      <c r="YI8" s="188"/>
      <c r="YJ8" s="188"/>
      <c r="YK8" s="188"/>
      <c r="YL8" s="188"/>
      <c r="YM8" s="188"/>
      <c r="YN8" s="188"/>
      <c r="YO8" s="188"/>
      <c r="YP8" s="188"/>
      <c r="YQ8" s="188"/>
      <c r="YR8" s="188"/>
      <c r="YS8" s="188"/>
      <c r="YT8" s="188"/>
      <c r="YU8" s="188"/>
      <c r="YV8" s="188"/>
      <c r="YW8" s="188"/>
      <c r="YX8" s="188"/>
      <c r="YY8" s="188"/>
      <c r="YZ8" s="188"/>
      <c r="ZA8" s="188"/>
      <c r="ZB8" s="188"/>
      <c r="ZC8" s="188"/>
      <c r="ZD8" s="188"/>
      <c r="ZE8" s="188"/>
      <c r="ZF8" s="188"/>
      <c r="ZG8" s="188"/>
      <c r="ZH8" s="188"/>
      <c r="ZI8" s="188"/>
      <c r="ZJ8" s="188"/>
      <c r="ZK8" s="188"/>
      <c r="ZL8" s="188"/>
      <c r="ZM8" s="188"/>
      <c r="ZN8" s="188"/>
      <c r="ZO8" s="188"/>
      <c r="ZP8" s="188"/>
      <c r="ZQ8" s="188"/>
      <c r="ZR8" s="188"/>
      <c r="ZS8" s="188"/>
      <c r="ZT8" s="188"/>
      <c r="ZU8" s="188"/>
      <c r="ZV8" s="188"/>
      <c r="ZW8" s="188"/>
      <c r="ZX8" s="188"/>
      <c r="ZY8" s="188"/>
      <c r="ZZ8" s="188"/>
    </row>
    <row r="9" spans="2:702" s="62" customFormat="1" ht="27.65" customHeight="1">
      <c r="B9" s="1008"/>
      <c r="C9" s="1116"/>
      <c r="D9" s="751">
        <f>'2026単価表'!B43</f>
        <v>32600</v>
      </c>
      <c r="E9" s="508" t="s">
        <v>248</v>
      </c>
      <c r="F9" s="509" t="s">
        <v>249</v>
      </c>
      <c r="G9" s="510">
        <f>【２・3】精_業従配置実績・一般謝金内訳!M224</f>
        <v>0</v>
      </c>
      <c r="H9" s="511" t="s">
        <v>246</v>
      </c>
      <c r="I9" s="1010"/>
      <c r="J9" s="1012"/>
      <c r="K9" s="996"/>
      <c r="L9" s="689"/>
      <c r="M9" s="188"/>
      <c r="N9" s="188"/>
      <c r="O9" s="188"/>
      <c r="P9" s="532"/>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c r="HJ9" s="188"/>
      <c r="HK9" s="188"/>
      <c r="HL9" s="188"/>
      <c r="HM9" s="188"/>
      <c r="HN9" s="188"/>
      <c r="HO9" s="188"/>
      <c r="HP9" s="188"/>
      <c r="HQ9" s="188"/>
      <c r="HR9" s="188"/>
      <c r="HS9" s="188"/>
      <c r="HT9" s="188"/>
      <c r="HU9" s="188"/>
      <c r="HV9" s="188"/>
      <c r="HW9" s="188"/>
      <c r="HX9" s="188"/>
      <c r="HY9" s="188"/>
      <c r="HZ9" s="188"/>
      <c r="IA9" s="188"/>
      <c r="IB9" s="188"/>
      <c r="IC9" s="188"/>
      <c r="ID9" s="188"/>
      <c r="IE9" s="188"/>
      <c r="IF9" s="188"/>
      <c r="IG9" s="188"/>
      <c r="IH9" s="188"/>
      <c r="II9" s="188"/>
      <c r="IJ9" s="188"/>
      <c r="IK9" s="188"/>
      <c r="IL9" s="188"/>
      <c r="IM9" s="188"/>
      <c r="IN9" s="188"/>
      <c r="IO9" s="188"/>
      <c r="IP9" s="188"/>
      <c r="IQ9" s="188"/>
      <c r="IR9" s="188"/>
      <c r="IS9" s="188"/>
      <c r="IT9" s="188"/>
      <c r="IU9" s="188"/>
      <c r="IV9" s="188"/>
      <c r="IW9" s="188"/>
      <c r="IX9" s="188"/>
      <c r="IY9" s="188"/>
      <c r="IZ9" s="188"/>
      <c r="JA9" s="188"/>
      <c r="JB9" s="188"/>
      <c r="JC9" s="188"/>
      <c r="JD9" s="188"/>
      <c r="JE9" s="188"/>
      <c r="JF9" s="188"/>
      <c r="JG9" s="188"/>
      <c r="JH9" s="188"/>
      <c r="JI9" s="188"/>
      <c r="JJ9" s="188"/>
      <c r="JK9" s="188"/>
      <c r="JL9" s="188"/>
      <c r="JM9" s="188"/>
      <c r="JN9" s="188"/>
      <c r="JO9" s="188"/>
      <c r="JP9" s="188"/>
      <c r="JQ9" s="188"/>
      <c r="JR9" s="188"/>
      <c r="JS9" s="188"/>
      <c r="JT9" s="188"/>
      <c r="JU9" s="188"/>
      <c r="JV9" s="188"/>
      <c r="JW9" s="188"/>
      <c r="JX9" s="188"/>
      <c r="JY9" s="188"/>
      <c r="JZ9" s="188"/>
      <c r="KA9" s="188"/>
      <c r="KB9" s="188"/>
      <c r="KC9" s="188"/>
      <c r="KD9" s="188"/>
      <c r="KE9" s="188"/>
      <c r="KF9" s="188"/>
      <c r="KG9" s="188"/>
      <c r="KH9" s="188"/>
      <c r="KI9" s="188"/>
      <c r="KJ9" s="188"/>
      <c r="KK9" s="188"/>
      <c r="KL9" s="188"/>
      <c r="KM9" s="188"/>
      <c r="KN9" s="188"/>
      <c r="KO9" s="188"/>
      <c r="KP9" s="188"/>
      <c r="KQ9" s="188"/>
      <c r="KR9" s="188"/>
      <c r="KS9" s="188"/>
      <c r="KT9" s="188"/>
      <c r="KU9" s="188"/>
      <c r="KV9" s="188"/>
      <c r="KW9" s="188"/>
      <c r="KX9" s="188"/>
      <c r="KY9" s="188"/>
      <c r="KZ9" s="188"/>
      <c r="LA9" s="188"/>
      <c r="LB9" s="188"/>
      <c r="LC9" s="188"/>
      <c r="LD9" s="188"/>
      <c r="LE9" s="188"/>
      <c r="LF9" s="188"/>
      <c r="LG9" s="188"/>
      <c r="LH9" s="188"/>
      <c r="LI9" s="188"/>
      <c r="LJ9" s="188"/>
      <c r="LK9" s="188"/>
      <c r="LL9" s="188"/>
      <c r="LM9" s="188"/>
      <c r="LN9" s="188"/>
      <c r="LO9" s="188"/>
      <c r="LP9" s="188"/>
      <c r="LQ9" s="188"/>
      <c r="LR9" s="188"/>
      <c r="LS9" s="188"/>
      <c r="LT9" s="188"/>
      <c r="LU9" s="188"/>
      <c r="LV9" s="188"/>
      <c r="LW9" s="188"/>
      <c r="LX9" s="188"/>
      <c r="LY9" s="188"/>
      <c r="LZ9" s="188"/>
      <c r="MA9" s="188"/>
      <c r="MB9" s="188"/>
      <c r="MC9" s="188"/>
      <c r="MD9" s="188"/>
      <c r="ME9" s="188"/>
      <c r="MF9" s="188"/>
      <c r="MG9" s="188"/>
      <c r="MH9" s="188"/>
      <c r="MI9" s="188"/>
      <c r="MJ9" s="188"/>
      <c r="MK9" s="188"/>
      <c r="ML9" s="188"/>
      <c r="MM9" s="188"/>
      <c r="MN9" s="188"/>
      <c r="MO9" s="188"/>
      <c r="MP9" s="188"/>
      <c r="MQ9" s="188"/>
      <c r="MR9" s="188"/>
      <c r="MS9" s="188"/>
      <c r="MT9" s="188"/>
      <c r="MU9" s="188"/>
      <c r="MV9" s="188"/>
      <c r="MW9" s="188"/>
      <c r="MX9" s="188"/>
      <c r="MY9" s="188"/>
      <c r="MZ9" s="188"/>
      <c r="NA9" s="188"/>
      <c r="NB9" s="188"/>
      <c r="NC9" s="188"/>
      <c r="ND9" s="188"/>
      <c r="NE9" s="188"/>
      <c r="NF9" s="188"/>
      <c r="NG9" s="188"/>
      <c r="NH9" s="188"/>
      <c r="NI9" s="188"/>
      <c r="NJ9" s="188"/>
      <c r="NK9" s="188"/>
      <c r="NL9" s="188"/>
      <c r="NM9" s="188"/>
      <c r="NN9" s="188"/>
      <c r="NO9" s="188"/>
      <c r="NP9" s="188"/>
      <c r="NQ9" s="188"/>
      <c r="NR9" s="188"/>
      <c r="NS9" s="188"/>
      <c r="NT9" s="188"/>
      <c r="NU9" s="188"/>
      <c r="NV9" s="188"/>
      <c r="NW9" s="188"/>
      <c r="NX9" s="188"/>
      <c r="NY9" s="188"/>
      <c r="NZ9" s="188"/>
      <c r="OA9" s="188"/>
      <c r="OB9" s="188"/>
      <c r="OC9" s="188"/>
      <c r="OD9" s="188"/>
      <c r="OE9" s="188"/>
      <c r="OF9" s="188"/>
      <c r="OG9" s="188"/>
      <c r="OH9" s="188"/>
      <c r="OI9" s="188"/>
      <c r="OJ9" s="188"/>
      <c r="OK9" s="188"/>
      <c r="OL9" s="188"/>
      <c r="OM9" s="188"/>
      <c r="ON9" s="188"/>
      <c r="OO9" s="188"/>
      <c r="OP9" s="188"/>
      <c r="OQ9" s="188"/>
      <c r="OR9" s="188"/>
      <c r="OS9" s="188"/>
      <c r="OT9" s="188"/>
      <c r="OU9" s="188"/>
      <c r="OV9" s="188"/>
      <c r="OW9" s="188"/>
      <c r="OX9" s="188"/>
      <c r="OY9" s="188"/>
      <c r="OZ9" s="188"/>
      <c r="PA9" s="188"/>
      <c r="PB9" s="188"/>
      <c r="PC9" s="188"/>
      <c r="PD9" s="188"/>
      <c r="PE9" s="188"/>
      <c r="PF9" s="188"/>
      <c r="PG9" s="188"/>
      <c r="PH9" s="188"/>
      <c r="PI9" s="188"/>
      <c r="PJ9" s="188"/>
      <c r="PK9" s="188"/>
      <c r="PL9" s="188"/>
      <c r="PM9" s="188"/>
      <c r="PN9" s="188"/>
      <c r="PO9" s="188"/>
      <c r="PP9" s="188"/>
      <c r="PQ9" s="188"/>
      <c r="PR9" s="188"/>
      <c r="PS9" s="188"/>
      <c r="PT9" s="188"/>
      <c r="PU9" s="188"/>
      <c r="PV9" s="188"/>
      <c r="PW9" s="188"/>
      <c r="PX9" s="188"/>
      <c r="PY9" s="188"/>
      <c r="PZ9" s="188"/>
      <c r="QA9" s="188"/>
      <c r="QB9" s="188"/>
      <c r="QC9" s="188"/>
      <c r="QD9" s="188"/>
      <c r="QE9" s="188"/>
      <c r="QF9" s="188"/>
      <c r="QG9" s="188"/>
      <c r="QH9" s="188"/>
      <c r="QI9" s="188"/>
      <c r="QJ9" s="188"/>
      <c r="QK9" s="188"/>
      <c r="QL9" s="188"/>
      <c r="QM9" s="188"/>
      <c r="QN9" s="188"/>
      <c r="QO9" s="188"/>
      <c r="QP9" s="188"/>
      <c r="QQ9" s="188"/>
      <c r="QR9" s="188"/>
      <c r="QS9" s="188"/>
      <c r="QT9" s="188"/>
      <c r="QU9" s="188"/>
      <c r="QV9" s="188"/>
      <c r="QW9" s="188"/>
      <c r="QX9" s="188"/>
      <c r="QY9" s="188"/>
      <c r="QZ9" s="188"/>
      <c r="RA9" s="188"/>
      <c r="RB9" s="188"/>
      <c r="RC9" s="188"/>
      <c r="RD9" s="188"/>
      <c r="RE9" s="188"/>
      <c r="RF9" s="188"/>
      <c r="RG9" s="188"/>
      <c r="RH9" s="188"/>
      <c r="RI9" s="188"/>
      <c r="RJ9" s="188"/>
      <c r="RK9" s="188"/>
      <c r="RL9" s="188"/>
      <c r="RM9" s="188"/>
      <c r="RN9" s="188"/>
      <c r="RO9" s="188"/>
      <c r="RP9" s="188"/>
      <c r="RQ9" s="188"/>
      <c r="RR9" s="188"/>
      <c r="RS9" s="188"/>
      <c r="RT9" s="188"/>
      <c r="RU9" s="188"/>
      <c r="RV9" s="188"/>
      <c r="RW9" s="188"/>
      <c r="RX9" s="188"/>
      <c r="RY9" s="188"/>
      <c r="RZ9" s="188"/>
      <c r="SA9" s="188"/>
      <c r="SB9" s="188"/>
      <c r="SC9" s="188"/>
      <c r="SD9" s="188"/>
      <c r="SE9" s="188"/>
      <c r="SF9" s="188"/>
      <c r="SG9" s="188"/>
      <c r="SH9" s="188"/>
      <c r="SI9" s="188"/>
      <c r="SJ9" s="188"/>
      <c r="SK9" s="188"/>
      <c r="SL9" s="188"/>
      <c r="SM9" s="188"/>
      <c r="SN9" s="188"/>
      <c r="SO9" s="188"/>
      <c r="SP9" s="188"/>
      <c r="SQ9" s="188"/>
      <c r="SR9" s="188"/>
      <c r="SS9" s="188"/>
      <c r="ST9" s="188"/>
      <c r="SU9" s="188"/>
      <c r="SV9" s="188"/>
      <c r="SW9" s="188"/>
      <c r="SX9" s="188"/>
      <c r="SY9" s="188"/>
      <c r="SZ9" s="188"/>
      <c r="TA9" s="188"/>
      <c r="TB9" s="188"/>
      <c r="TC9" s="188"/>
      <c r="TD9" s="188"/>
      <c r="TE9" s="188"/>
      <c r="TF9" s="188"/>
      <c r="TG9" s="188"/>
      <c r="TH9" s="188"/>
      <c r="TI9" s="188"/>
      <c r="TJ9" s="188"/>
      <c r="TK9" s="188"/>
      <c r="TL9" s="188"/>
      <c r="TM9" s="188"/>
      <c r="TN9" s="188"/>
      <c r="TO9" s="188"/>
      <c r="TP9" s="188"/>
      <c r="TQ9" s="188"/>
      <c r="TR9" s="188"/>
      <c r="TS9" s="188"/>
      <c r="TT9" s="188"/>
      <c r="TU9" s="188"/>
      <c r="TV9" s="188"/>
      <c r="TW9" s="188"/>
      <c r="TX9" s="188"/>
      <c r="TY9" s="188"/>
      <c r="TZ9" s="188"/>
      <c r="UA9" s="188"/>
      <c r="UB9" s="188"/>
      <c r="UC9" s="188"/>
      <c r="UD9" s="188"/>
      <c r="UE9" s="188"/>
      <c r="UF9" s="188"/>
      <c r="UG9" s="188"/>
      <c r="UH9" s="188"/>
      <c r="UI9" s="188"/>
      <c r="UJ9" s="188"/>
      <c r="UK9" s="188"/>
      <c r="UL9" s="188"/>
      <c r="UM9" s="188"/>
      <c r="UN9" s="188"/>
      <c r="UO9" s="188"/>
      <c r="UP9" s="188"/>
      <c r="UQ9" s="188"/>
      <c r="UR9" s="188"/>
      <c r="US9" s="188"/>
      <c r="UT9" s="188"/>
      <c r="UU9" s="188"/>
      <c r="UV9" s="188"/>
      <c r="UW9" s="188"/>
      <c r="UX9" s="188"/>
      <c r="UY9" s="188"/>
      <c r="UZ9" s="188"/>
      <c r="VA9" s="188"/>
      <c r="VB9" s="188"/>
      <c r="VC9" s="188"/>
      <c r="VD9" s="188"/>
      <c r="VE9" s="188"/>
      <c r="VF9" s="188"/>
      <c r="VG9" s="188"/>
      <c r="VH9" s="188"/>
      <c r="VI9" s="188"/>
      <c r="VJ9" s="188"/>
      <c r="VK9" s="188"/>
      <c r="VL9" s="188"/>
      <c r="VM9" s="188"/>
      <c r="VN9" s="188"/>
      <c r="VO9" s="188"/>
      <c r="VP9" s="188"/>
      <c r="VQ9" s="188"/>
      <c r="VR9" s="188"/>
      <c r="VS9" s="188"/>
      <c r="VT9" s="188"/>
      <c r="VU9" s="188"/>
      <c r="VV9" s="188"/>
      <c r="VW9" s="188"/>
      <c r="VX9" s="188"/>
      <c r="VY9" s="188"/>
      <c r="VZ9" s="188"/>
      <c r="WA9" s="188"/>
      <c r="WB9" s="188"/>
      <c r="WC9" s="188"/>
      <c r="WD9" s="188"/>
      <c r="WE9" s="188"/>
      <c r="WF9" s="188"/>
      <c r="WG9" s="188"/>
      <c r="WH9" s="188"/>
      <c r="WI9" s="188"/>
      <c r="WJ9" s="188"/>
      <c r="WK9" s="188"/>
      <c r="WL9" s="188"/>
      <c r="WM9" s="188"/>
      <c r="WN9" s="188"/>
      <c r="WO9" s="188"/>
      <c r="WP9" s="188"/>
      <c r="WQ9" s="188"/>
      <c r="WR9" s="188"/>
      <c r="WS9" s="188"/>
      <c r="WT9" s="188"/>
      <c r="WU9" s="188"/>
      <c r="WV9" s="188"/>
      <c r="WW9" s="188"/>
      <c r="WX9" s="188"/>
      <c r="WY9" s="188"/>
      <c r="WZ9" s="188"/>
      <c r="XA9" s="188"/>
      <c r="XB9" s="188"/>
      <c r="XC9" s="188"/>
      <c r="XD9" s="188"/>
      <c r="XE9" s="188"/>
      <c r="XF9" s="188"/>
      <c r="XG9" s="188"/>
      <c r="XH9" s="188"/>
      <c r="XI9" s="188"/>
      <c r="XJ9" s="188"/>
      <c r="XK9" s="188"/>
      <c r="XL9" s="188"/>
      <c r="XM9" s="188"/>
      <c r="XN9" s="188"/>
      <c r="XO9" s="188"/>
      <c r="XP9" s="188"/>
      <c r="XQ9" s="188"/>
      <c r="XR9" s="188"/>
      <c r="XS9" s="188"/>
      <c r="XT9" s="188"/>
      <c r="XU9" s="188"/>
      <c r="XV9" s="188"/>
      <c r="XW9" s="188"/>
      <c r="XX9" s="188"/>
      <c r="XY9" s="188"/>
      <c r="XZ9" s="188"/>
      <c r="YA9" s="188"/>
      <c r="YB9" s="188"/>
      <c r="YC9" s="188"/>
      <c r="YD9" s="188"/>
      <c r="YE9" s="188"/>
      <c r="YF9" s="188"/>
      <c r="YG9" s="188"/>
      <c r="YH9" s="188"/>
      <c r="YI9" s="188"/>
      <c r="YJ9" s="188"/>
      <c r="YK9" s="188"/>
      <c r="YL9" s="188"/>
      <c r="YM9" s="188"/>
      <c r="YN9" s="188"/>
      <c r="YO9" s="188"/>
      <c r="YP9" s="188"/>
      <c r="YQ9" s="188"/>
      <c r="YR9" s="188"/>
      <c r="YS9" s="188"/>
      <c r="YT9" s="188"/>
      <c r="YU9" s="188"/>
      <c r="YV9" s="188"/>
      <c r="YW9" s="188"/>
      <c r="YX9" s="188"/>
      <c r="YY9" s="188"/>
      <c r="YZ9" s="188"/>
      <c r="ZA9" s="188"/>
      <c r="ZB9" s="188"/>
      <c r="ZC9" s="188"/>
      <c r="ZD9" s="188"/>
      <c r="ZE9" s="188"/>
      <c r="ZF9" s="188"/>
      <c r="ZG9" s="188"/>
      <c r="ZH9" s="188"/>
      <c r="ZI9" s="188"/>
      <c r="ZJ9" s="188"/>
      <c r="ZK9" s="188"/>
      <c r="ZL9" s="188"/>
      <c r="ZM9" s="188"/>
      <c r="ZN9" s="188"/>
      <c r="ZO9" s="188"/>
      <c r="ZP9" s="188"/>
      <c r="ZQ9" s="188"/>
      <c r="ZR9" s="188"/>
      <c r="ZS9" s="188"/>
      <c r="ZT9" s="188"/>
      <c r="ZU9" s="188"/>
      <c r="ZV9" s="188"/>
      <c r="ZW9" s="188"/>
      <c r="ZX9" s="188"/>
      <c r="ZY9" s="188"/>
      <c r="ZZ9" s="188"/>
    </row>
    <row r="10" spans="2:702" s="62" customFormat="1" ht="27.65" customHeight="1">
      <c r="B10" s="1009"/>
      <c r="C10" s="1117"/>
      <c r="D10" s="512"/>
      <c r="E10" s="513"/>
      <c r="F10" s="514" t="s">
        <v>251</v>
      </c>
      <c r="G10" s="515">
        <f>SUM(G8:G9)</f>
        <v>0</v>
      </c>
      <c r="H10" s="516" t="s">
        <v>252</v>
      </c>
      <c r="I10" s="1011"/>
      <c r="J10" s="1013"/>
      <c r="K10" s="997"/>
      <c r="L10" s="689"/>
      <c r="M10" s="188"/>
      <c r="N10" s="188"/>
      <c r="O10" s="188"/>
      <c r="P10" s="532"/>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88"/>
      <c r="DX10" s="188"/>
      <c r="DY10" s="188"/>
      <c r="DZ10" s="188"/>
      <c r="EA10" s="188"/>
      <c r="EB10" s="188"/>
      <c r="EC10" s="188"/>
      <c r="ED10" s="188"/>
      <c r="EE10" s="188"/>
      <c r="EF10" s="188"/>
      <c r="EG10" s="188"/>
      <c r="EH10" s="188"/>
      <c r="EI10" s="188"/>
      <c r="EJ10" s="188"/>
      <c r="EK10" s="188"/>
      <c r="EL10" s="188"/>
      <c r="EM10" s="188"/>
      <c r="EN10" s="188"/>
      <c r="EO10" s="188"/>
      <c r="EP10" s="188"/>
      <c r="EQ10" s="188"/>
      <c r="ER10" s="188"/>
      <c r="ES10" s="188"/>
      <c r="ET10" s="188"/>
      <c r="EU10" s="188"/>
      <c r="EV10" s="188"/>
      <c r="EW10" s="188"/>
      <c r="EX10" s="188"/>
      <c r="EY10" s="188"/>
      <c r="EZ10" s="188"/>
      <c r="FA10" s="188"/>
      <c r="FB10" s="188"/>
      <c r="FC10" s="188"/>
      <c r="FD10" s="188"/>
      <c r="FE10" s="188"/>
      <c r="FF10" s="188"/>
      <c r="FG10" s="188"/>
      <c r="FH10" s="188"/>
      <c r="FI10" s="188"/>
      <c r="FJ10" s="188"/>
      <c r="FK10" s="188"/>
      <c r="FL10" s="188"/>
      <c r="FM10" s="188"/>
      <c r="FN10" s="188"/>
      <c r="FO10" s="188"/>
      <c r="FP10" s="188"/>
      <c r="FQ10" s="188"/>
      <c r="FR10" s="188"/>
      <c r="FS10" s="188"/>
      <c r="FT10" s="188"/>
      <c r="FU10" s="188"/>
      <c r="FV10" s="188"/>
      <c r="FW10" s="188"/>
      <c r="FX10" s="188"/>
      <c r="FY10" s="188"/>
      <c r="FZ10" s="188"/>
      <c r="GA10" s="188"/>
      <c r="GB10" s="188"/>
      <c r="GC10" s="188"/>
      <c r="GD10" s="188"/>
      <c r="GE10" s="188"/>
      <c r="GF10" s="188"/>
      <c r="GG10" s="188"/>
      <c r="GH10" s="188"/>
      <c r="GI10" s="188"/>
      <c r="GJ10" s="188"/>
      <c r="GK10" s="188"/>
      <c r="GL10" s="188"/>
      <c r="GM10" s="188"/>
      <c r="GN10" s="188"/>
      <c r="GO10" s="188"/>
      <c r="GP10" s="188"/>
      <c r="GQ10" s="188"/>
      <c r="GR10" s="188"/>
      <c r="GS10" s="188"/>
      <c r="GT10" s="188"/>
      <c r="GU10" s="188"/>
      <c r="GV10" s="188"/>
      <c r="GW10" s="188"/>
      <c r="GX10" s="188"/>
      <c r="GY10" s="188"/>
      <c r="GZ10" s="188"/>
      <c r="HA10" s="188"/>
      <c r="HB10" s="188"/>
      <c r="HC10" s="188"/>
      <c r="HD10" s="188"/>
      <c r="HE10" s="188"/>
      <c r="HF10" s="188"/>
      <c r="HG10" s="188"/>
      <c r="HH10" s="188"/>
      <c r="HI10" s="188"/>
      <c r="HJ10" s="188"/>
      <c r="HK10" s="188"/>
      <c r="HL10" s="188"/>
      <c r="HM10" s="188"/>
      <c r="HN10" s="188"/>
      <c r="HO10" s="188"/>
      <c r="HP10" s="188"/>
      <c r="HQ10" s="188"/>
      <c r="HR10" s="188"/>
      <c r="HS10" s="188"/>
      <c r="HT10" s="188"/>
      <c r="HU10" s="188"/>
      <c r="HV10" s="188"/>
      <c r="HW10" s="188"/>
      <c r="HX10" s="188"/>
      <c r="HY10" s="188"/>
      <c r="HZ10" s="188"/>
      <c r="IA10" s="188"/>
      <c r="IB10" s="188"/>
      <c r="IC10" s="188"/>
      <c r="ID10" s="188"/>
      <c r="IE10" s="188"/>
      <c r="IF10" s="188"/>
      <c r="IG10" s="188"/>
      <c r="IH10" s="188"/>
      <c r="II10" s="188"/>
      <c r="IJ10" s="188"/>
      <c r="IK10" s="188"/>
      <c r="IL10" s="188"/>
      <c r="IM10" s="188"/>
      <c r="IN10" s="188"/>
      <c r="IO10" s="188"/>
      <c r="IP10" s="188"/>
      <c r="IQ10" s="188"/>
      <c r="IR10" s="188"/>
      <c r="IS10" s="188"/>
      <c r="IT10" s="188"/>
      <c r="IU10" s="188"/>
      <c r="IV10" s="188"/>
      <c r="IW10" s="188"/>
      <c r="IX10" s="188"/>
      <c r="IY10" s="188"/>
      <c r="IZ10" s="188"/>
      <c r="JA10" s="188"/>
      <c r="JB10" s="188"/>
      <c r="JC10" s="188"/>
      <c r="JD10" s="188"/>
      <c r="JE10" s="188"/>
      <c r="JF10" s="188"/>
      <c r="JG10" s="188"/>
      <c r="JH10" s="188"/>
      <c r="JI10" s="188"/>
      <c r="JJ10" s="188"/>
      <c r="JK10" s="188"/>
      <c r="JL10" s="188"/>
      <c r="JM10" s="188"/>
      <c r="JN10" s="188"/>
      <c r="JO10" s="188"/>
      <c r="JP10" s="188"/>
      <c r="JQ10" s="188"/>
      <c r="JR10" s="188"/>
      <c r="JS10" s="188"/>
      <c r="JT10" s="188"/>
      <c r="JU10" s="188"/>
      <c r="JV10" s="188"/>
      <c r="JW10" s="188"/>
      <c r="JX10" s="188"/>
      <c r="JY10" s="188"/>
      <c r="JZ10" s="188"/>
      <c r="KA10" s="188"/>
      <c r="KB10" s="188"/>
      <c r="KC10" s="188"/>
      <c r="KD10" s="188"/>
      <c r="KE10" s="188"/>
      <c r="KF10" s="188"/>
      <c r="KG10" s="188"/>
      <c r="KH10" s="188"/>
      <c r="KI10" s="188"/>
      <c r="KJ10" s="188"/>
      <c r="KK10" s="188"/>
      <c r="KL10" s="188"/>
      <c r="KM10" s="188"/>
      <c r="KN10" s="188"/>
      <c r="KO10" s="188"/>
      <c r="KP10" s="188"/>
      <c r="KQ10" s="188"/>
      <c r="KR10" s="188"/>
      <c r="KS10" s="188"/>
      <c r="KT10" s="188"/>
      <c r="KU10" s="188"/>
      <c r="KV10" s="188"/>
      <c r="KW10" s="188"/>
      <c r="KX10" s="188"/>
      <c r="KY10" s="188"/>
      <c r="KZ10" s="188"/>
      <c r="LA10" s="188"/>
      <c r="LB10" s="188"/>
      <c r="LC10" s="188"/>
      <c r="LD10" s="188"/>
      <c r="LE10" s="188"/>
      <c r="LF10" s="188"/>
      <c r="LG10" s="188"/>
      <c r="LH10" s="188"/>
      <c r="LI10" s="188"/>
      <c r="LJ10" s="188"/>
      <c r="LK10" s="188"/>
      <c r="LL10" s="188"/>
      <c r="LM10" s="188"/>
      <c r="LN10" s="188"/>
      <c r="LO10" s="188"/>
      <c r="LP10" s="188"/>
      <c r="LQ10" s="188"/>
      <c r="LR10" s="188"/>
      <c r="LS10" s="188"/>
      <c r="LT10" s="188"/>
      <c r="LU10" s="188"/>
      <c r="LV10" s="188"/>
      <c r="LW10" s="188"/>
      <c r="LX10" s="188"/>
      <c r="LY10" s="188"/>
      <c r="LZ10" s="188"/>
      <c r="MA10" s="188"/>
      <c r="MB10" s="188"/>
      <c r="MC10" s="188"/>
      <c r="MD10" s="188"/>
      <c r="ME10" s="188"/>
      <c r="MF10" s="188"/>
      <c r="MG10" s="188"/>
      <c r="MH10" s="188"/>
      <c r="MI10" s="188"/>
      <c r="MJ10" s="188"/>
      <c r="MK10" s="188"/>
      <c r="ML10" s="188"/>
      <c r="MM10" s="188"/>
      <c r="MN10" s="188"/>
      <c r="MO10" s="188"/>
      <c r="MP10" s="188"/>
      <c r="MQ10" s="188"/>
      <c r="MR10" s="188"/>
      <c r="MS10" s="188"/>
      <c r="MT10" s="188"/>
      <c r="MU10" s="188"/>
      <c r="MV10" s="188"/>
      <c r="MW10" s="188"/>
      <c r="MX10" s="188"/>
      <c r="MY10" s="188"/>
      <c r="MZ10" s="188"/>
      <c r="NA10" s="188"/>
      <c r="NB10" s="188"/>
      <c r="NC10" s="188"/>
      <c r="ND10" s="188"/>
      <c r="NE10" s="188"/>
      <c r="NF10" s="188"/>
      <c r="NG10" s="188"/>
      <c r="NH10" s="188"/>
      <c r="NI10" s="188"/>
      <c r="NJ10" s="188"/>
      <c r="NK10" s="188"/>
      <c r="NL10" s="188"/>
      <c r="NM10" s="188"/>
      <c r="NN10" s="188"/>
      <c r="NO10" s="188"/>
      <c r="NP10" s="188"/>
      <c r="NQ10" s="188"/>
      <c r="NR10" s="188"/>
      <c r="NS10" s="188"/>
      <c r="NT10" s="188"/>
      <c r="NU10" s="188"/>
      <c r="NV10" s="188"/>
      <c r="NW10" s="188"/>
      <c r="NX10" s="188"/>
      <c r="NY10" s="188"/>
      <c r="NZ10" s="188"/>
      <c r="OA10" s="188"/>
      <c r="OB10" s="188"/>
      <c r="OC10" s="188"/>
      <c r="OD10" s="188"/>
      <c r="OE10" s="188"/>
      <c r="OF10" s="188"/>
      <c r="OG10" s="188"/>
      <c r="OH10" s="188"/>
      <c r="OI10" s="188"/>
      <c r="OJ10" s="188"/>
      <c r="OK10" s="188"/>
      <c r="OL10" s="188"/>
      <c r="OM10" s="188"/>
      <c r="ON10" s="188"/>
      <c r="OO10" s="188"/>
      <c r="OP10" s="188"/>
      <c r="OQ10" s="188"/>
      <c r="OR10" s="188"/>
      <c r="OS10" s="188"/>
      <c r="OT10" s="188"/>
      <c r="OU10" s="188"/>
      <c r="OV10" s="188"/>
      <c r="OW10" s="188"/>
      <c r="OX10" s="188"/>
      <c r="OY10" s="188"/>
      <c r="OZ10" s="188"/>
      <c r="PA10" s="188"/>
      <c r="PB10" s="188"/>
      <c r="PC10" s="188"/>
      <c r="PD10" s="188"/>
      <c r="PE10" s="188"/>
      <c r="PF10" s="188"/>
      <c r="PG10" s="188"/>
      <c r="PH10" s="188"/>
      <c r="PI10" s="188"/>
      <c r="PJ10" s="188"/>
      <c r="PK10" s="188"/>
      <c r="PL10" s="188"/>
      <c r="PM10" s="188"/>
      <c r="PN10" s="188"/>
      <c r="PO10" s="188"/>
      <c r="PP10" s="188"/>
      <c r="PQ10" s="188"/>
      <c r="PR10" s="188"/>
      <c r="PS10" s="188"/>
      <c r="PT10" s="188"/>
      <c r="PU10" s="188"/>
      <c r="PV10" s="188"/>
      <c r="PW10" s="188"/>
      <c r="PX10" s="188"/>
      <c r="PY10" s="188"/>
      <c r="PZ10" s="188"/>
      <c r="QA10" s="188"/>
      <c r="QB10" s="188"/>
      <c r="QC10" s="188"/>
      <c r="QD10" s="188"/>
      <c r="QE10" s="188"/>
      <c r="QF10" s="188"/>
      <c r="QG10" s="188"/>
      <c r="QH10" s="188"/>
      <c r="QI10" s="188"/>
      <c r="QJ10" s="188"/>
      <c r="QK10" s="188"/>
      <c r="QL10" s="188"/>
      <c r="QM10" s="188"/>
      <c r="QN10" s="188"/>
      <c r="QO10" s="188"/>
      <c r="QP10" s="188"/>
      <c r="QQ10" s="188"/>
      <c r="QR10" s="188"/>
      <c r="QS10" s="188"/>
      <c r="QT10" s="188"/>
      <c r="QU10" s="188"/>
      <c r="QV10" s="188"/>
      <c r="QW10" s="188"/>
      <c r="QX10" s="188"/>
      <c r="QY10" s="188"/>
      <c r="QZ10" s="188"/>
      <c r="RA10" s="188"/>
      <c r="RB10" s="188"/>
      <c r="RC10" s="188"/>
      <c r="RD10" s="188"/>
      <c r="RE10" s="188"/>
      <c r="RF10" s="188"/>
      <c r="RG10" s="188"/>
      <c r="RH10" s="188"/>
      <c r="RI10" s="188"/>
      <c r="RJ10" s="188"/>
      <c r="RK10" s="188"/>
      <c r="RL10" s="188"/>
      <c r="RM10" s="188"/>
      <c r="RN10" s="188"/>
      <c r="RO10" s="188"/>
      <c r="RP10" s="188"/>
      <c r="RQ10" s="188"/>
      <c r="RR10" s="188"/>
      <c r="RS10" s="188"/>
      <c r="RT10" s="188"/>
      <c r="RU10" s="188"/>
      <c r="RV10" s="188"/>
      <c r="RW10" s="188"/>
      <c r="RX10" s="188"/>
      <c r="RY10" s="188"/>
      <c r="RZ10" s="188"/>
      <c r="SA10" s="188"/>
      <c r="SB10" s="188"/>
      <c r="SC10" s="188"/>
      <c r="SD10" s="188"/>
      <c r="SE10" s="188"/>
      <c r="SF10" s="188"/>
      <c r="SG10" s="188"/>
      <c r="SH10" s="188"/>
      <c r="SI10" s="188"/>
      <c r="SJ10" s="188"/>
      <c r="SK10" s="188"/>
      <c r="SL10" s="188"/>
      <c r="SM10" s="188"/>
      <c r="SN10" s="188"/>
      <c r="SO10" s="188"/>
      <c r="SP10" s="188"/>
      <c r="SQ10" s="188"/>
      <c r="SR10" s="188"/>
      <c r="SS10" s="188"/>
      <c r="ST10" s="188"/>
      <c r="SU10" s="188"/>
      <c r="SV10" s="188"/>
      <c r="SW10" s="188"/>
      <c r="SX10" s="188"/>
      <c r="SY10" s="188"/>
      <c r="SZ10" s="188"/>
      <c r="TA10" s="188"/>
      <c r="TB10" s="188"/>
      <c r="TC10" s="188"/>
      <c r="TD10" s="188"/>
      <c r="TE10" s="188"/>
      <c r="TF10" s="188"/>
      <c r="TG10" s="188"/>
      <c r="TH10" s="188"/>
      <c r="TI10" s="188"/>
      <c r="TJ10" s="188"/>
      <c r="TK10" s="188"/>
      <c r="TL10" s="188"/>
      <c r="TM10" s="188"/>
      <c r="TN10" s="188"/>
      <c r="TO10" s="188"/>
      <c r="TP10" s="188"/>
      <c r="TQ10" s="188"/>
      <c r="TR10" s="188"/>
      <c r="TS10" s="188"/>
      <c r="TT10" s="188"/>
      <c r="TU10" s="188"/>
      <c r="TV10" s="188"/>
      <c r="TW10" s="188"/>
      <c r="TX10" s="188"/>
      <c r="TY10" s="188"/>
      <c r="TZ10" s="188"/>
      <c r="UA10" s="188"/>
      <c r="UB10" s="188"/>
      <c r="UC10" s="188"/>
      <c r="UD10" s="188"/>
      <c r="UE10" s="188"/>
      <c r="UF10" s="188"/>
      <c r="UG10" s="188"/>
      <c r="UH10" s="188"/>
      <c r="UI10" s="188"/>
      <c r="UJ10" s="188"/>
      <c r="UK10" s="188"/>
      <c r="UL10" s="188"/>
      <c r="UM10" s="188"/>
      <c r="UN10" s="188"/>
      <c r="UO10" s="188"/>
      <c r="UP10" s="188"/>
      <c r="UQ10" s="188"/>
      <c r="UR10" s="188"/>
      <c r="US10" s="188"/>
      <c r="UT10" s="188"/>
      <c r="UU10" s="188"/>
      <c r="UV10" s="188"/>
      <c r="UW10" s="188"/>
      <c r="UX10" s="188"/>
      <c r="UY10" s="188"/>
      <c r="UZ10" s="188"/>
      <c r="VA10" s="188"/>
      <c r="VB10" s="188"/>
      <c r="VC10" s="188"/>
      <c r="VD10" s="188"/>
      <c r="VE10" s="188"/>
      <c r="VF10" s="188"/>
      <c r="VG10" s="188"/>
      <c r="VH10" s="188"/>
      <c r="VI10" s="188"/>
      <c r="VJ10" s="188"/>
      <c r="VK10" s="188"/>
      <c r="VL10" s="188"/>
      <c r="VM10" s="188"/>
      <c r="VN10" s="188"/>
      <c r="VO10" s="188"/>
      <c r="VP10" s="188"/>
      <c r="VQ10" s="188"/>
      <c r="VR10" s="188"/>
      <c r="VS10" s="188"/>
      <c r="VT10" s="188"/>
      <c r="VU10" s="188"/>
      <c r="VV10" s="188"/>
      <c r="VW10" s="188"/>
      <c r="VX10" s="188"/>
      <c r="VY10" s="188"/>
      <c r="VZ10" s="188"/>
      <c r="WA10" s="188"/>
      <c r="WB10" s="188"/>
      <c r="WC10" s="188"/>
      <c r="WD10" s="188"/>
      <c r="WE10" s="188"/>
      <c r="WF10" s="188"/>
      <c r="WG10" s="188"/>
      <c r="WH10" s="188"/>
      <c r="WI10" s="188"/>
      <c r="WJ10" s="188"/>
      <c r="WK10" s="188"/>
      <c r="WL10" s="188"/>
      <c r="WM10" s="188"/>
      <c r="WN10" s="188"/>
      <c r="WO10" s="188"/>
      <c r="WP10" s="188"/>
      <c r="WQ10" s="188"/>
      <c r="WR10" s="188"/>
      <c r="WS10" s="188"/>
      <c r="WT10" s="188"/>
      <c r="WU10" s="188"/>
      <c r="WV10" s="188"/>
      <c r="WW10" s="188"/>
      <c r="WX10" s="188"/>
      <c r="WY10" s="188"/>
      <c r="WZ10" s="188"/>
      <c r="XA10" s="188"/>
      <c r="XB10" s="188"/>
      <c r="XC10" s="188"/>
      <c r="XD10" s="188"/>
      <c r="XE10" s="188"/>
      <c r="XF10" s="188"/>
      <c r="XG10" s="188"/>
      <c r="XH10" s="188"/>
      <c r="XI10" s="188"/>
      <c r="XJ10" s="188"/>
      <c r="XK10" s="188"/>
      <c r="XL10" s="188"/>
      <c r="XM10" s="188"/>
      <c r="XN10" s="188"/>
      <c r="XO10" s="188"/>
      <c r="XP10" s="188"/>
      <c r="XQ10" s="188"/>
      <c r="XR10" s="188"/>
      <c r="XS10" s="188"/>
      <c r="XT10" s="188"/>
      <c r="XU10" s="188"/>
      <c r="XV10" s="188"/>
      <c r="XW10" s="188"/>
      <c r="XX10" s="188"/>
      <c r="XY10" s="188"/>
      <c r="XZ10" s="188"/>
      <c r="YA10" s="188"/>
      <c r="YB10" s="188"/>
      <c r="YC10" s="188"/>
      <c r="YD10" s="188"/>
      <c r="YE10" s="188"/>
      <c r="YF10" s="188"/>
      <c r="YG10" s="188"/>
      <c r="YH10" s="188"/>
      <c r="YI10" s="188"/>
      <c r="YJ10" s="188"/>
      <c r="YK10" s="188"/>
      <c r="YL10" s="188"/>
      <c r="YM10" s="188"/>
      <c r="YN10" s="188"/>
      <c r="YO10" s="188"/>
      <c r="YP10" s="188"/>
      <c r="YQ10" s="188"/>
      <c r="YR10" s="188"/>
      <c r="YS10" s="188"/>
      <c r="YT10" s="188"/>
      <c r="YU10" s="188"/>
      <c r="YV10" s="188"/>
      <c r="YW10" s="188"/>
      <c r="YX10" s="188"/>
      <c r="YY10" s="188"/>
      <c r="YZ10" s="188"/>
      <c r="ZA10" s="188"/>
      <c r="ZB10" s="188"/>
      <c r="ZC10" s="188"/>
      <c r="ZD10" s="188"/>
      <c r="ZE10" s="188"/>
      <c r="ZF10" s="188"/>
      <c r="ZG10" s="188"/>
      <c r="ZH10" s="188"/>
      <c r="ZI10" s="188"/>
      <c r="ZJ10" s="188"/>
      <c r="ZK10" s="188"/>
      <c r="ZL10" s="188"/>
      <c r="ZM10" s="188"/>
      <c r="ZN10" s="188"/>
      <c r="ZO10" s="188"/>
      <c r="ZP10" s="188"/>
      <c r="ZQ10" s="188"/>
      <c r="ZR10" s="188"/>
      <c r="ZS10" s="188"/>
      <c r="ZT10" s="188"/>
      <c r="ZU10" s="188"/>
      <c r="ZV10" s="188"/>
      <c r="ZW10" s="188"/>
      <c r="ZX10" s="188"/>
      <c r="ZY10" s="188"/>
      <c r="ZZ10" s="188"/>
    </row>
    <row r="11" spans="2:702" s="62" customFormat="1" ht="27.65" customHeight="1">
      <c r="B11" s="1002" t="s">
        <v>253</v>
      </c>
      <c r="C11" s="1115">
        <f>【2】見・契_業務人件費!C11</f>
        <v>0</v>
      </c>
      <c r="D11" s="517"/>
      <c r="E11" s="518"/>
      <c r="F11" s="519" t="s">
        <v>254</v>
      </c>
      <c r="G11" s="520">
        <f>【２・3】精_業従配置実績・一般謝金内訳!N228</f>
        <v>0</v>
      </c>
      <c r="H11" s="521" t="s">
        <v>246</v>
      </c>
      <c r="I11" s="1010">
        <f>D12*G13</f>
        <v>0</v>
      </c>
      <c r="J11" s="1015" t="s">
        <v>247</v>
      </c>
      <c r="K11" s="995"/>
      <c r="L11" s="689"/>
      <c r="M11" s="188"/>
      <c r="N11" s="188"/>
      <c r="O11" s="188"/>
      <c r="P11" s="532"/>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c r="CV11" s="188"/>
      <c r="CW11" s="188"/>
      <c r="CX11" s="188"/>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188"/>
      <c r="DV11" s="188"/>
      <c r="DW11" s="188"/>
      <c r="DX11" s="188"/>
      <c r="DY11" s="188"/>
      <c r="DZ11" s="188"/>
      <c r="EA11" s="188"/>
      <c r="EB11" s="188"/>
      <c r="EC11" s="188"/>
      <c r="ED11" s="188"/>
      <c r="EE11" s="188"/>
      <c r="EF11" s="188"/>
      <c r="EG11" s="188"/>
      <c r="EH11" s="188"/>
      <c r="EI11" s="188"/>
      <c r="EJ11" s="188"/>
      <c r="EK11" s="188"/>
      <c r="EL11" s="188"/>
      <c r="EM11" s="188"/>
      <c r="EN11" s="188"/>
      <c r="EO11" s="188"/>
      <c r="EP11" s="188"/>
      <c r="EQ11" s="188"/>
      <c r="ER11" s="188"/>
      <c r="ES11" s="188"/>
      <c r="ET11" s="188"/>
      <c r="EU11" s="188"/>
      <c r="EV11" s="188"/>
      <c r="EW11" s="188"/>
      <c r="EX11" s="188"/>
      <c r="EY11" s="188"/>
      <c r="EZ11" s="188"/>
      <c r="FA11" s="188"/>
      <c r="FB11" s="188"/>
      <c r="FC11" s="188"/>
      <c r="FD11" s="188"/>
      <c r="FE11" s="188"/>
      <c r="FF11" s="188"/>
      <c r="FG11" s="188"/>
      <c r="FH11" s="188"/>
      <c r="FI11" s="188"/>
      <c r="FJ11" s="188"/>
      <c r="FK11" s="188"/>
      <c r="FL11" s="188"/>
      <c r="FM11" s="188"/>
      <c r="FN11" s="188"/>
      <c r="FO11" s="188"/>
      <c r="FP11" s="188"/>
      <c r="FQ11" s="188"/>
      <c r="FR11" s="188"/>
      <c r="FS11" s="188"/>
      <c r="FT11" s="188"/>
      <c r="FU11" s="188"/>
      <c r="FV11" s="188"/>
      <c r="FW11" s="188"/>
      <c r="FX11" s="188"/>
      <c r="FY11" s="188"/>
      <c r="FZ11" s="188"/>
      <c r="GA11" s="188"/>
      <c r="GB11" s="188"/>
      <c r="GC11" s="188"/>
      <c r="GD11" s="188"/>
      <c r="GE11" s="188"/>
      <c r="GF11" s="188"/>
      <c r="GG11" s="188"/>
      <c r="GH11" s="188"/>
      <c r="GI11" s="188"/>
      <c r="GJ11" s="188"/>
      <c r="GK11" s="188"/>
      <c r="GL11" s="188"/>
      <c r="GM11" s="188"/>
      <c r="GN11" s="188"/>
      <c r="GO11" s="188"/>
      <c r="GP11" s="188"/>
      <c r="GQ11" s="188"/>
      <c r="GR11" s="188"/>
      <c r="GS11" s="188"/>
      <c r="GT11" s="188"/>
      <c r="GU11" s="188"/>
      <c r="GV11" s="188"/>
      <c r="GW11" s="188"/>
      <c r="GX11" s="188"/>
      <c r="GY11" s="188"/>
      <c r="GZ11" s="188"/>
      <c r="HA11" s="188"/>
      <c r="HB11" s="188"/>
      <c r="HC11" s="188"/>
      <c r="HD11" s="188"/>
      <c r="HE11" s="188"/>
      <c r="HF11" s="188"/>
      <c r="HG11" s="188"/>
      <c r="HH11" s="188"/>
      <c r="HI11" s="188"/>
      <c r="HJ11" s="188"/>
      <c r="HK11" s="188"/>
      <c r="HL11" s="188"/>
      <c r="HM11" s="188"/>
      <c r="HN11" s="188"/>
      <c r="HO11" s="188"/>
      <c r="HP11" s="188"/>
      <c r="HQ11" s="188"/>
      <c r="HR11" s="188"/>
      <c r="HS11" s="188"/>
      <c r="HT11" s="188"/>
      <c r="HU11" s="188"/>
      <c r="HV11" s="188"/>
      <c r="HW11" s="188"/>
      <c r="HX11" s="188"/>
      <c r="HY11" s="188"/>
      <c r="HZ11" s="188"/>
      <c r="IA11" s="188"/>
      <c r="IB11" s="188"/>
      <c r="IC11" s="188"/>
      <c r="ID11" s="188"/>
      <c r="IE11" s="188"/>
      <c r="IF11" s="188"/>
      <c r="IG11" s="188"/>
      <c r="IH11" s="188"/>
      <c r="II11" s="188"/>
      <c r="IJ11" s="188"/>
      <c r="IK11" s="188"/>
      <c r="IL11" s="188"/>
      <c r="IM11" s="188"/>
      <c r="IN11" s="188"/>
      <c r="IO11" s="188"/>
      <c r="IP11" s="188"/>
      <c r="IQ11" s="188"/>
      <c r="IR11" s="188"/>
      <c r="IS11" s="188"/>
      <c r="IT11" s="188"/>
      <c r="IU11" s="188"/>
      <c r="IV11" s="188"/>
      <c r="IW11" s="188"/>
      <c r="IX11" s="188"/>
      <c r="IY11" s="188"/>
      <c r="IZ11" s="188"/>
      <c r="JA11" s="188"/>
      <c r="JB11" s="188"/>
      <c r="JC11" s="188"/>
      <c r="JD11" s="188"/>
      <c r="JE11" s="188"/>
      <c r="JF11" s="188"/>
      <c r="JG11" s="188"/>
      <c r="JH11" s="188"/>
      <c r="JI11" s="188"/>
      <c r="JJ11" s="188"/>
      <c r="JK11" s="188"/>
      <c r="JL11" s="188"/>
      <c r="JM11" s="188"/>
      <c r="JN11" s="188"/>
      <c r="JO11" s="188"/>
      <c r="JP11" s="188"/>
      <c r="JQ11" s="188"/>
      <c r="JR11" s="188"/>
      <c r="JS11" s="188"/>
      <c r="JT11" s="188"/>
      <c r="JU11" s="188"/>
      <c r="JV11" s="188"/>
      <c r="JW11" s="188"/>
      <c r="JX11" s="188"/>
      <c r="JY11" s="188"/>
      <c r="JZ11" s="188"/>
      <c r="KA11" s="188"/>
      <c r="KB11" s="188"/>
      <c r="KC11" s="188"/>
      <c r="KD11" s="188"/>
      <c r="KE11" s="188"/>
      <c r="KF11" s="188"/>
      <c r="KG11" s="188"/>
      <c r="KH11" s="188"/>
      <c r="KI11" s="188"/>
      <c r="KJ11" s="188"/>
      <c r="KK11" s="188"/>
      <c r="KL11" s="188"/>
      <c r="KM11" s="188"/>
      <c r="KN11" s="188"/>
      <c r="KO11" s="188"/>
      <c r="KP11" s="188"/>
      <c r="KQ11" s="188"/>
      <c r="KR11" s="188"/>
      <c r="KS11" s="188"/>
      <c r="KT11" s="188"/>
      <c r="KU11" s="188"/>
      <c r="KV11" s="188"/>
      <c r="KW11" s="188"/>
      <c r="KX11" s="188"/>
      <c r="KY11" s="188"/>
      <c r="KZ11" s="188"/>
      <c r="LA11" s="188"/>
      <c r="LB11" s="188"/>
      <c r="LC11" s="188"/>
      <c r="LD11" s="188"/>
      <c r="LE11" s="188"/>
      <c r="LF11" s="188"/>
      <c r="LG11" s="188"/>
      <c r="LH11" s="188"/>
      <c r="LI11" s="188"/>
      <c r="LJ11" s="188"/>
      <c r="LK11" s="188"/>
      <c r="LL11" s="188"/>
      <c r="LM11" s="188"/>
      <c r="LN11" s="188"/>
      <c r="LO11" s="188"/>
      <c r="LP11" s="188"/>
      <c r="LQ11" s="188"/>
      <c r="LR11" s="188"/>
      <c r="LS11" s="188"/>
      <c r="LT11" s="188"/>
      <c r="LU11" s="188"/>
      <c r="LV11" s="188"/>
      <c r="LW11" s="188"/>
      <c r="LX11" s="188"/>
      <c r="LY11" s="188"/>
      <c r="LZ11" s="188"/>
      <c r="MA11" s="188"/>
      <c r="MB11" s="188"/>
      <c r="MC11" s="188"/>
      <c r="MD11" s="188"/>
      <c r="ME11" s="188"/>
      <c r="MF11" s="188"/>
      <c r="MG11" s="188"/>
      <c r="MH11" s="188"/>
      <c r="MI11" s="188"/>
      <c r="MJ11" s="188"/>
      <c r="MK11" s="188"/>
      <c r="ML11" s="188"/>
      <c r="MM11" s="188"/>
      <c r="MN11" s="188"/>
      <c r="MO11" s="188"/>
      <c r="MP11" s="188"/>
      <c r="MQ11" s="188"/>
      <c r="MR11" s="188"/>
      <c r="MS11" s="188"/>
      <c r="MT11" s="188"/>
      <c r="MU11" s="188"/>
      <c r="MV11" s="188"/>
      <c r="MW11" s="188"/>
      <c r="MX11" s="188"/>
      <c r="MY11" s="188"/>
      <c r="MZ11" s="188"/>
      <c r="NA11" s="188"/>
      <c r="NB11" s="188"/>
      <c r="NC11" s="188"/>
      <c r="ND11" s="188"/>
      <c r="NE11" s="188"/>
      <c r="NF11" s="188"/>
      <c r="NG11" s="188"/>
      <c r="NH11" s="188"/>
      <c r="NI11" s="188"/>
      <c r="NJ11" s="188"/>
      <c r="NK11" s="188"/>
      <c r="NL11" s="188"/>
      <c r="NM11" s="188"/>
      <c r="NN11" s="188"/>
      <c r="NO11" s="188"/>
      <c r="NP11" s="188"/>
      <c r="NQ11" s="188"/>
      <c r="NR11" s="188"/>
      <c r="NS11" s="188"/>
      <c r="NT11" s="188"/>
      <c r="NU11" s="188"/>
      <c r="NV11" s="188"/>
      <c r="NW11" s="188"/>
      <c r="NX11" s="188"/>
      <c r="NY11" s="188"/>
      <c r="NZ11" s="188"/>
      <c r="OA11" s="188"/>
      <c r="OB11" s="188"/>
      <c r="OC11" s="188"/>
      <c r="OD11" s="188"/>
      <c r="OE11" s="188"/>
      <c r="OF11" s="188"/>
      <c r="OG11" s="188"/>
      <c r="OH11" s="188"/>
      <c r="OI11" s="188"/>
      <c r="OJ11" s="188"/>
      <c r="OK11" s="188"/>
      <c r="OL11" s="188"/>
      <c r="OM11" s="188"/>
      <c r="ON11" s="188"/>
      <c r="OO11" s="188"/>
      <c r="OP11" s="188"/>
      <c r="OQ11" s="188"/>
      <c r="OR11" s="188"/>
      <c r="OS11" s="188"/>
      <c r="OT11" s="188"/>
      <c r="OU11" s="188"/>
      <c r="OV11" s="188"/>
      <c r="OW11" s="188"/>
      <c r="OX11" s="188"/>
      <c r="OY11" s="188"/>
      <c r="OZ11" s="188"/>
      <c r="PA11" s="188"/>
      <c r="PB11" s="188"/>
      <c r="PC11" s="188"/>
      <c r="PD11" s="188"/>
      <c r="PE11" s="188"/>
      <c r="PF11" s="188"/>
      <c r="PG11" s="188"/>
      <c r="PH11" s="188"/>
      <c r="PI11" s="188"/>
      <c r="PJ11" s="188"/>
      <c r="PK11" s="188"/>
      <c r="PL11" s="188"/>
      <c r="PM11" s="188"/>
      <c r="PN11" s="188"/>
      <c r="PO11" s="188"/>
      <c r="PP11" s="188"/>
      <c r="PQ11" s="188"/>
      <c r="PR11" s="188"/>
      <c r="PS11" s="188"/>
      <c r="PT11" s="188"/>
      <c r="PU11" s="188"/>
      <c r="PV11" s="188"/>
      <c r="PW11" s="188"/>
      <c r="PX11" s="188"/>
      <c r="PY11" s="188"/>
      <c r="PZ11" s="188"/>
      <c r="QA11" s="188"/>
      <c r="QB11" s="188"/>
      <c r="QC11" s="188"/>
      <c r="QD11" s="188"/>
      <c r="QE11" s="188"/>
      <c r="QF11" s="188"/>
      <c r="QG11" s="188"/>
      <c r="QH11" s="188"/>
      <c r="QI11" s="188"/>
      <c r="QJ11" s="188"/>
      <c r="QK11" s="188"/>
      <c r="QL11" s="188"/>
      <c r="QM11" s="188"/>
      <c r="QN11" s="188"/>
      <c r="QO11" s="188"/>
      <c r="QP11" s="188"/>
      <c r="QQ11" s="188"/>
      <c r="QR11" s="188"/>
      <c r="QS11" s="188"/>
      <c r="QT11" s="188"/>
      <c r="QU11" s="188"/>
      <c r="QV11" s="188"/>
      <c r="QW11" s="188"/>
      <c r="QX11" s="188"/>
      <c r="QY11" s="188"/>
      <c r="QZ11" s="188"/>
      <c r="RA11" s="188"/>
      <c r="RB11" s="188"/>
      <c r="RC11" s="188"/>
      <c r="RD11" s="188"/>
      <c r="RE11" s="188"/>
      <c r="RF11" s="188"/>
      <c r="RG11" s="188"/>
      <c r="RH11" s="188"/>
      <c r="RI11" s="188"/>
      <c r="RJ11" s="188"/>
      <c r="RK11" s="188"/>
      <c r="RL11" s="188"/>
      <c r="RM11" s="188"/>
      <c r="RN11" s="188"/>
      <c r="RO11" s="188"/>
      <c r="RP11" s="188"/>
      <c r="RQ11" s="188"/>
      <c r="RR11" s="188"/>
      <c r="RS11" s="188"/>
      <c r="RT11" s="188"/>
      <c r="RU11" s="188"/>
      <c r="RV11" s="188"/>
      <c r="RW11" s="188"/>
      <c r="RX11" s="188"/>
      <c r="RY11" s="188"/>
      <c r="RZ11" s="188"/>
      <c r="SA11" s="188"/>
      <c r="SB11" s="188"/>
      <c r="SC11" s="188"/>
      <c r="SD11" s="188"/>
      <c r="SE11" s="188"/>
      <c r="SF11" s="188"/>
      <c r="SG11" s="188"/>
      <c r="SH11" s="188"/>
      <c r="SI11" s="188"/>
      <c r="SJ11" s="188"/>
      <c r="SK11" s="188"/>
      <c r="SL11" s="188"/>
      <c r="SM11" s="188"/>
      <c r="SN11" s="188"/>
      <c r="SO11" s="188"/>
      <c r="SP11" s="188"/>
      <c r="SQ11" s="188"/>
      <c r="SR11" s="188"/>
      <c r="SS11" s="188"/>
      <c r="ST11" s="188"/>
      <c r="SU11" s="188"/>
      <c r="SV11" s="188"/>
      <c r="SW11" s="188"/>
      <c r="SX11" s="188"/>
      <c r="SY11" s="188"/>
      <c r="SZ11" s="188"/>
      <c r="TA11" s="188"/>
      <c r="TB11" s="188"/>
      <c r="TC11" s="188"/>
      <c r="TD11" s="188"/>
      <c r="TE11" s="188"/>
      <c r="TF11" s="188"/>
      <c r="TG11" s="188"/>
      <c r="TH11" s="188"/>
      <c r="TI11" s="188"/>
      <c r="TJ11" s="188"/>
      <c r="TK11" s="188"/>
      <c r="TL11" s="188"/>
      <c r="TM11" s="188"/>
      <c r="TN11" s="188"/>
      <c r="TO11" s="188"/>
      <c r="TP11" s="188"/>
      <c r="TQ11" s="188"/>
      <c r="TR11" s="188"/>
      <c r="TS11" s="188"/>
      <c r="TT11" s="188"/>
      <c r="TU11" s="188"/>
      <c r="TV11" s="188"/>
      <c r="TW11" s="188"/>
      <c r="TX11" s="188"/>
      <c r="TY11" s="188"/>
      <c r="TZ11" s="188"/>
      <c r="UA11" s="188"/>
      <c r="UB11" s="188"/>
      <c r="UC11" s="188"/>
      <c r="UD11" s="188"/>
      <c r="UE11" s="188"/>
      <c r="UF11" s="188"/>
      <c r="UG11" s="188"/>
      <c r="UH11" s="188"/>
      <c r="UI11" s="188"/>
      <c r="UJ11" s="188"/>
      <c r="UK11" s="188"/>
      <c r="UL11" s="188"/>
      <c r="UM11" s="188"/>
      <c r="UN11" s="188"/>
      <c r="UO11" s="188"/>
      <c r="UP11" s="188"/>
      <c r="UQ11" s="188"/>
      <c r="UR11" s="188"/>
      <c r="US11" s="188"/>
      <c r="UT11" s="188"/>
      <c r="UU11" s="188"/>
      <c r="UV11" s="188"/>
      <c r="UW11" s="188"/>
      <c r="UX11" s="188"/>
      <c r="UY11" s="188"/>
      <c r="UZ11" s="188"/>
      <c r="VA11" s="188"/>
      <c r="VB11" s="188"/>
      <c r="VC11" s="188"/>
      <c r="VD11" s="188"/>
      <c r="VE11" s="188"/>
      <c r="VF11" s="188"/>
      <c r="VG11" s="188"/>
      <c r="VH11" s="188"/>
      <c r="VI11" s="188"/>
      <c r="VJ11" s="188"/>
      <c r="VK11" s="188"/>
      <c r="VL11" s="188"/>
      <c r="VM11" s="188"/>
      <c r="VN11" s="188"/>
      <c r="VO11" s="188"/>
      <c r="VP11" s="188"/>
      <c r="VQ11" s="188"/>
      <c r="VR11" s="188"/>
      <c r="VS11" s="188"/>
      <c r="VT11" s="188"/>
      <c r="VU11" s="188"/>
      <c r="VV11" s="188"/>
      <c r="VW11" s="188"/>
      <c r="VX11" s="188"/>
      <c r="VY11" s="188"/>
      <c r="VZ11" s="188"/>
      <c r="WA11" s="188"/>
      <c r="WB11" s="188"/>
      <c r="WC11" s="188"/>
      <c r="WD11" s="188"/>
      <c r="WE11" s="188"/>
      <c r="WF11" s="188"/>
      <c r="WG11" s="188"/>
      <c r="WH11" s="188"/>
      <c r="WI11" s="188"/>
      <c r="WJ11" s="188"/>
      <c r="WK11" s="188"/>
      <c r="WL11" s="188"/>
      <c r="WM11" s="188"/>
      <c r="WN11" s="188"/>
      <c r="WO11" s="188"/>
      <c r="WP11" s="188"/>
      <c r="WQ11" s="188"/>
      <c r="WR11" s="188"/>
      <c r="WS11" s="188"/>
      <c r="WT11" s="188"/>
      <c r="WU11" s="188"/>
      <c r="WV11" s="188"/>
      <c r="WW11" s="188"/>
      <c r="WX11" s="188"/>
      <c r="WY11" s="188"/>
      <c r="WZ11" s="188"/>
      <c r="XA11" s="188"/>
      <c r="XB11" s="188"/>
      <c r="XC11" s="188"/>
      <c r="XD11" s="188"/>
      <c r="XE11" s="188"/>
      <c r="XF11" s="188"/>
      <c r="XG11" s="188"/>
      <c r="XH11" s="188"/>
      <c r="XI11" s="188"/>
      <c r="XJ11" s="188"/>
      <c r="XK11" s="188"/>
      <c r="XL11" s="188"/>
      <c r="XM11" s="188"/>
      <c r="XN11" s="188"/>
      <c r="XO11" s="188"/>
      <c r="XP11" s="188"/>
      <c r="XQ11" s="188"/>
      <c r="XR11" s="188"/>
      <c r="XS11" s="188"/>
      <c r="XT11" s="188"/>
      <c r="XU11" s="188"/>
      <c r="XV11" s="188"/>
      <c r="XW11" s="188"/>
      <c r="XX11" s="188"/>
      <c r="XY11" s="188"/>
      <c r="XZ11" s="188"/>
      <c r="YA11" s="188"/>
      <c r="YB11" s="188"/>
      <c r="YC11" s="188"/>
      <c r="YD11" s="188"/>
      <c r="YE11" s="188"/>
      <c r="YF11" s="188"/>
      <c r="YG11" s="188"/>
      <c r="YH11" s="188"/>
      <c r="YI11" s="188"/>
      <c r="YJ11" s="188"/>
      <c r="YK11" s="188"/>
      <c r="YL11" s="188"/>
      <c r="YM11" s="188"/>
      <c r="YN11" s="188"/>
      <c r="YO11" s="188"/>
      <c r="YP11" s="188"/>
      <c r="YQ11" s="188"/>
      <c r="YR11" s="188"/>
      <c r="YS11" s="188"/>
      <c r="YT11" s="188"/>
      <c r="YU11" s="188"/>
      <c r="YV11" s="188"/>
      <c r="YW11" s="188"/>
      <c r="YX11" s="188"/>
      <c r="YY11" s="188"/>
      <c r="YZ11" s="188"/>
      <c r="ZA11" s="188"/>
      <c r="ZB11" s="188"/>
      <c r="ZC11" s="188"/>
      <c r="ZD11" s="188"/>
      <c r="ZE11" s="188"/>
      <c r="ZF11" s="188"/>
      <c r="ZG11" s="188"/>
      <c r="ZH11" s="188"/>
      <c r="ZI11" s="188"/>
      <c r="ZJ11" s="188"/>
      <c r="ZK11" s="188"/>
      <c r="ZL11" s="188"/>
      <c r="ZM11" s="188"/>
      <c r="ZN11" s="188"/>
      <c r="ZO11" s="188"/>
      <c r="ZP11" s="188"/>
      <c r="ZQ11" s="188"/>
      <c r="ZR11" s="188"/>
      <c r="ZS11" s="188"/>
      <c r="ZT11" s="188"/>
      <c r="ZU11" s="188"/>
      <c r="ZV11" s="188"/>
      <c r="ZW11" s="188"/>
      <c r="ZX11" s="188"/>
      <c r="ZY11" s="188"/>
      <c r="ZZ11" s="188"/>
    </row>
    <row r="12" spans="2:702" s="62" customFormat="1" ht="27.65" customHeight="1">
      <c r="B12" s="1002"/>
      <c r="C12" s="1116"/>
      <c r="D12" s="751">
        <f>'2026単価表'!C43</f>
        <v>23700</v>
      </c>
      <c r="E12" s="507" t="s">
        <v>248</v>
      </c>
      <c r="F12" s="523" t="s">
        <v>249</v>
      </c>
      <c r="G12" s="515">
        <f>【２・3】精_業従配置実績・一般謝金内訳!N224</f>
        <v>0</v>
      </c>
      <c r="H12" s="516" t="s">
        <v>246</v>
      </c>
      <c r="I12" s="1010"/>
      <c r="J12" s="1012"/>
      <c r="K12" s="996"/>
      <c r="L12" s="689"/>
      <c r="M12" s="188"/>
      <c r="N12" s="188"/>
      <c r="O12" s="188"/>
      <c r="P12" s="532"/>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V12" s="188"/>
      <c r="CW12" s="188"/>
      <c r="CX12" s="188"/>
      <c r="CY12" s="188"/>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188"/>
      <c r="DV12" s="188"/>
      <c r="DW12" s="188"/>
      <c r="DX12" s="188"/>
      <c r="DY12" s="188"/>
      <c r="DZ12" s="188"/>
      <c r="EA12" s="188"/>
      <c r="EB12" s="188"/>
      <c r="EC12" s="188"/>
      <c r="ED12" s="188"/>
      <c r="EE12" s="188"/>
      <c r="EF12" s="188"/>
      <c r="EG12" s="188"/>
      <c r="EH12" s="188"/>
      <c r="EI12" s="188"/>
      <c r="EJ12" s="188"/>
      <c r="EK12" s="188"/>
      <c r="EL12" s="188"/>
      <c r="EM12" s="188"/>
      <c r="EN12" s="188"/>
      <c r="EO12" s="188"/>
      <c r="EP12" s="188"/>
      <c r="EQ12" s="188"/>
      <c r="ER12" s="188"/>
      <c r="ES12" s="188"/>
      <c r="ET12" s="188"/>
      <c r="EU12" s="188"/>
      <c r="EV12" s="188"/>
      <c r="EW12" s="188"/>
      <c r="EX12" s="188"/>
      <c r="EY12" s="188"/>
      <c r="EZ12" s="188"/>
      <c r="FA12" s="188"/>
      <c r="FB12" s="188"/>
      <c r="FC12" s="188"/>
      <c r="FD12" s="188"/>
      <c r="FE12" s="188"/>
      <c r="FF12" s="188"/>
      <c r="FG12" s="188"/>
      <c r="FH12" s="188"/>
      <c r="FI12" s="188"/>
      <c r="FJ12" s="188"/>
      <c r="FK12" s="188"/>
      <c r="FL12" s="188"/>
      <c r="FM12" s="188"/>
      <c r="FN12" s="188"/>
      <c r="FO12" s="188"/>
      <c r="FP12" s="188"/>
      <c r="FQ12" s="188"/>
      <c r="FR12" s="188"/>
      <c r="FS12" s="188"/>
      <c r="FT12" s="188"/>
      <c r="FU12" s="188"/>
      <c r="FV12" s="188"/>
      <c r="FW12" s="188"/>
      <c r="FX12" s="188"/>
      <c r="FY12" s="188"/>
      <c r="FZ12" s="188"/>
      <c r="GA12" s="188"/>
      <c r="GB12" s="188"/>
      <c r="GC12" s="188"/>
      <c r="GD12" s="188"/>
      <c r="GE12" s="188"/>
      <c r="GF12" s="188"/>
      <c r="GG12" s="188"/>
      <c r="GH12" s="188"/>
      <c r="GI12" s="188"/>
      <c r="GJ12" s="188"/>
      <c r="GK12" s="188"/>
      <c r="GL12" s="188"/>
      <c r="GM12" s="188"/>
      <c r="GN12" s="188"/>
      <c r="GO12" s="188"/>
      <c r="GP12" s="188"/>
      <c r="GQ12" s="188"/>
      <c r="GR12" s="188"/>
      <c r="GS12" s="188"/>
      <c r="GT12" s="188"/>
      <c r="GU12" s="188"/>
      <c r="GV12" s="188"/>
      <c r="GW12" s="188"/>
      <c r="GX12" s="188"/>
      <c r="GY12" s="188"/>
      <c r="GZ12" s="188"/>
      <c r="HA12" s="188"/>
      <c r="HB12" s="188"/>
      <c r="HC12" s="188"/>
      <c r="HD12" s="188"/>
      <c r="HE12" s="188"/>
      <c r="HF12" s="188"/>
      <c r="HG12" s="188"/>
      <c r="HH12" s="188"/>
      <c r="HI12" s="188"/>
      <c r="HJ12" s="188"/>
      <c r="HK12" s="188"/>
      <c r="HL12" s="188"/>
      <c r="HM12" s="188"/>
      <c r="HN12" s="188"/>
      <c r="HO12" s="188"/>
      <c r="HP12" s="188"/>
      <c r="HQ12" s="188"/>
      <c r="HR12" s="188"/>
      <c r="HS12" s="188"/>
      <c r="HT12" s="188"/>
      <c r="HU12" s="188"/>
      <c r="HV12" s="188"/>
      <c r="HW12" s="188"/>
      <c r="HX12" s="188"/>
      <c r="HY12" s="188"/>
      <c r="HZ12" s="188"/>
      <c r="IA12" s="188"/>
      <c r="IB12" s="188"/>
      <c r="IC12" s="188"/>
      <c r="ID12" s="188"/>
      <c r="IE12" s="188"/>
      <c r="IF12" s="188"/>
      <c r="IG12" s="188"/>
      <c r="IH12" s="188"/>
      <c r="II12" s="188"/>
      <c r="IJ12" s="188"/>
      <c r="IK12" s="188"/>
      <c r="IL12" s="188"/>
      <c r="IM12" s="188"/>
      <c r="IN12" s="188"/>
      <c r="IO12" s="188"/>
      <c r="IP12" s="188"/>
      <c r="IQ12" s="188"/>
      <c r="IR12" s="188"/>
      <c r="IS12" s="188"/>
      <c r="IT12" s="188"/>
      <c r="IU12" s="188"/>
      <c r="IV12" s="188"/>
      <c r="IW12" s="188"/>
      <c r="IX12" s="188"/>
      <c r="IY12" s="188"/>
      <c r="IZ12" s="188"/>
      <c r="JA12" s="188"/>
      <c r="JB12" s="188"/>
      <c r="JC12" s="188"/>
      <c r="JD12" s="188"/>
      <c r="JE12" s="188"/>
      <c r="JF12" s="188"/>
      <c r="JG12" s="188"/>
      <c r="JH12" s="188"/>
      <c r="JI12" s="188"/>
      <c r="JJ12" s="188"/>
      <c r="JK12" s="188"/>
      <c r="JL12" s="188"/>
      <c r="JM12" s="188"/>
      <c r="JN12" s="188"/>
      <c r="JO12" s="188"/>
      <c r="JP12" s="188"/>
      <c r="JQ12" s="188"/>
      <c r="JR12" s="188"/>
      <c r="JS12" s="188"/>
      <c r="JT12" s="188"/>
      <c r="JU12" s="188"/>
      <c r="JV12" s="188"/>
      <c r="JW12" s="188"/>
      <c r="JX12" s="188"/>
      <c r="JY12" s="188"/>
      <c r="JZ12" s="188"/>
      <c r="KA12" s="188"/>
      <c r="KB12" s="188"/>
      <c r="KC12" s="188"/>
      <c r="KD12" s="188"/>
      <c r="KE12" s="188"/>
      <c r="KF12" s="188"/>
      <c r="KG12" s="188"/>
      <c r="KH12" s="188"/>
      <c r="KI12" s="188"/>
      <c r="KJ12" s="188"/>
      <c r="KK12" s="188"/>
      <c r="KL12" s="188"/>
      <c r="KM12" s="188"/>
      <c r="KN12" s="188"/>
      <c r="KO12" s="188"/>
      <c r="KP12" s="188"/>
      <c r="KQ12" s="188"/>
      <c r="KR12" s="188"/>
      <c r="KS12" s="188"/>
      <c r="KT12" s="188"/>
      <c r="KU12" s="188"/>
      <c r="KV12" s="188"/>
      <c r="KW12" s="188"/>
      <c r="KX12" s="188"/>
      <c r="KY12" s="188"/>
      <c r="KZ12" s="188"/>
      <c r="LA12" s="188"/>
      <c r="LB12" s="188"/>
      <c r="LC12" s="188"/>
      <c r="LD12" s="188"/>
      <c r="LE12" s="188"/>
      <c r="LF12" s="188"/>
      <c r="LG12" s="188"/>
      <c r="LH12" s="188"/>
      <c r="LI12" s="188"/>
      <c r="LJ12" s="188"/>
      <c r="LK12" s="188"/>
      <c r="LL12" s="188"/>
      <c r="LM12" s="188"/>
      <c r="LN12" s="188"/>
      <c r="LO12" s="188"/>
      <c r="LP12" s="188"/>
      <c r="LQ12" s="188"/>
      <c r="LR12" s="188"/>
      <c r="LS12" s="188"/>
      <c r="LT12" s="188"/>
      <c r="LU12" s="188"/>
      <c r="LV12" s="188"/>
      <c r="LW12" s="188"/>
      <c r="LX12" s="188"/>
      <c r="LY12" s="188"/>
      <c r="LZ12" s="188"/>
      <c r="MA12" s="188"/>
      <c r="MB12" s="188"/>
      <c r="MC12" s="188"/>
      <c r="MD12" s="188"/>
      <c r="ME12" s="188"/>
      <c r="MF12" s="188"/>
      <c r="MG12" s="188"/>
      <c r="MH12" s="188"/>
      <c r="MI12" s="188"/>
      <c r="MJ12" s="188"/>
      <c r="MK12" s="188"/>
      <c r="ML12" s="188"/>
      <c r="MM12" s="188"/>
      <c r="MN12" s="188"/>
      <c r="MO12" s="188"/>
      <c r="MP12" s="188"/>
      <c r="MQ12" s="188"/>
      <c r="MR12" s="188"/>
      <c r="MS12" s="188"/>
      <c r="MT12" s="188"/>
      <c r="MU12" s="188"/>
      <c r="MV12" s="188"/>
      <c r="MW12" s="188"/>
      <c r="MX12" s="188"/>
      <c r="MY12" s="188"/>
      <c r="MZ12" s="188"/>
      <c r="NA12" s="188"/>
      <c r="NB12" s="188"/>
      <c r="NC12" s="188"/>
      <c r="ND12" s="188"/>
      <c r="NE12" s="188"/>
      <c r="NF12" s="188"/>
      <c r="NG12" s="188"/>
      <c r="NH12" s="188"/>
      <c r="NI12" s="188"/>
      <c r="NJ12" s="188"/>
      <c r="NK12" s="188"/>
      <c r="NL12" s="188"/>
      <c r="NM12" s="188"/>
      <c r="NN12" s="188"/>
      <c r="NO12" s="188"/>
      <c r="NP12" s="188"/>
      <c r="NQ12" s="188"/>
      <c r="NR12" s="188"/>
      <c r="NS12" s="188"/>
      <c r="NT12" s="188"/>
      <c r="NU12" s="188"/>
      <c r="NV12" s="188"/>
      <c r="NW12" s="188"/>
      <c r="NX12" s="188"/>
      <c r="NY12" s="188"/>
      <c r="NZ12" s="188"/>
      <c r="OA12" s="188"/>
      <c r="OB12" s="188"/>
      <c r="OC12" s="188"/>
      <c r="OD12" s="188"/>
      <c r="OE12" s="188"/>
      <c r="OF12" s="188"/>
      <c r="OG12" s="188"/>
      <c r="OH12" s="188"/>
      <c r="OI12" s="188"/>
      <c r="OJ12" s="188"/>
      <c r="OK12" s="188"/>
      <c r="OL12" s="188"/>
      <c r="OM12" s="188"/>
      <c r="ON12" s="188"/>
      <c r="OO12" s="188"/>
      <c r="OP12" s="188"/>
      <c r="OQ12" s="188"/>
      <c r="OR12" s="188"/>
      <c r="OS12" s="188"/>
      <c r="OT12" s="188"/>
      <c r="OU12" s="188"/>
      <c r="OV12" s="188"/>
      <c r="OW12" s="188"/>
      <c r="OX12" s="188"/>
      <c r="OY12" s="188"/>
      <c r="OZ12" s="188"/>
      <c r="PA12" s="188"/>
      <c r="PB12" s="188"/>
      <c r="PC12" s="188"/>
      <c r="PD12" s="188"/>
      <c r="PE12" s="188"/>
      <c r="PF12" s="188"/>
      <c r="PG12" s="188"/>
      <c r="PH12" s="188"/>
      <c r="PI12" s="188"/>
      <c r="PJ12" s="188"/>
      <c r="PK12" s="188"/>
      <c r="PL12" s="188"/>
      <c r="PM12" s="188"/>
      <c r="PN12" s="188"/>
      <c r="PO12" s="188"/>
      <c r="PP12" s="188"/>
      <c r="PQ12" s="188"/>
      <c r="PR12" s="188"/>
      <c r="PS12" s="188"/>
      <c r="PT12" s="188"/>
      <c r="PU12" s="188"/>
      <c r="PV12" s="188"/>
      <c r="PW12" s="188"/>
      <c r="PX12" s="188"/>
      <c r="PY12" s="188"/>
      <c r="PZ12" s="188"/>
      <c r="QA12" s="188"/>
      <c r="QB12" s="188"/>
      <c r="QC12" s="188"/>
      <c r="QD12" s="188"/>
      <c r="QE12" s="188"/>
      <c r="QF12" s="188"/>
      <c r="QG12" s="188"/>
      <c r="QH12" s="188"/>
      <c r="QI12" s="188"/>
      <c r="QJ12" s="188"/>
      <c r="QK12" s="188"/>
      <c r="QL12" s="188"/>
      <c r="QM12" s="188"/>
      <c r="QN12" s="188"/>
      <c r="QO12" s="188"/>
      <c r="QP12" s="188"/>
      <c r="QQ12" s="188"/>
      <c r="QR12" s="188"/>
      <c r="QS12" s="188"/>
      <c r="QT12" s="188"/>
      <c r="QU12" s="188"/>
      <c r="QV12" s="188"/>
      <c r="QW12" s="188"/>
      <c r="QX12" s="188"/>
      <c r="QY12" s="188"/>
      <c r="QZ12" s="188"/>
      <c r="RA12" s="188"/>
      <c r="RB12" s="188"/>
      <c r="RC12" s="188"/>
      <c r="RD12" s="188"/>
      <c r="RE12" s="188"/>
      <c r="RF12" s="188"/>
      <c r="RG12" s="188"/>
      <c r="RH12" s="188"/>
      <c r="RI12" s="188"/>
      <c r="RJ12" s="188"/>
      <c r="RK12" s="188"/>
      <c r="RL12" s="188"/>
      <c r="RM12" s="188"/>
      <c r="RN12" s="188"/>
      <c r="RO12" s="188"/>
      <c r="RP12" s="188"/>
      <c r="RQ12" s="188"/>
      <c r="RR12" s="188"/>
      <c r="RS12" s="188"/>
      <c r="RT12" s="188"/>
      <c r="RU12" s="188"/>
      <c r="RV12" s="188"/>
      <c r="RW12" s="188"/>
      <c r="RX12" s="188"/>
      <c r="RY12" s="188"/>
      <c r="RZ12" s="188"/>
      <c r="SA12" s="188"/>
      <c r="SB12" s="188"/>
      <c r="SC12" s="188"/>
      <c r="SD12" s="188"/>
      <c r="SE12" s="188"/>
      <c r="SF12" s="188"/>
      <c r="SG12" s="188"/>
      <c r="SH12" s="188"/>
      <c r="SI12" s="188"/>
      <c r="SJ12" s="188"/>
      <c r="SK12" s="188"/>
      <c r="SL12" s="188"/>
      <c r="SM12" s="188"/>
      <c r="SN12" s="188"/>
      <c r="SO12" s="188"/>
      <c r="SP12" s="188"/>
      <c r="SQ12" s="188"/>
      <c r="SR12" s="188"/>
      <c r="SS12" s="188"/>
      <c r="ST12" s="188"/>
      <c r="SU12" s="188"/>
      <c r="SV12" s="188"/>
      <c r="SW12" s="188"/>
      <c r="SX12" s="188"/>
      <c r="SY12" s="188"/>
      <c r="SZ12" s="188"/>
      <c r="TA12" s="188"/>
      <c r="TB12" s="188"/>
      <c r="TC12" s="188"/>
      <c r="TD12" s="188"/>
      <c r="TE12" s="188"/>
      <c r="TF12" s="188"/>
      <c r="TG12" s="188"/>
      <c r="TH12" s="188"/>
      <c r="TI12" s="188"/>
      <c r="TJ12" s="188"/>
      <c r="TK12" s="188"/>
      <c r="TL12" s="188"/>
      <c r="TM12" s="188"/>
      <c r="TN12" s="188"/>
      <c r="TO12" s="188"/>
      <c r="TP12" s="188"/>
      <c r="TQ12" s="188"/>
      <c r="TR12" s="188"/>
      <c r="TS12" s="188"/>
      <c r="TT12" s="188"/>
      <c r="TU12" s="188"/>
      <c r="TV12" s="188"/>
      <c r="TW12" s="188"/>
      <c r="TX12" s="188"/>
      <c r="TY12" s="188"/>
      <c r="TZ12" s="188"/>
      <c r="UA12" s="188"/>
      <c r="UB12" s="188"/>
      <c r="UC12" s="188"/>
      <c r="UD12" s="188"/>
      <c r="UE12" s="188"/>
      <c r="UF12" s="188"/>
      <c r="UG12" s="188"/>
      <c r="UH12" s="188"/>
      <c r="UI12" s="188"/>
      <c r="UJ12" s="188"/>
      <c r="UK12" s="188"/>
      <c r="UL12" s="188"/>
      <c r="UM12" s="188"/>
      <c r="UN12" s="188"/>
      <c r="UO12" s="188"/>
      <c r="UP12" s="188"/>
      <c r="UQ12" s="188"/>
      <c r="UR12" s="188"/>
      <c r="US12" s="188"/>
      <c r="UT12" s="188"/>
      <c r="UU12" s="188"/>
      <c r="UV12" s="188"/>
      <c r="UW12" s="188"/>
      <c r="UX12" s="188"/>
      <c r="UY12" s="188"/>
      <c r="UZ12" s="188"/>
      <c r="VA12" s="188"/>
      <c r="VB12" s="188"/>
      <c r="VC12" s="188"/>
      <c r="VD12" s="188"/>
      <c r="VE12" s="188"/>
      <c r="VF12" s="188"/>
      <c r="VG12" s="188"/>
      <c r="VH12" s="188"/>
      <c r="VI12" s="188"/>
      <c r="VJ12" s="188"/>
      <c r="VK12" s="188"/>
      <c r="VL12" s="188"/>
      <c r="VM12" s="188"/>
      <c r="VN12" s="188"/>
      <c r="VO12" s="188"/>
      <c r="VP12" s="188"/>
      <c r="VQ12" s="188"/>
      <c r="VR12" s="188"/>
      <c r="VS12" s="188"/>
      <c r="VT12" s="188"/>
      <c r="VU12" s="188"/>
      <c r="VV12" s="188"/>
      <c r="VW12" s="188"/>
      <c r="VX12" s="188"/>
      <c r="VY12" s="188"/>
      <c r="VZ12" s="188"/>
      <c r="WA12" s="188"/>
      <c r="WB12" s="188"/>
      <c r="WC12" s="188"/>
      <c r="WD12" s="188"/>
      <c r="WE12" s="188"/>
      <c r="WF12" s="188"/>
      <c r="WG12" s="188"/>
      <c r="WH12" s="188"/>
      <c r="WI12" s="188"/>
      <c r="WJ12" s="188"/>
      <c r="WK12" s="188"/>
      <c r="WL12" s="188"/>
      <c r="WM12" s="188"/>
      <c r="WN12" s="188"/>
      <c r="WO12" s="188"/>
      <c r="WP12" s="188"/>
      <c r="WQ12" s="188"/>
      <c r="WR12" s="188"/>
      <c r="WS12" s="188"/>
      <c r="WT12" s="188"/>
      <c r="WU12" s="188"/>
      <c r="WV12" s="188"/>
      <c r="WW12" s="188"/>
      <c r="WX12" s="188"/>
      <c r="WY12" s="188"/>
      <c r="WZ12" s="188"/>
      <c r="XA12" s="188"/>
      <c r="XB12" s="188"/>
      <c r="XC12" s="188"/>
      <c r="XD12" s="188"/>
      <c r="XE12" s="188"/>
      <c r="XF12" s="188"/>
      <c r="XG12" s="188"/>
      <c r="XH12" s="188"/>
      <c r="XI12" s="188"/>
      <c r="XJ12" s="188"/>
      <c r="XK12" s="188"/>
      <c r="XL12" s="188"/>
      <c r="XM12" s="188"/>
      <c r="XN12" s="188"/>
      <c r="XO12" s="188"/>
      <c r="XP12" s="188"/>
      <c r="XQ12" s="188"/>
      <c r="XR12" s="188"/>
      <c r="XS12" s="188"/>
      <c r="XT12" s="188"/>
      <c r="XU12" s="188"/>
      <c r="XV12" s="188"/>
      <c r="XW12" s="188"/>
      <c r="XX12" s="188"/>
      <c r="XY12" s="188"/>
      <c r="XZ12" s="188"/>
      <c r="YA12" s="188"/>
      <c r="YB12" s="188"/>
      <c r="YC12" s="188"/>
      <c r="YD12" s="188"/>
      <c r="YE12" s="188"/>
      <c r="YF12" s="188"/>
      <c r="YG12" s="188"/>
      <c r="YH12" s="188"/>
      <c r="YI12" s="188"/>
      <c r="YJ12" s="188"/>
      <c r="YK12" s="188"/>
      <c r="YL12" s="188"/>
      <c r="YM12" s="188"/>
      <c r="YN12" s="188"/>
      <c r="YO12" s="188"/>
      <c r="YP12" s="188"/>
      <c r="YQ12" s="188"/>
      <c r="YR12" s="188"/>
      <c r="YS12" s="188"/>
      <c r="YT12" s="188"/>
      <c r="YU12" s="188"/>
      <c r="YV12" s="188"/>
      <c r="YW12" s="188"/>
      <c r="YX12" s="188"/>
      <c r="YY12" s="188"/>
      <c r="YZ12" s="188"/>
      <c r="ZA12" s="188"/>
      <c r="ZB12" s="188"/>
      <c r="ZC12" s="188"/>
      <c r="ZD12" s="188"/>
      <c r="ZE12" s="188"/>
      <c r="ZF12" s="188"/>
      <c r="ZG12" s="188"/>
      <c r="ZH12" s="188"/>
      <c r="ZI12" s="188"/>
      <c r="ZJ12" s="188"/>
      <c r="ZK12" s="188"/>
      <c r="ZL12" s="188"/>
      <c r="ZM12" s="188"/>
      <c r="ZN12" s="188"/>
      <c r="ZO12" s="188"/>
      <c r="ZP12" s="188"/>
      <c r="ZQ12" s="188"/>
      <c r="ZR12" s="188"/>
      <c r="ZS12" s="188"/>
      <c r="ZT12" s="188"/>
      <c r="ZU12" s="188"/>
      <c r="ZV12" s="188"/>
      <c r="ZW12" s="188"/>
      <c r="ZX12" s="188"/>
      <c r="ZY12" s="188"/>
      <c r="ZZ12" s="188"/>
    </row>
    <row r="13" spans="2:702" s="62" customFormat="1" ht="27.65" customHeight="1">
      <c r="B13" s="1002"/>
      <c r="C13" s="1117"/>
      <c r="D13" s="512"/>
      <c r="E13" s="513"/>
      <c r="F13" s="514" t="s">
        <v>251</v>
      </c>
      <c r="G13" s="515">
        <f>SUM(G11:G12)</f>
        <v>0</v>
      </c>
      <c r="H13" s="516" t="s">
        <v>252</v>
      </c>
      <c r="I13" s="1011"/>
      <c r="J13" s="1013"/>
      <c r="K13" s="997"/>
      <c r="L13" s="689"/>
      <c r="M13" s="188"/>
      <c r="N13" s="188"/>
      <c r="O13" s="188"/>
      <c r="P13" s="532"/>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88"/>
      <c r="IX13" s="188"/>
      <c r="IY13" s="188"/>
      <c r="IZ13" s="188"/>
      <c r="JA13" s="188"/>
      <c r="JB13" s="188"/>
      <c r="JC13" s="188"/>
      <c r="JD13" s="188"/>
      <c r="JE13" s="188"/>
      <c r="JF13" s="188"/>
      <c r="JG13" s="188"/>
      <c r="JH13" s="188"/>
      <c r="JI13" s="188"/>
      <c r="JJ13" s="188"/>
      <c r="JK13" s="188"/>
      <c r="JL13" s="188"/>
      <c r="JM13" s="188"/>
      <c r="JN13" s="188"/>
      <c r="JO13" s="188"/>
      <c r="JP13" s="188"/>
      <c r="JQ13" s="188"/>
      <c r="JR13" s="188"/>
      <c r="JS13" s="188"/>
      <c r="JT13" s="188"/>
      <c r="JU13" s="188"/>
      <c r="JV13" s="188"/>
      <c r="JW13" s="188"/>
      <c r="JX13" s="188"/>
      <c r="JY13" s="188"/>
      <c r="JZ13" s="188"/>
      <c r="KA13" s="188"/>
      <c r="KB13" s="188"/>
      <c r="KC13" s="188"/>
      <c r="KD13" s="188"/>
      <c r="KE13" s="188"/>
      <c r="KF13" s="188"/>
      <c r="KG13" s="188"/>
      <c r="KH13" s="188"/>
      <c r="KI13" s="188"/>
      <c r="KJ13" s="188"/>
      <c r="KK13" s="188"/>
      <c r="KL13" s="188"/>
      <c r="KM13" s="188"/>
      <c r="KN13" s="188"/>
      <c r="KO13" s="188"/>
      <c r="KP13" s="188"/>
      <c r="KQ13" s="188"/>
      <c r="KR13" s="188"/>
      <c r="KS13" s="188"/>
      <c r="KT13" s="188"/>
      <c r="KU13" s="188"/>
      <c r="KV13" s="188"/>
      <c r="KW13" s="188"/>
      <c r="KX13" s="188"/>
      <c r="KY13" s="188"/>
      <c r="KZ13" s="188"/>
      <c r="LA13" s="188"/>
      <c r="LB13" s="188"/>
      <c r="LC13" s="188"/>
      <c r="LD13" s="188"/>
      <c r="LE13" s="188"/>
      <c r="LF13" s="188"/>
      <c r="LG13" s="188"/>
      <c r="LH13" s="188"/>
      <c r="LI13" s="188"/>
      <c r="LJ13" s="188"/>
      <c r="LK13" s="188"/>
      <c r="LL13" s="188"/>
      <c r="LM13" s="188"/>
      <c r="LN13" s="188"/>
      <c r="LO13" s="188"/>
      <c r="LP13" s="188"/>
      <c r="LQ13" s="188"/>
      <c r="LR13" s="188"/>
      <c r="LS13" s="188"/>
      <c r="LT13" s="188"/>
      <c r="LU13" s="188"/>
      <c r="LV13" s="188"/>
      <c r="LW13" s="188"/>
      <c r="LX13" s="188"/>
      <c r="LY13" s="188"/>
      <c r="LZ13" s="188"/>
      <c r="MA13" s="188"/>
      <c r="MB13" s="188"/>
      <c r="MC13" s="188"/>
      <c r="MD13" s="188"/>
      <c r="ME13" s="188"/>
      <c r="MF13" s="188"/>
      <c r="MG13" s="188"/>
      <c r="MH13" s="188"/>
      <c r="MI13" s="188"/>
      <c r="MJ13" s="188"/>
      <c r="MK13" s="188"/>
      <c r="ML13" s="188"/>
      <c r="MM13" s="188"/>
      <c r="MN13" s="188"/>
      <c r="MO13" s="188"/>
      <c r="MP13" s="188"/>
      <c r="MQ13" s="188"/>
      <c r="MR13" s="188"/>
      <c r="MS13" s="188"/>
      <c r="MT13" s="188"/>
      <c r="MU13" s="188"/>
      <c r="MV13" s="188"/>
      <c r="MW13" s="188"/>
      <c r="MX13" s="188"/>
      <c r="MY13" s="188"/>
      <c r="MZ13" s="188"/>
      <c r="NA13" s="188"/>
      <c r="NB13" s="188"/>
      <c r="NC13" s="188"/>
      <c r="ND13" s="188"/>
      <c r="NE13" s="188"/>
      <c r="NF13" s="188"/>
      <c r="NG13" s="188"/>
      <c r="NH13" s="188"/>
      <c r="NI13" s="188"/>
      <c r="NJ13" s="188"/>
      <c r="NK13" s="188"/>
      <c r="NL13" s="188"/>
      <c r="NM13" s="188"/>
      <c r="NN13" s="188"/>
      <c r="NO13" s="188"/>
      <c r="NP13" s="188"/>
      <c r="NQ13" s="188"/>
      <c r="NR13" s="188"/>
      <c r="NS13" s="188"/>
      <c r="NT13" s="188"/>
      <c r="NU13" s="188"/>
      <c r="NV13" s="188"/>
      <c r="NW13" s="188"/>
      <c r="NX13" s="188"/>
      <c r="NY13" s="188"/>
      <c r="NZ13" s="188"/>
      <c r="OA13" s="188"/>
      <c r="OB13" s="188"/>
      <c r="OC13" s="188"/>
      <c r="OD13" s="188"/>
      <c r="OE13" s="188"/>
      <c r="OF13" s="188"/>
      <c r="OG13" s="188"/>
      <c r="OH13" s="188"/>
      <c r="OI13" s="188"/>
      <c r="OJ13" s="188"/>
      <c r="OK13" s="188"/>
      <c r="OL13" s="188"/>
      <c r="OM13" s="188"/>
      <c r="ON13" s="188"/>
      <c r="OO13" s="188"/>
      <c r="OP13" s="188"/>
      <c r="OQ13" s="188"/>
      <c r="OR13" s="188"/>
      <c r="OS13" s="188"/>
      <c r="OT13" s="188"/>
      <c r="OU13" s="188"/>
      <c r="OV13" s="188"/>
      <c r="OW13" s="188"/>
      <c r="OX13" s="188"/>
      <c r="OY13" s="188"/>
      <c r="OZ13" s="188"/>
      <c r="PA13" s="188"/>
      <c r="PB13" s="188"/>
      <c r="PC13" s="188"/>
      <c r="PD13" s="188"/>
      <c r="PE13" s="188"/>
      <c r="PF13" s="188"/>
      <c r="PG13" s="188"/>
      <c r="PH13" s="188"/>
      <c r="PI13" s="188"/>
      <c r="PJ13" s="188"/>
      <c r="PK13" s="188"/>
      <c r="PL13" s="188"/>
      <c r="PM13" s="188"/>
      <c r="PN13" s="188"/>
      <c r="PO13" s="188"/>
      <c r="PP13" s="188"/>
      <c r="PQ13" s="188"/>
      <c r="PR13" s="188"/>
      <c r="PS13" s="188"/>
      <c r="PT13" s="188"/>
      <c r="PU13" s="188"/>
      <c r="PV13" s="188"/>
      <c r="PW13" s="188"/>
      <c r="PX13" s="188"/>
      <c r="PY13" s="188"/>
      <c r="PZ13" s="188"/>
      <c r="QA13" s="188"/>
      <c r="QB13" s="188"/>
      <c r="QC13" s="188"/>
      <c r="QD13" s="188"/>
      <c r="QE13" s="188"/>
      <c r="QF13" s="188"/>
      <c r="QG13" s="188"/>
      <c r="QH13" s="188"/>
      <c r="QI13" s="188"/>
      <c r="QJ13" s="188"/>
      <c r="QK13" s="188"/>
      <c r="QL13" s="188"/>
      <c r="QM13" s="188"/>
      <c r="QN13" s="188"/>
      <c r="QO13" s="188"/>
      <c r="QP13" s="188"/>
      <c r="QQ13" s="188"/>
      <c r="QR13" s="188"/>
      <c r="QS13" s="188"/>
      <c r="QT13" s="188"/>
      <c r="QU13" s="188"/>
      <c r="QV13" s="188"/>
      <c r="QW13" s="188"/>
      <c r="QX13" s="188"/>
      <c r="QY13" s="188"/>
      <c r="QZ13" s="188"/>
      <c r="RA13" s="188"/>
      <c r="RB13" s="188"/>
      <c r="RC13" s="188"/>
      <c r="RD13" s="188"/>
      <c r="RE13" s="188"/>
      <c r="RF13" s="188"/>
      <c r="RG13" s="188"/>
      <c r="RH13" s="188"/>
      <c r="RI13" s="188"/>
      <c r="RJ13" s="188"/>
      <c r="RK13" s="188"/>
      <c r="RL13" s="188"/>
      <c r="RM13" s="188"/>
      <c r="RN13" s="188"/>
      <c r="RO13" s="188"/>
      <c r="RP13" s="188"/>
      <c r="RQ13" s="188"/>
      <c r="RR13" s="188"/>
      <c r="RS13" s="188"/>
      <c r="RT13" s="188"/>
      <c r="RU13" s="188"/>
      <c r="RV13" s="188"/>
      <c r="RW13" s="188"/>
      <c r="RX13" s="188"/>
      <c r="RY13" s="188"/>
      <c r="RZ13" s="188"/>
      <c r="SA13" s="188"/>
      <c r="SB13" s="188"/>
      <c r="SC13" s="188"/>
      <c r="SD13" s="188"/>
      <c r="SE13" s="188"/>
      <c r="SF13" s="188"/>
      <c r="SG13" s="188"/>
      <c r="SH13" s="188"/>
      <c r="SI13" s="188"/>
      <c r="SJ13" s="188"/>
      <c r="SK13" s="188"/>
      <c r="SL13" s="188"/>
      <c r="SM13" s="188"/>
      <c r="SN13" s="188"/>
      <c r="SO13" s="188"/>
      <c r="SP13" s="188"/>
      <c r="SQ13" s="188"/>
      <c r="SR13" s="188"/>
      <c r="SS13" s="188"/>
      <c r="ST13" s="188"/>
      <c r="SU13" s="188"/>
      <c r="SV13" s="188"/>
      <c r="SW13" s="188"/>
      <c r="SX13" s="188"/>
      <c r="SY13" s="188"/>
      <c r="SZ13" s="188"/>
      <c r="TA13" s="188"/>
      <c r="TB13" s="188"/>
      <c r="TC13" s="188"/>
      <c r="TD13" s="188"/>
      <c r="TE13" s="188"/>
      <c r="TF13" s="188"/>
      <c r="TG13" s="188"/>
      <c r="TH13" s="188"/>
      <c r="TI13" s="188"/>
      <c r="TJ13" s="188"/>
      <c r="TK13" s="188"/>
      <c r="TL13" s="188"/>
      <c r="TM13" s="188"/>
      <c r="TN13" s="188"/>
      <c r="TO13" s="188"/>
      <c r="TP13" s="188"/>
      <c r="TQ13" s="188"/>
      <c r="TR13" s="188"/>
      <c r="TS13" s="188"/>
      <c r="TT13" s="188"/>
      <c r="TU13" s="188"/>
      <c r="TV13" s="188"/>
      <c r="TW13" s="188"/>
      <c r="TX13" s="188"/>
      <c r="TY13" s="188"/>
      <c r="TZ13" s="188"/>
      <c r="UA13" s="188"/>
      <c r="UB13" s="188"/>
      <c r="UC13" s="188"/>
      <c r="UD13" s="188"/>
      <c r="UE13" s="188"/>
      <c r="UF13" s="188"/>
      <c r="UG13" s="188"/>
      <c r="UH13" s="188"/>
      <c r="UI13" s="188"/>
      <c r="UJ13" s="188"/>
      <c r="UK13" s="188"/>
      <c r="UL13" s="188"/>
      <c r="UM13" s="188"/>
      <c r="UN13" s="188"/>
      <c r="UO13" s="188"/>
      <c r="UP13" s="188"/>
      <c r="UQ13" s="188"/>
      <c r="UR13" s="188"/>
      <c r="US13" s="188"/>
      <c r="UT13" s="188"/>
      <c r="UU13" s="188"/>
      <c r="UV13" s="188"/>
      <c r="UW13" s="188"/>
      <c r="UX13" s="188"/>
      <c r="UY13" s="188"/>
      <c r="UZ13" s="188"/>
      <c r="VA13" s="188"/>
      <c r="VB13" s="188"/>
      <c r="VC13" s="188"/>
      <c r="VD13" s="188"/>
      <c r="VE13" s="188"/>
      <c r="VF13" s="188"/>
      <c r="VG13" s="188"/>
      <c r="VH13" s="188"/>
      <c r="VI13" s="188"/>
      <c r="VJ13" s="188"/>
      <c r="VK13" s="188"/>
      <c r="VL13" s="188"/>
      <c r="VM13" s="188"/>
      <c r="VN13" s="188"/>
      <c r="VO13" s="188"/>
      <c r="VP13" s="188"/>
      <c r="VQ13" s="188"/>
      <c r="VR13" s="188"/>
      <c r="VS13" s="188"/>
      <c r="VT13" s="188"/>
      <c r="VU13" s="188"/>
      <c r="VV13" s="188"/>
      <c r="VW13" s="188"/>
      <c r="VX13" s="188"/>
      <c r="VY13" s="188"/>
      <c r="VZ13" s="188"/>
      <c r="WA13" s="188"/>
      <c r="WB13" s="188"/>
      <c r="WC13" s="188"/>
      <c r="WD13" s="188"/>
      <c r="WE13" s="188"/>
      <c r="WF13" s="188"/>
      <c r="WG13" s="188"/>
      <c r="WH13" s="188"/>
      <c r="WI13" s="188"/>
      <c r="WJ13" s="188"/>
      <c r="WK13" s="188"/>
      <c r="WL13" s="188"/>
      <c r="WM13" s="188"/>
      <c r="WN13" s="188"/>
      <c r="WO13" s="188"/>
      <c r="WP13" s="188"/>
      <c r="WQ13" s="188"/>
      <c r="WR13" s="188"/>
      <c r="WS13" s="188"/>
      <c r="WT13" s="188"/>
      <c r="WU13" s="188"/>
      <c r="WV13" s="188"/>
      <c r="WW13" s="188"/>
      <c r="WX13" s="188"/>
      <c r="WY13" s="188"/>
      <c r="WZ13" s="188"/>
      <c r="XA13" s="188"/>
      <c r="XB13" s="188"/>
      <c r="XC13" s="188"/>
      <c r="XD13" s="188"/>
      <c r="XE13" s="188"/>
      <c r="XF13" s="188"/>
      <c r="XG13" s="188"/>
      <c r="XH13" s="188"/>
      <c r="XI13" s="188"/>
      <c r="XJ13" s="188"/>
      <c r="XK13" s="188"/>
      <c r="XL13" s="188"/>
      <c r="XM13" s="188"/>
      <c r="XN13" s="188"/>
      <c r="XO13" s="188"/>
      <c r="XP13" s="188"/>
      <c r="XQ13" s="188"/>
      <c r="XR13" s="188"/>
      <c r="XS13" s="188"/>
      <c r="XT13" s="188"/>
      <c r="XU13" s="188"/>
      <c r="XV13" s="188"/>
      <c r="XW13" s="188"/>
      <c r="XX13" s="188"/>
      <c r="XY13" s="188"/>
      <c r="XZ13" s="188"/>
      <c r="YA13" s="188"/>
      <c r="YB13" s="188"/>
      <c r="YC13" s="188"/>
      <c r="YD13" s="188"/>
      <c r="YE13" s="188"/>
      <c r="YF13" s="188"/>
      <c r="YG13" s="188"/>
      <c r="YH13" s="188"/>
      <c r="YI13" s="188"/>
      <c r="YJ13" s="188"/>
      <c r="YK13" s="188"/>
      <c r="YL13" s="188"/>
      <c r="YM13" s="188"/>
      <c r="YN13" s="188"/>
      <c r="YO13" s="188"/>
      <c r="YP13" s="188"/>
      <c r="YQ13" s="188"/>
      <c r="YR13" s="188"/>
      <c r="YS13" s="188"/>
      <c r="YT13" s="188"/>
      <c r="YU13" s="188"/>
      <c r="YV13" s="188"/>
      <c r="YW13" s="188"/>
      <c r="YX13" s="188"/>
      <c r="YY13" s="188"/>
      <c r="YZ13" s="188"/>
      <c r="ZA13" s="188"/>
      <c r="ZB13" s="188"/>
      <c r="ZC13" s="188"/>
      <c r="ZD13" s="188"/>
      <c r="ZE13" s="188"/>
      <c r="ZF13" s="188"/>
      <c r="ZG13" s="188"/>
      <c r="ZH13" s="188"/>
      <c r="ZI13" s="188"/>
      <c r="ZJ13" s="188"/>
      <c r="ZK13" s="188"/>
      <c r="ZL13" s="188"/>
      <c r="ZM13" s="188"/>
      <c r="ZN13" s="188"/>
      <c r="ZO13" s="188"/>
      <c r="ZP13" s="188"/>
      <c r="ZQ13" s="188"/>
      <c r="ZR13" s="188"/>
      <c r="ZS13" s="188"/>
      <c r="ZT13" s="188"/>
      <c r="ZU13" s="188"/>
      <c r="ZV13" s="188"/>
      <c r="ZW13" s="188"/>
      <c r="ZX13" s="188"/>
      <c r="ZY13" s="188"/>
      <c r="ZZ13" s="188"/>
    </row>
    <row r="14" spans="2:702" s="62" customFormat="1" ht="27.65" customHeight="1">
      <c r="B14" s="122" t="s">
        <v>255</v>
      </c>
      <c r="C14" s="122"/>
      <c r="D14" s="122"/>
      <c r="E14" s="779"/>
      <c r="F14" s="1004" t="s">
        <v>256</v>
      </c>
      <c r="G14" s="1004"/>
      <c r="H14" s="1004"/>
      <c r="I14" s="527">
        <f>SUM(I8,I11)</f>
        <v>0</v>
      </c>
      <c r="J14" s="528" t="s">
        <v>257</v>
      </c>
      <c r="K14" s="780"/>
      <c r="L14" s="689"/>
      <c r="M14" s="188"/>
      <c r="N14" s="188"/>
      <c r="O14" s="188"/>
      <c r="P14" s="532"/>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c r="GG14" s="188"/>
      <c r="GH14" s="188"/>
      <c r="GI14" s="188"/>
      <c r="GJ14" s="188"/>
      <c r="GK14" s="188"/>
      <c r="GL14" s="188"/>
      <c r="GM14" s="188"/>
      <c r="GN14" s="188"/>
      <c r="GO14" s="188"/>
      <c r="GP14" s="188"/>
      <c r="GQ14" s="188"/>
      <c r="GR14" s="188"/>
      <c r="GS14" s="188"/>
      <c r="GT14" s="188"/>
      <c r="GU14" s="188"/>
      <c r="GV14" s="188"/>
      <c r="GW14" s="188"/>
      <c r="GX14" s="188"/>
      <c r="GY14" s="188"/>
      <c r="GZ14" s="188"/>
      <c r="HA14" s="188"/>
      <c r="HB14" s="188"/>
      <c r="HC14" s="188"/>
      <c r="HD14" s="188"/>
      <c r="HE14" s="188"/>
      <c r="HF14" s="188"/>
      <c r="HG14" s="188"/>
      <c r="HH14" s="188"/>
      <c r="HI14" s="188"/>
      <c r="HJ14" s="188"/>
      <c r="HK14" s="188"/>
      <c r="HL14" s="188"/>
      <c r="HM14" s="188"/>
      <c r="HN14" s="188"/>
      <c r="HO14" s="188"/>
      <c r="HP14" s="188"/>
      <c r="HQ14" s="188"/>
      <c r="HR14" s="188"/>
      <c r="HS14" s="188"/>
      <c r="HT14" s="188"/>
      <c r="HU14" s="188"/>
      <c r="HV14" s="188"/>
      <c r="HW14" s="188"/>
      <c r="HX14" s="188"/>
      <c r="HY14" s="188"/>
      <c r="HZ14" s="188"/>
      <c r="IA14" s="188"/>
      <c r="IB14" s="188"/>
      <c r="IC14" s="188"/>
      <c r="ID14" s="188"/>
      <c r="IE14" s="188"/>
      <c r="IF14" s="188"/>
      <c r="IG14" s="188"/>
      <c r="IH14" s="188"/>
      <c r="II14" s="188"/>
      <c r="IJ14" s="188"/>
      <c r="IK14" s="188"/>
      <c r="IL14" s="188"/>
      <c r="IM14" s="188"/>
      <c r="IN14" s="188"/>
      <c r="IO14" s="188"/>
      <c r="IP14" s="188"/>
      <c r="IQ14" s="188"/>
      <c r="IR14" s="188"/>
      <c r="IS14" s="188"/>
      <c r="IT14" s="188"/>
      <c r="IU14" s="188"/>
      <c r="IV14" s="188"/>
      <c r="IW14" s="188"/>
      <c r="IX14" s="188"/>
      <c r="IY14" s="188"/>
      <c r="IZ14" s="188"/>
      <c r="JA14" s="188"/>
      <c r="JB14" s="188"/>
      <c r="JC14" s="188"/>
      <c r="JD14" s="188"/>
      <c r="JE14" s="188"/>
      <c r="JF14" s="188"/>
      <c r="JG14" s="188"/>
      <c r="JH14" s="188"/>
      <c r="JI14" s="188"/>
      <c r="JJ14" s="188"/>
      <c r="JK14" s="188"/>
      <c r="JL14" s="188"/>
      <c r="JM14" s="188"/>
      <c r="JN14" s="188"/>
      <c r="JO14" s="188"/>
      <c r="JP14" s="188"/>
      <c r="JQ14" s="188"/>
      <c r="JR14" s="188"/>
      <c r="JS14" s="188"/>
      <c r="JT14" s="188"/>
      <c r="JU14" s="188"/>
      <c r="JV14" s="188"/>
      <c r="JW14" s="188"/>
      <c r="JX14" s="188"/>
      <c r="JY14" s="188"/>
      <c r="JZ14" s="188"/>
      <c r="KA14" s="188"/>
      <c r="KB14" s="188"/>
      <c r="KC14" s="188"/>
      <c r="KD14" s="188"/>
      <c r="KE14" s="188"/>
      <c r="KF14" s="188"/>
      <c r="KG14" s="188"/>
      <c r="KH14" s="188"/>
      <c r="KI14" s="188"/>
      <c r="KJ14" s="188"/>
      <c r="KK14" s="188"/>
      <c r="KL14" s="188"/>
      <c r="KM14" s="188"/>
      <c r="KN14" s="188"/>
      <c r="KO14" s="188"/>
      <c r="KP14" s="188"/>
      <c r="KQ14" s="188"/>
      <c r="KR14" s="188"/>
      <c r="KS14" s="188"/>
      <c r="KT14" s="188"/>
      <c r="KU14" s="188"/>
      <c r="KV14" s="188"/>
      <c r="KW14" s="188"/>
      <c r="KX14" s="188"/>
      <c r="KY14" s="188"/>
      <c r="KZ14" s="188"/>
      <c r="LA14" s="188"/>
      <c r="LB14" s="188"/>
      <c r="LC14" s="188"/>
      <c r="LD14" s="188"/>
      <c r="LE14" s="188"/>
      <c r="LF14" s="188"/>
      <c r="LG14" s="188"/>
      <c r="LH14" s="188"/>
      <c r="LI14" s="188"/>
      <c r="LJ14" s="188"/>
      <c r="LK14" s="188"/>
      <c r="LL14" s="188"/>
      <c r="LM14" s="188"/>
      <c r="LN14" s="188"/>
      <c r="LO14" s="188"/>
      <c r="LP14" s="188"/>
      <c r="LQ14" s="188"/>
      <c r="LR14" s="188"/>
      <c r="LS14" s="188"/>
      <c r="LT14" s="188"/>
      <c r="LU14" s="188"/>
      <c r="LV14" s="188"/>
      <c r="LW14" s="188"/>
      <c r="LX14" s="188"/>
      <c r="LY14" s="188"/>
      <c r="LZ14" s="188"/>
      <c r="MA14" s="188"/>
      <c r="MB14" s="188"/>
      <c r="MC14" s="188"/>
      <c r="MD14" s="188"/>
      <c r="ME14" s="188"/>
      <c r="MF14" s="188"/>
      <c r="MG14" s="188"/>
      <c r="MH14" s="188"/>
      <c r="MI14" s="188"/>
      <c r="MJ14" s="188"/>
      <c r="MK14" s="188"/>
      <c r="ML14" s="188"/>
      <c r="MM14" s="188"/>
      <c r="MN14" s="188"/>
      <c r="MO14" s="188"/>
      <c r="MP14" s="188"/>
      <c r="MQ14" s="188"/>
      <c r="MR14" s="188"/>
      <c r="MS14" s="188"/>
      <c r="MT14" s="188"/>
      <c r="MU14" s="188"/>
      <c r="MV14" s="188"/>
      <c r="MW14" s="188"/>
      <c r="MX14" s="188"/>
      <c r="MY14" s="188"/>
      <c r="MZ14" s="188"/>
      <c r="NA14" s="188"/>
      <c r="NB14" s="188"/>
      <c r="NC14" s="188"/>
      <c r="ND14" s="188"/>
      <c r="NE14" s="188"/>
      <c r="NF14" s="188"/>
      <c r="NG14" s="188"/>
      <c r="NH14" s="188"/>
      <c r="NI14" s="188"/>
      <c r="NJ14" s="188"/>
      <c r="NK14" s="188"/>
      <c r="NL14" s="188"/>
      <c r="NM14" s="188"/>
      <c r="NN14" s="188"/>
      <c r="NO14" s="188"/>
      <c r="NP14" s="188"/>
      <c r="NQ14" s="188"/>
      <c r="NR14" s="188"/>
      <c r="NS14" s="188"/>
      <c r="NT14" s="188"/>
      <c r="NU14" s="188"/>
      <c r="NV14" s="188"/>
      <c r="NW14" s="188"/>
      <c r="NX14" s="188"/>
      <c r="NY14" s="188"/>
      <c r="NZ14" s="188"/>
      <c r="OA14" s="188"/>
      <c r="OB14" s="188"/>
      <c r="OC14" s="188"/>
      <c r="OD14" s="188"/>
      <c r="OE14" s="188"/>
      <c r="OF14" s="188"/>
      <c r="OG14" s="188"/>
      <c r="OH14" s="188"/>
      <c r="OI14" s="188"/>
      <c r="OJ14" s="188"/>
      <c r="OK14" s="188"/>
      <c r="OL14" s="188"/>
      <c r="OM14" s="188"/>
      <c r="ON14" s="188"/>
      <c r="OO14" s="188"/>
      <c r="OP14" s="188"/>
      <c r="OQ14" s="188"/>
      <c r="OR14" s="188"/>
      <c r="OS14" s="188"/>
      <c r="OT14" s="188"/>
      <c r="OU14" s="188"/>
      <c r="OV14" s="188"/>
      <c r="OW14" s="188"/>
      <c r="OX14" s="188"/>
      <c r="OY14" s="188"/>
      <c r="OZ14" s="188"/>
      <c r="PA14" s="188"/>
      <c r="PB14" s="188"/>
      <c r="PC14" s="188"/>
      <c r="PD14" s="188"/>
      <c r="PE14" s="188"/>
      <c r="PF14" s="188"/>
      <c r="PG14" s="188"/>
      <c r="PH14" s="188"/>
      <c r="PI14" s="188"/>
      <c r="PJ14" s="188"/>
      <c r="PK14" s="188"/>
      <c r="PL14" s="188"/>
      <c r="PM14" s="188"/>
      <c r="PN14" s="188"/>
      <c r="PO14" s="188"/>
      <c r="PP14" s="188"/>
      <c r="PQ14" s="188"/>
      <c r="PR14" s="188"/>
      <c r="PS14" s="188"/>
      <c r="PT14" s="188"/>
      <c r="PU14" s="188"/>
      <c r="PV14" s="188"/>
      <c r="PW14" s="188"/>
      <c r="PX14" s="188"/>
      <c r="PY14" s="188"/>
      <c r="PZ14" s="188"/>
      <c r="QA14" s="188"/>
      <c r="QB14" s="188"/>
      <c r="QC14" s="188"/>
      <c r="QD14" s="188"/>
      <c r="QE14" s="188"/>
      <c r="QF14" s="188"/>
      <c r="QG14" s="188"/>
      <c r="QH14" s="188"/>
      <c r="QI14" s="188"/>
      <c r="QJ14" s="188"/>
      <c r="QK14" s="188"/>
      <c r="QL14" s="188"/>
      <c r="QM14" s="188"/>
      <c r="QN14" s="188"/>
      <c r="QO14" s="188"/>
      <c r="QP14" s="188"/>
      <c r="QQ14" s="188"/>
      <c r="QR14" s="188"/>
      <c r="QS14" s="188"/>
      <c r="QT14" s="188"/>
      <c r="QU14" s="188"/>
      <c r="QV14" s="188"/>
      <c r="QW14" s="188"/>
      <c r="QX14" s="188"/>
      <c r="QY14" s="188"/>
      <c r="QZ14" s="188"/>
      <c r="RA14" s="188"/>
      <c r="RB14" s="188"/>
      <c r="RC14" s="188"/>
      <c r="RD14" s="188"/>
      <c r="RE14" s="188"/>
      <c r="RF14" s="188"/>
      <c r="RG14" s="188"/>
      <c r="RH14" s="188"/>
      <c r="RI14" s="188"/>
      <c r="RJ14" s="188"/>
      <c r="RK14" s="188"/>
      <c r="RL14" s="188"/>
      <c r="RM14" s="188"/>
      <c r="RN14" s="188"/>
      <c r="RO14" s="188"/>
      <c r="RP14" s="188"/>
      <c r="RQ14" s="188"/>
      <c r="RR14" s="188"/>
      <c r="RS14" s="188"/>
      <c r="RT14" s="188"/>
      <c r="RU14" s="188"/>
      <c r="RV14" s="188"/>
      <c r="RW14" s="188"/>
      <c r="RX14" s="188"/>
      <c r="RY14" s="188"/>
      <c r="RZ14" s="188"/>
      <c r="SA14" s="188"/>
      <c r="SB14" s="188"/>
      <c r="SC14" s="188"/>
      <c r="SD14" s="188"/>
      <c r="SE14" s="188"/>
      <c r="SF14" s="188"/>
      <c r="SG14" s="188"/>
      <c r="SH14" s="188"/>
      <c r="SI14" s="188"/>
      <c r="SJ14" s="188"/>
      <c r="SK14" s="188"/>
      <c r="SL14" s="188"/>
      <c r="SM14" s="188"/>
      <c r="SN14" s="188"/>
      <c r="SO14" s="188"/>
      <c r="SP14" s="188"/>
      <c r="SQ14" s="188"/>
      <c r="SR14" s="188"/>
      <c r="SS14" s="188"/>
      <c r="ST14" s="188"/>
      <c r="SU14" s="188"/>
      <c r="SV14" s="188"/>
      <c r="SW14" s="188"/>
      <c r="SX14" s="188"/>
      <c r="SY14" s="188"/>
      <c r="SZ14" s="188"/>
      <c r="TA14" s="188"/>
      <c r="TB14" s="188"/>
      <c r="TC14" s="188"/>
      <c r="TD14" s="188"/>
      <c r="TE14" s="188"/>
      <c r="TF14" s="188"/>
      <c r="TG14" s="188"/>
      <c r="TH14" s="188"/>
      <c r="TI14" s="188"/>
      <c r="TJ14" s="188"/>
      <c r="TK14" s="188"/>
      <c r="TL14" s="188"/>
      <c r="TM14" s="188"/>
      <c r="TN14" s="188"/>
      <c r="TO14" s="188"/>
      <c r="TP14" s="188"/>
      <c r="TQ14" s="188"/>
      <c r="TR14" s="188"/>
      <c r="TS14" s="188"/>
      <c r="TT14" s="188"/>
      <c r="TU14" s="188"/>
      <c r="TV14" s="188"/>
      <c r="TW14" s="188"/>
      <c r="TX14" s="188"/>
      <c r="TY14" s="188"/>
      <c r="TZ14" s="188"/>
      <c r="UA14" s="188"/>
      <c r="UB14" s="188"/>
      <c r="UC14" s="188"/>
      <c r="UD14" s="188"/>
      <c r="UE14" s="188"/>
      <c r="UF14" s="188"/>
      <c r="UG14" s="188"/>
      <c r="UH14" s="188"/>
      <c r="UI14" s="188"/>
      <c r="UJ14" s="188"/>
      <c r="UK14" s="188"/>
      <c r="UL14" s="188"/>
      <c r="UM14" s="188"/>
      <c r="UN14" s="188"/>
      <c r="UO14" s="188"/>
      <c r="UP14" s="188"/>
      <c r="UQ14" s="188"/>
      <c r="UR14" s="188"/>
      <c r="US14" s="188"/>
      <c r="UT14" s="188"/>
      <c r="UU14" s="188"/>
      <c r="UV14" s="188"/>
      <c r="UW14" s="188"/>
      <c r="UX14" s="188"/>
      <c r="UY14" s="188"/>
      <c r="UZ14" s="188"/>
      <c r="VA14" s="188"/>
      <c r="VB14" s="188"/>
      <c r="VC14" s="188"/>
      <c r="VD14" s="188"/>
      <c r="VE14" s="188"/>
      <c r="VF14" s="188"/>
      <c r="VG14" s="188"/>
      <c r="VH14" s="188"/>
      <c r="VI14" s="188"/>
      <c r="VJ14" s="188"/>
      <c r="VK14" s="188"/>
      <c r="VL14" s="188"/>
      <c r="VM14" s="188"/>
      <c r="VN14" s="188"/>
      <c r="VO14" s="188"/>
      <c r="VP14" s="188"/>
      <c r="VQ14" s="188"/>
      <c r="VR14" s="188"/>
      <c r="VS14" s="188"/>
      <c r="VT14" s="188"/>
      <c r="VU14" s="188"/>
      <c r="VV14" s="188"/>
      <c r="VW14" s="188"/>
      <c r="VX14" s="188"/>
      <c r="VY14" s="188"/>
      <c r="VZ14" s="188"/>
      <c r="WA14" s="188"/>
      <c r="WB14" s="188"/>
      <c r="WC14" s="188"/>
      <c r="WD14" s="188"/>
      <c r="WE14" s="188"/>
      <c r="WF14" s="188"/>
      <c r="WG14" s="188"/>
      <c r="WH14" s="188"/>
      <c r="WI14" s="188"/>
      <c r="WJ14" s="188"/>
      <c r="WK14" s="188"/>
      <c r="WL14" s="188"/>
      <c r="WM14" s="188"/>
      <c r="WN14" s="188"/>
      <c r="WO14" s="188"/>
      <c r="WP14" s="188"/>
      <c r="WQ14" s="188"/>
      <c r="WR14" s="188"/>
      <c r="WS14" s="188"/>
      <c r="WT14" s="188"/>
      <c r="WU14" s="188"/>
      <c r="WV14" s="188"/>
      <c r="WW14" s="188"/>
      <c r="WX14" s="188"/>
      <c r="WY14" s="188"/>
      <c r="WZ14" s="188"/>
      <c r="XA14" s="188"/>
      <c r="XB14" s="188"/>
      <c r="XC14" s="188"/>
      <c r="XD14" s="188"/>
      <c r="XE14" s="188"/>
      <c r="XF14" s="188"/>
      <c r="XG14" s="188"/>
      <c r="XH14" s="188"/>
      <c r="XI14" s="188"/>
      <c r="XJ14" s="188"/>
      <c r="XK14" s="188"/>
      <c r="XL14" s="188"/>
      <c r="XM14" s="188"/>
      <c r="XN14" s="188"/>
      <c r="XO14" s="188"/>
      <c r="XP14" s="188"/>
      <c r="XQ14" s="188"/>
      <c r="XR14" s="188"/>
      <c r="XS14" s="188"/>
      <c r="XT14" s="188"/>
      <c r="XU14" s="188"/>
      <c r="XV14" s="188"/>
      <c r="XW14" s="188"/>
      <c r="XX14" s="188"/>
      <c r="XY14" s="188"/>
      <c r="XZ14" s="188"/>
      <c r="YA14" s="188"/>
      <c r="YB14" s="188"/>
      <c r="YC14" s="188"/>
      <c r="YD14" s="188"/>
      <c r="YE14" s="188"/>
      <c r="YF14" s="188"/>
      <c r="YG14" s="188"/>
      <c r="YH14" s="188"/>
      <c r="YI14" s="188"/>
      <c r="YJ14" s="188"/>
      <c r="YK14" s="188"/>
      <c r="YL14" s="188"/>
      <c r="YM14" s="188"/>
      <c r="YN14" s="188"/>
      <c r="YO14" s="188"/>
      <c r="YP14" s="188"/>
      <c r="YQ14" s="188"/>
      <c r="YR14" s="188"/>
      <c r="YS14" s="188"/>
      <c r="YT14" s="188"/>
      <c r="YU14" s="188"/>
      <c r="YV14" s="188"/>
      <c r="YW14" s="188"/>
      <c r="YX14" s="188"/>
      <c r="YY14" s="188"/>
      <c r="YZ14" s="188"/>
      <c r="ZA14" s="188"/>
      <c r="ZB14" s="188"/>
      <c r="ZC14" s="188"/>
      <c r="ZD14" s="188"/>
      <c r="ZE14" s="188"/>
      <c r="ZF14" s="188"/>
      <c r="ZG14" s="188"/>
      <c r="ZH14" s="188"/>
      <c r="ZI14" s="188"/>
      <c r="ZJ14" s="188"/>
      <c r="ZK14" s="188"/>
      <c r="ZL14" s="188"/>
      <c r="ZM14" s="188"/>
      <c r="ZN14" s="188"/>
      <c r="ZO14" s="188"/>
      <c r="ZP14" s="188"/>
      <c r="ZQ14" s="188"/>
      <c r="ZR14" s="188"/>
      <c r="ZS14" s="188"/>
      <c r="ZT14" s="188"/>
      <c r="ZU14" s="188"/>
      <c r="ZV14" s="188"/>
      <c r="ZW14" s="188"/>
      <c r="ZX14" s="188"/>
      <c r="ZY14" s="188"/>
      <c r="ZZ14" s="188"/>
    </row>
    <row r="15" spans="2:702" s="62" customFormat="1" ht="27.65" customHeight="1">
      <c r="E15" s="235"/>
      <c r="F15" s="235"/>
      <c r="G15" s="235"/>
      <c r="H15" s="235"/>
      <c r="I15" s="524"/>
      <c r="J15" s="235"/>
      <c r="K15" s="235"/>
      <c r="L15" s="235"/>
      <c r="M15" s="188"/>
      <c r="N15" s="188"/>
      <c r="O15" s="188"/>
      <c r="P15" s="532"/>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c r="IQ15" s="188"/>
      <c r="IR15" s="188"/>
      <c r="IS15" s="188"/>
      <c r="IT15" s="188"/>
      <c r="IU15" s="188"/>
      <c r="IV15" s="188"/>
      <c r="IW15" s="188"/>
      <c r="IX15" s="188"/>
      <c r="IY15" s="188"/>
      <c r="IZ15" s="188"/>
      <c r="JA15" s="188"/>
      <c r="JB15" s="188"/>
      <c r="JC15" s="188"/>
      <c r="JD15" s="188"/>
      <c r="JE15" s="188"/>
      <c r="JF15" s="188"/>
      <c r="JG15" s="188"/>
      <c r="JH15" s="188"/>
      <c r="JI15" s="188"/>
      <c r="JJ15" s="188"/>
      <c r="JK15" s="188"/>
      <c r="JL15" s="188"/>
      <c r="JM15" s="188"/>
      <c r="JN15" s="188"/>
      <c r="JO15" s="188"/>
      <c r="JP15" s="188"/>
      <c r="JQ15" s="188"/>
      <c r="JR15" s="188"/>
      <c r="JS15" s="188"/>
      <c r="JT15" s="188"/>
      <c r="JU15" s="188"/>
      <c r="JV15" s="188"/>
      <c r="JW15" s="188"/>
      <c r="JX15" s="188"/>
      <c r="JY15" s="188"/>
      <c r="JZ15" s="188"/>
      <c r="KA15" s="188"/>
      <c r="KB15" s="188"/>
      <c r="KC15" s="188"/>
      <c r="KD15" s="188"/>
      <c r="KE15" s="188"/>
      <c r="KF15" s="188"/>
      <c r="KG15" s="188"/>
      <c r="KH15" s="188"/>
      <c r="KI15" s="188"/>
      <c r="KJ15" s="188"/>
      <c r="KK15" s="188"/>
      <c r="KL15" s="188"/>
      <c r="KM15" s="188"/>
      <c r="KN15" s="188"/>
      <c r="KO15" s="188"/>
      <c r="KP15" s="188"/>
      <c r="KQ15" s="188"/>
      <c r="KR15" s="188"/>
      <c r="KS15" s="188"/>
      <c r="KT15" s="188"/>
      <c r="KU15" s="188"/>
      <c r="KV15" s="188"/>
      <c r="KW15" s="188"/>
      <c r="KX15" s="188"/>
      <c r="KY15" s="188"/>
      <c r="KZ15" s="188"/>
      <c r="LA15" s="188"/>
      <c r="LB15" s="188"/>
      <c r="LC15" s="188"/>
      <c r="LD15" s="188"/>
      <c r="LE15" s="188"/>
      <c r="LF15" s="188"/>
      <c r="LG15" s="188"/>
      <c r="LH15" s="188"/>
      <c r="LI15" s="188"/>
      <c r="LJ15" s="188"/>
      <c r="LK15" s="188"/>
      <c r="LL15" s="188"/>
      <c r="LM15" s="188"/>
      <c r="LN15" s="188"/>
      <c r="LO15" s="188"/>
      <c r="LP15" s="188"/>
      <c r="LQ15" s="188"/>
      <c r="LR15" s="188"/>
      <c r="LS15" s="188"/>
      <c r="LT15" s="188"/>
      <c r="LU15" s="188"/>
      <c r="LV15" s="188"/>
      <c r="LW15" s="188"/>
      <c r="LX15" s="188"/>
      <c r="LY15" s="188"/>
      <c r="LZ15" s="188"/>
      <c r="MA15" s="188"/>
      <c r="MB15" s="188"/>
      <c r="MC15" s="188"/>
      <c r="MD15" s="188"/>
      <c r="ME15" s="188"/>
      <c r="MF15" s="188"/>
      <c r="MG15" s="188"/>
      <c r="MH15" s="188"/>
      <c r="MI15" s="188"/>
      <c r="MJ15" s="188"/>
      <c r="MK15" s="188"/>
      <c r="ML15" s="188"/>
      <c r="MM15" s="188"/>
      <c r="MN15" s="188"/>
      <c r="MO15" s="188"/>
      <c r="MP15" s="188"/>
      <c r="MQ15" s="188"/>
      <c r="MR15" s="188"/>
      <c r="MS15" s="188"/>
      <c r="MT15" s="188"/>
      <c r="MU15" s="188"/>
      <c r="MV15" s="188"/>
      <c r="MW15" s="188"/>
      <c r="MX15" s="188"/>
      <c r="MY15" s="188"/>
      <c r="MZ15" s="188"/>
      <c r="NA15" s="188"/>
      <c r="NB15" s="188"/>
      <c r="NC15" s="188"/>
      <c r="ND15" s="188"/>
      <c r="NE15" s="188"/>
      <c r="NF15" s="188"/>
      <c r="NG15" s="188"/>
      <c r="NH15" s="188"/>
      <c r="NI15" s="188"/>
      <c r="NJ15" s="188"/>
      <c r="NK15" s="188"/>
      <c r="NL15" s="188"/>
      <c r="NM15" s="188"/>
      <c r="NN15" s="188"/>
      <c r="NO15" s="188"/>
      <c r="NP15" s="188"/>
      <c r="NQ15" s="188"/>
      <c r="NR15" s="188"/>
      <c r="NS15" s="188"/>
      <c r="NT15" s="188"/>
      <c r="NU15" s="188"/>
      <c r="NV15" s="188"/>
      <c r="NW15" s="188"/>
      <c r="NX15" s="188"/>
      <c r="NY15" s="188"/>
      <c r="NZ15" s="188"/>
      <c r="OA15" s="188"/>
      <c r="OB15" s="188"/>
      <c r="OC15" s="188"/>
      <c r="OD15" s="188"/>
      <c r="OE15" s="188"/>
      <c r="OF15" s="188"/>
      <c r="OG15" s="188"/>
      <c r="OH15" s="188"/>
      <c r="OI15" s="188"/>
      <c r="OJ15" s="188"/>
      <c r="OK15" s="188"/>
      <c r="OL15" s="188"/>
      <c r="OM15" s="188"/>
      <c r="ON15" s="188"/>
      <c r="OO15" s="188"/>
      <c r="OP15" s="188"/>
      <c r="OQ15" s="188"/>
      <c r="OR15" s="188"/>
      <c r="OS15" s="188"/>
      <c r="OT15" s="188"/>
      <c r="OU15" s="188"/>
      <c r="OV15" s="188"/>
      <c r="OW15" s="188"/>
      <c r="OX15" s="188"/>
      <c r="OY15" s="188"/>
      <c r="OZ15" s="188"/>
      <c r="PA15" s="188"/>
      <c r="PB15" s="188"/>
      <c r="PC15" s="188"/>
      <c r="PD15" s="188"/>
      <c r="PE15" s="188"/>
      <c r="PF15" s="188"/>
      <c r="PG15" s="188"/>
      <c r="PH15" s="188"/>
      <c r="PI15" s="188"/>
      <c r="PJ15" s="188"/>
      <c r="PK15" s="188"/>
      <c r="PL15" s="188"/>
      <c r="PM15" s="188"/>
      <c r="PN15" s="188"/>
      <c r="PO15" s="188"/>
      <c r="PP15" s="188"/>
      <c r="PQ15" s="188"/>
      <c r="PR15" s="188"/>
      <c r="PS15" s="188"/>
      <c r="PT15" s="188"/>
      <c r="PU15" s="188"/>
      <c r="PV15" s="188"/>
      <c r="PW15" s="188"/>
      <c r="PX15" s="188"/>
      <c r="PY15" s="188"/>
      <c r="PZ15" s="188"/>
      <c r="QA15" s="188"/>
      <c r="QB15" s="188"/>
      <c r="QC15" s="188"/>
      <c r="QD15" s="188"/>
      <c r="QE15" s="188"/>
      <c r="QF15" s="188"/>
      <c r="QG15" s="188"/>
      <c r="QH15" s="188"/>
      <c r="QI15" s="188"/>
      <c r="QJ15" s="188"/>
      <c r="QK15" s="188"/>
      <c r="QL15" s="188"/>
      <c r="QM15" s="188"/>
      <c r="QN15" s="188"/>
      <c r="QO15" s="188"/>
      <c r="QP15" s="188"/>
      <c r="QQ15" s="188"/>
      <c r="QR15" s="188"/>
      <c r="QS15" s="188"/>
      <c r="QT15" s="188"/>
      <c r="QU15" s="188"/>
      <c r="QV15" s="188"/>
      <c r="QW15" s="188"/>
      <c r="QX15" s="188"/>
      <c r="QY15" s="188"/>
      <c r="QZ15" s="188"/>
      <c r="RA15" s="188"/>
      <c r="RB15" s="188"/>
      <c r="RC15" s="188"/>
      <c r="RD15" s="188"/>
      <c r="RE15" s="188"/>
      <c r="RF15" s="188"/>
      <c r="RG15" s="188"/>
      <c r="RH15" s="188"/>
      <c r="RI15" s="188"/>
      <c r="RJ15" s="188"/>
      <c r="RK15" s="188"/>
      <c r="RL15" s="188"/>
      <c r="RM15" s="188"/>
      <c r="RN15" s="188"/>
      <c r="RO15" s="188"/>
      <c r="RP15" s="188"/>
      <c r="RQ15" s="188"/>
      <c r="RR15" s="188"/>
      <c r="RS15" s="188"/>
      <c r="RT15" s="188"/>
      <c r="RU15" s="188"/>
      <c r="RV15" s="188"/>
      <c r="RW15" s="188"/>
      <c r="RX15" s="188"/>
      <c r="RY15" s="188"/>
      <c r="RZ15" s="188"/>
      <c r="SA15" s="188"/>
      <c r="SB15" s="188"/>
      <c r="SC15" s="188"/>
      <c r="SD15" s="188"/>
      <c r="SE15" s="188"/>
      <c r="SF15" s="188"/>
      <c r="SG15" s="188"/>
      <c r="SH15" s="188"/>
      <c r="SI15" s="188"/>
      <c r="SJ15" s="188"/>
      <c r="SK15" s="188"/>
      <c r="SL15" s="188"/>
      <c r="SM15" s="188"/>
      <c r="SN15" s="188"/>
      <c r="SO15" s="188"/>
      <c r="SP15" s="188"/>
      <c r="SQ15" s="188"/>
      <c r="SR15" s="188"/>
      <c r="SS15" s="188"/>
      <c r="ST15" s="188"/>
      <c r="SU15" s="188"/>
      <c r="SV15" s="188"/>
      <c r="SW15" s="188"/>
      <c r="SX15" s="188"/>
      <c r="SY15" s="188"/>
      <c r="SZ15" s="188"/>
      <c r="TA15" s="188"/>
      <c r="TB15" s="188"/>
      <c r="TC15" s="188"/>
      <c r="TD15" s="188"/>
      <c r="TE15" s="188"/>
      <c r="TF15" s="188"/>
      <c r="TG15" s="188"/>
      <c r="TH15" s="188"/>
      <c r="TI15" s="188"/>
      <c r="TJ15" s="188"/>
      <c r="TK15" s="188"/>
      <c r="TL15" s="188"/>
      <c r="TM15" s="188"/>
      <c r="TN15" s="188"/>
      <c r="TO15" s="188"/>
      <c r="TP15" s="188"/>
      <c r="TQ15" s="188"/>
      <c r="TR15" s="188"/>
      <c r="TS15" s="188"/>
      <c r="TT15" s="188"/>
      <c r="TU15" s="188"/>
      <c r="TV15" s="188"/>
      <c r="TW15" s="188"/>
      <c r="TX15" s="188"/>
      <c r="TY15" s="188"/>
      <c r="TZ15" s="188"/>
      <c r="UA15" s="188"/>
      <c r="UB15" s="188"/>
      <c r="UC15" s="188"/>
      <c r="UD15" s="188"/>
      <c r="UE15" s="188"/>
      <c r="UF15" s="188"/>
      <c r="UG15" s="188"/>
      <c r="UH15" s="188"/>
      <c r="UI15" s="188"/>
      <c r="UJ15" s="188"/>
      <c r="UK15" s="188"/>
      <c r="UL15" s="188"/>
      <c r="UM15" s="188"/>
      <c r="UN15" s="188"/>
      <c r="UO15" s="188"/>
      <c r="UP15" s="188"/>
      <c r="UQ15" s="188"/>
      <c r="UR15" s="188"/>
      <c r="US15" s="188"/>
      <c r="UT15" s="188"/>
      <c r="UU15" s="188"/>
      <c r="UV15" s="188"/>
      <c r="UW15" s="188"/>
      <c r="UX15" s="188"/>
      <c r="UY15" s="188"/>
      <c r="UZ15" s="188"/>
      <c r="VA15" s="188"/>
      <c r="VB15" s="188"/>
      <c r="VC15" s="188"/>
      <c r="VD15" s="188"/>
      <c r="VE15" s="188"/>
      <c r="VF15" s="188"/>
      <c r="VG15" s="188"/>
      <c r="VH15" s="188"/>
      <c r="VI15" s="188"/>
      <c r="VJ15" s="188"/>
      <c r="VK15" s="188"/>
      <c r="VL15" s="188"/>
      <c r="VM15" s="188"/>
      <c r="VN15" s="188"/>
      <c r="VO15" s="188"/>
      <c r="VP15" s="188"/>
      <c r="VQ15" s="188"/>
      <c r="VR15" s="188"/>
      <c r="VS15" s="188"/>
      <c r="VT15" s="188"/>
      <c r="VU15" s="188"/>
      <c r="VV15" s="188"/>
      <c r="VW15" s="188"/>
      <c r="VX15" s="188"/>
      <c r="VY15" s="188"/>
      <c r="VZ15" s="188"/>
      <c r="WA15" s="188"/>
      <c r="WB15" s="188"/>
      <c r="WC15" s="188"/>
      <c r="WD15" s="188"/>
      <c r="WE15" s="188"/>
      <c r="WF15" s="188"/>
      <c r="WG15" s="188"/>
      <c r="WH15" s="188"/>
      <c r="WI15" s="188"/>
      <c r="WJ15" s="188"/>
      <c r="WK15" s="188"/>
      <c r="WL15" s="188"/>
      <c r="WM15" s="188"/>
      <c r="WN15" s="188"/>
      <c r="WO15" s="188"/>
      <c r="WP15" s="188"/>
      <c r="WQ15" s="188"/>
      <c r="WR15" s="188"/>
      <c r="WS15" s="188"/>
      <c r="WT15" s="188"/>
      <c r="WU15" s="188"/>
      <c r="WV15" s="188"/>
      <c r="WW15" s="188"/>
      <c r="WX15" s="188"/>
      <c r="WY15" s="188"/>
      <c r="WZ15" s="188"/>
      <c r="XA15" s="188"/>
      <c r="XB15" s="188"/>
      <c r="XC15" s="188"/>
      <c r="XD15" s="188"/>
      <c r="XE15" s="188"/>
      <c r="XF15" s="188"/>
      <c r="XG15" s="188"/>
      <c r="XH15" s="188"/>
      <c r="XI15" s="188"/>
      <c r="XJ15" s="188"/>
      <c r="XK15" s="188"/>
      <c r="XL15" s="188"/>
      <c r="XM15" s="188"/>
      <c r="XN15" s="188"/>
      <c r="XO15" s="188"/>
      <c r="XP15" s="188"/>
      <c r="XQ15" s="188"/>
      <c r="XR15" s="188"/>
      <c r="XS15" s="188"/>
      <c r="XT15" s="188"/>
      <c r="XU15" s="188"/>
      <c r="XV15" s="188"/>
      <c r="XW15" s="188"/>
      <c r="XX15" s="188"/>
      <c r="XY15" s="188"/>
      <c r="XZ15" s="188"/>
      <c r="YA15" s="188"/>
      <c r="YB15" s="188"/>
      <c r="YC15" s="188"/>
      <c r="YD15" s="188"/>
      <c r="YE15" s="188"/>
      <c r="YF15" s="188"/>
      <c r="YG15" s="188"/>
      <c r="YH15" s="188"/>
      <c r="YI15" s="188"/>
      <c r="YJ15" s="188"/>
      <c r="YK15" s="188"/>
      <c r="YL15" s="188"/>
      <c r="YM15" s="188"/>
      <c r="YN15" s="188"/>
      <c r="YO15" s="188"/>
      <c r="YP15" s="188"/>
      <c r="YQ15" s="188"/>
      <c r="YR15" s="188"/>
      <c r="YS15" s="188"/>
      <c r="YT15" s="188"/>
      <c r="YU15" s="188"/>
      <c r="YV15" s="188"/>
      <c r="YW15" s="188"/>
      <c r="YX15" s="188"/>
      <c r="YY15" s="188"/>
      <c r="YZ15" s="188"/>
      <c r="ZA15" s="188"/>
      <c r="ZB15" s="188"/>
      <c r="ZC15" s="188"/>
      <c r="ZD15" s="188"/>
      <c r="ZE15" s="188"/>
      <c r="ZF15" s="188"/>
      <c r="ZG15" s="188"/>
      <c r="ZH15" s="188"/>
      <c r="ZI15" s="188"/>
      <c r="ZJ15" s="188"/>
      <c r="ZK15" s="188"/>
      <c r="ZL15" s="188"/>
      <c r="ZM15" s="188"/>
      <c r="ZN15" s="188"/>
      <c r="ZO15" s="188"/>
      <c r="ZP15" s="188"/>
      <c r="ZQ15" s="188"/>
      <c r="ZR15" s="188"/>
      <c r="ZS15" s="188"/>
      <c r="ZT15" s="188"/>
      <c r="ZU15" s="188"/>
      <c r="ZV15" s="188"/>
      <c r="ZW15" s="188"/>
      <c r="ZX15" s="188"/>
      <c r="ZY15" s="188"/>
      <c r="ZZ15" s="188"/>
    </row>
    <row r="16" spans="2:702" s="62" customFormat="1" ht="27.65" customHeight="1">
      <c r="B16" s="781" t="s">
        <v>258</v>
      </c>
      <c r="E16" s="235"/>
      <c r="F16" s="235"/>
      <c r="G16" s="235"/>
      <c r="H16" s="235"/>
      <c r="I16" s="524"/>
      <c r="J16" s="235"/>
      <c r="K16" s="235"/>
      <c r="L16" s="235"/>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c r="GJ16" s="188"/>
      <c r="GK16" s="188"/>
      <c r="GL16" s="188"/>
      <c r="GM16" s="188"/>
      <c r="GN16" s="188"/>
      <c r="GO16" s="188"/>
      <c r="GP16" s="188"/>
      <c r="GQ16" s="188"/>
      <c r="GR16" s="188"/>
      <c r="GS16" s="188"/>
      <c r="GT16" s="188"/>
      <c r="GU16" s="188"/>
      <c r="GV16" s="188"/>
      <c r="GW16" s="188"/>
      <c r="GX16" s="18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c r="IC16" s="188"/>
      <c r="ID16" s="188"/>
      <c r="IE16" s="188"/>
      <c r="IF16" s="188"/>
      <c r="IG16" s="188"/>
      <c r="IH16" s="188"/>
      <c r="II16" s="188"/>
      <c r="IJ16" s="188"/>
      <c r="IK16" s="188"/>
      <c r="IL16" s="188"/>
      <c r="IM16" s="188"/>
      <c r="IN16" s="188"/>
      <c r="IO16" s="188"/>
      <c r="IP16" s="188"/>
      <c r="IQ16" s="188"/>
      <c r="IR16" s="188"/>
      <c r="IS16" s="188"/>
      <c r="IT16" s="188"/>
      <c r="IU16" s="188"/>
      <c r="IV16" s="188"/>
      <c r="IW16" s="188"/>
      <c r="IX16" s="188"/>
      <c r="IY16" s="188"/>
      <c r="IZ16" s="188"/>
      <c r="JA16" s="188"/>
      <c r="JB16" s="188"/>
      <c r="JC16" s="188"/>
      <c r="JD16" s="188"/>
      <c r="JE16" s="188"/>
      <c r="JF16" s="188"/>
      <c r="JG16" s="188"/>
      <c r="JH16" s="188"/>
      <c r="JI16" s="188"/>
      <c r="JJ16" s="188"/>
      <c r="JK16" s="188"/>
      <c r="JL16" s="188"/>
      <c r="JM16" s="188"/>
      <c r="JN16" s="188"/>
      <c r="JO16" s="188"/>
      <c r="JP16" s="188"/>
      <c r="JQ16" s="188"/>
      <c r="JR16" s="188"/>
      <c r="JS16" s="188"/>
      <c r="JT16" s="188"/>
      <c r="JU16" s="188"/>
      <c r="JV16" s="188"/>
      <c r="JW16" s="188"/>
      <c r="JX16" s="188"/>
      <c r="JY16" s="188"/>
      <c r="JZ16" s="188"/>
      <c r="KA16" s="188"/>
      <c r="KB16" s="188"/>
      <c r="KC16" s="188"/>
      <c r="KD16" s="188"/>
      <c r="KE16" s="188"/>
      <c r="KF16" s="188"/>
      <c r="KG16" s="188"/>
      <c r="KH16" s="188"/>
      <c r="KI16" s="188"/>
      <c r="KJ16" s="188"/>
      <c r="KK16" s="188"/>
      <c r="KL16" s="188"/>
      <c r="KM16" s="188"/>
      <c r="KN16" s="188"/>
      <c r="KO16" s="188"/>
      <c r="KP16" s="188"/>
      <c r="KQ16" s="188"/>
      <c r="KR16" s="188"/>
      <c r="KS16" s="188"/>
      <c r="KT16" s="188"/>
      <c r="KU16" s="188"/>
      <c r="KV16" s="188"/>
      <c r="KW16" s="188"/>
      <c r="KX16" s="188"/>
      <c r="KY16" s="188"/>
      <c r="KZ16" s="188"/>
      <c r="LA16" s="188"/>
      <c r="LB16" s="188"/>
      <c r="LC16" s="188"/>
      <c r="LD16" s="188"/>
      <c r="LE16" s="188"/>
      <c r="LF16" s="188"/>
      <c r="LG16" s="188"/>
      <c r="LH16" s="188"/>
      <c r="LI16" s="188"/>
      <c r="LJ16" s="188"/>
      <c r="LK16" s="188"/>
      <c r="LL16" s="188"/>
      <c r="LM16" s="188"/>
      <c r="LN16" s="188"/>
      <c r="LO16" s="188"/>
      <c r="LP16" s="188"/>
      <c r="LQ16" s="188"/>
      <c r="LR16" s="188"/>
      <c r="LS16" s="188"/>
      <c r="LT16" s="188"/>
      <c r="LU16" s="188"/>
      <c r="LV16" s="188"/>
      <c r="LW16" s="188"/>
      <c r="LX16" s="188"/>
      <c r="LY16" s="188"/>
      <c r="LZ16" s="188"/>
      <c r="MA16" s="188"/>
      <c r="MB16" s="188"/>
      <c r="MC16" s="188"/>
      <c r="MD16" s="188"/>
      <c r="ME16" s="188"/>
      <c r="MF16" s="188"/>
      <c r="MG16" s="188"/>
      <c r="MH16" s="188"/>
      <c r="MI16" s="188"/>
      <c r="MJ16" s="188"/>
      <c r="MK16" s="188"/>
      <c r="ML16" s="188"/>
      <c r="MM16" s="188"/>
      <c r="MN16" s="188"/>
      <c r="MO16" s="188"/>
      <c r="MP16" s="188"/>
      <c r="MQ16" s="188"/>
      <c r="MR16" s="188"/>
      <c r="MS16" s="188"/>
      <c r="MT16" s="188"/>
      <c r="MU16" s="188"/>
      <c r="MV16" s="188"/>
      <c r="MW16" s="188"/>
      <c r="MX16" s="188"/>
      <c r="MY16" s="188"/>
      <c r="MZ16" s="188"/>
      <c r="NA16" s="188"/>
      <c r="NB16" s="188"/>
      <c r="NC16" s="188"/>
      <c r="ND16" s="188"/>
      <c r="NE16" s="188"/>
      <c r="NF16" s="188"/>
      <c r="NG16" s="188"/>
      <c r="NH16" s="188"/>
      <c r="NI16" s="188"/>
      <c r="NJ16" s="188"/>
      <c r="NK16" s="188"/>
      <c r="NL16" s="188"/>
      <c r="NM16" s="188"/>
      <c r="NN16" s="188"/>
      <c r="NO16" s="188"/>
      <c r="NP16" s="188"/>
      <c r="NQ16" s="188"/>
      <c r="NR16" s="188"/>
      <c r="NS16" s="188"/>
      <c r="NT16" s="188"/>
      <c r="NU16" s="188"/>
      <c r="NV16" s="188"/>
      <c r="NW16" s="188"/>
      <c r="NX16" s="188"/>
      <c r="NY16" s="188"/>
      <c r="NZ16" s="188"/>
      <c r="OA16" s="188"/>
      <c r="OB16" s="188"/>
      <c r="OC16" s="188"/>
      <c r="OD16" s="188"/>
      <c r="OE16" s="188"/>
      <c r="OF16" s="188"/>
      <c r="OG16" s="188"/>
      <c r="OH16" s="188"/>
      <c r="OI16" s="188"/>
      <c r="OJ16" s="188"/>
      <c r="OK16" s="188"/>
      <c r="OL16" s="188"/>
      <c r="OM16" s="188"/>
      <c r="ON16" s="188"/>
      <c r="OO16" s="188"/>
      <c r="OP16" s="188"/>
      <c r="OQ16" s="188"/>
      <c r="OR16" s="188"/>
      <c r="OS16" s="188"/>
      <c r="OT16" s="188"/>
      <c r="OU16" s="188"/>
      <c r="OV16" s="188"/>
      <c r="OW16" s="188"/>
      <c r="OX16" s="188"/>
      <c r="OY16" s="188"/>
      <c r="OZ16" s="188"/>
      <c r="PA16" s="188"/>
      <c r="PB16" s="188"/>
      <c r="PC16" s="188"/>
      <c r="PD16" s="188"/>
      <c r="PE16" s="188"/>
      <c r="PF16" s="188"/>
      <c r="PG16" s="188"/>
      <c r="PH16" s="188"/>
      <c r="PI16" s="188"/>
      <c r="PJ16" s="188"/>
      <c r="PK16" s="188"/>
      <c r="PL16" s="188"/>
      <c r="PM16" s="188"/>
      <c r="PN16" s="188"/>
      <c r="PO16" s="188"/>
      <c r="PP16" s="188"/>
      <c r="PQ16" s="188"/>
      <c r="PR16" s="188"/>
      <c r="PS16" s="188"/>
      <c r="PT16" s="188"/>
      <c r="PU16" s="188"/>
      <c r="PV16" s="188"/>
      <c r="PW16" s="188"/>
      <c r="PX16" s="188"/>
      <c r="PY16" s="188"/>
      <c r="PZ16" s="188"/>
      <c r="QA16" s="188"/>
      <c r="QB16" s="188"/>
      <c r="QC16" s="188"/>
      <c r="QD16" s="188"/>
      <c r="QE16" s="188"/>
      <c r="QF16" s="188"/>
      <c r="QG16" s="188"/>
      <c r="QH16" s="188"/>
      <c r="QI16" s="188"/>
      <c r="QJ16" s="188"/>
      <c r="QK16" s="188"/>
      <c r="QL16" s="188"/>
      <c r="QM16" s="188"/>
      <c r="QN16" s="188"/>
      <c r="QO16" s="188"/>
      <c r="QP16" s="188"/>
      <c r="QQ16" s="188"/>
      <c r="QR16" s="188"/>
      <c r="QS16" s="188"/>
      <c r="QT16" s="188"/>
      <c r="QU16" s="188"/>
      <c r="QV16" s="188"/>
      <c r="QW16" s="188"/>
      <c r="QX16" s="188"/>
      <c r="QY16" s="188"/>
      <c r="QZ16" s="188"/>
      <c r="RA16" s="188"/>
      <c r="RB16" s="188"/>
      <c r="RC16" s="188"/>
      <c r="RD16" s="188"/>
      <c r="RE16" s="188"/>
      <c r="RF16" s="188"/>
      <c r="RG16" s="188"/>
      <c r="RH16" s="188"/>
      <c r="RI16" s="188"/>
      <c r="RJ16" s="188"/>
      <c r="RK16" s="188"/>
      <c r="RL16" s="188"/>
      <c r="RM16" s="188"/>
      <c r="RN16" s="188"/>
      <c r="RO16" s="188"/>
      <c r="RP16" s="188"/>
      <c r="RQ16" s="188"/>
      <c r="RR16" s="188"/>
      <c r="RS16" s="188"/>
      <c r="RT16" s="188"/>
      <c r="RU16" s="188"/>
      <c r="RV16" s="188"/>
      <c r="RW16" s="188"/>
      <c r="RX16" s="188"/>
      <c r="RY16" s="188"/>
      <c r="RZ16" s="188"/>
      <c r="SA16" s="188"/>
      <c r="SB16" s="188"/>
      <c r="SC16" s="188"/>
      <c r="SD16" s="188"/>
      <c r="SE16" s="188"/>
      <c r="SF16" s="188"/>
      <c r="SG16" s="188"/>
      <c r="SH16" s="188"/>
      <c r="SI16" s="188"/>
      <c r="SJ16" s="188"/>
      <c r="SK16" s="188"/>
      <c r="SL16" s="188"/>
      <c r="SM16" s="188"/>
      <c r="SN16" s="188"/>
      <c r="SO16" s="188"/>
      <c r="SP16" s="188"/>
      <c r="SQ16" s="188"/>
      <c r="SR16" s="188"/>
      <c r="SS16" s="188"/>
      <c r="ST16" s="188"/>
      <c r="SU16" s="188"/>
      <c r="SV16" s="188"/>
      <c r="SW16" s="188"/>
      <c r="SX16" s="188"/>
      <c r="SY16" s="188"/>
      <c r="SZ16" s="188"/>
      <c r="TA16" s="188"/>
      <c r="TB16" s="188"/>
      <c r="TC16" s="188"/>
      <c r="TD16" s="188"/>
      <c r="TE16" s="188"/>
      <c r="TF16" s="188"/>
      <c r="TG16" s="188"/>
      <c r="TH16" s="188"/>
      <c r="TI16" s="188"/>
      <c r="TJ16" s="188"/>
      <c r="TK16" s="188"/>
      <c r="TL16" s="188"/>
      <c r="TM16" s="188"/>
      <c r="TN16" s="188"/>
      <c r="TO16" s="188"/>
      <c r="TP16" s="188"/>
      <c r="TQ16" s="188"/>
      <c r="TR16" s="188"/>
      <c r="TS16" s="188"/>
      <c r="TT16" s="188"/>
      <c r="TU16" s="188"/>
      <c r="TV16" s="188"/>
      <c r="TW16" s="188"/>
      <c r="TX16" s="188"/>
      <c r="TY16" s="188"/>
      <c r="TZ16" s="188"/>
      <c r="UA16" s="188"/>
      <c r="UB16" s="188"/>
      <c r="UC16" s="188"/>
      <c r="UD16" s="188"/>
      <c r="UE16" s="188"/>
      <c r="UF16" s="188"/>
      <c r="UG16" s="188"/>
      <c r="UH16" s="188"/>
      <c r="UI16" s="188"/>
      <c r="UJ16" s="188"/>
      <c r="UK16" s="188"/>
      <c r="UL16" s="188"/>
      <c r="UM16" s="188"/>
      <c r="UN16" s="188"/>
      <c r="UO16" s="188"/>
      <c r="UP16" s="188"/>
      <c r="UQ16" s="188"/>
      <c r="UR16" s="188"/>
      <c r="US16" s="188"/>
      <c r="UT16" s="188"/>
      <c r="UU16" s="188"/>
      <c r="UV16" s="188"/>
      <c r="UW16" s="188"/>
      <c r="UX16" s="188"/>
      <c r="UY16" s="188"/>
      <c r="UZ16" s="188"/>
      <c r="VA16" s="188"/>
      <c r="VB16" s="188"/>
      <c r="VC16" s="188"/>
      <c r="VD16" s="188"/>
      <c r="VE16" s="188"/>
      <c r="VF16" s="188"/>
      <c r="VG16" s="188"/>
      <c r="VH16" s="188"/>
      <c r="VI16" s="188"/>
      <c r="VJ16" s="188"/>
      <c r="VK16" s="188"/>
      <c r="VL16" s="188"/>
      <c r="VM16" s="188"/>
      <c r="VN16" s="188"/>
      <c r="VO16" s="188"/>
      <c r="VP16" s="188"/>
      <c r="VQ16" s="188"/>
      <c r="VR16" s="188"/>
      <c r="VS16" s="188"/>
      <c r="VT16" s="188"/>
      <c r="VU16" s="188"/>
      <c r="VV16" s="188"/>
      <c r="VW16" s="188"/>
      <c r="VX16" s="188"/>
      <c r="VY16" s="188"/>
      <c r="VZ16" s="188"/>
      <c r="WA16" s="188"/>
      <c r="WB16" s="188"/>
      <c r="WC16" s="188"/>
      <c r="WD16" s="188"/>
      <c r="WE16" s="188"/>
      <c r="WF16" s="188"/>
      <c r="WG16" s="188"/>
      <c r="WH16" s="188"/>
      <c r="WI16" s="188"/>
      <c r="WJ16" s="188"/>
      <c r="WK16" s="188"/>
      <c r="WL16" s="188"/>
      <c r="WM16" s="188"/>
      <c r="WN16" s="188"/>
      <c r="WO16" s="188"/>
      <c r="WP16" s="188"/>
      <c r="WQ16" s="188"/>
      <c r="WR16" s="188"/>
      <c r="WS16" s="188"/>
      <c r="WT16" s="188"/>
      <c r="WU16" s="188"/>
      <c r="WV16" s="188"/>
      <c r="WW16" s="188"/>
      <c r="WX16" s="188"/>
      <c r="WY16" s="188"/>
      <c r="WZ16" s="188"/>
      <c r="XA16" s="188"/>
      <c r="XB16" s="188"/>
      <c r="XC16" s="188"/>
      <c r="XD16" s="188"/>
      <c r="XE16" s="188"/>
      <c r="XF16" s="188"/>
      <c r="XG16" s="188"/>
      <c r="XH16" s="188"/>
      <c r="XI16" s="188"/>
      <c r="XJ16" s="188"/>
      <c r="XK16" s="188"/>
      <c r="XL16" s="188"/>
      <c r="XM16" s="188"/>
      <c r="XN16" s="188"/>
      <c r="XO16" s="188"/>
      <c r="XP16" s="188"/>
      <c r="XQ16" s="188"/>
      <c r="XR16" s="188"/>
      <c r="XS16" s="188"/>
      <c r="XT16" s="188"/>
      <c r="XU16" s="188"/>
      <c r="XV16" s="188"/>
      <c r="XW16" s="188"/>
      <c r="XX16" s="188"/>
      <c r="XY16" s="188"/>
      <c r="XZ16" s="188"/>
      <c r="YA16" s="188"/>
      <c r="YB16" s="188"/>
      <c r="YC16" s="188"/>
      <c r="YD16" s="188"/>
      <c r="YE16" s="188"/>
      <c r="YF16" s="188"/>
      <c r="YG16" s="188"/>
      <c r="YH16" s="188"/>
      <c r="YI16" s="188"/>
      <c r="YJ16" s="188"/>
      <c r="YK16" s="188"/>
      <c r="YL16" s="188"/>
      <c r="YM16" s="188"/>
      <c r="YN16" s="188"/>
      <c r="YO16" s="188"/>
      <c r="YP16" s="188"/>
      <c r="YQ16" s="188"/>
      <c r="YR16" s="188"/>
      <c r="YS16" s="188"/>
      <c r="YT16" s="188"/>
      <c r="YU16" s="188"/>
      <c r="YV16" s="188"/>
      <c r="YW16" s="188"/>
      <c r="YX16" s="188"/>
      <c r="YY16" s="188"/>
      <c r="YZ16" s="188"/>
      <c r="ZA16" s="188"/>
      <c r="ZB16" s="188"/>
      <c r="ZC16" s="188"/>
      <c r="ZD16" s="188"/>
      <c r="ZE16" s="188"/>
      <c r="ZF16" s="188"/>
      <c r="ZG16" s="188"/>
      <c r="ZH16" s="188"/>
      <c r="ZI16" s="188"/>
      <c r="ZJ16" s="188"/>
      <c r="ZK16" s="188"/>
      <c r="ZL16" s="188"/>
      <c r="ZM16" s="188"/>
      <c r="ZN16" s="188"/>
      <c r="ZO16" s="188"/>
      <c r="ZP16" s="188"/>
      <c r="ZQ16" s="188"/>
      <c r="ZR16" s="188"/>
      <c r="ZS16" s="188"/>
      <c r="ZT16" s="188"/>
      <c r="ZU16" s="188"/>
      <c r="ZV16" s="188"/>
      <c r="ZW16" s="188"/>
      <c r="ZX16" s="188"/>
      <c r="ZY16" s="188"/>
      <c r="ZZ16" s="188"/>
    </row>
    <row r="17" spans="1:702" s="62" customFormat="1" ht="27.65" customHeight="1">
      <c r="E17" s="235"/>
      <c r="F17" s="235"/>
      <c r="G17" s="235"/>
      <c r="H17" s="235"/>
      <c r="I17" s="524"/>
      <c r="J17" s="235"/>
      <c r="K17" s="235"/>
      <c r="L17" s="235"/>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c r="GE17" s="188"/>
      <c r="GF17" s="188"/>
      <c r="GG17" s="188"/>
      <c r="GH17" s="188"/>
      <c r="GI17" s="188"/>
      <c r="GJ17" s="188"/>
      <c r="GK17" s="188"/>
      <c r="GL17" s="188"/>
      <c r="GM17" s="188"/>
      <c r="GN17" s="188"/>
      <c r="GO17" s="188"/>
      <c r="GP17" s="188"/>
      <c r="GQ17" s="188"/>
      <c r="GR17" s="188"/>
      <c r="GS17" s="188"/>
      <c r="GT17" s="188"/>
      <c r="GU17" s="188"/>
      <c r="GV17" s="188"/>
      <c r="GW17" s="188"/>
      <c r="GX17" s="188"/>
      <c r="GY17" s="188"/>
      <c r="GZ17" s="188"/>
      <c r="HA17" s="188"/>
      <c r="HB17" s="188"/>
      <c r="HC17" s="188"/>
      <c r="HD17" s="188"/>
      <c r="HE17" s="188"/>
      <c r="HF17" s="188"/>
      <c r="HG17" s="188"/>
      <c r="HH17" s="188"/>
      <c r="HI17" s="188"/>
      <c r="HJ17" s="188"/>
      <c r="HK17" s="188"/>
      <c r="HL17" s="188"/>
      <c r="HM17" s="188"/>
      <c r="HN17" s="188"/>
      <c r="HO17" s="188"/>
      <c r="HP17" s="188"/>
      <c r="HQ17" s="188"/>
      <c r="HR17" s="188"/>
      <c r="HS17" s="188"/>
      <c r="HT17" s="188"/>
      <c r="HU17" s="188"/>
      <c r="HV17" s="188"/>
      <c r="HW17" s="188"/>
      <c r="HX17" s="188"/>
      <c r="HY17" s="188"/>
      <c r="HZ17" s="188"/>
      <c r="IA17" s="188"/>
      <c r="IB17" s="188"/>
      <c r="IC17" s="188"/>
      <c r="ID17" s="188"/>
      <c r="IE17" s="188"/>
      <c r="IF17" s="188"/>
      <c r="IG17" s="188"/>
      <c r="IH17" s="188"/>
      <c r="II17" s="188"/>
      <c r="IJ17" s="188"/>
      <c r="IK17" s="188"/>
      <c r="IL17" s="188"/>
      <c r="IM17" s="188"/>
      <c r="IN17" s="188"/>
      <c r="IO17" s="188"/>
      <c r="IP17" s="188"/>
      <c r="IQ17" s="188"/>
      <c r="IR17" s="188"/>
      <c r="IS17" s="188"/>
      <c r="IT17" s="188"/>
      <c r="IU17" s="188"/>
      <c r="IV17" s="188"/>
      <c r="IW17" s="188"/>
      <c r="IX17" s="188"/>
      <c r="IY17" s="188"/>
      <c r="IZ17" s="188"/>
      <c r="JA17" s="188"/>
      <c r="JB17" s="188"/>
      <c r="JC17" s="188"/>
      <c r="JD17" s="188"/>
      <c r="JE17" s="188"/>
      <c r="JF17" s="188"/>
      <c r="JG17" s="188"/>
      <c r="JH17" s="188"/>
      <c r="JI17" s="188"/>
      <c r="JJ17" s="188"/>
      <c r="JK17" s="188"/>
      <c r="JL17" s="188"/>
      <c r="JM17" s="188"/>
      <c r="JN17" s="188"/>
      <c r="JO17" s="188"/>
      <c r="JP17" s="188"/>
      <c r="JQ17" s="188"/>
      <c r="JR17" s="188"/>
      <c r="JS17" s="188"/>
      <c r="JT17" s="188"/>
      <c r="JU17" s="188"/>
      <c r="JV17" s="188"/>
      <c r="JW17" s="188"/>
      <c r="JX17" s="188"/>
      <c r="JY17" s="188"/>
      <c r="JZ17" s="188"/>
      <c r="KA17" s="188"/>
      <c r="KB17" s="188"/>
      <c r="KC17" s="188"/>
      <c r="KD17" s="188"/>
      <c r="KE17" s="188"/>
      <c r="KF17" s="188"/>
      <c r="KG17" s="188"/>
      <c r="KH17" s="188"/>
      <c r="KI17" s="188"/>
      <c r="KJ17" s="188"/>
      <c r="KK17" s="188"/>
      <c r="KL17" s="188"/>
      <c r="KM17" s="188"/>
      <c r="KN17" s="188"/>
      <c r="KO17" s="188"/>
      <c r="KP17" s="188"/>
      <c r="KQ17" s="188"/>
      <c r="KR17" s="188"/>
      <c r="KS17" s="188"/>
      <c r="KT17" s="188"/>
      <c r="KU17" s="188"/>
      <c r="KV17" s="188"/>
      <c r="KW17" s="188"/>
      <c r="KX17" s="188"/>
      <c r="KY17" s="188"/>
      <c r="KZ17" s="188"/>
      <c r="LA17" s="188"/>
      <c r="LB17" s="188"/>
      <c r="LC17" s="188"/>
      <c r="LD17" s="188"/>
      <c r="LE17" s="188"/>
      <c r="LF17" s="188"/>
      <c r="LG17" s="188"/>
      <c r="LH17" s="188"/>
      <c r="LI17" s="188"/>
      <c r="LJ17" s="188"/>
      <c r="LK17" s="188"/>
      <c r="LL17" s="188"/>
      <c r="LM17" s="188"/>
      <c r="LN17" s="188"/>
      <c r="LO17" s="188"/>
      <c r="LP17" s="188"/>
      <c r="LQ17" s="188"/>
      <c r="LR17" s="188"/>
      <c r="LS17" s="188"/>
      <c r="LT17" s="188"/>
      <c r="LU17" s="188"/>
      <c r="LV17" s="188"/>
      <c r="LW17" s="188"/>
      <c r="LX17" s="188"/>
      <c r="LY17" s="188"/>
      <c r="LZ17" s="188"/>
      <c r="MA17" s="188"/>
      <c r="MB17" s="188"/>
      <c r="MC17" s="188"/>
      <c r="MD17" s="188"/>
      <c r="ME17" s="188"/>
      <c r="MF17" s="188"/>
      <c r="MG17" s="188"/>
      <c r="MH17" s="188"/>
      <c r="MI17" s="188"/>
      <c r="MJ17" s="188"/>
      <c r="MK17" s="188"/>
      <c r="ML17" s="188"/>
      <c r="MM17" s="188"/>
      <c r="MN17" s="188"/>
      <c r="MO17" s="188"/>
      <c r="MP17" s="188"/>
      <c r="MQ17" s="188"/>
      <c r="MR17" s="188"/>
      <c r="MS17" s="188"/>
      <c r="MT17" s="188"/>
      <c r="MU17" s="188"/>
      <c r="MV17" s="188"/>
      <c r="MW17" s="188"/>
      <c r="MX17" s="188"/>
      <c r="MY17" s="188"/>
      <c r="MZ17" s="188"/>
      <c r="NA17" s="188"/>
      <c r="NB17" s="188"/>
      <c r="NC17" s="188"/>
      <c r="ND17" s="188"/>
      <c r="NE17" s="188"/>
      <c r="NF17" s="188"/>
      <c r="NG17" s="188"/>
      <c r="NH17" s="188"/>
      <c r="NI17" s="188"/>
      <c r="NJ17" s="188"/>
      <c r="NK17" s="188"/>
      <c r="NL17" s="188"/>
      <c r="NM17" s="188"/>
      <c r="NN17" s="188"/>
      <c r="NO17" s="188"/>
      <c r="NP17" s="188"/>
      <c r="NQ17" s="188"/>
      <c r="NR17" s="188"/>
      <c r="NS17" s="188"/>
      <c r="NT17" s="188"/>
      <c r="NU17" s="188"/>
      <c r="NV17" s="188"/>
      <c r="NW17" s="188"/>
      <c r="NX17" s="188"/>
      <c r="NY17" s="188"/>
      <c r="NZ17" s="188"/>
      <c r="OA17" s="188"/>
      <c r="OB17" s="188"/>
      <c r="OC17" s="188"/>
      <c r="OD17" s="188"/>
      <c r="OE17" s="188"/>
      <c r="OF17" s="188"/>
      <c r="OG17" s="188"/>
      <c r="OH17" s="188"/>
      <c r="OI17" s="188"/>
      <c r="OJ17" s="188"/>
      <c r="OK17" s="188"/>
      <c r="OL17" s="188"/>
      <c r="OM17" s="188"/>
      <c r="ON17" s="188"/>
      <c r="OO17" s="188"/>
      <c r="OP17" s="188"/>
      <c r="OQ17" s="188"/>
      <c r="OR17" s="188"/>
      <c r="OS17" s="188"/>
      <c r="OT17" s="188"/>
      <c r="OU17" s="188"/>
      <c r="OV17" s="188"/>
      <c r="OW17" s="188"/>
      <c r="OX17" s="188"/>
      <c r="OY17" s="188"/>
      <c r="OZ17" s="188"/>
      <c r="PA17" s="188"/>
      <c r="PB17" s="188"/>
      <c r="PC17" s="188"/>
      <c r="PD17" s="188"/>
      <c r="PE17" s="188"/>
      <c r="PF17" s="188"/>
      <c r="PG17" s="188"/>
      <c r="PH17" s="188"/>
      <c r="PI17" s="188"/>
      <c r="PJ17" s="188"/>
      <c r="PK17" s="188"/>
      <c r="PL17" s="188"/>
      <c r="PM17" s="188"/>
      <c r="PN17" s="188"/>
      <c r="PO17" s="188"/>
      <c r="PP17" s="188"/>
      <c r="PQ17" s="188"/>
      <c r="PR17" s="188"/>
      <c r="PS17" s="188"/>
      <c r="PT17" s="188"/>
      <c r="PU17" s="188"/>
      <c r="PV17" s="188"/>
      <c r="PW17" s="188"/>
      <c r="PX17" s="188"/>
      <c r="PY17" s="188"/>
      <c r="PZ17" s="188"/>
      <c r="QA17" s="188"/>
      <c r="QB17" s="188"/>
      <c r="QC17" s="188"/>
      <c r="QD17" s="188"/>
      <c r="QE17" s="188"/>
      <c r="QF17" s="188"/>
      <c r="QG17" s="188"/>
      <c r="QH17" s="188"/>
      <c r="QI17" s="188"/>
      <c r="QJ17" s="188"/>
      <c r="QK17" s="188"/>
      <c r="QL17" s="188"/>
      <c r="QM17" s="188"/>
      <c r="QN17" s="188"/>
      <c r="QO17" s="188"/>
      <c r="QP17" s="188"/>
      <c r="QQ17" s="188"/>
      <c r="QR17" s="188"/>
      <c r="QS17" s="188"/>
      <c r="QT17" s="188"/>
      <c r="QU17" s="188"/>
      <c r="QV17" s="188"/>
      <c r="QW17" s="188"/>
      <c r="QX17" s="188"/>
      <c r="QY17" s="188"/>
      <c r="QZ17" s="188"/>
      <c r="RA17" s="188"/>
      <c r="RB17" s="188"/>
      <c r="RC17" s="188"/>
      <c r="RD17" s="188"/>
      <c r="RE17" s="188"/>
      <c r="RF17" s="188"/>
      <c r="RG17" s="188"/>
      <c r="RH17" s="188"/>
      <c r="RI17" s="188"/>
      <c r="RJ17" s="188"/>
      <c r="RK17" s="188"/>
      <c r="RL17" s="188"/>
      <c r="RM17" s="188"/>
      <c r="RN17" s="188"/>
      <c r="RO17" s="188"/>
      <c r="RP17" s="188"/>
      <c r="RQ17" s="188"/>
      <c r="RR17" s="188"/>
      <c r="RS17" s="188"/>
      <c r="RT17" s="188"/>
      <c r="RU17" s="188"/>
      <c r="RV17" s="188"/>
      <c r="RW17" s="188"/>
      <c r="RX17" s="188"/>
      <c r="RY17" s="188"/>
      <c r="RZ17" s="188"/>
      <c r="SA17" s="188"/>
      <c r="SB17" s="188"/>
      <c r="SC17" s="188"/>
      <c r="SD17" s="188"/>
      <c r="SE17" s="188"/>
      <c r="SF17" s="188"/>
      <c r="SG17" s="188"/>
      <c r="SH17" s="188"/>
      <c r="SI17" s="188"/>
      <c r="SJ17" s="188"/>
      <c r="SK17" s="188"/>
      <c r="SL17" s="188"/>
      <c r="SM17" s="188"/>
      <c r="SN17" s="188"/>
      <c r="SO17" s="188"/>
      <c r="SP17" s="188"/>
      <c r="SQ17" s="188"/>
      <c r="SR17" s="188"/>
      <c r="SS17" s="188"/>
      <c r="ST17" s="188"/>
      <c r="SU17" s="188"/>
      <c r="SV17" s="188"/>
      <c r="SW17" s="188"/>
      <c r="SX17" s="188"/>
      <c r="SY17" s="188"/>
      <c r="SZ17" s="188"/>
      <c r="TA17" s="188"/>
      <c r="TB17" s="188"/>
      <c r="TC17" s="188"/>
      <c r="TD17" s="188"/>
      <c r="TE17" s="188"/>
      <c r="TF17" s="188"/>
      <c r="TG17" s="188"/>
      <c r="TH17" s="188"/>
      <c r="TI17" s="188"/>
      <c r="TJ17" s="188"/>
      <c r="TK17" s="188"/>
      <c r="TL17" s="188"/>
      <c r="TM17" s="188"/>
      <c r="TN17" s="188"/>
      <c r="TO17" s="188"/>
      <c r="TP17" s="188"/>
      <c r="TQ17" s="188"/>
      <c r="TR17" s="188"/>
      <c r="TS17" s="188"/>
      <c r="TT17" s="188"/>
      <c r="TU17" s="188"/>
      <c r="TV17" s="188"/>
      <c r="TW17" s="188"/>
      <c r="TX17" s="188"/>
      <c r="TY17" s="188"/>
      <c r="TZ17" s="188"/>
      <c r="UA17" s="188"/>
      <c r="UB17" s="188"/>
      <c r="UC17" s="188"/>
      <c r="UD17" s="188"/>
      <c r="UE17" s="188"/>
      <c r="UF17" s="188"/>
      <c r="UG17" s="188"/>
      <c r="UH17" s="188"/>
      <c r="UI17" s="188"/>
      <c r="UJ17" s="188"/>
      <c r="UK17" s="188"/>
      <c r="UL17" s="188"/>
      <c r="UM17" s="188"/>
      <c r="UN17" s="188"/>
      <c r="UO17" s="188"/>
      <c r="UP17" s="188"/>
      <c r="UQ17" s="188"/>
      <c r="UR17" s="188"/>
      <c r="US17" s="188"/>
      <c r="UT17" s="188"/>
      <c r="UU17" s="188"/>
      <c r="UV17" s="188"/>
      <c r="UW17" s="188"/>
      <c r="UX17" s="188"/>
      <c r="UY17" s="188"/>
      <c r="UZ17" s="188"/>
      <c r="VA17" s="188"/>
      <c r="VB17" s="188"/>
      <c r="VC17" s="188"/>
      <c r="VD17" s="188"/>
      <c r="VE17" s="188"/>
      <c r="VF17" s="188"/>
      <c r="VG17" s="188"/>
      <c r="VH17" s="188"/>
      <c r="VI17" s="188"/>
      <c r="VJ17" s="188"/>
      <c r="VK17" s="188"/>
      <c r="VL17" s="188"/>
      <c r="VM17" s="188"/>
      <c r="VN17" s="188"/>
      <c r="VO17" s="188"/>
      <c r="VP17" s="188"/>
      <c r="VQ17" s="188"/>
      <c r="VR17" s="188"/>
      <c r="VS17" s="188"/>
      <c r="VT17" s="188"/>
      <c r="VU17" s="188"/>
      <c r="VV17" s="188"/>
      <c r="VW17" s="188"/>
      <c r="VX17" s="188"/>
      <c r="VY17" s="188"/>
      <c r="VZ17" s="188"/>
      <c r="WA17" s="188"/>
      <c r="WB17" s="188"/>
      <c r="WC17" s="188"/>
      <c r="WD17" s="188"/>
      <c r="WE17" s="188"/>
      <c r="WF17" s="188"/>
      <c r="WG17" s="188"/>
      <c r="WH17" s="188"/>
      <c r="WI17" s="188"/>
      <c r="WJ17" s="188"/>
      <c r="WK17" s="188"/>
      <c r="WL17" s="188"/>
      <c r="WM17" s="188"/>
      <c r="WN17" s="188"/>
      <c r="WO17" s="188"/>
      <c r="WP17" s="188"/>
      <c r="WQ17" s="188"/>
      <c r="WR17" s="188"/>
      <c r="WS17" s="188"/>
      <c r="WT17" s="188"/>
      <c r="WU17" s="188"/>
      <c r="WV17" s="188"/>
      <c r="WW17" s="188"/>
      <c r="WX17" s="188"/>
      <c r="WY17" s="188"/>
      <c r="WZ17" s="188"/>
      <c r="XA17" s="188"/>
      <c r="XB17" s="188"/>
      <c r="XC17" s="188"/>
      <c r="XD17" s="188"/>
      <c r="XE17" s="188"/>
      <c r="XF17" s="188"/>
      <c r="XG17" s="188"/>
      <c r="XH17" s="188"/>
      <c r="XI17" s="188"/>
      <c r="XJ17" s="188"/>
      <c r="XK17" s="188"/>
      <c r="XL17" s="188"/>
      <c r="XM17" s="188"/>
      <c r="XN17" s="188"/>
      <c r="XO17" s="188"/>
      <c r="XP17" s="188"/>
      <c r="XQ17" s="188"/>
      <c r="XR17" s="188"/>
      <c r="XS17" s="188"/>
      <c r="XT17" s="188"/>
      <c r="XU17" s="188"/>
      <c r="XV17" s="188"/>
      <c r="XW17" s="188"/>
      <c r="XX17" s="188"/>
      <c r="XY17" s="188"/>
      <c r="XZ17" s="188"/>
      <c r="YA17" s="188"/>
      <c r="YB17" s="188"/>
      <c r="YC17" s="188"/>
      <c r="YD17" s="188"/>
      <c r="YE17" s="188"/>
      <c r="YF17" s="188"/>
      <c r="YG17" s="188"/>
      <c r="YH17" s="188"/>
      <c r="YI17" s="188"/>
      <c r="YJ17" s="188"/>
      <c r="YK17" s="188"/>
      <c r="YL17" s="188"/>
      <c r="YM17" s="188"/>
      <c r="YN17" s="188"/>
      <c r="YO17" s="188"/>
      <c r="YP17" s="188"/>
      <c r="YQ17" s="188"/>
      <c r="YR17" s="188"/>
      <c r="YS17" s="188"/>
      <c r="YT17" s="188"/>
      <c r="YU17" s="188"/>
      <c r="YV17" s="188"/>
      <c r="YW17" s="188"/>
      <c r="YX17" s="188"/>
      <c r="YY17" s="188"/>
      <c r="YZ17" s="188"/>
      <c r="ZA17" s="188"/>
      <c r="ZB17" s="188"/>
      <c r="ZC17" s="188"/>
      <c r="ZD17" s="188"/>
      <c r="ZE17" s="188"/>
      <c r="ZF17" s="188"/>
      <c r="ZG17" s="188"/>
      <c r="ZH17" s="188"/>
      <c r="ZI17" s="188"/>
      <c r="ZJ17" s="188"/>
      <c r="ZK17" s="188"/>
      <c r="ZL17" s="188"/>
      <c r="ZM17" s="188"/>
      <c r="ZN17" s="188"/>
      <c r="ZO17" s="188"/>
      <c r="ZP17" s="188"/>
      <c r="ZQ17" s="188"/>
      <c r="ZR17" s="188"/>
      <c r="ZS17" s="188"/>
      <c r="ZT17" s="188"/>
      <c r="ZU17" s="188"/>
      <c r="ZV17" s="188"/>
      <c r="ZW17" s="188"/>
      <c r="ZX17" s="188"/>
      <c r="ZY17" s="188"/>
      <c r="ZZ17" s="188"/>
    </row>
    <row r="18" spans="1:702" s="62" customFormat="1" ht="27.65" customHeight="1">
      <c r="B18" s="476" t="s">
        <v>259</v>
      </c>
      <c r="C18" s="833">
        <v>0.4</v>
      </c>
      <c r="D18" s="526"/>
      <c r="E18" s="526"/>
      <c r="F18" s="1005" t="s">
        <v>260</v>
      </c>
      <c r="G18" s="1006"/>
      <c r="H18" s="1007"/>
      <c r="I18" s="527">
        <f>IF(C18="",0,ROUND((I14*C18),0))</f>
        <v>0</v>
      </c>
      <c r="J18" s="528" t="s">
        <v>257</v>
      </c>
      <c r="K18" s="71"/>
      <c r="L18" s="235"/>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c r="IV18" s="188"/>
      <c r="IW18" s="188"/>
      <c r="IX18" s="188"/>
      <c r="IY18" s="188"/>
      <c r="IZ18" s="188"/>
      <c r="JA18" s="188"/>
      <c r="JB18" s="188"/>
      <c r="JC18" s="188"/>
      <c r="JD18" s="188"/>
      <c r="JE18" s="188"/>
      <c r="JF18" s="188"/>
      <c r="JG18" s="188"/>
      <c r="JH18" s="188"/>
      <c r="JI18" s="188"/>
      <c r="JJ18" s="188"/>
      <c r="JK18" s="188"/>
      <c r="JL18" s="188"/>
      <c r="JM18" s="188"/>
      <c r="JN18" s="188"/>
      <c r="JO18" s="188"/>
      <c r="JP18" s="188"/>
      <c r="JQ18" s="188"/>
      <c r="JR18" s="188"/>
      <c r="JS18" s="188"/>
      <c r="JT18" s="188"/>
      <c r="JU18" s="188"/>
      <c r="JV18" s="188"/>
      <c r="JW18" s="188"/>
      <c r="JX18" s="188"/>
      <c r="JY18" s="188"/>
      <c r="JZ18" s="188"/>
      <c r="KA18" s="188"/>
      <c r="KB18" s="188"/>
      <c r="KC18" s="188"/>
      <c r="KD18" s="188"/>
      <c r="KE18" s="188"/>
      <c r="KF18" s="188"/>
      <c r="KG18" s="188"/>
      <c r="KH18" s="188"/>
      <c r="KI18" s="188"/>
      <c r="KJ18" s="188"/>
      <c r="KK18" s="188"/>
      <c r="KL18" s="188"/>
      <c r="KM18" s="188"/>
      <c r="KN18" s="188"/>
      <c r="KO18" s="188"/>
      <c r="KP18" s="188"/>
      <c r="KQ18" s="188"/>
      <c r="KR18" s="188"/>
      <c r="KS18" s="188"/>
      <c r="KT18" s="188"/>
      <c r="KU18" s="188"/>
      <c r="KV18" s="188"/>
      <c r="KW18" s="188"/>
      <c r="KX18" s="188"/>
      <c r="KY18" s="188"/>
      <c r="KZ18" s="188"/>
      <c r="LA18" s="188"/>
      <c r="LB18" s="188"/>
      <c r="LC18" s="188"/>
      <c r="LD18" s="188"/>
      <c r="LE18" s="188"/>
      <c r="LF18" s="188"/>
      <c r="LG18" s="188"/>
      <c r="LH18" s="188"/>
      <c r="LI18" s="188"/>
      <c r="LJ18" s="188"/>
      <c r="LK18" s="188"/>
      <c r="LL18" s="188"/>
      <c r="LM18" s="188"/>
      <c r="LN18" s="188"/>
      <c r="LO18" s="188"/>
      <c r="LP18" s="188"/>
      <c r="LQ18" s="188"/>
      <c r="LR18" s="188"/>
      <c r="LS18" s="188"/>
      <c r="LT18" s="188"/>
      <c r="LU18" s="188"/>
      <c r="LV18" s="188"/>
      <c r="LW18" s="188"/>
      <c r="LX18" s="188"/>
      <c r="LY18" s="188"/>
      <c r="LZ18" s="188"/>
      <c r="MA18" s="188"/>
      <c r="MB18" s="188"/>
      <c r="MC18" s="188"/>
      <c r="MD18" s="188"/>
      <c r="ME18" s="188"/>
      <c r="MF18" s="188"/>
      <c r="MG18" s="188"/>
      <c r="MH18" s="188"/>
      <c r="MI18" s="188"/>
      <c r="MJ18" s="188"/>
      <c r="MK18" s="188"/>
      <c r="ML18" s="188"/>
      <c r="MM18" s="188"/>
      <c r="MN18" s="188"/>
      <c r="MO18" s="188"/>
      <c r="MP18" s="188"/>
      <c r="MQ18" s="188"/>
      <c r="MR18" s="188"/>
      <c r="MS18" s="188"/>
      <c r="MT18" s="188"/>
      <c r="MU18" s="188"/>
      <c r="MV18" s="188"/>
      <c r="MW18" s="188"/>
      <c r="MX18" s="188"/>
      <c r="MY18" s="188"/>
      <c r="MZ18" s="188"/>
      <c r="NA18" s="188"/>
      <c r="NB18" s="188"/>
      <c r="NC18" s="188"/>
      <c r="ND18" s="188"/>
      <c r="NE18" s="188"/>
      <c r="NF18" s="188"/>
      <c r="NG18" s="188"/>
      <c r="NH18" s="188"/>
      <c r="NI18" s="188"/>
      <c r="NJ18" s="188"/>
      <c r="NK18" s="188"/>
      <c r="NL18" s="188"/>
      <c r="NM18" s="188"/>
      <c r="NN18" s="188"/>
      <c r="NO18" s="188"/>
      <c r="NP18" s="188"/>
      <c r="NQ18" s="188"/>
      <c r="NR18" s="188"/>
      <c r="NS18" s="188"/>
      <c r="NT18" s="188"/>
      <c r="NU18" s="188"/>
      <c r="NV18" s="188"/>
      <c r="NW18" s="188"/>
      <c r="NX18" s="188"/>
      <c r="NY18" s="188"/>
      <c r="NZ18" s="188"/>
      <c r="OA18" s="188"/>
      <c r="OB18" s="188"/>
      <c r="OC18" s="188"/>
      <c r="OD18" s="188"/>
      <c r="OE18" s="188"/>
      <c r="OF18" s="188"/>
      <c r="OG18" s="188"/>
      <c r="OH18" s="188"/>
      <c r="OI18" s="188"/>
      <c r="OJ18" s="188"/>
      <c r="OK18" s="188"/>
      <c r="OL18" s="188"/>
      <c r="OM18" s="188"/>
      <c r="ON18" s="188"/>
      <c r="OO18" s="188"/>
      <c r="OP18" s="188"/>
      <c r="OQ18" s="188"/>
      <c r="OR18" s="188"/>
      <c r="OS18" s="188"/>
      <c r="OT18" s="188"/>
      <c r="OU18" s="188"/>
      <c r="OV18" s="188"/>
      <c r="OW18" s="188"/>
      <c r="OX18" s="188"/>
      <c r="OY18" s="188"/>
      <c r="OZ18" s="188"/>
      <c r="PA18" s="188"/>
      <c r="PB18" s="188"/>
      <c r="PC18" s="188"/>
      <c r="PD18" s="188"/>
      <c r="PE18" s="188"/>
      <c r="PF18" s="188"/>
      <c r="PG18" s="188"/>
      <c r="PH18" s="188"/>
      <c r="PI18" s="188"/>
      <c r="PJ18" s="188"/>
      <c r="PK18" s="188"/>
      <c r="PL18" s="188"/>
      <c r="PM18" s="188"/>
      <c r="PN18" s="188"/>
      <c r="PO18" s="188"/>
      <c r="PP18" s="188"/>
      <c r="PQ18" s="188"/>
      <c r="PR18" s="188"/>
      <c r="PS18" s="188"/>
      <c r="PT18" s="188"/>
      <c r="PU18" s="188"/>
      <c r="PV18" s="188"/>
      <c r="PW18" s="188"/>
      <c r="PX18" s="188"/>
      <c r="PY18" s="188"/>
      <c r="PZ18" s="188"/>
      <c r="QA18" s="188"/>
      <c r="QB18" s="188"/>
      <c r="QC18" s="188"/>
      <c r="QD18" s="188"/>
      <c r="QE18" s="188"/>
      <c r="QF18" s="188"/>
      <c r="QG18" s="188"/>
      <c r="QH18" s="188"/>
      <c r="QI18" s="188"/>
      <c r="QJ18" s="188"/>
      <c r="QK18" s="188"/>
      <c r="QL18" s="188"/>
      <c r="QM18" s="188"/>
      <c r="QN18" s="188"/>
      <c r="QO18" s="188"/>
      <c r="QP18" s="188"/>
      <c r="QQ18" s="188"/>
      <c r="QR18" s="188"/>
      <c r="QS18" s="188"/>
      <c r="QT18" s="188"/>
      <c r="QU18" s="188"/>
      <c r="QV18" s="188"/>
      <c r="QW18" s="188"/>
      <c r="QX18" s="188"/>
      <c r="QY18" s="188"/>
      <c r="QZ18" s="188"/>
      <c r="RA18" s="188"/>
      <c r="RB18" s="188"/>
      <c r="RC18" s="188"/>
      <c r="RD18" s="188"/>
      <c r="RE18" s="188"/>
      <c r="RF18" s="188"/>
      <c r="RG18" s="188"/>
      <c r="RH18" s="188"/>
      <c r="RI18" s="188"/>
      <c r="RJ18" s="188"/>
      <c r="RK18" s="188"/>
      <c r="RL18" s="188"/>
      <c r="RM18" s="188"/>
      <c r="RN18" s="188"/>
      <c r="RO18" s="188"/>
      <c r="RP18" s="188"/>
      <c r="RQ18" s="188"/>
      <c r="RR18" s="188"/>
      <c r="RS18" s="188"/>
      <c r="RT18" s="188"/>
      <c r="RU18" s="188"/>
      <c r="RV18" s="188"/>
      <c r="RW18" s="188"/>
      <c r="RX18" s="188"/>
      <c r="RY18" s="188"/>
      <c r="RZ18" s="188"/>
      <c r="SA18" s="188"/>
      <c r="SB18" s="188"/>
      <c r="SC18" s="188"/>
      <c r="SD18" s="188"/>
      <c r="SE18" s="188"/>
      <c r="SF18" s="188"/>
      <c r="SG18" s="188"/>
      <c r="SH18" s="188"/>
      <c r="SI18" s="188"/>
      <c r="SJ18" s="188"/>
      <c r="SK18" s="188"/>
      <c r="SL18" s="188"/>
      <c r="SM18" s="188"/>
      <c r="SN18" s="188"/>
      <c r="SO18" s="188"/>
      <c r="SP18" s="188"/>
      <c r="SQ18" s="188"/>
      <c r="SR18" s="188"/>
      <c r="SS18" s="188"/>
      <c r="ST18" s="188"/>
      <c r="SU18" s="188"/>
      <c r="SV18" s="188"/>
      <c r="SW18" s="188"/>
      <c r="SX18" s="188"/>
      <c r="SY18" s="188"/>
      <c r="SZ18" s="188"/>
      <c r="TA18" s="188"/>
      <c r="TB18" s="188"/>
      <c r="TC18" s="188"/>
      <c r="TD18" s="188"/>
      <c r="TE18" s="188"/>
      <c r="TF18" s="188"/>
      <c r="TG18" s="188"/>
      <c r="TH18" s="188"/>
      <c r="TI18" s="188"/>
      <c r="TJ18" s="188"/>
      <c r="TK18" s="188"/>
      <c r="TL18" s="188"/>
      <c r="TM18" s="188"/>
      <c r="TN18" s="188"/>
      <c r="TO18" s="188"/>
      <c r="TP18" s="188"/>
      <c r="TQ18" s="188"/>
      <c r="TR18" s="188"/>
      <c r="TS18" s="188"/>
      <c r="TT18" s="188"/>
      <c r="TU18" s="188"/>
      <c r="TV18" s="188"/>
      <c r="TW18" s="188"/>
      <c r="TX18" s="188"/>
      <c r="TY18" s="188"/>
      <c r="TZ18" s="188"/>
      <c r="UA18" s="188"/>
      <c r="UB18" s="188"/>
      <c r="UC18" s="188"/>
      <c r="UD18" s="188"/>
      <c r="UE18" s="188"/>
      <c r="UF18" s="188"/>
      <c r="UG18" s="188"/>
      <c r="UH18" s="188"/>
      <c r="UI18" s="188"/>
      <c r="UJ18" s="188"/>
      <c r="UK18" s="188"/>
      <c r="UL18" s="188"/>
      <c r="UM18" s="188"/>
      <c r="UN18" s="188"/>
      <c r="UO18" s="188"/>
      <c r="UP18" s="188"/>
      <c r="UQ18" s="188"/>
      <c r="UR18" s="188"/>
      <c r="US18" s="188"/>
      <c r="UT18" s="188"/>
      <c r="UU18" s="188"/>
      <c r="UV18" s="188"/>
      <c r="UW18" s="188"/>
      <c r="UX18" s="188"/>
      <c r="UY18" s="188"/>
      <c r="UZ18" s="188"/>
      <c r="VA18" s="188"/>
      <c r="VB18" s="188"/>
      <c r="VC18" s="188"/>
      <c r="VD18" s="188"/>
      <c r="VE18" s="188"/>
      <c r="VF18" s="188"/>
      <c r="VG18" s="188"/>
      <c r="VH18" s="188"/>
      <c r="VI18" s="188"/>
      <c r="VJ18" s="188"/>
      <c r="VK18" s="188"/>
      <c r="VL18" s="188"/>
      <c r="VM18" s="188"/>
      <c r="VN18" s="188"/>
      <c r="VO18" s="188"/>
      <c r="VP18" s="188"/>
      <c r="VQ18" s="188"/>
      <c r="VR18" s="188"/>
      <c r="VS18" s="188"/>
      <c r="VT18" s="188"/>
      <c r="VU18" s="188"/>
      <c r="VV18" s="188"/>
      <c r="VW18" s="188"/>
      <c r="VX18" s="188"/>
      <c r="VY18" s="188"/>
      <c r="VZ18" s="188"/>
      <c r="WA18" s="188"/>
      <c r="WB18" s="188"/>
      <c r="WC18" s="188"/>
      <c r="WD18" s="188"/>
      <c r="WE18" s="188"/>
      <c r="WF18" s="188"/>
      <c r="WG18" s="188"/>
      <c r="WH18" s="188"/>
      <c r="WI18" s="188"/>
      <c r="WJ18" s="188"/>
      <c r="WK18" s="188"/>
      <c r="WL18" s="188"/>
      <c r="WM18" s="188"/>
      <c r="WN18" s="188"/>
      <c r="WO18" s="188"/>
      <c r="WP18" s="188"/>
      <c r="WQ18" s="188"/>
      <c r="WR18" s="188"/>
      <c r="WS18" s="188"/>
      <c r="WT18" s="188"/>
      <c r="WU18" s="188"/>
      <c r="WV18" s="188"/>
      <c r="WW18" s="188"/>
      <c r="WX18" s="188"/>
      <c r="WY18" s="188"/>
      <c r="WZ18" s="188"/>
      <c r="XA18" s="188"/>
      <c r="XB18" s="188"/>
      <c r="XC18" s="188"/>
      <c r="XD18" s="188"/>
      <c r="XE18" s="188"/>
      <c r="XF18" s="188"/>
      <c r="XG18" s="188"/>
      <c r="XH18" s="188"/>
      <c r="XI18" s="188"/>
      <c r="XJ18" s="188"/>
      <c r="XK18" s="188"/>
      <c r="XL18" s="188"/>
      <c r="XM18" s="188"/>
      <c r="XN18" s="188"/>
      <c r="XO18" s="188"/>
      <c r="XP18" s="188"/>
      <c r="XQ18" s="188"/>
      <c r="XR18" s="188"/>
      <c r="XS18" s="188"/>
      <c r="XT18" s="188"/>
      <c r="XU18" s="188"/>
      <c r="XV18" s="188"/>
      <c r="XW18" s="188"/>
      <c r="XX18" s="188"/>
      <c r="XY18" s="188"/>
      <c r="XZ18" s="188"/>
      <c r="YA18" s="188"/>
      <c r="YB18" s="188"/>
      <c r="YC18" s="188"/>
      <c r="YD18" s="188"/>
      <c r="YE18" s="188"/>
      <c r="YF18" s="188"/>
      <c r="YG18" s="188"/>
      <c r="YH18" s="188"/>
      <c r="YI18" s="188"/>
      <c r="YJ18" s="188"/>
      <c r="YK18" s="188"/>
      <c r="YL18" s="188"/>
      <c r="YM18" s="188"/>
      <c r="YN18" s="188"/>
      <c r="YO18" s="188"/>
      <c r="YP18" s="188"/>
      <c r="YQ18" s="188"/>
      <c r="YR18" s="188"/>
      <c r="YS18" s="188"/>
      <c r="YT18" s="188"/>
      <c r="YU18" s="188"/>
      <c r="YV18" s="188"/>
      <c r="YW18" s="188"/>
      <c r="YX18" s="188"/>
      <c r="YY18" s="188"/>
      <c r="YZ18" s="188"/>
      <c r="ZA18" s="188"/>
      <c r="ZB18" s="188"/>
      <c r="ZC18" s="188"/>
      <c r="ZD18" s="188"/>
      <c r="ZE18" s="188"/>
      <c r="ZF18" s="188"/>
      <c r="ZG18" s="188"/>
      <c r="ZH18" s="188"/>
      <c r="ZI18" s="188"/>
      <c r="ZJ18" s="188"/>
      <c r="ZK18" s="188"/>
      <c r="ZL18" s="188"/>
      <c r="ZM18" s="188"/>
      <c r="ZN18" s="188"/>
      <c r="ZO18" s="188"/>
      <c r="ZP18" s="188"/>
      <c r="ZQ18" s="188"/>
      <c r="ZR18" s="188"/>
      <c r="ZS18" s="188"/>
      <c r="ZT18" s="188"/>
      <c r="ZU18" s="188"/>
      <c r="ZV18" s="188"/>
      <c r="ZW18" s="188"/>
      <c r="ZX18" s="188"/>
      <c r="ZY18" s="188"/>
      <c r="ZZ18" s="188"/>
    </row>
    <row r="19" spans="1:702" s="62" customFormat="1" ht="27.65" customHeight="1">
      <c r="E19" s="235"/>
      <c r="L19" s="235"/>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c r="IV19" s="188"/>
      <c r="IW19" s="188"/>
      <c r="IX19" s="188"/>
      <c r="IY19" s="188"/>
      <c r="IZ19" s="188"/>
      <c r="JA19" s="188"/>
      <c r="JB19" s="188"/>
      <c r="JC19" s="188"/>
      <c r="JD19" s="188"/>
      <c r="JE19" s="188"/>
      <c r="JF19" s="188"/>
      <c r="JG19" s="188"/>
      <c r="JH19" s="188"/>
      <c r="JI19" s="188"/>
      <c r="JJ19" s="188"/>
      <c r="JK19" s="188"/>
      <c r="JL19" s="188"/>
      <c r="JM19" s="188"/>
      <c r="JN19" s="188"/>
      <c r="JO19" s="188"/>
      <c r="JP19" s="188"/>
      <c r="JQ19" s="188"/>
      <c r="JR19" s="188"/>
      <c r="JS19" s="188"/>
      <c r="JT19" s="188"/>
      <c r="JU19" s="188"/>
      <c r="JV19" s="188"/>
      <c r="JW19" s="188"/>
      <c r="JX19" s="188"/>
      <c r="JY19" s="188"/>
      <c r="JZ19" s="188"/>
      <c r="KA19" s="188"/>
      <c r="KB19" s="188"/>
      <c r="KC19" s="188"/>
      <c r="KD19" s="188"/>
      <c r="KE19" s="188"/>
      <c r="KF19" s="188"/>
      <c r="KG19" s="188"/>
      <c r="KH19" s="188"/>
      <c r="KI19" s="188"/>
      <c r="KJ19" s="188"/>
      <c r="KK19" s="188"/>
      <c r="KL19" s="188"/>
      <c r="KM19" s="188"/>
      <c r="KN19" s="188"/>
      <c r="KO19" s="188"/>
      <c r="KP19" s="188"/>
      <c r="KQ19" s="188"/>
      <c r="KR19" s="188"/>
      <c r="KS19" s="188"/>
      <c r="KT19" s="188"/>
      <c r="KU19" s="188"/>
      <c r="KV19" s="188"/>
      <c r="KW19" s="188"/>
      <c r="KX19" s="188"/>
      <c r="KY19" s="188"/>
      <c r="KZ19" s="188"/>
      <c r="LA19" s="188"/>
      <c r="LB19" s="188"/>
      <c r="LC19" s="188"/>
      <c r="LD19" s="188"/>
      <c r="LE19" s="188"/>
      <c r="LF19" s="188"/>
      <c r="LG19" s="188"/>
      <c r="LH19" s="188"/>
      <c r="LI19" s="188"/>
      <c r="LJ19" s="188"/>
      <c r="LK19" s="188"/>
      <c r="LL19" s="188"/>
      <c r="LM19" s="188"/>
      <c r="LN19" s="188"/>
      <c r="LO19" s="188"/>
      <c r="LP19" s="188"/>
      <c r="LQ19" s="188"/>
      <c r="LR19" s="188"/>
      <c r="LS19" s="188"/>
      <c r="LT19" s="188"/>
      <c r="LU19" s="188"/>
      <c r="LV19" s="188"/>
      <c r="LW19" s="188"/>
      <c r="LX19" s="188"/>
      <c r="LY19" s="188"/>
      <c r="LZ19" s="188"/>
      <c r="MA19" s="188"/>
      <c r="MB19" s="188"/>
      <c r="MC19" s="188"/>
      <c r="MD19" s="188"/>
      <c r="ME19" s="188"/>
      <c r="MF19" s="188"/>
      <c r="MG19" s="188"/>
      <c r="MH19" s="188"/>
      <c r="MI19" s="188"/>
      <c r="MJ19" s="188"/>
      <c r="MK19" s="188"/>
      <c r="ML19" s="188"/>
      <c r="MM19" s="188"/>
      <c r="MN19" s="188"/>
      <c r="MO19" s="188"/>
      <c r="MP19" s="188"/>
      <c r="MQ19" s="188"/>
      <c r="MR19" s="188"/>
      <c r="MS19" s="188"/>
      <c r="MT19" s="188"/>
      <c r="MU19" s="188"/>
      <c r="MV19" s="188"/>
      <c r="MW19" s="188"/>
      <c r="MX19" s="188"/>
      <c r="MY19" s="188"/>
      <c r="MZ19" s="188"/>
      <c r="NA19" s="188"/>
      <c r="NB19" s="188"/>
      <c r="NC19" s="188"/>
      <c r="ND19" s="188"/>
      <c r="NE19" s="188"/>
      <c r="NF19" s="188"/>
      <c r="NG19" s="188"/>
      <c r="NH19" s="188"/>
      <c r="NI19" s="188"/>
      <c r="NJ19" s="188"/>
      <c r="NK19" s="188"/>
      <c r="NL19" s="188"/>
      <c r="NM19" s="188"/>
      <c r="NN19" s="188"/>
      <c r="NO19" s="188"/>
      <c r="NP19" s="188"/>
      <c r="NQ19" s="188"/>
      <c r="NR19" s="188"/>
      <c r="NS19" s="188"/>
      <c r="NT19" s="188"/>
      <c r="NU19" s="188"/>
      <c r="NV19" s="188"/>
      <c r="NW19" s="188"/>
      <c r="NX19" s="188"/>
      <c r="NY19" s="188"/>
      <c r="NZ19" s="188"/>
      <c r="OA19" s="188"/>
      <c r="OB19" s="188"/>
      <c r="OC19" s="188"/>
      <c r="OD19" s="188"/>
      <c r="OE19" s="188"/>
      <c r="OF19" s="188"/>
      <c r="OG19" s="188"/>
      <c r="OH19" s="188"/>
      <c r="OI19" s="188"/>
      <c r="OJ19" s="188"/>
      <c r="OK19" s="188"/>
      <c r="OL19" s="188"/>
      <c r="OM19" s="188"/>
      <c r="ON19" s="188"/>
      <c r="OO19" s="188"/>
      <c r="OP19" s="188"/>
      <c r="OQ19" s="188"/>
      <c r="OR19" s="188"/>
      <c r="OS19" s="188"/>
      <c r="OT19" s="188"/>
      <c r="OU19" s="188"/>
      <c r="OV19" s="188"/>
      <c r="OW19" s="188"/>
      <c r="OX19" s="188"/>
      <c r="OY19" s="188"/>
      <c r="OZ19" s="188"/>
      <c r="PA19" s="188"/>
      <c r="PB19" s="188"/>
      <c r="PC19" s="188"/>
      <c r="PD19" s="188"/>
      <c r="PE19" s="188"/>
      <c r="PF19" s="188"/>
      <c r="PG19" s="188"/>
      <c r="PH19" s="188"/>
      <c r="PI19" s="188"/>
      <c r="PJ19" s="188"/>
      <c r="PK19" s="188"/>
      <c r="PL19" s="188"/>
      <c r="PM19" s="188"/>
      <c r="PN19" s="188"/>
      <c r="PO19" s="188"/>
      <c r="PP19" s="188"/>
      <c r="PQ19" s="188"/>
      <c r="PR19" s="188"/>
      <c r="PS19" s="188"/>
      <c r="PT19" s="188"/>
      <c r="PU19" s="188"/>
      <c r="PV19" s="188"/>
      <c r="PW19" s="188"/>
      <c r="PX19" s="188"/>
      <c r="PY19" s="188"/>
      <c r="PZ19" s="188"/>
      <c r="QA19" s="188"/>
      <c r="QB19" s="188"/>
      <c r="QC19" s="188"/>
      <c r="QD19" s="188"/>
      <c r="QE19" s="188"/>
      <c r="QF19" s="188"/>
      <c r="QG19" s="188"/>
      <c r="QH19" s="188"/>
      <c r="QI19" s="188"/>
      <c r="QJ19" s="188"/>
      <c r="QK19" s="188"/>
      <c r="QL19" s="188"/>
      <c r="QM19" s="188"/>
      <c r="QN19" s="188"/>
      <c r="QO19" s="188"/>
      <c r="QP19" s="188"/>
      <c r="QQ19" s="188"/>
      <c r="QR19" s="188"/>
      <c r="QS19" s="188"/>
      <c r="QT19" s="188"/>
      <c r="QU19" s="188"/>
      <c r="QV19" s="188"/>
      <c r="QW19" s="188"/>
      <c r="QX19" s="188"/>
      <c r="QY19" s="188"/>
      <c r="QZ19" s="188"/>
      <c r="RA19" s="188"/>
      <c r="RB19" s="188"/>
      <c r="RC19" s="188"/>
      <c r="RD19" s="188"/>
      <c r="RE19" s="188"/>
      <c r="RF19" s="188"/>
      <c r="RG19" s="188"/>
      <c r="RH19" s="188"/>
      <c r="RI19" s="188"/>
      <c r="RJ19" s="188"/>
      <c r="RK19" s="188"/>
      <c r="RL19" s="188"/>
      <c r="RM19" s="188"/>
      <c r="RN19" s="188"/>
      <c r="RO19" s="188"/>
      <c r="RP19" s="188"/>
      <c r="RQ19" s="188"/>
      <c r="RR19" s="188"/>
      <c r="RS19" s="188"/>
      <c r="RT19" s="188"/>
      <c r="RU19" s="188"/>
      <c r="RV19" s="188"/>
      <c r="RW19" s="188"/>
      <c r="RX19" s="188"/>
      <c r="RY19" s="188"/>
      <c r="RZ19" s="188"/>
      <c r="SA19" s="188"/>
      <c r="SB19" s="188"/>
      <c r="SC19" s="188"/>
      <c r="SD19" s="188"/>
      <c r="SE19" s="188"/>
      <c r="SF19" s="188"/>
      <c r="SG19" s="188"/>
      <c r="SH19" s="188"/>
      <c r="SI19" s="188"/>
      <c r="SJ19" s="188"/>
      <c r="SK19" s="188"/>
      <c r="SL19" s="188"/>
      <c r="SM19" s="188"/>
      <c r="SN19" s="188"/>
      <c r="SO19" s="188"/>
      <c r="SP19" s="188"/>
      <c r="SQ19" s="188"/>
      <c r="SR19" s="188"/>
      <c r="SS19" s="188"/>
      <c r="ST19" s="188"/>
      <c r="SU19" s="188"/>
      <c r="SV19" s="188"/>
      <c r="SW19" s="188"/>
      <c r="SX19" s="188"/>
      <c r="SY19" s="188"/>
      <c r="SZ19" s="188"/>
      <c r="TA19" s="188"/>
      <c r="TB19" s="188"/>
      <c r="TC19" s="188"/>
      <c r="TD19" s="188"/>
      <c r="TE19" s="188"/>
      <c r="TF19" s="188"/>
      <c r="TG19" s="188"/>
      <c r="TH19" s="188"/>
      <c r="TI19" s="188"/>
      <c r="TJ19" s="188"/>
      <c r="TK19" s="188"/>
      <c r="TL19" s="188"/>
      <c r="TM19" s="188"/>
      <c r="TN19" s="188"/>
      <c r="TO19" s="188"/>
      <c r="TP19" s="188"/>
      <c r="TQ19" s="188"/>
      <c r="TR19" s="188"/>
      <c r="TS19" s="188"/>
      <c r="TT19" s="188"/>
      <c r="TU19" s="188"/>
      <c r="TV19" s="188"/>
      <c r="TW19" s="188"/>
      <c r="TX19" s="188"/>
      <c r="TY19" s="188"/>
      <c r="TZ19" s="188"/>
      <c r="UA19" s="188"/>
      <c r="UB19" s="188"/>
      <c r="UC19" s="188"/>
      <c r="UD19" s="188"/>
      <c r="UE19" s="188"/>
      <c r="UF19" s="188"/>
      <c r="UG19" s="188"/>
      <c r="UH19" s="188"/>
      <c r="UI19" s="188"/>
      <c r="UJ19" s="188"/>
      <c r="UK19" s="188"/>
      <c r="UL19" s="188"/>
      <c r="UM19" s="188"/>
      <c r="UN19" s="188"/>
      <c r="UO19" s="188"/>
      <c r="UP19" s="188"/>
      <c r="UQ19" s="188"/>
      <c r="UR19" s="188"/>
      <c r="US19" s="188"/>
      <c r="UT19" s="188"/>
      <c r="UU19" s="188"/>
      <c r="UV19" s="188"/>
      <c r="UW19" s="188"/>
      <c r="UX19" s="188"/>
      <c r="UY19" s="188"/>
      <c r="UZ19" s="188"/>
      <c r="VA19" s="188"/>
      <c r="VB19" s="188"/>
      <c r="VC19" s="188"/>
      <c r="VD19" s="188"/>
      <c r="VE19" s="188"/>
      <c r="VF19" s="188"/>
      <c r="VG19" s="188"/>
      <c r="VH19" s="188"/>
      <c r="VI19" s="188"/>
      <c r="VJ19" s="188"/>
      <c r="VK19" s="188"/>
      <c r="VL19" s="188"/>
      <c r="VM19" s="188"/>
      <c r="VN19" s="188"/>
      <c r="VO19" s="188"/>
      <c r="VP19" s="188"/>
      <c r="VQ19" s="188"/>
      <c r="VR19" s="188"/>
      <c r="VS19" s="188"/>
      <c r="VT19" s="188"/>
      <c r="VU19" s="188"/>
      <c r="VV19" s="188"/>
      <c r="VW19" s="188"/>
      <c r="VX19" s="188"/>
      <c r="VY19" s="188"/>
      <c r="VZ19" s="188"/>
      <c r="WA19" s="188"/>
      <c r="WB19" s="188"/>
      <c r="WC19" s="188"/>
      <c r="WD19" s="188"/>
      <c r="WE19" s="188"/>
      <c r="WF19" s="188"/>
      <c r="WG19" s="188"/>
      <c r="WH19" s="188"/>
      <c r="WI19" s="188"/>
      <c r="WJ19" s="188"/>
      <c r="WK19" s="188"/>
      <c r="WL19" s="188"/>
      <c r="WM19" s="188"/>
      <c r="WN19" s="188"/>
      <c r="WO19" s="188"/>
      <c r="WP19" s="188"/>
      <c r="WQ19" s="188"/>
      <c r="WR19" s="188"/>
      <c r="WS19" s="188"/>
      <c r="WT19" s="188"/>
      <c r="WU19" s="188"/>
      <c r="WV19" s="188"/>
      <c r="WW19" s="188"/>
      <c r="WX19" s="188"/>
      <c r="WY19" s="188"/>
      <c r="WZ19" s="188"/>
      <c r="XA19" s="188"/>
      <c r="XB19" s="188"/>
      <c r="XC19" s="188"/>
      <c r="XD19" s="188"/>
      <c r="XE19" s="188"/>
      <c r="XF19" s="188"/>
      <c r="XG19" s="188"/>
      <c r="XH19" s="188"/>
      <c r="XI19" s="188"/>
      <c r="XJ19" s="188"/>
      <c r="XK19" s="188"/>
      <c r="XL19" s="188"/>
      <c r="XM19" s="188"/>
      <c r="XN19" s="188"/>
      <c r="XO19" s="188"/>
      <c r="XP19" s="188"/>
      <c r="XQ19" s="188"/>
      <c r="XR19" s="188"/>
      <c r="XS19" s="188"/>
      <c r="XT19" s="188"/>
      <c r="XU19" s="188"/>
      <c r="XV19" s="188"/>
      <c r="XW19" s="188"/>
      <c r="XX19" s="188"/>
      <c r="XY19" s="188"/>
      <c r="XZ19" s="188"/>
      <c r="YA19" s="188"/>
      <c r="YB19" s="188"/>
      <c r="YC19" s="188"/>
      <c r="YD19" s="188"/>
      <c r="YE19" s="188"/>
      <c r="YF19" s="188"/>
      <c r="YG19" s="188"/>
      <c r="YH19" s="188"/>
      <c r="YI19" s="188"/>
      <c r="YJ19" s="188"/>
      <c r="YK19" s="188"/>
      <c r="YL19" s="188"/>
      <c r="YM19" s="188"/>
      <c r="YN19" s="188"/>
      <c r="YO19" s="188"/>
      <c r="YP19" s="188"/>
      <c r="YQ19" s="188"/>
      <c r="YR19" s="188"/>
      <c r="YS19" s="188"/>
      <c r="YT19" s="188"/>
      <c r="YU19" s="188"/>
      <c r="YV19" s="188"/>
      <c r="YW19" s="188"/>
      <c r="YX19" s="188"/>
      <c r="YY19" s="188"/>
      <c r="YZ19" s="188"/>
      <c r="ZA19" s="188"/>
      <c r="ZB19" s="188"/>
      <c r="ZC19" s="188"/>
      <c r="ZD19" s="188"/>
      <c r="ZE19" s="188"/>
      <c r="ZF19" s="188"/>
      <c r="ZG19" s="188"/>
      <c r="ZH19" s="188"/>
      <c r="ZI19" s="188"/>
      <c r="ZJ19" s="188"/>
      <c r="ZK19" s="188"/>
      <c r="ZL19" s="188"/>
      <c r="ZM19" s="188"/>
      <c r="ZN19" s="188"/>
      <c r="ZO19" s="188"/>
      <c r="ZP19" s="188"/>
      <c r="ZQ19" s="188"/>
      <c r="ZR19" s="188"/>
      <c r="ZS19" s="188"/>
      <c r="ZT19" s="188"/>
      <c r="ZU19" s="188"/>
      <c r="ZV19" s="188"/>
      <c r="ZW19" s="188"/>
      <c r="ZX19" s="188"/>
      <c r="ZY19" s="188"/>
      <c r="ZZ19" s="188"/>
    </row>
    <row r="20" spans="1:702" ht="20.25" customHeight="1">
      <c r="E20" s="39"/>
      <c r="M20" s="39"/>
      <c r="N20" s="39"/>
      <c r="O20" s="39"/>
      <c r="P20" s="47"/>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c r="MF20" s="39"/>
      <c r="MG20" s="39"/>
      <c r="MH20" s="39"/>
      <c r="MI20" s="39"/>
      <c r="MJ20" s="39"/>
      <c r="MK20" s="39"/>
      <c r="ML20" s="39"/>
      <c r="MM20" s="39"/>
      <c r="MN20" s="39"/>
      <c r="MO20" s="39"/>
      <c r="MP20" s="39"/>
      <c r="MQ20" s="39"/>
      <c r="MR20" s="39"/>
      <c r="MS20" s="39"/>
      <c r="MT20" s="39"/>
      <c r="MU20" s="39"/>
      <c r="MV20" s="39"/>
      <c r="MW20" s="39"/>
      <c r="MX20" s="39"/>
      <c r="MY20" s="39"/>
      <c r="MZ20" s="39"/>
      <c r="NA20" s="39"/>
      <c r="NB20" s="39"/>
      <c r="NC20" s="39"/>
      <c r="ND20" s="39"/>
      <c r="NE20" s="39"/>
      <c r="NF20" s="39"/>
      <c r="NG20" s="39"/>
      <c r="NH20" s="39"/>
      <c r="NI20" s="39"/>
      <c r="NJ20" s="39"/>
      <c r="NK20" s="39"/>
      <c r="NL20" s="39"/>
      <c r="NM20" s="39"/>
      <c r="NN20" s="39"/>
      <c r="NO20" s="39"/>
      <c r="NP20" s="39"/>
      <c r="NQ20" s="39"/>
      <c r="NR20" s="39"/>
      <c r="NS20" s="39"/>
      <c r="NT20" s="39"/>
      <c r="NU20" s="39"/>
      <c r="NV20" s="39"/>
      <c r="NW20" s="39"/>
      <c r="NX20" s="39"/>
      <c r="NY20" s="39"/>
      <c r="NZ20" s="39"/>
      <c r="OA20" s="39"/>
      <c r="OB20" s="39"/>
      <c r="OC20" s="39"/>
      <c r="OD20" s="39"/>
      <c r="OE20" s="39"/>
      <c r="OF20" s="39"/>
      <c r="OG20" s="39"/>
      <c r="OH20" s="39"/>
      <c r="OI20" s="39"/>
      <c r="OJ20" s="39"/>
      <c r="OK20" s="39"/>
      <c r="OL20" s="39"/>
      <c r="OM20" s="39"/>
      <c r="ON20" s="39"/>
      <c r="OO20" s="39"/>
      <c r="OP20" s="39"/>
      <c r="OQ20" s="39"/>
      <c r="OR20" s="39"/>
      <c r="OS20" s="39"/>
      <c r="OT20" s="39"/>
      <c r="OU20" s="39"/>
      <c r="OV20" s="39"/>
      <c r="OW20" s="39"/>
      <c r="OX20" s="39"/>
      <c r="OY20" s="39"/>
      <c r="OZ20" s="39"/>
      <c r="PA20" s="39"/>
      <c r="PB20" s="39"/>
      <c r="PC20" s="39"/>
      <c r="PD20" s="39"/>
      <c r="PE20" s="39"/>
      <c r="PF20" s="39"/>
      <c r="PG20" s="39"/>
      <c r="PH20" s="39"/>
      <c r="PI20" s="39"/>
      <c r="PJ20" s="39"/>
      <c r="PK20" s="39"/>
      <c r="PL20" s="39"/>
      <c r="PM20" s="39"/>
      <c r="PN20" s="39"/>
      <c r="PO20" s="39"/>
      <c r="PP20" s="39"/>
      <c r="PQ20" s="39"/>
      <c r="PR20" s="39"/>
      <c r="PS20" s="39"/>
      <c r="PT20" s="39"/>
      <c r="PU20" s="39"/>
      <c r="PV20" s="39"/>
      <c r="PW20" s="39"/>
      <c r="PX20" s="39"/>
      <c r="PY20" s="39"/>
      <c r="PZ20" s="39"/>
      <c r="QA20" s="39"/>
      <c r="QB20" s="39"/>
      <c r="QC20" s="39"/>
      <c r="QD20" s="39"/>
      <c r="QE20" s="39"/>
      <c r="QF20" s="39"/>
      <c r="QG20" s="39"/>
      <c r="QH20" s="39"/>
      <c r="QI20" s="39"/>
      <c r="QJ20" s="39"/>
      <c r="QK20" s="39"/>
      <c r="QL20" s="39"/>
      <c r="QM20" s="39"/>
      <c r="QN20" s="39"/>
      <c r="QO20" s="39"/>
      <c r="QP20" s="39"/>
      <c r="QQ20" s="39"/>
      <c r="QR20" s="39"/>
      <c r="QS20" s="39"/>
      <c r="QT20" s="39"/>
      <c r="QU20" s="39"/>
      <c r="QV20" s="39"/>
      <c r="QW20" s="39"/>
      <c r="QX20" s="39"/>
      <c r="QY20" s="39"/>
      <c r="QZ20" s="39"/>
      <c r="RA20" s="39"/>
      <c r="RB20" s="39"/>
      <c r="RC20" s="39"/>
      <c r="RD20" s="39"/>
      <c r="RE20" s="39"/>
      <c r="RF20" s="39"/>
      <c r="RG20" s="39"/>
      <c r="RH20" s="39"/>
      <c r="RI20" s="39"/>
      <c r="RJ20" s="39"/>
      <c r="RK20" s="39"/>
      <c r="RL20" s="39"/>
      <c r="RM20" s="39"/>
      <c r="RN20" s="39"/>
      <c r="RO20" s="39"/>
      <c r="RP20" s="39"/>
      <c r="RQ20" s="39"/>
      <c r="RR20" s="39"/>
      <c r="RS20" s="39"/>
      <c r="RT20" s="39"/>
      <c r="RU20" s="39"/>
      <c r="RV20" s="39"/>
      <c r="RW20" s="39"/>
      <c r="RX20" s="39"/>
      <c r="RY20" s="39"/>
      <c r="RZ20" s="39"/>
      <c r="SA20" s="39"/>
      <c r="SB20" s="39"/>
      <c r="SC20" s="39"/>
      <c r="SD20" s="39"/>
      <c r="SE20" s="39"/>
      <c r="SF20" s="39"/>
      <c r="SG20" s="39"/>
      <c r="SH20" s="39"/>
      <c r="SI20" s="39"/>
      <c r="SJ20" s="39"/>
      <c r="SK20" s="39"/>
      <c r="SL20" s="39"/>
      <c r="SM20" s="39"/>
      <c r="SN20" s="39"/>
      <c r="SO20" s="39"/>
      <c r="SP20" s="39"/>
      <c r="SQ20" s="39"/>
      <c r="SR20" s="39"/>
      <c r="SS20" s="39"/>
      <c r="ST20" s="39"/>
      <c r="SU20" s="39"/>
      <c r="SV20" s="39"/>
      <c r="SW20" s="39"/>
      <c r="SX20" s="39"/>
      <c r="SY20" s="39"/>
      <c r="SZ20" s="39"/>
      <c r="TA20" s="39"/>
      <c r="TB20" s="39"/>
      <c r="TC20" s="39"/>
      <c r="TD20" s="39"/>
      <c r="TE20" s="39"/>
      <c r="TF20" s="39"/>
      <c r="TG20" s="39"/>
      <c r="TH20" s="39"/>
      <c r="TI20" s="39"/>
      <c r="TJ20" s="39"/>
      <c r="TK20" s="39"/>
      <c r="TL20" s="39"/>
      <c r="TM20" s="39"/>
      <c r="TN20" s="39"/>
      <c r="TO20" s="39"/>
      <c r="TP20" s="39"/>
      <c r="TQ20" s="39"/>
      <c r="TR20" s="39"/>
      <c r="TS20" s="39"/>
      <c r="TT20" s="39"/>
      <c r="TU20" s="39"/>
      <c r="TV20" s="39"/>
      <c r="TW20" s="39"/>
      <c r="TX20" s="39"/>
      <c r="TY20" s="39"/>
      <c r="TZ20" s="39"/>
      <c r="UA20" s="39"/>
      <c r="UB20" s="39"/>
      <c r="UC20" s="39"/>
      <c r="UD20" s="39"/>
      <c r="UE20" s="39"/>
      <c r="UF20" s="39"/>
      <c r="UG20" s="39"/>
      <c r="UH20" s="39"/>
      <c r="UI20" s="39"/>
      <c r="UJ20" s="39"/>
      <c r="UK20" s="39"/>
      <c r="UL20" s="39"/>
      <c r="UM20" s="39"/>
      <c r="UN20" s="39"/>
      <c r="UO20" s="39"/>
      <c r="UP20" s="39"/>
      <c r="UQ20" s="39"/>
      <c r="UR20" s="39"/>
      <c r="US20" s="39"/>
      <c r="UT20" s="39"/>
      <c r="UU20" s="39"/>
      <c r="UV20" s="39"/>
      <c r="UW20" s="39"/>
      <c r="UX20" s="39"/>
      <c r="UY20" s="39"/>
      <c r="UZ20" s="39"/>
      <c r="VA20" s="39"/>
      <c r="VB20" s="39"/>
      <c r="VC20" s="39"/>
      <c r="VD20" s="39"/>
      <c r="VE20" s="39"/>
      <c r="VF20" s="39"/>
      <c r="VG20" s="39"/>
      <c r="VH20" s="39"/>
      <c r="VI20" s="39"/>
      <c r="VJ20" s="39"/>
      <c r="VK20" s="39"/>
      <c r="VL20" s="39"/>
      <c r="VM20" s="39"/>
      <c r="VN20" s="39"/>
      <c r="VO20" s="39"/>
      <c r="VP20" s="39"/>
      <c r="VQ20" s="39"/>
      <c r="VR20" s="39"/>
      <c r="VS20" s="39"/>
      <c r="VT20" s="39"/>
      <c r="VU20" s="39"/>
      <c r="VV20" s="39"/>
      <c r="VW20" s="39"/>
      <c r="VX20" s="39"/>
      <c r="VY20" s="39"/>
      <c r="VZ20" s="39"/>
      <c r="WA20" s="39"/>
      <c r="WB20" s="39"/>
      <c r="WC20" s="39"/>
      <c r="WD20" s="39"/>
      <c r="WE20" s="39"/>
      <c r="WF20" s="39"/>
      <c r="WG20" s="39"/>
      <c r="WH20" s="39"/>
      <c r="WI20" s="39"/>
      <c r="WJ20" s="39"/>
      <c r="WK20" s="39"/>
      <c r="WL20" s="39"/>
      <c r="WM20" s="39"/>
      <c r="WN20" s="39"/>
      <c r="WO20" s="39"/>
      <c r="WP20" s="39"/>
      <c r="WQ20" s="39"/>
      <c r="WR20" s="39"/>
      <c r="WS20" s="39"/>
      <c r="WT20" s="39"/>
      <c r="WU20" s="39"/>
      <c r="WV20" s="39"/>
      <c r="WW20" s="39"/>
      <c r="WX20" s="39"/>
      <c r="WY20" s="39"/>
      <c r="WZ20" s="39"/>
      <c r="XA20" s="39"/>
      <c r="XB20" s="39"/>
      <c r="XC20" s="39"/>
      <c r="XD20" s="39"/>
      <c r="XE20" s="39"/>
      <c r="XF20" s="39"/>
      <c r="XG20" s="39"/>
      <c r="XH20" s="39"/>
      <c r="XI20" s="39"/>
      <c r="XJ20" s="39"/>
      <c r="XK20" s="39"/>
      <c r="XL20" s="39"/>
      <c r="XM20" s="39"/>
      <c r="XN20" s="39"/>
      <c r="XO20" s="39"/>
      <c r="XP20" s="39"/>
      <c r="XQ20" s="39"/>
      <c r="XR20" s="39"/>
      <c r="XS20" s="39"/>
      <c r="XT20" s="39"/>
      <c r="XU20" s="39"/>
      <c r="XV20" s="39"/>
      <c r="XW20" s="39"/>
      <c r="XX20" s="39"/>
      <c r="XY20" s="39"/>
      <c r="XZ20" s="39"/>
      <c r="YA20" s="39"/>
      <c r="YB20" s="39"/>
      <c r="YC20" s="39"/>
      <c r="YD20" s="39"/>
      <c r="YE20" s="39"/>
      <c r="YF20" s="39"/>
      <c r="YG20" s="39"/>
      <c r="YH20" s="39"/>
      <c r="YI20" s="39"/>
      <c r="YJ20" s="39"/>
      <c r="YK20" s="39"/>
      <c r="YL20" s="39"/>
      <c r="YM20" s="39"/>
      <c r="YN20" s="39"/>
      <c r="YO20" s="39"/>
      <c r="YP20" s="39"/>
      <c r="YQ20" s="39"/>
      <c r="YR20" s="39"/>
      <c r="YS20" s="39"/>
      <c r="YT20" s="39"/>
      <c r="YU20" s="39"/>
      <c r="YV20" s="39"/>
      <c r="YW20" s="39"/>
      <c r="YX20" s="39"/>
      <c r="YY20" s="39"/>
      <c r="YZ20" s="39"/>
      <c r="ZA20" s="39"/>
      <c r="ZB20" s="39"/>
      <c r="ZC20" s="39"/>
      <c r="ZD20" s="39"/>
      <c r="ZE20" s="39"/>
      <c r="ZF20" s="39"/>
      <c r="ZG20" s="39"/>
      <c r="ZH20" s="39"/>
      <c r="ZI20" s="39"/>
      <c r="ZJ20" s="39"/>
      <c r="ZK20" s="39"/>
      <c r="ZL20" s="39"/>
      <c r="ZM20" s="39"/>
      <c r="ZN20" s="39"/>
      <c r="ZO20" s="39"/>
      <c r="ZP20" s="39"/>
      <c r="ZQ20" s="39"/>
      <c r="ZR20" s="39"/>
      <c r="ZS20" s="39"/>
      <c r="ZT20" s="39"/>
      <c r="ZU20" s="39"/>
      <c r="ZV20" s="39"/>
      <c r="ZW20" s="39"/>
      <c r="ZX20" s="39"/>
      <c r="ZY20" s="39"/>
      <c r="ZZ20" s="39"/>
    </row>
    <row r="21" spans="1:702" ht="20.25" customHeight="1">
      <c r="B21" s="53"/>
      <c r="C21" s="53"/>
      <c r="D21" s="53"/>
      <c r="E21" s="53"/>
      <c r="F21" s="182"/>
      <c r="G21" s="383"/>
      <c r="H21" s="383"/>
      <c r="I21" s="384"/>
      <c r="J21" s="383"/>
      <c r="K21" s="38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c r="IV21" s="39"/>
      <c r="IW21" s="39"/>
      <c r="IX21" s="39"/>
      <c r="IY21" s="39"/>
      <c r="IZ21" s="39"/>
      <c r="JA21" s="39"/>
      <c r="JB21" s="39"/>
      <c r="JC21" s="39"/>
      <c r="JD21" s="39"/>
      <c r="JE21" s="39"/>
      <c r="JF21" s="39"/>
      <c r="JG21" s="39"/>
      <c r="JH21" s="39"/>
      <c r="JI21" s="39"/>
      <c r="JJ21" s="39"/>
      <c r="JK21" s="39"/>
      <c r="JL21" s="39"/>
      <c r="JM21" s="39"/>
      <c r="JN21" s="39"/>
      <c r="JO21" s="39"/>
      <c r="JP21" s="39"/>
      <c r="JQ21" s="39"/>
      <c r="JR21" s="39"/>
      <c r="JS21" s="39"/>
      <c r="JT21" s="39"/>
      <c r="JU21" s="39"/>
      <c r="JV21" s="39"/>
      <c r="JW21" s="39"/>
      <c r="JX21" s="39"/>
      <c r="JY21" s="39"/>
      <c r="JZ21" s="39"/>
      <c r="KA21" s="39"/>
      <c r="KB21" s="39"/>
      <c r="KC21" s="39"/>
      <c r="KD21" s="39"/>
      <c r="KE21" s="39"/>
      <c r="KF21" s="39"/>
      <c r="KG21" s="39"/>
      <c r="KH21" s="39"/>
      <c r="KI21" s="39"/>
      <c r="KJ21" s="39"/>
      <c r="KK21" s="39"/>
      <c r="KL21" s="39"/>
      <c r="KM21" s="39"/>
      <c r="KN21" s="39"/>
      <c r="KO21" s="39"/>
      <c r="KP21" s="39"/>
      <c r="KQ21" s="39"/>
      <c r="KR21" s="39"/>
      <c r="KS21" s="39"/>
      <c r="KT21" s="39"/>
      <c r="KU21" s="39"/>
      <c r="KV21" s="39"/>
      <c r="KW21" s="39"/>
      <c r="KX21" s="39"/>
      <c r="KY21" s="39"/>
      <c r="KZ21" s="39"/>
      <c r="LA21" s="39"/>
      <c r="LB21" s="39"/>
      <c r="LC21" s="39"/>
      <c r="LD21" s="39"/>
      <c r="LE21" s="39"/>
      <c r="LF21" s="39"/>
      <c r="LG21" s="39"/>
      <c r="LH21" s="39"/>
      <c r="LI21" s="39"/>
      <c r="LJ21" s="39"/>
      <c r="LK21" s="39"/>
      <c r="LL21" s="39"/>
      <c r="LM21" s="39"/>
      <c r="LN21" s="39"/>
      <c r="LO21" s="39"/>
      <c r="LP21" s="39"/>
      <c r="LQ21" s="39"/>
      <c r="LR21" s="39"/>
      <c r="LS21" s="39"/>
      <c r="LT21" s="39"/>
      <c r="LU21" s="39"/>
      <c r="LV21" s="39"/>
      <c r="LW21" s="39"/>
      <c r="LX21" s="39"/>
      <c r="LY21" s="39"/>
      <c r="LZ21" s="39"/>
      <c r="MA21" s="39"/>
      <c r="MB21" s="39"/>
      <c r="MC21" s="39"/>
      <c r="MD21" s="39"/>
      <c r="ME21" s="39"/>
      <c r="MF21" s="39"/>
      <c r="MG21" s="39"/>
      <c r="MH21" s="39"/>
      <c r="MI21" s="39"/>
      <c r="MJ21" s="39"/>
      <c r="MK21" s="39"/>
      <c r="ML21" s="39"/>
      <c r="MM21" s="39"/>
      <c r="MN21" s="39"/>
      <c r="MO21" s="39"/>
      <c r="MP21" s="39"/>
      <c r="MQ21" s="39"/>
      <c r="MR21" s="39"/>
      <c r="MS21" s="39"/>
      <c r="MT21" s="39"/>
      <c r="MU21" s="39"/>
      <c r="MV21" s="39"/>
      <c r="MW21" s="39"/>
      <c r="MX21" s="39"/>
      <c r="MY21" s="39"/>
      <c r="MZ21" s="39"/>
      <c r="NA21" s="39"/>
      <c r="NB21" s="39"/>
      <c r="NC21" s="39"/>
      <c r="ND21" s="39"/>
      <c r="NE21" s="39"/>
      <c r="NF21" s="39"/>
      <c r="NG21" s="39"/>
      <c r="NH21" s="39"/>
      <c r="NI21" s="39"/>
      <c r="NJ21" s="39"/>
      <c r="NK21" s="39"/>
      <c r="NL21" s="39"/>
      <c r="NM21" s="39"/>
      <c r="NN21" s="39"/>
      <c r="NO21" s="39"/>
      <c r="NP21" s="39"/>
      <c r="NQ21" s="39"/>
      <c r="NR21" s="39"/>
      <c r="NS21" s="39"/>
      <c r="NT21" s="39"/>
      <c r="NU21" s="39"/>
      <c r="NV21" s="39"/>
      <c r="NW21" s="39"/>
      <c r="NX21" s="39"/>
      <c r="NY21" s="39"/>
      <c r="NZ21" s="39"/>
      <c r="OA21" s="39"/>
      <c r="OB21" s="39"/>
      <c r="OC21" s="39"/>
      <c r="OD21" s="39"/>
      <c r="OE21" s="39"/>
      <c r="OF21" s="39"/>
      <c r="OG21" s="39"/>
      <c r="OH21" s="39"/>
      <c r="OI21" s="39"/>
      <c r="OJ21" s="39"/>
      <c r="OK21" s="39"/>
      <c r="OL21" s="39"/>
      <c r="OM21" s="39"/>
      <c r="ON21" s="39"/>
      <c r="OO21" s="39"/>
      <c r="OP21" s="39"/>
      <c r="OQ21" s="39"/>
      <c r="OR21" s="39"/>
      <c r="OS21" s="39"/>
      <c r="OT21" s="39"/>
      <c r="OU21" s="39"/>
      <c r="OV21" s="39"/>
      <c r="OW21" s="39"/>
      <c r="OX21" s="39"/>
      <c r="OY21" s="39"/>
      <c r="OZ21" s="39"/>
      <c r="PA21" s="39"/>
      <c r="PB21" s="39"/>
      <c r="PC21" s="39"/>
      <c r="PD21" s="39"/>
      <c r="PE21" s="39"/>
      <c r="PF21" s="39"/>
      <c r="PG21" s="39"/>
      <c r="PH21" s="39"/>
      <c r="PI21" s="39"/>
      <c r="PJ21" s="39"/>
      <c r="PK21" s="39"/>
      <c r="PL21" s="39"/>
      <c r="PM21" s="39"/>
      <c r="PN21" s="39"/>
      <c r="PO21" s="39"/>
      <c r="PP21" s="39"/>
      <c r="PQ21" s="39"/>
      <c r="PR21" s="39"/>
      <c r="PS21" s="39"/>
      <c r="PT21" s="39"/>
      <c r="PU21" s="39"/>
      <c r="PV21" s="39"/>
      <c r="PW21" s="39"/>
      <c r="PX21" s="39"/>
      <c r="PY21" s="39"/>
      <c r="PZ21" s="39"/>
      <c r="QA21" s="39"/>
      <c r="QB21" s="39"/>
      <c r="QC21" s="39"/>
      <c r="QD21" s="39"/>
      <c r="QE21" s="39"/>
      <c r="QF21" s="39"/>
      <c r="QG21" s="39"/>
      <c r="QH21" s="39"/>
      <c r="QI21" s="39"/>
      <c r="QJ21" s="39"/>
      <c r="QK21" s="39"/>
      <c r="QL21" s="39"/>
      <c r="QM21" s="39"/>
      <c r="QN21" s="39"/>
      <c r="QO21" s="39"/>
      <c r="QP21" s="39"/>
      <c r="QQ21" s="39"/>
      <c r="QR21" s="39"/>
      <c r="QS21" s="39"/>
      <c r="QT21" s="39"/>
      <c r="QU21" s="39"/>
      <c r="QV21" s="39"/>
      <c r="QW21" s="39"/>
      <c r="QX21" s="39"/>
      <c r="QY21" s="39"/>
      <c r="QZ21" s="39"/>
      <c r="RA21" s="39"/>
      <c r="RB21" s="39"/>
      <c r="RC21" s="39"/>
      <c r="RD21" s="39"/>
      <c r="RE21" s="39"/>
      <c r="RF21" s="39"/>
      <c r="RG21" s="39"/>
      <c r="RH21" s="39"/>
      <c r="RI21" s="39"/>
      <c r="RJ21" s="39"/>
      <c r="RK21" s="39"/>
      <c r="RL21" s="39"/>
      <c r="RM21" s="39"/>
      <c r="RN21" s="39"/>
      <c r="RO21" s="39"/>
      <c r="RP21" s="39"/>
      <c r="RQ21" s="39"/>
      <c r="RR21" s="39"/>
      <c r="RS21" s="39"/>
      <c r="RT21" s="39"/>
      <c r="RU21" s="39"/>
      <c r="RV21" s="39"/>
      <c r="RW21" s="39"/>
      <c r="RX21" s="39"/>
      <c r="RY21" s="39"/>
      <c r="RZ21" s="39"/>
      <c r="SA21" s="39"/>
      <c r="SB21" s="39"/>
      <c r="SC21" s="39"/>
      <c r="SD21" s="39"/>
      <c r="SE21" s="39"/>
      <c r="SF21" s="39"/>
      <c r="SG21" s="39"/>
      <c r="SH21" s="39"/>
      <c r="SI21" s="39"/>
      <c r="SJ21" s="39"/>
      <c r="SK21" s="39"/>
      <c r="SL21" s="39"/>
      <c r="SM21" s="39"/>
      <c r="SN21" s="39"/>
      <c r="SO21" s="39"/>
      <c r="SP21" s="39"/>
      <c r="SQ21" s="39"/>
      <c r="SR21" s="39"/>
      <c r="SS21" s="39"/>
      <c r="ST21" s="39"/>
      <c r="SU21" s="39"/>
      <c r="SV21" s="39"/>
      <c r="SW21" s="39"/>
      <c r="SX21" s="39"/>
      <c r="SY21" s="39"/>
      <c r="SZ21" s="39"/>
      <c r="TA21" s="39"/>
      <c r="TB21" s="39"/>
      <c r="TC21" s="39"/>
      <c r="TD21" s="39"/>
      <c r="TE21" s="39"/>
      <c r="TF21" s="39"/>
      <c r="TG21" s="39"/>
      <c r="TH21" s="39"/>
      <c r="TI21" s="39"/>
      <c r="TJ21" s="39"/>
      <c r="TK21" s="39"/>
      <c r="TL21" s="39"/>
      <c r="TM21" s="39"/>
      <c r="TN21" s="39"/>
      <c r="TO21" s="39"/>
      <c r="TP21" s="39"/>
      <c r="TQ21" s="39"/>
      <c r="TR21" s="39"/>
      <c r="TS21" s="39"/>
      <c r="TT21" s="39"/>
      <c r="TU21" s="39"/>
      <c r="TV21" s="39"/>
      <c r="TW21" s="39"/>
      <c r="TX21" s="39"/>
      <c r="TY21" s="39"/>
      <c r="TZ21" s="39"/>
      <c r="UA21" s="39"/>
      <c r="UB21" s="39"/>
      <c r="UC21" s="39"/>
      <c r="UD21" s="39"/>
      <c r="UE21" s="39"/>
      <c r="UF21" s="39"/>
      <c r="UG21" s="39"/>
      <c r="UH21" s="39"/>
      <c r="UI21" s="39"/>
      <c r="UJ21" s="39"/>
      <c r="UK21" s="39"/>
      <c r="UL21" s="39"/>
      <c r="UM21" s="39"/>
      <c r="UN21" s="39"/>
      <c r="UO21" s="39"/>
      <c r="UP21" s="39"/>
      <c r="UQ21" s="39"/>
      <c r="UR21" s="39"/>
      <c r="US21" s="39"/>
      <c r="UT21" s="39"/>
      <c r="UU21" s="39"/>
      <c r="UV21" s="39"/>
      <c r="UW21" s="39"/>
      <c r="UX21" s="39"/>
      <c r="UY21" s="39"/>
      <c r="UZ21" s="39"/>
      <c r="VA21" s="39"/>
      <c r="VB21" s="39"/>
      <c r="VC21" s="39"/>
      <c r="VD21" s="39"/>
      <c r="VE21" s="39"/>
      <c r="VF21" s="39"/>
      <c r="VG21" s="39"/>
      <c r="VH21" s="39"/>
      <c r="VI21" s="39"/>
      <c r="VJ21" s="39"/>
      <c r="VK21" s="39"/>
      <c r="VL21" s="39"/>
      <c r="VM21" s="39"/>
      <c r="VN21" s="39"/>
      <c r="VO21" s="39"/>
      <c r="VP21" s="39"/>
      <c r="VQ21" s="39"/>
      <c r="VR21" s="39"/>
      <c r="VS21" s="39"/>
      <c r="VT21" s="39"/>
      <c r="VU21" s="39"/>
      <c r="VV21" s="39"/>
      <c r="VW21" s="39"/>
      <c r="VX21" s="39"/>
      <c r="VY21" s="39"/>
      <c r="VZ21" s="39"/>
      <c r="WA21" s="39"/>
      <c r="WB21" s="39"/>
      <c r="WC21" s="39"/>
      <c r="WD21" s="39"/>
      <c r="WE21" s="39"/>
      <c r="WF21" s="39"/>
      <c r="WG21" s="39"/>
      <c r="WH21" s="39"/>
      <c r="WI21" s="39"/>
      <c r="WJ21" s="39"/>
      <c r="WK21" s="39"/>
      <c r="WL21" s="39"/>
      <c r="WM21" s="39"/>
      <c r="WN21" s="39"/>
      <c r="WO21" s="39"/>
      <c r="WP21" s="39"/>
      <c r="WQ21" s="39"/>
      <c r="WR21" s="39"/>
      <c r="WS21" s="39"/>
      <c r="WT21" s="39"/>
      <c r="WU21" s="39"/>
      <c r="WV21" s="39"/>
      <c r="WW21" s="39"/>
      <c r="WX21" s="39"/>
      <c r="WY21" s="39"/>
      <c r="WZ21" s="39"/>
      <c r="XA21" s="39"/>
      <c r="XB21" s="39"/>
      <c r="XC21" s="39"/>
      <c r="XD21" s="39"/>
      <c r="XE21" s="39"/>
      <c r="XF21" s="39"/>
      <c r="XG21" s="39"/>
      <c r="XH21" s="39"/>
      <c r="XI21" s="39"/>
      <c r="XJ21" s="39"/>
      <c r="XK21" s="39"/>
      <c r="XL21" s="39"/>
      <c r="XM21" s="39"/>
      <c r="XN21" s="39"/>
      <c r="XO21" s="39"/>
      <c r="XP21" s="39"/>
      <c r="XQ21" s="39"/>
      <c r="XR21" s="39"/>
      <c r="XS21" s="39"/>
      <c r="XT21" s="39"/>
      <c r="XU21" s="39"/>
      <c r="XV21" s="39"/>
      <c r="XW21" s="39"/>
      <c r="XX21" s="39"/>
      <c r="XY21" s="39"/>
      <c r="XZ21" s="39"/>
      <c r="YA21" s="39"/>
      <c r="YB21" s="39"/>
      <c r="YC21" s="39"/>
      <c r="YD21" s="39"/>
      <c r="YE21" s="39"/>
      <c r="YF21" s="39"/>
      <c r="YG21" s="39"/>
      <c r="YH21" s="39"/>
      <c r="YI21" s="39"/>
      <c r="YJ21" s="39"/>
      <c r="YK21" s="39"/>
      <c r="YL21" s="39"/>
      <c r="YM21" s="39"/>
      <c r="YN21" s="39"/>
      <c r="YO21" s="39"/>
      <c r="YP21" s="39"/>
      <c r="YQ21" s="39"/>
      <c r="YR21" s="39"/>
      <c r="YS21" s="39"/>
      <c r="YT21" s="39"/>
      <c r="YU21" s="39"/>
      <c r="YV21" s="39"/>
      <c r="YW21" s="39"/>
      <c r="YX21" s="39"/>
      <c r="YY21" s="39"/>
      <c r="YZ21" s="39"/>
      <c r="ZA21" s="39"/>
      <c r="ZB21" s="39"/>
      <c r="ZC21" s="39"/>
      <c r="ZD21" s="39"/>
      <c r="ZE21" s="39"/>
      <c r="ZF21" s="39"/>
      <c r="ZG21" s="39"/>
      <c r="ZH21" s="39"/>
      <c r="ZI21" s="39"/>
      <c r="ZJ21" s="39"/>
      <c r="ZK21" s="39"/>
      <c r="ZL21" s="39"/>
      <c r="ZM21" s="39"/>
      <c r="ZN21" s="39"/>
      <c r="ZO21" s="39"/>
      <c r="ZP21" s="39"/>
      <c r="ZQ21" s="39"/>
      <c r="ZR21" s="39"/>
      <c r="ZS21" s="39"/>
      <c r="ZT21" s="39"/>
      <c r="ZU21" s="39"/>
      <c r="ZV21" s="39"/>
      <c r="ZW21" s="39"/>
      <c r="ZX21" s="39"/>
      <c r="ZY21" s="39"/>
      <c r="ZZ21" s="39"/>
    </row>
    <row r="22" spans="1:702" ht="20.25" customHeight="1">
      <c r="L22" s="383"/>
      <c r="M22" s="53"/>
      <c r="N22" s="53"/>
      <c r="O22" s="53"/>
      <c r="P22" s="53"/>
      <c r="Q22" s="182"/>
      <c r="R22" s="383"/>
      <c r="S22" s="383"/>
      <c r="T22" s="384"/>
      <c r="U22" s="383"/>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c r="JH22" s="39"/>
      <c r="JI22" s="39"/>
      <c r="JJ22" s="39"/>
      <c r="JK22" s="39"/>
      <c r="JL22" s="39"/>
      <c r="JM22" s="39"/>
      <c r="JN22" s="39"/>
      <c r="JO22" s="39"/>
      <c r="JP22" s="39"/>
      <c r="JQ22" s="39"/>
      <c r="JR22" s="39"/>
      <c r="JS22" s="39"/>
      <c r="JT22" s="39"/>
      <c r="JU22" s="39"/>
      <c r="JV22" s="39"/>
      <c r="JW22" s="39"/>
      <c r="JX22" s="39"/>
      <c r="JY22" s="39"/>
      <c r="JZ22" s="39"/>
      <c r="KA22" s="39"/>
      <c r="KB22" s="39"/>
      <c r="KC22" s="39"/>
      <c r="KD22" s="39"/>
      <c r="KE22" s="39"/>
      <c r="KF22" s="39"/>
      <c r="KG22" s="39"/>
      <c r="KH22" s="39"/>
      <c r="KI22" s="39"/>
      <c r="KJ22" s="39"/>
      <c r="KK22" s="39"/>
      <c r="KL22" s="39"/>
      <c r="KM22" s="39"/>
      <c r="KN22" s="39"/>
      <c r="KO22" s="39"/>
      <c r="KP22" s="39"/>
      <c r="KQ22" s="39"/>
      <c r="KR22" s="39"/>
      <c r="KS22" s="39"/>
      <c r="KT22" s="39"/>
      <c r="KU22" s="39"/>
      <c r="KV22" s="39"/>
      <c r="KW22" s="39"/>
      <c r="KX22" s="39"/>
      <c r="KY22" s="39"/>
      <c r="KZ22" s="39"/>
      <c r="LA22" s="39"/>
      <c r="LB22" s="39"/>
      <c r="LC22" s="39"/>
      <c r="LD22" s="39"/>
      <c r="LE22" s="39"/>
      <c r="LF22" s="39"/>
      <c r="LG22" s="39"/>
      <c r="LH22" s="39"/>
      <c r="LI22" s="39"/>
      <c r="LJ22" s="39"/>
      <c r="LK22" s="39"/>
      <c r="LL22" s="39"/>
      <c r="LM22" s="39"/>
      <c r="LN22" s="39"/>
      <c r="LO22" s="39"/>
      <c r="LP22" s="39"/>
      <c r="LQ22" s="39"/>
      <c r="LR22" s="39"/>
      <c r="LS22" s="39"/>
      <c r="LT22" s="39"/>
      <c r="LU22" s="39"/>
      <c r="LV22" s="39"/>
      <c r="LW22" s="39"/>
      <c r="LX22" s="39"/>
      <c r="LY22" s="39"/>
      <c r="LZ22" s="39"/>
      <c r="MA22" s="39"/>
      <c r="MB22" s="39"/>
      <c r="MC22" s="39"/>
      <c r="MD22" s="39"/>
      <c r="ME22" s="39"/>
      <c r="MF22" s="39"/>
      <c r="MG22" s="39"/>
      <c r="MH22" s="39"/>
      <c r="MI22" s="39"/>
      <c r="MJ22" s="39"/>
      <c r="MK22" s="39"/>
      <c r="ML22" s="39"/>
      <c r="MM22" s="39"/>
      <c r="MN22" s="39"/>
      <c r="MO22" s="39"/>
      <c r="MP22" s="39"/>
      <c r="MQ22" s="39"/>
      <c r="MR22" s="39"/>
      <c r="MS22" s="39"/>
      <c r="MT22" s="39"/>
      <c r="MU22" s="39"/>
      <c r="MV22" s="39"/>
      <c r="MW22" s="39"/>
      <c r="MX22" s="39"/>
      <c r="MY22" s="39"/>
      <c r="MZ22" s="39"/>
      <c r="NA22" s="39"/>
      <c r="NB22" s="39"/>
      <c r="NC22" s="39"/>
      <c r="ND22" s="39"/>
      <c r="NE22" s="39"/>
      <c r="NF22" s="39"/>
      <c r="NG22" s="39"/>
      <c r="NH22" s="39"/>
      <c r="NI22" s="39"/>
      <c r="NJ22" s="39"/>
      <c r="NK22" s="39"/>
      <c r="NL22" s="39"/>
      <c r="NM22" s="39"/>
      <c r="NN22" s="39"/>
      <c r="NO22" s="39"/>
      <c r="NP22" s="39"/>
      <c r="NQ22" s="39"/>
      <c r="NR22" s="39"/>
      <c r="NS22" s="39"/>
      <c r="NT22" s="39"/>
      <c r="NU22" s="39"/>
      <c r="NV22" s="39"/>
      <c r="NW22" s="39"/>
      <c r="NX22" s="39"/>
      <c r="NY22" s="39"/>
      <c r="NZ22" s="39"/>
      <c r="OA22" s="39"/>
      <c r="OB22" s="39"/>
      <c r="OC22" s="39"/>
      <c r="OD22" s="39"/>
      <c r="OE22" s="39"/>
      <c r="OF22" s="39"/>
      <c r="OG22" s="39"/>
      <c r="OH22" s="39"/>
      <c r="OI22" s="39"/>
      <c r="OJ22" s="39"/>
      <c r="OK22" s="39"/>
      <c r="OL22" s="39"/>
      <c r="OM22" s="39"/>
      <c r="ON22" s="39"/>
      <c r="OO22" s="39"/>
      <c r="OP22" s="39"/>
      <c r="OQ22" s="39"/>
      <c r="OR22" s="39"/>
      <c r="OS22" s="39"/>
      <c r="OT22" s="39"/>
      <c r="OU22" s="39"/>
      <c r="OV22" s="39"/>
      <c r="OW22" s="39"/>
      <c r="OX22" s="39"/>
      <c r="OY22" s="39"/>
      <c r="OZ22" s="39"/>
      <c r="PA22" s="39"/>
      <c r="PB22" s="39"/>
      <c r="PC22" s="39"/>
      <c r="PD22" s="39"/>
      <c r="PE22" s="39"/>
      <c r="PF22" s="39"/>
      <c r="PG22" s="39"/>
      <c r="PH22" s="39"/>
      <c r="PI22" s="39"/>
      <c r="PJ22" s="39"/>
      <c r="PK22" s="39"/>
      <c r="PL22" s="39"/>
      <c r="PM22" s="39"/>
      <c r="PN22" s="39"/>
      <c r="PO22" s="39"/>
      <c r="PP22" s="39"/>
      <c r="PQ22" s="39"/>
      <c r="PR22" s="39"/>
      <c r="PS22" s="39"/>
      <c r="PT22" s="39"/>
      <c r="PU22" s="39"/>
      <c r="PV22" s="39"/>
      <c r="PW22" s="39"/>
      <c r="PX22" s="39"/>
      <c r="PY22" s="39"/>
      <c r="PZ22" s="39"/>
      <c r="QA22" s="39"/>
      <c r="QB22" s="39"/>
      <c r="QC22" s="39"/>
      <c r="QD22" s="39"/>
      <c r="QE22" s="39"/>
      <c r="QF22" s="39"/>
      <c r="QG22" s="39"/>
      <c r="QH22" s="39"/>
      <c r="QI22" s="39"/>
      <c r="QJ22" s="39"/>
      <c r="QK22" s="39"/>
      <c r="QL22" s="39"/>
      <c r="QM22" s="39"/>
      <c r="QN22" s="39"/>
      <c r="QO22" s="39"/>
      <c r="QP22" s="39"/>
      <c r="QQ22" s="39"/>
      <c r="QR22" s="39"/>
      <c r="QS22" s="39"/>
      <c r="QT22" s="39"/>
      <c r="QU22" s="39"/>
      <c r="QV22" s="39"/>
      <c r="QW22" s="39"/>
      <c r="QX22" s="39"/>
      <c r="QY22" s="39"/>
      <c r="QZ22" s="39"/>
      <c r="RA22" s="39"/>
      <c r="RB22" s="39"/>
      <c r="RC22" s="39"/>
      <c r="RD22" s="39"/>
      <c r="RE22" s="39"/>
      <c r="RF22" s="39"/>
      <c r="RG22" s="39"/>
      <c r="RH22" s="39"/>
      <c r="RI22" s="39"/>
      <c r="RJ22" s="39"/>
      <c r="RK22" s="39"/>
      <c r="RL22" s="39"/>
      <c r="RM22" s="39"/>
      <c r="RN22" s="39"/>
      <c r="RO22" s="39"/>
      <c r="RP22" s="39"/>
      <c r="RQ22" s="39"/>
      <c r="RR22" s="39"/>
      <c r="RS22" s="39"/>
      <c r="RT22" s="39"/>
      <c r="RU22" s="39"/>
      <c r="RV22" s="39"/>
      <c r="RW22" s="39"/>
      <c r="RX22" s="39"/>
      <c r="RY22" s="39"/>
      <c r="RZ22" s="39"/>
      <c r="SA22" s="39"/>
      <c r="SB22" s="39"/>
      <c r="SC22" s="39"/>
      <c r="SD22" s="39"/>
      <c r="SE22" s="39"/>
      <c r="SF22" s="39"/>
      <c r="SG22" s="39"/>
      <c r="SH22" s="39"/>
      <c r="SI22" s="39"/>
      <c r="SJ22" s="39"/>
      <c r="SK22" s="39"/>
      <c r="SL22" s="39"/>
      <c r="SM22" s="39"/>
      <c r="SN22" s="39"/>
      <c r="SO22" s="39"/>
      <c r="SP22" s="39"/>
      <c r="SQ22" s="39"/>
      <c r="SR22" s="39"/>
      <c r="SS22" s="39"/>
      <c r="ST22" s="39"/>
      <c r="SU22" s="39"/>
      <c r="SV22" s="39"/>
      <c r="SW22" s="39"/>
      <c r="SX22" s="39"/>
      <c r="SY22" s="39"/>
      <c r="SZ22" s="39"/>
      <c r="TA22" s="39"/>
      <c r="TB22" s="39"/>
      <c r="TC22" s="39"/>
      <c r="TD22" s="39"/>
      <c r="TE22" s="39"/>
      <c r="TF22" s="39"/>
      <c r="TG22" s="39"/>
      <c r="TH22" s="39"/>
      <c r="TI22" s="39"/>
      <c r="TJ22" s="39"/>
      <c r="TK22" s="39"/>
      <c r="TL22" s="39"/>
      <c r="TM22" s="39"/>
      <c r="TN22" s="39"/>
      <c r="TO22" s="39"/>
      <c r="TP22" s="39"/>
      <c r="TQ22" s="39"/>
      <c r="TR22" s="39"/>
      <c r="TS22" s="39"/>
      <c r="TT22" s="39"/>
      <c r="TU22" s="39"/>
      <c r="TV22" s="39"/>
      <c r="TW22" s="39"/>
      <c r="TX22" s="39"/>
      <c r="TY22" s="39"/>
      <c r="TZ22" s="39"/>
      <c r="UA22" s="39"/>
      <c r="UB22" s="39"/>
      <c r="UC22" s="39"/>
      <c r="UD22" s="39"/>
      <c r="UE22" s="39"/>
      <c r="UF22" s="39"/>
      <c r="UG22" s="39"/>
      <c r="UH22" s="39"/>
      <c r="UI22" s="39"/>
      <c r="UJ22" s="39"/>
      <c r="UK22" s="39"/>
      <c r="UL22" s="39"/>
      <c r="UM22" s="39"/>
      <c r="UN22" s="39"/>
      <c r="UO22" s="39"/>
      <c r="UP22" s="39"/>
      <c r="UQ22" s="39"/>
      <c r="UR22" s="39"/>
      <c r="US22" s="39"/>
      <c r="UT22" s="39"/>
      <c r="UU22" s="39"/>
      <c r="UV22" s="39"/>
      <c r="UW22" s="39"/>
      <c r="UX22" s="39"/>
      <c r="UY22" s="39"/>
      <c r="UZ22" s="39"/>
      <c r="VA22" s="39"/>
      <c r="VB22" s="39"/>
      <c r="VC22" s="39"/>
      <c r="VD22" s="39"/>
      <c r="VE22" s="39"/>
      <c r="VF22" s="39"/>
      <c r="VG22" s="39"/>
      <c r="VH22" s="39"/>
      <c r="VI22" s="39"/>
      <c r="VJ22" s="39"/>
      <c r="VK22" s="39"/>
      <c r="VL22" s="39"/>
      <c r="VM22" s="39"/>
      <c r="VN22" s="39"/>
      <c r="VO22" s="39"/>
      <c r="VP22" s="39"/>
      <c r="VQ22" s="39"/>
      <c r="VR22" s="39"/>
      <c r="VS22" s="39"/>
      <c r="VT22" s="39"/>
      <c r="VU22" s="39"/>
      <c r="VV22" s="39"/>
      <c r="VW22" s="39"/>
      <c r="VX22" s="39"/>
      <c r="VY22" s="39"/>
      <c r="VZ22" s="39"/>
      <c r="WA22" s="39"/>
      <c r="WB22" s="39"/>
      <c r="WC22" s="39"/>
      <c r="WD22" s="39"/>
      <c r="WE22" s="39"/>
      <c r="WF22" s="39"/>
      <c r="WG22" s="39"/>
      <c r="WH22" s="39"/>
      <c r="WI22" s="39"/>
      <c r="WJ22" s="39"/>
      <c r="WK22" s="39"/>
      <c r="WL22" s="39"/>
      <c r="WM22" s="39"/>
      <c r="WN22" s="39"/>
      <c r="WO22" s="39"/>
      <c r="WP22" s="39"/>
      <c r="WQ22" s="39"/>
      <c r="WR22" s="39"/>
      <c r="WS22" s="39"/>
      <c r="WT22" s="39"/>
      <c r="WU22" s="39"/>
      <c r="WV22" s="39"/>
      <c r="WW22" s="39"/>
      <c r="WX22" s="39"/>
      <c r="WY22" s="39"/>
      <c r="WZ22" s="39"/>
      <c r="XA22" s="39"/>
      <c r="XB22" s="39"/>
      <c r="XC22" s="39"/>
      <c r="XD22" s="39"/>
      <c r="XE22" s="39"/>
      <c r="XF22" s="39"/>
      <c r="XG22" s="39"/>
      <c r="XH22" s="39"/>
      <c r="XI22" s="39"/>
      <c r="XJ22" s="39"/>
      <c r="XK22" s="39"/>
      <c r="XL22" s="39"/>
      <c r="XM22" s="39"/>
      <c r="XN22" s="39"/>
      <c r="XO22" s="39"/>
      <c r="XP22" s="39"/>
      <c r="XQ22" s="39"/>
      <c r="XR22" s="39"/>
      <c r="XS22" s="39"/>
      <c r="XT22" s="39"/>
      <c r="XU22" s="39"/>
      <c r="XV22" s="39"/>
      <c r="XW22" s="39"/>
      <c r="XX22" s="39"/>
      <c r="XY22" s="39"/>
      <c r="XZ22" s="39"/>
      <c r="YA22" s="39"/>
      <c r="YB22" s="39"/>
      <c r="YC22" s="39"/>
      <c r="YD22" s="39"/>
      <c r="YE22" s="39"/>
      <c r="YF22" s="39"/>
      <c r="YG22" s="39"/>
      <c r="YH22" s="39"/>
      <c r="YI22" s="39"/>
      <c r="YJ22" s="39"/>
      <c r="YK22" s="39"/>
      <c r="YL22" s="39"/>
      <c r="YM22" s="39"/>
      <c r="YN22" s="39"/>
      <c r="YO22" s="39"/>
      <c r="YP22" s="39"/>
      <c r="YQ22" s="39"/>
      <c r="YR22" s="39"/>
      <c r="YS22" s="39"/>
      <c r="YT22" s="39"/>
      <c r="YU22" s="39"/>
      <c r="YV22" s="39"/>
      <c r="YW22" s="39"/>
      <c r="YX22" s="39"/>
      <c r="YY22" s="39"/>
      <c r="YZ22" s="39"/>
      <c r="ZA22" s="39"/>
      <c r="ZB22" s="39"/>
      <c r="ZC22" s="39"/>
      <c r="ZD22" s="39"/>
      <c r="ZE22" s="39"/>
      <c r="ZF22" s="39"/>
      <c r="ZG22" s="39"/>
      <c r="ZH22" s="39"/>
      <c r="ZI22" s="39"/>
      <c r="ZJ22" s="39"/>
      <c r="ZK22" s="39"/>
      <c r="ZL22" s="39"/>
      <c r="ZM22" s="39"/>
      <c r="ZN22" s="39"/>
      <c r="ZO22" s="39"/>
      <c r="ZP22" s="39"/>
      <c r="ZQ22" s="39"/>
      <c r="ZR22" s="39"/>
      <c r="ZS22" s="39"/>
      <c r="ZT22" s="39"/>
      <c r="ZU22" s="39"/>
      <c r="ZV22" s="39"/>
      <c r="ZW22" s="39"/>
      <c r="ZX22" s="39"/>
      <c r="ZY22" s="39"/>
      <c r="ZZ22" s="39"/>
    </row>
    <row r="23" spans="1:702" ht="20.25" customHeight="1">
      <c r="M23" s="39"/>
      <c r="N23" s="39"/>
      <c r="O23" s="39"/>
      <c r="P23" s="47"/>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c r="NB23" s="39"/>
      <c r="NC23" s="39"/>
      <c r="ND23" s="39"/>
      <c r="NE23" s="39"/>
      <c r="NF23" s="39"/>
      <c r="NG23" s="39"/>
      <c r="NH23" s="39"/>
      <c r="NI23" s="39"/>
      <c r="NJ23" s="39"/>
      <c r="NK23" s="39"/>
      <c r="NL23" s="39"/>
      <c r="NM23" s="39"/>
      <c r="NN23" s="39"/>
      <c r="NO23" s="39"/>
      <c r="NP23" s="39"/>
      <c r="NQ23" s="39"/>
      <c r="NR23" s="39"/>
      <c r="NS23" s="39"/>
      <c r="NT23" s="39"/>
      <c r="NU23" s="39"/>
      <c r="NV23" s="39"/>
      <c r="NW23" s="39"/>
      <c r="NX23" s="39"/>
      <c r="NY23" s="39"/>
      <c r="NZ23" s="39"/>
      <c r="OA23" s="39"/>
      <c r="OB23" s="39"/>
      <c r="OC23" s="39"/>
      <c r="OD23" s="39"/>
      <c r="OE23" s="39"/>
      <c r="OF23" s="39"/>
      <c r="OG23" s="39"/>
      <c r="OH23" s="39"/>
      <c r="OI23" s="39"/>
      <c r="OJ23" s="39"/>
      <c r="OK23" s="39"/>
      <c r="OL23" s="39"/>
      <c r="OM23" s="39"/>
      <c r="ON23" s="39"/>
      <c r="OO23" s="39"/>
      <c r="OP23" s="39"/>
      <c r="OQ23" s="39"/>
      <c r="OR23" s="39"/>
      <c r="OS23" s="39"/>
      <c r="OT23" s="39"/>
      <c r="OU23" s="39"/>
      <c r="OV23" s="39"/>
      <c r="OW23" s="39"/>
      <c r="OX23" s="39"/>
      <c r="OY23" s="39"/>
      <c r="OZ23" s="39"/>
      <c r="PA23" s="39"/>
      <c r="PB23" s="39"/>
      <c r="PC23" s="39"/>
      <c r="PD23" s="39"/>
      <c r="PE23" s="39"/>
      <c r="PF23" s="39"/>
      <c r="PG23" s="39"/>
      <c r="PH23" s="39"/>
      <c r="PI23" s="39"/>
      <c r="PJ23" s="39"/>
      <c r="PK23" s="39"/>
      <c r="PL23" s="39"/>
      <c r="PM23" s="39"/>
      <c r="PN23" s="39"/>
      <c r="PO23" s="39"/>
      <c r="PP23" s="39"/>
      <c r="PQ23" s="39"/>
      <c r="PR23" s="39"/>
      <c r="PS23" s="39"/>
      <c r="PT23" s="39"/>
      <c r="PU23" s="39"/>
      <c r="PV23" s="39"/>
      <c r="PW23" s="39"/>
      <c r="PX23" s="39"/>
      <c r="PY23" s="39"/>
      <c r="PZ23" s="39"/>
      <c r="QA23" s="39"/>
      <c r="QB23" s="39"/>
      <c r="QC23" s="39"/>
      <c r="QD23" s="39"/>
      <c r="QE23" s="39"/>
      <c r="QF23" s="39"/>
      <c r="QG23" s="39"/>
      <c r="QH23" s="39"/>
      <c r="QI23" s="39"/>
      <c r="QJ23" s="39"/>
      <c r="QK23" s="39"/>
      <c r="QL23" s="39"/>
      <c r="QM23" s="39"/>
      <c r="QN23" s="39"/>
      <c r="QO23" s="39"/>
      <c r="QP23" s="39"/>
      <c r="QQ23" s="39"/>
      <c r="QR23" s="39"/>
      <c r="QS23" s="39"/>
      <c r="QT23" s="39"/>
      <c r="QU23" s="39"/>
      <c r="QV23" s="39"/>
      <c r="QW23" s="39"/>
      <c r="QX23" s="39"/>
      <c r="QY23" s="39"/>
      <c r="QZ23" s="39"/>
      <c r="RA23" s="39"/>
      <c r="RB23" s="39"/>
      <c r="RC23" s="39"/>
      <c r="RD23" s="39"/>
      <c r="RE23" s="39"/>
      <c r="RF23" s="39"/>
      <c r="RG23" s="39"/>
      <c r="RH23" s="39"/>
      <c r="RI23" s="39"/>
      <c r="RJ23" s="39"/>
      <c r="RK23" s="39"/>
      <c r="RL23" s="39"/>
      <c r="RM23" s="39"/>
      <c r="RN23" s="39"/>
      <c r="RO23" s="39"/>
      <c r="RP23" s="39"/>
      <c r="RQ23" s="39"/>
      <c r="RR23" s="39"/>
      <c r="RS23" s="39"/>
      <c r="RT23" s="39"/>
      <c r="RU23" s="39"/>
      <c r="RV23" s="39"/>
      <c r="RW23" s="39"/>
      <c r="RX23" s="39"/>
      <c r="RY23" s="39"/>
      <c r="RZ23" s="39"/>
      <c r="SA23" s="39"/>
      <c r="SB23" s="39"/>
      <c r="SC23" s="39"/>
      <c r="SD23" s="39"/>
      <c r="SE23" s="39"/>
      <c r="SF23" s="39"/>
      <c r="SG23" s="39"/>
      <c r="SH23" s="39"/>
      <c r="SI23" s="39"/>
      <c r="SJ23" s="39"/>
      <c r="SK23" s="39"/>
      <c r="SL23" s="39"/>
      <c r="SM23" s="39"/>
      <c r="SN23" s="39"/>
      <c r="SO23" s="39"/>
      <c r="SP23" s="39"/>
      <c r="SQ23" s="39"/>
      <c r="SR23" s="39"/>
      <c r="SS23" s="39"/>
      <c r="ST23" s="39"/>
      <c r="SU23" s="39"/>
      <c r="SV23" s="39"/>
      <c r="SW23" s="39"/>
      <c r="SX23" s="39"/>
      <c r="SY23" s="39"/>
      <c r="SZ23" s="39"/>
      <c r="TA23" s="39"/>
      <c r="TB23" s="39"/>
      <c r="TC23" s="39"/>
      <c r="TD23" s="39"/>
      <c r="TE23" s="39"/>
      <c r="TF23" s="39"/>
      <c r="TG23" s="39"/>
      <c r="TH23" s="39"/>
      <c r="TI23" s="39"/>
      <c r="TJ23" s="39"/>
      <c r="TK23" s="39"/>
      <c r="TL23" s="39"/>
      <c r="TM23" s="39"/>
      <c r="TN23" s="39"/>
      <c r="TO23" s="39"/>
      <c r="TP23" s="39"/>
      <c r="TQ23" s="39"/>
      <c r="TR23" s="39"/>
      <c r="TS23" s="39"/>
      <c r="TT23" s="39"/>
      <c r="TU23" s="39"/>
      <c r="TV23" s="39"/>
      <c r="TW23" s="39"/>
      <c r="TX23" s="39"/>
      <c r="TY23" s="39"/>
      <c r="TZ23" s="39"/>
      <c r="UA23" s="39"/>
      <c r="UB23" s="39"/>
      <c r="UC23" s="39"/>
      <c r="UD23" s="39"/>
      <c r="UE23" s="39"/>
      <c r="UF23" s="39"/>
      <c r="UG23" s="39"/>
      <c r="UH23" s="39"/>
      <c r="UI23" s="39"/>
      <c r="UJ23" s="39"/>
      <c r="UK23" s="39"/>
      <c r="UL23" s="39"/>
      <c r="UM23" s="39"/>
      <c r="UN23" s="39"/>
      <c r="UO23" s="39"/>
      <c r="UP23" s="39"/>
      <c r="UQ23" s="39"/>
      <c r="UR23" s="39"/>
      <c r="US23" s="39"/>
      <c r="UT23" s="39"/>
      <c r="UU23" s="39"/>
      <c r="UV23" s="39"/>
      <c r="UW23" s="39"/>
      <c r="UX23" s="39"/>
      <c r="UY23" s="39"/>
      <c r="UZ23" s="39"/>
      <c r="VA23" s="39"/>
      <c r="VB23" s="39"/>
      <c r="VC23" s="39"/>
      <c r="VD23" s="39"/>
      <c r="VE23" s="39"/>
      <c r="VF23" s="39"/>
      <c r="VG23" s="39"/>
      <c r="VH23" s="39"/>
      <c r="VI23" s="39"/>
      <c r="VJ23" s="39"/>
      <c r="VK23" s="39"/>
      <c r="VL23" s="39"/>
      <c r="VM23" s="39"/>
      <c r="VN23" s="39"/>
      <c r="VO23" s="39"/>
      <c r="VP23" s="39"/>
      <c r="VQ23" s="39"/>
      <c r="VR23" s="39"/>
      <c r="VS23" s="39"/>
      <c r="VT23" s="39"/>
      <c r="VU23" s="39"/>
      <c r="VV23" s="39"/>
      <c r="VW23" s="39"/>
      <c r="VX23" s="39"/>
      <c r="VY23" s="39"/>
      <c r="VZ23" s="39"/>
      <c r="WA23" s="39"/>
      <c r="WB23" s="39"/>
      <c r="WC23" s="39"/>
      <c r="WD23" s="39"/>
      <c r="WE23" s="39"/>
      <c r="WF23" s="39"/>
      <c r="WG23" s="39"/>
      <c r="WH23" s="39"/>
      <c r="WI23" s="39"/>
      <c r="WJ23" s="39"/>
      <c r="WK23" s="39"/>
      <c r="WL23" s="39"/>
      <c r="WM23" s="39"/>
      <c r="WN23" s="39"/>
      <c r="WO23" s="39"/>
      <c r="WP23" s="39"/>
      <c r="WQ23" s="39"/>
      <c r="WR23" s="39"/>
      <c r="WS23" s="39"/>
      <c r="WT23" s="39"/>
      <c r="WU23" s="39"/>
      <c r="WV23" s="39"/>
      <c r="WW23" s="39"/>
      <c r="WX23" s="39"/>
      <c r="WY23" s="39"/>
      <c r="WZ23" s="39"/>
      <c r="XA23" s="39"/>
      <c r="XB23" s="39"/>
      <c r="XC23" s="39"/>
      <c r="XD23" s="39"/>
      <c r="XE23" s="39"/>
      <c r="XF23" s="39"/>
      <c r="XG23" s="39"/>
      <c r="XH23" s="39"/>
      <c r="XI23" s="39"/>
      <c r="XJ23" s="39"/>
      <c r="XK23" s="39"/>
      <c r="XL23" s="39"/>
      <c r="XM23" s="39"/>
      <c r="XN23" s="39"/>
      <c r="XO23" s="39"/>
      <c r="XP23" s="39"/>
      <c r="XQ23" s="39"/>
      <c r="XR23" s="39"/>
      <c r="XS23" s="39"/>
      <c r="XT23" s="39"/>
      <c r="XU23" s="39"/>
      <c r="XV23" s="39"/>
      <c r="XW23" s="39"/>
      <c r="XX23" s="39"/>
      <c r="XY23" s="39"/>
      <c r="XZ23" s="39"/>
      <c r="YA23" s="39"/>
      <c r="YB23" s="39"/>
      <c r="YC23" s="39"/>
      <c r="YD23" s="39"/>
      <c r="YE23" s="39"/>
      <c r="YF23" s="39"/>
      <c r="YG23" s="39"/>
      <c r="YH23" s="39"/>
      <c r="YI23" s="39"/>
      <c r="YJ23" s="39"/>
      <c r="YK23" s="39"/>
      <c r="YL23" s="39"/>
      <c r="YM23" s="39"/>
      <c r="YN23" s="39"/>
      <c r="YO23" s="39"/>
      <c r="YP23" s="39"/>
      <c r="YQ23" s="39"/>
      <c r="YR23" s="39"/>
      <c r="YS23" s="39"/>
      <c r="YT23" s="39"/>
      <c r="YU23" s="39"/>
      <c r="YV23" s="39"/>
      <c r="YW23" s="39"/>
      <c r="YX23" s="39"/>
      <c r="YY23" s="39"/>
      <c r="YZ23" s="39"/>
      <c r="ZA23" s="39"/>
      <c r="ZB23" s="39"/>
      <c r="ZC23" s="39"/>
      <c r="ZD23" s="39"/>
      <c r="ZE23" s="39"/>
      <c r="ZF23" s="39"/>
      <c r="ZG23" s="39"/>
      <c r="ZH23" s="39"/>
      <c r="ZI23" s="39"/>
      <c r="ZJ23" s="39"/>
      <c r="ZK23" s="39"/>
      <c r="ZL23" s="39"/>
      <c r="ZM23" s="39"/>
      <c r="ZN23" s="39"/>
      <c r="ZO23" s="39"/>
      <c r="ZP23" s="39"/>
      <c r="ZQ23" s="39"/>
      <c r="ZR23" s="39"/>
      <c r="ZS23" s="39"/>
      <c r="ZT23" s="39"/>
      <c r="ZU23" s="39"/>
      <c r="ZV23" s="39"/>
      <c r="ZW23" s="39"/>
      <c r="ZX23" s="39"/>
      <c r="ZY23" s="39"/>
      <c r="ZZ23" s="39"/>
    </row>
    <row r="24" spans="1:702" ht="20.25" customHeight="1">
      <c r="M24" s="39"/>
      <c r="N24" s="39"/>
      <c r="O24" s="39"/>
      <c r="P24" s="47"/>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c r="YJ24" s="39"/>
      <c r="YK24" s="39"/>
      <c r="YL24" s="39"/>
      <c r="YM24" s="39"/>
      <c r="YN24" s="39"/>
      <c r="YO24" s="39"/>
      <c r="YP24" s="39"/>
      <c r="YQ24" s="39"/>
      <c r="YR24" s="39"/>
      <c r="YS24" s="39"/>
      <c r="YT24" s="39"/>
      <c r="YU24" s="39"/>
      <c r="YV24" s="39"/>
      <c r="YW24" s="39"/>
      <c r="YX24" s="39"/>
      <c r="YY24" s="39"/>
      <c r="YZ24" s="39"/>
      <c r="ZA24" s="39"/>
      <c r="ZB24" s="39"/>
      <c r="ZC24" s="39"/>
      <c r="ZD24" s="39"/>
      <c r="ZE24" s="39"/>
      <c r="ZF24" s="39"/>
      <c r="ZG24" s="39"/>
      <c r="ZH24" s="39"/>
      <c r="ZI24" s="39"/>
      <c r="ZJ24" s="39"/>
      <c r="ZK24" s="39"/>
      <c r="ZL24" s="39"/>
      <c r="ZM24" s="39"/>
      <c r="ZN24" s="39"/>
      <c r="ZO24" s="39"/>
      <c r="ZP24" s="39"/>
      <c r="ZQ24" s="39"/>
      <c r="ZR24" s="39"/>
      <c r="ZS24" s="39"/>
      <c r="ZT24" s="39"/>
      <c r="ZU24" s="39"/>
      <c r="ZV24" s="39"/>
      <c r="ZW24" s="39"/>
      <c r="ZX24" s="39"/>
      <c r="ZY24" s="39"/>
      <c r="ZZ24" s="39"/>
    </row>
    <row r="25" spans="1:702" s="194" customFormat="1" ht="20.25" customHeight="1">
      <c r="A25" s="39"/>
      <c r="E25" s="195"/>
      <c r="L25" s="39"/>
      <c r="P25" s="195"/>
    </row>
    <row r="26" spans="1:702" s="194" customFormat="1" ht="20.25" customHeight="1">
      <c r="A26" s="39"/>
      <c r="E26" s="195"/>
      <c r="L26" s="39"/>
      <c r="P26" s="195"/>
    </row>
    <row r="27" spans="1:702" s="194" customFormat="1" ht="20.25" customHeight="1">
      <c r="A27" s="39"/>
      <c r="E27" s="195"/>
      <c r="L27" s="39"/>
      <c r="P27" s="195"/>
    </row>
    <row r="28" spans="1:702" s="194" customFormat="1" ht="20.25" customHeight="1">
      <c r="A28" s="39"/>
      <c r="E28" s="195"/>
      <c r="L28" s="39"/>
      <c r="P28" s="195"/>
    </row>
    <row r="29" spans="1:702" s="194" customFormat="1" ht="20.25" customHeight="1">
      <c r="A29" s="39"/>
      <c r="E29" s="195"/>
      <c r="L29" s="39"/>
      <c r="P29" s="195"/>
    </row>
    <row r="30" spans="1:702" s="194" customFormat="1" ht="20.25" customHeight="1">
      <c r="A30" s="39"/>
      <c r="E30" s="195"/>
      <c r="L30" s="39"/>
      <c r="P30" s="195"/>
    </row>
    <row r="31" spans="1:702" s="194" customFormat="1" ht="20.25" customHeight="1">
      <c r="A31" s="39"/>
      <c r="E31" s="195"/>
      <c r="L31" s="39"/>
      <c r="P31" s="195"/>
    </row>
    <row r="32" spans="1:702" s="194" customFormat="1" ht="20.25" customHeight="1">
      <c r="A32" s="39"/>
      <c r="E32" s="195"/>
      <c r="L32" s="39"/>
      <c r="P32" s="195"/>
    </row>
    <row r="33" spans="1:16" s="194" customFormat="1" ht="20.25" customHeight="1">
      <c r="A33" s="39"/>
      <c r="E33" s="195"/>
      <c r="L33" s="39"/>
      <c r="P33" s="195"/>
    </row>
    <row r="34" spans="1:16" s="194" customFormat="1" ht="20.25" customHeight="1">
      <c r="A34" s="39"/>
      <c r="E34" s="195"/>
      <c r="L34" s="39"/>
      <c r="P34" s="195"/>
    </row>
    <row r="35" spans="1:16" s="194" customFormat="1" ht="20.25" customHeight="1">
      <c r="A35" s="39"/>
      <c r="E35" s="195"/>
      <c r="L35" s="39"/>
      <c r="P35" s="195"/>
    </row>
    <row r="36" spans="1:16" s="194" customFormat="1" ht="20.25" customHeight="1">
      <c r="A36" s="39"/>
      <c r="E36" s="195"/>
      <c r="L36" s="39"/>
      <c r="P36" s="195"/>
    </row>
    <row r="37" spans="1:16" s="194" customFormat="1" ht="20.25" customHeight="1">
      <c r="A37" s="39"/>
      <c r="E37" s="195"/>
      <c r="L37" s="39"/>
      <c r="P37" s="195"/>
    </row>
    <row r="38" spans="1:16" s="194" customFormat="1" ht="20.25" customHeight="1">
      <c r="A38" s="39"/>
      <c r="E38" s="195"/>
      <c r="L38" s="39"/>
      <c r="P38" s="195"/>
    </row>
    <row r="39" spans="1:16" s="194" customFormat="1" ht="20.25" customHeight="1">
      <c r="A39" s="39"/>
      <c r="E39" s="195"/>
      <c r="L39" s="39"/>
      <c r="P39" s="195"/>
    </row>
    <row r="40" spans="1:16" s="194" customFormat="1" ht="20.25" customHeight="1">
      <c r="A40" s="39"/>
      <c r="E40" s="195"/>
      <c r="L40" s="39"/>
      <c r="P40" s="195"/>
    </row>
    <row r="41" spans="1:16" s="194" customFormat="1" ht="20.25" customHeight="1">
      <c r="A41" s="39"/>
      <c r="E41" s="195"/>
      <c r="L41" s="39"/>
      <c r="P41" s="195"/>
    </row>
    <row r="42" spans="1:16" s="194" customFormat="1" ht="20.25" customHeight="1">
      <c r="A42" s="39"/>
      <c r="E42" s="195"/>
      <c r="L42" s="39"/>
      <c r="P42" s="195"/>
    </row>
    <row r="43" spans="1:16" s="194" customFormat="1" ht="20.25" customHeight="1">
      <c r="A43" s="39"/>
      <c r="E43" s="195"/>
      <c r="L43" s="39"/>
      <c r="P43" s="195"/>
    </row>
    <row r="44" spans="1:16" s="194" customFormat="1" ht="20.25" customHeight="1">
      <c r="A44" s="39"/>
      <c r="E44" s="195"/>
      <c r="L44" s="39"/>
      <c r="P44" s="195"/>
    </row>
    <row r="45" spans="1:16" s="194" customFormat="1" ht="20.25" customHeight="1">
      <c r="A45" s="39"/>
      <c r="E45" s="195"/>
      <c r="L45" s="39"/>
      <c r="P45" s="195"/>
    </row>
    <row r="46" spans="1:16" s="194" customFormat="1" ht="20.25" customHeight="1">
      <c r="A46" s="39"/>
      <c r="E46" s="195"/>
      <c r="L46" s="39"/>
      <c r="P46" s="195"/>
    </row>
    <row r="47" spans="1:16" s="194" customFormat="1" ht="20.25" customHeight="1">
      <c r="A47" s="39"/>
      <c r="E47" s="195"/>
      <c r="L47" s="39"/>
      <c r="P47" s="195"/>
    </row>
    <row r="48" spans="1:16" s="194" customFormat="1" ht="20.25" customHeight="1">
      <c r="A48" s="39"/>
      <c r="E48" s="195"/>
      <c r="L48" s="39"/>
      <c r="P48" s="195"/>
    </row>
    <row r="49" spans="1:16" s="194" customFormat="1" ht="20.25" customHeight="1">
      <c r="A49" s="39"/>
      <c r="E49" s="195"/>
      <c r="L49" s="39"/>
      <c r="P49" s="195"/>
    </row>
    <row r="50" spans="1:16" s="194" customFormat="1" ht="20.25" customHeight="1">
      <c r="A50" s="39"/>
      <c r="E50" s="195"/>
      <c r="L50" s="39"/>
      <c r="P50" s="195"/>
    </row>
    <row r="51" spans="1:16" s="194" customFormat="1" ht="20.25" customHeight="1">
      <c r="A51" s="39"/>
      <c r="E51" s="195"/>
      <c r="L51" s="39"/>
      <c r="P51" s="195"/>
    </row>
    <row r="52" spans="1:16" s="194" customFormat="1" ht="20.25" customHeight="1">
      <c r="A52" s="39"/>
      <c r="E52" s="195"/>
      <c r="L52" s="39"/>
      <c r="P52" s="195"/>
    </row>
    <row r="53" spans="1:16" s="194" customFormat="1" ht="20.25" customHeight="1">
      <c r="A53" s="39"/>
      <c r="E53" s="195"/>
      <c r="L53" s="39"/>
      <c r="P53" s="195"/>
    </row>
    <row r="54" spans="1:16" s="194" customFormat="1" ht="20.25" customHeight="1">
      <c r="A54" s="39"/>
      <c r="E54" s="195"/>
      <c r="L54" s="39"/>
      <c r="P54" s="195"/>
    </row>
    <row r="55" spans="1:16" s="194" customFormat="1" ht="20.25" customHeight="1">
      <c r="A55" s="39"/>
      <c r="E55" s="195"/>
      <c r="L55" s="39"/>
      <c r="P55" s="195"/>
    </row>
    <row r="56" spans="1:16" s="194" customFormat="1" ht="20.25" customHeight="1">
      <c r="A56" s="39"/>
      <c r="E56" s="195"/>
      <c r="L56" s="39"/>
      <c r="P56" s="195"/>
    </row>
    <row r="57" spans="1:16" s="194" customFormat="1" ht="20.25" customHeight="1">
      <c r="A57" s="39"/>
      <c r="E57" s="195"/>
      <c r="L57" s="39"/>
      <c r="P57" s="195"/>
    </row>
    <row r="58" spans="1:16" s="194" customFormat="1" ht="20.25" customHeight="1">
      <c r="A58" s="39"/>
      <c r="E58" s="195"/>
      <c r="L58" s="39"/>
      <c r="P58" s="195"/>
    </row>
    <row r="59" spans="1:16" s="194" customFormat="1" ht="20.25" customHeight="1">
      <c r="A59" s="39"/>
      <c r="E59" s="195"/>
      <c r="L59" s="39"/>
      <c r="P59" s="195"/>
    </row>
    <row r="60" spans="1:16" s="194" customFormat="1" ht="20.25" customHeight="1">
      <c r="A60" s="39"/>
      <c r="E60" s="195"/>
      <c r="L60" s="39"/>
      <c r="P60" s="195"/>
    </row>
    <row r="61" spans="1:16" s="194" customFormat="1" ht="20.25" customHeight="1">
      <c r="A61" s="39"/>
      <c r="E61" s="195"/>
      <c r="L61" s="39"/>
      <c r="P61" s="195"/>
    </row>
    <row r="62" spans="1:16" s="194" customFormat="1" ht="20.25" customHeight="1">
      <c r="A62" s="39"/>
      <c r="E62" s="195"/>
      <c r="L62" s="39"/>
      <c r="P62" s="195"/>
    </row>
    <row r="63" spans="1:16" s="194" customFormat="1" ht="20.25" customHeight="1">
      <c r="A63" s="39"/>
      <c r="E63" s="195"/>
      <c r="L63" s="39"/>
      <c r="P63" s="195"/>
    </row>
    <row r="64" spans="1:16" s="194" customFormat="1" ht="20.25" customHeight="1">
      <c r="A64" s="39"/>
      <c r="E64" s="195"/>
      <c r="L64" s="39"/>
      <c r="P64" s="195"/>
    </row>
    <row r="65" spans="1:16" s="194" customFormat="1" ht="20.25" customHeight="1">
      <c r="A65" s="39"/>
      <c r="E65" s="195"/>
      <c r="L65" s="39"/>
      <c r="P65" s="195"/>
    </row>
    <row r="66" spans="1:16" s="194" customFormat="1" ht="20.25" customHeight="1">
      <c r="A66" s="39"/>
      <c r="E66" s="195"/>
      <c r="L66" s="39"/>
      <c r="P66" s="195"/>
    </row>
    <row r="67" spans="1:16" s="194" customFormat="1" ht="20.25" customHeight="1">
      <c r="A67" s="39"/>
      <c r="E67" s="195"/>
      <c r="L67" s="39"/>
      <c r="P67" s="195"/>
    </row>
    <row r="68" spans="1:16" s="194" customFormat="1" ht="20.25" customHeight="1">
      <c r="A68" s="39"/>
      <c r="E68" s="195"/>
      <c r="L68" s="39"/>
      <c r="P68" s="195"/>
    </row>
    <row r="69" spans="1:16" s="194" customFormat="1" ht="20.25" customHeight="1">
      <c r="A69" s="39"/>
      <c r="E69" s="195"/>
      <c r="L69" s="39"/>
      <c r="P69" s="195"/>
    </row>
    <row r="70" spans="1:16" s="194" customFormat="1" ht="20.25" customHeight="1">
      <c r="A70" s="39"/>
      <c r="E70" s="195"/>
      <c r="L70" s="39"/>
      <c r="P70" s="195"/>
    </row>
    <row r="71" spans="1:16" s="194" customFormat="1" ht="20.25" customHeight="1">
      <c r="A71" s="39"/>
      <c r="E71" s="195"/>
      <c r="L71" s="39"/>
      <c r="P71" s="195"/>
    </row>
    <row r="72" spans="1:16" s="194" customFormat="1" ht="20.25" customHeight="1">
      <c r="A72" s="39"/>
      <c r="E72" s="195"/>
      <c r="L72" s="39"/>
      <c r="P72" s="195"/>
    </row>
    <row r="73" spans="1:16" s="194" customFormat="1" ht="20.25" customHeight="1">
      <c r="A73" s="39"/>
      <c r="E73" s="195"/>
      <c r="L73" s="39"/>
      <c r="P73" s="195"/>
    </row>
    <row r="74" spans="1:16" s="194" customFormat="1" ht="20.25" customHeight="1">
      <c r="A74" s="39"/>
      <c r="E74" s="195"/>
      <c r="L74" s="39"/>
      <c r="P74" s="195"/>
    </row>
    <row r="75" spans="1:16" s="194" customFormat="1" ht="20.25" customHeight="1">
      <c r="A75" s="39"/>
      <c r="E75" s="195"/>
      <c r="L75" s="39"/>
      <c r="P75" s="195"/>
    </row>
    <row r="76" spans="1:16" s="194" customFormat="1" ht="20.25" customHeight="1">
      <c r="A76" s="39"/>
      <c r="E76" s="195"/>
      <c r="L76" s="39"/>
      <c r="P76" s="195"/>
    </row>
    <row r="77" spans="1:16" s="194" customFormat="1" ht="20.25" customHeight="1">
      <c r="A77" s="39"/>
      <c r="E77" s="195"/>
      <c r="L77" s="39"/>
      <c r="P77" s="195"/>
    </row>
    <row r="78" spans="1:16" s="194" customFormat="1" ht="20.25" customHeight="1">
      <c r="A78" s="39"/>
      <c r="E78" s="195"/>
      <c r="L78" s="39"/>
      <c r="P78" s="195"/>
    </row>
    <row r="79" spans="1:16" s="194" customFormat="1" ht="20.25" customHeight="1">
      <c r="A79" s="39"/>
      <c r="E79" s="195"/>
      <c r="L79" s="39"/>
      <c r="P79" s="195"/>
    </row>
    <row r="80" spans="1:16" s="194" customFormat="1" ht="20.25" customHeight="1">
      <c r="A80" s="39"/>
      <c r="E80" s="195"/>
      <c r="L80" s="39"/>
      <c r="P80" s="195"/>
    </row>
    <row r="81" spans="1:16" s="194" customFormat="1" ht="20.25" customHeight="1">
      <c r="A81" s="39"/>
      <c r="E81" s="195"/>
      <c r="L81" s="39"/>
      <c r="P81" s="195"/>
    </row>
    <row r="82" spans="1:16" s="194" customFormat="1" ht="20.25" customHeight="1">
      <c r="A82" s="39"/>
      <c r="E82" s="195"/>
      <c r="L82" s="39"/>
      <c r="P82" s="195"/>
    </row>
    <row r="83" spans="1:16" s="194" customFormat="1" ht="20.25" customHeight="1">
      <c r="A83" s="39"/>
      <c r="E83" s="195"/>
      <c r="L83" s="39"/>
      <c r="P83" s="195"/>
    </row>
    <row r="84" spans="1:16" s="194" customFormat="1" ht="20.25" customHeight="1">
      <c r="A84" s="39"/>
      <c r="E84" s="195"/>
      <c r="L84" s="39"/>
      <c r="P84" s="195"/>
    </row>
    <row r="85" spans="1:16" s="194" customFormat="1" ht="20.25" customHeight="1">
      <c r="A85" s="39"/>
      <c r="E85" s="195"/>
      <c r="L85" s="39"/>
      <c r="P85" s="195"/>
    </row>
    <row r="86" spans="1:16" s="194" customFormat="1" ht="20.25" customHeight="1">
      <c r="A86" s="39"/>
      <c r="E86" s="195"/>
      <c r="L86" s="39"/>
      <c r="P86" s="195"/>
    </row>
    <row r="87" spans="1:16" s="194" customFormat="1" ht="20.25" customHeight="1">
      <c r="A87" s="39"/>
      <c r="E87" s="195"/>
      <c r="L87" s="39"/>
      <c r="P87" s="195"/>
    </row>
    <row r="88" spans="1:16" s="194" customFormat="1" ht="20.25" customHeight="1">
      <c r="A88" s="39"/>
      <c r="E88" s="195"/>
      <c r="L88" s="39"/>
      <c r="P88" s="195"/>
    </row>
    <row r="89" spans="1:16" s="194" customFormat="1" ht="20.25" customHeight="1">
      <c r="A89" s="39"/>
      <c r="E89" s="195"/>
      <c r="L89" s="39"/>
      <c r="P89" s="195"/>
    </row>
    <row r="90" spans="1:16" s="194" customFormat="1" ht="20.25" customHeight="1">
      <c r="A90" s="39"/>
      <c r="E90" s="195"/>
      <c r="L90" s="39"/>
      <c r="P90" s="195"/>
    </row>
    <row r="91" spans="1:16" s="194" customFormat="1" ht="20.25" customHeight="1">
      <c r="A91" s="39"/>
      <c r="E91" s="195"/>
      <c r="L91" s="39"/>
      <c r="P91" s="195"/>
    </row>
    <row r="92" spans="1:16" s="194" customFormat="1" ht="20.25" customHeight="1">
      <c r="A92" s="39"/>
      <c r="E92" s="195"/>
      <c r="L92" s="39"/>
      <c r="P92" s="195"/>
    </row>
    <row r="93" spans="1:16" s="194" customFormat="1" ht="20.25" customHeight="1">
      <c r="A93" s="39"/>
      <c r="E93" s="195"/>
      <c r="L93" s="39"/>
      <c r="P93" s="195"/>
    </row>
    <row r="94" spans="1:16" s="194" customFormat="1" ht="20.25" customHeight="1">
      <c r="A94" s="39"/>
      <c r="E94" s="195"/>
      <c r="L94" s="39"/>
      <c r="P94" s="195"/>
    </row>
    <row r="95" spans="1:16" s="194" customFormat="1" ht="20.25" customHeight="1">
      <c r="A95" s="39"/>
      <c r="E95" s="195"/>
      <c r="L95" s="39"/>
      <c r="P95" s="195"/>
    </row>
    <row r="96" spans="1:16" s="194" customFormat="1" ht="20.25" customHeight="1">
      <c r="A96" s="39"/>
      <c r="E96" s="195"/>
      <c r="L96" s="39"/>
      <c r="P96" s="195"/>
    </row>
    <row r="97" spans="1:16" s="194" customFormat="1" ht="20.25" customHeight="1">
      <c r="A97" s="39"/>
      <c r="E97" s="195"/>
      <c r="L97" s="39"/>
      <c r="P97" s="195"/>
    </row>
    <row r="98" spans="1:16" s="194" customFormat="1" ht="20.25" customHeight="1">
      <c r="A98" s="39"/>
      <c r="E98" s="195"/>
      <c r="L98" s="39"/>
      <c r="P98" s="195"/>
    </row>
    <row r="99" spans="1:16" s="194" customFormat="1" ht="20.25" customHeight="1">
      <c r="A99" s="39"/>
      <c r="E99" s="195"/>
      <c r="L99" s="39"/>
      <c r="P99" s="195"/>
    </row>
    <row r="100" spans="1:16" s="194" customFormat="1" ht="20.25" customHeight="1">
      <c r="A100" s="39"/>
      <c r="E100" s="195"/>
      <c r="L100" s="39"/>
      <c r="P100" s="195"/>
    </row>
    <row r="101" spans="1:16" s="194" customFormat="1" ht="20.25" customHeight="1">
      <c r="A101" s="39"/>
      <c r="E101" s="195"/>
      <c r="L101" s="39"/>
      <c r="P101" s="195"/>
    </row>
    <row r="102" spans="1:16" s="194" customFormat="1" ht="20.25" customHeight="1">
      <c r="A102" s="39"/>
      <c r="E102" s="195"/>
      <c r="L102" s="39"/>
      <c r="P102" s="195"/>
    </row>
    <row r="103" spans="1:16" s="194" customFormat="1" ht="20.25" customHeight="1">
      <c r="A103" s="39"/>
      <c r="E103" s="195"/>
      <c r="L103" s="39"/>
      <c r="P103" s="195"/>
    </row>
    <row r="104" spans="1:16" s="194" customFormat="1" ht="20.25" customHeight="1">
      <c r="A104" s="39"/>
      <c r="E104" s="195"/>
      <c r="L104" s="39"/>
      <c r="P104" s="195"/>
    </row>
    <row r="105" spans="1:16" s="194" customFormat="1" ht="20.25" customHeight="1">
      <c r="A105" s="39"/>
      <c r="E105" s="195"/>
      <c r="L105" s="39"/>
      <c r="P105" s="195"/>
    </row>
    <row r="106" spans="1:16" s="194" customFormat="1" ht="20.25" customHeight="1">
      <c r="A106" s="39"/>
      <c r="E106" s="195"/>
      <c r="L106" s="39"/>
      <c r="P106" s="195"/>
    </row>
    <row r="107" spans="1:16" s="194" customFormat="1" ht="20.25" customHeight="1">
      <c r="A107" s="39"/>
      <c r="E107" s="195"/>
      <c r="L107" s="39"/>
      <c r="P107" s="195"/>
    </row>
    <row r="108" spans="1:16" s="194" customFormat="1" ht="20.25" customHeight="1">
      <c r="A108" s="39"/>
      <c r="E108" s="195"/>
      <c r="L108" s="39"/>
      <c r="P108" s="195"/>
    </row>
    <row r="109" spans="1:16" s="194" customFormat="1" ht="20.25" customHeight="1">
      <c r="A109" s="39"/>
      <c r="E109" s="195"/>
      <c r="L109" s="39"/>
      <c r="P109" s="195"/>
    </row>
    <row r="110" spans="1:16" s="194" customFormat="1" ht="20.25" customHeight="1">
      <c r="A110" s="39"/>
      <c r="E110" s="195"/>
      <c r="L110" s="39"/>
      <c r="P110" s="195"/>
    </row>
    <row r="111" spans="1:16" s="194" customFormat="1" ht="20.25" customHeight="1">
      <c r="A111" s="39"/>
      <c r="E111" s="195"/>
      <c r="L111" s="39"/>
      <c r="P111" s="195"/>
    </row>
    <row r="112" spans="1:16" s="194" customFormat="1" ht="20.25" customHeight="1">
      <c r="A112" s="39"/>
      <c r="E112" s="195"/>
      <c r="L112" s="39"/>
      <c r="P112" s="195"/>
    </row>
    <row r="113" spans="1:16" s="194" customFormat="1" ht="20.25" customHeight="1">
      <c r="A113" s="39"/>
      <c r="E113" s="195"/>
      <c r="L113" s="39"/>
      <c r="P113" s="195"/>
    </row>
    <row r="114" spans="1:16" s="194" customFormat="1" ht="20.25" customHeight="1">
      <c r="A114" s="39"/>
      <c r="E114" s="195"/>
      <c r="L114" s="39"/>
      <c r="P114" s="195"/>
    </row>
    <row r="115" spans="1:16" s="194" customFormat="1" ht="20.25" customHeight="1">
      <c r="A115" s="39"/>
      <c r="E115" s="195"/>
      <c r="L115" s="39"/>
      <c r="P115" s="195"/>
    </row>
    <row r="116" spans="1:16" s="194" customFormat="1" ht="20.25" customHeight="1">
      <c r="A116" s="39"/>
      <c r="E116" s="195"/>
      <c r="L116" s="39"/>
      <c r="P116" s="195"/>
    </row>
    <row r="117" spans="1:16" s="194" customFormat="1" ht="20.25" customHeight="1">
      <c r="A117" s="39"/>
      <c r="E117" s="195"/>
      <c r="L117" s="39"/>
      <c r="P117" s="195"/>
    </row>
    <row r="118" spans="1:16" s="194" customFormat="1" ht="20.25" customHeight="1">
      <c r="A118" s="39"/>
      <c r="E118" s="195"/>
      <c r="L118" s="39"/>
      <c r="P118" s="195"/>
    </row>
    <row r="119" spans="1:16" s="194" customFormat="1" ht="20.25" customHeight="1">
      <c r="A119" s="39"/>
      <c r="E119" s="195"/>
      <c r="L119" s="39"/>
      <c r="P119" s="195"/>
    </row>
    <row r="120" spans="1:16" s="194" customFormat="1" ht="20.25" customHeight="1">
      <c r="A120" s="39"/>
      <c r="E120" s="195"/>
      <c r="L120" s="39"/>
      <c r="P120" s="195"/>
    </row>
    <row r="121" spans="1:16" s="194" customFormat="1" ht="20.25" customHeight="1">
      <c r="A121" s="39"/>
      <c r="E121" s="195"/>
      <c r="L121" s="39"/>
      <c r="P121" s="195"/>
    </row>
    <row r="122" spans="1:16" s="194" customFormat="1" ht="20.25" customHeight="1">
      <c r="A122" s="39"/>
      <c r="E122" s="195"/>
      <c r="L122" s="39"/>
      <c r="P122" s="195"/>
    </row>
    <row r="123" spans="1:16" s="194" customFormat="1" ht="20.25" customHeight="1">
      <c r="A123" s="39"/>
      <c r="E123" s="195"/>
      <c r="L123" s="39"/>
      <c r="P123" s="195"/>
    </row>
    <row r="124" spans="1:16" s="194" customFormat="1" ht="20.25" customHeight="1">
      <c r="A124" s="39"/>
      <c r="E124" s="195"/>
      <c r="L124" s="39"/>
      <c r="P124" s="195"/>
    </row>
    <row r="125" spans="1:16" s="194" customFormat="1" ht="20.25" customHeight="1">
      <c r="A125" s="39"/>
      <c r="E125" s="195"/>
      <c r="L125" s="39"/>
      <c r="P125" s="195"/>
    </row>
    <row r="126" spans="1:16" s="194" customFormat="1" ht="20.25" customHeight="1">
      <c r="A126" s="39"/>
      <c r="E126" s="195"/>
      <c r="L126" s="39"/>
      <c r="P126" s="195"/>
    </row>
    <row r="127" spans="1:16" s="194" customFormat="1" ht="20.25" customHeight="1">
      <c r="A127" s="39"/>
      <c r="E127" s="195"/>
      <c r="L127" s="39"/>
      <c r="P127" s="195"/>
    </row>
    <row r="128" spans="1:16" s="194" customFormat="1" ht="20.25" customHeight="1">
      <c r="A128" s="39"/>
      <c r="E128" s="195"/>
      <c r="L128" s="39"/>
      <c r="P128" s="195"/>
    </row>
    <row r="129" spans="1:16" s="194" customFormat="1" ht="20.25" customHeight="1">
      <c r="A129" s="39"/>
      <c r="E129" s="195"/>
      <c r="L129" s="39"/>
      <c r="P129" s="195"/>
    </row>
    <row r="130" spans="1:16" s="194" customFormat="1" ht="20.25" customHeight="1">
      <c r="A130" s="39"/>
      <c r="E130" s="195"/>
      <c r="L130" s="39"/>
      <c r="P130" s="195"/>
    </row>
    <row r="131" spans="1:16" s="194" customFormat="1" ht="20.25" customHeight="1">
      <c r="A131" s="39"/>
      <c r="E131" s="195"/>
      <c r="L131" s="39"/>
      <c r="P131" s="195"/>
    </row>
    <row r="132" spans="1:16" s="194" customFormat="1" ht="20.25" customHeight="1">
      <c r="A132" s="39"/>
      <c r="E132" s="195"/>
      <c r="L132" s="39"/>
      <c r="P132" s="195"/>
    </row>
    <row r="133" spans="1:16" s="194" customFormat="1" ht="20.25" customHeight="1">
      <c r="A133" s="39"/>
      <c r="E133" s="195"/>
      <c r="L133" s="39"/>
      <c r="P133" s="195"/>
    </row>
    <row r="134" spans="1:16" s="194" customFormat="1" ht="20.25" customHeight="1">
      <c r="A134" s="39"/>
      <c r="E134" s="195"/>
      <c r="L134" s="39"/>
      <c r="P134" s="195"/>
    </row>
    <row r="135" spans="1:16" s="194" customFormat="1" ht="20.25" customHeight="1">
      <c r="A135" s="39"/>
      <c r="E135" s="195"/>
      <c r="L135" s="39"/>
      <c r="P135" s="195"/>
    </row>
    <row r="136" spans="1:16" s="194" customFormat="1" ht="20.25" customHeight="1">
      <c r="A136" s="39"/>
      <c r="E136" s="195"/>
      <c r="L136" s="39"/>
      <c r="P136" s="195"/>
    </row>
    <row r="137" spans="1:16" s="194" customFormat="1" ht="20.25" customHeight="1">
      <c r="A137" s="39"/>
      <c r="E137" s="195"/>
      <c r="L137" s="39"/>
      <c r="P137" s="195"/>
    </row>
    <row r="138" spans="1:16" s="194" customFormat="1" ht="20.25" customHeight="1">
      <c r="A138" s="39"/>
      <c r="E138" s="195"/>
      <c r="L138" s="39"/>
      <c r="P138" s="195"/>
    </row>
    <row r="139" spans="1:16" s="194" customFormat="1" ht="20.25" customHeight="1">
      <c r="A139" s="39"/>
      <c r="E139" s="195"/>
      <c r="L139" s="39"/>
      <c r="P139" s="195"/>
    </row>
    <row r="140" spans="1:16" s="194" customFormat="1" ht="20.25" customHeight="1">
      <c r="A140" s="39"/>
      <c r="E140" s="195"/>
      <c r="L140" s="39"/>
      <c r="P140" s="195"/>
    </row>
    <row r="141" spans="1:16" s="194" customFormat="1" ht="20.25" customHeight="1">
      <c r="A141" s="39"/>
      <c r="E141" s="195"/>
      <c r="L141" s="39"/>
      <c r="P141" s="195"/>
    </row>
    <row r="142" spans="1:16" s="194" customFormat="1" ht="20.25" customHeight="1">
      <c r="A142" s="39"/>
      <c r="E142" s="195"/>
      <c r="L142" s="39"/>
      <c r="P142" s="195"/>
    </row>
    <row r="143" spans="1:16" s="194" customFormat="1" ht="20.25" customHeight="1">
      <c r="A143" s="39"/>
      <c r="E143" s="195"/>
      <c r="L143" s="39"/>
      <c r="P143" s="195"/>
    </row>
    <row r="144" spans="1:16" s="194" customFormat="1" ht="20.25" customHeight="1">
      <c r="A144" s="39"/>
      <c r="E144" s="195"/>
      <c r="L144" s="39"/>
      <c r="P144" s="195"/>
    </row>
    <row r="145" spans="1:16" s="194" customFormat="1" ht="20.25" customHeight="1">
      <c r="A145" s="39"/>
      <c r="E145" s="195"/>
      <c r="L145" s="39"/>
      <c r="P145" s="195"/>
    </row>
    <row r="146" spans="1:16" s="194" customFormat="1" ht="20.25" customHeight="1">
      <c r="A146" s="39"/>
      <c r="E146" s="195"/>
      <c r="L146" s="39"/>
      <c r="P146" s="195"/>
    </row>
    <row r="147" spans="1:16" s="194" customFormat="1" ht="20.25" customHeight="1">
      <c r="A147" s="39"/>
      <c r="E147" s="195"/>
      <c r="L147" s="39"/>
      <c r="P147" s="195"/>
    </row>
    <row r="148" spans="1:16" s="194" customFormat="1" ht="20.25" customHeight="1">
      <c r="A148" s="39"/>
      <c r="E148" s="195"/>
      <c r="L148" s="39"/>
      <c r="P148" s="195"/>
    </row>
    <row r="149" spans="1:16" s="194" customFormat="1" ht="20.25" customHeight="1">
      <c r="A149" s="39"/>
      <c r="E149" s="195"/>
      <c r="L149" s="39"/>
      <c r="P149" s="195"/>
    </row>
    <row r="150" spans="1:16" s="194" customFormat="1" ht="20.25" customHeight="1">
      <c r="A150" s="39"/>
      <c r="E150" s="195"/>
      <c r="L150" s="39"/>
      <c r="P150" s="195"/>
    </row>
    <row r="151" spans="1:16" s="194" customFormat="1" ht="20.25" customHeight="1">
      <c r="A151" s="39"/>
      <c r="E151" s="195"/>
      <c r="L151" s="39"/>
      <c r="P151" s="195"/>
    </row>
    <row r="152" spans="1:16" s="194" customFormat="1" ht="20.25" customHeight="1">
      <c r="A152" s="39"/>
      <c r="E152" s="195"/>
      <c r="L152" s="39"/>
      <c r="P152" s="195"/>
    </row>
    <row r="153" spans="1:16" s="194" customFormat="1" ht="20.25" customHeight="1">
      <c r="A153" s="39"/>
      <c r="E153" s="195"/>
      <c r="L153" s="39"/>
      <c r="P153" s="195"/>
    </row>
    <row r="154" spans="1:16" s="194" customFormat="1" ht="20.25" customHeight="1">
      <c r="A154" s="39"/>
      <c r="E154" s="195"/>
      <c r="L154" s="39"/>
      <c r="P154" s="195"/>
    </row>
    <row r="155" spans="1:16" s="194" customFormat="1" ht="20.25" customHeight="1">
      <c r="A155" s="39"/>
      <c r="E155" s="195"/>
      <c r="L155" s="39"/>
      <c r="P155" s="195"/>
    </row>
    <row r="156" spans="1:16" s="194" customFormat="1" ht="20.25" customHeight="1">
      <c r="A156" s="39"/>
      <c r="E156" s="195"/>
      <c r="L156" s="39"/>
      <c r="P156" s="195"/>
    </row>
    <row r="157" spans="1:16" s="194" customFormat="1" ht="20.25" customHeight="1">
      <c r="A157" s="39"/>
      <c r="E157" s="195"/>
      <c r="L157" s="39"/>
      <c r="P157" s="195"/>
    </row>
    <row r="158" spans="1:16" s="194" customFormat="1" ht="20.25" customHeight="1">
      <c r="A158" s="39"/>
      <c r="E158" s="195"/>
      <c r="L158" s="39"/>
      <c r="P158" s="195"/>
    </row>
    <row r="159" spans="1:16" s="194" customFormat="1" ht="20.25" customHeight="1">
      <c r="A159" s="39"/>
      <c r="E159" s="195"/>
      <c r="L159" s="39"/>
      <c r="P159" s="195"/>
    </row>
    <row r="160" spans="1:16" s="194" customFormat="1" ht="20.25" customHeight="1">
      <c r="A160" s="39"/>
      <c r="E160" s="195"/>
      <c r="L160" s="39"/>
      <c r="P160" s="195"/>
    </row>
    <row r="161" spans="1:16" s="194" customFormat="1" ht="20.25" customHeight="1">
      <c r="A161" s="39"/>
      <c r="E161" s="195"/>
      <c r="L161" s="39"/>
      <c r="P161" s="195"/>
    </row>
    <row r="162" spans="1:16" s="194" customFormat="1" ht="20.25" customHeight="1">
      <c r="A162" s="39"/>
      <c r="E162" s="195"/>
      <c r="L162" s="39"/>
      <c r="P162" s="195"/>
    </row>
    <row r="163" spans="1:16" s="194" customFormat="1" ht="20.25" customHeight="1">
      <c r="A163" s="39"/>
      <c r="E163" s="195"/>
      <c r="L163" s="39"/>
      <c r="P163" s="195"/>
    </row>
    <row r="164" spans="1:16" s="194" customFormat="1" ht="20.25" customHeight="1">
      <c r="A164" s="39"/>
      <c r="E164" s="195"/>
      <c r="L164" s="39"/>
      <c r="P164" s="195"/>
    </row>
    <row r="165" spans="1:16" s="194" customFormat="1" ht="20.25" customHeight="1">
      <c r="A165" s="39"/>
      <c r="E165" s="195"/>
      <c r="L165" s="39"/>
      <c r="P165" s="195"/>
    </row>
    <row r="166" spans="1:16" s="194" customFormat="1" ht="20.25" customHeight="1">
      <c r="A166" s="39"/>
      <c r="E166" s="195"/>
      <c r="L166" s="39"/>
      <c r="P166" s="195"/>
    </row>
    <row r="167" spans="1:16" s="194" customFormat="1" ht="20.25" customHeight="1">
      <c r="A167" s="39"/>
      <c r="E167" s="195"/>
      <c r="L167" s="39"/>
      <c r="P167" s="195"/>
    </row>
    <row r="168" spans="1:16" s="194" customFormat="1" ht="20.25" customHeight="1">
      <c r="A168" s="39"/>
      <c r="E168" s="195"/>
      <c r="L168" s="39"/>
      <c r="P168" s="195"/>
    </row>
    <row r="169" spans="1:16" s="194" customFormat="1" ht="20.25" customHeight="1">
      <c r="A169" s="39"/>
      <c r="E169" s="195"/>
      <c r="L169" s="39"/>
      <c r="P169" s="195"/>
    </row>
    <row r="170" spans="1:16" s="194" customFormat="1" ht="20.25" customHeight="1">
      <c r="A170" s="39"/>
      <c r="E170" s="195"/>
      <c r="L170" s="39"/>
      <c r="P170" s="195"/>
    </row>
    <row r="171" spans="1:16" s="194" customFormat="1" ht="20.25" customHeight="1">
      <c r="A171" s="39"/>
      <c r="E171" s="195"/>
      <c r="L171" s="39"/>
      <c r="P171" s="195"/>
    </row>
    <row r="172" spans="1:16" s="194" customFormat="1" ht="20.25" customHeight="1">
      <c r="A172" s="39"/>
      <c r="E172" s="195"/>
      <c r="L172" s="39"/>
      <c r="P172" s="195"/>
    </row>
    <row r="173" spans="1:16" s="194" customFormat="1" ht="20.25" customHeight="1">
      <c r="A173" s="39"/>
      <c r="E173" s="195"/>
      <c r="L173" s="39"/>
      <c r="P173" s="195"/>
    </row>
    <row r="174" spans="1:16" s="194" customFormat="1" ht="20.25" customHeight="1">
      <c r="A174" s="39"/>
      <c r="E174" s="195"/>
      <c r="L174" s="39"/>
      <c r="P174" s="195"/>
    </row>
    <row r="175" spans="1:16" s="194" customFormat="1" ht="20.25" customHeight="1">
      <c r="A175" s="39"/>
      <c r="E175" s="195"/>
      <c r="L175" s="39"/>
      <c r="P175" s="195"/>
    </row>
    <row r="176" spans="1:16" s="194" customFormat="1" ht="20.25" customHeight="1">
      <c r="A176" s="39"/>
      <c r="E176" s="195"/>
      <c r="L176" s="39"/>
      <c r="P176" s="195"/>
    </row>
    <row r="177" spans="1:16" s="194" customFormat="1" ht="20.25" customHeight="1">
      <c r="A177" s="39"/>
      <c r="E177" s="195"/>
      <c r="L177" s="39"/>
      <c r="P177" s="195"/>
    </row>
    <row r="178" spans="1:16" s="194" customFormat="1" ht="20.25" customHeight="1">
      <c r="A178" s="39"/>
      <c r="E178" s="195"/>
      <c r="L178" s="39"/>
      <c r="P178" s="195"/>
    </row>
    <row r="179" spans="1:16" s="194" customFormat="1" ht="20.25" customHeight="1">
      <c r="A179" s="39"/>
      <c r="E179" s="195"/>
      <c r="L179" s="39"/>
      <c r="P179" s="195"/>
    </row>
    <row r="180" spans="1:16" s="194" customFormat="1" ht="20.25" customHeight="1">
      <c r="A180" s="39"/>
      <c r="E180" s="195"/>
      <c r="L180" s="39"/>
      <c r="P180" s="195"/>
    </row>
    <row r="181" spans="1:16" s="194" customFormat="1" ht="20.25" customHeight="1">
      <c r="A181" s="39"/>
      <c r="E181" s="195"/>
      <c r="L181" s="39"/>
      <c r="P181" s="195"/>
    </row>
    <row r="182" spans="1:16" s="194" customFormat="1" ht="20.25" customHeight="1">
      <c r="A182" s="39"/>
      <c r="E182" s="195"/>
      <c r="L182" s="39"/>
      <c r="P182" s="195"/>
    </row>
    <row r="183" spans="1:16" s="194" customFormat="1" ht="20.25" customHeight="1">
      <c r="A183" s="39"/>
      <c r="E183" s="195"/>
      <c r="L183" s="39"/>
      <c r="P183" s="195"/>
    </row>
    <row r="184" spans="1:16" s="194" customFormat="1" ht="20.25" customHeight="1">
      <c r="A184" s="39"/>
      <c r="E184" s="195"/>
      <c r="L184" s="39"/>
      <c r="P184" s="195"/>
    </row>
    <row r="185" spans="1:16" s="194" customFormat="1" ht="20.25" customHeight="1">
      <c r="A185" s="39"/>
      <c r="E185" s="195"/>
      <c r="L185" s="39"/>
      <c r="P185" s="195"/>
    </row>
    <row r="186" spans="1:16" s="194" customFormat="1" ht="20.25" customHeight="1">
      <c r="A186" s="39"/>
      <c r="E186" s="195"/>
      <c r="L186" s="39"/>
      <c r="P186" s="195"/>
    </row>
    <row r="187" spans="1:16" s="194" customFormat="1" ht="20.25" customHeight="1">
      <c r="A187" s="39"/>
      <c r="E187" s="195"/>
      <c r="L187" s="39"/>
      <c r="P187" s="195"/>
    </row>
    <row r="188" spans="1:16" s="194" customFormat="1" ht="20.25" customHeight="1">
      <c r="A188" s="39"/>
      <c r="E188" s="195"/>
      <c r="L188" s="39"/>
      <c r="P188" s="195"/>
    </row>
    <row r="189" spans="1:16" s="194" customFormat="1" ht="20.25" customHeight="1">
      <c r="A189" s="39"/>
      <c r="E189" s="195"/>
      <c r="L189" s="39"/>
      <c r="P189" s="195"/>
    </row>
    <row r="190" spans="1:16" s="194" customFormat="1" ht="20.25" customHeight="1">
      <c r="A190" s="39"/>
      <c r="E190" s="195"/>
      <c r="L190" s="39"/>
      <c r="P190" s="195"/>
    </row>
    <row r="191" spans="1:16" s="194" customFormat="1" ht="20.25" customHeight="1">
      <c r="A191" s="39"/>
      <c r="E191" s="195"/>
      <c r="L191" s="39"/>
      <c r="P191" s="195"/>
    </row>
    <row r="192" spans="1:16" s="194" customFormat="1" ht="20.25" customHeight="1">
      <c r="A192" s="39"/>
      <c r="E192" s="195"/>
      <c r="L192" s="39"/>
      <c r="P192" s="195"/>
    </row>
    <row r="193" spans="1:16" s="194" customFormat="1" ht="20.25" customHeight="1">
      <c r="A193" s="39"/>
      <c r="E193" s="195"/>
      <c r="L193" s="39"/>
      <c r="P193" s="195"/>
    </row>
    <row r="194" spans="1:16" s="194" customFormat="1" ht="20.25" customHeight="1">
      <c r="A194" s="39"/>
      <c r="E194" s="195"/>
      <c r="L194" s="39"/>
      <c r="P194" s="195"/>
    </row>
    <row r="195" spans="1:16" s="194" customFormat="1" ht="20.25" customHeight="1">
      <c r="A195" s="39"/>
      <c r="E195" s="195"/>
      <c r="L195" s="39"/>
      <c r="P195" s="195"/>
    </row>
    <row r="196" spans="1:16" s="194" customFormat="1" ht="20.25" customHeight="1">
      <c r="A196" s="39"/>
      <c r="E196" s="195"/>
      <c r="L196" s="39"/>
      <c r="P196" s="195"/>
    </row>
    <row r="197" spans="1:16" s="194" customFormat="1" ht="20.25" customHeight="1">
      <c r="A197" s="39"/>
      <c r="E197" s="195"/>
      <c r="L197" s="39"/>
      <c r="P197" s="195"/>
    </row>
    <row r="198" spans="1:16" s="194" customFormat="1" ht="20.25" customHeight="1">
      <c r="A198" s="39"/>
      <c r="E198" s="195"/>
      <c r="L198" s="39"/>
      <c r="P198" s="195"/>
    </row>
    <row r="199" spans="1:16" s="194" customFormat="1" ht="20.25" customHeight="1">
      <c r="A199" s="39"/>
      <c r="E199" s="195"/>
      <c r="L199" s="39"/>
      <c r="P199" s="195"/>
    </row>
    <row r="200" spans="1:16" s="194" customFormat="1" ht="20.25" customHeight="1">
      <c r="A200" s="39"/>
      <c r="E200" s="195"/>
      <c r="L200" s="39"/>
      <c r="P200" s="195"/>
    </row>
    <row r="201" spans="1:16" s="194" customFormat="1" ht="20.25" customHeight="1">
      <c r="A201" s="39"/>
      <c r="E201" s="195"/>
      <c r="L201" s="39"/>
      <c r="P201" s="195"/>
    </row>
    <row r="202" spans="1:16" s="194" customFormat="1" ht="20.25" customHeight="1">
      <c r="A202" s="39"/>
      <c r="E202" s="195"/>
      <c r="L202" s="39"/>
      <c r="P202" s="195"/>
    </row>
    <row r="203" spans="1:16" s="194" customFormat="1" ht="20.25" customHeight="1">
      <c r="A203" s="39"/>
      <c r="E203" s="195"/>
      <c r="L203" s="39"/>
      <c r="P203" s="195"/>
    </row>
    <row r="204" spans="1:16" s="194" customFormat="1" ht="20.25" customHeight="1">
      <c r="A204" s="39"/>
      <c r="E204" s="195"/>
      <c r="L204" s="39"/>
      <c r="P204" s="195"/>
    </row>
    <row r="205" spans="1:16" s="194" customFormat="1" ht="20.25" customHeight="1">
      <c r="A205" s="39"/>
      <c r="E205" s="195"/>
      <c r="L205" s="39"/>
      <c r="P205" s="195"/>
    </row>
    <row r="206" spans="1:16" s="194" customFormat="1" ht="20.25" customHeight="1">
      <c r="A206" s="39"/>
      <c r="E206" s="195"/>
      <c r="L206" s="39"/>
      <c r="P206" s="195"/>
    </row>
    <row r="207" spans="1:16" s="194" customFormat="1" ht="20.25" customHeight="1">
      <c r="A207" s="39"/>
      <c r="E207" s="195"/>
      <c r="L207" s="39"/>
      <c r="P207" s="195"/>
    </row>
    <row r="208" spans="1:16" s="194" customFormat="1" ht="20.25" customHeight="1">
      <c r="A208" s="39"/>
      <c r="E208" s="195"/>
      <c r="L208" s="39"/>
      <c r="P208" s="195"/>
    </row>
    <row r="209" spans="1:16" s="194" customFormat="1" ht="20.25" customHeight="1">
      <c r="A209" s="39"/>
      <c r="E209" s="195"/>
      <c r="L209" s="39"/>
      <c r="P209" s="195"/>
    </row>
    <row r="210" spans="1:16" s="194" customFormat="1" ht="20.25" customHeight="1">
      <c r="A210" s="39"/>
      <c r="E210" s="195"/>
      <c r="L210" s="39"/>
      <c r="P210" s="195"/>
    </row>
    <row r="211" spans="1:16" s="194" customFormat="1" ht="20.25" customHeight="1">
      <c r="A211" s="39"/>
      <c r="E211" s="195"/>
      <c r="L211" s="39"/>
      <c r="P211" s="195"/>
    </row>
    <row r="212" spans="1:16" s="194" customFormat="1" ht="20.25" customHeight="1">
      <c r="A212" s="39"/>
      <c r="E212" s="195"/>
      <c r="L212" s="39"/>
      <c r="P212" s="195"/>
    </row>
    <row r="213" spans="1:16" s="194" customFormat="1" ht="20.25" customHeight="1">
      <c r="A213" s="39"/>
      <c r="E213" s="195"/>
      <c r="L213" s="39"/>
      <c r="P213" s="195"/>
    </row>
    <row r="214" spans="1:16" s="194" customFormat="1" ht="20.25" customHeight="1">
      <c r="A214" s="39"/>
      <c r="E214" s="195"/>
      <c r="L214" s="39"/>
      <c r="P214" s="195"/>
    </row>
    <row r="215" spans="1:16" s="194" customFormat="1" ht="20.25" customHeight="1">
      <c r="A215" s="39"/>
      <c r="E215" s="195"/>
      <c r="L215" s="39"/>
      <c r="P215" s="195"/>
    </row>
    <row r="216" spans="1:16" s="194" customFormat="1" ht="20.25" customHeight="1">
      <c r="A216" s="39"/>
      <c r="E216" s="195"/>
      <c r="L216" s="39"/>
      <c r="P216" s="195"/>
    </row>
    <row r="217" spans="1:16" s="194" customFormat="1" ht="20.25" customHeight="1">
      <c r="A217" s="39"/>
      <c r="E217" s="195"/>
      <c r="L217" s="39"/>
      <c r="P217" s="195"/>
    </row>
    <row r="218" spans="1:16" s="194" customFormat="1" ht="20.25" customHeight="1">
      <c r="A218" s="39"/>
      <c r="E218" s="195"/>
      <c r="L218" s="39"/>
      <c r="P218" s="195"/>
    </row>
    <row r="219" spans="1:16" s="194" customFormat="1" ht="20.25" customHeight="1">
      <c r="A219" s="39"/>
      <c r="E219" s="195"/>
      <c r="L219" s="39"/>
      <c r="P219" s="195"/>
    </row>
    <row r="220" spans="1:16" s="194" customFormat="1" ht="20.25" customHeight="1">
      <c r="A220" s="39"/>
      <c r="E220" s="195"/>
      <c r="L220" s="39"/>
      <c r="P220" s="195"/>
    </row>
    <row r="221" spans="1:16" s="194" customFormat="1" ht="20.25" customHeight="1">
      <c r="A221" s="39"/>
      <c r="E221" s="195"/>
      <c r="L221" s="39"/>
      <c r="P221" s="195"/>
    </row>
    <row r="222" spans="1:16" s="194" customFormat="1" ht="20.25" customHeight="1">
      <c r="A222" s="39"/>
      <c r="E222" s="195"/>
      <c r="L222" s="39"/>
      <c r="P222" s="195"/>
    </row>
    <row r="223" spans="1:16" s="194" customFormat="1" ht="20.25" customHeight="1">
      <c r="A223" s="39"/>
      <c r="E223" s="195"/>
      <c r="L223" s="39"/>
      <c r="P223" s="195"/>
    </row>
    <row r="224" spans="1:16" s="194" customFormat="1" ht="20.25" customHeight="1">
      <c r="A224" s="39"/>
      <c r="E224" s="195"/>
      <c r="L224" s="39"/>
      <c r="P224" s="195"/>
    </row>
    <row r="225" spans="1:16" s="194" customFormat="1" ht="20.25" customHeight="1">
      <c r="A225" s="39"/>
      <c r="E225" s="195"/>
      <c r="L225" s="39"/>
      <c r="P225" s="195"/>
    </row>
    <row r="226" spans="1:16" s="194" customFormat="1" ht="20.25" customHeight="1">
      <c r="A226" s="39"/>
      <c r="E226" s="195"/>
      <c r="L226" s="39"/>
      <c r="P226" s="195"/>
    </row>
    <row r="227" spans="1:16" s="194" customFormat="1" ht="20.25" customHeight="1">
      <c r="A227" s="39"/>
      <c r="E227" s="195"/>
      <c r="L227" s="39"/>
      <c r="P227" s="195"/>
    </row>
    <row r="228" spans="1:16" s="194" customFormat="1" ht="20.25" customHeight="1">
      <c r="A228" s="39"/>
      <c r="E228" s="195"/>
      <c r="L228" s="39"/>
      <c r="P228" s="195"/>
    </row>
    <row r="229" spans="1:16" s="194" customFormat="1" ht="20.25" customHeight="1">
      <c r="A229" s="39"/>
      <c r="E229" s="195"/>
      <c r="L229" s="39"/>
      <c r="P229" s="195"/>
    </row>
    <row r="230" spans="1:16" s="194" customFormat="1" ht="20.25" customHeight="1">
      <c r="A230" s="39"/>
      <c r="E230" s="195"/>
      <c r="L230" s="39"/>
      <c r="P230" s="195"/>
    </row>
    <row r="231" spans="1:16" s="194" customFormat="1" ht="20.25" customHeight="1">
      <c r="A231" s="39"/>
      <c r="E231" s="195"/>
      <c r="L231" s="39"/>
      <c r="P231" s="195"/>
    </row>
    <row r="232" spans="1:16" s="194" customFormat="1" ht="20.25" customHeight="1">
      <c r="A232" s="39"/>
      <c r="E232" s="195"/>
      <c r="L232" s="39"/>
      <c r="P232" s="195"/>
    </row>
    <row r="233" spans="1:16" s="194" customFormat="1" ht="20.25" customHeight="1">
      <c r="A233" s="39"/>
      <c r="E233" s="195"/>
      <c r="L233" s="39"/>
      <c r="P233" s="195"/>
    </row>
    <row r="234" spans="1:16" s="194" customFormat="1" ht="20.25" customHeight="1">
      <c r="A234" s="39"/>
      <c r="E234" s="195"/>
      <c r="L234" s="39"/>
      <c r="P234" s="195"/>
    </row>
    <row r="235" spans="1:16" s="194" customFormat="1" ht="20.25" customHeight="1">
      <c r="A235" s="39"/>
      <c r="E235" s="195"/>
      <c r="L235" s="39"/>
      <c r="P235" s="195"/>
    </row>
    <row r="236" spans="1:16" s="194" customFormat="1" ht="20.25" customHeight="1">
      <c r="A236" s="39"/>
      <c r="E236" s="195"/>
      <c r="L236" s="39"/>
      <c r="P236" s="195"/>
    </row>
    <row r="237" spans="1:16" s="194" customFormat="1" ht="20.25" customHeight="1">
      <c r="A237" s="39"/>
      <c r="E237" s="195"/>
      <c r="L237" s="39"/>
      <c r="P237" s="195"/>
    </row>
    <row r="238" spans="1:16" s="194" customFormat="1" ht="20.25" customHeight="1">
      <c r="A238" s="39"/>
      <c r="E238" s="195"/>
      <c r="L238" s="39"/>
      <c r="P238" s="195"/>
    </row>
    <row r="239" spans="1:16" s="194" customFormat="1" ht="20.25" customHeight="1">
      <c r="A239" s="39"/>
      <c r="E239" s="195"/>
      <c r="L239" s="39"/>
      <c r="P239" s="195"/>
    </row>
    <row r="240" spans="1:16" s="194" customFormat="1" ht="20.25" customHeight="1">
      <c r="A240" s="39"/>
      <c r="E240" s="195"/>
      <c r="L240" s="39"/>
      <c r="P240" s="195"/>
    </row>
    <row r="241" spans="1:16" s="194" customFormat="1" ht="20.25" customHeight="1">
      <c r="A241" s="39"/>
      <c r="E241" s="195"/>
      <c r="L241" s="39"/>
      <c r="P241" s="195"/>
    </row>
    <row r="242" spans="1:16" s="194" customFormat="1" ht="20.25" customHeight="1">
      <c r="A242" s="39"/>
      <c r="E242" s="195"/>
      <c r="L242" s="39"/>
      <c r="P242" s="195"/>
    </row>
    <row r="243" spans="1:16" s="194" customFormat="1" ht="20.25" customHeight="1">
      <c r="A243" s="39"/>
      <c r="E243" s="195"/>
      <c r="L243" s="39"/>
      <c r="P243" s="195"/>
    </row>
    <row r="244" spans="1:16" s="194" customFormat="1" ht="20.25" customHeight="1">
      <c r="A244" s="39"/>
      <c r="E244" s="195"/>
      <c r="L244" s="39"/>
      <c r="P244" s="195"/>
    </row>
    <row r="245" spans="1:16" s="194" customFormat="1" ht="20.25" customHeight="1">
      <c r="A245" s="39"/>
      <c r="E245" s="195"/>
      <c r="L245" s="39"/>
      <c r="P245" s="195"/>
    </row>
    <row r="246" spans="1:16" s="194" customFormat="1" ht="20.25" customHeight="1">
      <c r="A246" s="39"/>
      <c r="E246" s="195"/>
      <c r="L246" s="39"/>
      <c r="P246" s="195"/>
    </row>
    <row r="247" spans="1:16" s="194" customFormat="1" ht="20.25" customHeight="1">
      <c r="A247" s="39"/>
      <c r="E247" s="195"/>
      <c r="L247" s="39"/>
      <c r="P247" s="195"/>
    </row>
    <row r="248" spans="1:16" s="194" customFormat="1" ht="20.25" customHeight="1">
      <c r="A248" s="39"/>
      <c r="E248" s="195"/>
      <c r="L248" s="39"/>
      <c r="P248" s="195"/>
    </row>
    <row r="249" spans="1:16" s="194" customFormat="1" ht="20.25" customHeight="1">
      <c r="A249" s="39"/>
      <c r="E249" s="195"/>
      <c r="L249" s="39"/>
      <c r="P249" s="195"/>
    </row>
    <row r="250" spans="1:16" s="194" customFormat="1" ht="20.25" customHeight="1">
      <c r="A250" s="39"/>
      <c r="E250" s="195"/>
      <c r="L250" s="39"/>
      <c r="P250" s="195"/>
    </row>
    <row r="251" spans="1:16" s="194" customFormat="1" ht="20.25" customHeight="1">
      <c r="A251" s="39"/>
      <c r="E251" s="195"/>
      <c r="L251" s="39"/>
      <c r="P251" s="195"/>
    </row>
    <row r="252" spans="1:16" s="194" customFormat="1" ht="20.25" customHeight="1">
      <c r="A252" s="39"/>
      <c r="E252" s="195"/>
      <c r="L252" s="39"/>
      <c r="P252" s="195"/>
    </row>
    <row r="253" spans="1:16" s="194" customFormat="1" ht="20.25" customHeight="1">
      <c r="A253" s="39"/>
      <c r="E253" s="195"/>
      <c r="L253" s="39"/>
      <c r="P253" s="195"/>
    </row>
    <row r="254" spans="1:16" s="194" customFormat="1" ht="20.25" customHeight="1">
      <c r="A254" s="39"/>
      <c r="E254" s="195"/>
      <c r="L254" s="39"/>
      <c r="P254" s="195"/>
    </row>
    <row r="255" spans="1:16" s="194" customFormat="1" ht="20.25" customHeight="1">
      <c r="A255" s="39"/>
      <c r="E255" s="195"/>
      <c r="L255" s="39"/>
      <c r="P255" s="195"/>
    </row>
    <row r="256" spans="1:16" s="194" customFormat="1" ht="20.25" customHeight="1">
      <c r="A256" s="39"/>
      <c r="E256" s="195"/>
      <c r="L256" s="39"/>
      <c r="P256" s="195"/>
    </row>
    <row r="257" spans="1:16" s="194" customFormat="1" ht="20.25" customHeight="1">
      <c r="A257" s="39"/>
      <c r="E257" s="195"/>
      <c r="L257" s="39"/>
      <c r="P257" s="195"/>
    </row>
    <row r="258" spans="1:16" s="194" customFormat="1" ht="20.25" customHeight="1">
      <c r="A258" s="39"/>
      <c r="E258" s="195"/>
      <c r="L258" s="39"/>
      <c r="P258" s="195"/>
    </row>
    <row r="259" spans="1:16" s="194" customFormat="1" ht="20.25" customHeight="1">
      <c r="A259" s="39"/>
      <c r="E259" s="195"/>
      <c r="L259" s="39"/>
      <c r="P259" s="195"/>
    </row>
    <row r="260" spans="1:16" s="194" customFormat="1" ht="20.25" customHeight="1">
      <c r="A260" s="39"/>
      <c r="E260" s="195"/>
      <c r="L260" s="39"/>
      <c r="P260" s="195"/>
    </row>
    <row r="261" spans="1:16" s="194" customFormat="1" ht="20.25" customHeight="1">
      <c r="A261" s="39"/>
      <c r="E261" s="195"/>
      <c r="L261" s="39"/>
      <c r="P261" s="195"/>
    </row>
    <row r="262" spans="1:16" s="194" customFormat="1" ht="20.25" customHeight="1">
      <c r="A262" s="39"/>
      <c r="E262" s="195"/>
      <c r="L262" s="39"/>
      <c r="P262" s="195"/>
    </row>
    <row r="263" spans="1:16" s="194" customFormat="1" ht="20.25" customHeight="1">
      <c r="A263" s="39"/>
      <c r="E263" s="195"/>
      <c r="L263" s="39"/>
      <c r="P263" s="195"/>
    </row>
    <row r="264" spans="1:16" s="194" customFormat="1" ht="20.25" customHeight="1">
      <c r="A264" s="39"/>
      <c r="E264" s="195"/>
      <c r="L264" s="39"/>
      <c r="P264" s="195"/>
    </row>
    <row r="265" spans="1:16" s="194" customFormat="1" ht="20.25" customHeight="1">
      <c r="A265" s="39"/>
      <c r="E265" s="195"/>
      <c r="L265" s="39"/>
      <c r="P265" s="195"/>
    </row>
    <row r="266" spans="1:16" s="194" customFormat="1" ht="20.25" customHeight="1">
      <c r="A266" s="39"/>
      <c r="E266" s="195"/>
      <c r="L266" s="39"/>
      <c r="P266" s="195"/>
    </row>
    <row r="267" spans="1:16" s="194" customFormat="1" ht="20.25" customHeight="1">
      <c r="A267" s="39"/>
      <c r="E267" s="195"/>
      <c r="L267" s="39"/>
      <c r="P267" s="195"/>
    </row>
    <row r="268" spans="1:16" s="194" customFormat="1" ht="20.25" customHeight="1">
      <c r="A268" s="39"/>
      <c r="E268" s="195"/>
      <c r="L268" s="39"/>
      <c r="P268" s="195"/>
    </row>
    <row r="269" spans="1:16" s="194" customFormat="1" ht="20.25" customHeight="1">
      <c r="A269" s="39"/>
      <c r="E269" s="195"/>
      <c r="L269" s="39"/>
      <c r="P269" s="195"/>
    </row>
    <row r="270" spans="1:16" s="194" customFormat="1" ht="20.25" customHeight="1">
      <c r="A270" s="39"/>
      <c r="E270" s="195"/>
      <c r="L270" s="39"/>
      <c r="P270" s="195"/>
    </row>
    <row r="271" spans="1:16" s="194" customFormat="1" ht="20.25" customHeight="1">
      <c r="A271" s="39"/>
      <c r="E271" s="195"/>
      <c r="L271" s="39"/>
      <c r="P271" s="195"/>
    </row>
    <row r="272" spans="1:16" s="194" customFormat="1" ht="20.25" customHeight="1">
      <c r="A272" s="39"/>
      <c r="E272" s="195"/>
      <c r="L272" s="39"/>
      <c r="P272" s="195"/>
    </row>
    <row r="273" spans="1:16" s="194" customFormat="1" ht="20.25" customHeight="1">
      <c r="A273" s="39"/>
      <c r="E273" s="195"/>
      <c r="L273" s="39"/>
      <c r="P273" s="195"/>
    </row>
    <row r="274" spans="1:16" s="194" customFormat="1" ht="20.25" customHeight="1">
      <c r="A274" s="39"/>
      <c r="E274" s="195"/>
      <c r="L274" s="39"/>
      <c r="P274" s="195"/>
    </row>
    <row r="275" spans="1:16" s="194" customFormat="1" ht="20.25" customHeight="1">
      <c r="A275" s="39"/>
      <c r="E275" s="195"/>
      <c r="L275" s="39"/>
      <c r="P275" s="195"/>
    </row>
    <row r="276" spans="1:16" s="194" customFormat="1" ht="20.25" customHeight="1">
      <c r="A276" s="39"/>
      <c r="E276" s="195"/>
      <c r="L276" s="39"/>
      <c r="P276" s="195"/>
    </row>
    <row r="277" spans="1:16" s="194" customFormat="1" ht="20.25" customHeight="1">
      <c r="A277" s="39"/>
      <c r="E277" s="195"/>
      <c r="L277" s="39"/>
      <c r="P277" s="195"/>
    </row>
    <row r="278" spans="1:16" s="194" customFormat="1" ht="20.25" customHeight="1">
      <c r="A278" s="39"/>
      <c r="E278" s="195"/>
      <c r="L278" s="39"/>
      <c r="P278" s="195"/>
    </row>
    <row r="279" spans="1:16" s="194" customFormat="1" ht="20.25" customHeight="1">
      <c r="A279" s="39"/>
      <c r="E279" s="195"/>
      <c r="L279" s="39"/>
      <c r="P279" s="195"/>
    </row>
    <row r="280" spans="1:16" s="194" customFormat="1" ht="20.25" customHeight="1">
      <c r="A280" s="39"/>
      <c r="E280" s="195"/>
      <c r="L280" s="39"/>
      <c r="P280" s="195"/>
    </row>
    <row r="281" spans="1:16" s="194" customFormat="1" ht="20.25" customHeight="1">
      <c r="A281" s="39"/>
      <c r="E281" s="195"/>
      <c r="L281" s="39"/>
      <c r="P281" s="195"/>
    </row>
    <row r="282" spans="1:16" s="194" customFormat="1" ht="20.25" customHeight="1">
      <c r="A282" s="39"/>
      <c r="E282" s="195"/>
      <c r="L282" s="39"/>
      <c r="P282" s="195"/>
    </row>
    <row r="283" spans="1:16" s="194" customFormat="1" ht="20.25" customHeight="1">
      <c r="A283" s="39"/>
      <c r="E283" s="195"/>
      <c r="L283" s="39"/>
      <c r="P283" s="195"/>
    </row>
    <row r="284" spans="1:16" s="194" customFormat="1" ht="20.25" customHeight="1">
      <c r="A284" s="39"/>
      <c r="E284" s="195"/>
      <c r="L284" s="39"/>
      <c r="P284" s="195"/>
    </row>
    <row r="285" spans="1:16" s="194" customFormat="1" ht="20.25" customHeight="1">
      <c r="A285" s="39"/>
      <c r="E285" s="195"/>
      <c r="L285" s="39"/>
      <c r="P285" s="195"/>
    </row>
    <row r="286" spans="1:16" s="194" customFormat="1" ht="20.25" customHeight="1">
      <c r="A286" s="39"/>
      <c r="E286" s="195"/>
      <c r="L286" s="39"/>
      <c r="P286" s="195"/>
    </row>
    <row r="287" spans="1:16" s="194" customFormat="1" ht="20.25" customHeight="1">
      <c r="A287" s="39"/>
      <c r="E287" s="195"/>
      <c r="L287" s="39"/>
      <c r="P287" s="195"/>
    </row>
    <row r="288" spans="1:16" s="194" customFormat="1" ht="20.25" customHeight="1">
      <c r="A288" s="39"/>
      <c r="E288" s="195"/>
      <c r="L288" s="39"/>
      <c r="P288" s="195"/>
    </row>
    <row r="289" spans="1:16" s="194" customFormat="1" ht="20.25" customHeight="1">
      <c r="A289" s="39"/>
      <c r="E289" s="195"/>
      <c r="L289" s="39"/>
      <c r="P289" s="195"/>
    </row>
    <row r="290" spans="1:16" s="194" customFormat="1" ht="20.25" customHeight="1">
      <c r="A290" s="39"/>
      <c r="E290" s="195"/>
      <c r="L290" s="39"/>
      <c r="P290" s="195"/>
    </row>
    <row r="291" spans="1:16" s="194" customFormat="1" ht="20.25" customHeight="1">
      <c r="A291" s="39"/>
      <c r="E291" s="195"/>
      <c r="L291" s="39"/>
      <c r="P291" s="195"/>
    </row>
    <row r="292" spans="1:16" s="194" customFormat="1" ht="20.25" customHeight="1">
      <c r="A292" s="39"/>
      <c r="E292" s="195"/>
      <c r="L292" s="39"/>
      <c r="P292" s="195"/>
    </row>
    <row r="293" spans="1:16" s="194" customFormat="1" ht="20.25" customHeight="1">
      <c r="A293" s="39"/>
      <c r="E293" s="195"/>
      <c r="L293" s="39"/>
      <c r="P293" s="195"/>
    </row>
    <row r="294" spans="1:16" s="194" customFormat="1" ht="20.25" customHeight="1">
      <c r="A294" s="39"/>
      <c r="E294" s="195"/>
      <c r="L294" s="39"/>
      <c r="P294" s="195"/>
    </row>
    <row r="295" spans="1:16" s="194" customFormat="1" ht="20.25" customHeight="1">
      <c r="A295" s="39"/>
      <c r="E295" s="195"/>
      <c r="L295" s="39"/>
      <c r="P295" s="195"/>
    </row>
    <row r="296" spans="1:16" s="194" customFormat="1" ht="20.25" customHeight="1">
      <c r="A296" s="39"/>
      <c r="E296" s="195"/>
      <c r="L296" s="39"/>
      <c r="P296" s="195"/>
    </row>
    <row r="297" spans="1:16" s="194" customFormat="1" ht="20.25" customHeight="1">
      <c r="A297" s="39"/>
      <c r="E297" s="195"/>
      <c r="L297" s="39"/>
      <c r="P297" s="195"/>
    </row>
    <row r="298" spans="1:16" s="194" customFormat="1" ht="20.25" customHeight="1">
      <c r="A298" s="39"/>
      <c r="E298" s="195"/>
      <c r="L298" s="39"/>
      <c r="P298" s="195"/>
    </row>
    <row r="299" spans="1:16" s="194" customFormat="1" ht="20.25" customHeight="1">
      <c r="A299" s="39"/>
      <c r="E299" s="195"/>
      <c r="L299" s="39"/>
      <c r="P299" s="195"/>
    </row>
    <row r="300" spans="1:16" s="194" customFormat="1" ht="20.25" customHeight="1">
      <c r="A300" s="39"/>
      <c r="E300" s="195"/>
      <c r="L300" s="39"/>
      <c r="P300" s="195"/>
    </row>
    <row r="301" spans="1:16" s="194" customFormat="1" ht="20.25" customHeight="1">
      <c r="A301" s="39"/>
      <c r="E301" s="195"/>
      <c r="L301" s="39"/>
      <c r="P301" s="195"/>
    </row>
    <row r="302" spans="1:16" s="194" customFormat="1" ht="20.25" customHeight="1">
      <c r="A302" s="39"/>
      <c r="E302" s="195"/>
      <c r="L302" s="39"/>
      <c r="P302" s="195"/>
    </row>
    <row r="303" spans="1:16" s="194" customFormat="1" ht="20.25" customHeight="1">
      <c r="A303" s="39"/>
      <c r="E303" s="195"/>
      <c r="L303" s="39"/>
      <c r="P303" s="195"/>
    </row>
    <row r="304" spans="1:16" s="194" customFormat="1" ht="20.25" customHeight="1">
      <c r="A304" s="39"/>
      <c r="E304" s="195"/>
      <c r="L304" s="39"/>
      <c r="P304" s="195"/>
    </row>
    <row r="305" spans="1:16" s="194" customFormat="1" ht="20.25" customHeight="1">
      <c r="A305" s="39"/>
      <c r="E305" s="195"/>
      <c r="L305" s="39"/>
      <c r="P305" s="195"/>
    </row>
    <row r="306" spans="1:16" s="194" customFormat="1" ht="20.25" customHeight="1">
      <c r="A306" s="39"/>
      <c r="E306" s="195"/>
      <c r="L306" s="39"/>
      <c r="P306" s="195"/>
    </row>
    <row r="307" spans="1:16" s="194" customFormat="1" ht="20.25" customHeight="1">
      <c r="A307" s="39"/>
      <c r="E307" s="195"/>
      <c r="L307" s="39"/>
      <c r="P307" s="195"/>
    </row>
    <row r="308" spans="1:16" s="194" customFormat="1" ht="20.25" customHeight="1">
      <c r="A308" s="39"/>
      <c r="E308" s="195"/>
      <c r="L308" s="39"/>
      <c r="P308" s="195"/>
    </row>
    <row r="309" spans="1:16" s="194" customFormat="1" ht="20.25" customHeight="1">
      <c r="A309" s="39"/>
      <c r="E309" s="195"/>
      <c r="L309" s="39"/>
      <c r="P309" s="195"/>
    </row>
    <row r="310" spans="1:16" s="194" customFormat="1" ht="20.25" customHeight="1">
      <c r="A310" s="39"/>
      <c r="E310" s="195"/>
      <c r="L310" s="39"/>
      <c r="P310" s="195"/>
    </row>
    <row r="311" spans="1:16" s="194" customFormat="1" ht="20.25" customHeight="1">
      <c r="A311" s="39"/>
      <c r="E311" s="195"/>
      <c r="L311" s="39"/>
      <c r="P311" s="195"/>
    </row>
    <row r="312" spans="1:16" s="194" customFormat="1" ht="20.25" customHeight="1">
      <c r="A312" s="39"/>
      <c r="E312" s="195"/>
      <c r="L312" s="39"/>
      <c r="P312" s="195"/>
    </row>
    <row r="313" spans="1:16" s="194" customFormat="1" ht="20.25" customHeight="1">
      <c r="A313" s="39"/>
      <c r="E313" s="195"/>
      <c r="L313" s="39"/>
      <c r="P313" s="195"/>
    </row>
    <row r="314" spans="1:16" s="194" customFormat="1" ht="20.25" customHeight="1">
      <c r="A314" s="39"/>
      <c r="E314" s="195"/>
      <c r="L314" s="39"/>
      <c r="P314" s="195"/>
    </row>
    <row r="315" spans="1:16" s="194" customFormat="1" ht="20.25" customHeight="1">
      <c r="A315" s="39"/>
      <c r="E315" s="195"/>
      <c r="L315" s="39"/>
      <c r="P315" s="195"/>
    </row>
    <row r="316" spans="1:16" s="194" customFormat="1" ht="20.25" customHeight="1">
      <c r="A316" s="39"/>
      <c r="E316" s="195"/>
      <c r="L316" s="39"/>
      <c r="P316" s="195"/>
    </row>
    <row r="317" spans="1:16" s="194" customFormat="1" ht="20.25" customHeight="1">
      <c r="A317" s="39"/>
      <c r="E317" s="195"/>
      <c r="L317" s="39"/>
      <c r="P317" s="195"/>
    </row>
    <row r="318" spans="1:16" s="194" customFormat="1" ht="20.25" customHeight="1">
      <c r="A318" s="39"/>
      <c r="E318" s="195"/>
      <c r="L318" s="39"/>
      <c r="P318" s="195"/>
    </row>
    <row r="319" spans="1:16" s="194" customFormat="1" ht="20.25" customHeight="1">
      <c r="A319" s="39"/>
      <c r="E319" s="195"/>
      <c r="L319" s="39"/>
      <c r="P319" s="195"/>
    </row>
    <row r="320" spans="1:16" s="194" customFormat="1" ht="20.25" customHeight="1">
      <c r="A320" s="39"/>
      <c r="E320" s="195"/>
      <c r="L320" s="39"/>
      <c r="P320" s="195"/>
    </row>
    <row r="321" spans="1:16" s="194" customFormat="1" ht="20.25" customHeight="1">
      <c r="A321" s="39"/>
      <c r="E321" s="195"/>
      <c r="L321" s="39"/>
      <c r="P321" s="195"/>
    </row>
    <row r="322" spans="1:16" s="194" customFormat="1" ht="20.25" customHeight="1">
      <c r="A322" s="39"/>
      <c r="E322" s="195"/>
      <c r="L322" s="39"/>
      <c r="P322" s="195"/>
    </row>
    <row r="323" spans="1:16" s="194" customFormat="1" ht="20.25" customHeight="1">
      <c r="A323" s="39"/>
      <c r="E323" s="195"/>
      <c r="L323" s="39"/>
      <c r="P323" s="195"/>
    </row>
    <row r="324" spans="1:16" s="194" customFormat="1" ht="20.25" customHeight="1">
      <c r="A324" s="39"/>
      <c r="E324" s="195"/>
      <c r="L324" s="39"/>
      <c r="P324" s="195"/>
    </row>
    <row r="325" spans="1:16" s="194" customFormat="1" ht="20.25" customHeight="1">
      <c r="A325" s="39"/>
      <c r="E325" s="195"/>
      <c r="L325" s="39"/>
      <c r="P325" s="195"/>
    </row>
    <row r="326" spans="1:16" s="194" customFormat="1" ht="20.25" customHeight="1">
      <c r="A326" s="39"/>
      <c r="E326" s="195"/>
      <c r="L326" s="39"/>
      <c r="P326" s="195"/>
    </row>
    <row r="327" spans="1:16" s="194" customFormat="1" ht="20.25" customHeight="1">
      <c r="A327" s="39"/>
      <c r="E327" s="195"/>
      <c r="L327" s="39"/>
      <c r="P327" s="195"/>
    </row>
    <row r="328" spans="1:16" s="194" customFormat="1" ht="20.25" customHeight="1">
      <c r="A328" s="39"/>
      <c r="E328" s="195"/>
      <c r="L328" s="39"/>
      <c r="P328" s="195"/>
    </row>
    <row r="329" spans="1:16" s="194" customFormat="1" ht="20.25" customHeight="1">
      <c r="A329" s="39"/>
      <c r="E329" s="195"/>
      <c r="L329" s="39"/>
      <c r="P329" s="195"/>
    </row>
    <row r="330" spans="1:16" s="194" customFormat="1" ht="20.25" customHeight="1">
      <c r="A330" s="39"/>
      <c r="E330" s="195"/>
      <c r="L330" s="39"/>
      <c r="P330" s="195"/>
    </row>
    <row r="331" spans="1:16" s="194" customFormat="1" ht="20.25" customHeight="1">
      <c r="A331" s="39"/>
      <c r="E331" s="195"/>
      <c r="L331" s="39"/>
      <c r="P331" s="195"/>
    </row>
    <row r="332" spans="1:16" s="194" customFormat="1" ht="20.25" customHeight="1">
      <c r="A332" s="39"/>
      <c r="E332" s="195"/>
      <c r="L332" s="39"/>
      <c r="P332" s="195"/>
    </row>
    <row r="333" spans="1:16" s="194" customFormat="1" ht="20.25" customHeight="1">
      <c r="A333" s="39"/>
      <c r="E333" s="195"/>
      <c r="L333" s="39"/>
      <c r="P333" s="195"/>
    </row>
    <row r="334" spans="1:16" s="194" customFormat="1" ht="20.25" customHeight="1">
      <c r="A334" s="39"/>
      <c r="E334" s="195"/>
      <c r="L334" s="39"/>
      <c r="P334" s="195"/>
    </row>
    <row r="335" spans="1:16" s="194" customFormat="1" ht="20.25" customHeight="1">
      <c r="A335" s="39"/>
      <c r="E335" s="195"/>
      <c r="L335" s="39"/>
      <c r="P335" s="195"/>
    </row>
    <row r="336" spans="1:16" s="194" customFormat="1" ht="20.25" customHeight="1">
      <c r="A336" s="39"/>
      <c r="E336" s="195"/>
      <c r="L336" s="39"/>
      <c r="P336" s="195"/>
    </row>
    <row r="337" spans="1:16" s="194" customFormat="1" ht="20.25" customHeight="1">
      <c r="A337" s="39"/>
      <c r="E337" s="195"/>
      <c r="L337" s="39"/>
      <c r="P337" s="195"/>
    </row>
    <row r="338" spans="1:16" s="194" customFormat="1" ht="20.25" customHeight="1">
      <c r="A338" s="39"/>
      <c r="E338" s="195"/>
      <c r="L338" s="39"/>
      <c r="P338" s="195"/>
    </row>
    <row r="339" spans="1:16" s="194" customFormat="1" ht="20.25" customHeight="1">
      <c r="A339" s="39"/>
      <c r="E339" s="195"/>
      <c r="L339" s="39"/>
      <c r="P339" s="195"/>
    </row>
    <row r="340" spans="1:16" s="194" customFormat="1" ht="20.25" customHeight="1">
      <c r="A340" s="39"/>
      <c r="E340" s="195"/>
      <c r="L340" s="39"/>
      <c r="P340" s="195"/>
    </row>
    <row r="341" spans="1:16" s="194" customFormat="1" ht="20.25" customHeight="1">
      <c r="A341" s="39"/>
      <c r="E341" s="195"/>
      <c r="L341" s="39"/>
      <c r="P341" s="195"/>
    </row>
    <row r="342" spans="1:16" s="194" customFormat="1" ht="20.25" customHeight="1">
      <c r="A342" s="39"/>
      <c r="E342" s="195"/>
      <c r="L342" s="39"/>
      <c r="P342" s="195"/>
    </row>
    <row r="343" spans="1:16" s="194" customFormat="1" ht="20.25" customHeight="1">
      <c r="A343" s="39"/>
      <c r="E343" s="195"/>
      <c r="L343" s="39"/>
      <c r="P343" s="195"/>
    </row>
    <row r="344" spans="1:16" s="194" customFormat="1" ht="20.25" customHeight="1">
      <c r="A344" s="39"/>
      <c r="E344" s="195"/>
      <c r="L344" s="39"/>
      <c r="P344" s="195"/>
    </row>
    <row r="345" spans="1:16" s="194" customFormat="1" ht="20.25" customHeight="1">
      <c r="A345" s="39"/>
      <c r="E345" s="195"/>
      <c r="L345" s="39"/>
      <c r="P345" s="195"/>
    </row>
    <row r="346" spans="1:16" s="194" customFormat="1" ht="20.25" customHeight="1">
      <c r="A346" s="39"/>
      <c r="E346" s="195"/>
      <c r="L346" s="39"/>
      <c r="P346" s="195"/>
    </row>
    <row r="347" spans="1:16" s="194" customFormat="1" ht="20.25" customHeight="1">
      <c r="A347" s="39"/>
      <c r="E347" s="195"/>
      <c r="L347" s="39"/>
      <c r="P347" s="195"/>
    </row>
    <row r="348" spans="1:16" s="194" customFormat="1" ht="20.25" customHeight="1">
      <c r="A348" s="39"/>
      <c r="E348" s="195"/>
      <c r="L348" s="39"/>
      <c r="P348" s="195"/>
    </row>
    <row r="349" spans="1:16" s="194" customFormat="1" ht="20.25" customHeight="1">
      <c r="A349" s="39"/>
      <c r="E349" s="195"/>
      <c r="L349" s="39"/>
      <c r="P349" s="195"/>
    </row>
    <row r="350" spans="1:16" s="194" customFormat="1" ht="20.25" customHeight="1">
      <c r="A350" s="39"/>
      <c r="E350" s="195"/>
      <c r="L350" s="39"/>
      <c r="P350" s="195"/>
    </row>
    <row r="351" spans="1:16" s="194" customFormat="1" ht="20.25" customHeight="1">
      <c r="A351" s="39"/>
      <c r="E351" s="195"/>
      <c r="L351" s="39"/>
      <c r="P351" s="195"/>
    </row>
    <row r="352" spans="1:16" s="194" customFormat="1" ht="20.25" customHeight="1">
      <c r="A352" s="39"/>
      <c r="E352" s="195"/>
      <c r="L352" s="39"/>
      <c r="P352" s="195"/>
    </row>
    <row r="353" spans="1:16" s="194" customFormat="1" ht="20.25" customHeight="1">
      <c r="A353" s="39"/>
      <c r="E353" s="195"/>
      <c r="L353" s="39"/>
      <c r="P353" s="195"/>
    </row>
    <row r="354" spans="1:16" s="194" customFormat="1" ht="20.25" customHeight="1">
      <c r="A354" s="39"/>
      <c r="E354" s="195"/>
      <c r="L354" s="39"/>
      <c r="P354" s="195"/>
    </row>
    <row r="355" spans="1:16" s="194" customFormat="1" ht="20.25" customHeight="1">
      <c r="A355" s="39"/>
      <c r="E355" s="195"/>
      <c r="L355" s="39"/>
      <c r="P355" s="195"/>
    </row>
    <row r="356" spans="1:16" s="194" customFormat="1" ht="20.25" customHeight="1">
      <c r="A356" s="39"/>
      <c r="E356" s="195"/>
      <c r="L356" s="39"/>
      <c r="P356" s="195"/>
    </row>
    <row r="357" spans="1:16" s="194" customFormat="1" ht="20.25" customHeight="1">
      <c r="A357" s="39"/>
      <c r="E357" s="195"/>
      <c r="L357" s="39"/>
      <c r="P357" s="195"/>
    </row>
    <row r="358" spans="1:16" s="194" customFormat="1" ht="20.25" customHeight="1">
      <c r="A358" s="39"/>
      <c r="E358" s="195"/>
      <c r="L358" s="39"/>
      <c r="P358" s="195"/>
    </row>
    <row r="359" spans="1:16" s="194" customFormat="1" ht="20.25" customHeight="1">
      <c r="A359" s="39"/>
      <c r="E359" s="195"/>
      <c r="L359" s="39"/>
      <c r="P359" s="195"/>
    </row>
    <row r="360" spans="1:16" s="194" customFormat="1" ht="20.25" customHeight="1">
      <c r="A360" s="39"/>
      <c r="E360" s="195"/>
      <c r="L360" s="39"/>
      <c r="P360" s="195"/>
    </row>
    <row r="361" spans="1:16" s="194" customFormat="1" ht="20.25" customHeight="1">
      <c r="A361" s="39"/>
      <c r="E361" s="195"/>
      <c r="L361" s="39"/>
      <c r="P361" s="195"/>
    </row>
    <row r="362" spans="1:16" s="194" customFormat="1" ht="20.25" customHeight="1">
      <c r="A362" s="39"/>
      <c r="E362" s="195"/>
      <c r="L362" s="39"/>
      <c r="P362" s="195"/>
    </row>
    <row r="363" spans="1:16" s="194" customFormat="1" ht="20.25" customHeight="1">
      <c r="A363" s="39"/>
      <c r="E363" s="195"/>
      <c r="L363" s="39"/>
      <c r="P363" s="195"/>
    </row>
    <row r="364" spans="1:16" s="194" customFormat="1" ht="20.25" customHeight="1">
      <c r="A364" s="39"/>
      <c r="E364" s="195"/>
      <c r="L364" s="39"/>
      <c r="P364" s="195"/>
    </row>
    <row r="365" spans="1:16" s="194" customFormat="1" ht="20.25" customHeight="1">
      <c r="A365" s="39"/>
      <c r="E365" s="195"/>
      <c r="L365" s="39"/>
      <c r="P365" s="195"/>
    </row>
    <row r="366" spans="1:16" s="194" customFormat="1" ht="20.25" customHeight="1">
      <c r="A366" s="39"/>
      <c r="E366" s="195"/>
      <c r="L366" s="39"/>
      <c r="P366" s="195"/>
    </row>
    <row r="367" spans="1:16" s="194" customFormat="1" ht="20.25" customHeight="1">
      <c r="A367" s="39"/>
      <c r="E367" s="195"/>
      <c r="L367" s="39"/>
      <c r="P367" s="195"/>
    </row>
    <row r="368" spans="1:16" s="194" customFormat="1" ht="20.25" customHeight="1">
      <c r="A368" s="39"/>
      <c r="E368" s="195"/>
      <c r="L368" s="39"/>
      <c r="P368" s="195"/>
    </row>
    <row r="369" spans="1:16" s="194" customFormat="1" ht="20.25" customHeight="1">
      <c r="A369" s="39"/>
      <c r="E369" s="195"/>
      <c r="L369" s="39"/>
      <c r="P369" s="195"/>
    </row>
    <row r="370" spans="1:16" s="194" customFormat="1" ht="20.25" customHeight="1">
      <c r="A370" s="39"/>
      <c r="E370" s="195"/>
      <c r="L370" s="39"/>
      <c r="P370" s="195"/>
    </row>
    <row r="371" spans="1:16" s="194" customFormat="1" ht="20.25" customHeight="1">
      <c r="A371" s="39"/>
      <c r="E371" s="195"/>
      <c r="L371" s="39"/>
      <c r="P371" s="195"/>
    </row>
    <row r="372" spans="1:16" s="194" customFormat="1" ht="20.25" customHeight="1">
      <c r="A372" s="39"/>
      <c r="E372" s="195"/>
      <c r="L372" s="39"/>
      <c r="P372" s="195"/>
    </row>
    <row r="373" spans="1:16" s="194" customFormat="1" ht="20.25" customHeight="1">
      <c r="A373" s="39"/>
      <c r="E373" s="195"/>
      <c r="L373" s="39"/>
      <c r="P373" s="195"/>
    </row>
    <row r="374" spans="1:16" s="194" customFormat="1" ht="20.25" customHeight="1">
      <c r="A374" s="39"/>
      <c r="E374" s="195"/>
      <c r="L374" s="39"/>
      <c r="P374" s="195"/>
    </row>
    <row r="375" spans="1:16" s="194" customFormat="1" ht="20.25" customHeight="1">
      <c r="A375" s="39"/>
      <c r="E375" s="195"/>
      <c r="L375" s="39"/>
      <c r="P375" s="195"/>
    </row>
    <row r="376" spans="1:16" s="194" customFormat="1" ht="20.25" customHeight="1">
      <c r="A376" s="39"/>
      <c r="E376" s="195"/>
      <c r="L376" s="39"/>
      <c r="P376" s="195"/>
    </row>
    <row r="377" spans="1:16" s="194" customFormat="1" ht="20.25" customHeight="1">
      <c r="A377" s="39"/>
      <c r="E377" s="195"/>
      <c r="L377" s="39"/>
      <c r="P377" s="195"/>
    </row>
    <row r="378" spans="1:16" s="194" customFormat="1" ht="20.25" customHeight="1">
      <c r="A378" s="39"/>
      <c r="E378" s="195"/>
      <c r="L378" s="39"/>
      <c r="P378" s="195"/>
    </row>
    <row r="379" spans="1:16" s="194" customFormat="1" ht="20.25" customHeight="1">
      <c r="A379" s="39"/>
      <c r="E379" s="195"/>
      <c r="L379" s="39"/>
      <c r="P379" s="195"/>
    </row>
    <row r="380" spans="1:16" s="194" customFormat="1" ht="20.25" customHeight="1">
      <c r="A380" s="39"/>
      <c r="E380" s="195"/>
      <c r="L380" s="39"/>
      <c r="P380" s="195"/>
    </row>
    <row r="381" spans="1:16" s="194" customFormat="1" ht="20.25" customHeight="1">
      <c r="A381" s="39"/>
      <c r="E381" s="195"/>
      <c r="L381" s="39"/>
      <c r="P381" s="195"/>
    </row>
    <row r="382" spans="1:16" s="194" customFormat="1" ht="20.25" customHeight="1">
      <c r="A382" s="39"/>
      <c r="E382" s="195"/>
      <c r="L382" s="39"/>
      <c r="P382" s="195"/>
    </row>
    <row r="383" spans="1:16" s="194" customFormat="1" ht="20.25" customHeight="1">
      <c r="A383" s="39"/>
      <c r="E383" s="195"/>
      <c r="L383" s="39"/>
      <c r="P383" s="195"/>
    </row>
    <row r="384" spans="1:16" s="194" customFormat="1" ht="20.25" customHeight="1">
      <c r="A384" s="39"/>
      <c r="E384" s="195"/>
      <c r="L384" s="39"/>
      <c r="P384" s="195"/>
    </row>
    <row r="385" spans="1:16" s="194" customFormat="1" ht="20.25" customHeight="1">
      <c r="A385" s="39"/>
      <c r="E385" s="195"/>
      <c r="L385" s="39"/>
      <c r="P385" s="195"/>
    </row>
    <row r="386" spans="1:16" s="194" customFormat="1" ht="20.25" customHeight="1">
      <c r="A386" s="39"/>
      <c r="E386" s="195"/>
      <c r="L386" s="39"/>
      <c r="P386" s="195"/>
    </row>
    <row r="387" spans="1:16" s="194" customFormat="1" ht="20.25" customHeight="1">
      <c r="A387" s="39"/>
      <c r="E387" s="195"/>
      <c r="L387" s="39"/>
      <c r="P387" s="195"/>
    </row>
    <row r="388" spans="1:16" s="194" customFormat="1" ht="20.25" customHeight="1">
      <c r="A388" s="39"/>
      <c r="E388" s="195"/>
      <c r="L388" s="39"/>
      <c r="P388" s="195"/>
    </row>
    <row r="389" spans="1:16" s="194" customFormat="1" ht="20.25" customHeight="1">
      <c r="A389" s="39"/>
      <c r="E389" s="195"/>
      <c r="L389" s="39"/>
      <c r="P389" s="195"/>
    </row>
    <row r="390" spans="1:16" s="194" customFormat="1" ht="20.25" customHeight="1">
      <c r="A390" s="39"/>
      <c r="E390" s="195"/>
      <c r="L390" s="39"/>
      <c r="P390" s="195"/>
    </row>
    <row r="391" spans="1:16" s="194" customFormat="1" ht="20.25" customHeight="1">
      <c r="A391" s="39"/>
      <c r="E391" s="195"/>
      <c r="L391" s="39"/>
      <c r="P391" s="195"/>
    </row>
    <row r="392" spans="1:16" s="194" customFormat="1" ht="20.25" customHeight="1">
      <c r="A392" s="39"/>
      <c r="E392" s="195"/>
      <c r="L392" s="39"/>
      <c r="P392" s="195"/>
    </row>
    <row r="393" spans="1:16" s="194" customFormat="1" ht="20.25" customHeight="1">
      <c r="A393" s="39"/>
      <c r="E393" s="195"/>
      <c r="L393" s="39"/>
      <c r="P393" s="195"/>
    </row>
    <row r="394" spans="1:16" s="194" customFormat="1" ht="20.25" customHeight="1">
      <c r="A394" s="39"/>
      <c r="E394" s="195"/>
      <c r="L394" s="39"/>
      <c r="P394" s="195"/>
    </row>
    <row r="395" spans="1:16" s="194" customFormat="1" ht="20.25" customHeight="1">
      <c r="A395" s="39"/>
      <c r="E395" s="195"/>
      <c r="L395" s="39"/>
      <c r="P395" s="195"/>
    </row>
    <row r="396" spans="1:16" s="194" customFormat="1" ht="20.25" customHeight="1">
      <c r="A396" s="39"/>
      <c r="E396" s="195"/>
      <c r="L396" s="39"/>
      <c r="P396" s="195"/>
    </row>
    <row r="397" spans="1:16" s="194" customFormat="1" ht="20.25" customHeight="1">
      <c r="A397" s="39"/>
      <c r="E397" s="195"/>
      <c r="L397" s="39"/>
      <c r="P397" s="195"/>
    </row>
    <row r="398" spans="1:16" s="194" customFormat="1" ht="20.25" customHeight="1">
      <c r="A398" s="39"/>
      <c r="E398" s="195"/>
      <c r="L398" s="39"/>
      <c r="P398" s="195"/>
    </row>
    <row r="399" spans="1:16" s="194" customFormat="1" ht="20.25" customHeight="1">
      <c r="A399" s="39"/>
      <c r="E399" s="195"/>
      <c r="L399" s="39"/>
      <c r="P399" s="195"/>
    </row>
    <row r="400" spans="1:16" s="194" customFormat="1" ht="20.25" customHeight="1">
      <c r="A400" s="39"/>
      <c r="E400" s="195"/>
      <c r="L400" s="39"/>
      <c r="P400" s="195"/>
    </row>
    <row r="401" spans="1:16" s="194" customFormat="1" ht="20.25" customHeight="1">
      <c r="A401" s="39"/>
      <c r="E401" s="195"/>
      <c r="L401" s="39"/>
      <c r="P401" s="195"/>
    </row>
    <row r="402" spans="1:16" s="194" customFormat="1" ht="20.25" customHeight="1">
      <c r="A402" s="39"/>
      <c r="E402" s="195"/>
      <c r="L402" s="39"/>
      <c r="P402" s="195"/>
    </row>
    <row r="403" spans="1:16" s="194" customFormat="1" ht="20.25" customHeight="1">
      <c r="A403" s="39"/>
      <c r="E403" s="195"/>
      <c r="L403" s="39"/>
      <c r="P403" s="195"/>
    </row>
    <row r="404" spans="1:16" s="194" customFormat="1" ht="20.25" customHeight="1">
      <c r="A404" s="39"/>
      <c r="E404" s="195"/>
      <c r="L404" s="39"/>
      <c r="P404" s="195"/>
    </row>
    <row r="405" spans="1:16" s="194" customFormat="1" ht="20.25" customHeight="1">
      <c r="A405" s="39"/>
      <c r="E405" s="195"/>
      <c r="L405" s="39"/>
      <c r="P405" s="195"/>
    </row>
    <row r="406" spans="1:16" s="194" customFormat="1" ht="20.25" customHeight="1">
      <c r="A406" s="39"/>
      <c r="E406" s="195"/>
      <c r="L406" s="39"/>
      <c r="P406" s="195"/>
    </row>
    <row r="407" spans="1:16" s="194" customFormat="1" ht="20.25" customHeight="1">
      <c r="A407" s="39"/>
      <c r="E407" s="195"/>
      <c r="L407" s="39"/>
      <c r="P407" s="195"/>
    </row>
    <row r="408" spans="1:16" s="194" customFormat="1" ht="20.25" customHeight="1">
      <c r="A408" s="39"/>
      <c r="E408" s="195"/>
      <c r="L408" s="39"/>
      <c r="P408" s="195"/>
    </row>
    <row r="409" spans="1:16" s="194" customFormat="1" ht="20.25" customHeight="1">
      <c r="A409" s="39"/>
      <c r="E409" s="195"/>
      <c r="L409" s="39"/>
      <c r="P409" s="195"/>
    </row>
    <row r="410" spans="1:16" s="194" customFormat="1" ht="20.25" customHeight="1">
      <c r="A410" s="39"/>
      <c r="E410" s="195"/>
      <c r="L410" s="39"/>
      <c r="P410" s="195"/>
    </row>
    <row r="411" spans="1:16" s="194" customFormat="1" ht="20.25" customHeight="1">
      <c r="A411" s="39"/>
      <c r="E411" s="195"/>
      <c r="L411" s="39"/>
      <c r="P411" s="195"/>
    </row>
    <row r="412" spans="1:16" s="194" customFormat="1" ht="20.25" customHeight="1">
      <c r="A412" s="39"/>
      <c r="E412" s="195"/>
      <c r="L412" s="39"/>
      <c r="P412" s="195"/>
    </row>
    <row r="413" spans="1:16" s="194" customFormat="1" ht="20.25" customHeight="1">
      <c r="A413" s="39"/>
      <c r="E413" s="195"/>
      <c r="L413" s="39"/>
      <c r="P413" s="195"/>
    </row>
    <row r="414" spans="1:16" s="194" customFormat="1" ht="20.25" customHeight="1">
      <c r="A414" s="39"/>
      <c r="E414" s="195"/>
      <c r="L414" s="39"/>
      <c r="P414" s="195"/>
    </row>
    <row r="415" spans="1:16" s="194" customFormat="1" ht="20.25" customHeight="1">
      <c r="A415" s="39"/>
      <c r="E415" s="195"/>
      <c r="L415" s="39"/>
      <c r="P415" s="195"/>
    </row>
    <row r="416" spans="1:16" s="194" customFormat="1" ht="20.25" customHeight="1">
      <c r="A416" s="39"/>
      <c r="E416" s="195"/>
      <c r="L416" s="39"/>
      <c r="P416" s="195"/>
    </row>
    <row r="417" spans="1:16" s="194" customFormat="1" ht="20.25" customHeight="1">
      <c r="A417" s="39"/>
      <c r="E417" s="195"/>
      <c r="L417" s="39"/>
      <c r="P417" s="195"/>
    </row>
    <row r="418" spans="1:16" s="194" customFormat="1" ht="20.25" customHeight="1">
      <c r="A418" s="39"/>
      <c r="E418" s="195"/>
      <c r="L418" s="39"/>
      <c r="P418" s="195"/>
    </row>
    <row r="419" spans="1:16" s="194" customFormat="1" ht="20.25" customHeight="1">
      <c r="A419" s="39"/>
      <c r="E419" s="195"/>
      <c r="L419" s="39"/>
      <c r="P419" s="195"/>
    </row>
    <row r="420" spans="1:16" s="194" customFormat="1" ht="20.25" customHeight="1">
      <c r="A420" s="39"/>
      <c r="E420" s="195"/>
      <c r="L420" s="39"/>
      <c r="P420" s="195"/>
    </row>
    <row r="421" spans="1:16" s="194" customFormat="1" ht="20.25" customHeight="1">
      <c r="A421" s="39"/>
      <c r="E421" s="195"/>
      <c r="L421" s="39"/>
      <c r="P421" s="195"/>
    </row>
    <row r="422" spans="1:16" s="194" customFormat="1" ht="20.25" customHeight="1">
      <c r="A422" s="39"/>
      <c r="E422" s="195"/>
      <c r="L422" s="39"/>
      <c r="P422" s="195"/>
    </row>
    <row r="423" spans="1:16" s="194" customFormat="1" ht="20.25" customHeight="1">
      <c r="A423" s="39"/>
      <c r="E423" s="195"/>
      <c r="L423" s="39"/>
      <c r="P423" s="195"/>
    </row>
    <row r="424" spans="1:16" s="194" customFormat="1" ht="20.25" customHeight="1">
      <c r="A424" s="39"/>
      <c r="E424" s="195"/>
      <c r="L424" s="39"/>
      <c r="P424" s="195"/>
    </row>
    <row r="425" spans="1:16" s="194" customFormat="1" ht="20.25" customHeight="1">
      <c r="A425" s="39"/>
      <c r="E425" s="195"/>
      <c r="L425" s="39"/>
      <c r="P425" s="195"/>
    </row>
    <row r="426" spans="1:16" s="194" customFormat="1" ht="20.25" customHeight="1">
      <c r="A426" s="39"/>
      <c r="E426" s="195"/>
      <c r="L426" s="39"/>
      <c r="P426" s="195"/>
    </row>
    <row r="427" spans="1:16" s="194" customFormat="1" ht="20.25" customHeight="1">
      <c r="A427" s="39"/>
      <c r="E427" s="195"/>
      <c r="L427" s="39"/>
      <c r="P427" s="195"/>
    </row>
    <row r="428" spans="1:16" s="194" customFormat="1" ht="20.25" customHeight="1">
      <c r="A428" s="39"/>
      <c r="E428" s="195"/>
      <c r="L428" s="39"/>
      <c r="P428" s="195"/>
    </row>
    <row r="429" spans="1:16" s="194" customFormat="1" ht="20.25" customHeight="1">
      <c r="A429" s="39"/>
      <c r="E429" s="195"/>
      <c r="L429" s="39"/>
      <c r="P429" s="195"/>
    </row>
    <row r="430" spans="1:16" s="194" customFormat="1" ht="20.25" customHeight="1">
      <c r="A430" s="39"/>
      <c r="E430" s="195"/>
      <c r="L430" s="39"/>
      <c r="P430" s="195"/>
    </row>
    <row r="431" spans="1:16" s="194" customFormat="1" ht="20.25" customHeight="1">
      <c r="A431" s="39"/>
      <c r="E431" s="195"/>
      <c r="L431" s="39"/>
      <c r="P431" s="195"/>
    </row>
    <row r="432" spans="1:16" s="194" customFormat="1" ht="20.25" customHeight="1">
      <c r="A432" s="39"/>
      <c r="E432" s="195"/>
      <c r="L432" s="39"/>
      <c r="P432" s="195"/>
    </row>
    <row r="433" spans="1:16" s="194" customFormat="1" ht="20.25" customHeight="1">
      <c r="A433" s="39"/>
      <c r="E433" s="195"/>
      <c r="L433" s="39"/>
      <c r="P433" s="195"/>
    </row>
    <row r="434" spans="1:16" s="194" customFormat="1" ht="20.25" customHeight="1">
      <c r="A434" s="39"/>
      <c r="E434" s="195"/>
      <c r="L434" s="39"/>
      <c r="P434" s="195"/>
    </row>
    <row r="435" spans="1:16" s="194" customFormat="1" ht="20.25" customHeight="1">
      <c r="A435" s="39"/>
      <c r="E435" s="195"/>
      <c r="L435" s="39"/>
      <c r="P435" s="195"/>
    </row>
    <row r="436" spans="1:16" s="194" customFormat="1" ht="20.25" customHeight="1">
      <c r="A436" s="39"/>
      <c r="E436" s="195"/>
      <c r="L436" s="39"/>
      <c r="P436" s="195"/>
    </row>
    <row r="437" spans="1:16" s="194" customFormat="1" ht="20.25" customHeight="1">
      <c r="A437" s="39"/>
      <c r="E437" s="195"/>
      <c r="L437" s="39"/>
      <c r="P437" s="195"/>
    </row>
    <row r="438" spans="1:16" s="194" customFormat="1" ht="20.25" customHeight="1">
      <c r="A438" s="39"/>
      <c r="E438" s="195"/>
      <c r="L438" s="39"/>
      <c r="P438" s="195"/>
    </row>
    <row r="439" spans="1:16" s="194" customFormat="1" ht="20.25" customHeight="1">
      <c r="A439" s="39"/>
      <c r="E439" s="195"/>
      <c r="L439" s="39"/>
      <c r="P439" s="195"/>
    </row>
    <row r="440" spans="1:16" s="194" customFormat="1" ht="20.25" customHeight="1">
      <c r="A440" s="39"/>
      <c r="E440" s="195"/>
      <c r="L440" s="39"/>
      <c r="P440" s="195"/>
    </row>
    <row r="441" spans="1:16" s="194" customFormat="1" ht="20.25" customHeight="1">
      <c r="A441" s="39"/>
      <c r="E441" s="195"/>
      <c r="L441" s="39"/>
      <c r="P441" s="195"/>
    </row>
    <row r="442" spans="1:16" s="194" customFormat="1" ht="20.25" customHeight="1">
      <c r="A442" s="39"/>
      <c r="E442" s="195"/>
      <c r="L442" s="39"/>
      <c r="P442" s="195"/>
    </row>
    <row r="443" spans="1:16" s="194" customFormat="1" ht="20.25" customHeight="1">
      <c r="A443" s="39"/>
      <c r="E443" s="195"/>
      <c r="L443" s="39"/>
      <c r="P443" s="195"/>
    </row>
    <row r="444" spans="1:16" s="194" customFormat="1" ht="20.25" customHeight="1">
      <c r="A444" s="39"/>
      <c r="E444" s="195"/>
      <c r="L444" s="39"/>
      <c r="P444" s="195"/>
    </row>
    <row r="445" spans="1:16" s="194" customFormat="1" ht="20.25" customHeight="1">
      <c r="A445" s="39"/>
      <c r="E445" s="195"/>
      <c r="L445" s="39"/>
      <c r="P445" s="195"/>
    </row>
    <row r="446" spans="1:16" s="194" customFormat="1" ht="20.25" customHeight="1">
      <c r="A446" s="39"/>
      <c r="E446" s="195"/>
      <c r="L446" s="39"/>
      <c r="P446" s="195"/>
    </row>
    <row r="447" spans="1:16" s="194" customFormat="1" ht="20.25" customHeight="1">
      <c r="A447" s="39"/>
      <c r="E447" s="195"/>
      <c r="L447" s="39"/>
      <c r="P447" s="195"/>
    </row>
    <row r="448" spans="1:16" s="194" customFormat="1" ht="20.25" customHeight="1">
      <c r="A448" s="39"/>
      <c r="E448" s="195"/>
      <c r="L448" s="39"/>
      <c r="P448" s="195"/>
    </row>
    <row r="449" spans="1:16" s="194" customFormat="1" ht="20.25" customHeight="1">
      <c r="A449" s="39"/>
      <c r="E449" s="195"/>
      <c r="L449" s="39"/>
      <c r="P449" s="195"/>
    </row>
    <row r="450" spans="1:16" s="194" customFormat="1" ht="20.25" customHeight="1">
      <c r="A450" s="39"/>
      <c r="E450" s="195"/>
      <c r="L450" s="39"/>
      <c r="P450" s="195"/>
    </row>
    <row r="451" spans="1:16" s="194" customFormat="1" ht="20.25" customHeight="1">
      <c r="A451" s="39"/>
      <c r="E451" s="195"/>
      <c r="L451" s="39"/>
      <c r="P451" s="195"/>
    </row>
    <row r="452" spans="1:16" s="194" customFormat="1" ht="20.25" customHeight="1">
      <c r="A452" s="39"/>
      <c r="E452" s="195"/>
      <c r="L452" s="39"/>
      <c r="P452" s="195"/>
    </row>
    <row r="453" spans="1:16" s="194" customFormat="1" ht="20.25" customHeight="1">
      <c r="A453" s="39"/>
      <c r="E453" s="195"/>
      <c r="L453" s="39"/>
      <c r="P453" s="195"/>
    </row>
    <row r="454" spans="1:16" s="194" customFormat="1" ht="20.25" customHeight="1">
      <c r="A454" s="39"/>
      <c r="E454" s="195"/>
      <c r="L454" s="39"/>
      <c r="P454" s="195"/>
    </row>
    <row r="455" spans="1:16" s="194" customFormat="1" ht="20.25" customHeight="1">
      <c r="A455" s="39"/>
      <c r="E455" s="195"/>
      <c r="L455" s="39"/>
      <c r="P455" s="195"/>
    </row>
    <row r="456" spans="1:16" s="194" customFormat="1" ht="20.25" customHeight="1">
      <c r="A456" s="39"/>
      <c r="E456" s="195"/>
      <c r="L456" s="39"/>
      <c r="P456" s="195"/>
    </row>
    <row r="457" spans="1:16" s="194" customFormat="1" ht="20.25" customHeight="1">
      <c r="A457" s="39"/>
      <c r="E457" s="195"/>
      <c r="L457" s="39"/>
      <c r="P457" s="195"/>
    </row>
    <row r="458" spans="1:16" s="194" customFormat="1" ht="20.25" customHeight="1">
      <c r="A458" s="39"/>
      <c r="E458" s="195"/>
      <c r="L458" s="39"/>
      <c r="P458" s="195"/>
    </row>
    <row r="459" spans="1:16" s="194" customFormat="1" ht="20.25" customHeight="1">
      <c r="A459" s="39"/>
      <c r="E459" s="195"/>
      <c r="L459" s="39"/>
      <c r="P459" s="195"/>
    </row>
    <row r="460" spans="1:16" s="194" customFormat="1" ht="20.25" customHeight="1">
      <c r="A460" s="39"/>
      <c r="E460" s="195"/>
      <c r="L460" s="39"/>
      <c r="P460" s="195"/>
    </row>
    <row r="461" spans="1:16" s="194" customFormat="1" ht="20.25" customHeight="1">
      <c r="A461" s="39"/>
      <c r="E461" s="195"/>
      <c r="L461" s="39"/>
      <c r="P461" s="195"/>
    </row>
    <row r="462" spans="1:16" s="194" customFormat="1" ht="20.25" customHeight="1">
      <c r="A462" s="39"/>
      <c r="E462" s="195"/>
      <c r="L462" s="39"/>
      <c r="P462" s="195"/>
    </row>
    <row r="463" spans="1:16" s="194" customFormat="1" ht="20.25" customHeight="1">
      <c r="A463" s="39"/>
      <c r="E463" s="195"/>
      <c r="L463" s="39"/>
      <c r="P463" s="195"/>
    </row>
    <row r="464" spans="1:16" s="194" customFormat="1" ht="20.25" customHeight="1">
      <c r="A464" s="39"/>
      <c r="E464" s="195"/>
      <c r="L464" s="39"/>
      <c r="P464" s="195"/>
    </row>
    <row r="465" spans="1:16" s="194" customFormat="1" ht="20.25" customHeight="1">
      <c r="A465" s="39"/>
      <c r="E465" s="195"/>
      <c r="L465" s="39"/>
      <c r="P465" s="195"/>
    </row>
    <row r="466" spans="1:16" s="194" customFormat="1" ht="20.25" customHeight="1">
      <c r="A466" s="39"/>
      <c r="E466" s="195"/>
      <c r="L466" s="39"/>
      <c r="P466" s="195"/>
    </row>
    <row r="467" spans="1:16" s="194" customFormat="1" ht="20.25" customHeight="1">
      <c r="A467" s="39"/>
      <c r="E467" s="195"/>
      <c r="L467" s="39"/>
      <c r="P467" s="195"/>
    </row>
    <row r="468" spans="1:16" s="194" customFormat="1" ht="20.25" customHeight="1">
      <c r="A468" s="39"/>
      <c r="E468" s="195"/>
      <c r="L468" s="39"/>
      <c r="P468" s="195"/>
    </row>
    <row r="469" spans="1:16" s="194" customFormat="1" ht="20.25" customHeight="1">
      <c r="A469" s="39"/>
      <c r="E469" s="195"/>
      <c r="L469" s="39"/>
      <c r="P469" s="195"/>
    </row>
    <row r="470" spans="1:16" s="194" customFormat="1" ht="20.25" customHeight="1">
      <c r="A470" s="39"/>
      <c r="E470" s="195"/>
      <c r="L470" s="39"/>
      <c r="P470" s="195"/>
    </row>
    <row r="471" spans="1:16" s="194" customFormat="1" ht="20.25" customHeight="1">
      <c r="A471" s="39"/>
      <c r="E471" s="195"/>
      <c r="L471" s="39"/>
      <c r="P471" s="195"/>
    </row>
    <row r="472" spans="1:16" s="194" customFormat="1" ht="20.25" customHeight="1">
      <c r="A472" s="39"/>
      <c r="E472" s="195"/>
      <c r="L472" s="39"/>
      <c r="P472" s="195"/>
    </row>
    <row r="473" spans="1:16" s="194" customFormat="1" ht="20.25" customHeight="1">
      <c r="A473" s="39"/>
      <c r="E473" s="195"/>
      <c r="L473" s="39"/>
      <c r="P473" s="195"/>
    </row>
    <row r="474" spans="1:16" s="194" customFormat="1" ht="20.25" customHeight="1">
      <c r="A474" s="39"/>
      <c r="E474" s="195"/>
      <c r="L474" s="39"/>
      <c r="P474" s="195"/>
    </row>
    <row r="475" spans="1:16" s="194" customFormat="1" ht="20.25" customHeight="1">
      <c r="A475" s="39"/>
      <c r="E475" s="195"/>
      <c r="L475" s="39"/>
      <c r="P475" s="195"/>
    </row>
    <row r="476" spans="1:16" s="194" customFormat="1" ht="20.25" customHeight="1">
      <c r="A476" s="39"/>
      <c r="E476" s="195"/>
      <c r="L476" s="39"/>
      <c r="P476" s="195"/>
    </row>
    <row r="477" spans="1:16" s="194" customFormat="1" ht="20.25" customHeight="1">
      <c r="A477" s="39"/>
      <c r="E477" s="195"/>
      <c r="L477" s="39"/>
      <c r="P477" s="195"/>
    </row>
    <row r="478" spans="1:16" s="194" customFormat="1" ht="20.25" customHeight="1">
      <c r="A478" s="39"/>
      <c r="E478" s="195"/>
      <c r="L478" s="39"/>
      <c r="P478" s="195"/>
    </row>
    <row r="479" spans="1:16" s="194" customFormat="1" ht="20.25" customHeight="1">
      <c r="A479" s="39"/>
      <c r="E479" s="195"/>
      <c r="L479" s="39"/>
      <c r="P479" s="195"/>
    </row>
    <row r="480" spans="1:16" s="194" customFormat="1" ht="20.25" customHeight="1">
      <c r="A480" s="39"/>
      <c r="E480" s="195"/>
      <c r="L480" s="39"/>
      <c r="P480" s="195"/>
    </row>
    <row r="481" spans="1:16" s="194" customFormat="1" ht="20.25" customHeight="1">
      <c r="A481" s="39"/>
      <c r="E481" s="195"/>
      <c r="L481" s="39"/>
      <c r="P481" s="195"/>
    </row>
    <row r="482" spans="1:16" s="194" customFormat="1" ht="20.25" customHeight="1">
      <c r="A482" s="39"/>
      <c r="E482" s="195"/>
      <c r="L482" s="39"/>
      <c r="P482" s="195"/>
    </row>
    <row r="483" spans="1:16" s="194" customFormat="1" ht="20.25" customHeight="1">
      <c r="A483" s="39"/>
      <c r="E483" s="195"/>
      <c r="L483" s="39"/>
      <c r="P483" s="195"/>
    </row>
    <row r="484" spans="1:16" s="194" customFormat="1" ht="20.25" customHeight="1">
      <c r="A484" s="39"/>
      <c r="E484" s="195"/>
      <c r="L484" s="39"/>
      <c r="P484" s="195"/>
    </row>
    <row r="485" spans="1:16" s="194" customFormat="1" ht="20.25" customHeight="1">
      <c r="A485" s="39"/>
      <c r="E485" s="195"/>
      <c r="L485" s="39"/>
      <c r="P485" s="195"/>
    </row>
    <row r="486" spans="1:16" s="194" customFormat="1" ht="20.25" customHeight="1">
      <c r="A486" s="39"/>
      <c r="E486" s="195"/>
      <c r="L486" s="39"/>
      <c r="P486" s="195"/>
    </row>
    <row r="487" spans="1:16" s="194" customFormat="1" ht="20.25" customHeight="1">
      <c r="A487" s="39"/>
      <c r="E487" s="195"/>
      <c r="L487" s="39"/>
      <c r="P487" s="195"/>
    </row>
    <row r="488" spans="1:16" s="194" customFormat="1" ht="20.25" customHeight="1">
      <c r="A488" s="39"/>
      <c r="E488" s="195"/>
      <c r="L488" s="39"/>
      <c r="P488" s="195"/>
    </row>
    <row r="489" spans="1:16" s="194" customFormat="1" ht="20.25" customHeight="1">
      <c r="A489" s="39"/>
      <c r="E489" s="195"/>
      <c r="L489" s="39"/>
      <c r="P489" s="195"/>
    </row>
    <row r="490" spans="1:16" s="194" customFormat="1" ht="20.25" customHeight="1">
      <c r="A490" s="39"/>
      <c r="E490" s="195"/>
      <c r="L490" s="39"/>
      <c r="P490" s="195"/>
    </row>
    <row r="491" spans="1:16" s="194" customFormat="1" ht="20.25" customHeight="1">
      <c r="A491" s="39"/>
      <c r="E491" s="195"/>
      <c r="L491" s="39"/>
      <c r="P491" s="195"/>
    </row>
    <row r="492" spans="1:16" s="194" customFormat="1" ht="20.25" customHeight="1">
      <c r="A492" s="39"/>
      <c r="E492" s="195"/>
      <c r="L492" s="39"/>
      <c r="P492" s="195"/>
    </row>
    <row r="493" spans="1:16" s="194" customFormat="1" ht="20.25" customHeight="1">
      <c r="A493" s="39"/>
      <c r="E493" s="195"/>
      <c r="L493" s="39"/>
      <c r="P493" s="195"/>
    </row>
    <row r="494" spans="1:16" s="194" customFormat="1" ht="20.25" customHeight="1">
      <c r="A494" s="39"/>
      <c r="E494" s="195"/>
      <c r="L494" s="39"/>
      <c r="P494" s="195"/>
    </row>
    <row r="495" spans="1:16" s="194" customFormat="1" ht="20.25" customHeight="1">
      <c r="A495" s="39"/>
      <c r="E495" s="195"/>
      <c r="L495" s="39"/>
      <c r="P495" s="195"/>
    </row>
    <row r="496" spans="1:16" s="194" customFormat="1" ht="20.25" customHeight="1">
      <c r="A496" s="39"/>
      <c r="E496" s="195"/>
      <c r="L496" s="39"/>
      <c r="P496" s="195"/>
    </row>
    <row r="497" spans="1:16" s="194" customFormat="1" ht="20.25" customHeight="1">
      <c r="A497" s="39"/>
      <c r="E497" s="195"/>
      <c r="L497" s="39"/>
      <c r="P497" s="195"/>
    </row>
    <row r="498" spans="1:16" s="194" customFormat="1" ht="20.25" customHeight="1">
      <c r="A498" s="39"/>
      <c r="E498" s="195"/>
      <c r="L498" s="39"/>
      <c r="P498" s="195"/>
    </row>
    <row r="499" spans="1:16" s="194" customFormat="1" ht="20.25" customHeight="1">
      <c r="A499" s="39"/>
      <c r="E499" s="195"/>
      <c r="L499" s="39"/>
      <c r="P499" s="195"/>
    </row>
    <row r="500" spans="1:16" s="194" customFormat="1" ht="20.25" customHeight="1">
      <c r="A500" s="39"/>
      <c r="E500" s="195"/>
      <c r="L500" s="39"/>
      <c r="P500" s="195"/>
    </row>
    <row r="501" spans="1:16" s="194" customFormat="1" ht="20.25" customHeight="1">
      <c r="A501" s="39"/>
      <c r="E501" s="195"/>
      <c r="L501" s="39"/>
      <c r="P501" s="195"/>
    </row>
    <row r="502" spans="1:16" s="194" customFormat="1" ht="20.25" customHeight="1">
      <c r="A502" s="39"/>
      <c r="E502" s="195"/>
      <c r="L502" s="39"/>
      <c r="P502" s="195"/>
    </row>
    <row r="503" spans="1:16" s="194" customFormat="1" ht="20.25" customHeight="1">
      <c r="A503" s="39"/>
      <c r="E503" s="195"/>
      <c r="L503" s="39"/>
      <c r="P503" s="195"/>
    </row>
    <row r="504" spans="1:16" s="194" customFormat="1" ht="20.25" customHeight="1">
      <c r="A504" s="39"/>
      <c r="E504" s="195"/>
      <c r="L504" s="39"/>
      <c r="P504" s="195"/>
    </row>
    <row r="505" spans="1:16" s="194" customFormat="1" ht="20.25" customHeight="1">
      <c r="A505" s="39"/>
      <c r="E505" s="195"/>
      <c r="L505" s="39"/>
      <c r="P505" s="195"/>
    </row>
    <row r="506" spans="1:16" s="194" customFormat="1" ht="20.25" customHeight="1">
      <c r="A506" s="39"/>
      <c r="E506" s="195"/>
      <c r="L506" s="39"/>
      <c r="P506" s="195"/>
    </row>
    <row r="507" spans="1:16" s="194" customFormat="1" ht="20.25" customHeight="1">
      <c r="A507" s="39"/>
      <c r="E507" s="195"/>
      <c r="L507" s="39"/>
      <c r="P507" s="195"/>
    </row>
    <row r="508" spans="1:16" s="194" customFormat="1" ht="20.25" customHeight="1">
      <c r="A508" s="39"/>
      <c r="E508" s="195"/>
      <c r="L508" s="39"/>
      <c r="P508" s="195"/>
    </row>
    <row r="509" spans="1:16" s="194" customFormat="1" ht="20.25" customHeight="1">
      <c r="A509" s="39"/>
      <c r="E509" s="195"/>
      <c r="L509" s="39"/>
      <c r="P509" s="195"/>
    </row>
    <row r="510" spans="1:16" s="194" customFormat="1" ht="20.25" customHeight="1">
      <c r="A510" s="39"/>
      <c r="E510" s="195"/>
      <c r="L510" s="39"/>
      <c r="P510" s="195"/>
    </row>
    <row r="511" spans="1:16" s="194" customFormat="1" ht="20.25" customHeight="1">
      <c r="A511" s="39"/>
      <c r="E511" s="195"/>
      <c r="L511" s="39"/>
      <c r="P511" s="195"/>
    </row>
    <row r="512" spans="1:16" s="194" customFormat="1" ht="20.25" customHeight="1">
      <c r="A512" s="39"/>
      <c r="E512" s="195"/>
      <c r="L512" s="39"/>
      <c r="P512" s="195"/>
    </row>
    <row r="513" spans="1:16" s="194" customFormat="1" ht="20.25" customHeight="1">
      <c r="A513" s="39"/>
      <c r="E513" s="195"/>
      <c r="L513" s="39"/>
      <c r="P513" s="195"/>
    </row>
    <row r="514" spans="1:16" s="194" customFormat="1" ht="20.25" customHeight="1">
      <c r="A514" s="39"/>
      <c r="E514" s="195"/>
      <c r="L514" s="39"/>
      <c r="P514" s="195"/>
    </row>
    <row r="515" spans="1:16" s="194" customFormat="1" ht="20.25" customHeight="1">
      <c r="A515" s="39"/>
      <c r="E515" s="195"/>
      <c r="L515" s="39"/>
      <c r="P515" s="195"/>
    </row>
    <row r="516" spans="1:16" s="194" customFormat="1" ht="20.25" customHeight="1">
      <c r="A516" s="39"/>
      <c r="E516" s="195"/>
      <c r="L516" s="39"/>
      <c r="P516" s="195"/>
    </row>
    <row r="517" spans="1:16" s="194" customFormat="1" ht="20.25" customHeight="1">
      <c r="A517" s="39"/>
      <c r="E517" s="195"/>
      <c r="L517" s="39"/>
      <c r="P517" s="195"/>
    </row>
    <row r="518" spans="1:16" s="194" customFormat="1" ht="20.25" customHeight="1">
      <c r="A518" s="39"/>
      <c r="E518" s="195"/>
      <c r="L518" s="39"/>
      <c r="P518" s="195"/>
    </row>
    <row r="519" spans="1:16" s="194" customFormat="1" ht="20.25" customHeight="1">
      <c r="A519" s="39"/>
      <c r="E519" s="195"/>
      <c r="L519" s="39"/>
      <c r="P519" s="195"/>
    </row>
    <row r="520" spans="1:16" s="194" customFormat="1" ht="20.25" customHeight="1">
      <c r="A520" s="39"/>
      <c r="E520" s="195"/>
      <c r="L520" s="39"/>
      <c r="P520" s="195"/>
    </row>
    <row r="521" spans="1:16" s="194" customFormat="1" ht="20.25" customHeight="1">
      <c r="A521" s="39"/>
      <c r="E521" s="195"/>
      <c r="L521" s="39"/>
      <c r="P521" s="195"/>
    </row>
    <row r="522" spans="1:16" s="194" customFormat="1" ht="20.25" customHeight="1">
      <c r="A522" s="39"/>
      <c r="E522" s="195"/>
      <c r="L522" s="39"/>
      <c r="P522" s="195"/>
    </row>
    <row r="523" spans="1:16" s="194" customFormat="1" ht="20.25" customHeight="1">
      <c r="A523" s="39"/>
      <c r="E523" s="195"/>
      <c r="L523" s="39"/>
      <c r="P523" s="195"/>
    </row>
    <row r="524" spans="1:16" s="194" customFormat="1" ht="20.25" customHeight="1">
      <c r="A524" s="39"/>
      <c r="E524" s="195"/>
      <c r="L524" s="39"/>
      <c r="P524" s="195"/>
    </row>
    <row r="525" spans="1:16" s="194" customFormat="1" ht="20.25" customHeight="1">
      <c r="A525" s="39"/>
      <c r="E525" s="195"/>
      <c r="L525" s="39"/>
      <c r="P525" s="195"/>
    </row>
    <row r="526" spans="1:16" s="194" customFormat="1" ht="20.25" customHeight="1">
      <c r="A526" s="39"/>
      <c r="E526" s="195"/>
      <c r="L526" s="39"/>
      <c r="P526" s="195"/>
    </row>
    <row r="527" spans="1:16" s="194" customFormat="1" ht="20.25" customHeight="1">
      <c r="A527" s="39"/>
      <c r="E527" s="195"/>
      <c r="L527" s="39"/>
      <c r="P527" s="195"/>
    </row>
    <row r="528" spans="1:16" s="194" customFormat="1" ht="20.25" customHeight="1">
      <c r="A528" s="39"/>
      <c r="E528" s="195"/>
      <c r="L528" s="39"/>
      <c r="P528" s="195"/>
    </row>
    <row r="529" spans="1:16" s="194" customFormat="1" ht="20.25" customHeight="1">
      <c r="A529" s="39"/>
      <c r="E529" s="195"/>
      <c r="L529" s="39"/>
      <c r="P529" s="195"/>
    </row>
    <row r="530" spans="1:16" s="194" customFormat="1" ht="20.25" customHeight="1">
      <c r="A530" s="39"/>
      <c r="E530" s="195"/>
      <c r="L530" s="39"/>
      <c r="P530" s="195"/>
    </row>
    <row r="531" spans="1:16" s="194" customFormat="1" ht="20.25" customHeight="1">
      <c r="A531" s="39"/>
      <c r="E531" s="195"/>
      <c r="L531" s="39"/>
      <c r="P531" s="195"/>
    </row>
    <row r="532" spans="1:16" s="194" customFormat="1" ht="20.25" customHeight="1">
      <c r="A532" s="39"/>
      <c r="E532" s="195"/>
      <c r="L532" s="39"/>
      <c r="P532" s="195"/>
    </row>
    <row r="533" spans="1:16" s="194" customFormat="1" ht="20.25" customHeight="1">
      <c r="A533" s="39"/>
      <c r="E533" s="195"/>
      <c r="L533" s="39"/>
      <c r="P533" s="195"/>
    </row>
    <row r="534" spans="1:16" s="194" customFormat="1" ht="20.25" customHeight="1">
      <c r="A534" s="39"/>
      <c r="E534" s="195"/>
      <c r="L534" s="39"/>
      <c r="P534" s="195"/>
    </row>
    <row r="535" spans="1:16" s="194" customFormat="1" ht="20.25" customHeight="1">
      <c r="A535" s="39"/>
      <c r="E535" s="195"/>
      <c r="L535" s="39"/>
      <c r="P535" s="195"/>
    </row>
    <row r="536" spans="1:16" s="194" customFormat="1" ht="20.25" customHeight="1">
      <c r="A536" s="39"/>
      <c r="E536" s="195"/>
      <c r="L536" s="39"/>
      <c r="P536" s="195"/>
    </row>
    <row r="537" spans="1:16" s="194" customFormat="1" ht="20.25" customHeight="1">
      <c r="A537" s="39"/>
      <c r="E537" s="195"/>
      <c r="L537" s="39"/>
      <c r="P537" s="195"/>
    </row>
    <row r="538" spans="1:16" s="194" customFormat="1" ht="20.25" customHeight="1">
      <c r="A538" s="39"/>
      <c r="E538" s="195"/>
      <c r="L538" s="39"/>
      <c r="P538" s="195"/>
    </row>
    <row r="539" spans="1:16" s="194" customFormat="1" ht="20.25" customHeight="1">
      <c r="A539" s="39"/>
      <c r="E539" s="195"/>
      <c r="L539" s="39"/>
      <c r="P539" s="195"/>
    </row>
    <row r="540" spans="1:16" s="194" customFormat="1" ht="20.25" customHeight="1">
      <c r="A540" s="39"/>
      <c r="E540" s="195"/>
      <c r="L540" s="39"/>
      <c r="P540" s="195"/>
    </row>
    <row r="541" spans="1:16" s="194" customFormat="1" ht="20.25" customHeight="1">
      <c r="A541" s="39"/>
      <c r="E541" s="195"/>
      <c r="L541" s="39"/>
      <c r="P541" s="195"/>
    </row>
    <row r="542" spans="1:16" s="194" customFormat="1" ht="20.25" customHeight="1">
      <c r="A542" s="39"/>
      <c r="E542" s="195"/>
      <c r="L542" s="39"/>
      <c r="P542" s="195"/>
    </row>
    <row r="543" spans="1:16" s="194" customFormat="1" ht="20.25" customHeight="1">
      <c r="A543" s="39"/>
      <c r="E543" s="195"/>
      <c r="L543" s="39"/>
      <c r="P543" s="195"/>
    </row>
    <row r="544" spans="1:16" s="194" customFormat="1" ht="20.25" customHeight="1">
      <c r="A544" s="39"/>
      <c r="E544" s="195"/>
      <c r="L544" s="39"/>
      <c r="P544" s="195"/>
    </row>
    <row r="545" spans="1:16" s="194" customFormat="1" ht="20.25" customHeight="1">
      <c r="A545" s="39"/>
      <c r="E545" s="195"/>
      <c r="L545" s="39"/>
      <c r="P545" s="195"/>
    </row>
    <row r="546" spans="1:16" s="194" customFormat="1" ht="20.25" customHeight="1">
      <c r="A546" s="39"/>
      <c r="E546" s="195"/>
      <c r="L546" s="39"/>
      <c r="P546" s="195"/>
    </row>
    <row r="547" spans="1:16" s="194" customFormat="1" ht="20.25" customHeight="1">
      <c r="A547" s="39"/>
      <c r="E547" s="195"/>
      <c r="L547" s="39"/>
      <c r="P547" s="195"/>
    </row>
    <row r="548" spans="1:16" s="194" customFormat="1" ht="20.25" customHeight="1">
      <c r="A548" s="39"/>
      <c r="E548" s="195"/>
      <c r="L548" s="39"/>
      <c r="P548" s="195"/>
    </row>
    <row r="549" spans="1:16" s="194" customFormat="1" ht="20.25" customHeight="1">
      <c r="A549" s="39"/>
      <c r="E549" s="195"/>
      <c r="L549" s="39"/>
      <c r="P549" s="195"/>
    </row>
    <row r="550" spans="1:16" s="194" customFormat="1" ht="20.25" customHeight="1">
      <c r="A550" s="39"/>
      <c r="E550" s="195"/>
      <c r="L550" s="39"/>
      <c r="P550" s="195"/>
    </row>
    <row r="551" spans="1:16" s="194" customFormat="1" ht="20.25" customHeight="1">
      <c r="A551" s="39"/>
      <c r="E551" s="195"/>
      <c r="L551" s="39"/>
      <c r="P551" s="195"/>
    </row>
    <row r="552" spans="1:16" s="194" customFormat="1" ht="20.25" customHeight="1">
      <c r="A552" s="39"/>
      <c r="E552" s="195"/>
      <c r="L552" s="39"/>
      <c r="P552" s="195"/>
    </row>
    <row r="553" spans="1:16" s="194" customFormat="1" ht="20.25" customHeight="1">
      <c r="A553" s="39"/>
      <c r="E553" s="195"/>
      <c r="L553" s="39"/>
      <c r="P553" s="195"/>
    </row>
    <row r="554" spans="1:16" s="194" customFormat="1" ht="20.25" customHeight="1">
      <c r="A554" s="39"/>
      <c r="E554" s="195"/>
      <c r="L554" s="39"/>
      <c r="P554" s="195"/>
    </row>
    <row r="555" spans="1:16" s="194" customFormat="1" ht="20.25" customHeight="1">
      <c r="A555" s="39"/>
      <c r="E555" s="195"/>
      <c r="L555" s="39"/>
      <c r="P555" s="195"/>
    </row>
    <row r="556" spans="1:16" s="194" customFormat="1" ht="20.25" customHeight="1">
      <c r="A556" s="39"/>
      <c r="E556" s="195"/>
      <c r="L556" s="39"/>
      <c r="P556" s="195"/>
    </row>
    <row r="557" spans="1:16" s="194" customFormat="1" ht="20.25" customHeight="1">
      <c r="A557" s="39"/>
      <c r="E557" s="195"/>
      <c r="L557" s="39"/>
      <c r="P557" s="195"/>
    </row>
    <row r="558" spans="1:16" s="194" customFormat="1" ht="20.25" customHeight="1">
      <c r="A558" s="39"/>
      <c r="E558" s="195"/>
      <c r="L558" s="39"/>
      <c r="P558" s="195"/>
    </row>
    <row r="559" spans="1:16" s="194" customFormat="1" ht="20.25" customHeight="1">
      <c r="A559" s="39"/>
      <c r="E559" s="195"/>
      <c r="L559" s="39"/>
      <c r="P559" s="195"/>
    </row>
    <row r="560" spans="1:16" s="194" customFormat="1" ht="20.25" customHeight="1">
      <c r="A560" s="39"/>
      <c r="E560" s="195"/>
      <c r="L560" s="39"/>
      <c r="P560" s="195"/>
    </row>
    <row r="561" spans="1:16" s="194" customFormat="1" ht="20.25" customHeight="1">
      <c r="A561" s="39"/>
      <c r="E561" s="195"/>
      <c r="L561" s="39"/>
      <c r="P561" s="195"/>
    </row>
    <row r="562" spans="1:16" s="194" customFormat="1" ht="20.25" customHeight="1">
      <c r="A562" s="39"/>
      <c r="E562" s="195"/>
      <c r="L562" s="39"/>
      <c r="P562" s="195"/>
    </row>
    <row r="563" spans="1:16" s="194" customFormat="1" ht="20.25" customHeight="1">
      <c r="A563" s="39"/>
      <c r="E563" s="195"/>
      <c r="L563" s="39"/>
      <c r="P563" s="195"/>
    </row>
    <row r="564" spans="1:16" s="194" customFormat="1" ht="20.25" customHeight="1">
      <c r="A564" s="39"/>
      <c r="E564" s="195"/>
      <c r="L564" s="39"/>
      <c r="P564" s="195"/>
    </row>
    <row r="565" spans="1:16" s="194" customFormat="1" ht="20.25" customHeight="1">
      <c r="A565" s="39"/>
      <c r="E565" s="195"/>
      <c r="L565" s="39"/>
      <c r="P565" s="195"/>
    </row>
    <row r="566" spans="1:16" s="194" customFormat="1" ht="20.25" customHeight="1">
      <c r="A566" s="39"/>
      <c r="E566" s="195"/>
      <c r="L566" s="39"/>
      <c r="P566" s="195"/>
    </row>
    <row r="567" spans="1:16" s="194" customFormat="1" ht="20.25" customHeight="1">
      <c r="A567" s="39"/>
      <c r="E567" s="195"/>
      <c r="L567" s="39"/>
      <c r="P567" s="195"/>
    </row>
    <row r="568" spans="1:16" s="194" customFormat="1" ht="20.25" customHeight="1">
      <c r="A568" s="39"/>
      <c r="E568" s="195"/>
      <c r="L568" s="39"/>
      <c r="P568" s="195"/>
    </row>
    <row r="569" spans="1:16" s="194" customFormat="1" ht="20.25" customHeight="1">
      <c r="A569" s="39"/>
      <c r="E569" s="195"/>
      <c r="L569" s="39"/>
      <c r="P569" s="195"/>
    </row>
    <row r="570" spans="1:16" s="194" customFormat="1" ht="20.25" customHeight="1">
      <c r="A570" s="39"/>
      <c r="E570" s="195"/>
      <c r="L570" s="39"/>
      <c r="P570" s="195"/>
    </row>
    <row r="571" spans="1:16" s="194" customFormat="1" ht="20.25" customHeight="1">
      <c r="A571" s="39"/>
      <c r="E571" s="195"/>
      <c r="L571" s="39"/>
      <c r="P571" s="195"/>
    </row>
    <row r="572" spans="1:16" s="194" customFormat="1" ht="20.25" customHeight="1">
      <c r="A572" s="39"/>
      <c r="E572" s="195"/>
      <c r="L572" s="39"/>
      <c r="P572" s="195"/>
    </row>
    <row r="573" spans="1:16" s="194" customFormat="1" ht="20.25" customHeight="1">
      <c r="A573" s="39"/>
      <c r="E573" s="195"/>
      <c r="L573" s="39"/>
      <c r="P573" s="195"/>
    </row>
    <row r="574" spans="1:16" s="194" customFormat="1" ht="20.25" customHeight="1">
      <c r="A574" s="39"/>
      <c r="E574" s="195"/>
      <c r="L574" s="39"/>
      <c r="P574" s="195"/>
    </row>
    <row r="575" spans="1:16" s="194" customFormat="1" ht="20.25" customHeight="1">
      <c r="A575" s="39"/>
      <c r="E575" s="195"/>
      <c r="L575" s="39"/>
      <c r="P575" s="195"/>
    </row>
    <row r="576" spans="1:16" s="194" customFormat="1" ht="20.25" customHeight="1">
      <c r="A576" s="39"/>
      <c r="E576" s="195"/>
      <c r="L576" s="39"/>
      <c r="P576" s="195"/>
    </row>
    <row r="577" spans="1:16" s="194" customFormat="1" ht="20.25" customHeight="1">
      <c r="A577" s="39"/>
      <c r="E577" s="195"/>
      <c r="L577" s="39"/>
      <c r="P577" s="195"/>
    </row>
    <row r="578" spans="1:16" s="194" customFormat="1" ht="20.25" customHeight="1">
      <c r="A578" s="39"/>
      <c r="E578" s="195"/>
      <c r="L578" s="39"/>
      <c r="P578" s="195"/>
    </row>
    <row r="579" spans="1:16" s="194" customFormat="1" ht="20.25" customHeight="1">
      <c r="A579" s="39"/>
      <c r="E579" s="195"/>
      <c r="L579" s="39"/>
      <c r="P579" s="195"/>
    </row>
    <row r="580" spans="1:16" s="194" customFormat="1" ht="20.25" customHeight="1">
      <c r="A580" s="39"/>
      <c r="E580" s="195"/>
      <c r="L580" s="39"/>
      <c r="P580" s="195"/>
    </row>
    <row r="581" spans="1:16" s="194" customFormat="1" ht="20.25" customHeight="1">
      <c r="A581" s="39"/>
      <c r="E581" s="195"/>
      <c r="L581" s="39"/>
      <c r="P581" s="195"/>
    </row>
    <row r="582" spans="1:16" s="194" customFormat="1" ht="20.25" customHeight="1">
      <c r="A582" s="39"/>
      <c r="E582" s="195"/>
      <c r="L582" s="39"/>
      <c r="P582" s="195"/>
    </row>
    <row r="583" spans="1:16" s="194" customFormat="1" ht="20.25" customHeight="1">
      <c r="A583" s="39"/>
      <c r="E583" s="195"/>
      <c r="L583" s="39"/>
      <c r="P583" s="195"/>
    </row>
    <row r="584" spans="1:16" s="194" customFormat="1" ht="20.25" customHeight="1">
      <c r="A584" s="39"/>
      <c r="E584" s="195"/>
      <c r="L584" s="39"/>
      <c r="P584" s="195"/>
    </row>
    <row r="585" spans="1:16" s="194" customFormat="1" ht="20.25" customHeight="1">
      <c r="A585" s="39"/>
      <c r="E585" s="195"/>
      <c r="L585" s="39"/>
      <c r="P585" s="195"/>
    </row>
    <row r="586" spans="1:16" s="194" customFormat="1" ht="20.25" customHeight="1">
      <c r="A586" s="39"/>
      <c r="E586" s="195"/>
      <c r="L586" s="39"/>
      <c r="P586" s="195"/>
    </row>
    <row r="587" spans="1:16" s="194" customFormat="1" ht="20.25" customHeight="1">
      <c r="A587" s="39"/>
      <c r="E587" s="195"/>
      <c r="L587" s="39"/>
      <c r="P587" s="195"/>
    </row>
    <row r="588" spans="1:16" s="194" customFormat="1" ht="20.25" customHeight="1">
      <c r="A588" s="39"/>
      <c r="E588" s="195"/>
      <c r="L588" s="39"/>
      <c r="P588" s="195"/>
    </row>
    <row r="589" spans="1:16" s="194" customFormat="1" ht="20.25" customHeight="1">
      <c r="A589" s="39"/>
      <c r="E589" s="195"/>
      <c r="L589" s="39"/>
      <c r="P589" s="195"/>
    </row>
    <row r="590" spans="1:16" s="194" customFormat="1" ht="20.25" customHeight="1">
      <c r="A590" s="39"/>
      <c r="E590" s="195"/>
      <c r="L590" s="39"/>
      <c r="P590" s="195"/>
    </row>
    <row r="591" spans="1:16" s="194" customFormat="1" ht="20.25" customHeight="1">
      <c r="A591" s="39"/>
      <c r="E591" s="195"/>
      <c r="L591" s="39"/>
      <c r="P591" s="195"/>
    </row>
    <row r="592" spans="1:16" s="194" customFormat="1" ht="20.25" customHeight="1">
      <c r="A592" s="39"/>
      <c r="E592" s="195"/>
      <c r="L592" s="39"/>
      <c r="P592" s="195"/>
    </row>
    <row r="593" spans="1:16" s="194" customFormat="1" ht="20.25" customHeight="1">
      <c r="A593" s="39"/>
      <c r="E593" s="195"/>
      <c r="L593" s="39"/>
      <c r="P593" s="195"/>
    </row>
    <row r="594" spans="1:16" s="194" customFormat="1" ht="20.25" customHeight="1">
      <c r="A594" s="39"/>
      <c r="E594" s="195"/>
      <c r="L594" s="39"/>
      <c r="P594" s="195"/>
    </row>
    <row r="595" spans="1:16" s="194" customFormat="1" ht="20.25" customHeight="1">
      <c r="A595" s="39"/>
      <c r="E595" s="195"/>
      <c r="L595" s="39"/>
      <c r="P595" s="195"/>
    </row>
    <row r="596" spans="1:16" s="194" customFormat="1" ht="20.25" customHeight="1">
      <c r="A596" s="39"/>
      <c r="E596" s="195"/>
      <c r="L596" s="39"/>
      <c r="P596" s="195"/>
    </row>
    <row r="597" spans="1:16" s="194" customFormat="1" ht="20.25" customHeight="1">
      <c r="A597" s="39"/>
      <c r="E597" s="195"/>
      <c r="L597" s="39"/>
      <c r="P597" s="195"/>
    </row>
    <row r="598" spans="1:16" s="194" customFormat="1" ht="20.25" customHeight="1">
      <c r="A598" s="39"/>
      <c r="E598" s="195"/>
      <c r="L598" s="39"/>
      <c r="P598" s="195"/>
    </row>
    <row r="599" spans="1:16" s="194" customFormat="1" ht="20.25" customHeight="1">
      <c r="A599" s="39"/>
      <c r="E599" s="195"/>
      <c r="L599" s="39"/>
      <c r="P599" s="195"/>
    </row>
    <row r="600" spans="1:16" s="194" customFormat="1" ht="20.25" customHeight="1">
      <c r="A600" s="39"/>
      <c r="E600" s="195"/>
      <c r="L600" s="39"/>
      <c r="P600" s="195"/>
    </row>
    <row r="601" spans="1:16" s="194" customFormat="1" ht="20.25" customHeight="1">
      <c r="A601" s="39"/>
      <c r="E601" s="195"/>
      <c r="L601" s="39"/>
      <c r="P601" s="195"/>
    </row>
    <row r="602" spans="1:16" s="194" customFormat="1" ht="20.25" customHeight="1">
      <c r="A602" s="39"/>
      <c r="E602" s="195"/>
      <c r="L602" s="39"/>
      <c r="P602" s="195"/>
    </row>
    <row r="603" spans="1:16" s="194" customFormat="1" ht="20.25" customHeight="1">
      <c r="A603" s="39"/>
      <c r="E603" s="195"/>
      <c r="L603" s="39"/>
      <c r="P603" s="195"/>
    </row>
    <row r="604" spans="1:16" s="194" customFormat="1" ht="20.25" customHeight="1">
      <c r="A604" s="39"/>
      <c r="E604" s="195"/>
      <c r="L604" s="39"/>
      <c r="P604" s="195"/>
    </row>
    <row r="605" spans="1:16" s="194" customFormat="1" ht="20.25" customHeight="1">
      <c r="A605" s="39"/>
      <c r="E605" s="195"/>
      <c r="L605" s="39"/>
      <c r="P605" s="195"/>
    </row>
    <row r="606" spans="1:16" s="194" customFormat="1" ht="20.25" customHeight="1">
      <c r="A606" s="39"/>
      <c r="E606" s="195"/>
      <c r="L606" s="39"/>
      <c r="P606" s="195"/>
    </row>
    <row r="607" spans="1:16" s="194" customFormat="1" ht="20.25" customHeight="1">
      <c r="A607" s="39"/>
      <c r="E607" s="195"/>
      <c r="L607" s="39"/>
      <c r="P607" s="195"/>
    </row>
    <row r="608" spans="1:16" s="194" customFormat="1" ht="20.25" customHeight="1">
      <c r="A608" s="39"/>
      <c r="E608" s="195"/>
      <c r="L608" s="39"/>
      <c r="P608" s="195"/>
    </row>
    <row r="609" spans="1:16" s="194" customFormat="1" ht="20.25" customHeight="1">
      <c r="A609" s="39"/>
      <c r="E609" s="195"/>
      <c r="L609" s="39"/>
      <c r="P609" s="195"/>
    </row>
    <row r="610" spans="1:16" s="194" customFormat="1" ht="20.25" customHeight="1">
      <c r="A610" s="39"/>
      <c r="E610" s="195"/>
      <c r="L610" s="39"/>
      <c r="P610" s="195"/>
    </row>
    <row r="611" spans="1:16" s="194" customFormat="1" ht="20.25" customHeight="1">
      <c r="A611" s="39"/>
      <c r="E611" s="195"/>
      <c r="L611" s="39"/>
      <c r="P611" s="195"/>
    </row>
    <row r="612" spans="1:16" s="194" customFormat="1" ht="20.25" customHeight="1">
      <c r="A612" s="39"/>
      <c r="E612" s="195"/>
      <c r="L612" s="39"/>
      <c r="P612" s="195"/>
    </row>
    <row r="613" spans="1:16" s="194" customFormat="1" ht="20.25" customHeight="1">
      <c r="A613" s="39"/>
      <c r="E613" s="195"/>
      <c r="L613" s="39"/>
      <c r="P613" s="195"/>
    </row>
    <row r="614" spans="1:16" s="194" customFormat="1" ht="20.25" customHeight="1">
      <c r="A614" s="39"/>
      <c r="E614" s="195"/>
      <c r="L614" s="39"/>
      <c r="P614" s="195"/>
    </row>
    <row r="615" spans="1:16" s="194" customFormat="1" ht="20.25" customHeight="1">
      <c r="A615" s="39"/>
      <c r="E615" s="195"/>
      <c r="L615" s="39"/>
      <c r="P615" s="195"/>
    </row>
    <row r="616" spans="1:16" s="194" customFormat="1" ht="20.25" customHeight="1">
      <c r="A616" s="39"/>
      <c r="E616" s="195"/>
      <c r="L616" s="39"/>
      <c r="P616" s="195"/>
    </row>
    <row r="617" spans="1:16" s="194" customFormat="1" ht="20.25" customHeight="1">
      <c r="A617" s="39"/>
      <c r="E617" s="195"/>
      <c r="L617" s="39"/>
      <c r="P617" s="195"/>
    </row>
    <row r="618" spans="1:16" s="194" customFormat="1" ht="20.25" customHeight="1">
      <c r="A618" s="39"/>
      <c r="E618" s="195"/>
      <c r="L618" s="39"/>
      <c r="P618" s="195"/>
    </row>
    <row r="619" spans="1:16" s="194" customFormat="1" ht="20.25" customHeight="1">
      <c r="A619" s="39"/>
      <c r="E619" s="195"/>
      <c r="L619" s="39"/>
      <c r="P619" s="195"/>
    </row>
    <row r="620" spans="1:16" s="194" customFormat="1" ht="20.25" customHeight="1">
      <c r="A620" s="39"/>
      <c r="E620" s="195"/>
      <c r="L620" s="39"/>
      <c r="P620" s="195"/>
    </row>
    <row r="621" spans="1:16" s="194" customFormat="1" ht="20.25" customHeight="1">
      <c r="A621" s="39"/>
      <c r="E621" s="195"/>
      <c r="L621" s="39"/>
      <c r="P621" s="195"/>
    </row>
    <row r="622" spans="1:16" s="194" customFormat="1" ht="20.25" customHeight="1">
      <c r="A622" s="39"/>
      <c r="E622" s="195"/>
      <c r="L622" s="39"/>
      <c r="P622" s="195"/>
    </row>
    <row r="623" spans="1:16" s="194" customFormat="1" ht="20.25" customHeight="1">
      <c r="A623" s="39"/>
      <c r="E623" s="195"/>
      <c r="L623" s="39"/>
      <c r="P623" s="195"/>
    </row>
    <row r="624" spans="1:16" s="194" customFormat="1" ht="20.25" customHeight="1">
      <c r="A624" s="39"/>
      <c r="E624" s="195"/>
      <c r="L624" s="39"/>
      <c r="P624" s="195"/>
    </row>
    <row r="625" spans="1:16" s="194" customFormat="1" ht="20.25" customHeight="1">
      <c r="A625" s="39"/>
      <c r="E625" s="195"/>
      <c r="L625" s="39"/>
      <c r="P625" s="195"/>
    </row>
    <row r="626" spans="1:16" s="194" customFormat="1" ht="20.25" customHeight="1">
      <c r="A626" s="39"/>
      <c r="E626" s="195"/>
      <c r="L626" s="39"/>
      <c r="P626" s="195"/>
    </row>
    <row r="627" spans="1:16" s="194" customFormat="1" ht="20.25" customHeight="1">
      <c r="A627" s="39"/>
      <c r="E627" s="195"/>
      <c r="L627" s="39"/>
      <c r="P627" s="195"/>
    </row>
    <row r="628" spans="1:16" s="194" customFormat="1" ht="20.25" customHeight="1">
      <c r="A628" s="39"/>
      <c r="E628" s="195"/>
      <c r="L628" s="39"/>
      <c r="P628" s="195"/>
    </row>
    <row r="629" spans="1:16" s="194" customFormat="1" ht="20.25" customHeight="1">
      <c r="A629" s="39"/>
      <c r="E629" s="195"/>
      <c r="L629" s="39"/>
      <c r="P629" s="195"/>
    </row>
    <row r="630" spans="1:16" s="194" customFormat="1" ht="20.25" customHeight="1">
      <c r="A630" s="39"/>
      <c r="E630" s="195"/>
      <c r="L630" s="39"/>
      <c r="P630" s="195"/>
    </row>
    <row r="631" spans="1:16" s="194" customFormat="1" ht="20.25" customHeight="1">
      <c r="A631" s="39"/>
      <c r="E631" s="195"/>
      <c r="L631" s="39"/>
      <c r="P631" s="195"/>
    </row>
    <row r="632" spans="1:16" s="194" customFormat="1" ht="20.25" customHeight="1">
      <c r="A632" s="39"/>
      <c r="E632" s="195"/>
      <c r="L632" s="39"/>
      <c r="P632" s="195"/>
    </row>
    <row r="633" spans="1:16" s="194" customFormat="1" ht="20.25" customHeight="1">
      <c r="A633" s="39"/>
      <c r="E633" s="195"/>
      <c r="L633" s="39"/>
      <c r="P633" s="195"/>
    </row>
    <row r="634" spans="1:16" s="194" customFormat="1" ht="20.25" customHeight="1">
      <c r="A634" s="39"/>
      <c r="E634" s="195"/>
      <c r="L634" s="39"/>
      <c r="P634" s="195"/>
    </row>
    <row r="635" spans="1:16" s="194" customFormat="1" ht="20.25" customHeight="1">
      <c r="A635" s="39"/>
      <c r="E635" s="195"/>
      <c r="L635" s="39"/>
      <c r="P635" s="195"/>
    </row>
    <row r="636" spans="1:16" s="194" customFormat="1" ht="20.25" customHeight="1">
      <c r="A636" s="39"/>
      <c r="E636" s="195"/>
      <c r="L636" s="39"/>
      <c r="P636" s="195"/>
    </row>
    <row r="637" spans="1:16" s="194" customFormat="1" ht="20.25" customHeight="1">
      <c r="A637" s="39"/>
      <c r="E637" s="195"/>
      <c r="L637" s="39"/>
      <c r="P637" s="195"/>
    </row>
    <row r="638" spans="1:16" s="194" customFormat="1" ht="20.25" customHeight="1">
      <c r="A638" s="39"/>
      <c r="E638" s="195"/>
      <c r="L638" s="39"/>
      <c r="P638" s="195"/>
    </row>
    <row r="639" spans="1:16" s="194" customFormat="1" ht="20.25" customHeight="1">
      <c r="A639" s="39"/>
      <c r="E639" s="195"/>
      <c r="L639" s="39"/>
      <c r="P639" s="195"/>
    </row>
    <row r="640" spans="1:16" s="194" customFormat="1" ht="20.25" customHeight="1">
      <c r="A640" s="39"/>
      <c r="E640" s="195"/>
      <c r="L640" s="39"/>
      <c r="P640" s="195"/>
    </row>
    <row r="641" spans="1:16" s="194" customFormat="1" ht="20.25" customHeight="1">
      <c r="A641" s="39"/>
      <c r="E641" s="195"/>
      <c r="L641" s="39"/>
      <c r="P641" s="195"/>
    </row>
    <row r="642" spans="1:16" s="194" customFormat="1" ht="20.25" customHeight="1">
      <c r="A642" s="39"/>
      <c r="E642" s="195"/>
      <c r="L642" s="39"/>
      <c r="P642" s="195"/>
    </row>
    <row r="643" spans="1:16" s="194" customFormat="1" ht="20.25" customHeight="1">
      <c r="A643" s="39"/>
      <c r="E643" s="195"/>
      <c r="L643" s="39"/>
      <c r="P643" s="195"/>
    </row>
    <row r="644" spans="1:16" s="194" customFormat="1" ht="20.25" customHeight="1">
      <c r="A644" s="39"/>
      <c r="E644" s="195"/>
      <c r="L644" s="39"/>
      <c r="P644" s="195"/>
    </row>
    <row r="645" spans="1:16" s="194" customFormat="1" ht="20.25" customHeight="1">
      <c r="A645" s="39"/>
      <c r="E645" s="195"/>
      <c r="L645" s="39"/>
      <c r="P645" s="195"/>
    </row>
    <row r="646" spans="1:16" s="194" customFormat="1" ht="20.25" customHeight="1">
      <c r="A646" s="39"/>
      <c r="E646" s="195"/>
      <c r="L646" s="39"/>
      <c r="P646" s="195"/>
    </row>
    <row r="647" spans="1:16" s="194" customFormat="1" ht="20.25" customHeight="1">
      <c r="A647" s="39"/>
      <c r="E647" s="195"/>
      <c r="L647" s="39"/>
      <c r="P647" s="195"/>
    </row>
    <row r="648" spans="1:16" s="194" customFormat="1" ht="20.25" customHeight="1">
      <c r="A648" s="39"/>
      <c r="E648" s="195"/>
      <c r="L648" s="39"/>
      <c r="P648" s="195"/>
    </row>
    <row r="649" spans="1:16" s="194" customFormat="1" ht="20.25" customHeight="1">
      <c r="A649" s="39"/>
      <c r="E649" s="195"/>
      <c r="L649" s="39"/>
      <c r="P649" s="195"/>
    </row>
    <row r="650" spans="1:16" s="194" customFormat="1" ht="20.25" customHeight="1">
      <c r="A650" s="39"/>
      <c r="E650" s="195"/>
      <c r="L650" s="39"/>
      <c r="P650" s="195"/>
    </row>
    <row r="651" spans="1:16" s="194" customFormat="1" ht="20.25" customHeight="1">
      <c r="A651" s="39"/>
      <c r="E651" s="195"/>
      <c r="L651" s="39"/>
      <c r="P651" s="195"/>
    </row>
    <row r="652" spans="1:16" s="194" customFormat="1" ht="20.25" customHeight="1">
      <c r="A652" s="39"/>
      <c r="E652" s="195"/>
      <c r="L652" s="39"/>
      <c r="P652" s="195"/>
    </row>
    <row r="653" spans="1:16" s="194" customFormat="1" ht="20.25" customHeight="1">
      <c r="A653" s="39"/>
      <c r="E653" s="195"/>
      <c r="L653" s="39"/>
      <c r="P653" s="195"/>
    </row>
    <row r="654" spans="1:16" s="194" customFormat="1" ht="20.25" customHeight="1">
      <c r="A654" s="39"/>
      <c r="E654" s="195"/>
      <c r="L654" s="39"/>
      <c r="P654" s="195"/>
    </row>
    <row r="655" spans="1:16" s="194" customFormat="1" ht="20.25" customHeight="1">
      <c r="A655" s="39"/>
      <c r="E655" s="195"/>
      <c r="L655" s="39"/>
      <c r="P655" s="195"/>
    </row>
    <row r="656" spans="1:16" s="194" customFormat="1" ht="20.25" customHeight="1">
      <c r="A656" s="39"/>
      <c r="E656" s="195"/>
      <c r="L656" s="39"/>
      <c r="P656" s="195"/>
    </row>
    <row r="657" spans="1:16" s="194" customFormat="1" ht="20.25" customHeight="1">
      <c r="A657" s="39"/>
      <c r="E657" s="195"/>
      <c r="L657" s="39"/>
      <c r="P657" s="195"/>
    </row>
    <row r="658" spans="1:16" s="194" customFormat="1" ht="20.25" customHeight="1">
      <c r="A658" s="39"/>
      <c r="E658" s="195"/>
      <c r="L658" s="39"/>
      <c r="P658" s="195"/>
    </row>
    <row r="659" spans="1:16" s="194" customFormat="1" ht="20.25" customHeight="1">
      <c r="A659" s="39"/>
      <c r="E659" s="195"/>
      <c r="L659" s="39"/>
      <c r="P659" s="195"/>
    </row>
    <row r="660" spans="1:16" s="194" customFormat="1" ht="20.25" customHeight="1">
      <c r="A660" s="39"/>
      <c r="E660" s="195"/>
      <c r="L660" s="39"/>
      <c r="P660" s="195"/>
    </row>
    <row r="661" spans="1:16" s="194" customFormat="1" ht="20.25" customHeight="1">
      <c r="A661" s="39"/>
      <c r="E661" s="195"/>
      <c r="L661" s="39"/>
      <c r="P661" s="195"/>
    </row>
    <row r="662" spans="1:16" s="194" customFormat="1" ht="20.25" customHeight="1">
      <c r="A662" s="39"/>
      <c r="E662" s="195"/>
      <c r="L662" s="39"/>
      <c r="P662" s="195"/>
    </row>
    <row r="663" spans="1:16" s="194" customFormat="1" ht="20.25" customHeight="1">
      <c r="A663" s="39"/>
      <c r="E663" s="195"/>
      <c r="L663" s="39"/>
      <c r="P663" s="195"/>
    </row>
    <row r="664" spans="1:16" s="194" customFormat="1" ht="20.25" customHeight="1">
      <c r="A664" s="39"/>
      <c r="E664" s="195"/>
      <c r="L664" s="39"/>
      <c r="P664" s="195"/>
    </row>
    <row r="665" spans="1:16" s="194" customFormat="1" ht="20.25" customHeight="1">
      <c r="A665" s="39"/>
      <c r="E665" s="195"/>
      <c r="L665" s="39"/>
      <c r="P665" s="195"/>
    </row>
    <row r="666" spans="1:16" s="194" customFormat="1" ht="20.25" customHeight="1">
      <c r="A666" s="39"/>
      <c r="E666" s="195"/>
      <c r="L666" s="39"/>
      <c r="P666" s="195"/>
    </row>
    <row r="667" spans="1:16" s="194" customFormat="1" ht="20.25" customHeight="1">
      <c r="A667" s="39"/>
      <c r="E667" s="195"/>
      <c r="L667" s="39"/>
      <c r="P667" s="195"/>
    </row>
    <row r="668" spans="1:16" s="194" customFormat="1" ht="20.25" customHeight="1">
      <c r="A668" s="39"/>
      <c r="E668" s="195"/>
      <c r="L668" s="39"/>
      <c r="P668" s="195"/>
    </row>
    <row r="669" spans="1:16" s="194" customFormat="1" ht="20.25" customHeight="1">
      <c r="A669" s="39"/>
      <c r="E669" s="195"/>
      <c r="L669" s="39"/>
      <c r="P669" s="195"/>
    </row>
    <row r="670" spans="1:16" s="194" customFormat="1" ht="20.25" customHeight="1">
      <c r="A670" s="39"/>
      <c r="E670" s="195"/>
      <c r="L670" s="39"/>
      <c r="P670" s="195"/>
    </row>
    <row r="671" spans="1:16" s="194" customFormat="1" ht="20.25" customHeight="1">
      <c r="A671" s="39"/>
      <c r="E671" s="195"/>
      <c r="L671" s="39"/>
      <c r="P671" s="195"/>
    </row>
    <row r="672" spans="1:16" s="194" customFormat="1" ht="20.25" customHeight="1">
      <c r="A672" s="39"/>
      <c r="E672" s="195"/>
      <c r="L672" s="39"/>
      <c r="P672" s="195"/>
    </row>
    <row r="673" spans="1:16" s="194" customFormat="1" ht="20.25" customHeight="1">
      <c r="A673" s="39"/>
      <c r="E673" s="195"/>
      <c r="L673" s="39"/>
      <c r="P673" s="195"/>
    </row>
    <row r="674" spans="1:16" s="194" customFormat="1" ht="20.25" customHeight="1">
      <c r="A674" s="39"/>
      <c r="E674" s="195"/>
      <c r="L674" s="39"/>
      <c r="P674" s="195"/>
    </row>
    <row r="675" spans="1:16" s="194" customFormat="1" ht="20.25" customHeight="1">
      <c r="A675" s="39"/>
      <c r="E675" s="195"/>
      <c r="L675" s="39"/>
      <c r="P675" s="195"/>
    </row>
    <row r="676" spans="1:16" s="194" customFormat="1" ht="20.25" customHeight="1">
      <c r="A676" s="39"/>
      <c r="E676" s="195"/>
      <c r="L676" s="39"/>
      <c r="P676" s="195"/>
    </row>
    <row r="677" spans="1:16" s="194" customFormat="1" ht="20.25" customHeight="1">
      <c r="A677" s="39"/>
      <c r="E677" s="195"/>
      <c r="L677" s="39"/>
      <c r="P677" s="195"/>
    </row>
    <row r="678" spans="1:16" s="194" customFormat="1" ht="20.25" customHeight="1">
      <c r="A678" s="39"/>
      <c r="E678" s="195"/>
      <c r="L678" s="39"/>
      <c r="P678" s="195"/>
    </row>
    <row r="679" spans="1:16" s="194" customFormat="1" ht="20.25" customHeight="1">
      <c r="A679" s="39"/>
      <c r="E679" s="195"/>
      <c r="L679" s="39"/>
      <c r="P679" s="195"/>
    </row>
    <row r="680" spans="1:16" s="194" customFormat="1" ht="20.25" customHeight="1">
      <c r="A680" s="39"/>
      <c r="E680" s="195"/>
      <c r="L680" s="39"/>
      <c r="P680" s="195"/>
    </row>
    <row r="681" spans="1:16" s="194" customFormat="1" ht="20.25" customHeight="1">
      <c r="A681" s="39"/>
      <c r="E681" s="195"/>
      <c r="L681" s="39"/>
      <c r="P681" s="195"/>
    </row>
    <row r="682" spans="1:16" s="194" customFormat="1" ht="20.25" customHeight="1">
      <c r="A682" s="39"/>
      <c r="E682" s="195"/>
      <c r="L682" s="39"/>
      <c r="P682" s="195"/>
    </row>
    <row r="683" spans="1:16" s="194" customFormat="1" ht="20.25" customHeight="1">
      <c r="A683" s="39"/>
      <c r="E683" s="195"/>
      <c r="L683" s="39"/>
      <c r="P683" s="195"/>
    </row>
    <row r="684" spans="1:16" s="194" customFormat="1" ht="20.25" customHeight="1">
      <c r="A684" s="39"/>
      <c r="E684" s="195"/>
      <c r="L684" s="39"/>
      <c r="P684" s="195"/>
    </row>
    <row r="685" spans="1:16" s="194" customFormat="1" ht="20.25" customHeight="1">
      <c r="A685" s="39"/>
      <c r="E685" s="195"/>
      <c r="L685" s="39"/>
      <c r="P685" s="195"/>
    </row>
    <row r="686" spans="1:16" s="194" customFormat="1" ht="20.25" customHeight="1">
      <c r="A686" s="39"/>
      <c r="E686" s="195"/>
      <c r="L686" s="39"/>
      <c r="P686" s="195"/>
    </row>
    <row r="687" spans="1:16" s="194" customFormat="1" ht="20.25" customHeight="1">
      <c r="A687" s="39"/>
      <c r="E687" s="195"/>
      <c r="L687" s="39"/>
      <c r="P687" s="195"/>
    </row>
    <row r="688" spans="1:16" s="194" customFormat="1" ht="20.25" customHeight="1">
      <c r="A688" s="39"/>
      <c r="E688" s="195"/>
      <c r="L688" s="39"/>
      <c r="P688" s="195"/>
    </row>
    <row r="689" spans="1:16" s="194" customFormat="1" ht="20.25" customHeight="1">
      <c r="A689" s="39"/>
      <c r="E689" s="195"/>
      <c r="L689" s="39"/>
      <c r="P689" s="195"/>
    </row>
    <row r="690" spans="1:16" s="194" customFormat="1" ht="20.25" customHeight="1">
      <c r="A690" s="39"/>
      <c r="E690" s="195"/>
      <c r="L690" s="39"/>
      <c r="P690" s="195"/>
    </row>
    <row r="691" spans="1:16" s="194" customFormat="1" ht="20.25" customHeight="1">
      <c r="A691" s="39"/>
      <c r="E691" s="195"/>
      <c r="L691" s="39"/>
      <c r="P691" s="195"/>
    </row>
    <row r="692" spans="1:16" s="194" customFormat="1" ht="20.25" customHeight="1">
      <c r="A692" s="39"/>
      <c r="E692" s="195"/>
      <c r="L692" s="39"/>
      <c r="P692" s="195"/>
    </row>
    <row r="693" spans="1:16" s="194" customFormat="1" ht="20.25" customHeight="1">
      <c r="A693" s="39"/>
      <c r="E693" s="195"/>
      <c r="L693" s="39"/>
      <c r="P693" s="195"/>
    </row>
    <row r="694" spans="1:16" s="194" customFormat="1" ht="20.25" customHeight="1">
      <c r="A694" s="39"/>
      <c r="E694" s="195"/>
      <c r="L694" s="39"/>
      <c r="P694" s="195"/>
    </row>
    <row r="695" spans="1:16" s="194" customFormat="1" ht="20.25" customHeight="1">
      <c r="A695" s="39"/>
      <c r="E695" s="195"/>
      <c r="L695" s="39"/>
      <c r="P695" s="195"/>
    </row>
    <row r="696" spans="1:16" s="194" customFormat="1" ht="20.25" customHeight="1">
      <c r="A696" s="39"/>
      <c r="E696" s="195"/>
      <c r="L696" s="39"/>
      <c r="P696" s="195"/>
    </row>
    <row r="697" spans="1:16" s="194" customFormat="1" ht="20.25" customHeight="1">
      <c r="A697" s="39"/>
      <c r="E697" s="195"/>
      <c r="L697" s="39"/>
      <c r="P697" s="195"/>
    </row>
    <row r="698" spans="1:16" s="194" customFormat="1" ht="20.25" customHeight="1">
      <c r="A698" s="39"/>
      <c r="E698" s="195"/>
      <c r="L698" s="39"/>
      <c r="P698" s="195"/>
    </row>
    <row r="699" spans="1:16" s="194" customFormat="1" ht="20.25" customHeight="1">
      <c r="A699" s="39"/>
      <c r="E699" s="195"/>
      <c r="L699" s="39"/>
      <c r="P699" s="195"/>
    </row>
    <row r="700" spans="1:16" s="194" customFormat="1" ht="20.25" customHeight="1">
      <c r="A700" s="39"/>
      <c r="E700" s="195"/>
      <c r="L700" s="39"/>
      <c r="P700" s="195"/>
    </row>
    <row r="701" spans="1:16" s="194" customFormat="1" ht="20.25" customHeight="1">
      <c r="A701" s="39"/>
      <c r="E701" s="195"/>
      <c r="L701" s="39"/>
      <c r="P701" s="195"/>
    </row>
    <row r="702" spans="1:16" s="194" customFormat="1" ht="20.25" customHeight="1">
      <c r="A702" s="39"/>
      <c r="E702" s="195"/>
      <c r="L702" s="39"/>
      <c r="P702" s="195"/>
    </row>
    <row r="703" spans="1:16" s="194" customFormat="1" ht="20.25" customHeight="1">
      <c r="A703" s="39"/>
      <c r="E703" s="195"/>
      <c r="L703" s="39"/>
      <c r="P703" s="195"/>
    </row>
    <row r="704" spans="1:16" s="194" customFormat="1" ht="20.25" customHeight="1">
      <c r="A704" s="39"/>
      <c r="E704" s="195"/>
      <c r="L704" s="39"/>
      <c r="P704" s="195"/>
    </row>
    <row r="705" spans="1:16" s="194" customFormat="1" ht="20.25" customHeight="1">
      <c r="A705" s="39"/>
      <c r="E705" s="195"/>
      <c r="L705" s="39"/>
      <c r="P705" s="195"/>
    </row>
    <row r="706" spans="1:16" s="194" customFormat="1" ht="20.25" customHeight="1">
      <c r="A706" s="39"/>
      <c r="E706" s="195"/>
      <c r="L706" s="39"/>
      <c r="P706" s="195"/>
    </row>
    <row r="707" spans="1:16" s="194" customFormat="1" ht="20.25" customHeight="1">
      <c r="A707" s="39"/>
      <c r="E707" s="195"/>
      <c r="L707" s="39"/>
      <c r="P707" s="195"/>
    </row>
    <row r="708" spans="1:16" s="194" customFormat="1" ht="20.25" customHeight="1">
      <c r="A708" s="39"/>
      <c r="E708" s="195"/>
      <c r="L708" s="39"/>
      <c r="P708" s="195"/>
    </row>
    <row r="709" spans="1:16" s="194" customFormat="1" ht="20.25" customHeight="1">
      <c r="A709" s="39"/>
      <c r="E709" s="195"/>
      <c r="L709" s="39"/>
      <c r="P709" s="195"/>
    </row>
    <row r="710" spans="1:16" s="194" customFormat="1" ht="20.25" customHeight="1">
      <c r="A710" s="39"/>
      <c r="E710" s="195"/>
      <c r="L710" s="39"/>
      <c r="P710" s="195"/>
    </row>
    <row r="711" spans="1:16" s="194" customFormat="1" ht="20.25" customHeight="1">
      <c r="A711" s="39"/>
      <c r="E711" s="195"/>
      <c r="L711" s="39"/>
      <c r="P711" s="195"/>
    </row>
    <row r="712" spans="1:16" s="194" customFormat="1" ht="20.25" customHeight="1">
      <c r="A712" s="39"/>
      <c r="E712" s="195"/>
      <c r="L712" s="39"/>
      <c r="P712" s="195"/>
    </row>
    <row r="713" spans="1:16" s="194" customFormat="1" ht="20.25" customHeight="1">
      <c r="A713" s="39"/>
      <c r="E713" s="195"/>
      <c r="L713" s="39"/>
      <c r="P713" s="195"/>
    </row>
    <row r="714" spans="1:16" s="194" customFormat="1" ht="20.25" customHeight="1">
      <c r="A714" s="39"/>
      <c r="E714" s="195"/>
      <c r="L714" s="39"/>
      <c r="P714" s="195"/>
    </row>
    <row r="715" spans="1:16" s="194" customFormat="1" ht="20.25" customHeight="1">
      <c r="A715" s="39"/>
      <c r="E715" s="195"/>
      <c r="L715" s="39"/>
      <c r="P715" s="195"/>
    </row>
    <row r="716" spans="1:16" s="194" customFormat="1" ht="20.25" customHeight="1">
      <c r="A716" s="39"/>
      <c r="E716" s="195"/>
      <c r="L716" s="39"/>
      <c r="P716" s="195"/>
    </row>
    <row r="717" spans="1:16" s="194" customFormat="1" ht="20.25" customHeight="1">
      <c r="A717" s="39"/>
      <c r="E717" s="195"/>
      <c r="L717" s="39"/>
      <c r="P717" s="195"/>
    </row>
    <row r="718" spans="1:16" s="194" customFormat="1" ht="20.25" customHeight="1">
      <c r="A718" s="39"/>
      <c r="E718" s="195"/>
      <c r="L718" s="39"/>
      <c r="P718" s="195"/>
    </row>
    <row r="719" spans="1:16" s="194" customFormat="1" ht="20.25" customHeight="1">
      <c r="A719" s="39"/>
      <c r="E719" s="195"/>
      <c r="L719" s="39"/>
      <c r="P719" s="195"/>
    </row>
    <row r="720" spans="1:16" s="194" customFormat="1" ht="20.25" customHeight="1">
      <c r="A720" s="39"/>
      <c r="E720" s="195"/>
      <c r="L720" s="39"/>
      <c r="P720" s="195"/>
    </row>
    <row r="721" spans="1:16" s="194" customFormat="1" ht="20.25" customHeight="1">
      <c r="A721" s="39"/>
      <c r="E721" s="195"/>
      <c r="L721" s="39"/>
      <c r="P721" s="195"/>
    </row>
    <row r="722" spans="1:16" s="194" customFormat="1" ht="20.25" customHeight="1">
      <c r="A722" s="39"/>
      <c r="E722" s="195"/>
      <c r="L722" s="39"/>
      <c r="P722" s="195"/>
    </row>
    <row r="723" spans="1:16" s="194" customFormat="1" ht="20.25" customHeight="1">
      <c r="A723" s="39"/>
      <c r="E723" s="195"/>
      <c r="L723" s="39"/>
      <c r="P723" s="195"/>
    </row>
    <row r="724" spans="1:16" s="194" customFormat="1" ht="20.25" customHeight="1">
      <c r="A724" s="39"/>
      <c r="E724" s="195"/>
      <c r="L724" s="39"/>
      <c r="P724" s="195"/>
    </row>
    <row r="725" spans="1:16" s="194" customFormat="1" ht="20.25" customHeight="1">
      <c r="A725" s="39"/>
      <c r="E725" s="195"/>
      <c r="L725" s="39"/>
      <c r="P725" s="195"/>
    </row>
    <row r="726" spans="1:16" s="194" customFormat="1" ht="20.25" customHeight="1">
      <c r="A726" s="39"/>
      <c r="E726" s="195"/>
      <c r="L726" s="39"/>
      <c r="P726" s="195"/>
    </row>
    <row r="727" spans="1:16" s="194" customFormat="1" ht="20.25" customHeight="1">
      <c r="A727" s="39"/>
      <c r="E727" s="195"/>
      <c r="L727" s="39"/>
      <c r="P727" s="195"/>
    </row>
    <row r="728" spans="1:16" s="194" customFormat="1" ht="20.25" customHeight="1">
      <c r="A728" s="39"/>
      <c r="E728" s="195"/>
      <c r="L728" s="39"/>
      <c r="P728" s="195"/>
    </row>
    <row r="729" spans="1:16" s="194" customFormat="1" ht="20.25" customHeight="1">
      <c r="A729" s="39"/>
      <c r="E729" s="195"/>
      <c r="L729" s="39"/>
      <c r="P729" s="195"/>
    </row>
    <row r="730" spans="1:16" s="194" customFormat="1" ht="20.25" customHeight="1">
      <c r="A730" s="39"/>
      <c r="E730" s="195"/>
      <c r="L730" s="39"/>
      <c r="P730" s="195"/>
    </row>
    <row r="731" spans="1:16" s="194" customFormat="1" ht="20.25" customHeight="1">
      <c r="A731" s="39"/>
      <c r="E731" s="195"/>
      <c r="L731" s="39"/>
      <c r="P731" s="195"/>
    </row>
    <row r="732" spans="1:16" s="194" customFormat="1" ht="20.25" customHeight="1">
      <c r="A732" s="39"/>
      <c r="E732" s="195"/>
      <c r="L732" s="39"/>
      <c r="P732" s="195"/>
    </row>
    <row r="733" spans="1:16" s="194" customFormat="1" ht="20.25" customHeight="1">
      <c r="A733" s="39"/>
      <c r="E733" s="195"/>
      <c r="L733" s="39"/>
      <c r="P733" s="195"/>
    </row>
    <row r="734" spans="1:16" s="194" customFormat="1" ht="20.25" customHeight="1">
      <c r="A734" s="39"/>
      <c r="E734" s="195"/>
      <c r="L734" s="39"/>
      <c r="P734" s="195"/>
    </row>
    <row r="735" spans="1:16" s="194" customFormat="1" ht="20.25" customHeight="1">
      <c r="A735" s="39"/>
      <c r="E735" s="195"/>
      <c r="L735" s="39"/>
      <c r="P735" s="195"/>
    </row>
    <row r="736" spans="1:16" s="194" customFormat="1" ht="20.25" customHeight="1">
      <c r="A736" s="39"/>
      <c r="E736" s="195"/>
      <c r="L736" s="39"/>
      <c r="P736" s="195"/>
    </row>
    <row r="737" spans="1:16" s="194" customFormat="1" ht="20.25" customHeight="1">
      <c r="A737" s="39"/>
      <c r="E737" s="195"/>
      <c r="L737" s="39"/>
      <c r="P737" s="195"/>
    </row>
    <row r="738" spans="1:16" s="194" customFormat="1" ht="20.25" customHeight="1">
      <c r="A738" s="39"/>
      <c r="E738" s="195"/>
      <c r="L738" s="39"/>
      <c r="P738" s="195"/>
    </row>
    <row r="739" spans="1:16" s="194" customFormat="1" ht="20.25" customHeight="1">
      <c r="A739" s="39"/>
      <c r="E739" s="195"/>
      <c r="L739" s="39"/>
      <c r="P739" s="195"/>
    </row>
    <row r="740" spans="1:16" s="194" customFormat="1" ht="20.25" customHeight="1">
      <c r="A740" s="39"/>
      <c r="E740" s="195"/>
      <c r="L740" s="39"/>
      <c r="P740" s="195"/>
    </row>
    <row r="741" spans="1:16" s="194" customFormat="1" ht="20.25" customHeight="1">
      <c r="A741" s="39"/>
      <c r="E741" s="195"/>
      <c r="L741" s="39"/>
      <c r="P741" s="195"/>
    </row>
    <row r="742" spans="1:16" s="194" customFormat="1" ht="20.25" customHeight="1">
      <c r="A742" s="39"/>
      <c r="E742" s="195"/>
      <c r="L742" s="39"/>
      <c r="P742" s="195"/>
    </row>
    <row r="743" spans="1:16" s="194" customFormat="1" ht="20.25" customHeight="1">
      <c r="A743" s="39"/>
      <c r="E743" s="195"/>
      <c r="L743" s="39"/>
      <c r="P743" s="195"/>
    </row>
    <row r="744" spans="1:16" s="194" customFormat="1" ht="20.25" customHeight="1">
      <c r="A744" s="39"/>
      <c r="E744" s="195"/>
      <c r="L744" s="39"/>
      <c r="P744" s="195"/>
    </row>
    <row r="745" spans="1:16" s="194" customFormat="1" ht="20.25" customHeight="1">
      <c r="A745" s="39"/>
      <c r="E745" s="195"/>
      <c r="L745" s="39"/>
      <c r="P745" s="195"/>
    </row>
    <row r="746" spans="1:16" s="194" customFormat="1" ht="20.25" customHeight="1">
      <c r="A746" s="39"/>
      <c r="E746" s="195"/>
      <c r="L746" s="39"/>
      <c r="P746" s="195"/>
    </row>
    <row r="747" spans="1:16" s="194" customFormat="1" ht="20.25" customHeight="1">
      <c r="A747" s="39"/>
      <c r="E747" s="195"/>
      <c r="L747" s="39"/>
      <c r="P747" s="195"/>
    </row>
    <row r="748" spans="1:16" s="194" customFormat="1" ht="20.25" customHeight="1">
      <c r="A748" s="39"/>
      <c r="E748" s="195"/>
      <c r="L748" s="39"/>
      <c r="P748" s="195"/>
    </row>
    <row r="749" spans="1:16" s="194" customFormat="1" ht="20.25" customHeight="1">
      <c r="A749" s="39"/>
      <c r="E749" s="195"/>
      <c r="L749" s="39"/>
      <c r="P749" s="195"/>
    </row>
    <row r="750" spans="1:16" s="194" customFormat="1" ht="20.25" customHeight="1">
      <c r="A750" s="39"/>
      <c r="E750" s="195"/>
      <c r="L750" s="39"/>
      <c r="P750" s="195"/>
    </row>
    <row r="751" spans="1:16" s="194" customFormat="1" ht="20.25" customHeight="1">
      <c r="A751" s="39"/>
      <c r="E751" s="195"/>
      <c r="L751" s="39"/>
      <c r="P751" s="195"/>
    </row>
    <row r="752" spans="1:16" s="194" customFormat="1" ht="20.25" customHeight="1">
      <c r="A752" s="39"/>
      <c r="E752" s="195"/>
      <c r="L752" s="39"/>
      <c r="P752" s="195"/>
    </row>
    <row r="753" spans="1:16" s="194" customFormat="1" ht="20.25" customHeight="1">
      <c r="A753" s="39"/>
      <c r="E753" s="195"/>
      <c r="L753" s="39"/>
      <c r="P753" s="195"/>
    </row>
    <row r="754" spans="1:16" s="194" customFormat="1" ht="20.25" customHeight="1">
      <c r="A754" s="39"/>
      <c r="E754" s="195"/>
      <c r="L754" s="39"/>
      <c r="P754" s="195"/>
    </row>
    <row r="755" spans="1:16" s="194" customFormat="1" ht="20.25" customHeight="1">
      <c r="A755" s="39"/>
      <c r="E755" s="195"/>
      <c r="L755" s="39"/>
      <c r="P755" s="195"/>
    </row>
    <row r="756" spans="1:16" s="194" customFormat="1" ht="20.25" customHeight="1">
      <c r="A756" s="39"/>
      <c r="E756" s="195"/>
      <c r="L756" s="39"/>
      <c r="P756" s="195"/>
    </row>
    <row r="757" spans="1:16" s="194" customFormat="1" ht="20.25" customHeight="1">
      <c r="A757" s="39"/>
      <c r="E757" s="195"/>
      <c r="L757" s="39"/>
      <c r="P757" s="195"/>
    </row>
    <row r="758" spans="1:16" s="194" customFormat="1" ht="20.25" customHeight="1">
      <c r="A758" s="39"/>
      <c r="E758" s="195"/>
      <c r="L758" s="39"/>
      <c r="P758" s="195"/>
    </row>
    <row r="759" spans="1:16" s="194" customFormat="1" ht="20.25" customHeight="1">
      <c r="A759" s="39"/>
      <c r="E759" s="195"/>
      <c r="L759" s="39"/>
      <c r="P759" s="195"/>
    </row>
    <row r="760" spans="1:16" s="194" customFormat="1" ht="20.25" customHeight="1">
      <c r="A760" s="39"/>
      <c r="E760" s="195"/>
      <c r="L760" s="39"/>
      <c r="P760" s="195"/>
    </row>
    <row r="761" spans="1:16" s="194" customFormat="1" ht="20.25" customHeight="1">
      <c r="A761" s="39"/>
      <c r="E761" s="195"/>
      <c r="L761" s="39"/>
      <c r="P761" s="195"/>
    </row>
    <row r="762" spans="1:16" s="194" customFormat="1" ht="20.25" customHeight="1">
      <c r="A762" s="39"/>
      <c r="E762" s="195"/>
      <c r="L762" s="39"/>
      <c r="P762" s="195"/>
    </row>
    <row r="763" spans="1:16" s="194" customFormat="1" ht="20.25" customHeight="1">
      <c r="A763" s="39"/>
      <c r="E763" s="195"/>
      <c r="L763" s="39"/>
      <c r="P763" s="195"/>
    </row>
    <row r="764" spans="1:16" s="194" customFormat="1" ht="20.25" customHeight="1">
      <c r="A764" s="39"/>
      <c r="E764" s="195"/>
      <c r="L764" s="39"/>
      <c r="P764" s="195"/>
    </row>
    <row r="765" spans="1:16" s="194" customFormat="1" ht="20.25" customHeight="1">
      <c r="A765" s="39"/>
      <c r="E765" s="195"/>
      <c r="L765" s="39"/>
      <c r="P765" s="195"/>
    </row>
    <row r="766" spans="1:16" s="194" customFormat="1" ht="20.25" customHeight="1">
      <c r="A766" s="39"/>
      <c r="E766" s="195"/>
      <c r="L766" s="39"/>
      <c r="P766" s="195"/>
    </row>
    <row r="767" spans="1:16" s="194" customFormat="1" ht="20.25" customHeight="1">
      <c r="A767" s="39"/>
      <c r="E767" s="195"/>
      <c r="L767" s="39"/>
      <c r="P767" s="195"/>
    </row>
    <row r="768" spans="1:16" s="194" customFormat="1" ht="20.25" customHeight="1">
      <c r="A768" s="39"/>
      <c r="E768" s="195"/>
      <c r="L768" s="39"/>
      <c r="P768" s="195"/>
    </row>
    <row r="769" spans="1:16" s="194" customFormat="1" ht="20.25" customHeight="1">
      <c r="A769" s="39"/>
      <c r="E769" s="195"/>
      <c r="L769" s="39"/>
      <c r="P769" s="195"/>
    </row>
    <row r="770" spans="1:16" s="194" customFormat="1" ht="20.25" customHeight="1">
      <c r="A770" s="39"/>
      <c r="E770" s="195"/>
      <c r="L770" s="39"/>
      <c r="P770" s="195"/>
    </row>
    <row r="771" spans="1:16" s="194" customFormat="1" ht="20.25" customHeight="1">
      <c r="A771" s="39"/>
      <c r="E771" s="195"/>
      <c r="L771" s="39"/>
      <c r="P771" s="195"/>
    </row>
    <row r="772" spans="1:16" s="194" customFormat="1" ht="20.25" customHeight="1">
      <c r="A772" s="39"/>
      <c r="E772" s="195"/>
      <c r="L772" s="39"/>
      <c r="P772" s="195"/>
    </row>
    <row r="773" spans="1:16" s="194" customFormat="1" ht="20.25" customHeight="1">
      <c r="A773" s="39"/>
      <c r="E773" s="195"/>
      <c r="L773" s="39"/>
      <c r="P773" s="195"/>
    </row>
    <row r="774" spans="1:16" s="194" customFormat="1" ht="20.25" customHeight="1">
      <c r="A774" s="39"/>
      <c r="E774" s="195"/>
      <c r="L774" s="39"/>
      <c r="P774" s="195"/>
    </row>
    <row r="775" spans="1:16" s="194" customFormat="1" ht="20.25" customHeight="1">
      <c r="A775" s="39"/>
      <c r="E775" s="195"/>
      <c r="L775" s="39"/>
      <c r="P775" s="195"/>
    </row>
    <row r="776" spans="1:16" s="194" customFormat="1" ht="20.25" customHeight="1">
      <c r="A776" s="39"/>
      <c r="E776" s="195"/>
      <c r="L776" s="39"/>
      <c r="P776" s="195"/>
    </row>
    <row r="777" spans="1:16" s="194" customFormat="1" ht="20.25" customHeight="1">
      <c r="A777" s="39"/>
      <c r="E777" s="195"/>
      <c r="L777" s="39"/>
      <c r="P777" s="195"/>
    </row>
    <row r="778" spans="1:16" s="194" customFormat="1" ht="20.25" customHeight="1">
      <c r="A778" s="39"/>
      <c r="E778" s="195"/>
      <c r="L778" s="39"/>
      <c r="P778" s="195"/>
    </row>
    <row r="779" spans="1:16" s="194" customFormat="1" ht="20.25" customHeight="1">
      <c r="A779" s="39"/>
      <c r="E779" s="195"/>
      <c r="L779" s="39"/>
      <c r="P779" s="195"/>
    </row>
    <row r="780" spans="1:16" s="194" customFormat="1" ht="20.25" customHeight="1">
      <c r="A780" s="39"/>
      <c r="E780" s="195"/>
      <c r="L780" s="39"/>
      <c r="P780" s="195"/>
    </row>
    <row r="781" spans="1:16" s="194" customFormat="1" ht="20.25" customHeight="1">
      <c r="A781" s="39"/>
      <c r="E781" s="195"/>
      <c r="L781" s="39"/>
      <c r="P781" s="195"/>
    </row>
    <row r="782" spans="1:16" s="194" customFormat="1" ht="20.25" customHeight="1">
      <c r="A782" s="39"/>
      <c r="E782" s="195"/>
      <c r="L782" s="39"/>
      <c r="P782" s="195"/>
    </row>
    <row r="783" spans="1:16" s="194" customFormat="1" ht="20.25" customHeight="1">
      <c r="A783" s="39"/>
      <c r="E783" s="195"/>
      <c r="L783" s="39"/>
      <c r="P783" s="195"/>
    </row>
    <row r="784" spans="1:16" s="194" customFormat="1" ht="20.25" customHeight="1">
      <c r="A784" s="39"/>
      <c r="E784" s="195"/>
      <c r="L784" s="39"/>
      <c r="P784" s="195"/>
    </row>
    <row r="785" spans="1:16" s="194" customFormat="1" ht="20.25" customHeight="1">
      <c r="A785" s="39"/>
      <c r="E785" s="195"/>
      <c r="L785" s="39"/>
      <c r="P785" s="195"/>
    </row>
    <row r="786" spans="1:16" s="194" customFormat="1" ht="20.25" customHeight="1">
      <c r="A786" s="39"/>
      <c r="E786" s="195"/>
      <c r="L786" s="39"/>
      <c r="P786" s="195"/>
    </row>
    <row r="787" spans="1:16" s="194" customFormat="1" ht="20.25" customHeight="1">
      <c r="A787" s="39"/>
      <c r="E787" s="195"/>
      <c r="L787" s="39"/>
      <c r="P787" s="195"/>
    </row>
    <row r="788" spans="1:16" s="194" customFormat="1" ht="20.25" customHeight="1">
      <c r="A788" s="39"/>
      <c r="E788" s="195"/>
      <c r="L788" s="39"/>
      <c r="P788" s="195"/>
    </row>
    <row r="789" spans="1:16" s="194" customFormat="1" ht="20.25" customHeight="1">
      <c r="A789" s="39"/>
      <c r="E789" s="195"/>
      <c r="L789" s="39"/>
      <c r="P789" s="195"/>
    </row>
    <row r="790" spans="1:16" s="194" customFormat="1" ht="20.25" customHeight="1">
      <c r="A790" s="39"/>
      <c r="E790" s="195"/>
      <c r="L790" s="39"/>
      <c r="P790" s="195"/>
    </row>
    <row r="791" spans="1:16" s="194" customFormat="1" ht="20.25" customHeight="1">
      <c r="A791" s="39"/>
      <c r="E791" s="195"/>
      <c r="L791" s="39"/>
      <c r="P791" s="195"/>
    </row>
    <row r="792" spans="1:16" s="194" customFormat="1" ht="20.25" customHeight="1">
      <c r="A792" s="39"/>
      <c r="E792" s="195"/>
      <c r="L792" s="39"/>
      <c r="P792" s="195"/>
    </row>
    <row r="793" spans="1:16" s="194" customFormat="1" ht="20.25" customHeight="1">
      <c r="A793" s="39"/>
      <c r="E793" s="195"/>
      <c r="L793" s="39"/>
      <c r="P793" s="195"/>
    </row>
    <row r="794" spans="1:16" s="194" customFormat="1" ht="20.25" customHeight="1">
      <c r="A794" s="39"/>
      <c r="E794" s="195"/>
      <c r="L794" s="39"/>
      <c r="P794" s="195"/>
    </row>
    <row r="795" spans="1:16" s="194" customFormat="1" ht="20.25" customHeight="1">
      <c r="A795" s="39"/>
      <c r="E795" s="195"/>
      <c r="L795" s="39"/>
      <c r="P795" s="195"/>
    </row>
    <row r="796" spans="1:16" s="194" customFormat="1" ht="20.25" customHeight="1">
      <c r="A796" s="39"/>
      <c r="E796" s="195"/>
      <c r="L796" s="39"/>
      <c r="P796" s="195"/>
    </row>
    <row r="797" spans="1:16" s="194" customFormat="1" ht="20.25" customHeight="1">
      <c r="A797" s="39"/>
      <c r="E797" s="195"/>
      <c r="L797" s="39"/>
      <c r="P797" s="195"/>
    </row>
    <row r="798" spans="1:16" s="194" customFormat="1" ht="20.25" customHeight="1">
      <c r="A798" s="39"/>
      <c r="E798" s="195"/>
      <c r="L798" s="39"/>
      <c r="P798" s="195"/>
    </row>
    <row r="799" spans="1:16" s="194" customFormat="1" ht="20.25" customHeight="1">
      <c r="A799" s="39"/>
      <c r="E799" s="195"/>
      <c r="L799" s="39"/>
      <c r="P799" s="195"/>
    </row>
    <row r="800" spans="1:16" s="194" customFormat="1" ht="20.25" customHeight="1">
      <c r="A800" s="39"/>
      <c r="E800" s="195"/>
      <c r="L800" s="39"/>
      <c r="P800" s="195"/>
    </row>
    <row r="801" spans="1:16" s="194" customFormat="1" ht="20.25" customHeight="1">
      <c r="A801" s="39"/>
      <c r="E801" s="195"/>
      <c r="L801" s="39"/>
      <c r="P801" s="195"/>
    </row>
    <row r="802" spans="1:16" s="194" customFormat="1" ht="20.25" customHeight="1">
      <c r="A802" s="39"/>
      <c r="E802" s="195"/>
      <c r="L802" s="39"/>
      <c r="P802" s="195"/>
    </row>
    <row r="803" spans="1:16" s="194" customFormat="1" ht="20.25" customHeight="1">
      <c r="A803" s="39"/>
      <c r="E803" s="195"/>
      <c r="L803" s="39"/>
      <c r="P803" s="195"/>
    </row>
    <row r="804" spans="1:16" s="194" customFormat="1" ht="20.25" customHeight="1">
      <c r="A804" s="39"/>
      <c r="E804" s="195"/>
      <c r="L804" s="39"/>
      <c r="P804" s="195"/>
    </row>
    <row r="805" spans="1:16" s="194" customFormat="1" ht="20.25" customHeight="1">
      <c r="A805" s="39"/>
      <c r="E805" s="195"/>
      <c r="L805" s="39"/>
      <c r="P805" s="195"/>
    </row>
    <row r="806" spans="1:16" s="194" customFormat="1" ht="20.25" customHeight="1">
      <c r="A806" s="39"/>
      <c r="E806" s="195"/>
      <c r="L806" s="39"/>
      <c r="P806" s="195"/>
    </row>
    <row r="807" spans="1:16" s="194" customFormat="1" ht="20.25" customHeight="1">
      <c r="A807" s="39"/>
      <c r="E807" s="195"/>
      <c r="L807" s="39"/>
      <c r="P807" s="195"/>
    </row>
    <row r="808" spans="1:16" s="194" customFormat="1" ht="20.25" customHeight="1">
      <c r="A808" s="39"/>
      <c r="E808" s="195"/>
      <c r="L808" s="39"/>
      <c r="P808" s="195"/>
    </row>
    <row r="809" spans="1:16" s="194" customFormat="1" ht="20.25" customHeight="1">
      <c r="A809" s="39"/>
      <c r="E809" s="195"/>
      <c r="L809" s="39"/>
      <c r="P809" s="195"/>
    </row>
    <row r="810" spans="1:16" s="194" customFormat="1" ht="20.25" customHeight="1">
      <c r="A810" s="39"/>
      <c r="E810" s="195"/>
      <c r="L810" s="39"/>
      <c r="P810" s="195"/>
    </row>
    <row r="811" spans="1:16" s="194" customFormat="1" ht="20.25" customHeight="1">
      <c r="A811" s="39"/>
      <c r="E811" s="195"/>
      <c r="L811" s="39"/>
      <c r="P811" s="195"/>
    </row>
    <row r="812" spans="1:16" s="194" customFormat="1" ht="20.25" customHeight="1">
      <c r="A812" s="39"/>
      <c r="E812" s="195"/>
      <c r="L812" s="39"/>
      <c r="P812" s="195"/>
    </row>
    <row r="813" spans="1:16" s="194" customFormat="1" ht="20.25" customHeight="1">
      <c r="A813" s="39"/>
      <c r="E813" s="195"/>
      <c r="L813" s="39"/>
      <c r="P813" s="195"/>
    </row>
    <row r="814" spans="1:16" s="194" customFormat="1" ht="20.25" customHeight="1">
      <c r="A814" s="39"/>
      <c r="E814" s="195"/>
      <c r="L814" s="39"/>
      <c r="P814" s="195"/>
    </row>
    <row r="815" spans="1:16" s="194" customFormat="1" ht="20.25" customHeight="1">
      <c r="A815" s="39"/>
      <c r="E815" s="195"/>
      <c r="L815" s="39"/>
      <c r="P815" s="195"/>
    </row>
    <row r="816" spans="1:16" s="194" customFormat="1" ht="20.25" customHeight="1">
      <c r="A816" s="39"/>
      <c r="E816" s="195"/>
      <c r="L816" s="39"/>
      <c r="P816" s="195"/>
    </row>
    <row r="817" spans="1:16" s="194" customFormat="1" ht="20.25" customHeight="1">
      <c r="A817" s="39"/>
      <c r="E817" s="195"/>
      <c r="L817" s="39"/>
      <c r="P817" s="195"/>
    </row>
    <row r="818" spans="1:16" s="194" customFormat="1" ht="20.25" customHeight="1">
      <c r="A818" s="39"/>
      <c r="E818" s="195"/>
      <c r="L818" s="39"/>
      <c r="P818" s="195"/>
    </row>
    <row r="819" spans="1:16" s="194" customFormat="1" ht="20.25" customHeight="1">
      <c r="A819" s="39"/>
      <c r="E819" s="195"/>
      <c r="L819" s="39"/>
      <c r="P819" s="195"/>
    </row>
    <row r="820" spans="1:16" s="194" customFormat="1" ht="20.25" customHeight="1">
      <c r="A820" s="39"/>
      <c r="E820" s="195"/>
      <c r="L820" s="39"/>
      <c r="P820" s="195"/>
    </row>
    <row r="821" spans="1:16" s="194" customFormat="1" ht="20.25" customHeight="1">
      <c r="A821" s="39"/>
      <c r="E821" s="195"/>
      <c r="L821" s="39"/>
      <c r="P821" s="195"/>
    </row>
    <row r="822" spans="1:16" s="194" customFormat="1" ht="20.25" customHeight="1">
      <c r="A822" s="39"/>
      <c r="E822" s="195"/>
      <c r="L822" s="39"/>
      <c r="P822" s="195"/>
    </row>
    <row r="823" spans="1:16" s="194" customFormat="1" ht="20.25" customHeight="1">
      <c r="A823" s="39"/>
      <c r="E823" s="195"/>
      <c r="L823" s="39"/>
      <c r="P823" s="195"/>
    </row>
    <row r="824" spans="1:16" s="194" customFormat="1" ht="20.25" customHeight="1">
      <c r="A824" s="39"/>
      <c r="E824" s="195"/>
      <c r="L824" s="39"/>
      <c r="P824" s="195"/>
    </row>
    <row r="825" spans="1:16" s="194" customFormat="1" ht="20.25" customHeight="1">
      <c r="A825" s="39"/>
      <c r="E825" s="195"/>
      <c r="L825" s="39"/>
      <c r="P825" s="195"/>
    </row>
    <row r="826" spans="1:16" s="194" customFormat="1" ht="20.25" customHeight="1">
      <c r="A826" s="39"/>
      <c r="E826" s="195"/>
      <c r="L826" s="39"/>
      <c r="P826" s="195"/>
    </row>
    <row r="827" spans="1:16" s="194" customFormat="1" ht="20.25" customHeight="1">
      <c r="A827" s="39"/>
      <c r="E827" s="195"/>
      <c r="L827" s="39"/>
      <c r="P827" s="195"/>
    </row>
    <row r="828" spans="1:16" s="194" customFormat="1" ht="20.25" customHeight="1">
      <c r="A828" s="39"/>
      <c r="E828" s="195"/>
      <c r="L828" s="39"/>
      <c r="P828" s="195"/>
    </row>
    <row r="829" spans="1:16" s="194" customFormat="1" ht="20.25" customHeight="1">
      <c r="A829" s="39"/>
      <c r="E829" s="195"/>
      <c r="L829" s="39"/>
      <c r="P829" s="195"/>
    </row>
    <row r="830" spans="1:16" s="194" customFormat="1" ht="20.25" customHeight="1">
      <c r="A830" s="39"/>
      <c r="E830" s="195"/>
      <c r="L830" s="39"/>
      <c r="P830" s="195"/>
    </row>
    <row r="831" spans="1:16" s="194" customFormat="1" ht="20.25" customHeight="1">
      <c r="A831" s="39"/>
      <c r="E831" s="195"/>
      <c r="L831" s="39"/>
      <c r="P831" s="195"/>
    </row>
    <row r="832" spans="1:16" s="194" customFormat="1" ht="20.25" customHeight="1">
      <c r="A832" s="39"/>
      <c r="E832" s="195"/>
      <c r="L832" s="39"/>
      <c r="P832" s="195"/>
    </row>
    <row r="833" spans="1:16" s="194" customFormat="1" ht="20.25" customHeight="1">
      <c r="A833" s="39"/>
      <c r="E833" s="195"/>
      <c r="L833" s="39"/>
      <c r="P833" s="195"/>
    </row>
    <row r="834" spans="1:16" s="194" customFormat="1" ht="20.25" customHeight="1">
      <c r="A834" s="39"/>
      <c r="E834" s="195"/>
      <c r="L834" s="39"/>
      <c r="P834" s="195"/>
    </row>
    <row r="835" spans="1:16" s="194" customFormat="1" ht="20.25" customHeight="1">
      <c r="A835" s="39"/>
      <c r="E835" s="195"/>
      <c r="L835" s="39"/>
      <c r="P835" s="195"/>
    </row>
    <row r="836" spans="1:16" s="194" customFormat="1" ht="20.25" customHeight="1">
      <c r="A836" s="39"/>
      <c r="E836" s="195"/>
      <c r="L836" s="39"/>
      <c r="P836" s="195"/>
    </row>
    <row r="837" spans="1:16" s="194" customFormat="1" ht="20.25" customHeight="1">
      <c r="A837" s="39"/>
      <c r="E837" s="195"/>
      <c r="L837" s="39"/>
      <c r="P837" s="195"/>
    </row>
    <row r="838" spans="1:16" s="194" customFormat="1" ht="20.25" customHeight="1">
      <c r="A838" s="39"/>
      <c r="E838" s="195"/>
      <c r="L838" s="39"/>
      <c r="P838" s="195"/>
    </row>
    <row r="839" spans="1:16" s="194" customFormat="1" ht="20.25" customHeight="1">
      <c r="A839" s="39"/>
      <c r="E839" s="195"/>
      <c r="L839" s="39"/>
      <c r="P839" s="195"/>
    </row>
    <row r="840" spans="1:16" s="194" customFormat="1" ht="20.25" customHeight="1">
      <c r="A840" s="39"/>
      <c r="E840" s="195"/>
      <c r="L840" s="39"/>
      <c r="P840" s="195"/>
    </row>
    <row r="841" spans="1:16" s="194" customFormat="1" ht="20.25" customHeight="1">
      <c r="A841" s="39"/>
      <c r="E841" s="195"/>
      <c r="L841" s="39"/>
      <c r="P841" s="195"/>
    </row>
    <row r="842" spans="1:16" s="194" customFormat="1" ht="20.25" customHeight="1">
      <c r="A842" s="39"/>
      <c r="E842" s="195"/>
      <c r="L842" s="39"/>
      <c r="P842" s="195"/>
    </row>
    <row r="843" spans="1:16" s="194" customFormat="1" ht="20.25" customHeight="1">
      <c r="A843" s="39"/>
      <c r="E843" s="195"/>
      <c r="L843" s="39"/>
      <c r="P843" s="195"/>
    </row>
    <row r="844" spans="1:16" s="194" customFormat="1" ht="20.25" customHeight="1">
      <c r="A844" s="39"/>
      <c r="E844" s="195"/>
      <c r="L844" s="39"/>
      <c r="P844" s="195"/>
    </row>
    <row r="845" spans="1:16" s="194" customFormat="1" ht="20.25" customHeight="1">
      <c r="A845" s="39"/>
      <c r="E845" s="195"/>
      <c r="L845" s="39"/>
      <c r="P845" s="195"/>
    </row>
    <row r="846" spans="1:16" s="194" customFormat="1" ht="20.25" customHeight="1">
      <c r="A846" s="39"/>
      <c r="E846" s="195"/>
      <c r="L846" s="39"/>
      <c r="P846" s="195"/>
    </row>
    <row r="847" spans="1:16" s="194" customFormat="1" ht="20.25" customHeight="1">
      <c r="A847" s="39"/>
      <c r="E847" s="195"/>
      <c r="L847" s="39"/>
      <c r="P847" s="195"/>
    </row>
    <row r="848" spans="1:16" s="194" customFormat="1" ht="20.25" customHeight="1">
      <c r="A848" s="39"/>
      <c r="E848" s="195"/>
      <c r="L848" s="39"/>
      <c r="P848" s="195"/>
    </row>
    <row r="849" spans="1:16" s="194" customFormat="1" ht="20.25" customHeight="1">
      <c r="A849" s="39"/>
      <c r="E849" s="195"/>
      <c r="L849" s="39"/>
      <c r="P849" s="195"/>
    </row>
    <row r="850" spans="1:16" s="194" customFormat="1" ht="20.25" customHeight="1">
      <c r="A850" s="39"/>
      <c r="E850" s="195"/>
      <c r="L850" s="39"/>
      <c r="P850" s="195"/>
    </row>
    <row r="851" spans="1:16" s="194" customFormat="1" ht="20.25" customHeight="1">
      <c r="A851" s="39"/>
      <c r="E851" s="195"/>
      <c r="L851" s="39"/>
      <c r="P851" s="195"/>
    </row>
    <row r="852" spans="1:16" s="194" customFormat="1" ht="20.25" customHeight="1">
      <c r="A852" s="39"/>
      <c r="E852" s="195"/>
      <c r="L852" s="39"/>
      <c r="P852" s="195"/>
    </row>
    <row r="853" spans="1:16" s="194" customFormat="1" ht="20.25" customHeight="1">
      <c r="A853" s="39"/>
      <c r="E853" s="195"/>
      <c r="L853" s="39"/>
      <c r="P853" s="195"/>
    </row>
    <row r="854" spans="1:16" s="194" customFormat="1" ht="20.25" customHeight="1">
      <c r="A854" s="39"/>
      <c r="E854" s="195"/>
      <c r="L854" s="39"/>
      <c r="P854" s="195"/>
    </row>
    <row r="855" spans="1:16" s="194" customFormat="1" ht="20.25" customHeight="1">
      <c r="A855" s="39"/>
      <c r="E855" s="195"/>
      <c r="L855" s="39"/>
      <c r="P855" s="195"/>
    </row>
    <row r="856" spans="1:16" s="194" customFormat="1" ht="20.25" customHeight="1">
      <c r="A856" s="39"/>
      <c r="E856" s="195"/>
      <c r="L856" s="39"/>
      <c r="P856" s="195"/>
    </row>
    <row r="857" spans="1:16" s="194" customFormat="1" ht="20.25" customHeight="1">
      <c r="A857" s="39"/>
      <c r="E857" s="195"/>
      <c r="L857" s="39"/>
      <c r="P857" s="195"/>
    </row>
    <row r="858" spans="1:16" s="194" customFormat="1" ht="20.25" customHeight="1">
      <c r="A858" s="39"/>
      <c r="E858" s="195"/>
      <c r="L858" s="39"/>
      <c r="P858" s="195"/>
    </row>
    <row r="859" spans="1:16" s="194" customFormat="1" ht="20.25" customHeight="1">
      <c r="A859" s="39"/>
      <c r="E859" s="195"/>
      <c r="L859" s="39"/>
      <c r="P859" s="195"/>
    </row>
    <row r="860" spans="1:16" s="194" customFormat="1" ht="20.25" customHeight="1">
      <c r="A860" s="39"/>
      <c r="E860" s="195"/>
      <c r="L860" s="39"/>
      <c r="P860" s="195"/>
    </row>
    <row r="861" spans="1:16" s="194" customFormat="1" ht="20.25" customHeight="1">
      <c r="A861" s="39"/>
      <c r="E861" s="195"/>
      <c r="L861" s="39"/>
      <c r="P861" s="195"/>
    </row>
    <row r="862" spans="1:16" s="194" customFormat="1" ht="20.25" customHeight="1">
      <c r="A862" s="39"/>
      <c r="E862" s="195"/>
      <c r="L862" s="39"/>
      <c r="P862" s="195"/>
    </row>
    <row r="863" spans="1:16" s="194" customFormat="1" ht="20.25" customHeight="1">
      <c r="A863" s="39"/>
      <c r="E863" s="195"/>
      <c r="L863" s="39"/>
      <c r="P863" s="195"/>
    </row>
    <row r="864" spans="1:16" s="194" customFormat="1" ht="20.25" customHeight="1">
      <c r="A864" s="39"/>
      <c r="E864" s="195"/>
      <c r="L864" s="39"/>
      <c r="P864" s="195"/>
    </row>
    <row r="865" spans="1:16" s="194" customFormat="1" ht="20.25" customHeight="1">
      <c r="A865" s="39"/>
      <c r="E865" s="195"/>
      <c r="L865" s="39"/>
      <c r="P865" s="195"/>
    </row>
    <row r="866" spans="1:16" s="194" customFormat="1" ht="20.25" customHeight="1">
      <c r="A866" s="39"/>
      <c r="E866" s="195"/>
      <c r="L866" s="39"/>
      <c r="P866" s="195"/>
    </row>
    <row r="867" spans="1:16" s="194" customFormat="1" ht="20.25" customHeight="1">
      <c r="A867" s="39"/>
      <c r="E867" s="195"/>
      <c r="L867" s="39"/>
      <c r="P867" s="195"/>
    </row>
    <row r="868" spans="1:16" s="194" customFormat="1" ht="20.25" customHeight="1">
      <c r="A868" s="39"/>
      <c r="E868" s="195"/>
      <c r="L868" s="39"/>
      <c r="P868" s="195"/>
    </row>
    <row r="869" spans="1:16" s="194" customFormat="1" ht="20.25" customHeight="1">
      <c r="A869" s="39"/>
      <c r="E869" s="195"/>
      <c r="L869" s="39"/>
      <c r="P869" s="195"/>
    </row>
    <row r="870" spans="1:16" s="194" customFormat="1" ht="20.25" customHeight="1">
      <c r="A870" s="39"/>
      <c r="E870" s="195"/>
      <c r="L870" s="39"/>
      <c r="P870" s="195"/>
    </row>
    <row r="871" spans="1:16" s="194" customFormat="1" ht="20.25" customHeight="1">
      <c r="A871" s="39"/>
      <c r="E871" s="195"/>
      <c r="L871" s="39"/>
      <c r="P871" s="195"/>
    </row>
    <row r="872" spans="1:16" s="194" customFormat="1" ht="20.25" customHeight="1">
      <c r="A872" s="39"/>
      <c r="E872" s="195"/>
      <c r="L872" s="39"/>
      <c r="P872" s="195"/>
    </row>
    <row r="873" spans="1:16" s="194" customFormat="1" ht="20.25" customHeight="1">
      <c r="A873" s="39"/>
      <c r="E873" s="195"/>
      <c r="L873" s="39"/>
      <c r="P873" s="195"/>
    </row>
    <row r="874" spans="1:16" s="194" customFormat="1" ht="20.25" customHeight="1">
      <c r="A874" s="39"/>
      <c r="E874" s="195"/>
      <c r="L874" s="39"/>
      <c r="P874" s="195"/>
    </row>
    <row r="875" spans="1:16" s="194" customFormat="1" ht="20.25" customHeight="1">
      <c r="A875" s="39"/>
      <c r="E875" s="195"/>
      <c r="L875" s="39"/>
      <c r="P875" s="195"/>
    </row>
    <row r="876" spans="1:16" s="194" customFormat="1" ht="20.25" customHeight="1">
      <c r="A876" s="39"/>
      <c r="E876" s="195"/>
      <c r="L876" s="39"/>
      <c r="P876" s="195"/>
    </row>
    <row r="877" spans="1:16" s="194" customFormat="1" ht="20.25" customHeight="1">
      <c r="A877" s="39"/>
      <c r="E877" s="195"/>
      <c r="L877" s="39"/>
      <c r="P877" s="195"/>
    </row>
    <row r="878" spans="1:16" s="194" customFormat="1" ht="20.25" customHeight="1">
      <c r="A878" s="39"/>
      <c r="E878" s="195"/>
      <c r="L878" s="39"/>
      <c r="P878" s="195"/>
    </row>
    <row r="879" spans="1:16" s="194" customFormat="1" ht="20.25" customHeight="1">
      <c r="A879" s="39"/>
      <c r="E879" s="195"/>
      <c r="L879" s="39"/>
      <c r="P879" s="195"/>
    </row>
    <row r="880" spans="1:16" s="194" customFormat="1" ht="20.25" customHeight="1">
      <c r="A880" s="39"/>
      <c r="E880" s="195"/>
      <c r="L880" s="39"/>
      <c r="P880" s="195"/>
    </row>
    <row r="881" spans="1:16" s="194" customFormat="1" ht="20.25" customHeight="1">
      <c r="A881" s="39"/>
      <c r="E881" s="195"/>
      <c r="L881" s="39"/>
      <c r="P881" s="195"/>
    </row>
    <row r="882" spans="1:16" s="194" customFormat="1" ht="20.25" customHeight="1">
      <c r="A882" s="39"/>
      <c r="E882" s="195"/>
      <c r="L882" s="39"/>
      <c r="P882" s="195"/>
    </row>
    <row r="883" spans="1:16" s="194" customFormat="1" ht="20.25" customHeight="1">
      <c r="A883" s="39"/>
      <c r="E883" s="195"/>
      <c r="L883" s="39"/>
      <c r="P883" s="195"/>
    </row>
    <row r="884" spans="1:16" s="194" customFormat="1" ht="20.25" customHeight="1">
      <c r="A884" s="39"/>
      <c r="E884" s="195"/>
      <c r="L884" s="39"/>
      <c r="P884" s="195"/>
    </row>
    <row r="885" spans="1:16" s="194" customFormat="1" ht="20.25" customHeight="1">
      <c r="A885" s="39"/>
      <c r="E885" s="195"/>
      <c r="L885" s="39"/>
      <c r="P885" s="195"/>
    </row>
    <row r="886" spans="1:16" s="194" customFormat="1" ht="20.25" customHeight="1">
      <c r="A886" s="39"/>
      <c r="E886" s="195"/>
      <c r="L886" s="39"/>
      <c r="P886" s="195"/>
    </row>
    <row r="887" spans="1:16" s="194" customFormat="1" ht="20.25" customHeight="1">
      <c r="A887" s="39"/>
      <c r="E887" s="195"/>
      <c r="L887" s="39"/>
      <c r="P887" s="195"/>
    </row>
    <row r="888" spans="1:16" s="194" customFormat="1" ht="20.25" customHeight="1">
      <c r="A888" s="39"/>
      <c r="E888" s="195"/>
      <c r="L888" s="39"/>
      <c r="P888" s="195"/>
    </row>
    <row r="889" spans="1:16" s="194" customFormat="1" ht="20.25" customHeight="1">
      <c r="A889" s="39"/>
      <c r="E889" s="195"/>
      <c r="L889" s="39"/>
      <c r="P889" s="195"/>
    </row>
    <row r="890" spans="1:16" s="194" customFormat="1" ht="20.25" customHeight="1">
      <c r="A890" s="39"/>
      <c r="E890" s="195"/>
      <c r="L890" s="39"/>
      <c r="P890" s="195"/>
    </row>
    <row r="891" spans="1:16" s="194" customFormat="1" ht="20.25" customHeight="1">
      <c r="A891" s="39"/>
      <c r="E891" s="195"/>
      <c r="L891" s="39"/>
      <c r="P891" s="195"/>
    </row>
    <row r="892" spans="1:16" s="194" customFormat="1" ht="20.25" customHeight="1">
      <c r="A892" s="39"/>
      <c r="E892" s="195"/>
      <c r="L892" s="39"/>
      <c r="P892" s="195"/>
    </row>
    <row r="893" spans="1:16" s="194" customFormat="1" ht="20.25" customHeight="1">
      <c r="A893" s="39"/>
      <c r="E893" s="195"/>
      <c r="L893" s="39"/>
      <c r="P893" s="195"/>
    </row>
    <row r="894" spans="1:16" s="194" customFormat="1" ht="20.25" customHeight="1">
      <c r="A894" s="39"/>
      <c r="E894" s="195"/>
      <c r="L894" s="39"/>
      <c r="P894" s="195"/>
    </row>
    <row r="895" spans="1:16" s="194" customFormat="1" ht="20.25" customHeight="1">
      <c r="A895" s="39"/>
      <c r="E895" s="195"/>
      <c r="L895" s="39"/>
      <c r="P895" s="195"/>
    </row>
    <row r="896" spans="1:16" s="194" customFormat="1" ht="20.25" customHeight="1">
      <c r="A896" s="39"/>
      <c r="E896" s="195"/>
      <c r="L896" s="39"/>
      <c r="P896" s="195"/>
    </row>
    <row r="897" spans="1:16" s="194" customFormat="1" ht="20.25" customHeight="1">
      <c r="A897" s="39"/>
      <c r="E897" s="195"/>
      <c r="L897" s="39"/>
      <c r="P897" s="195"/>
    </row>
    <row r="898" spans="1:16" s="194" customFormat="1" ht="20.25" customHeight="1">
      <c r="A898" s="39"/>
      <c r="E898" s="195"/>
      <c r="L898" s="39"/>
      <c r="P898" s="195"/>
    </row>
    <row r="899" spans="1:16" s="194" customFormat="1" ht="20.25" customHeight="1">
      <c r="A899" s="39"/>
      <c r="E899" s="195"/>
      <c r="L899" s="39"/>
      <c r="P899" s="195"/>
    </row>
    <row r="900" spans="1:16" s="194" customFormat="1" ht="20.25" customHeight="1">
      <c r="A900" s="39"/>
      <c r="E900" s="195"/>
      <c r="L900" s="39"/>
      <c r="P900" s="195"/>
    </row>
    <row r="901" spans="1:16" s="194" customFormat="1" ht="20.25" customHeight="1">
      <c r="A901" s="39"/>
      <c r="E901" s="195"/>
      <c r="L901" s="39"/>
      <c r="P901" s="195"/>
    </row>
    <row r="902" spans="1:16" s="194" customFormat="1" ht="20.25" customHeight="1">
      <c r="A902" s="39"/>
      <c r="E902" s="195"/>
      <c r="L902" s="39"/>
      <c r="P902" s="195"/>
    </row>
    <row r="903" spans="1:16" s="194" customFormat="1" ht="20.25" customHeight="1">
      <c r="A903" s="39"/>
      <c r="E903" s="195"/>
      <c r="L903" s="39"/>
      <c r="P903" s="195"/>
    </row>
    <row r="904" spans="1:16" s="194" customFormat="1" ht="20.25" customHeight="1">
      <c r="A904" s="39"/>
      <c r="E904" s="195"/>
      <c r="L904" s="39"/>
      <c r="P904" s="195"/>
    </row>
    <row r="905" spans="1:16" s="194" customFormat="1" ht="20.25" customHeight="1">
      <c r="A905" s="39"/>
      <c r="E905" s="195"/>
      <c r="L905" s="39"/>
      <c r="P905" s="195"/>
    </row>
    <row r="906" spans="1:16" s="194" customFormat="1" ht="20.25" customHeight="1">
      <c r="A906" s="39"/>
      <c r="E906" s="195"/>
      <c r="L906" s="39"/>
      <c r="P906" s="195"/>
    </row>
    <row r="907" spans="1:16" s="194" customFormat="1" ht="20.25" customHeight="1">
      <c r="A907" s="39"/>
      <c r="E907" s="195"/>
      <c r="L907" s="39"/>
      <c r="P907" s="195"/>
    </row>
    <row r="908" spans="1:16" s="194" customFormat="1" ht="20.25" customHeight="1">
      <c r="A908" s="39"/>
      <c r="E908" s="195"/>
      <c r="L908" s="39"/>
      <c r="P908" s="195"/>
    </row>
    <row r="909" spans="1:16" s="194" customFormat="1" ht="20.25" customHeight="1">
      <c r="A909" s="39"/>
      <c r="E909" s="195"/>
      <c r="L909" s="39"/>
      <c r="P909" s="195"/>
    </row>
    <row r="910" spans="1:16" s="194" customFormat="1" ht="20.25" customHeight="1">
      <c r="A910" s="39"/>
      <c r="E910" s="195"/>
      <c r="L910" s="39"/>
      <c r="P910" s="195"/>
    </row>
    <row r="911" spans="1:16" s="194" customFormat="1" ht="20.25" customHeight="1">
      <c r="A911" s="39"/>
      <c r="E911" s="195"/>
      <c r="L911" s="39"/>
      <c r="P911" s="195"/>
    </row>
    <row r="912" spans="1:16" s="194" customFormat="1" ht="20.25" customHeight="1">
      <c r="A912" s="39"/>
      <c r="E912" s="195"/>
      <c r="L912" s="39"/>
      <c r="P912" s="195"/>
    </row>
    <row r="913" spans="1:16" s="194" customFormat="1" ht="20.25" customHeight="1">
      <c r="A913" s="39"/>
      <c r="E913" s="195"/>
      <c r="L913" s="39"/>
      <c r="P913" s="195"/>
    </row>
    <row r="914" spans="1:16" s="194" customFormat="1" ht="20.25" customHeight="1">
      <c r="A914" s="39"/>
      <c r="E914" s="195"/>
      <c r="L914" s="39"/>
      <c r="P914" s="195"/>
    </row>
    <row r="915" spans="1:16" s="194" customFormat="1" ht="20.25" customHeight="1">
      <c r="A915" s="39"/>
      <c r="E915" s="195"/>
      <c r="L915" s="39"/>
      <c r="P915" s="195"/>
    </row>
    <row r="916" spans="1:16" s="194" customFormat="1" ht="20.25" customHeight="1">
      <c r="A916" s="39"/>
      <c r="E916" s="195"/>
      <c r="L916" s="39"/>
      <c r="P916" s="195"/>
    </row>
    <row r="917" spans="1:16" s="194" customFormat="1" ht="20.25" customHeight="1">
      <c r="A917" s="39"/>
      <c r="E917" s="195"/>
      <c r="L917" s="39"/>
      <c r="P917" s="195"/>
    </row>
    <row r="918" spans="1:16" s="194" customFormat="1" ht="20.25" customHeight="1">
      <c r="A918" s="39"/>
      <c r="E918" s="195"/>
      <c r="L918" s="39"/>
      <c r="P918" s="195"/>
    </row>
    <row r="919" spans="1:16" s="194" customFormat="1" ht="20.25" customHeight="1">
      <c r="A919" s="39"/>
      <c r="E919" s="195"/>
      <c r="L919" s="39"/>
      <c r="P919" s="195"/>
    </row>
    <row r="920" spans="1:16" s="194" customFormat="1" ht="20.25" customHeight="1">
      <c r="A920" s="39"/>
      <c r="E920" s="195"/>
      <c r="L920" s="39"/>
      <c r="P920" s="195"/>
    </row>
    <row r="921" spans="1:16" s="194" customFormat="1" ht="20.25" customHeight="1">
      <c r="A921" s="39"/>
      <c r="E921" s="195"/>
      <c r="L921" s="39"/>
      <c r="P921" s="195"/>
    </row>
    <row r="922" spans="1:16" s="194" customFormat="1" ht="20.25" customHeight="1">
      <c r="A922" s="39"/>
      <c r="E922" s="195"/>
      <c r="L922" s="39"/>
      <c r="P922" s="195"/>
    </row>
    <row r="923" spans="1:16" s="194" customFormat="1" ht="20.25" customHeight="1">
      <c r="A923" s="39"/>
      <c r="E923" s="195"/>
      <c r="L923" s="39"/>
      <c r="P923" s="195"/>
    </row>
    <row r="924" spans="1:16" s="194" customFormat="1" ht="20.25" customHeight="1">
      <c r="A924" s="39"/>
      <c r="E924" s="195"/>
      <c r="L924" s="39"/>
      <c r="P924" s="195"/>
    </row>
    <row r="925" spans="1:16" s="194" customFormat="1" ht="20.25" customHeight="1">
      <c r="A925" s="39"/>
      <c r="E925" s="195"/>
      <c r="L925" s="39"/>
      <c r="P925" s="195"/>
    </row>
    <row r="926" spans="1:16" s="194" customFormat="1" ht="20.25" customHeight="1">
      <c r="A926" s="39"/>
      <c r="E926" s="195"/>
      <c r="L926" s="39"/>
      <c r="P926" s="195"/>
    </row>
    <row r="927" spans="1:16" s="194" customFormat="1" ht="20.25" customHeight="1">
      <c r="A927" s="39"/>
      <c r="E927" s="195"/>
      <c r="L927" s="39"/>
      <c r="P927" s="195"/>
    </row>
    <row r="928" spans="1:16" s="194" customFormat="1" ht="20.25" customHeight="1">
      <c r="A928" s="39"/>
      <c r="E928" s="195"/>
      <c r="L928" s="39"/>
      <c r="P928" s="195"/>
    </row>
    <row r="929" spans="1:16" s="194" customFormat="1" ht="20.25" customHeight="1">
      <c r="A929" s="39"/>
      <c r="E929" s="195"/>
      <c r="L929" s="39"/>
      <c r="P929" s="195"/>
    </row>
    <row r="930" spans="1:16" s="194" customFormat="1" ht="20.25" customHeight="1">
      <c r="A930" s="39"/>
      <c r="E930" s="195"/>
      <c r="L930" s="39"/>
      <c r="P930" s="195"/>
    </row>
    <row r="931" spans="1:16" s="194" customFormat="1" ht="20.25" customHeight="1">
      <c r="A931" s="39"/>
      <c r="E931" s="195"/>
      <c r="L931" s="39"/>
      <c r="P931" s="195"/>
    </row>
    <row r="932" spans="1:16" s="194" customFormat="1" ht="20.25" customHeight="1">
      <c r="A932" s="39"/>
      <c r="E932" s="195"/>
      <c r="L932" s="39"/>
      <c r="P932" s="195"/>
    </row>
    <row r="933" spans="1:16" s="194" customFormat="1" ht="20.25" customHeight="1">
      <c r="A933" s="39"/>
      <c r="E933" s="195"/>
      <c r="L933" s="39"/>
      <c r="P933" s="195"/>
    </row>
    <row r="934" spans="1:16" s="194" customFormat="1" ht="20.25" customHeight="1">
      <c r="A934" s="39"/>
      <c r="E934" s="195"/>
      <c r="L934" s="39"/>
      <c r="P934" s="195"/>
    </row>
    <row r="935" spans="1:16" s="194" customFormat="1" ht="20.25" customHeight="1">
      <c r="A935" s="39"/>
      <c r="E935" s="195"/>
      <c r="L935" s="39"/>
      <c r="P935" s="195"/>
    </row>
    <row r="936" spans="1:16" s="194" customFormat="1" ht="20.25" customHeight="1">
      <c r="A936" s="39"/>
      <c r="E936" s="195"/>
      <c r="L936" s="39"/>
      <c r="P936" s="195"/>
    </row>
    <row r="937" spans="1:16" s="194" customFormat="1" ht="20.25" customHeight="1">
      <c r="A937" s="39"/>
      <c r="E937" s="195"/>
      <c r="L937" s="39"/>
      <c r="P937" s="195"/>
    </row>
    <row r="938" spans="1:16" s="194" customFormat="1" ht="20.25" customHeight="1">
      <c r="A938" s="39"/>
      <c r="E938" s="195"/>
      <c r="L938" s="39"/>
      <c r="P938" s="195"/>
    </row>
    <row r="939" spans="1:16" s="194" customFormat="1" ht="20.25" customHeight="1">
      <c r="A939" s="39"/>
      <c r="E939" s="195"/>
      <c r="L939" s="39"/>
      <c r="P939" s="195"/>
    </row>
    <row r="940" spans="1:16" s="194" customFormat="1" ht="20.25" customHeight="1">
      <c r="A940" s="39"/>
      <c r="E940" s="195"/>
      <c r="L940" s="39"/>
      <c r="P940" s="195"/>
    </row>
    <row r="941" spans="1:16" s="194" customFormat="1" ht="20.25" customHeight="1">
      <c r="A941" s="39"/>
      <c r="E941" s="195"/>
      <c r="L941" s="39"/>
      <c r="P941" s="195"/>
    </row>
    <row r="942" spans="1:16" s="194" customFormat="1" ht="20.25" customHeight="1">
      <c r="A942" s="39"/>
      <c r="E942" s="195"/>
      <c r="L942" s="39"/>
      <c r="P942" s="195"/>
    </row>
    <row r="943" spans="1:16" s="194" customFormat="1" ht="20.25" customHeight="1">
      <c r="A943" s="39"/>
      <c r="E943" s="195"/>
      <c r="L943" s="39"/>
      <c r="P943" s="195"/>
    </row>
    <row r="944" spans="1:16" s="194" customFormat="1" ht="20.25" customHeight="1">
      <c r="A944" s="39"/>
      <c r="E944" s="195"/>
      <c r="L944" s="39"/>
      <c r="P944" s="195"/>
    </row>
    <row r="945" spans="1:16" s="194" customFormat="1" ht="20.25" customHeight="1">
      <c r="A945" s="39"/>
      <c r="E945" s="195"/>
      <c r="L945" s="39"/>
      <c r="P945" s="195"/>
    </row>
    <row r="946" spans="1:16" s="194" customFormat="1" ht="20.25" customHeight="1">
      <c r="A946" s="39"/>
      <c r="E946" s="195"/>
      <c r="L946" s="39"/>
      <c r="P946" s="195"/>
    </row>
    <row r="947" spans="1:16" s="194" customFormat="1" ht="20.25" customHeight="1">
      <c r="A947" s="39"/>
      <c r="E947" s="195"/>
      <c r="L947" s="39"/>
      <c r="P947" s="195"/>
    </row>
    <row r="948" spans="1:16" s="194" customFormat="1" ht="20.25" customHeight="1">
      <c r="A948" s="39"/>
      <c r="E948" s="195"/>
      <c r="L948" s="39"/>
      <c r="P948" s="195"/>
    </row>
    <row r="949" spans="1:16" s="194" customFormat="1" ht="20.25" customHeight="1">
      <c r="A949" s="39"/>
      <c r="E949" s="195"/>
      <c r="L949" s="39"/>
      <c r="P949" s="195"/>
    </row>
    <row r="950" spans="1:16" s="194" customFormat="1" ht="20.25" customHeight="1">
      <c r="A950" s="39"/>
      <c r="E950" s="195"/>
      <c r="L950" s="39"/>
      <c r="P950" s="195"/>
    </row>
    <row r="951" spans="1:16" s="194" customFormat="1" ht="20.25" customHeight="1">
      <c r="A951" s="39"/>
      <c r="E951" s="195"/>
      <c r="L951" s="39"/>
      <c r="P951" s="195"/>
    </row>
    <row r="952" spans="1:16" s="194" customFormat="1" ht="20.25" customHeight="1">
      <c r="A952" s="39"/>
      <c r="E952" s="195"/>
      <c r="L952" s="39"/>
      <c r="P952" s="195"/>
    </row>
    <row r="953" spans="1:16" s="194" customFormat="1" ht="20.25" customHeight="1">
      <c r="A953" s="39"/>
      <c r="E953" s="195"/>
      <c r="L953" s="39"/>
      <c r="P953" s="195"/>
    </row>
    <row r="954" spans="1:16" s="194" customFormat="1" ht="20.25" customHeight="1">
      <c r="A954" s="39"/>
      <c r="E954" s="195"/>
      <c r="L954" s="39"/>
      <c r="P954" s="195"/>
    </row>
    <row r="955" spans="1:16" s="194" customFormat="1" ht="20.25" customHeight="1">
      <c r="A955" s="39"/>
      <c r="E955" s="195"/>
      <c r="L955" s="39"/>
      <c r="P955" s="195"/>
    </row>
    <row r="956" spans="1:16" s="194" customFormat="1" ht="20.25" customHeight="1">
      <c r="A956" s="39"/>
      <c r="E956" s="195"/>
      <c r="L956" s="39"/>
      <c r="P956" s="195"/>
    </row>
    <row r="957" spans="1:16" s="194" customFormat="1" ht="20.25" customHeight="1">
      <c r="A957" s="39"/>
      <c r="E957" s="195"/>
      <c r="L957" s="39"/>
      <c r="P957" s="195"/>
    </row>
    <row r="958" spans="1:16" s="194" customFormat="1" ht="20.25" customHeight="1">
      <c r="A958" s="39"/>
      <c r="E958" s="195"/>
      <c r="L958" s="39"/>
      <c r="P958" s="195"/>
    </row>
    <row r="959" spans="1:16" s="194" customFormat="1" ht="20.25" customHeight="1">
      <c r="A959" s="39"/>
      <c r="E959" s="195"/>
      <c r="L959" s="39"/>
      <c r="P959" s="195"/>
    </row>
    <row r="960" spans="1:16" s="194" customFormat="1" ht="20.25" customHeight="1">
      <c r="A960" s="39"/>
      <c r="E960" s="195"/>
      <c r="L960" s="39"/>
      <c r="P960" s="195"/>
    </row>
    <row r="961" spans="1:16" s="194" customFormat="1" ht="20.25" customHeight="1">
      <c r="A961" s="39"/>
      <c r="E961" s="195"/>
      <c r="L961" s="39"/>
      <c r="P961" s="195"/>
    </row>
    <row r="962" spans="1:16" s="194" customFormat="1" ht="20.25" customHeight="1">
      <c r="A962" s="39"/>
      <c r="E962" s="195"/>
      <c r="L962" s="39"/>
      <c r="P962" s="195"/>
    </row>
    <row r="963" spans="1:16" s="194" customFormat="1" ht="20.25" customHeight="1">
      <c r="A963" s="39"/>
      <c r="E963" s="195"/>
      <c r="L963" s="39"/>
      <c r="P963" s="195"/>
    </row>
    <row r="964" spans="1:16" s="194" customFormat="1" ht="20.25" customHeight="1">
      <c r="A964" s="39"/>
      <c r="E964" s="195"/>
      <c r="L964" s="39"/>
      <c r="P964" s="195"/>
    </row>
    <row r="965" spans="1:16" s="194" customFormat="1" ht="20.25" customHeight="1">
      <c r="A965" s="39"/>
      <c r="E965" s="195"/>
      <c r="L965" s="39"/>
      <c r="P965" s="195"/>
    </row>
    <row r="966" spans="1:16" s="194" customFormat="1" ht="20.25" customHeight="1">
      <c r="A966" s="39"/>
      <c r="E966" s="195"/>
      <c r="L966" s="39"/>
      <c r="P966" s="195"/>
    </row>
    <row r="967" spans="1:16" s="194" customFormat="1" ht="20.25" customHeight="1">
      <c r="A967" s="39"/>
      <c r="E967" s="195"/>
      <c r="L967" s="39"/>
      <c r="P967" s="195"/>
    </row>
    <row r="968" spans="1:16" s="194" customFormat="1" ht="20.25" customHeight="1">
      <c r="A968" s="39"/>
      <c r="E968" s="195"/>
      <c r="L968" s="39"/>
      <c r="P968" s="195"/>
    </row>
    <row r="969" spans="1:16" s="194" customFormat="1" ht="20.25" customHeight="1">
      <c r="A969" s="39"/>
      <c r="E969" s="195"/>
      <c r="L969" s="39"/>
      <c r="P969" s="195"/>
    </row>
    <row r="970" spans="1:16" s="194" customFormat="1" ht="20.25" customHeight="1">
      <c r="A970" s="39"/>
      <c r="E970" s="195"/>
      <c r="L970" s="39"/>
      <c r="P970" s="195"/>
    </row>
    <row r="971" spans="1:16" s="194" customFormat="1" ht="20.25" customHeight="1">
      <c r="A971" s="39"/>
      <c r="E971" s="195"/>
      <c r="L971" s="39"/>
      <c r="P971" s="195"/>
    </row>
    <row r="972" spans="1:16" s="194" customFormat="1" ht="20.25" customHeight="1">
      <c r="A972" s="39"/>
      <c r="E972" s="195"/>
      <c r="L972" s="39"/>
      <c r="P972" s="195"/>
    </row>
    <row r="973" spans="1:16" s="194" customFormat="1" ht="20.25" customHeight="1">
      <c r="A973" s="39"/>
      <c r="E973" s="195"/>
      <c r="L973" s="39"/>
      <c r="P973" s="195"/>
    </row>
    <row r="974" spans="1:16" s="194" customFormat="1" ht="20.25" customHeight="1">
      <c r="A974" s="39"/>
      <c r="E974" s="195"/>
      <c r="L974" s="39"/>
      <c r="P974" s="195"/>
    </row>
    <row r="975" spans="1:16" s="194" customFormat="1" ht="20.25" customHeight="1">
      <c r="A975" s="39"/>
      <c r="E975" s="195"/>
      <c r="L975" s="39"/>
      <c r="P975" s="195"/>
    </row>
    <row r="976" spans="1:16" s="194" customFormat="1" ht="20.25" customHeight="1">
      <c r="A976" s="39"/>
      <c r="E976" s="195"/>
      <c r="L976" s="39"/>
      <c r="P976" s="195"/>
    </row>
    <row r="977" spans="1:16" s="194" customFormat="1" ht="20.25" customHeight="1">
      <c r="A977" s="39"/>
      <c r="E977" s="195"/>
      <c r="L977" s="39"/>
      <c r="P977" s="195"/>
    </row>
    <row r="978" spans="1:16" s="194" customFormat="1" ht="20.25" customHeight="1">
      <c r="A978" s="39"/>
      <c r="E978" s="195"/>
      <c r="L978" s="39"/>
      <c r="P978" s="195"/>
    </row>
    <row r="979" spans="1:16" s="194" customFormat="1" ht="20.25" customHeight="1">
      <c r="A979" s="39"/>
      <c r="E979" s="195"/>
      <c r="L979" s="39"/>
      <c r="P979" s="195"/>
    </row>
    <row r="980" spans="1:16" s="194" customFormat="1" ht="20.25" customHeight="1">
      <c r="A980" s="39"/>
      <c r="E980" s="195"/>
      <c r="L980" s="39"/>
      <c r="P980" s="195"/>
    </row>
    <row r="981" spans="1:16" s="194" customFormat="1" ht="20.25" customHeight="1">
      <c r="A981" s="39"/>
      <c r="E981" s="195"/>
      <c r="L981" s="39"/>
      <c r="P981" s="195"/>
    </row>
    <row r="982" spans="1:16" s="194" customFormat="1" ht="20.25" customHeight="1">
      <c r="A982" s="39"/>
      <c r="E982" s="195"/>
      <c r="L982" s="39"/>
      <c r="P982" s="195"/>
    </row>
    <row r="983" spans="1:16" s="194" customFormat="1" ht="20.25" customHeight="1">
      <c r="A983" s="39"/>
      <c r="E983" s="195"/>
      <c r="L983" s="39"/>
      <c r="P983" s="195"/>
    </row>
    <row r="984" spans="1:16" s="194" customFormat="1" ht="20.25" customHeight="1">
      <c r="A984" s="39"/>
      <c r="E984" s="195"/>
      <c r="L984" s="39"/>
      <c r="P984" s="195"/>
    </row>
    <row r="985" spans="1:16" s="194" customFormat="1" ht="20.25" customHeight="1">
      <c r="A985" s="39"/>
      <c r="E985" s="195"/>
      <c r="L985" s="39"/>
      <c r="P985" s="195"/>
    </row>
    <row r="986" spans="1:16" s="194" customFormat="1" ht="20.25" customHeight="1">
      <c r="A986" s="39"/>
      <c r="E986" s="195"/>
      <c r="L986" s="39"/>
      <c r="P986" s="195"/>
    </row>
    <row r="987" spans="1:16" s="194" customFormat="1" ht="20.25" customHeight="1">
      <c r="A987" s="39"/>
      <c r="E987" s="195"/>
      <c r="L987" s="39"/>
      <c r="P987" s="195"/>
    </row>
    <row r="988" spans="1:16" s="194" customFormat="1" ht="20.25" customHeight="1">
      <c r="A988" s="39"/>
      <c r="E988" s="195"/>
      <c r="L988" s="39"/>
      <c r="P988" s="195"/>
    </row>
    <row r="989" spans="1:16" s="194" customFormat="1" ht="20.25" customHeight="1">
      <c r="A989" s="39"/>
      <c r="E989" s="195"/>
      <c r="L989" s="39"/>
      <c r="P989" s="195"/>
    </row>
    <row r="990" spans="1:16" s="194" customFormat="1" ht="20.25" customHeight="1">
      <c r="A990" s="39"/>
      <c r="E990" s="195"/>
      <c r="L990" s="39"/>
      <c r="P990" s="195"/>
    </row>
    <row r="991" spans="1:16" s="194" customFormat="1" ht="20.25" customHeight="1">
      <c r="A991" s="39"/>
      <c r="E991" s="195"/>
      <c r="L991" s="39"/>
      <c r="P991" s="195"/>
    </row>
    <row r="992" spans="1:16" s="194" customFormat="1" ht="20.25" customHeight="1">
      <c r="A992" s="39"/>
      <c r="E992" s="195"/>
      <c r="L992" s="39"/>
      <c r="P992" s="195"/>
    </row>
    <row r="993" spans="1:16" s="194" customFormat="1" ht="20.25" customHeight="1">
      <c r="A993" s="39"/>
      <c r="E993" s="195"/>
      <c r="L993" s="39"/>
      <c r="P993" s="195"/>
    </row>
    <row r="994" spans="1:16" s="194" customFormat="1" ht="20.25" customHeight="1">
      <c r="A994" s="39"/>
      <c r="E994" s="195"/>
      <c r="L994" s="39"/>
      <c r="P994" s="195"/>
    </row>
    <row r="995" spans="1:16" s="194" customFormat="1" ht="20.25" customHeight="1">
      <c r="A995" s="39"/>
      <c r="E995" s="195"/>
      <c r="L995" s="39"/>
      <c r="P995" s="195"/>
    </row>
    <row r="996" spans="1:16" s="194" customFormat="1" ht="20.25" customHeight="1">
      <c r="A996" s="39"/>
      <c r="E996" s="195"/>
      <c r="L996" s="39"/>
      <c r="P996" s="195"/>
    </row>
    <row r="997" spans="1:16" s="194" customFormat="1" ht="20.25" customHeight="1">
      <c r="A997" s="39"/>
      <c r="E997" s="195"/>
      <c r="L997" s="39"/>
      <c r="P997" s="195"/>
    </row>
    <row r="998" spans="1:16" s="194" customFormat="1" ht="20.25" customHeight="1">
      <c r="A998" s="39"/>
      <c r="E998" s="195"/>
      <c r="L998" s="39"/>
      <c r="P998" s="195"/>
    </row>
    <row r="999" spans="1:16" s="194" customFormat="1" ht="20.25" customHeight="1">
      <c r="A999" s="39"/>
      <c r="E999" s="195"/>
      <c r="L999" s="39"/>
      <c r="P999" s="195"/>
    </row>
    <row r="1000" spans="1:16" s="194" customFormat="1" ht="20.25" customHeight="1">
      <c r="A1000" s="39"/>
      <c r="E1000" s="195"/>
      <c r="L1000" s="39"/>
      <c r="P1000" s="195"/>
    </row>
  </sheetData>
  <mergeCells count="19">
    <mergeCell ref="F14:H14"/>
    <mergeCell ref="F18:H18"/>
    <mergeCell ref="B8:B10"/>
    <mergeCell ref="C8:C10"/>
    <mergeCell ref="I8:I10"/>
    <mergeCell ref="J8:J10"/>
    <mergeCell ref="K8:K10"/>
    <mergeCell ref="B11:B13"/>
    <mergeCell ref="C11:C13"/>
    <mergeCell ref="I11:I13"/>
    <mergeCell ref="J11:J13"/>
    <mergeCell ref="K11:K13"/>
    <mergeCell ref="I2:J2"/>
    <mergeCell ref="E4:F4"/>
    <mergeCell ref="E5:F5"/>
    <mergeCell ref="G5:H5"/>
    <mergeCell ref="D7:E7"/>
    <mergeCell ref="F7:H7"/>
    <mergeCell ref="I7:J7"/>
  </mergeCells>
  <phoneticPr fontId="6"/>
  <dataValidations count="4">
    <dataValidation imeMode="on" allowBlank="1" showInputMessage="1" showErrorMessage="1" sqref="C8:C13 K8:K13" xr:uid="{FFB6A9CB-D46E-4E51-B4F3-20DD579A539D}"/>
    <dataValidation type="list" allowBlank="1" showInputMessage="1" sqref="C18" xr:uid="{94D9BB5D-8382-432C-8780-5521CCBF0F52}">
      <formula1>"40%"</formula1>
    </dataValidation>
    <dataValidation imeMode="off" allowBlank="1" showInputMessage="1" showErrorMessage="1" sqref="G8:G9 I5 G11:G12" xr:uid="{23ECE92F-7A25-4A74-B771-2DE5DCDAC282}"/>
    <dataValidation type="list" allowBlank="1" showInputMessage="1" showErrorMessage="1" sqref="D65553:D65554 JA65554:JA65555 SW65554:SW65555 ACS65554:ACS65555 AMO65554:AMO65555 AWK65554:AWK65555 BGG65554:BGG65555 BQC65554:BQC65555 BZY65554:BZY65555 CJU65554:CJU65555 CTQ65554:CTQ65555 DDM65554:DDM65555 DNI65554:DNI65555 DXE65554:DXE65555 EHA65554:EHA65555 EQW65554:EQW65555 FAS65554:FAS65555 FKO65554:FKO65555 FUK65554:FUK65555 GEG65554:GEG65555 GOC65554:GOC65555 GXY65554:GXY65555 HHU65554:HHU65555 HRQ65554:HRQ65555 IBM65554:IBM65555 ILI65554:ILI65555 IVE65554:IVE65555 JFA65554:JFA65555 JOW65554:JOW65555 JYS65554:JYS65555 KIO65554:KIO65555 KSK65554:KSK65555 LCG65554:LCG65555 LMC65554:LMC65555 LVY65554:LVY65555 MFU65554:MFU65555 MPQ65554:MPQ65555 MZM65554:MZM65555 NJI65554:NJI65555 NTE65554:NTE65555 ODA65554:ODA65555 OMW65554:OMW65555 OWS65554:OWS65555 PGO65554:PGO65555 PQK65554:PQK65555 QAG65554:QAG65555 QKC65554:QKC65555 QTY65554:QTY65555 RDU65554:RDU65555 RNQ65554:RNQ65555 RXM65554:RXM65555 SHI65554:SHI65555 SRE65554:SRE65555 TBA65554:TBA65555 TKW65554:TKW65555 TUS65554:TUS65555 UEO65554:UEO65555 UOK65554:UOK65555 UYG65554:UYG65555 VIC65554:VIC65555 VRY65554:VRY65555 WBU65554:WBU65555 WLQ65554:WLQ65555 WVM65554:WVM65555 D131089:D131090 JA131090:JA131091 SW131090:SW131091 ACS131090:ACS131091 AMO131090:AMO131091 AWK131090:AWK131091 BGG131090:BGG131091 BQC131090:BQC131091 BZY131090:BZY131091 CJU131090:CJU131091 CTQ131090:CTQ131091 DDM131090:DDM131091 DNI131090:DNI131091 DXE131090:DXE131091 EHA131090:EHA131091 EQW131090:EQW131091 FAS131090:FAS131091 FKO131090:FKO131091 FUK131090:FUK131091 GEG131090:GEG131091 GOC131090:GOC131091 GXY131090:GXY131091 HHU131090:HHU131091 HRQ131090:HRQ131091 IBM131090:IBM131091 ILI131090:ILI131091 IVE131090:IVE131091 JFA131090:JFA131091 JOW131090:JOW131091 JYS131090:JYS131091 KIO131090:KIO131091 KSK131090:KSK131091 LCG131090:LCG131091 LMC131090:LMC131091 LVY131090:LVY131091 MFU131090:MFU131091 MPQ131090:MPQ131091 MZM131090:MZM131091 NJI131090:NJI131091 NTE131090:NTE131091 ODA131090:ODA131091 OMW131090:OMW131091 OWS131090:OWS131091 PGO131090:PGO131091 PQK131090:PQK131091 QAG131090:QAG131091 QKC131090:QKC131091 QTY131090:QTY131091 RDU131090:RDU131091 RNQ131090:RNQ131091 RXM131090:RXM131091 SHI131090:SHI131091 SRE131090:SRE131091 TBA131090:TBA131091 TKW131090:TKW131091 TUS131090:TUS131091 UEO131090:UEO131091 UOK131090:UOK131091 UYG131090:UYG131091 VIC131090:VIC131091 VRY131090:VRY131091 WBU131090:WBU131091 WLQ131090:WLQ131091 WVM131090:WVM131091 D196625:D196626 JA196626:JA196627 SW196626:SW196627 ACS196626:ACS196627 AMO196626:AMO196627 AWK196626:AWK196627 BGG196626:BGG196627 BQC196626:BQC196627 BZY196626:BZY196627 CJU196626:CJU196627 CTQ196626:CTQ196627 DDM196626:DDM196627 DNI196626:DNI196627 DXE196626:DXE196627 EHA196626:EHA196627 EQW196626:EQW196627 FAS196626:FAS196627 FKO196626:FKO196627 FUK196626:FUK196627 GEG196626:GEG196627 GOC196626:GOC196627 GXY196626:GXY196627 HHU196626:HHU196627 HRQ196626:HRQ196627 IBM196626:IBM196627 ILI196626:ILI196627 IVE196626:IVE196627 JFA196626:JFA196627 JOW196626:JOW196627 JYS196626:JYS196627 KIO196626:KIO196627 KSK196626:KSK196627 LCG196626:LCG196627 LMC196626:LMC196627 LVY196626:LVY196627 MFU196626:MFU196627 MPQ196626:MPQ196627 MZM196626:MZM196627 NJI196626:NJI196627 NTE196626:NTE196627 ODA196626:ODA196627 OMW196626:OMW196627 OWS196626:OWS196627 PGO196626:PGO196627 PQK196626:PQK196627 QAG196626:QAG196627 QKC196626:QKC196627 QTY196626:QTY196627 RDU196626:RDU196627 RNQ196626:RNQ196627 RXM196626:RXM196627 SHI196626:SHI196627 SRE196626:SRE196627 TBA196626:TBA196627 TKW196626:TKW196627 TUS196626:TUS196627 UEO196626:UEO196627 UOK196626:UOK196627 UYG196626:UYG196627 VIC196626:VIC196627 VRY196626:VRY196627 WBU196626:WBU196627 WLQ196626:WLQ196627 WVM196626:WVM196627 D262161:D262162 JA262162:JA262163 SW262162:SW262163 ACS262162:ACS262163 AMO262162:AMO262163 AWK262162:AWK262163 BGG262162:BGG262163 BQC262162:BQC262163 BZY262162:BZY262163 CJU262162:CJU262163 CTQ262162:CTQ262163 DDM262162:DDM262163 DNI262162:DNI262163 DXE262162:DXE262163 EHA262162:EHA262163 EQW262162:EQW262163 FAS262162:FAS262163 FKO262162:FKO262163 FUK262162:FUK262163 GEG262162:GEG262163 GOC262162:GOC262163 GXY262162:GXY262163 HHU262162:HHU262163 HRQ262162:HRQ262163 IBM262162:IBM262163 ILI262162:ILI262163 IVE262162:IVE262163 JFA262162:JFA262163 JOW262162:JOW262163 JYS262162:JYS262163 KIO262162:KIO262163 KSK262162:KSK262163 LCG262162:LCG262163 LMC262162:LMC262163 LVY262162:LVY262163 MFU262162:MFU262163 MPQ262162:MPQ262163 MZM262162:MZM262163 NJI262162:NJI262163 NTE262162:NTE262163 ODA262162:ODA262163 OMW262162:OMW262163 OWS262162:OWS262163 PGO262162:PGO262163 PQK262162:PQK262163 QAG262162:QAG262163 QKC262162:QKC262163 QTY262162:QTY262163 RDU262162:RDU262163 RNQ262162:RNQ262163 RXM262162:RXM262163 SHI262162:SHI262163 SRE262162:SRE262163 TBA262162:TBA262163 TKW262162:TKW262163 TUS262162:TUS262163 UEO262162:UEO262163 UOK262162:UOK262163 UYG262162:UYG262163 VIC262162:VIC262163 VRY262162:VRY262163 WBU262162:WBU262163 WLQ262162:WLQ262163 WVM262162:WVM262163 D327697:D327698 JA327698:JA327699 SW327698:SW327699 ACS327698:ACS327699 AMO327698:AMO327699 AWK327698:AWK327699 BGG327698:BGG327699 BQC327698:BQC327699 BZY327698:BZY327699 CJU327698:CJU327699 CTQ327698:CTQ327699 DDM327698:DDM327699 DNI327698:DNI327699 DXE327698:DXE327699 EHA327698:EHA327699 EQW327698:EQW327699 FAS327698:FAS327699 FKO327698:FKO327699 FUK327698:FUK327699 GEG327698:GEG327699 GOC327698:GOC327699 GXY327698:GXY327699 HHU327698:HHU327699 HRQ327698:HRQ327699 IBM327698:IBM327699 ILI327698:ILI327699 IVE327698:IVE327699 JFA327698:JFA327699 JOW327698:JOW327699 JYS327698:JYS327699 KIO327698:KIO327699 KSK327698:KSK327699 LCG327698:LCG327699 LMC327698:LMC327699 LVY327698:LVY327699 MFU327698:MFU327699 MPQ327698:MPQ327699 MZM327698:MZM327699 NJI327698:NJI327699 NTE327698:NTE327699 ODA327698:ODA327699 OMW327698:OMW327699 OWS327698:OWS327699 PGO327698:PGO327699 PQK327698:PQK327699 QAG327698:QAG327699 QKC327698:QKC327699 QTY327698:QTY327699 RDU327698:RDU327699 RNQ327698:RNQ327699 RXM327698:RXM327699 SHI327698:SHI327699 SRE327698:SRE327699 TBA327698:TBA327699 TKW327698:TKW327699 TUS327698:TUS327699 UEO327698:UEO327699 UOK327698:UOK327699 UYG327698:UYG327699 VIC327698:VIC327699 VRY327698:VRY327699 WBU327698:WBU327699 WLQ327698:WLQ327699 WVM327698:WVM327699 D393233:D393234 JA393234:JA393235 SW393234:SW393235 ACS393234:ACS393235 AMO393234:AMO393235 AWK393234:AWK393235 BGG393234:BGG393235 BQC393234:BQC393235 BZY393234:BZY393235 CJU393234:CJU393235 CTQ393234:CTQ393235 DDM393234:DDM393235 DNI393234:DNI393235 DXE393234:DXE393235 EHA393234:EHA393235 EQW393234:EQW393235 FAS393234:FAS393235 FKO393234:FKO393235 FUK393234:FUK393235 GEG393234:GEG393235 GOC393234:GOC393235 GXY393234:GXY393235 HHU393234:HHU393235 HRQ393234:HRQ393235 IBM393234:IBM393235 ILI393234:ILI393235 IVE393234:IVE393235 JFA393234:JFA393235 JOW393234:JOW393235 JYS393234:JYS393235 KIO393234:KIO393235 KSK393234:KSK393235 LCG393234:LCG393235 LMC393234:LMC393235 LVY393234:LVY393235 MFU393234:MFU393235 MPQ393234:MPQ393235 MZM393234:MZM393235 NJI393234:NJI393235 NTE393234:NTE393235 ODA393234:ODA393235 OMW393234:OMW393235 OWS393234:OWS393235 PGO393234:PGO393235 PQK393234:PQK393235 QAG393234:QAG393235 QKC393234:QKC393235 QTY393234:QTY393235 RDU393234:RDU393235 RNQ393234:RNQ393235 RXM393234:RXM393235 SHI393234:SHI393235 SRE393234:SRE393235 TBA393234:TBA393235 TKW393234:TKW393235 TUS393234:TUS393235 UEO393234:UEO393235 UOK393234:UOK393235 UYG393234:UYG393235 VIC393234:VIC393235 VRY393234:VRY393235 WBU393234:WBU393235 WLQ393234:WLQ393235 WVM393234:WVM393235 D458769:D458770 JA458770:JA458771 SW458770:SW458771 ACS458770:ACS458771 AMO458770:AMO458771 AWK458770:AWK458771 BGG458770:BGG458771 BQC458770:BQC458771 BZY458770:BZY458771 CJU458770:CJU458771 CTQ458770:CTQ458771 DDM458770:DDM458771 DNI458770:DNI458771 DXE458770:DXE458771 EHA458770:EHA458771 EQW458770:EQW458771 FAS458770:FAS458771 FKO458770:FKO458771 FUK458770:FUK458771 GEG458770:GEG458771 GOC458770:GOC458771 GXY458770:GXY458771 HHU458770:HHU458771 HRQ458770:HRQ458771 IBM458770:IBM458771 ILI458770:ILI458771 IVE458770:IVE458771 JFA458770:JFA458771 JOW458770:JOW458771 JYS458770:JYS458771 KIO458770:KIO458771 KSK458770:KSK458771 LCG458770:LCG458771 LMC458770:LMC458771 LVY458770:LVY458771 MFU458770:MFU458771 MPQ458770:MPQ458771 MZM458770:MZM458771 NJI458770:NJI458771 NTE458770:NTE458771 ODA458770:ODA458771 OMW458770:OMW458771 OWS458770:OWS458771 PGO458770:PGO458771 PQK458770:PQK458771 QAG458770:QAG458771 QKC458770:QKC458771 QTY458770:QTY458771 RDU458770:RDU458771 RNQ458770:RNQ458771 RXM458770:RXM458771 SHI458770:SHI458771 SRE458770:SRE458771 TBA458770:TBA458771 TKW458770:TKW458771 TUS458770:TUS458771 UEO458770:UEO458771 UOK458770:UOK458771 UYG458770:UYG458771 VIC458770:VIC458771 VRY458770:VRY458771 WBU458770:WBU458771 WLQ458770:WLQ458771 WVM458770:WVM458771 D524305:D524306 JA524306:JA524307 SW524306:SW524307 ACS524306:ACS524307 AMO524306:AMO524307 AWK524306:AWK524307 BGG524306:BGG524307 BQC524306:BQC524307 BZY524306:BZY524307 CJU524306:CJU524307 CTQ524306:CTQ524307 DDM524306:DDM524307 DNI524306:DNI524307 DXE524306:DXE524307 EHA524306:EHA524307 EQW524306:EQW524307 FAS524306:FAS524307 FKO524306:FKO524307 FUK524306:FUK524307 GEG524306:GEG524307 GOC524306:GOC524307 GXY524306:GXY524307 HHU524306:HHU524307 HRQ524306:HRQ524307 IBM524306:IBM524307 ILI524306:ILI524307 IVE524306:IVE524307 JFA524306:JFA524307 JOW524306:JOW524307 JYS524306:JYS524307 KIO524306:KIO524307 KSK524306:KSK524307 LCG524306:LCG524307 LMC524306:LMC524307 LVY524306:LVY524307 MFU524306:MFU524307 MPQ524306:MPQ524307 MZM524306:MZM524307 NJI524306:NJI524307 NTE524306:NTE524307 ODA524306:ODA524307 OMW524306:OMW524307 OWS524306:OWS524307 PGO524306:PGO524307 PQK524306:PQK524307 QAG524306:QAG524307 QKC524306:QKC524307 QTY524306:QTY524307 RDU524306:RDU524307 RNQ524306:RNQ524307 RXM524306:RXM524307 SHI524306:SHI524307 SRE524306:SRE524307 TBA524306:TBA524307 TKW524306:TKW524307 TUS524306:TUS524307 UEO524306:UEO524307 UOK524306:UOK524307 UYG524306:UYG524307 VIC524306:VIC524307 VRY524306:VRY524307 WBU524306:WBU524307 WLQ524306:WLQ524307 WVM524306:WVM524307 D589841:D589842 JA589842:JA589843 SW589842:SW589843 ACS589842:ACS589843 AMO589842:AMO589843 AWK589842:AWK589843 BGG589842:BGG589843 BQC589842:BQC589843 BZY589842:BZY589843 CJU589842:CJU589843 CTQ589842:CTQ589843 DDM589842:DDM589843 DNI589842:DNI589843 DXE589842:DXE589843 EHA589842:EHA589843 EQW589842:EQW589843 FAS589842:FAS589843 FKO589842:FKO589843 FUK589842:FUK589843 GEG589842:GEG589843 GOC589842:GOC589843 GXY589842:GXY589843 HHU589842:HHU589843 HRQ589842:HRQ589843 IBM589842:IBM589843 ILI589842:ILI589843 IVE589842:IVE589843 JFA589842:JFA589843 JOW589842:JOW589843 JYS589842:JYS589843 KIO589842:KIO589843 KSK589842:KSK589843 LCG589842:LCG589843 LMC589842:LMC589843 LVY589842:LVY589843 MFU589842:MFU589843 MPQ589842:MPQ589843 MZM589842:MZM589843 NJI589842:NJI589843 NTE589842:NTE589843 ODA589842:ODA589843 OMW589842:OMW589843 OWS589842:OWS589843 PGO589842:PGO589843 PQK589842:PQK589843 QAG589842:QAG589843 QKC589842:QKC589843 QTY589842:QTY589843 RDU589842:RDU589843 RNQ589842:RNQ589843 RXM589842:RXM589843 SHI589842:SHI589843 SRE589842:SRE589843 TBA589842:TBA589843 TKW589842:TKW589843 TUS589842:TUS589843 UEO589842:UEO589843 UOK589842:UOK589843 UYG589842:UYG589843 VIC589842:VIC589843 VRY589842:VRY589843 WBU589842:WBU589843 WLQ589842:WLQ589843 WVM589842:WVM589843 D655377:D655378 JA655378:JA655379 SW655378:SW655379 ACS655378:ACS655379 AMO655378:AMO655379 AWK655378:AWK655379 BGG655378:BGG655379 BQC655378:BQC655379 BZY655378:BZY655379 CJU655378:CJU655379 CTQ655378:CTQ655379 DDM655378:DDM655379 DNI655378:DNI655379 DXE655378:DXE655379 EHA655378:EHA655379 EQW655378:EQW655379 FAS655378:FAS655379 FKO655378:FKO655379 FUK655378:FUK655379 GEG655378:GEG655379 GOC655378:GOC655379 GXY655378:GXY655379 HHU655378:HHU655379 HRQ655378:HRQ655379 IBM655378:IBM655379 ILI655378:ILI655379 IVE655378:IVE655379 JFA655378:JFA655379 JOW655378:JOW655379 JYS655378:JYS655379 KIO655378:KIO655379 KSK655378:KSK655379 LCG655378:LCG655379 LMC655378:LMC655379 LVY655378:LVY655379 MFU655378:MFU655379 MPQ655378:MPQ655379 MZM655378:MZM655379 NJI655378:NJI655379 NTE655378:NTE655379 ODA655378:ODA655379 OMW655378:OMW655379 OWS655378:OWS655379 PGO655378:PGO655379 PQK655378:PQK655379 QAG655378:QAG655379 QKC655378:QKC655379 QTY655378:QTY655379 RDU655378:RDU655379 RNQ655378:RNQ655379 RXM655378:RXM655379 SHI655378:SHI655379 SRE655378:SRE655379 TBA655378:TBA655379 TKW655378:TKW655379 TUS655378:TUS655379 UEO655378:UEO655379 UOK655378:UOK655379 UYG655378:UYG655379 VIC655378:VIC655379 VRY655378:VRY655379 WBU655378:WBU655379 WLQ655378:WLQ655379 WVM655378:WVM655379 D720913:D720914 JA720914:JA720915 SW720914:SW720915 ACS720914:ACS720915 AMO720914:AMO720915 AWK720914:AWK720915 BGG720914:BGG720915 BQC720914:BQC720915 BZY720914:BZY720915 CJU720914:CJU720915 CTQ720914:CTQ720915 DDM720914:DDM720915 DNI720914:DNI720915 DXE720914:DXE720915 EHA720914:EHA720915 EQW720914:EQW720915 FAS720914:FAS720915 FKO720914:FKO720915 FUK720914:FUK720915 GEG720914:GEG720915 GOC720914:GOC720915 GXY720914:GXY720915 HHU720914:HHU720915 HRQ720914:HRQ720915 IBM720914:IBM720915 ILI720914:ILI720915 IVE720914:IVE720915 JFA720914:JFA720915 JOW720914:JOW720915 JYS720914:JYS720915 KIO720914:KIO720915 KSK720914:KSK720915 LCG720914:LCG720915 LMC720914:LMC720915 LVY720914:LVY720915 MFU720914:MFU720915 MPQ720914:MPQ720915 MZM720914:MZM720915 NJI720914:NJI720915 NTE720914:NTE720915 ODA720914:ODA720915 OMW720914:OMW720915 OWS720914:OWS720915 PGO720914:PGO720915 PQK720914:PQK720915 QAG720914:QAG720915 QKC720914:QKC720915 QTY720914:QTY720915 RDU720914:RDU720915 RNQ720914:RNQ720915 RXM720914:RXM720915 SHI720914:SHI720915 SRE720914:SRE720915 TBA720914:TBA720915 TKW720914:TKW720915 TUS720914:TUS720915 UEO720914:UEO720915 UOK720914:UOK720915 UYG720914:UYG720915 VIC720914:VIC720915 VRY720914:VRY720915 WBU720914:WBU720915 WLQ720914:WLQ720915 WVM720914:WVM720915 D786449:D786450 JA786450:JA786451 SW786450:SW786451 ACS786450:ACS786451 AMO786450:AMO786451 AWK786450:AWK786451 BGG786450:BGG786451 BQC786450:BQC786451 BZY786450:BZY786451 CJU786450:CJU786451 CTQ786450:CTQ786451 DDM786450:DDM786451 DNI786450:DNI786451 DXE786450:DXE786451 EHA786450:EHA786451 EQW786450:EQW786451 FAS786450:FAS786451 FKO786450:FKO786451 FUK786450:FUK786451 GEG786450:GEG786451 GOC786450:GOC786451 GXY786450:GXY786451 HHU786450:HHU786451 HRQ786450:HRQ786451 IBM786450:IBM786451 ILI786450:ILI786451 IVE786450:IVE786451 JFA786450:JFA786451 JOW786450:JOW786451 JYS786450:JYS786451 KIO786450:KIO786451 KSK786450:KSK786451 LCG786450:LCG786451 LMC786450:LMC786451 LVY786450:LVY786451 MFU786450:MFU786451 MPQ786450:MPQ786451 MZM786450:MZM786451 NJI786450:NJI786451 NTE786450:NTE786451 ODA786450:ODA786451 OMW786450:OMW786451 OWS786450:OWS786451 PGO786450:PGO786451 PQK786450:PQK786451 QAG786450:QAG786451 QKC786450:QKC786451 QTY786450:QTY786451 RDU786450:RDU786451 RNQ786450:RNQ786451 RXM786450:RXM786451 SHI786450:SHI786451 SRE786450:SRE786451 TBA786450:TBA786451 TKW786450:TKW786451 TUS786450:TUS786451 UEO786450:UEO786451 UOK786450:UOK786451 UYG786450:UYG786451 VIC786450:VIC786451 VRY786450:VRY786451 WBU786450:WBU786451 WLQ786450:WLQ786451 WVM786450:WVM786451 D851985:D851986 JA851986:JA851987 SW851986:SW851987 ACS851986:ACS851987 AMO851986:AMO851987 AWK851986:AWK851987 BGG851986:BGG851987 BQC851986:BQC851987 BZY851986:BZY851987 CJU851986:CJU851987 CTQ851986:CTQ851987 DDM851986:DDM851987 DNI851986:DNI851987 DXE851986:DXE851987 EHA851986:EHA851987 EQW851986:EQW851987 FAS851986:FAS851987 FKO851986:FKO851987 FUK851986:FUK851987 GEG851986:GEG851987 GOC851986:GOC851987 GXY851986:GXY851987 HHU851986:HHU851987 HRQ851986:HRQ851987 IBM851986:IBM851987 ILI851986:ILI851987 IVE851986:IVE851987 JFA851986:JFA851987 JOW851986:JOW851987 JYS851986:JYS851987 KIO851986:KIO851987 KSK851986:KSK851987 LCG851986:LCG851987 LMC851986:LMC851987 LVY851986:LVY851987 MFU851986:MFU851987 MPQ851986:MPQ851987 MZM851986:MZM851987 NJI851986:NJI851987 NTE851986:NTE851987 ODA851986:ODA851987 OMW851986:OMW851987 OWS851986:OWS851987 PGO851986:PGO851987 PQK851986:PQK851987 QAG851986:QAG851987 QKC851986:QKC851987 QTY851986:QTY851987 RDU851986:RDU851987 RNQ851986:RNQ851987 RXM851986:RXM851987 SHI851986:SHI851987 SRE851986:SRE851987 TBA851986:TBA851987 TKW851986:TKW851987 TUS851986:TUS851987 UEO851986:UEO851987 UOK851986:UOK851987 UYG851986:UYG851987 VIC851986:VIC851987 VRY851986:VRY851987 WBU851986:WBU851987 WLQ851986:WLQ851987 WVM851986:WVM851987 D917521:D917522 JA917522:JA917523 SW917522:SW917523 ACS917522:ACS917523 AMO917522:AMO917523 AWK917522:AWK917523 BGG917522:BGG917523 BQC917522:BQC917523 BZY917522:BZY917523 CJU917522:CJU917523 CTQ917522:CTQ917523 DDM917522:DDM917523 DNI917522:DNI917523 DXE917522:DXE917523 EHA917522:EHA917523 EQW917522:EQW917523 FAS917522:FAS917523 FKO917522:FKO917523 FUK917522:FUK917523 GEG917522:GEG917523 GOC917522:GOC917523 GXY917522:GXY917523 HHU917522:HHU917523 HRQ917522:HRQ917523 IBM917522:IBM917523 ILI917522:ILI917523 IVE917522:IVE917523 JFA917522:JFA917523 JOW917522:JOW917523 JYS917522:JYS917523 KIO917522:KIO917523 KSK917522:KSK917523 LCG917522:LCG917523 LMC917522:LMC917523 LVY917522:LVY917523 MFU917522:MFU917523 MPQ917522:MPQ917523 MZM917522:MZM917523 NJI917522:NJI917523 NTE917522:NTE917523 ODA917522:ODA917523 OMW917522:OMW917523 OWS917522:OWS917523 PGO917522:PGO917523 PQK917522:PQK917523 QAG917522:QAG917523 QKC917522:QKC917523 QTY917522:QTY917523 RDU917522:RDU917523 RNQ917522:RNQ917523 RXM917522:RXM917523 SHI917522:SHI917523 SRE917522:SRE917523 TBA917522:TBA917523 TKW917522:TKW917523 TUS917522:TUS917523 UEO917522:UEO917523 UOK917522:UOK917523 UYG917522:UYG917523 VIC917522:VIC917523 VRY917522:VRY917523 WBU917522:WBU917523 WLQ917522:WLQ917523 WVM917522:WVM917523 D983057:D983058 JA983058:JA983059 SW983058:SW983059 ACS983058:ACS983059 AMO983058:AMO983059 AWK983058:AWK983059 BGG983058:BGG983059 BQC983058:BQC983059 BZY983058:BZY983059 CJU983058:CJU983059 CTQ983058:CTQ983059 DDM983058:DDM983059 DNI983058:DNI983059 DXE983058:DXE983059 EHA983058:EHA983059 EQW983058:EQW983059 FAS983058:FAS983059 FKO983058:FKO983059 FUK983058:FUK983059 GEG983058:GEG983059 GOC983058:GOC983059 GXY983058:GXY983059 HHU983058:HHU983059 HRQ983058:HRQ983059 IBM983058:IBM983059 ILI983058:ILI983059 IVE983058:IVE983059 JFA983058:JFA983059 JOW983058:JOW983059 JYS983058:JYS983059 KIO983058:KIO983059 KSK983058:KSK983059 LCG983058:LCG983059 LMC983058:LMC983059 LVY983058:LVY983059 MFU983058:MFU983059 MPQ983058:MPQ983059 MZM983058:MZM983059 NJI983058:NJI983059 NTE983058:NTE983059 ODA983058:ODA983059 OMW983058:OMW983059 OWS983058:OWS983059 PGO983058:PGO983059 PQK983058:PQK983059 QAG983058:QAG983059 QKC983058:QKC983059 QTY983058:QTY983059 RDU983058:RDU983059 RNQ983058:RNQ983059 RXM983058:RXM983059 SHI983058:SHI983059 SRE983058:SRE983059 TBA983058:TBA983059 TKW983058:TKW983059 TUS983058:TUS983059 UEO983058:UEO983059 UOK983058:UOK983059 UYG983058:UYG983059 VIC983058:VIC983059 VRY983058:VRY983059 WBU983058:WBU983059 WLQ983058:WLQ983059 WVM983058:WVM983059 O983058:O983059 O65554:O65555 O131090:O131091 O196626:O196627 O262162:O262163 O327698:O327699 O393234:O393235 O458770:O458771 O524306:O524307 O589842:O589843 O655378:O655379 O720914:O720915 O786450:O786451 O851986:O851987 O917522:O917523" xr:uid="{217B8139-B281-4A99-AE65-F47B6591049E}">
      <formula1>"30%,40%"</formula1>
    </dataValidation>
  </dataValidations>
  <printOptions horizontalCentered="1"/>
  <pageMargins left="0.70866141732283472" right="0.70866141732283472" top="0.74803149606299213" bottom="0.55118110236220474" header="0.31496062992125984" footer="0.31496062992125984"/>
  <pageSetup paperSize="9" scale="66" orientation="portrait" cellComments="asDisplayed"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44F3-16BC-4935-ABD6-B1A6C6D1A7FB}">
  <sheetPr codeName="Sheet23">
    <tabColor rgb="FFFF99FF"/>
    <pageSetUpPr fitToPage="1"/>
  </sheetPr>
  <dimension ref="A1:ZZ999"/>
  <sheetViews>
    <sheetView showGridLines="0" view="pageBreakPreview" zoomScale="47" zoomScaleNormal="100" zoomScaleSheetLayoutView="47" workbookViewId="0">
      <selection activeCell="K29" sqref="K29"/>
    </sheetView>
  </sheetViews>
  <sheetFormatPr defaultColWidth="9.81640625" defaultRowHeight="12.75" customHeight="1"/>
  <cols>
    <col min="1" max="1" width="49.1796875" style="184" customWidth="1"/>
    <col min="2" max="2" width="7.1796875" style="76" customWidth="1"/>
    <col min="3" max="3" width="5.54296875" style="76" customWidth="1"/>
    <col min="4" max="4" width="13.1796875" style="76" customWidth="1"/>
    <col min="5" max="5" width="8.54296875" style="76" customWidth="1"/>
    <col min="6" max="6" width="15.54296875" style="76" customWidth="1"/>
    <col min="7" max="7" width="13.1796875" style="76" customWidth="1"/>
    <col min="8" max="8" width="8.54296875" style="76" customWidth="1"/>
    <col min="9" max="9" width="15.54296875" style="76" customWidth="1"/>
    <col min="10" max="10" width="8.453125" style="76" customWidth="1"/>
    <col min="11" max="11" width="13.1796875" style="76" customWidth="1"/>
    <col min="12" max="12" width="8.54296875" style="76" customWidth="1"/>
    <col min="13" max="13" width="15.54296875" style="76" customWidth="1"/>
    <col min="14" max="14" width="13.1796875" style="76" customWidth="1"/>
    <col min="15" max="15" width="8.54296875" style="76" customWidth="1"/>
    <col min="16" max="16" width="15.54296875" style="76" customWidth="1"/>
    <col min="17" max="17" width="10.7265625" style="76" customWidth="1"/>
    <col min="18" max="18" width="13.1796875" style="76" customWidth="1"/>
    <col min="19" max="19" width="8.54296875" style="76" customWidth="1"/>
    <col min="20" max="20" width="15.54296875" style="76" customWidth="1"/>
    <col min="21" max="21" width="10.81640625" style="76" bestFit="1" customWidth="1"/>
    <col min="22" max="22" width="13.1796875" style="76" customWidth="1"/>
    <col min="23" max="23" width="8.54296875" style="76" customWidth="1"/>
    <col min="24" max="24" width="15.54296875" style="76" customWidth="1"/>
    <col min="25" max="25" width="16.453125" style="77" hidden="1" customWidth="1"/>
    <col min="26" max="26" width="31.81640625" style="77" customWidth="1"/>
    <col min="27" max="27" width="9.81640625" style="184"/>
    <col min="28" max="28" width="13.453125" style="184" customWidth="1"/>
    <col min="29" max="702" width="9.81640625" style="184"/>
    <col min="703" max="16384" width="9.81640625" style="77"/>
  </cols>
  <sheetData>
    <row r="1" spans="1:702" s="75" customFormat="1" ht="35.5" customHeight="1">
      <c r="A1" s="183"/>
      <c r="B1" s="783" t="s">
        <v>261</v>
      </c>
      <c r="C1" s="385"/>
      <c r="D1" s="385"/>
      <c r="E1" s="385"/>
      <c r="F1" s="385"/>
      <c r="G1" s="385"/>
      <c r="H1" s="385"/>
      <c r="I1" s="385"/>
      <c r="J1" s="385"/>
      <c r="K1" s="385"/>
      <c r="L1" s="385"/>
      <c r="M1" s="385"/>
      <c r="N1" s="385"/>
      <c r="O1" s="385"/>
      <c r="P1" s="385"/>
      <c r="Q1" s="385"/>
      <c r="R1" s="385"/>
      <c r="S1" s="385"/>
      <c r="T1" s="385"/>
      <c r="U1" s="385"/>
      <c r="V1" s="385"/>
      <c r="W1" s="385"/>
      <c r="X1" s="385"/>
      <c r="Y1" s="385"/>
      <c r="Z1" s="116" t="s">
        <v>496</v>
      </c>
      <c r="AA1" s="185"/>
      <c r="AB1" s="185"/>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c r="IL1" s="183"/>
      <c r="IM1" s="183"/>
      <c r="IN1" s="183"/>
      <c r="IO1" s="183"/>
      <c r="IP1" s="183"/>
      <c r="IQ1" s="183"/>
      <c r="IR1" s="183"/>
      <c r="IS1" s="183"/>
      <c r="IT1" s="183"/>
      <c r="IU1" s="183"/>
      <c r="IV1" s="183"/>
      <c r="IW1" s="183"/>
      <c r="IX1" s="183"/>
      <c r="IY1" s="183"/>
      <c r="IZ1" s="183"/>
      <c r="JA1" s="183"/>
      <c r="JB1" s="183"/>
      <c r="JC1" s="183"/>
      <c r="JD1" s="183"/>
      <c r="JE1" s="183"/>
      <c r="JF1" s="183"/>
      <c r="JG1" s="183"/>
      <c r="JH1" s="183"/>
      <c r="JI1" s="183"/>
      <c r="JJ1" s="183"/>
      <c r="JK1" s="183"/>
      <c r="JL1" s="183"/>
      <c r="JM1" s="183"/>
      <c r="JN1" s="183"/>
      <c r="JO1" s="183"/>
      <c r="JP1" s="183"/>
      <c r="JQ1" s="183"/>
      <c r="JR1" s="183"/>
      <c r="JS1" s="183"/>
      <c r="JT1" s="183"/>
      <c r="JU1" s="183"/>
      <c r="JV1" s="183"/>
      <c r="JW1" s="183"/>
      <c r="JX1" s="183"/>
      <c r="JY1" s="183"/>
      <c r="JZ1" s="183"/>
      <c r="KA1" s="183"/>
      <c r="KB1" s="183"/>
      <c r="KC1" s="183"/>
      <c r="KD1" s="183"/>
      <c r="KE1" s="183"/>
      <c r="KF1" s="183"/>
      <c r="KG1" s="183"/>
      <c r="KH1" s="183"/>
      <c r="KI1" s="183"/>
      <c r="KJ1" s="183"/>
      <c r="KK1" s="183"/>
      <c r="KL1" s="183"/>
      <c r="KM1" s="183"/>
      <c r="KN1" s="183"/>
      <c r="KO1" s="183"/>
      <c r="KP1" s="183"/>
      <c r="KQ1" s="183"/>
      <c r="KR1" s="183"/>
      <c r="KS1" s="183"/>
      <c r="KT1" s="183"/>
      <c r="KU1" s="183"/>
      <c r="KV1" s="183"/>
      <c r="KW1" s="183"/>
      <c r="KX1" s="183"/>
      <c r="KY1" s="183"/>
      <c r="KZ1" s="183"/>
      <c r="LA1" s="183"/>
      <c r="LB1" s="183"/>
      <c r="LC1" s="183"/>
      <c r="LD1" s="183"/>
      <c r="LE1" s="183"/>
      <c r="LF1" s="183"/>
      <c r="LG1" s="183"/>
      <c r="LH1" s="183"/>
      <c r="LI1" s="183"/>
      <c r="LJ1" s="183"/>
      <c r="LK1" s="183"/>
      <c r="LL1" s="183"/>
      <c r="LM1" s="183"/>
      <c r="LN1" s="183"/>
      <c r="LO1" s="183"/>
      <c r="LP1" s="183"/>
      <c r="LQ1" s="183"/>
      <c r="LR1" s="183"/>
      <c r="LS1" s="183"/>
      <c r="LT1" s="183"/>
      <c r="LU1" s="183"/>
      <c r="LV1" s="183"/>
      <c r="LW1" s="183"/>
      <c r="LX1" s="183"/>
      <c r="LY1" s="183"/>
      <c r="LZ1" s="183"/>
      <c r="MA1" s="183"/>
      <c r="MB1" s="183"/>
      <c r="MC1" s="183"/>
      <c r="MD1" s="183"/>
      <c r="ME1" s="183"/>
      <c r="MF1" s="183"/>
      <c r="MG1" s="183"/>
      <c r="MH1" s="183"/>
      <c r="MI1" s="183"/>
      <c r="MJ1" s="183"/>
      <c r="MK1" s="183"/>
      <c r="ML1" s="183"/>
      <c r="MM1" s="183"/>
      <c r="MN1" s="183"/>
      <c r="MO1" s="183"/>
      <c r="MP1" s="183"/>
      <c r="MQ1" s="183"/>
      <c r="MR1" s="183"/>
      <c r="MS1" s="183"/>
      <c r="MT1" s="183"/>
      <c r="MU1" s="183"/>
      <c r="MV1" s="183"/>
      <c r="MW1" s="183"/>
      <c r="MX1" s="183"/>
      <c r="MY1" s="183"/>
      <c r="MZ1" s="183"/>
      <c r="NA1" s="183"/>
      <c r="NB1" s="183"/>
      <c r="NC1" s="183"/>
      <c r="ND1" s="183"/>
      <c r="NE1" s="183"/>
      <c r="NF1" s="183"/>
      <c r="NG1" s="183"/>
      <c r="NH1" s="183"/>
      <c r="NI1" s="183"/>
      <c r="NJ1" s="183"/>
      <c r="NK1" s="183"/>
      <c r="NL1" s="183"/>
      <c r="NM1" s="183"/>
      <c r="NN1" s="183"/>
      <c r="NO1" s="183"/>
      <c r="NP1" s="183"/>
      <c r="NQ1" s="183"/>
      <c r="NR1" s="183"/>
      <c r="NS1" s="183"/>
      <c r="NT1" s="183"/>
      <c r="NU1" s="183"/>
      <c r="NV1" s="183"/>
      <c r="NW1" s="183"/>
      <c r="NX1" s="183"/>
      <c r="NY1" s="183"/>
      <c r="NZ1" s="183"/>
      <c r="OA1" s="183"/>
      <c r="OB1" s="183"/>
      <c r="OC1" s="183"/>
      <c r="OD1" s="183"/>
      <c r="OE1" s="183"/>
      <c r="OF1" s="183"/>
      <c r="OG1" s="183"/>
      <c r="OH1" s="183"/>
      <c r="OI1" s="183"/>
      <c r="OJ1" s="183"/>
      <c r="OK1" s="183"/>
      <c r="OL1" s="183"/>
      <c r="OM1" s="183"/>
      <c r="ON1" s="183"/>
      <c r="OO1" s="183"/>
      <c r="OP1" s="183"/>
      <c r="OQ1" s="183"/>
      <c r="OR1" s="183"/>
      <c r="OS1" s="183"/>
      <c r="OT1" s="183"/>
      <c r="OU1" s="183"/>
      <c r="OV1" s="183"/>
      <c r="OW1" s="183"/>
      <c r="OX1" s="183"/>
      <c r="OY1" s="183"/>
      <c r="OZ1" s="183"/>
      <c r="PA1" s="183"/>
      <c r="PB1" s="183"/>
      <c r="PC1" s="183"/>
      <c r="PD1" s="183"/>
      <c r="PE1" s="183"/>
      <c r="PF1" s="183"/>
      <c r="PG1" s="183"/>
      <c r="PH1" s="183"/>
      <c r="PI1" s="183"/>
      <c r="PJ1" s="183"/>
      <c r="PK1" s="183"/>
      <c r="PL1" s="183"/>
      <c r="PM1" s="183"/>
      <c r="PN1" s="183"/>
      <c r="PO1" s="183"/>
      <c r="PP1" s="183"/>
      <c r="PQ1" s="183"/>
      <c r="PR1" s="183"/>
      <c r="PS1" s="183"/>
      <c r="PT1" s="183"/>
      <c r="PU1" s="183"/>
      <c r="PV1" s="183"/>
      <c r="PW1" s="183"/>
      <c r="PX1" s="183"/>
      <c r="PY1" s="183"/>
      <c r="PZ1" s="183"/>
      <c r="QA1" s="183"/>
      <c r="QB1" s="183"/>
      <c r="QC1" s="183"/>
      <c r="QD1" s="183"/>
      <c r="QE1" s="183"/>
      <c r="QF1" s="183"/>
      <c r="QG1" s="183"/>
      <c r="QH1" s="183"/>
      <c r="QI1" s="183"/>
      <c r="QJ1" s="183"/>
      <c r="QK1" s="183"/>
      <c r="QL1" s="183"/>
      <c r="QM1" s="183"/>
      <c r="QN1" s="183"/>
      <c r="QO1" s="183"/>
      <c r="QP1" s="183"/>
      <c r="QQ1" s="183"/>
      <c r="QR1" s="183"/>
      <c r="QS1" s="183"/>
      <c r="QT1" s="183"/>
      <c r="QU1" s="183"/>
      <c r="QV1" s="183"/>
      <c r="QW1" s="183"/>
      <c r="QX1" s="183"/>
      <c r="QY1" s="183"/>
      <c r="QZ1" s="183"/>
      <c r="RA1" s="183"/>
      <c r="RB1" s="183"/>
      <c r="RC1" s="183"/>
      <c r="RD1" s="183"/>
      <c r="RE1" s="183"/>
      <c r="RF1" s="183"/>
      <c r="RG1" s="183"/>
      <c r="RH1" s="183"/>
      <c r="RI1" s="183"/>
      <c r="RJ1" s="183"/>
      <c r="RK1" s="183"/>
      <c r="RL1" s="183"/>
      <c r="RM1" s="183"/>
      <c r="RN1" s="183"/>
      <c r="RO1" s="183"/>
      <c r="RP1" s="183"/>
      <c r="RQ1" s="183"/>
      <c r="RR1" s="183"/>
      <c r="RS1" s="183"/>
      <c r="RT1" s="183"/>
      <c r="RU1" s="183"/>
      <c r="RV1" s="183"/>
      <c r="RW1" s="183"/>
      <c r="RX1" s="183"/>
      <c r="RY1" s="183"/>
      <c r="RZ1" s="183"/>
      <c r="SA1" s="183"/>
      <c r="SB1" s="183"/>
      <c r="SC1" s="183"/>
      <c r="SD1" s="183"/>
      <c r="SE1" s="183"/>
      <c r="SF1" s="183"/>
      <c r="SG1" s="183"/>
      <c r="SH1" s="183"/>
      <c r="SI1" s="183"/>
      <c r="SJ1" s="183"/>
      <c r="SK1" s="183"/>
      <c r="SL1" s="183"/>
      <c r="SM1" s="183"/>
      <c r="SN1" s="183"/>
      <c r="SO1" s="183"/>
      <c r="SP1" s="183"/>
      <c r="SQ1" s="183"/>
      <c r="SR1" s="183"/>
      <c r="SS1" s="183"/>
      <c r="ST1" s="183"/>
      <c r="SU1" s="183"/>
      <c r="SV1" s="183"/>
      <c r="SW1" s="183"/>
      <c r="SX1" s="183"/>
      <c r="SY1" s="183"/>
      <c r="SZ1" s="183"/>
      <c r="TA1" s="183"/>
      <c r="TB1" s="183"/>
      <c r="TC1" s="183"/>
      <c r="TD1" s="183"/>
      <c r="TE1" s="183"/>
      <c r="TF1" s="183"/>
      <c r="TG1" s="183"/>
      <c r="TH1" s="183"/>
      <c r="TI1" s="183"/>
      <c r="TJ1" s="183"/>
      <c r="TK1" s="183"/>
      <c r="TL1" s="183"/>
      <c r="TM1" s="183"/>
      <c r="TN1" s="183"/>
      <c r="TO1" s="183"/>
      <c r="TP1" s="183"/>
      <c r="TQ1" s="183"/>
      <c r="TR1" s="183"/>
      <c r="TS1" s="183"/>
      <c r="TT1" s="183"/>
      <c r="TU1" s="183"/>
      <c r="TV1" s="183"/>
      <c r="TW1" s="183"/>
      <c r="TX1" s="183"/>
      <c r="TY1" s="183"/>
      <c r="TZ1" s="183"/>
      <c r="UA1" s="183"/>
      <c r="UB1" s="183"/>
      <c r="UC1" s="183"/>
      <c r="UD1" s="183"/>
      <c r="UE1" s="183"/>
      <c r="UF1" s="183"/>
      <c r="UG1" s="183"/>
      <c r="UH1" s="183"/>
      <c r="UI1" s="183"/>
      <c r="UJ1" s="183"/>
      <c r="UK1" s="183"/>
      <c r="UL1" s="183"/>
      <c r="UM1" s="183"/>
      <c r="UN1" s="183"/>
      <c r="UO1" s="183"/>
      <c r="UP1" s="183"/>
      <c r="UQ1" s="183"/>
      <c r="UR1" s="183"/>
      <c r="US1" s="183"/>
      <c r="UT1" s="183"/>
      <c r="UU1" s="183"/>
      <c r="UV1" s="183"/>
      <c r="UW1" s="183"/>
      <c r="UX1" s="183"/>
      <c r="UY1" s="183"/>
      <c r="UZ1" s="183"/>
      <c r="VA1" s="183"/>
      <c r="VB1" s="183"/>
      <c r="VC1" s="183"/>
      <c r="VD1" s="183"/>
      <c r="VE1" s="183"/>
      <c r="VF1" s="183"/>
      <c r="VG1" s="183"/>
      <c r="VH1" s="183"/>
      <c r="VI1" s="183"/>
      <c r="VJ1" s="183"/>
      <c r="VK1" s="183"/>
      <c r="VL1" s="183"/>
      <c r="VM1" s="183"/>
      <c r="VN1" s="183"/>
      <c r="VO1" s="183"/>
      <c r="VP1" s="183"/>
      <c r="VQ1" s="183"/>
      <c r="VR1" s="183"/>
      <c r="VS1" s="183"/>
      <c r="VT1" s="183"/>
      <c r="VU1" s="183"/>
      <c r="VV1" s="183"/>
      <c r="VW1" s="183"/>
      <c r="VX1" s="183"/>
      <c r="VY1" s="183"/>
      <c r="VZ1" s="183"/>
      <c r="WA1" s="183"/>
      <c r="WB1" s="183"/>
      <c r="WC1" s="183"/>
      <c r="WD1" s="183"/>
      <c r="WE1" s="183"/>
      <c r="WF1" s="183"/>
      <c r="WG1" s="183"/>
      <c r="WH1" s="183"/>
      <c r="WI1" s="183"/>
      <c r="WJ1" s="183"/>
      <c r="WK1" s="183"/>
      <c r="WL1" s="183"/>
      <c r="WM1" s="183"/>
      <c r="WN1" s="183"/>
      <c r="WO1" s="183"/>
      <c r="WP1" s="183"/>
      <c r="WQ1" s="183"/>
      <c r="WR1" s="183"/>
      <c r="WS1" s="183"/>
      <c r="WT1" s="183"/>
      <c r="WU1" s="183"/>
      <c r="WV1" s="183"/>
      <c r="WW1" s="183"/>
      <c r="WX1" s="183"/>
      <c r="WY1" s="183"/>
      <c r="WZ1" s="183"/>
      <c r="XA1" s="183"/>
      <c r="XB1" s="183"/>
      <c r="XC1" s="183"/>
      <c r="XD1" s="183"/>
      <c r="XE1" s="183"/>
      <c r="XF1" s="183"/>
      <c r="XG1" s="183"/>
      <c r="XH1" s="183"/>
      <c r="XI1" s="183"/>
      <c r="XJ1" s="183"/>
      <c r="XK1" s="183"/>
      <c r="XL1" s="183"/>
      <c r="XM1" s="183"/>
      <c r="XN1" s="183"/>
      <c r="XO1" s="183"/>
      <c r="XP1" s="183"/>
      <c r="XQ1" s="183"/>
      <c r="XR1" s="183"/>
      <c r="XS1" s="183"/>
      <c r="XT1" s="183"/>
      <c r="XU1" s="183"/>
      <c r="XV1" s="183"/>
      <c r="XW1" s="183"/>
      <c r="XX1" s="183"/>
      <c r="XY1" s="183"/>
      <c r="XZ1" s="183"/>
      <c r="YA1" s="183"/>
      <c r="YB1" s="183"/>
      <c r="YC1" s="183"/>
      <c r="YD1" s="183"/>
      <c r="YE1" s="183"/>
      <c r="YF1" s="183"/>
      <c r="YG1" s="183"/>
      <c r="YH1" s="183"/>
      <c r="YI1" s="183"/>
      <c r="YJ1" s="183"/>
      <c r="YK1" s="183"/>
      <c r="YL1" s="183"/>
      <c r="YM1" s="183"/>
      <c r="YN1" s="183"/>
      <c r="YO1" s="183"/>
      <c r="YP1" s="183"/>
      <c r="YQ1" s="183"/>
      <c r="YR1" s="183"/>
      <c r="YS1" s="183"/>
      <c r="YT1" s="183"/>
      <c r="YU1" s="183"/>
      <c r="YV1" s="183"/>
      <c r="YW1" s="183"/>
      <c r="YX1" s="183"/>
      <c r="YY1" s="183"/>
      <c r="YZ1" s="183"/>
      <c r="ZA1" s="183"/>
      <c r="ZB1" s="183"/>
      <c r="ZC1" s="183"/>
      <c r="ZD1" s="183"/>
      <c r="ZE1" s="183"/>
      <c r="ZF1" s="183"/>
      <c r="ZG1" s="183"/>
      <c r="ZH1" s="183"/>
      <c r="ZI1" s="183"/>
      <c r="ZJ1" s="183"/>
      <c r="ZK1" s="183"/>
      <c r="ZL1" s="183"/>
      <c r="ZM1" s="183"/>
      <c r="ZN1" s="183"/>
      <c r="ZO1" s="183"/>
      <c r="ZP1" s="183"/>
      <c r="ZQ1" s="183"/>
      <c r="ZR1" s="183"/>
      <c r="ZS1" s="183"/>
      <c r="ZT1" s="183"/>
      <c r="ZU1" s="183"/>
      <c r="ZV1" s="183"/>
      <c r="ZW1" s="183"/>
      <c r="ZX1" s="183"/>
      <c r="ZY1" s="183"/>
      <c r="ZZ1" s="183"/>
    </row>
    <row r="2" spans="1:702" s="75" customFormat="1" ht="35.5" customHeight="1">
      <c r="A2" s="183"/>
      <c r="B2" s="390" t="s">
        <v>262</v>
      </c>
      <c r="C2" s="385"/>
      <c r="D2" s="385"/>
      <c r="E2" s="385"/>
      <c r="F2" s="385"/>
      <c r="G2" s="385"/>
      <c r="H2" s="385"/>
      <c r="I2" s="385"/>
      <c r="J2" s="385"/>
      <c r="K2" s="385"/>
      <c r="L2" s="385"/>
      <c r="M2" s="385"/>
      <c r="N2" s="385"/>
      <c r="O2" s="385"/>
      <c r="P2" s="385"/>
      <c r="Q2" s="385"/>
      <c r="R2" s="385"/>
      <c r="S2" s="385"/>
      <c r="T2" s="385"/>
      <c r="U2" s="385"/>
      <c r="V2" s="385"/>
      <c r="W2" s="385"/>
      <c r="X2" s="385"/>
      <c r="Y2" s="385"/>
      <c r="Z2" s="385"/>
      <c r="AA2" s="185"/>
      <c r="AB2" s="185"/>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c r="EZ2" s="183"/>
      <c r="FA2" s="183"/>
      <c r="FB2" s="183"/>
      <c r="FC2" s="183"/>
      <c r="FD2" s="183"/>
      <c r="FE2" s="183"/>
      <c r="FF2" s="183"/>
      <c r="FG2" s="183"/>
      <c r="FH2" s="183"/>
      <c r="FI2" s="183"/>
      <c r="FJ2" s="183"/>
      <c r="FK2" s="183"/>
      <c r="FL2" s="183"/>
      <c r="FM2" s="183"/>
      <c r="FN2" s="183"/>
      <c r="FO2" s="183"/>
      <c r="FP2" s="183"/>
      <c r="FQ2" s="183"/>
      <c r="FR2" s="183"/>
      <c r="FS2" s="183"/>
      <c r="FT2" s="183"/>
      <c r="FU2" s="183"/>
      <c r="FV2" s="183"/>
      <c r="FW2" s="183"/>
      <c r="FX2" s="183"/>
      <c r="FY2" s="183"/>
      <c r="FZ2" s="183"/>
      <c r="GA2" s="183"/>
      <c r="GB2" s="183"/>
      <c r="GC2" s="183"/>
      <c r="GD2" s="183"/>
      <c r="GE2" s="183"/>
      <c r="GF2" s="183"/>
      <c r="GG2" s="183"/>
      <c r="GH2" s="183"/>
      <c r="GI2" s="183"/>
      <c r="GJ2" s="183"/>
      <c r="GK2" s="183"/>
      <c r="GL2" s="183"/>
      <c r="GM2" s="183"/>
      <c r="GN2" s="183"/>
      <c r="GO2" s="183"/>
      <c r="GP2" s="183"/>
      <c r="GQ2" s="183"/>
      <c r="GR2" s="183"/>
      <c r="GS2" s="183"/>
      <c r="GT2" s="183"/>
      <c r="GU2" s="183"/>
      <c r="GV2" s="183"/>
      <c r="GW2" s="183"/>
      <c r="GX2" s="183"/>
      <c r="GY2" s="183"/>
      <c r="GZ2" s="183"/>
      <c r="HA2" s="183"/>
      <c r="HB2" s="183"/>
      <c r="HC2" s="183"/>
      <c r="HD2" s="183"/>
      <c r="HE2" s="183"/>
      <c r="HF2" s="183"/>
      <c r="HG2" s="183"/>
      <c r="HH2" s="183"/>
      <c r="HI2" s="183"/>
      <c r="HJ2" s="183"/>
      <c r="HK2" s="183"/>
      <c r="HL2" s="183"/>
      <c r="HM2" s="183"/>
      <c r="HN2" s="183"/>
      <c r="HO2" s="183"/>
      <c r="HP2" s="183"/>
      <c r="HQ2" s="183"/>
      <c r="HR2" s="183"/>
      <c r="HS2" s="183"/>
      <c r="HT2" s="183"/>
      <c r="HU2" s="183"/>
      <c r="HV2" s="183"/>
      <c r="HW2" s="183"/>
      <c r="HX2" s="183"/>
      <c r="HY2" s="183"/>
      <c r="HZ2" s="183"/>
      <c r="IA2" s="183"/>
      <c r="IB2" s="183"/>
      <c r="IC2" s="183"/>
      <c r="ID2" s="183"/>
      <c r="IE2" s="183"/>
      <c r="IF2" s="183"/>
      <c r="IG2" s="183"/>
      <c r="IH2" s="183"/>
      <c r="II2" s="183"/>
      <c r="IJ2" s="183"/>
      <c r="IK2" s="183"/>
      <c r="IL2" s="183"/>
      <c r="IM2" s="183"/>
      <c r="IN2" s="183"/>
      <c r="IO2" s="183"/>
      <c r="IP2" s="183"/>
      <c r="IQ2" s="183"/>
      <c r="IR2" s="183"/>
      <c r="IS2" s="183"/>
      <c r="IT2" s="183"/>
      <c r="IU2" s="183"/>
      <c r="IV2" s="183"/>
      <c r="IW2" s="183"/>
      <c r="IX2" s="183"/>
      <c r="IY2" s="183"/>
      <c r="IZ2" s="183"/>
      <c r="JA2" s="183"/>
      <c r="JB2" s="183"/>
      <c r="JC2" s="183"/>
      <c r="JD2" s="183"/>
      <c r="JE2" s="183"/>
      <c r="JF2" s="183"/>
      <c r="JG2" s="183"/>
      <c r="JH2" s="183"/>
      <c r="JI2" s="183"/>
      <c r="JJ2" s="183"/>
      <c r="JK2" s="183"/>
      <c r="JL2" s="183"/>
      <c r="JM2" s="183"/>
      <c r="JN2" s="183"/>
      <c r="JO2" s="183"/>
      <c r="JP2" s="183"/>
      <c r="JQ2" s="183"/>
      <c r="JR2" s="183"/>
      <c r="JS2" s="183"/>
      <c r="JT2" s="183"/>
      <c r="JU2" s="183"/>
      <c r="JV2" s="183"/>
      <c r="JW2" s="183"/>
      <c r="JX2" s="183"/>
      <c r="JY2" s="183"/>
      <c r="JZ2" s="183"/>
      <c r="KA2" s="183"/>
      <c r="KB2" s="183"/>
      <c r="KC2" s="183"/>
      <c r="KD2" s="183"/>
      <c r="KE2" s="183"/>
      <c r="KF2" s="183"/>
      <c r="KG2" s="183"/>
      <c r="KH2" s="183"/>
      <c r="KI2" s="183"/>
      <c r="KJ2" s="183"/>
      <c r="KK2" s="183"/>
      <c r="KL2" s="183"/>
      <c r="KM2" s="183"/>
      <c r="KN2" s="183"/>
      <c r="KO2" s="183"/>
      <c r="KP2" s="183"/>
      <c r="KQ2" s="183"/>
      <c r="KR2" s="183"/>
      <c r="KS2" s="183"/>
      <c r="KT2" s="183"/>
      <c r="KU2" s="183"/>
      <c r="KV2" s="183"/>
      <c r="KW2" s="183"/>
      <c r="KX2" s="183"/>
      <c r="KY2" s="183"/>
      <c r="KZ2" s="183"/>
      <c r="LA2" s="183"/>
      <c r="LB2" s="183"/>
      <c r="LC2" s="183"/>
      <c r="LD2" s="183"/>
      <c r="LE2" s="183"/>
      <c r="LF2" s="183"/>
      <c r="LG2" s="183"/>
      <c r="LH2" s="183"/>
      <c r="LI2" s="183"/>
      <c r="LJ2" s="183"/>
      <c r="LK2" s="183"/>
      <c r="LL2" s="183"/>
      <c r="LM2" s="183"/>
      <c r="LN2" s="183"/>
      <c r="LO2" s="183"/>
      <c r="LP2" s="183"/>
      <c r="LQ2" s="183"/>
      <c r="LR2" s="183"/>
      <c r="LS2" s="183"/>
      <c r="LT2" s="183"/>
      <c r="LU2" s="183"/>
      <c r="LV2" s="183"/>
      <c r="LW2" s="183"/>
      <c r="LX2" s="183"/>
      <c r="LY2" s="183"/>
      <c r="LZ2" s="183"/>
      <c r="MA2" s="183"/>
      <c r="MB2" s="183"/>
      <c r="MC2" s="183"/>
      <c r="MD2" s="183"/>
      <c r="ME2" s="183"/>
      <c r="MF2" s="183"/>
      <c r="MG2" s="183"/>
      <c r="MH2" s="183"/>
      <c r="MI2" s="183"/>
      <c r="MJ2" s="183"/>
      <c r="MK2" s="183"/>
      <c r="ML2" s="183"/>
      <c r="MM2" s="183"/>
      <c r="MN2" s="183"/>
      <c r="MO2" s="183"/>
      <c r="MP2" s="183"/>
      <c r="MQ2" s="183"/>
      <c r="MR2" s="183"/>
      <c r="MS2" s="183"/>
      <c r="MT2" s="183"/>
      <c r="MU2" s="183"/>
      <c r="MV2" s="183"/>
      <c r="MW2" s="183"/>
      <c r="MX2" s="183"/>
      <c r="MY2" s="183"/>
      <c r="MZ2" s="183"/>
      <c r="NA2" s="183"/>
      <c r="NB2" s="183"/>
      <c r="NC2" s="183"/>
      <c r="ND2" s="183"/>
      <c r="NE2" s="183"/>
      <c r="NF2" s="183"/>
      <c r="NG2" s="183"/>
      <c r="NH2" s="183"/>
      <c r="NI2" s="183"/>
      <c r="NJ2" s="183"/>
      <c r="NK2" s="183"/>
      <c r="NL2" s="183"/>
      <c r="NM2" s="183"/>
      <c r="NN2" s="183"/>
      <c r="NO2" s="183"/>
      <c r="NP2" s="183"/>
      <c r="NQ2" s="183"/>
      <c r="NR2" s="183"/>
      <c r="NS2" s="183"/>
      <c r="NT2" s="183"/>
      <c r="NU2" s="183"/>
      <c r="NV2" s="183"/>
      <c r="NW2" s="183"/>
      <c r="NX2" s="183"/>
      <c r="NY2" s="183"/>
      <c r="NZ2" s="183"/>
      <c r="OA2" s="183"/>
      <c r="OB2" s="183"/>
      <c r="OC2" s="183"/>
      <c r="OD2" s="183"/>
      <c r="OE2" s="183"/>
      <c r="OF2" s="183"/>
      <c r="OG2" s="183"/>
      <c r="OH2" s="183"/>
      <c r="OI2" s="183"/>
      <c r="OJ2" s="183"/>
      <c r="OK2" s="183"/>
      <c r="OL2" s="183"/>
      <c r="OM2" s="183"/>
      <c r="ON2" s="183"/>
      <c r="OO2" s="183"/>
      <c r="OP2" s="183"/>
      <c r="OQ2" s="183"/>
      <c r="OR2" s="183"/>
      <c r="OS2" s="183"/>
      <c r="OT2" s="183"/>
      <c r="OU2" s="183"/>
      <c r="OV2" s="183"/>
      <c r="OW2" s="183"/>
      <c r="OX2" s="183"/>
      <c r="OY2" s="183"/>
      <c r="OZ2" s="183"/>
      <c r="PA2" s="183"/>
      <c r="PB2" s="183"/>
      <c r="PC2" s="183"/>
      <c r="PD2" s="183"/>
      <c r="PE2" s="183"/>
      <c r="PF2" s="183"/>
      <c r="PG2" s="183"/>
      <c r="PH2" s="183"/>
      <c r="PI2" s="183"/>
      <c r="PJ2" s="183"/>
      <c r="PK2" s="183"/>
      <c r="PL2" s="183"/>
      <c r="PM2" s="183"/>
      <c r="PN2" s="183"/>
      <c r="PO2" s="183"/>
      <c r="PP2" s="183"/>
      <c r="PQ2" s="183"/>
      <c r="PR2" s="183"/>
      <c r="PS2" s="183"/>
      <c r="PT2" s="183"/>
      <c r="PU2" s="183"/>
      <c r="PV2" s="183"/>
      <c r="PW2" s="183"/>
      <c r="PX2" s="183"/>
      <c r="PY2" s="183"/>
      <c r="PZ2" s="183"/>
      <c r="QA2" s="183"/>
      <c r="QB2" s="183"/>
      <c r="QC2" s="183"/>
      <c r="QD2" s="183"/>
      <c r="QE2" s="183"/>
      <c r="QF2" s="183"/>
      <c r="QG2" s="183"/>
      <c r="QH2" s="183"/>
      <c r="QI2" s="183"/>
      <c r="QJ2" s="183"/>
      <c r="QK2" s="183"/>
      <c r="QL2" s="183"/>
      <c r="QM2" s="183"/>
      <c r="QN2" s="183"/>
      <c r="QO2" s="183"/>
      <c r="QP2" s="183"/>
      <c r="QQ2" s="183"/>
      <c r="QR2" s="183"/>
      <c r="QS2" s="183"/>
      <c r="QT2" s="183"/>
      <c r="QU2" s="183"/>
      <c r="QV2" s="183"/>
      <c r="QW2" s="183"/>
      <c r="QX2" s="183"/>
      <c r="QY2" s="183"/>
      <c r="QZ2" s="183"/>
      <c r="RA2" s="183"/>
      <c r="RB2" s="183"/>
      <c r="RC2" s="183"/>
      <c r="RD2" s="183"/>
      <c r="RE2" s="183"/>
      <c r="RF2" s="183"/>
      <c r="RG2" s="183"/>
      <c r="RH2" s="183"/>
      <c r="RI2" s="183"/>
      <c r="RJ2" s="183"/>
      <c r="RK2" s="183"/>
      <c r="RL2" s="183"/>
      <c r="RM2" s="183"/>
      <c r="RN2" s="183"/>
      <c r="RO2" s="183"/>
      <c r="RP2" s="183"/>
      <c r="RQ2" s="183"/>
      <c r="RR2" s="183"/>
      <c r="RS2" s="183"/>
      <c r="RT2" s="183"/>
      <c r="RU2" s="183"/>
      <c r="RV2" s="183"/>
      <c r="RW2" s="183"/>
      <c r="RX2" s="183"/>
      <c r="RY2" s="183"/>
      <c r="RZ2" s="183"/>
      <c r="SA2" s="183"/>
      <c r="SB2" s="183"/>
      <c r="SC2" s="183"/>
      <c r="SD2" s="183"/>
      <c r="SE2" s="183"/>
      <c r="SF2" s="183"/>
      <c r="SG2" s="183"/>
      <c r="SH2" s="183"/>
      <c r="SI2" s="183"/>
      <c r="SJ2" s="183"/>
      <c r="SK2" s="183"/>
      <c r="SL2" s="183"/>
      <c r="SM2" s="183"/>
      <c r="SN2" s="183"/>
      <c r="SO2" s="183"/>
      <c r="SP2" s="183"/>
      <c r="SQ2" s="183"/>
      <c r="SR2" s="183"/>
      <c r="SS2" s="183"/>
      <c r="ST2" s="183"/>
      <c r="SU2" s="183"/>
      <c r="SV2" s="183"/>
      <c r="SW2" s="183"/>
      <c r="SX2" s="183"/>
      <c r="SY2" s="183"/>
      <c r="SZ2" s="183"/>
      <c r="TA2" s="183"/>
      <c r="TB2" s="183"/>
      <c r="TC2" s="183"/>
      <c r="TD2" s="183"/>
      <c r="TE2" s="183"/>
      <c r="TF2" s="183"/>
      <c r="TG2" s="183"/>
      <c r="TH2" s="183"/>
      <c r="TI2" s="183"/>
      <c r="TJ2" s="183"/>
      <c r="TK2" s="183"/>
      <c r="TL2" s="183"/>
      <c r="TM2" s="183"/>
      <c r="TN2" s="183"/>
      <c r="TO2" s="183"/>
      <c r="TP2" s="183"/>
      <c r="TQ2" s="183"/>
      <c r="TR2" s="183"/>
      <c r="TS2" s="183"/>
      <c r="TT2" s="183"/>
      <c r="TU2" s="183"/>
      <c r="TV2" s="183"/>
      <c r="TW2" s="183"/>
      <c r="TX2" s="183"/>
      <c r="TY2" s="183"/>
      <c r="TZ2" s="183"/>
      <c r="UA2" s="183"/>
      <c r="UB2" s="183"/>
      <c r="UC2" s="183"/>
      <c r="UD2" s="183"/>
      <c r="UE2" s="183"/>
      <c r="UF2" s="183"/>
      <c r="UG2" s="183"/>
      <c r="UH2" s="183"/>
      <c r="UI2" s="183"/>
      <c r="UJ2" s="183"/>
      <c r="UK2" s="183"/>
      <c r="UL2" s="183"/>
      <c r="UM2" s="183"/>
      <c r="UN2" s="183"/>
      <c r="UO2" s="183"/>
      <c r="UP2" s="183"/>
      <c r="UQ2" s="183"/>
      <c r="UR2" s="183"/>
      <c r="US2" s="183"/>
      <c r="UT2" s="183"/>
      <c r="UU2" s="183"/>
      <c r="UV2" s="183"/>
      <c r="UW2" s="183"/>
      <c r="UX2" s="183"/>
      <c r="UY2" s="183"/>
      <c r="UZ2" s="183"/>
      <c r="VA2" s="183"/>
      <c r="VB2" s="183"/>
      <c r="VC2" s="183"/>
      <c r="VD2" s="183"/>
      <c r="VE2" s="183"/>
      <c r="VF2" s="183"/>
      <c r="VG2" s="183"/>
      <c r="VH2" s="183"/>
      <c r="VI2" s="183"/>
      <c r="VJ2" s="183"/>
      <c r="VK2" s="183"/>
      <c r="VL2" s="183"/>
      <c r="VM2" s="183"/>
      <c r="VN2" s="183"/>
      <c r="VO2" s="183"/>
      <c r="VP2" s="183"/>
      <c r="VQ2" s="183"/>
      <c r="VR2" s="183"/>
      <c r="VS2" s="183"/>
      <c r="VT2" s="183"/>
      <c r="VU2" s="183"/>
      <c r="VV2" s="183"/>
      <c r="VW2" s="183"/>
      <c r="VX2" s="183"/>
      <c r="VY2" s="183"/>
      <c r="VZ2" s="183"/>
      <c r="WA2" s="183"/>
      <c r="WB2" s="183"/>
      <c r="WC2" s="183"/>
      <c r="WD2" s="183"/>
      <c r="WE2" s="183"/>
      <c r="WF2" s="183"/>
      <c r="WG2" s="183"/>
      <c r="WH2" s="183"/>
      <c r="WI2" s="183"/>
      <c r="WJ2" s="183"/>
      <c r="WK2" s="183"/>
      <c r="WL2" s="183"/>
      <c r="WM2" s="183"/>
      <c r="WN2" s="183"/>
      <c r="WO2" s="183"/>
      <c r="WP2" s="183"/>
      <c r="WQ2" s="183"/>
      <c r="WR2" s="183"/>
      <c r="WS2" s="183"/>
      <c r="WT2" s="183"/>
      <c r="WU2" s="183"/>
      <c r="WV2" s="183"/>
      <c r="WW2" s="183"/>
      <c r="WX2" s="183"/>
      <c r="WY2" s="183"/>
      <c r="WZ2" s="183"/>
      <c r="XA2" s="183"/>
      <c r="XB2" s="183"/>
      <c r="XC2" s="183"/>
      <c r="XD2" s="183"/>
      <c r="XE2" s="183"/>
      <c r="XF2" s="183"/>
      <c r="XG2" s="183"/>
      <c r="XH2" s="183"/>
      <c r="XI2" s="183"/>
      <c r="XJ2" s="183"/>
      <c r="XK2" s="183"/>
      <c r="XL2" s="183"/>
      <c r="XM2" s="183"/>
      <c r="XN2" s="183"/>
      <c r="XO2" s="183"/>
      <c r="XP2" s="183"/>
      <c r="XQ2" s="183"/>
      <c r="XR2" s="183"/>
      <c r="XS2" s="183"/>
      <c r="XT2" s="183"/>
      <c r="XU2" s="183"/>
      <c r="XV2" s="183"/>
      <c r="XW2" s="183"/>
      <c r="XX2" s="183"/>
      <c r="XY2" s="183"/>
      <c r="XZ2" s="183"/>
      <c r="YA2" s="183"/>
      <c r="YB2" s="183"/>
      <c r="YC2" s="183"/>
      <c r="YD2" s="183"/>
      <c r="YE2" s="183"/>
      <c r="YF2" s="183"/>
      <c r="YG2" s="183"/>
      <c r="YH2" s="183"/>
      <c r="YI2" s="183"/>
      <c r="YJ2" s="183"/>
      <c r="YK2" s="183"/>
      <c r="YL2" s="183"/>
      <c r="YM2" s="183"/>
      <c r="YN2" s="183"/>
      <c r="YO2" s="183"/>
      <c r="YP2" s="183"/>
      <c r="YQ2" s="183"/>
      <c r="YR2" s="183"/>
      <c r="YS2" s="183"/>
      <c r="YT2" s="183"/>
      <c r="YU2" s="183"/>
      <c r="YV2" s="183"/>
      <c r="YW2" s="183"/>
      <c r="YX2" s="183"/>
      <c r="YY2" s="183"/>
      <c r="YZ2" s="183"/>
      <c r="ZA2" s="183"/>
      <c r="ZB2" s="183"/>
      <c r="ZC2" s="183"/>
      <c r="ZD2" s="183"/>
      <c r="ZE2" s="183"/>
      <c r="ZF2" s="183"/>
      <c r="ZG2" s="183"/>
      <c r="ZH2" s="183"/>
      <c r="ZI2" s="183"/>
      <c r="ZJ2" s="183"/>
      <c r="ZK2" s="183"/>
      <c r="ZL2" s="183"/>
      <c r="ZM2" s="183"/>
      <c r="ZN2" s="183"/>
      <c r="ZO2" s="183"/>
      <c r="ZP2" s="183"/>
      <c r="ZQ2" s="183"/>
      <c r="ZR2" s="183"/>
      <c r="ZS2" s="183"/>
      <c r="ZT2" s="183"/>
      <c r="ZU2" s="183"/>
      <c r="ZV2" s="183"/>
      <c r="ZW2" s="183"/>
      <c r="ZX2" s="183"/>
      <c r="ZY2" s="183"/>
      <c r="ZZ2" s="183"/>
    </row>
    <row r="3" spans="1:702" s="75" customFormat="1" ht="30" customHeight="1">
      <c r="A3" s="183"/>
      <c r="B3" s="75" t="s">
        <v>263</v>
      </c>
      <c r="R3" s="1031"/>
      <c r="S3" s="1031"/>
      <c r="T3" s="404"/>
      <c r="U3" s="404"/>
      <c r="V3" s="1118">
        <f>SUM(C12:X12)</f>
        <v>0</v>
      </c>
      <c r="W3" s="1118"/>
      <c r="X3" s="404" t="s">
        <v>264</v>
      </c>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3"/>
      <c r="EL3" s="183"/>
      <c r="EM3" s="183"/>
      <c r="EN3" s="183"/>
      <c r="EO3" s="183"/>
      <c r="EP3" s="183"/>
      <c r="EQ3" s="183"/>
      <c r="ER3" s="183"/>
      <c r="ES3" s="183"/>
      <c r="ET3" s="183"/>
      <c r="EU3" s="183"/>
      <c r="EV3" s="183"/>
      <c r="EW3" s="183"/>
      <c r="EX3" s="183"/>
      <c r="EY3" s="183"/>
      <c r="EZ3" s="183"/>
      <c r="FA3" s="183"/>
      <c r="FB3" s="183"/>
      <c r="FC3" s="183"/>
      <c r="FD3" s="183"/>
      <c r="FE3" s="183"/>
      <c r="FF3" s="183"/>
      <c r="FG3" s="183"/>
      <c r="FH3" s="183"/>
      <c r="FI3" s="183"/>
      <c r="FJ3" s="183"/>
      <c r="FK3" s="183"/>
      <c r="FL3" s="183"/>
      <c r="FM3" s="183"/>
      <c r="FN3" s="183"/>
      <c r="FO3" s="183"/>
      <c r="FP3" s="183"/>
      <c r="FQ3" s="183"/>
      <c r="FR3" s="183"/>
      <c r="FS3" s="183"/>
      <c r="FT3" s="183"/>
      <c r="FU3" s="183"/>
      <c r="FV3" s="183"/>
      <c r="FW3" s="183"/>
      <c r="FX3" s="183"/>
      <c r="FY3" s="183"/>
      <c r="FZ3" s="183"/>
      <c r="GA3" s="183"/>
      <c r="GB3" s="183"/>
      <c r="GC3" s="183"/>
      <c r="GD3" s="183"/>
      <c r="GE3" s="183"/>
      <c r="GF3" s="183"/>
      <c r="GG3" s="183"/>
      <c r="GH3" s="183"/>
      <c r="GI3" s="183"/>
      <c r="GJ3" s="183"/>
      <c r="GK3" s="183"/>
      <c r="GL3" s="183"/>
      <c r="GM3" s="183"/>
      <c r="GN3" s="183"/>
      <c r="GO3" s="183"/>
      <c r="GP3" s="183"/>
      <c r="GQ3" s="183"/>
      <c r="GR3" s="183"/>
      <c r="GS3" s="183"/>
      <c r="GT3" s="183"/>
      <c r="GU3" s="183"/>
      <c r="GV3" s="183"/>
      <c r="GW3" s="183"/>
      <c r="GX3" s="183"/>
      <c r="GY3" s="183"/>
      <c r="GZ3" s="183"/>
      <c r="HA3" s="183"/>
      <c r="HB3" s="183"/>
      <c r="HC3" s="183"/>
      <c r="HD3" s="183"/>
      <c r="HE3" s="183"/>
      <c r="HF3" s="183"/>
      <c r="HG3" s="183"/>
      <c r="HH3" s="183"/>
      <c r="HI3" s="183"/>
      <c r="HJ3" s="183"/>
      <c r="HK3" s="183"/>
      <c r="HL3" s="183"/>
      <c r="HM3" s="183"/>
      <c r="HN3" s="183"/>
      <c r="HO3" s="183"/>
      <c r="HP3" s="183"/>
      <c r="HQ3" s="183"/>
      <c r="HR3" s="183"/>
      <c r="HS3" s="183"/>
      <c r="HT3" s="183"/>
      <c r="HU3" s="183"/>
      <c r="HV3" s="183"/>
      <c r="HW3" s="183"/>
      <c r="HX3" s="183"/>
      <c r="HY3" s="183"/>
      <c r="HZ3" s="183"/>
      <c r="IA3" s="183"/>
      <c r="IB3" s="183"/>
      <c r="IC3" s="183"/>
      <c r="ID3" s="183"/>
      <c r="IE3" s="183"/>
      <c r="IF3" s="183"/>
      <c r="IG3" s="183"/>
      <c r="IH3" s="183"/>
      <c r="II3" s="183"/>
      <c r="IJ3" s="183"/>
      <c r="IK3" s="183"/>
      <c r="IL3" s="183"/>
      <c r="IM3" s="183"/>
      <c r="IN3" s="183"/>
      <c r="IO3" s="183"/>
      <c r="IP3" s="183"/>
      <c r="IQ3" s="183"/>
      <c r="IR3" s="183"/>
      <c r="IS3" s="183"/>
      <c r="IT3" s="183"/>
      <c r="IU3" s="183"/>
      <c r="IV3" s="183"/>
      <c r="IW3" s="183"/>
      <c r="IX3" s="183"/>
      <c r="IY3" s="183"/>
      <c r="IZ3" s="183"/>
      <c r="JA3" s="183"/>
      <c r="JB3" s="183"/>
      <c r="JC3" s="183"/>
      <c r="JD3" s="183"/>
      <c r="JE3" s="183"/>
      <c r="JF3" s="183"/>
      <c r="JG3" s="183"/>
      <c r="JH3" s="183"/>
      <c r="JI3" s="183"/>
      <c r="JJ3" s="183"/>
      <c r="JK3" s="183"/>
      <c r="JL3" s="183"/>
      <c r="JM3" s="183"/>
      <c r="JN3" s="183"/>
      <c r="JO3" s="183"/>
      <c r="JP3" s="183"/>
      <c r="JQ3" s="183"/>
      <c r="JR3" s="183"/>
      <c r="JS3" s="183"/>
      <c r="JT3" s="183"/>
      <c r="JU3" s="183"/>
      <c r="JV3" s="183"/>
      <c r="JW3" s="183"/>
      <c r="JX3" s="183"/>
      <c r="JY3" s="183"/>
      <c r="JZ3" s="183"/>
      <c r="KA3" s="183"/>
      <c r="KB3" s="183"/>
      <c r="KC3" s="183"/>
      <c r="KD3" s="183"/>
      <c r="KE3" s="183"/>
      <c r="KF3" s="183"/>
      <c r="KG3" s="183"/>
      <c r="KH3" s="183"/>
      <c r="KI3" s="183"/>
      <c r="KJ3" s="183"/>
      <c r="KK3" s="183"/>
      <c r="KL3" s="183"/>
      <c r="KM3" s="183"/>
      <c r="KN3" s="183"/>
      <c r="KO3" s="183"/>
      <c r="KP3" s="183"/>
      <c r="KQ3" s="183"/>
      <c r="KR3" s="183"/>
      <c r="KS3" s="183"/>
      <c r="KT3" s="183"/>
      <c r="KU3" s="183"/>
      <c r="KV3" s="183"/>
      <c r="KW3" s="183"/>
      <c r="KX3" s="183"/>
      <c r="KY3" s="183"/>
      <c r="KZ3" s="183"/>
      <c r="LA3" s="183"/>
      <c r="LB3" s="183"/>
      <c r="LC3" s="183"/>
      <c r="LD3" s="183"/>
      <c r="LE3" s="183"/>
      <c r="LF3" s="183"/>
      <c r="LG3" s="183"/>
      <c r="LH3" s="183"/>
      <c r="LI3" s="183"/>
      <c r="LJ3" s="183"/>
      <c r="LK3" s="183"/>
      <c r="LL3" s="183"/>
      <c r="LM3" s="183"/>
      <c r="LN3" s="183"/>
      <c r="LO3" s="183"/>
      <c r="LP3" s="183"/>
      <c r="LQ3" s="183"/>
      <c r="LR3" s="183"/>
      <c r="LS3" s="183"/>
      <c r="LT3" s="183"/>
      <c r="LU3" s="183"/>
      <c r="LV3" s="183"/>
      <c r="LW3" s="183"/>
      <c r="LX3" s="183"/>
      <c r="LY3" s="183"/>
      <c r="LZ3" s="183"/>
      <c r="MA3" s="183"/>
      <c r="MB3" s="183"/>
      <c r="MC3" s="183"/>
      <c r="MD3" s="183"/>
      <c r="ME3" s="183"/>
      <c r="MF3" s="183"/>
      <c r="MG3" s="183"/>
      <c r="MH3" s="183"/>
      <c r="MI3" s="183"/>
      <c r="MJ3" s="183"/>
      <c r="MK3" s="183"/>
      <c r="ML3" s="183"/>
      <c r="MM3" s="183"/>
      <c r="MN3" s="183"/>
      <c r="MO3" s="183"/>
      <c r="MP3" s="183"/>
      <c r="MQ3" s="183"/>
      <c r="MR3" s="183"/>
      <c r="MS3" s="183"/>
      <c r="MT3" s="183"/>
      <c r="MU3" s="183"/>
      <c r="MV3" s="183"/>
      <c r="MW3" s="183"/>
      <c r="MX3" s="183"/>
      <c r="MY3" s="183"/>
      <c r="MZ3" s="183"/>
      <c r="NA3" s="183"/>
      <c r="NB3" s="183"/>
      <c r="NC3" s="183"/>
      <c r="ND3" s="183"/>
      <c r="NE3" s="183"/>
      <c r="NF3" s="183"/>
      <c r="NG3" s="183"/>
      <c r="NH3" s="183"/>
      <c r="NI3" s="183"/>
      <c r="NJ3" s="183"/>
      <c r="NK3" s="183"/>
      <c r="NL3" s="183"/>
      <c r="NM3" s="183"/>
      <c r="NN3" s="183"/>
      <c r="NO3" s="183"/>
      <c r="NP3" s="183"/>
      <c r="NQ3" s="183"/>
      <c r="NR3" s="183"/>
      <c r="NS3" s="183"/>
      <c r="NT3" s="183"/>
      <c r="NU3" s="183"/>
      <c r="NV3" s="183"/>
      <c r="NW3" s="183"/>
      <c r="NX3" s="183"/>
      <c r="NY3" s="183"/>
      <c r="NZ3" s="183"/>
      <c r="OA3" s="183"/>
      <c r="OB3" s="183"/>
      <c r="OC3" s="183"/>
      <c r="OD3" s="183"/>
      <c r="OE3" s="183"/>
      <c r="OF3" s="183"/>
      <c r="OG3" s="183"/>
      <c r="OH3" s="183"/>
      <c r="OI3" s="183"/>
      <c r="OJ3" s="183"/>
      <c r="OK3" s="183"/>
      <c r="OL3" s="183"/>
      <c r="OM3" s="183"/>
      <c r="ON3" s="183"/>
      <c r="OO3" s="183"/>
      <c r="OP3" s="183"/>
      <c r="OQ3" s="183"/>
      <c r="OR3" s="183"/>
      <c r="OS3" s="183"/>
      <c r="OT3" s="183"/>
      <c r="OU3" s="183"/>
      <c r="OV3" s="183"/>
      <c r="OW3" s="183"/>
      <c r="OX3" s="183"/>
      <c r="OY3" s="183"/>
      <c r="OZ3" s="183"/>
      <c r="PA3" s="183"/>
      <c r="PB3" s="183"/>
      <c r="PC3" s="183"/>
      <c r="PD3" s="183"/>
      <c r="PE3" s="183"/>
      <c r="PF3" s="183"/>
      <c r="PG3" s="183"/>
      <c r="PH3" s="183"/>
      <c r="PI3" s="183"/>
      <c r="PJ3" s="183"/>
      <c r="PK3" s="183"/>
      <c r="PL3" s="183"/>
      <c r="PM3" s="183"/>
      <c r="PN3" s="183"/>
      <c r="PO3" s="183"/>
      <c r="PP3" s="183"/>
      <c r="PQ3" s="183"/>
      <c r="PR3" s="183"/>
      <c r="PS3" s="183"/>
      <c r="PT3" s="183"/>
      <c r="PU3" s="183"/>
      <c r="PV3" s="183"/>
      <c r="PW3" s="183"/>
      <c r="PX3" s="183"/>
      <c r="PY3" s="183"/>
      <c r="PZ3" s="183"/>
      <c r="QA3" s="183"/>
      <c r="QB3" s="183"/>
      <c r="QC3" s="183"/>
      <c r="QD3" s="183"/>
      <c r="QE3" s="183"/>
      <c r="QF3" s="183"/>
      <c r="QG3" s="183"/>
      <c r="QH3" s="183"/>
      <c r="QI3" s="183"/>
      <c r="QJ3" s="183"/>
      <c r="QK3" s="183"/>
      <c r="QL3" s="183"/>
      <c r="QM3" s="183"/>
      <c r="QN3" s="183"/>
      <c r="QO3" s="183"/>
      <c r="QP3" s="183"/>
      <c r="QQ3" s="183"/>
      <c r="QR3" s="183"/>
      <c r="QS3" s="183"/>
      <c r="QT3" s="183"/>
      <c r="QU3" s="183"/>
      <c r="QV3" s="183"/>
      <c r="QW3" s="183"/>
      <c r="QX3" s="183"/>
      <c r="QY3" s="183"/>
      <c r="QZ3" s="183"/>
      <c r="RA3" s="183"/>
      <c r="RB3" s="183"/>
      <c r="RC3" s="183"/>
      <c r="RD3" s="183"/>
      <c r="RE3" s="183"/>
      <c r="RF3" s="183"/>
      <c r="RG3" s="183"/>
      <c r="RH3" s="183"/>
      <c r="RI3" s="183"/>
      <c r="RJ3" s="183"/>
      <c r="RK3" s="183"/>
      <c r="RL3" s="183"/>
      <c r="RM3" s="183"/>
      <c r="RN3" s="183"/>
      <c r="RO3" s="183"/>
      <c r="RP3" s="183"/>
      <c r="RQ3" s="183"/>
      <c r="RR3" s="183"/>
      <c r="RS3" s="183"/>
      <c r="RT3" s="183"/>
      <c r="RU3" s="183"/>
      <c r="RV3" s="183"/>
      <c r="RW3" s="183"/>
      <c r="RX3" s="183"/>
      <c r="RY3" s="183"/>
      <c r="RZ3" s="183"/>
      <c r="SA3" s="183"/>
      <c r="SB3" s="183"/>
      <c r="SC3" s="183"/>
      <c r="SD3" s="183"/>
      <c r="SE3" s="183"/>
      <c r="SF3" s="183"/>
      <c r="SG3" s="183"/>
      <c r="SH3" s="183"/>
      <c r="SI3" s="183"/>
      <c r="SJ3" s="183"/>
      <c r="SK3" s="183"/>
      <c r="SL3" s="183"/>
      <c r="SM3" s="183"/>
      <c r="SN3" s="183"/>
      <c r="SO3" s="183"/>
      <c r="SP3" s="183"/>
      <c r="SQ3" s="183"/>
      <c r="SR3" s="183"/>
      <c r="SS3" s="183"/>
      <c r="ST3" s="183"/>
      <c r="SU3" s="183"/>
      <c r="SV3" s="183"/>
      <c r="SW3" s="183"/>
      <c r="SX3" s="183"/>
      <c r="SY3" s="183"/>
      <c r="SZ3" s="183"/>
      <c r="TA3" s="183"/>
      <c r="TB3" s="183"/>
      <c r="TC3" s="183"/>
      <c r="TD3" s="183"/>
      <c r="TE3" s="183"/>
      <c r="TF3" s="183"/>
      <c r="TG3" s="183"/>
      <c r="TH3" s="183"/>
      <c r="TI3" s="183"/>
      <c r="TJ3" s="183"/>
      <c r="TK3" s="183"/>
      <c r="TL3" s="183"/>
      <c r="TM3" s="183"/>
      <c r="TN3" s="183"/>
      <c r="TO3" s="183"/>
      <c r="TP3" s="183"/>
      <c r="TQ3" s="183"/>
      <c r="TR3" s="183"/>
      <c r="TS3" s="183"/>
      <c r="TT3" s="183"/>
      <c r="TU3" s="183"/>
      <c r="TV3" s="183"/>
      <c r="TW3" s="183"/>
      <c r="TX3" s="183"/>
      <c r="TY3" s="183"/>
      <c r="TZ3" s="183"/>
      <c r="UA3" s="183"/>
      <c r="UB3" s="183"/>
      <c r="UC3" s="183"/>
      <c r="UD3" s="183"/>
      <c r="UE3" s="183"/>
      <c r="UF3" s="183"/>
      <c r="UG3" s="183"/>
      <c r="UH3" s="183"/>
      <c r="UI3" s="183"/>
      <c r="UJ3" s="183"/>
      <c r="UK3" s="183"/>
      <c r="UL3" s="183"/>
      <c r="UM3" s="183"/>
      <c r="UN3" s="183"/>
      <c r="UO3" s="183"/>
      <c r="UP3" s="183"/>
      <c r="UQ3" s="183"/>
      <c r="UR3" s="183"/>
      <c r="US3" s="183"/>
      <c r="UT3" s="183"/>
      <c r="UU3" s="183"/>
      <c r="UV3" s="183"/>
      <c r="UW3" s="183"/>
      <c r="UX3" s="183"/>
      <c r="UY3" s="183"/>
      <c r="UZ3" s="183"/>
      <c r="VA3" s="183"/>
      <c r="VB3" s="183"/>
      <c r="VC3" s="183"/>
      <c r="VD3" s="183"/>
      <c r="VE3" s="183"/>
      <c r="VF3" s="183"/>
      <c r="VG3" s="183"/>
      <c r="VH3" s="183"/>
      <c r="VI3" s="183"/>
      <c r="VJ3" s="183"/>
      <c r="VK3" s="183"/>
      <c r="VL3" s="183"/>
      <c r="VM3" s="183"/>
      <c r="VN3" s="183"/>
      <c r="VO3" s="183"/>
      <c r="VP3" s="183"/>
      <c r="VQ3" s="183"/>
      <c r="VR3" s="183"/>
      <c r="VS3" s="183"/>
      <c r="VT3" s="183"/>
      <c r="VU3" s="183"/>
      <c r="VV3" s="183"/>
      <c r="VW3" s="183"/>
      <c r="VX3" s="183"/>
      <c r="VY3" s="183"/>
      <c r="VZ3" s="183"/>
      <c r="WA3" s="183"/>
      <c r="WB3" s="183"/>
      <c r="WC3" s="183"/>
      <c r="WD3" s="183"/>
      <c r="WE3" s="183"/>
      <c r="WF3" s="183"/>
      <c r="WG3" s="183"/>
      <c r="WH3" s="183"/>
      <c r="WI3" s="183"/>
      <c r="WJ3" s="183"/>
      <c r="WK3" s="183"/>
      <c r="WL3" s="183"/>
      <c r="WM3" s="183"/>
      <c r="WN3" s="183"/>
      <c r="WO3" s="183"/>
      <c r="WP3" s="183"/>
      <c r="WQ3" s="183"/>
      <c r="WR3" s="183"/>
      <c r="WS3" s="183"/>
      <c r="WT3" s="183"/>
      <c r="WU3" s="183"/>
      <c r="WV3" s="183"/>
      <c r="WW3" s="183"/>
      <c r="WX3" s="183"/>
      <c r="WY3" s="183"/>
      <c r="WZ3" s="183"/>
      <c r="XA3" s="183"/>
      <c r="XB3" s="183"/>
      <c r="XC3" s="183"/>
      <c r="XD3" s="183"/>
      <c r="XE3" s="183"/>
      <c r="XF3" s="183"/>
      <c r="XG3" s="183"/>
      <c r="XH3" s="183"/>
      <c r="XI3" s="183"/>
      <c r="XJ3" s="183"/>
      <c r="XK3" s="183"/>
      <c r="XL3" s="183"/>
      <c r="XM3" s="183"/>
      <c r="XN3" s="183"/>
      <c r="XO3" s="183"/>
      <c r="XP3" s="183"/>
      <c r="XQ3" s="183"/>
      <c r="XR3" s="183"/>
      <c r="XS3" s="183"/>
      <c r="XT3" s="183"/>
      <c r="XU3" s="183"/>
      <c r="XV3" s="183"/>
      <c r="XW3" s="183"/>
      <c r="XX3" s="183"/>
      <c r="XY3" s="183"/>
      <c r="XZ3" s="183"/>
      <c r="YA3" s="183"/>
      <c r="YB3" s="183"/>
      <c r="YC3" s="183"/>
      <c r="YD3" s="183"/>
      <c r="YE3" s="183"/>
      <c r="YF3" s="183"/>
      <c r="YG3" s="183"/>
      <c r="YH3" s="183"/>
      <c r="YI3" s="183"/>
      <c r="YJ3" s="183"/>
      <c r="YK3" s="183"/>
      <c r="YL3" s="183"/>
      <c r="YM3" s="183"/>
      <c r="YN3" s="183"/>
      <c r="YO3" s="183"/>
      <c r="YP3" s="183"/>
      <c r="YQ3" s="183"/>
      <c r="YR3" s="183"/>
      <c r="YS3" s="183"/>
      <c r="YT3" s="183"/>
      <c r="YU3" s="183"/>
      <c r="YV3" s="183"/>
      <c r="YW3" s="183"/>
      <c r="YX3" s="183"/>
      <c r="YY3" s="183"/>
      <c r="YZ3" s="183"/>
      <c r="ZA3" s="183"/>
      <c r="ZB3" s="183"/>
      <c r="ZC3" s="183"/>
      <c r="ZD3" s="183"/>
      <c r="ZE3" s="183"/>
      <c r="ZF3" s="183"/>
      <c r="ZG3" s="183"/>
      <c r="ZH3" s="183"/>
      <c r="ZI3" s="183"/>
      <c r="ZJ3" s="183"/>
      <c r="ZK3" s="183"/>
      <c r="ZL3" s="183"/>
      <c r="ZM3" s="183"/>
      <c r="ZN3" s="183"/>
      <c r="ZO3" s="183"/>
      <c r="ZP3" s="183"/>
      <c r="ZQ3" s="183"/>
      <c r="ZR3" s="183"/>
      <c r="ZS3" s="183"/>
      <c r="ZT3" s="183"/>
      <c r="ZU3" s="183"/>
      <c r="ZV3" s="183"/>
      <c r="ZW3" s="183"/>
      <c r="ZX3" s="183"/>
      <c r="ZY3" s="183"/>
      <c r="ZZ3" s="183"/>
    </row>
    <row r="4" spans="1:702" s="75" customFormat="1" ht="30" customHeight="1" thickBot="1">
      <c r="A4" s="183"/>
      <c r="B4" s="404"/>
      <c r="C4" s="404"/>
      <c r="D4" s="404"/>
      <c r="E4" s="404"/>
      <c r="F4" s="404"/>
      <c r="G4" s="404"/>
      <c r="H4" s="404"/>
      <c r="I4" s="404"/>
      <c r="J4" s="404"/>
      <c r="K4" s="404"/>
      <c r="L4" s="404"/>
      <c r="M4" s="404"/>
      <c r="N4" s="404"/>
      <c r="O4" s="404"/>
      <c r="P4" s="404"/>
      <c r="Q4" s="404"/>
      <c r="R4" s="404"/>
      <c r="S4" s="404"/>
      <c r="T4" s="404"/>
      <c r="U4" s="404"/>
      <c r="V4" s="404"/>
      <c r="W4" s="404"/>
      <c r="X4" s="404"/>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DZ4" s="183"/>
      <c r="EA4" s="183"/>
      <c r="EB4" s="183"/>
      <c r="EC4" s="183"/>
      <c r="ED4" s="183"/>
      <c r="EE4" s="183"/>
      <c r="EF4" s="183"/>
      <c r="EG4" s="183"/>
      <c r="EH4" s="183"/>
      <c r="EI4" s="183"/>
      <c r="EJ4" s="183"/>
      <c r="EK4" s="183"/>
      <c r="EL4" s="183"/>
      <c r="EM4" s="183"/>
      <c r="EN4" s="183"/>
      <c r="EO4" s="183"/>
      <c r="EP4" s="183"/>
      <c r="EQ4" s="183"/>
      <c r="ER4" s="183"/>
      <c r="ES4" s="183"/>
      <c r="ET4" s="183"/>
      <c r="EU4" s="183"/>
      <c r="EV4" s="183"/>
      <c r="EW4" s="183"/>
      <c r="EX4" s="183"/>
      <c r="EY4" s="183"/>
      <c r="EZ4" s="183"/>
      <c r="FA4" s="183"/>
      <c r="FB4" s="183"/>
      <c r="FC4" s="183"/>
      <c r="FD4" s="183"/>
      <c r="FE4" s="183"/>
      <c r="FF4" s="183"/>
      <c r="FG4" s="183"/>
      <c r="FH4" s="183"/>
      <c r="FI4" s="183"/>
      <c r="FJ4" s="183"/>
      <c r="FK4" s="183"/>
      <c r="FL4" s="183"/>
      <c r="FM4" s="183"/>
      <c r="FN4" s="183"/>
      <c r="FO4" s="183"/>
      <c r="FP4" s="183"/>
      <c r="FQ4" s="183"/>
      <c r="FR4" s="183"/>
      <c r="FS4" s="183"/>
      <c r="FT4" s="183"/>
      <c r="FU4" s="183"/>
      <c r="FV4" s="183"/>
      <c r="FW4" s="183"/>
      <c r="FX4" s="183"/>
      <c r="FY4" s="183"/>
      <c r="FZ4" s="183"/>
      <c r="GA4" s="183"/>
      <c r="GB4" s="183"/>
      <c r="GC4" s="183"/>
      <c r="GD4" s="183"/>
      <c r="GE4" s="183"/>
      <c r="GF4" s="183"/>
      <c r="GG4" s="183"/>
      <c r="GH4" s="183"/>
      <c r="GI4" s="183"/>
      <c r="GJ4" s="183"/>
      <c r="GK4" s="183"/>
      <c r="GL4" s="183"/>
      <c r="GM4" s="183"/>
      <c r="GN4" s="183"/>
      <c r="GO4" s="183"/>
      <c r="GP4" s="183"/>
      <c r="GQ4" s="183"/>
      <c r="GR4" s="183"/>
      <c r="GS4" s="183"/>
      <c r="GT4" s="183"/>
      <c r="GU4" s="183"/>
      <c r="GV4" s="183"/>
      <c r="GW4" s="183"/>
      <c r="GX4" s="183"/>
      <c r="GY4" s="183"/>
      <c r="GZ4" s="183"/>
      <c r="HA4" s="183"/>
      <c r="HB4" s="183"/>
      <c r="HC4" s="183"/>
      <c r="HD4" s="183"/>
      <c r="HE4" s="183"/>
      <c r="HF4" s="183"/>
      <c r="HG4" s="183"/>
      <c r="HH4" s="183"/>
      <c r="HI4" s="183"/>
      <c r="HJ4" s="183"/>
      <c r="HK4" s="183"/>
      <c r="HL4" s="183"/>
      <c r="HM4" s="183"/>
      <c r="HN4" s="183"/>
      <c r="HO4" s="183"/>
      <c r="HP4" s="183"/>
      <c r="HQ4" s="183"/>
      <c r="HR4" s="183"/>
      <c r="HS4" s="183"/>
      <c r="HT4" s="183"/>
      <c r="HU4" s="183"/>
      <c r="HV4" s="183"/>
      <c r="HW4" s="183"/>
      <c r="HX4" s="183"/>
      <c r="HY4" s="183"/>
      <c r="HZ4" s="183"/>
      <c r="IA4" s="183"/>
      <c r="IB4" s="183"/>
      <c r="IC4" s="183"/>
      <c r="ID4" s="183"/>
      <c r="IE4" s="183"/>
      <c r="IF4" s="183"/>
      <c r="IG4" s="183"/>
      <c r="IH4" s="183"/>
      <c r="II4" s="183"/>
      <c r="IJ4" s="183"/>
      <c r="IK4" s="183"/>
      <c r="IL4" s="183"/>
      <c r="IM4" s="183"/>
      <c r="IN4" s="183"/>
      <c r="IO4" s="183"/>
      <c r="IP4" s="183"/>
      <c r="IQ4" s="183"/>
      <c r="IR4" s="183"/>
      <c r="IS4" s="183"/>
      <c r="IT4" s="183"/>
      <c r="IU4" s="183"/>
      <c r="IV4" s="183"/>
      <c r="IW4" s="183"/>
      <c r="IX4" s="183"/>
      <c r="IY4" s="183"/>
      <c r="IZ4" s="183"/>
      <c r="JA4" s="183"/>
      <c r="JB4" s="183"/>
      <c r="JC4" s="183"/>
      <c r="JD4" s="183"/>
      <c r="JE4" s="183"/>
      <c r="JF4" s="183"/>
      <c r="JG4" s="183"/>
      <c r="JH4" s="183"/>
      <c r="JI4" s="183"/>
      <c r="JJ4" s="183"/>
      <c r="JK4" s="183"/>
      <c r="JL4" s="183"/>
      <c r="JM4" s="183"/>
      <c r="JN4" s="183"/>
      <c r="JO4" s="183"/>
      <c r="JP4" s="183"/>
      <c r="JQ4" s="183"/>
      <c r="JR4" s="183"/>
      <c r="JS4" s="183"/>
      <c r="JT4" s="183"/>
      <c r="JU4" s="183"/>
      <c r="JV4" s="183"/>
      <c r="JW4" s="183"/>
      <c r="JX4" s="183"/>
      <c r="JY4" s="183"/>
      <c r="JZ4" s="183"/>
      <c r="KA4" s="183"/>
      <c r="KB4" s="183"/>
      <c r="KC4" s="183"/>
      <c r="KD4" s="183"/>
      <c r="KE4" s="183"/>
      <c r="KF4" s="183"/>
      <c r="KG4" s="183"/>
      <c r="KH4" s="183"/>
      <c r="KI4" s="183"/>
      <c r="KJ4" s="183"/>
      <c r="KK4" s="183"/>
      <c r="KL4" s="183"/>
      <c r="KM4" s="183"/>
      <c r="KN4" s="183"/>
      <c r="KO4" s="183"/>
      <c r="KP4" s="183"/>
      <c r="KQ4" s="183"/>
      <c r="KR4" s="183"/>
      <c r="KS4" s="183"/>
      <c r="KT4" s="183"/>
      <c r="KU4" s="183"/>
      <c r="KV4" s="183"/>
      <c r="KW4" s="183"/>
      <c r="KX4" s="183"/>
      <c r="KY4" s="183"/>
      <c r="KZ4" s="183"/>
      <c r="LA4" s="183"/>
      <c r="LB4" s="183"/>
      <c r="LC4" s="183"/>
      <c r="LD4" s="183"/>
      <c r="LE4" s="183"/>
      <c r="LF4" s="183"/>
      <c r="LG4" s="183"/>
      <c r="LH4" s="183"/>
      <c r="LI4" s="183"/>
      <c r="LJ4" s="183"/>
      <c r="LK4" s="183"/>
      <c r="LL4" s="183"/>
      <c r="LM4" s="183"/>
      <c r="LN4" s="183"/>
      <c r="LO4" s="183"/>
      <c r="LP4" s="183"/>
      <c r="LQ4" s="183"/>
      <c r="LR4" s="183"/>
      <c r="LS4" s="183"/>
      <c r="LT4" s="183"/>
      <c r="LU4" s="183"/>
      <c r="LV4" s="183"/>
      <c r="LW4" s="183"/>
      <c r="LX4" s="183"/>
      <c r="LY4" s="183"/>
      <c r="LZ4" s="183"/>
      <c r="MA4" s="183"/>
      <c r="MB4" s="183"/>
      <c r="MC4" s="183"/>
      <c r="MD4" s="183"/>
      <c r="ME4" s="183"/>
      <c r="MF4" s="183"/>
      <c r="MG4" s="183"/>
      <c r="MH4" s="183"/>
      <c r="MI4" s="183"/>
      <c r="MJ4" s="183"/>
      <c r="MK4" s="183"/>
      <c r="ML4" s="183"/>
      <c r="MM4" s="183"/>
      <c r="MN4" s="183"/>
      <c r="MO4" s="183"/>
      <c r="MP4" s="183"/>
      <c r="MQ4" s="183"/>
      <c r="MR4" s="183"/>
      <c r="MS4" s="183"/>
      <c r="MT4" s="183"/>
      <c r="MU4" s="183"/>
      <c r="MV4" s="183"/>
      <c r="MW4" s="183"/>
      <c r="MX4" s="183"/>
      <c r="MY4" s="183"/>
      <c r="MZ4" s="183"/>
      <c r="NA4" s="183"/>
      <c r="NB4" s="183"/>
      <c r="NC4" s="183"/>
      <c r="ND4" s="183"/>
      <c r="NE4" s="183"/>
      <c r="NF4" s="183"/>
      <c r="NG4" s="183"/>
      <c r="NH4" s="183"/>
      <c r="NI4" s="183"/>
      <c r="NJ4" s="183"/>
      <c r="NK4" s="183"/>
      <c r="NL4" s="183"/>
      <c r="NM4" s="183"/>
      <c r="NN4" s="183"/>
      <c r="NO4" s="183"/>
      <c r="NP4" s="183"/>
      <c r="NQ4" s="183"/>
      <c r="NR4" s="183"/>
      <c r="NS4" s="183"/>
      <c r="NT4" s="183"/>
      <c r="NU4" s="183"/>
      <c r="NV4" s="183"/>
      <c r="NW4" s="183"/>
      <c r="NX4" s="183"/>
      <c r="NY4" s="183"/>
      <c r="NZ4" s="183"/>
      <c r="OA4" s="183"/>
      <c r="OB4" s="183"/>
      <c r="OC4" s="183"/>
      <c r="OD4" s="183"/>
      <c r="OE4" s="183"/>
      <c r="OF4" s="183"/>
      <c r="OG4" s="183"/>
      <c r="OH4" s="183"/>
      <c r="OI4" s="183"/>
      <c r="OJ4" s="183"/>
      <c r="OK4" s="183"/>
      <c r="OL4" s="183"/>
      <c r="OM4" s="183"/>
      <c r="ON4" s="183"/>
      <c r="OO4" s="183"/>
      <c r="OP4" s="183"/>
      <c r="OQ4" s="183"/>
      <c r="OR4" s="183"/>
      <c r="OS4" s="183"/>
      <c r="OT4" s="183"/>
      <c r="OU4" s="183"/>
      <c r="OV4" s="183"/>
      <c r="OW4" s="183"/>
      <c r="OX4" s="183"/>
      <c r="OY4" s="183"/>
      <c r="OZ4" s="183"/>
      <c r="PA4" s="183"/>
      <c r="PB4" s="183"/>
      <c r="PC4" s="183"/>
      <c r="PD4" s="183"/>
      <c r="PE4" s="183"/>
      <c r="PF4" s="183"/>
      <c r="PG4" s="183"/>
      <c r="PH4" s="183"/>
      <c r="PI4" s="183"/>
      <c r="PJ4" s="183"/>
      <c r="PK4" s="183"/>
      <c r="PL4" s="183"/>
      <c r="PM4" s="183"/>
      <c r="PN4" s="183"/>
      <c r="PO4" s="183"/>
      <c r="PP4" s="183"/>
      <c r="PQ4" s="183"/>
      <c r="PR4" s="183"/>
      <c r="PS4" s="183"/>
      <c r="PT4" s="183"/>
      <c r="PU4" s="183"/>
      <c r="PV4" s="183"/>
      <c r="PW4" s="183"/>
      <c r="PX4" s="183"/>
      <c r="PY4" s="183"/>
      <c r="PZ4" s="183"/>
      <c r="QA4" s="183"/>
      <c r="QB4" s="183"/>
      <c r="QC4" s="183"/>
      <c r="QD4" s="183"/>
      <c r="QE4" s="183"/>
      <c r="QF4" s="183"/>
      <c r="QG4" s="183"/>
      <c r="QH4" s="183"/>
      <c r="QI4" s="183"/>
      <c r="QJ4" s="183"/>
      <c r="QK4" s="183"/>
      <c r="QL4" s="183"/>
      <c r="QM4" s="183"/>
      <c r="QN4" s="183"/>
      <c r="QO4" s="183"/>
      <c r="QP4" s="183"/>
      <c r="QQ4" s="183"/>
      <c r="QR4" s="183"/>
      <c r="QS4" s="183"/>
      <c r="QT4" s="183"/>
      <c r="QU4" s="183"/>
      <c r="QV4" s="183"/>
      <c r="QW4" s="183"/>
      <c r="QX4" s="183"/>
      <c r="QY4" s="183"/>
      <c r="QZ4" s="183"/>
      <c r="RA4" s="183"/>
      <c r="RB4" s="183"/>
      <c r="RC4" s="183"/>
      <c r="RD4" s="183"/>
      <c r="RE4" s="183"/>
      <c r="RF4" s="183"/>
      <c r="RG4" s="183"/>
      <c r="RH4" s="183"/>
      <c r="RI4" s="183"/>
      <c r="RJ4" s="183"/>
      <c r="RK4" s="183"/>
      <c r="RL4" s="183"/>
      <c r="RM4" s="183"/>
      <c r="RN4" s="183"/>
      <c r="RO4" s="183"/>
      <c r="RP4" s="183"/>
      <c r="RQ4" s="183"/>
      <c r="RR4" s="183"/>
      <c r="RS4" s="183"/>
      <c r="RT4" s="183"/>
      <c r="RU4" s="183"/>
      <c r="RV4" s="183"/>
      <c r="RW4" s="183"/>
      <c r="RX4" s="183"/>
      <c r="RY4" s="183"/>
      <c r="RZ4" s="183"/>
      <c r="SA4" s="183"/>
      <c r="SB4" s="183"/>
      <c r="SC4" s="183"/>
      <c r="SD4" s="183"/>
      <c r="SE4" s="183"/>
      <c r="SF4" s="183"/>
      <c r="SG4" s="183"/>
      <c r="SH4" s="183"/>
      <c r="SI4" s="183"/>
      <c r="SJ4" s="183"/>
      <c r="SK4" s="183"/>
      <c r="SL4" s="183"/>
      <c r="SM4" s="183"/>
      <c r="SN4" s="183"/>
      <c r="SO4" s="183"/>
      <c r="SP4" s="183"/>
      <c r="SQ4" s="183"/>
      <c r="SR4" s="183"/>
      <c r="SS4" s="183"/>
      <c r="ST4" s="183"/>
      <c r="SU4" s="183"/>
      <c r="SV4" s="183"/>
      <c r="SW4" s="183"/>
      <c r="SX4" s="183"/>
      <c r="SY4" s="183"/>
      <c r="SZ4" s="183"/>
      <c r="TA4" s="183"/>
      <c r="TB4" s="183"/>
      <c r="TC4" s="183"/>
      <c r="TD4" s="183"/>
      <c r="TE4" s="183"/>
      <c r="TF4" s="183"/>
      <c r="TG4" s="183"/>
      <c r="TH4" s="183"/>
      <c r="TI4" s="183"/>
      <c r="TJ4" s="183"/>
      <c r="TK4" s="183"/>
      <c r="TL4" s="183"/>
      <c r="TM4" s="183"/>
      <c r="TN4" s="183"/>
      <c r="TO4" s="183"/>
      <c r="TP4" s="183"/>
      <c r="TQ4" s="183"/>
      <c r="TR4" s="183"/>
      <c r="TS4" s="183"/>
      <c r="TT4" s="183"/>
      <c r="TU4" s="183"/>
      <c r="TV4" s="183"/>
      <c r="TW4" s="183"/>
      <c r="TX4" s="183"/>
      <c r="TY4" s="183"/>
      <c r="TZ4" s="183"/>
      <c r="UA4" s="183"/>
      <c r="UB4" s="183"/>
      <c r="UC4" s="183"/>
      <c r="UD4" s="183"/>
      <c r="UE4" s="183"/>
      <c r="UF4" s="183"/>
      <c r="UG4" s="183"/>
      <c r="UH4" s="183"/>
      <c r="UI4" s="183"/>
      <c r="UJ4" s="183"/>
      <c r="UK4" s="183"/>
      <c r="UL4" s="183"/>
      <c r="UM4" s="183"/>
      <c r="UN4" s="183"/>
      <c r="UO4" s="183"/>
      <c r="UP4" s="183"/>
      <c r="UQ4" s="183"/>
      <c r="UR4" s="183"/>
      <c r="US4" s="183"/>
      <c r="UT4" s="183"/>
      <c r="UU4" s="183"/>
      <c r="UV4" s="183"/>
      <c r="UW4" s="183"/>
      <c r="UX4" s="183"/>
      <c r="UY4" s="183"/>
      <c r="UZ4" s="183"/>
      <c r="VA4" s="183"/>
      <c r="VB4" s="183"/>
      <c r="VC4" s="183"/>
      <c r="VD4" s="183"/>
      <c r="VE4" s="183"/>
      <c r="VF4" s="183"/>
      <c r="VG4" s="183"/>
      <c r="VH4" s="183"/>
      <c r="VI4" s="183"/>
      <c r="VJ4" s="183"/>
      <c r="VK4" s="183"/>
      <c r="VL4" s="183"/>
      <c r="VM4" s="183"/>
      <c r="VN4" s="183"/>
      <c r="VO4" s="183"/>
      <c r="VP4" s="183"/>
      <c r="VQ4" s="183"/>
      <c r="VR4" s="183"/>
      <c r="VS4" s="183"/>
      <c r="VT4" s="183"/>
      <c r="VU4" s="183"/>
      <c r="VV4" s="183"/>
      <c r="VW4" s="183"/>
      <c r="VX4" s="183"/>
      <c r="VY4" s="183"/>
      <c r="VZ4" s="183"/>
      <c r="WA4" s="183"/>
      <c r="WB4" s="183"/>
      <c r="WC4" s="183"/>
      <c r="WD4" s="183"/>
      <c r="WE4" s="183"/>
      <c r="WF4" s="183"/>
      <c r="WG4" s="183"/>
      <c r="WH4" s="183"/>
      <c r="WI4" s="183"/>
      <c r="WJ4" s="183"/>
      <c r="WK4" s="183"/>
      <c r="WL4" s="183"/>
      <c r="WM4" s="183"/>
      <c r="WN4" s="183"/>
      <c r="WO4" s="183"/>
      <c r="WP4" s="183"/>
      <c r="WQ4" s="183"/>
      <c r="WR4" s="183"/>
      <c r="WS4" s="183"/>
      <c r="WT4" s="183"/>
      <c r="WU4" s="183"/>
      <c r="WV4" s="183"/>
      <c r="WW4" s="183"/>
      <c r="WX4" s="183"/>
      <c r="WY4" s="183"/>
      <c r="WZ4" s="183"/>
      <c r="XA4" s="183"/>
      <c r="XB4" s="183"/>
      <c r="XC4" s="183"/>
      <c r="XD4" s="183"/>
      <c r="XE4" s="183"/>
      <c r="XF4" s="183"/>
      <c r="XG4" s="183"/>
      <c r="XH4" s="183"/>
      <c r="XI4" s="183"/>
      <c r="XJ4" s="183"/>
      <c r="XK4" s="183"/>
      <c r="XL4" s="183"/>
      <c r="XM4" s="183"/>
      <c r="XN4" s="183"/>
      <c r="XO4" s="183"/>
      <c r="XP4" s="183"/>
      <c r="XQ4" s="183"/>
      <c r="XR4" s="183"/>
      <c r="XS4" s="183"/>
      <c r="XT4" s="183"/>
      <c r="XU4" s="183"/>
      <c r="XV4" s="183"/>
      <c r="XW4" s="183"/>
      <c r="XX4" s="183"/>
      <c r="XY4" s="183"/>
      <c r="XZ4" s="183"/>
      <c r="YA4" s="183"/>
      <c r="YB4" s="183"/>
      <c r="YC4" s="183"/>
      <c r="YD4" s="183"/>
      <c r="YE4" s="183"/>
      <c r="YF4" s="183"/>
      <c r="YG4" s="183"/>
      <c r="YH4" s="183"/>
      <c r="YI4" s="183"/>
      <c r="YJ4" s="183"/>
      <c r="YK4" s="183"/>
      <c r="YL4" s="183"/>
      <c r="YM4" s="183"/>
      <c r="YN4" s="183"/>
      <c r="YO4" s="183"/>
      <c r="YP4" s="183"/>
      <c r="YQ4" s="183"/>
      <c r="YR4" s="183"/>
      <c r="YS4" s="183"/>
      <c r="YT4" s="183"/>
      <c r="YU4" s="183"/>
      <c r="YV4" s="183"/>
      <c r="YW4" s="183"/>
      <c r="YX4" s="183"/>
      <c r="YY4" s="183"/>
      <c r="YZ4" s="183"/>
      <c r="ZA4" s="183"/>
      <c r="ZB4" s="183"/>
      <c r="ZC4" s="183"/>
      <c r="ZD4" s="183"/>
      <c r="ZE4" s="183"/>
      <c r="ZF4" s="183"/>
      <c r="ZG4" s="183"/>
      <c r="ZH4" s="183"/>
      <c r="ZI4" s="183"/>
      <c r="ZJ4" s="183"/>
      <c r="ZK4" s="183"/>
      <c r="ZL4" s="183"/>
      <c r="ZM4" s="183"/>
      <c r="ZN4" s="183"/>
      <c r="ZO4" s="183"/>
      <c r="ZP4" s="183"/>
      <c r="ZQ4" s="183"/>
      <c r="ZR4" s="183"/>
      <c r="ZS4" s="183"/>
      <c r="ZT4" s="183"/>
      <c r="ZU4" s="183"/>
      <c r="ZV4" s="183"/>
      <c r="ZW4" s="183"/>
      <c r="ZX4" s="183"/>
      <c r="ZY4" s="183"/>
      <c r="ZZ4" s="183"/>
    </row>
    <row r="5" spans="1:702" s="75" customFormat="1" ht="36.65" customHeight="1">
      <c r="A5" s="183"/>
      <c r="B5" s="404"/>
      <c r="C5" s="1038" t="s">
        <v>265</v>
      </c>
      <c r="D5" s="1033"/>
      <c r="E5" s="1033"/>
      <c r="F5" s="1033"/>
      <c r="G5" s="1033"/>
      <c r="H5" s="1033"/>
      <c r="I5" s="1034"/>
      <c r="J5" s="1038" t="s">
        <v>497</v>
      </c>
      <c r="K5" s="1039"/>
      <c r="L5" s="1039"/>
      <c r="M5" s="1039"/>
      <c r="N5" s="1039"/>
      <c r="O5" s="1039"/>
      <c r="P5" s="1040"/>
      <c r="Q5" s="1038" t="s">
        <v>267</v>
      </c>
      <c r="R5" s="1033"/>
      <c r="S5" s="1033"/>
      <c r="T5" s="1041"/>
      <c r="U5" s="1032" t="s">
        <v>268</v>
      </c>
      <c r="V5" s="1033"/>
      <c r="W5" s="1033"/>
      <c r="X5" s="1034"/>
      <c r="Y5" s="1119" t="s">
        <v>498</v>
      </c>
      <c r="Z5" s="1122" t="s">
        <v>269</v>
      </c>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3"/>
      <c r="DT5" s="183"/>
      <c r="DU5" s="183"/>
      <c r="DV5" s="183"/>
      <c r="DW5" s="183"/>
      <c r="DX5" s="183"/>
      <c r="DY5" s="183"/>
      <c r="DZ5" s="183"/>
      <c r="EA5" s="183"/>
      <c r="EB5" s="183"/>
      <c r="EC5" s="183"/>
      <c r="ED5" s="183"/>
      <c r="EE5" s="183"/>
      <c r="EF5" s="183"/>
      <c r="EG5" s="183"/>
      <c r="EH5" s="183"/>
      <c r="EI5" s="183"/>
      <c r="EJ5" s="183"/>
      <c r="EK5" s="183"/>
      <c r="EL5" s="183"/>
      <c r="EM5" s="183"/>
      <c r="EN5" s="183"/>
      <c r="EO5" s="183"/>
      <c r="EP5" s="183"/>
      <c r="EQ5" s="183"/>
      <c r="ER5" s="183"/>
      <c r="ES5" s="183"/>
      <c r="ET5" s="183"/>
      <c r="EU5" s="183"/>
      <c r="EV5" s="183"/>
      <c r="EW5" s="183"/>
      <c r="EX5" s="183"/>
      <c r="EY5" s="183"/>
      <c r="EZ5" s="183"/>
      <c r="FA5" s="183"/>
      <c r="FB5" s="183"/>
      <c r="FC5" s="183"/>
      <c r="FD5" s="183"/>
      <c r="FE5" s="183"/>
      <c r="FF5" s="183"/>
      <c r="FG5" s="183"/>
      <c r="FH5" s="183"/>
      <c r="FI5" s="183"/>
      <c r="FJ5" s="183"/>
      <c r="FK5" s="183"/>
      <c r="FL5" s="183"/>
      <c r="FM5" s="183"/>
      <c r="FN5" s="183"/>
      <c r="FO5" s="183"/>
      <c r="FP5" s="183"/>
      <c r="FQ5" s="183"/>
      <c r="FR5" s="183"/>
      <c r="FS5" s="183"/>
      <c r="FT5" s="183"/>
      <c r="FU5" s="183"/>
      <c r="FV5" s="183"/>
      <c r="FW5" s="183"/>
      <c r="FX5" s="183"/>
      <c r="FY5" s="183"/>
      <c r="FZ5" s="183"/>
      <c r="GA5" s="183"/>
      <c r="GB5" s="183"/>
      <c r="GC5" s="183"/>
      <c r="GD5" s="183"/>
      <c r="GE5" s="183"/>
      <c r="GF5" s="183"/>
      <c r="GG5" s="183"/>
      <c r="GH5" s="183"/>
      <c r="GI5" s="183"/>
      <c r="GJ5" s="183"/>
      <c r="GK5" s="183"/>
      <c r="GL5" s="183"/>
      <c r="GM5" s="183"/>
      <c r="GN5" s="183"/>
      <c r="GO5" s="183"/>
      <c r="GP5" s="183"/>
      <c r="GQ5" s="183"/>
      <c r="GR5" s="183"/>
      <c r="GS5" s="183"/>
      <c r="GT5" s="183"/>
      <c r="GU5" s="183"/>
      <c r="GV5" s="183"/>
      <c r="GW5" s="183"/>
      <c r="GX5" s="183"/>
      <c r="GY5" s="183"/>
      <c r="GZ5" s="183"/>
      <c r="HA5" s="183"/>
      <c r="HB5" s="183"/>
      <c r="HC5" s="183"/>
      <c r="HD5" s="183"/>
      <c r="HE5" s="183"/>
      <c r="HF5" s="183"/>
      <c r="HG5" s="183"/>
      <c r="HH5" s="183"/>
      <c r="HI5" s="183"/>
      <c r="HJ5" s="183"/>
      <c r="HK5" s="183"/>
      <c r="HL5" s="183"/>
      <c r="HM5" s="183"/>
      <c r="HN5" s="183"/>
      <c r="HO5" s="183"/>
      <c r="HP5" s="183"/>
      <c r="HQ5" s="183"/>
      <c r="HR5" s="183"/>
      <c r="HS5" s="183"/>
      <c r="HT5" s="183"/>
      <c r="HU5" s="183"/>
      <c r="HV5" s="183"/>
      <c r="HW5" s="183"/>
      <c r="HX5" s="183"/>
      <c r="HY5" s="183"/>
      <c r="HZ5" s="183"/>
      <c r="IA5" s="183"/>
      <c r="IB5" s="183"/>
      <c r="IC5" s="183"/>
      <c r="ID5" s="183"/>
      <c r="IE5" s="183"/>
      <c r="IF5" s="183"/>
      <c r="IG5" s="183"/>
      <c r="IH5" s="183"/>
      <c r="II5" s="183"/>
      <c r="IJ5" s="183"/>
      <c r="IK5" s="183"/>
      <c r="IL5" s="183"/>
      <c r="IM5" s="183"/>
      <c r="IN5" s="183"/>
      <c r="IO5" s="183"/>
      <c r="IP5" s="183"/>
      <c r="IQ5" s="183"/>
      <c r="IR5" s="183"/>
      <c r="IS5" s="183"/>
      <c r="IT5" s="183"/>
      <c r="IU5" s="183"/>
      <c r="IV5" s="183"/>
      <c r="IW5" s="183"/>
      <c r="IX5" s="183"/>
      <c r="IY5" s="183"/>
      <c r="IZ5" s="183"/>
      <c r="JA5" s="183"/>
      <c r="JB5" s="183"/>
      <c r="JC5" s="183"/>
      <c r="JD5" s="183"/>
      <c r="JE5" s="183"/>
      <c r="JF5" s="183"/>
      <c r="JG5" s="183"/>
      <c r="JH5" s="183"/>
      <c r="JI5" s="183"/>
      <c r="JJ5" s="183"/>
      <c r="JK5" s="183"/>
      <c r="JL5" s="183"/>
      <c r="JM5" s="183"/>
      <c r="JN5" s="183"/>
      <c r="JO5" s="183"/>
      <c r="JP5" s="183"/>
      <c r="JQ5" s="183"/>
      <c r="JR5" s="183"/>
      <c r="JS5" s="183"/>
      <c r="JT5" s="183"/>
      <c r="JU5" s="183"/>
      <c r="JV5" s="183"/>
      <c r="JW5" s="183"/>
      <c r="JX5" s="183"/>
      <c r="JY5" s="183"/>
      <c r="JZ5" s="183"/>
      <c r="KA5" s="183"/>
      <c r="KB5" s="183"/>
      <c r="KC5" s="183"/>
      <c r="KD5" s="183"/>
      <c r="KE5" s="183"/>
      <c r="KF5" s="183"/>
      <c r="KG5" s="183"/>
      <c r="KH5" s="183"/>
      <c r="KI5" s="183"/>
      <c r="KJ5" s="183"/>
      <c r="KK5" s="183"/>
      <c r="KL5" s="183"/>
      <c r="KM5" s="183"/>
      <c r="KN5" s="183"/>
      <c r="KO5" s="183"/>
      <c r="KP5" s="183"/>
      <c r="KQ5" s="183"/>
      <c r="KR5" s="183"/>
      <c r="KS5" s="183"/>
      <c r="KT5" s="183"/>
      <c r="KU5" s="183"/>
      <c r="KV5" s="183"/>
      <c r="KW5" s="183"/>
      <c r="KX5" s="183"/>
      <c r="KY5" s="183"/>
      <c r="KZ5" s="183"/>
      <c r="LA5" s="183"/>
      <c r="LB5" s="183"/>
      <c r="LC5" s="183"/>
      <c r="LD5" s="183"/>
      <c r="LE5" s="183"/>
      <c r="LF5" s="183"/>
      <c r="LG5" s="183"/>
      <c r="LH5" s="183"/>
      <c r="LI5" s="183"/>
      <c r="LJ5" s="183"/>
      <c r="LK5" s="183"/>
      <c r="LL5" s="183"/>
      <c r="LM5" s="183"/>
      <c r="LN5" s="183"/>
      <c r="LO5" s="183"/>
      <c r="LP5" s="183"/>
      <c r="LQ5" s="183"/>
      <c r="LR5" s="183"/>
      <c r="LS5" s="183"/>
      <c r="LT5" s="183"/>
      <c r="LU5" s="183"/>
      <c r="LV5" s="183"/>
      <c r="LW5" s="183"/>
      <c r="LX5" s="183"/>
      <c r="LY5" s="183"/>
      <c r="LZ5" s="183"/>
      <c r="MA5" s="183"/>
      <c r="MB5" s="183"/>
      <c r="MC5" s="183"/>
      <c r="MD5" s="183"/>
      <c r="ME5" s="183"/>
      <c r="MF5" s="183"/>
      <c r="MG5" s="183"/>
      <c r="MH5" s="183"/>
      <c r="MI5" s="183"/>
      <c r="MJ5" s="183"/>
      <c r="MK5" s="183"/>
      <c r="ML5" s="183"/>
      <c r="MM5" s="183"/>
      <c r="MN5" s="183"/>
      <c r="MO5" s="183"/>
      <c r="MP5" s="183"/>
      <c r="MQ5" s="183"/>
      <c r="MR5" s="183"/>
      <c r="MS5" s="183"/>
      <c r="MT5" s="183"/>
      <c r="MU5" s="183"/>
      <c r="MV5" s="183"/>
      <c r="MW5" s="183"/>
      <c r="MX5" s="183"/>
      <c r="MY5" s="183"/>
      <c r="MZ5" s="183"/>
      <c r="NA5" s="183"/>
      <c r="NB5" s="183"/>
      <c r="NC5" s="183"/>
      <c r="ND5" s="183"/>
      <c r="NE5" s="183"/>
      <c r="NF5" s="183"/>
      <c r="NG5" s="183"/>
      <c r="NH5" s="183"/>
      <c r="NI5" s="183"/>
      <c r="NJ5" s="183"/>
      <c r="NK5" s="183"/>
      <c r="NL5" s="183"/>
      <c r="NM5" s="183"/>
      <c r="NN5" s="183"/>
      <c r="NO5" s="183"/>
      <c r="NP5" s="183"/>
      <c r="NQ5" s="183"/>
      <c r="NR5" s="183"/>
      <c r="NS5" s="183"/>
      <c r="NT5" s="183"/>
      <c r="NU5" s="183"/>
      <c r="NV5" s="183"/>
      <c r="NW5" s="183"/>
      <c r="NX5" s="183"/>
      <c r="NY5" s="183"/>
      <c r="NZ5" s="183"/>
      <c r="OA5" s="183"/>
      <c r="OB5" s="183"/>
      <c r="OC5" s="183"/>
      <c r="OD5" s="183"/>
      <c r="OE5" s="183"/>
      <c r="OF5" s="183"/>
      <c r="OG5" s="183"/>
      <c r="OH5" s="183"/>
      <c r="OI5" s="183"/>
      <c r="OJ5" s="183"/>
      <c r="OK5" s="183"/>
      <c r="OL5" s="183"/>
      <c r="OM5" s="183"/>
      <c r="ON5" s="183"/>
      <c r="OO5" s="183"/>
      <c r="OP5" s="183"/>
      <c r="OQ5" s="183"/>
      <c r="OR5" s="183"/>
      <c r="OS5" s="183"/>
      <c r="OT5" s="183"/>
      <c r="OU5" s="183"/>
      <c r="OV5" s="183"/>
      <c r="OW5" s="183"/>
      <c r="OX5" s="183"/>
      <c r="OY5" s="183"/>
      <c r="OZ5" s="183"/>
      <c r="PA5" s="183"/>
      <c r="PB5" s="183"/>
      <c r="PC5" s="183"/>
      <c r="PD5" s="183"/>
      <c r="PE5" s="183"/>
      <c r="PF5" s="183"/>
      <c r="PG5" s="183"/>
      <c r="PH5" s="183"/>
      <c r="PI5" s="183"/>
      <c r="PJ5" s="183"/>
      <c r="PK5" s="183"/>
      <c r="PL5" s="183"/>
      <c r="PM5" s="183"/>
      <c r="PN5" s="183"/>
      <c r="PO5" s="183"/>
      <c r="PP5" s="183"/>
      <c r="PQ5" s="183"/>
      <c r="PR5" s="183"/>
      <c r="PS5" s="183"/>
      <c r="PT5" s="183"/>
      <c r="PU5" s="183"/>
      <c r="PV5" s="183"/>
      <c r="PW5" s="183"/>
      <c r="PX5" s="183"/>
      <c r="PY5" s="183"/>
      <c r="PZ5" s="183"/>
      <c r="QA5" s="183"/>
      <c r="QB5" s="183"/>
      <c r="QC5" s="183"/>
      <c r="QD5" s="183"/>
      <c r="QE5" s="183"/>
      <c r="QF5" s="183"/>
      <c r="QG5" s="183"/>
      <c r="QH5" s="183"/>
      <c r="QI5" s="183"/>
      <c r="QJ5" s="183"/>
      <c r="QK5" s="183"/>
      <c r="QL5" s="183"/>
      <c r="QM5" s="183"/>
      <c r="QN5" s="183"/>
      <c r="QO5" s="183"/>
      <c r="QP5" s="183"/>
      <c r="QQ5" s="183"/>
      <c r="QR5" s="183"/>
      <c r="QS5" s="183"/>
      <c r="QT5" s="183"/>
      <c r="QU5" s="183"/>
      <c r="QV5" s="183"/>
      <c r="QW5" s="183"/>
      <c r="QX5" s="183"/>
      <c r="QY5" s="183"/>
      <c r="QZ5" s="183"/>
      <c r="RA5" s="183"/>
      <c r="RB5" s="183"/>
      <c r="RC5" s="183"/>
      <c r="RD5" s="183"/>
      <c r="RE5" s="183"/>
      <c r="RF5" s="183"/>
      <c r="RG5" s="183"/>
      <c r="RH5" s="183"/>
      <c r="RI5" s="183"/>
      <c r="RJ5" s="183"/>
      <c r="RK5" s="183"/>
      <c r="RL5" s="183"/>
      <c r="RM5" s="183"/>
      <c r="RN5" s="183"/>
      <c r="RO5" s="183"/>
      <c r="RP5" s="183"/>
      <c r="RQ5" s="183"/>
      <c r="RR5" s="183"/>
      <c r="RS5" s="183"/>
      <c r="RT5" s="183"/>
      <c r="RU5" s="183"/>
      <c r="RV5" s="183"/>
      <c r="RW5" s="183"/>
      <c r="RX5" s="183"/>
      <c r="RY5" s="183"/>
      <c r="RZ5" s="183"/>
      <c r="SA5" s="183"/>
      <c r="SB5" s="183"/>
      <c r="SC5" s="183"/>
      <c r="SD5" s="183"/>
      <c r="SE5" s="183"/>
      <c r="SF5" s="183"/>
      <c r="SG5" s="183"/>
      <c r="SH5" s="183"/>
      <c r="SI5" s="183"/>
      <c r="SJ5" s="183"/>
      <c r="SK5" s="183"/>
      <c r="SL5" s="183"/>
      <c r="SM5" s="183"/>
      <c r="SN5" s="183"/>
      <c r="SO5" s="183"/>
      <c r="SP5" s="183"/>
      <c r="SQ5" s="183"/>
      <c r="SR5" s="183"/>
      <c r="SS5" s="183"/>
      <c r="ST5" s="183"/>
      <c r="SU5" s="183"/>
      <c r="SV5" s="183"/>
      <c r="SW5" s="183"/>
      <c r="SX5" s="183"/>
      <c r="SY5" s="183"/>
      <c r="SZ5" s="183"/>
      <c r="TA5" s="183"/>
      <c r="TB5" s="183"/>
      <c r="TC5" s="183"/>
      <c r="TD5" s="183"/>
      <c r="TE5" s="183"/>
      <c r="TF5" s="183"/>
      <c r="TG5" s="183"/>
      <c r="TH5" s="183"/>
      <c r="TI5" s="183"/>
      <c r="TJ5" s="183"/>
      <c r="TK5" s="183"/>
      <c r="TL5" s="183"/>
      <c r="TM5" s="183"/>
      <c r="TN5" s="183"/>
      <c r="TO5" s="183"/>
      <c r="TP5" s="183"/>
      <c r="TQ5" s="183"/>
      <c r="TR5" s="183"/>
      <c r="TS5" s="183"/>
      <c r="TT5" s="183"/>
      <c r="TU5" s="183"/>
      <c r="TV5" s="183"/>
      <c r="TW5" s="183"/>
      <c r="TX5" s="183"/>
      <c r="TY5" s="183"/>
      <c r="TZ5" s="183"/>
      <c r="UA5" s="183"/>
      <c r="UB5" s="183"/>
      <c r="UC5" s="183"/>
      <c r="UD5" s="183"/>
      <c r="UE5" s="183"/>
      <c r="UF5" s="183"/>
      <c r="UG5" s="183"/>
      <c r="UH5" s="183"/>
      <c r="UI5" s="183"/>
      <c r="UJ5" s="183"/>
      <c r="UK5" s="183"/>
      <c r="UL5" s="183"/>
      <c r="UM5" s="183"/>
      <c r="UN5" s="183"/>
      <c r="UO5" s="183"/>
      <c r="UP5" s="183"/>
      <c r="UQ5" s="183"/>
      <c r="UR5" s="183"/>
      <c r="US5" s="183"/>
      <c r="UT5" s="183"/>
      <c r="UU5" s="183"/>
      <c r="UV5" s="183"/>
      <c r="UW5" s="183"/>
      <c r="UX5" s="183"/>
      <c r="UY5" s="183"/>
      <c r="UZ5" s="183"/>
      <c r="VA5" s="183"/>
      <c r="VB5" s="183"/>
      <c r="VC5" s="183"/>
      <c r="VD5" s="183"/>
      <c r="VE5" s="183"/>
      <c r="VF5" s="183"/>
      <c r="VG5" s="183"/>
      <c r="VH5" s="183"/>
      <c r="VI5" s="183"/>
      <c r="VJ5" s="183"/>
      <c r="VK5" s="183"/>
      <c r="VL5" s="183"/>
      <c r="VM5" s="183"/>
      <c r="VN5" s="183"/>
      <c r="VO5" s="183"/>
      <c r="VP5" s="183"/>
      <c r="VQ5" s="183"/>
      <c r="VR5" s="183"/>
      <c r="VS5" s="183"/>
      <c r="VT5" s="183"/>
      <c r="VU5" s="183"/>
      <c r="VV5" s="183"/>
      <c r="VW5" s="183"/>
      <c r="VX5" s="183"/>
      <c r="VY5" s="183"/>
      <c r="VZ5" s="183"/>
      <c r="WA5" s="183"/>
      <c r="WB5" s="183"/>
      <c r="WC5" s="183"/>
      <c r="WD5" s="183"/>
      <c r="WE5" s="183"/>
      <c r="WF5" s="183"/>
      <c r="WG5" s="183"/>
      <c r="WH5" s="183"/>
      <c r="WI5" s="183"/>
      <c r="WJ5" s="183"/>
      <c r="WK5" s="183"/>
      <c r="WL5" s="183"/>
      <c r="WM5" s="183"/>
      <c r="WN5" s="183"/>
      <c r="WO5" s="183"/>
      <c r="WP5" s="183"/>
      <c r="WQ5" s="183"/>
      <c r="WR5" s="183"/>
      <c r="WS5" s="183"/>
      <c r="WT5" s="183"/>
      <c r="WU5" s="183"/>
      <c r="WV5" s="183"/>
      <c r="WW5" s="183"/>
      <c r="WX5" s="183"/>
      <c r="WY5" s="183"/>
      <c r="WZ5" s="183"/>
      <c r="XA5" s="183"/>
      <c r="XB5" s="183"/>
      <c r="XC5" s="183"/>
      <c r="XD5" s="183"/>
      <c r="XE5" s="183"/>
      <c r="XF5" s="183"/>
      <c r="XG5" s="183"/>
      <c r="XH5" s="183"/>
      <c r="XI5" s="183"/>
      <c r="XJ5" s="183"/>
      <c r="XK5" s="183"/>
      <c r="XL5" s="183"/>
      <c r="XM5" s="183"/>
      <c r="XN5" s="183"/>
      <c r="XO5" s="183"/>
      <c r="XP5" s="183"/>
      <c r="XQ5" s="183"/>
      <c r="XR5" s="183"/>
      <c r="XS5" s="183"/>
      <c r="XT5" s="183"/>
      <c r="XU5" s="183"/>
      <c r="XV5" s="183"/>
      <c r="XW5" s="183"/>
      <c r="XX5" s="183"/>
      <c r="XY5" s="183"/>
      <c r="XZ5" s="183"/>
      <c r="YA5" s="183"/>
      <c r="YB5" s="183"/>
      <c r="YC5" s="183"/>
      <c r="YD5" s="183"/>
      <c r="YE5" s="183"/>
      <c r="YF5" s="183"/>
      <c r="YG5" s="183"/>
      <c r="YH5" s="183"/>
      <c r="YI5" s="183"/>
      <c r="YJ5" s="183"/>
      <c r="YK5" s="183"/>
      <c r="YL5" s="183"/>
      <c r="YM5" s="183"/>
      <c r="YN5" s="183"/>
      <c r="YO5" s="183"/>
      <c r="YP5" s="183"/>
      <c r="YQ5" s="183"/>
      <c r="YR5" s="183"/>
      <c r="YS5" s="183"/>
      <c r="YT5" s="183"/>
      <c r="YU5" s="183"/>
      <c r="YV5" s="183"/>
      <c r="YW5" s="183"/>
      <c r="YX5" s="183"/>
      <c r="YY5" s="183"/>
      <c r="YZ5" s="183"/>
      <c r="ZA5" s="183"/>
      <c r="ZB5" s="183"/>
      <c r="ZC5" s="183"/>
      <c r="ZD5" s="183"/>
      <c r="ZE5" s="183"/>
      <c r="ZF5" s="183"/>
      <c r="ZG5" s="183"/>
      <c r="ZH5" s="183"/>
      <c r="ZI5" s="183"/>
      <c r="ZJ5" s="183"/>
      <c r="ZK5" s="183"/>
      <c r="ZL5" s="183"/>
      <c r="ZM5" s="183"/>
      <c r="ZN5" s="183"/>
      <c r="ZO5" s="183"/>
      <c r="ZP5" s="183"/>
      <c r="ZQ5" s="183"/>
      <c r="ZR5" s="183"/>
      <c r="ZS5" s="183"/>
      <c r="ZT5" s="183"/>
      <c r="ZU5" s="183"/>
      <c r="ZV5" s="183"/>
      <c r="ZW5" s="183"/>
      <c r="ZX5" s="183"/>
      <c r="ZY5" s="183"/>
      <c r="ZZ5" s="183"/>
    </row>
    <row r="6" spans="1:702" s="75" customFormat="1" ht="36.65" customHeight="1">
      <c r="A6" s="183"/>
      <c r="B6" s="404"/>
      <c r="C6" s="324"/>
      <c r="D6" s="1026" t="s">
        <v>61</v>
      </c>
      <c r="E6" s="1027"/>
      <c r="F6" s="1037"/>
      <c r="G6" s="1026" t="s">
        <v>62</v>
      </c>
      <c r="H6" s="1027"/>
      <c r="I6" s="1028"/>
      <c r="J6" s="325"/>
      <c r="K6" s="1026" t="s">
        <v>61</v>
      </c>
      <c r="L6" s="1027"/>
      <c r="M6" s="1037"/>
      <c r="N6" s="1026" t="s">
        <v>62</v>
      </c>
      <c r="O6" s="1027"/>
      <c r="P6" s="1028"/>
      <c r="Q6" s="326"/>
      <c r="R6" s="327"/>
      <c r="S6" s="327"/>
      <c r="T6" s="328"/>
      <c r="U6" s="329"/>
      <c r="V6" s="327"/>
      <c r="W6" s="327"/>
      <c r="X6" s="330"/>
      <c r="Y6" s="1120"/>
      <c r="Z6" s="112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DZ6" s="183"/>
      <c r="EA6" s="183"/>
      <c r="EB6" s="183"/>
      <c r="EC6" s="183"/>
      <c r="ED6" s="183"/>
      <c r="EE6" s="183"/>
      <c r="EF6" s="183"/>
      <c r="EG6" s="183"/>
      <c r="EH6" s="183"/>
      <c r="EI6" s="183"/>
      <c r="EJ6" s="183"/>
      <c r="EK6" s="183"/>
      <c r="EL6" s="183"/>
      <c r="EM6" s="183"/>
      <c r="EN6" s="183"/>
      <c r="EO6" s="183"/>
      <c r="EP6" s="183"/>
      <c r="EQ6" s="183"/>
      <c r="ER6" s="183"/>
      <c r="ES6" s="183"/>
      <c r="ET6" s="183"/>
      <c r="EU6" s="183"/>
      <c r="EV6" s="183"/>
      <c r="EW6" s="183"/>
      <c r="EX6" s="183"/>
      <c r="EY6" s="183"/>
      <c r="EZ6" s="183"/>
      <c r="FA6" s="183"/>
      <c r="FB6" s="183"/>
      <c r="FC6" s="183"/>
      <c r="FD6" s="183"/>
      <c r="FE6" s="183"/>
      <c r="FF6" s="183"/>
      <c r="FG6" s="183"/>
      <c r="FH6" s="183"/>
      <c r="FI6" s="183"/>
      <c r="FJ6" s="183"/>
      <c r="FK6" s="183"/>
      <c r="FL6" s="183"/>
      <c r="FM6" s="183"/>
      <c r="FN6" s="183"/>
      <c r="FO6" s="183"/>
      <c r="FP6" s="183"/>
      <c r="FQ6" s="183"/>
      <c r="FR6" s="183"/>
      <c r="FS6" s="183"/>
      <c r="FT6" s="183"/>
      <c r="FU6" s="183"/>
      <c r="FV6" s="183"/>
      <c r="FW6" s="183"/>
      <c r="FX6" s="183"/>
      <c r="FY6" s="183"/>
      <c r="FZ6" s="183"/>
      <c r="GA6" s="183"/>
      <c r="GB6" s="183"/>
      <c r="GC6" s="183"/>
      <c r="GD6" s="183"/>
      <c r="GE6" s="183"/>
      <c r="GF6" s="183"/>
      <c r="GG6" s="183"/>
      <c r="GH6" s="183"/>
      <c r="GI6" s="183"/>
      <c r="GJ6" s="183"/>
      <c r="GK6" s="183"/>
      <c r="GL6" s="183"/>
      <c r="GM6" s="183"/>
      <c r="GN6" s="183"/>
      <c r="GO6" s="183"/>
      <c r="GP6" s="183"/>
      <c r="GQ6" s="183"/>
      <c r="GR6" s="183"/>
      <c r="GS6" s="183"/>
      <c r="GT6" s="183"/>
      <c r="GU6" s="183"/>
      <c r="GV6" s="183"/>
      <c r="GW6" s="183"/>
      <c r="GX6" s="183"/>
      <c r="GY6" s="183"/>
      <c r="GZ6" s="183"/>
      <c r="HA6" s="183"/>
      <c r="HB6" s="183"/>
      <c r="HC6" s="183"/>
      <c r="HD6" s="183"/>
      <c r="HE6" s="183"/>
      <c r="HF6" s="183"/>
      <c r="HG6" s="183"/>
      <c r="HH6" s="183"/>
      <c r="HI6" s="183"/>
      <c r="HJ6" s="183"/>
      <c r="HK6" s="183"/>
      <c r="HL6" s="183"/>
      <c r="HM6" s="183"/>
      <c r="HN6" s="183"/>
      <c r="HO6" s="183"/>
      <c r="HP6" s="183"/>
      <c r="HQ6" s="183"/>
      <c r="HR6" s="183"/>
      <c r="HS6" s="183"/>
      <c r="HT6" s="183"/>
      <c r="HU6" s="183"/>
      <c r="HV6" s="183"/>
      <c r="HW6" s="183"/>
      <c r="HX6" s="183"/>
      <c r="HY6" s="183"/>
      <c r="HZ6" s="183"/>
      <c r="IA6" s="183"/>
      <c r="IB6" s="183"/>
      <c r="IC6" s="183"/>
      <c r="ID6" s="183"/>
      <c r="IE6" s="183"/>
      <c r="IF6" s="183"/>
      <c r="IG6" s="183"/>
      <c r="IH6" s="183"/>
      <c r="II6" s="183"/>
      <c r="IJ6" s="183"/>
      <c r="IK6" s="183"/>
      <c r="IL6" s="183"/>
      <c r="IM6" s="183"/>
      <c r="IN6" s="183"/>
      <c r="IO6" s="183"/>
      <c r="IP6" s="183"/>
      <c r="IQ6" s="183"/>
      <c r="IR6" s="183"/>
      <c r="IS6" s="183"/>
      <c r="IT6" s="183"/>
      <c r="IU6" s="183"/>
      <c r="IV6" s="183"/>
      <c r="IW6" s="183"/>
      <c r="IX6" s="183"/>
      <c r="IY6" s="183"/>
      <c r="IZ6" s="183"/>
      <c r="JA6" s="183"/>
      <c r="JB6" s="183"/>
      <c r="JC6" s="183"/>
      <c r="JD6" s="183"/>
      <c r="JE6" s="183"/>
      <c r="JF6" s="183"/>
      <c r="JG6" s="183"/>
      <c r="JH6" s="183"/>
      <c r="JI6" s="183"/>
      <c r="JJ6" s="183"/>
      <c r="JK6" s="183"/>
      <c r="JL6" s="183"/>
      <c r="JM6" s="183"/>
      <c r="JN6" s="183"/>
      <c r="JO6" s="183"/>
      <c r="JP6" s="183"/>
      <c r="JQ6" s="183"/>
      <c r="JR6" s="183"/>
      <c r="JS6" s="183"/>
      <c r="JT6" s="183"/>
      <c r="JU6" s="183"/>
      <c r="JV6" s="183"/>
      <c r="JW6" s="183"/>
      <c r="JX6" s="183"/>
      <c r="JY6" s="183"/>
      <c r="JZ6" s="183"/>
      <c r="KA6" s="183"/>
      <c r="KB6" s="183"/>
      <c r="KC6" s="183"/>
      <c r="KD6" s="183"/>
      <c r="KE6" s="183"/>
      <c r="KF6" s="183"/>
      <c r="KG6" s="183"/>
      <c r="KH6" s="183"/>
      <c r="KI6" s="183"/>
      <c r="KJ6" s="183"/>
      <c r="KK6" s="183"/>
      <c r="KL6" s="183"/>
      <c r="KM6" s="183"/>
      <c r="KN6" s="183"/>
      <c r="KO6" s="183"/>
      <c r="KP6" s="183"/>
      <c r="KQ6" s="183"/>
      <c r="KR6" s="183"/>
      <c r="KS6" s="183"/>
      <c r="KT6" s="183"/>
      <c r="KU6" s="183"/>
      <c r="KV6" s="183"/>
      <c r="KW6" s="183"/>
      <c r="KX6" s="183"/>
      <c r="KY6" s="183"/>
      <c r="KZ6" s="183"/>
      <c r="LA6" s="183"/>
      <c r="LB6" s="183"/>
      <c r="LC6" s="183"/>
      <c r="LD6" s="183"/>
      <c r="LE6" s="183"/>
      <c r="LF6" s="183"/>
      <c r="LG6" s="183"/>
      <c r="LH6" s="183"/>
      <c r="LI6" s="183"/>
      <c r="LJ6" s="183"/>
      <c r="LK6" s="183"/>
      <c r="LL6" s="183"/>
      <c r="LM6" s="183"/>
      <c r="LN6" s="183"/>
      <c r="LO6" s="183"/>
      <c r="LP6" s="183"/>
      <c r="LQ6" s="183"/>
      <c r="LR6" s="183"/>
      <c r="LS6" s="183"/>
      <c r="LT6" s="183"/>
      <c r="LU6" s="183"/>
      <c r="LV6" s="183"/>
      <c r="LW6" s="183"/>
      <c r="LX6" s="183"/>
      <c r="LY6" s="183"/>
      <c r="LZ6" s="183"/>
      <c r="MA6" s="183"/>
      <c r="MB6" s="183"/>
      <c r="MC6" s="183"/>
      <c r="MD6" s="183"/>
      <c r="ME6" s="183"/>
      <c r="MF6" s="183"/>
      <c r="MG6" s="183"/>
      <c r="MH6" s="183"/>
      <c r="MI6" s="183"/>
      <c r="MJ6" s="183"/>
      <c r="MK6" s="183"/>
      <c r="ML6" s="183"/>
      <c r="MM6" s="183"/>
      <c r="MN6" s="183"/>
      <c r="MO6" s="183"/>
      <c r="MP6" s="183"/>
      <c r="MQ6" s="183"/>
      <c r="MR6" s="183"/>
      <c r="MS6" s="183"/>
      <c r="MT6" s="183"/>
      <c r="MU6" s="183"/>
      <c r="MV6" s="183"/>
      <c r="MW6" s="183"/>
      <c r="MX6" s="183"/>
      <c r="MY6" s="183"/>
      <c r="MZ6" s="183"/>
      <c r="NA6" s="183"/>
      <c r="NB6" s="183"/>
      <c r="NC6" s="183"/>
      <c r="ND6" s="183"/>
      <c r="NE6" s="183"/>
      <c r="NF6" s="183"/>
      <c r="NG6" s="183"/>
      <c r="NH6" s="183"/>
      <c r="NI6" s="183"/>
      <c r="NJ6" s="183"/>
      <c r="NK6" s="183"/>
      <c r="NL6" s="183"/>
      <c r="NM6" s="183"/>
      <c r="NN6" s="183"/>
      <c r="NO6" s="183"/>
      <c r="NP6" s="183"/>
      <c r="NQ6" s="183"/>
      <c r="NR6" s="183"/>
      <c r="NS6" s="183"/>
      <c r="NT6" s="183"/>
      <c r="NU6" s="183"/>
      <c r="NV6" s="183"/>
      <c r="NW6" s="183"/>
      <c r="NX6" s="183"/>
      <c r="NY6" s="183"/>
      <c r="NZ6" s="183"/>
      <c r="OA6" s="183"/>
      <c r="OB6" s="183"/>
      <c r="OC6" s="183"/>
      <c r="OD6" s="183"/>
      <c r="OE6" s="183"/>
      <c r="OF6" s="183"/>
      <c r="OG6" s="183"/>
      <c r="OH6" s="183"/>
      <c r="OI6" s="183"/>
      <c r="OJ6" s="183"/>
      <c r="OK6" s="183"/>
      <c r="OL6" s="183"/>
      <c r="OM6" s="183"/>
      <c r="ON6" s="183"/>
      <c r="OO6" s="183"/>
      <c r="OP6" s="183"/>
      <c r="OQ6" s="183"/>
      <c r="OR6" s="183"/>
      <c r="OS6" s="183"/>
      <c r="OT6" s="183"/>
      <c r="OU6" s="183"/>
      <c r="OV6" s="183"/>
      <c r="OW6" s="183"/>
      <c r="OX6" s="183"/>
      <c r="OY6" s="183"/>
      <c r="OZ6" s="183"/>
      <c r="PA6" s="183"/>
      <c r="PB6" s="183"/>
      <c r="PC6" s="183"/>
      <c r="PD6" s="183"/>
      <c r="PE6" s="183"/>
      <c r="PF6" s="183"/>
      <c r="PG6" s="183"/>
      <c r="PH6" s="183"/>
      <c r="PI6" s="183"/>
      <c r="PJ6" s="183"/>
      <c r="PK6" s="183"/>
      <c r="PL6" s="183"/>
      <c r="PM6" s="183"/>
      <c r="PN6" s="183"/>
      <c r="PO6" s="183"/>
      <c r="PP6" s="183"/>
      <c r="PQ6" s="183"/>
      <c r="PR6" s="183"/>
      <c r="PS6" s="183"/>
      <c r="PT6" s="183"/>
      <c r="PU6" s="183"/>
      <c r="PV6" s="183"/>
      <c r="PW6" s="183"/>
      <c r="PX6" s="183"/>
      <c r="PY6" s="183"/>
      <c r="PZ6" s="183"/>
      <c r="QA6" s="183"/>
      <c r="QB6" s="183"/>
      <c r="QC6" s="183"/>
      <c r="QD6" s="183"/>
      <c r="QE6" s="183"/>
      <c r="QF6" s="183"/>
      <c r="QG6" s="183"/>
      <c r="QH6" s="183"/>
      <c r="QI6" s="183"/>
      <c r="QJ6" s="183"/>
      <c r="QK6" s="183"/>
      <c r="QL6" s="183"/>
      <c r="QM6" s="183"/>
      <c r="QN6" s="183"/>
      <c r="QO6" s="183"/>
      <c r="QP6" s="183"/>
      <c r="QQ6" s="183"/>
      <c r="QR6" s="183"/>
      <c r="QS6" s="183"/>
      <c r="QT6" s="183"/>
      <c r="QU6" s="183"/>
      <c r="QV6" s="183"/>
      <c r="QW6" s="183"/>
      <c r="QX6" s="183"/>
      <c r="QY6" s="183"/>
      <c r="QZ6" s="183"/>
      <c r="RA6" s="183"/>
      <c r="RB6" s="183"/>
      <c r="RC6" s="183"/>
      <c r="RD6" s="183"/>
      <c r="RE6" s="183"/>
      <c r="RF6" s="183"/>
      <c r="RG6" s="183"/>
      <c r="RH6" s="183"/>
      <c r="RI6" s="183"/>
      <c r="RJ6" s="183"/>
      <c r="RK6" s="183"/>
      <c r="RL6" s="183"/>
      <c r="RM6" s="183"/>
      <c r="RN6" s="183"/>
      <c r="RO6" s="183"/>
      <c r="RP6" s="183"/>
      <c r="RQ6" s="183"/>
      <c r="RR6" s="183"/>
      <c r="RS6" s="183"/>
      <c r="RT6" s="183"/>
      <c r="RU6" s="183"/>
      <c r="RV6" s="183"/>
      <c r="RW6" s="183"/>
      <c r="RX6" s="183"/>
      <c r="RY6" s="183"/>
      <c r="RZ6" s="183"/>
      <c r="SA6" s="183"/>
      <c r="SB6" s="183"/>
      <c r="SC6" s="183"/>
      <c r="SD6" s="183"/>
      <c r="SE6" s="183"/>
      <c r="SF6" s="183"/>
      <c r="SG6" s="183"/>
      <c r="SH6" s="183"/>
      <c r="SI6" s="183"/>
      <c r="SJ6" s="183"/>
      <c r="SK6" s="183"/>
      <c r="SL6" s="183"/>
      <c r="SM6" s="183"/>
      <c r="SN6" s="183"/>
      <c r="SO6" s="183"/>
      <c r="SP6" s="183"/>
      <c r="SQ6" s="183"/>
      <c r="SR6" s="183"/>
      <c r="SS6" s="183"/>
      <c r="ST6" s="183"/>
      <c r="SU6" s="183"/>
      <c r="SV6" s="183"/>
      <c r="SW6" s="183"/>
      <c r="SX6" s="183"/>
      <c r="SY6" s="183"/>
      <c r="SZ6" s="183"/>
      <c r="TA6" s="183"/>
      <c r="TB6" s="183"/>
      <c r="TC6" s="183"/>
      <c r="TD6" s="183"/>
      <c r="TE6" s="183"/>
      <c r="TF6" s="183"/>
      <c r="TG6" s="183"/>
      <c r="TH6" s="183"/>
      <c r="TI6" s="183"/>
      <c r="TJ6" s="183"/>
      <c r="TK6" s="183"/>
      <c r="TL6" s="183"/>
      <c r="TM6" s="183"/>
      <c r="TN6" s="183"/>
      <c r="TO6" s="183"/>
      <c r="TP6" s="183"/>
      <c r="TQ6" s="183"/>
      <c r="TR6" s="183"/>
      <c r="TS6" s="183"/>
      <c r="TT6" s="183"/>
      <c r="TU6" s="183"/>
      <c r="TV6" s="183"/>
      <c r="TW6" s="183"/>
      <c r="TX6" s="183"/>
      <c r="TY6" s="183"/>
      <c r="TZ6" s="183"/>
      <c r="UA6" s="183"/>
      <c r="UB6" s="183"/>
      <c r="UC6" s="183"/>
      <c r="UD6" s="183"/>
      <c r="UE6" s="183"/>
      <c r="UF6" s="183"/>
      <c r="UG6" s="183"/>
      <c r="UH6" s="183"/>
      <c r="UI6" s="183"/>
      <c r="UJ6" s="183"/>
      <c r="UK6" s="183"/>
      <c r="UL6" s="183"/>
      <c r="UM6" s="183"/>
      <c r="UN6" s="183"/>
      <c r="UO6" s="183"/>
      <c r="UP6" s="183"/>
      <c r="UQ6" s="183"/>
      <c r="UR6" s="183"/>
      <c r="US6" s="183"/>
      <c r="UT6" s="183"/>
      <c r="UU6" s="183"/>
      <c r="UV6" s="183"/>
      <c r="UW6" s="183"/>
      <c r="UX6" s="183"/>
      <c r="UY6" s="183"/>
      <c r="UZ6" s="183"/>
      <c r="VA6" s="183"/>
      <c r="VB6" s="183"/>
      <c r="VC6" s="183"/>
      <c r="VD6" s="183"/>
      <c r="VE6" s="183"/>
      <c r="VF6" s="183"/>
      <c r="VG6" s="183"/>
      <c r="VH6" s="183"/>
      <c r="VI6" s="183"/>
      <c r="VJ6" s="183"/>
      <c r="VK6" s="183"/>
      <c r="VL6" s="183"/>
      <c r="VM6" s="183"/>
      <c r="VN6" s="183"/>
      <c r="VO6" s="183"/>
      <c r="VP6" s="183"/>
      <c r="VQ6" s="183"/>
      <c r="VR6" s="183"/>
      <c r="VS6" s="183"/>
      <c r="VT6" s="183"/>
      <c r="VU6" s="183"/>
      <c r="VV6" s="183"/>
      <c r="VW6" s="183"/>
      <c r="VX6" s="183"/>
      <c r="VY6" s="183"/>
      <c r="VZ6" s="183"/>
      <c r="WA6" s="183"/>
      <c r="WB6" s="183"/>
      <c r="WC6" s="183"/>
      <c r="WD6" s="183"/>
      <c r="WE6" s="183"/>
      <c r="WF6" s="183"/>
      <c r="WG6" s="183"/>
      <c r="WH6" s="183"/>
      <c r="WI6" s="183"/>
      <c r="WJ6" s="183"/>
      <c r="WK6" s="183"/>
      <c r="WL6" s="183"/>
      <c r="WM6" s="183"/>
      <c r="WN6" s="183"/>
      <c r="WO6" s="183"/>
      <c r="WP6" s="183"/>
      <c r="WQ6" s="183"/>
      <c r="WR6" s="183"/>
      <c r="WS6" s="183"/>
      <c r="WT6" s="183"/>
      <c r="WU6" s="183"/>
      <c r="WV6" s="183"/>
      <c r="WW6" s="183"/>
      <c r="WX6" s="183"/>
      <c r="WY6" s="183"/>
      <c r="WZ6" s="183"/>
      <c r="XA6" s="183"/>
      <c r="XB6" s="183"/>
      <c r="XC6" s="183"/>
      <c r="XD6" s="183"/>
      <c r="XE6" s="183"/>
      <c r="XF6" s="183"/>
      <c r="XG6" s="183"/>
      <c r="XH6" s="183"/>
      <c r="XI6" s="183"/>
      <c r="XJ6" s="183"/>
      <c r="XK6" s="183"/>
      <c r="XL6" s="183"/>
      <c r="XM6" s="183"/>
      <c r="XN6" s="183"/>
      <c r="XO6" s="183"/>
      <c r="XP6" s="183"/>
      <c r="XQ6" s="183"/>
      <c r="XR6" s="183"/>
      <c r="XS6" s="183"/>
      <c r="XT6" s="183"/>
      <c r="XU6" s="183"/>
      <c r="XV6" s="183"/>
      <c r="XW6" s="183"/>
      <c r="XX6" s="183"/>
      <c r="XY6" s="183"/>
      <c r="XZ6" s="183"/>
      <c r="YA6" s="183"/>
      <c r="YB6" s="183"/>
      <c r="YC6" s="183"/>
      <c r="YD6" s="183"/>
      <c r="YE6" s="183"/>
      <c r="YF6" s="183"/>
      <c r="YG6" s="183"/>
      <c r="YH6" s="183"/>
      <c r="YI6" s="183"/>
      <c r="YJ6" s="183"/>
      <c r="YK6" s="183"/>
      <c r="YL6" s="183"/>
      <c r="YM6" s="183"/>
      <c r="YN6" s="183"/>
      <c r="YO6" s="183"/>
      <c r="YP6" s="183"/>
      <c r="YQ6" s="183"/>
      <c r="YR6" s="183"/>
      <c r="YS6" s="183"/>
      <c r="YT6" s="183"/>
      <c r="YU6" s="183"/>
      <c r="YV6" s="183"/>
      <c r="YW6" s="183"/>
      <c r="YX6" s="183"/>
      <c r="YY6" s="183"/>
      <c r="YZ6" s="183"/>
      <c r="ZA6" s="183"/>
      <c r="ZB6" s="183"/>
      <c r="ZC6" s="183"/>
      <c r="ZD6" s="183"/>
      <c r="ZE6" s="183"/>
      <c r="ZF6" s="183"/>
      <c r="ZG6" s="183"/>
      <c r="ZH6" s="183"/>
      <c r="ZI6" s="183"/>
      <c r="ZJ6" s="183"/>
      <c r="ZK6" s="183"/>
      <c r="ZL6" s="183"/>
      <c r="ZM6" s="183"/>
      <c r="ZN6" s="183"/>
      <c r="ZO6" s="183"/>
      <c r="ZP6" s="183"/>
      <c r="ZQ6" s="183"/>
      <c r="ZR6" s="183"/>
      <c r="ZS6" s="183"/>
      <c r="ZT6" s="183"/>
      <c r="ZU6" s="183"/>
      <c r="ZV6" s="183"/>
      <c r="ZW6" s="183"/>
      <c r="ZX6" s="183"/>
      <c r="ZY6" s="183"/>
      <c r="ZZ6" s="183"/>
    </row>
    <row r="7" spans="1:702" s="75" customFormat="1" ht="36.65" customHeight="1" thickBot="1">
      <c r="A7" s="183"/>
      <c r="B7" s="335"/>
      <c r="C7" s="331"/>
      <c r="D7" s="332" t="s">
        <v>270</v>
      </c>
      <c r="E7" s="332" t="s">
        <v>499</v>
      </c>
      <c r="F7" s="333" t="s">
        <v>272</v>
      </c>
      <c r="G7" s="332" t="s">
        <v>270</v>
      </c>
      <c r="H7" s="332" t="s">
        <v>499</v>
      </c>
      <c r="I7" s="334" t="s">
        <v>272</v>
      </c>
      <c r="J7" s="335"/>
      <c r="K7" s="332" t="s">
        <v>270</v>
      </c>
      <c r="L7" s="332" t="s">
        <v>499</v>
      </c>
      <c r="M7" s="333" t="s">
        <v>272</v>
      </c>
      <c r="N7" s="332" t="s">
        <v>270</v>
      </c>
      <c r="O7" s="332" t="s">
        <v>499</v>
      </c>
      <c r="P7" s="334" t="s">
        <v>272</v>
      </c>
      <c r="Q7" s="335"/>
      <c r="R7" s="332" t="s">
        <v>273</v>
      </c>
      <c r="S7" s="332" t="s">
        <v>499</v>
      </c>
      <c r="T7" s="336" t="s">
        <v>272</v>
      </c>
      <c r="U7" s="1035" t="s">
        <v>273</v>
      </c>
      <c r="V7" s="1036"/>
      <c r="W7" s="332" t="s">
        <v>274</v>
      </c>
      <c r="X7" s="334" t="s">
        <v>272</v>
      </c>
      <c r="Y7" s="1121"/>
      <c r="Z7" s="1124"/>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c r="EO7" s="183"/>
      <c r="EP7" s="183"/>
      <c r="EQ7" s="183"/>
      <c r="ER7" s="183"/>
      <c r="ES7" s="183"/>
      <c r="ET7" s="183"/>
      <c r="EU7" s="183"/>
      <c r="EV7" s="183"/>
      <c r="EW7" s="183"/>
      <c r="EX7" s="183"/>
      <c r="EY7" s="183"/>
      <c r="EZ7" s="183"/>
      <c r="FA7" s="183"/>
      <c r="FB7" s="183"/>
      <c r="FC7" s="183"/>
      <c r="FD7" s="183"/>
      <c r="FE7" s="183"/>
      <c r="FF7" s="183"/>
      <c r="FG7" s="183"/>
      <c r="FH7" s="183"/>
      <c r="FI7" s="183"/>
      <c r="FJ7" s="183"/>
      <c r="FK7" s="183"/>
      <c r="FL7" s="183"/>
      <c r="FM7" s="183"/>
      <c r="FN7" s="183"/>
      <c r="FO7" s="183"/>
      <c r="FP7" s="183"/>
      <c r="FQ7" s="183"/>
      <c r="FR7" s="183"/>
      <c r="FS7" s="183"/>
      <c r="FT7" s="183"/>
      <c r="FU7" s="183"/>
      <c r="FV7" s="183"/>
      <c r="FW7" s="183"/>
      <c r="FX7" s="183"/>
      <c r="FY7" s="183"/>
      <c r="FZ7" s="183"/>
      <c r="GA7" s="183"/>
      <c r="GB7" s="183"/>
      <c r="GC7" s="183"/>
      <c r="GD7" s="183"/>
      <c r="GE7" s="183"/>
      <c r="GF7" s="183"/>
      <c r="GG7" s="183"/>
      <c r="GH7" s="183"/>
      <c r="GI7" s="183"/>
      <c r="GJ7" s="183"/>
      <c r="GK7" s="183"/>
      <c r="GL7" s="183"/>
      <c r="GM7" s="183"/>
      <c r="GN7" s="183"/>
      <c r="GO7" s="183"/>
      <c r="GP7" s="183"/>
      <c r="GQ7" s="183"/>
      <c r="GR7" s="183"/>
      <c r="GS7" s="183"/>
      <c r="GT7" s="183"/>
      <c r="GU7" s="183"/>
      <c r="GV7" s="183"/>
      <c r="GW7" s="183"/>
      <c r="GX7" s="183"/>
      <c r="GY7" s="183"/>
      <c r="GZ7" s="183"/>
      <c r="HA7" s="183"/>
      <c r="HB7" s="183"/>
      <c r="HC7" s="183"/>
      <c r="HD7" s="183"/>
      <c r="HE7" s="183"/>
      <c r="HF7" s="183"/>
      <c r="HG7" s="183"/>
      <c r="HH7" s="183"/>
      <c r="HI7" s="183"/>
      <c r="HJ7" s="183"/>
      <c r="HK7" s="183"/>
      <c r="HL7" s="183"/>
      <c r="HM7" s="183"/>
      <c r="HN7" s="183"/>
      <c r="HO7" s="183"/>
      <c r="HP7" s="183"/>
      <c r="HQ7" s="183"/>
      <c r="HR7" s="183"/>
      <c r="HS7" s="183"/>
      <c r="HT7" s="183"/>
      <c r="HU7" s="183"/>
      <c r="HV7" s="183"/>
      <c r="HW7" s="183"/>
      <c r="HX7" s="183"/>
      <c r="HY7" s="183"/>
      <c r="HZ7" s="183"/>
      <c r="IA7" s="183"/>
      <c r="IB7" s="183"/>
      <c r="IC7" s="183"/>
      <c r="ID7" s="183"/>
      <c r="IE7" s="183"/>
      <c r="IF7" s="183"/>
      <c r="IG7" s="183"/>
      <c r="IH7" s="183"/>
      <c r="II7" s="183"/>
      <c r="IJ7" s="183"/>
      <c r="IK7" s="183"/>
      <c r="IL7" s="183"/>
      <c r="IM7" s="183"/>
      <c r="IN7" s="183"/>
      <c r="IO7" s="183"/>
      <c r="IP7" s="183"/>
      <c r="IQ7" s="183"/>
      <c r="IR7" s="183"/>
      <c r="IS7" s="183"/>
      <c r="IT7" s="183"/>
      <c r="IU7" s="183"/>
      <c r="IV7" s="183"/>
      <c r="IW7" s="183"/>
      <c r="IX7" s="183"/>
      <c r="IY7" s="183"/>
      <c r="IZ7" s="183"/>
      <c r="JA7" s="183"/>
      <c r="JB7" s="183"/>
      <c r="JC7" s="183"/>
      <c r="JD7" s="183"/>
      <c r="JE7" s="183"/>
      <c r="JF7" s="183"/>
      <c r="JG7" s="183"/>
      <c r="JH7" s="183"/>
      <c r="JI7" s="183"/>
      <c r="JJ7" s="183"/>
      <c r="JK7" s="183"/>
      <c r="JL7" s="183"/>
      <c r="JM7" s="183"/>
      <c r="JN7" s="183"/>
      <c r="JO7" s="183"/>
      <c r="JP7" s="183"/>
      <c r="JQ7" s="183"/>
      <c r="JR7" s="183"/>
      <c r="JS7" s="183"/>
      <c r="JT7" s="183"/>
      <c r="JU7" s="183"/>
      <c r="JV7" s="183"/>
      <c r="JW7" s="183"/>
      <c r="JX7" s="183"/>
      <c r="JY7" s="183"/>
      <c r="JZ7" s="183"/>
      <c r="KA7" s="183"/>
      <c r="KB7" s="183"/>
      <c r="KC7" s="183"/>
      <c r="KD7" s="183"/>
      <c r="KE7" s="183"/>
      <c r="KF7" s="183"/>
      <c r="KG7" s="183"/>
      <c r="KH7" s="183"/>
      <c r="KI7" s="183"/>
      <c r="KJ7" s="183"/>
      <c r="KK7" s="183"/>
      <c r="KL7" s="183"/>
      <c r="KM7" s="183"/>
      <c r="KN7" s="183"/>
      <c r="KO7" s="183"/>
      <c r="KP7" s="183"/>
      <c r="KQ7" s="183"/>
      <c r="KR7" s="183"/>
      <c r="KS7" s="183"/>
      <c r="KT7" s="183"/>
      <c r="KU7" s="183"/>
      <c r="KV7" s="183"/>
      <c r="KW7" s="183"/>
      <c r="KX7" s="183"/>
      <c r="KY7" s="183"/>
      <c r="KZ7" s="183"/>
      <c r="LA7" s="183"/>
      <c r="LB7" s="183"/>
      <c r="LC7" s="183"/>
      <c r="LD7" s="183"/>
      <c r="LE7" s="183"/>
      <c r="LF7" s="183"/>
      <c r="LG7" s="183"/>
      <c r="LH7" s="183"/>
      <c r="LI7" s="183"/>
      <c r="LJ7" s="183"/>
      <c r="LK7" s="183"/>
      <c r="LL7" s="183"/>
      <c r="LM7" s="183"/>
      <c r="LN7" s="183"/>
      <c r="LO7" s="183"/>
      <c r="LP7" s="183"/>
      <c r="LQ7" s="183"/>
      <c r="LR7" s="183"/>
      <c r="LS7" s="183"/>
      <c r="LT7" s="183"/>
      <c r="LU7" s="183"/>
      <c r="LV7" s="183"/>
      <c r="LW7" s="183"/>
      <c r="LX7" s="183"/>
      <c r="LY7" s="183"/>
      <c r="LZ7" s="183"/>
      <c r="MA7" s="183"/>
      <c r="MB7" s="183"/>
      <c r="MC7" s="183"/>
      <c r="MD7" s="183"/>
      <c r="ME7" s="183"/>
      <c r="MF7" s="183"/>
      <c r="MG7" s="183"/>
      <c r="MH7" s="183"/>
      <c r="MI7" s="183"/>
      <c r="MJ7" s="183"/>
      <c r="MK7" s="183"/>
      <c r="ML7" s="183"/>
      <c r="MM7" s="183"/>
      <c r="MN7" s="183"/>
      <c r="MO7" s="183"/>
      <c r="MP7" s="183"/>
      <c r="MQ7" s="183"/>
      <c r="MR7" s="183"/>
      <c r="MS7" s="183"/>
      <c r="MT7" s="183"/>
      <c r="MU7" s="183"/>
      <c r="MV7" s="183"/>
      <c r="MW7" s="183"/>
      <c r="MX7" s="183"/>
      <c r="MY7" s="183"/>
      <c r="MZ7" s="183"/>
      <c r="NA7" s="183"/>
      <c r="NB7" s="183"/>
      <c r="NC7" s="183"/>
      <c r="ND7" s="183"/>
      <c r="NE7" s="183"/>
      <c r="NF7" s="183"/>
      <c r="NG7" s="183"/>
      <c r="NH7" s="183"/>
      <c r="NI7" s="183"/>
      <c r="NJ7" s="183"/>
      <c r="NK7" s="183"/>
      <c r="NL7" s="183"/>
      <c r="NM7" s="183"/>
      <c r="NN7" s="183"/>
      <c r="NO7" s="183"/>
      <c r="NP7" s="183"/>
      <c r="NQ7" s="183"/>
      <c r="NR7" s="183"/>
      <c r="NS7" s="183"/>
      <c r="NT7" s="183"/>
      <c r="NU7" s="183"/>
      <c r="NV7" s="183"/>
      <c r="NW7" s="183"/>
      <c r="NX7" s="183"/>
      <c r="NY7" s="183"/>
      <c r="NZ7" s="183"/>
      <c r="OA7" s="183"/>
      <c r="OB7" s="183"/>
      <c r="OC7" s="183"/>
      <c r="OD7" s="183"/>
      <c r="OE7" s="183"/>
      <c r="OF7" s="183"/>
      <c r="OG7" s="183"/>
      <c r="OH7" s="183"/>
      <c r="OI7" s="183"/>
      <c r="OJ7" s="183"/>
      <c r="OK7" s="183"/>
      <c r="OL7" s="183"/>
      <c r="OM7" s="183"/>
      <c r="ON7" s="183"/>
      <c r="OO7" s="183"/>
      <c r="OP7" s="183"/>
      <c r="OQ7" s="183"/>
      <c r="OR7" s="183"/>
      <c r="OS7" s="183"/>
      <c r="OT7" s="183"/>
      <c r="OU7" s="183"/>
      <c r="OV7" s="183"/>
      <c r="OW7" s="183"/>
      <c r="OX7" s="183"/>
      <c r="OY7" s="183"/>
      <c r="OZ7" s="183"/>
      <c r="PA7" s="183"/>
      <c r="PB7" s="183"/>
      <c r="PC7" s="183"/>
      <c r="PD7" s="183"/>
      <c r="PE7" s="183"/>
      <c r="PF7" s="183"/>
      <c r="PG7" s="183"/>
      <c r="PH7" s="183"/>
      <c r="PI7" s="183"/>
      <c r="PJ7" s="183"/>
      <c r="PK7" s="183"/>
      <c r="PL7" s="183"/>
      <c r="PM7" s="183"/>
      <c r="PN7" s="183"/>
      <c r="PO7" s="183"/>
      <c r="PP7" s="183"/>
      <c r="PQ7" s="183"/>
      <c r="PR7" s="183"/>
      <c r="PS7" s="183"/>
      <c r="PT7" s="183"/>
      <c r="PU7" s="183"/>
      <c r="PV7" s="183"/>
      <c r="PW7" s="183"/>
      <c r="PX7" s="183"/>
      <c r="PY7" s="183"/>
      <c r="PZ7" s="183"/>
      <c r="QA7" s="183"/>
      <c r="QB7" s="183"/>
      <c r="QC7" s="183"/>
      <c r="QD7" s="183"/>
      <c r="QE7" s="183"/>
      <c r="QF7" s="183"/>
      <c r="QG7" s="183"/>
      <c r="QH7" s="183"/>
      <c r="QI7" s="183"/>
      <c r="QJ7" s="183"/>
      <c r="QK7" s="183"/>
      <c r="QL7" s="183"/>
      <c r="QM7" s="183"/>
      <c r="QN7" s="183"/>
      <c r="QO7" s="183"/>
      <c r="QP7" s="183"/>
      <c r="QQ7" s="183"/>
      <c r="QR7" s="183"/>
      <c r="QS7" s="183"/>
      <c r="QT7" s="183"/>
      <c r="QU7" s="183"/>
      <c r="QV7" s="183"/>
      <c r="QW7" s="183"/>
      <c r="QX7" s="183"/>
      <c r="QY7" s="183"/>
      <c r="QZ7" s="183"/>
      <c r="RA7" s="183"/>
      <c r="RB7" s="183"/>
      <c r="RC7" s="183"/>
      <c r="RD7" s="183"/>
      <c r="RE7" s="183"/>
      <c r="RF7" s="183"/>
      <c r="RG7" s="183"/>
      <c r="RH7" s="183"/>
      <c r="RI7" s="183"/>
      <c r="RJ7" s="183"/>
      <c r="RK7" s="183"/>
      <c r="RL7" s="183"/>
      <c r="RM7" s="183"/>
      <c r="RN7" s="183"/>
      <c r="RO7" s="183"/>
      <c r="RP7" s="183"/>
      <c r="RQ7" s="183"/>
      <c r="RR7" s="183"/>
      <c r="RS7" s="183"/>
      <c r="RT7" s="183"/>
      <c r="RU7" s="183"/>
      <c r="RV7" s="183"/>
      <c r="RW7" s="183"/>
      <c r="RX7" s="183"/>
      <c r="RY7" s="183"/>
      <c r="RZ7" s="183"/>
      <c r="SA7" s="183"/>
      <c r="SB7" s="183"/>
      <c r="SC7" s="183"/>
      <c r="SD7" s="183"/>
      <c r="SE7" s="183"/>
      <c r="SF7" s="183"/>
      <c r="SG7" s="183"/>
      <c r="SH7" s="183"/>
      <c r="SI7" s="183"/>
      <c r="SJ7" s="183"/>
      <c r="SK7" s="183"/>
      <c r="SL7" s="183"/>
      <c r="SM7" s="183"/>
      <c r="SN7" s="183"/>
      <c r="SO7" s="183"/>
      <c r="SP7" s="183"/>
      <c r="SQ7" s="183"/>
      <c r="SR7" s="183"/>
      <c r="SS7" s="183"/>
      <c r="ST7" s="183"/>
      <c r="SU7" s="183"/>
      <c r="SV7" s="183"/>
      <c r="SW7" s="183"/>
      <c r="SX7" s="183"/>
      <c r="SY7" s="183"/>
      <c r="SZ7" s="183"/>
      <c r="TA7" s="183"/>
      <c r="TB7" s="183"/>
      <c r="TC7" s="183"/>
      <c r="TD7" s="183"/>
      <c r="TE7" s="183"/>
      <c r="TF7" s="183"/>
      <c r="TG7" s="183"/>
      <c r="TH7" s="183"/>
      <c r="TI7" s="183"/>
      <c r="TJ7" s="183"/>
      <c r="TK7" s="183"/>
      <c r="TL7" s="183"/>
      <c r="TM7" s="183"/>
      <c r="TN7" s="183"/>
      <c r="TO7" s="183"/>
      <c r="TP7" s="183"/>
      <c r="TQ7" s="183"/>
      <c r="TR7" s="183"/>
      <c r="TS7" s="183"/>
      <c r="TT7" s="183"/>
      <c r="TU7" s="183"/>
      <c r="TV7" s="183"/>
      <c r="TW7" s="183"/>
      <c r="TX7" s="183"/>
      <c r="TY7" s="183"/>
      <c r="TZ7" s="183"/>
      <c r="UA7" s="183"/>
      <c r="UB7" s="183"/>
      <c r="UC7" s="183"/>
      <c r="UD7" s="183"/>
      <c r="UE7" s="183"/>
      <c r="UF7" s="183"/>
      <c r="UG7" s="183"/>
      <c r="UH7" s="183"/>
      <c r="UI7" s="183"/>
      <c r="UJ7" s="183"/>
      <c r="UK7" s="183"/>
      <c r="UL7" s="183"/>
      <c r="UM7" s="183"/>
      <c r="UN7" s="183"/>
      <c r="UO7" s="183"/>
      <c r="UP7" s="183"/>
      <c r="UQ7" s="183"/>
      <c r="UR7" s="183"/>
      <c r="US7" s="183"/>
      <c r="UT7" s="183"/>
      <c r="UU7" s="183"/>
      <c r="UV7" s="183"/>
      <c r="UW7" s="183"/>
      <c r="UX7" s="183"/>
      <c r="UY7" s="183"/>
      <c r="UZ7" s="183"/>
      <c r="VA7" s="183"/>
      <c r="VB7" s="183"/>
      <c r="VC7" s="183"/>
      <c r="VD7" s="183"/>
      <c r="VE7" s="183"/>
      <c r="VF7" s="183"/>
      <c r="VG7" s="183"/>
      <c r="VH7" s="183"/>
      <c r="VI7" s="183"/>
      <c r="VJ7" s="183"/>
      <c r="VK7" s="183"/>
      <c r="VL7" s="183"/>
      <c r="VM7" s="183"/>
      <c r="VN7" s="183"/>
      <c r="VO7" s="183"/>
      <c r="VP7" s="183"/>
      <c r="VQ7" s="183"/>
      <c r="VR7" s="183"/>
      <c r="VS7" s="183"/>
      <c r="VT7" s="183"/>
      <c r="VU7" s="183"/>
      <c r="VV7" s="183"/>
      <c r="VW7" s="183"/>
      <c r="VX7" s="183"/>
      <c r="VY7" s="183"/>
      <c r="VZ7" s="183"/>
      <c r="WA7" s="183"/>
      <c r="WB7" s="183"/>
      <c r="WC7" s="183"/>
      <c r="WD7" s="183"/>
      <c r="WE7" s="183"/>
      <c r="WF7" s="183"/>
      <c r="WG7" s="183"/>
      <c r="WH7" s="183"/>
      <c r="WI7" s="183"/>
      <c r="WJ7" s="183"/>
      <c r="WK7" s="183"/>
      <c r="WL7" s="183"/>
      <c r="WM7" s="183"/>
      <c r="WN7" s="183"/>
      <c r="WO7" s="183"/>
      <c r="WP7" s="183"/>
      <c r="WQ7" s="183"/>
      <c r="WR7" s="183"/>
      <c r="WS7" s="183"/>
      <c r="WT7" s="183"/>
      <c r="WU7" s="183"/>
      <c r="WV7" s="183"/>
      <c r="WW7" s="183"/>
      <c r="WX7" s="183"/>
      <c r="WY7" s="183"/>
      <c r="WZ7" s="183"/>
      <c r="XA7" s="183"/>
      <c r="XB7" s="183"/>
      <c r="XC7" s="183"/>
      <c r="XD7" s="183"/>
      <c r="XE7" s="183"/>
      <c r="XF7" s="183"/>
      <c r="XG7" s="183"/>
      <c r="XH7" s="183"/>
      <c r="XI7" s="183"/>
      <c r="XJ7" s="183"/>
      <c r="XK7" s="183"/>
      <c r="XL7" s="183"/>
      <c r="XM7" s="183"/>
      <c r="XN7" s="183"/>
      <c r="XO7" s="183"/>
      <c r="XP7" s="183"/>
      <c r="XQ7" s="183"/>
      <c r="XR7" s="183"/>
      <c r="XS7" s="183"/>
      <c r="XT7" s="183"/>
      <c r="XU7" s="183"/>
      <c r="XV7" s="183"/>
      <c r="XW7" s="183"/>
      <c r="XX7" s="183"/>
      <c r="XY7" s="183"/>
      <c r="XZ7" s="183"/>
      <c r="YA7" s="183"/>
      <c r="YB7" s="183"/>
      <c r="YC7" s="183"/>
      <c r="YD7" s="183"/>
      <c r="YE7" s="183"/>
      <c r="YF7" s="183"/>
      <c r="YG7" s="183"/>
      <c r="YH7" s="183"/>
      <c r="YI7" s="183"/>
      <c r="YJ7" s="183"/>
      <c r="YK7" s="183"/>
      <c r="YL7" s="183"/>
      <c r="YM7" s="183"/>
      <c r="YN7" s="183"/>
      <c r="YO7" s="183"/>
      <c r="YP7" s="183"/>
      <c r="YQ7" s="183"/>
      <c r="YR7" s="183"/>
      <c r="YS7" s="183"/>
      <c r="YT7" s="183"/>
      <c r="YU7" s="183"/>
      <c r="YV7" s="183"/>
      <c r="YW7" s="183"/>
      <c r="YX7" s="183"/>
      <c r="YY7" s="183"/>
      <c r="YZ7" s="183"/>
      <c r="ZA7" s="183"/>
      <c r="ZB7" s="183"/>
      <c r="ZC7" s="183"/>
      <c r="ZD7" s="183"/>
      <c r="ZE7" s="183"/>
      <c r="ZF7" s="183"/>
      <c r="ZG7" s="183"/>
      <c r="ZH7" s="183"/>
      <c r="ZI7" s="183"/>
      <c r="ZJ7" s="183"/>
      <c r="ZK7" s="183"/>
      <c r="ZL7" s="183"/>
      <c r="ZM7" s="183"/>
      <c r="ZN7" s="183"/>
      <c r="ZO7" s="183"/>
      <c r="ZP7" s="183"/>
      <c r="ZQ7" s="183"/>
      <c r="ZR7" s="183"/>
      <c r="ZS7" s="183"/>
      <c r="ZT7" s="183"/>
      <c r="ZU7" s="183"/>
      <c r="ZV7" s="183"/>
      <c r="ZW7" s="183"/>
      <c r="ZX7" s="183"/>
      <c r="ZY7" s="183"/>
      <c r="ZZ7" s="183"/>
    </row>
    <row r="8" spans="1:702" s="75" customFormat="1" ht="36.65" customHeight="1">
      <c r="A8" s="183"/>
      <c r="B8" s="1029" t="s">
        <v>73</v>
      </c>
      <c r="C8" s="337"/>
      <c r="D8" s="338">
        <f>'2026単価表'!B5</f>
        <v>8600</v>
      </c>
      <c r="E8" s="339">
        <f>【２・3】精_業従配置実績・一般謝金内訳!O224</f>
        <v>0</v>
      </c>
      <c r="F8" s="340">
        <f>D8*E8</f>
        <v>0</v>
      </c>
      <c r="G8" s="338">
        <f>'2026単価表'!B6</f>
        <v>11000</v>
      </c>
      <c r="H8" s="339">
        <f>【２・3】精_業従配置実績・一般謝金内訳!S224</f>
        <v>0</v>
      </c>
      <c r="I8" s="341">
        <f>G8*H8</f>
        <v>0</v>
      </c>
      <c r="J8" s="342"/>
      <c r="K8" s="338">
        <f>'2026単価表'!B12</f>
        <v>4300</v>
      </c>
      <c r="L8" s="339">
        <f>【２・3】精_業従配置実績・一般謝金内訳!W224</f>
        <v>0</v>
      </c>
      <c r="M8" s="340">
        <f>K8*L8</f>
        <v>0</v>
      </c>
      <c r="N8" s="338">
        <f>'2026単価表'!B13</f>
        <v>5500</v>
      </c>
      <c r="O8" s="339">
        <f>【２・3】精_業従配置実績・一般謝金内訳!AA224</f>
        <v>0</v>
      </c>
      <c r="P8" s="341">
        <f>N8*O8</f>
        <v>0</v>
      </c>
      <c r="Q8" s="342"/>
      <c r="R8" s="338">
        <f>'2026単価表'!C19</f>
        <v>9000</v>
      </c>
      <c r="S8" s="339">
        <f>【２・3】精_業従配置実績・一般謝金内訳!AH224</f>
        <v>0</v>
      </c>
      <c r="T8" s="343">
        <f>R8*S8</f>
        <v>0</v>
      </c>
      <c r="U8" s="80" t="s">
        <v>275</v>
      </c>
      <c r="V8" s="338">
        <f>'2026単価表'!B25</f>
        <v>10000</v>
      </c>
      <c r="W8" s="338">
        <f>【２・3】精_業従配置実績・一般謝金内訳!AM224</f>
        <v>0</v>
      </c>
      <c r="X8" s="341">
        <f>V8*W8</f>
        <v>0</v>
      </c>
      <c r="Y8" s="344" t="e">
        <f>SUM(F8,T8,#REF!)</f>
        <v>#REF!</v>
      </c>
      <c r="Z8" s="345"/>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83"/>
      <c r="DI8" s="183"/>
      <c r="DJ8" s="183"/>
      <c r="DK8" s="183"/>
      <c r="DL8" s="183"/>
      <c r="DM8" s="183"/>
      <c r="DN8" s="183"/>
      <c r="DO8" s="183"/>
      <c r="DP8" s="183"/>
      <c r="DQ8" s="183"/>
      <c r="DR8" s="183"/>
      <c r="DS8" s="183"/>
      <c r="DT8" s="183"/>
      <c r="DU8" s="183"/>
      <c r="DV8" s="183"/>
      <c r="DW8" s="183"/>
      <c r="DX8" s="183"/>
      <c r="DY8" s="183"/>
      <c r="DZ8" s="183"/>
      <c r="EA8" s="183"/>
      <c r="EB8" s="183"/>
      <c r="EC8" s="183"/>
      <c r="ED8" s="183"/>
      <c r="EE8" s="183"/>
      <c r="EF8" s="183"/>
      <c r="EG8" s="183"/>
      <c r="EH8" s="183"/>
      <c r="EI8" s="183"/>
      <c r="EJ8" s="183"/>
      <c r="EK8" s="183"/>
      <c r="EL8" s="183"/>
      <c r="EM8" s="183"/>
      <c r="EN8" s="183"/>
      <c r="EO8" s="183"/>
      <c r="EP8" s="183"/>
      <c r="EQ8" s="183"/>
      <c r="ER8" s="183"/>
      <c r="ES8" s="183"/>
      <c r="ET8" s="183"/>
      <c r="EU8" s="183"/>
      <c r="EV8" s="183"/>
      <c r="EW8" s="183"/>
      <c r="EX8" s="183"/>
      <c r="EY8" s="183"/>
      <c r="EZ8" s="183"/>
      <c r="FA8" s="183"/>
      <c r="FB8" s="183"/>
      <c r="FC8" s="183"/>
      <c r="FD8" s="183"/>
      <c r="FE8" s="183"/>
      <c r="FF8" s="183"/>
      <c r="FG8" s="183"/>
      <c r="FH8" s="183"/>
      <c r="FI8" s="183"/>
      <c r="FJ8" s="183"/>
      <c r="FK8" s="183"/>
      <c r="FL8" s="183"/>
      <c r="FM8" s="183"/>
      <c r="FN8" s="183"/>
      <c r="FO8" s="183"/>
      <c r="FP8" s="183"/>
      <c r="FQ8" s="183"/>
      <c r="FR8" s="183"/>
      <c r="FS8" s="183"/>
      <c r="FT8" s="183"/>
      <c r="FU8" s="183"/>
      <c r="FV8" s="183"/>
      <c r="FW8" s="183"/>
      <c r="FX8" s="183"/>
      <c r="FY8" s="183"/>
      <c r="FZ8" s="183"/>
      <c r="GA8" s="183"/>
      <c r="GB8" s="183"/>
      <c r="GC8" s="183"/>
      <c r="GD8" s="183"/>
      <c r="GE8" s="183"/>
      <c r="GF8" s="183"/>
      <c r="GG8" s="183"/>
      <c r="GH8" s="183"/>
      <c r="GI8" s="183"/>
      <c r="GJ8" s="183"/>
      <c r="GK8" s="183"/>
      <c r="GL8" s="183"/>
      <c r="GM8" s="183"/>
      <c r="GN8" s="183"/>
      <c r="GO8" s="183"/>
      <c r="GP8" s="183"/>
      <c r="GQ8" s="183"/>
      <c r="GR8" s="183"/>
      <c r="GS8" s="183"/>
      <c r="GT8" s="183"/>
      <c r="GU8" s="183"/>
      <c r="GV8" s="183"/>
      <c r="GW8" s="183"/>
      <c r="GX8" s="183"/>
      <c r="GY8" s="183"/>
      <c r="GZ8" s="183"/>
      <c r="HA8" s="183"/>
      <c r="HB8" s="183"/>
      <c r="HC8" s="183"/>
      <c r="HD8" s="183"/>
      <c r="HE8" s="183"/>
      <c r="HF8" s="183"/>
      <c r="HG8" s="183"/>
      <c r="HH8" s="183"/>
      <c r="HI8" s="183"/>
      <c r="HJ8" s="183"/>
      <c r="HK8" s="183"/>
      <c r="HL8" s="183"/>
      <c r="HM8" s="183"/>
      <c r="HN8" s="183"/>
      <c r="HO8" s="183"/>
      <c r="HP8" s="183"/>
      <c r="HQ8" s="183"/>
      <c r="HR8" s="183"/>
      <c r="HS8" s="183"/>
      <c r="HT8" s="183"/>
      <c r="HU8" s="183"/>
      <c r="HV8" s="183"/>
      <c r="HW8" s="183"/>
      <c r="HX8" s="183"/>
      <c r="HY8" s="183"/>
      <c r="HZ8" s="183"/>
      <c r="IA8" s="183"/>
      <c r="IB8" s="183"/>
      <c r="IC8" s="183"/>
      <c r="ID8" s="183"/>
      <c r="IE8" s="183"/>
      <c r="IF8" s="183"/>
      <c r="IG8" s="183"/>
      <c r="IH8" s="183"/>
      <c r="II8" s="183"/>
      <c r="IJ8" s="183"/>
      <c r="IK8" s="183"/>
      <c r="IL8" s="183"/>
      <c r="IM8" s="183"/>
      <c r="IN8" s="183"/>
      <c r="IO8" s="183"/>
      <c r="IP8" s="183"/>
      <c r="IQ8" s="183"/>
      <c r="IR8" s="183"/>
      <c r="IS8" s="183"/>
      <c r="IT8" s="183"/>
      <c r="IU8" s="183"/>
      <c r="IV8" s="183"/>
      <c r="IW8" s="183"/>
      <c r="IX8" s="183"/>
      <c r="IY8" s="183"/>
      <c r="IZ8" s="183"/>
      <c r="JA8" s="183"/>
      <c r="JB8" s="183"/>
      <c r="JC8" s="183"/>
      <c r="JD8" s="183"/>
      <c r="JE8" s="183"/>
      <c r="JF8" s="183"/>
      <c r="JG8" s="183"/>
      <c r="JH8" s="183"/>
      <c r="JI8" s="183"/>
      <c r="JJ8" s="183"/>
      <c r="JK8" s="183"/>
      <c r="JL8" s="183"/>
      <c r="JM8" s="183"/>
      <c r="JN8" s="183"/>
      <c r="JO8" s="183"/>
      <c r="JP8" s="183"/>
      <c r="JQ8" s="183"/>
      <c r="JR8" s="183"/>
      <c r="JS8" s="183"/>
      <c r="JT8" s="183"/>
      <c r="JU8" s="183"/>
      <c r="JV8" s="183"/>
      <c r="JW8" s="183"/>
      <c r="JX8" s="183"/>
      <c r="JY8" s="183"/>
      <c r="JZ8" s="183"/>
      <c r="KA8" s="183"/>
      <c r="KB8" s="183"/>
      <c r="KC8" s="183"/>
      <c r="KD8" s="183"/>
      <c r="KE8" s="183"/>
      <c r="KF8" s="183"/>
      <c r="KG8" s="183"/>
      <c r="KH8" s="183"/>
      <c r="KI8" s="183"/>
      <c r="KJ8" s="183"/>
      <c r="KK8" s="183"/>
      <c r="KL8" s="183"/>
      <c r="KM8" s="183"/>
      <c r="KN8" s="183"/>
      <c r="KO8" s="183"/>
      <c r="KP8" s="183"/>
      <c r="KQ8" s="183"/>
      <c r="KR8" s="183"/>
      <c r="KS8" s="183"/>
      <c r="KT8" s="183"/>
      <c r="KU8" s="183"/>
      <c r="KV8" s="183"/>
      <c r="KW8" s="183"/>
      <c r="KX8" s="183"/>
      <c r="KY8" s="183"/>
      <c r="KZ8" s="183"/>
      <c r="LA8" s="183"/>
      <c r="LB8" s="183"/>
      <c r="LC8" s="183"/>
      <c r="LD8" s="183"/>
      <c r="LE8" s="183"/>
      <c r="LF8" s="183"/>
      <c r="LG8" s="183"/>
      <c r="LH8" s="183"/>
      <c r="LI8" s="183"/>
      <c r="LJ8" s="183"/>
      <c r="LK8" s="183"/>
      <c r="LL8" s="183"/>
      <c r="LM8" s="183"/>
      <c r="LN8" s="183"/>
      <c r="LO8" s="183"/>
      <c r="LP8" s="183"/>
      <c r="LQ8" s="183"/>
      <c r="LR8" s="183"/>
      <c r="LS8" s="183"/>
      <c r="LT8" s="183"/>
      <c r="LU8" s="183"/>
      <c r="LV8" s="183"/>
      <c r="LW8" s="183"/>
      <c r="LX8" s="183"/>
      <c r="LY8" s="183"/>
      <c r="LZ8" s="183"/>
      <c r="MA8" s="183"/>
      <c r="MB8" s="183"/>
      <c r="MC8" s="183"/>
      <c r="MD8" s="183"/>
      <c r="ME8" s="183"/>
      <c r="MF8" s="183"/>
      <c r="MG8" s="183"/>
      <c r="MH8" s="183"/>
      <c r="MI8" s="183"/>
      <c r="MJ8" s="183"/>
      <c r="MK8" s="183"/>
      <c r="ML8" s="183"/>
      <c r="MM8" s="183"/>
      <c r="MN8" s="183"/>
      <c r="MO8" s="183"/>
      <c r="MP8" s="183"/>
      <c r="MQ8" s="183"/>
      <c r="MR8" s="183"/>
      <c r="MS8" s="183"/>
      <c r="MT8" s="183"/>
      <c r="MU8" s="183"/>
      <c r="MV8" s="183"/>
      <c r="MW8" s="183"/>
      <c r="MX8" s="183"/>
      <c r="MY8" s="183"/>
      <c r="MZ8" s="183"/>
      <c r="NA8" s="183"/>
      <c r="NB8" s="183"/>
      <c r="NC8" s="183"/>
      <c r="ND8" s="183"/>
      <c r="NE8" s="183"/>
      <c r="NF8" s="183"/>
      <c r="NG8" s="183"/>
      <c r="NH8" s="183"/>
      <c r="NI8" s="183"/>
      <c r="NJ8" s="183"/>
      <c r="NK8" s="183"/>
      <c r="NL8" s="183"/>
      <c r="NM8" s="183"/>
      <c r="NN8" s="183"/>
      <c r="NO8" s="183"/>
      <c r="NP8" s="183"/>
      <c r="NQ8" s="183"/>
      <c r="NR8" s="183"/>
      <c r="NS8" s="183"/>
      <c r="NT8" s="183"/>
      <c r="NU8" s="183"/>
      <c r="NV8" s="183"/>
      <c r="NW8" s="183"/>
      <c r="NX8" s="183"/>
      <c r="NY8" s="183"/>
      <c r="NZ8" s="183"/>
      <c r="OA8" s="183"/>
      <c r="OB8" s="183"/>
      <c r="OC8" s="183"/>
      <c r="OD8" s="183"/>
      <c r="OE8" s="183"/>
      <c r="OF8" s="183"/>
      <c r="OG8" s="183"/>
      <c r="OH8" s="183"/>
      <c r="OI8" s="183"/>
      <c r="OJ8" s="183"/>
      <c r="OK8" s="183"/>
      <c r="OL8" s="183"/>
      <c r="OM8" s="183"/>
      <c r="ON8" s="183"/>
      <c r="OO8" s="183"/>
      <c r="OP8" s="183"/>
      <c r="OQ8" s="183"/>
      <c r="OR8" s="183"/>
      <c r="OS8" s="183"/>
      <c r="OT8" s="183"/>
      <c r="OU8" s="183"/>
      <c r="OV8" s="183"/>
      <c r="OW8" s="183"/>
      <c r="OX8" s="183"/>
      <c r="OY8" s="183"/>
      <c r="OZ8" s="183"/>
      <c r="PA8" s="183"/>
      <c r="PB8" s="183"/>
      <c r="PC8" s="183"/>
      <c r="PD8" s="183"/>
      <c r="PE8" s="183"/>
      <c r="PF8" s="183"/>
      <c r="PG8" s="183"/>
      <c r="PH8" s="183"/>
      <c r="PI8" s="183"/>
      <c r="PJ8" s="183"/>
      <c r="PK8" s="183"/>
      <c r="PL8" s="183"/>
      <c r="PM8" s="183"/>
      <c r="PN8" s="183"/>
      <c r="PO8" s="183"/>
      <c r="PP8" s="183"/>
      <c r="PQ8" s="183"/>
      <c r="PR8" s="183"/>
      <c r="PS8" s="183"/>
      <c r="PT8" s="183"/>
      <c r="PU8" s="183"/>
      <c r="PV8" s="183"/>
      <c r="PW8" s="183"/>
      <c r="PX8" s="183"/>
      <c r="PY8" s="183"/>
      <c r="PZ8" s="183"/>
      <c r="QA8" s="183"/>
      <c r="QB8" s="183"/>
      <c r="QC8" s="183"/>
      <c r="QD8" s="183"/>
      <c r="QE8" s="183"/>
      <c r="QF8" s="183"/>
      <c r="QG8" s="183"/>
      <c r="QH8" s="183"/>
      <c r="QI8" s="183"/>
      <c r="QJ8" s="183"/>
      <c r="QK8" s="183"/>
      <c r="QL8" s="183"/>
      <c r="QM8" s="183"/>
      <c r="QN8" s="183"/>
      <c r="QO8" s="183"/>
      <c r="QP8" s="183"/>
      <c r="QQ8" s="183"/>
      <c r="QR8" s="183"/>
      <c r="QS8" s="183"/>
      <c r="QT8" s="183"/>
      <c r="QU8" s="183"/>
      <c r="QV8" s="183"/>
      <c r="QW8" s="183"/>
      <c r="QX8" s="183"/>
      <c r="QY8" s="183"/>
      <c r="QZ8" s="183"/>
      <c r="RA8" s="183"/>
      <c r="RB8" s="183"/>
      <c r="RC8" s="183"/>
      <c r="RD8" s="183"/>
      <c r="RE8" s="183"/>
      <c r="RF8" s="183"/>
      <c r="RG8" s="183"/>
      <c r="RH8" s="183"/>
      <c r="RI8" s="183"/>
      <c r="RJ8" s="183"/>
      <c r="RK8" s="183"/>
      <c r="RL8" s="183"/>
      <c r="RM8" s="183"/>
      <c r="RN8" s="183"/>
      <c r="RO8" s="183"/>
      <c r="RP8" s="183"/>
      <c r="RQ8" s="183"/>
      <c r="RR8" s="183"/>
      <c r="RS8" s="183"/>
      <c r="RT8" s="183"/>
      <c r="RU8" s="183"/>
      <c r="RV8" s="183"/>
      <c r="RW8" s="183"/>
      <c r="RX8" s="183"/>
      <c r="RY8" s="183"/>
      <c r="RZ8" s="183"/>
      <c r="SA8" s="183"/>
      <c r="SB8" s="183"/>
      <c r="SC8" s="183"/>
      <c r="SD8" s="183"/>
      <c r="SE8" s="183"/>
      <c r="SF8" s="183"/>
      <c r="SG8" s="183"/>
      <c r="SH8" s="183"/>
      <c r="SI8" s="183"/>
      <c r="SJ8" s="183"/>
      <c r="SK8" s="183"/>
      <c r="SL8" s="183"/>
      <c r="SM8" s="183"/>
      <c r="SN8" s="183"/>
      <c r="SO8" s="183"/>
      <c r="SP8" s="183"/>
      <c r="SQ8" s="183"/>
      <c r="SR8" s="183"/>
      <c r="SS8" s="183"/>
      <c r="ST8" s="183"/>
      <c r="SU8" s="183"/>
      <c r="SV8" s="183"/>
      <c r="SW8" s="183"/>
      <c r="SX8" s="183"/>
      <c r="SY8" s="183"/>
      <c r="SZ8" s="183"/>
      <c r="TA8" s="183"/>
      <c r="TB8" s="183"/>
      <c r="TC8" s="183"/>
      <c r="TD8" s="183"/>
      <c r="TE8" s="183"/>
      <c r="TF8" s="183"/>
      <c r="TG8" s="183"/>
      <c r="TH8" s="183"/>
      <c r="TI8" s="183"/>
      <c r="TJ8" s="183"/>
      <c r="TK8" s="183"/>
      <c r="TL8" s="183"/>
      <c r="TM8" s="183"/>
      <c r="TN8" s="183"/>
      <c r="TO8" s="183"/>
      <c r="TP8" s="183"/>
      <c r="TQ8" s="183"/>
      <c r="TR8" s="183"/>
      <c r="TS8" s="183"/>
      <c r="TT8" s="183"/>
      <c r="TU8" s="183"/>
      <c r="TV8" s="183"/>
      <c r="TW8" s="183"/>
      <c r="TX8" s="183"/>
      <c r="TY8" s="183"/>
      <c r="TZ8" s="183"/>
      <c r="UA8" s="183"/>
      <c r="UB8" s="183"/>
      <c r="UC8" s="183"/>
      <c r="UD8" s="183"/>
      <c r="UE8" s="183"/>
      <c r="UF8" s="183"/>
      <c r="UG8" s="183"/>
      <c r="UH8" s="183"/>
      <c r="UI8" s="183"/>
      <c r="UJ8" s="183"/>
      <c r="UK8" s="183"/>
      <c r="UL8" s="183"/>
      <c r="UM8" s="183"/>
      <c r="UN8" s="183"/>
      <c r="UO8" s="183"/>
      <c r="UP8" s="183"/>
      <c r="UQ8" s="183"/>
      <c r="UR8" s="183"/>
      <c r="US8" s="183"/>
      <c r="UT8" s="183"/>
      <c r="UU8" s="183"/>
      <c r="UV8" s="183"/>
      <c r="UW8" s="183"/>
      <c r="UX8" s="183"/>
      <c r="UY8" s="183"/>
      <c r="UZ8" s="183"/>
      <c r="VA8" s="183"/>
      <c r="VB8" s="183"/>
      <c r="VC8" s="183"/>
      <c r="VD8" s="183"/>
      <c r="VE8" s="183"/>
      <c r="VF8" s="183"/>
      <c r="VG8" s="183"/>
      <c r="VH8" s="183"/>
      <c r="VI8" s="183"/>
      <c r="VJ8" s="183"/>
      <c r="VK8" s="183"/>
      <c r="VL8" s="183"/>
      <c r="VM8" s="183"/>
      <c r="VN8" s="183"/>
      <c r="VO8" s="183"/>
      <c r="VP8" s="183"/>
      <c r="VQ8" s="183"/>
      <c r="VR8" s="183"/>
      <c r="VS8" s="183"/>
      <c r="VT8" s="183"/>
      <c r="VU8" s="183"/>
      <c r="VV8" s="183"/>
      <c r="VW8" s="183"/>
      <c r="VX8" s="183"/>
      <c r="VY8" s="183"/>
      <c r="VZ8" s="183"/>
      <c r="WA8" s="183"/>
      <c r="WB8" s="183"/>
      <c r="WC8" s="183"/>
      <c r="WD8" s="183"/>
      <c r="WE8" s="183"/>
      <c r="WF8" s="183"/>
      <c r="WG8" s="183"/>
      <c r="WH8" s="183"/>
      <c r="WI8" s="183"/>
      <c r="WJ8" s="183"/>
      <c r="WK8" s="183"/>
      <c r="WL8" s="183"/>
      <c r="WM8" s="183"/>
      <c r="WN8" s="183"/>
      <c r="WO8" s="183"/>
      <c r="WP8" s="183"/>
      <c r="WQ8" s="183"/>
      <c r="WR8" s="183"/>
      <c r="WS8" s="183"/>
      <c r="WT8" s="183"/>
      <c r="WU8" s="183"/>
      <c r="WV8" s="183"/>
      <c r="WW8" s="183"/>
      <c r="WX8" s="183"/>
      <c r="WY8" s="183"/>
      <c r="WZ8" s="183"/>
      <c r="XA8" s="183"/>
      <c r="XB8" s="183"/>
      <c r="XC8" s="183"/>
      <c r="XD8" s="183"/>
      <c r="XE8" s="183"/>
      <c r="XF8" s="183"/>
      <c r="XG8" s="183"/>
      <c r="XH8" s="183"/>
      <c r="XI8" s="183"/>
      <c r="XJ8" s="183"/>
      <c r="XK8" s="183"/>
      <c r="XL8" s="183"/>
      <c r="XM8" s="183"/>
      <c r="XN8" s="183"/>
      <c r="XO8" s="183"/>
      <c r="XP8" s="183"/>
      <c r="XQ8" s="183"/>
      <c r="XR8" s="183"/>
      <c r="XS8" s="183"/>
      <c r="XT8" s="183"/>
      <c r="XU8" s="183"/>
      <c r="XV8" s="183"/>
      <c r="XW8" s="183"/>
      <c r="XX8" s="183"/>
      <c r="XY8" s="183"/>
      <c r="XZ8" s="183"/>
      <c r="YA8" s="183"/>
      <c r="YB8" s="183"/>
      <c r="YC8" s="183"/>
      <c r="YD8" s="183"/>
      <c r="YE8" s="183"/>
      <c r="YF8" s="183"/>
      <c r="YG8" s="183"/>
      <c r="YH8" s="183"/>
      <c r="YI8" s="183"/>
      <c r="YJ8" s="183"/>
      <c r="YK8" s="183"/>
      <c r="YL8" s="183"/>
      <c r="YM8" s="183"/>
      <c r="YN8" s="183"/>
      <c r="YO8" s="183"/>
      <c r="YP8" s="183"/>
      <c r="YQ8" s="183"/>
      <c r="YR8" s="183"/>
      <c r="YS8" s="183"/>
      <c r="YT8" s="183"/>
      <c r="YU8" s="183"/>
      <c r="YV8" s="183"/>
      <c r="YW8" s="183"/>
      <c r="YX8" s="183"/>
      <c r="YY8" s="183"/>
      <c r="YZ8" s="183"/>
      <c r="ZA8" s="183"/>
      <c r="ZB8" s="183"/>
      <c r="ZC8" s="183"/>
      <c r="ZD8" s="183"/>
      <c r="ZE8" s="183"/>
      <c r="ZF8" s="183"/>
      <c r="ZG8" s="183"/>
      <c r="ZH8" s="183"/>
      <c r="ZI8" s="183"/>
      <c r="ZJ8" s="183"/>
      <c r="ZK8" s="183"/>
      <c r="ZL8" s="183"/>
      <c r="ZM8" s="183"/>
      <c r="ZN8" s="183"/>
      <c r="ZO8" s="183"/>
      <c r="ZP8" s="183"/>
      <c r="ZQ8" s="183"/>
      <c r="ZR8" s="183"/>
      <c r="ZS8" s="183"/>
      <c r="ZT8" s="183"/>
      <c r="ZU8" s="183"/>
      <c r="ZV8" s="183"/>
      <c r="ZW8" s="183"/>
      <c r="ZX8" s="183"/>
      <c r="ZY8" s="183"/>
      <c r="ZZ8" s="183"/>
    </row>
    <row r="9" spans="1:702" s="75" customFormat="1" ht="36.65" customHeight="1" thickBot="1">
      <c r="A9" s="183"/>
      <c r="B9" s="1030"/>
      <c r="C9" s="346" t="s">
        <v>276</v>
      </c>
      <c r="D9" s="347">
        <f>D8/2</f>
        <v>4300</v>
      </c>
      <c r="E9" s="348">
        <f>【２・3】精_業従配置実績・一般謝金内訳!P224</f>
        <v>0</v>
      </c>
      <c r="F9" s="349">
        <f t="shared" ref="F9:F11" si="0">D9*E9</f>
        <v>0</v>
      </c>
      <c r="G9" s="347">
        <f>G8/2</f>
        <v>5500</v>
      </c>
      <c r="H9" s="348">
        <f>【２・3】精_業従配置実績・一般謝金内訳!T224</f>
        <v>0</v>
      </c>
      <c r="I9" s="350">
        <f t="shared" ref="I9:I11" si="1">G9*H9</f>
        <v>0</v>
      </c>
      <c r="J9" s="792" t="s">
        <v>277</v>
      </c>
      <c r="K9" s="347">
        <f>K8/2</f>
        <v>2150</v>
      </c>
      <c r="L9" s="348">
        <f>【２・3】精_業従配置実績・一般謝金内訳!X224</f>
        <v>0</v>
      </c>
      <c r="M9" s="349">
        <f t="shared" ref="M9:M11" si="2">K9*L9</f>
        <v>0</v>
      </c>
      <c r="N9" s="347">
        <f>N8/2</f>
        <v>2750</v>
      </c>
      <c r="O9" s="348">
        <f>【２・3】精_業従配置実績・一般謝金内訳!AB224</f>
        <v>0</v>
      </c>
      <c r="P9" s="350">
        <f t="shared" ref="P9:P11" si="3">N9*O9</f>
        <v>0</v>
      </c>
      <c r="Q9" s="792" t="s">
        <v>278</v>
      </c>
      <c r="R9" s="347">
        <f>R8/2</f>
        <v>4500</v>
      </c>
      <c r="S9" s="348">
        <f>【２・3】精_業従配置実績・一般謝金内訳!AI224</f>
        <v>0</v>
      </c>
      <c r="T9" s="351">
        <f>R9*S9</f>
        <v>0</v>
      </c>
      <c r="U9" s="81" t="s">
        <v>279</v>
      </c>
      <c r="V9" s="347">
        <f>【２・3】精_業従配置実績・一般謝金内訳!AN224</f>
        <v>0</v>
      </c>
      <c r="W9" s="352"/>
      <c r="X9" s="350">
        <f>V9</f>
        <v>0</v>
      </c>
      <c r="Y9" s="353" t="e">
        <f>SUM(F9,T9,#REF!)</f>
        <v>#REF!</v>
      </c>
      <c r="Z9" s="354" t="s">
        <v>500</v>
      </c>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83"/>
      <c r="DI9" s="183"/>
      <c r="DJ9" s="183"/>
      <c r="DK9" s="183"/>
      <c r="DL9" s="183"/>
      <c r="DM9" s="183"/>
      <c r="DN9" s="183"/>
      <c r="DO9" s="183"/>
      <c r="DP9" s="183"/>
      <c r="DQ9" s="183"/>
      <c r="DR9" s="183"/>
      <c r="DS9" s="183"/>
      <c r="DT9" s="183"/>
      <c r="DU9" s="183"/>
      <c r="DV9" s="183"/>
      <c r="DW9" s="183"/>
      <c r="DX9" s="183"/>
      <c r="DY9" s="183"/>
      <c r="DZ9" s="183"/>
      <c r="EA9" s="183"/>
      <c r="EB9" s="183"/>
      <c r="EC9" s="183"/>
      <c r="ED9" s="183"/>
      <c r="EE9" s="183"/>
      <c r="EF9" s="183"/>
      <c r="EG9" s="183"/>
      <c r="EH9" s="183"/>
      <c r="EI9" s="183"/>
      <c r="EJ9" s="183"/>
      <c r="EK9" s="183"/>
      <c r="EL9" s="183"/>
      <c r="EM9" s="183"/>
      <c r="EN9" s="183"/>
      <c r="EO9" s="183"/>
      <c r="EP9" s="183"/>
      <c r="EQ9" s="183"/>
      <c r="ER9" s="183"/>
      <c r="ES9" s="183"/>
      <c r="ET9" s="183"/>
      <c r="EU9" s="183"/>
      <c r="EV9" s="183"/>
      <c r="EW9" s="183"/>
      <c r="EX9" s="183"/>
      <c r="EY9" s="183"/>
      <c r="EZ9" s="183"/>
      <c r="FA9" s="183"/>
      <c r="FB9" s="183"/>
      <c r="FC9" s="183"/>
      <c r="FD9" s="183"/>
      <c r="FE9" s="183"/>
      <c r="FF9" s="183"/>
      <c r="FG9" s="183"/>
      <c r="FH9" s="183"/>
      <c r="FI9" s="183"/>
      <c r="FJ9" s="183"/>
      <c r="FK9" s="183"/>
      <c r="FL9" s="183"/>
      <c r="FM9" s="183"/>
      <c r="FN9" s="183"/>
      <c r="FO9" s="183"/>
      <c r="FP9" s="183"/>
      <c r="FQ9" s="183"/>
      <c r="FR9" s="183"/>
      <c r="FS9" s="183"/>
      <c r="FT9" s="183"/>
      <c r="FU9" s="183"/>
      <c r="FV9" s="183"/>
      <c r="FW9" s="183"/>
      <c r="FX9" s="183"/>
      <c r="FY9" s="183"/>
      <c r="FZ9" s="183"/>
      <c r="GA9" s="183"/>
      <c r="GB9" s="183"/>
      <c r="GC9" s="183"/>
      <c r="GD9" s="183"/>
      <c r="GE9" s="183"/>
      <c r="GF9" s="183"/>
      <c r="GG9" s="183"/>
      <c r="GH9" s="183"/>
      <c r="GI9" s="183"/>
      <c r="GJ9" s="183"/>
      <c r="GK9" s="183"/>
      <c r="GL9" s="183"/>
      <c r="GM9" s="183"/>
      <c r="GN9" s="183"/>
      <c r="GO9" s="183"/>
      <c r="GP9" s="183"/>
      <c r="GQ9" s="183"/>
      <c r="GR9" s="183"/>
      <c r="GS9" s="183"/>
      <c r="GT9" s="183"/>
      <c r="GU9" s="183"/>
      <c r="GV9" s="183"/>
      <c r="GW9" s="183"/>
      <c r="GX9" s="183"/>
      <c r="GY9" s="183"/>
      <c r="GZ9" s="183"/>
      <c r="HA9" s="183"/>
      <c r="HB9" s="183"/>
      <c r="HC9" s="183"/>
      <c r="HD9" s="183"/>
      <c r="HE9" s="183"/>
      <c r="HF9" s="183"/>
      <c r="HG9" s="183"/>
      <c r="HH9" s="183"/>
      <c r="HI9" s="183"/>
      <c r="HJ9" s="183"/>
      <c r="HK9" s="183"/>
      <c r="HL9" s="183"/>
      <c r="HM9" s="183"/>
      <c r="HN9" s="183"/>
      <c r="HO9" s="183"/>
      <c r="HP9" s="183"/>
      <c r="HQ9" s="183"/>
      <c r="HR9" s="183"/>
      <c r="HS9" s="183"/>
      <c r="HT9" s="183"/>
      <c r="HU9" s="183"/>
      <c r="HV9" s="183"/>
      <c r="HW9" s="183"/>
      <c r="HX9" s="183"/>
      <c r="HY9" s="183"/>
      <c r="HZ9" s="183"/>
      <c r="IA9" s="183"/>
      <c r="IB9" s="183"/>
      <c r="IC9" s="183"/>
      <c r="ID9" s="183"/>
      <c r="IE9" s="183"/>
      <c r="IF9" s="183"/>
      <c r="IG9" s="183"/>
      <c r="IH9" s="183"/>
      <c r="II9" s="183"/>
      <c r="IJ9" s="183"/>
      <c r="IK9" s="183"/>
      <c r="IL9" s="183"/>
      <c r="IM9" s="183"/>
      <c r="IN9" s="183"/>
      <c r="IO9" s="183"/>
      <c r="IP9" s="183"/>
      <c r="IQ9" s="183"/>
      <c r="IR9" s="183"/>
      <c r="IS9" s="183"/>
      <c r="IT9" s="183"/>
      <c r="IU9" s="183"/>
      <c r="IV9" s="183"/>
      <c r="IW9" s="183"/>
      <c r="IX9" s="183"/>
      <c r="IY9" s="183"/>
      <c r="IZ9" s="183"/>
      <c r="JA9" s="183"/>
      <c r="JB9" s="183"/>
      <c r="JC9" s="183"/>
      <c r="JD9" s="183"/>
      <c r="JE9" s="183"/>
      <c r="JF9" s="183"/>
      <c r="JG9" s="183"/>
      <c r="JH9" s="183"/>
      <c r="JI9" s="183"/>
      <c r="JJ9" s="183"/>
      <c r="JK9" s="183"/>
      <c r="JL9" s="183"/>
      <c r="JM9" s="183"/>
      <c r="JN9" s="183"/>
      <c r="JO9" s="183"/>
      <c r="JP9" s="183"/>
      <c r="JQ9" s="183"/>
      <c r="JR9" s="183"/>
      <c r="JS9" s="183"/>
      <c r="JT9" s="183"/>
      <c r="JU9" s="183"/>
      <c r="JV9" s="183"/>
      <c r="JW9" s="183"/>
      <c r="JX9" s="183"/>
      <c r="JY9" s="183"/>
      <c r="JZ9" s="183"/>
      <c r="KA9" s="183"/>
      <c r="KB9" s="183"/>
      <c r="KC9" s="183"/>
      <c r="KD9" s="183"/>
      <c r="KE9" s="183"/>
      <c r="KF9" s="183"/>
      <c r="KG9" s="183"/>
      <c r="KH9" s="183"/>
      <c r="KI9" s="183"/>
      <c r="KJ9" s="183"/>
      <c r="KK9" s="183"/>
      <c r="KL9" s="183"/>
      <c r="KM9" s="183"/>
      <c r="KN9" s="183"/>
      <c r="KO9" s="183"/>
      <c r="KP9" s="183"/>
      <c r="KQ9" s="183"/>
      <c r="KR9" s="183"/>
      <c r="KS9" s="183"/>
      <c r="KT9" s="183"/>
      <c r="KU9" s="183"/>
      <c r="KV9" s="183"/>
      <c r="KW9" s="183"/>
      <c r="KX9" s="183"/>
      <c r="KY9" s="183"/>
      <c r="KZ9" s="183"/>
      <c r="LA9" s="183"/>
      <c r="LB9" s="183"/>
      <c r="LC9" s="183"/>
      <c r="LD9" s="183"/>
      <c r="LE9" s="183"/>
      <c r="LF9" s="183"/>
      <c r="LG9" s="183"/>
      <c r="LH9" s="183"/>
      <c r="LI9" s="183"/>
      <c r="LJ9" s="183"/>
      <c r="LK9" s="183"/>
      <c r="LL9" s="183"/>
      <c r="LM9" s="183"/>
      <c r="LN9" s="183"/>
      <c r="LO9" s="183"/>
      <c r="LP9" s="183"/>
      <c r="LQ9" s="183"/>
      <c r="LR9" s="183"/>
      <c r="LS9" s="183"/>
      <c r="LT9" s="183"/>
      <c r="LU9" s="183"/>
      <c r="LV9" s="183"/>
      <c r="LW9" s="183"/>
      <c r="LX9" s="183"/>
      <c r="LY9" s="183"/>
      <c r="LZ9" s="183"/>
      <c r="MA9" s="183"/>
      <c r="MB9" s="183"/>
      <c r="MC9" s="183"/>
      <c r="MD9" s="183"/>
      <c r="ME9" s="183"/>
      <c r="MF9" s="183"/>
      <c r="MG9" s="183"/>
      <c r="MH9" s="183"/>
      <c r="MI9" s="183"/>
      <c r="MJ9" s="183"/>
      <c r="MK9" s="183"/>
      <c r="ML9" s="183"/>
      <c r="MM9" s="183"/>
      <c r="MN9" s="183"/>
      <c r="MO9" s="183"/>
      <c r="MP9" s="183"/>
      <c r="MQ9" s="183"/>
      <c r="MR9" s="183"/>
      <c r="MS9" s="183"/>
      <c r="MT9" s="183"/>
      <c r="MU9" s="183"/>
      <c r="MV9" s="183"/>
      <c r="MW9" s="183"/>
      <c r="MX9" s="183"/>
      <c r="MY9" s="183"/>
      <c r="MZ9" s="183"/>
      <c r="NA9" s="183"/>
      <c r="NB9" s="183"/>
      <c r="NC9" s="183"/>
      <c r="ND9" s="183"/>
      <c r="NE9" s="183"/>
      <c r="NF9" s="183"/>
      <c r="NG9" s="183"/>
      <c r="NH9" s="183"/>
      <c r="NI9" s="183"/>
      <c r="NJ9" s="183"/>
      <c r="NK9" s="183"/>
      <c r="NL9" s="183"/>
      <c r="NM9" s="183"/>
      <c r="NN9" s="183"/>
      <c r="NO9" s="183"/>
      <c r="NP9" s="183"/>
      <c r="NQ9" s="183"/>
      <c r="NR9" s="183"/>
      <c r="NS9" s="183"/>
      <c r="NT9" s="183"/>
      <c r="NU9" s="183"/>
      <c r="NV9" s="183"/>
      <c r="NW9" s="183"/>
      <c r="NX9" s="183"/>
      <c r="NY9" s="183"/>
      <c r="NZ9" s="183"/>
      <c r="OA9" s="183"/>
      <c r="OB9" s="183"/>
      <c r="OC9" s="183"/>
      <c r="OD9" s="183"/>
      <c r="OE9" s="183"/>
      <c r="OF9" s="183"/>
      <c r="OG9" s="183"/>
      <c r="OH9" s="183"/>
      <c r="OI9" s="183"/>
      <c r="OJ9" s="183"/>
      <c r="OK9" s="183"/>
      <c r="OL9" s="183"/>
      <c r="OM9" s="183"/>
      <c r="ON9" s="183"/>
      <c r="OO9" s="183"/>
      <c r="OP9" s="183"/>
      <c r="OQ9" s="183"/>
      <c r="OR9" s="183"/>
      <c r="OS9" s="183"/>
      <c r="OT9" s="183"/>
      <c r="OU9" s="183"/>
      <c r="OV9" s="183"/>
      <c r="OW9" s="183"/>
      <c r="OX9" s="183"/>
      <c r="OY9" s="183"/>
      <c r="OZ9" s="183"/>
      <c r="PA9" s="183"/>
      <c r="PB9" s="183"/>
      <c r="PC9" s="183"/>
      <c r="PD9" s="183"/>
      <c r="PE9" s="183"/>
      <c r="PF9" s="183"/>
      <c r="PG9" s="183"/>
      <c r="PH9" s="183"/>
      <c r="PI9" s="183"/>
      <c r="PJ9" s="183"/>
      <c r="PK9" s="183"/>
      <c r="PL9" s="183"/>
      <c r="PM9" s="183"/>
      <c r="PN9" s="183"/>
      <c r="PO9" s="183"/>
      <c r="PP9" s="183"/>
      <c r="PQ9" s="183"/>
      <c r="PR9" s="183"/>
      <c r="PS9" s="183"/>
      <c r="PT9" s="183"/>
      <c r="PU9" s="183"/>
      <c r="PV9" s="183"/>
      <c r="PW9" s="183"/>
      <c r="PX9" s="183"/>
      <c r="PY9" s="183"/>
      <c r="PZ9" s="183"/>
      <c r="QA9" s="183"/>
      <c r="QB9" s="183"/>
      <c r="QC9" s="183"/>
      <c r="QD9" s="183"/>
      <c r="QE9" s="183"/>
      <c r="QF9" s="183"/>
      <c r="QG9" s="183"/>
      <c r="QH9" s="183"/>
      <c r="QI9" s="183"/>
      <c r="QJ9" s="183"/>
      <c r="QK9" s="183"/>
      <c r="QL9" s="183"/>
      <c r="QM9" s="183"/>
      <c r="QN9" s="183"/>
      <c r="QO9" s="183"/>
      <c r="QP9" s="183"/>
      <c r="QQ9" s="183"/>
      <c r="QR9" s="183"/>
      <c r="QS9" s="183"/>
      <c r="QT9" s="183"/>
      <c r="QU9" s="183"/>
      <c r="QV9" s="183"/>
      <c r="QW9" s="183"/>
      <c r="QX9" s="183"/>
      <c r="QY9" s="183"/>
      <c r="QZ9" s="183"/>
      <c r="RA9" s="183"/>
      <c r="RB9" s="183"/>
      <c r="RC9" s="183"/>
      <c r="RD9" s="183"/>
      <c r="RE9" s="183"/>
      <c r="RF9" s="183"/>
      <c r="RG9" s="183"/>
      <c r="RH9" s="183"/>
      <c r="RI9" s="183"/>
      <c r="RJ9" s="183"/>
      <c r="RK9" s="183"/>
      <c r="RL9" s="183"/>
      <c r="RM9" s="183"/>
      <c r="RN9" s="183"/>
      <c r="RO9" s="183"/>
      <c r="RP9" s="183"/>
      <c r="RQ9" s="183"/>
      <c r="RR9" s="183"/>
      <c r="RS9" s="183"/>
      <c r="RT9" s="183"/>
      <c r="RU9" s="183"/>
      <c r="RV9" s="183"/>
      <c r="RW9" s="183"/>
      <c r="RX9" s="183"/>
      <c r="RY9" s="183"/>
      <c r="RZ9" s="183"/>
      <c r="SA9" s="183"/>
      <c r="SB9" s="183"/>
      <c r="SC9" s="183"/>
      <c r="SD9" s="183"/>
      <c r="SE9" s="183"/>
      <c r="SF9" s="183"/>
      <c r="SG9" s="183"/>
      <c r="SH9" s="183"/>
      <c r="SI9" s="183"/>
      <c r="SJ9" s="183"/>
      <c r="SK9" s="183"/>
      <c r="SL9" s="183"/>
      <c r="SM9" s="183"/>
      <c r="SN9" s="183"/>
      <c r="SO9" s="183"/>
      <c r="SP9" s="183"/>
      <c r="SQ9" s="183"/>
      <c r="SR9" s="183"/>
      <c r="SS9" s="183"/>
      <c r="ST9" s="183"/>
      <c r="SU9" s="183"/>
      <c r="SV9" s="183"/>
      <c r="SW9" s="183"/>
      <c r="SX9" s="183"/>
      <c r="SY9" s="183"/>
      <c r="SZ9" s="183"/>
      <c r="TA9" s="183"/>
      <c r="TB9" s="183"/>
      <c r="TC9" s="183"/>
      <c r="TD9" s="183"/>
      <c r="TE9" s="183"/>
      <c r="TF9" s="183"/>
      <c r="TG9" s="183"/>
      <c r="TH9" s="183"/>
      <c r="TI9" s="183"/>
      <c r="TJ9" s="183"/>
      <c r="TK9" s="183"/>
      <c r="TL9" s="183"/>
      <c r="TM9" s="183"/>
      <c r="TN9" s="183"/>
      <c r="TO9" s="183"/>
      <c r="TP9" s="183"/>
      <c r="TQ9" s="183"/>
      <c r="TR9" s="183"/>
      <c r="TS9" s="183"/>
      <c r="TT9" s="183"/>
      <c r="TU9" s="183"/>
      <c r="TV9" s="183"/>
      <c r="TW9" s="183"/>
      <c r="TX9" s="183"/>
      <c r="TY9" s="183"/>
      <c r="TZ9" s="183"/>
      <c r="UA9" s="183"/>
      <c r="UB9" s="183"/>
      <c r="UC9" s="183"/>
      <c r="UD9" s="183"/>
      <c r="UE9" s="183"/>
      <c r="UF9" s="183"/>
      <c r="UG9" s="183"/>
      <c r="UH9" s="183"/>
      <c r="UI9" s="183"/>
      <c r="UJ9" s="183"/>
      <c r="UK9" s="183"/>
      <c r="UL9" s="183"/>
      <c r="UM9" s="183"/>
      <c r="UN9" s="183"/>
      <c r="UO9" s="183"/>
      <c r="UP9" s="183"/>
      <c r="UQ9" s="183"/>
      <c r="UR9" s="183"/>
      <c r="US9" s="183"/>
      <c r="UT9" s="183"/>
      <c r="UU9" s="183"/>
      <c r="UV9" s="183"/>
      <c r="UW9" s="183"/>
      <c r="UX9" s="183"/>
      <c r="UY9" s="183"/>
      <c r="UZ9" s="183"/>
      <c r="VA9" s="183"/>
      <c r="VB9" s="183"/>
      <c r="VC9" s="183"/>
      <c r="VD9" s="183"/>
      <c r="VE9" s="183"/>
      <c r="VF9" s="183"/>
      <c r="VG9" s="183"/>
      <c r="VH9" s="183"/>
      <c r="VI9" s="183"/>
      <c r="VJ9" s="183"/>
      <c r="VK9" s="183"/>
      <c r="VL9" s="183"/>
      <c r="VM9" s="183"/>
      <c r="VN9" s="183"/>
      <c r="VO9" s="183"/>
      <c r="VP9" s="183"/>
      <c r="VQ9" s="183"/>
      <c r="VR9" s="183"/>
      <c r="VS9" s="183"/>
      <c r="VT9" s="183"/>
      <c r="VU9" s="183"/>
      <c r="VV9" s="183"/>
      <c r="VW9" s="183"/>
      <c r="VX9" s="183"/>
      <c r="VY9" s="183"/>
      <c r="VZ9" s="183"/>
      <c r="WA9" s="183"/>
      <c r="WB9" s="183"/>
      <c r="WC9" s="183"/>
      <c r="WD9" s="183"/>
      <c r="WE9" s="183"/>
      <c r="WF9" s="183"/>
      <c r="WG9" s="183"/>
      <c r="WH9" s="183"/>
      <c r="WI9" s="183"/>
      <c r="WJ9" s="183"/>
      <c r="WK9" s="183"/>
      <c r="WL9" s="183"/>
      <c r="WM9" s="183"/>
      <c r="WN9" s="183"/>
      <c r="WO9" s="183"/>
      <c r="WP9" s="183"/>
      <c r="WQ9" s="183"/>
      <c r="WR9" s="183"/>
      <c r="WS9" s="183"/>
      <c r="WT9" s="183"/>
      <c r="WU9" s="183"/>
      <c r="WV9" s="183"/>
      <c r="WW9" s="183"/>
      <c r="WX9" s="183"/>
      <c r="WY9" s="183"/>
      <c r="WZ9" s="183"/>
      <c r="XA9" s="183"/>
      <c r="XB9" s="183"/>
      <c r="XC9" s="183"/>
      <c r="XD9" s="183"/>
      <c r="XE9" s="183"/>
      <c r="XF9" s="183"/>
      <c r="XG9" s="183"/>
      <c r="XH9" s="183"/>
      <c r="XI9" s="183"/>
      <c r="XJ9" s="183"/>
      <c r="XK9" s="183"/>
      <c r="XL9" s="183"/>
      <c r="XM9" s="183"/>
      <c r="XN9" s="183"/>
      <c r="XO9" s="183"/>
      <c r="XP9" s="183"/>
      <c r="XQ9" s="183"/>
      <c r="XR9" s="183"/>
      <c r="XS9" s="183"/>
      <c r="XT9" s="183"/>
      <c r="XU9" s="183"/>
      <c r="XV9" s="183"/>
      <c r="XW9" s="183"/>
      <c r="XX9" s="183"/>
      <c r="XY9" s="183"/>
      <c r="XZ9" s="183"/>
      <c r="YA9" s="183"/>
      <c r="YB9" s="183"/>
      <c r="YC9" s="183"/>
      <c r="YD9" s="183"/>
      <c r="YE9" s="183"/>
      <c r="YF9" s="183"/>
      <c r="YG9" s="183"/>
      <c r="YH9" s="183"/>
      <c r="YI9" s="183"/>
      <c r="YJ9" s="183"/>
      <c r="YK9" s="183"/>
      <c r="YL9" s="183"/>
      <c r="YM9" s="183"/>
      <c r="YN9" s="183"/>
      <c r="YO9" s="183"/>
      <c r="YP9" s="183"/>
      <c r="YQ9" s="183"/>
      <c r="YR9" s="183"/>
      <c r="YS9" s="183"/>
      <c r="YT9" s="183"/>
      <c r="YU9" s="183"/>
      <c r="YV9" s="183"/>
      <c r="YW9" s="183"/>
      <c r="YX9" s="183"/>
      <c r="YY9" s="183"/>
      <c r="YZ9" s="183"/>
      <c r="ZA9" s="183"/>
      <c r="ZB9" s="183"/>
      <c r="ZC9" s="183"/>
      <c r="ZD9" s="183"/>
      <c r="ZE9" s="183"/>
      <c r="ZF9" s="183"/>
      <c r="ZG9" s="183"/>
      <c r="ZH9" s="183"/>
      <c r="ZI9" s="183"/>
      <c r="ZJ9" s="183"/>
      <c r="ZK9" s="183"/>
      <c r="ZL9" s="183"/>
      <c r="ZM9" s="183"/>
      <c r="ZN9" s="183"/>
      <c r="ZO9" s="183"/>
      <c r="ZP9" s="183"/>
      <c r="ZQ9" s="183"/>
      <c r="ZR9" s="183"/>
      <c r="ZS9" s="183"/>
      <c r="ZT9" s="183"/>
      <c r="ZU9" s="183"/>
      <c r="ZV9" s="183"/>
      <c r="ZW9" s="183"/>
      <c r="ZX9" s="183"/>
      <c r="ZY9" s="183"/>
      <c r="ZZ9" s="183"/>
    </row>
    <row r="10" spans="1:702" s="75" customFormat="1" ht="36.65" customHeight="1">
      <c r="A10" s="183"/>
      <c r="B10" s="1019" t="s">
        <v>280</v>
      </c>
      <c r="C10" s="355"/>
      <c r="D10" s="356">
        <f>'2026単価表'!C5</f>
        <v>17200</v>
      </c>
      <c r="E10" s="357">
        <f>【２・3】精_業従配置実績・一般謝金内訳!Q224</f>
        <v>0</v>
      </c>
      <c r="F10" s="358">
        <f t="shared" si="0"/>
        <v>0</v>
      </c>
      <c r="G10" s="356">
        <f>'2026単価表'!C6</f>
        <v>22000</v>
      </c>
      <c r="H10" s="357">
        <f>【２・3】精_業従配置実績・一般謝金内訳!U224</f>
        <v>0</v>
      </c>
      <c r="I10" s="359">
        <f t="shared" si="1"/>
        <v>0</v>
      </c>
      <c r="J10" s="360"/>
      <c r="K10" s="356">
        <f>'2026単価表'!C12</f>
        <v>8600</v>
      </c>
      <c r="L10" s="357">
        <f>【２・3】精_業従配置実績・一般謝金内訳!Y224</f>
        <v>0</v>
      </c>
      <c r="M10" s="358">
        <f t="shared" si="2"/>
        <v>0</v>
      </c>
      <c r="N10" s="356">
        <f>'2026単価表'!C13</f>
        <v>11000</v>
      </c>
      <c r="O10" s="357">
        <f>【２・3】精_業従配置実績・一般謝金内訳!AC224</f>
        <v>0</v>
      </c>
      <c r="P10" s="359">
        <f t="shared" si="3"/>
        <v>0</v>
      </c>
      <c r="Q10" s="360"/>
      <c r="R10" s="356">
        <f>'2026単価表'!C20</f>
        <v>33000</v>
      </c>
      <c r="S10" s="357">
        <f>【２・3】精_業従配置実績・一般謝金内訳!AJ224</f>
        <v>0</v>
      </c>
      <c r="T10" s="361">
        <f>R10*S10</f>
        <v>0</v>
      </c>
      <c r="U10" s="362"/>
      <c r="V10" s="363"/>
      <c r="W10" s="363"/>
      <c r="X10" s="364"/>
      <c r="Y10" s="365" t="e">
        <f>SUM(F10,T10,#REF!)</f>
        <v>#REF!</v>
      </c>
      <c r="Z10" s="366"/>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83"/>
      <c r="DI10" s="183"/>
      <c r="DJ10" s="183"/>
      <c r="DK10" s="183"/>
      <c r="DL10" s="183"/>
      <c r="DM10" s="183"/>
      <c r="DN10" s="183"/>
      <c r="DO10" s="183"/>
      <c r="DP10" s="183"/>
      <c r="DQ10" s="183"/>
      <c r="DR10" s="183"/>
      <c r="DS10" s="183"/>
      <c r="DT10" s="183"/>
      <c r="DU10" s="183"/>
      <c r="DV10" s="183"/>
      <c r="DW10" s="183"/>
      <c r="DX10" s="183"/>
      <c r="DY10" s="183"/>
      <c r="DZ10" s="183"/>
      <c r="EA10" s="183"/>
      <c r="EB10" s="183"/>
      <c r="EC10" s="183"/>
      <c r="ED10" s="183"/>
      <c r="EE10" s="183"/>
      <c r="EF10" s="183"/>
      <c r="EG10" s="183"/>
      <c r="EH10" s="183"/>
      <c r="EI10" s="183"/>
      <c r="EJ10" s="183"/>
      <c r="EK10" s="183"/>
      <c r="EL10" s="183"/>
      <c r="EM10" s="183"/>
      <c r="EN10" s="183"/>
      <c r="EO10" s="183"/>
      <c r="EP10" s="183"/>
      <c r="EQ10" s="183"/>
      <c r="ER10" s="183"/>
      <c r="ES10" s="183"/>
      <c r="ET10" s="183"/>
      <c r="EU10" s="183"/>
      <c r="EV10" s="183"/>
      <c r="EW10" s="183"/>
      <c r="EX10" s="183"/>
      <c r="EY10" s="183"/>
      <c r="EZ10" s="183"/>
      <c r="FA10" s="183"/>
      <c r="FB10" s="183"/>
      <c r="FC10" s="183"/>
      <c r="FD10" s="183"/>
      <c r="FE10" s="183"/>
      <c r="FF10" s="183"/>
      <c r="FG10" s="183"/>
      <c r="FH10" s="183"/>
      <c r="FI10" s="183"/>
      <c r="FJ10" s="183"/>
      <c r="FK10" s="183"/>
      <c r="FL10" s="183"/>
      <c r="FM10" s="183"/>
      <c r="FN10" s="183"/>
      <c r="FO10" s="183"/>
      <c r="FP10" s="183"/>
      <c r="FQ10" s="183"/>
      <c r="FR10" s="183"/>
      <c r="FS10" s="183"/>
      <c r="FT10" s="183"/>
      <c r="FU10" s="183"/>
      <c r="FV10" s="183"/>
      <c r="FW10" s="183"/>
      <c r="FX10" s="183"/>
      <c r="FY10" s="183"/>
      <c r="FZ10" s="183"/>
      <c r="GA10" s="183"/>
      <c r="GB10" s="183"/>
      <c r="GC10" s="183"/>
      <c r="GD10" s="183"/>
      <c r="GE10" s="183"/>
      <c r="GF10" s="183"/>
      <c r="GG10" s="183"/>
      <c r="GH10" s="183"/>
      <c r="GI10" s="183"/>
      <c r="GJ10" s="183"/>
      <c r="GK10" s="183"/>
      <c r="GL10" s="183"/>
      <c r="GM10" s="183"/>
      <c r="GN10" s="183"/>
      <c r="GO10" s="183"/>
      <c r="GP10" s="183"/>
      <c r="GQ10" s="183"/>
      <c r="GR10" s="183"/>
      <c r="GS10" s="183"/>
      <c r="GT10" s="183"/>
      <c r="GU10" s="183"/>
      <c r="GV10" s="183"/>
      <c r="GW10" s="183"/>
      <c r="GX10" s="183"/>
      <c r="GY10" s="183"/>
      <c r="GZ10" s="183"/>
      <c r="HA10" s="183"/>
      <c r="HB10" s="183"/>
      <c r="HC10" s="183"/>
      <c r="HD10" s="183"/>
      <c r="HE10" s="183"/>
      <c r="HF10" s="183"/>
      <c r="HG10" s="183"/>
      <c r="HH10" s="183"/>
      <c r="HI10" s="183"/>
      <c r="HJ10" s="183"/>
      <c r="HK10" s="183"/>
      <c r="HL10" s="183"/>
      <c r="HM10" s="183"/>
      <c r="HN10" s="183"/>
      <c r="HO10" s="183"/>
      <c r="HP10" s="183"/>
      <c r="HQ10" s="183"/>
      <c r="HR10" s="183"/>
      <c r="HS10" s="183"/>
      <c r="HT10" s="183"/>
      <c r="HU10" s="183"/>
      <c r="HV10" s="183"/>
      <c r="HW10" s="183"/>
      <c r="HX10" s="183"/>
      <c r="HY10" s="183"/>
      <c r="HZ10" s="183"/>
      <c r="IA10" s="183"/>
      <c r="IB10" s="183"/>
      <c r="IC10" s="183"/>
      <c r="ID10" s="183"/>
      <c r="IE10" s="183"/>
      <c r="IF10" s="183"/>
      <c r="IG10" s="183"/>
      <c r="IH10" s="183"/>
      <c r="II10" s="183"/>
      <c r="IJ10" s="183"/>
      <c r="IK10" s="183"/>
      <c r="IL10" s="183"/>
      <c r="IM10" s="183"/>
      <c r="IN10" s="183"/>
      <c r="IO10" s="183"/>
      <c r="IP10" s="183"/>
      <c r="IQ10" s="183"/>
      <c r="IR10" s="183"/>
      <c r="IS10" s="183"/>
      <c r="IT10" s="183"/>
      <c r="IU10" s="183"/>
      <c r="IV10" s="183"/>
      <c r="IW10" s="183"/>
      <c r="IX10" s="183"/>
      <c r="IY10" s="183"/>
      <c r="IZ10" s="183"/>
      <c r="JA10" s="183"/>
      <c r="JB10" s="183"/>
      <c r="JC10" s="183"/>
      <c r="JD10" s="183"/>
      <c r="JE10" s="183"/>
      <c r="JF10" s="183"/>
      <c r="JG10" s="183"/>
      <c r="JH10" s="183"/>
      <c r="JI10" s="183"/>
      <c r="JJ10" s="183"/>
      <c r="JK10" s="183"/>
      <c r="JL10" s="183"/>
      <c r="JM10" s="183"/>
      <c r="JN10" s="183"/>
      <c r="JO10" s="183"/>
      <c r="JP10" s="183"/>
      <c r="JQ10" s="183"/>
      <c r="JR10" s="183"/>
      <c r="JS10" s="183"/>
      <c r="JT10" s="183"/>
      <c r="JU10" s="183"/>
      <c r="JV10" s="183"/>
      <c r="JW10" s="183"/>
      <c r="JX10" s="183"/>
      <c r="JY10" s="183"/>
      <c r="JZ10" s="183"/>
      <c r="KA10" s="183"/>
      <c r="KB10" s="183"/>
      <c r="KC10" s="183"/>
      <c r="KD10" s="183"/>
      <c r="KE10" s="183"/>
      <c r="KF10" s="183"/>
      <c r="KG10" s="183"/>
      <c r="KH10" s="183"/>
      <c r="KI10" s="183"/>
      <c r="KJ10" s="183"/>
      <c r="KK10" s="183"/>
      <c r="KL10" s="183"/>
      <c r="KM10" s="183"/>
      <c r="KN10" s="183"/>
      <c r="KO10" s="183"/>
      <c r="KP10" s="183"/>
      <c r="KQ10" s="183"/>
      <c r="KR10" s="183"/>
      <c r="KS10" s="183"/>
      <c r="KT10" s="183"/>
      <c r="KU10" s="183"/>
      <c r="KV10" s="183"/>
      <c r="KW10" s="183"/>
      <c r="KX10" s="183"/>
      <c r="KY10" s="183"/>
      <c r="KZ10" s="183"/>
      <c r="LA10" s="183"/>
      <c r="LB10" s="183"/>
      <c r="LC10" s="183"/>
      <c r="LD10" s="183"/>
      <c r="LE10" s="183"/>
      <c r="LF10" s="183"/>
      <c r="LG10" s="183"/>
      <c r="LH10" s="183"/>
      <c r="LI10" s="183"/>
      <c r="LJ10" s="183"/>
      <c r="LK10" s="183"/>
      <c r="LL10" s="183"/>
      <c r="LM10" s="183"/>
      <c r="LN10" s="183"/>
      <c r="LO10" s="183"/>
      <c r="LP10" s="183"/>
      <c r="LQ10" s="183"/>
      <c r="LR10" s="183"/>
      <c r="LS10" s="183"/>
      <c r="LT10" s="183"/>
      <c r="LU10" s="183"/>
      <c r="LV10" s="183"/>
      <c r="LW10" s="183"/>
      <c r="LX10" s="183"/>
      <c r="LY10" s="183"/>
      <c r="LZ10" s="183"/>
      <c r="MA10" s="183"/>
      <c r="MB10" s="183"/>
      <c r="MC10" s="183"/>
      <c r="MD10" s="183"/>
      <c r="ME10" s="183"/>
      <c r="MF10" s="183"/>
      <c r="MG10" s="183"/>
      <c r="MH10" s="183"/>
      <c r="MI10" s="183"/>
      <c r="MJ10" s="183"/>
      <c r="MK10" s="183"/>
      <c r="ML10" s="183"/>
      <c r="MM10" s="183"/>
      <c r="MN10" s="183"/>
      <c r="MO10" s="183"/>
      <c r="MP10" s="183"/>
      <c r="MQ10" s="183"/>
      <c r="MR10" s="183"/>
      <c r="MS10" s="183"/>
      <c r="MT10" s="183"/>
      <c r="MU10" s="183"/>
      <c r="MV10" s="183"/>
      <c r="MW10" s="183"/>
      <c r="MX10" s="183"/>
      <c r="MY10" s="183"/>
      <c r="MZ10" s="183"/>
      <c r="NA10" s="183"/>
      <c r="NB10" s="183"/>
      <c r="NC10" s="183"/>
      <c r="ND10" s="183"/>
      <c r="NE10" s="183"/>
      <c r="NF10" s="183"/>
      <c r="NG10" s="183"/>
      <c r="NH10" s="183"/>
      <c r="NI10" s="183"/>
      <c r="NJ10" s="183"/>
      <c r="NK10" s="183"/>
      <c r="NL10" s="183"/>
      <c r="NM10" s="183"/>
      <c r="NN10" s="183"/>
      <c r="NO10" s="183"/>
      <c r="NP10" s="183"/>
      <c r="NQ10" s="183"/>
      <c r="NR10" s="183"/>
      <c r="NS10" s="183"/>
      <c r="NT10" s="183"/>
      <c r="NU10" s="183"/>
      <c r="NV10" s="183"/>
      <c r="NW10" s="183"/>
      <c r="NX10" s="183"/>
      <c r="NY10" s="183"/>
      <c r="NZ10" s="183"/>
      <c r="OA10" s="183"/>
      <c r="OB10" s="183"/>
      <c r="OC10" s="183"/>
      <c r="OD10" s="183"/>
      <c r="OE10" s="183"/>
      <c r="OF10" s="183"/>
      <c r="OG10" s="183"/>
      <c r="OH10" s="183"/>
      <c r="OI10" s="183"/>
      <c r="OJ10" s="183"/>
      <c r="OK10" s="183"/>
      <c r="OL10" s="183"/>
      <c r="OM10" s="183"/>
      <c r="ON10" s="183"/>
      <c r="OO10" s="183"/>
      <c r="OP10" s="183"/>
      <c r="OQ10" s="183"/>
      <c r="OR10" s="183"/>
      <c r="OS10" s="183"/>
      <c r="OT10" s="183"/>
      <c r="OU10" s="183"/>
      <c r="OV10" s="183"/>
      <c r="OW10" s="183"/>
      <c r="OX10" s="183"/>
      <c r="OY10" s="183"/>
      <c r="OZ10" s="183"/>
      <c r="PA10" s="183"/>
      <c r="PB10" s="183"/>
      <c r="PC10" s="183"/>
      <c r="PD10" s="183"/>
      <c r="PE10" s="183"/>
      <c r="PF10" s="183"/>
      <c r="PG10" s="183"/>
      <c r="PH10" s="183"/>
      <c r="PI10" s="183"/>
      <c r="PJ10" s="183"/>
      <c r="PK10" s="183"/>
      <c r="PL10" s="183"/>
      <c r="PM10" s="183"/>
      <c r="PN10" s="183"/>
      <c r="PO10" s="183"/>
      <c r="PP10" s="183"/>
      <c r="PQ10" s="183"/>
      <c r="PR10" s="183"/>
      <c r="PS10" s="183"/>
      <c r="PT10" s="183"/>
      <c r="PU10" s="183"/>
      <c r="PV10" s="183"/>
      <c r="PW10" s="183"/>
      <c r="PX10" s="183"/>
      <c r="PY10" s="183"/>
      <c r="PZ10" s="183"/>
      <c r="QA10" s="183"/>
      <c r="QB10" s="183"/>
      <c r="QC10" s="183"/>
      <c r="QD10" s="183"/>
      <c r="QE10" s="183"/>
      <c r="QF10" s="183"/>
      <c r="QG10" s="183"/>
      <c r="QH10" s="183"/>
      <c r="QI10" s="183"/>
      <c r="QJ10" s="183"/>
      <c r="QK10" s="183"/>
      <c r="QL10" s="183"/>
      <c r="QM10" s="183"/>
      <c r="QN10" s="183"/>
      <c r="QO10" s="183"/>
      <c r="QP10" s="183"/>
      <c r="QQ10" s="183"/>
      <c r="QR10" s="183"/>
      <c r="QS10" s="183"/>
      <c r="QT10" s="183"/>
      <c r="QU10" s="183"/>
      <c r="QV10" s="183"/>
      <c r="QW10" s="183"/>
      <c r="QX10" s="183"/>
      <c r="QY10" s="183"/>
      <c r="QZ10" s="183"/>
      <c r="RA10" s="183"/>
      <c r="RB10" s="183"/>
      <c r="RC10" s="183"/>
      <c r="RD10" s="183"/>
      <c r="RE10" s="183"/>
      <c r="RF10" s="183"/>
      <c r="RG10" s="183"/>
      <c r="RH10" s="183"/>
      <c r="RI10" s="183"/>
      <c r="RJ10" s="183"/>
      <c r="RK10" s="183"/>
      <c r="RL10" s="183"/>
      <c r="RM10" s="183"/>
      <c r="RN10" s="183"/>
      <c r="RO10" s="183"/>
      <c r="RP10" s="183"/>
      <c r="RQ10" s="183"/>
      <c r="RR10" s="183"/>
      <c r="RS10" s="183"/>
      <c r="RT10" s="183"/>
      <c r="RU10" s="183"/>
      <c r="RV10" s="183"/>
      <c r="RW10" s="183"/>
      <c r="RX10" s="183"/>
      <c r="RY10" s="183"/>
      <c r="RZ10" s="183"/>
      <c r="SA10" s="183"/>
      <c r="SB10" s="183"/>
      <c r="SC10" s="183"/>
      <c r="SD10" s="183"/>
      <c r="SE10" s="183"/>
      <c r="SF10" s="183"/>
      <c r="SG10" s="183"/>
      <c r="SH10" s="183"/>
      <c r="SI10" s="183"/>
      <c r="SJ10" s="183"/>
      <c r="SK10" s="183"/>
      <c r="SL10" s="183"/>
      <c r="SM10" s="183"/>
      <c r="SN10" s="183"/>
      <c r="SO10" s="183"/>
      <c r="SP10" s="183"/>
      <c r="SQ10" s="183"/>
      <c r="SR10" s="183"/>
      <c r="SS10" s="183"/>
      <c r="ST10" s="183"/>
      <c r="SU10" s="183"/>
      <c r="SV10" s="183"/>
      <c r="SW10" s="183"/>
      <c r="SX10" s="183"/>
      <c r="SY10" s="183"/>
      <c r="SZ10" s="183"/>
      <c r="TA10" s="183"/>
      <c r="TB10" s="183"/>
      <c r="TC10" s="183"/>
      <c r="TD10" s="183"/>
      <c r="TE10" s="183"/>
      <c r="TF10" s="183"/>
      <c r="TG10" s="183"/>
      <c r="TH10" s="183"/>
      <c r="TI10" s="183"/>
      <c r="TJ10" s="183"/>
      <c r="TK10" s="183"/>
      <c r="TL10" s="183"/>
      <c r="TM10" s="183"/>
      <c r="TN10" s="183"/>
      <c r="TO10" s="183"/>
      <c r="TP10" s="183"/>
      <c r="TQ10" s="183"/>
      <c r="TR10" s="183"/>
      <c r="TS10" s="183"/>
      <c r="TT10" s="183"/>
      <c r="TU10" s="183"/>
      <c r="TV10" s="183"/>
      <c r="TW10" s="183"/>
      <c r="TX10" s="183"/>
      <c r="TY10" s="183"/>
      <c r="TZ10" s="183"/>
      <c r="UA10" s="183"/>
      <c r="UB10" s="183"/>
      <c r="UC10" s="183"/>
      <c r="UD10" s="183"/>
      <c r="UE10" s="183"/>
      <c r="UF10" s="183"/>
      <c r="UG10" s="183"/>
      <c r="UH10" s="183"/>
      <c r="UI10" s="183"/>
      <c r="UJ10" s="183"/>
      <c r="UK10" s="183"/>
      <c r="UL10" s="183"/>
      <c r="UM10" s="183"/>
      <c r="UN10" s="183"/>
      <c r="UO10" s="183"/>
      <c r="UP10" s="183"/>
      <c r="UQ10" s="183"/>
      <c r="UR10" s="183"/>
      <c r="US10" s="183"/>
      <c r="UT10" s="183"/>
      <c r="UU10" s="183"/>
      <c r="UV10" s="183"/>
      <c r="UW10" s="183"/>
      <c r="UX10" s="183"/>
      <c r="UY10" s="183"/>
      <c r="UZ10" s="183"/>
      <c r="VA10" s="183"/>
      <c r="VB10" s="183"/>
      <c r="VC10" s="183"/>
      <c r="VD10" s="183"/>
      <c r="VE10" s="183"/>
      <c r="VF10" s="183"/>
      <c r="VG10" s="183"/>
      <c r="VH10" s="183"/>
      <c r="VI10" s="183"/>
      <c r="VJ10" s="183"/>
      <c r="VK10" s="183"/>
      <c r="VL10" s="183"/>
      <c r="VM10" s="183"/>
      <c r="VN10" s="183"/>
      <c r="VO10" s="183"/>
      <c r="VP10" s="183"/>
      <c r="VQ10" s="183"/>
      <c r="VR10" s="183"/>
      <c r="VS10" s="183"/>
      <c r="VT10" s="183"/>
      <c r="VU10" s="183"/>
      <c r="VV10" s="183"/>
      <c r="VW10" s="183"/>
      <c r="VX10" s="183"/>
      <c r="VY10" s="183"/>
      <c r="VZ10" s="183"/>
      <c r="WA10" s="183"/>
      <c r="WB10" s="183"/>
      <c r="WC10" s="183"/>
      <c r="WD10" s="183"/>
      <c r="WE10" s="183"/>
      <c r="WF10" s="183"/>
      <c r="WG10" s="183"/>
      <c r="WH10" s="183"/>
      <c r="WI10" s="183"/>
      <c r="WJ10" s="183"/>
      <c r="WK10" s="183"/>
      <c r="WL10" s="183"/>
      <c r="WM10" s="183"/>
      <c r="WN10" s="183"/>
      <c r="WO10" s="183"/>
      <c r="WP10" s="183"/>
      <c r="WQ10" s="183"/>
      <c r="WR10" s="183"/>
      <c r="WS10" s="183"/>
      <c r="WT10" s="183"/>
      <c r="WU10" s="183"/>
      <c r="WV10" s="183"/>
      <c r="WW10" s="183"/>
      <c r="WX10" s="183"/>
      <c r="WY10" s="183"/>
      <c r="WZ10" s="183"/>
      <c r="XA10" s="183"/>
      <c r="XB10" s="183"/>
      <c r="XC10" s="183"/>
      <c r="XD10" s="183"/>
      <c r="XE10" s="183"/>
      <c r="XF10" s="183"/>
      <c r="XG10" s="183"/>
      <c r="XH10" s="183"/>
      <c r="XI10" s="183"/>
      <c r="XJ10" s="183"/>
      <c r="XK10" s="183"/>
      <c r="XL10" s="183"/>
      <c r="XM10" s="183"/>
      <c r="XN10" s="183"/>
      <c r="XO10" s="183"/>
      <c r="XP10" s="183"/>
      <c r="XQ10" s="183"/>
      <c r="XR10" s="183"/>
      <c r="XS10" s="183"/>
      <c r="XT10" s="183"/>
      <c r="XU10" s="183"/>
      <c r="XV10" s="183"/>
      <c r="XW10" s="183"/>
      <c r="XX10" s="183"/>
      <c r="XY10" s="183"/>
      <c r="XZ10" s="183"/>
      <c r="YA10" s="183"/>
      <c r="YB10" s="183"/>
      <c r="YC10" s="183"/>
      <c r="YD10" s="183"/>
      <c r="YE10" s="183"/>
      <c r="YF10" s="183"/>
      <c r="YG10" s="183"/>
      <c r="YH10" s="183"/>
      <c r="YI10" s="183"/>
      <c r="YJ10" s="183"/>
      <c r="YK10" s="183"/>
      <c r="YL10" s="183"/>
      <c r="YM10" s="183"/>
      <c r="YN10" s="183"/>
      <c r="YO10" s="183"/>
      <c r="YP10" s="183"/>
      <c r="YQ10" s="183"/>
      <c r="YR10" s="183"/>
      <c r="YS10" s="183"/>
      <c r="YT10" s="183"/>
      <c r="YU10" s="183"/>
      <c r="YV10" s="183"/>
      <c r="YW10" s="183"/>
      <c r="YX10" s="183"/>
      <c r="YY10" s="183"/>
      <c r="YZ10" s="183"/>
      <c r="ZA10" s="183"/>
      <c r="ZB10" s="183"/>
      <c r="ZC10" s="183"/>
      <c r="ZD10" s="183"/>
      <c r="ZE10" s="183"/>
      <c r="ZF10" s="183"/>
      <c r="ZG10" s="183"/>
      <c r="ZH10" s="183"/>
      <c r="ZI10" s="183"/>
      <c r="ZJ10" s="183"/>
      <c r="ZK10" s="183"/>
      <c r="ZL10" s="183"/>
      <c r="ZM10" s="183"/>
      <c r="ZN10" s="183"/>
      <c r="ZO10" s="183"/>
      <c r="ZP10" s="183"/>
      <c r="ZQ10" s="183"/>
      <c r="ZR10" s="183"/>
      <c r="ZS10" s="183"/>
      <c r="ZT10" s="183"/>
      <c r="ZU10" s="183"/>
      <c r="ZV10" s="183"/>
      <c r="ZW10" s="183"/>
      <c r="ZX10" s="183"/>
      <c r="ZY10" s="183"/>
      <c r="ZZ10" s="183"/>
    </row>
    <row r="11" spans="1:702" s="75" customFormat="1" ht="36.65" customHeight="1" thickBot="1">
      <c r="A11" s="183"/>
      <c r="B11" s="1019"/>
      <c r="C11" s="367" t="s">
        <v>276</v>
      </c>
      <c r="D11" s="368">
        <f>D10/2</f>
        <v>8600</v>
      </c>
      <c r="E11" s="369">
        <f>【２・3】精_業従配置実績・一般謝金内訳!R224</f>
        <v>0</v>
      </c>
      <c r="F11" s="370">
        <f t="shared" si="0"/>
        <v>0</v>
      </c>
      <c r="G11" s="368">
        <f>G10/2</f>
        <v>11000</v>
      </c>
      <c r="H11" s="369">
        <f>【２・3】精_業従配置実績・一般謝金内訳!V224</f>
        <v>0</v>
      </c>
      <c r="I11" s="371">
        <f t="shared" si="1"/>
        <v>0</v>
      </c>
      <c r="J11" s="792" t="s">
        <v>277</v>
      </c>
      <c r="K11" s="347">
        <f>K10/2</f>
        <v>4300</v>
      </c>
      <c r="L11" s="348">
        <f>【２・3】精_業従配置実績・一般謝金内訳!Z224</f>
        <v>0</v>
      </c>
      <c r="M11" s="349">
        <f t="shared" si="2"/>
        <v>0</v>
      </c>
      <c r="N11" s="347">
        <f>N10/2</f>
        <v>5500</v>
      </c>
      <c r="O11" s="348">
        <f>【２・3】精_業従配置実績・一般謝金内訳!AD224</f>
        <v>0</v>
      </c>
      <c r="P11" s="350">
        <f t="shared" si="3"/>
        <v>0</v>
      </c>
      <c r="Q11" s="792" t="s">
        <v>278</v>
      </c>
      <c r="R11" s="347">
        <f>R10/2</f>
        <v>16500</v>
      </c>
      <c r="S11" s="348">
        <f>【２・3】精_業従配置実績・一般謝金内訳!AK224</f>
        <v>0</v>
      </c>
      <c r="T11" s="351">
        <f>R11*S11</f>
        <v>0</v>
      </c>
      <c r="U11" s="372"/>
      <c r="V11" s="373"/>
      <c r="W11" s="373"/>
      <c r="X11" s="374"/>
      <c r="Y11" s="365" t="e">
        <f>SUM(F11,T11,#REF!)</f>
        <v>#REF!</v>
      </c>
      <c r="Z11" s="375"/>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83"/>
      <c r="DI11" s="183"/>
      <c r="DJ11" s="183"/>
      <c r="DK11" s="183"/>
      <c r="DL11" s="183"/>
      <c r="DM11" s="183"/>
      <c r="DN11" s="183"/>
      <c r="DO11" s="183"/>
      <c r="DP11" s="183"/>
      <c r="DQ11" s="183"/>
      <c r="DR11" s="183"/>
      <c r="DS11" s="183"/>
      <c r="DT11" s="183"/>
      <c r="DU11" s="183"/>
      <c r="DV11" s="183"/>
      <c r="DW11" s="183"/>
      <c r="DX11" s="183"/>
      <c r="DY11" s="183"/>
      <c r="DZ11" s="183"/>
      <c r="EA11" s="183"/>
      <c r="EB11" s="183"/>
      <c r="EC11" s="183"/>
      <c r="ED11" s="183"/>
      <c r="EE11" s="183"/>
      <c r="EF11" s="183"/>
      <c r="EG11" s="183"/>
      <c r="EH11" s="183"/>
      <c r="EI11" s="183"/>
      <c r="EJ11" s="183"/>
      <c r="EK11" s="183"/>
      <c r="EL11" s="183"/>
      <c r="EM11" s="183"/>
      <c r="EN11" s="183"/>
      <c r="EO11" s="183"/>
      <c r="EP11" s="183"/>
      <c r="EQ11" s="183"/>
      <c r="ER11" s="183"/>
      <c r="ES11" s="183"/>
      <c r="ET11" s="183"/>
      <c r="EU11" s="183"/>
      <c r="EV11" s="183"/>
      <c r="EW11" s="183"/>
      <c r="EX11" s="183"/>
      <c r="EY11" s="183"/>
      <c r="EZ11" s="183"/>
      <c r="FA11" s="183"/>
      <c r="FB11" s="183"/>
      <c r="FC11" s="183"/>
      <c r="FD11" s="183"/>
      <c r="FE11" s="183"/>
      <c r="FF11" s="183"/>
      <c r="FG11" s="183"/>
      <c r="FH11" s="183"/>
      <c r="FI11" s="183"/>
      <c r="FJ11" s="183"/>
      <c r="FK11" s="183"/>
      <c r="FL11" s="183"/>
      <c r="FM11" s="183"/>
      <c r="FN11" s="183"/>
      <c r="FO11" s="183"/>
      <c r="FP11" s="183"/>
      <c r="FQ11" s="183"/>
      <c r="FR11" s="183"/>
      <c r="FS11" s="183"/>
      <c r="FT11" s="183"/>
      <c r="FU11" s="183"/>
      <c r="FV11" s="183"/>
      <c r="FW11" s="183"/>
      <c r="FX11" s="183"/>
      <c r="FY11" s="183"/>
      <c r="FZ11" s="183"/>
      <c r="GA11" s="183"/>
      <c r="GB11" s="183"/>
      <c r="GC11" s="183"/>
      <c r="GD11" s="183"/>
      <c r="GE11" s="183"/>
      <c r="GF11" s="183"/>
      <c r="GG11" s="183"/>
      <c r="GH11" s="183"/>
      <c r="GI11" s="183"/>
      <c r="GJ11" s="183"/>
      <c r="GK11" s="183"/>
      <c r="GL11" s="183"/>
      <c r="GM11" s="183"/>
      <c r="GN11" s="183"/>
      <c r="GO11" s="183"/>
      <c r="GP11" s="183"/>
      <c r="GQ11" s="183"/>
      <c r="GR11" s="183"/>
      <c r="GS11" s="183"/>
      <c r="GT11" s="183"/>
      <c r="GU11" s="183"/>
      <c r="GV11" s="183"/>
      <c r="GW11" s="183"/>
      <c r="GX11" s="183"/>
      <c r="GY11" s="183"/>
      <c r="GZ11" s="183"/>
      <c r="HA11" s="183"/>
      <c r="HB11" s="183"/>
      <c r="HC11" s="183"/>
      <c r="HD11" s="183"/>
      <c r="HE11" s="183"/>
      <c r="HF11" s="183"/>
      <c r="HG11" s="183"/>
      <c r="HH11" s="183"/>
      <c r="HI11" s="183"/>
      <c r="HJ11" s="183"/>
      <c r="HK11" s="183"/>
      <c r="HL11" s="183"/>
      <c r="HM11" s="183"/>
      <c r="HN11" s="183"/>
      <c r="HO11" s="183"/>
      <c r="HP11" s="183"/>
      <c r="HQ11" s="183"/>
      <c r="HR11" s="183"/>
      <c r="HS11" s="183"/>
      <c r="HT11" s="183"/>
      <c r="HU11" s="183"/>
      <c r="HV11" s="183"/>
      <c r="HW11" s="183"/>
      <c r="HX11" s="183"/>
      <c r="HY11" s="183"/>
      <c r="HZ11" s="183"/>
      <c r="IA11" s="183"/>
      <c r="IB11" s="183"/>
      <c r="IC11" s="183"/>
      <c r="ID11" s="183"/>
      <c r="IE11" s="183"/>
      <c r="IF11" s="183"/>
      <c r="IG11" s="183"/>
      <c r="IH11" s="183"/>
      <c r="II11" s="183"/>
      <c r="IJ11" s="183"/>
      <c r="IK11" s="183"/>
      <c r="IL11" s="183"/>
      <c r="IM11" s="183"/>
      <c r="IN11" s="183"/>
      <c r="IO11" s="183"/>
      <c r="IP11" s="183"/>
      <c r="IQ11" s="183"/>
      <c r="IR11" s="183"/>
      <c r="IS11" s="183"/>
      <c r="IT11" s="183"/>
      <c r="IU11" s="183"/>
      <c r="IV11" s="183"/>
      <c r="IW11" s="183"/>
      <c r="IX11" s="183"/>
      <c r="IY11" s="183"/>
      <c r="IZ11" s="183"/>
      <c r="JA11" s="183"/>
      <c r="JB11" s="183"/>
      <c r="JC11" s="183"/>
      <c r="JD11" s="183"/>
      <c r="JE11" s="183"/>
      <c r="JF11" s="183"/>
      <c r="JG11" s="183"/>
      <c r="JH11" s="183"/>
      <c r="JI11" s="183"/>
      <c r="JJ11" s="183"/>
      <c r="JK11" s="183"/>
      <c r="JL11" s="183"/>
      <c r="JM11" s="183"/>
      <c r="JN11" s="183"/>
      <c r="JO11" s="183"/>
      <c r="JP11" s="183"/>
      <c r="JQ11" s="183"/>
      <c r="JR11" s="183"/>
      <c r="JS11" s="183"/>
      <c r="JT11" s="183"/>
      <c r="JU11" s="183"/>
      <c r="JV11" s="183"/>
      <c r="JW11" s="183"/>
      <c r="JX11" s="183"/>
      <c r="JY11" s="183"/>
      <c r="JZ11" s="183"/>
      <c r="KA11" s="183"/>
      <c r="KB11" s="183"/>
      <c r="KC11" s="183"/>
      <c r="KD11" s="183"/>
      <c r="KE11" s="183"/>
      <c r="KF11" s="183"/>
      <c r="KG11" s="183"/>
      <c r="KH11" s="183"/>
      <c r="KI11" s="183"/>
      <c r="KJ11" s="183"/>
      <c r="KK11" s="183"/>
      <c r="KL11" s="183"/>
      <c r="KM11" s="183"/>
      <c r="KN11" s="183"/>
      <c r="KO11" s="183"/>
      <c r="KP11" s="183"/>
      <c r="KQ11" s="183"/>
      <c r="KR11" s="183"/>
      <c r="KS11" s="183"/>
      <c r="KT11" s="183"/>
      <c r="KU11" s="183"/>
      <c r="KV11" s="183"/>
      <c r="KW11" s="183"/>
      <c r="KX11" s="183"/>
      <c r="KY11" s="183"/>
      <c r="KZ11" s="183"/>
      <c r="LA11" s="183"/>
      <c r="LB11" s="183"/>
      <c r="LC11" s="183"/>
      <c r="LD11" s="183"/>
      <c r="LE11" s="183"/>
      <c r="LF11" s="183"/>
      <c r="LG11" s="183"/>
      <c r="LH11" s="183"/>
      <c r="LI11" s="183"/>
      <c r="LJ11" s="183"/>
      <c r="LK11" s="183"/>
      <c r="LL11" s="183"/>
      <c r="LM11" s="183"/>
      <c r="LN11" s="183"/>
      <c r="LO11" s="183"/>
      <c r="LP11" s="183"/>
      <c r="LQ11" s="183"/>
      <c r="LR11" s="183"/>
      <c r="LS11" s="183"/>
      <c r="LT11" s="183"/>
      <c r="LU11" s="183"/>
      <c r="LV11" s="183"/>
      <c r="LW11" s="183"/>
      <c r="LX11" s="183"/>
      <c r="LY11" s="183"/>
      <c r="LZ11" s="183"/>
      <c r="MA11" s="183"/>
      <c r="MB11" s="183"/>
      <c r="MC11" s="183"/>
      <c r="MD11" s="183"/>
      <c r="ME11" s="183"/>
      <c r="MF11" s="183"/>
      <c r="MG11" s="183"/>
      <c r="MH11" s="183"/>
      <c r="MI11" s="183"/>
      <c r="MJ11" s="183"/>
      <c r="MK11" s="183"/>
      <c r="ML11" s="183"/>
      <c r="MM11" s="183"/>
      <c r="MN11" s="183"/>
      <c r="MO11" s="183"/>
      <c r="MP11" s="183"/>
      <c r="MQ11" s="183"/>
      <c r="MR11" s="183"/>
      <c r="MS11" s="183"/>
      <c r="MT11" s="183"/>
      <c r="MU11" s="183"/>
      <c r="MV11" s="183"/>
      <c r="MW11" s="183"/>
      <c r="MX11" s="183"/>
      <c r="MY11" s="183"/>
      <c r="MZ11" s="183"/>
      <c r="NA11" s="183"/>
      <c r="NB11" s="183"/>
      <c r="NC11" s="183"/>
      <c r="ND11" s="183"/>
      <c r="NE11" s="183"/>
      <c r="NF11" s="183"/>
      <c r="NG11" s="183"/>
      <c r="NH11" s="183"/>
      <c r="NI11" s="183"/>
      <c r="NJ11" s="183"/>
      <c r="NK11" s="183"/>
      <c r="NL11" s="183"/>
      <c r="NM11" s="183"/>
      <c r="NN11" s="183"/>
      <c r="NO11" s="183"/>
      <c r="NP11" s="183"/>
      <c r="NQ11" s="183"/>
      <c r="NR11" s="183"/>
      <c r="NS11" s="183"/>
      <c r="NT11" s="183"/>
      <c r="NU11" s="183"/>
      <c r="NV11" s="183"/>
      <c r="NW11" s="183"/>
      <c r="NX11" s="183"/>
      <c r="NY11" s="183"/>
      <c r="NZ11" s="183"/>
      <c r="OA11" s="183"/>
      <c r="OB11" s="183"/>
      <c r="OC11" s="183"/>
      <c r="OD11" s="183"/>
      <c r="OE11" s="183"/>
      <c r="OF11" s="183"/>
      <c r="OG11" s="183"/>
      <c r="OH11" s="183"/>
      <c r="OI11" s="183"/>
      <c r="OJ11" s="183"/>
      <c r="OK11" s="183"/>
      <c r="OL11" s="183"/>
      <c r="OM11" s="183"/>
      <c r="ON11" s="183"/>
      <c r="OO11" s="183"/>
      <c r="OP11" s="183"/>
      <c r="OQ11" s="183"/>
      <c r="OR11" s="183"/>
      <c r="OS11" s="183"/>
      <c r="OT11" s="183"/>
      <c r="OU11" s="183"/>
      <c r="OV11" s="183"/>
      <c r="OW11" s="183"/>
      <c r="OX11" s="183"/>
      <c r="OY11" s="183"/>
      <c r="OZ11" s="183"/>
      <c r="PA11" s="183"/>
      <c r="PB11" s="183"/>
      <c r="PC11" s="183"/>
      <c r="PD11" s="183"/>
      <c r="PE11" s="183"/>
      <c r="PF11" s="183"/>
      <c r="PG11" s="183"/>
      <c r="PH11" s="183"/>
      <c r="PI11" s="183"/>
      <c r="PJ11" s="183"/>
      <c r="PK11" s="183"/>
      <c r="PL11" s="183"/>
      <c r="PM11" s="183"/>
      <c r="PN11" s="183"/>
      <c r="PO11" s="183"/>
      <c r="PP11" s="183"/>
      <c r="PQ11" s="183"/>
      <c r="PR11" s="183"/>
      <c r="PS11" s="183"/>
      <c r="PT11" s="183"/>
      <c r="PU11" s="183"/>
      <c r="PV11" s="183"/>
      <c r="PW11" s="183"/>
      <c r="PX11" s="183"/>
      <c r="PY11" s="183"/>
      <c r="PZ11" s="183"/>
      <c r="QA11" s="183"/>
      <c r="QB11" s="183"/>
      <c r="QC11" s="183"/>
      <c r="QD11" s="183"/>
      <c r="QE11" s="183"/>
      <c r="QF11" s="183"/>
      <c r="QG11" s="183"/>
      <c r="QH11" s="183"/>
      <c r="QI11" s="183"/>
      <c r="QJ11" s="183"/>
      <c r="QK11" s="183"/>
      <c r="QL11" s="183"/>
      <c r="QM11" s="183"/>
      <c r="QN11" s="183"/>
      <c r="QO11" s="183"/>
      <c r="QP11" s="183"/>
      <c r="QQ11" s="183"/>
      <c r="QR11" s="183"/>
      <c r="QS11" s="183"/>
      <c r="QT11" s="183"/>
      <c r="QU11" s="183"/>
      <c r="QV11" s="183"/>
      <c r="QW11" s="183"/>
      <c r="QX11" s="183"/>
      <c r="QY11" s="183"/>
      <c r="QZ11" s="183"/>
      <c r="RA11" s="183"/>
      <c r="RB11" s="183"/>
      <c r="RC11" s="183"/>
      <c r="RD11" s="183"/>
      <c r="RE11" s="183"/>
      <c r="RF11" s="183"/>
      <c r="RG11" s="183"/>
      <c r="RH11" s="183"/>
      <c r="RI11" s="183"/>
      <c r="RJ11" s="183"/>
      <c r="RK11" s="183"/>
      <c r="RL11" s="183"/>
      <c r="RM11" s="183"/>
      <c r="RN11" s="183"/>
      <c r="RO11" s="183"/>
      <c r="RP11" s="183"/>
      <c r="RQ11" s="183"/>
      <c r="RR11" s="183"/>
      <c r="RS11" s="183"/>
      <c r="RT11" s="183"/>
      <c r="RU11" s="183"/>
      <c r="RV11" s="183"/>
      <c r="RW11" s="183"/>
      <c r="RX11" s="183"/>
      <c r="RY11" s="183"/>
      <c r="RZ11" s="183"/>
      <c r="SA11" s="183"/>
      <c r="SB11" s="183"/>
      <c r="SC11" s="183"/>
      <c r="SD11" s="183"/>
      <c r="SE11" s="183"/>
      <c r="SF11" s="183"/>
      <c r="SG11" s="183"/>
      <c r="SH11" s="183"/>
      <c r="SI11" s="183"/>
      <c r="SJ11" s="183"/>
      <c r="SK11" s="183"/>
      <c r="SL11" s="183"/>
      <c r="SM11" s="183"/>
      <c r="SN11" s="183"/>
      <c r="SO11" s="183"/>
      <c r="SP11" s="183"/>
      <c r="SQ11" s="183"/>
      <c r="SR11" s="183"/>
      <c r="SS11" s="183"/>
      <c r="ST11" s="183"/>
      <c r="SU11" s="183"/>
      <c r="SV11" s="183"/>
      <c r="SW11" s="183"/>
      <c r="SX11" s="183"/>
      <c r="SY11" s="183"/>
      <c r="SZ11" s="183"/>
      <c r="TA11" s="183"/>
      <c r="TB11" s="183"/>
      <c r="TC11" s="183"/>
      <c r="TD11" s="183"/>
      <c r="TE11" s="183"/>
      <c r="TF11" s="183"/>
      <c r="TG11" s="183"/>
      <c r="TH11" s="183"/>
      <c r="TI11" s="183"/>
      <c r="TJ11" s="183"/>
      <c r="TK11" s="183"/>
      <c r="TL11" s="183"/>
      <c r="TM11" s="183"/>
      <c r="TN11" s="183"/>
      <c r="TO11" s="183"/>
      <c r="TP11" s="183"/>
      <c r="TQ11" s="183"/>
      <c r="TR11" s="183"/>
      <c r="TS11" s="183"/>
      <c r="TT11" s="183"/>
      <c r="TU11" s="183"/>
      <c r="TV11" s="183"/>
      <c r="TW11" s="183"/>
      <c r="TX11" s="183"/>
      <c r="TY11" s="183"/>
      <c r="TZ11" s="183"/>
      <c r="UA11" s="183"/>
      <c r="UB11" s="183"/>
      <c r="UC11" s="183"/>
      <c r="UD11" s="183"/>
      <c r="UE11" s="183"/>
      <c r="UF11" s="183"/>
      <c r="UG11" s="183"/>
      <c r="UH11" s="183"/>
      <c r="UI11" s="183"/>
      <c r="UJ11" s="183"/>
      <c r="UK11" s="183"/>
      <c r="UL11" s="183"/>
      <c r="UM11" s="183"/>
      <c r="UN11" s="183"/>
      <c r="UO11" s="183"/>
      <c r="UP11" s="183"/>
      <c r="UQ11" s="183"/>
      <c r="UR11" s="183"/>
      <c r="US11" s="183"/>
      <c r="UT11" s="183"/>
      <c r="UU11" s="183"/>
      <c r="UV11" s="183"/>
      <c r="UW11" s="183"/>
      <c r="UX11" s="183"/>
      <c r="UY11" s="183"/>
      <c r="UZ11" s="183"/>
      <c r="VA11" s="183"/>
      <c r="VB11" s="183"/>
      <c r="VC11" s="183"/>
      <c r="VD11" s="183"/>
      <c r="VE11" s="183"/>
      <c r="VF11" s="183"/>
      <c r="VG11" s="183"/>
      <c r="VH11" s="183"/>
      <c r="VI11" s="183"/>
      <c r="VJ11" s="183"/>
      <c r="VK11" s="183"/>
      <c r="VL11" s="183"/>
      <c r="VM11" s="183"/>
      <c r="VN11" s="183"/>
      <c r="VO11" s="183"/>
      <c r="VP11" s="183"/>
      <c r="VQ11" s="183"/>
      <c r="VR11" s="183"/>
      <c r="VS11" s="183"/>
      <c r="VT11" s="183"/>
      <c r="VU11" s="183"/>
      <c r="VV11" s="183"/>
      <c r="VW11" s="183"/>
      <c r="VX11" s="183"/>
      <c r="VY11" s="183"/>
      <c r="VZ11" s="183"/>
      <c r="WA11" s="183"/>
      <c r="WB11" s="183"/>
      <c r="WC11" s="183"/>
      <c r="WD11" s="183"/>
      <c r="WE11" s="183"/>
      <c r="WF11" s="183"/>
      <c r="WG11" s="183"/>
      <c r="WH11" s="183"/>
      <c r="WI11" s="183"/>
      <c r="WJ11" s="183"/>
      <c r="WK11" s="183"/>
      <c r="WL11" s="183"/>
      <c r="WM11" s="183"/>
      <c r="WN11" s="183"/>
      <c r="WO11" s="183"/>
      <c r="WP11" s="183"/>
      <c r="WQ11" s="183"/>
      <c r="WR11" s="183"/>
      <c r="WS11" s="183"/>
      <c r="WT11" s="183"/>
      <c r="WU11" s="183"/>
      <c r="WV11" s="183"/>
      <c r="WW11" s="183"/>
      <c r="WX11" s="183"/>
      <c r="WY11" s="183"/>
      <c r="WZ11" s="183"/>
      <c r="XA11" s="183"/>
      <c r="XB11" s="183"/>
      <c r="XC11" s="183"/>
      <c r="XD11" s="183"/>
      <c r="XE11" s="183"/>
      <c r="XF11" s="183"/>
      <c r="XG11" s="183"/>
      <c r="XH11" s="183"/>
      <c r="XI11" s="183"/>
      <c r="XJ11" s="183"/>
      <c r="XK11" s="183"/>
      <c r="XL11" s="183"/>
      <c r="XM11" s="183"/>
      <c r="XN11" s="183"/>
      <c r="XO11" s="183"/>
      <c r="XP11" s="183"/>
      <c r="XQ11" s="183"/>
      <c r="XR11" s="183"/>
      <c r="XS11" s="183"/>
      <c r="XT11" s="183"/>
      <c r="XU11" s="183"/>
      <c r="XV11" s="183"/>
      <c r="XW11" s="183"/>
      <c r="XX11" s="183"/>
      <c r="XY11" s="183"/>
      <c r="XZ11" s="183"/>
      <c r="YA11" s="183"/>
      <c r="YB11" s="183"/>
      <c r="YC11" s="183"/>
      <c r="YD11" s="183"/>
      <c r="YE11" s="183"/>
      <c r="YF11" s="183"/>
      <c r="YG11" s="183"/>
      <c r="YH11" s="183"/>
      <c r="YI11" s="183"/>
      <c r="YJ11" s="183"/>
      <c r="YK11" s="183"/>
      <c r="YL11" s="183"/>
      <c r="YM11" s="183"/>
      <c r="YN11" s="183"/>
      <c r="YO11" s="183"/>
      <c r="YP11" s="183"/>
      <c r="YQ11" s="183"/>
      <c r="YR11" s="183"/>
      <c r="YS11" s="183"/>
      <c r="YT11" s="183"/>
      <c r="YU11" s="183"/>
      <c r="YV11" s="183"/>
      <c r="YW11" s="183"/>
      <c r="YX11" s="183"/>
      <c r="YY11" s="183"/>
      <c r="YZ11" s="183"/>
      <c r="ZA11" s="183"/>
      <c r="ZB11" s="183"/>
      <c r="ZC11" s="183"/>
      <c r="ZD11" s="183"/>
      <c r="ZE11" s="183"/>
      <c r="ZF11" s="183"/>
      <c r="ZG11" s="183"/>
      <c r="ZH11" s="183"/>
      <c r="ZI11" s="183"/>
      <c r="ZJ11" s="183"/>
      <c r="ZK11" s="183"/>
      <c r="ZL11" s="183"/>
      <c r="ZM11" s="183"/>
      <c r="ZN11" s="183"/>
      <c r="ZO11" s="183"/>
      <c r="ZP11" s="183"/>
      <c r="ZQ11" s="183"/>
      <c r="ZR11" s="183"/>
      <c r="ZS11" s="183"/>
      <c r="ZT11" s="183"/>
      <c r="ZU11" s="183"/>
      <c r="ZV11" s="183"/>
      <c r="ZW11" s="183"/>
      <c r="ZX11" s="183"/>
      <c r="ZY11" s="183"/>
      <c r="ZZ11" s="183"/>
    </row>
    <row r="12" spans="1:702" s="426" customFormat="1" ht="36.65" customHeight="1" thickBot="1">
      <c r="A12" s="427"/>
      <c r="B12" s="377" t="s">
        <v>281</v>
      </c>
      <c r="C12" s="1016">
        <f>SUM(F8:F11,I8:I11)</f>
        <v>0</v>
      </c>
      <c r="D12" s="1017"/>
      <c r="E12" s="1017"/>
      <c r="F12" s="1017"/>
      <c r="G12" s="1017"/>
      <c r="H12" s="1017"/>
      <c r="I12" s="1021"/>
      <c r="J12" s="1016">
        <f>SUM(M8:M11,P8:P11)</f>
        <v>0</v>
      </c>
      <c r="K12" s="1017"/>
      <c r="L12" s="1017"/>
      <c r="M12" s="1017"/>
      <c r="N12" s="1017"/>
      <c r="O12" s="1017"/>
      <c r="P12" s="1021"/>
      <c r="Q12" s="1016">
        <f>SUM(T8:T11)</f>
        <v>0</v>
      </c>
      <c r="R12" s="1017"/>
      <c r="S12" s="1017"/>
      <c r="T12" s="1018"/>
      <c r="U12" s="1020">
        <f>SUM(X8:X9)</f>
        <v>0</v>
      </c>
      <c r="V12" s="1017"/>
      <c r="W12" s="1017"/>
      <c r="X12" s="1021"/>
      <c r="Y12" s="835" t="e">
        <f>SUM(F12,T12,#REF!)</f>
        <v>#REF!</v>
      </c>
      <c r="Z12" s="376"/>
      <c r="AA12" s="427"/>
      <c r="AB12" s="427"/>
      <c r="AC12" s="427"/>
      <c r="AD12" s="427"/>
      <c r="AE12" s="427"/>
      <c r="AF12" s="427"/>
      <c r="AG12" s="427"/>
      <c r="AH12" s="427"/>
      <c r="AI12" s="427"/>
      <c r="AJ12" s="427"/>
      <c r="AK12" s="427"/>
      <c r="AL12" s="427"/>
      <c r="AM12" s="427"/>
      <c r="AN12" s="427"/>
      <c r="AO12" s="427"/>
      <c r="AP12" s="427"/>
      <c r="AQ12" s="427"/>
      <c r="AR12" s="427"/>
      <c r="AS12" s="427"/>
      <c r="AT12" s="427"/>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427"/>
      <c r="BT12" s="427"/>
      <c r="BU12" s="427"/>
      <c r="BV12" s="427"/>
      <c r="BW12" s="427"/>
      <c r="BX12" s="427"/>
      <c r="BY12" s="427"/>
      <c r="BZ12" s="427"/>
      <c r="CA12" s="427"/>
      <c r="CB12" s="427"/>
      <c r="CC12" s="427"/>
      <c r="CD12" s="427"/>
      <c r="CE12" s="427"/>
      <c r="CF12" s="427"/>
      <c r="CG12" s="427"/>
      <c r="CH12" s="427"/>
      <c r="CI12" s="427"/>
      <c r="CJ12" s="427"/>
      <c r="CK12" s="427"/>
      <c r="CL12" s="427"/>
      <c r="CM12" s="427"/>
      <c r="CN12" s="427"/>
      <c r="CO12" s="427"/>
      <c r="CP12" s="427"/>
      <c r="CQ12" s="427"/>
      <c r="CR12" s="427"/>
      <c r="CS12" s="427"/>
      <c r="CT12" s="427"/>
      <c r="CU12" s="427"/>
      <c r="CV12" s="427"/>
      <c r="CW12" s="427"/>
      <c r="CX12" s="427"/>
      <c r="CY12" s="427"/>
      <c r="CZ12" s="427"/>
      <c r="DA12" s="427"/>
      <c r="DB12" s="427"/>
      <c r="DC12" s="427"/>
      <c r="DD12" s="427"/>
      <c r="DE12" s="427"/>
      <c r="DF12" s="427"/>
      <c r="DG12" s="427"/>
      <c r="DH12" s="427"/>
      <c r="DI12" s="427"/>
      <c r="DJ12" s="427"/>
      <c r="DK12" s="427"/>
      <c r="DL12" s="427"/>
      <c r="DM12" s="427"/>
      <c r="DN12" s="427"/>
      <c r="DO12" s="427"/>
      <c r="DP12" s="427"/>
      <c r="DQ12" s="427"/>
      <c r="DR12" s="427"/>
      <c r="DS12" s="427"/>
      <c r="DT12" s="427"/>
      <c r="DU12" s="427"/>
      <c r="DV12" s="427"/>
      <c r="DW12" s="427"/>
      <c r="DX12" s="427"/>
      <c r="DY12" s="427"/>
      <c r="DZ12" s="427"/>
      <c r="EA12" s="427"/>
      <c r="EB12" s="427"/>
      <c r="EC12" s="427"/>
      <c r="ED12" s="427"/>
      <c r="EE12" s="427"/>
      <c r="EF12" s="427"/>
      <c r="EG12" s="427"/>
      <c r="EH12" s="427"/>
      <c r="EI12" s="427"/>
      <c r="EJ12" s="427"/>
      <c r="EK12" s="427"/>
      <c r="EL12" s="427"/>
      <c r="EM12" s="427"/>
      <c r="EN12" s="427"/>
      <c r="EO12" s="427"/>
      <c r="EP12" s="427"/>
      <c r="EQ12" s="427"/>
      <c r="ER12" s="427"/>
      <c r="ES12" s="427"/>
      <c r="ET12" s="427"/>
      <c r="EU12" s="427"/>
      <c r="EV12" s="427"/>
      <c r="EW12" s="427"/>
      <c r="EX12" s="427"/>
      <c r="EY12" s="427"/>
      <c r="EZ12" s="427"/>
      <c r="FA12" s="427"/>
      <c r="FB12" s="427"/>
      <c r="FC12" s="427"/>
      <c r="FD12" s="427"/>
      <c r="FE12" s="427"/>
      <c r="FF12" s="427"/>
      <c r="FG12" s="427"/>
      <c r="FH12" s="427"/>
      <c r="FI12" s="427"/>
      <c r="FJ12" s="427"/>
      <c r="FK12" s="427"/>
      <c r="FL12" s="427"/>
      <c r="FM12" s="427"/>
      <c r="FN12" s="427"/>
      <c r="FO12" s="427"/>
      <c r="FP12" s="427"/>
      <c r="FQ12" s="427"/>
      <c r="FR12" s="427"/>
      <c r="FS12" s="427"/>
      <c r="FT12" s="427"/>
      <c r="FU12" s="427"/>
      <c r="FV12" s="427"/>
      <c r="FW12" s="427"/>
      <c r="FX12" s="427"/>
      <c r="FY12" s="427"/>
      <c r="FZ12" s="427"/>
      <c r="GA12" s="427"/>
      <c r="GB12" s="427"/>
      <c r="GC12" s="427"/>
      <c r="GD12" s="427"/>
      <c r="GE12" s="427"/>
      <c r="GF12" s="427"/>
      <c r="GG12" s="427"/>
      <c r="GH12" s="427"/>
      <c r="GI12" s="427"/>
      <c r="GJ12" s="427"/>
      <c r="GK12" s="427"/>
      <c r="GL12" s="427"/>
      <c r="GM12" s="427"/>
      <c r="GN12" s="427"/>
      <c r="GO12" s="427"/>
      <c r="GP12" s="427"/>
      <c r="GQ12" s="427"/>
      <c r="GR12" s="427"/>
      <c r="GS12" s="427"/>
      <c r="GT12" s="427"/>
      <c r="GU12" s="427"/>
      <c r="GV12" s="427"/>
      <c r="GW12" s="427"/>
      <c r="GX12" s="427"/>
      <c r="GY12" s="427"/>
      <c r="GZ12" s="427"/>
      <c r="HA12" s="427"/>
      <c r="HB12" s="427"/>
      <c r="HC12" s="427"/>
      <c r="HD12" s="427"/>
      <c r="HE12" s="427"/>
      <c r="HF12" s="427"/>
      <c r="HG12" s="427"/>
      <c r="HH12" s="427"/>
      <c r="HI12" s="427"/>
      <c r="HJ12" s="427"/>
      <c r="HK12" s="427"/>
      <c r="HL12" s="427"/>
      <c r="HM12" s="427"/>
      <c r="HN12" s="427"/>
      <c r="HO12" s="427"/>
      <c r="HP12" s="427"/>
      <c r="HQ12" s="427"/>
      <c r="HR12" s="427"/>
      <c r="HS12" s="427"/>
      <c r="HT12" s="427"/>
      <c r="HU12" s="427"/>
      <c r="HV12" s="427"/>
      <c r="HW12" s="427"/>
      <c r="HX12" s="427"/>
      <c r="HY12" s="427"/>
      <c r="HZ12" s="427"/>
      <c r="IA12" s="427"/>
      <c r="IB12" s="427"/>
      <c r="IC12" s="427"/>
      <c r="ID12" s="427"/>
      <c r="IE12" s="427"/>
      <c r="IF12" s="427"/>
      <c r="IG12" s="427"/>
      <c r="IH12" s="427"/>
      <c r="II12" s="427"/>
      <c r="IJ12" s="427"/>
      <c r="IK12" s="427"/>
      <c r="IL12" s="427"/>
      <c r="IM12" s="427"/>
      <c r="IN12" s="427"/>
      <c r="IO12" s="427"/>
      <c r="IP12" s="427"/>
      <c r="IQ12" s="427"/>
      <c r="IR12" s="427"/>
      <c r="IS12" s="427"/>
      <c r="IT12" s="427"/>
      <c r="IU12" s="427"/>
      <c r="IV12" s="427"/>
      <c r="IW12" s="427"/>
      <c r="IX12" s="427"/>
      <c r="IY12" s="427"/>
      <c r="IZ12" s="427"/>
      <c r="JA12" s="427"/>
      <c r="JB12" s="427"/>
      <c r="JC12" s="427"/>
      <c r="JD12" s="427"/>
      <c r="JE12" s="427"/>
      <c r="JF12" s="427"/>
      <c r="JG12" s="427"/>
      <c r="JH12" s="427"/>
      <c r="JI12" s="427"/>
      <c r="JJ12" s="427"/>
      <c r="JK12" s="427"/>
      <c r="JL12" s="427"/>
      <c r="JM12" s="427"/>
      <c r="JN12" s="427"/>
      <c r="JO12" s="427"/>
      <c r="JP12" s="427"/>
      <c r="JQ12" s="427"/>
      <c r="JR12" s="427"/>
      <c r="JS12" s="427"/>
      <c r="JT12" s="427"/>
      <c r="JU12" s="427"/>
      <c r="JV12" s="427"/>
      <c r="JW12" s="427"/>
      <c r="JX12" s="427"/>
      <c r="JY12" s="427"/>
      <c r="JZ12" s="427"/>
      <c r="KA12" s="427"/>
      <c r="KB12" s="427"/>
      <c r="KC12" s="427"/>
      <c r="KD12" s="427"/>
      <c r="KE12" s="427"/>
      <c r="KF12" s="427"/>
      <c r="KG12" s="427"/>
      <c r="KH12" s="427"/>
      <c r="KI12" s="427"/>
      <c r="KJ12" s="427"/>
      <c r="KK12" s="427"/>
      <c r="KL12" s="427"/>
      <c r="KM12" s="427"/>
      <c r="KN12" s="427"/>
      <c r="KO12" s="427"/>
      <c r="KP12" s="427"/>
      <c r="KQ12" s="427"/>
      <c r="KR12" s="427"/>
      <c r="KS12" s="427"/>
      <c r="KT12" s="427"/>
      <c r="KU12" s="427"/>
      <c r="KV12" s="427"/>
      <c r="KW12" s="427"/>
      <c r="KX12" s="427"/>
      <c r="KY12" s="427"/>
      <c r="KZ12" s="427"/>
      <c r="LA12" s="427"/>
      <c r="LB12" s="427"/>
      <c r="LC12" s="427"/>
      <c r="LD12" s="427"/>
      <c r="LE12" s="427"/>
      <c r="LF12" s="427"/>
      <c r="LG12" s="427"/>
      <c r="LH12" s="427"/>
      <c r="LI12" s="427"/>
      <c r="LJ12" s="427"/>
      <c r="LK12" s="427"/>
      <c r="LL12" s="427"/>
      <c r="LM12" s="427"/>
      <c r="LN12" s="427"/>
      <c r="LO12" s="427"/>
      <c r="LP12" s="427"/>
      <c r="LQ12" s="427"/>
      <c r="LR12" s="427"/>
      <c r="LS12" s="427"/>
      <c r="LT12" s="427"/>
      <c r="LU12" s="427"/>
      <c r="LV12" s="427"/>
      <c r="LW12" s="427"/>
      <c r="LX12" s="427"/>
      <c r="LY12" s="427"/>
      <c r="LZ12" s="427"/>
      <c r="MA12" s="427"/>
      <c r="MB12" s="427"/>
      <c r="MC12" s="427"/>
      <c r="MD12" s="427"/>
      <c r="ME12" s="427"/>
      <c r="MF12" s="427"/>
      <c r="MG12" s="427"/>
      <c r="MH12" s="427"/>
      <c r="MI12" s="427"/>
      <c r="MJ12" s="427"/>
      <c r="MK12" s="427"/>
      <c r="ML12" s="427"/>
      <c r="MM12" s="427"/>
      <c r="MN12" s="427"/>
      <c r="MO12" s="427"/>
      <c r="MP12" s="427"/>
      <c r="MQ12" s="427"/>
      <c r="MR12" s="427"/>
      <c r="MS12" s="427"/>
      <c r="MT12" s="427"/>
      <c r="MU12" s="427"/>
      <c r="MV12" s="427"/>
      <c r="MW12" s="427"/>
      <c r="MX12" s="427"/>
      <c r="MY12" s="427"/>
      <c r="MZ12" s="427"/>
      <c r="NA12" s="427"/>
      <c r="NB12" s="427"/>
      <c r="NC12" s="427"/>
      <c r="ND12" s="427"/>
      <c r="NE12" s="427"/>
      <c r="NF12" s="427"/>
      <c r="NG12" s="427"/>
      <c r="NH12" s="427"/>
      <c r="NI12" s="427"/>
      <c r="NJ12" s="427"/>
      <c r="NK12" s="427"/>
      <c r="NL12" s="427"/>
      <c r="NM12" s="427"/>
      <c r="NN12" s="427"/>
      <c r="NO12" s="427"/>
      <c r="NP12" s="427"/>
      <c r="NQ12" s="427"/>
      <c r="NR12" s="427"/>
      <c r="NS12" s="427"/>
      <c r="NT12" s="427"/>
      <c r="NU12" s="427"/>
      <c r="NV12" s="427"/>
      <c r="NW12" s="427"/>
      <c r="NX12" s="427"/>
      <c r="NY12" s="427"/>
      <c r="NZ12" s="427"/>
      <c r="OA12" s="427"/>
      <c r="OB12" s="427"/>
      <c r="OC12" s="427"/>
      <c r="OD12" s="427"/>
      <c r="OE12" s="427"/>
      <c r="OF12" s="427"/>
      <c r="OG12" s="427"/>
      <c r="OH12" s="427"/>
      <c r="OI12" s="427"/>
      <c r="OJ12" s="427"/>
      <c r="OK12" s="427"/>
      <c r="OL12" s="427"/>
      <c r="OM12" s="427"/>
      <c r="ON12" s="427"/>
      <c r="OO12" s="427"/>
      <c r="OP12" s="427"/>
      <c r="OQ12" s="427"/>
      <c r="OR12" s="427"/>
      <c r="OS12" s="427"/>
      <c r="OT12" s="427"/>
      <c r="OU12" s="427"/>
      <c r="OV12" s="427"/>
      <c r="OW12" s="427"/>
      <c r="OX12" s="427"/>
      <c r="OY12" s="427"/>
      <c r="OZ12" s="427"/>
      <c r="PA12" s="427"/>
      <c r="PB12" s="427"/>
      <c r="PC12" s="427"/>
      <c r="PD12" s="427"/>
      <c r="PE12" s="427"/>
      <c r="PF12" s="427"/>
      <c r="PG12" s="427"/>
      <c r="PH12" s="427"/>
      <c r="PI12" s="427"/>
      <c r="PJ12" s="427"/>
      <c r="PK12" s="427"/>
      <c r="PL12" s="427"/>
      <c r="PM12" s="427"/>
      <c r="PN12" s="427"/>
      <c r="PO12" s="427"/>
      <c r="PP12" s="427"/>
      <c r="PQ12" s="427"/>
      <c r="PR12" s="427"/>
      <c r="PS12" s="427"/>
      <c r="PT12" s="427"/>
      <c r="PU12" s="427"/>
      <c r="PV12" s="427"/>
      <c r="PW12" s="427"/>
      <c r="PX12" s="427"/>
      <c r="PY12" s="427"/>
      <c r="PZ12" s="427"/>
      <c r="QA12" s="427"/>
      <c r="QB12" s="427"/>
      <c r="QC12" s="427"/>
      <c r="QD12" s="427"/>
      <c r="QE12" s="427"/>
      <c r="QF12" s="427"/>
      <c r="QG12" s="427"/>
      <c r="QH12" s="427"/>
      <c r="QI12" s="427"/>
      <c r="QJ12" s="427"/>
      <c r="QK12" s="427"/>
      <c r="QL12" s="427"/>
      <c r="QM12" s="427"/>
      <c r="QN12" s="427"/>
      <c r="QO12" s="427"/>
      <c r="QP12" s="427"/>
      <c r="QQ12" s="427"/>
      <c r="QR12" s="427"/>
      <c r="QS12" s="427"/>
      <c r="QT12" s="427"/>
      <c r="QU12" s="427"/>
      <c r="QV12" s="427"/>
      <c r="QW12" s="427"/>
      <c r="QX12" s="427"/>
      <c r="QY12" s="427"/>
      <c r="QZ12" s="427"/>
      <c r="RA12" s="427"/>
      <c r="RB12" s="427"/>
      <c r="RC12" s="427"/>
      <c r="RD12" s="427"/>
      <c r="RE12" s="427"/>
      <c r="RF12" s="427"/>
      <c r="RG12" s="427"/>
      <c r="RH12" s="427"/>
      <c r="RI12" s="427"/>
      <c r="RJ12" s="427"/>
      <c r="RK12" s="427"/>
      <c r="RL12" s="427"/>
      <c r="RM12" s="427"/>
      <c r="RN12" s="427"/>
      <c r="RO12" s="427"/>
      <c r="RP12" s="427"/>
      <c r="RQ12" s="427"/>
      <c r="RR12" s="427"/>
      <c r="RS12" s="427"/>
      <c r="RT12" s="427"/>
      <c r="RU12" s="427"/>
      <c r="RV12" s="427"/>
      <c r="RW12" s="427"/>
      <c r="RX12" s="427"/>
      <c r="RY12" s="427"/>
      <c r="RZ12" s="427"/>
      <c r="SA12" s="427"/>
      <c r="SB12" s="427"/>
      <c r="SC12" s="427"/>
      <c r="SD12" s="427"/>
      <c r="SE12" s="427"/>
      <c r="SF12" s="427"/>
      <c r="SG12" s="427"/>
      <c r="SH12" s="427"/>
      <c r="SI12" s="427"/>
      <c r="SJ12" s="427"/>
      <c r="SK12" s="427"/>
      <c r="SL12" s="427"/>
      <c r="SM12" s="427"/>
      <c r="SN12" s="427"/>
      <c r="SO12" s="427"/>
      <c r="SP12" s="427"/>
      <c r="SQ12" s="427"/>
      <c r="SR12" s="427"/>
      <c r="SS12" s="427"/>
      <c r="ST12" s="427"/>
      <c r="SU12" s="427"/>
      <c r="SV12" s="427"/>
      <c r="SW12" s="427"/>
      <c r="SX12" s="427"/>
      <c r="SY12" s="427"/>
      <c r="SZ12" s="427"/>
      <c r="TA12" s="427"/>
      <c r="TB12" s="427"/>
      <c r="TC12" s="427"/>
      <c r="TD12" s="427"/>
      <c r="TE12" s="427"/>
      <c r="TF12" s="427"/>
      <c r="TG12" s="427"/>
      <c r="TH12" s="427"/>
      <c r="TI12" s="427"/>
      <c r="TJ12" s="427"/>
      <c r="TK12" s="427"/>
      <c r="TL12" s="427"/>
      <c r="TM12" s="427"/>
      <c r="TN12" s="427"/>
      <c r="TO12" s="427"/>
      <c r="TP12" s="427"/>
      <c r="TQ12" s="427"/>
      <c r="TR12" s="427"/>
      <c r="TS12" s="427"/>
      <c r="TT12" s="427"/>
      <c r="TU12" s="427"/>
      <c r="TV12" s="427"/>
      <c r="TW12" s="427"/>
      <c r="TX12" s="427"/>
      <c r="TY12" s="427"/>
      <c r="TZ12" s="427"/>
      <c r="UA12" s="427"/>
      <c r="UB12" s="427"/>
      <c r="UC12" s="427"/>
      <c r="UD12" s="427"/>
      <c r="UE12" s="427"/>
      <c r="UF12" s="427"/>
      <c r="UG12" s="427"/>
      <c r="UH12" s="427"/>
      <c r="UI12" s="427"/>
      <c r="UJ12" s="427"/>
      <c r="UK12" s="427"/>
      <c r="UL12" s="427"/>
      <c r="UM12" s="427"/>
      <c r="UN12" s="427"/>
      <c r="UO12" s="427"/>
      <c r="UP12" s="427"/>
      <c r="UQ12" s="427"/>
      <c r="UR12" s="427"/>
      <c r="US12" s="427"/>
      <c r="UT12" s="427"/>
      <c r="UU12" s="427"/>
      <c r="UV12" s="427"/>
      <c r="UW12" s="427"/>
      <c r="UX12" s="427"/>
      <c r="UY12" s="427"/>
      <c r="UZ12" s="427"/>
      <c r="VA12" s="427"/>
      <c r="VB12" s="427"/>
      <c r="VC12" s="427"/>
      <c r="VD12" s="427"/>
      <c r="VE12" s="427"/>
      <c r="VF12" s="427"/>
      <c r="VG12" s="427"/>
      <c r="VH12" s="427"/>
      <c r="VI12" s="427"/>
      <c r="VJ12" s="427"/>
      <c r="VK12" s="427"/>
      <c r="VL12" s="427"/>
      <c r="VM12" s="427"/>
      <c r="VN12" s="427"/>
      <c r="VO12" s="427"/>
      <c r="VP12" s="427"/>
      <c r="VQ12" s="427"/>
      <c r="VR12" s="427"/>
      <c r="VS12" s="427"/>
      <c r="VT12" s="427"/>
      <c r="VU12" s="427"/>
      <c r="VV12" s="427"/>
      <c r="VW12" s="427"/>
      <c r="VX12" s="427"/>
      <c r="VY12" s="427"/>
      <c r="VZ12" s="427"/>
      <c r="WA12" s="427"/>
      <c r="WB12" s="427"/>
      <c r="WC12" s="427"/>
      <c r="WD12" s="427"/>
      <c r="WE12" s="427"/>
      <c r="WF12" s="427"/>
      <c r="WG12" s="427"/>
      <c r="WH12" s="427"/>
      <c r="WI12" s="427"/>
      <c r="WJ12" s="427"/>
      <c r="WK12" s="427"/>
      <c r="WL12" s="427"/>
      <c r="WM12" s="427"/>
      <c r="WN12" s="427"/>
      <c r="WO12" s="427"/>
      <c r="WP12" s="427"/>
      <c r="WQ12" s="427"/>
      <c r="WR12" s="427"/>
      <c r="WS12" s="427"/>
      <c r="WT12" s="427"/>
      <c r="WU12" s="427"/>
      <c r="WV12" s="427"/>
      <c r="WW12" s="427"/>
      <c r="WX12" s="427"/>
      <c r="WY12" s="427"/>
      <c r="WZ12" s="427"/>
      <c r="XA12" s="427"/>
      <c r="XB12" s="427"/>
      <c r="XC12" s="427"/>
      <c r="XD12" s="427"/>
      <c r="XE12" s="427"/>
      <c r="XF12" s="427"/>
      <c r="XG12" s="427"/>
      <c r="XH12" s="427"/>
      <c r="XI12" s="427"/>
      <c r="XJ12" s="427"/>
      <c r="XK12" s="427"/>
      <c r="XL12" s="427"/>
      <c r="XM12" s="427"/>
      <c r="XN12" s="427"/>
      <c r="XO12" s="427"/>
      <c r="XP12" s="427"/>
      <c r="XQ12" s="427"/>
      <c r="XR12" s="427"/>
      <c r="XS12" s="427"/>
      <c r="XT12" s="427"/>
      <c r="XU12" s="427"/>
      <c r="XV12" s="427"/>
      <c r="XW12" s="427"/>
      <c r="XX12" s="427"/>
      <c r="XY12" s="427"/>
      <c r="XZ12" s="427"/>
      <c r="YA12" s="427"/>
      <c r="YB12" s="427"/>
      <c r="YC12" s="427"/>
      <c r="YD12" s="427"/>
      <c r="YE12" s="427"/>
      <c r="YF12" s="427"/>
      <c r="YG12" s="427"/>
      <c r="YH12" s="427"/>
      <c r="YI12" s="427"/>
      <c r="YJ12" s="427"/>
      <c r="YK12" s="427"/>
      <c r="YL12" s="427"/>
      <c r="YM12" s="427"/>
      <c r="YN12" s="427"/>
      <c r="YO12" s="427"/>
      <c r="YP12" s="427"/>
      <c r="YQ12" s="427"/>
      <c r="YR12" s="427"/>
      <c r="YS12" s="427"/>
      <c r="YT12" s="427"/>
      <c r="YU12" s="427"/>
      <c r="YV12" s="427"/>
      <c r="YW12" s="427"/>
      <c r="YX12" s="427"/>
      <c r="YY12" s="427"/>
      <c r="YZ12" s="427"/>
      <c r="ZA12" s="427"/>
      <c r="ZB12" s="427"/>
      <c r="ZC12" s="427"/>
      <c r="ZD12" s="427"/>
      <c r="ZE12" s="427"/>
      <c r="ZF12" s="427"/>
      <c r="ZG12" s="427"/>
      <c r="ZH12" s="427"/>
      <c r="ZI12" s="427"/>
      <c r="ZJ12" s="427"/>
      <c r="ZK12" s="427"/>
      <c r="ZL12" s="427"/>
      <c r="ZM12" s="427"/>
      <c r="ZN12" s="427"/>
      <c r="ZO12" s="427"/>
      <c r="ZP12" s="427"/>
      <c r="ZQ12" s="427"/>
      <c r="ZR12" s="427"/>
      <c r="ZS12" s="427"/>
      <c r="ZT12" s="427"/>
      <c r="ZU12" s="427"/>
      <c r="ZV12" s="427"/>
      <c r="ZW12" s="427"/>
      <c r="ZX12" s="427"/>
      <c r="ZY12" s="427"/>
      <c r="ZZ12" s="427"/>
    </row>
    <row r="13" spans="1:702" s="183" customFormat="1" ht="30.65" customHeight="1">
      <c r="B13" s="834"/>
      <c r="C13" s="834"/>
      <c r="D13" s="834"/>
      <c r="E13" s="834"/>
      <c r="F13" s="834"/>
      <c r="G13" s="834"/>
      <c r="H13" s="834"/>
      <c r="I13" s="834"/>
      <c r="J13" s="834"/>
      <c r="K13" s="834"/>
      <c r="L13" s="834"/>
      <c r="M13" s="834"/>
      <c r="N13" s="834"/>
      <c r="O13" s="834"/>
      <c r="P13" s="834"/>
      <c r="Q13" s="834"/>
      <c r="R13" s="834"/>
      <c r="S13" s="834"/>
      <c r="T13" s="834"/>
      <c r="U13" s="834"/>
      <c r="V13" s="834"/>
      <c r="W13" s="834"/>
      <c r="X13" s="834"/>
    </row>
    <row r="14" spans="1:702" s="184" customFormat="1" ht="12.75" customHeight="1">
      <c r="B14" s="794"/>
      <c r="C14" s="794"/>
      <c r="D14" s="794"/>
      <c r="E14" s="794"/>
      <c r="F14" s="794"/>
      <c r="G14" s="794"/>
      <c r="H14" s="794"/>
      <c r="I14" s="794"/>
      <c r="J14" s="794"/>
      <c r="K14" s="794"/>
      <c r="L14" s="794"/>
      <c r="M14" s="794"/>
      <c r="N14" s="794"/>
      <c r="O14" s="794"/>
      <c r="P14" s="794"/>
      <c r="Q14" s="794"/>
      <c r="R14" s="794"/>
      <c r="S14" s="794"/>
      <c r="T14" s="794"/>
      <c r="U14" s="794"/>
      <c r="V14" s="794"/>
      <c r="W14" s="794"/>
      <c r="X14" s="794"/>
    </row>
    <row r="15" spans="1:702" s="184" customFormat="1" ht="12.75" customHeight="1">
      <c r="B15" s="794"/>
      <c r="C15" s="794"/>
      <c r="D15" s="794"/>
      <c r="E15" s="794"/>
      <c r="F15" s="794"/>
      <c r="G15" s="794"/>
      <c r="H15" s="794"/>
      <c r="I15" s="794"/>
      <c r="J15" s="794"/>
      <c r="K15" s="794"/>
      <c r="L15" s="794"/>
      <c r="M15" s="794"/>
      <c r="N15" s="794"/>
      <c r="O15" s="794"/>
      <c r="P15" s="794"/>
      <c r="Q15" s="794"/>
      <c r="R15" s="794"/>
      <c r="S15" s="794"/>
      <c r="T15" s="794"/>
      <c r="U15" s="794"/>
      <c r="V15" s="794"/>
      <c r="W15" s="794"/>
      <c r="X15" s="794"/>
    </row>
    <row r="16" spans="1:702" s="184" customFormat="1" ht="20.25" customHeight="1">
      <c r="B16" s="186"/>
      <c r="C16" s="186"/>
      <c r="D16" s="186"/>
      <c r="E16" s="186"/>
      <c r="F16" s="186"/>
      <c r="G16" s="186"/>
      <c r="H16" s="186"/>
      <c r="I16" s="186"/>
      <c r="J16" s="186"/>
      <c r="K16" s="186"/>
      <c r="L16" s="186"/>
      <c r="M16" s="186"/>
      <c r="N16" s="186"/>
      <c r="O16" s="186"/>
      <c r="P16" s="186"/>
      <c r="Q16" s="186"/>
      <c r="R16" s="186"/>
      <c r="S16" s="186"/>
      <c r="T16" s="186"/>
      <c r="U16" s="186"/>
      <c r="V16" s="186"/>
      <c r="W16" s="186"/>
      <c r="X16" s="186"/>
    </row>
    <row r="17" spans="1:28" s="184" customFormat="1" ht="12.75" customHeight="1">
      <c r="B17" s="186"/>
      <c r="C17" s="186"/>
      <c r="D17" s="186"/>
      <c r="E17" s="186"/>
      <c r="F17" s="186"/>
      <c r="G17" s="186"/>
      <c r="H17" s="186"/>
      <c r="I17" s="186"/>
      <c r="J17" s="186"/>
      <c r="K17" s="186"/>
      <c r="L17" s="186"/>
      <c r="M17" s="186"/>
      <c r="N17" s="186"/>
      <c r="O17" s="186"/>
      <c r="P17" s="186"/>
      <c r="Q17" s="186"/>
      <c r="R17" s="186"/>
      <c r="S17" s="186"/>
      <c r="T17" s="186"/>
      <c r="U17" s="186"/>
      <c r="V17" s="186"/>
      <c r="W17" s="186"/>
      <c r="X17" s="186"/>
    </row>
    <row r="18" spans="1:28" s="184" customFormat="1" ht="12.75" customHeight="1">
      <c r="B18" s="186"/>
      <c r="C18" s="186"/>
      <c r="D18" s="186"/>
      <c r="E18" s="186"/>
      <c r="F18" s="186"/>
      <c r="G18" s="186"/>
      <c r="H18" s="186"/>
      <c r="I18" s="186"/>
      <c r="J18" s="186"/>
      <c r="K18" s="186"/>
      <c r="L18" s="186"/>
      <c r="M18" s="186"/>
      <c r="N18" s="186"/>
      <c r="O18" s="186"/>
      <c r="P18" s="186"/>
      <c r="Q18" s="186"/>
      <c r="R18" s="186"/>
      <c r="S18" s="186"/>
      <c r="T18" s="186"/>
      <c r="U18" s="186"/>
      <c r="V18" s="186"/>
      <c r="W18" s="186"/>
      <c r="X18" s="186"/>
    </row>
    <row r="19" spans="1:28" s="184" customFormat="1" ht="12.75" customHeight="1">
      <c r="B19" s="186"/>
      <c r="C19" s="186"/>
      <c r="D19" s="186"/>
      <c r="E19" s="186"/>
      <c r="F19" s="186"/>
      <c r="G19" s="186"/>
      <c r="H19" s="186"/>
      <c r="I19" s="186"/>
      <c r="J19" s="186"/>
      <c r="K19" s="186"/>
      <c r="L19" s="186"/>
      <c r="M19" s="186"/>
      <c r="N19" s="186"/>
      <c r="O19" s="186"/>
      <c r="P19" s="186"/>
      <c r="Q19" s="186"/>
      <c r="R19" s="186"/>
      <c r="S19" s="186"/>
      <c r="T19" s="186"/>
      <c r="U19" s="186"/>
      <c r="V19" s="186"/>
      <c r="W19" s="186"/>
      <c r="X19" s="186"/>
    </row>
    <row r="20" spans="1:28" s="184" customFormat="1" ht="12.75" customHeight="1">
      <c r="B20" s="186"/>
      <c r="C20" s="186"/>
      <c r="D20" s="186"/>
      <c r="E20" s="186"/>
      <c r="F20" s="186"/>
      <c r="G20" s="186"/>
      <c r="H20" s="186"/>
      <c r="I20" s="186"/>
      <c r="J20" s="186"/>
      <c r="K20" s="186"/>
      <c r="L20" s="186"/>
      <c r="M20" s="186"/>
      <c r="N20" s="186"/>
      <c r="O20" s="186"/>
      <c r="P20" s="186"/>
      <c r="Q20" s="186"/>
      <c r="R20" s="186"/>
      <c r="S20" s="186"/>
      <c r="T20" s="186"/>
      <c r="U20" s="186"/>
      <c r="V20" s="186"/>
      <c r="W20" s="186"/>
      <c r="X20" s="186"/>
    </row>
    <row r="21" spans="1:28" s="77" customFormat="1" ht="12.75" customHeight="1">
      <c r="A21" s="184"/>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AA21" s="184"/>
      <c r="AB21" s="184"/>
    </row>
    <row r="22" spans="1:28" s="77" customFormat="1" ht="12.75" customHeight="1">
      <c r="A22" s="184"/>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AA22" s="184"/>
      <c r="AB22" s="184"/>
    </row>
    <row r="23" spans="1:28" s="184" customFormat="1" ht="12.75" customHeight="1">
      <c r="B23" s="186"/>
      <c r="C23" s="186"/>
      <c r="D23" s="186"/>
      <c r="E23" s="186"/>
      <c r="F23" s="186"/>
      <c r="G23" s="186"/>
      <c r="H23" s="186"/>
      <c r="I23" s="186"/>
      <c r="J23" s="186"/>
      <c r="K23" s="186"/>
      <c r="L23" s="186"/>
      <c r="M23" s="186"/>
      <c r="N23" s="186"/>
      <c r="O23" s="186"/>
      <c r="P23" s="186"/>
      <c r="Q23" s="186"/>
      <c r="R23" s="186"/>
      <c r="S23" s="186"/>
      <c r="T23" s="186"/>
      <c r="U23" s="186"/>
      <c r="V23" s="186"/>
      <c r="W23" s="186"/>
      <c r="X23" s="186"/>
    </row>
    <row r="24" spans="1:28" s="184" customFormat="1" ht="12.75" customHeight="1">
      <c r="B24" s="186"/>
      <c r="C24" s="186"/>
      <c r="D24" s="186"/>
      <c r="E24" s="186"/>
      <c r="F24" s="186"/>
      <c r="G24" s="186"/>
      <c r="H24" s="186"/>
      <c r="I24" s="186"/>
      <c r="J24" s="186"/>
      <c r="K24" s="186"/>
      <c r="L24" s="186"/>
      <c r="M24" s="186"/>
      <c r="N24" s="186"/>
      <c r="O24" s="186"/>
      <c r="P24" s="186"/>
      <c r="Q24" s="186"/>
      <c r="R24" s="186"/>
      <c r="S24" s="186"/>
      <c r="T24" s="186"/>
      <c r="U24" s="186"/>
      <c r="V24" s="186"/>
      <c r="W24" s="186"/>
      <c r="X24" s="186"/>
    </row>
    <row r="25" spans="1:28" s="184" customFormat="1" ht="12.75" customHeight="1">
      <c r="B25" s="186"/>
      <c r="C25" s="186"/>
      <c r="D25" s="186"/>
      <c r="E25" s="186"/>
      <c r="F25" s="186"/>
      <c r="G25" s="186"/>
      <c r="H25" s="186"/>
      <c r="I25" s="186"/>
      <c r="J25" s="186"/>
      <c r="K25" s="186"/>
      <c r="L25" s="186"/>
      <c r="M25" s="186"/>
      <c r="N25" s="186"/>
      <c r="O25" s="186"/>
      <c r="P25" s="186"/>
      <c r="Q25" s="186"/>
      <c r="R25" s="186"/>
      <c r="S25" s="186"/>
      <c r="T25" s="186"/>
      <c r="U25" s="186"/>
      <c r="V25" s="186"/>
      <c r="W25" s="186"/>
      <c r="X25" s="186"/>
    </row>
    <row r="26" spans="1:28" s="184" customFormat="1" ht="12.75" customHeight="1">
      <c r="B26" s="186"/>
      <c r="C26" s="186"/>
      <c r="D26" s="186"/>
      <c r="E26" s="186"/>
      <c r="F26" s="186"/>
      <c r="G26" s="186"/>
      <c r="H26" s="186"/>
      <c r="I26" s="186"/>
      <c r="J26" s="186"/>
      <c r="K26" s="186"/>
      <c r="L26" s="186"/>
      <c r="M26" s="186"/>
      <c r="N26" s="186"/>
      <c r="O26" s="186"/>
      <c r="P26" s="186"/>
      <c r="Q26" s="186"/>
      <c r="R26" s="186"/>
      <c r="S26" s="186"/>
      <c r="T26" s="186"/>
      <c r="U26" s="186"/>
      <c r="V26" s="186"/>
      <c r="W26" s="186"/>
      <c r="X26" s="186"/>
    </row>
    <row r="27" spans="1:28" s="184" customFormat="1" ht="12.75" customHeight="1">
      <c r="B27" s="186"/>
      <c r="C27" s="186"/>
      <c r="D27" s="186"/>
      <c r="E27" s="186"/>
      <c r="F27" s="186"/>
      <c r="G27" s="186"/>
      <c r="H27" s="186"/>
      <c r="I27" s="186"/>
      <c r="J27" s="186"/>
      <c r="K27" s="186"/>
      <c r="L27" s="186"/>
      <c r="M27" s="186"/>
      <c r="N27" s="186"/>
      <c r="O27" s="186"/>
      <c r="P27" s="186"/>
      <c r="Q27" s="186"/>
      <c r="R27" s="186"/>
      <c r="S27" s="186"/>
      <c r="T27" s="186"/>
      <c r="U27" s="186"/>
      <c r="V27" s="186"/>
      <c r="W27" s="186"/>
      <c r="X27" s="186"/>
    </row>
    <row r="28" spans="1:28" s="184" customFormat="1" ht="12.7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row>
    <row r="29" spans="1:28" s="184" customFormat="1" ht="12.75" customHeight="1">
      <c r="B29" s="186"/>
      <c r="C29" s="186"/>
      <c r="D29" s="186"/>
      <c r="E29" s="186"/>
      <c r="F29" s="186"/>
      <c r="G29" s="186"/>
      <c r="H29" s="186"/>
      <c r="I29" s="186"/>
      <c r="J29" s="186"/>
      <c r="K29" s="186"/>
      <c r="L29" s="186"/>
      <c r="M29" s="186"/>
      <c r="N29" s="186"/>
      <c r="O29" s="186"/>
      <c r="P29" s="186"/>
      <c r="Q29" s="186"/>
      <c r="R29" s="186"/>
      <c r="S29" s="186"/>
      <c r="T29" s="186"/>
      <c r="U29" s="186"/>
      <c r="V29" s="186"/>
      <c r="W29" s="186"/>
      <c r="X29" s="186"/>
    </row>
    <row r="30" spans="1:28" s="184" customFormat="1" ht="12.75" customHeight="1">
      <c r="B30" s="186"/>
      <c r="C30" s="186"/>
      <c r="D30" s="186"/>
      <c r="E30" s="186"/>
      <c r="F30" s="186"/>
      <c r="G30" s="186"/>
      <c r="H30" s="186"/>
      <c r="I30" s="186"/>
      <c r="J30" s="186"/>
      <c r="K30" s="186"/>
      <c r="L30" s="186"/>
      <c r="M30" s="186"/>
      <c r="N30" s="186"/>
      <c r="O30" s="186"/>
      <c r="P30" s="186"/>
      <c r="Q30" s="186"/>
      <c r="R30" s="186"/>
      <c r="S30" s="186"/>
      <c r="T30" s="186"/>
      <c r="U30" s="186"/>
      <c r="V30" s="186"/>
      <c r="W30" s="186"/>
      <c r="X30" s="186"/>
    </row>
    <row r="31" spans="1:28" s="184" customFormat="1" ht="12.75" customHeight="1">
      <c r="B31" s="186"/>
      <c r="C31" s="186"/>
      <c r="D31" s="186"/>
      <c r="E31" s="186"/>
      <c r="F31" s="186"/>
      <c r="G31" s="186"/>
      <c r="H31" s="186"/>
      <c r="I31" s="186"/>
      <c r="J31" s="186"/>
      <c r="K31" s="186"/>
      <c r="L31" s="186"/>
      <c r="M31" s="186"/>
      <c r="N31" s="186"/>
      <c r="O31" s="186"/>
      <c r="P31" s="186"/>
      <c r="Q31" s="186"/>
      <c r="R31" s="186"/>
      <c r="S31" s="186"/>
      <c r="T31" s="186"/>
      <c r="U31" s="186"/>
      <c r="V31" s="186"/>
      <c r="W31" s="186"/>
      <c r="X31" s="186"/>
    </row>
    <row r="32" spans="1:28" s="184" customFormat="1" ht="12.75" customHeight="1">
      <c r="B32" s="186"/>
      <c r="C32" s="186"/>
      <c r="D32" s="186"/>
      <c r="E32" s="186"/>
      <c r="F32" s="186"/>
      <c r="G32" s="186"/>
      <c r="H32" s="186"/>
      <c r="I32" s="186"/>
      <c r="J32" s="186"/>
      <c r="K32" s="186"/>
      <c r="L32" s="186"/>
      <c r="M32" s="186"/>
      <c r="N32" s="186"/>
      <c r="O32" s="186"/>
      <c r="P32" s="186"/>
      <c r="Q32" s="186"/>
      <c r="R32" s="186"/>
      <c r="S32" s="186"/>
      <c r="T32" s="186"/>
      <c r="U32" s="186"/>
      <c r="V32" s="186"/>
      <c r="W32" s="186"/>
      <c r="X32" s="186"/>
    </row>
    <row r="33" spans="2:24" s="184" customFormat="1" ht="12.75" customHeight="1">
      <c r="B33" s="186"/>
      <c r="C33" s="186"/>
      <c r="D33" s="186"/>
      <c r="E33" s="186"/>
      <c r="F33" s="186"/>
      <c r="G33" s="186"/>
      <c r="H33" s="186"/>
      <c r="I33" s="186"/>
      <c r="J33" s="186"/>
      <c r="K33" s="186"/>
      <c r="L33" s="186"/>
      <c r="M33" s="186"/>
      <c r="N33" s="186"/>
      <c r="O33" s="186"/>
      <c r="P33" s="186"/>
      <c r="Q33" s="186"/>
      <c r="R33" s="186"/>
      <c r="S33" s="186"/>
      <c r="T33" s="186"/>
      <c r="U33" s="186"/>
      <c r="V33" s="186"/>
      <c r="W33" s="186"/>
      <c r="X33" s="186"/>
    </row>
    <row r="34" spans="2:24" s="184" customFormat="1" ht="12.75" customHeight="1">
      <c r="B34" s="186"/>
      <c r="C34" s="186"/>
      <c r="D34" s="186"/>
      <c r="E34" s="186"/>
      <c r="F34" s="186"/>
      <c r="G34" s="186"/>
      <c r="H34" s="186"/>
      <c r="I34" s="186"/>
      <c r="J34" s="186"/>
      <c r="K34" s="186"/>
      <c r="L34" s="186"/>
      <c r="M34" s="186"/>
      <c r="N34" s="186"/>
      <c r="O34" s="186"/>
      <c r="P34" s="186"/>
      <c r="Q34" s="186"/>
      <c r="R34" s="186"/>
      <c r="S34" s="186"/>
      <c r="T34" s="186"/>
      <c r="U34" s="186"/>
      <c r="V34" s="186"/>
      <c r="W34" s="186"/>
      <c r="X34" s="186"/>
    </row>
    <row r="35" spans="2:24" s="184" customFormat="1" ht="12.75" customHeight="1">
      <c r="B35" s="186"/>
      <c r="C35" s="186"/>
      <c r="D35" s="186"/>
      <c r="E35" s="186"/>
      <c r="F35" s="186"/>
      <c r="G35" s="186"/>
      <c r="H35" s="186"/>
      <c r="I35" s="186"/>
      <c r="J35" s="186"/>
      <c r="K35" s="186"/>
      <c r="L35" s="186"/>
      <c r="M35" s="186"/>
      <c r="N35" s="186"/>
      <c r="O35" s="186"/>
      <c r="P35" s="186"/>
      <c r="Q35" s="186"/>
      <c r="R35" s="186"/>
      <c r="S35" s="186"/>
      <c r="T35" s="186"/>
      <c r="U35" s="186"/>
      <c r="V35" s="186"/>
      <c r="W35" s="186"/>
      <c r="X35" s="186"/>
    </row>
    <row r="36" spans="2:24" s="184" customFormat="1" ht="12.75" customHeight="1">
      <c r="B36" s="186"/>
      <c r="C36" s="186"/>
      <c r="D36" s="186"/>
      <c r="E36" s="186"/>
      <c r="F36" s="186"/>
      <c r="G36" s="186"/>
      <c r="H36" s="186"/>
      <c r="I36" s="186"/>
      <c r="J36" s="186"/>
      <c r="K36" s="186"/>
      <c r="L36" s="186"/>
      <c r="M36" s="186"/>
      <c r="N36" s="186"/>
      <c r="O36" s="186"/>
      <c r="P36" s="186"/>
      <c r="Q36" s="186"/>
      <c r="R36" s="186"/>
      <c r="S36" s="186"/>
      <c r="T36" s="186"/>
      <c r="U36" s="186"/>
      <c r="V36" s="186"/>
      <c r="W36" s="186"/>
      <c r="X36" s="186"/>
    </row>
    <row r="37" spans="2:24" s="184" customFormat="1" ht="12.75" customHeight="1">
      <c r="B37" s="186"/>
      <c r="C37" s="186"/>
      <c r="D37" s="186"/>
      <c r="E37" s="186"/>
      <c r="F37" s="186"/>
      <c r="G37" s="186"/>
      <c r="H37" s="186"/>
      <c r="I37" s="186"/>
      <c r="J37" s="186"/>
      <c r="K37" s="186"/>
      <c r="L37" s="186"/>
      <c r="M37" s="186"/>
      <c r="N37" s="186"/>
      <c r="O37" s="186"/>
      <c r="P37" s="186"/>
      <c r="Q37" s="186"/>
      <c r="R37" s="186"/>
      <c r="S37" s="186"/>
      <c r="T37" s="186"/>
      <c r="U37" s="186"/>
      <c r="V37" s="186"/>
      <c r="W37" s="186"/>
      <c r="X37" s="186"/>
    </row>
    <row r="38" spans="2:24" s="184" customFormat="1" ht="12.7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row>
    <row r="39" spans="2:24" s="184" customFormat="1" ht="12.75" customHeight="1">
      <c r="B39" s="186"/>
      <c r="C39" s="186"/>
      <c r="D39" s="186"/>
      <c r="E39" s="186"/>
      <c r="F39" s="186"/>
      <c r="G39" s="186"/>
      <c r="H39" s="186"/>
      <c r="I39" s="186"/>
      <c r="J39" s="186"/>
      <c r="K39" s="186"/>
      <c r="L39" s="186"/>
      <c r="M39" s="186"/>
      <c r="N39" s="186"/>
      <c r="O39" s="186"/>
      <c r="P39" s="186"/>
      <c r="Q39" s="186"/>
      <c r="R39" s="186"/>
      <c r="S39" s="186"/>
      <c r="T39" s="186"/>
      <c r="U39" s="186"/>
      <c r="V39" s="186"/>
      <c r="W39" s="186"/>
      <c r="X39" s="186"/>
    </row>
    <row r="40" spans="2:24" s="184" customFormat="1" ht="12.75" customHeight="1">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2:24" s="184" customFormat="1" ht="12.75" customHeight="1">
      <c r="B41" s="186"/>
      <c r="C41" s="186"/>
      <c r="D41" s="186"/>
      <c r="E41" s="186"/>
      <c r="F41" s="186"/>
      <c r="G41" s="186"/>
      <c r="H41" s="186"/>
      <c r="I41" s="186"/>
      <c r="J41" s="186"/>
      <c r="K41" s="186"/>
      <c r="L41" s="186"/>
      <c r="M41" s="186"/>
      <c r="N41" s="186"/>
      <c r="O41" s="186"/>
      <c r="P41" s="186"/>
      <c r="Q41" s="186"/>
      <c r="R41" s="186"/>
      <c r="S41" s="186"/>
      <c r="T41" s="186"/>
      <c r="U41" s="186"/>
      <c r="V41" s="186"/>
      <c r="W41" s="186"/>
      <c r="X41" s="186"/>
    </row>
    <row r="42" spans="2:24" s="184" customFormat="1" ht="12.7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row>
    <row r="43" spans="2:24" s="184" customFormat="1" ht="12.75" customHeight="1">
      <c r="B43" s="186"/>
      <c r="C43" s="186"/>
      <c r="D43" s="186"/>
      <c r="E43" s="186"/>
      <c r="F43" s="186"/>
      <c r="G43" s="186"/>
      <c r="H43" s="186"/>
      <c r="I43" s="186"/>
      <c r="J43" s="186"/>
      <c r="K43" s="186"/>
      <c r="L43" s="186"/>
      <c r="M43" s="186"/>
      <c r="N43" s="186"/>
      <c r="O43" s="186"/>
      <c r="P43" s="186"/>
      <c r="Q43" s="186"/>
      <c r="R43" s="186"/>
      <c r="S43" s="186"/>
      <c r="T43" s="186"/>
      <c r="U43" s="186"/>
      <c r="V43" s="186"/>
      <c r="W43" s="186"/>
      <c r="X43" s="186"/>
    </row>
    <row r="44" spans="2:24" s="184" customFormat="1" ht="12.75" customHeight="1">
      <c r="B44" s="186"/>
      <c r="C44" s="186"/>
      <c r="D44" s="186"/>
      <c r="E44" s="186"/>
      <c r="F44" s="186"/>
      <c r="G44" s="186"/>
      <c r="H44" s="186"/>
      <c r="I44" s="186"/>
      <c r="J44" s="186"/>
      <c r="K44" s="186"/>
      <c r="L44" s="186"/>
      <c r="M44" s="186"/>
      <c r="N44" s="186"/>
      <c r="O44" s="186"/>
      <c r="P44" s="186"/>
      <c r="Q44" s="186"/>
      <c r="R44" s="186"/>
      <c r="S44" s="186"/>
      <c r="T44" s="186"/>
      <c r="U44" s="186"/>
      <c r="V44" s="186"/>
      <c r="W44" s="186"/>
      <c r="X44" s="186"/>
    </row>
    <row r="45" spans="2:24" s="184" customFormat="1" ht="12.75" customHeight="1">
      <c r="B45" s="186"/>
      <c r="C45" s="186"/>
      <c r="D45" s="186"/>
      <c r="E45" s="186"/>
      <c r="F45" s="186"/>
      <c r="G45" s="186"/>
      <c r="H45" s="186"/>
      <c r="I45" s="186"/>
      <c r="J45" s="186"/>
      <c r="K45" s="186"/>
      <c r="L45" s="186"/>
      <c r="M45" s="186"/>
      <c r="N45" s="186"/>
      <c r="O45" s="186"/>
      <c r="P45" s="186"/>
      <c r="Q45" s="186"/>
      <c r="R45" s="186"/>
      <c r="S45" s="186"/>
      <c r="T45" s="186"/>
      <c r="U45" s="186"/>
      <c r="V45" s="186"/>
      <c r="W45" s="186"/>
      <c r="X45" s="186"/>
    </row>
    <row r="46" spans="2:24" s="184" customFormat="1" ht="12.75" customHeight="1">
      <c r="B46" s="186"/>
      <c r="C46" s="186"/>
      <c r="D46" s="186"/>
      <c r="E46" s="186"/>
      <c r="F46" s="186"/>
      <c r="G46" s="186"/>
      <c r="H46" s="186"/>
      <c r="I46" s="186"/>
      <c r="J46" s="186"/>
      <c r="K46" s="186"/>
      <c r="L46" s="186"/>
      <c r="M46" s="186"/>
      <c r="N46" s="186"/>
      <c r="O46" s="186"/>
      <c r="P46" s="186"/>
      <c r="Q46" s="186"/>
      <c r="R46" s="186"/>
      <c r="S46" s="186"/>
      <c r="T46" s="186"/>
      <c r="U46" s="186"/>
      <c r="V46" s="186"/>
      <c r="W46" s="186"/>
      <c r="X46" s="186"/>
    </row>
    <row r="47" spans="2:24" s="184" customFormat="1" ht="12.75" customHeight="1">
      <c r="B47" s="186"/>
      <c r="C47" s="186"/>
      <c r="D47" s="186"/>
      <c r="E47" s="186"/>
      <c r="F47" s="186"/>
      <c r="G47" s="186"/>
      <c r="H47" s="186"/>
      <c r="I47" s="186"/>
      <c r="J47" s="186"/>
      <c r="K47" s="186"/>
      <c r="L47" s="186"/>
      <c r="M47" s="186"/>
      <c r="N47" s="186"/>
      <c r="O47" s="186"/>
      <c r="P47" s="186"/>
      <c r="Q47" s="186"/>
      <c r="R47" s="186"/>
      <c r="S47" s="186"/>
      <c r="T47" s="186"/>
      <c r="U47" s="186"/>
      <c r="V47" s="186"/>
      <c r="W47" s="186"/>
      <c r="X47" s="186"/>
    </row>
    <row r="48" spans="2:24" s="184" customFormat="1" ht="12.75" customHeight="1">
      <c r="B48" s="186"/>
      <c r="C48" s="186"/>
      <c r="D48" s="186"/>
      <c r="E48" s="186"/>
      <c r="F48" s="186"/>
      <c r="G48" s="186"/>
      <c r="H48" s="186"/>
      <c r="I48" s="186"/>
      <c r="J48" s="186"/>
      <c r="K48" s="186"/>
      <c r="L48" s="186"/>
      <c r="M48" s="186"/>
      <c r="N48" s="186"/>
      <c r="O48" s="186"/>
      <c r="P48" s="186"/>
      <c r="Q48" s="186"/>
      <c r="R48" s="186"/>
      <c r="S48" s="186"/>
      <c r="T48" s="186"/>
      <c r="U48" s="186"/>
      <c r="V48" s="186"/>
      <c r="W48" s="186"/>
      <c r="X48" s="186"/>
    </row>
    <row r="49" spans="2:24" s="184" customFormat="1" ht="12.75" customHeight="1">
      <c r="B49" s="186"/>
      <c r="C49" s="186"/>
      <c r="D49" s="186"/>
      <c r="E49" s="186"/>
      <c r="F49" s="186"/>
      <c r="G49" s="186"/>
      <c r="H49" s="186"/>
      <c r="I49" s="186"/>
      <c r="J49" s="186"/>
      <c r="K49" s="186"/>
      <c r="L49" s="186"/>
      <c r="M49" s="186"/>
      <c r="N49" s="186"/>
      <c r="O49" s="186"/>
      <c r="P49" s="186"/>
      <c r="Q49" s="186"/>
      <c r="R49" s="186"/>
      <c r="S49" s="186"/>
      <c r="T49" s="186"/>
      <c r="U49" s="186"/>
      <c r="V49" s="186"/>
      <c r="W49" s="186"/>
      <c r="X49" s="186"/>
    </row>
    <row r="50" spans="2:24" s="184" customFormat="1" ht="12.75" customHeight="1">
      <c r="B50" s="186"/>
      <c r="C50" s="186"/>
      <c r="D50" s="186"/>
      <c r="E50" s="186"/>
      <c r="F50" s="186"/>
      <c r="G50" s="186"/>
      <c r="H50" s="186"/>
      <c r="I50" s="186"/>
      <c r="J50" s="186"/>
      <c r="K50" s="186"/>
      <c r="L50" s="186"/>
      <c r="M50" s="186"/>
      <c r="N50" s="186"/>
      <c r="O50" s="186"/>
      <c r="P50" s="186"/>
      <c r="Q50" s="186"/>
      <c r="R50" s="186"/>
      <c r="S50" s="186"/>
      <c r="T50" s="186"/>
      <c r="U50" s="186"/>
      <c r="V50" s="186"/>
      <c r="W50" s="186"/>
      <c r="X50" s="186"/>
    </row>
    <row r="51" spans="2:24" s="184" customFormat="1" ht="12.75" customHeight="1">
      <c r="B51" s="186"/>
      <c r="C51" s="186"/>
      <c r="D51" s="186"/>
      <c r="E51" s="186"/>
      <c r="F51" s="186"/>
      <c r="G51" s="186"/>
      <c r="H51" s="186"/>
      <c r="I51" s="186"/>
      <c r="J51" s="186"/>
      <c r="K51" s="186"/>
      <c r="L51" s="186"/>
      <c r="M51" s="186"/>
      <c r="N51" s="186"/>
      <c r="O51" s="186"/>
      <c r="P51" s="186"/>
      <c r="Q51" s="186"/>
      <c r="R51" s="186"/>
      <c r="S51" s="186"/>
      <c r="T51" s="186"/>
      <c r="U51" s="186"/>
      <c r="V51" s="186"/>
      <c r="W51" s="186"/>
      <c r="X51" s="186"/>
    </row>
    <row r="52" spans="2:24" s="184" customFormat="1" ht="12.75" customHeight="1">
      <c r="B52" s="186"/>
      <c r="C52" s="186"/>
      <c r="D52" s="186"/>
      <c r="E52" s="186"/>
      <c r="F52" s="186"/>
      <c r="G52" s="186"/>
      <c r="H52" s="186"/>
      <c r="I52" s="186"/>
      <c r="J52" s="186"/>
      <c r="K52" s="186"/>
      <c r="L52" s="186"/>
      <c r="M52" s="186"/>
      <c r="N52" s="186"/>
      <c r="O52" s="186"/>
      <c r="P52" s="186"/>
      <c r="Q52" s="186"/>
      <c r="R52" s="186"/>
      <c r="S52" s="186"/>
      <c r="T52" s="186"/>
      <c r="U52" s="186"/>
      <c r="V52" s="186"/>
      <c r="W52" s="186"/>
      <c r="X52" s="186"/>
    </row>
    <row r="53" spans="2:24" s="184" customFormat="1" ht="12.75" customHeight="1">
      <c r="B53" s="186"/>
      <c r="C53" s="186"/>
      <c r="D53" s="186"/>
      <c r="E53" s="186"/>
      <c r="F53" s="186"/>
      <c r="G53" s="186"/>
      <c r="H53" s="186"/>
      <c r="I53" s="186"/>
      <c r="J53" s="186"/>
      <c r="K53" s="186"/>
      <c r="L53" s="186"/>
      <c r="M53" s="186"/>
      <c r="N53" s="186"/>
      <c r="O53" s="186"/>
      <c r="P53" s="186"/>
      <c r="Q53" s="186"/>
      <c r="R53" s="186"/>
      <c r="S53" s="186"/>
      <c r="T53" s="186"/>
      <c r="U53" s="186"/>
      <c r="V53" s="186"/>
      <c r="W53" s="186"/>
      <c r="X53" s="186"/>
    </row>
    <row r="54" spans="2:24" s="184" customFormat="1" ht="12.75" customHeight="1">
      <c r="B54" s="186"/>
      <c r="C54" s="186"/>
      <c r="D54" s="186"/>
      <c r="E54" s="186"/>
      <c r="F54" s="186"/>
      <c r="G54" s="186"/>
      <c r="H54" s="186"/>
      <c r="I54" s="186"/>
      <c r="J54" s="186"/>
      <c r="K54" s="186"/>
      <c r="L54" s="186"/>
      <c r="M54" s="186"/>
      <c r="N54" s="186"/>
      <c r="O54" s="186"/>
      <c r="P54" s="186"/>
      <c r="Q54" s="186"/>
      <c r="R54" s="186"/>
      <c r="S54" s="186"/>
      <c r="T54" s="186"/>
      <c r="U54" s="186"/>
      <c r="V54" s="186"/>
      <c r="W54" s="186"/>
      <c r="X54" s="186"/>
    </row>
    <row r="55" spans="2:24" s="184" customFormat="1" ht="12.75" customHeight="1">
      <c r="B55" s="186"/>
      <c r="C55" s="186"/>
      <c r="D55" s="186"/>
      <c r="E55" s="186"/>
      <c r="F55" s="186"/>
      <c r="G55" s="186"/>
      <c r="H55" s="186"/>
      <c r="I55" s="186"/>
      <c r="J55" s="186"/>
      <c r="K55" s="186"/>
      <c r="L55" s="186"/>
      <c r="M55" s="186"/>
      <c r="N55" s="186"/>
      <c r="O55" s="186"/>
      <c r="P55" s="186"/>
      <c r="Q55" s="186"/>
      <c r="R55" s="186"/>
      <c r="S55" s="186"/>
      <c r="T55" s="186"/>
      <c r="U55" s="186"/>
      <c r="V55" s="186"/>
      <c r="W55" s="186"/>
      <c r="X55" s="186"/>
    </row>
    <row r="56" spans="2:24" s="184" customFormat="1" ht="12.75" customHeight="1">
      <c r="B56" s="186"/>
      <c r="C56" s="186"/>
      <c r="D56" s="186"/>
      <c r="E56" s="186"/>
      <c r="F56" s="186"/>
      <c r="G56" s="186"/>
      <c r="H56" s="186"/>
      <c r="I56" s="186"/>
      <c r="J56" s="186"/>
      <c r="K56" s="186"/>
      <c r="L56" s="186"/>
      <c r="M56" s="186"/>
      <c r="N56" s="186"/>
      <c r="O56" s="186"/>
      <c r="P56" s="186"/>
      <c r="Q56" s="186"/>
      <c r="R56" s="186"/>
      <c r="S56" s="186"/>
      <c r="T56" s="186"/>
      <c r="U56" s="186"/>
      <c r="V56" s="186"/>
      <c r="W56" s="186"/>
      <c r="X56" s="186"/>
    </row>
    <row r="57" spans="2:24" s="184" customFormat="1" ht="12.75" customHeight="1">
      <c r="B57" s="186"/>
      <c r="C57" s="186"/>
      <c r="D57" s="186"/>
      <c r="E57" s="186"/>
      <c r="F57" s="186"/>
      <c r="G57" s="186"/>
      <c r="H57" s="186"/>
      <c r="I57" s="186"/>
      <c r="J57" s="186"/>
      <c r="K57" s="186"/>
      <c r="L57" s="186"/>
      <c r="M57" s="186"/>
      <c r="N57" s="186"/>
      <c r="O57" s="186"/>
      <c r="P57" s="186"/>
      <c r="Q57" s="186"/>
      <c r="R57" s="186"/>
      <c r="S57" s="186"/>
      <c r="T57" s="186"/>
      <c r="U57" s="186"/>
      <c r="V57" s="186"/>
      <c r="W57" s="186"/>
      <c r="X57" s="186"/>
    </row>
    <row r="58" spans="2:24" s="184" customFormat="1" ht="12.75" customHeight="1">
      <c r="B58" s="186"/>
      <c r="C58" s="186"/>
      <c r="D58" s="186"/>
      <c r="E58" s="186"/>
      <c r="F58" s="186"/>
      <c r="G58" s="186"/>
      <c r="H58" s="186"/>
      <c r="I58" s="186"/>
      <c r="J58" s="186"/>
      <c r="K58" s="186"/>
      <c r="L58" s="186"/>
      <c r="M58" s="186"/>
      <c r="N58" s="186"/>
      <c r="O58" s="186"/>
      <c r="P58" s="186"/>
      <c r="Q58" s="186"/>
      <c r="R58" s="186"/>
      <c r="S58" s="186"/>
      <c r="T58" s="186"/>
      <c r="U58" s="186"/>
      <c r="V58" s="186"/>
      <c r="W58" s="186"/>
      <c r="X58" s="186"/>
    </row>
    <row r="59" spans="2:24" s="184" customFormat="1" ht="12.75" customHeight="1">
      <c r="B59" s="186"/>
      <c r="C59" s="186"/>
      <c r="D59" s="186"/>
      <c r="E59" s="186"/>
      <c r="F59" s="186"/>
      <c r="G59" s="186"/>
      <c r="H59" s="186"/>
      <c r="I59" s="186"/>
      <c r="J59" s="186"/>
      <c r="K59" s="186"/>
      <c r="L59" s="186"/>
      <c r="M59" s="186"/>
      <c r="N59" s="186"/>
      <c r="O59" s="186"/>
      <c r="P59" s="186"/>
      <c r="Q59" s="186"/>
      <c r="R59" s="186"/>
      <c r="S59" s="186"/>
      <c r="T59" s="186"/>
      <c r="U59" s="186"/>
      <c r="V59" s="186"/>
      <c r="W59" s="186"/>
      <c r="X59" s="186"/>
    </row>
    <row r="60" spans="2:24" s="184" customFormat="1" ht="12.75" customHeight="1">
      <c r="B60" s="186"/>
      <c r="C60" s="186"/>
      <c r="D60" s="186"/>
      <c r="E60" s="186"/>
      <c r="F60" s="186"/>
      <c r="G60" s="186"/>
      <c r="H60" s="186"/>
      <c r="I60" s="186"/>
      <c r="J60" s="186"/>
      <c r="K60" s="186"/>
      <c r="L60" s="186"/>
      <c r="M60" s="186"/>
      <c r="N60" s="186"/>
      <c r="O60" s="186"/>
      <c r="P60" s="186"/>
      <c r="Q60" s="186"/>
      <c r="R60" s="186"/>
      <c r="S60" s="186"/>
      <c r="T60" s="186"/>
      <c r="U60" s="186"/>
      <c r="V60" s="186"/>
      <c r="W60" s="186"/>
      <c r="X60" s="186"/>
    </row>
    <row r="61" spans="2:24" s="184" customFormat="1" ht="12.75" customHeight="1">
      <c r="B61" s="186"/>
      <c r="C61" s="186"/>
      <c r="D61" s="186"/>
      <c r="E61" s="186"/>
      <c r="F61" s="186"/>
      <c r="G61" s="186"/>
      <c r="H61" s="186"/>
      <c r="I61" s="186"/>
      <c r="J61" s="186"/>
      <c r="K61" s="186"/>
      <c r="L61" s="186"/>
      <c r="M61" s="186"/>
      <c r="N61" s="186"/>
      <c r="O61" s="186"/>
      <c r="P61" s="186"/>
      <c r="Q61" s="186"/>
      <c r="R61" s="186"/>
      <c r="S61" s="186"/>
      <c r="T61" s="186"/>
      <c r="U61" s="186"/>
      <c r="V61" s="186"/>
      <c r="W61" s="186"/>
      <c r="X61" s="186"/>
    </row>
    <row r="62" spans="2:24" s="184" customFormat="1" ht="12.75" customHeight="1">
      <c r="B62" s="186"/>
      <c r="C62" s="186"/>
      <c r="D62" s="186"/>
      <c r="E62" s="186"/>
      <c r="F62" s="186"/>
      <c r="G62" s="186"/>
      <c r="H62" s="186"/>
      <c r="I62" s="186"/>
      <c r="J62" s="186"/>
      <c r="K62" s="186"/>
      <c r="L62" s="186"/>
      <c r="M62" s="186"/>
      <c r="N62" s="186"/>
      <c r="O62" s="186"/>
      <c r="P62" s="186"/>
      <c r="Q62" s="186"/>
      <c r="R62" s="186"/>
      <c r="S62" s="186"/>
      <c r="T62" s="186"/>
      <c r="U62" s="186"/>
      <c r="V62" s="186"/>
      <c r="W62" s="186"/>
      <c r="X62" s="186"/>
    </row>
    <row r="63" spans="2:24" s="184" customFormat="1" ht="12.75" customHeight="1">
      <c r="B63" s="186"/>
      <c r="C63" s="186"/>
      <c r="D63" s="186"/>
      <c r="E63" s="186"/>
      <c r="F63" s="186"/>
      <c r="G63" s="186"/>
      <c r="H63" s="186"/>
      <c r="I63" s="186"/>
      <c r="J63" s="186"/>
      <c r="K63" s="186"/>
      <c r="L63" s="186"/>
      <c r="M63" s="186"/>
      <c r="N63" s="186"/>
      <c r="O63" s="186"/>
      <c r="P63" s="186"/>
      <c r="Q63" s="186"/>
      <c r="R63" s="186"/>
      <c r="S63" s="186"/>
      <c r="T63" s="186"/>
      <c r="U63" s="186"/>
      <c r="V63" s="186"/>
      <c r="W63" s="186"/>
      <c r="X63" s="186"/>
    </row>
    <row r="64" spans="2:24" s="184" customFormat="1" ht="12.75" customHeight="1">
      <c r="B64" s="186"/>
      <c r="C64" s="186"/>
      <c r="D64" s="186"/>
      <c r="E64" s="186"/>
      <c r="F64" s="186"/>
      <c r="G64" s="186"/>
      <c r="H64" s="186"/>
      <c r="I64" s="186"/>
      <c r="J64" s="186"/>
      <c r="K64" s="186"/>
      <c r="L64" s="186"/>
      <c r="M64" s="186"/>
      <c r="N64" s="186"/>
      <c r="O64" s="186"/>
      <c r="P64" s="186"/>
      <c r="Q64" s="186"/>
      <c r="R64" s="186"/>
      <c r="S64" s="186"/>
      <c r="T64" s="186"/>
      <c r="U64" s="186"/>
      <c r="V64" s="186"/>
      <c r="W64" s="186"/>
      <c r="X64" s="186"/>
    </row>
    <row r="65" spans="2:24" s="184" customFormat="1" ht="12.75" customHeight="1">
      <c r="B65" s="186"/>
      <c r="C65" s="186"/>
      <c r="D65" s="186"/>
      <c r="E65" s="186"/>
      <c r="F65" s="186"/>
      <c r="G65" s="186"/>
      <c r="H65" s="186"/>
      <c r="I65" s="186"/>
      <c r="J65" s="186"/>
      <c r="K65" s="186"/>
      <c r="L65" s="186"/>
      <c r="M65" s="186"/>
      <c r="N65" s="186"/>
      <c r="O65" s="186"/>
      <c r="P65" s="186"/>
      <c r="Q65" s="186"/>
      <c r="R65" s="186"/>
      <c r="S65" s="186"/>
      <c r="T65" s="186"/>
      <c r="U65" s="186"/>
      <c r="V65" s="186"/>
      <c r="W65" s="186"/>
      <c r="X65" s="186"/>
    </row>
    <row r="66" spans="2:24" s="184" customFormat="1" ht="12.75" customHeight="1">
      <c r="B66" s="186"/>
      <c r="C66" s="186"/>
      <c r="D66" s="186"/>
      <c r="E66" s="186"/>
      <c r="F66" s="186"/>
      <c r="G66" s="186"/>
      <c r="H66" s="186"/>
      <c r="I66" s="186"/>
      <c r="J66" s="186"/>
      <c r="K66" s="186"/>
      <c r="L66" s="186"/>
      <c r="M66" s="186"/>
      <c r="N66" s="186"/>
      <c r="O66" s="186"/>
      <c r="P66" s="186"/>
      <c r="Q66" s="186"/>
      <c r="R66" s="186"/>
      <c r="S66" s="186"/>
      <c r="T66" s="186"/>
      <c r="U66" s="186"/>
      <c r="V66" s="186"/>
      <c r="W66" s="186"/>
      <c r="X66" s="186"/>
    </row>
    <row r="67" spans="2:24" s="184" customFormat="1" ht="12.75" customHeight="1">
      <c r="B67" s="186"/>
      <c r="C67" s="186"/>
      <c r="D67" s="186"/>
      <c r="E67" s="186"/>
      <c r="F67" s="186"/>
      <c r="G67" s="186"/>
      <c r="H67" s="186"/>
      <c r="I67" s="186"/>
      <c r="J67" s="186"/>
      <c r="K67" s="186"/>
      <c r="L67" s="186"/>
      <c r="M67" s="186"/>
      <c r="N67" s="186"/>
      <c r="O67" s="186"/>
      <c r="P67" s="186"/>
      <c r="Q67" s="186"/>
      <c r="R67" s="186"/>
      <c r="S67" s="186"/>
      <c r="T67" s="186"/>
      <c r="U67" s="186"/>
      <c r="V67" s="186"/>
      <c r="W67" s="186"/>
      <c r="X67" s="186"/>
    </row>
    <row r="68" spans="2:24" s="184" customFormat="1" ht="12.75" customHeight="1">
      <c r="B68" s="186"/>
      <c r="C68" s="186"/>
      <c r="D68" s="186"/>
      <c r="E68" s="186"/>
      <c r="F68" s="186"/>
      <c r="G68" s="186"/>
      <c r="H68" s="186"/>
      <c r="I68" s="186"/>
      <c r="J68" s="186"/>
      <c r="K68" s="186"/>
      <c r="L68" s="186"/>
      <c r="M68" s="186"/>
      <c r="N68" s="186"/>
      <c r="O68" s="186"/>
      <c r="P68" s="186"/>
      <c r="Q68" s="186"/>
      <c r="R68" s="186"/>
      <c r="S68" s="186"/>
      <c r="T68" s="186"/>
      <c r="U68" s="186"/>
      <c r="V68" s="186"/>
      <c r="W68" s="186"/>
      <c r="X68" s="186"/>
    </row>
    <row r="69" spans="2:24" s="184" customFormat="1" ht="12.75" customHeight="1">
      <c r="B69" s="186"/>
      <c r="C69" s="186"/>
      <c r="D69" s="186"/>
      <c r="E69" s="186"/>
      <c r="F69" s="186"/>
      <c r="G69" s="186"/>
      <c r="H69" s="186"/>
      <c r="I69" s="186"/>
      <c r="J69" s="186"/>
      <c r="K69" s="186"/>
      <c r="L69" s="186"/>
      <c r="M69" s="186"/>
      <c r="N69" s="186"/>
      <c r="O69" s="186"/>
      <c r="P69" s="186"/>
      <c r="Q69" s="186"/>
      <c r="R69" s="186"/>
      <c r="S69" s="186"/>
      <c r="T69" s="186"/>
      <c r="U69" s="186"/>
      <c r="V69" s="186"/>
      <c r="W69" s="186"/>
      <c r="X69" s="186"/>
    </row>
    <row r="70" spans="2:24" s="184" customFormat="1" ht="12.75" customHeight="1">
      <c r="B70" s="186"/>
      <c r="C70" s="186"/>
      <c r="D70" s="186"/>
      <c r="E70" s="186"/>
      <c r="F70" s="186"/>
      <c r="G70" s="186"/>
      <c r="H70" s="186"/>
      <c r="I70" s="186"/>
      <c r="J70" s="186"/>
      <c r="K70" s="186"/>
      <c r="L70" s="186"/>
      <c r="M70" s="186"/>
      <c r="N70" s="186"/>
      <c r="O70" s="186"/>
      <c r="P70" s="186"/>
      <c r="Q70" s="186"/>
      <c r="R70" s="186"/>
      <c r="S70" s="186"/>
      <c r="T70" s="186"/>
      <c r="U70" s="186"/>
      <c r="V70" s="186"/>
      <c r="W70" s="186"/>
      <c r="X70" s="186"/>
    </row>
    <row r="71" spans="2:24" s="184" customFormat="1" ht="12.75" customHeight="1">
      <c r="B71" s="186"/>
      <c r="C71" s="186"/>
      <c r="D71" s="186"/>
      <c r="E71" s="186"/>
      <c r="F71" s="186"/>
      <c r="G71" s="186"/>
      <c r="H71" s="186"/>
      <c r="I71" s="186"/>
      <c r="J71" s="186"/>
      <c r="K71" s="186"/>
      <c r="L71" s="186"/>
      <c r="M71" s="186"/>
      <c r="N71" s="186"/>
      <c r="O71" s="186"/>
      <c r="P71" s="186"/>
      <c r="Q71" s="186"/>
      <c r="R71" s="186"/>
      <c r="S71" s="186"/>
      <c r="T71" s="186"/>
      <c r="U71" s="186"/>
      <c r="V71" s="186"/>
      <c r="W71" s="186"/>
      <c r="X71" s="186"/>
    </row>
    <row r="72" spans="2:24" s="184" customFormat="1" ht="12.75" customHeight="1">
      <c r="B72" s="186"/>
      <c r="C72" s="186"/>
      <c r="D72" s="186"/>
      <c r="E72" s="186"/>
      <c r="F72" s="186"/>
      <c r="G72" s="186"/>
      <c r="H72" s="186"/>
      <c r="I72" s="186"/>
      <c r="J72" s="186"/>
      <c r="K72" s="186"/>
      <c r="L72" s="186"/>
      <c r="M72" s="186"/>
      <c r="N72" s="186"/>
      <c r="O72" s="186"/>
      <c r="P72" s="186"/>
      <c r="Q72" s="186"/>
      <c r="R72" s="186"/>
      <c r="S72" s="186"/>
      <c r="T72" s="186"/>
      <c r="U72" s="186"/>
      <c r="V72" s="186"/>
      <c r="W72" s="186"/>
      <c r="X72" s="186"/>
    </row>
    <row r="73" spans="2:24" s="184" customFormat="1" ht="12.75" customHeight="1">
      <c r="B73" s="186"/>
      <c r="C73" s="186"/>
      <c r="D73" s="186"/>
      <c r="E73" s="186"/>
      <c r="F73" s="186"/>
      <c r="G73" s="186"/>
      <c r="H73" s="186"/>
      <c r="I73" s="186"/>
      <c r="J73" s="186"/>
      <c r="K73" s="186"/>
      <c r="L73" s="186"/>
      <c r="M73" s="186"/>
      <c r="N73" s="186"/>
      <c r="O73" s="186"/>
      <c r="P73" s="186"/>
      <c r="Q73" s="186"/>
      <c r="R73" s="186"/>
      <c r="S73" s="186"/>
      <c r="T73" s="186"/>
      <c r="U73" s="186"/>
      <c r="V73" s="186"/>
      <c r="W73" s="186"/>
      <c r="X73" s="186"/>
    </row>
    <row r="74" spans="2:24" s="184" customFormat="1" ht="12.75" customHeight="1">
      <c r="B74" s="186"/>
      <c r="C74" s="186"/>
      <c r="D74" s="186"/>
      <c r="E74" s="186"/>
      <c r="F74" s="186"/>
      <c r="G74" s="186"/>
      <c r="H74" s="186"/>
      <c r="I74" s="186"/>
      <c r="J74" s="186"/>
      <c r="K74" s="186"/>
      <c r="L74" s="186"/>
      <c r="M74" s="186"/>
      <c r="N74" s="186"/>
      <c r="O74" s="186"/>
      <c r="P74" s="186"/>
      <c r="Q74" s="186"/>
      <c r="R74" s="186"/>
      <c r="S74" s="186"/>
      <c r="T74" s="186"/>
      <c r="U74" s="186"/>
      <c r="V74" s="186"/>
      <c r="W74" s="186"/>
      <c r="X74" s="186"/>
    </row>
    <row r="75" spans="2:24" s="184" customFormat="1" ht="12.75" customHeight="1">
      <c r="B75" s="186"/>
      <c r="C75" s="186"/>
      <c r="D75" s="186"/>
      <c r="E75" s="186"/>
      <c r="F75" s="186"/>
      <c r="G75" s="186"/>
      <c r="H75" s="186"/>
      <c r="I75" s="186"/>
      <c r="J75" s="186"/>
      <c r="K75" s="186"/>
      <c r="L75" s="186"/>
      <c r="M75" s="186"/>
      <c r="N75" s="186"/>
      <c r="O75" s="186"/>
      <c r="P75" s="186"/>
      <c r="Q75" s="186"/>
      <c r="R75" s="186"/>
      <c r="S75" s="186"/>
      <c r="T75" s="186"/>
      <c r="U75" s="186"/>
      <c r="V75" s="186"/>
      <c r="W75" s="186"/>
      <c r="X75" s="186"/>
    </row>
    <row r="76" spans="2:24" s="184" customFormat="1" ht="12.75" customHeight="1">
      <c r="B76" s="186"/>
      <c r="C76" s="186"/>
      <c r="D76" s="186"/>
      <c r="E76" s="186"/>
      <c r="F76" s="186"/>
      <c r="G76" s="186"/>
      <c r="H76" s="186"/>
      <c r="I76" s="186"/>
      <c r="J76" s="186"/>
      <c r="K76" s="186"/>
      <c r="L76" s="186"/>
      <c r="M76" s="186"/>
      <c r="N76" s="186"/>
      <c r="O76" s="186"/>
      <c r="P76" s="186"/>
      <c r="Q76" s="186"/>
      <c r="R76" s="186"/>
      <c r="S76" s="186"/>
      <c r="T76" s="186"/>
      <c r="U76" s="186"/>
      <c r="V76" s="186"/>
      <c r="W76" s="186"/>
      <c r="X76" s="186"/>
    </row>
    <row r="77" spans="2:24" s="184" customFormat="1" ht="12.75" customHeight="1">
      <c r="B77" s="186"/>
      <c r="C77" s="186"/>
      <c r="D77" s="186"/>
      <c r="E77" s="186"/>
      <c r="F77" s="186"/>
      <c r="G77" s="186"/>
      <c r="H77" s="186"/>
      <c r="I77" s="186"/>
      <c r="J77" s="186"/>
      <c r="K77" s="186"/>
      <c r="L77" s="186"/>
      <c r="M77" s="186"/>
      <c r="N77" s="186"/>
      <c r="O77" s="186"/>
      <c r="P77" s="186"/>
      <c r="Q77" s="186"/>
      <c r="R77" s="186"/>
      <c r="S77" s="186"/>
      <c r="T77" s="186"/>
      <c r="U77" s="186"/>
      <c r="V77" s="186"/>
      <c r="W77" s="186"/>
      <c r="X77" s="186"/>
    </row>
    <row r="78" spans="2:24" s="184" customFormat="1" ht="12.75" customHeight="1">
      <c r="B78" s="186"/>
      <c r="C78" s="186"/>
      <c r="D78" s="186"/>
      <c r="E78" s="186"/>
      <c r="F78" s="186"/>
      <c r="G78" s="186"/>
      <c r="H78" s="186"/>
      <c r="I78" s="186"/>
      <c r="J78" s="186"/>
      <c r="K78" s="186"/>
      <c r="L78" s="186"/>
      <c r="M78" s="186"/>
      <c r="N78" s="186"/>
      <c r="O78" s="186"/>
      <c r="P78" s="186"/>
      <c r="Q78" s="186"/>
      <c r="R78" s="186"/>
      <c r="S78" s="186"/>
      <c r="T78" s="186"/>
      <c r="U78" s="186"/>
      <c r="V78" s="186"/>
      <c r="W78" s="186"/>
      <c r="X78" s="186"/>
    </row>
    <row r="79" spans="2:24" s="184" customFormat="1" ht="12.75" customHeight="1">
      <c r="B79" s="186"/>
      <c r="C79" s="186"/>
      <c r="D79" s="186"/>
      <c r="E79" s="186"/>
      <c r="F79" s="186"/>
      <c r="G79" s="186"/>
      <c r="H79" s="186"/>
      <c r="I79" s="186"/>
      <c r="J79" s="186"/>
      <c r="K79" s="186"/>
      <c r="L79" s="186"/>
      <c r="M79" s="186"/>
      <c r="N79" s="186"/>
      <c r="O79" s="186"/>
      <c r="P79" s="186"/>
      <c r="Q79" s="186"/>
      <c r="R79" s="186"/>
      <c r="S79" s="186"/>
      <c r="T79" s="186"/>
      <c r="U79" s="186"/>
      <c r="V79" s="186"/>
      <c r="W79" s="186"/>
      <c r="X79" s="186"/>
    </row>
    <row r="80" spans="2:24" s="184" customFormat="1" ht="12.75" customHeight="1">
      <c r="B80" s="186"/>
      <c r="C80" s="186"/>
      <c r="D80" s="186"/>
      <c r="E80" s="186"/>
      <c r="F80" s="186"/>
      <c r="G80" s="186"/>
      <c r="H80" s="186"/>
      <c r="I80" s="186"/>
      <c r="J80" s="186"/>
      <c r="K80" s="186"/>
      <c r="L80" s="186"/>
      <c r="M80" s="186"/>
      <c r="N80" s="186"/>
      <c r="O80" s="186"/>
      <c r="P80" s="186"/>
      <c r="Q80" s="186"/>
      <c r="R80" s="186"/>
      <c r="S80" s="186"/>
      <c r="T80" s="186"/>
      <c r="U80" s="186"/>
      <c r="V80" s="186"/>
      <c r="W80" s="186"/>
      <c r="X80" s="186"/>
    </row>
    <row r="81" spans="2:24" s="184" customFormat="1" ht="12.75" customHeight="1">
      <c r="B81" s="186"/>
      <c r="C81" s="186"/>
      <c r="D81" s="186"/>
      <c r="E81" s="186"/>
      <c r="F81" s="186"/>
      <c r="G81" s="186"/>
      <c r="H81" s="186"/>
      <c r="I81" s="186"/>
      <c r="J81" s="186"/>
      <c r="K81" s="186"/>
      <c r="L81" s="186"/>
      <c r="M81" s="186"/>
      <c r="N81" s="186"/>
      <c r="O81" s="186"/>
      <c r="P81" s="186"/>
      <c r="Q81" s="186"/>
      <c r="R81" s="186"/>
      <c r="S81" s="186"/>
      <c r="T81" s="186"/>
      <c r="U81" s="186"/>
      <c r="V81" s="186"/>
      <c r="W81" s="186"/>
      <c r="X81" s="186"/>
    </row>
    <row r="82" spans="2:24" s="184" customFormat="1" ht="12.75" customHeight="1">
      <c r="B82" s="186"/>
      <c r="C82" s="186"/>
      <c r="D82" s="186"/>
      <c r="E82" s="186"/>
      <c r="F82" s="186"/>
      <c r="G82" s="186"/>
      <c r="H82" s="186"/>
      <c r="I82" s="186"/>
      <c r="J82" s="186"/>
      <c r="K82" s="186"/>
      <c r="L82" s="186"/>
      <c r="M82" s="186"/>
      <c r="N82" s="186"/>
      <c r="O82" s="186"/>
      <c r="P82" s="186"/>
      <c r="Q82" s="186"/>
      <c r="R82" s="186"/>
      <c r="S82" s="186"/>
      <c r="T82" s="186"/>
      <c r="U82" s="186"/>
      <c r="V82" s="186"/>
      <c r="W82" s="186"/>
      <c r="X82" s="186"/>
    </row>
    <row r="83" spans="2:24" s="184" customFormat="1" ht="12.75" customHeight="1">
      <c r="B83" s="186"/>
      <c r="C83" s="186"/>
      <c r="D83" s="186"/>
      <c r="E83" s="186"/>
      <c r="F83" s="186"/>
      <c r="G83" s="186"/>
      <c r="H83" s="186"/>
      <c r="I83" s="186"/>
      <c r="J83" s="186"/>
      <c r="K83" s="186"/>
      <c r="L83" s="186"/>
      <c r="M83" s="186"/>
      <c r="N83" s="186"/>
      <c r="O83" s="186"/>
      <c r="P83" s="186"/>
      <c r="Q83" s="186"/>
      <c r="R83" s="186"/>
      <c r="S83" s="186"/>
      <c r="T83" s="186"/>
      <c r="U83" s="186"/>
      <c r="V83" s="186"/>
      <c r="W83" s="186"/>
      <c r="X83" s="186"/>
    </row>
    <row r="84" spans="2:24" s="184" customFormat="1" ht="12.75" customHeight="1">
      <c r="B84" s="186"/>
      <c r="C84" s="186"/>
      <c r="D84" s="186"/>
      <c r="E84" s="186"/>
      <c r="F84" s="186"/>
      <c r="G84" s="186"/>
      <c r="H84" s="186"/>
      <c r="I84" s="186"/>
      <c r="J84" s="186"/>
      <c r="K84" s="186"/>
      <c r="L84" s="186"/>
      <c r="M84" s="186"/>
      <c r="N84" s="186"/>
      <c r="O84" s="186"/>
      <c r="P84" s="186"/>
      <c r="Q84" s="186"/>
      <c r="R84" s="186"/>
      <c r="S84" s="186"/>
      <c r="T84" s="186"/>
      <c r="U84" s="186"/>
      <c r="V84" s="186"/>
      <c r="W84" s="186"/>
      <c r="X84" s="186"/>
    </row>
    <row r="85" spans="2:24" s="184" customFormat="1" ht="12.75" customHeight="1">
      <c r="B85" s="186"/>
      <c r="C85" s="186"/>
      <c r="D85" s="186"/>
      <c r="E85" s="186"/>
      <c r="F85" s="186"/>
      <c r="G85" s="186"/>
      <c r="H85" s="186"/>
      <c r="I85" s="186"/>
      <c r="J85" s="186"/>
      <c r="K85" s="186"/>
      <c r="L85" s="186"/>
      <c r="M85" s="186"/>
      <c r="N85" s="186"/>
      <c r="O85" s="186"/>
      <c r="P85" s="186"/>
      <c r="Q85" s="186"/>
      <c r="R85" s="186"/>
      <c r="S85" s="186"/>
      <c r="T85" s="186"/>
      <c r="U85" s="186"/>
      <c r="V85" s="186"/>
      <c r="W85" s="186"/>
      <c r="X85" s="186"/>
    </row>
    <row r="86" spans="2:24" s="184" customFormat="1" ht="12.75" customHeight="1">
      <c r="B86" s="186"/>
      <c r="C86" s="186"/>
      <c r="D86" s="186"/>
      <c r="E86" s="186"/>
      <c r="F86" s="186"/>
      <c r="G86" s="186"/>
      <c r="H86" s="186"/>
      <c r="I86" s="186"/>
      <c r="J86" s="186"/>
      <c r="K86" s="186"/>
      <c r="L86" s="186"/>
      <c r="M86" s="186"/>
      <c r="N86" s="186"/>
      <c r="O86" s="186"/>
      <c r="P86" s="186"/>
      <c r="Q86" s="186"/>
      <c r="R86" s="186"/>
      <c r="S86" s="186"/>
      <c r="T86" s="186"/>
      <c r="U86" s="186"/>
      <c r="V86" s="186"/>
      <c r="W86" s="186"/>
      <c r="X86" s="186"/>
    </row>
    <row r="87" spans="2:24" s="184" customFormat="1" ht="12.75" customHeight="1">
      <c r="B87" s="186"/>
      <c r="C87" s="186"/>
      <c r="D87" s="186"/>
      <c r="E87" s="186"/>
      <c r="F87" s="186"/>
      <c r="G87" s="186"/>
      <c r="H87" s="186"/>
      <c r="I87" s="186"/>
      <c r="J87" s="186"/>
      <c r="K87" s="186"/>
      <c r="L87" s="186"/>
      <c r="M87" s="186"/>
      <c r="N87" s="186"/>
      <c r="O87" s="186"/>
      <c r="P87" s="186"/>
      <c r="Q87" s="186"/>
      <c r="R87" s="186"/>
      <c r="S87" s="186"/>
      <c r="T87" s="186"/>
      <c r="U87" s="186"/>
      <c r="V87" s="186"/>
      <c r="W87" s="186"/>
      <c r="X87" s="186"/>
    </row>
    <row r="88" spans="2:24" s="184" customFormat="1" ht="12.75" customHeight="1">
      <c r="B88" s="186"/>
      <c r="C88" s="186"/>
      <c r="D88" s="186"/>
      <c r="E88" s="186"/>
      <c r="F88" s="186"/>
      <c r="G88" s="186"/>
      <c r="H88" s="186"/>
      <c r="I88" s="186"/>
      <c r="J88" s="186"/>
      <c r="K88" s="186"/>
      <c r="L88" s="186"/>
      <c r="M88" s="186"/>
      <c r="N88" s="186"/>
      <c r="O88" s="186"/>
      <c r="P88" s="186"/>
      <c r="Q88" s="186"/>
      <c r="R88" s="186"/>
      <c r="S88" s="186"/>
      <c r="T88" s="186"/>
      <c r="U88" s="186"/>
      <c r="V88" s="186"/>
      <c r="W88" s="186"/>
      <c r="X88" s="186"/>
    </row>
    <row r="89" spans="2:24" s="184" customFormat="1" ht="12.75" customHeight="1">
      <c r="B89" s="186"/>
      <c r="C89" s="186"/>
      <c r="D89" s="186"/>
      <c r="E89" s="186"/>
      <c r="F89" s="186"/>
      <c r="G89" s="186"/>
      <c r="H89" s="186"/>
      <c r="I89" s="186"/>
      <c r="J89" s="186"/>
      <c r="K89" s="186"/>
      <c r="L89" s="186"/>
      <c r="M89" s="186"/>
      <c r="N89" s="186"/>
      <c r="O89" s="186"/>
      <c r="P89" s="186"/>
      <c r="Q89" s="186"/>
      <c r="R89" s="186"/>
      <c r="S89" s="186"/>
      <c r="T89" s="186"/>
      <c r="U89" s="186"/>
      <c r="V89" s="186"/>
      <c r="W89" s="186"/>
      <c r="X89" s="186"/>
    </row>
    <row r="90" spans="2:24" s="184" customFormat="1" ht="12.75" customHeight="1">
      <c r="B90" s="186"/>
      <c r="C90" s="186"/>
      <c r="D90" s="186"/>
      <c r="E90" s="186"/>
      <c r="F90" s="186"/>
      <c r="G90" s="186"/>
      <c r="H90" s="186"/>
      <c r="I90" s="186"/>
      <c r="J90" s="186"/>
      <c r="K90" s="186"/>
      <c r="L90" s="186"/>
      <c r="M90" s="186"/>
      <c r="N90" s="186"/>
      <c r="O90" s="186"/>
      <c r="P90" s="186"/>
      <c r="Q90" s="186"/>
      <c r="R90" s="186"/>
      <c r="S90" s="186"/>
      <c r="T90" s="186"/>
      <c r="U90" s="186"/>
      <c r="V90" s="186"/>
      <c r="W90" s="186"/>
      <c r="X90" s="186"/>
    </row>
    <row r="91" spans="2:24" s="184" customFormat="1" ht="12.75" customHeight="1">
      <c r="B91" s="186"/>
      <c r="C91" s="186"/>
      <c r="D91" s="186"/>
      <c r="E91" s="186"/>
      <c r="F91" s="186"/>
      <c r="G91" s="186"/>
      <c r="H91" s="186"/>
      <c r="I91" s="186"/>
      <c r="J91" s="186"/>
      <c r="K91" s="186"/>
      <c r="L91" s="186"/>
      <c r="M91" s="186"/>
      <c r="N91" s="186"/>
      <c r="O91" s="186"/>
      <c r="P91" s="186"/>
      <c r="Q91" s="186"/>
      <c r="R91" s="186"/>
      <c r="S91" s="186"/>
      <c r="T91" s="186"/>
      <c r="U91" s="186"/>
      <c r="V91" s="186"/>
      <c r="W91" s="186"/>
      <c r="X91" s="186"/>
    </row>
    <row r="92" spans="2:24" s="184" customFormat="1" ht="12.75" customHeight="1">
      <c r="B92" s="186"/>
      <c r="C92" s="186"/>
      <c r="D92" s="186"/>
      <c r="E92" s="186"/>
      <c r="F92" s="186"/>
      <c r="G92" s="186"/>
      <c r="H92" s="186"/>
      <c r="I92" s="186"/>
      <c r="J92" s="186"/>
      <c r="K92" s="186"/>
      <c r="L92" s="186"/>
      <c r="M92" s="186"/>
      <c r="N92" s="186"/>
      <c r="O92" s="186"/>
      <c r="P92" s="186"/>
      <c r="Q92" s="186"/>
      <c r="R92" s="186"/>
      <c r="S92" s="186"/>
      <c r="T92" s="186"/>
      <c r="U92" s="186"/>
      <c r="V92" s="186"/>
      <c r="W92" s="186"/>
      <c r="X92" s="186"/>
    </row>
    <row r="93" spans="2:24" s="184" customFormat="1" ht="12.75" customHeight="1">
      <c r="B93" s="186"/>
      <c r="C93" s="186"/>
      <c r="D93" s="186"/>
      <c r="E93" s="186"/>
      <c r="F93" s="186"/>
      <c r="G93" s="186"/>
      <c r="H93" s="186"/>
      <c r="I93" s="186"/>
      <c r="J93" s="186"/>
      <c r="K93" s="186"/>
      <c r="L93" s="186"/>
      <c r="M93" s="186"/>
      <c r="N93" s="186"/>
      <c r="O93" s="186"/>
      <c r="P93" s="186"/>
      <c r="Q93" s="186"/>
      <c r="R93" s="186"/>
      <c r="S93" s="186"/>
      <c r="T93" s="186"/>
      <c r="U93" s="186"/>
      <c r="V93" s="186"/>
      <c r="W93" s="186"/>
      <c r="X93" s="186"/>
    </row>
    <row r="94" spans="2:24" s="184" customFormat="1" ht="12.75" customHeight="1">
      <c r="B94" s="186"/>
      <c r="C94" s="186"/>
      <c r="D94" s="186"/>
      <c r="E94" s="186"/>
      <c r="F94" s="186"/>
      <c r="G94" s="186"/>
      <c r="H94" s="186"/>
      <c r="I94" s="186"/>
      <c r="J94" s="186"/>
      <c r="K94" s="186"/>
      <c r="L94" s="186"/>
      <c r="M94" s="186"/>
      <c r="N94" s="186"/>
      <c r="O94" s="186"/>
      <c r="P94" s="186"/>
      <c r="Q94" s="186"/>
      <c r="R94" s="186"/>
      <c r="S94" s="186"/>
      <c r="T94" s="186"/>
      <c r="U94" s="186"/>
      <c r="V94" s="186"/>
      <c r="W94" s="186"/>
      <c r="X94" s="186"/>
    </row>
    <row r="95" spans="2:24" s="184" customFormat="1" ht="12.75" customHeight="1">
      <c r="B95" s="186"/>
      <c r="C95" s="186"/>
      <c r="D95" s="186"/>
      <c r="E95" s="186"/>
      <c r="F95" s="186"/>
      <c r="G95" s="186"/>
      <c r="H95" s="186"/>
      <c r="I95" s="186"/>
      <c r="J95" s="186"/>
      <c r="K95" s="186"/>
      <c r="L95" s="186"/>
      <c r="M95" s="186"/>
      <c r="N95" s="186"/>
      <c r="O95" s="186"/>
      <c r="P95" s="186"/>
      <c r="Q95" s="186"/>
      <c r="R95" s="186"/>
      <c r="S95" s="186"/>
      <c r="T95" s="186"/>
      <c r="U95" s="186"/>
      <c r="V95" s="186"/>
      <c r="W95" s="186"/>
      <c r="X95" s="186"/>
    </row>
    <row r="96" spans="2:24" s="184" customFormat="1" ht="12.75" customHeight="1">
      <c r="B96" s="186"/>
      <c r="C96" s="186"/>
      <c r="D96" s="186"/>
      <c r="E96" s="186"/>
      <c r="F96" s="186"/>
      <c r="G96" s="186"/>
      <c r="H96" s="186"/>
      <c r="I96" s="186"/>
      <c r="J96" s="186"/>
      <c r="K96" s="186"/>
      <c r="L96" s="186"/>
      <c r="M96" s="186"/>
      <c r="N96" s="186"/>
      <c r="O96" s="186"/>
      <c r="P96" s="186"/>
      <c r="Q96" s="186"/>
      <c r="R96" s="186"/>
      <c r="S96" s="186"/>
      <c r="T96" s="186"/>
      <c r="U96" s="186"/>
      <c r="V96" s="186"/>
      <c r="W96" s="186"/>
      <c r="X96" s="186"/>
    </row>
    <row r="97" spans="2:24" s="184" customFormat="1" ht="12.75" customHeight="1">
      <c r="B97" s="186"/>
      <c r="C97" s="186"/>
      <c r="D97" s="186"/>
      <c r="E97" s="186"/>
      <c r="F97" s="186"/>
      <c r="G97" s="186"/>
      <c r="H97" s="186"/>
      <c r="I97" s="186"/>
      <c r="J97" s="186"/>
      <c r="K97" s="186"/>
      <c r="L97" s="186"/>
      <c r="M97" s="186"/>
      <c r="N97" s="186"/>
      <c r="O97" s="186"/>
      <c r="P97" s="186"/>
      <c r="Q97" s="186"/>
      <c r="R97" s="186"/>
      <c r="S97" s="186"/>
      <c r="T97" s="186"/>
      <c r="U97" s="186"/>
      <c r="V97" s="186"/>
      <c r="W97" s="186"/>
      <c r="X97" s="186"/>
    </row>
    <row r="98" spans="2:24" s="184" customFormat="1" ht="12.75" customHeight="1">
      <c r="B98" s="186"/>
      <c r="C98" s="186"/>
      <c r="D98" s="186"/>
      <c r="E98" s="186"/>
      <c r="F98" s="186"/>
      <c r="G98" s="186"/>
      <c r="H98" s="186"/>
      <c r="I98" s="186"/>
      <c r="J98" s="186"/>
      <c r="K98" s="186"/>
      <c r="L98" s="186"/>
      <c r="M98" s="186"/>
      <c r="N98" s="186"/>
      <c r="O98" s="186"/>
      <c r="P98" s="186"/>
      <c r="Q98" s="186"/>
      <c r="R98" s="186"/>
      <c r="S98" s="186"/>
      <c r="T98" s="186"/>
      <c r="U98" s="186"/>
      <c r="V98" s="186"/>
      <c r="W98" s="186"/>
      <c r="X98" s="186"/>
    </row>
    <row r="99" spans="2:24" s="184" customFormat="1" ht="12.75" customHeight="1">
      <c r="B99" s="186"/>
      <c r="C99" s="186"/>
      <c r="D99" s="186"/>
      <c r="E99" s="186"/>
      <c r="F99" s="186"/>
      <c r="G99" s="186"/>
      <c r="H99" s="186"/>
      <c r="I99" s="186"/>
      <c r="J99" s="186"/>
      <c r="K99" s="186"/>
      <c r="L99" s="186"/>
      <c r="M99" s="186"/>
      <c r="N99" s="186"/>
      <c r="O99" s="186"/>
      <c r="P99" s="186"/>
      <c r="Q99" s="186"/>
      <c r="R99" s="186"/>
      <c r="S99" s="186"/>
      <c r="T99" s="186"/>
      <c r="U99" s="186"/>
      <c r="V99" s="186"/>
      <c r="W99" s="186"/>
      <c r="X99" s="186"/>
    </row>
    <row r="100" spans="2:24" s="184" customFormat="1" ht="12.75" customHeight="1">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row>
    <row r="101" spans="2:24" s="184" customFormat="1" ht="12.75" customHeight="1">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row>
    <row r="102" spans="2:24" s="184" customFormat="1" ht="12.75" customHeight="1">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row>
    <row r="103" spans="2:24" s="184" customFormat="1" ht="12.75" customHeight="1">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row>
    <row r="104" spans="2:24" s="184" customFormat="1" ht="12.75" customHeight="1">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row>
    <row r="105" spans="2:24" s="184" customFormat="1" ht="12.75" customHeight="1">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row>
    <row r="106" spans="2:24" s="184" customFormat="1" ht="12.75" customHeight="1">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row>
    <row r="107" spans="2:24" s="184" customFormat="1" ht="12.75" customHeight="1">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row>
    <row r="108" spans="2:24" s="184" customFormat="1" ht="12.75" customHeight="1">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row>
    <row r="109" spans="2:24" s="184" customFormat="1" ht="12.75" customHeight="1">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row>
    <row r="110" spans="2:24" s="184" customFormat="1" ht="12.75" customHeight="1">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row>
    <row r="111" spans="2:24" s="184" customFormat="1" ht="12.75" customHeight="1">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row>
    <row r="112" spans="2:24" s="184" customFormat="1" ht="12.75" customHeight="1">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row>
    <row r="113" spans="2:24" s="184" customFormat="1" ht="12.75" customHeight="1">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row>
    <row r="114" spans="2:24" s="184" customFormat="1" ht="12.75" customHeight="1">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row>
    <row r="115" spans="2:24" s="184" customFormat="1" ht="12.75" customHeight="1">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row>
    <row r="116" spans="2:24" s="184" customFormat="1" ht="12.75" customHeight="1">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row>
    <row r="117" spans="2:24" s="184" customFormat="1" ht="12.75" customHeight="1">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row>
    <row r="118" spans="2:24" s="184" customFormat="1" ht="12.75" customHeight="1">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row>
    <row r="119" spans="2:24" s="184" customFormat="1" ht="12.75" customHeight="1">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row>
    <row r="120" spans="2:24" s="184" customFormat="1" ht="12.75" customHeight="1">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row>
    <row r="121" spans="2:24" s="184" customFormat="1" ht="12.75" customHeight="1">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row>
    <row r="122" spans="2:24" s="184" customFormat="1" ht="12.75" customHeight="1">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row>
    <row r="123" spans="2:24" s="184" customFormat="1" ht="12.75" customHeight="1">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row>
    <row r="124" spans="2:24" s="184" customFormat="1" ht="12.75" customHeight="1">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row>
    <row r="125" spans="2:24" s="184" customFormat="1" ht="12.75" customHeight="1">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row>
    <row r="126" spans="2:24" s="184" customFormat="1" ht="12.75" customHeight="1">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row>
    <row r="127" spans="2:24" s="184" customFormat="1" ht="12.75" customHeight="1">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row>
    <row r="128" spans="2:24" s="184" customFormat="1" ht="12.75" customHeight="1">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row>
    <row r="129" spans="2:24" s="184" customFormat="1" ht="12.75" customHeight="1">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row>
    <row r="130" spans="2:24" s="184" customFormat="1" ht="12.75" customHeight="1">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row>
    <row r="131" spans="2:24" s="184" customFormat="1" ht="12.75" customHeight="1">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row>
    <row r="132" spans="2:24" s="184" customFormat="1" ht="12.75" customHeight="1">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row>
    <row r="133" spans="2:24" s="184" customFormat="1" ht="12.75" customHeight="1">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row>
    <row r="134" spans="2:24" s="184" customFormat="1" ht="12.75" customHeight="1">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row>
    <row r="135" spans="2:24" s="184" customFormat="1" ht="12.75" customHeight="1">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row>
    <row r="136" spans="2:24" s="184" customFormat="1" ht="12.75" customHeight="1">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row>
    <row r="137" spans="2:24" s="184" customFormat="1" ht="12.75" customHeight="1">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row>
    <row r="138" spans="2:24" s="184" customFormat="1" ht="12.75" customHeight="1">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row>
    <row r="139" spans="2:24" s="184" customFormat="1" ht="12.75" customHeight="1">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row>
    <row r="140" spans="2:24" s="184" customFormat="1" ht="12.75" customHeight="1">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row>
    <row r="141" spans="2:24" s="184" customFormat="1" ht="12.75" customHeight="1">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row>
    <row r="142" spans="2:24" s="184" customFormat="1" ht="12.75" customHeight="1">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row>
    <row r="143" spans="2:24" s="184" customFormat="1" ht="12.75" customHeight="1">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row>
    <row r="144" spans="2:24" s="184" customFormat="1" ht="12.75" customHeight="1">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row>
    <row r="145" spans="2:24" s="184" customFormat="1" ht="12.75" customHeight="1">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row>
    <row r="146" spans="2:24" s="184" customFormat="1" ht="12.75" customHeight="1">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row>
    <row r="147" spans="2:24" s="184" customFormat="1" ht="12.75" customHeight="1">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row>
    <row r="148" spans="2:24" s="184" customFormat="1" ht="12.75" customHeight="1">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row>
    <row r="149" spans="2:24" s="184" customFormat="1" ht="12.75" customHeight="1">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row>
    <row r="150" spans="2:24" s="184" customFormat="1" ht="12.75" customHeight="1">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row>
    <row r="151" spans="2:24" s="184" customFormat="1" ht="12.75" customHeight="1">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row>
    <row r="152" spans="2:24" s="184" customFormat="1" ht="12.75" customHeight="1">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row>
    <row r="153" spans="2:24" s="184" customFormat="1" ht="12.75" customHeight="1">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row>
    <row r="154" spans="2:24" s="184" customFormat="1" ht="12.75" customHeight="1">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row>
    <row r="155" spans="2:24" s="184" customFormat="1" ht="12.75" customHeight="1">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row>
    <row r="156" spans="2:24" s="184" customFormat="1" ht="12.75" customHeight="1">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row>
    <row r="157" spans="2:24" s="184" customFormat="1" ht="12.75" customHeight="1">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row>
    <row r="158" spans="2:24" s="184" customFormat="1" ht="12.75" customHeight="1">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row>
    <row r="159" spans="2:24" s="184" customFormat="1" ht="12.75" customHeight="1">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row>
    <row r="160" spans="2:24" s="184" customFormat="1" ht="12.75" customHeight="1">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row>
    <row r="161" spans="2:24" s="184" customFormat="1" ht="12.75" customHeight="1">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row>
    <row r="162" spans="2:24" s="184" customFormat="1" ht="12.75" customHeight="1">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row>
    <row r="163" spans="2:24" s="184" customFormat="1" ht="12.75" customHeight="1">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row>
    <row r="164" spans="2:24" s="184" customFormat="1" ht="12.75" customHeight="1">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row>
    <row r="165" spans="2:24" s="184" customFormat="1" ht="12.75" customHeight="1">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row>
    <row r="166" spans="2:24" s="184" customFormat="1" ht="12.75" customHeight="1">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row>
    <row r="167" spans="2:24" s="184" customFormat="1" ht="12.75" customHeight="1">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row>
    <row r="168" spans="2:24" s="184" customFormat="1" ht="12.75" customHeight="1">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row>
    <row r="169" spans="2:24" s="184" customFormat="1" ht="12.75" customHeight="1">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row>
    <row r="170" spans="2:24" s="184" customFormat="1" ht="12.75" customHeight="1">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row>
    <row r="171" spans="2:24" s="184" customFormat="1" ht="12.75" customHeight="1">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row>
    <row r="172" spans="2:24" s="184" customFormat="1" ht="12.75" customHeight="1">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row>
    <row r="173" spans="2:24" s="184" customFormat="1" ht="12.75" customHeight="1">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row>
    <row r="174" spans="2:24" s="184" customFormat="1" ht="12.75" customHeight="1">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row>
    <row r="175" spans="2:24" s="184" customFormat="1" ht="12.75" customHeight="1">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row>
    <row r="176" spans="2:24" s="184" customFormat="1" ht="12.75" customHeight="1">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row>
    <row r="177" spans="2:24" s="184" customFormat="1" ht="12.75" customHeight="1">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row>
    <row r="178" spans="2:24" s="184" customFormat="1" ht="12.75" customHeight="1">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row>
    <row r="179" spans="2:24" s="184" customFormat="1" ht="12.75" customHeight="1">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row>
    <row r="180" spans="2:24" s="184" customFormat="1" ht="12.75" customHeight="1">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row>
    <row r="181" spans="2:24" s="184" customFormat="1" ht="12.75" customHeight="1">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row>
    <row r="182" spans="2:24" s="184" customFormat="1" ht="12.75" customHeight="1">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row>
    <row r="183" spans="2:24" s="184" customFormat="1" ht="12.75" customHeight="1">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row>
    <row r="184" spans="2:24" s="184" customFormat="1" ht="12.75" customHeight="1">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row>
    <row r="185" spans="2:24" s="184" customFormat="1" ht="12.75" customHeight="1">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row>
    <row r="186" spans="2:24" s="184" customFormat="1" ht="12.75" customHeight="1">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row>
    <row r="187" spans="2:24" s="184" customFormat="1" ht="12.75" customHeight="1">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row>
    <row r="188" spans="2:24" s="184" customFormat="1" ht="12.75" customHeight="1">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row>
    <row r="189" spans="2:24" s="184" customFormat="1" ht="12.75" customHeight="1">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row>
    <row r="190" spans="2:24" s="184" customFormat="1" ht="12.75" customHeight="1">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row>
    <row r="191" spans="2:24" s="184" customFormat="1" ht="12.75" customHeight="1">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row>
    <row r="192" spans="2:24" s="184" customFormat="1" ht="12.75" customHeight="1">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row>
    <row r="193" spans="2:24" s="184" customFormat="1" ht="12.75" customHeight="1">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row>
    <row r="194" spans="2:24" s="184" customFormat="1" ht="12.75" customHeight="1">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row>
    <row r="195" spans="2:24" s="184" customFormat="1" ht="12.75" customHeight="1">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row>
    <row r="196" spans="2:24" s="184" customFormat="1" ht="12.75" customHeight="1">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row>
    <row r="197" spans="2:24" s="184" customFormat="1" ht="12.75" customHeight="1">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row>
    <row r="198" spans="2:24" s="184" customFormat="1" ht="12.75" customHeight="1">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row>
    <row r="199" spans="2:24" s="184" customFormat="1" ht="12.75" customHeight="1">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row>
    <row r="200" spans="2:24" s="184" customFormat="1" ht="12.75" customHeight="1">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row>
    <row r="201" spans="2:24" s="184" customFormat="1" ht="12.75" customHeight="1">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row>
    <row r="202" spans="2:24" s="184" customFormat="1" ht="12.75" customHeight="1">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row>
    <row r="203" spans="2:24" s="184" customFormat="1" ht="12.75" customHeight="1">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row>
    <row r="204" spans="2:24" s="184" customFormat="1" ht="12.75" customHeight="1">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row>
    <row r="205" spans="2:24" s="184" customFormat="1" ht="12.75" customHeight="1">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row>
    <row r="206" spans="2:24" s="184" customFormat="1" ht="12.75" customHeight="1">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row>
    <row r="207" spans="2:24" s="184" customFormat="1" ht="12.75" customHeight="1">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row>
    <row r="208" spans="2:24" s="184" customFormat="1" ht="12.75" customHeight="1">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row>
    <row r="209" spans="2:24" s="184" customFormat="1" ht="12.75" customHeight="1">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row>
    <row r="210" spans="2:24" s="184" customFormat="1" ht="12.75" customHeight="1">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row>
    <row r="211" spans="2:24" s="184" customFormat="1" ht="12.75" customHeight="1">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row>
    <row r="212" spans="2:24" s="184" customFormat="1" ht="12.75" customHeight="1">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row>
    <row r="213" spans="2:24" s="184" customFormat="1" ht="12.75" customHeight="1">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row>
    <row r="214" spans="2:24" s="184" customFormat="1" ht="12.75" customHeight="1">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row>
    <row r="215" spans="2:24" s="184" customFormat="1" ht="12.75" customHeight="1">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row>
    <row r="216" spans="2:24" s="184" customFormat="1" ht="12.75" customHeight="1">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row>
    <row r="217" spans="2:24" s="184" customFormat="1" ht="12.75" customHeight="1">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row>
    <row r="218" spans="2:24" s="184" customFormat="1" ht="12.75" customHeight="1">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row>
    <row r="219" spans="2:24" s="184" customFormat="1" ht="12.75" customHeight="1">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row>
    <row r="220" spans="2:24" s="184" customFormat="1" ht="12.75" customHeight="1">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row>
    <row r="221" spans="2:24" s="184" customFormat="1" ht="12.75" customHeight="1">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row>
    <row r="222" spans="2:24" s="184" customFormat="1" ht="12.75" customHeight="1">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row>
    <row r="223" spans="2:24" s="184" customFormat="1" ht="12.75" customHeight="1">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row>
    <row r="224" spans="2:24" s="184" customFormat="1" ht="12.75" customHeight="1">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row>
    <row r="225" spans="2:24" s="184" customFormat="1" ht="12.75" customHeight="1">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row>
    <row r="226" spans="2:24" s="184" customFormat="1" ht="12.75" customHeight="1">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row>
    <row r="227" spans="2:24" s="184" customFormat="1" ht="12.75" customHeight="1">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row>
    <row r="228" spans="2:24" s="184" customFormat="1" ht="12.75" customHeight="1">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row>
    <row r="229" spans="2:24" s="184" customFormat="1" ht="12.75" customHeight="1">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row>
    <row r="230" spans="2:24" s="184" customFormat="1" ht="12.75" customHeight="1">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row>
    <row r="231" spans="2:24" s="184" customFormat="1" ht="12.75" customHeight="1">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row>
    <row r="232" spans="2:24" s="184" customFormat="1" ht="12.75" customHeight="1">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row>
    <row r="233" spans="2:24" s="184" customFormat="1" ht="12.75" customHeight="1">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row>
    <row r="234" spans="2:24" s="184" customFormat="1" ht="12.75" customHeight="1">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row>
    <row r="235" spans="2:24" s="184" customFormat="1" ht="12.75" customHeight="1">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row>
    <row r="236" spans="2:24" s="184" customFormat="1" ht="12.75" customHeight="1">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row>
    <row r="237" spans="2:24" s="184" customFormat="1" ht="12.75" customHeight="1">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row>
    <row r="238" spans="2:24" s="184" customFormat="1" ht="12.75" customHeight="1">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row>
    <row r="239" spans="2:24" s="184" customFormat="1" ht="12.75" customHeight="1">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row>
    <row r="240" spans="2:24" s="184" customFormat="1" ht="12.75" customHeight="1">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row>
    <row r="241" spans="2:24" s="184" customFormat="1" ht="12.75" customHeight="1">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row>
    <row r="242" spans="2:24" s="184" customFormat="1" ht="12.75" customHeight="1">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row>
    <row r="243" spans="2:24" s="184" customFormat="1" ht="12.75" customHeight="1">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row>
    <row r="244" spans="2:24" s="184" customFormat="1" ht="12.75" customHeight="1">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row>
    <row r="245" spans="2:24" s="184" customFormat="1" ht="12.75" customHeight="1">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row>
    <row r="246" spans="2:24" s="184" customFormat="1" ht="12.75" customHeight="1">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row>
    <row r="247" spans="2:24" s="184" customFormat="1" ht="12.75" customHeight="1">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row>
    <row r="248" spans="2:24" s="184" customFormat="1" ht="12.75" customHeight="1">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row>
    <row r="249" spans="2:24" s="184" customFormat="1" ht="12.75" customHeight="1">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row>
    <row r="250" spans="2:24" s="184" customFormat="1" ht="12.75" customHeight="1">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row>
    <row r="251" spans="2:24" s="184" customFormat="1" ht="12.75" customHeight="1">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row>
    <row r="252" spans="2:24" s="184" customFormat="1" ht="12.75" customHeight="1">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row>
    <row r="253" spans="2:24" s="184" customFormat="1" ht="12.75" customHeight="1">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row>
    <row r="254" spans="2:24" s="184" customFormat="1" ht="12.75" customHeight="1">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row>
    <row r="255" spans="2:24" s="184" customFormat="1" ht="12.75" customHeight="1">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row>
    <row r="256" spans="2:24" s="184" customFormat="1" ht="12.75" customHeight="1">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row>
    <row r="257" spans="2:24" s="184" customFormat="1" ht="12.75" customHeight="1">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row>
    <row r="258" spans="2:24" s="184" customFormat="1" ht="12.75" customHeight="1">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row>
    <row r="259" spans="2:24" s="184" customFormat="1" ht="12.75" customHeight="1">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row>
    <row r="260" spans="2:24" s="184" customFormat="1" ht="12.75" customHeight="1">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row>
    <row r="261" spans="2:24" s="184" customFormat="1" ht="12.75" customHeight="1">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row>
    <row r="262" spans="2:24" s="184" customFormat="1" ht="12.75" customHeight="1">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row>
    <row r="263" spans="2:24" s="184" customFormat="1" ht="12.75" customHeight="1">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row>
    <row r="264" spans="2:24" s="184" customFormat="1" ht="12.75" customHeight="1">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row>
    <row r="265" spans="2:24" s="184" customFormat="1" ht="12.75" customHeight="1">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row>
    <row r="266" spans="2:24" s="184" customFormat="1" ht="12.75" customHeight="1">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row>
    <row r="267" spans="2:24" s="184" customFormat="1" ht="12.75" customHeight="1">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row>
    <row r="268" spans="2:24" s="184" customFormat="1" ht="12.75" customHeight="1">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row>
    <row r="269" spans="2:24" s="184" customFormat="1" ht="12.75" customHeight="1">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row>
    <row r="270" spans="2:24" s="184" customFormat="1" ht="12.75" customHeight="1">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row>
    <row r="271" spans="2:24" s="184" customFormat="1" ht="12.75" customHeight="1">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row>
    <row r="272" spans="2:24" s="184" customFormat="1" ht="12.75" customHeight="1">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row>
    <row r="273" spans="2:24" s="184" customFormat="1" ht="12.75" customHeight="1">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row>
    <row r="274" spans="2:24" s="184" customFormat="1" ht="12.75" customHeight="1">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row>
    <row r="275" spans="2:24" s="184" customFormat="1" ht="12.75" customHeight="1">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row>
    <row r="276" spans="2:24" s="184" customFormat="1" ht="12.75" customHeight="1">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row>
    <row r="277" spans="2:24" s="184" customFormat="1" ht="12.75" customHeight="1">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row>
    <row r="278" spans="2:24" s="184" customFormat="1" ht="12.75" customHeight="1">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row>
    <row r="279" spans="2:24" s="184" customFormat="1" ht="12.75" customHeight="1">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row>
    <row r="280" spans="2:24" s="184" customFormat="1" ht="12.75" customHeight="1">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row>
    <row r="281" spans="2:24" s="184" customFormat="1" ht="12.75" customHeight="1">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row>
    <row r="282" spans="2:24" s="184" customFormat="1" ht="12.75" customHeight="1">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row>
    <row r="283" spans="2:24" s="184" customFormat="1" ht="12.75" customHeight="1">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row>
    <row r="284" spans="2:24" s="184" customFormat="1" ht="12.75" customHeight="1">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row>
    <row r="285" spans="2:24" s="184" customFormat="1" ht="12.75" customHeight="1">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row>
    <row r="286" spans="2:24" s="184" customFormat="1" ht="12.75" customHeight="1">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row>
    <row r="287" spans="2:24" s="184" customFormat="1" ht="12.75" customHeight="1">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row>
    <row r="288" spans="2:24" s="184" customFormat="1" ht="12.75" customHeight="1">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row>
    <row r="289" spans="2:24" s="184" customFormat="1" ht="12.75" customHeight="1">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row>
    <row r="290" spans="2:24" s="184" customFormat="1" ht="12.75" customHeight="1">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row>
    <row r="291" spans="2:24" s="184" customFormat="1" ht="12.75" customHeight="1">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row>
    <row r="292" spans="2:24" s="184" customFormat="1" ht="12.75" customHeight="1">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row>
    <row r="293" spans="2:24" s="184" customFormat="1" ht="12.75" customHeight="1">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row>
    <row r="294" spans="2:24" s="184" customFormat="1" ht="12.75" customHeight="1">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row>
    <row r="295" spans="2:24" s="184" customFormat="1" ht="12.75" customHeight="1">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row>
    <row r="296" spans="2:24" s="184" customFormat="1" ht="12.75" customHeight="1">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row>
    <row r="297" spans="2:24" s="184" customFormat="1" ht="12.75" customHeight="1">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row>
    <row r="298" spans="2:24" s="184" customFormat="1" ht="12.75" customHeight="1">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row>
    <row r="299" spans="2:24" s="184" customFormat="1" ht="12.75" customHeight="1">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row>
    <row r="300" spans="2:24" s="184" customFormat="1" ht="12.75" customHeight="1">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row>
    <row r="301" spans="2:24" s="184" customFormat="1" ht="12.75" customHeight="1">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row>
    <row r="302" spans="2:24" s="184" customFormat="1" ht="12.75" customHeight="1">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row>
    <row r="303" spans="2:24" s="184" customFormat="1" ht="12.75" customHeight="1">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row>
    <row r="304" spans="2:24" s="184" customFormat="1" ht="12.75" customHeight="1">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row>
    <row r="305" spans="2:24" s="184" customFormat="1" ht="12.75" customHeight="1">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row>
    <row r="306" spans="2:24" s="184" customFormat="1" ht="12.75" customHeight="1">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row>
    <row r="307" spans="2:24" s="184" customFormat="1" ht="12.75" customHeight="1">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row>
    <row r="308" spans="2:24" s="184" customFormat="1" ht="12.75" customHeight="1">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row>
    <row r="309" spans="2:24" s="184" customFormat="1" ht="12.75" customHeight="1">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row>
    <row r="310" spans="2:24" s="184" customFormat="1" ht="12.75" customHeight="1">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row>
    <row r="311" spans="2:24" s="184" customFormat="1" ht="12.75" customHeight="1">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row>
    <row r="312" spans="2:24" s="184" customFormat="1" ht="12.75" customHeight="1">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row>
    <row r="313" spans="2:24" s="184" customFormat="1" ht="12.75" customHeight="1">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row>
    <row r="314" spans="2:24" s="184" customFormat="1" ht="12.75" customHeight="1">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row>
    <row r="315" spans="2:24" s="184" customFormat="1" ht="12.75" customHeight="1">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row>
    <row r="316" spans="2:24" s="184" customFormat="1" ht="12.75" customHeight="1">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row>
    <row r="317" spans="2:24" s="184" customFormat="1" ht="12.75" customHeight="1">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row>
    <row r="318" spans="2:24" s="184" customFormat="1" ht="12.75" customHeight="1">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row>
    <row r="319" spans="2:24" s="184" customFormat="1" ht="12.75" customHeight="1">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row>
    <row r="320" spans="2:24" s="184" customFormat="1" ht="12.75" customHeight="1">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row>
    <row r="321" spans="2:24" s="184" customFormat="1" ht="12.75" customHeight="1">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row>
    <row r="322" spans="2:24" s="184" customFormat="1" ht="12.75" customHeight="1">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row>
    <row r="323" spans="2:24" s="184" customFormat="1" ht="12.75" customHeight="1">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row>
    <row r="324" spans="2:24" s="184" customFormat="1" ht="12.75" customHeight="1">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row>
    <row r="325" spans="2:24" s="184" customFormat="1" ht="12.75" customHeight="1">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row>
    <row r="326" spans="2:24" s="184" customFormat="1" ht="12.75" customHeight="1">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row>
    <row r="327" spans="2:24" s="184" customFormat="1" ht="12.75" customHeight="1">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row>
    <row r="328" spans="2:24" s="184" customFormat="1" ht="12.75" customHeight="1">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row>
    <row r="329" spans="2:24" s="184" customFormat="1" ht="12.75" customHeight="1">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row>
    <row r="330" spans="2:24" s="184" customFormat="1" ht="12.75" customHeight="1">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row>
    <row r="331" spans="2:24" s="184" customFormat="1" ht="12.75" customHeight="1">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row>
    <row r="332" spans="2:24" s="184" customFormat="1" ht="12.75" customHeight="1">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row>
    <row r="333" spans="2:24" s="184" customFormat="1" ht="12.75" customHeight="1">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row>
    <row r="334" spans="2:24" s="184" customFormat="1" ht="12.75" customHeight="1">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row>
    <row r="335" spans="2:24" s="184" customFormat="1" ht="12.75" customHeight="1">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row>
    <row r="336" spans="2:24" s="184" customFormat="1" ht="12.75" customHeight="1">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row>
    <row r="337" spans="2:24" s="184" customFormat="1" ht="12.75" customHeight="1">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row>
    <row r="338" spans="2:24" s="184" customFormat="1" ht="12.75" customHeight="1">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row>
    <row r="339" spans="2:24" s="184" customFormat="1" ht="12.75" customHeight="1">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row>
    <row r="340" spans="2:24" s="184" customFormat="1" ht="12.75" customHeight="1">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row>
    <row r="341" spans="2:24" s="184" customFormat="1" ht="12.75" customHeight="1">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row>
    <row r="342" spans="2:24" s="184" customFormat="1" ht="12.75" customHeight="1">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row>
    <row r="343" spans="2:24" s="184" customFormat="1" ht="12.75" customHeight="1">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row>
    <row r="344" spans="2:24" s="184" customFormat="1" ht="12.75" customHeight="1">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row>
    <row r="345" spans="2:24" s="184" customFormat="1" ht="12.75" customHeight="1">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row>
    <row r="346" spans="2:24" s="184" customFormat="1" ht="12.75" customHeight="1">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row>
    <row r="347" spans="2:24" s="184" customFormat="1" ht="12.75" customHeight="1">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row>
    <row r="348" spans="2:24" s="184" customFormat="1" ht="12.75" customHeight="1">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row>
    <row r="349" spans="2:24" s="184" customFormat="1" ht="12.75" customHeight="1">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row>
    <row r="350" spans="2:24" s="184" customFormat="1" ht="12.75" customHeight="1">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row>
    <row r="351" spans="2:24" s="184" customFormat="1" ht="12.75" customHeight="1">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row>
    <row r="352" spans="2:24" s="184" customFormat="1" ht="12.75" customHeight="1">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row>
    <row r="353" spans="2:24" s="184" customFormat="1" ht="12.75" customHeight="1">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row>
    <row r="354" spans="2:24" s="184" customFormat="1" ht="12.75" customHeight="1">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row>
    <row r="355" spans="2:24" s="184" customFormat="1" ht="12.75" customHeight="1">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row>
    <row r="356" spans="2:24" s="184" customFormat="1" ht="12.75" customHeight="1">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row>
    <row r="357" spans="2:24" s="184" customFormat="1" ht="12.75" customHeight="1">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row>
    <row r="358" spans="2:24" s="184" customFormat="1" ht="12.75" customHeight="1">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row>
    <row r="359" spans="2:24" s="184" customFormat="1" ht="12.75" customHeight="1">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row>
    <row r="360" spans="2:24" s="184" customFormat="1" ht="12.75" customHeight="1">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row>
    <row r="361" spans="2:24" s="184" customFormat="1" ht="12.75" customHeight="1">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row>
    <row r="362" spans="2:24" s="184" customFormat="1" ht="12.75" customHeight="1">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row>
    <row r="363" spans="2:24" s="184" customFormat="1" ht="12.75" customHeight="1">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row>
    <row r="364" spans="2:24" s="184" customFormat="1" ht="12.75" customHeight="1">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row>
    <row r="365" spans="2:24" s="184" customFormat="1" ht="12.75" customHeight="1">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row>
    <row r="366" spans="2:24" s="184" customFormat="1" ht="12.75" customHeight="1">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row>
    <row r="367" spans="2:24" s="184" customFormat="1" ht="12.75" customHeight="1">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row>
    <row r="368" spans="2:24" s="184" customFormat="1" ht="12.75" customHeight="1">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row>
    <row r="369" spans="2:24" s="184" customFormat="1" ht="12.75" customHeight="1">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row>
    <row r="370" spans="2:24" s="184" customFormat="1" ht="12.75" customHeight="1">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row>
    <row r="371" spans="2:24" s="184" customFormat="1" ht="12.75" customHeight="1">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row>
    <row r="372" spans="2:24" s="184" customFormat="1" ht="12.75" customHeight="1">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row>
    <row r="373" spans="2:24" s="184" customFormat="1" ht="12.75" customHeight="1">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row>
    <row r="374" spans="2:24" s="184" customFormat="1" ht="12.75" customHeight="1">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row>
    <row r="375" spans="2:24" s="184" customFormat="1" ht="12.75" customHeight="1">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row>
    <row r="376" spans="2:24" s="184" customFormat="1" ht="12.75" customHeight="1">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row>
    <row r="377" spans="2:24" s="184" customFormat="1" ht="12.75" customHeight="1">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row>
    <row r="378" spans="2:24" s="184" customFormat="1" ht="12.75" customHeight="1">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row>
    <row r="379" spans="2:24" s="184" customFormat="1" ht="12.75" customHeight="1">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row>
    <row r="380" spans="2:24" s="184" customFormat="1" ht="12.75" customHeight="1">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row>
    <row r="381" spans="2:24" s="184" customFormat="1" ht="12.75" customHeight="1">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row>
    <row r="382" spans="2:24" s="184" customFormat="1" ht="12.75" customHeight="1">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row>
    <row r="383" spans="2:24" s="184" customFormat="1" ht="12.75" customHeight="1">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row>
    <row r="384" spans="2:24" s="184" customFormat="1" ht="12.75" customHeight="1">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row>
    <row r="385" spans="2:24" s="184" customFormat="1" ht="12.75" customHeight="1">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row>
    <row r="386" spans="2:24" s="184" customFormat="1" ht="12.75" customHeight="1">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row>
    <row r="387" spans="2:24" s="184" customFormat="1" ht="12.75" customHeight="1">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row>
    <row r="388" spans="2:24" s="184" customFormat="1" ht="12.75" customHeight="1">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row>
    <row r="389" spans="2:24" s="184" customFormat="1" ht="12.75" customHeight="1">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row>
    <row r="390" spans="2:24" s="184" customFormat="1" ht="12.75" customHeight="1">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row>
    <row r="391" spans="2:24" s="184" customFormat="1" ht="12.75" customHeight="1">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row>
    <row r="392" spans="2:24" s="184" customFormat="1" ht="12.75" customHeight="1">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row>
    <row r="393" spans="2:24" s="184" customFormat="1" ht="12.75" customHeight="1">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row>
    <row r="394" spans="2:24" s="184" customFormat="1" ht="12.75" customHeight="1">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row>
    <row r="395" spans="2:24" s="184" customFormat="1" ht="12.75" customHeight="1">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row>
    <row r="396" spans="2:24" s="184" customFormat="1" ht="12.75" customHeight="1">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row>
    <row r="397" spans="2:24" s="184" customFormat="1" ht="12.75" customHeight="1">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row>
    <row r="398" spans="2:24" s="184" customFormat="1" ht="12.75" customHeight="1">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row>
    <row r="399" spans="2:24" s="184" customFormat="1" ht="12.75" customHeight="1">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row>
    <row r="400" spans="2:24" s="184" customFormat="1" ht="12.75" customHeight="1">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row>
    <row r="401" spans="2:24" s="184" customFormat="1" ht="12.75" customHeight="1">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row>
    <row r="402" spans="2:24" s="184" customFormat="1" ht="12.75" customHeight="1">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row>
    <row r="403" spans="2:24" s="184" customFormat="1" ht="12.75" customHeight="1">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row>
    <row r="404" spans="2:24" s="184" customFormat="1" ht="12.75" customHeight="1">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row>
    <row r="405" spans="2:24" s="184" customFormat="1" ht="12.75" customHeight="1">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row>
    <row r="406" spans="2:24" s="184" customFormat="1" ht="12.75" customHeight="1">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row>
    <row r="407" spans="2:24" s="184" customFormat="1" ht="12.75" customHeight="1">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row>
    <row r="408" spans="2:24" s="184" customFormat="1" ht="12.75" customHeight="1">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row>
    <row r="409" spans="2:24" s="184" customFormat="1" ht="12.75" customHeight="1">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row>
    <row r="410" spans="2:24" s="184" customFormat="1" ht="12.75" customHeight="1">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row>
    <row r="411" spans="2:24" s="184" customFormat="1" ht="12.75" customHeight="1">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row>
    <row r="412" spans="2:24" s="184" customFormat="1" ht="12.75" customHeight="1">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row>
    <row r="413" spans="2:24" s="184" customFormat="1" ht="12.75" customHeight="1">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row>
    <row r="414" spans="2:24" s="184" customFormat="1" ht="12.75" customHeight="1">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row>
    <row r="415" spans="2:24" s="184" customFormat="1" ht="12.75" customHeight="1">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row>
    <row r="416" spans="2:24" s="184" customFormat="1" ht="12.75" customHeight="1">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row>
    <row r="417" spans="2:24" s="184" customFormat="1" ht="12.75" customHeight="1">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row>
    <row r="418" spans="2:24" s="184" customFormat="1" ht="12.75" customHeight="1">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row>
    <row r="419" spans="2:24" s="184" customFormat="1" ht="12.75" customHeight="1">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row>
    <row r="420" spans="2:24" s="184" customFormat="1" ht="12.75" customHeight="1">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row>
    <row r="421" spans="2:24" s="184" customFormat="1" ht="12.75" customHeight="1">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row>
    <row r="422" spans="2:24" s="184" customFormat="1" ht="12.75" customHeight="1">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row>
    <row r="423" spans="2:24" s="184" customFormat="1" ht="12.75" customHeight="1">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row>
    <row r="424" spans="2:24" s="184" customFormat="1" ht="12.75" customHeight="1">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row>
    <row r="425" spans="2:24" s="184" customFormat="1" ht="12.75" customHeight="1">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row>
    <row r="426" spans="2:24" s="184" customFormat="1" ht="12.75" customHeight="1">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row>
    <row r="427" spans="2:24" s="184" customFormat="1" ht="12.75" customHeight="1">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row>
    <row r="428" spans="2:24" s="184" customFormat="1" ht="12.75" customHeight="1">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row>
    <row r="429" spans="2:24" s="184" customFormat="1" ht="12.75" customHeight="1">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row>
    <row r="430" spans="2:24" s="184" customFormat="1" ht="12.75" customHeight="1">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row>
    <row r="431" spans="2:24" s="184" customFormat="1" ht="12.75" customHeight="1">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row>
    <row r="432" spans="2:24" s="184" customFormat="1" ht="12.75" customHeight="1">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row>
    <row r="433" spans="2:24" s="184" customFormat="1" ht="12.75" customHeight="1">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row>
    <row r="434" spans="2:24" s="184" customFormat="1" ht="12.75" customHeight="1">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row>
    <row r="435" spans="2:24" s="184" customFormat="1" ht="12.75" customHeight="1">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row>
    <row r="436" spans="2:24" s="184" customFormat="1" ht="12.75" customHeight="1">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row>
    <row r="437" spans="2:24" s="184" customFormat="1" ht="12.75" customHeight="1">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row>
    <row r="438" spans="2:24" s="184" customFormat="1" ht="12.75" customHeight="1">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row>
    <row r="439" spans="2:24" s="184" customFormat="1" ht="12.75" customHeight="1">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row>
    <row r="440" spans="2:24" s="184" customFormat="1" ht="12.75" customHeight="1">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row>
    <row r="441" spans="2:24" s="184" customFormat="1" ht="12.75" customHeight="1">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row>
    <row r="442" spans="2:24" s="184" customFormat="1" ht="12.75" customHeight="1">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row>
    <row r="443" spans="2:24" s="184" customFormat="1" ht="12.75" customHeight="1">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row>
    <row r="444" spans="2:24" s="184" customFormat="1" ht="12.75" customHeight="1">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row>
    <row r="445" spans="2:24" s="184" customFormat="1" ht="12.75" customHeight="1">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row>
    <row r="446" spans="2:24" s="184" customFormat="1" ht="12.75" customHeight="1">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row>
    <row r="447" spans="2:24" s="184" customFormat="1" ht="12.75" customHeight="1">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row>
    <row r="448" spans="2:24" s="184" customFormat="1" ht="12.75" customHeight="1">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row>
    <row r="449" spans="2:24" s="184" customFormat="1" ht="12.75" customHeight="1">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row>
    <row r="450" spans="2:24" s="184" customFormat="1" ht="12.75" customHeight="1">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row>
    <row r="451" spans="2:24" s="184" customFormat="1" ht="12.75" customHeight="1">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row>
    <row r="452" spans="2:24" s="184" customFormat="1" ht="12.75" customHeight="1">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row>
    <row r="453" spans="2:24" s="184" customFormat="1" ht="12.75" customHeight="1">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row>
    <row r="454" spans="2:24" s="184" customFormat="1" ht="12.75" customHeight="1">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row>
    <row r="455" spans="2:24" s="184" customFormat="1" ht="12.75" customHeight="1">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row>
    <row r="456" spans="2:24" s="184" customFormat="1" ht="12.75" customHeight="1">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row>
    <row r="457" spans="2:24" s="184" customFormat="1" ht="12.75" customHeight="1">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row>
    <row r="458" spans="2:24" s="184" customFormat="1" ht="12.75" customHeight="1">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row>
    <row r="459" spans="2:24" s="184" customFormat="1" ht="12.75" customHeight="1">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row>
    <row r="460" spans="2:24" s="184" customFormat="1" ht="12.75" customHeight="1">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row>
    <row r="461" spans="2:24" s="184" customFormat="1" ht="12.75" customHeight="1">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row>
    <row r="462" spans="2:24" s="184" customFormat="1" ht="12.75" customHeight="1">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row>
    <row r="463" spans="2:24" s="184" customFormat="1" ht="12.75" customHeight="1">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row>
    <row r="464" spans="2:24" s="184" customFormat="1" ht="12.75" customHeight="1">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row>
    <row r="465" spans="2:24" s="184" customFormat="1" ht="12.75" customHeight="1">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row>
    <row r="466" spans="2:24" s="184" customFormat="1" ht="12.75" customHeight="1">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row>
    <row r="467" spans="2:24" s="184" customFormat="1" ht="12.75" customHeight="1">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row>
    <row r="468" spans="2:24" s="184" customFormat="1" ht="12.75" customHeight="1">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row>
    <row r="469" spans="2:24" s="184" customFormat="1" ht="12.75" customHeight="1">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row>
    <row r="470" spans="2:24" s="184" customFormat="1" ht="12.75" customHeight="1">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row>
    <row r="471" spans="2:24" s="184" customFormat="1" ht="12.75" customHeight="1">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row>
    <row r="472" spans="2:24" s="184" customFormat="1" ht="12.75" customHeight="1">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row>
    <row r="473" spans="2:24" s="184" customFormat="1" ht="12.75" customHeight="1">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row>
    <row r="474" spans="2:24" s="184" customFormat="1" ht="12.75" customHeight="1">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row>
    <row r="475" spans="2:24" s="184" customFormat="1" ht="12.75" customHeight="1">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row>
    <row r="476" spans="2:24" s="184" customFormat="1" ht="12.75" customHeight="1">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row>
    <row r="477" spans="2:24" s="184" customFormat="1" ht="12.75" customHeight="1">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row>
    <row r="478" spans="2:24" s="184" customFormat="1" ht="12.75" customHeight="1">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row>
    <row r="479" spans="2:24" s="184" customFormat="1" ht="12.75" customHeight="1">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row>
    <row r="480" spans="2:24" s="184" customFormat="1" ht="12.75" customHeight="1">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row>
    <row r="481" spans="2:24" s="184" customFormat="1" ht="12.75" customHeight="1">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row>
    <row r="482" spans="2:24" s="184" customFormat="1" ht="12.75" customHeight="1">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row>
    <row r="483" spans="2:24" s="184" customFormat="1" ht="12.75" customHeight="1">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row>
    <row r="484" spans="2:24" s="184" customFormat="1" ht="12.75" customHeight="1">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row>
    <row r="485" spans="2:24" s="184" customFormat="1" ht="12.75" customHeight="1">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row>
    <row r="486" spans="2:24" s="184" customFormat="1" ht="12.75" customHeight="1">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row>
    <row r="487" spans="2:24" s="184" customFormat="1" ht="12.75" customHeight="1">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row>
    <row r="488" spans="2:24" s="184" customFormat="1" ht="12.75" customHeight="1">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row>
    <row r="489" spans="2:24" s="184" customFormat="1" ht="12.75" customHeight="1">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row>
    <row r="490" spans="2:24" s="184" customFormat="1" ht="12.75" customHeight="1">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row>
    <row r="491" spans="2:24" s="184" customFormat="1" ht="12.75" customHeight="1">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row>
    <row r="492" spans="2:24" s="184" customFormat="1" ht="12.75" customHeight="1">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row>
    <row r="493" spans="2:24" s="184" customFormat="1" ht="12.75" customHeight="1">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row>
    <row r="494" spans="2:24" s="184" customFormat="1" ht="12.75" customHeight="1">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row>
    <row r="495" spans="2:24" s="184" customFormat="1" ht="12.75" customHeight="1">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row>
    <row r="496" spans="2:24" s="184" customFormat="1" ht="12.75" customHeight="1">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row>
    <row r="497" spans="2:24" s="184" customFormat="1" ht="12.75" customHeight="1">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row>
    <row r="498" spans="2:24" s="184" customFormat="1" ht="12.75" customHeight="1">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row>
    <row r="499" spans="2:24" s="184" customFormat="1" ht="12.75" customHeight="1">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row>
    <row r="500" spans="2:24" s="184" customFormat="1" ht="12.75" customHeight="1">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row>
    <row r="501" spans="2:24" s="184" customFormat="1" ht="12.75" customHeight="1">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row>
    <row r="502" spans="2:24" s="184" customFormat="1" ht="12.75" customHeight="1">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row>
    <row r="503" spans="2:24" s="184" customFormat="1" ht="12.75" customHeight="1">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row>
    <row r="504" spans="2:24" s="184" customFormat="1" ht="12.75" customHeight="1">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row>
    <row r="505" spans="2:24" s="184" customFormat="1" ht="12.75" customHeight="1">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row>
    <row r="506" spans="2:24" s="184" customFormat="1" ht="12.75" customHeight="1">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row>
    <row r="507" spans="2:24" s="184" customFormat="1" ht="12.75" customHeight="1">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row>
    <row r="508" spans="2:24" s="184" customFormat="1" ht="12.75" customHeight="1">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row>
    <row r="509" spans="2:24" s="184" customFormat="1" ht="12.75" customHeight="1">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row>
    <row r="510" spans="2:24" s="184" customFormat="1" ht="12.75" customHeight="1">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row>
    <row r="511" spans="2:24" s="184" customFormat="1" ht="12.75" customHeight="1">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row>
    <row r="512" spans="2:24" s="184" customFormat="1" ht="12.75" customHeight="1">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row>
    <row r="513" spans="2:24" s="184" customFormat="1" ht="12.75" customHeight="1">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row>
    <row r="514" spans="2:24" s="184" customFormat="1" ht="12.75" customHeight="1">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row>
    <row r="515" spans="2:24" s="184" customFormat="1" ht="12.75" customHeight="1">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row>
    <row r="516" spans="2:24" s="184" customFormat="1" ht="12.75" customHeight="1">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row>
    <row r="517" spans="2:24" s="184" customFormat="1" ht="12.75" customHeight="1">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row>
    <row r="518" spans="2:24" s="184" customFormat="1" ht="12.75" customHeight="1">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row>
    <row r="519" spans="2:24" s="184" customFormat="1" ht="12.75" customHeight="1">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row>
    <row r="520" spans="2:24" s="184" customFormat="1" ht="12.75" customHeight="1">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row>
    <row r="521" spans="2:24" s="184" customFormat="1" ht="12.75" customHeight="1">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row>
    <row r="522" spans="2:24" s="184" customFormat="1" ht="12.75" customHeight="1">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row>
    <row r="523" spans="2:24" s="184" customFormat="1" ht="12.75" customHeight="1">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row>
    <row r="524" spans="2:24" s="184" customFormat="1" ht="12.75" customHeight="1">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row>
    <row r="525" spans="2:24" s="184" customFormat="1" ht="12.75" customHeight="1">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row>
    <row r="526" spans="2:24" s="184" customFormat="1" ht="12.75" customHeight="1">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row>
    <row r="527" spans="2:24" s="184" customFormat="1" ht="12.75" customHeight="1">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row>
    <row r="528" spans="2:24" s="184" customFormat="1" ht="12.75" customHeight="1">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row>
    <row r="529" spans="2:24" s="184" customFormat="1" ht="12.75" customHeight="1">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row>
    <row r="530" spans="2:24" s="184" customFormat="1" ht="12.75" customHeight="1">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row>
    <row r="531" spans="2:24" s="184" customFormat="1" ht="12.75" customHeight="1">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row>
    <row r="532" spans="2:24" s="184" customFormat="1" ht="12.75" customHeight="1">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row>
    <row r="533" spans="2:24" s="184" customFormat="1" ht="12.75" customHeight="1">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row>
    <row r="534" spans="2:24" s="184" customFormat="1" ht="12.75" customHeight="1">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row>
    <row r="535" spans="2:24" s="184" customFormat="1" ht="12.75" customHeight="1">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row>
    <row r="536" spans="2:24" s="184" customFormat="1" ht="12.75" customHeight="1">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row>
    <row r="537" spans="2:24" s="184" customFormat="1" ht="12.75" customHeight="1">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row>
    <row r="538" spans="2:24" s="184" customFormat="1" ht="12.75" customHeight="1">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row>
    <row r="539" spans="2:24" s="184" customFormat="1" ht="12.75" customHeight="1">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row>
    <row r="540" spans="2:24" s="184" customFormat="1" ht="12.75" customHeight="1">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row>
    <row r="541" spans="2:24" s="184" customFormat="1" ht="12.75" customHeight="1">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row>
    <row r="542" spans="2:24" s="184" customFormat="1" ht="12.75" customHeight="1">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row>
    <row r="543" spans="2:24" s="184" customFormat="1" ht="12.75" customHeight="1">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row>
    <row r="544" spans="2:24" s="184" customFormat="1" ht="12.75" customHeight="1">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row>
    <row r="545" spans="2:24" s="184" customFormat="1" ht="12.75" customHeight="1">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row>
    <row r="546" spans="2:24" s="184" customFormat="1" ht="12.75" customHeight="1">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row>
    <row r="547" spans="2:24" s="184" customFormat="1" ht="12.75" customHeight="1">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row>
    <row r="548" spans="2:24" s="184" customFormat="1" ht="12.75" customHeight="1">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row>
    <row r="549" spans="2:24" s="184" customFormat="1" ht="12.75" customHeight="1">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row>
    <row r="550" spans="2:24" s="184" customFormat="1" ht="12.75" customHeight="1">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row>
    <row r="551" spans="2:24" s="184" customFormat="1" ht="12.75" customHeight="1">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row>
    <row r="552" spans="2:24" s="184" customFormat="1" ht="12.75" customHeight="1">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row>
    <row r="553" spans="2:24" s="184" customFormat="1" ht="12.75" customHeight="1">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row>
    <row r="554" spans="2:24" s="184" customFormat="1" ht="12.75" customHeight="1">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row>
    <row r="555" spans="2:24" s="184" customFormat="1" ht="12.75" customHeight="1">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row>
    <row r="556" spans="2:24" s="184" customFormat="1" ht="12.75" customHeight="1">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row>
    <row r="557" spans="2:24" s="184" customFormat="1" ht="12.75" customHeight="1">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row>
    <row r="558" spans="2:24" s="184" customFormat="1" ht="12.75" customHeight="1">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row>
    <row r="559" spans="2:24" s="184" customFormat="1" ht="12.75" customHeight="1">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row>
    <row r="560" spans="2:24" s="184" customFormat="1" ht="12.75" customHeight="1">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row>
    <row r="561" spans="2:24" s="184" customFormat="1" ht="12.75" customHeight="1">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row>
    <row r="562" spans="2:24" s="184" customFormat="1" ht="12.75" customHeight="1">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row>
    <row r="563" spans="2:24" s="184" customFormat="1" ht="12.75" customHeight="1">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row>
    <row r="564" spans="2:24" s="184" customFormat="1" ht="12.75" customHeight="1">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row>
    <row r="565" spans="2:24" s="184" customFormat="1" ht="12.75" customHeight="1">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row>
    <row r="566" spans="2:24" s="184" customFormat="1" ht="12.75" customHeight="1">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row>
    <row r="567" spans="2:24" s="184" customFormat="1" ht="12.75" customHeight="1">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row>
    <row r="568" spans="2:24" s="184" customFormat="1" ht="12.75" customHeight="1">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row>
    <row r="569" spans="2:24" s="184" customFormat="1" ht="12.75" customHeight="1">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row>
    <row r="570" spans="2:24" s="184" customFormat="1" ht="12.75" customHeight="1">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row>
    <row r="571" spans="2:24" s="184" customFormat="1" ht="12.75" customHeight="1">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row>
    <row r="572" spans="2:24" s="184" customFormat="1" ht="12.75" customHeight="1">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row>
    <row r="573" spans="2:24" s="184" customFormat="1" ht="12.75" customHeight="1">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row>
    <row r="574" spans="2:24" s="184" customFormat="1" ht="12.75" customHeight="1">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row>
    <row r="575" spans="2:24" s="184" customFormat="1" ht="12.75" customHeight="1">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row>
    <row r="576" spans="2:24" s="184" customFormat="1" ht="12.75" customHeight="1">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row>
    <row r="577" spans="2:24" s="184" customFormat="1" ht="12.75" customHeight="1">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row>
    <row r="578" spans="2:24" s="184" customFormat="1" ht="12.75" customHeight="1">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row>
    <row r="579" spans="2:24" s="184" customFormat="1" ht="12.75" customHeight="1">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row>
    <row r="580" spans="2:24" s="184" customFormat="1" ht="12.75" customHeight="1">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row>
    <row r="581" spans="2:24" s="184" customFormat="1" ht="12.75" customHeight="1">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row>
    <row r="582" spans="2:24" s="184" customFormat="1" ht="12.75" customHeight="1">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row>
    <row r="583" spans="2:24" s="184" customFormat="1" ht="12.75" customHeight="1">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row>
    <row r="584" spans="2:24" s="184" customFormat="1" ht="12.75" customHeight="1">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row>
    <row r="585" spans="2:24" s="184" customFormat="1" ht="12.75" customHeight="1">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row>
    <row r="586" spans="2:24" s="184" customFormat="1" ht="12.75" customHeight="1">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row>
    <row r="587" spans="2:24" s="184" customFormat="1" ht="12.75" customHeight="1">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row>
    <row r="588" spans="2:24" s="184" customFormat="1" ht="12.75" customHeight="1">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row>
    <row r="589" spans="2:24" s="184" customFormat="1" ht="12.75" customHeight="1">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row>
    <row r="590" spans="2:24" s="184" customFormat="1" ht="12.75" customHeight="1">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row>
    <row r="591" spans="2:24" s="184" customFormat="1" ht="12.75" customHeight="1">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row>
    <row r="592" spans="2:24" s="184" customFormat="1" ht="12.75" customHeight="1">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row>
    <row r="593" spans="2:24" s="184" customFormat="1" ht="12.75" customHeight="1">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row>
    <row r="594" spans="2:24" s="184" customFormat="1" ht="12.75" customHeight="1">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row>
    <row r="595" spans="2:24" s="184" customFormat="1" ht="12.75" customHeight="1">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row>
    <row r="596" spans="2:24" s="184" customFormat="1" ht="12.75" customHeight="1">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row>
    <row r="597" spans="2:24" s="184" customFormat="1" ht="12.75" customHeight="1">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row>
    <row r="598" spans="2:24" s="184" customFormat="1" ht="12.75" customHeight="1">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row>
    <row r="599" spans="2:24" s="184" customFormat="1" ht="12.75" customHeight="1">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row>
    <row r="600" spans="2:24" s="184" customFormat="1" ht="12.75" customHeight="1">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row>
    <row r="601" spans="2:24" s="184" customFormat="1" ht="12.75" customHeight="1">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row>
    <row r="602" spans="2:24" s="184" customFormat="1" ht="12.75" customHeight="1">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row>
    <row r="603" spans="2:24" s="184" customFormat="1" ht="12.75" customHeight="1">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row>
    <row r="604" spans="2:24" s="184" customFormat="1" ht="12.75" customHeight="1">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row>
    <row r="605" spans="2:24" s="184" customFormat="1" ht="12.75" customHeight="1">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row>
    <row r="606" spans="2:24" s="184" customFormat="1" ht="12.75" customHeight="1">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row>
    <row r="607" spans="2:24" s="184" customFormat="1" ht="12.75" customHeight="1">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row>
    <row r="608" spans="2:24" s="184" customFormat="1" ht="12.75" customHeight="1">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row>
    <row r="609" spans="2:24" s="184" customFormat="1" ht="12.75" customHeight="1">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row>
    <row r="610" spans="2:24" s="184" customFormat="1" ht="12.75" customHeight="1">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row>
    <row r="611" spans="2:24" s="184" customFormat="1" ht="12.75" customHeight="1">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row>
    <row r="612" spans="2:24" s="184" customFormat="1" ht="12.75" customHeight="1">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row>
    <row r="613" spans="2:24" s="184" customFormat="1" ht="12.75" customHeight="1">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row>
    <row r="614" spans="2:24" s="184" customFormat="1" ht="12.75" customHeight="1">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row>
    <row r="615" spans="2:24" s="184" customFormat="1" ht="12.75" customHeight="1">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row>
    <row r="616" spans="2:24" s="184" customFormat="1" ht="12.75" customHeight="1">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row>
    <row r="617" spans="2:24" s="184" customFormat="1" ht="12.75" customHeight="1">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row>
    <row r="618" spans="2:24" s="184" customFormat="1" ht="12.75" customHeight="1">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row>
    <row r="619" spans="2:24" s="184" customFormat="1" ht="12.75" customHeight="1">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row>
    <row r="620" spans="2:24" s="184" customFormat="1" ht="12.75" customHeight="1">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row>
    <row r="621" spans="2:24" s="184" customFormat="1" ht="12.75" customHeight="1">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row>
    <row r="622" spans="2:24" s="184" customFormat="1" ht="12.75" customHeight="1">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row>
    <row r="623" spans="2:24" s="184" customFormat="1" ht="12.75" customHeight="1">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row>
    <row r="624" spans="2:24" s="184" customFormat="1" ht="12.75" customHeight="1">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row>
    <row r="625" spans="2:24" s="184" customFormat="1" ht="12.75" customHeight="1">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row>
    <row r="626" spans="2:24" s="184" customFormat="1" ht="12.75" customHeight="1">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row>
    <row r="627" spans="2:24" s="184" customFormat="1" ht="12.75" customHeight="1">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row>
    <row r="628" spans="2:24" s="184" customFormat="1" ht="12.75" customHeight="1">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row>
    <row r="629" spans="2:24" s="184" customFormat="1" ht="12.75" customHeight="1">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row>
    <row r="630" spans="2:24" s="184" customFormat="1" ht="12.75" customHeight="1">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row>
    <row r="631" spans="2:24" s="184" customFormat="1" ht="12.75" customHeight="1">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row>
    <row r="632" spans="2:24" s="184" customFormat="1" ht="12.75" customHeight="1">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row>
    <row r="633" spans="2:24" s="184" customFormat="1" ht="12.75" customHeight="1">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row>
    <row r="634" spans="2:24" s="184" customFormat="1" ht="12.75" customHeight="1">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row>
    <row r="635" spans="2:24" s="184" customFormat="1" ht="12.75" customHeight="1">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row>
    <row r="636" spans="2:24" s="184" customFormat="1" ht="12.75" customHeight="1">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row>
    <row r="637" spans="2:24" s="184" customFormat="1" ht="12.75" customHeight="1">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row>
    <row r="638" spans="2:24" s="184" customFormat="1" ht="12.75" customHeight="1">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row>
    <row r="639" spans="2:24" s="184" customFormat="1" ht="12.75" customHeight="1">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row>
    <row r="640" spans="2:24" s="184" customFormat="1" ht="12.75" customHeight="1">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row>
    <row r="641" spans="2:24" s="184" customFormat="1" ht="12.75" customHeight="1">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row>
    <row r="642" spans="2:24" s="184" customFormat="1" ht="12.75" customHeight="1">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row>
    <row r="643" spans="2:24" s="184" customFormat="1" ht="12.75" customHeight="1">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row>
    <row r="644" spans="2:24" s="184" customFormat="1" ht="12.75" customHeight="1">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row>
    <row r="645" spans="2:24" s="184" customFormat="1" ht="12.75" customHeight="1">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row>
    <row r="646" spans="2:24" s="184" customFormat="1" ht="12.75" customHeight="1">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row>
    <row r="647" spans="2:24" s="184" customFormat="1" ht="12.75" customHeight="1">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row>
    <row r="648" spans="2:24" s="184" customFormat="1" ht="12.75" customHeight="1">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row>
    <row r="649" spans="2:24" s="184" customFormat="1" ht="12.75" customHeight="1">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row>
    <row r="650" spans="2:24" s="184" customFormat="1" ht="12.75" customHeight="1">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row>
    <row r="651" spans="2:24" s="184" customFormat="1" ht="12.75" customHeight="1">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row>
    <row r="652" spans="2:24" s="184" customFormat="1" ht="12.75" customHeight="1">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row>
    <row r="653" spans="2:24" s="184" customFormat="1" ht="12.75" customHeight="1">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row>
    <row r="654" spans="2:24" s="184" customFormat="1" ht="12.75" customHeight="1">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row>
    <row r="655" spans="2:24" s="184" customFormat="1" ht="12.75" customHeight="1">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row>
    <row r="656" spans="2:24" s="184" customFormat="1" ht="12.75" customHeight="1">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row>
    <row r="657" spans="2:24" s="184" customFormat="1" ht="12.75" customHeight="1">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row>
    <row r="658" spans="2:24" s="184" customFormat="1" ht="12.75" customHeight="1">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row>
    <row r="659" spans="2:24" s="184" customFormat="1" ht="12.75" customHeight="1">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row>
    <row r="660" spans="2:24" s="184" customFormat="1" ht="12.75" customHeight="1">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row>
    <row r="661" spans="2:24" s="184" customFormat="1" ht="12.75" customHeight="1">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row>
    <row r="662" spans="2:24" s="184" customFormat="1" ht="12.75" customHeight="1">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row>
    <row r="663" spans="2:24" s="184" customFormat="1" ht="12.75" customHeight="1">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row>
    <row r="664" spans="2:24" s="184" customFormat="1" ht="12.75" customHeight="1">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row>
    <row r="665" spans="2:24" s="184" customFormat="1" ht="12.75" customHeight="1">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row>
    <row r="666" spans="2:24" s="184" customFormat="1" ht="12.75" customHeight="1">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row>
    <row r="667" spans="2:24" s="184" customFormat="1" ht="12.75" customHeight="1">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row>
    <row r="668" spans="2:24" s="184" customFormat="1" ht="12.75" customHeight="1">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row>
    <row r="669" spans="2:24" s="184" customFormat="1" ht="12.75" customHeight="1">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row>
    <row r="670" spans="2:24" s="184" customFormat="1" ht="12.75" customHeight="1">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row>
    <row r="671" spans="2:24" s="184" customFormat="1" ht="12.75" customHeight="1">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row>
    <row r="672" spans="2:24" s="184" customFormat="1" ht="12.75" customHeight="1">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row>
    <row r="673" spans="2:24" s="184" customFormat="1" ht="12.75" customHeight="1">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row>
    <row r="674" spans="2:24" s="184" customFormat="1" ht="12.75" customHeight="1">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row>
    <row r="675" spans="2:24" s="184" customFormat="1" ht="12.75" customHeight="1">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row>
    <row r="676" spans="2:24" s="184" customFormat="1" ht="12.75" customHeight="1">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row>
    <row r="677" spans="2:24" s="184" customFormat="1" ht="12.75" customHeight="1">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row>
    <row r="678" spans="2:24" s="184" customFormat="1" ht="12.75" customHeight="1">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row>
    <row r="679" spans="2:24" s="184" customFormat="1" ht="12.75" customHeight="1">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row>
    <row r="680" spans="2:24" s="184" customFormat="1" ht="12.75" customHeight="1">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row>
    <row r="681" spans="2:24" s="184" customFormat="1" ht="12.75" customHeight="1">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row>
    <row r="682" spans="2:24" s="184" customFormat="1" ht="12.75" customHeight="1">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row>
    <row r="683" spans="2:24" s="184" customFormat="1" ht="12.75" customHeight="1">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row>
    <row r="684" spans="2:24" s="184" customFormat="1" ht="12.75" customHeight="1">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row>
    <row r="685" spans="2:24" s="184" customFormat="1" ht="12.75" customHeight="1">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row>
    <row r="686" spans="2:24" s="184" customFormat="1" ht="12.75" customHeight="1">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row>
    <row r="687" spans="2:24" s="184" customFormat="1" ht="12.75" customHeight="1">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row>
    <row r="688" spans="2:24" s="184" customFormat="1" ht="12.75" customHeight="1">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row>
    <row r="689" spans="2:24" s="184" customFormat="1" ht="12.75" customHeight="1">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row>
    <row r="690" spans="2:24" s="184" customFormat="1" ht="12.75" customHeight="1">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row>
    <row r="691" spans="2:24" s="184" customFormat="1" ht="12.75" customHeight="1">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row>
    <row r="692" spans="2:24" s="184" customFormat="1" ht="12.75" customHeight="1">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row>
    <row r="693" spans="2:24" s="184" customFormat="1" ht="12.75" customHeight="1">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row>
    <row r="694" spans="2:24" s="184" customFormat="1" ht="12.75" customHeight="1">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row>
    <row r="695" spans="2:24" s="184" customFormat="1" ht="12.75" customHeight="1">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row>
    <row r="696" spans="2:24" s="184" customFormat="1" ht="12.75" customHeight="1">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row>
    <row r="697" spans="2:24" s="184" customFormat="1" ht="12.75" customHeight="1">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row>
    <row r="698" spans="2:24" s="184" customFormat="1" ht="12.75" customHeight="1">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row>
    <row r="699" spans="2:24" s="184" customFormat="1" ht="12.75" customHeight="1">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row>
    <row r="700" spans="2:24" s="184" customFormat="1" ht="12.75" customHeight="1">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row>
    <row r="701" spans="2:24" s="184" customFormat="1" ht="12.75" customHeight="1">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row>
    <row r="702" spans="2:24" s="184" customFormat="1" ht="12.75" customHeight="1">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row>
    <row r="703" spans="2:24" s="184" customFormat="1" ht="12.75" customHeight="1">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row>
    <row r="704" spans="2:24" s="184" customFormat="1" ht="12.75" customHeight="1">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row>
    <row r="705" spans="2:24" s="184" customFormat="1" ht="12.75" customHeight="1">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row>
    <row r="706" spans="2:24" s="184" customFormat="1" ht="12.75" customHeight="1">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row>
    <row r="707" spans="2:24" s="184" customFormat="1" ht="12.75" customHeight="1">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row>
    <row r="708" spans="2:24" s="184" customFormat="1" ht="12.75" customHeight="1">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row>
    <row r="709" spans="2:24" s="184" customFormat="1" ht="12.75" customHeight="1">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row>
    <row r="710" spans="2:24" s="184" customFormat="1" ht="12.75" customHeight="1">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row>
    <row r="711" spans="2:24" s="184" customFormat="1" ht="12.75" customHeight="1">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row>
    <row r="712" spans="2:24" s="184" customFormat="1" ht="12.75" customHeight="1">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row>
    <row r="713" spans="2:24" s="184" customFormat="1" ht="12.75" customHeight="1">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row>
    <row r="714" spans="2:24" s="184" customFormat="1" ht="12.75" customHeight="1">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row>
    <row r="715" spans="2:24" s="184" customFormat="1" ht="12.75" customHeight="1">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row>
    <row r="716" spans="2:24" s="184" customFormat="1" ht="12.75" customHeight="1">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row>
    <row r="717" spans="2:24" s="184" customFormat="1" ht="12.75" customHeight="1">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row>
    <row r="718" spans="2:24" s="184" customFormat="1" ht="12.75" customHeight="1">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row>
    <row r="719" spans="2:24" s="184" customFormat="1" ht="12.75" customHeight="1">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row>
    <row r="720" spans="2:24" s="184" customFormat="1" ht="12.75" customHeight="1">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row>
    <row r="721" spans="2:24" s="184" customFormat="1" ht="12.75" customHeight="1">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row>
    <row r="722" spans="2:24" s="184" customFormat="1" ht="12.75" customHeight="1">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row>
    <row r="723" spans="2:24" s="184" customFormat="1" ht="12.75" customHeight="1">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row>
    <row r="724" spans="2:24" s="184" customFormat="1" ht="12.75" customHeight="1">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row>
    <row r="725" spans="2:24" s="184" customFormat="1" ht="12.75" customHeight="1">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row>
    <row r="726" spans="2:24" s="184" customFormat="1" ht="12.75" customHeight="1">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row>
    <row r="727" spans="2:24" s="184" customFormat="1" ht="12.75" customHeight="1">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row>
    <row r="728" spans="2:24" s="184" customFormat="1" ht="12.75" customHeight="1">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row>
    <row r="729" spans="2:24" s="184" customFormat="1" ht="12.75" customHeight="1">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row>
    <row r="730" spans="2:24" s="184" customFormat="1" ht="12.75" customHeight="1">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row>
    <row r="731" spans="2:24" s="184" customFormat="1" ht="12.75" customHeight="1">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row>
    <row r="732" spans="2:24" s="184" customFormat="1" ht="12.75" customHeight="1">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row>
    <row r="733" spans="2:24" s="184" customFormat="1" ht="12.75" customHeight="1">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row>
    <row r="734" spans="2:24" s="184" customFormat="1" ht="12.75" customHeight="1">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row>
    <row r="735" spans="2:24" s="184" customFormat="1" ht="12.75" customHeight="1">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row>
    <row r="736" spans="2:24" s="184" customFormat="1" ht="12.75" customHeight="1">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row>
    <row r="737" spans="2:24" s="184" customFormat="1" ht="12.75" customHeight="1">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row>
    <row r="738" spans="2:24" s="184" customFormat="1" ht="12.75" customHeight="1">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row>
    <row r="739" spans="2:24" s="184" customFormat="1" ht="12.75" customHeight="1">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row>
    <row r="740" spans="2:24" s="184" customFormat="1" ht="12.75" customHeight="1">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row>
    <row r="741" spans="2:24" s="184" customFormat="1" ht="12.75" customHeight="1">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row>
    <row r="742" spans="2:24" s="184" customFormat="1" ht="12.75" customHeight="1">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row>
    <row r="743" spans="2:24" s="184" customFormat="1" ht="12.75" customHeight="1">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row>
    <row r="744" spans="2:24" s="184" customFormat="1" ht="12.75" customHeight="1">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row>
    <row r="745" spans="2:24" s="184" customFormat="1" ht="12.75" customHeight="1">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row>
    <row r="746" spans="2:24" s="184" customFormat="1" ht="12.75" customHeight="1">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row>
    <row r="747" spans="2:24" s="184" customFormat="1" ht="12.75" customHeight="1">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row>
    <row r="748" spans="2:24" s="184" customFormat="1" ht="12.75" customHeight="1">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row>
    <row r="749" spans="2:24" s="184" customFormat="1" ht="12.75" customHeight="1">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row>
    <row r="750" spans="2:24" s="184" customFormat="1" ht="12.75" customHeight="1">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row>
    <row r="751" spans="2:24" s="184" customFormat="1" ht="12.75" customHeight="1">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row>
    <row r="752" spans="2:24" s="184" customFormat="1" ht="12.75" customHeight="1">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row>
    <row r="753" spans="2:24" s="184" customFormat="1" ht="12.75" customHeight="1">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row>
    <row r="754" spans="2:24" s="184" customFormat="1" ht="12.75" customHeight="1">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row>
    <row r="755" spans="2:24" s="184" customFormat="1" ht="12.75" customHeight="1">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row>
    <row r="756" spans="2:24" s="184" customFormat="1" ht="12.75" customHeight="1">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row>
    <row r="757" spans="2:24" s="184" customFormat="1" ht="12.75" customHeight="1">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row>
    <row r="758" spans="2:24" s="184" customFormat="1" ht="12.75" customHeight="1">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row>
    <row r="759" spans="2:24" s="184" customFormat="1" ht="12.75" customHeight="1">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row>
    <row r="760" spans="2:24" s="184" customFormat="1" ht="12.75" customHeight="1">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row>
    <row r="761" spans="2:24" s="184" customFormat="1" ht="12.75" customHeight="1">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row>
    <row r="762" spans="2:24" s="184" customFormat="1" ht="12.75" customHeight="1">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row>
    <row r="763" spans="2:24" s="184" customFormat="1" ht="12.75" customHeight="1">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row>
    <row r="764" spans="2:24" s="184" customFormat="1" ht="12.75" customHeight="1">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row>
    <row r="765" spans="2:24" s="184" customFormat="1" ht="12.75" customHeight="1">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row>
    <row r="766" spans="2:24" s="184" customFormat="1" ht="12.75" customHeight="1">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row>
    <row r="767" spans="2:24" s="184" customFormat="1" ht="12.75" customHeight="1">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row>
    <row r="768" spans="2:24" s="184" customFormat="1" ht="12.75" customHeight="1">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row>
    <row r="769" spans="2:24" s="184" customFormat="1" ht="12.75" customHeight="1">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row>
    <row r="770" spans="2:24" s="184" customFormat="1" ht="12.75" customHeight="1">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row>
    <row r="771" spans="2:24" s="184" customFormat="1" ht="12.75" customHeight="1">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row>
    <row r="772" spans="2:24" s="184" customFormat="1" ht="12.75" customHeight="1">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row>
    <row r="773" spans="2:24" s="184" customFormat="1" ht="12.75" customHeight="1">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row>
    <row r="774" spans="2:24" s="184" customFormat="1" ht="12.75" customHeight="1">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row>
    <row r="775" spans="2:24" s="184" customFormat="1" ht="12.75" customHeight="1">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row>
    <row r="776" spans="2:24" s="184" customFormat="1" ht="12.75" customHeight="1">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row>
    <row r="777" spans="2:24" s="184" customFormat="1" ht="12.75" customHeight="1">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row>
    <row r="778" spans="2:24" s="184" customFormat="1" ht="12.75" customHeight="1">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row>
    <row r="779" spans="2:24" s="184" customFormat="1" ht="12.75" customHeight="1">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row>
    <row r="780" spans="2:24" s="184" customFormat="1" ht="12.75" customHeight="1">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row>
    <row r="781" spans="2:24" s="184" customFormat="1" ht="12.75" customHeight="1">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row>
    <row r="782" spans="2:24" s="184" customFormat="1" ht="12.75" customHeight="1">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row>
    <row r="783" spans="2:24" s="184" customFormat="1" ht="12.75" customHeight="1">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row>
    <row r="784" spans="2:24" s="184" customFormat="1" ht="12.75" customHeight="1">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row>
    <row r="785" spans="2:24" s="184" customFormat="1" ht="12.75" customHeight="1">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row>
    <row r="786" spans="2:24" s="184" customFormat="1" ht="12.75" customHeight="1">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row>
    <row r="787" spans="2:24" s="184" customFormat="1" ht="12.75" customHeight="1">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row>
    <row r="788" spans="2:24" s="184" customFormat="1" ht="12.75" customHeight="1">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row>
    <row r="789" spans="2:24" s="184" customFormat="1" ht="12.75" customHeight="1">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row>
    <row r="790" spans="2:24" s="184" customFormat="1" ht="12.75" customHeight="1">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row>
    <row r="791" spans="2:24" s="184" customFormat="1" ht="12.75" customHeight="1">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row>
    <row r="792" spans="2:24" s="184" customFormat="1" ht="12.75" customHeight="1">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row>
    <row r="793" spans="2:24" s="184" customFormat="1" ht="12.75" customHeight="1">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row>
    <row r="794" spans="2:24" s="184" customFormat="1" ht="12.75" customHeight="1">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row>
    <row r="795" spans="2:24" s="184" customFormat="1" ht="12.75" customHeight="1">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row>
    <row r="796" spans="2:24" s="184" customFormat="1" ht="12.75" customHeight="1">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row>
    <row r="797" spans="2:24" s="184" customFormat="1" ht="12.75" customHeight="1">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row>
    <row r="798" spans="2:24" s="184" customFormat="1" ht="12.75" customHeight="1">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row>
    <row r="799" spans="2:24" s="184" customFormat="1" ht="12.75" customHeight="1">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row>
    <row r="800" spans="2:24" s="184" customFormat="1" ht="12.75" customHeight="1">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row>
    <row r="801" spans="2:24" s="184" customFormat="1" ht="12.75" customHeight="1">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row>
    <row r="802" spans="2:24" s="184" customFormat="1" ht="12.75" customHeight="1">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row>
    <row r="803" spans="2:24" s="184" customFormat="1" ht="12.75" customHeight="1">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row>
    <row r="804" spans="2:24" s="184" customFormat="1" ht="12.75" customHeight="1">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row>
    <row r="805" spans="2:24" s="184" customFormat="1" ht="12.75" customHeight="1">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row>
    <row r="806" spans="2:24" s="184" customFormat="1" ht="12.75" customHeight="1">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row>
    <row r="807" spans="2:24" s="184" customFormat="1" ht="12.75" customHeight="1">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row>
    <row r="808" spans="2:24" s="184" customFormat="1" ht="12.75" customHeight="1">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row>
    <row r="809" spans="2:24" s="184" customFormat="1" ht="12.75" customHeight="1">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row>
    <row r="810" spans="2:24" s="184" customFormat="1" ht="12.75" customHeight="1">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row>
    <row r="811" spans="2:24" s="184" customFormat="1" ht="12.75" customHeight="1">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row>
    <row r="812" spans="2:24" s="184" customFormat="1" ht="12.75" customHeight="1">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row>
    <row r="813" spans="2:24" s="184" customFormat="1" ht="12.75" customHeight="1">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row>
    <row r="814" spans="2:24" s="184" customFormat="1" ht="12.75" customHeight="1">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row>
    <row r="815" spans="2:24" s="184" customFormat="1" ht="12.75" customHeight="1">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row>
    <row r="816" spans="2:24" s="184" customFormat="1" ht="12.75" customHeight="1">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row>
    <row r="817" spans="2:24" s="184" customFormat="1" ht="12.75" customHeight="1">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row>
    <row r="818" spans="2:24" s="184" customFormat="1" ht="12.75" customHeight="1">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row>
    <row r="819" spans="2:24" s="184" customFormat="1" ht="12.75" customHeight="1">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row>
    <row r="820" spans="2:24" s="184" customFormat="1" ht="12.75" customHeight="1">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row>
    <row r="821" spans="2:24" s="184" customFormat="1" ht="12.75" customHeight="1">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row>
    <row r="822" spans="2:24" s="184" customFormat="1" ht="12.75" customHeight="1">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row>
    <row r="823" spans="2:24" s="184" customFormat="1" ht="12.75" customHeight="1">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row>
    <row r="824" spans="2:24" s="184" customFormat="1" ht="12.75" customHeight="1">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row>
    <row r="825" spans="2:24" s="184" customFormat="1" ht="12.75" customHeight="1">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row>
    <row r="826" spans="2:24" s="184" customFormat="1" ht="12.75" customHeight="1">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row>
    <row r="827" spans="2:24" s="184" customFormat="1" ht="12.75" customHeight="1">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row>
    <row r="828" spans="2:24" s="184" customFormat="1" ht="12.75" customHeight="1">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row>
    <row r="829" spans="2:24" s="184" customFormat="1" ht="12.75" customHeight="1">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row>
    <row r="830" spans="2:24" s="184" customFormat="1" ht="12.75" customHeight="1">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row>
    <row r="831" spans="2:24" s="184" customFormat="1" ht="12.75" customHeight="1">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row>
    <row r="832" spans="2:24" s="184" customFormat="1" ht="12.75" customHeight="1">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row>
    <row r="833" spans="2:24" s="184" customFormat="1" ht="12.75" customHeight="1">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row>
    <row r="834" spans="2:24" s="184" customFormat="1" ht="12.75" customHeight="1">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row>
    <row r="835" spans="2:24" s="184" customFormat="1" ht="12.75" customHeight="1">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row>
    <row r="836" spans="2:24" s="184" customFormat="1" ht="12.75" customHeight="1">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row>
    <row r="837" spans="2:24" s="184" customFormat="1" ht="12.75" customHeight="1">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row>
    <row r="838" spans="2:24" s="184" customFormat="1" ht="12.75" customHeight="1">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row>
    <row r="839" spans="2:24" s="184" customFormat="1" ht="12.75" customHeight="1">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row>
    <row r="840" spans="2:24" s="184" customFormat="1" ht="12.75" customHeight="1">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row>
    <row r="841" spans="2:24" s="184" customFormat="1" ht="12.75" customHeight="1">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row>
    <row r="842" spans="2:24" s="184" customFormat="1" ht="12.75" customHeight="1">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row>
    <row r="843" spans="2:24" s="184" customFormat="1" ht="12.75" customHeight="1">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row>
    <row r="844" spans="2:24" s="184" customFormat="1" ht="12.75" customHeight="1">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row>
    <row r="845" spans="2:24" s="184" customFormat="1" ht="12.75" customHeight="1">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row>
    <row r="846" spans="2:24" s="184" customFormat="1" ht="12.75" customHeight="1">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row>
    <row r="847" spans="2:24" s="184" customFormat="1" ht="12.75" customHeight="1">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row>
    <row r="848" spans="2:24" s="184" customFormat="1" ht="12.75" customHeight="1">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row>
    <row r="849" spans="2:24" s="184" customFormat="1" ht="12.75" customHeight="1">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row>
    <row r="850" spans="2:24" s="184" customFormat="1" ht="12.75" customHeight="1">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row>
    <row r="851" spans="2:24" s="184" customFormat="1" ht="12.75" customHeight="1">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row>
    <row r="852" spans="2:24" s="184" customFormat="1" ht="12.75" customHeight="1">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row>
    <row r="853" spans="2:24" s="184" customFormat="1" ht="12.75" customHeight="1">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row>
    <row r="854" spans="2:24" s="184" customFormat="1" ht="12.75" customHeight="1">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row>
    <row r="855" spans="2:24" s="184" customFormat="1" ht="12.75" customHeight="1">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row>
    <row r="856" spans="2:24" s="184" customFormat="1" ht="12.75" customHeight="1">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row>
    <row r="857" spans="2:24" s="184" customFormat="1" ht="12.75" customHeight="1">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row>
    <row r="858" spans="2:24" s="184" customFormat="1" ht="12.75" customHeight="1">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row>
    <row r="859" spans="2:24" s="184" customFormat="1" ht="12.75" customHeight="1">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row>
    <row r="860" spans="2:24" s="184" customFormat="1" ht="12.75" customHeight="1">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row>
    <row r="861" spans="2:24" s="184" customFormat="1" ht="12.75" customHeight="1">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row>
    <row r="862" spans="2:24" s="184" customFormat="1" ht="12.75" customHeight="1">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row>
    <row r="863" spans="2:24" s="184" customFormat="1" ht="12.75" customHeight="1">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row>
    <row r="864" spans="2:24" s="184" customFormat="1" ht="12.75" customHeight="1">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row>
    <row r="865" spans="2:24" s="184" customFormat="1" ht="12.75" customHeight="1">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row>
    <row r="866" spans="2:24" s="184" customFormat="1" ht="12.75" customHeight="1">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row>
    <row r="867" spans="2:24" s="184" customFormat="1" ht="12.75" customHeight="1">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row>
    <row r="868" spans="2:24" s="184" customFormat="1" ht="12.75" customHeight="1">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row>
    <row r="869" spans="2:24" s="184" customFormat="1" ht="12.75" customHeight="1">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row>
    <row r="870" spans="2:24" s="184" customFormat="1" ht="12.75" customHeight="1">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row>
    <row r="871" spans="2:24" s="184" customFormat="1" ht="12.75" customHeight="1">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row>
    <row r="872" spans="2:24" s="184" customFormat="1" ht="12.75" customHeight="1">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row>
    <row r="873" spans="2:24" s="184" customFormat="1" ht="12.75" customHeight="1">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row>
    <row r="874" spans="2:24" s="184" customFormat="1" ht="12.75" customHeight="1">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row>
    <row r="875" spans="2:24" s="184" customFormat="1" ht="12.75" customHeight="1">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row>
    <row r="876" spans="2:24" s="184" customFormat="1" ht="12.75" customHeight="1">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row>
    <row r="877" spans="2:24" s="184" customFormat="1" ht="12.75" customHeight="1">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row>
    <row r="878" spans="2:24" s="184" customFormat="1" ht="12.75" customHeight="1">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row>
    <row r="879" spans="2:24" s="184" customFormat="1" ht="12.75" customHeight="1">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row>
    <row r="880" spans="2:24" s="184" customFormat="1" ht="12.75" customHeight="1">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row>
    <row r="881" spans="2:24" s="184" customFormat="1" ht="12.75" customHeight="1">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row>
    <row r="882" spans="2:24" s="184" customFormat="1" ht="12.75" customHeight="1">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row>
    <row r="883" spans="2:24" s="184" customFormat="1" ht="12.75" customHeight="1">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row>
    <row r="884" spans="2:24" s="184" customFormat="1" ht="12.75" customHeight="1">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row>
    <row r="885" spans="2:24" s="184" customFormat="1" ht="12.75" customHeight="1">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row>
    <row r="886" spans="2:24" s="184" customFormat="1" ht="12.75" customHeight="1">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row>
    <row r="887" spans="2:24" s="184" customFormat="1" ht="12.75" customHeight="1">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row>
    <row r="888" spans="2:24" s="184" customFormat="1" ht="12.75" customHeight="1">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row>
    <row r="889" spans="2:24" s="184" customFormat="1" ht="12.75" customHeight="1">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row>
    <row r="890" spans="2:24" s="184" customFormat="1" ht="12.75" customHeight="1">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row>
    <row r="891" spans="2:24" s="184" customFormat="1" ht="12.75" customHeight="1">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row>
    <row r="892" spans="2:24" s="184" customFormat="1" ht="12.75" customHeight="1">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row>
    <row r="893" spans="2:24" s="184" customFormat="1" ht="12.75" customHeight="1">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row>
    <row r="894" spans="2:24" s="184" customFormat="1" ht="12.75" customHeight="1">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row>
    <row r="895" spans="2:24" s="184" customFormat="1" ht="12.75" customHeight="1">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row>
    <row r="896" spans="2:24" s="184" customFormat="1" ht="12.75" customHeight="1">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row>
    <row r="897" spans="2:24" s="184" customFormat="1" ht="12.75" customHeight="1">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row>
    <row r="898" spans="2:24" s="184" customFormat="1" ht="12.75" customHeight="1">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row>
    <row r="899" spans="2:24" s="184" customFormat="1" ht="12.75" customHeight="1">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row>
    <row r="900" spans="2:24" s="184" customFormat="1" ht="12.75" customHeight="1">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row>
    <row r="901" spans="2:24" s="184" customFormat="1" ht="12.75" customHeight="1">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row>
    <row r="902" spans="2:24" s="184" customFormat="1" ht="12.75" customHeight="1">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row>
    <row r="903" spans="2:24" s="184" customFormat="1" ht="12.75" customHeight="1">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row>
    <row r="904" spans="2:24" s="184" customFormat="1" ht="12.75" customHeight="1">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row>
    <row r="905" spans="2:24" s="184" customFormat="1" ht="12.75" customHeight="1">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row>
    <row r="906" spans="2:24" s="184" customFormat="1" ht="12.75" customHeight="1">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row>
    <row r="907" spans="2:24" s="184" customFormat="1" ht="12.75" customHeight="1">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row>
    <row r="908" spans="2:24" s="184" customFormat="1" ht="12.75" customHeight="1">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row>
    <row r="909" spans="2:24" s="184" customFormat="1" ht="12.75" customHeight="1">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row>
    <row r="910" spans="2:24" s="184" customFormat="1" ht="12.75" customHeight="1">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row>
    <row r="911" spans="2:24" s="184" customFormat="1" ht="12.75" customHeight="1">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row>
    <row r="912" spans="2:24" s="184" customFormat="1" ht="12.75" customHeight="1">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row>
    <row r="913" spans="2:24" s="184" customFormat="1" ht="12.75" customHeight="1">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row>
    <row r="914" spans="2:24" s="184" customFormat="1" ht="12.75" customHeight="1">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row>
    <row r="915" spans="2:24" s="184" customFormat="1" ht="12.75" customHeight="1">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row>
    <row r="916" spans="2:24" s="184" customFormat="1" ht="12.75" customHeight="1">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row>
    <row r="917" spans="2:24" s="184" customFormat="1" ht="12.75" customHeight="1">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row>
    <row r="918" spans="2:24" s="184" customFormat="1" ht="12.75" customHeight="1">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row>
    <row r="919" spans="2:24" s="184" customFormat="1" ht="12.75" customHeight="1">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row>
    <row r="920" spans="2:24" s="184" customFormat="1" ht="12.75" customHeight="1">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row>
    <row r="921" spans="2:24" s="184" customFormat="1" ht="12.75" customHeight="1">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row>
    <row r="922" spans="2:24" s="184" customFormat="1" ht="12.75" customHeight="1">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row>
    <row r="923" spans="2:24" s="184" customFormat="1" ht="12.75" customHeight="1">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row>
    <row r="924" spans="2:24" s="184" customFormat="1" ht="12.75" customHeight="1">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row>
    <row r="925" spans="2:24" s="184" customFormat="1" ht="12.75" customHeight="1">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row>
    <row r="926" spans="2:24" s="184" customFormat="1" ht="12.75" customHeight="1">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row>
    <row r="927" spans="2:24" s="184" customFormat="1" ht="12.75" customHeight="1">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row>
    <row r="928" spans="2:24" s="184" customFormat="1" ht="12.75" customHeight="1">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row>
    <row r="929" spans="2:24" s="184" customFormat="1" ht="12.75" customHeight="1">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row>
    <row r="930" spans="2:24" s="184" customFormat="1" ht="12.75" customHeight="1">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row>
    <row r="931" spans="2:24" s="184" customFormat="1" ht="12.75" customHeight="1">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row>
    <row r="932" spans="2:24" s="184" customFormat="1" ht="12.75" customHeight="1">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row>
    <row r="933" spans="2:24" s="184" customFormat="1" ht="12.75" customHeight="1">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row>
    <row r="934" spans="2:24" s="184" customFormat="1" ht="12.75" customHeight="1">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row>
    <row r="935" spans="2:24" s="184" customFormat="1" ht="12.75" customHeight="1">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row>
    <row r="936" spans="2:24" s="184" customFormat="1" ht="12.75" customHeight="1">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row>
    <row r="937" spans="2:24" s="184" customFormat="1" ht="12.75" customHeight="1">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row>
    <row r="938" spans="2:24" s="184" customFormat="1" ht="12.75" customHeight="1">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row>
    <row r="939" spans="2:24" s="184" customFormat="1" ht="12.75" customHeight="1">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row>
    <row r="940" spans="2:24" s="184" customFormat="1" ht="12.75" customHeight="1">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row>
    <row r="941" spans="2:24" s="184" customFormat="1" ht="12.75" customHeight="1">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row>
    <row r="942" spans="2:24" s="184" customFormat="1" ht="12.75" customHeight="1">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row>
    <row r="943" spans="2:24" s="184" customFormat="1" ht="12.75" customHeight="1">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row>
    <row r="944" spans="2:24" s="184" customFormat="1" ht="12.75" customHeight="1">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row>
    <row r="945" spans="2:24" s="184" customFormat="1" ht="12.75" customHeight="1">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row>
    <row r="946" spans="2:24" s="184" customFormat="1" ht="12.75" customHeight="1">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row>
    <row r="947" spans="2:24" s="184" customFormat="1" ht="12.75" customHeight="1">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row>
    <row r="948" spans="2:24" s="184" customFormat="1" ht="12.75" customHeight="1">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row>
    <row r="949" spans="2:24" s="184" customFormat="1" ht="12.75" customHeight="1">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row>
    <row r="950" spans="2:24" s="184" customFormat="1" ht="12.75" customHeight="1">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row>
    <row r="951" spans="2:24" s="184" customFormat="1" ht="12.75" customHeight="1">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row>
    <row r="952" spans="2:24" s="184" customFormat="1" ht="12.75" customHeight="1">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row>
    <row r="953" spans="2:24" s="184" customFormat="1" ht="12.75" customHeight="1">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row>
    <row r="954" spans="2:24" s="184" customFormat="1" ht="12.75" customHeight="1">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row>
    <row r="955" spans="2:24" s="184" customFormat="1" ht="12.75" customHeight="1">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row>
    <row r="956" spans="2:24" s="184" customFormat="1" ht="12.75" customHeight="1">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row>
    <row r="957" spans="2:24" s="184" customFormat="1" ht="12.75" customHeight="1">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row>
    <row r="958" spans="2:24" s="184" customFormat="1" ht="12.75" customHeight="1">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row>
    <row r="959" spans="2:24" s="184" customFormat="1" ht="12.75" customHeight="1">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row>
    <row r="960" spans="2:24" s="184" customFormat="1" ht="12.75" customHeight="1">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row>
    <row r="961" spans="2:24" s="184" customFormat="1" ht="12.75" customHeight="1">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row>
    <row r="962" spans="2:24" s="184" customFormat="1" ht="12.75" customHeight="1">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row>
    <row r="963" spans="2:24" s="184" customFormat="1" ht="12.75" customHeight="1">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row>
    <row r="964" spans="2:24" s="184" customFormat="1" ht="12.75" customHeight="1">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row>
    <row r="965" spans="2:24" s="184" customFormat="1" ht="12.75" customHeight="1">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row>
    <row r="966" spans="2:24" s="184" customFormat="1" ht="12.75" customHeight="1">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row>
    <row r="967" spans="2:24" s="184" customFormat="1" ht="12.75" customHeight="1">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row>
    <row r="968" spans="2:24" s="184" customFormat="1" ht="12.75" customHeight="1">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row>
    <row r="969" spans="2:24" s="184" customFormat="1" ht="12.75" customHeight="1">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row>
    <row r="970" spans="2:24" s="184" customFormat="1" ht="12.75" customHeight="1">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row>
    <row r="971" spans="2:24" s="184" customFormat="1" ht="12.75" customHeight="1">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row>
    <row r="972" spans="2:24" s="184" customFormat="1" ht="12.75" customHeight="1">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row>
    <row r="973" spans="2:24" s="184" customFormat="1" ht="12.75" customHeight="1">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row>
    <row r="974" spans="2:24" s="184" customFormat="1" ht="12.75" customHeight="1">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row>
    <row r="975" spans="2:24" s="184" customFormat="1" ht="12.75" customHeight="1">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row>
    <row r="976" spans="2:24" s="184" customFormat="1" ht="12.75" customHeight="1">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row>
    <row r="977" spans="2:24" s="184" customFormat="1" ht="12.75" customHeight="1">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row>
    <row r="978" spans="2:24" s="184" customFormat="1" ht="12.75" customHeight="1">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row>
    <row r="979" spans="2:24" s="184" customFormat="1" ht="12.75" customHeight="1">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row>
    <row r="980" spans="2:24" s="184" customFormat="1" ht="12.75" customHeight="1">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row>
    <row r="981" spans="2:24" s="184" customFormat="1" ht="12.75" customHeight="1">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row>
    <row r="982" spans="2:24" s="184" customFormat="1" ht="12.75" customHeight="1">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row>
    <row r="983" spans="2:24" s="184" customFormat="1" ht="12.75" customHeight="1">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row>
    <row r="984" spans="2:24" s="184" customFormat="1" ht="12.75" customHeight="1">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row>
    <row r="985" spans="2:24" s="184" customFormat="1" ht="12.75" customHeight="1">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row>
    <row r="986" spans="2:24" s="184" customFormat="1" ht="12.75" customHeight="1">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row>
    <row r="987" spans="2:24" s="184" customFormat="1" ht="12.75" customHeight="1">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row>
    <row r="988" spans="2:24" s="184" customFormat="1" ht="12.75" customHeight="1">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row>
    <row r="989" spans="2:24" s="184" customFormat="1" ht="12.75" customHeight="1">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row>
    <row r="990" spans="2:24" s="184" customFormat="1" ht="12.75" customHeight="1">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row>
    <row r="991" spans="2:24" s="184" customFormat="1" ht="12.75" customHeight="1">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row>
    <row r="992" spans="2:24" s="184" customFormat="1" ht="12.75" customHeight="1">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row>
    <row r="993" spans="2:24" s="184" customFormat="1" ht="12.75" customHeight="1">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row>
    <row r="994" spans="2:24" s="184" customFormat="1" ht="12.75" customHeight="1">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row>
    <row r="995" spans="2:24" s="184" customFormat="1" ht="12.75" customHeight="1">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row>
    <row r="996" spans="2:24" s="184" customFormat="1" ht="12.75" customHeight="1">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row>
    <row r="997" spans="2:24" s="184" customFormat="1" ht="12.75" customHeight="1">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row>
    <row r="998" spans="2:24" s="184" customFormat="1" ht="12.75" customHeight="1">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row>
    <row r="999" spans="2:24" s="184" customFormat="1" ht="12.75" customHeight="1">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row>
  </sheetData>
  <mergeCells count="19">
    <mergeCell ref="R3:S3"/>
    <mergeCell ref="V3:W3"/>
    <mergeCell ref="U5:X5"/>
    <mergeCell ref="Y5:Y7"/>
    <mergeCell ref="Z5:Z7"/>
    <mergeCell ref="B8:B9"/>
    <mergeCell ref="B10:B11"/>
    <mergeCell ref="C12:I12"/>
    <mergeCell ref="C5:I5"/>
    <mergeCell ref="U12:X12"/>
    <mergeCell ref="J5:P5"/>
    <mergeCell ref="J12:P12"/>
    <mergeCell ref="Q5:T5"/>
    <mergeCell ref="D6:F6"/>
    <mergeCell ref="G6:I6"/>
    <mergeCell ref="K6:M6"/>
    <mergeCell ref="N6:P6"/>
    <mergeCell ref="U7:V7"/>
    <mergeCell ref="Q12:T12"/>
  </mergeCells>
  <phoneticPr fontId="6"/>
  <printOptions horizontalCentered="1"/>
  <pageMargins left="0.51181102362204722" right="0.51181102362204722" top="0.94488188976377963" bottom="0.55118110236220474" header="0.31496062992125984" footer="0.31496062992125984"/>
  <pageSetup paperSize="9" scale="44" orientation="landscape" cellComments="asDisplayed" horizontalDpi="300" verticalDpi="3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EDBDB-E1B7-4558-BF25-6ED576C46C2D}">
  <sheetPr codeName="Sheet24">
    <tabColor rgb="FFFF99FF"/>
    <pageSetUpPr fitToPage="1"/>
  </sheetPr>
  <dimension ref="A1:MX1159"/>
  <sheetViews>
    <sheetView showGridLines="0" zoomScale="51" zoomScaleNormal="25" zoomScaleSheetLayoutView="40" workbookViewId="0">
      <pane ySplit="12" topLeftCell="A53" activePane="bottomLeft" state="frozen"/>
      <selection activeCell="K29" sqref="K29"/>
      <selection pane="bottomLeft" activeCell="AW11" sqref="AW11"/>
    </sheetView>
  </sheetViews>
  <sheetFormatPr defaultColWidth="9" defaultRowHeight="14" outlineLevelCol="1"/>
  <cols>
    <col min="1" max="1" width="55.54296875" style="201" customWidth="1" outlineLevel="1"/>
    <col min="2" max="2" width="6.453125" style="411" customWidth="1"/>
    <col min="3" max="3" width="18.54296875" style="439" customWidth="1"/>
    <col min="4" max="4" width="8.54296875" style="98" bestFit="1" customWidth="1"/>
    <col min="5" max="5" width="3.26953125" style="98" customWidth="1"/>
    <col min="6" max="6" width="8.54296875" style="98" bestFit="1" customWidth="1"/>
    <col min="7" max="7" width="30.54296875" style="98" customWidth="1"/>
    <col min="8" max="8" width="18.26953125" style="98" customWidth="1"/>
    <col min="9" max="9" width="23.54296875" style="98" customWidth="1"/>
    <col min="10" max="11" width="8.1796875" style="98" customWidth="1"/>
    <col min="12" max="12" width="17.54296875" style="98" customWidth="1"/>
    <col min="13" max="14" width="16.453125" style="400" customWidth="1"/>
    <col min="15" max="30" width="10.1796875" style="400" customWidth="1" outlineLevel="1"/>
    <col min="31" max="31" width="20.54296875" style="98" customWidth="1" outlineLevel="1"/>
    <col min="32" max="32" width="6.26953125" style="411" customWidth="1" outlineLevel="1"/>
    <col min="33" max="34" width="12.54296875" style="411" customWidth="1" outlineLevel="1"/>
    <col min="35" max="35" width="15.54296875" style="411" customWidth="1" outlineLevel="1"/>
    <col min="36" max="36" width="12.54296875" style="411" customWidth="1" outlineLevel="1"/>
    <col min="37" max="37" width="15.54296875" style="400" customWidth="1" outlineLevel="1"/>
    <col min="38" max="38" width="11.81640625" style="98" customWidth="1" outlineLevel="1"/>
    <col min="39" max="40" width="12.54296875" style="411" customWidth="1" outlineLevel="1"/>
    <col min="41" max="41" width="12.54296875" style="98" customWidth="1" outlineLevel="1"/>
    <col min="42" max="42" width="18.54296875" style="98" customWidth="1" outlineLevel="1"/>
    <col min="43" max="43" width="5.54296875" style="82" customWidth="1"/>
    <col min="44" max="44" width="10.7265625" style="82" customWidth="1"/>
    <col min="45" max="45" width="6.7265625" style="82" customWidth="1"/>
    <col min="46" max="46" width="3.26953125" style="82" customWidth="1"/>
    <col min="47" max="47" width="6.7265625" style="82" customWidth="1"/>
    <col min="48" max="48" width="5.54296875" style="82" customWidth="1"/>
    <col min="49" max="50" width="22.453125" style="82" customWidth="1"/>
    <col min="51" max="51" width="13.81640625" style="82" customWidth="1"/>
    <col min="52" max="52" width="49.54296875" style="82" customWidth="1"/>
    <col min="53" max="53" width="5.26953125" style="82" customWidth="1"/>
    <col min="54" max="54" width="21.1796875" style="82" customWidth="1"/>
    <col min="55" max="55" width="9" style="82" customWidth="1"/>
    <col min="56" max="56" width="13.81640625" style="82" customWidth="1"/>
    <col min="57" max="57" width="6.81640625" style="82" customWidth="1"/>
    <col min="58" max="58" width="8.26953125" style="82" customWidth="1"/>
    <col min="59" max="59" width="10.453125" style="82" customWidth="1"/>
    <col min="60" max="60" width="6.81640625" style="82" customWidth="1"/>
    <col min="61" max="61" width="8.26953125" style="82" customWidth="1"/>
    <col min="62" max="62" width="10.453125" style="82" customWidth="1"/>
    <col min="63" max="63" width="25.54296875" style="82" customWidth="1"/>
    <col min="64" max="64" width="6.453125" style="83" customWidth="1"/>
    <col min="65" max="65" width="5.54296875" style="83" customWidth="1"/>
    <col min="66" max="66" width="8.26953125" style="82" customWidth="1"/>
    <col min="67" max="67" width="10.453125" style="82" customWidth="1"/>
    <col min="68" max="68" width="11.81640625" style="82" customWidth="1"/>
    <col min="69" max="69" width="5.54296875" style="83" customWidth="1"/>
    <col min="70" max="70" width="8.26953125" style="82" customWidth="1"/>
    <col min="71" max="71" width="10.453125" style="82" customWidth="1"/>
    <col min="72" max="72" width="6.81640625" style="82" customWidth="1"/>
    <col min="73" max="73" width="8.26953125" style="82" customWidth="1"/>
    <col min="74" max="74" width="10.453125" style="82" customWidth="1"/>
    <col min="75" max="75" width="6.81640625" style="82" customWidth="1"/>
    <col min="76" max="76" width="8.26953125" style="82" customWidth="1"/>
    <col min="77" max="77" width="10.453125" style="82" customWidth="1"/>
    <col min="78" max="78" width="9.453125" style="82" customWidth="1"/>
    <col min="79" max="79" width="15.26953125" style="82" customWidth="1"/>
    <col min="80" max="362" width="9" style="82"/>
    <col min="363" max="16384" width="9" style="64"/>
  </cols>
  <sheetData>
    <row r="1" spans="1:69" s="82" customFormat="1" ht="22" customHeight="1">
      <c r="A1" s="201"/>
      <c r="B1" s="234"/>
      <c r="C1" s="716"/>
      <c r="D1" s="201"/>
      <c r="E1" s="201"/>
      <c r="F1" s="201"/>
      <c r="G1" s="201"/>
      <c r="H1" s="201"/>
      <c r="I1" s="201"/>
      <c r="J1" s="201"/>
      <c r="K1" s="201"/>
      <c r="L1" s="201"/>
      <c r="M1" s="578"/>
      <c r="N1" s="578"/>
      <c r="O1" s="578"/>
      <c r="P1" s="578"/>
      <c r="Q1" s="578"/>
      <c r="R1" s="578"/>
      <c r="S1" s="578"/>
      <c r="T1" s="578"/>
      <c r="U1" s="578"/>
      <c r="V1" s="578"/>
      <c r="W1" s="578"/>
      <c r="X1" s="578"/>
      <c r="Y1" s="578"/>
      <c r="Z1" s="578"/>
      <c r="AA1" s="578"/>
      <c r="AB1" s="578"/>
      <c r="AC1" s="578"/>
      <c r="AD1" s="578"/>
      <c r="AE1" s="201"/>
      <c r="AF1" s="234"/>
      <c r="AG1" s="234"/>
      <c r="AH1" s="234"/>
      <c r="AI1" s="234"/>
      <c r="AJ1" s="234"/>
      <c r="AK1" s="578"/>
      <c r="AL1" s="201"/>
      <c r="AM1" s="234"/>
      <c r="AN1" s="234"/>
      <c r="AO1" s="201"/>
      <c r="AP1" s="201"/>
      <c r="BL1" s="83"/>
      <c r="BM1" s="83"/>
      <c r="BQ1" s="83"/>
    </row>
    <row r="2" spans="1:69" s="82" customFormat="1" ht="22" customHeight="1">
      <c r="A2" s="201"/>
      <c r="B2" s="234"/>
      <c r="C2" s="716"/>
      <c r="D2" s="201"/>
      <c r="E2" s="201"/>
      <c r="F2" s="201"/>
      <c r="G2" s="201"/>
      <c r="H2" s="201"/>
      <c r="I2" s="201"/>
      <c r="J2" s="201"/>
      <c r="K2" s="201"/>
      <c r="L2" s="201"/>
      <c r="M2" s="578"/>
      <c r="N2" s="578"/>
      <c r="O2" s="578"/>
      <c r="P2" s="578"/>
      <c r="Q2" s="578"/>
      <c r="R2" s="578"/>
      <c r="S2" s="578"/>
      <c r="T2" s="578"/>
      <c r="U2" s="578"/>
      <c r="V2" s="578"/>
      <c r="W2" s="578"/>
      <c r="X2" s="578"/>
      <c r="Y2" s="578"/>
      <c r="Z2" s="578"/>
      <c r="AA2" s="578"/>
      <c r="AB2" s="578"/>
      <c r="AC2" s="578"/>
      <c r="AD2" s="578"/>
      <c r="AE2" s="201"/>
      <c r="AF2" s="234"/>
      <c r="AG2" s="234"/>
      <c r="AH2" s="234"/>
      <c r="AI2" s="234"/>
      <c r="AJ2" s="234"/>
      <c r="AK2" s="578"/>
      <c r="AL2" s="201"/>
      <c r="AM2" s="234"/>
      <c r="AN2" s="234"/>
      <c r="AO2" s="201"/>
      <c r="AP2" s="201"/>
      <c r="BL2" s="83"/>
      <c r="BM2" s="83"/>
      <c r="BQ2" s="83"/>
    </row>
    <row r="3" spans="1:69" s="82" customFormat="1" ht="22" customHeight="1">
      <c r="A3" s="201"/>
      <c r="B3" s="234"/>
      <c r="C3" s="716"/>
      <c r="D3" s="201"/>
      <c r="E3" s="201"/>
      <c r="F3" s="201"/>
      <c r="G3" s="201"/>
      <c r="H3" s="201"/>
      <c r="I3" s="201"/>
      <c r="J3" s="201"/>
      <c r="K3" s="201"/>
      <c r="L3" s="201"/>
      <c r="M3" s="578"/>
      <c r="N3" s="578"/>
      <c r="O3" s="578"/>
      <c r="P3" s="578"/>
      <c r="Q3" s="578"/>
      <c r="R3" s="578"/>
      <c r="S3" s="578"/>
      <c r="T3" s="578"/>
      <c r="U3" s="578"/>
      <c r="V3" s="578"/>
      <c r="W3" s="578"/>
      <c r="X3" s="578"/>
      <c r="Y3" s="578"/>
      <c r="Z3" s="578"/>
      <c r="AA3" s="578"/>
      <c r="AB3" s="578"/>
      <c r="AC3" s="578"/>
      <c r="AD3" s="578"/>
      <c r="AE3" s="201"/>
      <c r="AF3" s="234"/>
      <c r="AG3" s="234"/>
      <c r="AH3" s="234"/>
      <c r="AI3" s="234"/>
      <c r="AJ3" s="234"/>
      <c r="AK3" s="578"/>
      <c r="AL3" s="201"/>
      <c r="AM3" s="234"/>
      <c r="AN3" s="234"/>
      <c r="AO3" s="201"/>
      <c r="AP3" s="201"/>
      <c r="BL3" s="83"/>
      <c r="BM3" s="83"/>
      <c r="BQ3" s="83"/>
    </row>
    <row r="4" spans="1:69" s="82" customFormat="1" ht="22" customHeight="1">
      <c r="A4" s="201"/>
      <c r="B4" s="234"/>
      <c r="C4" s="716"/>
      <c r="D4" s="201"/>
      <c r="E4" s="201"/>
      <c r="F4" s="201"/>
      <c r="G4" s="201"/>
      <c r="H4" s="201"/>
      <c r="I4" s="201"/>
      <c r="J4" s="201"/>
      <c r="K4" s="201"/>
      <c r="L4" s="201"/>
      <c r="M4" s="578"/>
      <c r="N4" s="578"/>
      <c r="O4" s="578"/>
      <c r="P4" s="578"/>
      <c r="Q4" s="578"/>
      <c r="R4" s="578"/>
      <c r="S4" s="578"/>
      <c r="T4" s="578"/>
      <c r="U4" s="578"/>
      <c r="V4" s="578"/>
      <c r="W4" s="578"/>
      <c r="X4" s="578"/>
      <c r="Y4" s="578"/>
      <c r="Z4" s="578"/>
      <c r="AA4" s="578"/>
      <c r="AB4" s="578"/>
      <c r="AC4" s="578"/>
      <c r="AD4" s="578"/>
      <c r="AE4" s="201"/>
      <c r="AF4" s="234"/>
      <c r="AG4" s="234"/>
      <c r="AH4" s="234"/>
      <c r="AI4" s="234"/>
      <c r="AJ4" s="234"/>
      <c r="AK4" s="578"/>
      <c r="AL4" s="201"/>
      <c r="AM4" s="234"/>
      <c r="AN4" s="234"/>
      <c r="AO4" s="201"/>
      <c r="AP4" s="201"/>
      <c r="BL4" s="83"/>
      <c r="BM4" s="83"/>
      <c r="BQ4" s="83"/>
    </row>
    <row r="5" spans="1:69" ht="21" customHeight="1">
      <c r="C5" s="120" t="s">
        <v>501</v>
      </c>
      <c r="G5" s="839"/>
      <c r="AO5" s="116"/>
      <c r="AP5" s="116"/>
    </row>
    <row r="6" spans="1:69" ht="21" customHeight="1">
      <c r="C6" s="390"/>
      <c r="AO6" s="687"/>
      <c r="AP6" s="687"/>
    </row>
    <row r="7" spans="1:69" ht="16.5" customHeight="1">
      <c r="B7" s="753"/>
      <c r="C7" s="802"/>
      <c r="D7" s="172"/>
      <c r="E7" s="172"/>
      <c r="F7" s="172"/>
      <c r="G7" s="172"/>
      <c r="H7" s="172"/>
      <c r="I7" s="172"/>
      <c r="J7" s="172"/>
      <c r="K7" s="172"/>
      <c r="L7" s="172"/>
      <c r="M7" s="803"/>
      <c r="N7" s="803"/>
      <c r="O7" s="803"/>
      <c r="P7" s="803"/>
      <c r="Q7" s="803"/>
      <c r="R7" s="803"/>
      <c r="S7" s="803"/>
      <c r="T7" s="803"/>
      <c r="U7" s="803"/>
      <c r="V7" s="803"/>
      <c r="W7" s="803"/>
      <c r="X7" s="803"/>
      <c r="Y7" s="803"/>
      <c r="Z7" s="803"/>
      <c r="AA7" s="803"/>
      <c r="AB7" s="803"/>
      <c r="AC7" s="803"/>
      <c r="AD7" s="803"/>
      <c r="AE7" s="172"/>
      <c r="AF7" s="753"/>
      <c r="AG7" s="753"/>
      <c r="AH7" s="753"/>
      <c r="AI7" s="753"/>
      <c r="AJ7" s="753"/>
      <c r="AK7" s="803"/>
      <c r="AL7" s="172"/>
      <c r="AM7" s="753"/>
      <c r="AN7" s="753"/>
      <c r="AO7" s="761"/>
      <c r="AP7" s="761" t="s">
        <v>297</v>
      </c>
    </row>
    <row r="8" spans="1:69" ht="28.5" customHeight="1">
      <c r="B8" s="989" t="s">
        <v>298</v>
      </c>
      <c r="C8" s="1129" t="s">
        <v>299</v>
      </c>
      <c r="D8" s="1132" t="s">
        <v>300</v>
      </c>
      <c r="E8" s="1133"/>
      <c r="F8" s="1134"/>
      <c r="G8" s="1140" t="s">
        <v>301</v>
      </c>
      <c r="H8" s="1149" t="s">
        <v>302</v>
      </c>
      <c r="I8" s="1150"/>
      <c r="J8" s="1125" t="s">
        <v>303</v>
      </c>
      <c r="K8" s="1125" t="s">
        <v>276</v>
      </c>
      <c r="L8" s="1125" t="s">
        <v>304</v>
      </c>
      <c r="M8" s="440" t="s">
        <v>344</v>
      </c>
      <c r="N8" s="440" t="s">
        <v>345</v>
      </c>
      <c r="O8" s="1149" t="s">
        <v>306</v>
      </c>
      <c r="P8" s="1150"/>
      <c r="Q8" s="1150"/>
      <c r="R8" s="1150"/>
      <c r="S8" s="1149" t="s">
        <v>307</v>
      </c>
      <c r="T8" s="1150"/>
      <c r="U8" s="1150"/>
      <c r="V8" s="1150"/>
      <c r="W8" s="1149" t="s">
        <v>308</v>
      </c>
      <c r="X8" s="1150"/>
      <c r="Y8" s="1150"/>
      <c r="Z8" s="1150"/>
      <c r="AA8" s="1149" t="s">
        <v>309</v>
      </c>
      <c r="AB8" s="1150"/>
      <c r="AC8" s="1150"/>
      <c r="AD8" s="1150"/>
      <c r="AE8" s="1149" t="s">
        <v>310</v>
      </c>
      <c r="AF8" s="1150"/>
      <c r="AG8" s="1150"/>
      <c r="AH8" s="1150"/>
      <c r="AI8" s="1150"/>
      <c r="AJ8" s="1150"/>
      <c r="AK8" s="1156"/>
      <c r="AL8" s="1149" t="s">
        <v>275</v>
      </c>
      <c r="AM8" s="1150"/>
      <c r="AN8" s="1150"/>
      <c r="AO8" s="1125" t="s">
        <v>311</v>
      </c>
      <c r="AP8" s="1157" t="s">
        <v>78</v>
      </c>
    </row>
    <row r="9" spans="1:69" ht="15.75" customHeight="1">
      <c r="B9" s="989"/>
      <c r="C9" s="1130"/>
      <c r="D9" s="1135"/>
      <c r="E9" s="980"/>
      <c r="F9" s="1136"/>
      <c r="G9" s="1141"/>
      <c r="H9" s="1170" t="s">
        <v>323</v>
      </c>
      <c r="I9" s="1170" t="s">
        <v>324</v>
      </c>
      <c r="J9" s="1126"/>
      <c r="K9" s="1126"/>
      <c r="L9" s="1126"/>
      <c r="M9" s="1125" t="s">
        <v>325</v>
      </c>
      <c r="N9" s="1140" t="s">
        <v>325</v>
      </c>
      <c r="O9" s="1140" t="s">
        <v>326</v>
      </c>
      <c r="P9" s="1146"/>
      <c r="Q9" s="1146"/>
      <c r="R9" s="1146"/>
      <c r="S9" s="1140" t="s">
        <v>326</v>
      </c>
      <c r="T9" s="1146"/>
      <c r="U9" s="1146"/>
      <c r="V9" s="1146"/>
      <c r="W9" s="1198" t="s">
        <v>326</v>
      </c>
      <c r="X9" s="1162"/>
      <c r="Y9" s="1162"/>
      <c r="Z9" s="1162"/>
      <c r="AA9" s="1198" t="s">
        <v>326</v>
      </c>
      <c r="AB9" s="1162"/>
      <c r="AC9" s="1162"/>
      <c r="AD9" s="1162"/>
      <c r="AE9" s="1192" t="s">
        <v>327</v>
      </c>
      <c r="AF9" s="1192" t="s">
        <v>328</v>
      </c>
      <c r="AG9" s="1153" t="s">
        <v>278</v>
      </c>
      <c r="AH9" s="1132" t="s">
        <v>326</v>
      </c>
      <c r="AI9" s="1133"/>
      <c r="AJ9" s="1133"/>
      <c r="AK9" s="1134"/>
      <c r="AL9" s="1196" t="s">
        <v>329</v>
      </c>
      <c r="AM9" s="1190"/>
      <c r="AN9" s="1191"/>
      <c r="AO9" s="1126"/>
      <c r="AP9" s="1170"/>
    </row>
    <row r="10" spans="1:69" ht="20.149999999999999" customHeight="1">
      <c r="B10" s="989"/>
      <c r="C10" s="1130"/>
      <c r="D10" s="1135"/>
      <c r="E10" s="980"/>
      <c r="F10" s="1136"/>
      <c r="G10" s="1141"/>
      <c r="H10" s="1170"/>
      <c r="I10" s="1170"/>
      <c r="J10" s="1126"/>
      <c r="K10" s="1126"/>
      <c r="L10" s="1126"/>
      <c r="M10" s="1127"/>
      <c r="N10" s="1142"/>
      <c r="O10" s="1142"/>
      <c r="P10" s="1171"/>
      <c r="Q10" s="1171"/>
      <c r="R10" s="1171"/>
      <c r="S10" s="1142"/>
      <c r="T10" s="1171"/>
      <c r="U10" s="1171"/>
      <c r="V10" s="1171"/>
      <c r="W10" s="1199"/>
      <c r="X10" s="1200"/>
      <c r="Y10" s="1200"/>
      <c r="Z10" s="1200"/>
      <c r="AA10" s="1199"/>
      <c r="AB10" s="1200"/>
      <c r="AC10" s="1200"/>
      <c r="AD10" s="1200"/>
      <c r="AE10" s="1193"/>
      <c r="AF10" s="1193"/>
      <c r="AG10" s="1154"/>
      <c r="AH10" s="1137"/>
      <c r="AI10" s="1138"/>
      <c r="AJ10" s="1138"/>
      <c r="AK10" s="1139"/>
      <c r="AL10" s="1197"/>
      <c r="AM10" s="690" t="s">
        <v>275</v>
      </c>
      <c r="AN10" s="755" t="s">
        <v>279</v>
      </c>
      <c r="AO10" s="1127"/>
      <c r="AP10" s="1158"/>
    </row>
    <row r="11" spans="1:69" ht="29.5" customHeight="1">
      <c r="B11" s="989"/>
      <c r="C11" s="1131"/>
      <c r="D11" s="1137"/>
      <c r="E11" s="1138"/>
      <c r="F11" s="1139"/>
      <c r="G11" s="1142"/>
      <c r="H11" s="1158"/>
      <c r="I11" s="1158"/>
      <c r="J11" s="1127"/>
      <c r="K11" s="1127"/>
      <c r="L11" s="443"/>
      <c r="M11" s="443"/>
      <c r="N11" s="772"/>
      <c r="O11" s="443" t="s">
        <v>331</v>
      </c>
      <c r="P11" s="443" t="s">
        <v>332</v>
      </c>
      <c r="Q11" s="443" t="s">
        <v>333</v>
      </c>
      <c r="R11" s="443" t="s">
        <v>334</v>
      </c>
      <c r="S11" s="443" t="s">
        <v>331</v>
      </c>
      <c r="T11" s="443" t="s">
        <v>332</v>
      </c>
      <c r="U11" s="443" t="s">
        <v>333</v>
      </c>
      <c r="V11" s="443" t="s">
        <v>334</v>
      </c>
      <c r="W11" s="573" t="s">
        <v>331</v>
      </c>
      <c r="X11" s="573" t="s">
        <v>332</v>
      </c>
      <c r="Y11" s="573" t="s">
        <v>333</v>
      </c>
      <c r="Z11" s="573" t="s">
        <v>334</v>
      </c>
      <c r="AA11" s="443" t="s">
        <v>331</v>
      </c>
      <c r="AB11" s="443" t="s">
        <v>332</v>
      </c>
      <c r="AC11" s="443" t="s">
        <v>333</v>
      </c>
      <c r="AD11" s="443" t="s">
        <v>334</v>
      </c>
      <c r="AE11" s="770"/>
      <c r="AF11" s="770"/>
      <c r="AG11" s="770"/>
      <c r="AH11" s="770" t="s">
        <v>331</v>
      </c>
      <c r="AI11" s="412" t="s">
        <v>335</v>
      </c>
      <c r="AJ11" s="770" t="s">
        <v>336</v>
      </c>
      <c r="AK11" s="412" t="s">
        <v>337</v>
      </c>
      <c r="AL11" s="693"/>
      <c r="AM11" s="771" t="s">
        <v>330</v>
      </c>
      <c r="AN11" s="755" t="s">
        <v>502</v>
      </c>
      <c r="AO11" s="443"/>
      <c r="AP11" s="444"/>
    </row>
    <row r="12" spans="1:69" ht="15.75" customHeight="1">
      <c r="B12" s="800"/>
      <c r="C12" s="533"/>
      <c r="D12" s="534"/>
      <c r="E12" s="535"/>
      <c r="F12" s="536"/>
      <c r="G12" s="537"/>
      <c r="H12" s="538"/>
      <c r="I12" s="538"/>
      <c r="J12" s="539"/>
      <c r="K12" s="539"/>
      <c r="L12" s="539"/>
      <c r="M12" s="539"/>
      <c r="N12" s="537"/>
      <c r="O12" s="539"/>
      <c r="P12" s="539"/>
      <c r="Q12" s="539"/>
      <c r="R12" s="539"/>
      <c r="S12" s="539"/>
      <c r="T12" s="539"/>
      <c r="U12" s="539"/>
      <c r="V12" s="539"/>
      <c r="W12" s="539"/>
      <c r="X12" s="539"/>
      <c r="Y12" s="539"/>
      <c r="Z12" s="539"/>
      <c r="AA12" s="539"/>
      <c r="AB12" s="539"/>
      <c r="AC12" s="539"/>
      <c r="AD12" s="539"/>
      <c r="AE12" s="538"/>
      <c r="AF12" s="538"/>
      <c r="AG12" s="538"/>
      <c r="AH12" s="538"/>
      <c r="AI12" s="540"/>
      <c r="AJ12" s="540"/>
      <c r="AK12" s="538"/>
      <c r="AL12" s="538"/>
      <c r="AM12" s="541"/>
      <c r="AN12" s="538"/>
      <c r="AO12" s="539"/>
      <c r="AP12" s="538"/>
    </row>
    <row r="13" spans="1:69" ht="27.75" customHeight="1">
      <c r="B13" s="459">
        <f>'（参考）業従者・講師配置計画 兼 研修日程表'!B13</f>
        <v>0</v>
      </c>
      <c r="C13" s="694">
        <f>'（参考）業従者・講師配置計画 兼 研修日程表'!C13</f>
        <v>0</v>
      </c>
      <c r="D13" s="695">
        <f>'（参考）業従者・講師配置計画 兼 研修日程表'!D13</f>
        <v>0</v>
      </c>
      <c r="E13" s="696" t="s">
        <v>291</v>
      </c>
      <c r="F13" s="697">
        <f>'（参考）業従者・講師配置計画 兼 研修日程表'!F13</f>
        <v>0</v>
      </c>
      <c r="G13" s="698">
        <f>'（参考）業従者・講師配置計画 兼 研修日程表'!G13</f>
        <v>0</v>
      </c>
      <c r="H13" s="698">
        <f>'（参考）業従者・講師配置計画 兼 研修日程表'!H13</f>
        <v>0</v>
      </c>
      <c r="I13" s="698">
        <f>'（参考）業従者・講師配置計画 兼 研修日程表'!I13</f>
        <v>0</v>
      </c>
      <c r="J13" s="698">
        <f>'（参考）業従者・講師配置計画 兼 研修日程表'!J13</f>
        <v>0</v>
      </c>
      <c r="K13" s="459"/>
      <c r="L13" s="699">
        <f>'（参考）業従者・講師配置計画 兼 研修日程表'!L13</f>
        <v>0</v>
      </c>
      <c r="M13" s="700">
        <f>'（参考）業従者・講師配置計画 兼 研修日程表'!M13</f>
        <v>0</v>
      </c>
      <c r="N13" s="840">
        <f>'（参考）業従者・講師配置計画 兼 研修日程表'!N13</f>
        <v>0</v>
      </c>
      <c r="O13" s="548" t="str">
        <f>IF($L13="講師(個人)",(IF(AND($J13="日本語",$K13=""),IF($D13="","",TIME(HOUR($F13-$D13),ROUNDUP(MINUTE($F13-$D13)/30,0)*30,0)*24),"")),"")</f>
        <v/>
      </c>
      <c r="P13" s="548" t="str">
        <f t="shared" ref="P13:P44" si="0">IF($L13="講師(個人)",(IF(AND($J13="日本語",$K13="サブ"),IF($D13="","",TIME(HOUR($F13-$D13),ROUNDUP(MINUTE($F13-$D13)/30,0)*30,0)*24),"")),"")</f>
        <v/>
      </c>
      <c r="Q13" s="548" t="str">
        <f t="shared" ref="Q13:Q76" si="1">IF($L13="講師(個人)",(IF(AND($K13="",OR($J13="英語",$J13="その他")),IF($D13="","",TIME(HOUR($F13-$D13),ROUNDUP(MINUTE($F13-$D13)/30,0)*30,0)*24),"")),"")</f>
        <v/>
      </c>
      <c r="R13" s="548" t="str">
        <f t="shared" ref="R13:R76" si="2">IF($L13="講師(個人)",(IF(AND($K13="サブ",OR($J13="英語",$J13="その他")),IF($D13="","",TIME(HOUR($F13-$D13),ROUNDUP(MINUTE($F13-$D13)/30,0)*30,0)*24),"")),"")</f>
        <v/>
      </c>
      <c r="S13" s="548" t="str">
        <f t="shared" ref="S13:S44" si="3">IF($L13="講師(法人)",(IF(AND($J13="日本語",$K13=""),IF($D13="","",TIME(HOUR($F13-$D13),ROUNDUP(MINUTE($F13-$D13)/30,0)*30,0)*24),"")),"")</f>
        <v/>
      </c>
      <c r="T13" s="548" t="str">
        <f t="shared" ref="T13:T44" si="4">IF($L13="講師(法人)",(IF(AND($J13="日本語",$K13="サブ"),IF($D13="","",TIME(HOUR($F13-$D13),ROUNDUP(MINUTE($F13-$D13)/30,0)*30,0)*24),"")),"")</f>
        <v/>
      </c>
      <c r="U13" s="548" t="str">
        <f t="shared" ref="U13:U76" si="5">IF($L13="講師(法人)",(IF(AND($K13="",OR($J13="英語",$J13="その他")),IF($D13="","",TIME(HOUR($F13-$D13),ROUNDUP(MINUTE($F13-$D13)/30,0)*30,0)*24),"")),"")</f>
        <v/>
      </c>
      <c r="V13" s="548" t="str">
        <f t="shared" ref="V13:V76" si="6">IF($L13="講師(法人)",(IF(AND($K13="サブ",OR($J13="英語",$J13="その他")),IF($D13="","",TIME(HOUR($F13-$D13),ROUNDUP(MINUTE($F13-$D13)/30,0)*30,0)*24),"")),"")</f>
        <v/>
      </c>
      <c r="W13" s="548" t="str">
        <f t="shared" ref="W13:W44" si="7">IF($L13="検討会等参加(個人)",(IF(AND($J13="日本語",$K13=""),IF($D13="","",TIME(HOUR($F13-$D13),ROUNDUP(MINUTE($F13-$D13)/30,0)*30,0)*24),"")),"")</f>
        <v/>
      </c>
      <c r="X13" s="548" t="str">
        <f t="shared" ref="X13:X44" si="8">IF($L13="検討会等参加(個人)",(IF(AND($J13="日本語",$K13="サブ"),IF($D13="","",TIME(HOUR($F13-$D13),ROUNDUP(MINUTE($F13-$D13)/30,0)*30,0)*24),"")),"")</f>
        <v/>
      </c>
      <c r="Y13" s="548" t="str">
        <f t="shared" ref="Y13:Y76" si="9">IF($L13="検討会等参加(個人)",(IF(AND($K13="",OR($J13="英語",$J13="その他")),IF($D13="","",TIME(HOUR($F13-$D13),ROUNDUP(MINUTE($F13-$D13)/30,0)*30,0)*24),"")),"")</f>
        <v/>
      </c>
      <c r="Z13" s="548" t="str">
        <f t="shared" ref="Z13:Z76" si="10">IF($L13="検討会等参加(個人)",(IF(AND($K13="サブ",OR($J13="英語",$J13="その他")),IF($D13="","",TIME(HOUR($F13-$D13),ROUNDUP(MINUTE($F13-$D13)/30,0)*30,0)*24),"")),"")</f>
        <v/>
      </c>
      <c r="AA13" s="548" t="str">
        <f t="shared" ref="AA13:AA44" si="11">IF($L13="検討会等参加(法人)",(IF(AND($J13="日本語",$K13=""),IF($D13="","",TIME(HOUR($F13-$D13),ROUNDUP(MINUTE($F13-$D13)/30,0)*30,0)*24),"")),"")</f>
        <v/>
      </c>
      <c r="AB13" s="548" t="str">
        <f t="shared" ref="AB13:AB44" si="12">IF($L13="検討会等参加(法人)",(IF(AND($J13="日本語",$K13="サブ"),IF($D13="","",TIME(HOUR($F13-$D13),ROUNDUP(MINUTE($F13-$D13)/30,0)*30,0)*24),"")),"")</f>
        <v/>
      </c>
      <c r="AC13" s="548" t="str">
        <f t="shared" ref="AC13:AC76" si="13">IF($L13="検討会等参加(法人)",(IF(AND($K13="",OR($J13="英語",$J13="その他")),IF($D13="","",TIME(HOUR($F13-$D13),ROUNDUP(MINUTE($F13-$D13)/30,0)*30,0)*24),"")),"")</f>
        <v/>
      </c>
      <c r="AD13" s="548" t="str">
        <f t="shared" ref="AD13:AD76" si="14">IF($L13="検討会等参加(法人)",(IF(AND($K13="サブ",OR($J13="英語",$J13="その他")),IF($D13="","",TIME(HOUR($F13-$D13),ROUNDUP(MINUTE($F13-$D13)/30,0)*30,0)*24),"")),"")</f>
        <v/>
      </c>
      <c r="AE13" s="701">
        <f>'（参考）業従者・講師配置計画 兼 研修日程表'!AE13</f>
        <v>0</v>
      </c>
      <c r="AF13" s="702"/>
      <c r="AG13" s="703"/>
      <c r="AH13" s="912" t="str">
        <f>'（参考）業従者・講師配置計画 兼 研修日程表'!AH13</f>
        <v/>
      </c>
      <c r="AI13" s="912" t="str">
        <f>'（参考）業従者・講師配置計画 兼 研修日程表'!AI13</f>
        <v/>
      </c>
      <c r="AJ13" s="912" t="str">
        <f>'（参考）業従者・講師配置計画 兼 研修日程表'!AJ13</f>
        <v/>
      </c>
      <c r="AK13" s="912" t="str">
        <f>'（参考）業従者・講師配置計画 兼 研修日程表'!AK13</f>
        <v/>
      </c>
      <c r="AL13" s="704">
        <f>'（参考）業従者・講師配置計画 兼 研修日程表'!AL13</f>
        <v>0</v>
      </c>
      <c r="AM13" s="441" t="str">
        <f>'（参考）業従者・講師配置計画 兼 研修日程表'!AM13</f>
        <v/>
      </c>
      <c r="AN13" s="705"/>
      <c r="AO13" s="552"/>
      <c r="AP13" s="552"/>
    </row>
    <row r="14" spans="1:69" ht="27.75" customHeight="1">
      <c r="B14" s="459"/>
      <c r="C14" s="694">
        <f>'（参考）業従者・講師配置計画 兼 研修日程表'!C14</f>
        <v>0</v>
      </c>
      <c r="D14" s="695">
        <f>'（参考）業従者・講師配置計画 兼 研修日程表'!D14</f>
        <v>0</v>
      </c>
      <c r="E14" s="696" t="s">
        <v>291</v>
      </c>
      <c r="F14" s="697">
        <f>'（参考）業従者・講師配置計画 兼 研修日程表'!F14</f>
        <v>0</v>
      </c>
      <c r="G14" s="698">
        <f>'（参考）業従者・講師配置計画 兼 研修日程表'!G14</f>
        <v>0</v>
      </c>
      <c r="H14" s="698">
        <f>'（参考）業従者・講師配置計画 兼 研修日程表'!H14</f>
        <v>0</v>
      </c>
      <c r="I14" s="698">
        <f>'（参考）業従者・講師配置計画 兼 研修日程表'!I14</f>
        <v>0</v>
      </c>
      <c r="J14" s="698">
        <f>'（参考）業従者・講師配置計画 兼 研修日程表'!J14</f>
        <v>0</v>
      </c>
      <c r="K14" s="459"/>
      <c r="L14" s="699">
        <f>'（参考）業従者・講師配置計画 兼 研修日程表'!L14</f>
        <v>0</v>
      </c>
      <c r="M14" s="700">
        <f>'（参考）業従者・講師配置計画 兼 研修日程表'!M14</f>
        <v>0</v>
      </c>
      <c r="N14" s="840">
        <f>'（参考）業従者・講師配置計画 兼 研修日程表'!N14</f>
        <v>0</v>
      </c>
      <c r="O14" s="548" t="str">
        <f t="shared" ref="O14:O21" si="15">IF($L14="講師(個人)",(IF(AND($J14="日本語",K14=""),IF($D14="","",TIME(HOUR($F14-$D14),ROUNDUP(MINUTE($F14-$D14)/30,0)*30,0)*24),"")),"")</f>
        <v/>
      </c>
      <c r="P14" s="548" t="str">
        <f t="shared" si="0"/>
        <v/>
      </c>
      <c r="Q14" s="548" t="str">
        <f t="shared" si="1"/>
        <v/>
      </c>
      <c r="R14" s="548" t="str">
        <f t="shared" si="2"/>
        <v/>
      </c>
      <c r="S14" s="548" t="str">
        <f t="shared" si="3"/>
        <v/>
      </c>
      <c r="T14" s="548" t="str">
        <f t="shared" si="4"/>
        <v/>
      </c>
      <c r="U14" s="548" t="str">
        <f t="shared" si="5"/>
        <v/>
      </c>
      <c r="V14" s="548" t="str">
        <f t="shared" si="6"/>
        <v/>
      </c>
      <c r="W14" s="548" t="str">
        <f t="shared" si="7"/>
        <v/>
      </c>
      <c r="X14" s="548" t="str">
        <f t="shared" si="8"/>
        <v/>
      </c>
      <c r="Y14" s="548" t="str">
        <f t="shared" si="9"/>
        <v/>
      </c>
      <c r="Z14" s="548" t="str">
        <f t="shared" si="10"/>
        <v/>
      </c>
      <c r="AA14" s="548" t="str">
        <f t="shared" si="11"/>
        <v/>
      </c>
      <c r="AB14" s="548" t="str">
        <f t="shared" si="12"/>
        <v/>
      </c>
      <c r="AC14" s="548" t="str">
        <f t="shared" si="13"/>
        <v/>
      </c>
      <c r="AD14" s="548" t="str">
        <f t="shared" si="14"/>
        <v/>
      </c>
      <c r="AE14" s="701">
        <f>'（参考）業従者・講師配置計画 兼 研修日程表'!AE14</f>
        <v>0</v>
      </c>
      <c r="AF14" s="702">
        <f>'（参考）業従者・講師配置計画 兼 研修日程表'!AF14</f>
        <v>0</v>
      </c>
      <c r="AG14" s="703"/>
      <c r="AH14" s="912" t="str">
        <f>'（参考）業従者・講師配置計画 兼 研修日程表'!AH14</f>
        <v/>
      </c>
      <c r="AI14" s="912" t="str">
        <f>'（参考）業従者・講師配置計画 兼 研修日程表'!AI14</f>
        <v/>
      </c>
      <c r="AJ14" s="912" t="str">
        <f>'（参考）業従者・講師配置計画 兼 研修日程表'!AJ14</f>
        <v/>
      </c>
      <c r="AK14" s="912" t="str">
        <f>'（参考）業従者・講師配置計画 兼 研修日程表'!AK14</f>
        <v/>
      </c>
      <c r="AL14" s="704">
        <f>'（参考）業従者・講師配置計画 兼 研修日程表'!AL14</f>
        <v>0</v>
      </c>
      <c r="AM14" s="441" t="str">
        <f t="shared" ref="AM14:AM21" si="16">IF(AL14="見学・視察",1,"")</f>
        <v/>
      </c>
      <c r="AN14" s="705"/>
      <c r="AO14" s="552"/>
      <c r="AP14" s="552"/>
    </row>
    <row r="15" spans="1:69" ht="27.75" customHeight="1">
      <c r="B15" s="459"/>
      <c r="C15" s="694">
        <f>'（参考）業従者・講師配置計画 兼 研修日程表'!C15</f>
        <v>0</v>
      </c>
      <c r="D15" s="695">
        <f>'（参考）業従者・講師配置計画 兼 研修日程表'!D15</f>
        <v>0</v>
      </c>
      <c r="E15" s="696" t="s">
        <v>291</v>
      </c>
      <c r="F15" s="697">
        <f>'（参考）業従者・講師配置計画 兼 研修日程表'!F15</f>
        <v>0</v>
      </c>
      <c r="G15" s="698">
        <f>'（参考）業従者・講師配置計画 兼 研修日程表'!G15</f>
        <v>0</v>
      </c>
      <c r="H15" s="698">
        <f>'（参考）業従者・講師配置計画 兼 研修日程表'!H15</f>
        <v>0</v>
      </c>
      <c r="I15" s="698">
        <f>'（参考）業従者・講師配置計画 兼 研修日程表'!I15</f>
        <v>0</v>
      </c>
      <c r="J15" s="698">
        <f>'（参考）業従者・講師配置計画 兼 研修日程表'!J15</f>
        <v>0</v>
      </c>
      <c r="K15" s="459"/>
      <c r="L15" s="699">
        <f>'（参考）業従者・講師配置計画 兼 研修日程表'!L15</f>
        <v>0</v>
      </c>
      <c r="M15" s="700">
        <f>'（参考）業従者・講師配置計画 兼 研修日程表'!M15</f>
        <v>0</v>
      </c>
      <c r="N15" s="840">
        <f>'（参考）業従者・講師配置計画 兼 研修日程表'!N15</f>
        <v>0</v>
      </c>
      <c r="O15" s="548" t="str">
        <f t="shared" si="15"/>
        <v/>
      </c>
      <c r="P15" s="548" t="str">
        <f t="shared" si="0"/>
        <v/>
      </c>
      <c r="Q15" s="548" t="str">
        <f t="shared" si="1"/>
        <v/>
      </c>
      <c r="R15" s="548" t="str">
        <f t="shared" si="2"/>
        <v/>
      </c>
      <c r="S15" s="548" t="str">
        <f t="shared" si="3"/>
        <v/>
      </c>
      <c r="T15" s="548" t="str">
        <f t="shared" si="4"/>
        <v/>
      </c>
      <c r="U15" s="548" t="str">
        <f t="shared" si="5"/>
        <v/>
      </c>
      <c r="V15" s="548" t="str">
        <f t="shared" si="6"/>
        <v/>
      </c>
      <c r="W15" s="548" t="str">
        <f t="shared" si="7"/>
        <v/>
      </c>
      <c r="X15" s="548" t="str">
        <f t="shared" si="8"/>
        <v/>
      </c>
      <c r="Y15" s="548" t="str">
        <f t="shared" si="9"/>
        <v/>
      </c>
      <c r="Z15" s="548" t="str">
        <f t="shared" si="10"/>
        <v/>
      </c>
      <c r="AA15" s="548" t="str">
        <f t="shared" si="11"/>
        <v/>
      </c>
      <c r="AB15" s="548" t="str">
        <f t="shared" si="12"/>
        <v/>
      </c>
      <c r="AC15" s="548" t="str">
        <f t="shared" si="13"/>
        <v/>
      </c>
      <c r="AD15" s="548" t="str">
        <f t="shared" si="14"/>
        <v/>
      </c>
      <c r="AE15" s="701">
        <f>'（参考）業従者・講師配置計画 兼 研修日程表'!AE15</f>
        <v>0</v>
      </c>
      <c r="AF15" s="702">
        <f>'（参考）業従者・講師配置計画 兼 研修日程表'!AF15</f>
        <v>0</v>
      </c>
      <c r="AG15" s="703"/>
      <c r="AH15" s="912" t="str">
        <f>'（参考）業従者・講師配置計画 兼 研修日程表'!AH15</f>
        <v/>
      </c>
      <c r="AI15" s="912" t="str">
        <f>'（参考）業従者・講師配置計画 兼 研修日程表'!AI15</f>
        <v/>
      </c>
      <c r="AJ15" s="912" t="str">
        <f>'（参考）業従者・講師配置計画 兼 研修日程表'!AJ15</f>
        <v/>
      </c>
      <c r="AK15" s="912" t="str">
        <f>'（参考）業従者・講師配置計画 兼 研修日程表'!AK15</f>
        <v/>
      </c>
      <c r="AL15" s="704">
        <f>'（参考）業従者・講師配置計画 兼 研修日程表'!AL15</f>
        <v>0</v>
      </c>
      <c r="AM15" s="441" t="str">
        <f t="shared" si="16"/>
        <v/>
      </c>
      <c r="AN15" s="705"/>
      <c r="AO15" s="552"/>
      <c r="AP15" s="552"/>
    </row>
    <row r="16" spans="1:69" ht="27.75" customHeight="1">
      <c r="B16" s="459"/>
      <c r="C16" s="694">
        <f>'（参考）業従者・講師配置計画 兼 研修日程表'!C16</f>
        <v>0</v>
      </c>
      <c r="D16" s="695">
        <f>'（参考）業従者・講師配置計画 兼 研修日程表'!D16</f>
        <v>0</v>
      </c>
      <c r="E16" s="696" t="s">
        <v>291</v>
      </c>
      <c r="F16" s="697">
        <f>'（参考）業従者・講師配置計画 兼 研修日程表'!F16</f>
        <v>0</v>
      </c>
      <c r="G16" s="698">
        <f>'（参考）業従者・講師配置計画 兼 研修日程表'!G16</f>
        <v>0</v>
      </c>
      <c r="H16" s="698">
        <f>'（参考）業従者・講師配置計画 兼 研修日程表'!H16</f>
        <v>0</v>
      </c>
      <c r="I16" s="698">
        <f>'（参考）業従者・講師配置計画 兼 研修日程表'!I16</f>
        <v>0</v>
      </c>
      <c r="J16" s="698">
        <f>'（参考）業従者・講師配置計画 兼 研修日程表'!J16</f>
        <v>0</v>
      </c>
      <c r="K16" s="459"/>
      <c r="L16" s="699">
        <f>'（参考）業従者・講師配置計画 兼 研修日程表'!L16</f>
        <v>0</v>
      </c>
      <c r="M16" s="700">
        <f>'（参考）業従者・講師配置計画 兼 研修日程表'!M16</f>
        <v>0</v>
      </c>
      <c r="N16" s="840">
        <f>'（参考）業従者・講師配置計画 兼 研修日程表'!N16</f>
        <v>0</v>
      </c>
      <c r="O16" s="548" t="str">
        <f t="shared" si="15"/>
        <v/>
      </c>
      <c r="P16" s="548" t="str">
        <f t="shared" si="0"/>
        <v/>
      </c>
      <c r="Q16" s="548" t="str">
        <f t="shared" si="1"/>
        <v/>
      </c>
      <c r="R16" s="548" t="str">
        <f t="shared" si="2"/>
        <v/>
      </c>
      <c r="S16" s="548" t="str">
        <f t="shared" si="3"/>
        <v/>
      </c>
      <c r="T16" s="548" t="str">
        <f t="shared" si="4"/>
        <v/>
      </c>
      <c r="U16" s="548" t="str">
        <f t="shared" si="5"/>
        <v/>
      </c>
      <c r="V16" s="548" t="str">
        <f t="shared" si="6"/>
        <v/>
      </c>
      <c r="W16" s="548" t="str">
        <f t="shared" si="7"/>
        <v/>
      </c>
      <c r="X16" s="548" t="str">
        <f t="shared" si="8"/>
        <v/>
      </c>
      <c r="Y16" s="548" t="str">
        <f t="shared" si="9"/>
        <v/>
      </c>
      <c r="Z16" s="548" t="str">
        <f t="shared" si="10"/>
        <v/>
      </c>
      <c r="AA16" s="548" t="str">
        <f t="shared" si="11"/>
        <v/>
      </c>
      <c r="AB16" s="548" t="str">
        <f t="shared" si="12"/>
        <v/>
      </c>
      <c r="AC16" s="548" t="str">
        <f t="shared" si="13"/>
        <v/>
      </c>
      <c r="AD16" s="548" t="str">
        <f t="shared" si="14"/>
        <v/>
      </c>
      <c r="AE16" s="701">
        <f>'（参考）業従者・講師配置計画 兼 研修日程表'!AE16</f>
        <v>0</v>
      </c>
      <c r="AF16" s="702">
        <f>'（参考）業従者・講師配置計画 兼 研修日程表'!AF16</f>
        <v>0</v>
      </c>
      <c r="AG16" s="703"/>
      <c r="AH16" s="912" t="str">
        <f>'（参考）業従者・講師配置計画 兼 研修日程表'!AH16</f>
        <v/>
      </c>
      <c r="AI16" s="912" t="str">
        <f>'（参考）業従者・講師配置計画 兼 研修日程表'!AI16</f>
        <v/>
      </c>
      <c r="AJ16" s="912" t="str">
        <f>'（参考）業従者・講師配置計画 兼 研修日程表'!AJ16</f>
        <v/>
      </c>
      <c r="AK16" s="912" t="str">
        <f>'（参考）業従者・講師配置計画 兼 研修日程表'!AK16</f>
        <v/>
      </c>
      <c r="AL16" s="704">
        <f>'（参考）業従者・講師配置計画 兼 研修日程表'!AL16</f>
        <v>0</v>
      </c>
      <c r="AM16" s="441" t="str">
        <f t="shared" si="16"/>
        <v/>
      </c>
      <c r="AN16" s="705"/>
      <c r="AO16" s="552"/>
      <c r="AP16" s="552"/>
    </row>
    <row r="17" spans="2:42" ht="27.75" customHeight="1">
      <c r="B17" s="459"/>
      <c r="C17" s="694">
        <f>'（参考）業従者・講師配置計画 兼 研修日程表'!C17</f>
        <v>0</v>
      </c>
      <c r="D17" s="695">
        <f>'（参考）業従者・講師配置計画 兼 研修日程表'!D17</f>
        <v>0</v>
      </c>
      <c r="E17" s="696" t="s">
        <v>291</v>
      </c>
      <c r="F17" s="697">
        <f>'（参考）業従者・講師配置計画 兼 研修日程表'!F17</f>
        <v>0</v>
      </c>
      <c r="G17" s="698">
        <f>'（参考）業従者・講師配置計画 兼 研修日程表'!G17</f>
        <v>0</v>
      </c>
      <c r="H17" s="698">
        <f>'（参考）業従者・講師配置計画 兼 研修日程表'!H17</f>
        <v>0</v>
      </c>
      <c r="I17" s="698">
        <f>'（参考）業従者・講師配置計画 兼 研修日程表'!I17</f>
        <v>0</v>
      </c>
      <c r="J17" s="698">
        <f>'（参考）業従者・講師配置計画 兼 研修日程表'!J17</f>
        <v>0</v>
      </c>
      <c r="K17" s="459"/>
      <c r="L17" s="699">
        <f>'（参考）業従者・講師配置計画 兼 研修日程表'!L17</f>
        <v>0</v>
      </c>
      <c r="M17" s="700">
        <f>'（参考）業従者・講師配置計画 兼 研修日程表'!M17</f>
        <v>0</v>
      </c>
      <c r="N17" s="840">
        <f>'（参考）業従者・講師配置計画 兼 研修日程表'!N17</f>
        <v>0</v>
      </c>
      <c r="O17" s="548" t="str">
        <f t="shared" si="15"/>
        <v/>
      </c>
      <c r="P17" s="548" t="str">
        <f t="shared" si="0"/>
        <v/>
      </c>
      <c r="Q17" s="548" t="str">
        <f t="shared" si="1"/>
        <v/>
      </c>
      <c r="R17" s="548" t="str">
        <f t="shared" si="2"/>
        <v/>
      </c>
      <c r="S17" s="548" t="str">
        <f t="shared" si="3"/>
        <v/>
      </c>
      <c r="T17" s="548" t="str">
        <f t="shared" si="4"/>
        <v/>
      </c>
      <c r="U17" s="548" t="str">
        <f t="shared" si="5"/>
        <v/>
      </c>
      <c r="V17" s="548" t="str">
        <f t="shared" si="6"/>
        <v/>
      </c>
      <c r="W17" s="548" t="str">
        <f t="shared" si="7"/>
        <v/>
      </c>
      <c r="X17" s="548" t="str">
        <f t="shared" si="8"/>
        <v/>
      </c>
      <c r="Y17" s="548" t="str">
        <f t="shared" si="9"/>
        <v/>
      </c>
      <c r="Z17" s="548" t="str">
        <f t="shared" si="10"/>
        <v/>
      </c>
      <c r="AA17" s="548" t="str">
        <f t="shared" si="11"/>
        <v/>
      </c>
      <c r="AB17" s="548" t="str">
        <f t="shared" si="12"/>
        <v/>
      </c>
      <c r="AC17" s="548" t="str">
        <f t="shared" si="13"/>
        <v/>
      </c>
      <c r="AD17" s="548" t="str">
        <f t="shared" si="14"/>
        <v/>
      </c>
      <c r="AE17" s="701">
        <f>'（参考）業従者・講師配置計画 兼 研修日程表'!AE17</f>
        <v>0</v>
      </c>
      <c r="AF17" s="702">
        <f>'（参考）業従者・講師配置計画 兼 研修日程表'!AF17</f>
        <v>0</v>
      </c>
      <c r="AG17" s="703"/>
      <c r="AH17" s="912" t="str">
        <f>'（参考）業従者・講師配置計画 兼 研修日程表'!AH17</f>
        <v/>
      </c>
      <c r="AI17" s="912" t="str">
        <f>'（参考）業従者・講師配置計画 兼 研修日程表'!AI17</f>
        <v/>
      </c>
      <c r="AJ17" s="912" t="str">
        <f>'（参考）業従者・講師配置計画 兼 研修日程表'!AJ17</f>
        <v/>
      </c>
      <c r="AK17" s="912" t="str">
        <f>'（参考）業従者・講師配置計画 兼 研修日程表'!AK17</f>
        <v/>
      </c>
      <c r="AL17" s="704">
        <f>'（参考）業従者・講師配置計画 兼 研修日程表'!AL17</f>
        <v>0</v>
      </c>
      <c r="AM17" s="441" t="str">
        <f t="shared" si="16"/>
        <v/>
      </c>
      <c r="AN17" s="705"/>
      <c r="AO17" s="552"/>
      <c r="AP17" s="552"/>
    </row>
    <row r="18" spans="2:42" ht="27.75" customHeight="1">
      <c r="B18" s="459"/>
      <c r="C18" s="694">
        <f>'（参考）業従者・講師配置計画 兼 研修日程表'!C18</f>
        <v>0</v>
      </c>
      <c r="D18" s="695">
        <f>'（参考）業従者・講師配置計画 兼 研修日程表'!D18</f>
        <v>0</v>
      </c>
      <c r="E18" s="696" t="s">
        <v>291</v>
      </c>
      <c r="F18" s="697">
        <f>'（参考）業従者・講師配置計画 兼 研修日程表'!F18</f>
        <v>0</v>
      </c>
      <c r="G18" s="698">
        <f>'（参考）業従者・講師配置計画 兼 研修日程表'!G18</f>
        <v>0</v>
      </c>
      <c r="H18" s="698">
        <f>'（参考）業従者・講師配置計画 兼 研修日程表'!H18</f>
        <v>0</v>
      </c>
      <c r="I18" s="698">
        <f>'（参考）業従者・講師配置計画 兼 研修日程表'!I18</f>
        <v>0</v>
      </c>
      <c r="J18" s="698">
        <f>'（参考）業従者・講師配置計画 兼 研修日程表'!J18</f>
        <v>0</v>
      </c>
      <c r="K18" s="459"/>
      <c r="L18" s="699">
        <f>'（参考）業従者・講師配置計画 兼 研修日程表'!L18</f>
        <v>0</v>
      </c>
      <c r="M18" s="700">
        <f>'（参考）業従者・講師配置計画 兼 研修日程表'!M18</f>
        <v>0</v>
      </c>
      <c r="N18" s="840">
        <f>'（参考）業従者・講師配置計画 兼 研修日程表'!N18</f>
        <v>0</v>
      </c>
      <c r="O18" s="548" t="str">
        <f t="shared" si="15"/>
        <v/>
      </c>
      <c r="P18" s="548" t="str">
        <f t="shared" si="0"/>
        <v/>
      </c>
      <c r="Q18" s="548" t="str">
        <f t="shared" si="1"/>
        <v/>
      </c>
      <c r="R18" s="548" t="str">
        <f t="shared" si="2"/>
        <v/>
      </c>
      <c r="S18" s="548" t="str">
        <f t="shared" si="3"/>
        <v/>
      </c>
      <c r="T18" s="548" t="str">
        <f t="shared" si="4"/>
        <v/>
      </c>
      <c r="U18" s="548" t="str">
        <f t="shared" si="5"/>
        <v/>
      </c>
      <c r="V18" s="548" t="str">
        <f t="shared" si="6"/>
        <v/>
      </c>
      <c r="W18" s="548" t="str">
        <f t="shared" si="7"/>
        <v/>
      </c>
      <c r="X18" s="548" t="str">
        <f t="shared" si="8"/>
        <v/>
      </c>
      <c r="Y18" s="548" t="str">
        <f t="shared" si="9"/>
        <v/>
      </c>
      <c r="Z18" s="548" t="str">
        <f t="shared" si="10"/>
        <v/>
      </c>
      <c r="AA18" s="548" t="str">
        <f t="shared" si="11"/>
        <v/>
      </c>
      <c r="AB18" s="548" t="str">
        <f t="shared" si="12"/>
        <v/>
      </c>
      <c r="AC18" s="548" t="str">
        <f t="shared" si="13"/>
        <v/>
      </c>
      <c r="AD18" s="548" t="str">
        <f t="shared" si="14"/>
        <v/>
      </c>
      <c r="AE18" s="701">
        <f>'（参考）業従者・講師配置計画 兼 研修日程表'!AE18</f>
        <v>0</v>
      </c>
      <c r="AF18" s="702">
        <f>'（参考）業従者・講師配置計画 兼 研修日程表'!AF18</f>
        <v>0</v>
      </c>
      <c r="AG18" s="703"/>
      <c r="AH18" s="912" t="str">
        <f>'（参考）業従者・講師配置計画 兼 研修日程表'!AH18</f>
        <v/>
      </c>
      <c r="AI18" s="912" t="str">
        <f>'（参考）業従者・講師配置計画 兼 研修日程表'!AI18</f>
        <v/>
      </c>
      <c r="AJ18" s="912" t="str">
        <f>'（参考）業従者・講師配置計画 兼 研修日程表'!AJ18</f>
        <v/>
      </c>
      <c r="AK18" s="912" t="str">
        <f>'（参考）業従者・講師配置計画 兼 研修日程表'!AK18</f>
        <v/>
      </c>
      <c r="AL18" s="704">
        <f>'（参考）業従者・講師配置計画 兼 研修日程表'!AL18</f>
        <v>0</v>
      </c>
      <c r="AM18" s="441" t="str">
        <f t="shared" si="16"/>
        <v/>
      </c>
      <c r="AN18" s="705"/>
      <c r="AO18" s="552"/>
      <c r="AP18" s="552"/>
    </row>
    <row r="19" spans="2:42" ht="27.75" customHeight="1">
      <c r="B19" s="459"/>
      <c r="C19" s="694">
        <f>'（参考）業従者・講師配置計画 兼 研修日程表'!C19</f>
        <v>0</v>
      </c>
      <c r="D19" s="695">
        <f>'（参考）業従者・講師配置計画 兼 研修日程表'!D19</f>
        <v>0</v>
      </c>
      <c r="E19" s="696" t="s">
        <v>291</v>
      </c>
      <c r="F19" s="697">
        <f>'（参考）業従者・講師配置計画 兼 研修日程表'!F19</f>
        <v>0</v>
      </c>
      <c r="G19" s="698">
        <f>'（参考）業従者・講師配置計画 兼 研修日程表'!G19</f>
        <v>0</v>
      </c>
      <c r="H19" s="698">
        <f>'（参考）業従者・講師配置計画 兼 研修日程表'!H19</f>
        <v>0</v>
      </c>
      <c r="I19" s="698">
        <f>'（参考）業従者・講師配置計画 兼 研修日程表'!I19</f>
        <v>0</v>
      </c>
      <c r="J19" s="698">
        <f>'（参考）業従者・講師配置計画 兼 研修日程表'!J19</f>
        <v>0</v>
      </c>
      <c r="K19" s="459"/>
      <c r="L19" s="699">
        <f>'（参考）業従者・講師配置計画 兼 研修日程表'!L19</f>
        <v>0</v>
      </c>
      <c r="M19" s="700">
        <f>'（参考）業従者・講師配置計画 兼 研修日程表'!M19</f>
        <v>0</v>
      </c>
      <c r="N19" s="840">
        <f>'（参考）業従者・講師配置計画 兼 研修日程表'!N19</f>
        <v>0</v>
      </c>
      <c r="O19" s="548" t="str">
        <f t="shared" si="15"/>
        <v/>
      </c>
      <c r="P19" s="548" t="str">
        <f t="shared" si="0"/>
        <v/>
      </c>
      <c r="Q19" s="548" t="str">
        <f t="shared" si="1"/>
        <v/>
      </c>
      <c r="R19" s="548" t="str">
        <f t="shared" si="2"/>
        <v/>
      </c>
      <c r="S19" s="548" t="str">
        <f t="shared" si="3"/>
        <v/>
      </c>
      <c r="T19" s="548" t="str">
        <f t="shared" si="4"/>
        <v/>
      </c>
      <c r="U19" s="548" t="str">
        <f t="shared" si="5"/>
        <v/>
      </c>
      <c r="V19" s="548" t="str">
        <f t="shared" si="6"/>
        <v/>
      </c>
      <c r="W19" s="548" t="str">
        <f t="shared" si="7"/>
        <v/>
      </c>
      <c r="X19" s="548" t="str">
        <f t="shared" si="8"/>
        <v/>
      </c>
      <c r="Y19" s="548" t="str">
        <f t="shared" si="9"/>
        <v/>
      </c>
      <c r="Z19" s="548" t="str">
        <f t="shared" si="10"/>
        <v/>
      </c>
      <c r="AA19" s="548" t="str">
        <f t="shared" si="11"/>
        <v/>
      </c>
      <c r="AB19" s="548" t="str">
        <f t="shared" si="12"/>
        <v/>
      </c>
      <c r="AC19" s="548" t="str">
        <f t="shared" si="13"/>
        <v/>
      </c>
      <c r="AD19" s="548" t="str">
        <f t="shared" si="14"/>
        <v/>
      </c>
      <c r="AE19" s="701">
        <f>'（参考）業従者・講師配置計画 兼 研修日程表'!AE19</f>
        <v>0</v>
      </c>
      <c r="AF19" s="702">
        <f>'（参考）業従者・講師配置計画 兼 研修日程表'!AF19</f>
        <v>0</v>
      </c>
      <c r="AG19" s="703"/>
      <c r="AH19" s="912" t="str">
        <f>'（参考）業従者・講師配置計画 兼 研修日程表'!AH19</f>
        <v/>
      </c>
      <c r="AI19" s="912" t="str">
        <f>'（参考）業従者・講師配置計画 兼 研修日程表'!AI19</f>
        <v/>
      </c>
      <c r="AJ19" s="912" t="str">
        <f>'（参考）業従者・講師配置計画 兼 研修日程表'!AJ19</f>
        <v/>
      </c>
      <c r="AK19" s="912" t="str">
        <f>'（参考）業従者・講師配置計画 兼 研修日程表'!AK19</f>
        <v/>
      </c>
      <c r="AL19" s="704">
        <f>'（参考）業従者・講師配置計画 兼 研修日程表'!AL19</f>
        <v>0</v>
      </c>
      <c r="AM19" s="441" t="str">
        <f t="shared" si="16"/>
        <v/>
      </c>
      <c r="AN19" s="705"/>
      <c r="AO19" s="552"/>
      <c r="AP19" s="552"/>
    </row>
    <row r="20" spans="2:42" ht="27.65" customHeight="1">
      <c r="B20" s="459"/>
      <c r="C20" s="694">
        <f>'（参考）業従者・講師配置計画 兼 研修日程表'!C20</f>
        <v>0</v>
      </c>
      <c r="D20" s="695">
        <f>'（参考）業従者・講師配置計画 兼 研修日程表'!D20</f>
        <v>0</v>
      </c>
      <c r="E20" s="696" t="s">
        <v>291</v>
      </c>
      <c r="F20" s="697">
        <f>'（参考）業従者・講師配置計画 兼 研修日程表'!F20</f>
        <v>0</v>
      </c>
      <c r="G20" s="698">
        <f>'（参考）業従者・講師配置計画 兼 研修日程表'!G20</f>
        <v>0</v>
      </c>
      <c r="H20" s="698">
        <f>'（参考）業従者・講師配置計画 兼 研修日程表'!H20</f>
        <v>0</v>
      </c>
      <c r="I20" s="698">
        <f>'（参考）業従者・講師配置計画 兼 研修日程表'!I20</f>
        <v>0</v>
      </c>
      <c r="J20" s="698">
        <f>'（参考）業従者・講師配置計画 兼 研修日程表'!J20</f>
        <v>0</v>
      </c>
      <c r="K20" s="459"/>
      <c r="L20" s="699">
        <f>'（参考）業従者・講師配置計画 兼 研修日程表'!L20</f>
        <v>0</v>
      </c>
      <c r="M20" s="700">
        <f>'（参考）業従者・講師配置計画 兼 研修日程表'!M20</f>
        <v>0</v>
      </c>
      <c r="N20" s="840">
        <f>'（参考）業従者・講師配置計画 兼 研修日程表'!N20</f>
        <v>0</v>
      </c>
      <c r="O20" s="548" t="str">
        <f t="shared" si="15"/>
        <v/>
      </c>
      <c r="P20" s="548" t="str">
        <f t="shared" si="0"/>
        <v/>
      </c>
      <c r="Q20" s="548" t="str">
        <f t="shared" si="1"/>
        <v/>
      </c>
      <c r="R20" s="548" t="str">
        <f t="shared" si="2"/>
        <v/>
      </c>
      <c r="S20" s="548" t="str">
        <f t="shared" si="3"/>
        <v/>
      </c>
      <c r="T20" s="548" t="str">
        <f t="shared" si="4"/>
        <v/>
      </c>
      <c r="U20" s="548" t="str">
        <f t="shared" si="5"/>
        <v/>
      </c>
      <c r="V20" s="548" t="str">
        <f t="shared" si="6"/>
        <v/>
      </c>
      <c r="W20" s="548" t="str">
        <f t="shared" si="7"/>
        <v/>
      </c>
      <c r="X20" s="548" t="str">
        <f t="shared" si="8"/>
        <v/>
      </c>
      <c r="Y20" s="548" t="str">
        <f t="shared" si="9"/>
        <v/>
      </c>
      <c r="Z20" s="548" t="str">
        <f t="shared" si="10"/>
        <v/>
      </c>
      <c r="AA20" s="548" t="str">
        <f t="shared" si="11"/>
        <v/>
      </c>
      <c r="AB20" s="548" t="str">
        <f t="shared" si="12"/>
        <v/>
      </c>
      <c r="AC20" s="548" t="str">
        <f t="shared" si="13"/>
        <v/>
      </c>
      <c r="AD20" s="548" t="str">
        <f t="shared" si="14"/>
        <v/>
      </c>
      <c r="AE20" s="701">
        <f>'（参考）業従者・講師配置計画 兼 研修日程表'!AE20</f>
        <v>0</v>
      </c>
      <c r="AF20" s="702">
        <f>'（参考）業従者・講師配置計画 兼 研修日程表'!AF20</f>
        <v>0</v>
      </c>
      <c r="AG20" s="703"/>
      <c r="AH20" s="912" t="str">
        <f>'（参考）業従者・講師配置計画 兼 研修日程表'!AH20</f>
        <v/>
      </c>
      <c r="AI20" s="912" t="str">
        <f>'（参考）業従者・講師配置計画 兼 研修日程表'!AI20</f>
        <v/>
      </c>
      <c r="AJ20" s="912" t="str">
        <f>'（参考）業従者・講師配置計画 兼 研修日程表'!AJ20</f>
        <v/>
      </c>
      <c r="AK20" s="912" t="str">
        <f>'（参考）業従者・講師配置計画 兼 研修日程表'!AK20</f>
        <v/>
      </c>
      <c r="AL20" s="704">
        <f>'（参考）業従者・講師配置計画 兼 研修日程表'!AL20</f>
        <v>0</v>
      </c>
      <c r="AM20" s="441" t="str">
        <f t="shared" si="16"/>
        <v/>
      </c>
      <c r="AN20" s="705"/>
      <c r="AO20" s="552"/>
      <c r="AP20" s="552"/>
    </row>
    <row r="21" spans="2:42" ht="27.75" customHeight="1">
      <c r="B21" s="459"/>
      <c r="C21" s="694">
        <f>'（参考）業従者・講師配置計画 兼 研修日程表'!C21</f>
        <v>0</v>
      </c>
      <c r="D21" s="695">
        <f>'（参考）業従者・講師配置計画 兼 研修日程表'!D21</f>
        <v>0</v>
      </c>
      <c r="E21" s="696" t="s">
        <v>291</v>
      </c>
      <c r="F21" s="697">
        <f>'（参考）業従者・講師配置計画 兼 研修日程表'!F21</f>
        <v>0</v>
      </c>
      <c r="G21" s="698">
        <f>'（参考）業従者・講師配置計画 兼 研修日程表'!G21</f>
        <v>0</v>
      </c>
      <c r="H21" s="698">
        <f>'（参考）業従者・講師配置計画 兼 研修日程表'!H21</f>
        <v>0</v>
      </c>
      <c r="I21" s="698">
        <f>'（参考）業従者・講師配置計画 兼 研修日程表'!I21</f>
        <v>0</v>
      </c>
      <c r="J21" s="698">
        <f>'（参考）業従者・講師配置計画 兼 研修日程表'!J21</f>
        <v>0</v>
      </c>
      <c r="K21" s="459"/>
      <c r="L21" s="699">
        <f>'（参考）業従者・講師配置計画 兼 研修日程表'!L21</f>
        <v>0</v>
      </c>
      <c r="M21" s="700">
        <f>'（参考）業従者・講師配置計画 兼 研修日程表'!M21</f>
        <v>0</v>
      </c>
      <c r="N21" s="840">
        <f>'（参考）業従者・講師配置計画 兼 研修日程表'!N21</f>
        <v>0</v>
      </c>
      <c r="O21" s="548" t="str">
        <f t="shared" si="15"/>
        <v/>
      </c>
      <c r="P21" s="548" t="str">
        <f t="shared" si="0"/>
        <v/>
      </c>
      <c r="Q21" s="548" t="str">
        <f t="shared" si="1"/>
        <v/>
      </c>
      <c r="R21" s="548" t="str">
        <f t="shared" si="2"/>
        <v/>
      </c>
      <c r="S21" s="548" t="str">
        <f t="shared" si="3"/>
        <v/>
      </c>
      <c r="T21" s="548" t="str">
        <f t="shared" si="4"/>
        <v/>
      </c>
      <c r="U21" s="548" t="str">
        <f t="shared" si="5"/>
        <v/>
      </c>
      <c r="V21" s="548" t="str">
        <f t="shared" si="6"/>
        <v/>
      </c>
      <c r="W21" s="548" t="str">
        <f t="shared" si="7"/>
        <v/>
      </c>
      <c r="X21" s="548" t="str">
        <f t="shared" si="8"/>
        <v/>
      </c>
      <c r="Y21" s="548" t="str">
        <f t="shared" si="9"/>
        <v/>
      </c>
      <c r="Z21" s="548" t="str">
        <f t="shared" si="10"/>
        <v/>
      </c>
      <c r="AA21" s="548" t="str">
        <f t="shared" si="11"/>
        <v/>
      </c>
      <c r="AB21" s="548" t="str">
        <f t="shared" si="12"/>
        <v/>
      </c>
      <c r="AC21" s="548" t="str">
        <f t="shared" si="13"/>
        <v/>
      </c>
      <c r="AD21" s="548" t="str">
        <f t="shared" si="14"/>
        <v/>
      </c>
      <c r="AE21" s="701">
        <f>'（参考）業従者・講師配置計画 兼 研修日程表'!AE21</f>
        <v>0</v>
      </c>
      <c r="AF21" s="702">
        <f>'（参考）業従者・講師配置計画 兼 研修日程表'!AF21</f>
        <v>0</v>
      </c>
      <c r="AG21" s="703"/>
      <c r="AH21" s="912" t="str">
        <f>'（参考）業従者・講師配置計画 兼 研修日程表'!AH21</f>
        <v/>
      </c>
      <c r="AI21" s="912" t="str">
        <f>'（参考）業従者・講師配置計画 兼 研修日程表'!AI21</f>
        <v/>
      </c>
      <c r="AJ21" s="912" t="str">
        <f>'（参考）業従者・講師配置計画 兼 研修日程表'!AJ21</f>
        <v/>
      </c>
      <c r="AK21" s="912" t="str">
        <f>'（参考）業従者・講師配置計画 兼 研修日程表'!AK21</f>
        <v/>
      </c>
      <c r="AL21" s="704">
        <f>'（参考）業従者・講師配置計画 兼 研修日程表'!AL21</f>
        <v>0</v>
      </c>
      <c r="AM21" s="441" t="str">
        <f t="shared" si="16"/>
        <v/>
      </c>
      <c r="AN21" s="705"/>
      <c r="AO21" s="552"/>
      <c r="AP21" s="552"/>
    </row>
    <row r="22" spans="2:42" ht="27.75" customHeight="1">
      <c r="B22" s="459"/>
      <c r="C22" s="694">
        <f>'（参考）業従者・講師配置計画 兼 研修日程表'!C22</f>
        <v>0</v>
      </c>
      <c r="D22" s="695">
        <f>'（参考）業従者・講師配置計画 兼 研修日程表'!D22</f>
        <v>0</v>
      </c>
      <c r="E22" s="696" t="s">
        <v>291</v>
      </c>
      <c r="F22" s="697">
        <f>'（参考）業従者・講師配置計画 兼 研修日程表'!F22</f>
        <v>0</v>
      </c>
      <c r="G22" s="698">
        <f>'（参考）業従者・講師配置計画 兼 研修日程表'!G22</f>
        <v>0</v>
      </c>
      <c r="H22" s="698">
        <f>'（参考）業従者・講師配置計画 兼 研修日程表'!H22</f>
        <v>0</v>
      </c>
      <c r="I22" s="698">
        <f>'（参考）業従者・講師配置計画 兼 研修日程表'!I22</f>
        <v>0</v>
      </c>
      <c r="J22" s="698">
        <f>'（参考）業従者・講師配置計画 兼 研修日程表'!J22</f>
        <v>0</v>
      </c>
      <c r="K22" s="459"/>
      <c r="L22" s="699">
        <f>'（参考）業従者・講師配置計画 兼 研修日程表'!L22</f>
        <v>0</v>
      </c>
      <c r="M22" s="700">
        <f>'（参考）業従者・講師配置計画 兼 研修日程表'!M22</f>
        <v>0</v>
      </c>
      <c r="N22" s="840">
        <f>'（参考）業従者・講師配置計画 兼 研修日程表'!N22</f>
        <v>0</v>
      </c>
      <c r="O22" s="548" t="str">
        <f>IF($L22="講師(個人)",(IF(AND($J22="日本語",$K22=""),IF($D22="","",TIME(HOUR($F22-$D22),ROUNDUP(MINUTE($F22-$D22)/30,0)*30,0)*24),"")),"")</f>
        <v/>
      </c>
      <c r="P22" s="548" t="str">
        <f t="shared" si="0"/>
        <v/>
      </c>
      <c r="Q22" s="548" t="str">
        <f t="shared" si="1"/>
        <v/>
      </c>
      <c r="R22" s="548" t="str">
        <f t="shared" si="2"/>
        <v/>
      </c>
      <c r="S22" s="548" t="str">
        <f t="shared" si="3"/>
        <v/>
      </c>
      <c r="T22" s="548" t="str">
        <f t="shared" si="4"/>
        <v/>
      </c>
      <c r="U22" s="548" t="str">
        <f t="shared" si="5"/>
        <v/>
      </c>
      <c r="V22" s="548" t="str">
        <f t="shared" si="6"/>
        <v/>
      </c>
      <c r="W22" s="548" t="str">
        <f t="shared" si="7"/>
        <v/>
      </c>
      <c r="X22" s="548" t="str">
        <f t="shared" si="8"/>
        <v/>
      </c>
      <c r="Y22" s="548" t="str">
        <f t="shared" si="9"/>
        <v/>
      </c>
      <c r="Z22" s="548" t="str">
        <f t="shared" si="10"/>
        <v/>
      </c>
      <c r="AA22" s="548" t="str">
        <f t="shared" si="11"/>
        <v/>
      </c>
      <c r="AB22" s="548" t="str">
        <f t="shared" si="12"/>
        <v/>
      </c>
      <c r="AC22" s="548" t="str">
        <f t="shared" si="13"/>
        <v/>
      </c>
      <c r="AD22" s="548" t="str">
        <f t="shared" si="14"/>
        <v/>
      </c>
      <c r="AE22" s="701">
        <f>'（参考）業従者・講師配置計画 兼 研修日程表'!AE22</f>
        <v>0</v>
      </c>
      <c r="AF22" s="702">
        <f>'（参考）業従者・講師配置計画 兼 研修日程表'!AF22</f>
        <v>0</v>
      </c>
      <c r="AG22" s="703"/>
      <c r="AH22" s="912" t="str">
        <f>'（参考）業従者・講師配置計画 兼 研修日程表'!AH22</f>
        <v/>
      </c>
      <c r="AI22" s="912" t="str">
        <f>'（参考）業従者・講師配置計画 兼 研修日程表'!AI22</f>
        <v/>
      </c>
      <c r="AJ22" s="912" t="str">
        <f>'（参考）業従者・講師配置計画 兼 研修日程表'!AJ22</f>
        <v/>
      </c>
      <c r="AK22" s="912" t="str">
        <f>'（参考）業従者・講師配置計画 兼 研修日程表'!AK22</f>
        <v/>
      </c>
      <c r="AL22" s="704">
        <f>'（参考）業従者・講師配置計画 兼 研修日程表'!AL22</f>
        <v>0</v>
      </c>
      <c r="AM22" s="441" t="str">
        <f>IF(AL22="見学・視察",1,"")</f>
        <v/>
      </c>
      <c r="AN22" s="705"/>
      <c r="AO22" s="552"/>
      <c r="AP22" s="552"/>
    </row>
    <row r="23" spans="2:42" ht="27.75" hidden="1" customHeight="1">
      <c r="B23" s="459"/>
      <c r="C23" s="694">
        <f>'（参考）業従者・講師配置計画 兼 研修日程表'!C23</f>
        <v>0</v>
      </c>
      <c r="D23" s="695">
        <f>'（参考）業従者・講師配置計画 兼 研修日程表'!D23</f>
        <v>0</v>
      </c>
      <c r="E23" s="696" t="s">
        <v>291</v>
      </c>
      <c r="F23" s="697">
        <f>'（参考）業従者・講師配置計画 兼 研修日程表'!F23</f>
        <v>0</v>
      </c>
      <c r="G23" s="698">
        <f>'（参考）業従者・講師配置計画 兼 研修日程表'!G23</f>
        <v>0</v>
      </c>
      <c r="H23" s="698">
        <f>'（参考）業従者・講師配置計画 兼 研修日程表'!H23</f>
        <v>0</v>
      </c>
      <c r="I23" s="698">
        <f>'（参考）業従者・講師配置計画 兼 研修日程表'!I23</f>
        <v>0</v>
      </c>
      <c r="J23" s="698">
        <f>'（参考）業従者・講師配置計画 兼 研修日程表'!J23</f>
        <v>0</v>
      </c>
      <c r="K23" s="459"/>
      <c r="L23" s="699">
        <f>'（参考）業従者・講師配置計画 兼 研修日程表'!L23</f>
        <v>0</v>
      </c>
      <c r="M23" s="700">
        <f>'（参考）業従者・講師配置計画 兼 研修日程表'!M23</f>
        <v>0</v>
      </c>
      <c r="N23" s="840">
        <f>'（参考）業従者・講師配置計画 兼 研修日程表'!N23</f>
        <v>0</v>
      </c>
      <c r="O23" s="548" t="str">
        <f t="shared" ref="O23:O30" si="17">IF($L23="講師(個人)",(IF(AND($J23="日本語",K23=""),IF($D23="","",TIME(HOUR($F23-$D23),ROUNDUP(MINUTE($F23-$D23)/30,0)*30,0)*24),"")),"")</f>
        <v/>
      </c>
      <c r="P23" s="548" t="str">
        <f t="shared" si="0"/>
        <v/>
      </c>
      <c r="Q23" s="548" t="str">
        <f t="shared" si="1"/>
        <v/>
      </c>
      <c r="R23" s="548" t="str">
        <f t="shared" si="2"/>
        <v/>
      </c>
      <c r="S23" s="548" t="str">
        <f t="shared" si="3"/>
        <v/>
      </c>
      <c r="T23" s="548" t="str">
        <f t="shared" si="4"/>
        <v/>
      </c>
      <c r="U23" s="548" t="str">
        <f t="shared" si="5"/>
        <v/>
      </c>
      <c r="V23" s="548" t="str">
        <f t="shared" si="6"/>
        <v/>
      </c>
      <c r="W23" s="548" t="str">
        <f t="shared" si="7"/>
        <v/>
      </c>
      <c r="X23" s="548" t="str">
        <f t="shared" si="8"/>
        <v/>
      </c>
      <c r="Y23" s="548" t="str">
        <f t="shared" si="9"/>
        <v/>
      </c>
      <c r="Z23" s="548" t="str">
        <f t="shared" si="10"/>
        <v/>
      </c>
      <c r="AA23" s="548" t="str">
        <f t="shared" si="11"/>
        <v/>
      </c>
      <c r="AB23" s="548" t="str">
        <f t="shared" si="12"/>
        <v/>
      </c>
      <c r="AC23" s="548" t="str">
        <f t="shared" si="13"/>
        <v/>
      </c>
      <c r="AD23" s="548" t="str">
        <f t="shared" si="14"/>
        <v/>
      </c>
      <c r="AE23" s="701">
        <f>'（参考）業従者・講師配置計画 兼 研修日程表'!AE23</f>
        <v>0</v>
      </c>
      <c r="AF23" s="702">
        <f>'（参考）業従者・講師配置計画 兼 研修日程表'!AF23</f>
        <v>0</v>
      </c>
      <c r="AG23" s="703"/>
      <c r="AH23" s="912" t="str">
        <f>'（参考）業従者・講師配置計画 兼 研修日程表'!AH23</f>
        <v/>
      </c>
      <c r="AI23" s="912" t="str">
        <f>'（参考）業従者・講師配置計画 兼 研修日程表'!AI23</f>
        <v/>
      </c>
      <c r="AJ23" s="912" t="str">
        <f>'（参考）業従者・講師配置計画 兼 研修日程表'!AJ23</f>
        <v/>
      </c>
      <c r="AK23" s="912" t="str">
        <f>'（参考）業従者・講師配置計画 兼 研修日程表'!AK23</f>
        <v/>
      </c>
      <c r="AL23" s="704">
        <f>'（参考）業従者・講師配置計画 兼 研修日程表'!AL23</f>
        <v>0</v>
      </c>
      <c r="AM23" s="441" t="str">
        <f t="shared" ref="AM23:AM30" si="18">IF(AL23="見学・視察",1,"")</f>
        <v/>
      </c>
      <c r="AN23" s="705"/>
      <c r="AO23" s="552"/>
      <c r="AP23" s="552"/>
    </row>
    <row r="24" spans="2:42" ht="27.75" hidden="1" customHeight="1">
      <c r="B24" s="459"/>
      <c r="C24" s="694">
        <f>'（参考）業従者・講師配置計画 兼 研修日程表'!C24</f>
        <v>0</v>
      </c>
      <c r="D24" s="695">
        <f>'（参考）業従者・講師配置計画 兼 研修日程表'!D24</f>
        <v>0</v>
      </c>
      <c r="E24" s="696" t="s">
        <v>291</v>
      </c>
      <c r="F24" s="697">
        <f>'（参考）業従者・講師配置計画 兼 研修日程表'!F24</f>
        <v>0</v>
      </c>
      <c r="G24" s="698">
        <f>'（参考）業従者・講師配置計画 兼 研修日程表'!G24</f>
        <v>0</v>
      </c>
      <c r="H24" s="698">
        <f>'（参考）業従者・講師配置計画 兼 研修日程表'!H24</f>
        <v>0</v>
      </c>
      <c r="I24" s="698">
        <f>'（参考）業従者・講師配置計画 兼 研修日程表'!I24</f>
        <v>0</v>
      </c>
      <c r="J24" s="698">
        <f>'（参考）業従者・講師配置計画 兼 研修日程表'!J24</f>
        <v>0</v>
      </c>
      <c r="K24" s="459"/>
      <c r="L24" s="699">
        <f>'（参考）業従者・講師配置計画 兼 研修日程表'!L24</f>
        <v>0</v>
      </c>
      <c r="M24" s="700">
        <f>'（参考）業従者・講師配置計画 兼 研修日程表'!M24</f>
        <v>0</v>
      </c>
      <c r="N24" s="840">
        <f>'（参考）業従者・講師配置計画 兼 研修日程表'!N24</f>
        <v>0</v>
      </c>
      <c r="O24" s="548" t="str">
        <f t="shared" si="17"/>
        <v/>
      </c>
      <c r="P24" s="548" t="str">
        <f t="shared" si="0"/>
        <v/>
      </c>
      <c r="Q24" s="548" t="str">
        <f t="shared" si="1"/>
        <v/>
      </c>
      <c r="R24" s="548" t="str">
        <f t="shared" si="2"/>
        <v/>
      </c>
      <c r="S24" s="548" t="str">
        <f t="shared" si="3"/>
        <v/>
      </c>
      <c r="T24" s="548" t="str">
        <f t="shared" si="4"/>
        <v/>
      </c>
      <c r="U24" s="548" t="str">
        <f t="shared" si="5"/>
        <v/>
      </c>
      <c r="V24" s="548" t="str">
        <f t="shared" si="6"/>
        <v/>
      </c>
      <c r="W24" s="548" t="str">
        <f t="shared" si="7"/>
        <v/>
      </c>
      <c r="X24" s="548" t="str">
        <f t="shared" si="8"/>
        <v/>
      </c>
      <c r="Y24" s="548" t="str">
        <f t="shared" si="9"/>
        <v/>
      </c>
      <c r="Z24" s="548" t="str">
        <f t="shared" si="10"/>
        <v/>
      </c>
      <c r="AA24" s="548" t="str">
        <f t="shared" si="11"/>
        <v/>
      </c>
      <c r="AB24" s="548" t="str">
        <f t="shared" si="12"/>
        <v/>
      </c>
      <c r="AC24" s="548" t="str">
        <f t="shared" si="13"/>
        <v/>
      </c>
      <c r="AD24" s="548" t="str">
        <f t="shared" si="14"/>
        <v/>
      </c>
      <c r="AE24" s="701">
        <f>'（参考）業従者・講師配置計画 兼 研修日程表'!AE24</f>
        <v>0</v>
      </c>
      <c r="AF24" s="702">
        <f>'（参考）業従者・講師配置計画 兼 研修日程表'!AF24</f>
        <v>0</v>
      </c>
      <c r="AG24" s="703"/>
      <c r="AH24" s="912" t="str">
        <f>'（参考）業従者・講師配置計画 兼 研修日程表'!AH24</f>
        <v/>
      </c>
      <c r="AI24" s="912" t="str">
        <f>'（参考）業従者・講師配置計画 兼 研修日程表'!AI24</f>
        <v/>
      </c>
      <c r="AJ24" s="912" t="str">
        <f>'（参考）業従者・講師配置計画 兼 研修日程表'!AJ24</f>
        <v/>
      </c>
      <c r="AK24" s="912" t="str">
        <f>'（参考）業従者・講師配置計画 兼 研修日程表'!AK24</f>
        <v/>
      </c>
      <c r="AL24" s="704">
        <f>'（参考）業従者・講師配置計画 兼 研修日程表'!AL24</f>
        <v>0</v>
      </c>
      <c r="AM24" s="441" t="str">
        <f t="shared" si="18"/>
        <v/>
      </c>
      <c r="AN24" s="705"/>
      <c r="AO24" s="552"/>
      <c r="AP24" s="552"/>
    </row>
    <row r="25" spans="2:42" ht="27.75" hidden="1" customHeight="1">
      <c r="B25" s="459"/>
      <c r="C25" s="694">
        <f>'（参考）業従者・講師配置計画 兼 研修日程表'!C25</f>
        <v>0</v>
      </c>
      <c r="D25" s="695">
        <f>'（参考）業従者・講師配置計画 兼 研修日程表'!D25</f>
        <v>0</v>
      </c>
      <c r="E25" s="696" t="s">
        <v>291</v>
      </c>
      <c r="F25" s="697">
        <f>'（参考）業従者・講師配置計画 兼 研修日程表'!F25</f>
        <v>0</v>
      </c>
      <c r="G25" s="698">
        <f>'（参考）業従者・講師配置計画 兼 研修日程表'!G25</f>
        <v>0</v>
      </c>
      <c r="H25" s="698">
        <f>'（参考）業従者・講師配置計画 兼 研修日程表'!H25</f>
        <v>0</v>
      </c>
      <c r="I25" s="698">
        <f>'（参考）業従者・講師配置計画 兼 研修日程表'!I25</f>
        <v>0</v>
      </c>
      <c r="J25" s="698">
        <f>'（参考）業従者・講師配置計画 兼 研修日程表'!J25</f>
        <v>0</v>
      </c>
      <c r="K25" s="459"/>
      <c r="L25" s="699">
        <f>'（参考）業従者・講師配置計画 兼 研修日程表'!L25</f>
        <v>0</v>
      </c>
      <c r="M25" s="700">
        <f>'（参考）業従者・講師配置計画 兼 研修日程表'!M25</f>
        <v>0</v>
      </c>
      <c r="N25" s="840">
        <f>'（参考）業従者・講師配置計画 兼 研修日程表'!N25</f>
        <v>0</v>
      </c>
      <c r="O25" s="548" t="str">
        <f t="shared" si="17"/>
        <v/>
      </c>
      <c r="P25" s="548" t="str">
        <f t="shared" si="0"/>
        <v/>
      </c>
      <c r="Q25" s="548" t="str">
        <f t="shared" si="1"/>
        <v/>
      </c>
      <c r="R25" s="548" t="str">
        <f t="shared" si="2"/>
        <v/>
      </c>
      <c r="S25" s="548" t="str">
        <f t="shared" si="3"/>
        <v/>
      </c>
      <c r="T25" s="548" t="str">
        <f t="shared" si="4"/>
        <v/>
      </c>
      <c r="U25" s="548" t="str">
        <f t="shared" si="5"/>
        <v/>
      </c>
      <c r="V25" s="548" t="str">
        <f t="shared" si="6"/>
        <v/>
      </c>
      <c r="W25" s="548" t="str">
        <f t="shared" si="7"/>
        <v/>
      </c>
      <c r="X25" s="548" t="str">
        <f t="shared" si="8"/>
        <v/>
      </c>
      <c r="Y25" s="548" t="str">
        <f t="shared" si="9"/>
        <v/>
      </c>
      <c r="Z25" s="548" t="str">
        <f t="shared" si="10"/>
        <v/>
      </c>
      <c r="AA25" s="548" t="str">
        <f t="shared" si="11"/>
        <v/>
      </c>
      <c r="AB25" s="548" t="str">
        <f t="shared" si="12"/>
        <v/>
      </c>
      <c r="AC25" s="548" t="str">
        <f t="shared" si="13"/>
        <v/>
      </c>
      <c r="AD25" s="548" t="str">
        <f t="shared" si="14"/>
        <v/>
      </c>
      <c r="AE25" s="701">
        <f>'（参考）業従者・講師配置計画 兼 研修日程表'!AE25</f>
        <v>0</v>
      </c>
      <c r="AF25" s="702">
        <f>'（参考）業従者・講師配置計画 兼 研修日程表'!AF25</f>
        <v>0</v>
      </c>
      <c r="AG25" s="703"/>
      <c r="AH25" s="912" t="str">
        <f>'（参考）業従者・講師配置計画 兼 研修日程表'!AH25</f>
        <v/>
      </c>
      <c r="AI25" s="912" t="str">
        <f>'（参考）業従者・講師配置計画 兼 研修日程表'!AI25</f>
        <v/>
      </c>
      <c r="AJ25" s="912" t="str">
        <f>'（参考）業従者・講師配置計画 兼 研修日程表'!AJ25</f>
        <v/>
      </c>
      <c r="AK25" s="912" t="str">
        <f>'（参考）業従者・講師配置計画 兼 研修日程表'!AK25</f>
        <v/>
      </c>
      <c r="AL25" s="704">
        <f>'（参考）業従者・講師配置計画 兼 研修日程表'!AL25</f>
        <v>0</v>
      </c>
      <c r="AM25" s="441" t="str">
        <f t="shared" si="18"/>
        <v/>
      </c>
      <c r="AN25" s="705"/>
      <c r="AO25" s="552"/>
      <c r="AP25" s="552"/>
    </row>
    <row r="26" spans="2:42" ht="27.75" hidden="1" customHeight="1">
      <c r="B26" s="459"/>
      <c r="C26" s="694">
        <f>'（参考）業従者・講師配置計画 兼 研修日程表'!C26</f>
        <v>0</v>
      </c>
      <c r="D26" s="695">
        <f>'（参考）業従者・講師配置計画 兼 研修日程表'!D26</f>
        <v>0</v>
      </c>
      <c r="E26" s="696" t="s">
        <v>291</v>
      </c>
      <c r="F26" s="697">
        <f>'（参考）業従者・講師配置計画 兼 研修日程表'!F26</f>
        <v>0</v>
      </c>
      <c r="G26" s="698">
        <f>'（参考）業従者・講師配置計画 兼 研修日程表'!G26</f>
        <v>0</v>
      </c>
      <c r="H26" s="698">
        <f>'（参考）業従者・講師配置計画 兼 研修日程表'!H26</f>
        <v>0</v>
      </c>
      <c r="I26" s="698">
        <f>'（参考）業従者・講師配置計画 兼 研修日程表'!I26</f>
        <v>0</v>
      </c>
      <c r="J26" s="698">
        <f>'（参考）業従者・講師配置計画 兼 研修日程表'!J26</f>
        <v>0</v>
      </c>
      <c r="K26" s="459"/>
      <c r="L26" s="699">
        <f>'（参考）業従者・講師配置計画 兼 研修日程表'!L26</f>
        <v>0</v>
      </c>
      <c r="M26" s="700">
        <f>'（参考）業従者・講師配置計画 兼 研修日程表'!M26</f>
        <v>0</v>
      </c>
      <c r="N26" s="840">
        <f>'（参考）業従者・講師配置計画 兼 研修日程表'!N26</f>
        <v>0</v>
      </c>
      <c r="O26" s="548" t="str">
        <f t="shared" si="17"/>
        <v/>
      </c>
      <c r="P26" s="548" t="str">
        <f t="shared" si="0"/>
        <v/>
      </c>
      <c r="Q26" s="548" t="str">
        <f t="shared" si="1"/>
        <v/>
      </c>
      <c r="R26" s="548" t="str">
        <f t="shared" si="2"/>
        <v/>
      </c>
      <c r="S26" s="548" t="str">
        <f t="shared" si="3"/>
        <v/>
      </c>
      <c r="T26" s="548" t="str">
        <f t="shared" si="4"/>
        <v/>
      </c>
      <c r="U26" s="548" t="str">
        <f t="shared" si="5"/>
        <v/>
      </c>
      <c r="V26" s="548" t="str">
        <f t="shared" si="6"/>
        <v/>
      </c>
      <c r="W26" s="548" t="str">
        <f t="shared" si="7"/>
        <v/>
      </c>
      <c r="X26" s="548" t="str">
        <f t="shared" si="8"/>
        <v/>
      </c>
      <c r="Y26" s="548" t="str">
        <f t="shared" si="9"/>
        <v/>
      </c>
      <c r="Z26" s="548" t="str">
        <f t="shared" si="10"/>
        <v/>
      </c>
      <c r="AA26" s="548" t="str">
        <f t="shared" si="11"/>
        <v/>
      </c>
      <c r="AB26" s="548" t="str">
        <f t="shared" si="12"/>
        <v/>
      </c>
      <c r="AC26" s="548" t="str">
        <f t="shared" si="13"/>
        <v/>
      </c>
      <c r="AD26" s="548" t="str">
        <f t="shared" si="14"/>
        <v/>
      </c>
      <c r="AE26" s="701">
        <f>'（参考）業従者・講師配置計画 兼 研修日程表'!AE26</f>
        <v>0</v>
      </c>
      <c r="AF26" s="702">
        <f>'（参考）業従者・講師配置計画 兼 研修日程表'!AF26</f>
        <v>0</v>
      </c>
      <c r="AG26" s="703"/>
      <c r="AH26" s="912" t="str">
        <f>'（参考）業従者・講師配置計画 兼 研修日程表'!AH26</f>
        <v/>
      </c>
      <c r="AI26" s="912" t="str">
        <f>'（参考）業従者・講師配置計画 兼 研修日程表'!AI26</f>
        <v/>
      </c>
      <c r="AJ26" s="912" t="str">
        <f>'（参考）業従者・講師配置計画 兼 研修日程表'!AJ26</f>
        <v/>
      </c>
      <c r="AK26" s="912" t="str">
        <f>'（参考）業従者・講師配置計画 兼 研修日程表'!AK26</f>
        <v/>
      </c>
      <c r="AL26" s="704">
        <f>'（参考）業従者・講師配置計画 兼 研修日程表'!AL26</f>
        <v>0</v>
      </c>
      <c r="AM26" s="441" t="str">
        <f t="shared" si="18"/>
        <v/>
      </c>
      <c r="AN26" s="705"/>
      <c r="AO26" s="552"/>
      <c r="AP26" s="552"/>
    </row>
    <row r="27" spans="2:42" ht="27.75" hidden="1" customHeight="1">
      <c r="B27" s="459"/>
      <c r="C27" s="694">
        <f>'（参考）業従者・講師配置計画 兼 研修日程表'!C27</f>
        <v>0</v>
      </c>
      <c r="D27" s="695">
        <f>'（参考）業従者・講師配置計画 兼 研修日程表'!D27</f>
        <v>0</v>
      </c>
      <c r="E27" s="696" t="s">
        <v>291</v>
      </c>
      <c r="F27" s="697">
        <f>'（参考）業従者・講師配置計画 兼 研修日程表'!F27</f>
        <v>0</v>
      </c>
      <c r="G27" s="698">
        <f>'（参考）業従者・講師配置計画 兼 研修日程表'!G27</f>
        <v>0</v>
      </c>
      <c r="H27" s="698">
        <f>'（参考）業従者・講師配置計画 兼 研修日程表'!H27</f>
        <v>0</v>
      </c>
      <c r="I27" s="698">
        <f>'（参考）業従者・講師配置計画 兼 研修日程表'!I27</f>
        <v>0</v>
      </c>
      <c r="J27" s="698">
        <f>'（参考）業従者・講師配置計画 兼 研修日程表'!J27</f>
        <v>0</v>
      </c>
      <c r="K27" s="459"/>
      <c r="L27" s="699">
        <f>'（参考）業従者・講師配置計画 兼 研修日程表'!L27</f>
        <v>0</v>
      </c>
      <c r="M27" s="700">
        <f>'（参考）業従者・講師配置計画 兼 研修日程表'!M27</f>
        <v>0</v>
      </c>
      <c r="N27" s="840">
        <f>'（参考）業従者・講師配置計画 兼 研修日程表'!N27</f>
        <v>0</v>
      </c>
      <c r="O27" s="548" t="str">
        <f t="shared" si="17"/>
        <v/>
      </c>
      <c r="P27" s="548" t="str">
        <f t="shared" si="0"/>
        <v/>
      </c>
      <c r="Q27" s="548" t="str">
        <f t="shared" si="1"/>
        <v/>
      </c>
      <c r="R27" s="548" t="str">
        <f t="shared" si="2"/>
        <v/>
      </c>
      <c r="S27" s="548" t="str">
        <f t="shared" si="3"/>
        <v/>
      </c>
      <c r="T27" s="548" t="str">
        <f t="shared" si="4"/>
        <v/>
      </c>
      <c r="U27" s="548" t="str">
        <f t="shared" si="5"/>
        <v/>
      </c>
      <c r="V27" s="548" t="str">
        <f t="shared" si="6"/>
        <v/>
      </c>
      <c r="W27" s="548" t="str">
        <f t="shared" si="7"/>
        <v/>
      </c>
      <c r="X27" s="548" t="str">
        <f t="shared" si="8"/>
        <v/>
      </c>
      <c r="Y27" s="548" t="str">
        <f t="shared" si="9"/>
        <v/>
      </c>
      <c r="Z27" s="548" t="str">
        <f t="shared" si="10"/>
        <v/>
      </c>
      <c r="AA27" s="548" t="str">
        <f t="shared" si="11"/>
        <v/>
      </c>
      <c r="AB27" s="548" t="str">
        <f t="shared" si="12"/>
        <v/>
      </c>
      <c r="AC27" s="548" t="str">
        <f t="shared" si="13"/>
        <v/>
      </c>
      <c r="AD27" s="548" t="str">
        <f t="shared" si="14"/>
        <v/>
      </c>
      <c r="AE27" s="701">
        <f>'（参考）業従者・講師配置計画 兼 研修日程表'!AE27</f>
        <v>0</v>
      </c>
      <c r="AF27" s="702">
        <f>'（参考）業従者・講師配置計画 兼 研修日程表'!AF27</f>
        <v>0</v>
      </c>
      <c r="AG27" s="703"/>
      <c r="AH27" s="912" t="str">
        <f>'（参考）業従者・講師配置計画 兼 研修日程表'!AH27</f>
        <v/>
      </c>
      <c r="AI27" s="912" t="str">
        <f>'（参考）業従者・講師配置計画 兼 研修日程表'!AI27</f>
        <v/>
      </c>
      <c r="AJ27" s="912" t="str">
        <f>'（参考）業従者・講師配置計画 兼 研修日程表'!AJ27</f>
        <v/>
      </c>
      <c r="AK27" s="912" t="str">
        <f>'（参考）業従者・講師配置計画 兼 研修日程表'!AK27</f>
        <v/>
      </c>
      <c r="AL27" s="704">
        <f>'（参考）業従者・講師配置計画 兼 研修日程表'!AL27</f>
        <v>0</v>
      </c>
      <c r="AM27" s="441" t="str">
        <f t="shared" si="18"/>
        <v/>
      </c>
      <c r="AN27" s="705"/>
      <c r="AO27" s="552"/>
      <c r="AP27" s="552"/>
    </row>
    <row r="28" spans="2:42" ht="27.75" hidden="1" customHeight="1">
      <c r="B28" s="459"/>
      <c r="C28" s="694">
        <f>'（参考）業従者・講師配置計画 兼 研修日程表'!C28</f>
        <v>0</v>
      </c>
      <c r="D28" s="695">
        <f>'（参考）業従者・講師配置計画 兼 研修日程表'!D28</f>
        <v>0</v>
      </c>
      <c r="E28" s="696" t="s">
        <v>291</v>
      </c>
      <c r="F28" s="697">
        <f>'（参考）業従者・講師配置計画 兼 研修日程表'!F28</f>
        <v>0</v>
      </c>
      <c r="G28" s="698">
        <f>'（参考）業従者・講師配置計画 兼 研修日程表'!G28</f>
        <v>0</v>
      </c>
      <c r="H28" s="698">
        <f>'（参考）業従者・講師配置計画 兼 研修日程表'!H28</f>
        <v>0</v>
      </c>
      <c r="I28" s="698">
        <f>'（参考）業従者・講師配置計画 兼 研修日程表'!I28</f>
        <v>0</v>
      </c>
      <c r="J28" s="698">
        <f>'（参考）業従者・講師配置計画 兼 研修日程表'!J28</f>
        <v>0</v>
      </c>
      <c r="K28" s="459"/>
      <c r="L28" s="699">
        <f>'（参考）業従者・講師配置計画 兼 研修日程表'!L28</f>
        <v>0</v>
      </c>
      <c r="M28" s="700">
        <f>'（参考）業従者・講師配置計画 兼 研修日程表'!M28</f>
        <v>0</v>
      </c>
      <c r="N28" s="840">
        <f>'（参考）業従者・講師配置計画 兼 研修日程表'!N28</f>
        <v>0</v>
      </c>
      <c r="O28" s="548" t="str">
        <f t="shared" si="17"/>
        <v/>
      </c>
      <c r="P28" s="548" t="str">
        <f t="shared" si="0"/>
        <v/>
      </c>
      <c r="Q28" s="548" t="str">
        <f t="shared" si="1"/>
        <v/>
      </c>
      <c r="R28" s="548" t="str">
        <f t="shared" si="2"/>
        <v/>
      </c>
      <c r="S28" s="548" t="str">
        <f t="shared" si="3"/>
        <v/>
      </c>
      <c r="T28" s="548" t="str">
        <f t="shared" si="4"/>
        <v/>
      </c>
      <c r="U28" s="548" t="str">
        <f t="shared" si="5"/>
        <v/>
      </c>
      <c r="V28" s="548" t="str">
        <f t="shared" si="6"/>
        <v/>
      </c>
      <c r="W28" s="548" t="str">
        <f t="shared" si="7"/>
        <v/>
      </c>
      <c r="X28" s="548" t="str">
        <f t="shared" si="8"/>
        <v/>
      </c>
      <c r="Y28" s="548" t="str">
        <f t="shared" si="9"/>
        <v/>
      </c>
      <c r="Z28" s="548" t="str">
        <f t="shared" si="10"/>
        <v/>
      </c>
      <c r="AA28" s="548" t="str">
        <f t="shared" si="11"/>
        <v/>
      </c>
      <c r="AB28" s="548" t="str">
        <f t="shared" si="12"/>
        <v/>
      </c>
      <c r="AC28" s="548" t="str">
        <f t="shared" si="13"/>
        <v/>
      </c>
      <c r="AD28" s="548" t="str">
        <f t="shared" si="14"/>
        <v/>
      </c>
      <c r="AE28" s="701">
        <f>'（参考）業従者・講師配置計画 兼 研修日程表'!AE28</f>
        <v>0</v>
      </c>
      <c r="AF28" s="702">
        <f>'（参考）業従者・講師配置計画 兼 研修日程表'!AF28</f>
        <v>0</v>
      </c>
      <c r="AG28" s="703"/>
      <c r="AH28" s="912" t="str">
        <f>'（参考）業従者・講師配置計画 兼 研修日程表'!AH28</f>
        <v/>
      </c>
      <c r="AI28" s="912" t="str">
        <f>'（参考）業従者・講師配置計画 兼 研修日程表'!AI28</f>
        <v/>
      </c>
      <c r="AJ28" s="912" t="str">
        <f>'（参考）業従者・講師配置計画 兼 研修日程表'!AJ28</f>
        <v/>
      </c>
      <c r="AK28" s="912" t="str">
        <f>'（参考）業従者・講師配置計画 兼 研修日程表'!AK28</f>
        <v/>
      </c>
      <c r="AL28" s="704">
        <f>'（参考）業従者・講師配置計画 兼 研修日程表'!AL28</f>
        <v>0</v>
      </c>
      <c r="AM28" s="441" t="str">
        <f t="shared" si="18"/>
        <v/>
      </c>
      <c r="AN28" s="705"/>
      <c r="AO28" s="552"/>
      <c r="AP28" s="552"/>
    </row>
    <row r="29" spans="2:42" ht="27.65" hidden="1" customHeight="1">
      <c r="B29" s="459"/>
      <c r="C29" s="694">
        <f>'（参考）業従者・講師配置計画 兼 研修日程表'!C29</f>
        <v>0</v>
      </c>
      <c r="D29" s="695">
        <f>'（参考）業従者・講師配置計画 兼 研修日程表'!D29</f>
        <v>0</v>
      </c>
      <c r="E29" s="696" t="s">
        <v>291</v>
      </c>
      <c r="F29" s="697">
        <f>'（参考）業従者・講師配置計画 兼 研修日程表'!F29</f>
        <v>0</v>
      </c>
      <c r="G29" s="698">
        <f>'（参考）業従者・講師配置計画 兼 研修日程表'!G29</f>
        <v>0</v>
      </c>
      <c r="H29" s="698">
        <f>'（参考）業従者・講師配置計画 兼 研修日程表'!H29</f>
        <v>0</v>
      </c>
      <c r="I29" s="698">
        <f>'（参考）業従者・講師配置計画 兼 研修日程表'!I29</f>
        <v>0</v>
      </c>
      <c r="J29" s="698">
        <f>'（参考）業従者・講師配置計画 兼 研修日程表'!J29</f>
        <v>0</v>
      </c>
      <c r="K29" s="459"/>
      <c r="L29" s="699">
        <f>'（参考）業従者・講師配置計画 兼 研修日程表'!L29</f>
        <v>0</v>
      </c>
      <c r="M29" s="700">
        <f>'（参考）業従者・講師配置計画 兼 研修日程表'!M29</f>
        <v>0</v>
      </c>
      <c r="N29" s="840">
        <f>'（参考）業従者・講師配置計画 兼 研修日程表'!N29</f>
        <v>0</v>
      </c>
      <c r="O29" s="548" t="str">
        <f t="shared" si="17"/>
        <v/>
      </c>
      <c r="P29" s="548" t="str">
        <f t="shared" si="0"/>
        <v/>
      </c>
      <c r="Q29" s="548" t="str">
        <f t="shared" si="1"/>
        <v/>
      </c>
      <c r="R29" s="548" t="str">
        <f t="shared" si="2"/>
        <v/>
      </c>
      <c r="S29" s="548" t="str">
        <f t="shared" si="3"/>
        <v/>
      </c>
      <c r="T29" s="548" t="str">
        <f t="shared" si="4"/>
        <v/>
      </c>
      <c r="U29" s="548" t="str">
        <f t="shared" si="5"/>
        <v/>
      </c>
      <c r="V29" s="548" t="str">
        <f t="shared" si="6"/>
        <v/>
      </c>
      <c r="W29" s="548" t="str">
        <f t="shared" si="7"/>
        <v/>
      </c>
      <c r="X29" s="548" t="str">
        <f t="shared" si="8"/>
        <v/>
      </c>
      <c r="Y29" s="548" t="str">
        <f t="shared" si="9"/>
        <v/>
      </c>
      <c r="Z29" s="548" t="str">
        <f t="shared" si="10"/>
        <v/>
      </c>
      <c r="AA29" s="548" t="str">
        <f t="shared" si="11"/>
        <v/>
      </c>
      <c r="AB29" s="548" t="str">
        <f t="shared" si="12"/>
        <v/>
      </c>
      <c r="AC29" s="548" t="str">
        <f t="shared" si="13"/>
        <v/>
      </c>
      <c r="AD29" s="548" t="str">
        <f t="shared" si="14"/>
        <v/>
      </c>
      <c r="AE29" s="701">
        <f>'（参考）業従者・講師配置計画 兼 研修日程表'!AE29</f>
        <v>0</v>
      </c>
      <c r="AF29" s="702">
        <f>'（参考）業従者・講師配置計画 兼 研修日程表'!AF29</f>
        <v>0</v>
      </c>
      <c r="AG29" s="703"/>
      <c r="AH29" s="912" t="str">
        <f>'（参考）業従者・講師配置計画 兼 研修日程表'!AH29</f>
        <v/>
      </c>
      <c r="AI29" s="912" t="str">
        <f>'（参考）業従者・講師配置計画 兼 研修日程表'!AI29</f>
        <v/>
      </c>
      <c r="AJ29" s="912" t="str">
        <f>'（参考）業従者・講師配置計画 兼 研修日程表'!AJ29</f>
        <v/>
      </c>
      <c r="AK29" s="912" t="str">
        <f>'（参考）業従者・講師配置計画 兼 研修日程表'!AK29</f>
        <v/>
      </c>
      <c r="AL29" s="704">
        <f>'（参考）業従者・講師配置計画 兼 研修日程表'!AL29</f>
        <v>0</v>
      </c>
      <c r="AM29" s="441" t="str">
        <f t="shared" si="18"/>
        <v/>
      </c>
      <c r="AN29" s="705"/>
      <c r="AO29" s="552"/>
      <c r="AP29" s="552"/>
    </row>
    <row r="30" spans="2:42" ht="27.75" hidden="1" customHeight="1">
      <c r="B30" s="459"/>
      <c r="C30" s="694">
        <f>'（参考）業従者・講師配置計画 兼 研修日程表'!C30</f>
        <v>0</v>
      </c>
      <c r="D30" s="695">
        <f>'（参考）業従者・講師配置計画 兼 研修日程表'!D30</f>
        <v>0</v>
      </c>
      <c r="E30" s="696" t="s">
        <v>291</v>
      </c>
      <c r="F30" s="697">
        <f>'（参考）業従者・講師配置計画 兼 研修日程表'!F30</f>
        <v>0</v>
      </c>
      <c r="G30" s="698">
        <f>'（参考）業従者・講師配置計画 兼 研修日程表'!G30</f>
        <v>0</v>
      </c>
      <c r="H30" s="698">
        <f>'（参考）業従者・講師配置計画 兼 研修日程表'!H30</f>
        <v>0</v>
      </c>
      <c r="I30" s="698">
        <f>'（参考）業従者・講師配置計画 兼 研修日程表'!I30</f>
        <v>0</v>
      </c>
      <c r="J30" s="698">
        <f>'（参考）業従者・講師配置計画 兼 研修日程表'!J30</f>
        <v>0</v>
      </c>
      <c r="K30" s="459"/>
      <c r="L30" s="699">
        <f>'（参考）業従者・講師配置計画 兼 研修日程表'!L30</f>
        <v>0</v>
      </c>
      <c r="M30" s="700">
        <f>'（参考）業従者・講師配置計画 兼 研修日程表'!M30</f>
        <v>0</v>
      </c>
      <c r="N30" s="840">
        <f>'（参考）業従者・講師配置計画 兼 研修日程表'!N30</f>
        <v>0</v>
      </c>
      <c r="O30" s="548" t="str">
        <f t="shared" si="17"/>
        <v/>
      </c>
      <c r="P30" s="548" t="str">
        <f t="shared" si="0"/>
        <v/>
      </c>
      <c r="Q30" s="548" t="str">
        <f t="shared" si="1"/>
        <v/>
      </c>
      <c r="R30" s="548" t="str">
        <f t="shared" si="2"/>
        <v/>
      </c>
      <c r="S30" s="548" t="str">
        <f t="shared" si="3"/>
        <v/>
      </c>
      <c r="T30" s="548" t="str">
        <f t="shared" si="4"/>
        <v/>
      </c>
      <c r="U30" s="548" t="str">
        <f t="shared" si="5"/>
        <v/>
      </c>
      <c r="V30" s="548" t="str">
        <f t="shared" si="6"/>
        <v/>
      </c>
      <c r="W30" s="548" t="str">
        <f t="shared" si="7"/>
        <v/>
      </c>
      <c r="X30" s="548" t="str">
        <f t="shared" si="8"/>
        <v/>
      </c>
      <c r="Y30" s="548" t="str">
        <f t="shared" si="9"/>
        <v/>
      </c>
      <c r="Z30" s="548" t="str">
        <f t="shared" si="10"/>
        <v/>
      </c>
      <c r="AA30" s="548" t="str">
        <f t="shared" si="11"/>
        <v/>
      </c>
      <c r="AB30" s="548" t="str">
        <f t="shared" si="12"/>
        <v/>
      </c>
      <c r="AC30" s="548" t="str">
        <f t="shared" si="13"/>
        <v/>
      </c>
      <c r="AD30" s="548" t="str">
        <f t="shared" si="14"/>
        <v/>
      </c>
      <c r="AE30" s="701">
        <f>'（参考）業従者・講師配置計画 兼 研修日程表'!AE30</f>
        <v>0</v>
      </c>
      <c r="AF30" s="702">
        <f>'（参考）業従者・講師配置計画 兼 研修日程表'!AF30</f>
        <v>0</v>
      </c>
      <c r="AG30" s="703"/>
      <c r="AH30" s="912" t="str">
        <f>'（参考）業従者・講師配置計画 兼 研修日程表'!AH30</f>
        <v/>
      </c>
      <c r="AI30" s="912" t="str">
        <f>'（参考）業従者・講師配置計画 兼 研修日程表'!AI30</f>
        <v/>
      </c>
      <c r="AJ30" s="912" t="str">
        <f>'（参考）業従者・講師配置計画 兼 研修日程表'!AJ30</f>
        <v/>
      </c>
      <c r="AK30" s="912" t="str">
        <f>'（参考）業従者・講師配置計画 兼 研修日程表'!AK30</f>
        <v/>
      </c>
      <c r="AL30" s="704">
        <f>'（参考）業従者・講師配置計画 兼 研修日程表'!AL30</f>
        <v>0</v>
      </c>
      <c r="AM30" s="441" t="str">
        <f t="shared" si="18"/>
        <v/>
      </c>
      <c r="AN30" s="705"/>
      <c r="AO30" s="552"/>
      <c r="AP30" s="552"/>
    </row>
    <row r="31" spans="2:42" ht="27.75" customHeight="1">
      <c r="B31" s="459"/>
      <c r="C31" s="694">
        <f>'（参考）業従者・講師配置計画 兼 研修日程表'!C31</f>
        <v>0</v>
      </c>
      <c r="D31" s="695">
        <f>'（参考）業従者・講師配置計画 兼 研修日程表'!D31</f>
        <v>0</v>
      </c>
      <c r="E31" s="696" t="s">
        <v>291</v>
      </c>
      <c r="F31" s="697">
        <f>'（参考）業従者・講師配置計画 兼 研修日程表'!F31</f>
        <v>0</v>
      </c>
      <c r="G31" s="698">
        <f>'（参考）業従者・講師配置計画 兼 研修日程表'!G31</f>
        <v>0</v>
      </c>
      <c r="H31" s="698">
        <f>'（参考）業従者・講師配置計画 兼 研修日程表'!H31</f>
        <v>0</v>
      </c>
      <c r="I31" s="698">
        <f>'（参考）業従者・講師配置計画 兼 研修日程表'!I31</f>
        <v>0</v>
      </c>
      <c r="J31" s="698">
        <f>'（参考）業従者・講師配置計画 兼 研修日程表'!J31</f>
        <v>0</v>
      </c>
      <c r="K31" s="459"/>
      <c r="L31" s="699">
        <f>'（参考）業従者・講師配置計画 兼 研修日程表'!L31</f>
        <v>0</v>
      </c>
      <c r="M31" s="700">
        <f>'（参考）業従者・講師配置計画 兼 研修日程表'!M31</f>
        <v>0</v>
      </c>
      <c r="N31" s="840">
        <f>'（参考）業従者・講師配置計画 兼 研修日程表'!N31</f>
        <v>0</v>
      </c>
      <c r="O31" s="548" t="str">
        <f>IF($L31="講師(個人)",(IF(AND($J31="日本語",$K31=""),IF($D31="","",TIME(HOUR($F31-$D31),ROUNDUP(MINUTE($F31-$D31)/30,0)*30,0)*24),"")),"")</f>
        <v/>
      </c>
      <c r="P31" s="548" t="str">
        <f t="shared" si="0"/>
        <v/>
      </c>
      <c r="Q31" s="548" t="str">
        <f t="shared" si="1"/>
        <v/>
      </c>
      <c r="R31" s="548" t="str">
        <f t="shared" si="2"/>
        <v/>
      </c>
      <c r="S31" s="548" t="str">
        <f t="shared" si="3"/>
        <v/>
      </c>
      <c r="T31" s="548" t="str">
        <f t="shared" si="4"/>
        <v/>
      </c>
      <c r="U31" s="548" t="str">
        <f t="shared" si="5"/>
        <v/>
      </c>
      <c r="V31" s="548" t="str">
        <f t="shared" si="6"/>
        <v/>
      </c>
      <c r="W31" s="548" t="str">
        <f t="shared" si="7"/>
        <v/>
      </c>
      <c r="X31" s="548" t="str">
        <f t="shared" si="8"/>
        <v/>
      </c>
      <c r="Y31" s="548" t="str">
        <f t="shared" si="9"/>
        <v/>
      </c>
      <c r="Z31" s="548" t="str">
        <f t="shared" si="10"/>
        <v/>
      </c>
      <c r="AA31" s="548" t="str">
        <f t="shared" si="11"/>
        <v/>
      </c>
      <c r="AB31" s="548" t="str">
        <f t="shared" si="12"/>
        <v/>
      </c>
      <c r="AC31" s="548" t="str">
        <f t="shared" si="13"/>
        <v/>
      </c>
      <c r="AD31" s="548" t="str">
        <f t="shared" si="14"/>
        <v/>
      </c>
      <c r="AE31" s="701">
        <f>'（参考）業従者・講師配置計画 兼 研修日程表'!AE31</f>
        <v>0</v>
      </c>
      <c r="AF31" s="702">
        <f>'（参考）業従者・講師配置計画 兼 研修日程表'!AF31</f>
        <v>0</v>
      </c>
      <c r="AG31" s="703"/>
      <c r="AH31" s="912" t="str">
        <f>'（参考）業従者・講師配置計画 兼 研修日程表'!AH31</f>
        <v/>
      </c>
      <c r="AI31" s="912" t="str">
        <f>'（参考）業従者・講師配置計画 兼 研修日程表'!AI31</f>
        <v/>
      </c>
      <c r="AJ31" s="912" t="str">
        <f>'（参考）業従者・講師配置計画 兼 研修日程表'!AJ31</f>
        <v/>
      </c>
      <c r="AK31" s="912" t="str">
        <f>'（参考）業従者・講師配置計画 兼 研修日程表'!AK31</f>
        <v/>
      </c>
      <c r="AL31" s="704">
        <f>'（参考）業従者・講師配置計画 兼 研修日程表'!AL31</f>
        <v>0</v>
      </c>
      <c r="AM31" s="441" t="str">
        <f>IF(AL31="見学・視察",1,"")</f>
        <v/>
      </c>
      <c r="AN31" s="705"/>
      <c r="AO31" s="552"/>
      <c r="AP31" s="552"/>
    </row>
    <row r="32" spans="2:42" ht="27.75" customHeight="1">
      <c r="B32" s="459"/>
      <c r="C32" s="694">
        <f>'（参考）業従者・講師配置計画 兼 研修日程表'!C32</f>
        <v>0</v>
      </c>
      <c r="D32" s="695">
        <f>'（参考）業従者・講師配置計画 兼 研修日程表'!D32</f>
        <v>0</v>
      </c>
      <c r="E32" s="696" t="s">
        <v>291</v>
      </c>
      <c r="F32" s="697">
        <f>'（参考）業従者・講師配置計画 兼 研修日程表'!F32</f>
        <v>0</v>
      </c>
      <c r="G32" s="698">
        <f>'（参考）業従者・講師配置計画 兼 研修日程表'!G32</f>
        <v>0</v>
      </c>
      <c r="H32" s="698">
        <f>'（参考）業従者・講師配置計画 兼 研修日程表'!H32</f>
        <v>0</v>
      </c>
      <c r="I32" s="698">
        <f>'（参考）業従者・講師配置計画 兼 研修日程表'!I32</f>
        <v>0</v>
      </c>
      <c r="J32" s="698">
        <f>'（参考）業従者・講師配置計画 兼 研修日程表'!J32</f>
        <v>0</v>
      </c>
      <c r="K32" s="459"/>
      <c r="L32" s="699">
        <f>'（参考）業従者・講師配置計画 兼 研修日程表'!L32</f>
        <v>0</v>
      </c>
      <c r="M32" s="700">
        <f>'（参考）業従者・講師配置計画 兼 研修日程表'!M32</f>
        <v>0</v>
      </c>
      <c r="N32" s="840">
        <f>'（参考）業従者・講師配置計画 兼 研修日程表'!N32</f>
        <v>0</v>
      </c>
      <c r="O32" s="548" t="str">
        <f t="shared" ref="O32:O44" si="19">IF($L32="講師(個人)",(IF(AND($J32="日本語",K32=""),IF($D32="","",TIME(HOUR($F32-$D32),ROUNDUP(MINUTE($F32-$D32)/30,0)*30,0)*24),"")),"")</f>
        <v/>
      </c>
      <c r="P32" s="548" t="str">
        <f t="shared" si="0"/>
        <v/>
      </c>
      <c r="Q32" s="548" t="str">
        <f t="shared" si="1"/>
        <v/>
      </c>
      <c r="R32" s="548" t="str">
        <f t="shared" si="2"/>
        <v/>
      </c>
      <c r="S32" s="548" t="str">
        <f t="shared" si="3"/>
        <v/>
      </c>
      <c r="T32" s="548" t="str">
        <f t="shared" si="4"/>
        <v/>
      </c>
      <c r="U32" s="548" t="str">
        <f t="shared" si="5"/>
        <v/>
      </c>
      <c r="V32" s="548" t="str">
        <f t="shared" si="6"/>
        <v/>
      </c>
      <c r="W32" s="548" t="str">
        <f t="shared" si="7"/>
        <v/>
      </c>
      <c r="X32" s="548" t="str">
        <f t="shared" si="8"/>
        <v/>
      </c>
      <c r="Y32" s="548" t="str">
        <f t="shared" si="9"/>
        <v/>
      </c>
      <c r="Z32" s="548" t="str">
        <f t="shared" si="10"/>
        <v/>
      </c>
      <c r="AA32" s="548" t="str">
        <f t="shared" si="11"/>
        <v/>
      </c>
      <c r="AB32" s="548" t="str">
        <f t="shared" si="12"/>
        <v/>
      </c>
      <c r="AC32" s="548" t="str">
        <f t="shared" si="13"/>
        <v/>
      </c>
      <c r="AD32" s="548" t="str">
        <f t="shared" si="14"/>
        <v/>
      </c>
      <c r="AE32" s="701">
        <f>'（参考）業従者・講師配置計画 兼 研修日程表'!AE32</f>
        <v>0</v>
      </c>
      <c r="AF32" s="702">
        <f>'（参考）業従者・講師配置計画 兼 研修日程表'!AF32</f>
        <v>0</v>
      </c>
      <c r="AG32" s="703"/>
      <c r="AH32" s="912" t="str">
        <f>'（参考）業従者・講師配置計画 兼 研修日程表'!AH32</f>
        <v/>
      </c>
      <c r="AI32" s="912" t="str">
        <f>'（参考）業従者・講師配置計画 兼 研修日程表'!AI32</f>
        <v/>
      </c>
      <c r="AJ32" s="912" t="str">
        <f>'（参考）業従者・講師配置計画 兼 研修日程表'!AJ32</f>
        <v/>
      </c>
      <c r="AK32" s="912" t="str">
        <f>'（参考）業従者・講師配置計画 兼 研修日程表'!AK32</f>
        <v/>
      </c>
      <c r="AL32" s="704">
        <f>'（参考）業従者・講師配置計画 兼 研修日程表'!AL32</f>
        <v>0</v>
      </c>
      <c r="AM32" s="441" t="str">
        <f t="shared" ref="AM32:AM99" si="20">IF(AL32="見学・視察",1,"")</f>
        <v/>
      </c>
      <c r="AN32" s="705"/>
      <c r="AO32" s="552"/>
      <c r="AP32" s="552"/>
    </row>
    <row r="33" spans="2:42" ht="27.75" customHeight="1">
      <c r="B33" s="459"/>
      <c r="C33" s="694">
        <f>'（参考）業従者・講師配置計画 兼 研修日程表'!C33</f>
        <v>0</v>
      </c>
      <c r="D33" s="695">
        <f>'（参考）業従者・講師配置計画 兼 研修日程表'!D33</f>
        <v>0</v>
      </c>
      <c r="E33" s="696" t="s">
        <v>291</v>
      </c>
      <c r="F33" s="697">
        <f>'（参考）業従者・講師配置計画 兼 研修日程表'!F33</f>
        <v>0</v>
      </c>
      <c r="G33" s="698">
        <f>'（参考）業従者・講師配置計画 兼 研修日程表'!G33</f>
        <v>0</v>
      </c>
      <c r="H33" s="698">
        <f>'（参考）業従者・講師配置計画 兼 研修日程表'!H33</f>
        <v>0</v>
      </c>
      <c r="I33" s="698">
        <f>'（参考）業従者・講師配置計画 兼 研修日程表'!I33</f>
        <v>0</v>
      </c>
      <c r="J33" s="698">
        <f>'（参考）業従者・講師配置計画 兼 研修日程表'!J33</f>
        <v>0</v>
      </c>
      <c r="K33" s="459"/>
      <c r="L33" s="699">
        <f>'（参考）業従者・講師配置計画 兼 研修日程表'!L33</f>
        <v>0</v>
      </c>
      <c r="M33" s="700">
        <f>'（参考）業従者・講師配置計画 兼 研修日程表'!M33</f>
        <v>0</v>
      </c>
      <c r="N33" s="840">
        <f>'（参考）業従者・講師配置計画 兼 研修日程表'!N33</f>
        <v>0</v>
      </c>
      <c r="O33" s="548" t="str">
        <f t="shared" si="19"/>
        <v/>
      </c>
      <c r="P33" s="548" t="str">
        <f t="shared" si="0"/>
        <v/>
      </c>
      <c r="Q33" s="548" t="str">
        <f t="shared" si="1"/>
        <v/>
      </c>
      <c r="R33" s="548" t="str">
        <f t="shared" si="2"/>
        <v/>
      </c>
      <c r="S33" s="548" t="str">
        <f t="shared" si="3"/>
        <v/>
      </c>
      <c r="T33" s="548" t="str">
        <f t="shared" si="4"/>
        <v/>
      </c>
      <c r="U33" s="548" t="str">
        <f t="shared" si="5"/>
        <v/>
      </c>
      <c r="V33" s="548" t="str">
        <f t="shared" si="6"/>
        <v/>
      </c>
      <c r="W33" s="548" t="str">
        <f t="shared" si="7"/>
        <v/>
      </c>
      <c r="X33" s="548" t="str">
        <f t="shared" si="8"/>
        <v/>
      </c>
      <c r="Y33" s="548" t="str">
        <f t="shared" si="9"/>
        <v/>
      </c>
      <c r="Z33" s="548" t="str">
        <f t="shared" si="10"/>
        <v/>
      </c>
      <c r="AA33" s="548" t="str">
        <f t="shared" si="11"/>
        <v/>
      </c>
      <c r="AB33" s="548" t="str">
        <f t="shared" si="12"/>
        <v/>
      </c>
      <c r="AC33" s="548" t="str">
        <f t="shared" si="13"/>
        <v/>
      </c>
      <c r="AD33" s="548" t="str">
        <f t="shared" si="14"/>
        <v/>
      </c>
      <c r="AE33" s="701">
        <f>'（参考）業従者・講師配置計画 兼 研修日程表'!AE33</f>
        <v>0</v>
      </c>
      <c r="AF33" s="702">
        <f>'（参考）業従者・講師配置計画 兼 研修日程表'!AF33</f>
        <v>0</v>
      </c>
      <c r="AG33" s="703"/>
      <c r="AH33" s="912" t="str">
        <f>'（参考）業従者・講師配置計画 兼 研修日程表'!AH33</f>
        <v/>
      </c>
      <c r="AI33" s="912" t="str">
        <f>'（参考）業従者・講師配置計画 兼 研修日程表'!AI33</f>
        <v/>
      </c>
      <c r="AJ33" s="912" t="str">
        <f>'（参考）業従者・講師配置計画 兼 研修日程表'!AJ33</f>
        <v/>
      </c>
      <c r="AK33" s="912" t="str">
        <f>'（参考）業従者・講師配置計画 兼 研修日程表'!AK33</f>
        <v/>
      </c>
      <c r="AL33" s="704">
        <f>'（参考）業従者・講師配置計画 兼 研修日程表'!AL33</f>
        <v>0</v>
      </c>
      <c r="AM33" s="441" t="str">
        <f t="shared" si="20"/>
        <v/>
      </c>
      <c r="AN33" s="705"/>
      <c r="AO33" s="552"/>
      <c r="AP33" s="552"/>
    </row>
    <row r="34" spans="2:42" ht="27.75" customHeight="1">
      <c r="B34" s="459"/>
      <c r="C34" s="694">
        <f>'（参考）業従者・講師配置計画 兼 研修日程表'!C34</f>
        <v>0</v>
      </c>
      <c r="D34" s="695">
        <f>'（参考）業従者・講師配置計画 兼 研修日程表'!D34</f>
        <v>0</v>
      </c>
      <c r="E34" s="696" t="s">
        <v>291</v>
      </c>
      <c r="F34" s="697">
        <f>'（参考）業従者・講師配置計画 兼 研修日程表'!F34</f>
        <v>0</v>
      </c>
      <c r="G34" s="698">
        <f>'（参考）業従者・講師配置計画 兼 研修日程表'!G34</f>
        <v>0</v>
      </c>
      <c r="H34" s="698">
        <f>'（参考）業従者・講師配置計画 兼 研修日程表'!H34</f>
        <v>0</v>
      </c>
      <c r="I34" s="698">
        <f>'（参考）業従者・講師配置計画 兼 研修日程表'!I34</f>
        <v>0</v>
      </c>
      <c r="J34" s="698">
        <f>'（参考）業従者・講師配置計画 兼 研修日程表'!J34</f>
        <v>0</v>
      </c>
      <c r="K34" s="459"/>
      <c r="L34" s="699">
        <f>'（参考）業従者・講師配置計画 兼 研修日程表'!L34</f>
        <v>0</v>
      </c>
      <c r="M34" s="700">
        <f>'（参考）業従者・講師配置計画 兼 研修日程表'!M34</f>
        <v>0</v>
      </c>
      <c r="N34" s="840">
        <f>'（参考）業従者・講師配置計画 兼 研修日程表'!N34</f>
        <v>0</v>
      </c>
      <c r="O34" s="548" t="str">
        <f t="shared" si="19"/>
        <v/>
      </c>
      <c r="P34" s="548" t="str">
        <f t="shared" si="0"/>
        <v/>
      </c>
      <c r="Q34" s="548" t="str">
        <f t="shared" si="1"/>
        <v/>
      </c>
      <c r="R34" s="548" t="str">
        <f t="shared" si="2"/>
        <v/>
      </c>
      <c r="S34" s="548" t="str">
        <f t="shared" si="3"/>
        <v/>
      </c>
      <c r="T34" s="548" t="str">
        <f t="shared" si="4"/>
        <v/>
      </c>
      <c r="U34" s="548" t="str">
        <f t="shared" si="5"/>
        <v/>
      </c>
      <c r="V34" s="548" t="str">
        <f t="shared" si="6"/>
        <v/>
      </c>
      <c r="W34" s="548" t="str">
        <f t="shared" si="7"/>
        <v/>
      </c>
      <c r="X34" s="548" t="str">
        <f t="shared" si="8"/>
        <v/>
      </c>
      <c r="Y34" s="548" t="str">
        <f t="shared" si="9"/>
        <v/>
      </c>
      <c r="Z34" s="548" t="str">
        <f t="shared" si="10"/>
        <v/>
      </c>
      <c r="AA34" s="548" t="str">
        <f t="shared" si="11"/>
        <v/>
      </c>
      <c r="AB34" s="548" t="str">
        <f t="shared" si="12"/>
        <v/>
      </c>
      <c r="AC34" s="548" t="str">
        <f t="shared" si="13"/>
        <v/>
      </c>
      <c r="AD34" s="548" t="str">
        <f t="shared" si="14"/>
        <v/>
      </c>
      <c r="AE34" s="701">
        <f>'（参考）業従者・講師配置計画 兼 研修日程表'!AE34</f>
        <v>0</v>
      </c>
      <c r="AF34" s="702">
        <f>'（参考）業従者・講師配置計画 兼 研修日程表'!AF34</f>
        <v>0</v>
      </c>
      <c r="AG34" s="703"/>
      <c r="AH34" s="912" t="str">
        <f>'（参考）業従者・講師配置計画 兼 研修日程表'!AH34</f>
        <v/>
      </c>
      <c r="AI34" s="912" t="str">
        <f>'（参考）業従者・講師配置計画 兼 研修日程表'!AI34</f>
        <v/>
      </c>
      <c r="AJ34" s="912" t="str">
        <f>'（参考）業従者・講師配置計画 兼 研修日程表'!AJ34</f>
        <v/>
      </c>
      <c r="AK34" s="912" t="str">
        <f>'（参考）業従者・講師配置計画 兼 研修日程表'!AK34</f>
        <v/>
      </c>
      <c r="AL34" s="704">
        <f>'（参考）業従者・講師配置計画 兼 研修日程表'!AL34</f>
        <v>0</v>
      </c>
      <c r="AM34" s="441" t="str">
        <f t="shared" si="20"/>
        <v/>
      </c>
      <c r="AN34" s="705"/>
      <c r="AO34" s="552"/>
      <c r="AP34" s="552"/>
    </row>
    <row r="35" spans="2:42" ht="27.75" customHeight="1">
      <c r="B35" s="459"/>
      <c r="C35" s="694">
        <f>'（参考）業従者・講師配置計画 兼 研修日程表'!C35</f>
        <v>0</v>
      </c>
      <c r="D35" s="695">
        <f>'（参考）業従者・講師配置計画 兼 研修日程表'!D35</f>
        <v>0</v>
      </c>
      <c r="E35" s="696" t="s">
        <v>291</v>
      </c>
      <c r="F35" s="697">
        <f>'（参考）業従者・講師配置計画 兼 研修日程表'!F35</f>
        <v>0</v>
      </c>
      <c r="G35" s="698">
        <f>'（参考）業従者・講師配置計画 兼 研修日程表'!G35</f>
        <v>0</v>
      </c>
      <c r="H35" s="698">
        <f>'（参考）業従者・講師配置計画 兼 研修日程表'!H35</f>
        <v>0</v>
      </c>
      <c r="I35" s="698">
        <f>'（参考）業従者・講師配置計画 兼 研修日程表'!I35</f>
        <v>0</v>
      </c>
      <c r="J35" s="698">
        <f>'（参考）業従者・講師配置計画 兼 研修日程表'!J35</f>
        <v>0</v>
      </c>
      <c r="K35" s="459"/>
      <c r="L35" s="699">
        <f>'（参考）業従者・講師配置計画 兼 研修日程表'!L35</f>
        <v>0</v>
      </c>
      <c r="M35" s="700">
        <f>'（参考）業従者・講師配置計画 兼 研修日程表'!M35</f>
        <v>0</v>
      </c>
      <c r="N35" s="840">
        <f>'（参考）業従者・講師配置計画 兼 研修日程表'!N35</f>
        <v>0</v>
      </c>
      <c r="O35" s="548" t="str">
        <f t="shared" si="19"/>
        <v/>
      </c>
      <c r="P35" s="548" t="str">
        <f t="shared" si="0"/>
        <v/>
      </c>
      <c r="Q35" s="548" t="str">
        <f t="shared" si="1"/>
        <v/>
      </c>
      <c r="R35" s="548" t="str">
        <f t="shared" si="2"/>
        <v/>
      </c>
      <c r="S35" s="548" t="str">
        <f t="shared" si="3"/>
        <v/>
      </c>
      <c r="T35" s="548" t="str">
        <f t="shared" si="4"/>
        <v/>
      </c>
      <c r="U35" s="548" t="str">
        <f t="shared" si="5"/>
        <v/>
      </c>
      <c r="V35" s="548" t="str">
        <f t="shared" si="6"/>
        <v/>
      </c>
      <c r="W35" s="548" t="str">
        <f t="shared" si="7"/>
        <v/>
      </c>
      <c r="X35" s="548" t="str">
        <f t="shared" si="8"/>
        <v/>
      </c>
      <c r="Y35" s="548" t="str">
        <f t="shared" si="9"/>
        <v/>
      </c>
      <c r="Z35" s="548" t="str">
        <f t="shared" si="10"/>
        <v/>
      </c>
      <c r="AA35" s="548" t="str">
        <f t="shared" si="11"/>
        <v/>
      </c>
      <c r="AB35" s="548" t="str">
        <f t="shared" si="12"/>
        <v/>
      </c>
      <c r="AC35" s="548" t="str">
        <f t="shared" si="13"/>
        <v/>
      </c>
      <c r="AD35" s="548" t="str">
        <f t="shared" si="14"/>
        <v/>
      </c>
      <c r="AE35" s="701">
        <f>'（参考）業従者・講師配置計画 兼 研修日程表'!AE35</f>
        <v>0</v>
      </c>
      <c r="AF35" s="702">
        <f>'（参考）業従者・講師配置計画 兼 研修日程表'!AF35</f>
        <v>0</v>
      </c>
      <c r="AG35" s="703"/>
      <c r="AH35" s="912" t="str">
        <f>'（参考）業従者・講師配置計画 兼 研修日程表'!AH35</f>
        <v/>
      </c>
      <c r="AI35" s="912" t="str">
        <f>'（参考）業従者・講師配置計画 兼 研修日程表'!AI35</f>
        <v/>
      </c>
      <c r="AJ35" s="912" t="str">
        <f>'（参考）業従者・講師配置計画 兼 研修日程表'!AJ35</f>
        <v/>
      </c>
      <c r="AK35" s="912" t="str">
        <f>'（参考）業従者・講師配置計画 兼 研修日程表'!AK35</f>
        <v/>
      </c>
      <c r="AL35" s="704">
        <f>'（参考）業従者・講師配置計画 兼 研修日程表'!AL35</f>
        <v>0</v>
      </c>
      <c r="AM35" s="441" t="str">
        <f t="shared" si="20"/>
        <v/>
      </c>
      <c r="AN35" s="705"/>
      <c r="AO35" s="552"/>
      <c r="AP35" s="552"/>
    </row>
    <row r="36" spans="2:42" ht="27.75" customHeight="1">
      <c r="B36" s="459"/>
      <c r="C36" s="694">
        <f>'（参考）業従者・講師配置計画 兼 研修日程表'!C36</f>
        <v>0</v>
      </c>
      <c r="D36" s="695">
        <f>'（参考）業従者・講師配置計画 兼 研修日程表'!D36</f>
        <v>0</v>
      </c>
      <c r="E36" s="696" t="s">
        <v>291</v>
      </c>
      <c r="F36" s="697">
        <f>'（参考）業従者・講師配置計画 兼 研修日程表'!F36</f>
        <v>0</v>
      </c>
      <c r="G36" s="698">
        <f>'（参考）業従者・講師配置計画 兼 研修日程表'!G36</f>
        <v>0</v>
      </c>
      <c r="H36" s="698">
        <f>'（参考）業従者・講師配置計画 兼 研修日程表'!H36</f>
        <v>0</v>
      </c>
      <c r="I36" s="698">
        <f>'（参考）業従者・講師配置計画 兼 研修日程表'!I36</f>
        <v>0</v>
      </c>
      <c r="J36" s="698">
        <f>'（参考）業従者・講師配置計画 兼 研修日程表'!J36</f>
        <v>0</v>
      </c>
      <c r="K36" s="459"/>
      <c r="L36" s="699">
        <f>'（参考）業従者・講師配置計画 兼 研修日程表'!L36</f>
        <v>0</v>
      </c>
      <c r="M36" s="700">
        <f>'（参考）業従者・講師配置計画 兼 研修日程表'!M36</f>
        <v>0</v>
      </c>
      <c r="N36" s="840">
        <f>'（参考）業従者・講師配置計画 兼 研修日程表'!N36</f>
        <v>0</v>
      </c>
      <c r="O36" s="548" t="str">
        <f t="shared" si="19"/>
        <v/>
      </c>
      <c r="P36" s="548" t="str">
        <f t="shared" si="0"/>
        <v/>
      </c>
      <c r="Q36" s="548" t="str">
        <f t="shared" si="1"/>
        <v/>
      </c>
      <c r="R36" s="548" t="str">
        <f t="shared" si="2"/>
        <v/>
      </c>
      <c r="S36" s="548" t="str">
        <f t="shared" si="3"/>
        <v/>
      </c>
      <c r="T36" s="548" t="str">
        <f t="shared" si="4"/>
        <v/>
      </c>
      <c r="U36" s="548" t="str">
        <f t="shared" si="5"/>
        <v/>
      </c>
      <c r="V36" s="548" t="str">
        <f t="shared" si="6"/>
        <v/>
      </c>
      <c r="W36" s="548" t="str">
        <f t="shared" si="7"/>
        <v/>
      </c>
      <c r="X36" s="548" t="str">
        <f t="shared" si="8"/>
        <v/>
      </c>
      <c r="Y36" s="548" t="str">
        <f t="shared" si="9"/>
        <v/>
      </c>
      <c r="Z36" s="548" t="str">
        <f t="shared" si="10"/>
        <v/>
      </c>
      <c r="AA36" s="548" t="str">
        <f t="shared" si="11"/>
        <v/>
      </c>
      <c r="AB36" s="548" t="str">
        <f t="shared" si="12"/>
        <v/>
      </c>
      <c r="AC36" s="548" t="str">
        <f t="shared" si="13"/>
        <v/>
      </c>
      <c r="AD36" s="548" t="str">
        <f t="shared" si="14"/>
        <v/>
      </c>
      <c r="AE36" s="701">
        <f>'（参考）業従者・講師配置計画 兼 研修日程表'!AE36</f>
        <v>0</v>
      </c>
      <c r="AF36" s="702">
        <f>'（参考）業従者・講師配置計画 兼 研修日程表'!AF36</f>
        <v>0</v>
      </c>
      <c r="AG36" s="703"/>
      <c r="AH36" s="912" t="str">
        <f>'（参考）業従者・講師配置計画 兼 研修日程表'!AH36</f>
        <v/>
      </c>
      <c r="AI36" s="912" t="str">
        <f>'（参考）業従者・講師配置計画 兼 研修日程表'!AI36</f>
        <v/>
      </c>
      <c r="AJ36" s="912" t="str">
        <f>'（参考）業従者・講師配置計画 兼 研修日程表'!AJ36</f>
        <v/>
      </c>
      <c r="AK36" s="912" t="str">
        <f>'（参考）業従者・講師配置計画 兼 研修日程表'!AK36</f>
        <v/>
      </c>
      <c r="AL36" s="704">
        <f>'（参考）業従者・講師配置計画 兼 研修日程表'!AL36</f>
        <v>0</v>
      </c>
      <c r="AM36" s="441" t="str">
        <f t="shared" si="20"/>
        <v/>
      </c>
      <c r="AN36" s="705"/>
      <c r="AO36" s="552"/>
      <c r="AP36" s="552"/>
    </row>
    <row r="37" spans="2:42" ht="27.75" customHeight="1">
      <c r="B37" s="459"/>
      <c r="C37" s="694">
        <f>'（参考）業従者・講師配置計画 兼 研修日程表'!C37</f>
        <v>0</v>
      </c>
      <c r="D37" s="695">
        <f>'（参考）業従者・講師配置計画 兼 研修日程表'!D37</f>
        <v>0</v>
      </c>
      <c r="E37" s="696" t="s">
        <v>291</v>
      </c>
      <c r="F37" s="697">
        <f>'（参考）業従者・講師配置計画 兼 研修日程表'!F37</f>
        <v>0</v>
      </c>
      <c r="G37" s="698">
        <f>'（参考）業従者・講師配置計画 兼 研修日程表'!G37</f>
        <v>0</v>
      </c>
      <c r="H37" s="698">
        <f>'（参考）業従者・講師配置計画 兼 研修日程表'!H37</f>
        <v>0</v>
      </c>
      <c r="I37" s="698">
        <f>'（参考）業従者・講師配置計画 兼 研修日程表'!I37</f>
        <v>0</v>
      </c>
      <c r="J37" s="698">
        <f>'（参考）業従者・講師配置計画 兼 研修日程表'!J37</f>
        <v>0</v>
      </c>
      <c r="K37" s="459"/>
      <c r="L37" s="699">
        <f>'（参考）業従者・講師配置計画 兼 研修日程表'!L37</f>
        <v>0</v>
      </c>
      <c r="M37" s="700">
        <f>'（参考）業従者・講師配置計画 兼 研修日程表'!M37</f>
        <v>0</v>
      </c>
      <c r="N37" s="840">
        <f>'（参考）業従者・講師配置計画 兼 研修日程表'!N37</f>
        <v>0</v>
      </c>
      <c r="O37" s="548" t="str">
        <f t="shared" si="19"/>
        <v/>
      </c>
      <c r="P37" s="548" t="str">
        <f t="shared" si="0"/>
        <v/>
      </c>
      <c r="Q37" s="548" t="str">
        <f t="shared" si="1"/>
        <v/>
      </c>
      <c r="R37" s="548" t="str">
        <f t="shared" si="2"/>
        <v/>
      </c>
      <c r="S37" s="548" t="str">
        <f t="shared" si="3"/>
        <v/>
      </c>
      <c r="T37" s="548" t="str">
        <f t="shared" si="4"/>
        <v/>
      </c>
      <c r="U37" s="548" t="str">
        <f t="shared" si="5"/>
        <v/>
      </c>
      <c r="V37" s="548" t="str">
        <f t="shared" si="6"/>
        <v/>
      </c>
      <c r="W37" s="548" t="str">
        <f t="shared" si="7"/>
        <v/>
      </c>
      <c r="X37" s="548" t="str">
        <f t="shared" si="8"/>
        <v/>
      </c>
      <c r="Y37" s="548" t="str">
        <f t="shared" si="9"/>
        <v/>
      </c>
      <c r="Z37" s="548" t="str">
        <f t="shared" si="10"/>
        <v/>
      </c>
      <c r="AA37" s="548" t="str">
        <f t="shared" si="11"/>
        <v/>
      </c>
      <c r="AB37" s="548" t="str">
        <f t="shared" si="12"/>
        <v/>
      </c>
      <c r="AC37" s="548" t="str">
        <f t="shared" si="13"/>
        <v/>
      </c>
      <c r="AD37" s="548" t="str">
        <f t="shared" si="14"/>
        <v/>
      </c>
      <c r="AE37" s="701">
        <f>'（参考）業従者・講師配置計画 兼 研修日程表'!AE37</f>
        <v>0</v>
      </c>
      <c r="AF37" s="702">
        <f>'（参考）業従者・講師配置計画 兼 研修日程表'!AF37</f>
        <v>0</v>
      </c>
      <c r="AG37" s="703"/>
      <c r="AH37" s="912" t="str">
        <f>'（参考）業従者・講師配置計画 兼 研修日程表'!AH37</f>
        <v/>
      </c>
      <c r="AI37" s="912" t="str">
        <f>'（参考）業従者・講師配置計画 兼 研修日程表'!AI37</f>
        <v/>
      </c>
      <c r="AJ37" s="912" t="str">
        <f>'（参考）業従者・講師配置計画 兼 研修日程表'!AJ37</f>
        <v/>
      </c>
      <c r="AK37" s="912" t="str">
        <f>'（参考）業従者・講師配置計画 兼 研修日程表'!AK37</f>
        <v/>
      </c>
      <c r="AL37" s="704">
        <f>'（参考）業従者・講師配置計画 兼 研修日程表'!AL37</f>
        <v>0</v>
      </c>
      <c r="AM37" s="441" t="str">
        <f t="shared" si="20"/>
        <v/>
      </c>
      <c r="AN37" s="705"/>
      <c r="AO37" s="552"/>
      <c r="AP37" s="552"/>
    </row>
    <row r="38" spans="2:42" ht="27.65" customHeight="1">
      <c r="B38" s="459"/>
      <c r="C38" s="694">
        <f>'（参考）業従者・講師配置計画 兼 研修日程表'!C38</f>
        <v>0</v>
      </c>
      <c r="D38" s="695">
        <f>'（参考）業従者・講師配置計画 兼 研修日程表'!D38</f>
        <v>0</v>
      </c>
      <c r="E38" s="696" t="s">
        <v>291</v>
      </c>
      <c r="F38" s="697">
        <f>'（参考）業従者・講師配置計画 兼 研修日程表'!F38</f>
        <v>0</v>
      </c>
      <c r="G38" s="698">
        <f>'（参考）業従者・講師配置計画 兼 研修日程表'!G38</f>
        <v>0</v>
      </c>
      <c r="H38" s="698">
        <f>'（参考）業従者・講師配置計画 兼 研修日程表'!H38</f>
        <v>0</v>
      </c>
      <c r="I38" s="698">
        <f>'（参考）業従者・講師配置計画 兼 研修日程表'!I38</f>
        <v>0</v>
      </c>
      <c r="J38" s="698">
        <f>'（参考）業従者・講師配置計画 兼 研修日程表'!J38</f>
        <v>0</v>
      </c>
      <c r="K38" s="459"/>
      <c r="L38" s="699">
        <f>'（参考）業従者・講師配置計画 兼 研修日程表'!L38</f>
        <v>0</v>
      </c>
      <c r="M38" s="700">
        <f>'（参考）業従者・講師配置計画 兼 研修日程表'!M38</f>
        <v>0</v>
      </c>
      <c r="N38" s="840">
        <f>'（参考）業従者・講師配置計画 兼 研修日程表'!N38</f>
        <v>0</v>
      </c>
      <c r="O38" s="548" t="str">
        <f t="shared" si="19"/>
        <v/>
      </c>
      <c r="P38" s="548" t="str">
        <f t="shared" si="0"/>
        <v/>
      </c>
      <c r="Q38" s="548" t="str">
        <f t="shared" si="1"/>
        <v/>
      </c>
      <c r="R38" s="548" t="str">
        <f t="shared" si="2"/>
        <v/>
      </c>
      <c r="S38" s="548" t="str">
        <f t="shared" si="3"/>
        <v/>
      </c>
      <c r="T38" s="548" t="str">
        <f t="shared" si="4"/>
        <v/>
      </c>
      <c r="U38" s="548" t="str">
        <f t="shared" si="5"/>
        <v/>
      </c>
      <c r="V38" s="548" t="str">
        <f t="shared" si="6"/>
        <v/>
      </c>
      <c r="W38" s="548" t="str">
        <f t="shared" si="7"/>
        <v/>
      </c>
      <c r="X38" s="548" t="str">
        <f t="shared" si="8"/>
        <v/>
      </c>
      <c r="Y38" s="548" t="str">
        <f t="shared" si="9"/>
        <v/>
      </c>
      <c r="Z38" s="548" t="str">
        <f t="shared" si="10"/>
        <v/>
      </c>
      <c r="AA38" s="548" t="str">
        <f t="shared" si="11"/>
        <v/>
      </c>
      <c r="AB38" s="548" t="str">
        <f t="shared" si="12"/>
        <v/>
      </c>
      <c r="AC38" s="548" t="str">
        <f t="shared" si="13"/>
        <v/>
      </c>
      <c r="AD38" s="548" t="str">
        <f t="shared" si="14"/>
        <v/>
      </c>
      <c r="AE38" s="701">
        <f>'（参考）業従者・講師配置計画 兼 研修日程表'!AE38</f>
        <v>0</v>
      </c>
      <c r="AF38" s="702">
        <f>'（参考）業従者・講師配置計画 兼 研修日程表'!AF38</f>
        <v>0</v>
      </c>
      <c r="AG38" s="703"/>
      <c r="AH38" s="912" t="str">
        <f>'（参考）業従者・講師配置計画 兼 研修日程表'!AH38</f>
        <v/>
      </c>
      <c r="AI38" s="912" t="str">
        <f>'（参考）業従者・講師配置計画 兼 研修日程表'!AI38</f>
        <v/>
      </c>
      <c r="AJ38" s="912" t="str">
        <f>'（参考）業従者・講師配置計画 兼 研修日程表'!AJ38</f>
        <v/>
      </c>
      <c r="AK38" s="912" t="str">
        <f>'（参考）業従者・講師配置計画 兼 研修日程表'!AK38</f>
        <v/>
      </c>
      <c r="AL38" s="704">
        <f>'（参考）業従者・講師配置計画 兼 研修日程表'!AL38</f>
        <v>0</v>
      </c>
      <c r="AM38" s="441" t="str">
        <f t="shared" si="20"/>
        <v/>
      </c>
      <c r="AN38" s="705"/>
      <c r="AO38" s="552"/>
      <c r="AP38" s="552"/>
    </row>
    <row r="39" spans="2:42" ht="27.75" customHeight="1">
      <c r="B39" s="459"/>
      <c r="C39" s="694">
        <f>'（参考）業従者・講師配置計画 兼 研修日程表'!C39</f>
        <v>0</v>
      </c>
      <c r="D39" s="695">
        <f>'（参考）業従者・講師配置計画 兼 研修日程表'!D39</f>
        <v>0</v>
      </c>
      <c r="E39" s="696" t="s">
        <v>291</v>
      </c>
      <c r="F39" s="697">
        <f>'（参考）業従者・講師配置計画 兼 研修日程表'!F39</f>
        <v>0</v>
      </c>
      <c r="G39" s="698">
        <f>'（参考）業従者・講師配置計画 兼 研修日程表'!G39</f>
        <v>0</v>
      </c>
      <c r="H39" s="698">
        <f>'（参考）業従者・講師配置計画 兼 研修日程表'!H39</f>
        <v>0</v>
      </c>
      <c r="I39" s="698">
        <f>'（参考）業従者・講師配置計画 兼 研修日程表'!I39</f>
        <v>0</v>
      </c>
      <c r="J39" s="698">
        <f>'（参考）業従者・講師配置計画 兼 研修日程表'!J39</f>
        <v>0</v>
      </c>
      <c r="K39" s="459"/>
      <c r="L39" s="699">
        <f>'（参考）業従者・講師配置計画 兼 研修日程表'!L39</f>
        <v>0</v>
      </c>
      <c r="M39" s="700">
        <f>'（参考）業従者・講師配置計画 兼 研修日程表'!M39</f>
        <v>0</v>
      </c>
      <c r="N39" s="840">
        <f>'（参考）業従者・講師配置計画 兼 研修日程表'!N39</f>
        <v>0</v>
      </c>
      <c r="O39" s="548" t="str">
        <f t="shared" si="19"/>
        <v/>
      </c>
      <c r="P39" s="548" t="str">
        <f t="shared" si="0"/>
        <v/>
      </c>
      <c r="Q39" s="548" t="str">
        <f t="shared" si="1"/>
        <v/>
      </c>
      <c r="R39" s="548" t="str">
        <f t="shared" si="2"/>
        <v/>
      </c>
      <c r="S39" s="548" t="str">
        <f t="shared" si="3"/>
        <v/>
      </c>
      <c r="T39" s="548" t="str">
        <f t="shared" si="4"/>
        <v/>
      </c>
      <c r="U39" s="548" t="str">
        <f t="shared" si="5"/>
        <v/>
      </c>
      <c r="V39" s="548" t="str">
        <f t="shared" si="6"/>
        <v/>
      </c>
      <c r="W39" s="548" t="str">
        <f t="shared" si="7"/>
        <v/>
      </c>
      <c r="X39" s="548" t="str">
        <f t="shared" si="8"/>
        <v/>
      </c>
      <c r="Y39" s="548" t="str">
        <f t="shared" si="9"/>
        <v/>
      </c>
      <c r="Z39" s="548" t="str">
        <f t="shared" si="10"/>
        <v/>
      </c>
      <c r="AA39" s="548" t="str">
        <f t="shared" si="11"/>
        <v/>
      </c>
      <c r="AB39" s="548" t="str">
        <f t="shared" si="12"/>
        <v/>
      </c>
      <c r="AC39" s="548" t="str">
        <f t="shared" si="13"/>
        <v/>
      </c>
      <c r="AD39" s="548" t="str">
        <f t="shared" si="14"/>
        <v/>
      </c>
      <c r="AE39" s="701">
        <f>'（参考）業従者・講師配置計画 兼 研修日程表'!AE39</f>
        <v>0</v>
      </c>
      <c r="AF39" s="702">
        <f>'（参考）業従者・講師配置計画 兼 研修日程表'!AF39</f>
        <v>0</v>
      </c>
      <c r="AG39" s="703"/>
      <c r="AH39" s="912" t="str">
        <f>'（参考）業従者・講師配置計画 兼 研修日程表'!AH39</f>
        <v/>
      </c>
      <c r="AI39" s="912" t="str">
        <f>'（参考）業従者・講師配置計画 兼 研修日程表'!AI39</f>
        <v/>
      </c>
      <c r="AJ39" s="912" t="str">
        <f>'（参考）業従者・講師配置計画 兼 研修日程表'!AJ39</f>
        <v/>
      </c>
      <c r="AK39" s="912" t="str">
        <f>'（参考）業従者・講師配置計画 兼 研修日程表'!AK39</f>
        <v/>
      </c>
      <c r="AL39" s="704">
        <f>'（参考）業従者・講師配置計画 兼 研修日程表'!AL39</f>
        <v>0</v>
      </c>
      <c r="AM39" s="441" t="str">
        <f t="shared" si="20"/>
        <v/>
      </c>
      <c r="AN39" s="705"/>
      <c r="AO39" s="552"/>
      <c r="AP39" s="552"/>
    </row>
    <row r="40" spans="2:42" ht="27.65" customHeight="1">
      <c r="B40" s="459"/>
      <c r="C40" s="694">
        <f>'（参考）業従者・講師配置計画 兼 研修日程表'!C40</f>
        <v>0</v>
      </c>
      <c r="D40" s="695">
        <f>'（参考）業従者・講師配置計画 兼 研修日程表'!D40</f>
        <v>0</v>
      </c>
      <c r="E40" s="696" t="s">
        <v>291</v>
      </c>
      <c r="F40" s="697">
        <f>'（参考）業従者・講師配置計画 兼 研修日程表'!F40</f>
        <v>0</v>
      </c>
      <c r="G40" s="698">
        <f>'（参考）業従者・講師配置計画 兼 研修日程表'!G40</f>
        <v>0</v>
      </c>
      <c r="H40" s="698">
        <f>'（参考）業従者・講師配置計画 兼 研修日程表'!H40</f>
        <v>0</v>
      </c>
      <c r="I40" s="698">
        <f>'（参考）業従者・講師配置計画 兼 研修日程表'!I40</f>
        <v>0</v>
      </c>
      <c r="J40" s="698">
        <f>'（参考）業従者・講師配置計画 兼 研修日程表'!J40</f>
        <v>0</v>
      </c>
      <c r="K40" s="459"/>
      <c r="L40" s="699">
        <f>'（参考）業従者・講師配置計画 兼 研修日程表'!L40</f>
        <v>0</v>
      </c>
      <c r="M40" s="700">
        <f>'（参考）業従者・講師配置計画 兼 研修日程表'!M40</f>
        <v>0</v>
      </c>
      <c r="N40" s="840">
        <f>'（参考）業従者・講師配置計画 兼 研修日程表'!N40</f>
        <v>0</v>
      </c>
      <c r="O40" s="548" t="str">
        <f t="shared" si="19"/>
        <v/>
      </c>
      <c r="P40" s="548" t="str">
        <f t="shared" si="0"/>
        <v/>
      </c>
      <c r="Q40" s="548" t="str">
        <f t="shared" si="1"/>
        <v/>
      </c>
      <c r="R40" s="548" t="str">
        <f t="shared" si="2"/>
        <v/>
      </c>
      <c r="S40" s="548" t="str">
        <f t="shared" si="3"/>
        <v/>
      </c>
      <c r="T40" s="548" t="str">
        <f t="shared" si="4"/>
        <v/>
      </c>
      <c r="U40" s="548" t="str">
        <f t="shared" si="5"/>
        <v/>
      </c>
      <c r="V40" s="548" t="str">
        <f t="shared" si="6"/>
        <v/>
      </c>
      <c r="W40" s="548" t="str">
        <f t="shared" si="7"/>
        <v/>
      </c>
      <c r="X40" s="548" t="str">
        <f t="shared" si="8"/>
        <v/>
      </c>
      <c r="Y40" s="548" t="str">
        <f t="shared" si="9"/>
        <v/>
      </c>
      <c r="Z40" s="548" t="str">
        <f t="shared" si="10"/>
        <v/>
      </c>
      <c r="AA40" s="548" t="str">
        <f t="shared" si="11"/>
        <v/>
      </c>
      <c r="AB40" s="548" t="str">
        <f t="shared" si="12"/>
        <v/>
      </c>
      <c r="AC40" s="548" t="str">
        <f t="shared" si="13"/>
        <v/>
      </c>
      <c r="AD40" s="548" t="str">
        <f t="shared" si="14"/>
        <v/>
      </c>
      <c r="AE40" s="701">
        <f>'（参考）業従者・講師配置計画 兼 研修日程表'!AE40</f>
        <v>0</v>
      </c>
      <c r="AF40" s="702">
        <f>'（参考）業従者・講師配置計画 兼 研修日程表'!AF40</f>
        <v>0</v>
      </c>
      <c r="AG40" s="703"/>
      <c r="AH40" s="912" t="str">
        <f>'（参考）業従者・講師配置計画 兼 研修日程表'!AH40</f>
        <v/>
      </c>
      <c r="AI40" s="912" t="str">
        <f>'（参考）業従者・講師配置計画 兼 研修日程表'!AI40</f>
        <v/>
      </c>
      <c r="AJ40" s="912" t="str">
        <f>'（参考）業従者・講師配置計画 兼 研修日程表'!AJ40</f>
        <v/>
      </c>
      <c r="AK40" s="912" t="str">
        <f>'（参考）業従者・講師配置計画 兼 研修日程表'!AK40</f>
        <v/>
      </c>
      <c r="AL40" s="704">
        <f>'（参考）業従者・講師配置計画 兼 研修日程表'!AL40</f>
        <v>0</v>
      </c>
      <c r="AM40" s="441" t="str">
        <f t="shared" si="20"/>
        <v/>
      </c>
      <c r="AN40" s="705"/>
      <c r="AO40" s="552"/>
      <c r="AP40" s="552"/>
    </row>
    <row r="41" spans="2:42" ht="27.65" customHeight="1">
      <c r="B41" s="459"/>
      <c r="C41" s="694">
        <f>'（参考）業従者・講師配置計画 兼 研修日程表'!C41</f>
        <v>0</v>
      </c>
      <c r="D41" s="695">
        <f>'（参考）業従者・講師配置計画 兼 研修日程表'!D41</f>
        <v>0</v>
      </c>
      <c r="E41" s="696" t="s">
        <v>291</v>
      </c>
      <c r="F41" s="697">
        <f>'（参考）業従者・講師配置計画 兼 研修日程表'!F41</f>
        <v>0</v>
      </c>
      <c r="G41" s="698">
        <f>'（参考）業従者・講師配置計画 兼 研修日程表'!G41</f>
        <v>0</v>
      </c>
      <c r="H41" s="698">
        <f>'（参考）業従者・講師配置計画 兼 研修日程表'!H41</f>
        <v>0</v>
      </c>
      <c r="I41" s="698">
        <f>'（参考）業従者・講師配置計画 兼 研修日程表'!I41</f>
        <v>0</v>
      </c>
      <c r="J41" s="698">
        <f>'（参考）業従者・講師配置計画 兼 研修日程表'!J41</f>
        <v>0</v>
      </c>
      <c r="K41" s="459"/>
      <c r="L41" s="699">
        <f>'（参考）業従者・講師配置計画 兼 研修日程表'!L41</f>
        <v>0</v>
      </c>
      <c r="M41" s="700">
        <f>'（参考）業従者・講師配置計画 兼 研修日程表'!M41</f>
        <v>0</v>
      </c>
      <c r="N41" s="840">
        <f>'（参考）業従者・講師配置計画 兼 研修日程表'!N41</f>
        <v>0</v>
      </c>
      <c r="O41" s="548" t="str">
        <f t="shared" si="19"/>
        <v/>
      </c>
      <c r="P41" s="548" t="str">
        <f t="shared" si="0"/>
        <v/>
      </c>
      <c r="Q41" s="548" t="str">
        <f t="shared" si="1"/>
        <v/>
      </c>
      <c r="R41" s="548" t="str">
        <f t="shared" si="2"/>
        <v/>
      </c>
      <c r="S41" s="548" t="str">
        <f t="shared" si="3"/>
        <v/>
      </c>
      <c r="T41" s="548" t="str">
        <f t="shared" si="4"/>
        <v/>
      </c>
      <c r="U41" s="548" t="str">
        <f t="shared" si="5"/>
        <v/>
      </c>
      <c r="V41" s="548" t="str">
        <f t="shared" si="6"/>
        <v/>
      </c>
      <c r="W41" s="548" t="str">
        <f t="shared" si="7"/>
        <v/>
      </c>
      <c r="X41" s="548" t="str">
        <f t="shared" si="8"/>
        <v/>
      </c>
      <c r="Y41" s="548" t="str">
        <f t="shared" si="9"/>
        <v/>
      </c>
      <c r="Z41" s="548" t="str">
        <f t="shared" si="10"/>
        <v/>
      </c>
      <c r="AA41" s="548" t="str">
        <f t="shared" si="11"/>
        <v/>
      </c>
      <c r="AB41" s="548" t="str">
        <f t="shared" si="12"/>
        <v/>
      </c>
      <c r="AC41" s="548" t="str">
        <f t="shared" si="13"/>
        <v/>
      </c>
      <c r="AD41" s="548" t="str">
        <f t="shared" si="14"/>
        <v/>
      </c>
      <c r="AE41" s="701">
        <f>'（参考）業従者・講師配置計画 兼 研修日程表'!AE41</f>
        <v>0</v>
      </c>
      <c r="AF41" s="702">
        <f>'（参考）業従者・講師配置計画 兼 研修日程表'!AF41</f>
        <v>0</v>
      </c>
      <c r="AG41" s="703"/>
      <c r="AH41" s="912" t="str">
        <f>'（参考）業従者・講師配置計画 兼 研修日程表'!AH41</f>
        <v/>
      </c>
      <c r="AI41" s="912" t="str">
        <f>'（参考）業従者・講師配置計画 兼 研修日程表'!AI41</f>
        <v/>
      </c>
      <c r="AJ41" s="912" t="str">
        <f>'（参考）業従者・講師配置計画 兼 研修日程表'!AJ41</f>
        <v/>
      </c>
      <c r="AK41" s="912" t="str">
        <f>'（参考）業従者・講師配置計画 兼 研修日程表'!AK41</f>
        <v/>
      </c>
      <c r="AL41" s="704">
        <f>'（参考）業従者・講師配置計画 兼 研修日程表'!AL41</f>
        <v>0</v>
      </c>
      <c r="AM41" s="441" t="str">
        <f t="shared" si="20"/>
        <v/>
      </c>
      <c r="AN41" s="705"/>
      <c r="AO41" s="552"/>
      <c r="AP41" s="552"/>
    </row>
    <row r="42" spans="2:42" ht="27.75" customHeight="1">
      <c r="B42" s="459"/>
      <c r="C42" s="694">
        <f>'（参考）業従者・講師配置計画 兼 研修日程表'!C42</f>
        <v>0</v>
      </c>
      <c r="D42" s="695">
        <f>'（参考）業従者・講師配置計画 兼 研修日程表'!D42</f>
        <v>0</v>
      </c>
      <c r="E42" s="696" t="s">
        <v>291</v>
      </c>
      <c r="F42" s="697">
        <f>'（参考）業従者・講師配置計画 兼 研修日程表'!F42</f>
        <v>0</v>
      </c>
      <c r="G42" s="698">
        <f>'（参考）業従者・講師配置計画 兼 研修日程表'!G42</f>
        <v>0</v>
      </c>
      <c r="H42" s="698">
        <f>'（参考）業従者・講師配置計画 兼 研修日程表'!H42</f>
        <v>0</v>
      </c>
      <c r="I42" s="698">
        <f>'（参考）業従者・講師配置計画 兼 研修日程表'!I42</f>
        <v>0</v>
      </c>
      <c r="J42" s="698">
        <f>'（参考）業従者・講師配置計画 兼 研修日程表'!J42</f>
        <v>0</v>
      </c>
      <c r="K42" s="459"/>
      <c r="L42" s="699">
        <f>'（参考）業従者・講師配置計画 兼 研修日程表'!L42</f>
        <v>0</v>
      </c>
      <c r="M42" s="700">
        <f>'（参考）業従者・講師配置計画 兼 研修日程表'!M42</f>
        <v>0</v>
      </c>
      <c r="N42" s="840">
        <f>'（参考）業従者・講師配置計画 兼 研修日程表'!N42</f>
        <v>0</v>
      </c>
      <c r="O42" s="548" t="str">
        <f t="shared" si="19"/>
        <v/>
      </c>
      <c r="P42" s="548" t="str">
        <f t="shared" si="0"/>
        <v/>
      </c>
      <c r="Q42" s="548" t="str">
        <f t="shared" si="1"/>
        <v/>
      </c>
      <c r="R42" s="548" t="str">
        <f t="shared" si="2"/>
        <v/>
      </c>
      <c r="S42" s="548" t="str">
        <f t="shared" si="3"/>
        <v/>
      </c>
      <c r="T42" s="548" t="str">
        <f t="shared" si="4"/>
        <v/>
      </c>
      <c r="U42" s="548" t="str">
        <f t="shared" si="5"/>
        <v/>
      </c>
      <c r="V42" s="548" t="str">
        <f t="shared" si="6"/>
        <v/>
      </c>
      <c r="W42" s="548" t="str">
        <f t="shared" si="7"/>
        <v/>
      </c>
      <c r="X42" s="548" t="str">
        <f t="shared" si="8"/>
        <v/>
      </c>
      <c r="Y42" s="548" t="str">
        <f t="shared" si="9"/>
        <v/>
      </c>
      <c r="Z42" s="548" t="str">
        <f t="shared" si="10"/>
        <v/>
      </c>
      <c r="AA42" s="548" t="str">
        <f t="shared" si="11"/>
        <v/>
      </c>
      <c r="AB42" s="548" t="str">
        <f t="shared" si="12"/>
        <v/>
      </c>
      <c r="AC42" s="548" t="str">
        <f t="shared" si="13"/>
        <v/>
      </c>
      <c r="AD42" s="548" t="str">
        <f t="shared" si="14"/>
        <v/>
      </c>
      <c r="AE42" s="701">
        <f>'（参考）業従者・講師配置計画 兼 研修日程表'!AE42</f>
        <v>0</v>
      </c>
      <c r="AF42" s="702">
        <f>'（参考）業従者・講師配置計画 兼 研修日程表'!AF42</f>
        <v>0</v>
      </c>
      <c r="AG42" s="703"/>
      <c r="AH42" s="912" t="str">
        <f>'（参考）業従者・講師配置計画 兼 研修日程表'!AH42</f>
        <v/>
      </c>
      <c r="AI42" s="912" t="str">
        <f>'（参考）業従者・講師配置計画 兼 研修日程表'!AI42</f>
        <v/>
      </c>
      <c r="AJ42" s="912" t="str">
        <f>'（参考）業従者・講師配置計画 兼 研修日程表'!AJ42</f>
        <v/>
      </c>
      <c r="AK42" s="912" t="str">
        <f>'（参考）業従者・講師配置計画 兼 研修日程表'!AK42</f>
        <v/>
      </c>
      <c r="AL42" s="704">
        <f>'（参考）業従者・講師配置計画 兼 研修日程表'!AL42</f>
        <v>0</v>
      </c>
      <c r="AM42" s="441" t="str">
        <f t="shared" si="20"/>
        <v/>
      </c>
      <c r="AN42" s="705"/>
      <c r="AO42" s="552"/>
      <c r="AP42" s="552"/>
    </row>
    <row r="43" spans="2:42" ht="27.75" customHeight="1">
      <c r="B43" s="459"/>
      <c r="C43" s="694">
        <f>'（参考）業従者・講師配置計画 兼 研修日程表'!C43</f>
        <v>0</v>
      </c>
      <c r="D43" s="695">
        <f>'（参考）業従者・講師配置計画 兼 研修日程表'!D43</f>
        <v>0</v>
      </c>
      <c r="E43" s="696" t="s">
        <v>291</v>
      </c>
      <c r="F43" s="697">
        <f>'（参考）業従者・講師配置計画 兼 研修日程表'!F43</f>
        <v>0</v>
      </c>
      <c r="G43" s="698">
        <f>'（参考）業従者・講師配置計画 兼 研修日程表'!G43</f>
        <v>0</v>
      </c>
      <c r="H43" s="698">
        <f>'（参考）業従者・講師配置計画 兼 研修日程表'!H43</f>
        <v>0</v>
      </c>
      <c r="I43" s="698">
        <f>'（参考）業従者・講師配置計画 兼 研修日程表'!I43</f>
        <v>0</v>
      </c>
      <c r="J43" s="698">
        <f>'（参考）業従者・講師配置計画 兼 研修日程表'!J43</f>
        <v>0</v>
      </c>
      <c r="K43" s="459"/>
      <c r="L43" s="699">
        <f>'（参考）業従者・講師配置計画 兼 研修日程表'!L43</f>
        <v>0</v>
      </c>
      <c r="M43" s="700">
        <f>'（参考）業従者・講師配置計画 兼 研修日程表'!M43</f>
        <v>0</v>
      </c>
      <c r="N43" s="840">
        <f>'（参考）業従者・講師配置計画 兼 研修日程表'!N43</f>
        <v>0</v>
      </c>
      <c r="O43" s="548" t="str">
        <f t="shared" si="19"/>
        <v/>
      </c>
      <c r="P43" s="548" t="str">
        <f t="shared" si="0"/>
        <v/>
      </c>
      <c r="Q43" s="548" t="str">
        <f t="shared" si="1"/>
        <v/>
      </c>
      <c r="R43" s="548" t="str">
        <f t="shared" si="2"/>
        <v/>
      </c>
      <c r="S43" s="548" t="str">
        <f t="shared" si="3"/>
        <v/>
      </c>
      <c r="T43" s="548" t="str">
        <f t="shared" si="4"/>
        <v/>
      </c>
      <c r="U43" s="548" t="str">
        <f t="shared" si="5"/>
        <v/>
      </c>
      <c r="V43" s="548" t="str">
        <f t="shared" si="6"/>
        <v/>
      </c>
      <c r="W43" s="548" t="str">
        <f t="shared" si="7"/>
        <v/>
      </c>
      <c r="X43" s="548" t="str">
        <f t="shared" si="8"/>
        <v/>
      </c>
      <c r="Y43" s="548" t="str">
        <f t="shared" si="9"/>
        <v/>
      </c>
      <c r="Z43" s="548" t="str">
        <f t="shared" si="10"/>
        <v/>
      </c>
      <c r="AA43" s="548" t="str">
        <f t="shared" si="11"/>
        <v/>
      </c>
      <c r="AB43" s="548" t="str">
        <f t="shared" si="12"/>
        <v/>
      </c>
      <c r="AC43" s="548" t="str">
        <f t="shared" si="13"/>
        <v/>
      </c>
      <c r="AD43" s="548" t="str">
        <f t="shared" si="14"/>
        <v/>
      </c>
      <c r="AE43" s="701">
        <f>'（参考）業従者・講師配置計画 兼 研修日程表'!AE43</f>
        <v>0</v>
      </c>
      <c r="AF43" s="702">
        <f>'（参考）業従者・講師配置計画 兼 研修日程表'!AF43</f>
        <v>0</v>
      </c>
      <c r="AG43" s="703"/>
      <c r="AH43" s="912" t="str">
        <f>'（参考）業従者・講師配置計画 兼 研修日程表'!AH43</f>
        <v/>
      </c>
      <c r="AI43" s="912" t="str">
        <f>'（参考）業従者・講師配置計画 兼 研修日程表'!AI43</f>
        <v/>
      </c>
      <c r="AJ43" s="912" t="str">
        <f>'（参考）業従者・講師配置計画 兼 研修日程表'!AJ43</f>
        <v/>
      </c>
      <c r="AK43" s="912" t="str">
        <f>'（参考）業従者・講師配置計画 兼 研修日程表'!AK43</f>
        <v/>
      </c>
      <c r="AL43" s="704">
        <f>'（参考）業従者・講師配置計画 兼 研修日程表'!AL43</f>
        <v>0</v>
      </c>
      <c r="AM43" s="441" t="str">
        <f t="shared" ref="AM43" si="21">IF(AL43="見学・視察",1,"")</f>
        <v/>
      </c>
      <c r="AN43" s="705"/>
      <c r="AO43" s="552"/>
      <c r="AP43" s="552"/>
    </row>
    <row r="44" spans="2:42" ht="27.75" customHeight="1">
      <c r="B44" s="459"/>
      <c r="C44" s="694">
        <f>'（参考）業従者・講師配置計画 兼 研修日程表'!C44</f>
        <v>0</v>
      </c>
      <c r="D44" s="695">
        <f>'（参考）業従者・講師配置計画 兼 研修日程表'!D44</f>
        <v>0</v>
      </c>
      <c r="E44" s="696" t="s">
        <v>291</v>
      </c>
      <c r="F44" s="697">
        <f>'（参考）業従者・講師配置計画 兼 研修日程表'!F44</f>
        <v>0</v>
      </c>
      <c r="G44" s="698">
        <f>'（参考）業従者・講師配置計画 兼 研修日程表'!G44</f>
        <v>0</v>
      </c>
      <c r="H44" s="698">
        <f>'（参考）業従者・講師配置計画 兼 研修日程表'!H44</f>
        <v>0</v>
      </c>
      <c r="I44" s="698">
        <f>'（参考）業従者・講師配置計画 兼 研修日程表'!I44</f>
        <v>0</v>
      </c>
      <c r="J44" s="698">
        <f>'（参考）業従者・講師配置計画 兼 研修日程表'!J44</f>
        <v>0</v>
      </c>
      <c r="K44" s="459"/>
      <c r="L44" s="699">
        <f>'（参考）業従者・講師配置計画 兼 研修日程表'!L44</f>
        <v>0</v>
      </c>
      <c r="M44" s="700">
        <f>'（参考）業従者・講師配置計画 兼 研修日程表'!M44</f>
        <v>0</v>
      </c>
      <c r="N44" s="840">
        <f>'（参考）業従者・講師配置計画 兼 研修日程表'!N44</f>
        <v>0</v>
      </c>
      <c r="O44" s="548" t="str">
        <f t="shared" si="19"/>
        <v/>
      </c>
      <c r="P44" s="548" t="str">
        <f t="shared" si="0"/>
        <v/>
      </c>
      <c r="Q44" s="548" t="str">
        <f t="shared" si="1"/>
        <v/>
      </c>
      <c r="R44" s="548" t="str">
        <f t="shared" si="2"/>
        <v/>
      </c>
      <c r="S44" s="548" t="str">
        <f t="shared" si="3"/>
        <v/>
      </c>
      <c r="T44" s="548" t="str">
        <f t="shared" si="4"/>
        <v/>
      </c>
      <c r="U44" s="548" t="str">
        <f t="shared" si="5"/>
        <v/>
      </c>
      <c r="V44" s="548" t="str">
        <f t="shared" si="6"/>
        <v/>
      </c>
      <c r="W44" s="548" t="str">
        <f t="shared" si="7"/>
        <v/>
      </c>
      <c r="X44" s="548" t="str">
        <f t="shared" si="8"/>
        <v/>
      </c>
      <c r="Y44" s="548" t="str">
        <f t="shared" si="9"/>
        <v/>
      </c>
      <c r="Z44" s="548" t="str">
        <f t="shared" si="10"/>
        <v/>
      </c>
      <c r="AA44" s="548" t="str">
        <f t="shared" si="11"/>
        <v/>
      </c>
      <c r="AB44" s="548" t="str">
        <f t="shared" si="12"/>
        <v/>
      </c>
      <c r="AC44" s="548" t="str">
        <f t="shared" si="13"/>
        <v/>
      </c>
      <c r="AD44" s="548" t="str">
        <f t="shared" si="14"/>
        <v/>
      </c>
      <c r="AE44" s="701">
        <f>'（参考）業従者・講師配置計画 兼 研修日程表'!AE44</f>
        <v>0</v>
      </c>
      <c r="AF44" s="702">
        <f>'（参考）業従者・講師配置計画 兼 研修日程表'!AF44</f>
        <v>0</v>
      </c>
      <c r="AG44" s="703"/>
      <c r="AH44" s="912" t="str">
        <f>'（参考）業従者・講師配置計画 兼 研修日程表'!AH44</f>
        <v/>
      </c>
      <c r="AI44" s="912" t="str">
        <f>'（参考）業従者・講師配置計画 兼 研修日程表'!AI44</f>
        <v/>
      </c>
      <c r="AJ44" s="912" t="str">
        <f>'（参考）業従者・講師配置計画 兼 研修日程表'!AJ44</f>
        <v/>
      </c>
      <c r="AK44" s="912" t="str">
        <f>'（参考）業従者・講師配置計画 兼 研修日程表'!AK44</f>
        <v/>
      </c>
      <c r="AL44" s="704">
        <f>'（参考）業従者・講師配置計画 兼 研修日程表'!AL44</f>
        <v>0</v>
      </c>
      <c r="AM44" s="441" t="str">
        <f t="shared" si="20"/>
        <v/>
      </c>
      <c r="AN44" s="705"/>
      <c r="AO44" s="552"/>
      <c r="AP44" s="552"/>
    </row>
    <row r="45" spans="2:42" ht="27.75" customHeight="1">
      <c r="B45" s="459"/>
      <c r="C45" s="694">
        <f>'（参考）業従者・講師配置計画 兼 研修日程表'!C45</f>
        <v>0</v>
      </c>
      <c r="D45" s="695">
        <f>'（参考）業従者・講師配置計画 兼 研修日程表'!D45</f>
        <v>0</v>
      </c>
      <c r="E45" s="696" t="s">
        <v>291</v>
      </c>
      <c r="F45" s="697">
        <f>'（参考）業従者・講師配置計画 兼 研修日程表'!F45</f>
        <v>0</v>
      </c>
      <c r="G45" s="698">
        <f>'（参考）業従者・講師配置計画 兼 研修日程表'!G45</f>
        <v>0</v>
      </c>
      <c r="H45" s="698">
        <f>'（参考）業従者・講師配置計画 兼 研修日程表'!H45</f>
        <v>0</v>
      </c>
      <c r="I45" s="698">
        <f>'（参考）業従者・講師配置計画 兼 研修日程表'!I45</f>
        <v>0</v>
      </c>
      <c r="J45" s="698">
        <f>'（参考）業従者・講師配置計画 兼 研修日程表'!J45</f>
        <v>0</v>
      </c>
      <c r="K45" s="459"/>
      <c r="L45" s="699">
        <f>'（参考）業従者・講師配置計画 兼 研修日程表'!L45</f>
        <v>0</v>
      </c>
      <c r="M45" s="700">
        <f>'（参考）業従者・講師配置計画 兼 研修日程表'!M45</f>
        <v>0</v>
      </c>
      <c r="N45" s="840">
        <f>'（参考）業従者・講師配置計画 兼 研修日程表'!N45</f>
        <v>0</v>
      </c>
      <c r="O45" s="548"/>
      <c r="P45" s="548"/>
      <c r="Q45" s="548" t="str">
        <f t="shared" si="1"/>
        <v/>
      </c>
      <c r="R45" s="548" t="str">
        <f t="shared" si="2"/>
        <v/>
      </c>
      <c r="S45" s="548"/>
      <c r="T45" s="548"/>
      <c r="U45" s="548" t="str">
        <f t="shared" si="5"/>
        <v/>
      </c>
      <c r="V45" s="548" t="str">
        <f t="shared" si="6"/>
        <v/>
      </c>
      <c r="W45" s="548"/>
      <c r="X45" s="548"/>
      <c r="Y45" s="548" t="str">
        <f t="shared" si="9"/>
        <v/>
      </c>
      <c r="Z45" s="548" t="str">
        <f t="shared" si="10"/>
        <v/>
      </c>
      <c r="AA45" s="548"/>
      <c r="AB45" s="548"/>
      <c r="AC45" s="548" t="str">
        <f t="shared" si="13"/>
        <v/>
      </c>
      <c r="AD45" s="548" t="str">
        <f t="shared" si="14"/>
        <v/>
      </c>
      <c r="AE45" s="701">
        <f>'（参考）業従者・講師配置計画 兼 研修日程表'!AE45</f>
        <v>0</v>
      </c>
      <c r="AF45" s="702">
        <f>'（参考）業従者・講師配置計画 兼 研修日程表'!AF45</f>
        <v>0</v>
      </c>
      <c r="AG45" s="703"/>
      <c r="AH45" s="912" t="str">
        <f>'（参考）業従者・講師配置計画 兼 研修日程表'!AH45</f>
        <v/>
      </c>
      <c r="AI45" s="912" t="str">
        <f>'（参考）業従者・講師配置計画 兼 研修日程表'!AI45</f>
        <v/>
      </c>
      <c r="AJ45" s="912" t="str">
        <f>'（参考）業従者・講師配置計画 兼 研修日程表'!AJ45</f>
        <v/>
      </c>
      <c r="AK45" s="912" t="str">
        <f>'（参考）業従者・講師配置計画 兼 研修日程表'!AK45</f>
        <v/>
      </c>
      <c r="AL45" s="704">
        <f>'（参考）業従者・講師配置計画 兼 研修日程表'!AL45</f>
        <v>0</v>
      </c>
      <c r="AM45" s="441"/>
      <c r="AN45" s="705"/>
      <c r="AO45" s="552"/>
      <c r="AP45" s="552"/>
    </row>
    <row r="46" spans="2:42" ht="27.75" customHeight="1">
      <c r="B46" s="459"/>
      <c r="C46" s="694">
        <f>'（参考）業従者・講師配置計画 兼 研修日程表'!C46</f>
        <v>0</v>
      </c>
      <c r="D46" s="695">
        <f>'（参考）業従者・講師配置計画 兼 研修日程表'!D46</f>
        <v>0</v>
      </c>
      <c r="E46" s="696" t="s">
        <v>291</v>
      </c>
      <c r="F46" s="697">
        <f>'（参考）業従者・講師配置計画 兼 研修日程表'!F46</f>
        <v>0</v>
      </c>
      <c r="G46" s="698">
        <f>'（参考）業従者・講師配置計画 兼 研修日程表'!G46</f>
        <v>0</v>
      </c>
      <c r="H46" s="698">
        <f>'（参考）業従者・講師配置計画 兼 研修日程表'!H46</f>
        <v>0</v>
      </c>
      <c r="I46" s="698">
        <f>'（参考）業従者・講師配置計画 兼 研修日程表'!I46</f>
        <v>0</v>
      </c>
      <c r="J46" s="698">
        <f>'（参考）業従者・講師配置計画 兼 研修日程表'!J46</f>
        <v>0</v>
      </c>
      <c r="K46" s="459"/>
      <c r="L46" s="699">
        <f>'（参考）業従者・講師配置計画 兼 研修日程表'!L46</f>
        <v>0</v>
      </c>
      <c r="M46" s="700">
        <f>'（参考）業従者・講師配置計画 兼 研修日程表'!M46</f>
        <v>0</v>
      </c>
      <c r="N46" s="840">
        <f>'（参考）業従者・講師配置計画 兼 研修日程表'!N46</f>
        <v>0</v>
      </c>
      <c r="O46" s="548" t="str">
        <f t="shared" ref="O46:O77" si="22">IF($L46="講師(個人)",(IF(AND($J46="日本語",K46=""),IF($D46="","",TIME(HOUR($F46-$D46),ROUNDUP(MINUTE($F46-$D46)/30,0)*30,0)*24),"")),"")</f>
        <v/>
      </c>
      <c r="P46" s="548" t="str">
        <f t="shared" ref="P46:P77" si="23">IF($L46="講師(個人)",(IF(AND($J46="日本語",$K46="サブ"),IF($D46="","",TIME(HOUR($F46-$D46),ROUNDUP(MINUTE($F46-$D46)/30,0)*30,0)*24),"")),"")</f>
        <v/>
      </c>
      <c r="Q46" s="548" t="str">
        <f t="shared" si="1"/>
        <v/>
      </c>
      <c r="R46" s="548" t="str">
        <f t="shared" si="2"/>
        <v/>
      </c>
      <c r="S46" s="548" t="str">
        <f t="shared" ref="S46:S77" si="24">IF($L46="講師(法人)",(IF(AND($J46="日本語",$K46=""),IF($D46="","",TIME(HOUR($F46-$D46),ROUNDUP(MINUTE($F46-$D46)/30,0)*30,0)*24),"")),"")</f>
        <v/>
      </c>
      <c r="T46" s="548" t="str">
        <f t="shared" ref="T46:T77" si="25">IF($L46="講師(法人)",(IF(AND($J46="日本語",$K46="サブ"),IF($D46="","",TIME(HOUR($F46-$D46),ROUNDUP(MINUTE($F46-$D46)/30,0)*30,0)*24),"")),"")</f>
        <v/>
      </c>
      <c r="U46" s="548" t="str">
        <f t="shared" si="5"/>
        <v/>
      </c>
      <c r="V46" s="548" t="str">
        <f t="shared" si="6"/>
        <v/>
      </c>
      <c r="W46" s="548" t="str">
        <f t="shared" ref="W46:W77" si="26">IF($L46="検討会等参加(個人)",(IF(AND($J46="日本語",$K46=""),IF($D46="","",TIME(HOUR($F46-$D46),ROUNDUP(MINUTE($F46-$D46)/30,0)*30,0)*24),"")),"")</f>
        <v/>
      </c>
      <c r="X46" s="548" t="str">
        <f t="shared" ref="X46:X77" si="27">IF($L46="検討会等参加(個人)",(IF(AND($J46="日本語",$K46="サブ"),IF($D46="","",TIME(HOUR($F46-$D46),ROUNDUP(MINUTE($F46-$D46)/30,0)*30,0)*24),"")),"")</f>
        <v/>
      </c>
      <c r="Y46" s="548" t="str">
        <f t="shared" si="9"/>
        <v/>
      </c>
      <c r="Z46" s="548" t="str">
        <f t="shared" si="10"/>
        <v/>
      </c>
      <c r="AA46" s="548" t="str">
        <f t="shared" ref="AA46:AA77" si="28">IF($L46="検討会等参加(法人)",(IF(AND($J46="日本語",$K46=""),IF($D46="","",TIME(HOUR($F46-$D46),ROUNDUP(MINUTE($F46-$D46)/30,0)*30,0)*24),"")),"")</f>
        <v/>
      </c>
      <c r="AB46" s="548" t="str">
        <f t="shared" ref="AB46:AB77" si="29">IF($L46="検討会等参加(法人)",(IF(AND($J46="日本語",$K46="サブ"),IF($D46="","",TIME(HOUR($F46-$D46),ROUNDUP(MINUTE($F46-$D46)/30,0)*30,0)*24),"")),"")</f>
        <v/>
      </c>
      <c r="AC46" s="548" t="str">
        <f t="shared" si="13"/>
        <v/>
      </c>
      <c r="AD46" s="548" t="str">
        <f t="shared" si="14"/>
        <v/>
      </c>
      <c r="AE46" s="701">
        <f>'（参考）業従者・講師配置計画 兼 研修日程表'!AE46</f>
        <v>0</v>
      </c>
      <c r="AF46" s="702">
        <f>'（参考）業従者・講師配置計画 兼 研修日程表'!AF46</f>
        <v>0</v>
      </c>
      <c r="AG46" s="703"/>
      <c r="AH46" s="912" t="str">
        <f>'（参考）業従者・講師配置計画 兼 研修日程表'!AH46</f>
        <v/>
      </c>
      <c r="AI46" s="912" t="str">
        <f>'（参考）業従者・講師配置計画 兼 研修日程表'!AI46</f>
        <v/>
      </c>
      <c r="AJ46" s="912" t="str">
        <f>'（参考）業従者・講師配置計画 兼 研修日程表'!AJ46</f>
        <v/>
      </c>
      <c r="AK46" s="912" t="str">
        <f>'（参考）業従者・講師配置計画 兼 研修日程表'!AK46</f>
        <v/>
      </c>
      <c r="AL46" s="704">
        <f>'（参考）業従者・講師配置計画 兼 研修日程表'!AL46</f>
        <v>0</v>
      </c>
      <c r="AM46" s="441" t="str">
        <f t="shared" si="20"/>
        <v/>
      </c>
      <c r="AN46" s="705"/>
      <c r="AO46" s="552"/>
      <c r="AP46" s="552"/>
    </row>
    <row r="47" spans="2:42" ht="27.75" customHeight="1">
      <c r="B47" s="459"/>
      <c r="C47" s="694">
        <f>'（参考）業従者・講師配置計画 兼 研修日程表'!C47</f>
        <v>0</v>
      </c>
      <c r="D47" s="695">
        <f>'（参考）業従者・講師配置計画 兼 研修日程表'!D47</f>
        <v>0</v>
      </c>
      <c r="E47" s="696" t="s">
        <v>291</v>
      </c>
      <c r="F47" s="697">
        <f>'（参考）業従者・講師配置計画 兼 研修日程表'!F47</f>
        <v>0</v>
      </c>
      <c r="G47" s="698">
        <f>'（参考）業従者・講師配置計画 兼 研修日程表'!G47</f>
        <v>0</v>
      </c>
      <c r="H47" s="698">
        <f>'（参考）業従者・講師配置計画 兼 研修日程表'!H47</f>
        <v>0</v>
      </c>
      <c r="I47" s="698">
        <f>'（参考）業従者・講師配置計画 兼 研修日程表'!I47</f>
        <v>0</v>
      </c>
      <c r="J47" s="698">
        <f>'（参考）業従者・講師配置計画 兼 研修日程表'!J47</f>
        <v>0</v>
      </c>
      <c r="K47" s="459"/>
      <c r="L47" s="699">
        <f>'（参考）業従者・講師配置計画 兼 研修日程表'!L47</f>
        <v>0</v>
      </c>
      <c r="M47" s="700">
        <f>'（参考）業従者・講師配置計画 兼 研修日程表'!M47</f>
        <v>0</v>
      </c>
      <c r="N47" s="840">
        <f>'（参考）業従者・講師配置計画 兼 研修日程表'!N47</f>
        <v>0</v>
      </c>
      <c r="O47" s="548" t="str">
        <f t="shared" si="22"/>
        <v/>
      </c>
      <c r="P47" s="548" t="str">
        <f t="shared" si="23"/>
        <v/>
      </c>
      <c r="Q47" s="548" t="str">
        <f t="shared" si="1"/>
        <v/>
      </c>
      <c r="R47" s="548" t="str">
        <f t="shared" si="2"/>
        <v/>
      </c>
      <c r="S47" s="548" t="str">
        <f t="shared" si="24"/>
        <v/>
      </c>
      <c r="T47" s="548" t="str">
        <f t="shared" si="25"/>
        <v/>
      </c>
      <c r="U47" s="548" t="str">
        <f t="shared" si="5"/>
        <v/>
      </c>
      <c r="V47" s="548" t="str">
        <f t="shared" si="6"/>
        <v/>
      </c>
      <c r="W47" s="548" t="str">
        <f t="shared" si="26"/>
        <v/>
      </c>
      <c r="X47" s="548" t="str">
        <f t="shared" si="27"/>
        <v/>
      </c>
      <c r="Y47" s="548" t="str">
        <f t="shared" si="9"/>
        <v/>
      </c>
      <c r="Z47" s="548" t="str">
        <f t="shared" si="10"/>
        <v/>
      </c>
      <c r="AA47" s="548" t="str">
        <f t="shared" si="28"/>
        <v/>
      </c>
      <c r="AB47" s="548" t="str">
        <f t="shared" si="29"/>
        <v/>
      </c>
      <c r="AC47" s="548" t="str">
        <f t="shared" si="13"/>
        <v/>
      </c>
      <c r="AD47" s="548" t="str">
        <f t="shared" si="14"/>
        <v/>
      </c>
      <c r="AE47" s="701">
        <f>'（参考）業従者・講師配置計画 兼 研修日程表'!AE47</f>
        <v>0</v>
      </c>
      <c r="AF47" s="702">
        <f>'（参考）業従者・講師配置計画 兼 研修日程表'!AF47</f>
        <v>0</v>
      </c>
      <c r="AG47" s="703"/>
      <c r="AH47" s="912" t="str">
        <f>'（参考）業従者・講師配置計画 兼 研修日程表'!AH47</f>
        <v/>
      </c>
      <c r="AI47" s="912" t="str">
        <f>'（参考）業従者・講師配置計画 兼 研修日程表'!AI47</f>
        <v/>
      </c>
      <c r="AJ47" s="912" t="str">
        <f>'（参考）業従者・講師配置計画 兼 研修日程表'!AJ47</f>
        <v/>
      </c>
      <c r="AK47" s="912" t="str">
        <f>'（参考）業従者・講師配置計画 兼 研修日程表'!AK47</f>
        <v/>
      </c>
      <c r="AL47" s="704">
        <f>'（参考）業従者・講師配置計画 兼 研修日程表'!AL47</f>
        <v>0</v>
      </c>
      <c r="AM47" s="441" t="str">
        <f t="shared" si="20"/>
        <v/>
      </c>
      <c r="AN47" s="705"/>
      <c r="AO47" s="552"/>
      <c r="AP47" s="552"/>
    </row>
    <row r="48" spans="2:42" ht="27.75" customHeight="1">
      <c r="B48" s="459"/>
      <c r="C48" s="694">
        <f>'（参考）業従者・講師配置計画 兼 研修日程表'!C48</f>
        <v>0</v>
      </c>
      <c r="D48" s="695">
        <f>'（参考）業従者・講師配置計画 兼 研修日程表'!D48</f>
        <v>0</v>
      </c>
      <c r="E48" s="696" t="s">
        <v>291</v>
      </c>
      <c r="F48" s="697">
        <f>'（参考）業従者・講師配置計画 兼 研修日程表'!F48</f>
        <v>0</v>
      </c>
      <c r="G48" s="698">
        <f>'（参考）業従者・講師配置計画 兼 研修日程表'!G48</f>
        <v>0</v>
      </c>
      <c r="H48" s="698">
        <f>'（参考）業従者・講師配置計画 兼 研修日程表'!H48</f>
        <v>0</v>
      </c>
      <c r="I48" s="698">
        <f>'（参考）業従者・講師配置計画 兼 研修日程表'!I48</f>
        <v>0</v>
      </c>
      <c r="J48" s="698">
        <f>'（参考）業従者・講師配置計画 兼 研修日程表'!J48</f>
        <v>0</v>
      </c>
      <c r="K48" s="459"/>
      <c r="L48" s="699">
        <f>'（参考）業従者・講師配置計画 兼 研修日程表'!L48</f>
        <v>0</v>
      </c>
      <c r="M48" s="700">
        <f>'（参考）業従者・講師配置計画 兼 研修日程表'!M48</f>
        <v>0</v>
      </c>
      <c r="N48" s="840">
        <f>'（参考）業従者・講師配置計画 兼 研修日程表'!N48</f>
        <v>0</v>
      </c>
      <c r="O48" s="548" t="str">
        <f t="shared" si="22"/>
        <v/>
      </c>
      <c r="P48" s="548" t="str">
        <f t="shared" si="23"/>
        <v/>
      </c>
      <c r="Q48" s="548" t="str">
        <f t="shared" si="1"/>
        <v/>
      </c>
      <c r="R48" s="548" t="str">
        <f t="shared" si="2"/>
        <v/>
      </c>
      <c r="S48" s="548" t="str">
        <f t="shared" si="24"/>
        <v/>
      </c>
      <c r="T48" s="548" t="str">
        <f t="shared" si="25"/>
        <v/>
      </c>
      <c r="U48" s="548" t="str">
        <f t="shared" si="5"/>
        <v/>
      </c>
      <c r="V48" s="548" t="str">
        <f t="shared" si="6"/>
        <v/>
      </c>
      <c r="W48" s="548" t="str">
        <f t="shared" si="26"/>
        <v/>
      </c>
      <c r="X48" s="548" t="str">
        <f t="shared" si="27"/>
        <v/>
      </c>
      <c r="Y48" s="548" t="str">
        <f t="shared" si="9"/>
        <v/>
      </c>
      <c r="Z48" s="548" t="str">
        <f t="shared" si="10"/>
        <v/>
      </c>
      <c r="AA48" s="548" t="str">
        <f t="shared" si="28"/>
        <v/>
      </c>
      <c r="AB48" s="548" t="str">
        <f t="shared" si="29"/>
        <v/>
      </c>
      <c r="AC48" s="548" t="str">
        <f t="shared" si="13"/>
        <v/>
      </c>
      <c r="AD48" s="548" t="str">
        <f t="shared" si="14"/>
        <v/>
      </c>
      <c r="AE48" s="701">
        <f>'（参考）業従者・講師配置計画 兼 研修日程表'!AE48</f>
        <v>0</v>
      </c>
      <c r="AF48" s="702">
        <f>'（参考）業従者・講師配置計画 兼 研修日程表'!AF48</f>
        <v>0</v>
      </c>
      <c r="AG48" s="703"/>
      <c r="AH48" s="912" t="str">
        <f>'（参考）業従者・講師配置計画 兼 研修日程表'!AH48</f>
        <v/>
      </c>
      <c r="AI48" s="912" t="str">
        <f>'（参考）業従者・講師配置計画 兼 研修日程表'!AI48</f>
        <v/>
      </c>
      <c r="AJ48" s="912" t="str">
        <f>'（参考）業従者・講師配置計画 兼 研修日程表'!AJ48</f>
        <v/>
      </c>
      <c r="AK48" s="912" t="str">
        <f>'（参考）業従者・講師配置計画 兼 研修日程表'!AK48</f>
        <v/>
      </c>
      <c r="AL48" s="704">
        <f>'（参考）業従者・講師配置計画 兼 研修日程表'!AL48</f>
        <v>0</v>
      </c>
      <c r="AM48" s="441" t="str">
        <f t="shared" ref="AM48" si="30">IF(AL48="見学・視察",1,"")</f>
        <v/>
      </c>
      <c r="AN48" s="705"/>
      <c r="AO48" s="552"/>
      <c r="AP48" s="552"/>
    </row>
    <row r="49" spans="2:42" ht="27.75" customHeight="1">
      <c r="B49" s="459"/>
      <c r="C49" s="694">
        <f>'（参考）業従者・講師配置計画 兼 研修日程表'!C49</f>
        <v>0</v>
      </c>
      <c r="D49" s="695">
        <f>'（参考）業従者・講師配置計画 兼 研修日程表'!D49</f>
        <v>0</v>
      </c>
      <c r="E49" s="696" t="s">
        <v>291</v>
      </c>
      <c r="F49" s="697">
        <f>'（参考）業従者・講師配置計画 兼 研修日程表'!F49</f>
        <v>0</v>
      </c>
      <c r="G49" s="698">
        <f>'（参考）業従者・講師配置計画 兼 研修日程表'!G49</f>
        <v>0</v>
      </c>
      <c r="H49" s="698">
        <f>'（参考）業従者・講師配置計画 兼 研修日程表'!H49</f>
        <v>0</v>
      </c>
      <c r="I49" s="698">
        <f>'（参考）業従者・講師配置計画 兼 研修日程表'!I49</f>
        <v>0</v>
      </c>
      <c r="J49" s="698">
        <f>'（参考）業従者・講師配置計画 兼 研修日程表'!J49</f>
        <v>0</v>
      </c>
      <c r="K49" s="459"/>
      <c r="L49" s="699">
        <f>'（参考）業従者・講師配置計画 兼 研修日程表'!L49</f>
        <v>0</v>
      </c>
      <c r="M49" s="700">
        <f>'（参考）業従者・講師配置計画 兼 研修日程表'!M49</f>
        <v>0</v>
      </c>
      <c r="N49" s="840">
        <f>'（参考）業従者・講師配置計画 兼 研修日程表'!N49</f>
        <v>0</v>
      </c>
      <c r="O49" s="548" t="str">
        <f t="shared" si="22"/>
        <v/>
      </c>
      <c r="P49" s="548" t="str">
        <f t="shared" si="23"/>
        <v/>
      </c>
      <c r="Q49" s="548" t="str">
        <f t="shared" si="1"/>
        <v/>
      </c>
      <c r="R49" s="548" t="str">
        <f t="shared" si="2"/>
        <v/>
      </c>
      <c r="S49" s="548" t="str">
        <f t="shared" si="24"/>
        <v/>
      </c>
      <c r="T49" s="548" t="str">
        <f t="shared" si="25"/>
        <v/>
      </c>
      <c r="U49" s="548" t="str">
        <f t="shared" si="5"/>
        <v/>
      </c>
      <c r="V49" s="548" t="str">
        <f t="shared" si="6"/>
        <v/>
      </c>
      <c r="W49" s="548" t="str">
        <f t="shared" si="26"/>
        <v/>
      </c>
      <c r="X49" s="548" t="str">
        <f t="shared" si="27"/>
        <v/>
      </c>
      <c r="Y49" s="548" t="str">
        <f t="shared" si="9"/>
        <v/>
      </c>
      <c r="Z49" s="548" t="str">
        <f t="shared" si="10"/>
        <v/>
      </c>
      <c r="AA49" s="548" t="str">
        <f t="shared" si="28"/>
        <v/>
      </c>
      <c r="AB49" s="548" t="str">
        <f t="shared" si="29"/>
        <v/>
      </c>
      <c r="AC49" s="548" t="str">
        <f t="shared" si="13"/>
        <v/>
      </c>
      <c r="AD49" s="548" t="str">
        <f t="shared" si="14"/>
        <v/>
      </c>
      <c r="AE49" s="701">
        <f>'（参考）業従者・講師配置計画 兼 研修日程表'!AE49</f>
        <v>0</v>
      </c>
      <c r="AF49" s="702">
        <f>'（参考）業従者・講師配置計画 兼 研修日程表'!AF49</f>
        <v>0</v>
      </c>
      <c r="AG49" s="703"/>
      <c r="AH49" s="912" t="str">
        <f>'（参考）業従者・講師配置計画 兼 研修日程表'!AH49</f>
        <v/>
      </c>
      <c r="AI49" s="912" t="str">
        <f>'（参考）業従者・講師配置計画 兼 研修日程表'!AI49</f>
        <v/>
      </c>
      <c r="AJ49" s="912" t="str">
        <f>'（参考）業従者・講師配置計画 兼 研修日程表'!AJ49</f>
        <v/>
      </c>
      <c r="AK49" s="912" t="str">
        <f>'（参考）業従者・講師配置計画 兼 研修日程表'!AK49</f>
        <v/>
      </c>
      <c r="AL49" s="704">
        <f>'（参考）業従者・講師配置計画 兼 研修日程表'!AL49</f>
        <v>0</v>
      </c>
      <c r="AM49" s="441" t="str">
        <f t="shared" si="20"/>
        <v/>
      </c>
      <c r="AN49" s="705"/>
      <c r="AO49" s="552"/>
      <c r="AP49" s="552"/>
    </row>
    <row r="50" spans="2:42" ht="27.75" customHeight="1">
      <c r="B50" s="459"/>
      <c r="C50" s="694">
        <f>'（参考）業従者・講師配置計画 兼 研修日程表'!C50</f>
        <v>0</v>
      </c>
      <c r="D50" s="695">
        <f>'（参考）業従者・講師配置計画 兼 研修日程表'!D50</f>
        <v>0</v>
      </c>
      <c r="E50" s="696" t="s">
        <v>291</v>
      </c>
      <c r="F50" s="697">
        <f>'（参考）業従者・講師配置計画 兼 研修日程表'!F50</f>
        <v>0</v>
      </c>
      <c r="G50" s="698">
        <f>'（参考）業従者・講師配置計画 兼 研修日程表'!G50</f>
        <v>0</v>
      </c>
      <c r="H50" s="698">
        <f>'（参考）業従者・講師配置計画 兼 研修日程表'!H50</f>
        <v>0</v>
      </c>
      <c r="I50" s="698">
        <f>'（参考）業従者・講師配置計画 兼 研修日程表'!I50</f>
        <v>0</v>
      </c>
      <c r="J50" s="698">
        <f>'（参考）業従者・講師配置計画 兼 研修日程表'!J50</f>
        <v>0</v>
      </c>
      <c r="K50" s="459"/>
      <c r="L50" s="699">
        <f>'（参考）業従者・講師配置計画 兼 研修日程表'!L50</f>
        <v>0</v>
      </c>
      <c r="M50" s="700">
        <f>'（参考）業従者・講師配置計画 兼 研修日程表'!M50</f>
        <v>0</v>
      </c>
      <c r="N50" s="840">
        <f>'（参考）業従者・講師配置計画 兼 研修日程表'!N50</f>
        <v>0</v>
      </c>
      <c r="O50" s="548" t="str">
        <f t="shared" si="22"/>
        <v/>
      </c>
      <c r="P50" s="548" t="str">
        <f t="shared" si="23"/>
        <v/>
      </c>
      <c r="Q50" s="548" t="str">
        <f t="shared" si="1"/>
        <v/>
      </c>
      <c r="R50" s="548" t="str">
        <f t="shared" si="2"/>
        <v/>
      </c>
      <c r="S50" s="548" t="str">
        <f t="shared" si="24"/>
        <v/>
      </c>
      <c r="T50" s="548" t="str">
        <f t="shared" si="25"/>
        <v/>
      </c>
      <c r="U50" s="548" t="str">
        <f t="shared" si="5"/>
        <v/>
      </c>
      <c r="V50" s="548" t="str">
        <f t="shared" si="6"/>
        <v/>
      </c>
      <c r="W50" s="548" t="str">
        <f t="shared" si="26"/>
        <v/>
      </c>
      <c r="X50" s="548" t="str">
        <f t="shared" si="27"/>
        <v/>
      </c>
      <c r="Y50" s="548" t="str">
        <f t="shared" si="9"/>
        <v/>
      </c>
      <c r="Z50" s="548" t="str">
        <f t="shared" si="10"/>
        <v/>
      </c>
      <c r="AA50" s="548" t="str">
        <f t="shared" si="28"/>
        <v/>
      </c>
      <c r="AB50" s="548" t="str">
        <f t="shared" si="29"/>
        <v/>
      </c>
      <c r="AC50" s="548" t="str">
        <f t="shared" si="13"/>
        <v/>
      </c>
      <c r="AD50" s="548" t="str">
        <f t="shared" si="14"/>
        <v/>
      </c>
      <c r="AE50" s="701">
        <f>'（参考）業従者・講師配置計画 兼 研修日程表'!AE50</f>
        <v>0</v>
      </c>
      <c r="AF50" s="702">
        <f>'（参考）業従者・講師配置計画 兼 研修日程表'!AF50</f>
        <v>0</v>
      </c>
      <c r="AG50" s="703"/>
      <c r="AH50" s="912" t="str">
        <f>'（参考）業従者・講師配置計画 兼 研修日程表'!AH50</f>
        <v/>
      </c>
      <c r="AI50" s="912" t="str">
        <f>'（参考）業従者・講師配置計画 兼 研修日程表'!AI50</f>
        <v/>
      </c>
      <c r="AJ50" s="912" t="str">
        <f>'（参考）業従者・講師配置計画 兼 研修日程表'!AJ50</f>
        <v/>
      </c>
      <c r="AK50" s="912" t="str">
        <f>'（参考）業従者・講師配置計画 兼 研修日程表'!AK50</f>
        <v/>
      </c>
      <c r="AL50" s="704">
        <f>'（参考）業従者・講師配置計画 兼 研修日程表'!AL50</f>
        <v>0</v>
      </c>
      <c r="AM50" s="441" t="str">
        <f t="shared" si="20"/>
        <v/>
      </c>
      <c r="AN50" s="705"/>
      <c r="AO50" s="552"/>
      <c r="AP50" s="552"/>
    </row>
    <row r="51" spans="2:42" ht="27.75" customHeight="1">
      <c r="B51" s="459"/>
      <c r="C51" s="694">
        <f>'（参考）業従者・講師配置計画 兼 研修日程表'!C51</f>
        <v>0</v>
      </c>
      <c r="D51" s="695">
        <f>'（参考）業従者・講師配置計画 兼 研修日程表'!D51</f>
        <v>0</v>
      </c>
      <c r="E51" s="696" t="s">
        <v>291</v>
      </c>
      <c r="F51" s="697">
        <f>'（参考）業従者・講師配置計画 兼 研修日程表'!F51</f>
        <v>0</v>
      </c>
      <c r="G51" s="698">
        <f>'（参考）業従者・講師配置計画 兼 研修日程表'!G51</f>
        <v>0</v>
      </c>
      <c r="H51" s="698">
        <f>'（参考）業従者・講師配置計画 兼 研修日程表'!H51</f>
        <v>0</v>
      </c>
      <c r="I51" s="698">
        <f>'（参考）業従者・講師配置計画 兼 研修日程表'!I51</f>
        <v>0</v>
      </c>
      <c r="J51" s="698">
        <f>'（参考）業従者・講師配置計画 兼 研修日程表'!J51</f>
        <v>0</v>
      </c>
      <c r="K51" s="459"/>
      <c r="L51" s="699">
        <f>'（参考）業従者・講師配置計画 兼 研修日程表'!L51</f>
        <v>0</v>
      </c>
      <c r="M51" s="700">
        <f>'（参考）業従者・講師配置計画 兼 研修日程表'!M51</f>
        <v>0</v>
      </c>
      <c r="N51" s="840">
        <f>'（参考）業従者・講師配置計画 兼 研修日程表'!N51</f>
        <v>0</v>
      </c>
      <c r="O51" s="548" t="str">
        <f t="shared" si="22"/>
        <v/>
      </c>
      <c r="P51" s="548" t="str">
        <f t="shared" si="23"/>
        <v/>
      </c>
      <c r="Q51" s="548" t="str">
        <f t="shared" si="1"/>
        <v/>
      </c>
      <c r="R51" s="548" t="str">
        <f t="shared" si="2"/>
        <v/>
      </c>
      <c r="S51" s="548" t="str">
        <f t="shared" si="24"/>
        <v/>
      </c>
      <c r="T51" s="548" t="str">
        <f t="shared" si="25"/>
        <v/>
      </c>
      <c r="U51" s="548" t="str">
        <f t="shared" si="5"/>
        <v/>
      </c>
      <c r="V51" s="548" t="str">
        <f t="shared" si="6"/>
        <v/>
      </c>
      <c r="W51" s="548" t="str">
        <f t="shared" si="26"/>
        <v/>
      </c>
      <c r="X51" s="548" t="str">
        <f t="shared" si="27"/>
        <v/>
      </c>
      <c r="Y51" s="548" t="str">
        <f t="shared" si="9"/>
        <v/>
      </c>
      <c r="Z51" s="548" t="str">
        <f t="shared" si="10"/>
        <v/>
      </c>
      <c r="AA51" s="548" t="str">
        <f t="shared" si="28"/>
        <v/>
      </c>
      <c r="AB51" s="548" t="str">
        <f t="shared" si="29"/>
        <v/>
      </c>
      <c r="AC51" s="548" t="str">
        <f t="shared" si="13"/>
        <v/>
      </c>
      <c r="AD51" s="548" t="str">
        <f t="shared" si="14"/>
        <v/>
      </c>
      <c r="AE51" s="701">
        <f>'（参考）業従者・講師配置計画 兼 研修日程表'!AE51</f>
        <v>0</v>
      </c>
      <c r="AF51" s="702">
        <f>'（参考）業従者・講師配置計画 兼 研修日程表'!AF51</f>
        <v>0</v>
      </c>
      <c r="AG51" s="703"/>
      <c r="AH51" s="912" t="str">
        <f>'（参考）業従者・講師配置計画 兼 研修日程表'!AH51</f>
        <v/>
      </c>
      <c r="AI51" s="912" t="str">
        <f>'（参考）業従者・講師配置計画 兼 研修日程表'!AI51</f>
        <v/>
      </c>
      <c r="AJ51" s="912" t="str">
        <f>'（参考）業従者・講師配置計画 兼 研修日程表'!AJ51</f>
        <v/>
      </c>
      <c r="AK51" s="912" t="str">
        <f>'（参考）業従者・講師配置計画 兼 研修日程表'!AK51</f>
        <v/>
      </c>
      <c r="AL51" s="704">
        <f>'（参考）業従者・講師配置計画 兼 研修日程表'!AL51</f>
        <v>0</v>
      </c>
      <c r="AM51" s="441" t="str">
        <f t="shared" si="20"/>
        <v/>
      </c>
      <c r="AN51" s="705"/>
      <c r="AO51" s="552"/>
      <c r="AP51" s="552"/>
    </row>
    <row r="52" spans="2:42" ht="27.75" customHeight="1">
      <c r="B52" s="459"/>
      <c r="C52" s="694">
        <f>'（参考）業従者・講師配置計画 兼 研修日程表'!C52</f>
        <v>0</v>
      </c>
      <c r="D52" s="695">
        <f>'（参考）業従者・講師配置計画 兼 研修日程表'!D52</f>
        <v>0</v>
      </c>
      <c r="E52" s="696" t="s">
        <v>291</v>
      </c>
      <c r="F52" s="697">
        <f>'（参考）業従者・講師配置計画 兼 研修日程表'!F52</f>
        <v>0</v>
      </c>
      <c r="G52" s="698">
        <f>'（参考）業従者・講師配置計画 兼 研修日程表'!G52</f>
        <v>0</v>
      </c>
      <c r="H52" s="698">
        <f>'（参考）業従者・講師配置計画 兼 研修日程表'!H52</f>
        <v>0</v>
      </c>
      <c r="I52" s="698">
        <f>'（参考）業従者・講師配置計画 兼 研修日程表'!I52</f>
        <v>0</v>
      </c>
      <c r="J52" s="698">
        <f>'（参考）業従者・講師配置計画 兼 研修日程表'!J52</f>
        <v>0</v>
      </c>
      <c r="K52" s="459"/>
      <c r="L52" s="699">
        <f>'（参考）業従者・講師配置計画 兼 研修日程表'!L52</f>
        <v>0</v>
      </c>
      <c r="M52" s="700">
        <f>'（参考）業従者・講師配置計画 兼 研修日程表'!M52</f>
        <v>0</v>
      </c>
      <c r="N52" s="840">
        <f>'（参考）業従者・講師配置計画 兼 研修日程表'!N52</f>
        <v>0</v>
      </c>
      <c r="O52" s="548" t="str">
        <f t="shared" si="22"/>
        <v/>
      </c>
      <c r="P52" s="548" t="str">
        <f t="shared" si="23"/>
        <v/>
      </c>
      <c r="Q52" s="548" t="str">
        <f t="shared" si="1"/>
        <v/>
      </c>
      <c r="R52" s="548" t="str">
        <f t="shared" si="2"/>
        <v/>
      </c>
      <c r="S52" s="548" t="str">
        <f t="shared" si="24"/>
        <v/>
      </c>
      <c r="T52" s="548" t="str">
        <f t="shared" si="25"/>
        <v/>
      </c>
      <c r="U52" s="548" t="str">
        <f t="shared" si="5"/>
        <v/>
      </c>
      <c r="V52" s="548" t="str">
        <f t="shared" si="6"/>
        <v/>
      </c>
      <c r="W52" s="548" t="str">
        <f t="shared" si="26"/>
        <v/>
      </c>
      <c r="X52" s="548" t="str">
        <f t="shared" si="27"/>
        <v/>
      </c>
      <c r="Y52" s="548" t="str">
        <f t="shared" si="9"/>
        <v/>
      </c>
      <c r="Z52" s="548" t="str">
        <f t="shared" si="10"/>
        <v/>
      </c>
      <c r="AA52" s="548" t="str">
        <f t="shared" si="28"/>
        <v/>
      </c>
      <c r="AB52" s="548" t="str">
        <f t="shared" si="29"/>
        <v/>
      </c>
      <c r="AC52" s="548" t="str">
        <f t="shared" si="13"/>
        <v/>
      </c>
      <c r="AD52" s="548" t="str">
        <f t="shared" si="14"/>
        <v/>
      </c>
      <c r="AE52" s="701">
        <f>'（参考）業従者・講師配置計画 兼 研修日程表'!AE52</f>
        <v>0</v>
      </c>
      <c r="AF52" s="702">
        <f>'（参考）業従者・講師配置計画 兼 研修日程表'!AF52</f>
        <v>0</v>
      </c>
      <c r="AG52" s="703"/>
      <c r="AH52" s="912" t="str">
        <f>'（参考）業従者・講師配置計画 兼 研修日程表'!AH52</f>
        <v/>
      </c>
      <c r="AI52" s="912" t="str">
        <f>'（参考）業従者・講師配置計画 兼 研修日程表'!AI52</f>
        <v/>
      </c>
      <c r="AJ52" s="912" t="str">
        <f>'（参考）業従者・講師配置計画 兼 研修日程表'!AJ52</f>
        <v/>
      </c>
      <c r="AK52" s="912" t="str">
        <f>'（参考）業従者・講師配置計画 兼 研修日程表'!AK52</f>
        <v/>
      </c>
      <c r="AL52" s="704">
        <f>'（参考）業従者・講師配置計画 兼 研修日程表'!AL52</f>
        <v>0</v>
      </c>
      <c r="AM52" s="441" t="str">
        <f t="shared" si="20"/>
        <v/>
      </c>
      <c r="AN52" s="705"/>
      <c r="AO52" s="552"/>
      <c r="AP52" s="552"/>
    </row>
    <row r="53" spans="2:42" ht="27.75" customHeight="1">
      <c r="B53" s="459"/>
      <c r="C53" s="694">
        <f>'（参考）業従者・講師配置計画 兼 研修日程表'!C53</f>
        <v>0</v>
      </c>
      <c r="D53" s="695">
        <f>'（参考）業従者・講師配置計画 兼 研修日程表'!D53</f>
        <v>0</v>
      </c>
      <c r="E53" s="696" t="s">
        <v>291</v>
      </c>
      <c r="F53" s="697">
        <f>'（参考）業従者・講師配置計画 兼 研修日程表'!F53</f>
        <v>0</v>
      </c>
      <c r="G53" s="698">
        <f>'（参考）業従者・講師配置計画 兼 研修日程表'!G53</f>
        <v>0</v>
      </c>
      <c r="H53" s="698">
        <f>'（参考）業従者・講師配置計画 兼 研修日程表'!H53</f>
        <v>0</v>
      </c>
      <c r="I53" s="698">
        <f>'（参考）業従者・講師配置計画 兼 研修日程表'!I53</f>
        <v>0</v>
      </c>
      <c r="J53" s="698">
        <f>'（参考）業従者・講師配置計画 兼 研修日程表'!J53</f>
        <v>0</v>
      </c>
      <c r="K53" s="459"/>
      <c r="L53" s="699">
        <f>'（参考）業従者・講師配置計画 兼 研修日程表'!L53</f>
        <v>0</v>
      </c>
      <c r="M53" s="700">
        <f>'（参考）業従者・講師配置計画 兼 研修日程表'!M53</f>
        <v>0</v>
      </c>
      <c r="N53" s="840">
        <f>'（参考）業従者・講師配置計画 兼 研修日程表'!N53</f>
        <v>0</v>
      </c>
      <c r="O53" s="548" t="str">
        <f t="shared" si="22"/>
        <v/>
      </c>
      <c r="P53" s="548" t="str">
        <f t="shared" si="23"/>
        <v/>
      </c>
      <c r="Q53" s="548" t="str">
        <f t="shared" si="1"/>
        <v/>
      </c>
      <c r="R53" s="548" t="str">
        <f t="shared" si="2"/>
        <v/>
      </c>
      <c r="S53" s="548" t="str">
        <f t="shared" si="24"/>
        <v/>
      </c>
      <c r="T53" s="548" t="str">
        <f t="shared" si="25"/>
        <v/>
      </c>
      <c r="U53" s="548" t="str">
        <f t="shared" si="5"/>
        <v/>
      </c>
      <c r="V53" s="548" t="str">
        <f t="shared" si="6"/>
        <v/>
      </c>
      <c r="W53" s="548" t="str">
        <f t="shared" si="26"/>
        <v/>
      </c>
      <c r="X53" s="548" t="str">
        <f t="shared" si="27"/>
        <v/>
      </c>
      <c r="Y53" s="548" t="str">
        <f t="shared" si="9"/>
        <v/>
      </c>
      <c r="Z53" s="548" t="str">
        <f t="shared" si="10"/>
        <v/>
      </c>
      <c r="AA53" s="548" t="str">
        <f t="shared" si="28"/>
        <v/>
      </c>
      <c r="AB53" s="548" t="str">
        <f t="shared" si="29"/>
        <v/>
      </c>
      <c r="AC53" s="548" t="str">
        <f t="shared" si="13"/>
        <v/>
      </c>
      <c r="AD53" s="548" t="str">
        <f t="shared" si="14"/>
        <v/>
      </c>
      <c r="AE53" s="701">
        <f>'（参考）業従者・講師配置計画 兼 研修日程表'!AE53</f>
        <v>0</v>
      </c>
      <c r="AF53" s="702">
        <f>'（参考）業従者・講師配置計画 兼 研修日程表'!AF53</f>
        <v>0</v>
      </c>
      <c r="AG53" s="703"/>
      <c r="AH53" s="912" t="str">
        <f>'（参考）業従者・講師配置計画 兼 研修日程表'!AH53</f>
        <v/>
      </c>
      <c r="AI53" s="912" t="str">
        <f>'（参考）業従者・講師配置計画 兼 研修日程表'!AI53</f>
        <v/>
      </c>
      <c r="AJ53" s="912" t="str">
        <f>'（参考）業従者・講師配置計画 兼 研修日程表'!AJ53</f>
        <v/>
      </c>
      <c r="AK53" s="912" t="str">
        <f>'（参考）業従者・講師配置計画 兼 研修日程表'!AK53</f>
        <v/>
      </c>
      <c r="AL53" s="704">
        <f>'（参考）業従者・講師配置計画 兼 研修日程表'!AL53</f>
        <v>0</v>
      </c>
      <c r="AM53" s="441"/>
      <c r="AN53" s="705"/>
      <c r="AO53" s="552"/>
      <c r="AP53" s="552"/>
    </row>
    <row r="54" spans="2:42" ht="27.75" customHeight="1">
      <c r="B54" s="459"/>
      <c r="C54" s="694">
        <f>'（参考）業従者・講師配置計画 兼 研修日程表'!C54</f>
        <v>0</v>
      </c>
      <c r="D54" s="695">
        <f>'（参考）業従者・講師配置計画 兼 研修日程表'!D54</f>
        <v>0</v>
      </c>
      <c r="E54" s="696" t="s">
        <v>291</v>
      </c>
      <c r="F54" s="697">
        <f>'（参考）業従者・講師配置計画 兼 研修日程表'!F54</f>
        <v>0</v>
      </c>
      <c r="G54" s="698">
        <f>'（参考）業従者・講師配置計画 兼 研修日程表'!G54</f>
        <v>0</v>
      </c>
      <c r="H54" s="698">
        <f>'（参考）業従者・講師配置計画 兼 研修日程表'!H54</f>
        <v>0</v>
      </c>
      <c r="I54" s="698">
        <f>'（参考）業従者・講師配置計画 兼 研修日程表'!I54</f>
        <v>0</v>
      </c>
      <c r="J54" s="698">
        <f>'（参考）業従者・講師配置計画 兼 研修日程表'!J54</f>
        <v>0</v>
      </c>
      <c r="K54" s="459"/>
      <c r="L54" s="699">
        <f>'（参考）業従者・講師配置計画 兼 研修日程表'!L54</f>
        <v>0</v>
      </c>
      <c r="M54" s="700">
        <f>'（参考）業従者・講師配置計画 兼 研修日程表'!M54</f>
        <v>0</v>
      </c>
      <c r="N54" s="840">
        <f>'（参考）業従者・講師配置計画 兼 研修日程表'!N54</f>
        <v>0</v>
      </c>
      <c r="O54" s="548" t="str">
        <f t="shared" si="22"/>
        <v/>
      </c>
      <c r="P54" s="548" t="str">
        <f t="shared" si="23"/>
        <v/>
      </c>
      <c r="Q54" s="548" t="str">
        <f t="shared" si="1"/>
        <v/>
      </c>
      <c r="R54" s="548" t="str">
        <f t="shared" si="2"/>
        <v/>
      </c>
      <c r="S54" s="548" t="str">
        <f t="shared" si="24"/>
        <v/>
      </c>
      <c r="T54" s="548" t="str">
        <f t="shared" si="25"/>
        <v/>
      </c>
      <c r="U54" s="548" t="str">
        <f t="shared" si="5"/>
        <v/>
      </c>
      <c r="V54" s="548" t="str">
        <f t="shared" si="6"/>
        <v/>
      </c>
      <c r="W54" s="548" t="str">
        <f t="shared" si="26"/>
        <v/>
      </c>
      <c r="X54" s="548" t="str">
        <f t="shared" si="27"/>
        <v/>
      </c>
      <c r="Y54" s="548" t="str">
        <f t="shared" si="9"/>
        <v/>
      </c>
      <c r="Z54" s="548" t="str">
        <f t="shared" si="10"/>
        <v/>
      </c>
      <c r="AA54" s="548" t="str">
        <f t="shared" si="28"/>
        <v/>
      </c>
      <c r="AB54" s="548" t="str">
        <f t="shared" si="29"/>
        <v/>
      </c>
      <c r="AC54" s="548" t="str">
        <f t="shared" si="13"/>
        <v/>
      </c>
      <c r="AD54" s="548" t="str">
        <f t="shared" si="14"/>
        <v/>
      </c>
      <c r="AE54" s="701">
        <f>'（参考）業従者・講師配置計画 兼 研修日程表'!AE54</f>
        <v>0</v>
      </c>
      <c r="AF54" s="702">
        <f>'（参考）業従者・講師配置計画 兼 研修日程表'!AF54</f>
        <v>0</v>
      </c>
      <c r="AG54" s="703"/>
      <c r="AH54" s="912" t="str">
        <f>'（参考）業従者・講師配置計画 兼 研修日程表'!AH54</f>
        <v/>
      </c>
      <c r="AI54" s="912" t="str">
        <f>'（参考）業従者・講師配置計画 兼 研修日程表'!AI54</f>
        <v/>
      </c>
      <c r="AJ54" s="912" t="str">
        <f>'（参考）業従者・講師配置計画 兼 研修日程表'!AJ54</f>
        <v/>
      </c>
      <c r="AK54" s="912" t="str">
        <f>'（参考）業従者・講師配置計画 兼 研修日程表'!AK54</f>
        <v/>
      </c>
      <c r="AL54" s="704">
        <f>'（参考）業従者・講師配置計画 兼 研修日程表'!AL54</f>
        <v>0</v>
      </c>
      <c r="AM54" s="441" t="str">
        <f t="shared" si="20"/>
        <v/>
      </c>
      <c r="AN54" s="705"/>
      <c r="AO54" s="552"/>
      <c r="AP54" s="552"/>
    </row>
    <row r="55" spans="2:42" ht="27.75" customHeight="1">
      <c r="B55" s="459"/>
      <c r="C55" s="694">
        <f>'（参考）業従者・講師配置計画 兼 研修日程表'!C55</f>
        <v>0</v>
      </c>
      <c r="D55" s="695">
        <f>'（参考）業従者・講師配置計画 兼 研修日程表'!D55</f>
        <v>0</v>
      </c>
      <c r="E55" s="696" t="s">
        <v>291</v>
      </c>
      <c r="F55" s="697">
        <f>'（参考）業従者・講師配置計画 兼 研修日程表'!F55</f>
        <v>0</v>
      </c>
      <c r="G55" s="698">
        <f>'（参考）業従者・講師配置計画 兼 研修日程表'!G55</f>
        <v>0</v>
      </c>
      <c r="H55" s="698">
        <f>'（参考）業従者・講師配置計画 兼 研修日程表'!H55</f>
        <v>0</v>
      </c>
      <c r="I55" s="698">
        <f>'（参考）業従者・講師配置計画 兼 研修日程表'!I55</f>
        <v>0</v>
      </c>
      <c r="J55" s="698">
        <f>'（参考）業従者・講師配置計画 兼 研修日程表'!J55</f>
        <v>0</v>
      </c>
      <c r="K55" s="459"/>
      <c r="L55" s="699">
        <f>'（参考）業従者・講師配置計画 兼 研修日程表'!L55</f>
        <v>0</v>
      </c>
      <c r="M55" s="700">
        <f>'（参考）業従者・講師配置計画 兼 研修日程表'!M55</f>
        <v>0</v>
      </c>
      <c r="N55" s="840">
        <f>'（参考）業従者・講師配置計画 兼 研修日程表'!N55</f>
        <v>0</v>
      </c>
      <c r="O55" s="548" t="str">
        <f t="shared" si="22"/>
        <v/>
      </c>
      <c r="P55" s="548" t="str">
        <f t="shared" si="23"/>
        <v/>
      </c>
      <c r="Q55" s="548" t="str">
        <f t="shared" si="1"/>
        <v/>
      </c>
      <c r="R55" s="548" t="str">
        <f t="shared" si="2"/>
        <v/>
      </c>
      <c r="S55" s="548" t="str">
        <f t="shared" si="24"/>
        <v/>
      </c>
      <c r="T55" s="548" t="str">
        <f t="shared" si="25"/>
        <v/>
      </c>
      <c r="U55" s="548" t="str">
        <f t="shared" si="5"/>
        <v/>
      </c>
      <c r="V55" s="548" t="str">
        <f t="shared" si="6"/>
        <v/>
      </c>
      <c r="W55" s="548" t="str">
        <f t="shared" si="26"/>
        <v/>
      </c>
      <c r="X55" s="548" t="str">
        <f t="shared" si="27"/>
        <v/>
      </c>
      <c r="Y55" s="548" t="str">
        <f t="shared" si="9"/>
        <v/>
      </c>
      <c r="Z55" s="548" t="str">
        <f t="shared" si="10"/>
        <v/>
      </c>
      <c r="AA55" s="548" t="str">
        <f t="shared" si="28"/>
        <v/>
      </c>
      <c r="AB55" s="548" t="str">
        <f t="shared" si="29"/>
        <v/>
      </c>
      <c r="AC55" s="548" t="str">
        <f t="shared" si="13"/>
        <v/>
      </c>
      <c r="AD55" s="548" t="str">
        <f t="shared" si="14"/>
        <v/>
      </c>
      <c r="AE55" s="701">
        <f>'（参考）業従者・講師配置計画 兼 研修日程表'!AE55</f>
        <v>0</v>
      </c>
      <c r="AF55" s="702">
        <f>'（参考）業従者・講師配置計画 兼 研修日程表'!AF55</f>
        <v>0</v>
      </c>
      <c r="AG55" s="703"/>
      <c r="AH55" s="912" t="str">
        <f>'（参考）業従者・講師配置計画 兼 研修日程表'!AH55</f>
        <v/>
      </c>
      <c r="AI55" s="912" t="str">
        <f>'（参考）業従者・講師配置計画 兼 研修日程表'!AI55</f>
        <v/>
      </c>
      <c r="AJ55" s="912" t="str">
        <f>'（参考）業従者・講師配置計画 兼 研修日程表'!AJ55</f>
        <v/>
      </c>
      <c r="AK55" s="912" t="str">
        <f>'（参考）業従者・講師配置計画 兼 研修日程表'!AK55</f>
        <v/>
      </c>
      <c r="AL55" s="704">
        <f>'（参考）業従者・講師配置計画 兼 研修日程表'!AL55</f>
        <v>0</v>
      </c>
      <c r="AM55" s="441" t="str">
        <f t="shared" si="20"/>
        <v/>
      </c>
      <c r="AN55" s="705"/>
      <c r="AO55" s="552"/>
      <c r="AP55" s="552"/>
    </row>
    <row r="56" spans="2:42" ht="27.75" customHeight="1">
      <c r="B56" s="459"/>
      <c r="C56" s="694">
        <f>'（参考）業従者・講師配置計画 兼 研修日程表'!C56</f>
        <v>0</v>
      </c>
      <c r="D56" s="695">
        <f>'（参考）業従者・講師配置計画 兼 研修日程表'!D56</f>
        <v>0</v>
      </c>
      <c r="E56" s="696" t="s">
        <v>291</v>
      </c>
      <c r="F56" s="697">
        <f>'（参考）業従者・講師配置計画 兼 研修日程表'!F56</f>
        <v>0</v>
      </c>
      <c r="G56" s="698">
        <f>'（参考）業従者・講師配置計画 兼 研修日程表'!G56</f>
        <v>0</v>
      </c>
      <c r="H56" s="698">
        <f>'（参考）業従者・講師配置計画 兼 研修日程表'!H56</f>
        <v>0</v>
      </c>
      <c r="I56" s="698">
        <f>'（参考）業従者・講師配置計画 兼 研修日程表'!I56</f>
        <v>0</v>
      </c>
      <c r="J56" s="698">
        <f>'（参考）業従者・講師配置計画 兼 研修日程表'!J56</f>
        <v>0</v>
      </c>
      <c r="K56" s="459"/>
      <c r="L56" s="699">
        <f>'（参考）業従者・講師配置計画 兼 研修日程表'!L56</f>
        <v>0</v>
      </c>
      <c r="M56" s="700">
        <f>'（参考）業従者・講師配置計画 兼 研修日程表'!M56</f>
        <v>0</v>
      </c>
      <c r="N56" s="840">
        <f>'（参考）業従者・講師配置計画 兼 研修日程表'!N56</f>
        <v>0</v>
      </c>
      <c r="O56" s="548" t="str">
        <f t="shared" si="22"/>
        <v/>
      </c>
      <c r="P56" s="548" t="str">
        <f t="shared" si="23"/>
        <v/>
      </c>
      <c r="Q56" s="548" t="str">
        <f t="shared" si="1"/>
        <v/>
      </c>
      <c r="R56" s="548" t="str">
        <f t="shared" si="2"/>
        <v/>
      </c>
      <c r="S56" s="548" t="str">
        <f t="shared" si="24"/>
        <v/>
      </c>
      <c r="T56" s="548" t="str">
        <f t="shared" si="25"/>
        <v/>
      </c>
      <c r="U56" s="548" t="str">
        <f t="shared" si="5"/>
        <v/>
      </c>
      <c r="V56" s="548" t="str">
        <f t="shared" si="6"/>
        <v/>
      </c>
      <c r="W56" s="548" t="str">
        <f t="shared" si="26"/>
        <v/>
      </c>
      <c r="X56" s="548" t="str">
        <f t="shared" si="27"/>
        <v/>
      </c>
      <c r="Y56" s="548" t="str">
        <f t="shared" si="9"/>
        <v/>
      </c>
      <c r="Z56" s="548" t="str">
        <f t="shared" si="10"/>
        <v/>
      </c>
      <c r="AA56" s="548" t="str">
        <f t="shared" si="28"/>
        <v/>
      </c>
      <c r="AB56" s="548" t="str">
        <f t="shared" si="29"/>
        <v/>
      </c>
      <c r="AC56" s="548" t="str">
        <f t="shared" si="13"/>
        <v/>
      </c>
      <c r="AD56" s="548" t="str">
        <f t="shared" si="14"/>
        <v/>
      </c>
      <c r="AE56" s="701">
        <f>'（参考）業従者・講師配置計画 兼 研修日程表'!AE56</f>
        <v>0</v>
      </c>
      <c r="AF56" s="702">
        <f>'（参考）業従者・講師配置計画 兼 研修日程表'!AF56</f>
        <v>0</v>
      </c>
      <c r="AG56" s="703"/>
      <c r="AH56" s="912" t="str">
        <f>'（参考）業従者・講師配置計画 兼 研修日程表'!AH56</f>
        <v/>
      </c>
      <c r="AI56" s="912" t="str">
        <f>'（参考）業従者・講師配置計画 兼 研修日程表'!AI56</f>
        <v/>
      </c>
      <c r="AJ56" s="912" t="str">
        <f>'（参考）業従者・講師配置計画 兼 研修日程表'!AJ56</f>
        <v/>
      </c>
      <c r="AK56" s="912" t="str">
        <f>'（参考）業従者・講師配置計画 兼 研修日程表'!AK56</f>
        <v/>
      </c>
      <c r="AL56" s="704">
        <f>'（参考）業従者・講師配置計画 兼 研修日程表'!AL56</f>
        <v>0</v>
      </c>
      <c r="AM56" s="441" t="str">
        <f t="shared" si="20"/>
        <v/>
      </c>
      <c r="AN56" s="705"/>
      <c r="AO56" s="552"/>
      <c r="AP56" s="552"/>
    </row>
    <row r="57" spans="2:42" ht="27.75" customHeight="1">
      <c r="B57" s="459"/>
      <c r="C57" s="694">
        <f>'（参考）業従者・講師配置計画 兼 研修日程表'!C57</f>
        <v>0</v>
      </c>
      <c r="D57" s="695">
        <f>'（参考）業従者・講師配置計画 兼 研修日程表'!D57</f>
        <v>0</v>
      </c>
      <c r="E57" s="696" t="s">
        <v>291</v>
      </c>
      <c r="F57" s="697">
        <f>'（参考）業従者・講師配置計画 兼 研修日程表'!F57</f>
        <v>0</v>
      </c>
      <c r="G57" s="698">
        <f>'（参考）業従者・講師配置計画 兼 研修日程表'!G57</f>
        <v>0</v>
      </c>
      <c r="H57" s="698">
        <f>'（参考）業従者・講師配置計画 兼 研修日程表'!H57</f>
        <v>0</v>
      </c>
      <c r="I57" s="698">
        <f>'（参考）業従者・講師配置計画 兼 研修日程表'!I57</f>
        <v>0</v>
      </c>
      <c r="J57" s="698">
        <f>'（参考）業従者・講師配置計画 兼 研修日程表'!J57</f>
        <v>0</v>
      </c>
      <c r="K57" s="459"/>
      <c r="L57" s="699">
        <f>'（参考）業従者・講師配置計画 兼 研修日程表'!L57</f>
        <v>0</v>
      </c>
      <c r="M57" s="700">
        <f>'（参考）業従者・講師配置計画 兼 研修日程表'!M57</f>
        <v>0</v>
      </c>
      <c r="N57" s="840">
        <f>'（参考）業従者・講師配置計画 兼 研修日程表'!N57</f>
        <v>0</v>
      </c>
      <c r="O57" s="548" t="str">
        <f t="shared" si="22"/>
        <v/>
      </c>
      <c r="P57" s="548" t="str">
        <f t="shared" si="23"/>
        <v/>
      </c>
      <c r="Q57" s="548" t="str">
        <f t="shared" si="1"/>
        <v/>
      </c>
      <c r="R57" s="548" t="str">
        <f t="shared" si="2"/>
        <v/>
      </c>
      <c r="S57" s="548" t="str">
        <f t="shared" si="24"/>
        <v/>
      </c>
      <c r="T57" s="548" t="str">
        <f t="shared" si="25"/>
        <v/>
      </c>
      <c r="U57" s="548" t="str">
        <f t="shared" si="5"/>
        <v/>
      </c>
      <c r="V57" s="548" t="str">
        <f t="shared" si="6"/>
        <v/>
      </c>
      <c r="W57" s="548" t="str">
        <f t="shared" si="26"/>
        <v/>
      </c>
      <c r="X57" s="548" t="str">
        <f t="shared" si="27"/>
        <v/>
      </c>
      <c r="Y57" s="548" t="str">
        <f t="shared" si="9"/>
        <v/>
      </c>
      <c r="Z57" s="548" t="str">
        <f t="shared" si="10"/>
        <v/>
      </c>
      <c r="AA57" s="548" t="str">
        <f t="shared" si="28"/>
        <v/>
      </c>
      <c r="AB57" s="548" t="str">
        <f t="shared" si="29"/>
        <v/>
      </c>
      <c r="AC57" s="548" t="str">
        <f t="shared" si="13"/>
        <v/>
      </c>
      <c r="AD57" s="548" t="str">
        <f t="shared" si="14"/>
        <v/>
      </c>
      <c r="AE57" s="701">
        <f>'（参考）業従者・講師配置計画 兼 研修日程表'!AE57</f>
        <v>0</v>
      </c>
      <c r="AF57" s="702">
        <f>'（参考）業従者・講師配置計画 兼 研修日程表'!AF57</f>
        <v>0</v>
      </c>
      <c r="AG57" s="703"/>
      <c r="AH57" s="912" t="str">
        <f>'（参考）業従者・講師配置計画 兼 研修日程表'!AH57</f>
        <v/>
      </c>
      <c r="AI57" s="912" t="str">
        <f>'（参考）業従者・講師配置計画 兼 研修日程表'!AI57</f>
        <v/>
      </c>
      <c r="AJ57" s="912" t="str">
        <f>'（参考）業従者・講師配置計画 兼 研修日程表'!AJ57</f>
        <v/>
      </c>
      <c r="AK57" s="912" t="str">
        <f>'（参考）業従者・講師配置計画 兼 研修日程表'!AK57</f>
        <v/>
      </c>
      <c r="AL57" s="704">
        <f>'（参考）業従者・講師配置計画 兼 研修日程表'!AL57</f>
        <v>0</v>
      </c>
      <c r="AM57" s="441" t="str">
        <f t="shared" si="20"/>
        <v/>
      </c>
      <c r="AN57" s="705"/>
      <c r="AO57" s="552"/>
      <c r="AP57" s="552"/>
    </row>
    <row r="58" spans="2:42" ht="27.75" customHeight="1">
      <c r="B58" s="459"/>
      <c r="C58" s="694">
        <f>'（参考）業従者・講師配置計画 兼 研修日程表'!C58</f>
        <v>0</v>
      </c>
      <c r="D58" s="695">
        <f>'（参考）業従者・講師配置計画 兼 研修日程表'!D58</f>
        <v>0</v>
      </c>
      <c r="E58" s="696" t="s">
        <v>291</v>
      </c>
      <c r="F58" s="697">
        <f>'（参考）業従者・講師配置計画 兼 研修日程表'!F58</f>
        <v>0</v>
      </c>
      <c r="G58" s="698">
        <f>'（参考）業従者・講師配置計画 兼 研修日程表'!G58</f>
        <v>0</v>
      </c>
      <c r="H58" s="698">
        <f>'（参考）業従者・講師配置計画 兼 研修日程表'!H58</f>
        <v>0</v>
      </c>
      <c r="I58" s="698">
        <f>'（参考）業従者・講師配置計画 兼 研修日程表'!I58</f>
        <v>0</v>
      </c>
      <c r="J58" s="698">
        <f>'（参考）業従者・講師配置計画 兼 研修日程表'!J58</f>
        <v>0</v>
      </c>
      <c r="K58" s="459"/>
      <c r="L58" s="699">
        <f>'（参考）業従者・講師配置計画 兼 研修日程表'!L58</f>
        <v>0</v>
      </c>
      <c r="M58" s="700">
        <f>'（参考）業従者・講師配置計画 兼 研修日程表'!M58</f>
        <v>0</v>
      </c>
      <c r="N58" s="840">
        <f>'（参考）業従者・講師配置計画 兼 研修日程表'!N58</f>
        <v>0</v>
      </c>
      <c r="O58" s="548" t="str">
        <f t="shared" si="22"/>
        <v/>
      </c>
      <c r="P58" s="548" t="str">
        <f t="shared" si="23"/>
        <v/>
      </c>
      <c r="Q58" s="548" t="str">
        <f t="shared" si="1"/>
        <v/>
      </c>
      <c r="R58" s="548" t="str">
        <f t="shared" si="2"/>
        <v/>
      </c>
      <c r="S58" s="548" t="str">
        <f t="shared" si="24"/>
        <v/>
      </c>
      <c r="T58" s="548" t="str">
        <f t="shared" si="25"/>
        <v/>
      </c>
      <c r="U58" s="548" t="str">
        <f t="shared" si="5"/>
        <v/>
      </c>
      <c r="V58" s="548" t="str">
        <f t="shared" si="6"/>
        <v/>
      </c>
      <c r="W58" s="548" t="str">
        <f t="shared" si="26"/>
        <v/>
      </c>
      <c r="X58" s="548" t="str">
        <f t="shared" si="27"/>
        <v/>
      </c>
      <c r="Y58" s="548" t="str">
        <f t="shared" si="9"/>
        <v/>
      </c>
      <c r="Z58" s="548" t="str">
        <f t="shared" si="10"/>
        <v/>
      </c>
      <c r="AA58" s="548" t="str">
        <f t="shared" si="28"/>
        <v/>
      </c>
      <c r="AB58" s="548" t="str">
        <f t="shared" si="29"/>
        <v/>
      </c>
      <c r="AC58" s="548" t="str">
        <f t="shared" si="13"/>
        <v/>
      </c>
      <c r="AD58" s="548" t="str">
        <f t="shared" si="14"/>
        <v/>
      </c>
      <c r="AE58" s="701">
        <f>'（参考）業従者・講師配置計画 兼 研修日程表'!AE58</f>
        <v>0</v>
      </c>
      <c r="AF58" s="702">
        <f>'（参考）業従者・講師配置計画 兼 研修日程表'!AF58</f>
        <v>0</v>
      </c>
      <c r="AG58" s="703"/>
      <c r="AH58" s="912" t="str">
        <f>'（参考）業従者・講師配置計画 兼 研修日程表'!AH58</f>
        <v/>
      </c>
      <c r="AI58" s="912" t="str">
        <f>'（参考）業従者・講師配置計画 兼 研修日程表'!AI58</f>
        <v/>
      </c>
      <c r="AJ58" s="912" t="str">
        <f>'（参考）業従者・講師配置計画 兼 研修日程表'!AJ58</f>
        <v/>
      </c>
      <c r="AK58" s="912" t="str">
        <f>'（参考）業従者・講師配置計画 兼 研修日程表'!AK58</f>
        <v/>
      </c>
      <c r="AL58" s="704">
        <f>'（参考）業従者・講師配置計画 兼 研修日程表'!AL58</f>
        <v>0</v>
      </c>
      <c r="AM58" s="441" t="str">
        <f t="shared" si="20"/>
        <v/>
      </c>
      <c r="AN58" s="705"/>
      <c r="AO58" s="552"/>
      <c r="AP58" s="552"/>
    </row>
    <row r="59" spans="2:42" ht="27.75" customHeight="1">
      <c r="B59" s="459"/>
      <c r="C59" s="694">
        <f>'（参考）業従者・講師配置計画 兼 研修日程表'!C59</f>
        <v>0</v>
      </c>
      <c r="D59" s="695">
        <f>'（参考）業従者・講師配置計画 兼 研修日程表'!D59</f>
        <v>0</v>
      </c>
      <c r="E59" s="696" t="s">
        <v>291</v>
      </c>
      <c r="F59" s="697">
        <f>'（参考）業従者・講師配置計画 兼 研修日程表'!F59</f>
        <v>0</v>
      </c>
      <c r="G59" s="698">
        <f>'（参考）業従者・講師配置計画 兼 研修日程表'!G59</f>
        <v>0</v>
      </c>
      <c r="H59" s="698">
        <f>'（参考）業従者・講師配置計画 兼 研修日程表'!H59</f>
        <v>0</v>
      </c>
      <c r="I59" s="698">
        <f>'（参考）業従者・講師配置計画 兼 研修日程表'!I59</f>
        <v>0</v>
      </c>
      <c r="J59" s="698">
        <f>'（参考）業従者・講師配置計画 兼 研修日程表'!J59</f>
        <v>0</v>
      </c>
      <c r="K59" s="459"/>
      <c r="L59" s="699">
        <f>'（参考）業従者・講師配置計画 兼 研修日程表'!L59</f>
        <v>0</v>
      </c>
      <c r="M59" s="700">
        <f>'（参考）業従者・講師配置計画 兼 研修日程表'!M59</f>
        <v>0</v>
      </c>
      <c r="N59" s="840">
        <f>'（参考）業従者・講師配置計画 兼 研修日程表'!N59</f>
        <v>0</v>
      </c>
      <c r="O59" s="548" t="str">
        <f t="shared" si="22"/>
        <v/>
      </c>
      <c r="P59" s="548" t="str">
        <f t="shared" si="23"/>
        <v/>
      </c>
      <c r="Q59" s="548" t="str">
        <f t="shared" si="1"/>
        <v/>
      </c>
      <c r="R59" s="548" t="str">
        <f t="shared" si="2"/>
        <v/>
      </c>
      <c r="S59" s="548" t="str">
        <f t="shared" si="24"/>
        <v/>
      </c>
      <c r="T59" s="548" t="str">
        <f t="shared" si="25"/>
        <v/>
      </c>
      <c r="U59" s="548" t="str">
        <f t="shared" si="5"/>
        <v/>
      </c>
      <c r="V59" s="548" t="str">
        <f t="shared" si="6"/>
        <v/>
      </c>
      <c r="W59" s="548" t="str">
        <f t="shared" si="26"/>
        <v/>
      </c>
      <c r="X59" s="548" t="str">
        <f t="shared" si="27"/>
        <v/>
      </c>
      <c r="Y59" s="548" t="str">
        <f t="shared" si="9"/>
        <v/>
      </c>
      <c r="Z59" s="548" t="str">
        <f t="shared" si="10"/>
        <v/>
      </c>
      <c r="AA59" s="548" t="str">
        <f t="shared" si="28"/>
        <v/>
      </c>
      <c r="AB59" s="548" t="str">
        <f t="shared" si="29"/>
        <v/>
      </c>
      <c r="AC59" s="548" t="str">
        <f t="shared" si="13"/>
        <v/>
      </c>
      <c r="AD59" s="548" t="str">
        <f t="shared" si="14"/>
        <v/>
      </c>
      <c r="AE59" s="701">
        <f>'（参考）業従者・講師配置計画 兼 研修日程表'!AE59</f>
        <v>0</v>
      </c>
      <c r="AF59" s="702">
        <f>'（参考）業従者・講師配置計画 兼 研修日程表'!AF59</f>
        <v>0</v>
      </c>
      <c r="AG59" s="703"/>
      <c r="AH59" s="912" t="str">
        <f>'（参考）業従者・講師配置計画 兼 研修日程表'!AH59</f>
        <v/>
      </c>
      <c r="AI59" s="912" t="str">
        <f>'（参考）業従者・講師配置計画 兼 研修日程表'!AI59</f>
        <v/>
      </c>
      <c r="AJ59" s="912" t="str">
        <f>'（参考）業従者・講師配置計画 兼 研修日程表'!AJ59</f>
        <v/>
      </c>
      <c r="AK59" s="912" t="str">
        <f>'（参考）業従者・講師配置計画 兼 研修日程表'!AK59</f>
        <v/>
      </c>
      <c r="AL59" s="704">
        <f>'（参考）業従者・講師配置計画 兼 研修日程表'!AL59</f>
        <v>0</v>
      </c>
      <c r="AM59" s="441" t="str">
        <f t="shared" si="20"/>
        <v/>
      </c>
      <c r="AN59" s="705"/>
      <c r="AO59" s="552"/>
      <c r="AP59" s="552"/>
    </row>
    <row r="60" spans="2:42" ht="27.65" customHeight="1">
      <c r="B60" s="459"/>
      <c r="C60" s="694">
        <f>'（参考）業従者・講師配置計画 兼 研修日程表'!C60</f>
        <v>0</v>
      </c>
      <c r="D60" s="695">
        <f>'（参考）業従者・講師配置計画 兼 研修日程表'!D60</f>
        <v>0</v>
      </c>
      <c r="E60" s="696" t="s">
        <v>291</v>
      </c>
      <c r="F60" s="697">
        <f>'（参考）業従者・講師配置計画 兼 研修日程表'!F60</f>
        <v>0</v>
      </c>
      <c r="G60" s="698">
        <f>'（参考）業従者・講師配置計画 兼 研修日程表'!G60</f>
        <v>0</v>
      </c>
      <c r="H60" s="698">
        <f>'（参考）業従者・講師配置計画 兼 研修日程表'!H60</f>
        <v>0</v>
      </c>
      <c r="I60" s="698">
        <f>'（参考）業従者・講師配置計画 兼 研修日程表'!I60</f>
        <v>0</v>
      </c>
      <c r="J60" s="698">
        <f>'（参考）業従者・講師配置計画 兼 研修日程表'!J60</f>
        <v>0</v>
      </c>
      <c r="K60" s="459"/>
      <c r="L60" s="699">
        <f>'（参考）業従者・講師配置計画 兼 研修日程表'!L60</f>
        <v>0</v>
      </c>
      <c r="M60" s="700">
        <f>'（参考）業従者・講師配置計画 兼 研修日程表'!M60</f>
        <v>0</v>
      </c>
      <c r="N60" s="840">
        <f>'（参考）業従者・講師配置計画 兼 研修日程表'!N60</f>
        <v>0</v>
      </c>
      <c r="O60" s="548" t="str">
        <f t="shared" si="22"/>
        <v/>
      </c>
      <c r="P60" s="548" t="str">
        <f t="shared" si="23"/>
        <v/>
      </c>
      <c r="Q60" s="548" t="str">
        <f t="shared" si="1"/>
        <v/>
      </c>
      <c r="R60" s="548" t="str">
        <f t="shared" si="2"/>
        <v/>
      </c>
      <c r="S60" s="548" t="str">
        <f t="shared" si="24"/>
        <v/>
      </c>
      <c r="T60" s="548" t="str">
        <f t="shared" si="25"/>
        <v/>
      </c>
      <c r="U60" s="548" t="str">
        <f t="shared" si="5"/>
        <v/>
      </c>
      <c r="V60" s="548" t="str">
        <f t="shared" si="6"/>
        <v/>
      </c>
      <c r="W60" s="548" t="str">
        <f t="shared" si="26"/>
        <v/>
      </c>
      <c r="X60" s="548" t="str">
        <f t="shared" si="27"/>
        <v/>
      </c>
      <c r="Y60" s="548" t="str">
        <f t="shared" si="9"/>
        <v/>
      </c>
      <c r="Z60" s="548" t="str">
        <f t="shared" si="10"/>
        <v/>
      </c>
      <c r="AA60" s="548" t="str">
        <f t="shared" si="28"/>
        <v/>
      </c>
      <c r="AB60" s="548" t="str">
        <f t="shared" si="29"/>
        <v/>
      </c>
      <c r="AC60" s="548" t="str">
        <f t="shared" si="13"/>
        <v/>
      </c>
      <c r="AD60" s="548" t="str">
        <f t="shared" si="14"/>
        <v/>
      </c>
      <c r="AE60" s="701">
        <f>'（参考）業従者・講師配置計画 兼 研修日程表'!AE60</f>
        <v>0</v>
      </c>
      <c r="AF60" s="702">
        <f>'（参考）業従者・講師配置計画 兼 研修日程表'!AF60</f>
        <v>0</v>
      </c>
      <c r="AG60" s="703"/>
      <c r="AH60" s="912" t="str">
        <f>'（参考）業従者・講師配置計画 兼 研修日程表'!AH60</f>
        <v/>
      </c>
      <c r="AI60" s="912" t="str">
        <f>'（参考）業従者・講師配置計画 兼 研修日程表'!AI60</f>
        <v/>
      </c>
      <c r="AJ60" s="912" t="str">
        <f>'（参考）業従者・講師配置計画 兼 研修日程表'!AJ60</f>
        <v/>
      </c>
      <c r="AK60" s="912" t="str">
        <f>'（参考）業従者・講師配置計画 兼 研修日程表'!AK60</f>
        <v/>
      </c>
      <c r="AL60" s="704">
        <f>'（参考）業従者・講師配置計画 兼 研修日程表'!AL60</f>
        <v>0</v>
      </c>
      <c r="AM60" s="441" t="str">
        <f t="shared" si="20"/>
        <v/>
      </c>
      <c r="AN60" s="705"/>
      <c r="AO60" s="552"/>
      <c r="AP60" s="552"/>
    </row>
    <row r="61" spans="2:42" ht="27.75" customHeight="1">
      <c r="B61" s="459"/>
      <c r="C61" s="694">
        <f>'（参考）業従者・講師配置計画 兼 研修日程表'!C61</f>
        <v>0</v>
      </c>
      <c r="D61" s="695">
        <f>'（参考）業従者・講師配置計画 兼 研修日程表'!D61</f>
        <v>0</v>
      </c>
      <c r="E61" s="696" t="s">
        <v>291</v>
      </c>
      <c r="F61" s="697">
        <f>'（参考）業従者・講師配置計画 兼 研修日程表'!F61</f>
        <v>0</v>
      </c>
      <c r="G61" s="698">
        <f>'（参考）業従者・講師配置計画 兼 研修日程表'!G61</f>
        <v>0</v>
      </c>
      <c r="H61" s="698">
        <f>'（参考）業従者・講師配置計画 兼 研修日程表'!H61</f>
        <v>0</v>
      </c>
      <c r="I61" s="698">
        <f>'（参考）業従者・講師配置計画 兼 研修日程表'!I61</f>
        <v>0</v>
      </c>
      <c r="J61" s="698">
        <f>'（参考）業従者・講師配置計画 兼 研修日程表'!J61</f>
        <v>0</v>
      </c>
      <c r="K61" s="459"/>
      <c r="L61" s="699">
        <f>'（参考）業従者・講師配置計画 兼 研修日程表'!L61</f>
        <v>0</v>
      </c>
      <c r="M61" s="700">
        <f>'（参考）業従者・講師配置計画 兼 研修日程表'!M61</f>
        <v>0</v>
      </c>
      <c r="N61" s="840">
        <f>'（参考）業従者・講師配置計画 兼 研修日程表'!N61</f>
        <v>0</v>
      </c>
      <c r="O61" s="548" t="str">
        <f t="shared" si="22"/>
        <v/>
      </c>
      <c r="P61" s="548" t="str">
        <f t="shared" si="23"/>
        <v/>
      </c>
      <c r="Q61" s="548" t="str">
        <f t="shared" si="1"/>
        <v/>
      </c>
      <c r="R61" s="548" t="str">
        <f t="shared" si="2"/>
        <v/>
      </c>
      <c r="S61" s="548" t="str">
        <f t="shared" si="24"/>
        <v/>
      </c>
      <c r="T61" s="548" t="str">
        <f t="shared" si="25"/>
        <v/>
      </c>
      <c r="U61" s="548" t="str">
        <f t="shared" si="5"/>
        <v/>
      </c>
      <c r="V61" s="548" t="str">
        <f t="shared" si="6"/>
        <v/>
      </c>
      <c r="W61" s="548" t="str">
        <f t="shared" si="26"/>
        <v/>
      </c>
      <c r="X61" s="548" t="str">
        <f t="shared" si="27"/>
        <v/>
      </c>
      <c r="Y61" s="548" t="str">
        <f t="shared" si="9"/>
        <v/>
      </c>
      <c r="Z61" s="548" t="str">
        <f t="shared" si="10"/>
        <v/>
      </c>
      <c r="AA61" s="548" t="str">
        <f t="shared" si="28"/>
        <v/>
      </c>
      <c r="AB61" s="548" t="str">
        <f t="shared" si="29"/>
        <v/>
      </c>
      <c r="AC61" s="548" t="str">
        <f t="shared" si="13"/>
        <v/>
      </c>
      <c r="AD61" s="548" t="str">
        <f t="shared" si="14"/>
        <v/>
      </c>
      <c r="AE61" s="701">
        <f>'（参考）業従者・講師配置計画 兼 研修日程表'!AE61</f>
        <v>0</v>
      </c>
      <c r="AF61" s="702">
        <f>'（参考）業従者・講師配置計画 兼 研修日程表'!AF61</f>
        <v>0</v>
      </c>
      <c r="AG61" s="703"/>
      <c r="AH61" s="912" t="str">
        <f>'（参考）業従者・講師配置計画 兼 研修日程表'!AH61</f>
        <v/>
      </c>
      <c r="AI61" s="912" t="str">
        <f>'（参考）業従者・講師配置計画 兼 研修日程表'!AI61</f>
        <v/>
      </c>
      <c r="AJ61" s="912" t="str">
        <f>'（参考）業従者・講師配置計画 兼 研修日程表'!AJ61</f>
        <v/>
      </c>
      <c r="AK61" s="912" t="str">
        <f>'（参考）業従者・講師配置計画 兼 研修日程表'!AK61</f>
        <v/>
      </c>
      <c r="AL61" s="704">
        <f>'（参考）業従者・講師配置計画 兼 研修日程表'!AL61</f>
        <v>0</v>
      </c>
      <c r="AM61" s="441" t="str">
        <f t="shared" si="20"/>
        <v/>
      </c>
      <c r="AN61" s="705"/>
      <c r="AO61" s="552"/>
      <c r="AP61" s="552"/>
    </row>
    <row r="62" spans="2:42" ht="27.75" customHeight="1">
      <c r="B62" s="459"/>
      <c r="C62" s="694">
        <f>'（参考）業従者・講師配置計画 兼 研修日程表'!C62</f>
        <v>0</v>
      </c>
      <c r="D62" s="695">
        <f>'（参考）業従者・講師配置計画 兼 研修日程表'!D62</f>
        <v>0</v>
      </c>
      <c r="E62" s="696" t="s">
        <v>291</v>
      </c>
      <c r="F62" s="697">
        <f>'（参考）業従者・講師配置計画 兼 研修日程表'!F62</f>
        <v>0</v>
      </c>
      <c r="G62" s="698">
        <f>'（参考）業従者・講師配置計画 兼 研修日程表'!G62</f>
        <v>0</v>
      </c>
      <c r="H62" s="698">
        <f>'（参考）業従者・講師配置計画 兼 研修日程表'!H62</f>
        <v>0</v>
      </c>
      <c r="I62" s="698">
        <f>'（参考）業従者・講師配置計画 兼 研修日程表'!I62</f>
        <v>0</v>
      </c>
      <c r="J62" s="698">
        <f>'（参考）業従者・講師配置計画 兼 研修日程表'!J62</f>
        <v>0</v>
      </c>
      <c r="K62" s="459"/>
      <c r="L62" s="699">
        <f>'（参考）業従者・講師配置計画 兼 研修日程表'!L62</f>
        <v>0</v>
      </c>
      <c r="M62" s="700">
        <f>'（参考）業従者・講師配置計画 兼 研修日程表'!M62</f>
        <v>0</v>
      </c>
      <c r="N62" s="840">
        <f>'（参考）業従者・講師配置計画 兼 研修日程表'!N62</f>
        <v>0</v>
      </c>
      <c r="O62" s="548" t="str">
        <f t="shared" si="22"/>
        <v/>
      </c>
      <c r="P62" s="548" t="str">
        <f t="shared" si="23"/>
        <v/>
      </c>
      <c r="Q62" s="548" t="str">
        <f t="shared" si="1"/>
        <v/>
      </c>
      <c r="R62" s="548" t="str">
        <f t="shared" si="2"/>
        <v/>
      </c>
      <c r="S62" s="548" t="str">
        <f t="shared" si="24"/>
        <v/>
      </c>
      <c r="T62" s="548" t="str">
        <f t="shared" si="25"/>
        <v/>
      </c>
      <c r="U62" s="548" t="str">
        <f t="shared" si="5"/>
        <v/>
      </c>
      <c r="V62" s="548" t="str">
        <f t="shared" si="6"/>
        <v/>
      </c>
      <c r="W62" s="548" t="str">
        <f t="shared" si="26"/>
        <v/>
      </c>
      <c r="X62" s="548" t="str">
        <f t="shared" si="27"/>
        <v/>
      </c>
      <c r="Y62" s="548" t="str">
        <f t="shared" si="9"/>
        <v/>
      </c>
      <c r="Z62" s="548" t="str">
        <f t="shared" si="10"/>
        <v/>
      </c>
      <c r="AA62" s="548" t="str">
        <f t="shared" si="28"/>
        <v/>
      </c>
      <c r="AB62" s="548" t="str">
        <f t="shared" si="29"/>
        <v/>
      </c>
      <c r="AC62" s="548" t="str">
        <f t="shared" si="13"/>
        <v/>
      </c>
      <c r="AD62" s="548" t="str">
        <f t="shared" si="14"/>
        <v/>
      </c>
      <c r="AE62" s="701">
        <f>'（参考）業従者・講師配置計画 兼 研修日程表'!AE62</f>
        <v>0</v>
      </c>
      <c r="AF62" s="702">
        <f>'（参考）業従者・講師配置計画 兼 研修日程表'!AF62</f>
        <v>0</v>
      </c>
      <c r="AG62" s="703"/>
      <c r="AH62" s="912" t="str">
        <f>'（参考）業従者・講師配置計画 兼 研修日程表'!AH62</f>
        <v/>
      </c>
      <c r="AI62" s="912" t="str">
        <f>'（参考）業従者・講師配置計画 兼 研修日程表'!AI62</f>
        <v/>
      </c>
      <c r="AJ62" s="912" t="str">
        <f>'（参考）業従者・講師配置計画 兼 研修日程表'!AJ62</f>
        <v/>
      </c>
      <c r="AK62" s="912" t="str">
        <f>'（参考）業従者・講師配置計画 兼 研修日程表'!AK62</f>
        <v/>
      </c>
      <c r="AL62" s="704">
        <f>'（参考）業従者・講師配置計画 兼 研修日程表'!AL62</f>
        <v>0</v>
      </c>
      <c r="AM62" s="441" t="str">
        <f t="shared" ref="AM62" si="31">IF(AL62="見学・視察",1,"")</f>
        <v/>
      </c>
      <c r="AN62" s="705"/>
      <c r="AO62" s="552"/>
      <c r="AP62" s="552"/>
    </row>
    <row r="63" spans="2:42" ht="27.75" customHeight="1">
      <c r="B63" s="459"/>
      <c r="C63" s="694">
        <f>'（参考）業従者・講師配置計画 兼 研修日程表'!C63</f>
        <v>0</v>
      </c>
      <c r="D63" s="695">
        <f>'（参考）業従者・講師配置計画 兼 研修日程表'!D63</f>
        <v>0</v>
      </c>
      <c r="E63" s="696" t="s">
        <v>291</v>
      </c>
      <c r="F63" s="697">
        <f>'（参考）業従者・講師配置計画 兼 研修日程表'!F63</f>
        <v>0</v>
      </c>
      <c r="G63" s="698">
        <f>'（参考）業従者・講師配置計画 兼 研修日程表'!G63</f>
        <v>0</v>
      </c>
      <c r="H63" s="698">
        <f>'（参考）業従者・講師配置計画 兼 研修日程表'!H63</f>
        <v>0</v>
      </c>
      <c r="I63" s="698">
        <f>'（参考）業従者・講師配置計画 兼 研修日程表'!I63</f>
        <v>0</v>
      </c>
      <c r="J63" s="698">
        <f>'（参考）業従者・講師配置計画 兼 研修日程表'!J63</f>
        <v>0</v>
      </c>
      <c r="K63" s="459"/>
      <c r="L63" s="699">
        <f>'（参考）業従者・講師配置計画 兼 研修日程表'!L63</f>
        <v>0</v>
      </c>
      <c r="M63" s="700">
        <f>'（参考）業従者・講師配置計画 兼 研修日程表'!M63</f>
        <v>0</v>
      </c>
      <c r="N63" s="840">
        <f>'（参考）業従者・講師配置計画 兼 研修日程表'!N63</f>
        <v>0</v>
      </c>
      <c r="O63" s="548" t="str">
        <f t="shared" si="22"/>
        <v/>
      </c>
      <c r="P63" s="548" t="str">
        <f t="shared" si="23"/>
        <v/>
      </c>
      <c r="Q63" s="548" t="str">
        <f t="shared" si="1"/>
        <v/>
      </c>
      <c r="R63" s="548" t="str">
        <f t="shared" si="2"/>
        <v/>
      </c>
      <c r="S63" s="548" t="str">
        <f t="shared" si="24"/>
        <v/>
      </c>
      <c r="T63" s="548" t="str">
        <f t="shared" si="25"/>
        <v/>
      </c>
      <c r="U63" s="548" t="str">
        <f t="shared" si="5"/>
        <v/>
      </c>
      <c r="V63" s="548" t="str">
        <f t="shared" si="6"/>
        <v/>
      </c>
      <c r="W63" s="548" t="str">
        <f t="shared" si="26"/>
        <v/>
      </c>
      <c r="X63" s="548" t="str">
        <f t="shared" si="27"/>
        <v/>
      </c>
      <c r="Y63" s="548" t="str">
        <f t="shared" si="9"/>
        <v/>
      </c>
      <c r="Z63" s="548" t="str">
        <f t="shared" si="10"/>
        <v/>
      </c>
      <c r="AA63" s="548" t="str">
        <f t="shared" si="28"/>
        <v/>
      </c>
      <c r="AB63" s="548" t="str">
        <f t="shared" si="29"/>
        <v/>
      </c>
      <c r="AC63" s="548" t="str">
        <f t="shared" si="13"/>
        <v/>
      </c>
      <c r="AD63" s="548" t="str">
        <f t="shared" si="14"/>
        <v/>
      </c>
      <c r="AE63" s="701">
        <f>'（参考）業従者・講師配置計画 兼 研修日程表'!AE63</f>
        <v>0</v>
      </c>
      <c r="AF63" s="702">
        <f>'（参考）業従者・講師配置計画 兼 研修日程表'!AF63</f>
        <v>0</v>
      </c>
      <c r="AG63" s="703"/>
      <c r="AH63" s="912" t="str">
        <f>'（参考）業従者・講師配置計画 兼 研修日程表'!AH63</f>
        <v/>
      </c>
      <c r="AI63" s="912" t="str">
        <f>'（参考）業従者・講師配置計画 兼 研修日程表'!AI63</f>
        <v/>
      </c>
      <c r="AJ63" s="912" t="str">
        <f>'（参考）業従者・講師配置計画 兼 研修日程表'!AJ63</f>
        <v/>
      </c>
      <c r="AK63" s="912" t="str">
        <f>'（参考）業従者・講師配置計画 兼 研修日程表'!AK63</f>
        <v/>
      </c>
      <c r="AL63" s="704">
        <f>'（参考）業従者・講師配置計画 兼 研修日程表'!AL63</f>
        <v>0</v>
      </c>
      <c r="AM63" s="441" t="str">
        <f t="shared" si="20"/>
        <v/>
      </c>
      <c r="AN63" s="705"/>
      <c r="AO63" s="552"/>
      <c r="AP63" s="552"/>
    </row>
    <row r="64" spans="2:42" ht="27.75" customHeight="1">
      <c r="B64" s="459"/>
      <c r="C64" s="694">
        <f>'（参考）業従者・講師配置計画 兼 研修日程表'!C64</f>
        <v>0</v>
      </c>
      <c r="D64" s="695">
        <f>'（参考）業従者・講師配置計画 兼 研修日程表'!D64</f>
        <v>0</v>
      </c>
      <c r="E64" s="696" t="s">
        <v>291</v>
      </c>
      <c r="F64" s="697">
        <f>'（参考）業従者・講師配置計画 兼 研修日程表'!F64</f>
        <v>0</v>
      </c>
      <c r="G64" s="698">
        <f>'（参考）業従者・講師配置計画 兼 研修日程表'!G64</f>
        <v>0</v>
      </c>
      <c r="H64" s="698">
        <f>'（参考）業従者・講師配置計画 兼 研修日程表'!H64</f>
        <v>0</v>
      </c>
      <c r="I64" s="698">
        <f>'（参考）業従者・講師配置計画 兼 研修日程表'!I64</f>
        <v>0</v>
      </c>
      <c r="J64" s="698">
        <f>'（参考）業従者・講師配置計画 兼 研修日程表'!J64</f>
        <v>0</v>
      </c>
      <c r="K64" s="459"/>
      <c r="L64" s="699">
        <f>'（参考）業従者・講師配置計画 兼 研修日程表'!L64</f>
        <v>0</v>
      </c>
      <c r="M64" s="700">
        <f>'（参考）業従者・講師配置計画 兼 研修日程表'!M64</f>
        <v>0</v>
      </c>
      <c r="N64" s="840">
        <f>'（参考）業従者・講師配置計画 兼 研修日程表'!N64</f>
        <v>0</v>
      </c>
      <c r="O64" s="548" t="str">
        <f t="shared" si="22"/>
        <v/>
      </c>
      <c r="P64" s="548" t="str">
        <f t="shared" si="23"/>
        <v/>
      </c>
      <c r="Q64" s="548" t="str">
        <f t="shared" si="1"/>
        <v/>
      </c>
      <c r="R64" s="548" t="str">
        <f t="shared" si="2"/>
        <v/>
      </c>
      <c r="S64" s="548" t="str">
        <f t="shared" si="24"/>
        <v/>
      </c>
      <c r="T64" s="548" t="str">
        <f t="shared" si="25"/>
        <v/>
      </c>
      <c r="U64" s="548" t="str">
        <f t="shared" si="5"/>
        <v/>
      </c>
      <c r="V64" s="548" t="str">
        <f t="shared" si="6"/>
        <v/>
      </c>
      <c r="W64" s="548" t="str">
        <f t="shared" si="26"/>
        <v/>
      </c>
      <c r="X64" s="548" t="str">
        <f t="shared" si="27"/>
        <v/>
      </c>
      <c r="Y64" s="548" t="str">
        <f t="shared" si="9"/>
        <v/>
      </c>
      <c r="Z64" s="548" t="str">
        <f t="shared" si="10"/>
        <v/>
      </c>
      <c r="AA64" s="548" t="str">
        <f t="shared" si="28"/>
        <v/>
      </c>
      <c r="AB64" s="548" t="str">
        <f t="shared" si="29"/>
        <v/>
      </c>
      <c r="AC64" s="548" t="str">
        <f t="shared" si="13"/>
        <v/>
      </c>
      <c r="AD64" s="548" t="str">
        <f t="shared" si="14"/>
        <v/>
      </c>
      <c r="AE64" s="701">
        <f>'（参考）業従者・講師配置計画 兼 研修日程表'!AE64</f>
        <v>0</v>
      </c>
      <c r="AF64" s="702">
        <f>'（参考）業従者・講師配置計画 兼 研修日程表'!AF64</f>
        <v>0</v>
      </c>
      <c r="AG64" s="703"/>
      <c r="AH64" s="912" t="str">
        <f>'（参考）業従者・講師配置計画 兼 研修日程表'!AH64</f>
        <v/>
      </c>
      <c r="AI64" s="912" t="str">
        <f>'（参考）業従者・講師配置計画 兼 研修日程表'!AI64</f>
        <v/>
      </c>
      <c r="AJ64" s="912" t="str">
        <f>'（参考）業従者・講師配置計画 兼 研修日程表'!AJ64</f>
        <v/>
      </c>
      <c r="AK64" s="912" t="str">
        <f>'（参考）業従者・講師配置計画 兼 研修日程表'!AK64</f>
        <v/>
      </c>
      <c r="AL64" s="704">
        <f>'（参考）業従者・講師配置計画 兼 研修日程表'!AL64</f>
        <v>0</v>
      </c>
      <c r="AM64" s="441" t="str">
        <f t="shared" si="20"/>
        <v/>
      </c>
      <c r="AN64" s="705"/>
      <c r="AO64" s="552"/>
      <c r="AP64" s="552"/>
    </row>
    <row r="65" spans="2:42" ht="27.75" hidden="1" customHeight="1">
      <c r="B65" s="459"/>
      <c r="C65" s="694">
        <f>'（参考）業従者・講師配置計画 兼 研修日程表'!C65</f>
        <v>0</v>
      </c>
      <c r="D65" s="695">
        <f>'（参考）業従者・講師配置計画 兼 研修日程表'!D65</f>
        <v>0</v>
      </c>
      <c r="E65" s="696" t="s">
        <v>291</v>
      </c>
      <c r="F65" s="697">
        <f>'（参考）業従者・講師配置計画 兼 研修日程表'!F65</f>
        <v>0</v>
      </c>
      <c r="G65" s="698">
        <f>'（参考）業従者・講師配置計画 兼 研修日程表'!G65</f>
        <v>0</v>
      </c>
      <c r="H65" s="698">
        <f>'（参考）業従者・講師配置計画 兼 研修日程表'!H65</f>
        <v>0</v>
      </c>
      <c r="I65" s="698">
        <f>'（参考）業従者・講師配置計画 兼 研修日程表'!I65</f>
        <v>0</v>
      </c>
      <c r="J65" s="698">
        <f>'（参考）業従者・講師配置計画 兼 研修日程表'!J65</f>
        <v>0</v>
      </c>
      <c r="K65" s="459"/>
      <c r="L65" s="699">
        <f>'（参考）業従者・講師配置計画 兼 研修日程表'!L65</f>
        <v>0</v>
      </c>
      <c r="M65" s="700">
        <f>'（参考）業従者・講師配置計画 兼 研修日程表'!M65</f>
        <v>0</v>
      </c>
      <c r="N65" s="840">
        <f>'（参考）業従者・講師配置計画 兼 研修日程表'!N65</f>
        <v>0</v>
      </c>
      <c r="O65" s="548" t="str">
        <f t="shared" si="22"/>
        <v/>
      </c>
      <c r="P65" s="548" t="str">
        <f t="shared" si="23"/>
        <v/>
      </c>
      <c r="Q65" s="548" t="str">
        <f t="shared" si="1"/>
        <v/>
      </c>
      <c r="R65" s="548" t="str">
        <f t="shared" si="2"/>
        <v/>
      </c>
      <c r="S65" s="548" t="str">
        <f t="shared" si="24"/>
        <v/>
      </c>
      <c r="T65" s="548" t="str">
        <f t="shared" si="25"/>
        <v/>
      </c>
      <c r="U65" s="548" t="str">
        <f t="shared" si="5"/>
        <v/>
      </c>
      <c r="V65" s="548" t="str">
        <f t="shared" si="6"/>
        <v/>
      </c>
      <c r="W65" s="548" t="str">
        <f t="shared" si="26"/>
        <v/>
      </c>
      <c r="X65" s="548" t="str">
        <f t="shared" si="27"/>
        <v/>
      </c>
      <c r="Y65" s="548" t="str">
        <f t="shared" si="9"/>
        <v/>
      </c>
      <c r="Z65" s="548" t="str">
        <f t="shared" si="10"/>
        <v/>
      </c>
      <c r="AA65" s="548" t="str">
        <f t="shared" si="28"/>
        <v/>
      </c>
      <c r="AB65" s="548" t="str">
        <f t="shared" si="29"/>
        <v/>
      </c>
      <c r="AC65" s="548" t="str">
        <f t="shared" si="13"/>
        <v/>
      </c>
      <c r="AD65" s="548" t="str">
        <f t="shared" si="14"/>
        <v/>
      </c>
      <c r="AE65" s="701">
        <f>'（参考）業従者・講師配置計画 兼 研修日程表'!AE65</f>
        <v>0</v>
      </c>
      <c r="AF65" s="702">
        <f>'（参考）業従者・講師配置計画 兼 研修日程表'!AF65</f>
        <v>0</v>
      </c>
      <c r="AG65" s="703"/>
      <c r="AH65" s="912" t="str">
        <f>'（参考）業従者・講師配置計画 兼 研修日程表'!AH65</f>
        <v/>
      </c>
      <c r="AI65" s="912" t="str">
        <f>'（参考）業従者・講師配置計画 兼 研修日程表'!AI65</f>
        <v/>
      </c>
      <c r="AJ65" s="912" t="str">
        <f>'（参考）業従者・講師配置計画 兼 研修日程表'!AJ65</f>
        <v/>
      </c>
      <c r="AK65" s="912" t="str">
        <f>'（参考）業従者・講師配置計画 兼 研修日程表'!AK65</f>
        <v/>
      </c>
      <c r="AL65" s="704">
        <f>'（参考）業従者・講師配置計画 兼 研修日程表'!AL65</f>
        <v>0</v>
      </c>
      <c r="AM65" s="441" t="str">
        <f t="shared" si="20"/>
        <v/>
      </c>
      <c r="AN65" s="705"/>
      <c r="AO65" s="552"/>
      <c r="AP65" s="552"/>
    </row>
    <row r="66" spans="2:42" ht="27.75" hidden="1" customHeight="1">
      <c r="B66" s="459"/>
      <c r="C66" s="694">
        <f>'（参考）業従者・講師配置計画 兼 研修日程表'!C66</f>
        <v>0</v>
      </c>
      <c r="D66" s="695">
        <f>'（参考）業従者・講師配置計画 兼 研修日程表'!D66</f>
        <v>0</v>
      </c>
      <c r="E66" s="696" t="s">
        <v>291</v>
      </c>
      <c r="F66" s="697">
        <f>'（参考）業従者・講師配置計画 兼 研修日程表'!F66</f>
        <v>0</v>
      </c>
      <c r="G66" s="698">
        <f>'（参考）業従者・講師配置計画 兼 研修日程表'!G66</f>
        <v>0</v>
      </c>
      <c r="H66" s="698">
        <f>'（参考）業従者・講師配置計画 兼 研修日程表'!H66</f>
        <v>0</v>
      </c>
      <c r="I66" s="698">
        <f>'（参考）業従者・講師配置計画 兼 研修日程表'!I66</f>
        <v>0</v>
      </c>
      <c r="J66" s="698">
        <f>'（参考）業従者・講師配置計画 兼 研修日程表'!J66</f>
        <v>0</v>
      </c>
      <c r="K66" s="459"/>
      <c r="L66" s="699">
        <f>'（参考）業従者・講師配置計画 兼 研修日程表'!L66</f>
        <v>0</v>
      </c>
      <c r="M66" s="700">
        <f>'（参考）業従者・講師配置計画 兼 研修日程表'!M66</f>
        <v>0</v>
      </c>
      <c r="N66" s="840">
        <f>'（参考）業従者・講師配置計画 兼 研修日程表'!N66</f>
        <v>0</v>
      </c>
      <c r="O66" s="548" t="str">
        <f t="shared" si="22"/>
        <v/>
      </c>
      <c r="P66" s="548" t="str">
        <f t="shared" si="23"/>
        <v/>
      </c>
      <c r="Q66" s="548" t="str">
        <f t="shared" si="1"/>
        <v/>
      </c>
      <c r="R66" s="548" t="str">
        <f t="shared" si="2"/>
        <v/>
      </c>
      <c r="S66" s="548" t="str">
        <f t="shared" si="24"/>
        <v/>
      </c>
      <c r="T66" s="548" t="str">
        <f t="shared" si="25"/>
        <v/>
      </c>
      <c r="U66" s="548" t="str">
        <f t="shared" si="5"/>
        <v/>
      </c>
      <c r="V66" s="548" t="str">
        <f t="shared" si="6"/>
        <v/>
      </c>
      <c r="W66" s="548" t="str">
        <f t="shared" si="26"/>
        <v/>
      </c>
      <c r="X66" s="548" t="str">
        <f t="shared" si="27"/>
        <v/>
      </c>
      <c r="Y66" s="548" t="str">
        <f t="shared" si="9"/>
        <v/>
      </c>
      <c r="Z66" s="548" t="str">
        <f t="shared" si="10"/>
        <v/>
      </c>
      <c r="AA66" s="548" t="str">
        <f t="shared" si="28"/>
        <v/>
      </c>
      <c r="AB66" s="548" t="str">
        <f t="shared" si="29"/>
        <v/>
      </c>
      <c r="AC66" s="548" t="str">
        <f t="shared" si="13"/>
        <v/>
      </c>
      <c r="AD66" s="548" t="str">
        <f t="shared" si="14"/>
        <v/>
      </c>
      <c r="AE66" s="701">
        <f>'（参考）業従者・講師配置計画 兼 研修日程表'!AE66</f>
        <v>0</v>
      </c>
      <c r="AF66" s="702">
        <f>'（参考）業従者・講師配置計画 兼 研修日程表'!AF66</f>
        <v>0</v>
      </c>
      <c r="AG66" s="703"/>
      <c r="AH66" s="912" t="str">
        <f>'（参考）業従者・講師配置計画 兼 研修日程表'!AH66</f>
        <v/>
      </c>
      <c r="AI66" s="912" t="str">
        <f>'（参考）業従者・講師配置計画 兼 研修日程表'!AI66</f>
        <v/>
      </c>
      <c r="AJ66" s="912" t="str">
        <f>'（参考）業従者・講師配置計画 兼 研修日程表'!AJ66</f>
        <v/>
      </c>
      <c r="AK66" s="912" t="str">
        <f>'（参考）業従者・講師配置計画 兼 研修日程表'!AK66</f>
        <v/>
      </c>
      <c r="AL66" s="704">
        <f>'（参考）業従者・講師配置計画 兼 研修日程表'!AL66</f>
        <v>0</v>
      </c>
      <c r="AM66" s="441" t="str">
        <f t="shared" si="20"/>
        <v/>
      </c>
      <c r="AN66" s="705"/>
      <c r="AO66" s="552"/>
      <c r="AP66" s="552"/>
    </row>
    <row r="67" spans="2:42" ht="27.75" hidden="1" customHeight="1">
      <c r="B67" s="459"/>
      <c r="C67" s="694">
        <f>'（参考）業従者・講師配置計画 兼 研修日程表'!C67</f>
        <v>0</v>
      </c>
      <c r="D67" s="695">
        <f>'（参考）業従者・講師配置計画 兼 研修日程表'!D67</f>
        <v>0</v>
      </c>
      <c r="E67" s="696" t="s">
        <v>291</v>
      </c>
      <c r="F67" s="697">
        <f>'（参考）業従者・講師配置計画 兼 研修日程表'!F67</f>
        <v>0</v>
      </c>
      <c r="G67" s="698">
        <f>'（参考）業従者・講師配置計画 兼 研修日程表'!G67</f>
        <v>0</v>
      </c>
      <c r="H67" s="698">
        <f>'（参考）業従者・講師配置計画 兼 研修日程表'!H67</f>
        <v>0</v>
      </c>
      <c r="I67" s="698">
        <f>'（参考）業従者・講師配置計画 兼 研修日程表'!I67</f>
        <v>0</v>
      </c>
      <c r="J67" s="698">
        <f>'（参考）業従者・講師配置計画 兼 研修日程表'!J67</f>
        <v>0</v>
      </c>
      <c r="K67" s="459"/>
      <c r="L67" s="699">
        <f>'（参考）業従者・講師配置計画 兼 研修日程表'!L67</f>
        <v>0</v>
      </c>
      <c r="M67" s="700">
        <f>'（参考）業従者・講師配置計画 兼 研修日程表'!M67</f>
        <v>0</v>
      </c>
      <c r="N67" s="840">
        <f>'（参考）業従者・講師配置計画 兼 研修日程表'!N67</f>
        <v>0</v>
      </c>
      <c r="O67" s="548" t="str">
        <f t="shared" si="22"/>
        <v/>
      </c>
      <c r="P67" s="548" t="str">
        <f t="shared" si="23"/>
        <v/>
      </c>
      <c r="Q67" s="548" t="str">
        <f t="shared" si="1"/>
        <v/>
      </c>
      <c r="R67" s="548" t="str">
        <f t="shared" si="2"/>
        <v/>
      </c>
      <c r="S67" s="548" t="str">
        <f t="shared" si="24"/>
        <v/>
      </c>
      <c r="T67" s="548" t="str">
        <f t="shared" si="25"/>
        <v/>
      </c>
      <c r="U67" s="548" t="str">
        <f t="shared" si="5"/>
        <v/>
      </c>
      <c r="V67" s="548" t="str">
        <f t="shared" si="6"/>
        <v/>
      </c>
      <c r="W67" s="548" t="str">
        <f t="shared" si="26"/>
        <v/>
      </c>
      <c r="X67" s="548" t="str">
        <f t="shared" si="27"/>
        <v/>
      </c>
      <c r="Y67" s="548" t="str">
        <f t="shared" si="9"/>
        <v/>
      </c>
      <c r="Z67" s="548" t="str">
        <f t="shared" si="10"/>
        <v/>
      </c>
      <c r="AA67" s="548" t="str">
        <f t="shared" si="28"/>
        <v/>
      </c>
      <c r="AB67" s="548" t="str">
        <f t="shared" si="29"/>
        <v/>
      </c>
      <c r="AC67" s="548" t="str">
        <f t="shared" si="13"/>
        <v/>
      </c>
      <c r="AD67" s="548" t="str">
        <f t="shared" si="14"/>
        <v/>
      </c>
      <c r="AE67" s="701">
        <f>'（参考）業従者・講師配置計画 兼 研修日程表'!AE67</f>
        <v>0</v>
      </c>
      <c r="AF67" s="702">
        <f>'（参考）業従者・講師配置計画 兼 研修日程表'!AF67</f>
        <v>0</v>
      </c>
      <c r="AG67" s="703"/>
      <c r="AH67" s="912" t="str">
        <f>'（参考）業従者・講師配置計画 兼 研修日程表'!AH67</f>
        <v/>
      </c>
      <c r="AI67" s="912" t="str">
        <f>'（参考）業従者・講師配置計画 兼 研修日程表'!AI67</f>
        <v/>
      </c>
      <c r="AJ67" s="912" t="str">
        <f>'（参考）業従者・講師配置計画 兼 研修日程表'!AJ67</f>
        <v/>
      </c>
      <c r="AK67" s="912" t="str">
        <f>'（参考）業従者・講師配置計画 兼 研修日程表'!AK67</f>
        <v/>
      </c>
      <c r="AL67" s="704">
        <f>'（参考）業従者・講師配置計画 兼 研修日程表'!AL67</f>
        <v>0</v>
      </c>
      <c r="AM67" s="441" t="str">
        <f t="shared" si="20"/>
        <v/>
      </c>
      <c r="AN67" s="705"/>
      <c r="AO67" s="552"/>
      <c r="AP67" s="552"/>
    </row>
    <row r="68" spans="2:42" ht="27.75" hidden="1" customHeight="1">
      <c r="B68" s="459"/>
      <c r="C68" s="694">
        <f>'（参考）業従者・講師配置計画 兼 研修日程表'!C68</f>
        <v>0</v>
      </c>
      <c r="D68" s="695">
        <f>'（参考）業従者・講師配置計画 兼 研修日程表'!D68</f>
        <v>0</v>
      </c>
      <c r="E68" s="696" t="s">
        <v>291</v>
      </c>
      <c r="F68" s="697">
        <f>'（参考）業従者・講師配置計画 兼 研修日程表'!F68</f>
        <v>0</v>
      </c>
      <c r="G68" s="698">
        <f>'（参考）業従者・講師配置計画 兼 研修日程表'!G68</f>
        <v>0</v>
      </c>
      <c r="H68" s="698">
        <f>'（参考）業従者・講師配置計画 兼 研修日程表'!H68</f>
        <v>0</v>
      </c>
      <c r="I68" s="698">
        <f>'（参考）業従者・講師配置計画 兼 研修日程表'!I68</f>
        <v>0</v>
      </c>
      <c r="J68" s="698">
        <f>'（参考）業従者・講師配置計画 兼 研修日程表'!J68</f>
        <v>0</v>
      </c>
      <c r="K68" s="459"/>
      <c r="L68" s="699">
        <f>'（参考）業従者・講師配置計画 兼 研修日程表'!L68</f>
        <v>0</v>
      </c>
      <c r="M68" s="700">
        <f>'（参考）業従者・講師配置計画 兼 研修日程表'!M68</f>
        <v>0</v>
      </c>
      <c r="N68" s="840">
        <f>'（参考）業従者・講師配置計画 兼 研修日程表'!N68</f>
        <v>0</v>
      </c>
      <c r="O68" s="548" t="str">
        <f t="shared" si="22"/>
        <v/>
      </c>
      <c r="P68" s="548" t="str">
        <f t="shared" si="23"/>
        <v/>
      </c>
      <c r="Q68" s="548" t="str">
        <f t="shared" si="1"/>
        <v/>
      </c>
      <c r="R68" s="548" t="str">
        <f t="shared" si="2"/>
        <v/>
      </c>
      <c r="S68" s="548" t="str">
        <f t="shared" si="24"/>
        <v/>
      </c>
      <c r="T68" s="548" t="str">
        <f t="shared" si="25"/>
        <v/>
      </c>
      <c r="U68" s="548" t="str">
        <f t="shared" si="5"/>
        <v/>
      </c>
      <c r="V68" s="548" t="str">
        <f t="shared" si="6"/>
        <v/>
      </c>
      <c r="W68" s="548" t="str">
        <f t="shared" si="26"/>
        <v/>
      </c>
      <c r="X68" s="548" t="str">
        <f t="shared" si="27"/>
        <v/>
      </c>
      <c r="Y68" s="548" t="str">
        <f t="shared" si="9"/>
        <v/>
      </c>
      <c r="Z68" s="548" t="str">
        <f t="shared" si="10"/>
        <v/>
      </c>
      <c r="AA68" s="548" t="str">
        <f t="shared" si="28"/>
        <v/>
      </c>
      <c r="AB68" s="548" t="str">
        <f t="shared" si="29"/>
        <v/>
      </c>
      <c r="AC68" s="548" t="str">
        <f t="shared" si="13"/>
        <v/>
      </c>
      <c r="AD68" s="548" t="str">
        <f t="shared" si="14"/>
        <v/>
      </c>
      <c r="AE68" s="701">
        <f>'（参考）業従者・講師配置計画 兼 研修日程表'!AE68</f>
        <v>0</v>
      </c>
      <c r="AF68" s="702">
        <f>'（参考）業従者・講師配置計画 兼 研修日程表'!AF68</f>
        <v>0</v>
      </c>
      <c r="AG68" s="703"/>
      <c r="AH68" s="912" t="str">
        <f>'（参考）業従者・講師配置計画 兼 研修日程表'!AH68</f>
        <v/>
      </c>
      <c r="AI68" s="912" t="str">
        <f>'（参考）業従者・講師配置計画 兼 研修日程表'!AI68</f>
        <v/>
      </c>
      <c r="AJ68" s="912" t="str">
        <f>'（参考）業従者・講師配置計画 兼 研修日程表'!AJ68</f>
        <v/>
      </c>
      <c r="AK68" s="912" t="str">
        <f>'（参考）業従者・講師配置計画 兼 研修日程表'!AK68</f>
        <v/>
      </c>
      <c r="AL68" s="704">
        <f>'（参考）業従者・講師配置計画 兼 研修日程表'!AL68</f>
        <v>0</v>
      </c>
      <c r="AM68" s="441" t="str">
        <f t="shared" si="20"/>
        <v/>
      </c>
      <c r="AN68" s="705"/>
      <c r="AO68" s="552"/>
      <c r="AP68" s="552"/>
    </row>
    <row r="69" spans="2:42" ht="27.75" hidden="1" customHeight="1">
      <c r="B69" s="459"/>
      <c r="C69" s="694">
        <f>'（参考）業従者・講師配置計画 兼 研修日程表'!C69</f>
        <v>0</v>
      </c>
      <c r="D69" s="695">
        <f>'（参考）業従者・講師配置計画 兼 研修日程表'!D69</f>
        <v>0.41666666666666702</v>
      </c>
      <c r="E69" s="696" t="s">
        <v>291</v>
      </c>
      <c r="F69" s="697">
        <f>'（参考）業従者・講師配置計画 兼 研修日程表'!F69</f>
        <v>0.45833333333333298</v>
      </c>
      <c r="G69" s="698">
        <f>'（参考）業従者・講師配置計画 兼 研修日程表'!G69</f>
        <v>0</v>
      </c>
      <c r="H69" s="698">
        <f>'（参考）業従者・講師配置計画 兼 研修日程表'!H69</f>
        <v>0</v>
      </c>
      <c r="I69" s="698">
        <f>'（参考）業従者・講師配置計画 兼 研修日程表'!I69</f>
        <v>0</v>
      </c>
      <c r="J69" s="698">
        <f>'（参考）業従者・講師配置計画 兼 研修日程表'!J69</f>
        <v>0</v>
      </c>
      <c r="K69" s="459"/>
      <c r="L69" s="699">
        <f>'（参考）業従者・講師配置計画 兼 研修日程表'!L69</f>
        <v>0</v>
      </c>
      <c r="M69" s="700">
        <f>'（参考）業従者・講師配置計画 兼 研修日程表'!M69</f>
        <v>0</v>
      </c>
      <c r="N69" s="840">
        <f>'（参考）業従者・講師配置計画 兼 研修日程表'!N69</f>
        <v>0</v>
      </c>
      <c r="O69" s="548" t="str">
        <f t="shared" si="22"/>
        <v/>
      </c>
      <c r="P69" s="548" t="str">
        <f t="shared" si="23"/>
        <v/>
      </c>
      <c r="Q69" s="548" t="str">
        <f t="shared" si="1"/>
        <v/>
      </c>
      <c r="R69" s="548" t="str">
        <f t="shared" si="2"/>
        <v/>
      </c>
      <c r="S69" s="548" t="str">
        <f t="shared" si="24"/>
        <v/>
      </c>
      <c r="T69" s="548" t="str">
        <f t="shared" si="25"/>
        <v/>
      </c>
      <c r="U69" s="548" t="str">
        <f t="shared" si="5"/>
        <v/>
      </c>
      <c r="V69" s="548" t="str">
        <f t="shared" si="6"/>
        <v/>
      </c>
      <c r="W69" s="548" t="str">
        <f t="shared" si="26"/>
        <v/>
      </c>
      <c r="X69" s="548" t="str">
        <f t="shared" si="27"/>
        <v/>
      </c>
      <c r="Y69" s="548" t="str">
        <f t="shared" si="9"/>
        <v/>
      </c>
      <c r="Z69" s="548" t="str">
        <f t="shared" si="10"/>
        <v/>
      </c>
      <c r="AA69" s="548" t="str">
        <f t="shared" si="28"/>
        <v/>
      </c>
      <c r="AB69" s="548" t="str">
        <f t="shared" si="29"/>
        <v/>
      </c>
      <c r="AC69" s="548" t="str">
        <f t="shared" si="13"/>
        <v/>
      </c>
      <c r="AD69" s="548" t="str">
        <f t="shared" si="14"/>
        <v/>
      </c>
      <c r="AE69" s="701">
        <f>'（参考）業従者・講師配置計画 兼 研修日程表'!AE69</f>
        <v>0</v>
      </c>
      <c r="AF69" s="702">
        <f>'（参考）業従者・講師配置計画 兼 研修日程表'!AF69</f>
        <v>0</v>
      </c>
      <c r="AG69" s="703"/>
      <c r="AH69" s="912" t="str">
        <f>'（参考）業従者・講師配置計画 兼 研修日程表'!AH69</f>
        <v/>
      </c>
      <c r="AI69" s="912" t="str">
        <f>'（参考）業従者・講師配置計画 兼 研修日程表'!AI69</f>
        <v/>
      </c>
      <c r="AJ69" s="912" t="str">
        <f>'（参考）業従者・講師配置計画 兼 研修日程表'!AJ69</f>
        <v/>
      </c>
      <c r="AK69" s="912" t="str">
        <f>'（参考）業従者・講師配置計画 兼 研修日程表'!AK69</f>
        <v/>
      </c>
      <c r="AL69" s="704">
        <f>'（参考）業従者・講師配置計画 兼 研修日程表'!AL69</f>
        <v>0</v>
      </c>
      <c r="AM69" s="441" t="str">
        <f t="shared" si="20"/>
        <v/>
      </c>
      <c r="AN69" s="705"/>
      <c r="AO69" s="552"/>
      <c r="AP69" s="552"/>
    </row>
    <row r="70" spans="2:42" ht="27.75" hidden="1" customHeight="1">
      <c r="B70" s="459"/>
      <c r="C70" s="694">
        <f>'（参考）業従者・講師配置計画 兼 研修日程表'!C70</f>
        <v>0</v>
      </c>
      <c r="D70" s="695">
        <f>'（参考）業従者・講師配置計画 兼 研修日程表'!D70</f>
        <v>0.41666666666666702</v>
      </c>
      <c r="E70" s="696" t="s">
        <v>291</v>
      </c>
      <c r="F70" s="697">
        <f>'（参考）業従者・講師配置計画 兼 研修日程表'!F70</f>
        <v>0.45833333333333298</v>
      </c>
      <c r="G70" s="698">
        <f>'（参考）業従者・講師配置計画 兼 研修日程表'!G70</f>
        <v>0</v>
      </c>
      <c r="H70" s="698">
        <f>'（参考）業従者・講師配置計画 兼 研修日程表'!H70</f>
        <v>0</v>
      </c>
      <c r="I70" s="698">
        <f>'（参考）業従者・講師配置計画 兼 研修日程表'!I70</f>
        <v>0</v>
      </c>
      <c r="J70" s="698">
        <f>'（参考）業従者・講師配置計画 兼 研修日程表'!J70</f>
        <v>0</v>
      </c>
      <c r="K70" s="459"/>
      <c r="L70" s="699">
        <f>'（参考）業従者・講師配置計画 兼 研修日程表'!L70</f>
        <v>0</v>
      </c>
      <c r="M70" s="700">
        <f>'（参考）業従者・講師配置計画 兼 研修日程表'!M70</f>
        <v>0</v>
      </c>
      <c r="N70" s="840">
        <f>'（参考）業従者・講師配置計画 兼 研修日程表'!N70</f>
        <v>0</v>
      </c>
      <c r="O70" s="548" t="str">
        <f t="shared" si="22"/>
        <v/>
      </c>
      <c r="P70" s="548" t="str">
        <f t="shared" si="23"/>
        <v/>
      </c>
      <c r="Q70" s="548" t="str">
        <f t="shared" si="1"/>
        <v/>
      </c>
      <c r="R70" s="548" t="str">
        <f t="shared" si="2"/>
        <v/>
      </c>
      <c r="S70" s="548" t="str">
        <f t="shared" si="24"/>
        <v/>
      </c>
      <c r="T70" s="548" t="str">
        <f t="shared" si="25"/>
        <v/>
      </c>
      <c r="U70" s="548" t="str">
        <f t="shared" si="5"/>
        <v/>
      </c>
      <c r="V70" s="548" t="str">
        <f t="shared" si="6"/>
        <v/>
      </c>
      <c r="W70" s="548" t="str">
        <f t="shared" si="26"/>
        <v/>
      </c>
      <c r="X70" s="548" t="str">
        <f t="shared" si="27"/>
        <v/>
      </c>
      <c r="Y70" s="548" t="str">
        <f t="shared" si="9"/>
        <v/>
      </c>
      <c r="Z70" s="548" t="str">
        <f t="shared" si="10"/>
        <v/>
      </c>
      <c r="AA70" s="548" t="str">
        <f t="shared" si="28"/>
        <v/>
      </c>
      <c r="AB70" s="548" t="str">
        <f t="shared" si="29"/>
        <v/>
      </c>
      <c r="AC70" s="548" t="str">
        <f t="shared" si="13"/>
        <v/>
      </c>
      <c r="AD70" s="548" t="str">
        <f t="shared" si="14"/>
        <v/>
      </c>
      <c r="AE70" s="701">
        <f>'（参考）業従者・講師配置計画 兼 研修日程表'!AE70</f>
        <v>0</v>
      </c>
      <c r="AF70" s="702">
        <f>'（参考）業従者・講師配置計画 兼 研修日程表'!AF70</f>
        <v>0</v>
      </c>
      <c r="AG70" s="703"/>
      <c r="AH70" s="912" t="str">
        <f>'（参考）業従者・講師配置計画 兼 研修日程表'!AH70</f>
        <v/>
      </c>
      <c r="AI70" s="912" t="str">
        <f>'（参考）業従者・講師配置計画 兼 研修日程表'!AI70</f>
        <v/>
      </c>
      <c r="AJ70" s="912" t="str">
        <f>'（参考）業従者・講師配置計画 兼 研修日程表'!AJ70</f>
        <v/>
      </c>
      <c r="AK70" s="912" t="str">
        <f>'（参考）業従者・講師配置計画 兼 研修日程表'!AK70</f>
        <v/>
      </c>
      <c r="AL70" s="704">
        <f>'（参考）業従者・講師配置計画 兼 研修日程表'!AL70</f>
        <v>0</v>
      </c>
      <c r="AM70" s="441" t="str">
        <f t="shared" si="20"/>
        <v/>
      </c>
      <c r="AN70" s="705"/>
      <c r="AO70" s="552"/>
      <c r="AP70" s="552"/>
    </row>
    <row r="71" spans="2:42" ht="27.75" hidden="1" customHeight="1">
      <c r="B71" s="459"/>
      <c r="C71" s="694">
        <f>'（参考）業従者・講師配置計画 兼 研修日程表'!C71</f>
        <v>0</v>
      </c>
      <c r="D71" s="695">
        <f>'（参考）業従者・講師配置計画 兼 研修日程表'!D71</f>
        <v>0</v>
      </c>
      <c r="E71" s="696" t="s">
        <v>291</v>
      </c>
      <c r="F71" s="697">
        <f>'（参考）業従者・講師配置計画 兼 研修日程表'!F71</f>
        <v>0</v>
      </c>
      <c r="G71" s="698">
        <f>'（参考）業従者・講師配置計画 兼 研修日程表'!G71</f>
        <v>0</v>
      </c>
      <c r="H71" s="698">
        <f>'（参考）業従者・講師配置計画 兼 研修日程表'!H71</f>
        <v>0</v>
      </c>
      <c r="I71" s="698">
        <f>'（参考）業従者・講師配置計画 兼 研修日程表'!I71</f>
        <v>0</v>
      </c>
      <c r="J71" s="698">
        <f>'（参考）業従者・講師配置計画 兼 研修日程表'!J71</f>
        <v>0</v>
      </c>
      <c r="K71" s="459"/>
      <c r="L71" s="699">
        <f>'（参考）業従者・講師配置計画 兼 研修日程表'!L71</f>
        <v>0</v>
      </c>
      <c r="M71" s="700">
        <f>'（参考）業従者・講師配置計画 兼 研修日程表'!M71</f>
        <v>0</v>
      </c>
      <c r="N71" s="840">
        <f>'（参考）業従者・講師配置計画 兼 研修日程表'!N71</f>
        <v>0</v>
      </c>
      <c r="O71" s="548" t="str">
        <f t="shared" si="22"/>
        <v/>
      </c>
      <c r="P71" s="548" t="str">
        <f t="shared" si="23"/>
        <v/>
      </c>
      <c r="Q71" s="548" t="str">
        <f t="shared" si="1"/>
        <v/>
      </c>
      <c r="R71" s="548" t="str">
        <f t="shared" si="2"/>
        <v/>
      </c>
      <c r="S71" s="548" t="str">
        <f t="shared" si="24"/>
        <v/>
      </c>
      <c r="T71" s="548" t="str">
        <f t="shared" si="25"/>
        <v/>
      </c>
      <c r="U71" s="548" t="str">
        <f t="shared" si="5"/>
        <v/>
      </c>
      <c r="V71" s="548" t="str">
        <f t="shared" si="6"/>
        <v/>
      </c>
      <c r="W71" s="548" t="str">
        <f t="shared" si="26"/>
        <v/>
      </c>
      <c r="X71" s="548" t="str">
        <f t="shared" si="27"/>
        <v/>
      </c>
      <c r="Y71" s="548" t="str">
        <f t="shared" si="9"/>
        <v/>
      </c>
      <c r="Z71" s="548" t="str">
        <f t="shared" si="10"/>
        <v/>
      </c>
      <c r="AA71" s="548" t="str">
        <f t="shared" si="28"/>
        <v/>
      </c>
      <c r="AB71" s="548" t="str">
        <f t="shared" si="29"/>
        <v/>
      </c>
      <c r="AC71" s="548" t="str">
        <f t="shared" si="13"/>
        <v/>
      </c>
      <c r="AD71" s="548" t="str">
        <f t="shared" si="14"/>
        <v/>
      </c>
      <c r="AE71" s="701">
        <f>'（参考）業従者・講師配置計画 兼 研修日程表'!AE71</f>
        <v>0</v>
      </c>
      <c r="AF71" s="702">
        <f>'（参考）業従者・講師配置計画 兼 研修日程表'!AF71</f>
        <v>0</v>
      </c>
      <c r="AG71" s="703"/>
      <c r="AH71" s="912" t="str">
        <f>'（参考）業従者・講師配置計画 兼 研修日程表'!AH71</f>
        <v/>
      </c>
      <c r="AI71" s="912" t="str">
        <f>'（参考）業従者・講師配置計画 兼 研修日程表'!AI71</f>
        <v/>
      </c>
      <c r="AJ71" s="912" t="str">
        <f>'（参考）業従者・講師配置計画 兼 研修日程表'!AJ71</f>
        <v/>
      </c>
      <c r="AK71" s="912" t="str">
        <f>'（参考）業従者・講師配置計画 兼 研修日程表'!AK71</f>
        <v/>
      </c>
      <c r="AL71" s="704">
        <f>'（参考）業従者・講師配置計画 兼 研修日程表'!AL71</f>
        <v>0</v>
      </c>
      <c r="AM71" s="441" t="str">
        <f t="shared" si="20"/>
        <v/>
      </c>
      <c r="AN71" s="705"/>
      <c r="AO71" s="552"/>
      <c r="AP71" s="552"/>
    </row>
    <row r="72" spans="2:42" ht="27.75" hidden="1" customHeight="1">
      <c r="B72" s="459"/>
      <c r="C72" s="694">
        <f>'（参考）業従者・講師配置計画 兼 研修日程表'!C72</f>
        <v>0</v>
      </c>
      <c r="D72" s="695">
        <f>'（参考）業従者・講師配置計画 兼 研修日程表'!D72</f>
        <v>0</v>
      </c>
      <c r="E72" s="696" t="s">
        <v>291</v>
      </c>
      <c r="F72" s="697">
        <f>'（参考）業従者・講師配置計画 兼 研修日程表'!F72</f>
        <v>0</v>
      </c>
      <c r="G72" s="698">
        <f>'（参考）業従者・講師配置計画 兼 研修日程表'!G72</f>
        <v>0</v>
      </c>
      <c r="H72" s="698">
        <f>'（参考）業従者・講師配置計画 兼 研修日程表'!H72</f>
        <v>0</v>
      </c>
      <c r="I72" s="698">
        <f>'（参考）業従者・講師配置計画 兼 研修日程表'!I72</f>
        <v>0</v>
      </c>
      <c r="J72" s="698">
        <f>'（参考）業従者・講師配置計画 兼 研修日程表'!J72</f>
        <v>0</v>
      </c>
      <c r="K72" s="459"/>
      <c r="L72" s="699">
        <f>'（参考）業従者・講師配置計画 兼 研修日程表'!L72</f>
        <v>0</v>
      </c>
      <c r="M72" s="700">
        <f>'（参考）業従者・講師配置計画 兼 研修日程表'!M72</f>
        <v>0</v>
      </c>
      <c r="N72" s="840">
        <f>'（参考）業従者・講師配置計画 兼 研修日程表'!N72</f>
        <v>0</v>
      </c>
      <c r="O72" s="548" t="str">
        <f t="shared" si="22"/>
        <v/>
      </c>
      <c r="P72" s="548" t="str">
        <f t="shared" si="23"/>
        <v/>
      </c>
      <c r="Q72" s="548" t="str">
        <f t="shared" si="1"/>
        <v/>
      </c>
      <c r="R72" s="548" t="str">
        <f t="shared" si="2"/>
        <v/>
      </c>
      <c r="S72" s="548" t="str">
        <f t="shared" si="24"/>
        <v/>
      </c>
      <c r="T72" s="548" t="str">
        <f t="shared" si="25"/>
        <v/>
      </c>
      <c r="U72" s="548" t="str">
        <f t="shared" si="5"/>
        <v/>
      </c>
      <c r="V72" s="548" t="str">
        <f t="shared" si="6"/>
        <v/>
      </c>
      <c r="W72" s="548" t="str">
        <f t="shared" si="26"/>
        <v/>
      </c>
      <c r="X72" s="548" t="str">
        <f t="shared" si="27"/>
        <v/>
      </c>
      <c r="Y72" s="548" t="str">
        <f t="shared" si="9"/>
        <v/>
      </c>
      <c r="Z72" s="548" t="str">
        <f t="shared" si="10"/>
        <v/>
      </c>
      <c r="AA72" s="548" t="str">
        <f t="shared" si="28"/>
        <v/>
      </c>
      <c r="AB72" s="548" t="str">
        <f t="shared" si="29"/>
        <v/>
      </c>
      <c r="AC72" s="548" t="str">
        <f t="shared" si="13"/>
        <v/>
      </c>
      <c r="AD72" s="548" t="str">
        <f t="shared" si="14"/>
        <v/>
      </c>
      <c r="AE72" s="701">
        <f>'（参考）業従者・講師配置計画 兼 研修日程表'!AE72</f>
        <v>0</v>
      </c>
      <c r="AF72" s="702">
        <f>'（参考）業従者・講師配置計画 兼 研修日程表'!AF72</f>
        <v>0</v>
      </c>
      <c r="AG72" s="703"/>
      <c r="AH72" s="912" t="str">
        <f>'（参考）業従者・講師配置計画 兼 研修日程表'!AH72</f>
        <v/>
      </c>
      <c r="AI72" s="912" t="str">
        <f>'（参考）業従者・講師配置計画 兼 研修日程表'!AI72</f>
        <v/>
      </c>
      <c r="AJ72" s="912" t="str">
        <f>'（参考）業従者・講師配置計画 兼 研修日程表'!AJ72</f>
        <v/>
      </c>
      <c r="AK72" s="912" t="str">
        <f>'（参考）業従者・講師配置計画 兼 研修日程表'!AK72</f>
        <v/>
      </c>
      <c r="AL72" s="704">
        <f>'（参考）業従者・講師配置計画 兼 研修日程表'!AL72</f>
        <v>0</v>
      </c>
      <c r="AM72" s="441" t="str">
        <f t="shared" si="20"/>
        <v/>
      </c>
      <c r="AN72" s="705"/>
      <c r="AO72" s="552"/>
      <c r="AP72" s="552"/>
    </row>
    <row r="73" spans="2:42" ht="27.75" customHeight="1">
      <c r="B73" s="459"/>
      <c r="C73" s="694">
        <f>'（参考）業従者・講師配置計画 兼 研修日程表'!C73</f>
        <v>0</v>
      </c>
      <c r="D73" s="695">
        <f>'（参考）業従者・講師配置計画 兼 研修日程表'!D73</f>
        <v>0</v>
      </c>
      <c r="E73" s="696" t="s">
        <v>291</v>
      </c>
      <c r="F73" s="697">
        <f>'（参考）業従者・講師配置計画 兼 研修日程表'!F73</f>
        <v>0</v>
      </c>
      <c r="G73" s="698">
        <f>'（参考）業従者・講師配置計画 兼 研修日程表'!G73</f>
        <v>0</v>
      </c>
      <c r="H73" s="698">
        <f>'（参考）業従者・講師配置計画 兼 研修日程表'!H73</f>
        <v>0</v>
      </c>
      <c r="I73" s="698">
        <f>'（参考）業従者・講師配置計画 兼 研修日程表'!I73</f>
        <v>0</v>
      </c>
      <c r="J73" s="698">
        <f>'（参考）業従者・講師配置計画 兼 研修日程表'!J73</f>
        <v>0</v>
      </c>
      <c r="K73" s="459"/>
      <c r="L73" s="699">
        <f>'（参考）業従者・講師配置計画 兼 研修日程表'!L73</f>
        <v>0</v>
      </c>
      <c r="M73" s="700">
        <f>'（参考）業従者・講師配置計画 兼 研修日程表'!M73</f>
        <v>0</v>
      </c>
      <c r="N73" s="840">
        <f>'（参考）業従者・講師配置計画 兼 研修日程表'!N73</f>
        <v>0</v>
      </c>
      <c r="O73" s="548" t="str">
        <f t="shared" si="22"/>
        <v/>
      </c>
      <c r="P73" s="548" t="str">
        <f t="shared" si="23"/>
        <v/>
      </c>
      <c r="Q73" s="548" t="str">
        <f t="shared" si="1"/>
        <v/>
      </c>
      <c r="R73" s="548" t="str">
        <f t="shared" si="2"/>
        <v/>
      </c>
      <c r="S73" s="548" t="str">
        <f t="shared" si="24"/>
        <v/>
      </c>
      <c r="T73" s="548" t="str">
        <f t="shared" si="25"/>
        <v/>
      </c>
      <c r="U73" s="548" t="str">
        <f t="shared" si="5"/>
        <v/>
      </c>
      <c r="V73" s="548" t="str">
        <f t="shared" si="6"/>
        <v/>
      </c>
      <c r="W73" s="548" t="str">
        <f t="shared" si="26"/>
        <v/>
      </c>
      <c r="X73" s="548" t="str">
        <f t="shared" si="27"/>
        <v/>
      </c>
      <c r="Y73" s="548" t="str">
        <f t="shared" si="9"/>
        <v/>
      </c>
      <c r="Z73" s="548" t="str">
        <f t="shared" si="10"/>
        <v/>
      </c>
      <c r="AA73" s="548" t="str">
        <f t="shared" si="28"/>
        <v/>
      </c>
      <c r="AB73" s="548" t="str">
        <f t="shared" si="29"/>
        <v/>
      </c>
      <c r="AC73" s="548" t="str">
        <f t="shared" si="13"/>
        <v/>
      </c>
      <c r="AD73" s="548" t="str">
        <f t="shared" si="14"/>
        <v/>
      </c>
      <c r="AE73" s="701">
        <f>'（参考）業従者・講師配置計画 兼 研修日程表'!AE73</f>
        <v>0</v>
      </c>
      <c r="AF73" s="702">
        <f>'（参考）業従者・講師配置計画 兼 研修日程表'!AF73</f>
        <v>0</v>
      </c>
      <c r="AG73" s="703"/>
      <c r="AH73" s="912" t="str">
        <f>'（参考）業従者・講師配置計画 兼 研修日程表'!AH73</f>
        <v/>
      </c>
      <c r="AI73" s="912" t="str">
        <f>'（参考）業従者・講師配置計画 兼 研修日程表'!AI73</f>
        <v/>
      </c>
      <c r="AJ73" s="912" t="str">
        <f>'（参考）業従者・講師配置計画 兼 研修日程表'!AJ73</f>
        <v/>
      </c>
      <c r="AK73" s="912" t="str">
        <f>'（参考）業従者・講師配置計画 兼 研修日程表'!AK73</f>
        <v/>
      </c>
      <c r="AL73" s="704">
        <f>'（参考）業従者・講師配置計画 兼 研修日程表'!AL73</f>
        <v>0</v>
      </c>
      <c r="AM73" s="441" t="str">
        <f t="shared" si="20"/>
        <v/>
      </c>
      <c r="AN73" s="705"/>
      <c r="AO73" s="552"/>
      <c r="AP73" s="552"/>
    </row>
    <row r="74" spans="2:42" ht="27.75" customHeight="1">
      <c r="B74" s="459"/>
      <c r="C74" s="694">
        <f>'（参考）業従者・講師配置計画 兼 研修日程表'!C74</f>
        <v>0</v>
      </c>
      <c r="D74" s="695">
        <f>'（参考）業従者・講師配置計画 兼 研修日程表'!D74</f>
        <v>0</v>
      </c>
      <c r="E74" s="696" t="s">
        <v>291</v>
      </c>
      <c r="F74" s="697">
        <f>'（参考）業従者・講師配置計画 兼 研修日程表'!F74</f>
        <v>0</v>
      </c>
      <c r="G74" s="698">
        <f>'（参考）業従者・講師配置計画 兼 研修日程表'!G74</f>
        <v>0</v>
      </c>
      <c r="H74" s="698">
        <f>'（参考）業従者・講師配置計画 兼 研修日程表'!H74</f>
        <v>0</v>
      </c>
      <c r="I74" s="698">
        <f>'（参考）業従者・講師配置計画 兼 研修日程表'!I74</f>
        <v>0</v>
      </c>
      <c r="J74" s="698">
        <f>'（参考）業従者・講師配置計画 兼 研修日程表'!J74</f>
        <v>0</v>
      </c>
      <c r="K74" s="459"/>
      <c r="L74" s="699">
        <f>'（参考）業従者・講師配置計画 兼 研修日程表'!L74</f>
        <v>0</v>
      </c>
      <c r="M74" s="700">
        <f>'（参考）業従者・講師配置計画 兼 研修日程表'!M74</f>
        <v>0</v>
      </c>
      <c r="N74" s="840">
        <f>'（参考）業従者・講師配置計画 兼 研修日程表'!N74</f>
        <v>0</v>
      </c>
      <c r="O74" s="548" t="str">
        <f t="shared" si="22"/>
        <v/>
      </c>
      <c r="P74" s="548" t="str">
        <f t="shared" si="23"/>
        <v/>
      </c>
      <c r="Q74" s="548" t="str">
        <f t="shared" si="1"/>
        <v/>
      </c>
      <c r="R74" s="548" t="str">
        <f t="shared" si="2"/>
        <v/>
      </c>
      <c r="S74" s="548" t="str">
        <f t="shared" si="24"/>
        <v/>
      </c>
      <c r="T74" s="548" t="str">
        <f t="shared" si="25"/>
        <v/>
      </c>
      <c r="U74" s="548" t="str">
        <f t="shared" si="5"/>
        <v/>
      </c>
      <c r="V74" s="548" t="str">
        <f t="shared" si="6"/>
        <v/>
      </c>
      <c r="W74" s="548" t="str">
        <f t="shared" si="26"/>
        <v/>
      </c>
      <c r="X74" s="548" t="str">
        <f t="shared" si="27"/>
        <v/>
      </c>
      <c r="Y74" s="548" t="str">
        <f t="shared" si="9"/>
        <v/>
      </c>
      <c r="Z74" s="548" t="str">
        <f t="shared" si="10"/>
        <v/>
      </c>
      <c r="AA74" s="548" t="str">
        <f t="shared" si="28"/>
        <v/>
      </c>
      <c r="AB74" s="548" t="str">
        <f t="shared" si="29"/>
        <v/>
      </c>
      <c r="AC74" s="548" t="str">
        <f t="shared" si="13"/>
        <v/>
      </c>
      <c r="AD74" s="548" t="str">
        <f t="shared" si="14"/>
        <v/>
      </c>
      <c r="AE74" s="701">
        <f>'（参考）業従者・講師配置計画 兼 研修日程表'!AE74</f>
        <v>0</v>
      </c>
      <c r="AF74" s="702">
        <f>'（参考）業従者・講師配置計画 兼 研修日程表'!AF74</f>
        <v>0</v>
      </c>
      <c r="AG74" s="703"/>
      <c r="AH74" s="912" t="str">
        <f>'（参考）業従者・講師配置計画 兼 研修日程表'!AH74</f>
        <v/>
      </c>
      <c r="AI74" s="912" t="str">
        <f>'（参考）業従者・講師配置計画 兼 研修日程表'!AI74</f>
        <v/>
      </c>
      <c r="AJ74" s="912" t="str">
        <f>'（参考）業従者・講師配置計画 兼 研修日程表'!AJ74</f>
        <v/>
      </c>
      <c r="AK74" s="912" t="str">
        <f>'（参考）業従者・講師配置計画 兼 研修日程表'!AK74</f>
        <v/>
      </c>
      <c r="AL74" s="704">
        <f>'（参考）業従者・講師配置計画 兼 研修日程表'!AL74</f>
        <v>0</v>
      </c>
      <c r="AM74" s="441" t="str">
        <f t="shared" si="20"/>
        <v/>
      </c>
      <c r="AN74" s="705"/>
      <c r="AO74" s="552"/>
      <c r="AP74" s="552"/>
    </row>
    <row r="75" spans="2:42" ht="27.75" hidden="1" customHeight="1">
      <c r="B75" s="459"/>
      <c r="C75" s="694">
        <f>'（参考）業従者・講師配置計画 兼 研修日程表'!C75</f>
        <v>0</v>
      </c>
      <c r="D75" s="695">
        <f>'（参考）業従者・講師配置計画 兼 研修日程表'!D75</f>
        <v>0</v>
      </c>
      <c r="E75" s="696" t="s">
        <v>291</v>
      </c>
      <c r="F75" s="697">
        <f>'（参考）業従者・講師配置計画 兼 研修日程表'!F75</f>
        <v>0</v>
      </c>
      <c r="G75" s="698">
        <f>'（参考）業従者・講師配置計画 兼 研修日程表'!G75</f>
        <v>0</v>
      </c>
      <c r="H75" s="698">
        <f>'（参考）業従者・講師配置計画 兼 研修日程表'!H75</f>
        <v>0</v>
      </c>
      <c r="I75" s="698">
        <f>'（参考）業従者・講師配置計画 兼 研修日程表'!I75</f>
        <v>0</v>
      </c>
      <c r="J75" s="698">
        <f>'（参考）業従者・講師配置計画 兼 研修日程表'!J75</f>
        <v>0</v>
      </c>
      <c r="K75" s="459"/>
      <c r="L75" s="699">
        <f>'（参考）業従者・講師配置計画 兼 研修日程表'!L75</f>
        <v>0</v>
      </c>
      <c r="M75" s="700">
        <f>'（参考）業従者・講師配置計画 兼 研修日程表'!M75</f>
        <v>0</v>
      </c>
      <c r="N75" s="840">
        <f>'（参考）業従者・講師配置計画 兼 研修日程表'!N75</f>
        <v>0</v>
      </c>
      <c r="O75" s="548" t="str">
        <f t="shared" si="22"/>
        <v/>
      </c>
      <c r="P75" s="548" t="str">
        <f t="shared" si="23"/>
        <v/>
      </c>
      <c r="Q75" s="548" t="str">
        <f t="shared" si="1"/>
        <v/>
      </c>
      <c r="R75" s="548" t="str">
        <f t="shared" si="2"/>
        <v/>
      </c>
      <c r="S75" s="548" t="str">
        <f t="shared" si="24"/>
        <v/>
      </c>
      <c r="T75" s="548" t="str">
        <f t="shared" si="25"/>
        <v/>
      </c>
      <c r="U75" s="548" t="str">
        <f t="shared" si="5"/>
        <v/>
      </c>
      <c r="V75" s="548" t="str">
        <f t="shared" si="6"/>
        <v/>
      </c>
      <c r="W75" s="548" t="str">
        <f t="shared" si="26"/>
        <v/>
      </c>
      <c r="X75" s="548" t="str">
        <f t="shared" si="27"/>
        <v/>
      </c>
      <c r="Y75" s="548" t="str">
        <f t="shared" si="9"/>
        <v/>
      </c>
      <c r="Z75" s="548" t="str">
        <f t="shared" si="10"/>
        <v/>
      </c>
      <c r="AA75" s="548" t="str">
        <f t="shared" si="28"/>
        <v/>
      </c>
      <c r="AB75" s="548" t="str">
        <f t="shared" si="29"/>
        <v/>
      </c>
      <c r="AC75" s="548" t="str">
        <f t="shared" si="13"/>
        <v/>
      </c>
      <c r="AD75" s="548" t="str">
        <f t="shared" si="14"/>
        <v/>
      </c>
      <c r="AE75" s="701">
        <f>'（参考）業従者・講師配置計画 兼 研修日程表'!AE75</f>
        <v>0</v>
      </c>
      <c r="AF75" s="702">
        <f>'（参考）業従者・講師配置計画 兼 研修日程表'!AF75</f>
        <v>0</v>
      </c>
      <c r="AG75" s="703"/>
      <c r="AH75" s="912" t="str">
        <f>'（参考）業従者・講師配置計画 兼 研修日程表'!AH75</f>
        <v/>
      </c>
      <c r="AI75" s="912" t="str">
        <f>'（参考）業従者・講師配置計画 兼 研修日程表'!AI75</f>
        <v/>
      </c>
      <c r="AJ75" s="912" t="str">
        <f>'（参考）業従者・講師配置計画 兼 研修日程表'!AJ75</f>
        <v/>
      </c>
      <c r="AK75" s="912" t="str">
        <f>'（参考）業従者・講師配置計画 兼 研修日程表'!AK75</f>
        <v/>
      </c>
      <c r="AL75" s="704">
        <f>'（参考）業従者・講師配置計画 兼 研修日程表'!AL75</f>
        <v>0</v>
      </c>
      <c r="AM75" s="441" t="str">
        <f t="shared" si="20"/>
        <v/>
      </c>
      <c r="AN75" s="705"/>
      <c r="AO75" s="552"/>
      <c r="AP75" s="552"/>
    </row>
    <row r="76" spans="2:42" ht="27.75" hidden="1" customHeight="1">
      <c r="B76" s="459"/>
      <c r="C76" s="694">
        <f>'（参考）業従者・講師配置計画 兼 研修日程表'!C76</f>
        <v>0</v>
      </c>
      <c r="D76" s="695">
        <f>'（参考）業従者・講師配置計画 兼 研修日程表'!D76</f>
        <v>0</v>
      </c>
      <c r="E76" s="696" t="s">
        <v>291</v>
      </c>
      <c r="F76" s="697">
        <f>'（参考）業従者・講師配置計画 兼 研修日程表'!F76</f>
        <v>0</v>
      </c>
      <c r="G76" s="698">
        <f>'（参考）業従者・講師配置計画 兼 研修日程表'!G76</f>
        <v>0</v>
      </c>
      <c r="H76" s="698">
        <f>'（参考）業従者・講師配置計画 兼 研修日程表'!H76</f>
        <v>0</v>
      </c>
      <c r="I76" s="698">
        <f>'（参考）業従者・講師配置計画 兼 研修日程表'!I76</f>
        <v>0</v>
      </c>
      <c r="J76" s="698">
        <f>'（参考）業従者・講師配置計画 兼 研修日程表'!J76</f>
        <v>0</v>
      </c>
      <c r="K76" s="459"/>
      <c r="L76" s="699">
        <f>'（参考）業従者・講師配置計画 兼 研修日程表'!L76</f>
        <v>0</v>
      </c>
      <c r="M76" s="700">
        <f>'（参考）業従者・講師配置計画 兼 研修日程表'!M76</f>
        <v>0</v>
      </c>
      <c r="N76" s="840">
        <f>'（参考）業従者・講師配置計画 兼 研修日程表'!N76</f>
        <v>0</v>
      </c>
      <c r="O76" s="548" t="str">
        <f t="shared" si="22"/>
        <v/>
      </c>
      <c r="P76" s="548" t="str">
        <f t="shared" si="23"/>
        <v/>
      </c>
      <c r="Q76" s="548" t="str">
        <f t="shared" si="1"/>
        <v/>
      </c>
      <c r="R76" s="548" t="str">
        <f t="shared" si="2"/>
        <v/>
      </c>
      <c r="S76" s="548" t="str">
        <f t="shared" si="24"/>
        <v/>
      </c>
      <c r="T76" s="548" t="str">
        <f t="shared" si="25"/>
        <v/>
      </c>
      <c r="U76" s="548" t="str">
        <f t="shared" si="5"/>
        <v/>
      </c>
      <c r="V76" s="548" t="str">
        <f t="shared" si="6"/>
        <v/>
      </c>
      <c r="W76" s="548" t="str">
        <f t="shared" si="26"/>
        <v/>
      </c>
      <c r="X76" s="548" t="str">
        <f t="shared" si="27"/>
        <v/>
      </c>
      <c r="Y76" s="548" t="str">
        <f t="shared" si="9"/>
        <v/>
      </c>
      <c r="Z76" s="548" t="str">
        <f t="shared" si="10"/>
        <v/>
      </c>
      <c r="AA76" s="548" t="str">
        <f t="shared" si="28"/>
        <v/>
      </c>
      <c r="AB76" s="548" t="str">
        <f t="shared" si="29"/>
        <v/>
      </c>
      <c r="AC76" s="548" t="str">
        <f t="shared" si="13"/>
        <v/>
      </c>
      <c r="AD76" s="548" t="str">
        <f t="shared" si="14"/>
        <v/>
      </c>
      <c r="AE76" s="701">
        <f>'（参考）業従者・講師配置計画 兼 研修日程表'!AE76</f>
        <v>0</v>
      </c>
      <c r="AF76" s="702">
        <f>'（参考）業従者・講師配置計画 兼 研修日程表'!AF76</f>
        <v>0</v>
      </c>
      <c r="AG76" s="703"/>
      <c r="AH76" s="912" t="str">
        <f>'（参考）業従者・講師配置計画 兼 研修日程表'!AH76</f>
        <v/>
      </c>
      <c r="AI76" s="912" t="str">
        <f>'（参考）業従者・講師配置計画 兼 研修日程表'!AI76</f>
        <v/>
      </c>
      <c r="AJ76" s="912" t="str">
        <f>'（参考）業従者・講師配置計画 兼 研修日程表'!AJ76</f>
        <v/>
      </c>
      <c r="AK76" s="912" t="str">
        <f>'（参考）業従者・講師配置計画 兼 研修日程表'!AK76</f>
        <v/>
      </c>
      <c r="AL76" s="704">
        <f>'（参考）業従者・講師配置計画 兼 研修日程表'!AL76</f>
        <v>0</v>
      </c>
      <c r="AM76" s="441" t="str">
        <f t="shared" si="20"/>
        <v/>
      </c>
      <c r="AN76" s="705"/>
      <c r="AO76" s="552"/>
      <c r="AP76" s="552"/>
    </row>
    <row r="77" spans="2:42" ht="27.75" hidden="1" customHeight="1">
      <c r="B77" s="459"/>
      <c r="C77" s="694">
        <f>'（参考）業従者・講師配置計画 兼 研修日程表'!C77</f>
        <v>0</v>
      </c>
      <c r="D77" s="695">
        <f>'（参考）業従者・講師配置計画 兼 研修日程表'!D77</f>
        <v>0</v>
      </c>
      <c r="E77" s="696" t="s">
        <v>291</v>
      </c>
      <c r="F77" s="697">
        <f>'（参考）業従者・講師配置計画 兼 研修日程表'!F77</f>
        <v>0</v>
      </c>
      <c r="G77" s="698">
        <f>'（参考）業従者・講師配置計画 兼 研修日程表'!G77</f>
        <v>0</v>
      </c>
      <c r="H77" s="698">
        <f>'（参考）業従者・講師配置計画 兼 研修日程表'!H77</f>
        <v>0</v>
      </c>
      <c r="I77" s="698">
        <f>'（参考）業従者・講師配置計画 兼 研修日程表'!I77</f>
        <v>0</v>
      </c>
      <c r="J77" s="698">
        <f>'（参考）業従者・講師配置計画 兼 研修日程表'!J77</f>
        <v>0</v>
      </c>
      <c r="K77" s="459"/>
      <c r="L77" s="699">
        <f>'（参考）業従者・講師配置計画 兼 研修日程表'!L77</f>
        <v>0</v>
      </c>
      <c r="M77" s="700">
        <f>'（参考）業従者・講師配置計画 兼 研修日程表'!M77</f>
        <v>0</v>
      </c>
      <c r="N77" s="840">
        <f>'（参考）業従者・講師配置計画 兼 研修日程表'!N77</f>
        <v>0</v>
      </c>
      <c r="O77" s="548" t="str">
        <f t="shared" si="22"/>
        <v/>
      </c>
      <c r="P77" s="548" t="str">
        <f t="shared" si="23"/>
        <v/>
      </c>
      <c r="Q77" s="548" t="str">
        <f t="shared" ref="Q77:Q140" si="32">IF($L77="講師(個人)",(IF(AND($K77="",OR($J77="英語",$J77="その他")),IF($D77="","",TIME(HOUR($F77-$D77),ROUNDUP(MINUTE($F77-$D77)/30,0)*30,0)*24),"")),"")</f>
        <v/>
      </c>
      <c r="R77" s="548" t="str">
        <f t="shared" ref="R77:R140" si="33">IF($L77="講師(個人)",(IF(AND($K77="サブ",OR($J77="英語",$J77="その他")),IF($D77="","",TIME(HOUR($F77-$D77),ROUNDUP(MINUTE($F77-$D77)/30,0)*30,0)*24),"")),"")</f>
        <v/>
      </c>
      <c r="S77" s="548" t="str">
        <f t="shared" si="24"/>
        <v/>
      </c>
      <c r="T77" s="548" t="str">
        <f t="shared" si="25"/>
        <v/>
      </c>
      <c r="U77" s="548" t="str">
        <f t="shared" ref="U77:U140" si="34">IF($L77="講師(法人)",(IF(AND($K77="",OR($J77="英語",$J77="その他")),IF($D77="","",TIME(HOUR($F77-$D77),ROUNDUP(MINUTE($F77-$D77)/30,0)*30,0)*24),"")),"")</f>
        <v/>
      </c>
      <c r="V77" s="548" t="str">
        <f t="shared" ref="V77:V140" si="35">IF($L77="講師(法人)",(IF(AND($K77="サブ",OR($J77="英語",$J77="その他")),IF($D77="","",TIME(HOUR($F77-$D77),ROUNDUP(MINUTE($F77-$D77)/30,0)*30,0)*24),"")),"")</f>
        <v/>
      </c>
      <c r="W77" s="548" t="str">
        <f t="shared" si="26"/>
        <v/>
      </c>
      <c r="X77" s="548" t="str">
        <f t="shared" si="27"/>
        <v/>
      </c>
      <c r="Y77" s="548" t="str">
        <f t="shared" ref="Y77:Y140" si="36">IF($L77="検討会等参加(個人)",(IF(AND($K77="",OR($J77="英語",$J77="その他")),IF($D77="","",TIME(HOUR($F77-$D77),ROUNDUP(MINUTE($F77-$D77)/30,0)*30,0)*24),"")),"")</f>
        <v/>
      </c>
      <c r="Z77" s="548" t="str">
        <f t="shared" ref="Z77:Z140" si="37">IF($L77="検討会等参加(個人)",(IF(AND($K77="サブ",OR($J77="英語",$J77="その他")),IF($D77="","",TIME(HOUR($F77-$D77),ROUNDUP(MINUTE($F77-$D77)/30,0)*30,0)*24),"")),"")</f>
        <v/>
      </c>
      <c r="AA77" s="548" t="str">
        <f t="shared" si="28"/>
        <v/>
      </c>
      <c r="AB77" s="548" t="str">
        <f t="shared" si="29"/>
        <v/>
      </c>
      <c r="AC77" s="548" t="str">
        <f t="shared" ref="AC77:AC140" si="38">IF($L77="検討会等参加(法人)",(IF(AND($K77="",OR($J77="英語",$J77="その他")),IF($D77="","",TIME(HOUR($F77-$D77),ROUNDUP(MINUTE($F77-$D77)/30,0)*30,0)*24),"")),"")</f>
        <v/>
      </c>
      <c r="AD77" s="548" t="str">
        <f t="shared" ref="AD77:AD140" si="39">IF($L77="検討会等参加(法人)",(IF(AND($K77="サブ",OR($J77="英語",$J77="その他")),IF($D77="","",TIME(HOUR($F77-$D77),ROUNDUP(MINUTE($F77-$D77)/30,0)*30,0)*24),"")),"")</f>
        <v/>
      </c>
      <c r="AE77" s="701">
        <f>'（参考）業従者・講師配置計画 兼 研修日程表'!AE77</f>
        <v>0</v>
      </c>
      <c r="AF77" s="702">
        <f>'（参考）業従者・講師配置計画 兼 研修日程表'!AF77</f>
        <v>0</v>
      </c>
      <c r="AG77" s="703"/>
      <c r="AH77" s="912" t="str">
        <f>'（参考）業従者・講師配置計画 兼 研修日程表'!AH77</f>
        <v/>
      </c>
      <c r="AI77" s="912" t="str">
        <f>'（参考）業従者・講師配置計画 兼 研修日程表'!AI77</f>
        <v/>
      </c>
      <c r="AJ77" s="912" t="str">
        <f>'（参考）業従者・講師配置計画 兼 研修日程表'!AJ77</f>
        <v/>
      </c>
      <c r="AK77" s="912" t="str">
        <f>'（参考）業従者・講師配置計画 兼 研修日程表'!AK77</f>
        <v/>
      </c>
      <c r="AL77" s="704">
        <f>'（参考）業従者・講師配置計画 兼 研修日程表'!AL77</f>
        <v>0</v>
      </c>
      <c r="AM77" s="441" t="str">
        <f t="shared" si="20"/>
        <v/>
      </c>
      <c r="AN77" s="705"/>
      <c r="AO77" s="552"/>
      <c r="AP77" s="552"/>
    </row>
    <row r="78" spans="2:42" ht="27.75" hidden="1" customHeight="1">
      <c r="B78" s="459"/>
      <c r="C78" s="694">
        <f>'（参考）業従者・講師配置計画 兼 研修日程表'!C78</f>
        <v>0</v>
      </c>
      <c r="D78" s="695">
        <f>'（参考）業従者・講師配置計画 兼 研修日程表'!D78</f>
        <v>0</v>
      </c>
      <c r="E78" s="696" t="s">
        <v>291</v>
      </c>
      <c r="F78" s="697">
        <f>'（参考）業従者・講師配置計画 兼 研修日程表'!F78</f>
        <v>0</v>
      </c>
      <c r="G78" s="698">
        <f>'（参考）業従者・講師配置計画 兼 研修日程表'!G78</f>
        <v>0</v>
      </c>
      <c r="H78" s="698">
        <f>'（参考）業従者・講師配置計画 兼 研修日程表'!H78</f>
        <v>0</v>
      </c>
      <c r="I78" s="698">
        <f>'（参考）業従者・講師配置計画 兼 研修日程表'!I78</f>
        <v>0</v>
      </c>
      <c r="J78" s="698">
        <f>'（参考）業従者・講師配置計画 兼 研修日程表'!J78</f>
        <v>0</v>
      </c>
      <c r="K78" s="459"/>
      <c r="L78" s="699">
        <f>'（参考）業従者・講師配置計画 兼 研修日程表'!L78</f>
        <v>0</v>
      </c>
      <c r="M78" s="700">
        <f>'（参考）業従者・講師配置計画 兼 研修日程表'!M78</f>
        <v>0</v>
      </c>
      <c r="N78" s="840">
        <f>'（参考）業従者・講師配置計画 兼 研修日程表'!N78</f>
        <v>0</v>
      </c>
      <c r="O78" s="548" t="str">
        <f t="shared" ref="O78:O109" si="40">IF($L78="講師(個人)",(IF(AND($J78="日本語",K78=""),IF($D78="","",TIME(HOUR($F78-$D78),ROUNDUP(MINUTE($F78-$D78)/30,0)*30,0)*24),"")),"")</f>
        <v/>
      </c>
      <c r="P78" s="548" t="str">
        <f t="shared" ref="P78:P109" si="41">IF($L78="講師(個人)",(IF(AND($J78="日本語",$K78="サブ"),IF($D78="","",TIME(HOUR($F78-$D78),ROUNDUP(MINUTE($F78-$D78)/30,0)*30,0)*24),"")),"")</f>
        <v/>
      </c>
      <c r="Q78" s="548" t="str">
        <f t="shared" si="32"/>
        <v/>
      </c>
      <c r="R78" s="548" t="str">
        <f t="shared" si="33"/>
        <v/>
      </c>
      <c r="S78" s="548" t="str">
        <f t="shared" ref="S78:S109" si="42">IF($L78="講師(法人)",(IF(AND($J78="日本語",$K78=""),IF($D78="","",TIME(HOUR($F78-$D78),ROUNDUP(MINUTE($F78-$D78)/30,0)*30,0)*24),"")),"")</f>
        <v/>
      </c>
      <c r="T78" s="548" t="str">
        <f t="shared" ref="T78:T109" si="43">IF($L78="講師(法人)",(IF(AND($J78="日本語",$K78="サブ"),IF($D78="","",TIME(HOUR($F78-$D78),ROUNDUP(MINUTE($F78-$D78)/30,0)*30,0)*24),"")),"")</f>
        <v/>
      </c>
      <c r="U78" s="548" t="str">
        <f t="shared" si="34"/>
        <v/>
      </c>
      <c r="V78" s="548" t="str">
        <f t="shared" si="35"/>
        <v/>
      </c>
      <c r="W78" s="548" t="str">
        <f t="shared" ref="W78:W109" si="44">IF($L78="検討会等参加(個人)",(IF(AND($J78="日本語",$K78=""),IF($D78="","",TIME(HOUR($F78-$D78),ROUNDUP(MINUTE($F78-$D78)/30,0)*30,0)*24),"")),"")</f>
        <v/>
      </c>
      <c r="X78" s="548" t="str">
        <f t="shared" ref="X78:X109" si="45">IF($L78="検討会等参加(個人)",(IF(AND($J78="日本語",$K78="サブ"),IF($D78="","",TIME(HOUR($F78-$D78),ROUNDUP(MINUTE($F78-$D78)/30,0)*30,0)*24),"")),"")</f>
        <v/>
      </c>
      <c r="Y78" s="548" t="str">
        <f t="shared" si="36"/>
        <v/>
      </c>
      <c r="Z78" s="548" t="str">
        <f t="shared" si="37"/>
        <v/>
      </c>
      <c r="AA78" s="548" t="str">
        <f t="shared" ref="AA78:AA109" si="46">IF($L78="検討会等参加(法人)",(IF(AND($J78="日本語",$K78=""),IF($D78="","",TIME(HOUR($F78-$D78),ROUNDUP(MINUTE($F78-$D78)/30,0)*30,0)*24),"")),"")</f>
        <v/>
      </c>
      <c r="AB78" s="548" t="str">
        <f t="shared" ref="AB78:AB109" si="47">IF($L78="検討会等参加(法人)",(IF(AND($J78="日本語",$K78="サブ"),IF($D78="","",TIME(HOUR($F78-$D78),ROUNDUP(MINUTE($F78-$D78)/30,0)*30,0)*24),"")),"")</f>
        <v/>
      </c>
      <c r="AC78" s="548" t="str">
        <f t="shared" si="38"/>
        <v/>
      </c>
      <c r="AD78" s="548" t="str">
        <f t="shared" si="39"/>
        <v/>
      </c>
      <c r="AE78" s="701">
        <f>'（参考）業従者・講師配置計画 兼 研修日程表'!AE78</f>
        <v>0</v>
      </c>
      <c r="AF78" s="702">
        <f>'（参考）業従者・講師配置計画 兼 研修日程表'!AF78</f>
        <v>0</v>
      </c>
      <c r="AG78" s="703"/>
      <c r="AH78" s="912" t="str">
        <f>'（参考）業従者・講師配置計画 兼 研修日程表'!AH78</f>
        <v/>
      </c>
      <c r="AI78" s="912" t="str">
        <f>'（参考）業従者・講師配置計画 兼 研修日程表'!AI78</f>
        <v/>
      </c>
      <c r="AJ78" s="912" t="str">
        <f>'（参考）業従者・講師配置計画 兼 研修日程表'!AJ78</f>
        <v/>
      </c>
      <c r="AK78" s="912" t="str">
        <f>'（参考）業従者・講師配置計画 兼 研修日程表'!AK78</f>
        <v/>
      </c>
      <c r="AL78" s="704">
        <f>'（参考）業従者・講師配置計画 兼 研修日程表'!AL78</f>
        <v>0</v>
      </c>
      <c r="AM78" s="441" t="str">
        <f t="shared" si="20"/>
        <v/>
      </c>
      <c r="AN78" s="705"/>
      <c r="AO78" s="552"/>
      <c r="AP78" s="552"/>
    </row>
    <row r="79" spans="2:42" ht="27.75" hidden="1" customHeight="1">
      <c r="B79" s="459"/>
      <c r="C79" s="694">
        <f>'（参考）業従者・講師配置計画 兼 研修日程表'!C79</f>
        <v>0</v>
      </c>
      <c r="D79" s="695">
        <f>'（参考）業従者・講師配置計画 兼 研修日程表'!D79</f>
        <v>0</v>
      </c>
      <c r="E79" s="696" t="s">
        <v>291</v>
      </c>
      <c r="F79" s="697">
        <f>'（参考）業従者・講師配置計画 兼 研修日程表'!F79</f>
        <v>0</v>
      </c>
      <c r="G79" s="698">
        <f>'（参考）業従者・講師配置計画 兼 研修日程表'!G79</f>
        <v>0</v>
      </c>
      <c r="H79" s="698">
        <f>'（参考）業従者・講師配置計画 兼 研修日程表'!H79</f>
        <v>0</v>
      </c>
      <c r="I79" s="698">
        <f>'（参考）業従者・講師配置計画 兼 研修日程表'!I79</f>
        <v>0</v>
      </c>
      <c r="J79" s="698">
        <f>'（参考）業従者・講師配置計画 兼 研修日程表'!J79</f>
        <v>0</v>
      </c>
      <c r="K79" s="459"/>
      <c r="L79" s="699">
        <f>'（参考）業従者・講師配置計画 兼 研修日程表'!L79</f>
        <v>0</v>
      </c>
      <c r="M79" s="700">
        <f>'（参考）業従者・講師配置計画 兼 研修日程表'!M79</f>
        <v>0</v>
      </c>
      <c r="N79" s="840">
        <f>'（参考）業従者・講師配置計画 兼 研修日程表'!N79</f>
        <v>0</v>
      </c>
      <c r="O79" s="548" t="str">
        <f t="shared" si="40"/>
        <v/>
      </c>
      <c r="P79" s="548" t="str">
        <f t="shared" si="41"/>
        <v/>
      </c>
      <c r="Q79" s="548" t="str">
        <f t="shared" si="32"/>
        <v/>
      </c>
      <c r="R79" s="548" t="str">
        <f t="shared" si="33"/>
        <v/>
      </c>
      <c r="S79" s="548" t="str">
        <f t="shared" si="42"/>
        <v/>
      </c>
      <c r="T79" s="548" t="str">
        <f t="shared" si="43"/>
        <v/>
      </c>
      <c r="U79" s="548" t="str">
        <f t="shared" si="34"/>
        <v/>
      </c>
      <c r="V79" s="548" t="str">
        <f t="shared" si="35"/>
        <v/>
      </c>
      <c r="W79" s="548" t="str">
        <f t="shared" si="44"/>
        <v/>
      </c>
      <c r="X79" s="548" t="str">
        <f t="shared" si="45"/>
        <v/>
      </c>
      <c r="Y79" s="548" t="str">
        <f t="shared" si="36"/>
        <v/>
      </c>
      <c r="Z79" s="548" t="str">
        <f t="shared" si="37"/>
        <v/>
      </c>
      <c r="AA79" s="548" t="str">
        <f t="shared" si="46"/>
        <v/>
      </c>
      <c r="AB79" s="548" t="str">
        <f t="shared" si="47"/>
        <v/>
      </c>
      <c r="AC79" s="548" t="str">
        <f t="shared" si="38"/>
        <v/>
      </c>
      <c r="AD79" s="548" t="str">
        <f t="shared" si="39"/>
        <v/>
      </c>
      <c r="AE79" s="701">
        <f>'（参考）業従者・講師配置計画 兼 研修日程表'!AE79</f>
        <v>0</v>
      </c>
      <c r="AF79" s="702">
        <f>'（参考）業従者・講師配置計画 兼 研修日程表'!AF79</f>
        <v>0</v>
      </c>
      <c r="AG79" s="703"/>
      <c r="AH79" s="912" t="str">
        <f>'（参考）業従者・講師配置計画 兼 研修日程表'!AH79</f>
        <v/>
      </c>
      <c r="AI79" s="912" t="str">
        <f>'（参考）業従者・講師配置計画 兼 研修日程表'!AI79</f>
        <v/>
      </c>
      <c r="AJ79" s="912" t="str">
        <f>'（参考）業従者・講師配置計画 兼 研修日程表'!AJ79</f>
        <v/>
      </c>
      <c r="AK79" s="912" t="str">
        <f>'（参考）業従者・講師配置計画 兼 研修日程表'!AK79</f>
        <v/>
      </c>
      <c r="AL79" s="704">
        <f>'（参考）業従者・講師配置計画 兼 研修日程表'!AL79</f>
        <v>0</v>
      </c>
      <c r="AM79" s="441" t="str">
        <f t="shared" si="20"/>
        <v/>
      </c>
      <c r="AN79" s="705"/>
      <c r="AO79" s="552"/>
      <c r="AP79" s="552"/>
    </row>
    <row r="80" spans="2:42" ht="27.75" hidden="1" customHeight="1">
      <c r="B80" s="459"/>
      <c r="C80" s="694">
        <f>'（参考）業従者・講師配置計画 兼 研修日程表'!C80</f>
        <v>0</v>
      </c>
      <c r="D80" s="695">
        <f>'（参考）業従者・講師配置計画 兼 研修日程表'!D80</f>
        <v>0</v>
      </c>
      <c r="E80" s="696" t="s">
        <v>291</v>
      </c>
      <c r="F80" s="697">
        <f>'（参考）業従者・講師配置計画 兼 研修日程表'!F80</f>
        <v>0</v>
      </c>
      <c r="G80" s="698">
        <f>'（参考）業従者・講師配置計画 兼 研修日程表'!G80</f>
        <v>0</v>
      </c>
      <c r="H80" s="698">
        <f>'（参考）業従者・講師配置計画 兼 研修日程表'!H80</f>
        <v>0</v>
      </c>
      <c r="I80" s="698">
        <f>'（参考）業従者・講師配置計画 兼 研修日程表'!I80</f>
        <v>0</v>
      </c>
      <c r="J80" s="698">
        <f>'（参考）業従者・講師配置計画 兼 研修日程表'!J80</f>
        <v>0</v>
      </c>
      <c r="K80" s="459"/>
      <c r="L80" s="699">
        <f>'（参考）業従者・講師配置計画 兼 研修日程表'!L80</f>
        <v>0</v>
      </c>
      <c r="M80" s="700">
        <f>'（参考）業従者・講師配置計画 兼 研修日程表'!M80</f>
        <v>0</v>
      </c>
      <c r="N80" s="840">
        <f>'（参考）業従者・講師配置計画 兼 研修日程表'!N80</f>
        <v>0</v>
      </c>
      <c r="O80" s="548" t="str">
        <f t="shared" si="40"/>
        <v/>
      </c>
      <c r="P80" s="548" t="str">
        <f t="shared" si="41"/>
        <v/>
      </c>
      <c r="Q80" s="548" t="str">
        <f t="shared" si="32"/>
        <v/>
      </c>
      <c r="R80" s="548" t="str">
        <f t="shared" si="33"/>
        <v/>
      </c>
      <c r="S80" s="548" t="str">
        <f t="shared" si="42"/>
        <v/>
      </c>
      <c r="T80" s="548" t="str">
        <f t="shared" si="43"/>
        <v/>
      </c>
      <c r="U80" s="548" t="str">
        <f t="shared" si="34"/>
        <v/>
      </c>
      <c r="V80" s="548" t="str">
        <f t="shared" si="35"/>
        <v/>
      </c>
      <c r="W80" s="548" t="str">
        <f t="shared" si="44"/>
        <v/>
      </c>
      <c r="X80" s="548" t="str">
        <f t="shared" si="45"/>
        <v/>
      </c>
      <c r="Y80" s="548" t="str">
        <f t="shared" si="36"/>
        <v/>
      </c>
      <c r="Z80" s="548" t="str">
        <f t="shared" si="37"/>
        <v/>
      </c>
      <c r="AA80" s="548" t="str">
        <f t="shared" si="46"/>
        <v/>
      </c>
      <c r="AB80" s="548" t="str">
        <f t="shared" si="47"/>
        <v/>
      </c>
      <c r="AC80" s="548" t="str">
        <f t="shared" si="38"/>
        <v/>
      </c>
      <c r="AD80" s="548" t="str">
        <f t="shared" si="39"/>
        <v/>
      </c>
      <c r="AE80" s="701">
        <f>'（参考）業従者・講師配置計画 兼 研修日程表'!AE80</f>
        <v>0</v>
      </c>
      <c r="AF80" s="702">
        <f>'（参考）業従者・講師配置計画 兼 研修日程表'!AF80</f>
        <v>0</v>
      </c>
      <c r="AG80" s="703"/>
      <c r="AH80" s="912" t="str">
        <f>'（参考）業従者・講師配置計画 兼 研修日程表'!AH80</f>
        <v/>
      </c>
      <c r="AI80" s="912" t="str">
        <f>'（参考）業従者・講師配置計画 兼 研修日程表'!AI80</f>
        <v/>
      </c>
      <c r="AJ80" s="912" t="str">
        <f>'（参考）業従者・講師配置計画 兼 研修日程表'!AJ80</f>
        <v/>
      </c>
      <c r="AK80" s="912" t="str">
        <f>'（参考）業従者・講師配置計画 兼 研修日程表'!AK80</f>
        <v/>
      </c>
      <c r="AL80" s="704">
        <f>'（参考）業従者・講師配置計画 兼 研修日程表'!AL80</f>
        <v>0</v>
      </c>
      <c r="AM80" s="441" t="str">
        <f t="shared" si="20"/>
        <v/>
      </c>
      <c r="AN80" s="705"/>
      <c r="AO80" s="552"/>
      <c r="AP80" s="552"/>
    </row>
    <row r="81" spans="2:42" ht="27.75" hidden="1" customHeight="1">
      <c r="B81" s="459"/>
      <c r="C81" s="694">
        <f>'（参考）業従者・講師配置計画 兼 研修日程表'!C81</f>
        <v>0</v>
      </c>
      <c r="D81" s="695">
        <f>'（参考）業従者・講師配置計画 兼 研修日程表'!D81</f>
        <v>0</v>
      </c>
      <c r="E81" s="696" t="s">
        <v>291</v>
      </c>
      <c r="F81" s="697">
        <f>'（参考）業従者・講師配置計画 兼 研修日程表'!F81</f>
        <v>0</v>
      </c>
      <c r="G81" s="698">
        <f>'（参考）業従者・講師配置計画 兼 研修日程表'!G81</f>
        <v>0</v>
      </c>
      <c r="H81" s="698">
        <f>'（参考）業従者・講師配置計画 兼 研修日程表'!H81</f>
        <v>0</v>
      </c>
      <c r="I81" s="698">
        <f>'（参考）業従者・講師配置計画 兼 研修日程表'!I81</f>
        <v>0</v>
      </c>
      <c r="J81" s="698">
        <f>'（参考）業従者・講師配置計画 兼 研修日程表'!J81</f>
        <v>0</v>
      </c>
      <c r="K81" s="459"/>
      <c r="L81" s="699">
        <f>'（参考）業従者・講師配置計画 兼 研修日程表'!L81</f>
        <v>0</v>
      </c>
      <c r="M81" s="700">
        <f>'（参考）業従者・講師配置計画 兼 研修日程表'!M81</f>
        <v>0</v>
      </c>
      <c r="N81" s="840">
        <f>'（参考）業従者・講師配置計画 兼 研修日程表'!N81</f>
        <v>0</v>
      </c>
      <c r="O81" s="548" t="str">
        <f t="shared" si="40"/>
        <v/>
      </c>
      <c r="P81" s="548" t="str">
        <f t="shared" si="41"/>
        <v/>
      </c>
      <c r="Q81" s="548" t="str">
        <f t="shared" si="32"/>
        <v/>
      </c>
      <c r="R81" s="548" t="str">
        <f t="shared" si="33"/>
        <v/>
      </c>
      <c r="S81" s="548" t="str">
        <f t="shared" si="42"/>
        <v/>
      </c>
      <c r="T81" s="548" t="str">
        <f t="shared" si="43"/>
        <v/>
      </c>
      <c r="U81" s="548" t="str">
        <f t="shared" si="34"/>
        <v/>
      </c>
      <c r="V81" s="548" t="str">
        <f t="shared" si="35"/>
        <v/>
      </c>
      <c r="W81" s="548" t="str">
        <f t="shared" si="44"/>
        <v/>
      </c>
      <c r="X81" s="548" t="str">
        <f t="shared" si="45"/>
        <v/>
      </c>
      <c r="Y81" s="548" t="str">
        <f t="shared" si="36"/>
        <v/>
      </c>
      <c r="Z81" s="548" t="str">
        <f t="shared" si="37"/>
        <v/>
      </c>
      <c r="AA81" s="548" t="str">
        <f t="shared" si="46"/>
        <v/>
      </c>
      <c r="AB81" s="548" t="str">
        <f t="shared" si="47"/>
        <v/>
      </c>
      <c r="AC81" s="548" t="str">
        <f t="shared" si="38"/>
        <v/>
      </c>
      <c r="AD81" s="548" t="str">
        <f t="shared" si="39"/>
        <v/>
      </c>
      <c r="AE81" s="701">
        <f>'（参考）業従者・講師配置計画 兼 研修日程表'!AE81</f>
        <v>0</v>
      </c>
      <c r="AF81" s="702">
        <f>'（参考）業従者・講師配置計画 兼 研修日程表'!AF81</f>
        <v>0</v>
      </c>
      <c r="AG81" s="703"/>
      <c r="AH81" s="912" t="str">
        <f>'（参考）業従者・講師配置計画 兼 研修日程表'!AH81</f>
        <v/>
      </c>
      <c r="AI81" s="912" t="str">
        <f>'（参考）業従者・講師配置計画 兼 研修日程表'!AI81</f>
        <v/>
      </c>
      <c r="AJ81" s="912" t="str">
        <f>'（参考）業従者・講師配置計画 兼 研修日程表'!AJ81</f>
        <v/>
      </c>
      <c r="AK81" s="912" t="str">
        <f>'（参考）業従者・講師配置計画 兼 研修日程表'!AK81</f>
        <v/>
      </c>
      <c r="AL81" s="704">
        <f>'（参考）業従者・講師配置計画 兼 研修日程表'!AL81</f>
        <v>0</v>
      </c>
      <c r="AM81" s="441" t="str">
        <f t="shared" si="20"/>
        <v/>
      </c>
      <c r="AN81" s="705"/>
      <c r="AO81" s="552"/>
      <c r="AP81" s="552"/>
    </row>
    <row r="82" spans="2:42" ht="27.75" hidden="1" customHeight="1">
      <c r="B82" s="459"/>
      <c r="C82" s="694">
        <f>'（参考）業従者・講師配置計画 兼 研修日程表'!C82</f>
        <v>0</v>
      </c>
      <c r="D82" s="695">
        <f>'（参考）業従者・講師配置計画 兼 研修日程表'!D82</f>
        <v>0</v>
      </c>
      <c r="E82" s="696" t="s">
        <v>291</v>
      </c>
      <c r="F82" s="697">
        <f>'（参考）業従者・講師配置計画 兼 研修日程表'!F82</f>
        <v>0</v>
      </c>
      <c r="G82" s="698">
        <f>'（参考）業従者・講師配置計画 兼 研修日程表'!G82</f>
        <v>0</v>
      </c>
      <c r="H82" s="698">
        <f>'（参考）業従者・講師配置計画 兼 研修日程表'!H82</f>
        <v>0</v>
      </c>
      <c r="I82" s="698">
        <f>'（参考）業従者・講師配置計画 兼 研修日程表'!I82</f>
        <v>0</v>
      </c>
      <c r="J82" s="698">
        <f>'（参考）業従者・講師配置計画 兼 研修日程表'!J82</f>
        <v>0</v>
      </c>
      <c r="K82" s="459"/>
      <c r="L82" s="699">
        <f>'（参考）業従者・講師配置計画 兼 研修日程表'!L82</f>
        <v>0</v>
      </c>
      <c r="M82" s="700">
        <f>'（参考）業従者・講師配置計画 兼 研修日程表'!M82</f>
        <v>0</v>
      </c>
      <c r="N82" s="840">
        <f>'（参考）業従者・講師配置計画 兼 研修日程表'!N82</f>
        <v>0</v>
      </c>
      <c r="O82" s="548" t="str">
        <f t="shared" si="40"/>
        <v/>
      </c>
      <c r="P82" s="548" t="str">
        <f t="shared" si="41"/>
        <v/>
      </c>
      <c r="Q82" s="548" t="str">
        <f t="shared" si="32"/>
        <v/>
      </c>
      <c r="R82" s="548" t="str">
        <f t="shared" si="33"/>
        <v/>
      </c>
      <c r="S82" s="548" t="str">
        <f t="shared" si="42"/>
        <v/>
      </c>
      <c r="T82" s="548" t="str">
        <f t="shared" si="43"/>
        <v/>
      </c>
      <c r="U82" s="548" t="str">
        <f t="shared" si="34"/>
        <v/>
      </c>
      <c r="V82" s="548" t="str">
        <f t="shared" si="35"/>
        <v/>
      </c>
      <c r="W82" s="548" t="str">
        <f t="shared" si="44"/>
        <v/>
      </c>
      <c r="X82" s="548" t="str">
        <f t="shared" si="45"/>
        <v/>
      </c>
      <c r="Y82" s="548" t="str">
        <f t="shared" si="36"/>
        <v/>
      </c>
      <c r="Z82" s="548" t="str">
        <f t="shared" si="37"/>
        <v/>
      </c>
      <c r="AA82" s="548" t="str">
        <f t="shared" si="46"/>
        <v/>
      </c>
      <c r="AB82" s="548" t="str">
        <f t="shared" si="47"/>
        <v/>
      </c>
      <c r="AC82" s="548" t="str">
        <f t="shared" si="38"/>
        <v/>
      </c>
      <c r="AD82" s="548" t="str">
        <f t="shared" si="39"/>
        <v/>
      </c>
      <c r="AE82" s="701">
        <f>'（参考）業従者・講師配置計画 兼 研修日程表'!AE82</f>
        <v>0</v>
      </c>
      <c r="AF82" s="702">
        <f>'（参考）業従者・講師配置計画 兼 研修日程表'!AF82</f>
        <v>0</v>
      </c>
      <c r="AG82" s="703"/>
      <c r="AH82" s="912" t="str">
        <f>'（参考）業従者・講師配置計画 兼 研修日程表'!AH82</f>
        <v/>
      </c>
      <c r="AI82" s="912" t="str">
        <f>'（参考）業従者・講師配置計画 兼 研修日程表'!AI82</f>
        <v/>
      </c>
      <c r="AJ82" s="912" t="str">
        <f>'（参考）業従者・講師配置計画 兼 研修日程表'!AJ82</f>
        <v/>
      </c>
      <c r="AK82" s="912" t="str">
        <f>'（参考）業従者・講師配置計画 兼 研修日程表'!AK82</f>
        <v/>
      </c>
      <c r="AL82" s="704">
        <f>'（参考）業従者・講師配置計画 兼 研修日程表'!AL82</f>
        <v>0</v>
      </c>
      <c r="AM82" s="441" t="str">
        <f t="shared" si="20"/>
        <v/>
      </c>
      <c r="AN82" s="705"/>
      <c r="AO82" s="552"/>
      <c r="AP82" s="552"/>
    </row>
    <row r="83" spans="2:42" ht="27.75" hidden="1" customHeight="1">
      <c r="B83" s="459"/>
      <c r="C83" s="694">
        <f>'（参考）業従者・講師配置計画 兼 研修日程表'!C83</f>
        <v>0</v>
      </c>
      <c r="D83" s="695">
        <f>'（参考）業従者・講師配置計画 兼 研修日程表'!D83</f>
        <v>0</v>
      </c>
      <c r="E83" s="696" t="s">
        <v>291</v>
      </c>
      <c r="F83" s="697">
        <f>'（参考）業従者・講師配置計画 兼 研修日程表'!F83</f>
        <v>0</v>
      </c>
      <c r="G83" s="698">
        <f>'（参考）業従者・講師配置計画 兼 研修日程表'!G83</f>
        <v>0</v>
      </c>
      <c r="H83" s="698">
        <f>'（参考）業従者・講師配置計画 兼 研修日程表'!H83</f>
        <v>0</v>
      </c>
      <c r="I83" s="698">
        <f>'（参考）業従者・講師配置計画 兼 研修日程表'!I83</f>
        <v>0</v>
      </c>
      <c r="J83" s="698">
        <f>'（参考）業従者・講師配置計画 兼 研修日程表'!J83</f>
        <v>0</v>
      </c>
      <c r="K83" s="459"/>
      <c r="L83" s="699">
        <f>'（参考）業従者・講師配置計画 兼 研修日程表'!L83</f>
        <v>0</v>
      </c>
      <c r="M83" s="700">
        <f>'（参考）業従者・講師配置計画 兼 研修日程表'!M83</f>
        <v>0</v>
      </c>
      <c r="N83" s="840">
        <f>'（参考）業従者・講師配置計画 兼 研修日程表'!N83</f>
        <v>0</v>
      </c>
      <c r="O83" s="548" t="str">
        <f t="shared" si="40"/>
        <v/>
      </c>
      <c r="P83" s="548" t="str">
        <f t="shared" si="41"/>
        <v/>
      </c>
      <c r="Q83" s="548" t="str">
        <f t="shared" si="32"/>
        <v/>
      </c>
      <c r="R83" s="548" t="str">
        <f t="shared" si="33"/>
        <v/>
      </c>
      <c r="S83" s="548" t="str">
        <f t="shared" si="42"/>
        <v/>
      </c>
      <c r="T83" s="548" t="str">
        <f t="shared" si="43"/>
        <v/>
      </c>
      <c r="U83" s="548" t="str">
        <f t="shared" si="34"/>
        <v/>
      </c>
      <c r="V83" s="548" t="str">
        <f t="shared" si="35"/>
        <v/>
      </c>
      <c r="W83" s="548" t="str">
        <f t="shared" si="44"/>
        <v/>
      </c>
      <c r="X83" s="548" t="str">
        <f t="shared" si="45"/>
        <v/>
      </c>
      <c r="Y83" s="548" t="str">
        <f t="shared" si="36"/>
        <v/>
      </c>
      <c r="Z83" s="548" t="str">
        <f t="shared" si="37"/>
        <v/>
      </c>
      <c r="AA83" s="548" t="str">
        <f t="shared" si="46"/>
        <v/>
      </c>
      <c r="AB83" s="548" t="str">
        <f t="shared" si="47"/>
        <v/>
      </c>
      <c r="AC83" s="548" t="str">
        <f t="shared" si="38"/>
        <v/>
      </c>
      <c r="AD83" s="548" t="str">
        <f t="shared" si="39"/>
        <v/>
      </c>
      <c r="AE83" s="701">
        <f>'（参考）業従者・講師配置計画 兼 研修日程表'!AE83</f>
        <v>0</v>
      </c>
      <c r="AF83" s="702">
        <f>'（参考）業従者・講師配置計画 兼 研修日程表'!AF83</f>
        <v>0</v>
      </c>
      <c r="AG83" s="703"/>
      <c r="AH83" s="912" t="str">
        <f>'（参考）業従者・講師配置計画 兼 研修日程表'!AH83</f>
        <v/>
      </c>
      <c r="AI83" s="912" t="str">
        <f>'（参考）業従者・講師配置計画 兼 研修日程表'!AI83</f>
        <v/>
      </c>
      <c r="AJ83" s="912" t="str">
        <f>'（参考）業従者・講師配置計画 兼 研修日程表'!AJ83</f>
        <v/>
      </c>
      <c r="AK83" s="912" t="str">
        <f>'（参考）業従者・講師配置計画 兼 研修日程表'!AK83</f>
        <v/>
      </c>
      <c r="AL83" s="704">
        <f>'（参考）業従者・講師配置計画 兼 研修日程表'!AL83</f>
        <v>0</v>
      </c>
      <c r="AM83" s="441" t="str">
        <f t="shared" si="20"/>
        <v/>
      </c>
      <c r="AN83" s="705"/>
      <c r="AO83" s="552"/>
      <c r="AP83" s="552"/>
    </row>
    <row r="84" spans="2:42" ht="27.75" hidden="1" customHeight="1">
      <c r="B84" s="459"/>
      <c r="C84" s="694">
        <f>'（参考）業従者・講師配置計画 兼 研修日程表'!C84</f>
        <v>0</v>
      </c>
      <c r="D84" s="695">
        <f>'（参考）業従者・講師配置計画 兼 研修日程表'!D84</f>
        <v>0</v>
      </c>
      <c r="E84" s="696" t="s">
        <v>291</v>
      </c>
      <c r="F84" s="697">
        <f>'（参考）業従者・講師配置計画 兼 研修日程表'!F84</f>
        <v>0</v>
      </c>
      <c r="G84" s="698">
        <f>'（参考）業従者・講師配置計画 兼 研修日程表'!G84</f>
        <v>0</v>
      </c>
      <c r="H84" s="698">
        <f>'（参考）業従者・講師配置計画 兼 研修日程表'!H84</f>
        <v>0</v>
      </c>
      <c r="I84" s="698">
        <f>'（参考）業従者・講師配置計画 兼 研修日程表'!I84</f>
        <v>0</v>
      </c>
      <c r="J84" s="698">
        <f>'（参考）業従者・講師配置計画 兼 研修日程表'!J84</f>
        <v>0</v>
      </c>
      <c r="K84" s="459"/>
      <c r="L84" s="699">
        <f>'（参考）業従者・講師配置計画 兼 研修日程表'!L84</f>
        <v>0</v>
      </c>
      <c r="M84" s="700">
        <f>'（参考）業従者・講師配置計画 兼 研修日程表'!M84</f>
        <v>0</v>
      </c>
      <c r="N84" s="840">
        <f>'（参考）業従者・講師配置計画 兼 研修日程表'!N84</f>
        <v>0</v>
      </c>
      <c r="O84" s="548" t="str">
        <f t="shared" si="40"/>
        <v/>
      </c>
      <c r="P84" s="548" t="str">
        <f t="shared" si="41"/>
        <v/>
      </c>
      <c r="Q84" s="548" t="str">
        <f t="shared" si="32"/>
        <v/>
      </c>
      <c r="R84" s="548" t="str">
        <f t="shared" si="33"/>
        <v/>
      </c>
      <c r="S84" s="548" t="str">
        <f t="shared" si="42"/>
        <v/>
      </c>
      <c r="T84" s="548" t="str">
        <f t="shared" si="43"/>
        <v/>
      </c>
      <c r="U84" s="548" t="str">
        <f t="shared" si="34"/>
        <v/>
      </c>
      <c r="V84" s="548" t="str">
        <f t="shared" si="35"/>
        <v/>
      </c>
      <c r="W84" s="548" t="str">
        <f t="shared" si="44"/>
        <v/>
      </c>
      <c r="X84" s="548" t="str">
        <f t="shared" si="45"/>
        <v/>
      </c>
      <c r="Y84" s="548" t="str">
        <f t="shared" si="36"/>
        <v/>
      </c>
      <c r="Z84" s="548" t="str">
        <f t="shared" si="37"/>
        <v/>
      </c>
      <c r="AA84" s="548" t="str">
        <f t="shared" si="46"/>
        <v/>
      </c>
      <c r="AB84" s="548" t="str">
        <f t="shared" si="47"/>
        <v/>
      </c>
      <c r="AC84" s="548" t="str">
        <f t="shared" si="38"/>
        <v/>
      </c>
      <c r="AD84" s="548" t="str">
        <f t="shared" si="39"/>
        <v/>
      </c>
      <c r="AE84" s="701">
        <f>'（参考）業従者・講師配置計画 兼 研修日程表'!AE84</f>
        <v>0</v>
      </c>
      <c r="AF84" s="702">
        <f>'（参考）業従者・講師配置計画 兼 研修日程表'!AF84</f>
        <v>0</v>
      </c>
      <c r="AG84" s="703"/>
      <c r="AH84" s="912" t="str">
        <f>'（参考）業従者・講師配置計画 兼 研修日程表'!AH84</f>
        <v/>
      </c>
      <c r="AI84" s="912" t="str">
        <f>'（参考）業従者・講師配置計画 兼 研修日程表'!AI84</f>
        <v/>
      </c>
      <c r="AJ84" s="912" t="str">
        <f>'（参考）業従者・講師配置計画 兼 研修日程表'!AJ84</f>
        <v/>
      </c>
      <c r="AK84" s="912" t="str">
        <f>'（参考）業従者・講師配置計画 兼 研修日程表'!AK84</f>
        <v/>
      </c>
      <c r="AL84" s="704">
        <f>'（参考）業従者・講師配置計画 兼 研修日程表'!AL84</f>
        <v>0</v>
      </c>
      <c r="AM84" s="441" t="str">
        <f t="shared" si="20"/>
        <v/>
      </c>
      <c r="AN84" s="705"/>
      <c r="AO84" s="552"/>
      <c r="AP84" s="552"/>
    </row>
    <row r="85" spans="2:42" ht="27.75" hidden="1" customHeight="1">
      <c r="B85" s="459"/>
      <c r="C85" s="694">
        <f>'（参考）業従者・講師配置計画 兼 研修日程表'!C85</f>
        <v>0</v>
      </c>
      <c r="D85" s="695">
        <f>'（参考）業従者・講師配置計画 兼 研修日程表'!D85</f>
        <v>0</v>
      </c>
      <c r="E85" s="696" t="s">
        <v>291</v>
      </c>
      <c r="F85" s="697">
        <f>'（参考）業従者・講師配置計画 兼 研修日程表'!F85</f>
        <v>0</v>
      </c>
      <c r="G85" s="698">
        <f>'（参考）業従者・講師配置計画 兼 研修日程表'!G85</f>
        <v>0</v>
      </c>
      <c r="H85" s="698">
        <f>'（参考）業従者・講師配置計画 兼 研修日程表'!H85</f>
        <v>0</v>
      </c>
      <c r="I85" s="698">
        <f>'（参考）業従者・講師配置計画 兼 研修日程表'!I85</f>
        <v>0</v>
      </c>
      <c r="J85" s="698">
        <f>'（参考）業従者・講師配置計画 兼 研修日程表'!J85</f>
        <v>0</v>
      </c>
      <c r="K85" s="459"/>
      <c r="L85" s="699">
        <f>'（参考）業従者・講師配置計画 兼 研修日程表'!L85</f>
        <v>0</v>
      </c>
      <c r="M85" s="700">
        <f>'（参考）業従者・講師配置計画 兼 研修日程表'!M85</f>
        <v>0</v>
      </c>
      <c r="N85" s="840">
        <f>'（参考）業従者・講師配置計画 兼 研修日程表'!N85</f>
        <v>0</v>
      </c>
      <c r="O85" s="548" t="str">
        <f t="shared" si="40"/>
        <v/>
      </c>
      <c r="P85" s="548" t="str">
        <f t="shared" si="41"/>
        <v/>
      </c>
      <c r="Q85" s="548" t="str">
        <f t="shared" si="32"/>
        <v/>
      </c>
      <c r="R85" s="548" t="str">
        <f t="shared" si="33"/>
        <v/>
      </c>
      <c r="S85" s="548" t="str">
        <f t="shared" si="42"/>
        <v/>
      </c>
      <c r="T85" s="548" t="str">
        <f t="shared" si="43"/>
        <v/>
      </c>
      <c r="U85" s="548" t="str">
        <f t="shared" si="34"/>
        <v/>
      </c>
      <c r="V85" s="548" t="str">
        <f t="shared" si="35"/>
        <v/>
      </c>
      <c r="W85" s="548" t="str">
        <f t="shared" si="44"/>
        <v/>
      </c>
      <c r="X85" s="548" t="str">
        <f t="shared" si="45"/>
        <v/>
      </c>
      <c r="Y85" s="548" t="str">
        <f t="shared" si="36"/>
        <v/>
      </c>
      <c r="Z85" s="548" t="str">
        <f t="shared" si="37"/>
        <v/>
      </c>
      <c r="AA85" s="548" t="str">
        <f t="shared" si="46"/>
        <v/>
      </c>
      <c r="AB85" s="548" t="str">
        <f t="shared" si="47"/>
        <v/>
      </c>
      <c r="AC85" s="548" t="str">
        <f t="shared" si="38"/>
        <v/>
      </c>
      <c r="AD85" s="548" t="str">
        <f t="shared" si="39"/>
        <v/>
      </c>
      <c r="AE85" s="701">
        <f>'（参考）業従者・講師配置計画 兼 研修日程表'!AE85</f>
        <v>0</v>
      </c>
      <c r="AF85" s="702">
        <f>'（参考）業従者・講師配置計画 兼 研修日程表'!AF85</f>
        <v>0</v>
      </c>
      <c r="AG85" s="703"/>
      <c r="AH85" s="912" t="str">
        <f>'（参考）業従者・講師配置計画 兼 研修日程表'!AH85</f>
        <v/>
      </c>
      <c r="AI85" s="912" t="str">
        <f>'（参考）業従者・講師配置計画 兼 研修日程表'!AI85</f>
        <v/>
      </c>
      <c r="AJ85" s="912" t="str">
        <f>'（参考）業従者・講師配置計画 兼 研修日程表'!AJ85</f>
        <v/>
      </c>
      <c r="AK85" s="912" t="str">
        <f>'（参考）業従者・講師配置計画 兼 研修日程表'!AK85</f>
        <v/>
      </c>
      <c r="AL85" s="704">
        <f>'（参考）業従者・講師配置計画 兼 研修日程表'!AL85</f>
        <v>0</v>
      </c>
      <c r="AM85" s="441" t="str">
        <f t="shared" si="20"/>
        <v/>
      </c>
      <c r="AN85" s="705"/>
      <c r="AO85" s="552"/>
      <c r="AP85" s="552"/>
    </row>
    <row r="86" spans="2:42" ht="28.5" hidden="1" customHeight="1">
      <c r="B86" s="459"/>
      <c r="C86" s="694">
        <f>'（参考）業従者・講師配置計画 兼 研修日程表'!C86</f>
        <v>0</v>
      </c>
      <c r="D86" s="695">
        <f>'（参考）業従者・講師配置計画 兼 研修日程表'!D86</f>
        <v>0</v>
      </c>
      <c r="E86" s="696" t="s">
        <v>291</v>
      </c>
      <c r="F86" s="697">
        <f>'（参考）業従者・講師配置計画 兼 研修日程表'!F86</f>
        <v>0</v>
      </c>
      <c r="G86" s="698">
        <f>'（参考）業従者・講師配置計画 兼 研修日程表'!G86</f>
        <v>0</v>
      </c>
      <c r="H86" s="698">
        <f>'（参考）業従者・講師配置計画 兼 研修日程表'!H86</f>
        <v>0</v>
      </c>
      <c r="I86" s="698">
        <f>'（参考）業従者・講師配置計画 兼 研修日程表'!I86</f>
        <v>0</v>
      </c>
      <c r="J86" s="698">
        <f>'（参考）業従者・講師配置計画 兼 研修日程表'!J86</f>
        <v>0</v>
      </c>
      <c r="K86" s="459"/>
      <c r="L86" s="699">
        <f>'（参考）業従者・講師配置計画 兼 研修日程表'!L86</f>
        <v>0</v>
      </c>
      <c r="M86" s="700">
        <f>'（参考）業従者・講師配置計画 兼 研修日程表'!M86</f>
        <v>0</v>
      </c>
      <c r="N86" s="840">
        <f>'（参考）業従者・講師配置計画 兼 研修日程表'!N86</f>
        <v>0</v>
      </c>
      <c r="O86" s="548" t="str">
        <f t="shared" si="40"/>
        <v/>
      </c>
      <c r="P86" s="548" t="str">
        <f t="shared" si="41"/>
        <v/>
      </c>
      <c r="Q86" s="548" t="str">
        <f t="shared" si="32"/>
        <v/>
      </c>
      <c r="R86" s="548" t="str">
        <f t="shared" si="33"/>
        <v/>
      </c>
      <c r="S86" s="548" t="str">
        <f t="shared" si="42"/>
        <v/>
      </c>
      <c r="T86" s="548" t="str">
        <f t="shared" si="43"/>
        <v/>
      </c>
      <c r="U86" s="548" t="str">
        <f t="shared" si="34"/>
        <v/>
      </c>
      <c r="V86" s="548" t="str">
        <f t="shared" si="35"/>
        <v/>
      </c>
      <c r="W86" s="548" t="str">
        <f t="shared" si="44"/>
        <v/>
      </c>
      <c r="X86" s="548" t="str">
        <f t="shared" si="45"/>
        <v/>
      </c>
      <c r="Y86" s="548" t="str">
        <f t="shared" si="36"/>
        <v/>
      </c>
      <c r="Z86" s="548" t="str">
        <f t="shared" si="37"/>
        <v/>
      </c>
      <c r="AA86" s="548" t="str">
        <f t="shared" si="46"/>
        <v/>
      </c>
      <c r="AB86" s="548" t="str">
        <f t="shared" si="47"/>
        <v/>
      </c>
      <c r="AC86" s="548" t="str">
        <f t="shared" si="38"/>
        <v/>
      </c>
      <c r="AD86" s="548" t="str">
        <f t="shared" si="39"/>
        <v/>
      </c>
      <c r="AE86" s="701">
        <f>'（参考）業従者・講師配置計画 兼 研修日程表'!AE86</f>
        <v>0</v>
      </c>
      <c r="AF86" s="702">
        <f>'（参考）業従者・講師配置計画 兼 研修日程表'!AF86</f>
        <v>0</v>
      </c>
      <c r="AG86" s="703"/>
      <c r="AH86" s="912" t="str">
        <f>'（参考）業従者・講師配置計画 兼 研修日程表'!AH86</f>
        <v/>
      </c>
      <c r="AI86" s="912" t="str">
        <f>'（参考）業従者・講師配置計画 兼 研修日程表'!AI86</f>
        <v/>
      </c>
      <c r="AJ86" s="912" t="str">
        <f>'（参考）業従者・講師配置計画 兼 研修日程表'!AJ86</f>
        <v/>
      </c>
      <c r="AK86" s="912" t="str">
        <f>'（参考）業従者・講師配置計画 兼 研修日程表'!AK86</f>
        <v/>
      </c>
      <c r="AL86" s="704">
        <f>'（参考）業従者・講師配置計画 兼 研修日程表'!AL86</f>
        <v>0</v>
      </c>
      <c r="AM86" s="441" t="str">
        <f t="shared" si="20"/>
        <v/>
      </c>
      <c r="AN86" s="705"/>
      <c r="AO86" s="552"/>
      <c r="AP86" s="552"/>
    </row>
    <row r="87" spans="2:42" ht="26.15" hidden="1" customHeight="1">
      <c r="B87" s="459"/>
      <c r="C87" s="694">
        <f>'（参考）業従者・講師配置計画 兼 研修日程表'!C87</f>
        <v>0</v>
      </c>
      <c r="D87" s="695">
        <f>'（参考）業従者・講師配置計画 兼 研修日程表'!D87</f>
        <v>0</v>
      </c>
      <c r="E87" s="696" t="s">
        <v>291</v>
      </c>
      <c r="F87" s="697">
        <f>'（参考）業従者・講師配置計画 兼 研修日程表'!F87</f>
        <v>0</v>
      </c>
      <c r="G87" s="698">
        <f>'（参考）業従者・講師配置計画 兼 研修日程表'!G87</f>
        <v>0</v>
      </c>
      <c r="H87" s="698">
        <f>'（参考）業従者・講師配置計画 兼 研修日程表'!H87</f>
        <v>0</v>
      </c>
      <c r="I87" s="698">
        <f>'（参考）業従者・講師配置計画 兼 研修日程表'!I87</f>
        <v>0</v>
      </c>
      <c r="J87" s="698">
        <f>'（参考）業従者・講師配置計画 兼 研修日程表'!J87</f>
        <v>0</v>
      </c>
      <c r="K87" s="459"/>
      <c r="L87" s="699">
        <f>'（参考）業従者・講師配置計画 兼 研修日程表'!L87</f>
        <v>0</v>
      </c>
      <c r="M87" s="700">
        <f>'（参考）業従者・講師配置計画 兼 研修日程表'!M87</f>
        <v>0</v>
      </c>
      <c r="N87" s="840">
        <f>'（参考）業従者・講師配置計画 兼 研修日程表'!N87</f>
        <v>0</v>
      </c>
      <c r="O87" s="548" t="str">
        <f t="shared" si="40"/>
        <v/>
      </c>
      <c r="P87" s="548" t="str">
        <f t="shared" si="41"/>
        <v/>
      </c>
      <c r="Q87" s="548" t="str">
        <f t="shared" si="32"/>
        <v/>
      </c>
      <c r="R87" s="548" t="str">
        <f t="shared" si="33"/>
        <v/>
      </c>
      <c r="S87" s="548" t="str">
        <f t="shared" si="42"/>
        <v/>
      </c>
      <c r="T87" s="548" t="str">
        <f t="shared" si="43"/>
        <v/>
      </c>
      <c r="U87" s="548" t="str">
        <f t="shared" si="34"/>
        <v/>
      </c>
      <c r="V87" s="548" t="str">
        <f t="shared" si="35"/>
        <v/>
      </c>
      <c r="W87" s="548" t="str">
        <f t="shared" si="44"/>
        <v/>
      </c>
      <c r="X87" s="548" t="str">
        <f t="shared" si="45"/>
        <v/>
      </c>
      <c r="Y87" s="548" t="str">
        <f t="shared" si="36"/>
        <v/>
      </c>
      <c r="Z87" s="548" t="str">
        <f t="shared" si="37"/>
        <v/>
      </c>
      <c r="AA87" s="548" t="str">
        <f t="shared" si="46"/>
        <v/>
      </c>
      <c r="AB87" s="548" t="str">
        <f t="shared" si="47"/>
        <v/>
      </c>
      <c r="AC87" s="548" t="str">
        <f t="shared" si="38"/>
        <v/>
      </c>
      <c r="AD87" s="548" t="str">
        <f t="shared" si="39"/>
        <v/>
      </c>
      <c r="AE87" s="701">
        <f>'（参考）業従者・講師配置計画 兼 研修日程表'!AE87</f>
        <v>0</v>
      </c>
      <c r="AF87" s="702">
        <f>'（参考）業従者・講師配置計画 兼 研修日程表'!AF87</f>
        <v>0</v>
      </c>
      <c r="AG87" s="703"/>
      <c r="AH87" s="912" t="str">
        <f>'（参考）業従者・講師配置計画 兼 研修日程表'!AH87</f>
        <v/>
      </c>
      <c r="AI87" s="912" t="str">
        <f>'（参考）業従者・講師配置計画 兼 研修日程表'!AI87</f>
        <v/>
      </c>
      <c r="AJ87" s="912" t="str">
        <f>'（参考）業従者・講師配置計画 兼 研修日程表'!AJ87</f>
        <v/>
      </c>
      <c r="AK87" s="912" t="str">
        <f>'（参考）業従者・講師配置計画 兼 研修日程表'!AK87</f>
        <v/>
      </c>
      <c r="AL87" s="704">
        <f>'（参考）業従者・講師配置計画 兼 研修日程表'!AL87</f>
        <v>0</v>
      </c>
      <c r="AM87" s="441" t="str">
        <f t="shared" si="20"/>
        <v/>
      </c>
      <c r="AN87" s="705"/>
      <c r="AO87" s="552"/>
      <c r="AP87" s="552"/>
    </row>
    <row r="88" spans="2:42" ht="27.65" hidden="1" customHeight="1">
      <c r="B88" s="459"/>
      <c r="C88" s="694">
        <f>'（参考）業従者・講師配置計画 兼 研修日程表'!C88</f>
        <v>0</v>
      </c>
      <c r="D88" s="695">
        <f>'（参考）業従者・講師配置計画 兼 研修日程表'!D88</f>
        <v>0</v>
      </c>
      <c r="E88" s="696" t="s">
        <v>291</v>
      </c>
      <c r="F88" s="697">
        <f>'（参考）業従者・講師配置計画 兼 研修日程表'!F88</f>
        <v>0</v>
      </c>
      <c r="G88" s="698">
        <f>'（参考）業従者・講師配置計画 兼 研修日程表'!G88</f>
        <v>0</v>
      </c>
      <c r="H88" s="698">
        <f>'（参考）業従者・講師配置計画 兼 研修日程表'!H88</f>
        <v>0</v>
      </c>
      <c r="I88" s="698">
        <f>'（参考）業従者・講師配置計画 兼 研修日程表'!I88</f>
        <v>0</v>
      </c>
      <c r="J88" s="698">
        <f>'（参考）業従者・講師配置計画 兼 研修日程表'!J88</f>
        <v>0</v>
      </c>
      <c r="K88" s="459"/>
      <c r="L88" s="699">
        <f>'（参考）業従者・講師配置計画 兼 研修日程表'!L88</f>
        <v>0</v>
      </c>
      <c r="M88" s="700">
        <f>'（参考）業従者・講師配置計画 兼 研修日程表'!M88</f>
        <v>0</v>
      </c>
      <c r="N88" s="840">
        <f>'（参考）業従者・講師配置計画 兼 研修日程表'!N88</f>
        <v>0</v>
      </c>
      <c r="O88" s="548" t="str">
        <f t="shared" si="40"/>
        <v/>
      </c>
      <c r="P88" s="548" t="str">
        <f t="shared" si="41"/>
        <v/>
      </c>
      <c r="Q88" s="548" t="str">
        <f t="shared" si="32"/>
        <v/>
      </c>
      <c r="R88" s="548" t="str">
        <f t="shared" si="33"/>
        <v/>
      </c>
      <c r="S88" s="548" t="str">
        <f t="shared" si="42"/>
        <v/>
      </c>
      <c r="T88" s="548" t="str">
        <f t="shared" si="43"/>
        <v/>
      </c>
      <c r="U88" s="548" t="str">
        <f t="shared" si="34"/>
        <v/>
      </c>
      <c r="V88" s="548" t="str">
        <f t="shared" si="35"/>
        <v/>
      </c>
      <c r="W88" s="548" t="str">
        <f t="shared" si="44"/>
        <v/>
      </c>
      <c r="X88" s="548" t="str">
        <f t="shared" si="45"/>
        <v/>
      </c>
      <c r="Y88" s="548" t="str">
        <f t="shared" si="36"/>
        <v/>
      </c>
      <c r="Z88" s="548" t="str">
        <f t="shared" si="37"/>
        <v/>
      </c>
      <c r="AA88" s="548" t="str">
        <f t="shared" si="46"/>
        <v/>
      </c>
      <c r="AB88" s="548" t="str">
        <f t="shared" si="47"/>
        <v/>
      </c>
      <c r="AC88" s="548" t="str">
        <f t="shared" si="38"/>
        <v/>
      </c>
      <c r="AD88" s="548" t="str">
        <f t="shared" si="39"/>
        <v/>
      </c>
      <c r="AE88" s="701">
        <f>'（参考）業従者・講師配置計画 兼 研修日程表'!AE88</f>
        <v>0</v>
      </c>
      <c r="AF88" s="702">
        <f>'（参考）業従者・講師配置計画 兼 研修日程表'!AF88</f>
        <v>0</v>
      </c>
      <c r="AG88" s="703"/>
      <c r="AH88" s="912" t="str">
        <f>'（参考）業従者・講師配置計画 兼 研修日程表'!AH88</f>
        <v/>
      </c>
      <c r="AI88" s="912" t="str">
        <f>'（参考）業従者・講師配置計画 兼 研修日程表'!AI88</f>
        <v/>
      </c>
      <c r="AJ88" s="912" t="str">
        <f>'（参考）業従者・講師配置計画 兼 研修日程表'!AJ88</f>
        <v/>
      </c>
      <c r="AK88" s="912" t="str">
        <f>'（参考）業従者・講師配置計画 兼 研修日程表'!AK88</f>
        <v/>
      </c>
      <c r="AL88" s="704">
        <f>'（参考）業従者・講師配置計画 兼 研修日程表'!AL88</f>
        <v>0</v>
      </c>
      <c r="AM88" s="441" t="str">
        <f t="shared" si="20"/>
        <v/>
      </c>
      <c r="AN88" s="705"/>
      <c r="AO88" s="552"/>
      <c r="AP88" s="552"/>
    </row>
    <row r="89" spans="2:42" ht="27.75" hidden="1" customHeight="1">
      <c r="B89" s="459"/>
      <c r="C89" s="694">
        <f>'（参考）業従者・講師配置計画 兼 研修日程表'!C89</f>
        <v>0</v>
      </c>
      <c r="D89" s="695">
        <f>'（参考）業従者・講師配置計画 兼 研修日程表'!D89</f>
        <v>0</v>
      </c>
      <c r="E89" s="696" t="s">
        <v>291</v>
      </c>
      <c r="F89" s="697">
        <f>'（参考）業従者・講師配置計画 兼 研修日程表'!F89</f>
        <v>0</v>
      </c>
      <c r="G89" s="698">
        <f>'（参考）業従者・講師配置計画 兼 研修日程表'!G89</f>
        <v>0</v>
      </c>
      <c r="H89" s="698">
        <f>'（参考）業従者・講師配置計画 兼 研修日程表'!H89</f>
        <v>0</v>
      </c>
      <c r="I89" s="698">
        <f>'（参考）業従者・講師配置計画 兼 研修日程表'!I89</f>
        <v>0</v>
      </c>
      <c r="J89" s="698">
        <f>'（参考）業従者・講師配置計画 兼 研修日程表'!J89</f>
        <v>0</v>
      </c>
      <c r="K89" s="459"/>
      <c r="L89" s="699">
        <f>'（参考）業従者・講師配置計画 兼 研修日程表'!L89</f>
        <v>0</v>
      </c>
      <c r="M89" s="700">
        <f>'（参考）業従者・講師配置計画 兼 研修日程表'!M89</f>
        <v>0</v>
      </c>
      <c r="N89" s="840">
        <f>'（参考）業従者・講師配置計画 兼 研修日程表'!N89</f>
        <v>0</v>
      </c>
      <c r="O89" s="548" t="str">
        <f t="shared" si="40"/>
        <v/>
      </c>
      <c r="P89" s="548" t="str">
        <f t="shared" si="41"/>
        <v/>
      </c>
      <c r="Q89" s="548" t="str">
        <f t="shared" si="32"/>
        <v/>
      </c>
      <c r="R89" s="548" t="str">
        <f t="shared" si="33"/>
        <v/>
      </c>
      <c r="S89" s="548" t="str">
        <f t="shared" si="42"/>
        <v/>
      </c>
      <c r="T89" s="548" t="str">
        <f t="shared" si="43"/>
        <v/>
      </c>
      <c r="U89" s="548" t="str">
        <f t="shared" si="34"/>
        <v/>
      </c>
      <c r="V89" s="548" t="str">
        <f t="shared" si="35"/>
        <v/>
      </c>
      <c r="W89" s="548" t="str">
        <f t="shared" si="44"/>
        <v/>
      </c>
      <c r="X89" s="548" t="str">
        <f t="shared" si="45"/>
        <v/>
      </c>
      <c r="Y89" s="548" t="str">
        <f t="shared" si="36"/>
        <v/>
      </c>
      <c r="Z89" s="548" t="str">
        <f t="shared" si="37"/>
        <v/>
      </c>
      <c r="AA89" s="548" t="str">
        <f t="shared" si="46"/>
        <v/>
      </c>
      <c r="AB89" s="548" t="str">
        <f t="shared" si="47"/>
        <v/>
      </c>
      <c r="AC89" s="548" t="str">
        <f t="shared" si="38"/>
        <v/>
      </c>
      <c r="AD89" s="548" t="str">
        <f t="shared" si="39"/>
        <v/>
      </c>
      <c r="AE89" s="701">
        <f>'（参考）業従者・講師配置計画 兼 研修日程表'!AE89</f>
        <v>0</v>
      </c>
      <c r="AF89" s="702">
        <f>'（参考）業従者・講師配置計画 兼 研修日程表'!AF89</f>
        <v>0</v>
      </c>
      <c r="AG89" s="703"/>
      <c r="AH89" s="912" t="str">
        <f>'（参考）業従者・講師配置計画 兼 研修日程表'!AH89</f>
        <v/>
      </c>
      <c r="AI89" s="912" t="str">
        <f>'（参考）業従者・講師配置計画 兼 研修日程表'!AI89</f>
        <v/>
      </c>
      <c r="AJ89" s="912" t="str">
        <f>'（参考）業従者・講師配置計画 兼 研修日程表'!AJ89</f>
        <v/>
      </c>
      <c r="AK89" s="912" t="str">
        <f>'（参考）業従者・講師配置計画 兼 研修日程表'!AK89</f>
        <v/>
      </c>
      <c r="AL89" s="704">
        <f>'（参考）業従者・講師配置計画 兼 研修日程表'!AL89</f>
        <v>0</v>
      </c>
      <c r="AM89" s="441" t="str">
        <f t="shared" si="20"/>
        <v/>
      </c>
      <c r="AN89" s="705"/>
      <c r="AO89" s="552"/>
      <c r="AP89" s="552"/>
    </row>
    <row r="90" spans="2:42" ht="27.75" hidden="1" customHeight="1">
      <c r="B90" s="459"/>
      <c r="C90" s="694">
        <f>'（参考）業従者・講師配置計画 兼 研修日程表'!C90</f>
        <v>0</v>
      </c>
      <c r="D90" s="695">
        <f>'（参考）業従者・講師配置計画 兼 研修日程表'!D90</f>
        <v>0</v>
      </c>
      <c r="E90" s="696" t="s">
        <v>291</v>
      </c>
      <c r="F90" s="697">
        <f>'（参考）業従者・講師配置計画 兼 研修日程表'!F90</f>
        <v>0</v>
      </c>
      <c r="G90" s="698">
        <f>'（参考）業従者・講師配置計画 兼 研修日程表'!G90</f>
        <v>0</v>
      </c>
      <c r="H90" s="698">
        <f>'（参考）業従者・講師配置計画 兼 研修日程表'!H90</f>
        <v>0</v>
      </c>
      <c r="I90" s="698">
        <f>'（参考）業従者・講師配置計画 兼 研修日程表'!I90</f>
        <v>0</v>
      </c>
      <c r="J90" s="698">
        <f>'（参考）業従者・講師配置計画 兼 研修日程表'!J90</f>
        <v>0</v>
      </c>
      <c r="K90" s="459"/>
      <c r="L90" s="699">
        <f>'（参考）業従者・講師配置計画 兼 研修日程表'!L90</f>
        <v>0</v>
      </c>
      <c r="M90" s="700">
        <f>'（参考）業従者・講師配置計画 兼 研修日程表'!M90</f>
        <v>0</v>
      </c>
      <c r="N90" s="840">
        <f>'（参考）業従者・講師配置計画 兼 研修日程表'!N90</f>
        <v>0</v>
      </c>
      <c r="O90" s="548" t="str">
        <f t="shared" si="40"/>
        <v/>
      </c>
      <c r="P90" s="548" t="str">
        <f t="shared" si="41"/>
        <v/>
      </c>
      <c r="Q90" s="548" t="str">
        <f t="shared" si="32"/>
        <v/>
      </c>
      <c r="R90" s="548" t="str">
        <f t="shared" si="33"/>
        <v/>
      </c>
      <c r="S90" s="548" t="str">
        <f t="shared" si="42"/>
        <v/>
      </c>
      <c r="T90" s="548" t="str">
        <f t="shared" si="43"/>
        <v/>
      </c>
      <c r="U90" s="548" t="str">
        <f t="shared" si="34"/>
        <v/>
      </c>
      <c r="V90" s="548" t="str">
        <f t="shared" si="35"/>
        <v/>
      </c>
      <c r="W90" s="548" t="str">
        <f t="shared" si="44"/>
        <v/>
      </c>
      <c r="X90" s="548" t="str">
        <f t="shared" si="45"/>
        <v/>
      </c>
      <c r="Y90" s="548" t="str">
        <f t="shared" si="36"/>
        <v/>
      </c>
      <c r="Z90" s="548" t="str">
        <f t="shared" si="37"/>
        <v/>
      </c>
      <c r="AA90" s="548" t="str">
        <f t="shared" si="46"/>
        <v/>
      </c>
      <c r="AB90" s="548" t="str">
        <f t="shared" si="47"/>
        <v/>
      </c>
      <c r="AC90" s="548" t="str">
        <f t="shared" si="38"/>
        <v/>
      </c>
      <c r="AD90" s="548" t="str">
        <f t="shared" si="39"/>
        <v/>
      </c>
      <c r="AE90" s="701">
        <f>'（参考）業従者・講師配置計画 兼 研修日程表'!AE90</f>
        <v>0</v>
      </c>
      <c r="AF90" s="702">
        <f>'（参考）業従者・講師配置計画 兼 研修日程表'!AF90</f>
        <v>0</v>
      </c>
      <c r="AG90" s="703"/>
      <c r="AH90" s="912" t="str">
        <f>'（参考）業従者・講師配置計画 兼 研修日程表'!AH90</f>
        <v/>
      </c>
      <c r="AI90" s="912" t="str">
        <f>'（参考）業従者・講師配置計画 兼 研修日程表'!AI90</f>
        <v/>
      </c>
      <c r="AJ90" s="912" t="str">
        <f>'（参考）業従者・講師配置計画 兼 研修日程表'!AJ90</f>
        <v/>
      </c>
      <c r="AK90" s="912" t="str">
        <f>'（参考）業従者・講師配置計画 兼 研修日程表'!AK90</f>
        <v/>
      </c>
      <c r="AL90" s="704">
        <f>'（参考）業従者・講師配置計画 兼 研修日程表'!AL90</f>
        <v>0</v>
      </c>
      <c r="AM90" s="441" t="str">
        <f t="shared" si="20"/>
        <v/>
      </c>
      <c r="AN90" s="705"/>
      <c r="AO90" s="552"/>
      <c r="AP90" s="552"/>
    </row>
    <row r="91" spans="2:42" ht="27.75" customHeight="1">
      <c r="B91" s="459"/>
      <c r="C91" s="694">
        <f>'（参考）業従者・講師配置計画 兼 研修日程表'!C91</f>
        <v>0</v>
      </c>
      <c r="D91" s="695">
        <f>'（参考）業従者・講師配置計画 兼 研修日程表'!D91</f>
        <v>0</v>
      </c>
      <c r="E91" s="696" t="s">
        <v>291</v>
      </c>
      <c r="F91" s="697">
        <f>'（参考）業従者・講師配置計画 兼 研修日程表'!F91</f>
        <v>0</v>
      </c>
      <c r="G91" s="698">
        <f>'（参考）業従者・講師配置計画 兼 研修日程表'!G91</f>
        <v>0</v>
      </c>
      <c r="H91" s="698">
        <f>'（参考）業従者・講師配置計画 兼 研修日程表'!H91</f>
        <v>0</v>
      </c>
      <c r="I91" s="698">
        <f>'（参考）業従者・講師配置計画 兼 研修日程表'!I91</f>
        <v>0</v>
      </c>
      <c r="J91" s="698">
        <f>'（参考）業従者・講師配置計画 兼 研修日程表'!J91</f>
        <v>0</v>
      </c>
      <c r="K91" s="459"/>
      <c r="L91" s="699">
        <f>'（参考）業従者・講師配置計画 兼 研修日程表'!L91</f>
        <v>0</v>
      </c>
      <c r="M91" s="700">
        <f>'（参考）業従者・講師配置計画 兼 研修日程表'!M91</f>
        <v>0</v>
      </c>
      <c r="N91" s="840">
        <f>'（参考）業従者・講師配置計画 兼 研修日程表'!N91</f>
        <v>0</v>
      </c>
      <c r="O91" s="548" t="str">
        <f t="shared" si="40"/>
        <v/>
      </c>
      <c r="P91" s="548" t="str">
        <f t="shared" si="41"/>
        <v/>
      </c>
      <c r="Q91" s="548" t="str">
        <f t="shared" si="32"/>
        <v/>
      </c>
      <c r="R91" s="548" t="str">
        <f t="shared" si="33"/>
        <v/>
      </c>
      <c r="S91" s="548" t="str">
        <f t="shared" si="42"/>
        <v/>
      </c>
      <c r="T91" s="548" t="str">
        <f t="shared" si="43"/>
        <v/>
      </c>
      <c r="U91" s="548" t="str">
        <f t="shared" si="34"/>
        <v/>
      </c>
      <c r="V91" s="548" t="str">
        <f t="shared" si="35"/>
        <v/>
      </c>
      <c r="W91" s="548" t="str">
        <f t="shared" si="44"/>
        <v/>
      </c>
      <c r="X91" s="548" t="str">
        <f t="shared" si="45"/>
        <v/>
      </c>
      <c r="Y91" s="548" t="str">
        <f t="shared" si="36"/>
        <v/>
      </c>
      <c r="Z91" s="548" t="str">
        <f t="shared" si="37"/>
        <v/>
      </c>
      <c r="AA91" s="548" t="str">
        <f t="shared" si="46"/>
        <v/>
      </c>
      <c r="AB91" s="548" t="str">
        <f t="shared" si="47"/>
        <v/>
      </c>
      <c r="AC91" s="548" t="str">
        <f t="shared" si="38"/>
        <v/>
      </c>
      <c r="AD91" s="548" t="str">
        <f t="shared" si="39"/>
        <v/>
      </c>
      <c r="AE91" s="701">
        <f>'（参考）業従者・講師配置計画 兼 研修日程表'!AE91</f>
        <v>0</v>
      </c>
      <c r="AF91" s="702">
        <f>'（参考）業従者・講師配置計画 兼 研修日程表'!AF91</f>
        <v>0</v>
      </c>
      <c r="AG91" s="703"/>
      <c r="AH91" s="912" t="str">
        <f>'（参考）業従者・講師配置計画 兼 研修日程表'!AH91</f>
        <v/>
      </c>
      <c r="AI91" s="913" t="str">
        <f>'（参考）業従者・講師配置計画 兼 研修日程表'!AI91</f>
        <v/>
      </c>
      <c r="AJ91" s="912" t="str">
        <f>'（参考）業従者・講師配置計画 兼 研修日程表'!AJ91</f>
        <v/>
      </c>
      <c r="AK91" s="912" t="str">
        <f>'（参考）業従者・講師配置計画 兼 研修日程表'!AK91</f>
        <v/>
      </c>
      <c r="AL91" s="704">
        <f>'（参考）業従者・講師配置計画 兼 研修日程表'!AL91</f>
        <v>0</v>
      </c>
      <c r="AM91" s="441" t="str">
        <f t="shared" si="20"/>
        <v/>
      </c>
      <c r="AN91" s="705"/>
      <c r="AO91" s="552"/>
      <c r="AP91" s="552"/>
    </row>
    <row r="92" spans="2:42" ht="27.75" customHeight="1">
      <c r="B92" s="459"/>
      <c r="C92" s="694">
        <f>'（参考）業従者・講師配置計画 兼 研修日程表'!C92</f>
        <v>0</v>
      </c>
      <c r="D92" s="695">
        <f>'（参考）業従者・講師配置計画 兼 研修日程表'!D92</f>
        <v>0</v>
      </c>
      <c r="E92" s="696" t="s">
        <v>291</v>
      </c>
      <c r="F92" s="697">
        <f>'（参考）業従者・講師配置計画 兼 研修日程表'!F92</f>
        <v>0</v>
      </c>
      <c r="G92" s="698">
        <f>'（参考）業従者・講師配置計画 兼 研修日程表'!G92</f>
        <v>0</v>
      </c>
      <c r="H92" s="698">
        <f>'（参考）業従者・講師配置計画 兼 研修日程表'!H92</f>
        <v>0</v>
      </c>
      <c r="I92" s="698">
        <f>'（参考）業従者・講師配置計画 兼 研修日程表'!I92</f>
        <v>0</v>
      </c>
      <c r="J92" s="698">
        <f>'（参考）業従者・講師配置計画 兼 研修日程表'!J92</f>
        <v>0</v>
      </c>
      <c r="K92" s="459"/>
      <c r="L92" s="699">
        <f>'（参考）業従者・講師配置計画 兼 研修日程表'!L92</f>
        <v>0</v>
      </c>
      <c r="M92" s="700">
        <f>'（参考）業従者・講師配置計画 兼 研修日程表'!M92</f>
        <v>0</v>
      </c>
      <c r="N92" s="840">
        <f>'（参考）業従者・講師配置計画 兼 研修日程表'!N92</f>
        <v>0</v>
      </c>
      <c r="O92" s="548" t="str">
        <f t="shared" si="40"/>
        <v/>
      </c>
      <c r="P92" s="548" t="str">
        <f t="shared" si="41"/>
        <v/>
      </c>
      <c r="Q92" s="548" t="str">
        <f t="shared" si="32"/>
        <v/>
      </c>
      <c r="R92" s="548" t="str">
        <f t="shared" si="33"/>
        <v/>
      </c>
      <c r="S92" s="548" t="str">
        <f t="shared" si="42"/>
        <v/>
      </c>
      <c r="T92" s="548" t="str">
        <f t="shared" si="43"/>
        <v/>
      </c>
      <c r="U92" s="548" t="str">
        <f t="shared" si="34"/>
        <v/>
      </c>
      <c r="V92" s="548" t="str">
        <f t="shared" si="35"/>
        <v/>
      </c>
      <c r="W92" s="548" t="str">
        <f t="shared" si="44"/>
        <v/>
      </c>
      <c r="X92" s="548" t="str">
        <f t="shared" si="45"/>
        <v/>
      </c>
      <c r="Y92" s="548" t="str">
        <f t="shared" si="36"/>
        <v/>
      </c>
      <c r="Z92" s="548" t="str">
        <f t="shared" si="37"/>
        <v/>
      </c>
      <c r="AA92" s="548" t="str">
        <f t="shared" si="46"/>
        <v/>
      </c>
      <c r="AB92" s="548" t="str">
        <f t="shared" si="47"/>
        <v/>
      </c>
      <c r="AC92" s="548" t="str">
        <f t="shared" si="38"/>
        <v/>
      </c>
      <c r="AD92" s="548" t="str">
        <f t="shared" si="39"/>
        <v/>
      </c>
      <c r="AE92" s="701">
        <f>'（参考）業従者・講師配置計画 兼 研修日程表'!AE92</f>
        <v>0</v>
      </c>
      <c r="AF92" s="702">
        <f>'（参考）業従者・講師配置計画 兼 研修日程表'!AF92</f>
        <v>0</v>
      </c>
      <c r="AG92" s="703"/>
      <c r="AH92" s="912" t="str">
        <f>'（参考）業従者・講師配置計画 兼 研修日程表'!AH92</f>
        <v/>
      </c>
      <c r="AI92" s="912" t="str">
        <f>'（参考）業従者・講師配置計画 兼 研修日程表'!AI92</f>
        <v/>
      </c>
      <c r="AJ92" s="912" t="str">
        <f>'（参考）業従者・講師配置計画 兼 研修日程表'!AJ92</f>
        <v/>
      </c>
      <c r="AK92" s="912" t="str">
        <f>'（参考）業従者・講師配置計画 兼 研修日程表'!AK92</f>
        <v/>
      </c>
      <c r="AL92" s="704">
        <f>'（参考）業従者・講師配置計画 兼 研修日程表'!AL92</f>
        <v>0</v>
      </c>
      <c r="AM92" s="441" t="str">
        <f t="shared" si="20"/>
        <v/>
      </c>
      <c r="AN92" s="705"/>
      <c r="AO92" s="552"/>
      <c r="AP92" s="552"/>
    </row>
    <row r="93" spans="2:42" ht="27.75" customHeight="1">
      <c r="B93" s="459"/>
      <c r="C93" s="694">
        <f>'（参考）業従者・講師配置計画 兼 研修日程表'!C93</f>
        <v>0</v>
      </c>
      <c r="D93" s="695">
        <f>'（参考）業従者・講師配置計画 兼 研修日程表'!D93</f>
        <v>0</v>
      </c>
      <c r="E93" s="696" t="s">
        <v>291</v>
      </c>
      <c r="F93" s="697">
        <f>'（参考）業従者・講師配置計画 兼 研修日程表'!F93</f>
        <v>0</v>
      </c>
      <c r="G93" s="698">
        <f>'（参考）業従者・講師配置計画 兼 研修日程表'!G93</f>
        <v>0</v>
      </c>
      <c r="H93" s="698">
        <f>'（参考）業従者・講師配置計画 兼 研修日程表'!H93</f>
        <v>0</v>
      </c>
      <c r="I93" s="698">
        <f>'（参考）業従者・講師配置計画 兼 研修日程表'!I93</f>
        <v>0</v>
      </c>
      <c r="J93" s="698">
        <f>'（参考）業従者・講師配置計画 兼 研修日程表'!J93</f>
        <v>0</v>
      </c>
      <c r="K93" s="459"/>
      <c r="L93" s="699">
        <f>'（参考）業従者・講師配置計画 兼 研修日程表'!L93</f>
        <v>0</v>
      </c>
      <c r="M93" s="700">
        <f>'（参考）業従者・講師配置計画 兼 研修日程表'!M93</f>
        <v>0</v>
      </c>
      <c r="N93" s="840">
        <f>'（参考）業従者・講師配置計画 兼 研修日程表'!N93</f>
        <v>0</v>
      </c>
      <c r="O93" s="548" t="str">
        <f t="shared" si="40"/>
        <v/>
      </c>
      <c r="P93" s="548" t="str">
        <f t="shared" si="41"/>
        <v/>
      </c>
      <c r="Q93" s="548" t="str">
        <f t="shared" si="32"/>
        <v/>
      </c>
      <c r="R93" s="548" t="str">
        <f t="shared" si="33"/>
        <v/>
      </c>
      <c r="S93" s="548" t="str">
        <f t="shared" si="42"/>
        <v/>
      </c>
      <c r="T93" s="548" t="str">
        <f t="shared" si="43"/>
        <v/>
      </c>
      <c r="U93" s="548" t="str">
        <f t="shared" si="34"/>
        <v/>
      </c>
      <c r="V93" s="548" t="str">
        <f t="shared" si="35"/>
        <v/>
      </c>
      <c r="W93" s="548" t="str">
        <f t="shared" si="44"/>
        <v/>
      </c>
      <c r="X93" s="548" t="str">
        <f t="shared" si="45"/>
        <v/>
      </c>
      <c r="Y93" s="548" t="str">
        <f t="shared" si="36"/>
        <v/>
      </c>
      <c r="Z93" s="548" t="str">
        <f t="shared" si="37"/>
        <v/>
      </c>
      <c r="AA93" s="548" t="str">
        <f t="shared" si="46"/>
        <v/>
      </c>
      <c r="AB93" s="548" t="str">
        <f t="shared" si="47"/>
        <v/>
      </c>
      <c r="AC93" s="548" t="str">
        <f t="shared" si="38"/>
        <v/>
      </c>
      <c r="AD93" s="548" t="str">
        <f t="shared" si="39"/>
        <v/>
      </c>
      <c r="AE93" s="701">
        <f>'（参考）業従者・講師配置計画 兼 研修日程表'!AE93</f>
        <v>0</v>
      </c>
      <c r="AF93" s="702">
        <f>'（参考）業従者・講師配置計画 兼 研修日程表'!AF93</f>
        <v>0</v>
      </c>
      <c r="AG93" s="703"/>
      <c r="AH93" s="912" t="str">
        <f>'（参考）業従者・講師配置計画 兼 研修日程表'!AH93</f>
        <v/>
      </c>
      <c r="AI93" s="912" t="str">
        <f>'（参考）業従者・講師配置計画 兼 研修日程表'!AI93</f>
        <v/>
      </c>
      <c r="AJ93" s="912" t="str">
        <f>'（参考）業従者・講師配置計画 兼 研修日程表'!AJ93</f>
        <v/>
      </c>
      <c r="AK93" s="912" t="str">
        <f>'（参考）業従者・講師配置計画 兼 研修日程表'!AK93</f>
        <v/>
      </c>
      <c r="AL93" s="704">
        <f>'（参考）業従者・講師配置計画 兼 研修日程表'!AL93</f>
        <v>0</v>
      </c>
      <c r="AM93" s="441" t="str">
        <f t="shared" si="20"/>
        <v/>
      </c>
      <c r="AN93" s="705"/>
      <c r="AO93" s="552"/>
      <c r="AP93" s="552"/>
    </row>
    <row r="94" spans="2:42" ht="27.75" customHeight="1">
      <c r="B94" s="459"/>
      <c r="C94" s="694">
        <f>'（参考）業従者・講師配置計画 兼 研修日程表'!C94</f>
        <v>0</v>
      </c>
      <c r="D94" s="695">
        <f>'（参考）業従者・講師配置計画 兼 研修日程表'!D94</f>
        <v>0</v>
      </c>
      <c r="E94" s="696" t="s">
        <v>291</v>
      </c>
      <c r="F94" s="697">
        <f>'（参考）業従者・講師配置計画 兼 研修日程表'!F94</f>
        <v>0</v>
      </c>
      <c r="G94" s="698">
        <f>'（参考）業従者・講師配置計画 兼 研修日程表'!G94</f>
        <v>0</v>
      </c>
      <c r="H94" s="698">
        <f>'（参考）業従者・講師配置計画 兼 研修日程表'!H94</f>
        <v>0</v>
      </c>
      <c r="I94" s="698">
        <f>'（参考）業従者・講師配置計画 兼 研修日程表'!I94</f>
        <v>0</v>
      </c>
      <c r="J94" s="698">
        <f>'（参考）業従者・講師配置計画 兼 研修日程表'!J94</f>
        <v>0</v>
      </c>
      <c r="K94" s="459"/>
      <c r="L94" s="699">
        <f>'（参考）業従者・講師配置計画 兼 研修日程表'!L94</f>
        <v>0</v>
      </c>
      <c r="M94" s="700">
        <f>'（参考）業従者・講師配置計画 兼 研修日程表'!M94</f>
        <v>0</v>
      </c>
      <c r="N94" s="840">
        <f>'（参考）業従者・講師配置計画 兼 研修日程表'!N94</f>
        <v>0</v>
      </c>
      <c r="O94" s="548" t="str">
        <f t="shared" si="40"/>
        <v/>
      </c>
      <c r="P94" s="548" t="str">
        <f t="shared" si="41"/>
        <v/>
      </c>
      <c r="Q94" s="548" t="str">
        <f t="shared" si="32"/>
        <v/>
      </c>
      <c r="R94" s="548" t="str">
        <f t="shared" si="33"/>
        <v/>
      </c>
      <c r="S94" s="548" t="str">
        <f t="shared" si="42"/>
        <v/>
      </c>
      <c r="T94" s="548" t="str">
        <f t="shared" si="43"/>
        <v/>
      </c>
      <c r="U94" s="548" t="str">
        <f t="shared" si="34"/>
        <v/>
      </c>
      <c r="V94" s="548" t="str">
        <f t="shared" si="35"/>
        <v/>
      </c>
      <c r="W94" s="548" t="str">
        <f t="shared" si="44"/>
        <v/>
      </c>
      <c r="X94" s="548" t="str">
        <f t="shared" si="45"/>
        <v/>
      </c>
      <c r="Y94" s="548" t="str">
        <f t="shared" si="36"/>
        <v/>
      </c>
      <c r="Z94" s="548" t="str">
        <f t="shared" si="37"/>
        <v/>
      </c>
      <c r="AA94" s="548" t="str">
        <f t="shared" si="46"/>
        <v/>
      </c>
      <c r="AB94" s="548" t="str">
        <f t="shared" si="47"/>
        <v/>
      </c>
      <c r="AC94" s="548" t="str">
        <f t="shared" si="38"/>
        <v/>
      </c>
      <c r="AD94" s="548" t="str">
        <f t="shared" si="39"/>
        <v/>
      </c>
      <c r="AE94" s="701">
        <f>'（参考）業従者・講師配置計画 兼 研修日程表'!AE94</f>
        <v>0</v>
      </c>
      <c r="AF94" s="702">
        <f>'（参考）業従者・講師配置計画 兼 研修日程表'!AF94</f>
        <v>0</v>
      </c>
      <c r="AG94" s="703"/>
      <c r="AH94" s="912" t="str">
        <f>'（参考）業従者・講師配置計画 兼 研修日程表'!AH94</f>
        <v/>
      </c>
      <c r="AI94" s="912" t="str">
        <f>'（参考）業従者・講師配置計画 兼 研修日程表'!AI94</f>
        <v/>
      </c>
      <c r="AJ94" s="912" t="str">
        <f>'（参考）業従者・講師配置計画 兼 研修日程表'!AJ94</f>
        <v/>
      </c>
      <c r="AK94" s="912" t="str">
        <f>'（参考）業従者・講師配置計画 兼 研修日程表'!AK94</f>
        <v/>
      </c>
      <c r="AL94" s="704">
        <f>'（参考）業従者・講師配置計画 兼 研修日程表'!AL94</f>
        <v>0</v>
      </c>
      <c r="AM94" s="441" t="str">
        <f t="shared" si="20"/>
        <v/>
      </c>
      <c r="AN94" s="705"/>
      <c r="AO94" s="552"/>
      <c r="AP94" s="552"/>
    </row>
    <row r="95" spans="2:42" ht="27.75" hidden="1" customHeight="1">
      <c r="B95" s="459"/>
      <c r="C95" s="694">
        <f>'（参考）業従者・講師配置計画 兼 研修日程表'!C95</f>
        <v>0</v>
      </c>
      <c r="D95" s="695">
        <f>'（参考）業従者・講師配置計画 兼 研修日程表'!D95</f>
        <v>0</v>
      </c>
      <c r="E95" s="696" t="s">
        <v>291</v>
      </c>
      <c r="F95" s="697">
        <f>'（参考）業従者・講師配置計画 兼 研修日程表'!F95</f>
        <v>0</v>
      </c>
      <c r="G95" s="698">
        <f>'（参考）業従者・講師配置計画 兼 研修日程表'!G95</f>
        <v>0</v>
      </c>
      <c r="H95" s="698">
        <f>'（参考）業従者・講師配置計画 兼 研修日程表'!H95</f>
        <v>0</v>
      </c>
      <c r="I95" s="698">
        <f>'（参考）業従者・講師配置計画 兼 研修日程表'!I95</f>
        <v>0</v>
      </c>
      <c r="J95" s="698">
        <f>'（参考）業従者・講師配置計画 兼 研修日程表'!J95</f>
        <v>0</v>
      </c>
      <c r="K95" s="459"/>
      <c r="L95" s="699">
        <f>'（参考）業従者・講師配置計画 兼 研修日程表'!L95</f>
        <v>0</v>
      </c>
      <c r="M95" s="700">
        <f>'（参考）業従者・講師配置計画 兼 研修日程表'!M95</f>
        <v>0</v>
      </c>
      <c r="N95" s="841">
        <f>'（参考）業従者・講師配置計画 兼 研修日程表'!N95</f>
        <v>0</v>
      </c>
      <c r="O95" s="548" t="str">
        <f t="shared" si="40"/>
        <v/>
      </c>
      <c r="P95" s="548" t="str">
        <f t="shared" si="41"/>
        <v/>
      </c>
      <c r="Q95" s="548" t="str">
        <f t="shared" si="32"/>
        <v/>
      </c>
      <c r="R95" s="548" t="str">
        <f t="shared" si="33"/>
        <v/>
      </c>
      <c r="S95" s="548" t="str">
        <f t="shared" si="42"/>
        <v/>
      </c>
      <c r="T95" s="548" t="str">
        <f t="shared" si="43"/>
        <v/>
      </c>
      <c r="U95" s="548" t="str">
        <f t="shared" si="34"/>
        <v/>
      </c>
      <c r="V95" s="548" t="str">
        <f t="shared" si="35"/>
        <v/>
      </c>
      <c r="W95" s="548" t="str">
        <f t="shared" si="44"/>
        <v/>
      </c>
      <c r="X95" s="548" t="str">
        <f t="shared" si="45"/>
        <v/>
      </c>
      <c r="Y95" s="548" t="str">
        <f t="shared" si="36"/>
        <v/>
      </c>
      <c r="Z95" s="548" t="str">
        <f t="shared" si="37"/>
        <v/>
      </c>
      <c r="AA95" s="548" t="str">
        <f t="shared" si="46"/>
        <v/>
      </c>
      <c r="AB95" s="548" t="str">
        <f t="shared" si="47"/>
        <v/>
      </c>
      <c r="AC95" s="548" t="str">
        <f t="shared" si="38"/>
        <v/>
      </c>
      <c r="AD95" s="548" t="str">
        <f t="shared" si="39"/>
        <v/>
      </c>
      <c r="AE95" s="701">
        <f>'（参考）業従者・講師配置計画 兼 研修日程表'!AE95</f>
        <v>0</v>
      </c>
      <c r="AF95" s="702">
        <f>'（参考）業従者・講師配置計画 兼 研修日程表'!AF95</f>
        <v>0</v>
      </c>
      <c r="AG95" s="703"/>
      <c r="AH95" s="912" t="str">
        <f>'（参考）業従者・講師配置計画 兼 研修日程表'!AH95</f>
        <v/>
      </c>
      <c r="AI95" s="912" t="str">
        <f>'（参考）業従者・講師配置計画 兼 研修日程表'!AI95</f>
        <v/>
      </c>
      <c r="AJ95" s="912" t="str">
        <f>'（参考）業従者・講師配置計画 兼 研修日程表'!AJ95</f>
        <v/>
      </c>
      <c r="AK95" s="912" t="str">
        <f>'（参考）業従者・講師配置計画 兼 研修日程表'!AK95</f>
        <v/>
      </c>
      <c r="AL95" s="704">
        <f>'（参考）業従者・講師配置計画 兼 研修日程表'!AL95</f>
        <v>0</v>
      </c>
      <c r="AM95" s="441" t="str">
        <f t="shared" si="20"/>
        <v/>
      </c>
      <c r="AN95" s="705"/>
      <c r="AO95" s="552"/>
      <c r="AP95" s="552"/>
    </row>
    <row r="96" spans="2:42" ht="27.75" hidden="1" customHeight="1" thickBot="1">
      <c r="B96" s="459"/>
      <c r="C96" s="694">
        <f>'（参考）業従者・講師配置計画 兼 研修日程表'!C96</f>
        <v>0</v>
      </c>
      <c r="D96" s="695">
        <f>'（参考）業従者・講師配置計画 兼 研修日程表'!D96</f>
        <v>0</v>
      </c>
      <c r="E96" s="696" t="s">
        <v>291</v>
      </c>
      <c r="F96" s="697">
        <f>'（参考）業従者・講師配置計画 兼 研修日程表'!F96</f>
        <v>0</v>
      </c>
      <c r="G96" s="698">
        <f>'（参考）業従者・講師配置計画 兼 研修日程表'!G96</f>
        <v>0</v>
      </c>
      <c r="H96" s="698">
        <f>'（参考）業従者・講師配置計画 兼 研修日程表'!H96</f>
        <v>0</v>
      </c>
      <c r="I96" s="698">
        <f>'（参考）業従者・講師配置計画 兼 研修日程表'!I96</f>
        <v>0</v>
      </c>
      <c r="J96" s="698">
        <f>'（参考）業従者・講師配置計画 兼 研修日程表'!J96</f>
        <v>0</v>
      </c>
      <c r="K96" s="459"/>
      <c r="L96" s="699">
        <f>'（参考）業従者・講師配置計画 兼 研修日程表'!L96</f>
        <v>0</v>
      </c>
      <c r="M96" s="700">
        <f>'（参考）業従者・講師配置計画 兼 研修日程表'!M96</f>
        <v>0</v>
      </c>
      <c r="N96" s="841">
        <f>'（参考）業従者・講師配置計画 兼 研修日程表'!N96</f>
        <v>0</v>
      </c>
      <c r="O96" s="548" t="str">
        <f t="shared" si="40"/>
        <v/>
      </c>
      <c r="P96" s="548" t="str">
        <f t="shared" si="41"/>
        <v/>
      </c>
      <c r="Q96" s="548" t="str">
        <f t="shared" si="32"/>
        <v/>
      </c>
      <c r="R96" s="548" t="str">
        <f t="shared" si="33"/>
        <v/>
      </c>
      <c r="S96" s="548" t="str">
        <f t="shared" si="42"/>
        <v/>
      </c>
      <c r="T96" s="548" t="str">
        <f t="shared" si="43"/>
        <v/>
      </c>
      <c r="U96" s="548" t="str">
        <f t="shared" si="34"/>
        <v/>
      </c>
      <c r="V96" s="548" t="str">
        <f t="shared" si="35"/>
        <v/>
      </c>
      <c r="W96" s="548" t="str">
        <f t="shared" si="44"/>
        <v/>
      </c>
      <c r="X96" s="548" t="str">
        <f t="shared" si="45"/>
        <v/>
      </c>
      <c r="Y96" s="548" t="str">
        <f t="shared" si="36"/>
        <v/>
      </c>
      <c r="Z96" s="548" t="str">
        <f t="shared" si="37"/>
        <v/>
      </c>
      <c r="AA96" s="548" t="str">
        <f t="shared" si="46"/>
        <v/>
      </c>
      <c r="AB96" s="548" t="str">
        <f t="shared" si="47"/>
        <v/>
      </c>
      <c r="AC96" s="548" t="str">
        <f t="shared" si="38"/>
        <v/>
      </c>
      <c r="AD96" s="548" t="str">
        <f t="shared" si="39"/>
        <v/>
      </c>
      <c r="AE96" s="701">
        <f>'（参考）業従者・講師配置計画 兼 研修日程表'!AE96</f>
        <v>0</v>
      </c>
      <c r="AF96" s="702">
        <f>'（参考）業従者・講師配置計画 兼 研修日程表'!AF96</f>
        <v>0</v>
      </c>
      <c r="AG96" s="703"/>
      <c r="AH96" s="912" t="str">
        <f>'（参考）業従者・講師配置計画 兼 研修日程表'!AH96</f>
        <v/>
      </c>
      <c r="AI96" s="912" t="str">
        <f>'（参考）業従者・講師配置計画 兼 研修日程表'!AI96</f>
        <v/>
      </c>
      <c r="AJ96" s="912" t="str">
        <f>'（参考）業従者・講師配置計画 兼 研修日程表'!AJ96</f>
        <v/>
      </c>
      <c r="AK96" s="912" t="str">
        <f>'（参考）業従者・講師配置計画 兼 研修日程表'!AK96</f>
        <v/>
      </c>
      <c r="AL96" s="704">
        <f>'（参考）業従者・講師配置計画 兼 研修日程表'!AL96</f>
        <v>0</v>
      </c>
      <c r="AM96" s="441" t="str">
        <f t="shared" si="20"/>
        <v/>
      </c>
      <c r="AN96" s="705"/>
      <c r="AO96" s="552"/>
      <c r="AP96" s="552"/>
    </row>
    <row r="97" spans="2:42" ht="27.75" hidden="1" customHeight="1" thickBot="1">
      <c r="B97" s="459"/>
      <c r="C97" s="694">
        <f>'（参考）業従者・講師配置計画 兼 研修日程表'!C97</f>
        <v>0</v>
      </c>
      <c r="D97" s="695">
        <f>'（参考）業従者・講師配置計画 兼 研修日程表'!D97</f>
        <v>0</v>
      </c>
      <c r="E97" s="696" t="s">
        <v>291</v>
      </c>
      <c r="F97" s="697">
        <f>'（参考）業従者・講師配置計画 兼 研修日程表'!F97</f>
        <v>0</v>
      </c>
      <c r="G97" s="698">
        <f>'（参考）業従者・講師配置計画 兼 研修日程表'!G97</f>
        <v>0</v>
      </c>
      <c r="H97" s="698">
        <f>'（参考）業従者・講師配置計画 兼 研修日程表'!H97</f>
        <v>0</v>
      </c>
      <c r="I97" s="698">
        <f>'（参考）業従者・講師配置計画 兼 研修日程表'!I97</f>
        <v>0</v>
      </c>
      <c r="J97" s="698">
        <f>'（参考）業従者・講師配置計画 兼 研修日程表'!J97</f>
        <v>0</v>
      </c>
      <c r="K97" s="459"/>
      <c r="L97" s="699">
        <f>'（参考）業従者・講師配置計画 兼 研修日程表'!L97</f>
        <v>0</v>
      </c>
      <c r="M97" s="700">
        <f>'（参考）業従者・講師配置計画 兼 研修日程表'!M97</f>
        <v>0</v>
      </c>
      <c r="N97" s="841">
        <f>'（参考）業従者・講師配置計画 兼 研修日程表'!N97</f>
        <v>0</v>
      </c>
      <c r="O97" s="548" t="str">
        <f t="shared" si="40"/>
        <v/>
      </c>
      <c r="P97" s="548" t="str">
        <f t="shared" si="41"/>
        <v/>
      </c>
      <c r="Q97" s="548" t="str">
        <f t="shared" si="32"/>
        <v/>
      </c>
      <c r="R97" s="548" t="str">
        <f t="shared" si="33"/>
        <v/>
      </c>
      <c r="S97" s="548" t="str">
        <f t="shared" si="42"/>
        <v/>
      </c>
      <c r="T97" s="548" t="str">
        <f t="shared" si="43"/>
        <v/>
      </c>
      <c r="U97" s="548" t="str">
        <f t="shared" si="34"/>
        <v/>
      </c>
      <c r="V97" s="548" t="str">
        <f t="shared" si="35"/>
        <v/>
      </c>
      <c r="W97" s="548" t="str">
        <f t="shared" si="44"/>
        <v/>
      </c>
      <c r="X97" s="548" t="str">
        <f t="shared" si="45"/>
        <v/>
      </c>
      <c r="Y97" s="548" t="str">
        <f t="shared" si="36"/>
        <v/>
      </c>
      <c r="Z97" s="548" t="str">
        <f t="shared" si="37"/>
        <v/>
      </c>
      <c r="AA97" s="548" t="str">
        <f t="shared" si="46"/>
        <v/>
      </c>
      <c r="AB97" s="548" t="str">
        <f t="shared" si="47"/>
        <v/>
      </c>
      <c r="AC97" s="548" t="str">
        <f t="shared" si="38"/>
        <v/>
      </c>
      <c r="AD97" s="548" t="str">
        <f t="shared" si="39"/>
        <v/>
      </c>
      <c r="AE97" s="701">
        <f>'（参考）業従者・講師配置計画 兼 研修日程表'!AE97</f>
        <v>0</v>
      </c>
      <c r="AF97" s="702">
        <f>'（参考）業従者・講師配置計画 兼 研修日程表'!AF97</f>
        <v>0</v>
      </c>
      <c r="AG97" s="703"/>
      <c r="AH97" s="912" t="str">
        <f>'（参考）業従者・講師配置計画 兼 研修日程表'!AH97</f>
        <v/>
      </c>
      <c r="AI97" s="912" t="str">
        <f>'（参考）業従者・講師配置計画 兼 研修日程表'!AI97</f>
        <v/>
      </c>
      <c r="AJ97" s="912" t="str">
        <f>'（参考）業従者・講師配置計画 兼 研修日程表'!AJ97</f>
        <v/>
      </c>
      <c r="AK97" s="912" t="str">
        <f>'（参考）業従者・講師配置計画 兼 研修日程表'!AK97</f>
        <v/>
      </c>
      <c r="AL97" s="704">
        <f>'（参考）業従者・講師配置計画 兼 研修日程表'!AL97</f>
        <v>0</v>
      </c>
      <c r="AM97" s="441" t="str">
        <f t="shared" si="20"/>
        <v/>
      </c>
      <c r="AN97" s="705"/>
      <c r="AO97" s="552"/>
      <c r="AP97" s="552"/>
    </row>
    <row r="98" spans="2:42" ht="27.75" hidden="1" customHeight="1" thickBot="1">
      <c r="B98" s="459"/>
      <c r="C98" s="694">
        <f>'（参考）業従者・講師配置計画 兼 研修日程表'!C98</f>
        <v>0</v>
      </c>
      <c r="D98" s="695">
        <f>'（参考）業従者・講師配置計画 兼 研修日程表'!D98</f>
        <v>0</v>
      </c>
      <c r="E98" s="696" t="s">
        <v>291</v>
      </c>
      <c r="F98" s="697">
        <f>'（参考）業従者・講師配置計画 兼 研修日程表'!F98</f>
        <v>0</v>
      </c>
      <c r="G98" s="698">
        <f>'（参考）業従者・講師配置計画 兼 研修日程表'!G98</f>
        <v>0</v>
      </c>
      <c r="H98" s="698">
        <f>'（参考）業従者・講師配置計画 兼 研修日程表'!H98</f>
        <v>0</v>
      </c>
      <c r="I98" s="698">
        <f>'（参考）業従者・講師配置計画 兼 研修日程表'!I98</f>
        <v>0</v>
      </c>
      <c r="J98" s="698">
        <f>'（参考）業従者・講師配置計画 兼 研修日程表'!J98</f>
        <v>0</v>
      </c>
      <c r="K98" s="459"/>
      <c r="L98" s="699">
        <f>'（参考）業従者・講師配置計画 兼 研修日程表'!L98</f>
        <v>0</v>
      </c>
      <c r="M98" s="700">
        <f>'（参考）業従者・講師配置計画 兼 研修日程表'!M98</f>
        <v>0</v>
      </c>
      <c r="N98" s="841">
        <f>'（参考）業従者・講師配置計画 兼 研修日程表'!N98</f>
        <v>0</v>
      </c>
      <c r="O98" s="548" t="str">
        <f t="shared" si="40"/>
        <v/>
      </c>
      <c r="P98" s="548" t="str">
        <f t="shared" si="41"/>
        <v/>
      </c>
      <c r="Q98" s="548" t="str">
        <f t="shared" si="32"/>
        <v/>
      </c>
      <c r="R98" s="548" t="str">
        <f t="shared" si="33"/>
        <v/>
      </c>
      <c r="S98" s="548" t="str">
        <f t="shared" si="42"/>
        <v/>
      </c>
      <c r="T98" s="548" t="str">
        <f t="shared" si="43"/>
        <v/>
      </c>
      <c r="U98" s="548" t="str">
        <f t="shared" si="34"/>
        <v/>
      </c>
      <c r="V98" s="548" t="str">
        <f t="shared" si="35"/>
        <v/>
      </c>
      <c r="W98" s="548" t="str">
        <f t="shared" si="44"/>
        <v/>
      </c>
      <c r="X98" s="548" t="str">
        <f t="shared" si="45"/>
        <v/>
      </c>
      <c r="Y98" s="548" t="str">
        <f t="shared" si="36"/>
        <v/>
      </c>
      <c r="Z98" s="548" t="str">
        <f t="shared" si="37"/>
        <v/>
      </c>
      <c r="AA98" s="548" t="str">
        <f t="shared" si="46"/>
        <v/>
      </c>
      <c r="AB98" s="548" t="str">
        <f t="shared" si="47"/>
        <v/>
      </c>
      <c r="AC98" s="548" t="str">
        <f t="shared" si="38"/>
        <v/>
      </c>
      <c r="AD98" s="548" t="str">
        <f t="shared" si="39"/>
        <v/>
      </c>
      <c r="AE98" s="701">
        <f>'（参考）業従者・講師配置計画 兼 研修日程表'!AE98</f>
        <v>0</v>
      </c>
      <c r="AF98" s="702">
        <f>'（参考）業従者・講師配置計画 兼 研修日程表'!AF98</f>
        <v>0</v>
      </c>
      <c r="AG98" s="703"/>
      <c r="AH98" s="912" t="str">
        <f>'（参考）業従者・講師配置計画 兼 研修日程表'!AH98</f>
        <v/>
      </c>
      <c r="AI98" s="912" t="str">
        <f>'（参考）業従者・講師配置計画 兼 研修日程表'!AI98</f>
        <v/>
      </c>
      <c r="AJ98" s="912" t="str">
        <f>'（参考）業従者・講師配置計画 兼 研修日程表'!AJ98</f>
        <v/>
      </c>
      <c r="AK98" s="912" t="str">
        <f>'（参考）業従者・講師配置計画 兼 研修日程表'!AK98</f>
        <v/>
      </c>
      <c r="AL98" s="704">
        <f>'（参考）業従者・講師配置計画 兼 研修日程表'!AL98</f>
        <v>0</v>
      </c>
      <c r="AM98" s="441" t="str">
        <f t="shared" si="20"/>
        <v/>
      </c>
      <c r="AN98" s="705"/>
      <c r="AO98" s="552"/>
      <c r="AP98" s="552"/>
    </row>
    <row r="99" spans="2:42" ht="27.75" hidden="1" customHeight="1" thickBot="1">
      <c r="B99" s="459"/>
      <c r="C99" s="694">
        <f>'（参考）業従者・講師配置計画 兼 研修日程表'!C99</f>
        <v>0</v>
      </c>
      <c r="D99" s="695">
        <f>'（参考）業従者・講師配置計画 兼 研修日程表'!D99</f>
        <v>0</v>
      </c>
      <c r="E99" s="696" t="s">
        <v>291</v>
      </c>
      <c r="F99" s="697">
        <f>'（参考）業従者・講師配置計画 兼 研修日程表'!F99</f>
        <v>0</v>
      </c>
      <c r="G99" s="698">
        <f>'（参考）業従者・講師配置計画 兼 研修日程表'!G99</f>
        <v>0</v>
      </c>
      <c r="H99" s="698">
        <f>'（参考）業従者・講師配置計画 兼 研修日程表'!H99</f>
        <v>0</v>
      </c>
      <c r="I99" s="698">
        <f>'（参考）業従者・講師配置計画 兼 研修日程表'!I99</f>
        <v>0</v>
      </c>
      <c r="J99" s="698">
        <f>'（参考）業従者・講師配置計画 兼 研修日程表'!J99</f>
        <v>0</v>
      </c>
      <c r="K99" s="459"/>
      <c r="L99" s="699">
        <f>'（参考）業従者・講師配置計画 兼 研修日程表'!L99</f>
        <v>0</v>
      </c>
      <c r="M99" s="700">
        <f>'（参考）業従者・講師配置計画 兼 研修日程表'!M99</f>
        <v>0</v>
      </c>
      <c r="N99" s="841">
        <f>'（参考）業従者・講師配置計画 兼 研修日程表'!N99</f>
        <v>0</v>
      </c>
      <c r="O99" s="548" t="str">
        <f t="shared" si="40"/>
        <v/>
      </c>
      <c r="P99" s="548" t="str">
        <f t="shared" si="41"/>
        <v/>
      </c>
      <c r="Q99" s="548" t="str">
        <f t="shared" si="32"/>
        <v/>
      </c>
      <c r="R99" s="548" t="str">
        <f t="shared" si="33"/>
        <v/>
      </c>
      <c r="S99" s="548" t="str">
        <f t="shared" si="42"/>
        <v/>
      </c>
      <c r="T99" s="548" t="str">
        <f t="shared" si="43"/>
        <v/>
      </c>
      <c r="U99" s="548" t="str">
        <f t="shared" si="34"/>
        <v/>
      </c>
      <c r="V99" s="548" t="str">
        <f t="shared" si="35"/>
        <v/>
      </c>
      <c r="W99" s="548" t="str">
        <f t="shared" si="44"/>
        <v/>
      </c>
      <c r="X99" s="548" t="str">
        <f t="shared" si="45"/>
        <v/>
      </c>
      <c r="Y99" s="548" t="str">
        <f t="shared" si="36"/>
        <v/>
      </c>
      <c r="Z99" s="548" t="str">
        <f t="shared" si="37"/>
        <v/>
      </c>
      <c r="AA99" s="548" t="str">
        <f t="shared" si="46"/>
        <v/>
      </c>
      <c r="AB99" s="548" t="str">
        <f t="shared" si="47"/>
        <v/>
      </c>
      <c r="AC99" s="548" t="str">
        <f t="shared" si="38"/>
        <v/>
      </c>
      <c r="AD99" s="548" t="str">
        <f t="shared" si="39"/>
        <v/>
      </c>
      <c r="AE99" s="701">
        <f>'（参考）業従者・講師配置計画 兼 研修日程表'!AE99</f>
        <v>0</v>
      </c>
      <c r="AF99" s="702">
        <f>'（参考）業従者・講師配置計画 兼 研修日程表'!AF99</f>
        <v>0</v>
      </c>
      <c r="AG99" s="703"/>
      <c r="AH99" s="912" t="str">
        <f>'（参考）業従者・講師配置計画 兼 研修日程表'!AH99</f>
        <v/>
      </c>
      <c r="AI99" s="912" t="str">
        <f>'（参考）業従者・講師配置計画 兼 研修日程表'!AI99</f>
        <v/>
      </c>
      <c r="AJ99" s="912" t="str">
        <f>'（参考）業従者・講師配置計画 兼 研修日程表'!AJ99</f>
        <v/>
      </c>
      <c r="AK99" s="912" t="str">
        <f>'（参考）業従者・講師配置計画 兼 研修日程表'!AK99</f>
        <v/>
      </c>
      <c r="AL99" s="704">
        <f>'（参考）業従者・講師配置計画 兼 研修日程表'!AL99</f>
        <v>0</v>
      </c>
      <c r="AM99" s="441" t="str">
        <f t="shared" si="20"/>
        <v/>
      </c>
      <c r="AN99" s="705"/>
      <c r="AO99" s="552"/>
      <c r="AP99" s="552"/>
    </row>
    <row r="100" spans="2:42" ht="27.75" hidden="1" customHeight="1" thickBot="1">
      <c r="B100" s="459"/>
      <c r="C100" s="694">
        <f>'（参考）業従者・講師配置計画 兼 研修日程表'!C100</f>
        <v>0</v>
      </c>
      <c r="D100" s="695">
        <f>'（参考）業従者・講師配置計画 兼 研修日程表'!D100</f>
        <v>0</v>
      </c>
      <c r="E100" s="696" t="s">
        <v>291</v>
      </c>
      <c r="F100" s="697">
        <f>'（参考）業従者・講師配置計画 兼 研修日程表'!F100</f>
        <v>0</v>
      </c>
      <c r="G100" s="698">
        <f>'（参考）業従者・講師配置計画 兼 研修日程表'!G100</f>
        <v>0</v>
      </c>
      <c r="H100" s="698">
        <f>'（参考）業従者・講師配置計画 兼 研修日程表'!H100</f>
        <v>0</v>
      </c>
      <c r="I100" s="698">
        <f>'（参考）業従者・講師配置計画 兼 研修日程表'!I100</f>
        <v>0</v>
      </c>
      <c r="J100" s="698">
        <f>'（参考）業従者・講師配置計画 兼 研修日程表'!J100</f>
        <v>0</v>
      </c>
      <c r="K100" s="459"/>
      <c r="L100" s="699">
        <f>'（参考）業従者・講師配置計画 兼 研修日程表'!L100</f>
        <v>0</v>
      </c>
      <c r="M100" s="700">
        <f>'（参考）業従者・講師配置計画 兼 研修日程表'!M100</f>
        <v>0</v>
      </c>
      <c r="N100" s="841">
        <f>'（参考）業従者・講師配置計画 兼 研修日程表'!N100</f>
        <v>0</v>
      </c>
      <c r="O100" s="548" t="str">
        <f t="shared" si="40"/>
        <v/>
      </c>
      <c r="P100" s="548" t="str">
        <f t="shared" si="41"/>
        <v/>
      </c>
      <c r="Q100" s="548" t="str">
        <f t="shared" si="32"/>
        <v/>
      </c>
      <c r="R100" s="548" t="str">
        <f t="shared" si="33"/>
        <v/>
      </c>
      <c r="S100" s="548" t="str">
        <f t="shared" si="42"/>
        <v/>
      </c>
      <c r="T100" s="548" t="str">
        <f t="shared" si="43"/>
        <v/>
      </c>
      <c r="U100" s="548" t="str">
        <f t="shared" si="34"/>
        <v/>
      </c>
      <c r="V100" s="548" t="str">
        <f t="shared" si="35"/>
        <v/>
      </c>
      <c r="W100" s="548" t="str">
        <f t="shared" si="44"/>
        <v/>
      </c>
      <c r="X100" s="548" t="str">
        <f t="shared" si="45"/>
        <v/>
      </c>
      <c r="Y100" s="548" t="str">
        <f t="shared" si="36"/>
        <v/>
      </c>
      <c r="Z100" s="548" t="str">
        <f t="shared" si="37"/>
        <v/>
      </c>
      <c r="AA100" s="548" t="str">
        <f t="shared" si="46"/>
        <v/>
      </c>
      <c r="AB100" s="548" t="str">
        <f t="shared" si="47"/>
        <v/>
      </c>
      <c r="AC100" s="548" t="str">
        <f t="shared" si="38"/>
        <v/>
      </c>
      <c r="AD100" s="548" t="str">
        <f t="shared" si="39"/>
        <v/>
      </c>
      <c r="AE100" s="701">
        <f>'（参考）業従者・講師配置計画 兼 研修日程表'!AE100</f>
        <v>0</v>
      </c>
      <c r="AF100" s="702">
        <f>'（参考）業従者・講師配置計画 兼 研修日程表'!AF100</f>
        <v>0</v>
      </c>
      <c r="AG100" s="703"/>
      <c r="AH100" s="912" t="str">
        <f>'（参考）業従者・講師配置計画 兼 研修日程表'!AH100</f>
        <v/>
      </c>
      <c r="AI100" s="912" t="str">
        <f>'（参考）業従者・講師配置計画 兼 研修日程表'!AI100</f>
        <v/>
      </c>
      <c r="AJ100" s="912" t="str">
        <f>'（参考）業従者・講師配置計画 兼 研修日程表'!AJ100</f>
        <v/>
      </c>
      <c r="AK100" s="912" t="str">
        <f>'（参考）業従者・講師配置計画 兼 研修日程表'!AK100</f>
        <v/>
      </c>
      <c r="AL100" s="704">
        <f>'（参考）業従者・講師配置計画 兼 研修日程表'!AL100</f>
        <v>0</v>
      </c>
      <c r="AM100" s="441" t="str">
        <f t="shared" ref="AM100:AM163" si="48">IF(AL100="見学・視察",1,"")</f>
        <v/>
      </c>
      <c r="AN100" s="705"/>
      <c r="AO100" s="552"/>
      <c r="AP100" s="552"/>
    </row>
    <row r="101" spans="2:42" ht="27.75" hidden="1" customHeight="1" thickBot="1">
      <c r="B101" s="459"/>
      <c r="C101" s="694">
        <f>'（参考）業従者・講師配置計画 兼 研修日程表'!C101</f>
        <v>0</v>
      </c>
      <c r="D101" s="695">
        <f>'（参考）業従者・講師配置計画 兼 研修日程表'!D101</f>
        <v>0</v>
      </c>
      <c r="E101" s="696" t="s">
        <v>291</v>
      </c>
      <c r="F101" s="697">
        <f>'（参考）業従者・講師配置計画 兼 研修日程表'!F101</f>
        <v>0</v>
      </c>
      <c r="G101" s="698">
        <f>'（参考）業従者・講師配置計画 兼 研修日程表'!G101</f>
        <v>0</v>
      </c>
      <c r="H101" s="698">
        <f>'（参考）業従者・講師配置計画 兼 研修日程表'!H101</f>
        <v>0</v>
      </c>
      <c r="I101" s="698">
        <f>'（参考）業従者・講師配置計画 兼 研修日程表'!I101</f>
        <v>0</v>
      </c>
      <c r="J101" s="698">
        <f>'（参考）業従者・講師配置計画 兼 研修日程表'!J101</f>
        <v>0</v>
      </c>
      <c r="K101" s="459"/>
      <c r="L101" s="699">
        <f>'（参考）業従者・講師配置計画 兼 研修日程表'!L101</f>
        <v>0</v>
      </c>
      <c r="M101" s="700">
        <f>'（参考）業従者・講師配置計画 兼 研修日程表'!M101</f>
        <v>0</v>
      </c>
      <c r="N101" s="841">
        <f>'（参考）業従者・講師配置計画 兼 研修日程表'!N101</f>
        <v>0</v>
      </c>
      <c r="O101" s="548" t="str">
        <f t="shared" si="40"/>
        <v/>
      </c>
      <c r="P101" s="548" t="str">
        <f t="shared" si="41"/>
        <v/>
      </c>
      <c r="Q101" s="548" t="str">
        <f t="shared" si="32"/>
        <v/>
      </c>
      <c r="R101" s="548" t="str">
        <f t="shared" si="33"/>
        <v/>
      </c>
      <c r="S101" s="548" t="str">
        <f t="shared" si="42"/>
        <v/>
      </c>
      <c r="T101" s="548" t="str">
        <f t="shared" si="43"/>
        <v/>
      </c>
      <c r="U101" s="548" t="str">
        <f t="shared" si="34"/>
        <v/>
      </c>
      <c r="V101" s="548" t="str">
        <f t="shared" si="35"/>
        <v/>
      </c>
      <c r="W101" s="548" t="str">
        <f t="shared" si="44"/>
        <v/>
      </c>
      <c r="X101" s="548" t="str">
        <f t="shared" si="45"/>
        <v/>
      </c>
      <c r="Y101" s="548" t="str">
        <f t="shared" si="36"/>
        <v/>
      </c>
      <c r="Z101" s="548" t="str">
        <f t="shared" si="37"/>
        <v/>
      </c>
      <c r="AA101" s="548" t="str">
        <f t="shared" si="46"/>
        <v/>
      </c>
      <c r="AB101" s="548" t="str">
        <f t="shared" si="47"/>
        <v/>
      </c>
      <c r="AC101" s="548" t="str">
        <f t="shared" si="38"/>
        <v/>
      </c>
      <c r="AD101" s="548" t="str">
        <f t="shared" si="39"/>
        <v/>
      </c>
      <c r="AE101" s="701">
        <f>'（参考）業従者・講師配置計画 兼 研修日程表'!AE101</f>
        <v>0</v>
      </c>
      <c r="AF101" s="702">
        <f>'（参考）業従者・講師配置計画 兼 研修日程表'!AF101</f>
        <v>0</v>
      </c>
      <c r="AG101" s="703"/>
      <c r="AH101" s="912" t="str">
        <f>'（参考）業従者・講師配置計画 兼 研修日程表'!AH101</f>
        <v/>
      </c>
      <c r="AI101" s="912" t="str">
        <f>'（参考）業従者・講師配置計画 兼 研修日程表'!AI101</f>
        <v/>
      </c>
      <c r="AJ101" s="912" t="str">
        <f>'（参考）業従者・講師配置計画 兼 研修日程表'!AJ101</f>
        <v/>
      </c>
      <c r="AK101" s="912" t="str">
        <f>'（参考）業従者・講師配置計画 兼 研修日程表'!AK101</f>
        <v/>
      </c>
      <c r="AL101" s="704">
        <f>'（参考）業従者・講師配置計画 兼 研修日程表'!AL101</f>
        <v>0</v>
      </c>
      <c r="AM101" s="441" t="str">
        <f t="shared" si="48"/>
        <v/>
      </c>
      <c r="AN101" s="705"/>
      <c r="AO101" s="552"/>
      <c r="AP101" s="552"/>
    </row>
    <row r="102" spans="2:42" ht="27.75" hidden="1" customHeight="1" thickBot="1">
      <c r="B102" s="459"/>
      <c r="C102" s="694">
        <f>'（参考）業従者・講師配置計画 兼 研修日程表'!C102</f>
        <v>0</v>
      </c>
      <c r="D102" s="695">
        <f>'（参考）業従者・講師配置計画 兼 研修日程表'!D102</f>
        <v>0</v>
      </c>
      <c r="E102" s="696" t="s">
        <v>291</v>
      </c>
      <c r="F102" s="697">
        <f>'（参考）業従者・講師配置計画 兼 研修日程表'!F102</f>
        <v>0</v>
      </c>
      <c r="G102" s="698">
        <f>'（参考）業従者・講師配置計画 兼 研修日程表'!G102</f>
        <v>0</v>
      </c>
      <c r="H102" s="698">
        <f>'（参考）業従者・講師配置計画 兼 研修日程表'!H102</f>
        <v>0</v>
      </c>
      <c r="I102" s="698">
        <f>'（参考）業従者・講師配置計画 兼 研修日程表'!I102</f>
        <v>0</v>
      </c>
      <c r="J102" s="698">
        <f>'（参考）業従者・講師配置計画 兼 研修日程表'!J102</f>
        <v>0</v>
      </c>
      <c r="K102" s="459"/>
      <c r="L102" s="699">
        <f>'（参考）業従者・講師配置計画 兼 研修日程表'!L102</f>
        <v>0</v>
      </c>
      <c r="M102" s="700">
        <f>'（参考）業従者・講師配置計画 兼 研修日程表'!M102</f>
        <v>0</v>
      </c>
      <c r="N102" s="841">
        <f>'（参考）業従者・講師配置計画 兼 研修日程表'!N102</f>
        <v>0</v>
      </c>
      <c r="O102" s="548" t="str">
        <f t="shared" si="40"/>
        <v/>
      </c>
      <c r="P102" s="548" t="str">
        <f t="shared" si="41"/>
        <v/>
      </c>
      <c r="Q102" s="548" t="str">
        <f t="shared" si="32"/>
        <v/>
      </c>
      <c r="R102" s="548" t="str">
        <f t="shared" si="33"/>
        <v/>
      </c>
      <c r="S102" s="548" t="str">
        <f t="shared" si="42"/>
        <v/>
      </c>
      <c r="T102" s="548" t="str">
        <f t="shared" si="43"/>
        <v/>
      </c>
      <c r="U102" s="548" t="str">
        <f t="shared" si="34"/>
        <v/>
      </c>
      <c r="V102" s="548" t="str">
        <f t="shared" si="35"/>
        <v/>
      </c>
      <c r="W102" s="548" t="str">
        <f t="shared" si="44"/>
        <v/>
      </c>
      <c r="X102" s="548" t="str">
        <f t="shared" si="45"/>
        <v/>
      </c>
      <c r="Y102" s="548" t="str">
        <f t="shared" si="36"/>
        <v/>
      </c>
      <c r="Z102" s="548" t="str">
        <f t="shared" si="37"/>
        <v/>
      </c>
      <c r="AA102" s="548" t="str">
        <f t="shared" si="46"/>
        <v/>
      </c>
      <c r="AB102" s="548" t="str">
        <f t="shared" si="47"/>
        <v/>
      </c>
      <c r="AC102" s="548" t="str">
        <f t="shared" si="38"/>
        <v/>
      </c>
      <c r="AD102" s="548" t="str">
        <f t="shared" si="39"/>
        <v/>
      </c>
      <c r="AE102" s="701">
        <f>'（参考）業従者・講師配置計画 兼 研修日程表'!AE102</f>
        <v>0</v>
      </c>
      <c r="AF102" s="702">
        <f>'（参考）業従者・講師配置計画 兼 研修日程表'!AF102</f>
        <v>0</v>
      </c>
      <c r="AG102" s="703"/>
      <c r="AH102" s="912" t="str">
        <f>'（参考）業従者・講師配置計画 兼 研修日程表'!AH102</f>
        <v/>
      </c>
      <c r="AI102" s="912" t="str">
        <f>'（参考）業従者・講師配置計画 兼 研修日程表'!AI102</f>
        <v/>
      </c>
      <c r="AJ102" s="912" t="str">
        <f>'（参考）業従者・講師配置計画 兼 研修日程表'!AJ102</f>
        <v/>
      </c>
      <c r="AK102" s="912" t="str">
        <f>'（参考）業従者・講師配置計画 兼 研修日程表'!AK102</f>
        <v/>
      </c>
      <c r="AL102" s="704">
        <f>'（参考）業従者・講師配置計画 兼 研修日程表'!AL102</f>
        <v>0</v>
      </c>
      <c r="AM102" s="441" t="str">
        <f t="shared" si="48"/>
        <v/>
      </c>
      <c r="AN102" s="705"/>
      <c r="AO102" s="552"/>
      <c r="AP102" s="552"/>
    </row>
    <row r="103" spans="2:42" ht="27.75" hidden="1" customHeight="1" thickBot="1">
      <c r="B103" s="459"/>
      <c r="C103" s="694">
        <f>'（参考）業従者・講師配置計画 兼 研修日程表'!C103</f>
        <v>0</v>
      </c>
      <c r="D103" s="695">
        <f>'（参考）業従者・講師配置計画 兼 研修日程表'!D103</f>
        <v>0</v>
      </c>
      <c r="E103" s="696" t="s">
        <v>291</v>
      </c>
      <c r="F103" s="697">
        <f>'（参考）業従者・講師配置計画 兼 研修日程表'!F103</f>
        <v>0</v>
      </c>
      <c r="G103" s="698">
        <f>'（参考）業従者・講師配置計画 兼 研修日程表'!G103</f>
        <v>0</v>
      </c>
      <c r="H103" s="698">
        <f>'（参考）業従者・講師配置計画 兼 研修日程表'!H103</f>
        <v>0</v>
      </c>
      <c r="I103" s="698">
        <f>'（参考）業従者・講師配置計画 兼 研修日程表'!I103</f>
        <v>0</v>
      </c>
      <c r="J103" s="698">
        <f>'（参考）業従者・講師配置計画 兼 研修日程表'!J103</f>
        <v>0</v>
      </c>
      <c r="K103" s="459"/>
      <c r="L103" s="699">
        <f>'（参考）業従者・講師配置計画 兼 研修日程表'!L103</f>
        <v>0</v>
      </c>
      <c r="M103" s="700">
        <f>'（参考）業従者・講師配置計画 兼 研修日程表'!M103</f>
        <v>0</v>
      </c>
      <c r="N103" s="841">
        <f>'（参考）業従者・講師配置計画 兼 研修日程表'!N103</f>
        <v>0</v>
      </c>
      <c r="O103" s="548" t="str">
        <f t="shared" si="40"/>
        <v/>
      </c>
      <c r="P103" s="548" t="str">
        <f t="shared" si="41"/>
        <v/>
      </c>
      <c r="Q103" s="548" t="str">
        <f t="shared" si="32"/>
        <v/>
      </c>
      <c r="R103" s="548" t="str">
        <f t="shared" si="33"/>
        <v/>
      </c>
      <c r="S103" s="548" t="str">
        <f t="shared" si="42"/>
        <v/>
      </c>
      <c r="T103" s="548" t="str">
        <f t="shared" si="43"/>
        <v/>
      </c>
      <c r="U103" s="548" t="str">
        <f t="shared" si="34"/>
        <v/>
      </c>
      <c r="V103" s="548" t="str">
        <f t="shared" si="35"/>
        <v/>
      </c>
      <c r="W103" s="548" t="str">
        <f t="shared" si="44"/>
        <v/>
      </c>
      <c r="X103" s="548" t="str">
        <f t="shared" si="45"/>
        <v/>
      </c>
      <c r="Y103" s="548" t="str">
        <f t="shared" si="36"/>
        <v/>
      </c>
      <c r="Z103" s="548" t="str">
        <f t="shared" si="37"/>
        <v/>
      </c>
      <c r="AA103" s="548" t="str">
        <f t="shared" si="46"/>
        <v/>
      </c>
      <c r="AB103" s="548" t="str">
        <f t="shared" si="47"/>
        <v/>
      </c>
      <c r="AC103" s="548" t="str">
        <f t="shared" si="38"/>
        <v/>
      </c>
      <c r="AD103" s="548" t="str">
        <f t="shared" si="39"/>
        <v/>
      </c>
      <c r="AE103" s="701">
        <f>'（参考）業従者・講師配置計画 兼 研修日程表'!AE103</f>
        <v>0</v>
      </c>
      <c r="AF103" s="702">
        <f>'（参考）業従者・講師配置計画 兼 研修日程表'!AF103</f>
        <v>0</v>
      </c>
      <c r="AG103" s="703"/>
      <c r="AH103" s="912" t="str">
        <f>'（参考）業従者・講師配置計画 兼 研修日程表'!AH103</f>
        <v/>
      </c>
      <c r="AI103" s="912" t="str">
        <f>'（参考）業従者・講師配置計画 兼 研修日程表'!AI103</f>
        <v/>
      </c>
      <c r="AJ103" s="912" t="str">
        <f>'（参考）業従者・講師配置計画 兼 研修日程表'!AJ103</f>
        <v/>
      </c>
      <c r="AK103" s="912" t="str">
        <f>'（参考）業従者・講師配置計画 兼 研修日程表'!AK103</f>
        <v/>
      </c>
      <c r="AL103" s="704">
        <f>'（参考）業従者・講師配置計画 兼 研修日程表'!AL103</f>
        <v>0</v>
      </c>
      <c r="AM103" s="441" t="str">
        <f t="shared" si="48"/>
        <v/>
      </c>
      <c r="AN103" s="705"/>
      <c r="AO103" s="552"/>
      <c r="AP103" s="552"/>
    </row>
    <row r="104" spans="2:42" ht="27.75" hidden="1" customHeight="1" thickBot="1">
      <c r="B104" s="459"/>
      <c r="C104" s="694">
        <f>'（参考）業従者・講師配置計画 兼 研修日程表'!C104</f>
        <v>0</v>
      </c>
      <c r="D104" s="695">
        <f>'（参考）業従者・講師配置計画 兼 研修日程表'!D104</f>
        <v>0</v>
      </c>
      <c r="E104" s="696" t="s">
        <v>291</v>
      </c>
      <c r="F104" s="697">
        <f>'（参考）業従者・講師配置計画 兼 研修日程表'!F104</f>
        <v>0</v>
      </c>
      <c r="G104" s="698">
        <f>'（参考）業従者・講師配置計画 兼 研修日程表'!G104</f>
        <v>0</v>
      </c>
      <c r="H104" s="698">
        <f>'（参考）業従者・講師配置計画 兼 研修日程表'!H104</f>
        <v>0</v>
      </c>
      <c r="I104" s="698">
        <f>'（参考）業従者・講師配置計画 兼 研修日程表'!I104</f>
        <v>0</v>
      </c>
      <c r="J104" s="698">
        <f>'（参考）業従者・講師配置計画 兼 研修日程表'!J104</f>
        <v>0</v>
      </c>
      <c r="K104" s="459"/>
      <c r="L104" s="699">
        <f>'（参考）業従者・講師配置計画 兼 研修日程表'!L104</f>
        <v>0</v>
      </c>
      <c r="M104" s="700">
        <f>'（参考）業従者・講師配置計画 兼 研修日程表'!M104</f>
        <v>0</v>
      </c>
      <c r="N104" s="841">
        <f>'（参考）業従者・講師配置計画 兼 研修日程表'!N104</f>
        <v>0</v>
      </c>
      <c r="O104" s="548" t="str">
        <f t="shared" si="40"/>
        <v/>
      </c>
      <c r="P104" s="548" t="str">
        <f t="shared" si="41"/>
        <v/>
      </c>
      <c r="Q104" s="548" t="str">
        <f t="shared" si="32"/>
        <v/>
      </c>
      <c r="R104" s="548" t="str">
        <f t="shared" si="33"/>
        <v/>
      </c>
      <c r="S104" s="548" t="str">
        <f t="shared" si="42"/>
        <v/>
      </c>
      <c r="T104" s="548" t="str">
        <f t="shared" si="43"/>
        <v/>
      </c>
      <c r="U104" s="548" t="str">
        <f t="shared" si="34"/>
        <v/>
      </c>
      <c r="V104" s="548" t="str">
        <f t="shared" si="35"/>
        <v/>
      </c>
      <c r="W104" s="548" t="str">
        <f t="shared" si="44"/>
        <v/>
      </c>
      <c r="X104" s="548" t="str">
        <f t="shared" si="45"/>
        <v/>
      </c>
      <c r="Y104" s="548" t="str">
        <f t="shared" si="36"/>
        <v/>
      </c>
      <c r="Z104" s="548" t="str">
        <f t="shared" si="37"/>
        <v/>
      </c>
      <c r="AA104" s="548" t="str">
        <f t="shared" si="46"/>
        <v/>
      </c>
      <c r="AB104" s="548" t="str">
        <f t="shared" si="47"/>
        <v/>
      </c>
      <c r="AC104" s="548" t="str">
        <f t="shared" si="38"/>
        <v/>
      </c>
      <c r="AD104" s="548" t="str">
        <f t="shared" si="39"/>
        <v/>
      </c>
      <c r="AE104" s="701">
        <f>'（参考）業従者・講師配置計画 兼 研修日程表'!AE104</f>
        <v>0</v>
      </c>
      <c r="AF104" s="702">
        <f>'（参考）業従者・講師配置計画 兼 研修日程表'!AF104</f>
        <v>0</v>
      </c>
      <c r="AG104" s="703"/>
      <c r="AH104" s="912" t="str">
        <f>'（参考）業従者・講師配置計画 兼 研修日程表'!AH104</f>
        <v/>
      </c>
      <c r="AI104" s="912" t="str">
        <f>'（参考）業従者・講師配置計画 兼 研修日程表'!AI104</f>
        <v/>
      </c>
      <c r="AJ104" s="912" t="str">
        <f>'（参考）業従者・講師配置計画 兼 研修日程表'!AJ104</f>
        <v/>
      </c>
      <c r="AK104" s="912" t="str">
        <f>'（参考）業従者・講師配置計画 兼 研修日程表'!AK104</f>
        <v/>
      </c>
      <c r="AL104" s="704">
        <f>'（参考）業従者・講師配置計画 兼 研修日程表'!AL104</f>
        <v>0</v>
      </c>
      <c r="AM104" s="441" t="str">
        <f t="shared" si="48"/>
        <v/>
      </c>
      <c r="AN104" s="705"/>
      <c r="AO104" s="552"/>
      <c r="AP104" s="552"/>
    </row>
    <row r="105" spans="2:42" ht="27.75" hidden="1" customHeight="1" thickBot="1">
      <c r="B105" s="459"/>
      <c r="C105" s="694">
        <f>'（参考）業従者・講師配置計画 兼 研修日程表'!C105</f>
        <v>0</v>
      </c>
      <c r="D105" s="695">
        <f>'（参考）業従者・講師配置計画 兼 研修日程表'!D105</f>
        <v>0</v>
      </c>
      <c r="E105" s="696" t="s">
        <v>291</v>
      </c>
      <c r="F105" s="697">
        <f>'（参考）業従者・講師配置計画 兼 研修日程表'!F105</f>
        <v>0</v>
      </c>
      <c r="G105" s="698">
        <f>'（参考）業従者・講師配置計画 兼 研修日程表'!G105</f>
        <v>0</v>
      </c>
      <c r="H105" s="698">
        <f>'（参考）業従者・講師配置計画 兼 研修日程表'!H105</f>
        <v>0</v>
      </c>
      <c r="I105" s="698">
        <f>'（参考）業従者・講師配置計画 兼 研修日程表'!I105</f>
        <v>0</v>
      </c>
      <c r="J105" s="698">
        <f>'（参考）業従者・講師配置計画 兼 研修日程表'!J105</f>
        <v>0</v>
      </c>
      <c r="K105" s="459"/>
      <c r="L105" s="699">
        <f>'（参考）業従者・講師配置計画 兼 研修日程表'!L105</f>
        <v>0</v>
      </c>
      <c r="M105" s="700">
        <f>'（参考）業従者・講師配置計画 兼 研修日程表'!M105</f>
        <v>0</v>
      </c>
      <c r="N105" s="841">
        <f>'（参考）業従者・講師配置計画 兼 研修日程表'!N105</f>
        <v>0</v>
      </c>
      <c r="O105" s="548" t="str">
        <f t="shared" si="40"/>
        <v/>
      </c>
      <c r="P105" s="548" t="str">
        <f t="shared" si="41"/>
        <v/>
      </c>
      <c r="Q105" s="548" t="str">
        <f t="shared" si="32"/>
        <v/>
      </c>
      <c r="R105" s="548" t="str">
        <f t="shared" si="33"/>
        <v/>
      </c>
      <c r="S105" s="548" t="str">
        <f t="shared" si="42"/>
        <v/>
      </c>
      <c r="T105" s="548" t="str">
        <f t="shared" si="43"/>
        <v/>
      </c>
      <c r="U105" s="548" t="str">
        <f t="shared" si="34"/>
        <v/>
      </c>
      <c r="V105" s="548" t="str">
        <f t="shared" si="35"/>
        <v/>
      </c>
      <c r="W105" s="548" t="str">
        <f t="shared" si="44"/>
        <v/>
      </c>
      <c r="X105" s="548" t="str">
        <f t="shared" si="45"/>
        <v/>
      </c>
      <c r="Y105" s="548" t="str">
        <f t="shared" si="36"/>
        <v/>
      </c>
      <c r="Z105" s="548" t="str">
        <f t="shared" si="37"/>
        <v/>
      </c>
      <c r="AA105" s="548" t="str">
        <f t="shared" si="46"/>
        <v/>
      </c>
      <c r="AB105" s="548" t="str">
        <f t="shared" si="47"/>
        <v/>
      </c>
      <c r="AC105" s="548" t="str">
        <f t="shared" si="38"/>
        <v/>
      </c>
      <c r="AD105" s="548" t="str">
        <f t="shared" si="39"/>
        <v/>
      </c>
      <c r="AE105" s="701">
        <f>'（参考）業従者・講師配置計画 兼 研修日程表'!AE105</f>
        <v>0</v>
      </c>
      <c r="AF105" s="702">
        <f>'（参考）業従者・講師配置計画 兼 研修日程表'!AF105</f>
        <v>0</v>
      </c>
      <c r="AG105" s="703"/>
      <c r="AH105" s="912" t="str">
        <f>'（参考）業従者・講師配置計画 兼 研修日程表'!AH105</f>
        <v/>
      </c>
      <c r="AI105" s="912" t="str">
        <f>'（参考）業従者・講師配置計画 兼 研修日程表'!AI105</f>
        <v/>
      </c>
      <c r="AJ105" s="912" t="str">
        <f>'（参考）業従者・講師配置計画 兼 研修日程表'!AJ105</f>
        <v/>
      </c>
      <c r="AK105" s="912" t="str">
        <f>'（参考）業従者・講師配置計画 兼 研修日程表'!AK105</f>
        <v/>
      </c>
      <c r="AL105" s="704">
        <f>'（参考）業従者・講師配置計画 兼 研修日程表'!AL105</f>
        <v>0</v>
      </c>
      <c r="AM105" s="441" t="str">
        <f t="shared" si="48"/>
        <v/>
      </c>
      <c r="AN105" s="705"/>
      <c r="AO105" s="552"/>
      <c r="AP105" s="552"/>
    </row>
    <row r="106" spans="2:42" ht="27.75" hidden="1" customHeight="1" thickBot="1">
      <c r="B106" s="459"/>
      <c r="C106" s="694">
        <f>'（参考）業従者・講師配置計画 兼 研修日程表'!C106</f>
        <v>0</v>
      </c>
      <c r="D106" s="695">
        <f>'（参考）業従者・講師配置計画 兼 研修日程表'!D106</f>
        <v>0</v>
      </c>
      <c r="E106" s="696" t="s">
        <v>291</v>
      </c>
      <c r="F106" s="697">
        <f>'（参考）業従者・講師配置計画 兼 研修日程表'!F106</f>
        <v>0</v>
      </c>
      <c r="G106" s="698">
        <f>'（参考）業従者・講師配置計画 兼 研修日程表'!G106</f>
        <v>0</v>
      </c>
      <c r="H106" s="698">
        <f>'（参考）業従者・講師配置計画 兼 研修日程表'!H106</f>
        <v>0</v>
      </c>
      <c r="I106" s="698">
        <f>'（参考）業従者・講師配置計画 兼 研修日程表'!I106</f>
        <v>0</v>
      </c>
      <c r="J106" s="698">
        <f>'（参考）業従者・講師配置計画 兼 研修日程表'!J106</f>
        <v>0</v>
      </c>
      <c r="K106" s="459"/>
      <c r="L106" s="699">
        <f>'（参考）業従者・講師配置計画 兼 研修日程表'!L106</f>
        <v>0</v>
      </c>
      <c r="M106" s="700">
        <f>'（参考）業従者・講師配置計画 兼 研修日程表'!M106</f>
        <v>0</v>
      </c>
      <c r="N106" s="841">
        <f>'（参考）業従者・講師配置計画 兼 研修日程表'!N106</f>
        <v>0</v>
      </c>
      <c r="O106" s="548" t="str">
        <f t="shared" si="40"/>
        <v/>
      </c>
      <c r="P106" s="548" t="str">
        <f t="shared" si="41"/>
        <v/>
      </c>
      <c r="Q106" s="548" t="str">
        <f t="shared" si="32"/>
        <v/>
      </c>
      <c r="R106" s="548" t="str">
        <f t="shared" si="33"/>
        <v/>
      </c>
      <c r="S106" s="548" t="str">
        <f t="shared" si="42"/>
        <v/>
      </c>
      <c r="T106" s="548" t="str">
        <f t="shared" si="43"/>
        <v/>
      </c>
      <c r="U106" s="548" t="str">
        <f t="shared" si="34"/>
        <v/>
      </c>
      <c r="V106" s="548" t="str">
        <f t="shared" si="35"/>
        <v/>
      </c>
      <c r="W106" s="548" t="str">
        <f t="shared" si="44"/>
        <v/>
      </c>
      <c r="X106" s="548" t="str">
        <f t="shared" si="45"/>
        <v/>
      </c>
      <c r="Y106" s="548" t="str">
        <f t="shared" si="36"/>
        <v/>
      </c>
      <c r="Z106" s="548" t="str">
        <f t="shared" si="37"/>
        <v/>
      </c>
      <c r="AA106" s="548" t="str">
        <f t="shared" si="46"/>
        <v/>
      </c>
      <c r="AB106" s="548" t="str">
        <f t="shared" si="47"/>
        <v/>
      </c>
      <c r="AC106" s="548" t="str">
        <f t="shared" si="38"/>
        <v/>
      </c>
      <c r="AD106" s="548" t="str">
        <f t="shared" si="39"/>
        <v/>
      </c>
      <c r="AE106" s="701">
        <f>'（参考）業従者・講師配置計画 兼 研修日程表'!AE106</f>
        <v>0</v>
      </c>
      <c r="AF106" s="702">
        <f>'（参考）業従者・講師配置計画 兼 研修日程表'!AF106</f>
        <v>0</v>
      </c>
      <c r="AG106" s="703"/>
      <c r="AH106" s="912" t="str">
        <f>'（参考）業従者・講師配置計画 兼 研修日程表'!AH106</f>
        <v/>
      </c>
      <c r="AI106" s="912" t="str">
        <f>'（参考）業従者・講師配置計画 兼 研修日程表'!AI106</f>
        <v/>
      </c>
      <c r="AJ106" s="912" t="str">
        <f>'（参考）業従者・講師配置計画 兼 研修日程表'!AJ106</f>
        <v/>
      </c>
      <c r="AK106" s="912" t="str">
        <f>'（参考）業従者・講師配置計画 兼 研修日程表'!AK106</f>
        <v/>
      </c>
      <c r="AL106" s="704">
        <f>'（参考）業従者・講師配置計画 兼 研修日程表'!AL106</f>
        <v>0</v>
      </c>
      <c r="AM106" s="441" t="str">
        <f t="shared" si="48"/>
        <v/>
      </c>
      <c r="AN106" s="705"/>
      <c r="AO106" s="552"/>
      <c r="AP106" s="552"/>
    </row>
    <row r="107" spans="2:42" ht="27.75" hidden="1" customHeight="1" thickBot="1">
      <c r="B107" s="459"/>
      <c r="C107" s="694">
        <f>'（参考）業従者・講師配置計画 兼 研修日程表'!C107</f>
        <v>0</v>
      </c>
      <c r="D107" s="695">
        <f>'（参考）業従者・講師配置計画 兼 研修日程表'!D107</f>
        <v>0</v>
      </c>
      <c r="E107" s="696" t="s">
        <v>291</v>
      </c>
      <c r="F107" s="697">
        <f>'（参考）業従者・講師配置計画 兼 研修日程表'!F107</f>
        <v>0</v>
      </c>
      <c r="G107" s="698">
        <f>'（参考）業従者・講師配置計画 兼 研修日程表'!G107</f>
        <v>0</v>
      </c>
      <c r="H107" s="698">
        <f>'（参考）業従者・講師配置計画 兼 研修日程表'!H107</f>
        <v>0</v>
      </c>
      <c r="I107" s="698">
        <f>'（参考）業従者・講師配置計画 兼 研修日程表'!I107</f>
        <v>0</v>
      </c>
      <c r="J107" s="698">
        <f>'（参考）業従者・講師配置計画 兼 研修日程表'!J107</f>
        <v>0</v>
      </c>
      <c r="K107" s="459"/>
      <c r="L107" s="699">
        <f>'（参考）業従者・講師配置計画 兼 研修日程表'!L107</f>
        <v>0</v>
      </c>
      <c r="M107" s="700">
        <f>'（参考）業従者・講師配置計画 兼 研修日程表'!M107</f>
        <v>0</v>
      </c>
      <c r="N107" s="841">
        <f>'（参考）業従者・講師配置計画 兼 研修日程表'!N107</f>
        <v>0</v>
      </c>
      <c r="O107" s="548" t="str">
        <f t="shared" si="40"/>
        <v/>
      </c>
      <c r="P107" s="548" t="str">
        <f t="shared" si="41"/>
        <v/>
      </c>
      <c r="Q107" s="548" t="str">
        <f t="shared" si="32"/>
        <v/>
      </c>
      <c r="R107" s="548" t="str">
        <f t="shared" si="33"/>
        <v/>
      </c>
      <c r="S107" s="548" t="str">
        <f t="shared" si="42"/>
        <v/>
      </c>
      <c r="T107" s="548" t="str">
        <f t="shared" si="43"/>
        <v/>
      </c>
      <c r="U107" s="548" t="str">
        <f t="shared" si="34"/>
        <v/>
      </c>
      <c r="V107" s="548" t="str">
        <f t="shared" si="35"/>
        <v/>
      </c>
      <c r="W107" s="548" t="str">
        <f t="shared" si="44"/>
        <v/>
      </c>
      <c r="X107" s="548" t="str">
        <f t="shared" si="45"/>
        <v/>
      </c>
      <c r="Y107" s="548" t="str">
        <f t="shared" si="36"/>
        <v/>
      </c>
      <c r="Z107" s="548" t="str">
        <f t="shared" si="37"/>
        <v/>
      </c>
      <c r="AA107" s="548" t="str">
        <f t="shared" si="46"/>
        <v/>
      </c>
      <c r="AB107" s="548" t="str">
        <f t="shared" si="47"/>
        <v/>
      </c>
      <c r="AC107" s="548" t="str">
        <f t="shared" si="38"/>
        <v/>
      </c>
      <c r="AD107" s="548" t="str">
        <f t="shared" si="39"/>
        <v/>
      </c>
      <c r="AE107" s="701">
        <f>'（参考）業従者・講師配置計画 兼 研修日程表'!AE107</f>
        <v>0</v>
      </c>
      <c r="AF107" s="702">
        <f>'（参考）業従者・講師配置計画 兼 研修日程表'!AF107</f>
        <v>0</v>
      </c>
      <c r="AG107" s="703"/>
      <c r="AH107" s="912" t="str">
        <f>'（参考）業従者・講師配置計画 兼 研修日程表'!AH107</f>
        <v/>
      </c>
      <c r="AI107" s="912" t="str">
        <f>'（参考）業従者・講師配置計画 兼 研修日程表'!AI107</f>
        <v/>
      </c>
      <c r="AJ107" s="912" t="str">
        <f>'（参考）業従者・講師配置計画 兼 研修日程表'!AJ107</f>
        <v/>
      </c>
      <c r="AK107" s="912" t="str">
        <f>'（参考）業従者・講師配置計画 兼 研修日程表'!AK107</f>
        <v/>
      </c>
      <c r="AL107" s="704">
        <f>'（参考）業従者・講師配置計画 兼 研修日程表'!AL107</f>
        <v>0</v>
      </c>
      <c r="AM107" s="441" t="str">
        <f t="shared" si="48"/>
        <v/>
      </c>
      <c r="AN107" s="705"/>
      <c r="AO107" s="552"/>
      <c r="AP107" s="552"/>
    </row>
    <row r="108" spans="2:42" ht="27.75" hidden="1" customHeight="1" thickBot="1">
      <c r="B108" s="459"/>
      <c r="C108" s="694">
        <f>'（参考）業従者・講師配置計画 兼 研修日程表'!C108</f>
        <v>0</v>
      </c>
      <c r="D108" s="695">
        <f>'（参考）業従者・講師配置計画 兼 研修日程表'!D108</f>
        <v>0</v>
      </c>
      <c r="E108" s="696" t="s">
        <v>291</v>
      </c>
      <c r="F108" s="697">
        <f>'（参考）業従者・講師配置計画 兼 研修日程表'!F108</f>
        <v>0</v>
      </c>
      <c r="G108" s="698">
        <f>'（参考）業従者・講師配置計画 兼 研修日程表'!G108</f>
        <v>0</v>
      </c>
      <c r="H108" s="698">
        <f>'（参考）業従者・講師配置計画 兼 研修日程表'!H108</f>
        <v>0</v>
      </c>
      <c r="I108" s="698">
        <f>'（参考）業従者・講師配置計画 兼 研修日程表'!I108</f>
        <v>0</v>
      </c>
      <c r="J108" s="698">
        <f>'（参考）業従者・講師配置計画 兼 研修日程表'!J108</f>
        <v>0</v>
      </c>
      <c r="K108" s="459"/>
      <c r="L108" s="699">
        <f>'（参考）業従者・講師配置計画 兼 研修日程表'!L108</f>
        <v>0</v>
      </c>
      <c r="M108" s="700">
        <f>'（参考）業従者・講師配置計画 兼 研修日程表'!M108</f>
        <v>0</v>
      </c>
      <c r="N108" s="841">
        <f>'（参考）業従者・講師配置計画 兼 研修日程表'!N108</f>
        <v>0</v>
      </c>
      <c r="O108" s="548" t="str">
        <f t="shared" si="40"/>
        <v/>
      </c>
      <c r="P108" s="548" t="str">
        <f t="shared" si="41"/>
        <v/>
      </c>
      <c r="Q108" s="548" t="str">
        <f t="shared" si="32"/>
        <v/>
      </c>
      <c r="R108" s="548" t="str">
        <f t="shared" si="33"/>
        <v/>
      </c>
      <c r="S108" s="548" t="str">
        <f t="shared" si="42"/>
        <v/>
      </c>
      <c r="T108" s="548" t="str">
        <f t="shared" si="43"/>
        <v/>
      </c>
      <c r="U108" s="548" t="str">
        <f t="shared" si="34"/>
        <v/>
      </c>
      <c r="V108" s="548" t="str">
        <f t="shared" si="35"/>
        <v/>
      </c>
      <c r="W108" s="548" t="str">
        <f t="shared" si="44"/>
        <v/>
      </c>
      <c r="X108" s="548" t="str">
        <f t="shared" si="45"/>
        <v/>
      </c>
      <c r="Y108" s="548" t="str">
        <f t="shared" si="36"/>
        <v/>
      </c>
      <c r="Z108" s="548" t="str">
        <f t="shared" si="37"/>
        <v/>
      </c>
      <c r="AA108" s="548" t="str">
        <f t="shared" si="46"/>
        <v/>
      </c>
      <c r="AB108" s="548" t="str">
        <f t="shared" si="47"/>
        <v/>
      </c>
      <c r="AC108" s="548" t="str">
        <f t="shared" si="38"/>
        <v/>
      </c>
      <c r="AD108" s="548" t="str">
        <f t="shared" si="39"/>
        <v/>
      </c>
      <c r="AE108" s="701">
        <f>'（参考）業従者・講師配置計画 兼 研修日程表'!AE108</f>
        <v>0</v>
      </c>
      <c r="AF108" s="702">
        <f>'（参考）業従者・講師配置計画 兼 研修日程表'!AF108</f>
        <v>0</v>
      </c>
      <c r="AG108" s="703"/>
      <c r="AH108" s="912" t="str">
        <f>'（参考）業従者・講師配置計画 兼 研修日程表'!AH108</f>
        <v/>
      </c>
      <c r="AI108" s="912" t="str">
        <f>'（参考）業従者・講師配置計画 兼 研修日程表'!AI108</f>
        <v/>
      </c>
      <c r="AJ108" s="912" t="str">
        <f>'（参考）業従者・講師配置計画 兼 研修日程表'!AJ108</f>
        <v/>
      </c>
      <c r="AK108" s="912" t="str">
        <f>'（参考）業従者・講師配置計画 兼 研修日程表'!AK108</f>
        <v/>
      </c>
      <c r="AL108" s="704">
        <f>'（参考）業従者・講師配置計画 兼 研修日程表'!AL108</f>
        <v>0</v>
      </c>
      <c r="AM108" s="441" t="str">
        <f t="shared" si="48"/>
        <v/>
      </c>
      <c r="AN108" s="705"/>
      <c r="AO108" s="552"/>
      <c r="AP108" s="552"/>
    </row>
    <row r="109" spans="2:42" ht="27.75" hidden="1" customHeight="1" thickBot="1">
      <c r="B109" s="459"/>
      <c r="C109" s="694">
        <f>'（参考）業従者・講師配置計画 兼 研修日程表'!C109</f>
        <v>0</v>
      </c>
      <c r="D109" s="695">
        <f>'（参考）業従者・講師配置計画 兼 研修日程表'!D109</f>
        <v>0</v>
      </c>
      <c r="E109" s="696" t="s">
        <v>291</v>
      </c>
      <c r="F109" s="697">
        <f>'（参考）業従者・講師配置計画 兼 研修日程表'!F109</f>
        <v>0</v>
      </c>
      <c r="G109" s="698">
        <f>'（参考）業従者・講師配置計画 兼 研修日程表'!G109</f>
        <v>0</v>
      </c>
      <c r="H109" s="698">
        <f>'（参考）業従者・講師配置計画 兼 研修日程表'!H109</f>
        <v>0</v>
      </c>
      <c r="I109" s="698">
        <f>'（参考）業従者・講師配置計画 兼 研修日程表'!I109</f>
        <v>0</v>
      </c>
      <c r="J109" s="698">
        <f>'（参考）業従者・講師配置計画 兼 研修日程表'!J109</f>
        <v>0</v>
      </c>
      <c r="K109" s="459"/>
      <c r="L109" s="699">
        <f>'（参考）業従者・講師配置計画 兼 研修日程表'!L109</f>
        <v>0</v>
      </c>
      <c r="M109" s="700">
        <f>'（参考）業従者・講師配置計画 兼 研修日程表'!M109</f>
        <v>0</v>
      </c>
      <c r="N109" s="841">
        <f>'（参考）業従者・講師配置計画 兼 研修日程表'!N109</f>
        <v>0</v>
      </c>
      <c r="O109" s="548" t="str">
        <f t="shared" si="40"/>
        <v/>
      </c>
      <c r="P109" s="548" t="str">
        <f t="shared" si="41"/>
        <v/>
      </c>
      <c r="Q109" s="548" t="str">
        <f t="shared" si="32"/>
        <v/>
      </c>
      <c r="R109" s="548" t="str">
        <f t="shared" si="33"/>
        <v/>
      </c>
      <c r="S109" s="548" t="str">
        <f t="shared" si="42"/>
        <v/>
      </c>
      <c r="T109" s="548" t="str">
        <f t="shared" si="43"/>
        <v/>
      </c>
      <c r="U109" s="548" t="str">
        <f t="shared" si="34"/>
        <v/>
      </c>
      <c r="V109" s="548" t="str">
        <f t="shared" si="35"/>
        <v/>
      </c>
      <c r="W109" s="548" t="str">
        <f t="shared" si="44"/>
        <v/>
      </c>
      <c r="X109" s="548" t="str">
        <f t="shared" si="45"/>
        <v/>
      </c>
      <c r="Y109" s="548" t="str">
        <f t="shared" si="36"/>
        <v/>
      </c>
      <c r="Z109" s="548" t="str">
        <f t="shared" si="37"/>
        <v/>
      </c>
      <c r="AA109" s="548" t="str">
        <f t="shared" si="46"/>
        <v/>
      </c>
      <c r="AB109" s="548" t="str">
        <f t="shared" si="47"/>
        <v/>
      </c>
      <c r="AC109" s="548" t="str">
        <f t="shared" si="38"/>
        <v/>
      </c>
      <c r="AD109" s="548" t="str">
        <f t="shared" si="39"/>
        <v/>
      </c>
      <c r="AE109" s="701">
        <f>'（参考）業従者・講師配置計画 兼 研修日程表'!AE109</f>
        <v>0</v>
      </c>
      <c r="AF109" s="702">
        <f>'（参考）業従者・講師配置計画 兼 研修日程表'!AF109</f>
        <v>0</v>
      </c>
      <c r="AG109" s="703"/>
      <c r="AH109" s="912" t="str">
        <f>'（参考）業従者・講師配置計画 兼 研修日程表'!AH109</f>
        <v/>
      </c>
      <c r="AI109" s="912" t="str">
        <f>'（参考）業従者・講師配置計画 兼 研修日程表'!AI109</f>
        <v/>
      </c>
      <c r="AJ109" s="912" t="str">
        <f>'（参考）業従者・講師配置計画 兼 研修日程表'!AJ109</f>
        <v/>
      </c>
      <c r="AK109" s="912" t="str">
        <f>'（参考）業従者・講師配置計画 兼 研修日程表'!AK109</f>
        <v/>
      </c>
      <c r="AL109" s="704">
        <f>'（参考）業従者・講師配置計画 兼 研修日程表'!AL109</f>
        <v>0</v>
      </c>
      <c r="AM109" s="441" t="str">
        <f t="shared" si="48"/>
        <v/>
      </c>
      <c r="AN109" s="705"/>
      <c r="AO109" s="552"/>
      <c r="AP109" s="552"/>
    </row>
    <row r="110" spans="2:42" ht="27.75" hidden="1" customHeight="1" thickBot="1">
      <c r="B110" s="459"/>
      <c r="C110" s="694">
        <f>'（参考）業従者・講師配置計画 兼 研修日程表'!C110</f>
        <v>0</v>
      </c>
      <c r="D110" s="695">
        <f>'（参考）業従者・講師配置計画 兼 研修日程表'!D110</f>
        <v>0</v>
      </c>
      <c r="E110" s="696" t="s">
        <v>291</v>
      </c>
      <c r="F110" s="697">
        <f>'（参考）業従者・講師配置計画 兼 研修日程表'!F110</f>
        <v>0</v>
      </c>
      <c r="G110" s="698">
        <f>'（参考）業従者・講師配置計画 兼 研修日程表'!G110</f>
        <v>0</v>
      </c>
      <c r="H110" s="698">
        <f>'（参考）業従者・講師配置計画 兼 研修日程表'!H110</f>
        <v>0</v>
      </c>
      <c r="I110" s="698">
        <f>'（参考）業従者・講師配置計画 兼 研修日程表'!I110</f>
        <v>0</v>
      </c>
      <c r="J110" s="698">
        <f>'（参考）業従者・講師配置計画 兼 研修日程表'!J110</f>
        <v>0</v>
      </c>
      <c r="K110" s="459"/>
      <c r="L110" s="699">
        <f>'（参考）業従者・講師配置計画 兼 研修日程表'!L110</f>
        <v>0</v>
      </c>
      <c r="M110" s="700">
        <f>'（参考）業従者・講師配置計画 兼 研修日程表'!M110</f>
        <v>0</v>
      </c>
      <c r="N110" s="841">
        <f>'（参考）業従者・講師配置計画 兼 研修日程表'!N110</f>
        <v>0</v>
      </c>
      <c r="O110" s="548" t="str">
        <f t="shared" ref="O110:O141" si="49">IF($L110="講師(個人)",(IF(AND($J110="日本語",K110=""),IF($D110="","",TIME(HOUR($F110-$D110),ROUNDUP(MINUTE($F110-$D110)/30,0)*30,0)*24),"")),"")</f>
        <v/>
      </c>
      <c r="P110" s="548" t="str">
        <f t="shared" ref="P110:P141" si="50">IF($L110="講師(個人)",(IF(AND($J110="日本語",$K110="サブ"),IF($D110="","",TIME(HOUR($F110-$D110),ROUNDUP(MINUTE($F110-$D110)/30,0)*30,0)*24),"")),"")</f>
        <v/>
      </c>
      <c r="Q110" s="548" t="str">
        <f t="shared" si="32"/>
        <v/>
      </c>
      <c r="R110" s="548" t="str">
        <f t="shared" si="33"/>
        <v/>
      </c>
      <c r="S110" s="548" t="str">
        <f t="shared" ref="S110:S141" si="51">IF($L110="講師(法人)",(IF(AND($J110="日本語",$K110=""),IF($D110="","",TIME(HOUR($F110-$D110),ROUNDUP(MINUTE($F110-$D110)/30,0)*30,0)*24),"")),"")</f>
        <v/>
      </c>
      <c r="T110" s="548" t="str">
        <f t="shared" ref="T110:T141" si="52">IF($L110="講師(法人)",(IF(AND($J110="日本語",$K110="サブ"),IF($D110="","",TIME(HOUR($F110-$D110),ROUNDUP(MINUTE($F110-$D110)/30,0)*30,0)*24),"")),"")</f>
        <v/>
      </c>
      <c r="U110" s="548" t="str">
        <f t="shared" si="34"/>
        <v/>
      </c>
      <c r="V110" s="548" t="str">
        <f t="shared" si="35"/>
        <v/>
      </c>
      <c r="W110" s="548" t="str">
        <f t="shared" ref="W110:W141" si="53">IF($L110="検討会等参加(個人)",(IF(AND($J110="日本語",$K110=""),IF($D110="","",TIME(HOUR($F110-$D110),ROUNDUP(MINUTE($F110-$D110)/30,0)*30,0)*24),"")),"")</f>
        <v/>
      </c>
      <c r="X110" s="548" t="str">
        <f t="shared" ref="X110:X141" si="54">IF($L110="検討会等参加(個人)",(IF(AND($J110="日本語",$K110="サブ"),IF($D110="","",TIME(HOUR($F110-$D110),ROUNDUP(MINUTE($F110-$D110)/30,0)*30,0)*24),"")),"")</f>
        <v/>
      </c>
      <c r="Y110" s="548" t="str">
        <f t="shared" si="36"/>
        <v/>
      </c>
      <c r="Z110" s="548" t="str">
        <f t="shared" si="37"/>
        <v/>
      </c>
      <c r="AA110" s="548" t="str">
        <f t="shared" ref="AA110:AA141" si="55">IF($L110="検討会等参加(法人)",(IF(AND($J110="日本語",$K110=""),IF($D110="","",TIME(HOUR($F110-$D110),ROUNDUP(MINUTE($F110-$D110)/30,0)*30,0)*24),"")),"")</f>
        <v/>
      </c>
      <c r="AB110" s="548" t="str">
        <f t="shared" ref="AB110:AB141" si="56">IF($L110="検討会等参加(法人)",(IF(AND($J110="日本語",$K110="サブ"),IF($D110="","",TIME(HOUR($F110-$D110),ROUNDUP(MINUTE($F110-$D110)/30,0)*30,0)*24),"")),"")</f>
        <v/>
      </c>
      <c r="AC110" s="548" t="str">
        <f t="shared" si="38"/>
        <v/>
      </c>
      <c r="AD110" s="548" t="str">
        <f t="shared" si="39"/>
        <v/>
      </c>
      <c r="AE110" s="701">
        <f>'（参考）業従者・講師配置計画 兼 研修日程表'!AE110</f>
        <v>0</v>
      </c>
      <c r="AF110" s="702">
        <f>'（参考）業従者・講師配置計画 兼 研修日程表'!AF110</f>
        <v>0</v>
      </c>
      <c r="AG110" s="703"/>
      <c r="AH110" s="912" t="str">
        <f>'（参考）業従者・講師配置計画 兼 研修日程表'!AH110</f>
        <v/>
      </c>
      <c r="AI110" s="912" t="str">
        <f>'（参考）業従者・講師配置計画 兼 研修日程表'!AI110</f>
        <v/>
      </c>
      <c r="AJ110" s="912" t="str">
        <f>'（参考）業従者・講師配置計画 兼 研修日程表'!AJ110</f>
        <v/>
      </c>
      <c r="AK110" s="912" t="str">
        <f>'（参考）業従者・講師配置計画 兼 研修日程表'!AK110</f>
        <v/>
      </c>
      <c r="AL110" s="704">
        <f>'（参考）業従者・講師配置計画 兼 研修日程表'!AL110</f>
        <v>0</v>
      </c>
      <c r="AM110" s="441" t="str">
        <f t="shared" si="48"/>
        <v/>
      </c>
      <c r="AN110" s="705"/>
      <c r="AO110" s="552"/>
      <c r="AP110" s="552"/>
    </row>
    <row r="111" spans="2:42" ht="27.75" hidden="1" customHeight="1" thickBot="1">
      <c r="B111" s="459"/>
      <c r="C111" s="694">
        <f>'（参考）業従者・講師配置計画 兼 研修日程表'!C111</f>
        <v>0</v>
      </c>
      <c r="D111" s="695">
        <f>'（参考）業従者・講師配置計画 兼 研修日程表'!D111</f>
        <v>0</v>
      </c>
      <c r="E111" s="696" t="s">
        <v>291</v>
      </c>
      <c r="F111" s="697">
        <f>'（参考）業従者・講師配置計画 兼 研修日程表'!F111</f>
        <v>0</v>
      </c>
      <c r="G111" s="698">
        <f>'（参考）業従者・講師配置計画 兼 研修日程表'!G111</f>
        <v>0</v>
      </c>
      <c r="H111" s="698">
        <f>'（参考）業従者・講師配置計画 兼 研修日程表'!H111</f>
        <v>0</v>
      </c>
      <c r="I111" s="698">
        <f>'（参考）業従者・講師配置計画 兼 研修日程表'!I111</f>
        <v>0</v>
      </c>
      <c r="J111" s="698">
        <f>'（参考）業従者・講師配置計画 兼 研修日程表'!J111</f>
        <v>0</v>
      </c>
      <c r="K111" s="459"/>
      <c r="L111" s="699">
        <f>'（参考）業従者・講師配置計画 兼 研修日程表'!L111</f>
        <v>0</v>
      </c>
      <c r="M111" s="700">
        <f>'（参考）業従者・講師配置計画 兼 研修日程表'!M111</f>
        <v>0</v>
      </c>
      <c r="N111" s="841">
        <f>'（参考）業従者・講師配置計画 兼 研修日程表'!N111</f>
        <v>0</v>
      </c>
      <c r="O111" s="548" t="str">
        <f t="shared" si="49"/>
        <v/>
      </c>
      <c r="P111" s="548" t="str">
        <f t="shared" si="50"/>
        <v/>
      </c>
      <c r="Q111" s="548" t="str">
        <f t="shared" si="32"/>
        <v/>
      </c>
      <c r="R111" s="548" t="str">
        <f t="shared" si="33"/>
        <v/>
      </c>
      <c r="S111" s="548" t="str">
        <f t="shared" si="51"/>
        <v/>
      </c>
      <c r="T111" s="548" t="str">
        <f t="shared" si="52"/>
        <v/>
      </c>
      <c r="U111" s="548" t="str">
        <f t="shared" si="34"/>
        <v/>
      </c>
      <c r="V111" s="548" t="str">
        <f t="shared" si="35"/>
        <v/>
      </c>
      <c r="W111" s="548" t="str">
        <f t="shared" si="53"/>
        <v/>
      </c>
      <c r="X111" s="548" t="str">
        <f t="shared" si="54"/>
        <v/>
      </c>
      <c r="Y111" s="548" t="str">
        <f t="shared" si="36"/>
        <v/>
      </c>
      <c r="Z111" s="548" t="str">
        <f t="shared" si="37"/>
        <v/>
      </c>
      <c r="AA111" s="548" t="str">
        <f t="shared" si="55"/>
        <v/>
      </c>
      <c r="AB111" s="548" t="str">
        <f t="shared" si="56"/>
        <v/>
      </c>
      <c r="AC111" s="548" t="str">
        <f t="shared" si="38"/>
        <v/>
      </c>
      <c r="AD111" s="548" t="str">
        <f t="shared" si="39"/>
        <v/>
      </c>
      <c r="AE111" s="701">
        <f>'（参考）業従者・講師配置計画 兼 研修日程表'!AE111</f>
        <v>0</v>
      </c>
      <c r="AF111" s="702">
        <f>'（参考）業従者・講師配置計画 兼 研修日程表'!AF111</f>
        <v>0</v>
      </c>
      <c r="AG111" s="703"/>
      <c r="AH111" s="912" t="str">
        <f>'（参考）業従者・講師配置計画 兼 研修日程表'!AH111</f>
        <v/>
      </c>
      <c r="AI111" s="912" t="str">
        <f>'（参考）業従者・講師配置計画 兼 研修日程表'!AI111</f>
        <v/>
      </c>
      <c r="AJ111" s="912" t="str">
        <f>'（参考）業従者・講師配置計画 兼 研修日程表'!AJ111</f>
        <v/>
      </c>
      <c r="AK111" s="912" t="str">
        <f>'（参考）業従者・講師配置計画 兼 研修日程表'!AK111</f>
        <v/>
      </c>
      <c r="AL111" s="704">
        <f>'（参考）業従者・講師配置計画 兼 研修日程表'!AL111</f>
        <v>0</v>
      </c>
      <c r="AM111" s="441" t="str">
        <f t="shared" si="48"/>
        <v/>
      </c>
      <c r="AN111" s="705"/>
      <c r="AO111" s="552"/>
      <c r="AP111" s="552"/>
    </row>
    <row r="112" spans="2:42" ht="27.75" hidden="1" customHeight="1" thickBot="1">
      <c r="B112" s="459"/>
      <c r="C112" s="694">
        <f>'（参考）業従者・講師配置計画 兼 研修日程表'!C112</f>
        <v>0</v>
      </c>
      <c r="D112" s="695">
        <f>'（参考）業従者・講師配置計画 兼 研修日程表'!D112</f>
        <v>0</v>
      </c>
      <c r="E112" s="696" t="s">
        <v>291</v>
      </c>
      <c r="F112" s="697">
        <f>'（参考）業従者・講師配置計画 兼 研修日程表'!F112</f>
        <v>0</v>
      </c>
      <c r="G112" s="698">
        <f>'（参考）業従者・講師配置計画 兼 研修日程表'!G112</f>
        <v>0</v>
      </c>
      <c r="H112" s="698">
        <f>'（参考）業従者・講師配置計画 兼 研修日程表'!H112</f>
        <v>0</v>
      </c>
      <c r="I112" s="698">
        <f>'（参考）業従者・講師配置計画 兼 研修日程表'!I112</f>
        <v>0</v>
      </c>
      <c r="J112" s="698">
        <f>'（参考）業従者・講師配置計画 兼 研修日程表'!J112</f>
        <v>0</v>
      </c>
      <c r="K112" s="459"/>
      <c r="L112" s="699">
        <f>'（参考）業従者・講師配置計画 兼 研修日程表'!L112</f>
        <v>0</v>
      </c>
      <c r="M112" s="700">
        <f>'（参考）業従者・講師配置計画 兼 研修日程表'!M112</f>
        <v>0</v>
      </c>
      <c r="N112" s="841">
        <f>'（参考）業従者・講師配置計画 兼 研修日程表'!N112</f>
        <v>0</v>
      </c>
      <c r="O112" s="548" t="str">
        <f t="shared" si="49"/>
        <v/>
      </c>
      <c r="P112" s="548" t="str">
        <f t="shared" si="50"/>
        <v/>
      </c>
      <c r="Q112" s="548" t="str">
        <f t="shared" si="32"/>
        <v/>
      </c>
      <c r="R112" s="548" t="str">
        <f t="shared" si="33"/>
        <v/>
      </c>
      <c r="S112" s="548" t="str">
        <f t="shared" si="51"/>
        <v/>
      </c>
      <c r="T112" s="548" t="str">
        <f t="shared" si="52"/>
        <v/>
      </c>
      <c r="U112" s="548" t="str">
        <f t="shared" si="34"/>
        <v/>
      </c>
      <c r="V112" s="548" t="str">
        <f t="shared" si="35"/>
        <v/>
      </c>
      <c r="W112" s="548" t="str">
        <f t="shared" si="53"/>
        <v/>
      </c>
      <c r="X112" s="548" t="str">
        <f t="shared" si="54"/>
        <v/>
      </c>
      <c r="Y112" s="548" t="str">
        <f t="shared" si="36"/>
        <v/>
      </c>
      <c r="Z112" s="548" t="str">
        <f t="shared" si="37"/>
        <v/>
      </c>
      <c r="AA112" s="548" t="str">
        <f t="shared" si="55"/>
        <v/>
      </c>
      <c r="AB112" s="548" t="str">
        <f t="shared" si="56"/>
        <v/>
      </c>
      <c r="AC112" s="548" t="str">
        <f t="shared" si="38"/>
        <v/>
      </c>
      <c r="AD112" s="548" t="str">
        <f t="shared" si="39"/>
        <v/>
      </c>
      <c r="AE112" s="701">
        <f>'（参考）業従者・講師配置計画 兼 研修日程表'!AE112</f>
        <v>0</v>
      </c>
      <c r="AF112" s="702">
        <f>'（参考）業従者・講師配置計画 兼 研修日程表'!AF112</f>
        <v>0</v>
      </c>
      <c r="AG112" s="703"/>
      <c r="AH112" s="912" t="str">
        <f>'（参考）業従者・講師配置計画 兼 研修日程表'!AH112</f>
        <v/>
      </c>
      <c r="AI112" s="912" t="str">
        <f>'（参考）業従者・講師配置計画 兼 研修日程表'!AI112</f>
        <v/>
      </c>
      <c r="AJ112" s="912" t="str">
        <f>'（参考）業従者・講師配置計画 兼 研修日程表'!AJ112</f>
        <v/>
      </c>
      <c r="AK112" s="912" t="str">
        <f>'（参考）業従者・講師配置計画 兼 研修日程表'!AK112</f>
        <v/>
      </c>
      <c r="AL112" s="704">
        <f>'（参考）業従者・講師配置計画 兼 研修日程表'!AL112</f>
        <v>0</v>
      </c>
      <c r="AM112" s="441" t="str">
        <f t="shared" si="48"/>
        <v/>
      </c>
      <c r="AN112" s="705"/>
      <c r="AO112" s="552"/>
      <c r="AP112" s="552"/>
    </row>
    <row r="113" spans="2:42" ht="27.75" hidden="1" customHeight="1" thickBot="1">
      <c r="B113" s="459"/>
      <c r="C113" s="694">
        <f>'（参考）業従者・講師配置計画 兼 研修日程表'!C113</f>
        <v>0</v>
      </c>
      <c r="D113" s="695">
        <f>'（参考）業従者・講師配置計画 兼 研修日程表'!D113</f>
        <v>0</v>
      </c>
      <c r="E113" s="696" t="s">
        <v>291</v>
      </c>
      <c r="F113" s="697">
        <f>'（参考）業従者・講師配置計画 兼 研修日程表'!F113</f>
        <v>0</v>
      </c>
      <c r="G113" s="698">
        <f>'（参考）業従者・講師配置計画 兼 研修日程表'!G113</f>
        <v>0</v>
      </c>
      <c r="H113" s="698">
        <f>'（参考）業従者・講師配置計画 兼 研修日程表'!H113</f>
        <v>0</v>
      </c>
      <c r="I113" s="698">
        <f>'（参考）業従者・講師配置計画 兼 研修日程表'!I113</f>
        <v>0</v>
      </c>
      <c r="J113" s="698">
        <f>'（参考）業従者・講師配置計画 兼 研修日程表'!J113</f>
        <v>0</v>
      </c>
      <c r="K113" s="459"/>
      <c r="L113" s="699">
        <f>'（参考）業従者・講師配置計画 兼 研修日程表'!L113</f>
        <v>0</v>
      </c>
      <c r="M113" s="700">
        <f>'（参考）業従者・講師配置計画 兼 研修日程表'!M113</f>
        <v>0</v>
      </c>
      <c r="N113" s="841">
        <f>'（参考）業従者・講師配置計画 兼 研修日程表'!N113</f>
        <v>0</v>
      </c>
      <c r="O113" s="548" t="str">
        <f t="shared" si="49"/>
        <v/>
      </c>
      <c r="P113" s="548" t="str">
        <f t="shared" si="50"/>
        <v/>
      </c>
      <c r="Q113" s="548" t="str">
        <f t="shared" si="32"/>
        <v/>
      </c>
      <c r="R113" s="548" t="str">
        <f t="shared" si="33"/>
        <v/>
      </c>
      <c r="S113" s="548" t="str">
        <f t="shared" si="51"/>
        <v/>
      </c>
      <c r="T113" s="548" t="str">
        <f t="shared" si="52"/>
        <v/>
      </c>
      <c r="U113" s="548" t="str">
        <f t="shared" si="34"/>
        <v/>
      </c>
      <c r="V113" s="548" t="str">
        <f t="shared" si="35"/>
        <v/>
      </c>
      <c r="W113" s="548" t="str">
        <f t="shared" si="53"/>
        <v/>
      </c>
      <c r="X113" s="548" t="str">
        <f t="shared" si="54"/>
        <v/>
      </c>
      <c r="Y113" s="548" t="str">
        <f t="shared" si="36"/>
        <v/>
      </c>
      <c r="Z113" s="548" t="str">
        <f t="shared" si="37"/>
        <v/>
      </c>
      <c r="AA113" s="548" t="str">
        <f t="shared" si="55"/>
        <v/>
      </c>
      <c r="AB113" s="548" t="str">
        <f t="shared" si="56"/>
        <v/>
      </c>
      <c r="AC113" s="548" t="str">
        <f t="shared" si="38"/>
        <v/>
      </c>
      <c r="AD113" s="548" t="str">
        <f t="shared" si="39"/>
        <v/>
      </c>
      <c r="AE113" s="701">
        <f>'（参考）業従者・講師配置計画 兼 研修日程表'!AE113</f>
        <v>0</v>
      </c>
      <c r="AF113" s="702">
        <f>'（参考）業従者・講師配置計画 兼 研修日程表'!AF113</f>
        <v>0</v>
      </c>
      <c r="AG113" s="703"/>
      <c r="AH113" s="912" t="str">
        <f>'（参考）業従者・講師配置計画 兼 研修日程表'!AH113</f>
        <v/>
      </c>
      <c r="AI113" s="912" t="str">
        <f>'（参考）業従者・講師配置計画 兼 研修日程表'!AI113</f>
        <v/>
      </c>
      <c r="AJ113" s="912" t="str">
        <f>'（参考）業従者・講師配置計画 兼 研修日程表'!AJ113</f>
        <v/>
      </c>
      <c r="AK113" s="912" t="str">
        <f>'（参考）業従者・講師配置計画 兼 研修日程表'!AK113</f>
        <v/>
      </c>
      <c r="AL113" s="704">
        <f>'（参考）業従者・講師配置計画 兼 研修日程表'!AL113</f>
        <v>0</v>
      </c>
      <c r="AM113" s="441" t="str">
        <f t="shared" si="48"/>
        <v/>
      </c>
      <c r="AN113" s="705"/>
      <c r="AO113" s="552"/>
      <c r="AP113" s="552"/>
    </row>
    <row r="114" spans="2:42" ht="27.75" hidden="1" customHeight="1" thickBot="1">
      <c r="B114" s="459"/>
      <c r="C114" s="694">
        <f>'（参考）業従者・講師配置計画 兼 研修日程表'!C114</f>
        <v>0</v>
      </c>
      <c r="D114" s="695">
        <f>'（参考）業従者・講師配置計画 兼 研修日程表'!D114</f>
        <v>0</v>
      </c>
      <c r="E114" s="696" t="s">
        <v>291</v>
      </c>
      <c r="F114" s="697">
        <f>'（参考）業従者・講師配置計画 兼 研修日程表'!F114</f>
        <v>0</v>
      </c>
      <c r="G114" s="698">
        <f>'（参考）業従者・講師配置計画 兼 研修日程表'!G114</f>
        <v>0</v>
      </c>
      <c r="H114" s="698">
        <f>'（参考）業従者・講師配置計画 兼 研修日程表'!H114</f>
        <v>0</v>
      </c>
      <c r="I114" s="698">
        <f>'（参考）業従者・講師配置計画 兼 研修日程表'!I114</f>
        <v>0</v>
      </c>
      <c r="J114" s="698">
        <f>'（参考）業従者・講師配置計画 兼 研修日程表'!J114</f>
        <v>0</v>
      </c>
      <c r="K114" s="459"/>
      <c r="L114" s="699">
        <f>'（参考）業従者・講師配置計画 兼 研修日程表'!L114</f>
        <v>0</v>
      </c>
      <c r="M114" s="700">
        <f>'（参考）業従者・講師配置計画 兼 研修日程表'!M114</f>
        <v>0</v>
      </c>
      <c r="N114" s="841">
        <f>'（参考）業従者・講師配置計画 兼 研修日程表'!N114</f>
        <v>0</v>
      </c>
      <c r="O114" s="548" t="str">
        <f t="shared" si="49"/>
        <v/>
      </c>
      <c r="P114" s="548" t="str">
        <f t="shared" si="50"/>
        <v/>
      </c>
      <c r="Q114" s="548" t="str">
        <f t="shared" si="32"/>
        <v/>
      </c>
      <c r="R114" s="548" t="str">
        <f t="shared" si="33"/>
        <v/>
      </c>
      <c r="S114" s="548" t="str">
        <f t="shared" si="51"/>
        <v/>
      </c>
      <c r="T114" s="548" t="str">
        <f t="shared" si="52"/>
        <v/>
      </c>
      <c r="U114" s="548" t="str">
        <f t="shared" si="34"/>
        <v/>
      </c>
      <c r="V114" s="548" t="str">
        <f t="shared" si="35"/>
        <v/>
      </c>
      <c r="W114" s="548" t="str">
        <f t="shared" si="53"/>
        <v/>
      </c>
      <c r="X114" s="548" t="str">
        <f t="shared" si="54"/>
        <v/>
      </c>
      <c r="Y114" s="548" t="str">
        <f t="shared" si="36"/>
        <v/>
      </c>
      <c r="Z114" s="548" t="str">
        <f t="shared" si="37"/>
        <v/>
      </c>
      <c r="AA114" s="548" t="str">
        <f t="shared" si="55"/>
        <v/>
      </c>
      <c r="AB114" s="548" t="str">
        <f t="shared" si="56"/>
        <v/>
      </c>
      <c r="AC114" s="548" t="str">
        <f t="shared" si="38"/>
        <v/>
      </c>
      <c r="AD114" s="548" t="str">
        <f t="shared" si="39"/>
        <v/>
      </c>
      <c r="AE114" s="701">
        <f>'（参考）業従者・講師配置計画 兼 研修日程表'!AE114</f>
        <v>0</v>
      </c>
      <c r="AF114" s="702">
        <f>'（参考）業従者・講師配置計画 兼 研修日程表'!AF114</f>
        <v>0</v>
      </c>
      <c r="AG114" s="703"/>
      <c r="AH114" s="912" t="str">
        <f>'（参考）業従者・講師配置計画 兼 研修日程表'!AH114</f>
        <v/>
      </c>
      <c r="AI114" s="912" t="str">
        <f>'（参考）業従者・講師配置計画 兼 研修日程表'!AI114</f>
        <v/>
      </c>
      <c r="AJ114" s="912" t="str">
        <f>'（参考）業従者・講師配置計画 兼 研修日程表'!AJ114</f>
        <v/>
      </c>
      <c r="AK114" s="912" t="str">
        <f>'（参考）業従者・講師配置計画 兼 研修日程表'!AK114</f>
        <v/>
      </c>
      <c r="AL114" s="704">
        <f>'（参考）業従者・講師配置計画 兼 研修日程表'!AL114</f>
        <v>0</v>
      </c>
      <c r="AM114" s="441" t="str">
        <f t="shared" si="48"/>
        <v/>
      </c>
      <c r="AN114" s="705"/>
      <c r="AO114" s="552"/>
      <c r="AP114" s="552"/>
    </row>
    <row r="115" spans="2:42" ht="27.75" hidden="1" customHeight="1" thickBot="1">
      <c r="B115" s="459"/>
      <c r="C115" s="694">
        <f>'（参考）業従者・講師配置計画 兼 研修日程表'!C115</f>
        <v>0</v>
      </c>
      <c r="D115" s="695">
        <f>'（参考）業従者・講師配置計画 兼 研修日程表'!D115</f>
        <v>0</v>
      </c>
      <c r="E115" s="696" t="s">
        <v>291</v>
      </c>
      <c r="F115" s="697">
        <f>'（参考）業従者・講師配置計画 兼 研修日程表'!F115</f>
        <v>0</v>
      </c>
      <c r="G115" s="698">
        <f>'（参考）業従者・講師配置計画 兼 研修日程表'!G115</f>
        <v>0</v>
      </c>
      <c r="H115" s="698">
        <f>'（参考）業従者・講師配置計画 兼 研修日程表'!H115</f>
        <v>0</v>
      </c>
      <c r="I115" s="698">
        <f>'（参考）業従者・講師配置計画 兼 研修日程表'!I115</f>
        <v>0</v>
      </c>
      <c r="J115" s="698">
        <f>'（参考）業従者・講師配置計画 兼 研修日程表'!J115</f>
        <v>0</v>
      </c>
      <c r="K115" s="459"/>
      <c r="L115" s="699">
        <f>'（参考）業従者・講師配置計画 兼 研修日程表'!L115</f>
        <v>0</v>
      </c>
      <c r="M115" s="700">
        <f>'（参考）業従者・講師配置計画 兼 研修日程表'!M115</f>
        <v>0</v>
      </c>
      <c r="N115" s="841">
        <f>'（参考）業従者・講師配置計画 兼 研修日程表'!N115</f>
        <v>0</v>
      </c>
      <c r="O115" s="548" t="str">
        <f t="shared" si="49"/>
        <v/>
      </c>
      <c r="P115" s="548" t="str">
        <f t="shared" si="50"/>
        <v/>
      </c>
      <c r="Q115" s="548" t="str">
        <f t="shared" si="32"/>
        <v/>
      </c>
      <c r="R115" s="548" t="str">
        <f t="shared" si="33"/>
        <v/>
      </c>
      <c r="S115" s="548" t="str">
        <f t="shared" si="51"/>
        <v/>
      </c>
      <c r="T115" s="548" t="str">
        <f t="shared" si="52"/>
        <v/>
      </c>
      <c r="U115" s="548" t="str">
        <f t="shared" si="34"/>
        <v/>
      </c>
      <c r="V115" s="548" t="str">
        <f t="shared" si="35"/>
        <v/>
      </c>
      <c r="W115" s="548" t="str">
        <f t="shared" si="53"/>
        <v/>
      </c>
      <c r="X115" s="548" t="str">
        <f t="shared" si="54"/>
        <v/>
      </c>
      <c r="Y115" s="548" t="str">
        <f t="shared" si="36"/>
        <v/>
      </c>
      <c r="Z115" s="548" t="str">
        <f t="shared" si="37"/>
        <v/>
      </c>
      <c r="AA115" s="548" t="str">
        <f t="shared" si="55"/>
        <v/>
      </c>
      <c r="AB115" s="548" t="str">
        <f t="shared" si="56"/>
        <v/>
      </c>
      <c r="AC115" s="548" t="str">
        <f t="shared" si="38"/>
        <v/>
      </c>
      <c r="AD115" s="548" t="str">
        <f t="shared" si="39"/>
        <v/>
      </c>
      <c r="AE115" s="701">
        <f>'（参考）業従者・講師配置計画 兼 研修日程表'!AE115</f>
        <v>0</v>
      </c>
      <c r="AF115" s="702">
        <f>'（参考）業従者・講師配置計画 兼 研修日程表'!AF115</f>
        <v>0</v>
      </c>
      <c r="AG115" s="703"/>
      <c r="AH115" s="912" t="str">
        <f>'（参考）業従者・講師配置計画 兼 研修日程表'!AH115</f>
        <v/>
      </c>
      <c r="AI115" s="912" t="str">
        <f>'（参考）業従者・講師配置計画 兼 研修日程表'!AI115</f>
        <v/>
      </c>
      <c r="AJ115" s="912" t="str">
        <f>'（参考）業従者・講師配置計画 兼 研修日程表'!AJ115</f>
        <v/>
      </c>
      <c r="AK115" s="912" t="str">
        <f>'（参考）業従者・講師配置計画 兼 研修日程表'!AK115</f>
        <v/>
      </c>
      <c r="AL115" s="704">
        <f>'（参考）業従者・講師配置計画 兼 研修日程表'!AL115</f>
        <v>0</v>
      </c>
      <c r="AM115" s="441" t="str">
        <f t="shared" si="48"/>
        <v/>
      </c>
      <c r="AN115" s="705"/>
      <c r="AO115" s="552"/>
      <c r="AP115" s="552"/>
    </row>
    <row r="116" spans="2:42" ht="27.75" hidden="1" customHeight="1" thickBot="1">
      <c r="B116" s="459"/>
      <c r="C116" s="694">
        <f>'（参考）業従者・講師配置計画 兼 研修日程表'!C116</f>
        <v>0</v>
      </c>
      <c r="D116" s="695">
        <f>'（参考）業従者・講師配置計画 兼 研修日程表'!D116</f>
        <v>0</v>
      </c>
      <c r="E116" s="696" t="s">
        <v>291</v>
      </c>
      <c r="F116" s="697">
        <f>'（参考）業従者・講師配置計画 兼 研修日程表'!F116</f>
        <v>0</v>
      </c>
      <c r="G116" s="698">
        <f>'（参考）業従者・講師配置計画 兼 研修日程表'!G116</f>
        <v>0</v>
      </c>
      <c r="H116" s="698">
        <f>'（参考）業従者・講師配置計画 兼 研修日程表'!H116</f>
        <v>0</v>
      </c>
      <c r="I116" s="698">
        <f>'（参考）業従者・講師配置計画 兼 研修日程表'!I116</f>
        <v>0</v>
      </c>
      <c r="J116" s="698">
        <f>'（参考）業従者・講師配置計画 兼 研修日程表'!J116</f>
        <v>0</v>
      </c>
      <c r="K116" s="459"/>
      <c r="L116" s="699">
        <f>'（参考）業従者・講師配置計画 兼 研修日程表'!L116</f>
        <v>0</v>
      </c>
      <c r="M116" s="700">
        <f>'（参考）業従者・講師配置計画 兼 研修日程表'!M116</f>
        <v>0</v>
      </c>
      <c r="N116" s="841">
        <f>'（参考）業従者・講師配置計画 兼 研修日程表'!N116</f>
        <v>0</v>
      </c>
      <c r="O116" s="548" t="str">
        <f t="shared" si="49"/>
        <v/>
      </c>
      <c r="P116" s="548" t="str">
        <f t="shared" si="50"/>
        <v/>
      </c>
      <c r="Q116" s="548" t="str">
        <f t="shared" si="32"/>
        <v/>
      </c>
      <c r="R116" s="548" t="str">
        <f t="shared" si="33"/>
        <v/>
      </c>
      <c r="S116" s="548" t="str">
        <f t="shared" si="51"/>
        <v/>
      </c>
      <c r="T116" s="548" t="str">
        <f t="shared" si="52"/>
        <v/>
      </c>
      <c r="U116" s="548" t="str">
        <f t="shared" si="34"/>
        <v/>
      </c>
      <c r="V116" s="548" t="str">
        <f t="shared" si="35"/>
        <v/>
      </c>
      <c r="W116" s="548" t="str">
        <f t="shared" si="53"/>
        <v/>
      </c>
      <c r="X116" s="548" t="str">
        <f t="shared" si="54"/>
        <v/>
      </c>
      <c r="Y116" s="548" t="str">
        <f t="shared" si="36"/>
        <v/>
      </c>
      <c r="Z116" s="548" t="str">
        <f t="shared" si="37"/>
        <v/>
      </c>
      <c r="AA116" s="548" t="str">
        <f t="shared" si="55"/>
        <v/>
      </c>
      <c r="AB116" s="548" t="str">
        <f t="shared" si="56"/>
        <v/>
      </c>
      <c r="AC116" s="548" t="str">
        <f t="shared" si="38"/>
        <v/>
      </c>
      <c r="AD116" s="548" t="str">
        <f t="shared" si="39"/>
        <v/>
      </c>
      <c r="AE116" s="701">
        <f>'（参考）業従者・講師配置計画 兼 研修日程表'!AE116</f>
        <v>0</v>
      </c>
      <c r="AF116" s="702">
        <f>'（参考）業従者・講師配置計画 兼 研修日程表'!AF116</f>
        <v>0</v>
      </c>
      <c r="AG116" s="703"/>
      <c r="AH116" s="912" t="str">
        <f>'（参考）業従者・講師配置計画 兼 研修日程表'!AH116</f>
        <v/>
      </c>
      <c r="AI116" s="912" t="str">
        <f>'（参考）業従者・講師配置計画 兼 研修日程表'!AI116</f>
        <v/>
      </c>
      <c r="AJ116" s="912" t="str">
        <f>'（参考）業従者・講師配置計画 兼 研修日程表'!AJ116</f>
        <v/>
      </c>
      <c r="AK116" s="912" t="str">
        <f>'（参考）業従者・講師配置計画 兼 研修日程表'!AK116</f>
        <v/>
      </c>
      <c r="AL116" s="704">
        <f>'（参考）業従者・講師配置計画 兼 研修日程表'!AL116</f>
        <v>0</v>
      </c>
      <c r="AM116" s="441" t="str">
        <f t="shared" si="48"/>
        <v/>
      </c>
      <c r="AN116" s="705"/>
      <c r="AO116" s="552"/>
      <c r="AP116" s="552"/>
    </row>
    <row r="117" spans="2:42" ht="27.75" hidden="1" customHeight="1" thickBot="1">
      <c r="B117" s="459"/>
      <c r="C117" s="694">
        <f>'（参考）業従者・講師配置計画 兼 研修日程表'!C117</f>
        <v>0</v>
      </c>
      <c r="D117" s="695">
        <f>'（参考）業従者・講師配置計画 兼 研修日程表'!D117</f>
        <v>0</v>
      </c>
      <c r="E117" s="696" t="s">
        <v>291</v>
      </c>
      <c r="F117" s="697">
        <f>'（参考）業従者・講師配置計画 兼 研修日程表'!F117</f>
        <v>0</v>
      </c>
      <c r="G117" s="698">
        <f>'（参考）業従者・講師配置計画 兼 研修日程表'!G117</f>
        <v>0</v>
      </c>
      <c r="H117" s="698">
        <f>'（参考）業従者・講師配置計画 兼 研修日程表'!H117</f>
        <v>0</v>
      </c>
      <c r="I117" s="698">
        <f>'（参考）業従者・講師配置計画 兼 研修日程表'!I117</f>
        <v>0</v>
      </c>
      <c r="J117" s="698">
        <f>'（参考）業従者・講師配置計画 兼 研修日程表'!J117</f>
        <v>0</v>
      </c>
      <c r="K117" s="459"/>
      <c r="L117" s="699">
        <f>'（参考）業従者・講師配置計画 兼 研修日程表'!L117</f>
        <v>0</v>
      </c>
      <c r="M117" s="700">
        <f>'（参考）業従者・講師配置計画 兼 研修日程表'!M117</f>
        <v>0</v>
      </c>
      <c r="N117" s="841">
        <f>'（参考）業従者・講師配置計画 兼 研修日程表'!N117</f>
        <v>0</v>
      </c>
      <c r="O117" s="548" t="str">
        <f t="shared" si="49"/>
        <v/>
      </c>
      <c r="P117" s="548" t="str">
        <f t="shared" si="50"/>
        <v/>
      </c>
      <c r="Q117" s="548" t="str">
        <f t="shared" si="32"/>
        <v/>
      </c>
      <c r="R117" s="548" t="str">
        <f t="shared" si="33"/>
        <v/>
      </c>
      <c r="S117" s="548" t="str">
        <f t="shared" si="51"/>
        <v/>
      </c>
      <c r="T117" s="548" t="str">
        <f t="shared" si="52"/>
        <v/>
      </c>
      <c r="U117" s="548" t="str">
        <f t="shared" si="34"/>
        <v/>
      </c>
      <c r="V117" s="548" t="str">
        <f t="shared" si="35"/>
        <v/>
      </c>
      <c r="W117" s="548" t="str">
        <f t="shared" si="53"/>
        <v/>
      </c>
      <c r="X117" s="548" t="str">
        <f t="shared" si="54"/>
        <v/>
      </c>
      <c r="Y117" s="548" t="str">
        <f t="shared" si="36"/>
        <v/>
      </c>
      <c r="Z117" s="548" t="str">
        <f t="shared" si="37"/>
        <v/>
      </c>
      <c r="AA117" s="548" t="str">
        <f t="shared" si="55"/>
        <v/>
      </c>
      <c r="AB117" s="548" t="str">
        <f t="shared" si="56"/>
        <v/>
      </c>
      <c r="AC117" s="548" t="str">
        <f t="shared" si="38"/>
        <v/>
      </c>
      <c r="AD117" s="548" t="str">
        <f t="shared" si="39"/>
        <v/>
      </c>
      <c r="AE117" s="701">
        <f>'（参考）業従者・講師配置計画 兼 研修日程表'!AE117</f>
        <v>0</v>
      </c>
      <c r="AF117" s="702">
        <f>'（参考）業従者・講師配置計画 兼 研修日程表'!AF117</f>
        <v>0</v>
      </c>
      <c r="AG117" s="703"/>
      <c r="AH117" s="912" t="str">
        <f>'（参考）業従者・講師配置計画 兼 研修日程表'!AH117</f>
        <v/>
      </c>
      <c r="AI117" s="912" t="str">
        <f>'（参考）業従者・講師配置計画 兼 研修日程表'!AI117</f>
        <v/>
      </c>
      <c r="AJ117" s="912" t="str">
        <f>'（参考）業従者・講師配置計画 兼 研修日程表'!AJ117</f>
        <v/>
      </c>
      <c r="AK117" s="912" t="str">
        <f>'（参考）業従者・講師配置計画 兼 研修日程表'!AK117</f>
        <v/>
      </c>
      <c r="AL117" s="704">
        <f>'（参考）業従者・講師配置計画 兼 研修日程表'!AL117</f>
        <v>0</v>
      </c>
      <c r="AM117" s="441" t="str">
        <f t="shared" si="48"/>
        <v/>
      </c>
      <c r="AN117" s="705"/>
      <c r="AO117" s="552"/>
      <c r="AP117" s="552"/>
    </row>
    <row r="118" spans="2:42" ht="27.75" hidden="1" customHeight="1" thickBot="1">
      <c r="B118" s="459"/>
      <c r="C118" s="694">
        <f>'（参考）業従者・講師配置計画 兼 研修日程表'!C118</f>
        <v>0</v>
      </c>
      <c r="D118" s="695">
        <f>'（参考）業従者・講師配置計画 兼 研修日程表'!D118</f>
        <v>0</v>
      </c>
      <c r="E118" s="696" t="s">
        <v>291</v>
      </c>
      <c r="F118" s="697">
        <f>'（参考）業従者・講師配置計画 兼 研修日程表'!F118</f>
        <v>0</v>
      </c>
      <c r="G118" s="698">
        <f>'（参考）業従者・講師配置計画 兼 研修日程表'!G118</f>
        <v>0</v>
      </c>
      <c r="H118" s="698">
        <f>'（参考）業従者・講師配置計画 兼 研修日程表'!H118</f>
        <v>0</v>
      </c>
      <c r="I118" s="698">
        <f>'（参考）業従者・講師配置計画 兼 研修日程表'!I118</f>
        <v>0</v>
      </c>
      <c r="J118" s="698">
        <f>'（参考）業従者・講師配置計画 兼 研修日程表'!J118</f>
        <v>0</v>
      </c>
      <c r="K118" s="459"/>
      <c r="L118" s="699">
        <f>'（参考）業従者・講師配置計画 兼 研修日程表'!L118</f>
        <v>0</v>
      </c>
      <c r="M118" s="700">
        <f>'（参考）業従者・講師配置計画 兼 研修日程表'!M118</f>
        <v>0</v>
      </c>
      <c r="N118" s="841">
        <f>'（参考）業従者・講師配置計画 兼 研修日程表'!N118</f>
        <v>0</v>
      </c>
      <c r="O118" s="548" t="str">
        <f t="shared" si="49"/>
        <v/>
      </c>
      <c r="P118" s="548" t="str">
        <f t="shared" si="50"/>
        <v/>
      </c>
      <c r="Q118" s="548" t="str">
        <f t="shared" si="32"/>
        <v/>
      </c>
      <c r="R118" s="548" t="str">
        <f t="shared" si="33"/>
        <v/>
      </c>
      <c r="S118" s="548" t="str">
        <f t="shared" si="51"/>
        <v/>
      </c>
      <c r="T118" s="548" t="str">
        <f t="shared" si="52"/>
        <v/>
      </c>
      <c r="U118" s="548" t="str">
        <f t="shared" si="34"/>
        <v/>
      </c>
      <c r="V118" s="548" t="str">
        <f t="shared" si="35"/>
        <v/>
      </c>
      <c r="W118" s="548" t="str">
        <f t="shared" si="53"/>
        <v/>
      </c>
      <c r="X118" s="548" t="str">
        <f t="shared" si="54"/>
        <v/>
      </c>
      <c r="Y118" s="548" t="str">
        <f t="shared" si="36"/>
        <v/>
      </c>
      <c r="Z118" s="548" t="str">
        <f t="shared" si="37"/>
        <v/>
      </c>
      <c r="AA118" s="548" t="str">
        <f t="shared" si="55"/>
        <v/>
      </c>
      <c r="AB118" s="548" t="str">
        <f t="shared" si="56"/>
        <v/>
      </c>
      <c r="AC118" s="548" t="str">
        <f t="shared" si="38"/>
        <v/>
      </c>
      <c r="AD118" s="548" t="str">
        <f t="shared" si="39"/>
        <v/>
      </c>
      <c r="AE118" s="701">
        <f>'（参考）業従者・講師配置計画 兼 研修日程表'!AE118</f>
        <v>0</v>
      </c>
      <c r="AF118" s="702">
        <f>'（参考）業従者・講師配置計画 兼 研修日程表'!AF118</f>
        <v>0</v>
      </c>
      <c r="AG118" s="703"/>
      <c r="AH118" s="912" t="str">
        <f>'（参考）業従者・講師配置計画 兼 研修日程表'!AH118</f>
        <v/>
      </c>
      <c r="AI118" s="912" t="str">
        <f>'（参考）業従者・講師配置計画 兼 研修日程表'!AI118</f>
        <v/>
      </c>
      <c r="AJ118" s="912" t="str">
        <f>'（参考）業従者・講師配置計画 兼 研修日程表'!AJ118</f>
        <v/>
      </c>
      <c r="AK118" s="912" t="str">
        <f>'（参考）業従者・講師配置計画 兼 研修日程表'!AK118</f>
        <v/>
      </c>
      <c r="AL118" s="704">
        <f>'（参考）業従者・講師配置計画 兼 研修日程表'!AL118</f>
        <v>0</v>
      </c>
      <c r="AM118" s="441" t="str">
        <f t="shared" si="48"/>
        <v/>
      </c>
      <c r="AN118" s="705"/>
      <c r="AO118" s="552"/>
      <c r="AP118" s="552"/>
    </row>
    <row r="119" spans="2:42" ht="27.75" hidden="1" customHeight="1" thickBot="1">
      <c r="B119" s="459"/>
      <c r="C119" s="694">
        <f>'（参考）業従者・講師配置計画 兼 研修日程表'!C119</f>
        <v>0</v>
      </c>
      <c r="D119" s="695">
        <f>'（参考）業従者・講師配置計画 兼 研修日程表'!D119</f>
        <v>0</v>
      </c>
      <c r="E119" s="696" t="s">
        <v>291</v>
      </c>
      <c r="F119" s="697">
        <f>'（参考）業従者・講師配置計画 兼 研修日程表'!F119</f>
        <v>0</v>
      </c>
      <c r="G119" s="698">
        <f>'（参考）業従者・講師配置計画 兼 研修日程表'!G119</f>
        <v>0</v>
      </c>
      <c r="H119" s="698">
        <f>'（参考）業従者・講師配置計画 兼 研修日程表'!H119</f>
        <v>0</v>
      </c>
      <c r="I119" s="698">
        <f>'（参考）業従者・講師配置計画 兼 研修日程表'!I119</f>
        <v>0</v>
      </c>
      <c r="J119" s="698">
        <f>'（参考）業従者・講師配置計画 兼 研修日程表'!J119</f>
        <v>0</v>
      </c>
      <c r="K119" s="459"/>
      <c r="L119" s="699">
        <f>'（参考）業従者・講師配置計画 兼 研修日程表'!L119</f>
        <v>0</v>
      </c>
      <c r="M119" s="700">
        <f>'（参考）業従者・講師配置計画 兼 研修日程表'!M119</f>
        <v>0</v>
      </c>
      <c r="N119" s="841">
        <f>'（参考）業従者・講師配置計画 兼 研修日程表'!N119</f>
        <v>0</v>
      </c>
      <c r="O119" s="548" t="str">
        <f t="shared" si="49"/>
        <v/>
      </c>
      <c r="P119" s="548" t="str">
        <f t="shared" si="50"/>
        <v/>
      </c>
      <c r="Q119" s="548" t="str">
        <f t="shared" si="32"/>
        <v/>
      </c>
      <c r="R119" s="548" t="str">
        <f t="shared" si="33"/>
        <v/>
      </c>
      <c r="S119" s="548" t="str">
        <f t="shared" si="51"/>
        <v/>
      </c>
      <c r="T119" s="548" t="str">
        <f t="shared" si="52"/>
        <v/>
      </c>
      <c r="U119" s="548" t="str">
        <f t="shared" si="34"/>
        <v/>
      </c>
      <c r="V119" s="548" t="str">
        <f t="shared" si="35"/>
        <v/>
      </c>
      <c r="W119" s="548" t="str">
        <f t="shared" si="53"/>
        <v/>
      </c>
      <c r="X119" s="548" t="str">
        <f t="shared" si="54"/>
        <v/>
      </c>
      <c r="Y119" s="548" t="str">
        <f t="shared" si="36"/>
        <v/>
      </c>
      <c r="Z119" s="548" t="str">
        <f t="shared" si="37"/>
        <v/>
      </c>
      <c r="AA119" s="548" t="str">
        <f t="shared" si="55"/>
        <v/>
      </c>
      <c r="AB119" s="548" t="str">
        <f t="shared" si="56"/>
        <v/>
      </c>
      <c r="AC119" s="548" t="str">
        <f t="shared" si="38"/>
        <v/>
      </c>
      <c r="AD119" s="548" t="str">
        <f t="shared" si="39"/>
        <v/>
      </c>
      <c r="AE119" s="701">
        <f>'（参考）業従者・講師配置計画 兼 研修日程表'!AE119</f>
        <v>0</v>
      </c>
      <c r="AF119" s="702">
        <f>'（参考）業従者・講師配置計画 兼 研修日程表'!AF119</f>
        <v>0</v>
      </c>
      <c r="AG119" s="703"/>
      <c r="AH119" s="912" t="str">
        <f>'（参考）業従者・講師配置計画 兼 研修日程表'!AH119</f>
        <v/>
      </c>
      <c r="AI119" s="912" t="str">
        <f>'（参考）業従者・講師配置計画 兼 研修日程表'!AI119</f>
        <v/>
      </c>
      <c r="AJ119" s="912" t="str">
        <f>'（参考）業従者・講師配置計画 兼 研修日程表'!AJ119</f>
        <v/>
      </c>
      <c r="AK119" s="912" t="str">
        <f>'（参考）業従者・講師配置計画 兼 研修日程表'!AK119</f>
        <v/>
      </c>
      <c r="AL119" s="704">
        <f>'（参考）業従者・講師配置計画 兼 研修日程表'!AL119</f>
        <v>0</v>
      </c>
      <c r="AM119" s="441" t="str">
        <f t="shared" si="48"/>
        <v/>
      </c>
      <c r="AN119" s="705"/>
      <c r="AO119" s="552"/>
      <c r="AP119" s="552"/>
    </row>
    <row r="120" spans="2:42" ht="27.75" hidden="1" customHeight="1" thickBot="1">
      <c r="B120" s="459"/>
      <c r="C120" s="694">
        <f>'（参考）業従者・講師配置計画 兼 研修日程表'!C120</f>
        <v>0</v>
      </c>
      <c r="D120" s="695">
        <f>'（参考）業従者・講師配置計画 兼 研修日程表'!D120</f>
        <v>0</v>
      </c>
      <c r="E120" s="696" t="s">
        <v>291</v>
      </c>
      <c r="F120" s="697">
        <f>'（参考）業従者・講師配置計画 兼 研修日程表'!F120</f>
        <v>0</v>
      </c>
      <c r="G120" s="698">
        <f>'（参考）業従者・講師配置計画 兼 研修日程表'!G120</f>
        <v>0</v>
      </c>
      <c r="H120" s="698">
        <f>'（参考）業従者・講師配置計画 兼 研修日程表'!H120</f>
        <v>0</v>
      </c>
      <c r="I120" s="698">
        <f>'（参考）業従者・講師配置計画 兼 研修日程表'!I120</f>
        <v>0</v>
      </c>
      <c r="J120" s="698">
        <f>'（参考）業従者・講師配置計画 兼 研修日程表'!J120</f>
        <v>0</v>
      </c>
      <c r="K120" s="459"/>
      <c r="L120" s="699">
        <f>'（参考）業従者・講師配置計画 兼 研修日程表'!L120</f>
        <v>0</v>
      </c>
      <c r="M120" s="700">
        <f>'（参考）業従者・講師配置計画 兼 研修日程表'!M120</f>
        <v>0</v>
      </c>
      <c r="N120" s="841">
        <f>'（参考）業従者・講師配置計画 兼 研修日程表'!N120</f>
        <v>0</v>
      </c>
      <c r="O120" s="548" t="str">
        <f t="shared" si="49"/>
        <v/>
      </c>
      <c r="P120" s="548" t="str">
        <f t="shared" si="50"/>
        <v/>
      </c>
      <c r="Q120" s="548" t="str">
        <f t="shared" si="32"/>
        <v/>
      </c>
      <c r="R120" s="548" t="str">
        <f t="shared" si="33"/>
        <v/>
      </c>
      <c r="S120" s="548" t="str">
        <f t="shared" si="51"/>
        <v/>
      </c>
      <c r="T120" s="548" t="str">
        <f t="shared" si="52"/>
        <v/>
      </c>
      <c r="U120" s="548" t="str">
        <f t="shared" si="34"/>
        <v/>
      </c>
      <c r="V120" s="548" t="str">
        <f t="shared" si="35"/>
        <v/>
      </c>
      <c r="W120" s="548" t="str">
        <f t="shared" si="53"/>
        <v/>
      </c>
      <c r="X120" s="548" t="str">
        <f t="shared" si="54"/>
        <v/>
      </c>
      <c r="Y120" s="548" t="str">
        <f t="shared" si="36"/>
        <v/>
      </c>
      <c r="Z120" s="548" t="str">
        <f t="shared" si="37"/>
        <v/>
      </c>
      <c r="AA120" s="548" t="str">
        <f t="shared" si="55"/>
        <v/>
      </c>
      <c r="AB120" s="548" t="str">
        <f t="shared" si="56"/>
        <v/>
      </c>
      <c r="AC120" s="548" t="str">
        <f t="shared" si="38"/>
        <v/>
      </c>
      <c r="AD120" s="548" t="str">
        <f t="shared" si="39"/>
        <v/>
      </c>
      <c r="AE120" s="701">
        <f>'（参考）業従者・講師配置計画 兼 研修日程表'!AE120</f>
        <v>0</v>
      </c>
      <c r="AF120" s="702">
        <f>'（参考）業従者・講師配置計画 兼 研修日程表'!AF120</f>
        <v>0</v>
      </c>
      <c r="AG120" s="703"/>
      <c r="AH120" s="912" t="str">
        <f>'（参考）業従者・講師配置計画 兼 研修日程表'!AH120</f>
        <v/>
      </c>
      <c r="AI120" s="912" t="str">
        <f>'（参考）業従者・講師配置計画 兼 研修日程表'!AI120</f>
        <v/>
      </c>
      <c r="AJ120" s="912" t="str">
        <f>'（参考）業従者・講師配置計画 兼 研修日程表'!AJ120</f>
        <v/>
      </c>
      <c r="AK120" s="912" t="str">
        <f>'（参考）業従者・講師配置計画 兼 研修日程表'!AK120</f>
        <v/>
      </c>
      <c r="AL120" s="704">
        <f>'（参考）業従者・講師配置計画 兼 研修日程表'!AL120</f>
        <v>0</v>
      </c>
      <c r="AM120" s="441" t="str">
        <f t="shared" si="48"/>
        <v/>
      </c>
      <c r="AN120" s="705"/>
      <c r="AO120" s="552"/>
      <c r="AP120" s="552"/>
    </row>
    <row r="121" spans="2:42" ht="27.75" hidden="1" customHeight="1" thickBot="1">
      <c r="B121" s="459"/>
      <c r="C121" s="694">
        <f>'（参考）業従者・講師配置計画 兼 研修日程表'!C121</f>
        <v>0</v>
      </c>
      <c r="D121" s="695">
        <f>'（参考）業従者・講師配置計画 兼 研修日程表'!D121</f>
        <v>0</v>
      </c>
      <c r="E121" s="696" t="s">
        <v>291</v>
      </c>
      <c r="F121" s="697">
        <f>'（参考）業従者・講師配置計画 兼 研修日程表'!F121</f>
        <v>0</v>
      </c>
      <c r="G121" s="698">
        <f>'（参考）業従者・講師配置計画 兼 研修日程表'!G121</f>
        <v>0</v>
      </c>
      <c r="H121" s="698">
        <f>'（参考）業従者・講師配置計画 兼 研修日程表'!H121</f>
        <v>0</v>
      </c>
      <c r="I121" s="698">
        <f>'（参考）業従者・講師配置計画 兼 研修日程表'!I121</f>
        <v>0</v>
      </c>
      <c r="J121" s="698">
        <f>'（参考）業従者・講師配置計画 兼 研修日程表'!J121</f>
        <v>0</v>
      </c>
      <c r="K121" s="459"/>
      <c r="L121" s="699">
        <f>'（参考）業従者・講師配置計画 兼 研修日程表'!L121</f>
        <v>0</v>
      </c>
      <c r="M121" s="700">
        <f>'（参考）業従者・講師配置計画 兼 研修日程表'!M121</f>
        <v>0</v>
      </c>
      <c r="N121" s="841">
        <f>'（参考）業従者・講師配置計画 兼 研修日程表'!N121</f>
        <v>0</v>
      </c>
      <c r="O121" s="548" t="str">
        <f t="shared" si="49"/>
        <v/>
      </c>
      <c r="P121" s="548" t="str">
        <f t="shared" si="50"/>
        <v/>
      </c>
      <c r="Q121" s="548" t="str">
        <f t="shared" si="32"/>
        <v/>
      </c>
      <c r="R121" s="548" t="str">
        <f t="shared" si="33"/>
        <v/>
      </c>
      <c r="S121" s="548" t="str">
        <f t="shared" si="51"/>
        <v/>
      </c>
      <c r="T121" s="548" t="str">
        <f t="shared" si="52"/>
        <v/>
      </c>
      <c r="U121" s="548" t="str">
        <f t="shared" si="34"/>
        <v/>
      </c>
      <c r="V121" s="548" t="str">
        <f t="shared" si="35"/>
        <v/>
      </c>
      <c r="W121" s="548" t="str">
        <f t="shared" si="53"/>
        <v/>
      </c>
      <c r="X121" s="548" t="str">
        <f t="shared" si="54"/>
        <v/>
      </c>
      <c r="Y121" s="548" t="str">
        <f t="shared" si="36"/>
        <v/>
      </c>
      <c r="Z121" s="548" t="str">
        <f t="shared" si="37"/>
        <v/>
      </c>
      <c r="AA121" s="548" t="str">
        <f t="shared" si="55"/>
        <v/>
      </c>
      <c r="AB121" s="548" t="str">
        <f t="shared" si="56"/>
        <v/>
      </c>
      <c r="AC121" s="548" t="str">
        <f t="shared" si="38"/>
        <v/>
      </c>
      <c r="AD121" s="548" t="str">
        <f t="shared" si="39"/>
        <v/>
      </c>
      <c r="AE121" s="701">
        <f>'（参考）業従者・講師配置計画 兼 研修日程表'!AE121</f>
        <v>0</v>
      </c>
      <c r="AF121" s="702">
        <f>'（参考）業従者・講師配置計画 兼 研修日程表'!AF121</f>
        <v>0</v>
      </c>
      <c r="AG121" s="703"/>
      <c r="AH121" s="912" t="str">
        <f>'（参考）業従者・講師配置計画 兼 研修日程表'!AH121</f>
        <v/>
      </c>
      <c r="AI121" s="912" t="str">
        <f>'（参考）業従者・講師配置計画 兼 研修日程表'!AI121</f>
        <v/>
      </c>
      <c r="AJ121" s="912" t="str">
        <f>'（参考）業従者・講師配置計画 兼 研修日程表'!AJ121</f>
        <v/>
      </c>
      <c r="AK121" s="912" t="str">
        <f>'（参考）業従者・講師配置計画 兼 研修日程表'!AK121</f>
        <v/>
      </c>
      <c r="AL121" s="704">
        <f>'（参考）業従者・講師配置計画 兼 研修日程表'!AL121</f>
        <v>0</v>
      </c>
      <c r="AM121" s="441" t="str">
        <f t="shared" si="48"/>
        <v/>
      </c>
      <c r="AN121" s="705"/>
      <c r="AO121" s="552"/>
      <c r="AP121" s="552"/>
    </row>
    <row r="122" spans="2:42" ht="27.75" hidden="1" customHeight="1" thickBot="1">
      <c r="B122" s="459"/>
      <c r="C122" s="694">
        <f>'（参考）業従者・講師配置計画 兼 研修日程表'!C122</f>
        <v>0</v>
      </c>
      <c r="D122" s="695">
        <f>'（参考）業従者・講師配置計画 兼 研修日程表'!D122</f>
        <v>0</v>
      </c>
      <c r="E122" s="696" t="s">
        <v>291</v>
      </c>
      <c r="F122" s="697">
        <f>'（参考）業従者・講師配置計画 兼 研修日程表'!F122</f>
        <v>0</v>
      </c>
      <c r="G122" s="698">
        <f>'（参考）業従者・講師配置計画 兼 研修日程表'!G122</f>
        <v>0</v>
      </c>
      <c r="H122" s="698">
        <f>'（参考）業従者・講師配置計画 兼 研修日程表'!H122</f>
        <v>0</v>
      </c>
      <c r="I122" s="698">
        <f>'（参考）業従者・講師配置計画 兼 研修日程表'!I122</f>
        <v>0</v>
      </c>
      <c r="J122" s="698">
        <f>'（参考）業従者・講師配置計画 兼 研修日程表'!J122</f>
        <v>0</v>
      </c>
      <c r="K122" s="459"/>
      <c r="L122" s="699">
        <f>'（参考）業従者・講師配置計画 兼 研修日程表'!L122</f>
        <v>0</v>
      </c>
      <c r="M122" s="700">
        <f>'（参考）業従者・講師配置計画 兼 研修日程表'!M122</f>
        <v>0</v>
      </c>
      <c r="N122" s="841">
        <f>'（参考）業従者・講師配置計画 兼 研修日程表'!N122</f>
        <v>0</v>
      </c>
      <c r="O122" s="548" t="str">
        <f t="shared" si="49"/>
        <v/>
      </c>
      <c r="P122" s="548" t="str">
        <f t="shared" si="50"/>
        <v/>
      </c>
      <c r="Q122" s="548" t="str">
        <f t="shared" si="32"/>
        <v/>
      </c>
      <c r="R122" s="548" t="str">
        <f t="shared" si="33"/>
        <v/>
      </c>
      <c r="S122" s="548" t="str">
        <f t="shared" si="51"/>
        <v/>
      </c>
      <c r="T122" s="548" t="str">
        <f t="shared" si="52"/>
        <v/>
      </c>
      <c r="U122" s="548" t="str">
        <f t="shared" si="34"/>
        <v/>
      </c>
      <c r="V122" s="548" t="str">
        <f t="shared" si="35"/>
        <v/>
      </c>
      <c r="W122" s="548" t="str">
        <f t="shared" si="53"/>
        <v/>
      </c>
      <c r="X122" s="548" t="str">
        <f t="shared" si="54"/>
        <v/>
      </c>
      <c r="Y122" s="548" t="str">
        <f t="shared" si="36"/>
        <v/>
      </c>
      <c r="Z122" s="548" t="str">
        <f t="shared" si="37"/>
        <v/>
      </c>
      <c r="AA122" s="548" t="str">
        <f t="shared" si="55"/>
        <v/>
      </c>
      <c r="AB122" s="548" t="str">
        <f t="shared" si="56"/>
        <v/>
      </c>
      <c r="AC122" s="548" t="str">
        <f t="shared" si="38"/>
        <v/>
      </c>
      <c r="AD122" s="548" t="str">
        <f t="shared" si="39"/>
        <v/>
      </c>
      <c r="AE122" s="701">
        <f>'（参考）業従者・講師配置計画 兼 研修日程表'!AE122</f>
        <v>0</v>
      </c>
      <c r="AF122" s="702">
        <f>'（参考）業従者・講師配置計画 兼 研修日程表'!AF122</f>
        <v>0</v>
      </c>
      <c r="AG122" s="703"/>
      <c r="AH122" s="912" t="str">
        <f>'（参考）業従者・講師配置計画 兼 研修日程表'!AH122</f>
        <v/>
      </c>
      <c r="AI122" s="912" t="str">
        <f>'（参考）業従者・講師配置計画 兼 研修日程表'!AI122</f>
        <v/>
      </c>
      <c r="AJ122" s="912" t="str">
        <f>'（参考）業従者・講師配置計画 兼 研修日程表'!AJ122</f>
        <v/>
      </c>
      <c r="AK122" s="912" t="str">
        <f>'（参考）業従者・講師配置計画 兼 研修日程表'!AK122</f>
        <v/>
      </c>
      <c r="AL122" s="704">
        <f>'（参考）業従者・講師配置計画 兼 研修日程表'!AL122</f>
        <v>0</v>
      </c>
      <c r="AM122" s="441" t="str">
        <f t="shared" si="48"/>
        <v/>
      </c>
      <c r="AN122" s="705"/>
      <c r="AO122" s="552"/>
      <c r="AP122" s="552"/>
    </row>
    <row r="123" spans="2:42" ht="27.75" hidden="1" customHeight="1" thickBot="1">
      <c r="B123" s="459"/>
      <c r="C123" s="694">
        <f>'（参考）業従者・講師配置計画 兼 研修日程表'!C123</f>
        <v>0</v>
      </c>
      <c r="D123" s="695">
        <f>'（参考）業従者・講師配置計画 兼 研修日程表'!D123</f>
        <v>0</v>
      </c>
      <c r="E123" s="696" t="s">
        <v>291</v>
      </c>
      <c r="F123" s="697">
        <f>'（参考）業従者・講師配置計画 兼 研修日程表'!F123</f>
        <v>0</v>
      </c>
      <c r="G123" s="698">
        <f>'（参考）業従者・講師配置計画 兼 研修日程表'!G123</f>
        <v>0</v>
      </c>
      <c r="H123" s="698">
        <f>'（参考）業従者・講師配置計画 兼 研修日程表'!H123</f>
        <v>0</v>
      </c>
      <c r="I123" s="698">
        <f>'（参考）業従者・講師配置計画 兼 研修日程表'!I123</f>
        <v>0</v>
      </c>
      <c r="J123" s="698">
        <f>'（参考）業従者・講師配置計画 兼 研修日程表'!J123</f>
        <v>0</v>
      </c>
      <c r="K123" s="459"/>
      <c r="L123" s="699">
        <f>'（参考）業従者・講師配置計画 兼 研修日程表'!L123</f>
        <v>0</v>
      </c>
      <c r="M123" s="700">
        <f>'（参考）業従者・講師配置計画 兼 研修日程表'!M123</f>
        <v>0</v>
      </c>
      <c r="N123" s="841">
        <f>'（参考）業従者・講師配置計画 兼 研修日程表'!N123</f>
        <v>0</v>
      </c>
      <c r="O123" s="548" t="str">
        <f t="shared" si="49"/>
        <v/>
      </c>
      <c r="P123" s="548" t="str">
        <f t="shared" si="50"/>
        <v/>
      </c>
      <c r="Q123" s="548" t="str">
        <f t="shared" si="32"/>
        <v/>
      </c>
      <c r="R123" s="548" t="str">
        <f t="shared" si="33"/>
        <v/>
      </c>
      <c r="S123" s="548" t="str">
        <f t="shared" si="51"/>
        <v/>
      </c>
      <c r="T123" s="548" t="str">
        <f t="shared" si="52"/>
        <v/>
      </c>
      <c r="U123" s="548" t="str">
        <f t="shared" si="34"/>
        <v/>
      </c>
      <c r="V123" s="548" t="str">
        <f t="shared" si="35"/>
        <v/>
      </c>
      <c r="W123" s="548" t="str">
        <f t="shared" si="53"/>
        <v/>
      </c>
      <c r="X123" s="548" t="str">
        <f t="shared" si="54"/>
        <v/>
      </c>
      <c r="Y123" s="548" t="str">
        <f t="shared" si="36"/>
        <v/>
      </c>
      <c r="Z123" s="548" t="str">
        <f t="shared" si="37"/>
        <v/>
      </c>
      <c r="AA123" s="548" t="str">
        <f t="shared" si="55"/>
        <v/>
      </c>
      <c r="AB123" s="548" t="str">
        <f t="shared" si="56"/>
        <v/>
      </c>
      <c r="AC123" s="548" t="str">
        <f t="shared" si="38"/>
        <v/>
      </c>
      <c r="AD123" s="548" t="str">
        <f t="shared" si="39"/>
        <v/>
      </c>
      <c r="AE123" s="701">
        <f>'（参考）業従者・講師配置計画 兼 研修日程表'!AE123</f>
        <v>0</v>
      </c>
      <c r="AF123" s="702">
        <f>'（参考）業従者・講師配置計画 兼 研修日程表'!AF123</f>
        <v>0</v>
      </c>
      <c r="AG123" s="703"/>
      <c r="AH123" s="912" t="str">
        <f>'（参考）業従者・講師配置計画 兼 研修日程表'!AH123</f>
        <v/>
      </c>
      <c r="AI123" s="912" t="str">
        <f>'（参考）業従者・講師配置計画 兼 研修日程表'!AI123</f>
        <v/>
      </c>
      <c r="AJ123" s="912" t="str">
        <f>'（参考）業従者・講師配置計画 兼 研修日程表'!AJ123</f>
        <v/>
      </c>
      <c r="AK123" s="912" t="str">
        <f>'（参考）業従者・講師配置計画 兼 研修日程表'!AK123</f>
        <v/>
      </c>
      <c r="AL123" s="704">
        <f>'（参考）業従者・講師配置計画 兼 研修日程表'!AL123</f>
        <v>0</v>
      </c>
      <c r="AM123" s="441" t="str">
        <f t="shared" si="48"/>
        <v/>
      </c>
      <c r="AN123" s="705"/>
      <c r="AO123" s="552"/>
      <c r="AP123" s="552"/>
    </row>
    <row r="124" spans="2:42" ht="27.75" hidden="1" customHeight="1" thickBot="1">
      <c r="B124" s="459"/>
      <c r="C124" s="694">
        <f>'（参考）業従者・講師配置計画 兼 研修日程表'!C124</f>
        <v>0</v>
      </c>
      <c r="D124" s="695">
        <f>'（参考）業従者・講師配置計画 兼 研修日程表'!D124</f>
        <v>0</v>
      </c>
      <c r="E124" s="696" t="s">
        <v>291</v>
      </c>
      <c r="F124" s="697">
        <f>'（参考）業従者・講師配置計画 兼 研修日程表'!F124</f>
        <v>0</v>
      </c>
      <c r="G124" s="698">
        <f>'（参考）業従者・講師配置計画 兼 研修日程表'!G124</f>
        <v>0</v>
      </c>
      <c r="H124" s="698">
        <f>'（参考）業従者・講師配置計画 兼 研修日程表'!H124</f>
        <v>0</v>
      </c>
      <c r="I124" s="698">
        <f>'（参考）業従者・講師配置計画 兼 研修日程表'!I124</f>
        <v>0</v>
      </c>
      <c r="J124" s="698">
        <f>'（参考）業従者・講師配置計画 兼 研修日程表'!J124</f>
        <v>0</v>
      </c>
      <c r="K124" s="459"/>
      <c r="L124" s="699">
        <f>'（参考）業従者・講師配置計画 兼 研修日程表'!L124</f>
        <v>0</v>
      </c>
      <c r="M124" s="700">
        <f>'（参考）業従者・講師配置計画 兼 研修日程表'!M124</f>
        <v>0</v>
      </c>
      <c r="N124" s="841">
        <f>'（参考）業従者・講師配置計画 兼 研修日程表'!N124</f>
        <v>0</v>
      </c>
      <c r="O124" s="548" t="str">
        <f t="shared" si="49"/>
        <v/>
      </c>
      <c r="P124" s="548" t="str">
        <f t="shared" si="50"/>
        <v/>
      </c>
      <c r="Q124" s="548" t="str">
        <f t="shared" si="32"/>
        <v/>
      </c>
      <c r="R124" s="548" t="str">
        <f t="shared" si="33"/>
        <v/>
      </c>
      <c r="S124" s="548" t="str">
        <f t="shared" si="51"/>
        <v/>
      </c>
      <c r="T124" s="548" t="str">
        <f t="shared" si="52"/>
        <v/>
      </c>
      <c r="U124" s="548" t="str">
        <f t="shared" si="34"/>
        <v/>
      </c>
      <c r="V124" s="548" t="str">
        <f t="shared" si="35"/>
        <v/>
      </c>
      <c r="W124" s="548" t="str">
        <f t="shared" si="53"/>
        <v/>
      </c>
      <c r="X124" s="548" t="str">
        <f t="shared" si="54"/>
        <v/>
      </c>
      <c r="Y124" s="548" t="str">
        <f t="shared" si="36"/>
        <v/>
      </c>
      <c r="Z124" s="548" t="str">
        <f t="shared" si="37"/>
        <v/>
      </c>
      <c r="AA124" s="548" t="str">
        <f t="shared" si="55"/>
        <v/>
      </c>
      <c r="AB124" s="548" t="str">
        <f t="shared" si="56"/>
        <v/>
      </c>
      <c r="AC124" s="548" t="str">
        <f t="shared" si="38"/>
        <v/>
      </c>
      <c r="AD124" s="548" t="str">
        <f t="shared" si="39"/>
        <v/>
      </c>
      <c r="AE124" s="701">
        <f>'（参考）業従者・講師配置計画 兼 研修日程表'!AE124</f>
        <v>0</v>
      </c>
      <c r="AF124" s="702">
        <f>'（参考）業従者・講師配置計画 兼 研修日程表'!AF124</f>
        <v>0</v>
      </c>
      <c r="AG124" s="703"/>
      <c r="AH124" s="912" t="str">
        <f>'（参考）業従者・講師配置計画 兼 研修日程表'!AH124</f>
        <v/>
      </c>
      <c r="AI124" s="912" t="str">
        <f>'（参考）業従者・講師配置計画 兼 研修日程表'!AI124</f>
        <v/>
      </c>
      <c r="AJ124" s="912" t="str">
        <f>'（参考）業従者・講師配置計画 兼 研修日程表'!AJ124</f>
        <v/>
      </c>
      <c r="AK124" s="912" t="str">
        <f>'（参考）業従者・講師配置計画 兼 研修日程表'!AK124</f>
        <v/>
      </c>
      <c r="AL124" s="704">
        <f>'（参考）業従者・講師配置計画 兼 研修日程表'!AL124</f>
        <v>0</v>
      </c>
      <c r="AM124" s="441" t="str">
        <f t="shared" si="48"/>
        <v/>
      </c>
      <c r="AN124" s="705"/>
      <c r="AO124" s="552"/>
      <c r="AP124" s="552"/>
    </row>
    <row r="125" spans="2:42" ht="27.75" hidden="1" customHeight="1" thickBot="1">
      <c r="B125" s="459"/>
      <c r="C125" s="694">
        <f>'（参考）業従者・講師配置計画 兼 研修日程表'!C125</f>
        <v>0</v>
      </c>
      <c r="D125" s="695">
        <f>'（参考）業従者・講師配置計画 兼 研修日程表'!D125</f>
        <v>0</v>
      </c>
      <c r="E125" s="696" t="s">
        <v>291</v>
      </c>
      <c r="F125" s="697">
        <f>'（参考）業従者・講師配置計画 兼 研修日程表'!F125</f>
        <v>0</v>
      </c>
      <c r="G125" s="698">
        <f>'（参考）業従者・講師配置計画 兼 研修日程表'!G125</f>
        <v>0</v>
      </c>
      <c r="H125" s="698">
        <f>'（参考）業従者・講師配置計画 兼 研修日程表'!H125</f>
        <v>0</v>
      </c>
      <c r="I125" s="698">
        <f>'（参考）業従者・講師配置計画 兼 研修日程表'!I125</f>
        <v>0</v>
      </c>
      <c r="J125" s="698">
        <f>'（参考）業従者・講師配置計画 兼 研修日程表'!J125</f>
        <v>0</v>
      </c>
      <c r="K125" s="459"/>
      <c r="L125" s="699">
        <f>'（参考）業従者・講師配置計画 兼 研修日程表'!L125</f>
        <v>0</v>
      </c>
      <c r="M125" s="700">
        <f>'（参考）業従者・講師配置計画 兼 研修日程表'!M125</f>
        <v>0</v>
      </c>
      <c r="N125" s="841">
        <f>'（参考）業従者・講師配置計画 兼 研修日程表'!N125</f>
        <v>0</v>
      </c>
      <c r="O125" s="548" t="str">
        <f t="shared" si="49"/>
        <v/>
      </c>
      <c r="P125" s="548" t="str">
        <f t="shared" si="50"/>
        <v/>
      </c>
      <c r="Q125" s="548" t="str">
        <f t="shared" si="32"/>
        <v/>
      </c>
      <c r="R125" s="548" t="str">
        <f t="shared" si="33"/>
        <v/>
      </c>
      <c r="S125" s="548" t="str">
        <f t="shared" si="51"/>
        <v/>
      </c>
      <c r="T125" s="548" t="str">
        <f t="shared" si="52"/>
        <v/>
      </c>
      <c r="U125" s="548" t="str">
        <f t="shared" si="34"/>
        <v/>
      </c>
      <c r="V125" s="548" t="str">
        <f t="shared" si="35"/>
        <v/>
      </c>
      <c r="W125" s="548" t="str">
        <f t="shared" si="53"/>
        <v/>
      </c>
      <c r="X125" s="548" t="str">
        <f t="shared" si="54"/>
        <v/>
      </c>
      <c r="Y125" s="548" t="str">
        <f t="shared" si="36"/>
        <v/>
      </c>
      <c r="Z125" s="548" t="str">
        <f t="shared" si="37"/>
        <v/>
      </c>
      <c r="AA125" s="548" t="str">
        <f t="shared" si="55"/>
        <v/>
      </c>
      <c r="AB125" s="548" t="str">
        <f t="shared" si="56"/>
        <v/>
      </c>
      <c r="AC125" s="548" t="str">
        <f t="shared" si="38"/>
        <v/>
      </c>
      <c r="AD125" s="548" t="str">
        <f t="shared" si="39"/>
        <v/>
      </c>
      <c r="AE125" s="701">
        <f>'（参考）業従者・講師配置計画 兼 研修日程表'!AE125</f>
        <v>0</v>
      </c>
      <c r="AF125" s="702">
        <f>'（参考）業従者・講師配置計画 兼 研修日程表'!AF125</f>
        <v>0</v>
      </c>
      <c r="AG125" s="703"/>
      <c r="AH125" s="912" t="str">
        <f>'（参考）業従者・講師配置計画 兼 研修日程表'!AH125</f>
        <v/>
      </c>
      <c r="AI125" s="912" t="str">
        <f>'（参考）業従者・講師配置計画 兼 研修日程表'!AI125</f>
        <v/>
      </c>
      <c r="AJ125" s="912" t="str">
        <f>'（参考）業従者・講師配置計画 兼 研修日程表'!AJ125</f>
        <v/>
      </c>
      <c r="AK125" s="912" t="str">
        <f>'（参考）業従者・講師配置計画 兼 研修日程表'!AK125</f>
        <v/>
      </c>
      <c r="AL125" s="704">
        <f>'（参考）業従者・講師配置計画 兼 研修日程表'!AL125</f>
        <v>0</v>
      </c>
      <c r="AM125" s="441" t="str">
        <f t="shared" si="48"/>
        <v/>
      </c>
      <c r="AN125" s="705"/>
      <c r="AO125" s="552"/>
      <c r="AP125" s="552"/>
    </row>
    <row r="126" spans="2:42" ht="27.75" hidden="1" customHeight="1" thickBot="1">
      <c r="B126" s="459"/>
      <c r="C126" s="694">
        <f>'（参考）業従者・講師配置計画 兼 研修日程表'!C126</f>
        <v>0</v>
      </c>
      <c r="D126" s="695">
        <f>'（参考）業従者・講師配置計画 兼 研修日程表'!D126</f>
        <v>0</v>
      </c>
      <c r="E126" s="696" t="s">
        <v>291</v>
      </c>
      <c r="F126" s="697">
        <f>'（参考）業従者・講師配置計画 兼 研修日程表'!F126</f>
        <v>0</v>
      </c>
      <c r="G126" s="698">
        <f>'（参考）業従者・講師配置計画 兼 研修日程表'!G126</f>
        <v>0</v>
      </c>
      <c r="H126" s="698">
        <f>'（参考）業従者・講師配置計画 兼 研修日程表'!H126</f>
        <v>0</v>
      </c>
      <c r="I126" s="698">
        <f>'（参考）業従者・講師配置計画 兼 研修日程表'!I126</f>
        <v>0</v>
      </c>
      <c r="J126" s="698">
        <f>'（参考）業従者・講師配置計画 兼 研修日程表'!J126</f>
        <v>0</v>
      </c>
      <c r="K126" s="459"/>
      <c r="L126" s="699">
        <f>'（参考）業従者・講師配置計画 兼 研修日程表'!L126</f>
        <v>0</v>
      </c>
      <c r="M126" s="700">
        <f>'（参考）業従者・講師配置計画 兼 研修日程表'!M126</f>
        <v>0</v>
      </c>
      <c r="N126" s="841">
        <f>'（参考）業従者・講師配置計画 兼 研修日程表'!N126</f>
        <v>0</v>
      </c>
      <c r="O126" s="548" t="str">
        <f t="shared" si="49"/>
        <v/>
      </c>
      <c r="P126" s="548" t="str">
        <f t="shared" si="50"/>
        <v/>
      </c>
      <c r="Q126" s="548" t="str">
        <f t="shared" si="32"/>
        <v/>
      </c>
      <c r="R126" s="548" t="str">
        <f t="shared" si="33"/>
        <v/>
      </c>
      <c r="S126" s="548" t="str">
        <f t="shared" si="51"/>
        <v/>
      </c>
      <c r="T126" s="548" t="str">
        <f t="shared" si="52"/>
        <v/>
      </c>
      <c r="U126" s="548" t="str">
        <f t="shared" si="34"/>
        <v/>
      </c>
      <c r="V126" s="548" t="str">
        <f t="shared" si="35"/>
        <v/>
      </c>
      <c r="W126" s="548" t="str">
        <f t="shared" si="53"/>
        <v/>
      </c>
      <c r="X126" s="548" t="str">
        <f t="shared" si="54"/>
        <v/>
      </c>
      <c r="Y126" s="548" t="str">
        <f t="shared" si="36"/>
        <v/>
      </c>
      <c r="Z126" s="548" t="str">
        <f t="shared" si="37"/>
        <v/>
      </c>
      <c r="AA126" s="548" t="str">
        <f t="shared" si="55"/>
        <v/>
      </c>
      <c r="AB126" s="548" t="str">
        <f t="shared" si="56"/>
        <v/>
      </c>
      <c r="AC126" s="548" t="str">
        <f t="shared" si="38"/>
        <v/>
      </c>
      <c r="AD126" s="548" t="str">
        <f t="shared" si="39"/>
        <v/>
      </c>
      <c r="AE126" s="701">
        <f>'（参考）業従者・講師配置計画 兼 研修日程表'!AE126</f>
        <v>0</v>
      </c>
      <c r="AF126" s="702">
        <f>'（参考）業従者・講師配置計画 兼 研修日程表'!AF126</f>
        <v>0</v>
      </c>
      <c r="AG126" s="703"/>
      <c r="AH126" s="912" t="str">
        <f>'（参考）業従者・講師配置計画 兼 研修日程表'!AH126</f>
        <v/>
      </c>
      <c r="AI126" s="912" t="str">
        <f>'（参考）業従者・講師配置計画 兼 研修日程表'!AI126</f>
        <v/>
      </c>
      <c r="AJ126" s="912" t="str">
        <f>'（参考）業従者・講師配置計画 兼 研修日程表'!AJ126</f>
        <v/>
      </c>
      <c r="AK126" s="912" t="str">
        <f>'（参考）業従者・講師配置計画 兼 研修日程表'!AK126</f>
        <v/>
      </c>
      <c r="AL126" s="704">
        <f>'（参考）業従者・講師配置計画 兼 研修日程表'!AL126</f>
        <v>0</v>
      </c>
      <c r="AM126" s="441" t="str">
        <f t="shared" si="48"/>
        <v/>
      </c>
      <c r="AN126" s="705"/>
      <c r="AO126" s="552"/>
      <c r="AP126" s="552"/>
    </row>
    <row r="127" spans="2:42" ht="27.75" hidden="1" customHeight="1" thickBot="1">
      <c r="B127" s="459"/>
      <c r="C127" s="694">
        <f>'（参考）業従者・講師配置計画 兼 研修日程表'!C127</f>
        <v>0</v>
      </c>
      <c r="D127" s="695">
        <f>'（参考）業従者・講師配置計画 兼 研修日程表'!D127</f>
        <v>0</v>
      </c>
      <c r="E127" s="696" t="s">
        <v>291</v>
      </c>
      <c r="F127" s="697">
        <f>'（参考）業従者・講師配置計画 兼 研修日程表'!F127</f>
        <v>0</v>
      </c>
      <c r="G127" s="698">
        <f>'（参考）業従者・講師配置計画 兼 研修日程表'!G127</f>
        <v>0</v>
      </c>
      <c r="H127" s="698">
        <f>'（参考）業従者・講師配置計画 兼 研修日程表'!H127</f>
        <v>0</v>
      </c>
      <c r="I127" s="698">
        <f>'（参考）業従者・講師配置計画 兼 研修日程表'!I127</f>
        <v>0</v>
      </c>
      <c r="J127" s="698">
        <f>'（参考）業従者・講師配置計画 兼 研修日程表'!J127</f>
        <v>0</v>
      </c>
      <c r="K127" s="459"/>
      <c r="L127" s="699">
        <f>'（参考）業従者・講師配置計画 兼 研修日程表'!L127</f>
        <v>0</v>
      </c>
      <c r="M127" s="700">
        <f>'（参考）業従者・講師配置計画 兼 研修日程表'!M127</f>
        <v>0</v>
      </c>
      <c r="N127" s="841">
        <f>'（参考）業従者・講師配置計画 兼 研修日程表'!N127</f>
        <v>0</v>
      </c>
      <c r="O127" s="548" t="str">
        <f t="shared" si="49"/>
        <v/>
      </c>
      <c r="P127" s="548" t="str">
        <f t="shared" si="50"/>
        <v/>
      </c>
      <c r="Q127" s="548" t="str">
        <f t="shared" si="32"/>
        <v/>
      </c>
      <c r="R127" s="548" t="str">
        <f t="shared" si="33"/>
        <v/>
      </c>
      <c r="S127" s="548" t="str">
        <f t="shared" si="51"/>
        <v/>
      </c>
      <c r="T127" s="548" t="str">
        <f t="shared" si="52"/>
        <v/>
      </c>
      <c r="U127" s="548" t="str">
        <f t="shared" si="34"/>
        <v/>
      </c>
      <c r="V127" s="548" t="str">
        <f t="shared" si="35"/>
        <v/>
      </c>
      <c r="W127" s="548" t="str">
        <f t="shared" si="53"/>
        <v/>
      </c>
      <c r="X127" s="548" t="str">
        <f t="shared" si="54"/>
        <v/>
      </c>
      <c r="Y127" s="548" t="str">
        <f t="shared" si="36"/>
        <v/>
      </c>
      <c r="Z127" s="548" t="str">
        <f t="shared" si="37"/>
        <v/>
      </c>
      <c r="AA127" s="548" t="str">
        <f t="shared" si="55"/>
        <v/>
      </c>
      <c r="AB127" s="548" t="str">
        <f t="shared" si="56"/>
        <v/>
      </c>
      <c r="AC127" s="548" t="str">
        <f t="shared" si="38"/>
        <v/>
      </c>
      <c r="AD127" s="548" t="str">
        <f t="shared" si="39"/>
        <v/>
      </c>
      <c r="AE127" s="701">
        <f>'（参考）業従者・講師配置計画 兼 研修日程表'!AE127</f>
        <v>0</v>
      </c>
      <c r="AF127" s="702">
        <f>'（参考）業従者・講師配置計画 兼 研修日程表'!AF127</f>
        <v>0</v>
      </c>
      <c r="AG127" s="703"/>
      <c r="AH127" s="912" t="str">
        <f>'（参考）業従者・講師配置計画 兼 研修日程表'!AH127</f>
        <v/>
      </c>
      <c r="AI127" s="912" t="str">
        <f>'（参考）業従者・講師配置計画 兼 研修日程表'!AI127</f>
        <v/>
      </c>
      <c r="AJ127" s="912" t="str">
        <f>'（参考）業従者・講師配置計画 兼 研修日程表'!AJ127</f>
        <v/>
      </c>
      <c r="AK127" s="912" t="str">
        <f>'（参考）業従者・講師配置計画 兼 研修日程表'!AK127</f>
        <v/>
      </c>
      <c r="AL127" s="704">
        <f>'（参考）業従者・講師配置計画 兼 研修日程表'!AL127</f>
        <v>0</v>
      </c>
      <c r="AM127" s="441" t="str">
        <f t="shared" si="48"/>
        <v/>
      </c>
      <c r="AN127" s="705"/>
      <c r="AO127" s="552"/>
      <c r="AP127" s="552"/>
    </row>
    <row r="128" spans="2:42" ht="27.75" hidden="1" customHeight="1" thickBot="1">
      <c r="B128" s="459"/>
      <c r="C128" s="694">
        <f>'（参考）業従者・講師配置計画 兼 研修日程表'!C128</f>
        <v>0</v>
      </c>
      <c r="D128" s="695">
        <f>'（参考）業従者・講師配置計画 兼 研修日程表'!D128</f>
        <v>0</v>
      </c>
      <c r="E128" s="696" t="s">
        <v>291</v>
      </c>
      <c r="F128" s="697">
        <f>'（参考）業従者・講師配置計画 兼 研修日程表'!F128</f>
        <v>0</v>
      </c>
      <c r="G128" s="698">
        <f>'（参考）業従者・講師配置計画 兼 研修日程表'!G128</f>
        <v>0</v>
      </c>
      <c r="H128" s="698">
        <f>'（参考）業従者・講師配置計画 兼 研修日程表'!H128</f>
        <v>0</v>
      </c>
      <c r="I128" s="698">
        <f>'（参考）業従者・講師配置計画 兼 研修日程表'!I128</f>
        <v>0</v>
      </c>
      <c r="J128" s="698">
        <f>'（参考）業従者・講師配置計画 兼 研修日程表'!J128</f>
        <v>0</v>
      </c>
      <c r="K128" s="459"/>
      <c r="L128" s="699">
        <f>'（参考）業従者・講師配置計画 兼 研修日程表'!L128</f>
        <v>0</v>
      </c>
      <c r="M128" s="700">
        <f>'（参考）業従者・講師配置計画 兼 研修日程表'!M128</f>
        <v>0</v>
      </c>
      <c r="N128" s="841">
        <f>'（参考）業従者・講師配置計画 兼 研修日程表'!N128</f>
        <v>0</v>
      </c>
      <c r="O128" s="548" t="str">
        <f t="shared" si="49"/>
        <v/>
      </c>
      <c r="P128" s="548" t="str">
        <f t="shared" si="50"/>
        <v/>
      </c>
      <c r="Q128" s="548" t="str">
        <f t="shared" si="32"/>
        <v/>
      </c>
      <c r="R128" s="548" t="str">
        <f t="shared" si="33"/>
        <v/>
      </c>
      <c r="S128" s="548" t="str">
        <f t="shared" si="51"/>
        <v/>
      </c>
      <c r="T128" s="548" t="str">
        <f t="shared" si="52"/>
        <v/>
      </c>
      <c r="U128" s="548" t="str">
        <f t="shared" si="34"/>
        <v/>
      </c>
      <c r="V128" s="548" t="str">
        <f t="shared" si="35"/>
        <v/>
      </c>
      <c r="W128" s="548" t="str">
        <f t="shared" si="53"/>
        <v/>
      </c>
      <c r="X128" s="548" t="str">
        <f t="shared" si="54"/>
        <v/>
      </c>
      <c r="Y128" s="548" t="str">
        <f t="shared" si="36"/>
        <v/>
      </c>
      <c r="Z128" s="548" t="str">
        <f t="shared" si="37"/>
        <v/>
      </c>
      <c r="AA128" s="548" t="str">
        <f t="shared" si="55"/>
        <v/>
      </c>
      <c r="AB128" s="548" t="str">
        <f t="shared" si="56"/>
        <v/>
      </c>
      <c r="AC128" s="548" t="str">
        <f t="shared" si="38"/>
        <v/>
      </c>
      <c r="AD128" s="548" t="str">
        <f t="shared" si="39"/>
        <v/>
      </c>
      <c r="AE128" s="701">
        <f>'（参考）業従者・講師配置計画 兼 研修日程表'!AE128</f>
        <v>0</v>
      </c>
      <c r="AF128" s="702">
        <f>'（参考）業従者・講師配置計画 兼 研修日程表'!AF128</f>
        <v>0</v>
      </c>
      <c r="AG128" s="703"/>
      <c r="AH128" s="912" t="str">
        <f>'（参考）業従者・講師配置計画 兼 研修日程表'!AH128</f>
        <v/>
      </c>
      <c r="AI128" s="912" t="str">
        <f>'（参考）業従者・講師配置計画 兼 研修日程表'!AI128</f>
        <v/>
      </c>
      <c r="AJ128" s="912" t="str">
        <f>'（参考）業従者・講師配置計画 兼 研修日程表'!AJ128</f>
        <v/>
      </c>
      <c r="AK128" s="912" t="str">
        <f>'（参考）業従者・講師配置計画 兼 研修日程表'!AK128</f>
        <v/>
      </c>
      <c r="AL128" s="704">
        <f>'（参考）業従者・講師配置計画 兼 研修日程表'!AL128</f>
        <v>0</v>
      </c>
      <c r="AM128" s="441" t="str">
        <f t="shared" si="48"/>
        <v/>
      </c>
      <c r="AN128" s="705"/>
      <c r="AO128" s="552"/>
      <c r="AP128" s="552"/>
    </row>
    <row r="129" spans="2:42" ht="27.75" hidden="1" customHeight="1" thickBot="1">
      <c r="B129" s="459"/>
      <c r="C129" s="694">
        <f>'（参考）業従者・講師配置計画 兼 研修日程表'!C129</f>
        <v>0</v>
      </c>
      <c r="D129" s="695">
        <f>'（参考）業従者・講師配置計画 兼 研修日程表'!D129</f>
        <v>0</v>
      </c>
      <c r="E129" s="696" t="s">
        <v>291</v>
      </c>
      <c r="F129" s="697">
        <f>'（参考）業従者・講師配置計画 兼 研修日程表'!F129</f>
        <v>0</v>
      </c>
      <c r="G129" s="698">
        <f>'（参考）業従者・講師配置計画 兼 研修日程表'!G129</f>
        <v>0</v>
      </c>
      <c r="H129" s="698">
        <f>'（参考）業従者・講師配置計画 兼 研修日程表'!H129</f>
        <v>0</v>
      </c>
      <c r="I129" s="698">
        <f>'（参考）業従者・講師配置計画 兼 研修日程表'!I129</f>
        <v>0</v>
      </c>
      <c r="J129" s="698">
        <f>'（参考）業従者・講師配置計画 兼 研修日程表'!J129</f>
        <v>0</v>
      </c>
      <c r="K129" s="459"/>
      <c r="L129" s="699">
        <f>'（参考）業従者・講師配置計画 兼 研修日程表'!L129</f>
        <v>0</v>
      </c>
      <c r="M129" s="700">
        <f>'（参考）業従者・講師配置計画 兼 研修日程表'!M129</f>
        <v>0</v>
      </c>
      <c r="N129" s="841">
        <f>'（参考）業従者・講師配置計画 兼 研修日程表'!N129</f>
        <v>0</v>
      </c>
      <c r="O129" s="548" t="str">
        <f t="shared" si="49"/>
        <v/>
      </c>
      <c r="P129" s="548" t="str">
        <f t="shared" si="50"/>
        <v/>
      </c>
      <c r="Q129" s="548" t="str">
        <f t="shared" si="32"/>
        <v/>
      </c>
      <c r="R129" s="548" t="str">
        <f t="shared" si="33"/>
        <v/>
      </c>
      <c r="S129" s="548" t="str">
        <f t="shared" si="51"/>
        <v/>
      </c>
      <c r="T129" s="548" t="str">
        <f t="shared" si="52"/>
        <v/>
      </c>
      <c r="U129" s="548" t="str">
        <f t="shared" si="34"/>
        <v/>
      </c>
      <c r="V129" s="548" t="str">
        <f t="shared" si="35"/>
        <v/>
      </c>
      <c r="W129" s="548" t="str">
        <f t="shared" si="53"/>
        <v/>
      </c>
      <c r="X129" s="548" t="str">
        <f t="shared" si="54"/>
        <v/>
      </c>
      <c r="Y129" s="548" t="str">
        <f t="shared" si="36"/>
        <v/>
      </c>
      <c r="Z129" s="548" t="str">
        <f t="shared" si="37"/>
        <v/>
      </c>
      <c r="AA129" s="548" t="str">
        <f t="shared" si="55"/>
        <v/>
      </c>
      <c r="AB129" s="548" t="str">
        <f t="shared" si="56"/>
        <v/>
      </c>
      <c r="AC129" s="548" t="str">
        <f t="shared" si="38"/>
        <v/>
      </c>
      <c r="AD129" s="548" t="str">
        <f t="shared" si="39"/>
        <v/>
      </c>
      <c r="AE129" s="701">
        <f>'（参考）業従者・講師配置計画 兼 研修日程表'!AE129</f>
        <v>0</v>
      </c>
      <c r="AF129" s="702">
        <f>'（参考）業従者・講師配置計画 兼 研修日程表'!AF129</f>
        <v>0</v>
      </c>
      <c r="AG129" s="703"/>
      <c r="AH129" s="912" t="str">
        <f>'（参考）業従者・講師配置計画 兼 研修日程表'!AH129</f>
        <v/>
      </c>
      <c r="AI129" s="912" t="str">
        <f>'（参考）業従者・講師配置計画 兼 研修日程表'!AI129</f>
        <v/>
      </c>
      <c r="AJ129" s="912" t="str">
        <f>'（参考）業従者・講師配置計画 兼 研修日程表'!AJ129</f>
        <v/>
      </c>
      <c r="AK129" s="912" t="str">
        <f>'（参考）業従者・講師配置計画 兼 研修日程表'!AK129</f>
        <v/>
      </c>
      <c r="AL129" s="704">
        <f>'（参考）業従者・講師配置計画 兼 研修日程表'!AL129</f>
        <v>0</v>
      </c>
      <c r="AM129" s="441" t="str">
        <f t="shared" si="48"/>
        <v/>
      </c>
      <c r="AN129" s="705"/>
      <c r="AO129" s="552"/>
      <c r="AP129" s="552"/>
    </row>
    <row r="130" spans="2:42" ht="27.75" hidden="1" customHeight="1" thickBot="1">
      <c r="B130" s="459"/>
      <c r="C130" s="694">
        <f>'（参考）業従者・講師配置計画 兼 研修日程表'!C130</f>
        <v>0</v>
      </c>
      <c r="D130" s="695">
        <f>'（参考）業従者・講師配置計画 兼 研修日程表'!D130</f>
        <v>0</v>
      </c>
      <c r="E130" s="696" t="s">
        <v>291</v>
      </c>
      <c r="F130" s="697">
        <f>'（参考）業従者・講師配置計画 兼 研修日程表'!F130</f>
        <v>0</v>
      </c>
      <c r="G130" s="698">
        <f>'（参考）業従者・講師配置計画 兼 研修日程表'!G130</f>
        <v>0</v>
      </c>
      <c r="H130" s="698">
        <f>'（参考）業従者・講師配置計画 兼 研修日程表'!H130</f>
        <v>0</v>
      </c>
      <c r="I130" s="698">
        <f>'（参考）業従者・講師配置計画 兼 研修日程表'!I130</f>
        <v>0</v>
      </c>
      <c r="J130" s="698">
        <f>'（参考）業従者・講師配置計画 兼 研修日程表'!J130</f>
        <v>0</v>
      </c>
      <c r="K130" s="459"/>
      <c r="L130" s="699">
        <f>'（参考）業従者・講師配置計画 兼 研修日程表'!L130</f>
        <v>0</v>
      </c>
      <c r="M130" s="700">
        <f>'（参考）業従者・講師配置計画 兼 研修日程表'!M130</f>
        <v>0</v>
      </c>
      <c r="N130" s="841">
        <f>'（参考）業従者・講師配置計画 兼 研修日程表'!N130</f>
        <v>0</v>
      </c>
      <c r="O130" s="548" t="str">
        <f t="shared" si="49"/>
        <v/>
      </c>
      <c r="P130" s="548" t="str">
        <f t="shared" si="50"/>
        <v/>
      </c>
      <c r="Q130" s="548" t="str">
        <f t="shared" si="32"/>
        <v/>
      </c>
      <c r="R130" s="548" t="str">
        <f t="shared" si="33"/>
        <v/>
      </c>
      <c r="S130" s="548" t="str">
        <f t="shared" si="51"/>
        <v/>
      </c>
      <c r="T130" s="548" t="str">
        <f t="shared" si="52"/>
        <v/>
      </c>
      <c r="U130" s="548" t="str">
        <f t="shared" si="34"/>
        <v/>
      </c>
      <c r="V130" s="548" t="str">
        <f t="shared" si="35"/>
        <v/>
      </c>
      <c r="W130" s="548" t="str">
        <f t="shared" si="53"/>
        <v/>
      </c>
      <c r="X130" s="548" t="str">
        <f t="shared" si="54"/>
        <v/>
      </c>
      <c r="Y130" s="548" t="str">
        <f t="shared" si="36"/>
        <v/>
      </c>
      <c r="Z130" s="548" t="str">
        <f t="shared" si="37"/>
        <v/>
      </c>
      <c r="AA130" s="548" t="str">
        <f t="shared" si="55"/>
        <v/>
      </c>
      <c r="AB130" s="548" t="str">
        <f t="shared" si="56"/>
        <v/>
      </c>
      <c r="AC130" s="548" t="str">
        <f t="shared" si="38"/>
        <v/>
      </c>
      <c r="AD130" s="548" t="str">
        <f t="shared" si="39"/>
        <v/>
      </c>
      <c r="AE130" s="701">
        <f>'（参考）業従者・講師配置計画 兼 研修日程表'!AE130</f>
        <v>0</v>
      </c>
      <c r="AF130" s="702">
        <f>'（参考）業従者・講師配置計画 兼 研修日程表'!AF130</f>
        <v>0</v>
      </c>
      <c r="AG130" s="703"/>
      <c r="AH130" s="912" t="str">
        <f>'（参考）業従者・講師配置計画 兼 研修日程表'!AH130</f>
        <v/>
      </c>
      <c r="AI130" s="912" t="str">
        <f>'（参考）業従者・講師配置計画 兼 研修日程表'!AI130</f>
        <v/>
      </c>
      <c r="AJ130" s="912" t="str">
        <f>'（参考）業従者・講師配置計画 兼 研修日程表'!AJ130</f>
        <v/>
      </c>
      <c r="AK130" s="912" t="str">
        <f>'（参考）業従者・講師配置計画 兼 研修日程表'!AK130</f>
        <v/>
      </c>
      <c r="AL130" s="704">
        <f>'（参考）業従者・講師配置計画 兼 研修日程表'!AL130</f>
        <v>0</v>
      </c>
      <c r="AM130" s="441" t="str">
        <f t="shared" si="48"/>
        <v/>
      </c>
      <c r="AN130" s="705"/>
      <c r="AO130" s="552"/>
      <c r="AP130" s="552"/>
    </row>
    <row r="131" spans="2:42" ht="27.75" hidden="1" customHeight="1" thickBot="1">
      <c r="B131" s="459"/>
      <c r="C131" s="694">
        <f>'（参考）業従者・講師配置計画 兼 研修日程表'!C131</f>
        <v>0</v>
      </c>
      <c r="D131" s="695">
        <f>'（参考）業従者・講師配置計画 兼 研修日程表'!D131</f>
        <v>0</v>
      </c>
      <c r="E131" s="696" t="s">
        <v>291</v>
      </c>
      <c r="F131" s="697">
        <f>'（参考）業従者・講師配置計画 兼 研修日程表'!F131</f>
        <v>0</v>
      </c>
      <c r="G131" s="698">
        <f>'（参考）業従者・講師配置計画 兼 研修日程表'!G131</f>
        <v>0</v>
      </c>
      <c r="H131" s="698">
        <f>'（参考）業従者・講師配置計画 兼 研修日程表'!H131</f>
        <v>0</v>
      </c>
      <c r="I131" s="698">
        <f>'（参考）業従者・講師配置計画 兼 研修日程表'!I131</f>
        <v>0</v>
      </c>
      <c r="J131" s="698">
        <f>'（参考）業従者・講師配置計画 兼 研修日程表'!J131</f>
        <v>0</v>
      </c>
      <c r="K131" s="459"/>
      <c r="L131" s="699">
        <f>'（参考）業従者・講師配置計画 兼 研修日程表'!L131</f>
        <v>0</v>
      </c>
      <c r="M131" s="700">
        <f>'（参考）業従者・講師配置計画 兼 研修日程表'!M131</f>
        <v>0</v>
      </c>
      <c r="N131" s="841">
        <f>'（参考）業従者・講師配置計画 兼 研修日程表'!N131</f>
        <v>0</v>
      </c>
      <c r="O131" s="548" t="str">
        <f t="shared" si="49"/>
        <v/>
      </c>
      <c r="P131" s="548" t="str">
        <f t="shared" si="50"/>
        <v/>
      </c>
      <c r="Q131" s="548" t="str">
        <f t="shared" si="32"/>
        <v/>
      </c>
      <c r="R131" s="548" t="str">
        <f t="shared" si="33"/>
        <v/>
      </c>
      <c r="S131" s="548" t="str">
        <f t="shared" si="51"/>
        <v/>
      </c>
      <c r="T131" s="548" t="str">
        <f t="shared" si="52"/>
        <v/>
      </c>
      <c r="U131" s="548" t="str">
        <f t="shared" si="34"/>
        <v/>
      </c>
      <c r="V131" s="548" t="str">
        <f t="shared" si="35"/>
        <v/>
      </c>
      <c r="W131" s="548" t="str">
        <f t="shared" si="53"/>
        <v/>
      </c>
      <c r="X131" s="548" t="str">
        <f t="shared" si="54"/>
        <v/>
      </c>
      <c r="Y131" s="548" t="str">
        <f t="shared" si="36"/>
        <v/>
      </c>
      <c r="Z131" s="548" t="str">
        <f t="shared" si="37"/>
        <v/>
      </c>
      <c r="AA131" s="548" t="str">
        <f t="shared" si="55"/>
        <v/>
      </c>
      <c r="AB131" s="548" t="str">
        <f t="shared" si="56"/>
        <v/>
      </c>
      <c r="AC131" s="548" t="str">
        <f t="shared" si="38"/>
        <v/>
      </c>
      <c r="AD131" s="548" t="str">
        <f t="shared" si="39"/>
        <v/>
      </c>
      <c r="AE131" s="701">
        <f>'（参考）業従者・講師配置計画 兼 研修日程表'!AE131</f>
        <v>0</v>
      </c>
      <c r="AF131" s="702">
        <f>'（参考）業従者・講師配置計画 兼 研修日程表'!AF131</f>
        <v>0</v>
      </c>
      <c r="AG131" s="703"/>
      <c r="AH131" s="912" t="str">
        <f>'（参考）業従者・講師配置計画 兼 研修日程表'!AH131</f>
        <v/>
      </c>
      <c r="AI131" s="912" t="str">
        <f>'（参考）業従者・講師配置計画 兼 研修日程表'!AI131</f>
        <v/>
      </c>
      <c r="AJ131" s="912" t="str">
        <f>'（参考）業従者・講師配置計画 兼 研修日程表'!AJ131</f>
        <v/>
      </c>
      <c r="AK131" s="912" t="str">
        <f>'（参考）業従者・講師配置計画 兼 研修日程表'!AK131</f>
        <v/>
      </c>
      <c r="AL131" s="704">
        <f>'（参考）業従者・講師配置計画 兼 研修日程表'!AL131</f>
        <v>0</v>
      </c>
      <c r="AM131" s="441" t="str">
        <f t="shared" si="48"/>
        <v/>
      </c>
      <c r="AN131" s="705"/>
      <c r="AO131" s="552"/>
      <c r="AP131" s="552"/>
    </row>
    <row r="132" spans="2:42" ht="27.75" hidden="1" customHeight="1" thickBot="1">
      <c r="B132" s="459"/>
      <c r="C132" s="694">
        <f>'（参考）業従者・講師配置計画 兼 研修日程表'!C132</f>
        <v>0</v>
      </c>
      <c r="D132" s="695">
        <f>'（参考）業従者・講師配置計画 兼 研修日程表'!D132</f>
        <v>0</v>
      </c>
      <c r="E132" s="696" t="s">
        <v>291</v>
      </c>
      <c r="F132" s="697">
        <f>'（参考）業従者・講師配置計画 兼 研修日程表'!F132</f>
        <v>0</v>
      </c>
      <c r="G132" s="698">
        <f>'（参考）業従者・講師配置計画 兼 研修日程表'!G132</f>
        <v>0</v>
      </c>
      <c r="H132" s="698">
        <f>'（参考）業従者・講師配置計画 兼 研修日程表'!H132</f>
        <v>0</v>
      </c>
      <c r="I132" s="698">
        <f>'（参考）業従者・講師配置計画 兼 研修日程表'!I132</f>
        <v>0</v>
      </c>
      <c r="J132" s="698">
        <f>'（参考）業従者・講師配置計画 兼 研修日程表'!J132</f>
        <v>0</v>
      </c>
      <c r="K132" s="459"/>
      <c r="L132" s="699">
        <f>'（参考）業従者・講師配置計画 兼 研修日程表'!L132</f>
        <v>0</v>
      </c>
      <c r="M132" s="700">
        <f>'（参考）業従者・講師配置計画 兼 研修日程表'!M132</f>
        <v>0</v>
      </c>
      <c r="N132" s="841">
        <f>'（参考）業従者・講師配置計画 兼 研修日程表'!N132</f>
        <v>0</v>
      </c>
      <c r="O132" s="548" t="str">
        <f t="shared" si="49"/>
        <v/>
      </c>
      <c r="P132" s="548" t="str">
        <f t="shared" si="50"/>
        <v/>
      </c>
      <c r="Q132" s="548" t="str">
        <f t="shared" si="32"/>
        <v/>
      </c>
      <c r="R132" s="548" t="str">
        <f t="shared" si="33"/>
        <v/>
      </c>
      <c r="S132" s="548" t="str">
        <f t="shared" si="51"/>
        <v/>
      </c>
      <c r="T132" s="548" t="str">
        <f t="shared" si="52"/>
        <v/>
      </c>
      <c r="U132" s="548" t="str">
        <f t="shared" si="34"/>
        <v/>
      </c>
      <c r="V132" s="548" t="str">
        <f t="shared" si="35"/>
        <v/>
      </c>
      <c r="W132" s="548" t="str">
        <f t="shared" si="53"/>
        <v/>
      </c>
      <c r="X132" s="548" t="str">
        <f t="shared" si="54"/>
        <v/>
      </c>
      <c r="Y132" s="548" t="str">
        <f t="shared" si="36"/>
        <v/>
      </c>
      <c r="Z132" s="548" t="str">
        <f t="shared" si="37"/>
        <v/>
      </c>
      <c r="AA132" s="548" t="str">
        <f t="shared" si="55"/>
        <v/>
      </c>
      <c r="AB132" s="548" t="str">
        <f t="shared" si="56"/>
        <v/>
      </c>
      <c r="AC132" s="548" t="str">
        <f t="shared" si="38"/>
        <v/>
      </c>
      <c r="AD132" s="548" t="str">
        <f t="shared" si="39"/>
        <v/>
      </c>
      <c r="AE132" s="701">
        <f>'（参考）業従者・講師配置計画 兼 研修日程表'!AE132</f>
        <v>0</v>
      </c>
      <c r="AF132" s="702">
        <f>'（参考）業従者・講師配置計画 兼 研修日程表'!AF132</f>
        <v>0</v>
      </c>
      <c r="AG132" s="703"/>
      <c r="AH132" s="912" t="str">
        <f>'（参考）業従者・講師配置計画 兼 研修日程表'!AH132</f>
        <v/>
      </c>
      <c r="AI132" s="912" t="str">
        <f>'（参考）業従者・講師配置計画 兼 研修日程表'!AI132</f>
        <v/>
      </c>
      <c r="AJ132" s="912" t="str">
        <f>'（参考）業従者・講師配置計画 兼 研修日程表'!AJ132</f>
        <v/>
      </c>
      <c r="AK132" s="912" t="str">
        <f>'（参考）業従者・講師配置計画 兼 研修日程表'!AK132</f>
        <v/>
      </c>
      <c r="AL132" s="704">
        <f>'（参考）業従者・講師配置計画 兼 研修日程表'!AL132</f>
        <v>0</v>
      </c>
      <c r="AM132" s="441" t="str">
        <f t="shared" si="48"/>
        <v/>
      </c>
      <c r="AN132" s="705"/>
      <c r="AO132" s="552"/>
      <c r="AP132" s="552"/>
    </row>
    <row r="133" spans="2:42" ht="27.75" hidden="1" customHeight="1" thickBot="1">
      <c r="B133" s="459"/>
      <c r="C133" s="694">
        <f>'（参考）業従者・講師配置計画 兼 研修日程表'!C133</f>
        <v>0</v>
      </c>
      <c r="D133" s="695">
        <f>'（参考）業従者・講師配置計画 兼 研修日程表'!D133</f>
        <v>0</v>
      </c>
      <c r="E133" s="696" t="s">
        <v>291</v>
      </c>
      <c r="F133" s="697">
        <f>'（参考）業従者・講師配置計画 兼 研修日程表'!F133</f>
        <v>0</v>
      </c>
      <c r="G133" s="698">
        <f>'（参考）業従者・講師配置計画 兼 研修日程表'!G133</f>
        <v>0</v>
      </c>
      <c r="H133" s="698">
        <f>'（参考）業従者・講師配置計画 兼 研修日程表'!H133</f>
        <v>0</v>
      </c>
      <c r="I133" s="698">
        <f>'（参考）業従者・講師配置計画 兼 研修日程表'!I133</f>
        <v>0</v>
      </c>
      <c r="J133" s="698">
        <f>'（参考）業従者・講師配置計画 兼 研修日程表'!J133</f>
        <v>0</v>
      </c>
      <c r="K133" s="459"/>
      <c r="L133" s="699">
        <f>'（参考）業従者・講師配置計画 兼 研修日程表'!L133</f>
        <v>0</v>
      </c>
      <c r="M133" s="700">
        <f>'（参考）業従者・講師配置計画 兼 研修日程表'!M133</f>
        <v>0</v>
      </c>
      <c r="N133" s="841">
        <f>'（参考）業従者・講師配置計画 兼 研修日程表'!N133</f>
        <v>0</v>
      </c>
      <c r="O133" s="548" t="str">
        <f t="shared" si="49"/>
        <v/>
      </c>
      <c r="P133" s="548" t="str">
        <f t="shared" si="50"/>
        <v/>
      </c>
      <c r="Q133" s="548" t="str">
        <f t="shared" si="32"/>
        <v/>
      </c>
      <c r="R133" s="548" t="str">
        <f t="shared" si="33"/>
        <v/>
      </c>
      <c r="S133" s="548" t="str">
        <f t="shared" si="51"/>
        <v/>
      </c>
      <c r="T133" s="548" t="str">
        <f t="shared" si="52"/>
        <v/>
      </c>
      <c r="U133" s="548" t="str">
        <f t="shared" si="34"/>
        <v/>
      </c>
      <c r="V133" s="548" t="str">
        <f t="shared" si="35"/>
        <v/>
      </c>
      <c r="W133" s="548" t="str">
        <f t="shared" si="53"/>
        <v/>
      </c>
      <c r="X133" s="548" t="str">
        <f t="shared" si="54"/>
        <v/>
      </c>
      <c r="Y133" s="548" t="str">
        <f t="shared" si="36"/>
        <v/>
      </c>
      <c r="Z133" s="548" t="str">
        <f t="shared" si="37"/>
        <v/>
      </c>
      <c r="AA133" s="548" t="str">
        <f t="shared" si="55"/>
        <v/>
      </c>
      <c r="AB133" s="548" t="str">
        <f t="shared" si="56"/>
        <v/>
      </c>
      <c r="AC133" s="548" t="str">
        <f t="shared" si="38"/>
        <v/>
      </c>
      <c r="AD133" s="548" t="str">
        <f t="shared" si="39"/>
        <v/>
      </c>
      <c r="AE133" s="701">
        <f>'（参考）業従者・講師配置計画 兼 研修日程表'!AE133</f>
        <v>0</v>
      </c>
      <c r="AF133" s="702">
        <f>'（参考）業従者・講師配置計画 兼 研修日程表'!AF133</f>
        <v>0</v>
      </c>
      <c r="AG133" s="703"/>
      <c r="AH133" s="912" t="str">
        <f>'（参考）業従者・講師配置計画 兼 研修日程表'!AH133</f>
        <v/>
      </c>
      <c r="AI133" s="912" t="str">
        <f>'（参考）業従者・講師配置計画 兼 研修日程表'!AI133</f>
        <v/>
      </c>
      <c r="AJ133" s="912" t="str">
        <f>'（参考）業従者・講師配置計画 兼 研修日程表'!AJ133</f>
        <v/>
      </c>
      <c r="AK133" s="912" t="str">
        <f>'（参考）業従者・講師配置計画 兼 研修日程表'!AK133</f>
        <v/>
      </c>
      <c r="AL133" s="704">
        <f>'（参考）業従者・講師配置計画 兼 研修日程表'!AL133</f>
        <v>0</v>
      </c>
      <c r="AM133" s="441" t="str">
        <f t="shared" si="48"/>
        <v/>
      </c>
      <c r="AN133" s="705"/>
      <c r="AO133" s="552"/>
      <c r="AP133" s="552"/>
    </row>
    <row r="134" spans="2:42" ht="27.75" hidden="1" customHeight="1" thickBot="1">
      <c r="B134" s="459"/>
      <c r="C134" s="694">
        <f>'（参考）業従者・講師配置計画 兼 研修日程表'!C134</f>
        <v>0</v>
      </c>
      <c r="D134" s="695">
        <f>'（参考）業従者・講師配置計画 兼 研修日程表'!D134</f>
        <v>0</v>
      </c>
      <c r="E134" s="696" t="s">
        <v>291</v>
      </c>
      <c r="F134" s="697">
        <f>'（参考）業従者・講師配置計画 兼 研修日程表'!F134</f>
        <v>0</v>
      </c>
      <c r="G134" s="698">
        <f>'（参考）業従者・講師配置計画 兼 研修日程表'!G134</f>
        <v>0</v>
      </c>
      <c r="H134" s="698">
        <f>'（参考）業従者・講師配置計画 兼 研修日程表'!H134</f>
        <v>0</v>
      </c>
      <c r="I134" s="698">
        <f>'（参考）業従者・講師配置計画 兼 研修日程表'!I134</f>
        <v>0</v>
      </c>
      <c r="J134" s="698">
        <f>'（参考）業従者・講師配置計画 兼 研修日程表'!J134</f>
        <v>0</v>
      </c>
      <c r="K134" s="459"/>
      <c r="L134" s="699">
        <f>'（参考）業従者・講師配置計画 兼 研修日程表'!L134</f>
        <v>0</v>
      </c>
      <c r="M134" s="700">
        <f>'（参考）業従者・講師配置計画 兼 研修日程表'!M134</f>
        <v>0</v>
      </c>
      <c r="N134" s="841">
        <f>'（参考）業従者・講師配置計画 兼 研修日程表'!N134</f>
        <v>0</v>
      </c>
      <c r="O134" s="548" t="str">
        <f t="shared" si="49"/>
        <v/>
      </c>
      <c r="P134" s="548" t="str">
        <f t="shared" si="50"/>
        <v/>
      </c>
      <c r="Q134" s="548" t="str">
        <f t="shared" si="32"/>
        <v/>
      </c>
      <c r="R134" s="548" t="str">
        <f t="shared" si="33"/>
        <v/>
      </c>
      <c r="S134" s="548" t="str">
        <f t="shared" si="51"/>
        <v/>
      </c>
      <c r="T134" s="548" t="str">
        <f t="shared" si="52"/>
        <v/>
      </c>
      <c r="U134" s="548" t="str">
        <f t="shared" si="34"/>
        <v/>
      </c>
      <c r="V134" s="548" t="str">
        <f t="shared" si="35"/>
        <v/>
      </c>
      <c r="W134" s="548" t="str">
        <f t="shared" si="53"/>
        <v/>
      </c>
      <c r="X134" s="548" t="str">
        <f t="shared" si="54"/>
        <v/>
      </c>
      <c r="Y134" s="548" t="str">
        <f t="shared" si="36"/>
        <v/>
      </c>
      <c r="Z134" s="548" t="str">
        <f t="shared" si="37"/>
        <v/>
      </c>
      <c r="AA134" s="548" t="str">
        <f t="shared" si="55"/>
        <v/>
      </c>
      <c r="AB134" s="548" t="str">
        <f t="shared" si="56"/>
        <v/>
      </c>
      <c r="AC134" s="548" t="str">
        <f t="shared" si="38"/>
        <v/>
      </c>
      <c r="AD134" s="548" t="str">
        <f t="shared" si="39"/>
        <v/>
      </c>
      <c r="AE134" s="701">
        <f>'（参考）業従者・講師配置計画 兼 研修日程表'!AE134</f>
        <v>0</v>
      </c>
      <c r="AF134" s="702">
        <f>'（参考）業従者・講師配置計画 兼 研修日程表'!AF134</f>
        <v>0</v>
      </c>
      <c r="AG134" s="703"/>
      <c r="AH134" s="912" t="str">
        <f>'（参考）業従者・講師配置計画 兼 研修日程表'!AH134</f>
        <v/>
      </c>
      <c r="AI134" s="912" t="str">
        <f>'（参考）業従者・講師配置計画 兼 研修日程表'!AI134</f>
        <v/>
      </c>
      <c r="AJ134" s="912" t="str">
        <f>'（参考）業従者・講師配置計画 兼 研修日程表'!AJ134</f>
        <v/>
      </c>
      <c r="AK134" s="912" t="str">
        <f>'（参考）業従者・講師配置計画 兼 研修日程表'!AK134</f>
        <v/>
      </c>
      <c r="AL134" s="704">
        <f>'（参考）業従者・講師配置計画 兼 研修日程表'!AL134</f>
        <v>0</v>
      </c>
      <c r="AM134" s="441" t="str">
        <f t="shared" si="48"/>
        <v/>
      </c>
      <c r="AN134" s="705"/>
      <c r="AO134" s="552"/>
      <c r="AP134" s="552"/>
    </row>
    <row r="135" spans="2:42" ht="27.75" hidden="1" customHeight="1" thickBot="1">
      <c r="B135" s="459"/>
      <c r="C135" s="694">
        <f>'（参考）業従者・講師配置計画 兼 研修日程表'!C135</f>
        <v>0</v>
      </c>
      <c r="D135" s="695">
        <f>'（参考）業従者・講師配置計画 兼 研修日程表'!D135</f>
        <v>0</v>
      </c>
      <c r="E135" s="696" t="s">
        <v>291</v>
      </c>
      <c r="F135" s="697">
        <f>'（参考）業従者・講師配置計画 兼 研修日程表'!F135</f>
        <v>0</v>
      </c>
      <c r="G135" s="698">
        <f>'（参考）業従者・講師配置計画 兼 研修日程表'!G135</f>
        <v>0</v>
      </c>
      <c r="H135" s="698">
        <f>'（参考）業従者・講師配置計画 兼 研修日程表'!H135</f>
        <v>0</v>
      </c>
      <c r="I135" s="698">
        <f>'（参考）業従者・講師配置計画 兼 研修日程表'!I135</f>
        <v>0</v>
      </c>
      <c r="J135" s="698">
        <f>'（参考）業従者・講師配置計画 兼 研修日程表'!J135</f>
        <v>0</v>
      </c>
      <c r="K135" s="459"/>
      <c r="L135" s="699">
        <f>'（参考）業従者・講師配置計画 兼 研修日程表'!L135</f>
        <v>0</v>
      </c>
      <c r="M135" s="700">
        <f>'（参考）業従者・講師配置計画 兼 研修日程表'!M135</f>
        <v>0</v>
      </c>
      <c r="N135" s="841">
        <f>'（参考）業従者・講師配置計画 兼 研修日程表'!N135</f>
        <v>0</v>
      </c>
      <c r="O135" s="548" t="str">
        <f t="shared" si="49"/>
        <v/>
      </c>
      <c r="P135" s="548" t="str">
        <f t="shared" si="50"/>
        <v/>
      </c>
      <c r="Q135" s="548" t="str">
        <f t="shared" si="32"/>
        <v/>
      </c>
      <c r="R135" s="548" t="str">
        <f t="shared" si="33"/>
        <v/>
      </c>
      <c r="S135" s="548" t="str">
        <f t="shared" si="51"/>
        <v/>
      </c>
      <c r="T135" s="548" t="str">
        <f t="shared" si="52"/>
        <v/>
      </c>
      <c r="U135" s="548" t="str">
        <f t="shared" si="34"/>
        <v/>
      </c>
      <c r="V135" s="548" t="str">
        <f t="shared" si="35"/>
        <v/>
      </c>
      <c r="W135" s="548" t="str">
        <f t="shared" si="53"/>
        <v/>
      </c>
      <c r="X135" s="548" t="str">
        <f t="shared" si="54"/>
        <v/>
      </c>
      <c r="Y135" s="548" t="str">
        <f t="shared" si="36"/>
        <v/>
      </c>
      <c r="Z135" s="548" t="str">
        <f t="shared" si="37"/>
        <v/>
      </c>
      <c r="AA135" s="548" t="str">
        <f t="shared" si="55"/>
        <v/>
      </c>
      <c r="AB135" s="548" t="str">
        <f t="shared" si="56"/>
        <v/>
      </c>
      <c r="AC135" s="548" t="str">
        <f t="shared" si="38"/>
        <v/>
      </c>
      <c r="AD135" s="548" t="str">
        <f t="shared" si="39"/>
        <v/>
      </c>
      <c r="AE135" s="701">
        <f>'（参考）業従者・講師配置計画 兼 研修日程表'!AE135</f>
        <v>0</v>
      </c>
      <c r="AF135" s="702">
        <f>'（参考）業従者・講師配置計画 兼 研修日程表'!AF135</f>
        <v>0</v>
      </c>
      <c r="AG135" s="703"/>
      <c r="AH135" s="912" t="str">
        <f>'（参考）業従者・講師配置計画 兼 研修日程表'!AH135</f>
        <v/>
      </c>
      <c r="AI135" s="912" t="str">
        <f>'（参考）業従者・講師配置計画 兼 研修日程表'!AI135</f>
        <v/>
      </c>
      <c r="AJ135" s="912" t="str">
        <f>'（参考）業従者・講師配置計画 兼 研修日程表'!AJ135</f>
        <v/>
      </c>
      <c r="AK135" s="912" t="str">
        <f>'（参考）業従者・講師配置計画 兼 研修日程表'!AK135</f>
        <v/>
      </c>
      <c r="AL135" s="704">
        <f>'（参考）業従者・講師配置計画 兼 研修日程表'!AL135</f>
        <v>0</v>
      </c>
      <c r="AM135" s="441" t="str">
        <f t="shared" si="48"/>
        <v/>
      </c>
      <c r="AN135" s="705"/>
      <c r="AO135" s="552"/>
      <c r="AP135" s="552"/>
    </row>
    <row r="136" spans="2:42" ht="27.75" hidden="1" customHeight="1" thickBot="1">
      <c r="B136" s="459"/>
      <c r="C136" s="694">
        <f>'（参考）業従者・講師配置計画 兼 研修日程表'!C136</f>
        <v>0</v>
      </c>
      <c r="D136" s="695">
        <f>'（参考）業従者・講師配置計画 兼 研修日程表'!D136</f>
        <v>0</v>
      </c>
      <c r="E136" s="696" t="s">
        <v>291</v>
      </c>
      <c r="F136" s="697">
        <f>'（参考）業従者・講師配置計画 兼 研修日程表'!F136</f>
        <v>0</v>
      </c>
      <c r="G136" s="698">
        <f>'（参考）業従者・講師配置計画 兼 研修日程表'!G136</f>
        <v>0</v>
      </c>
      <c r="H136" s="698">
        <f>'（参考）業従者・講師配置計画 兼 研修日程表'!H136</f>
        <v>0</v>
      </c>
      <c r="I136" s="698">
        <f>'（参考）業従者・講師配置計画 兼 研修日程表'!I136</f>
        <v>0</v>
      </c>
      <c r="J136" s="698">
        <f>'（参考）業従者・講師配置計画 兼 研修日程表'!J136</f>
        <v>0</v>
      </c>
      <c r="K136" s="459"/>
      <c r="L136" s="699">
        <f>'（参考）業従者・講師配置計画 兼 研修日程表'!L136</f>
        <v>0</v>
      </c>
      <c r="M136" s="700">
        <f>'（参考）業従者・講師配置計画 兼 研修日程表'!M136</f>
        <v>0</v>
      </c>
      <c r="N136" s="841">
        <f>'（参考）業従者・講師配置計画 兼 研修日程表'!N136</f>
        <v>0</v>
      </c>
      <c r="O136" s="548" t="str">
        <f t="shared" si="49"/>
        <v/>
      </c>
      <c r="P136" s="548" t="str">
        <f t="shared" si="50"/>
        <v/>
      </c>
      <c r="Q136" s="548" t="str">
        <f t="shared" si="32"/>
        <v/>
      </c>
      <c r="R136" s="548" t="str">
        <f t="shared" si="33"/>
        <v/>
      </c>
      <c r="S136" s="548" t="str">
        <f t="shared" si="51"/>
        <v/>
      </c>
      <c r="T136" s="548" t="str">
        <f t="shared" si="52"/>
        <v/>
      </c>
      <c r="U136" s="548" t="str">
        <f t="shared" si="34"/>
        <v/>
      </c>
      <c r="V136" s="548" t="str">
        <f t="shared" si="35"/>
        <v/>
      </c>
      <c r="W136" s="548" t="str">
        <f t="shared" si="53"/>
        <v/>
      </c>
      <c r="X136" s="548" t="str">
        <f t="shared" si="54"/>
        <v/>
      </c>
      <c r="Y136" s="548" t="str">
        <f t="shared" si="36"/>
        <v/>
      </c>
      <c r="Z136" s="548" t="str">
        <f t="shared" si="37"/>
        <v/>
      </c>
      <c r="AA136" s="548" t="str">
        <f t="shared" si="55"/>
        <v/>
      </c>
      <c r="AB136" s="548" t="str">
        <f t="shared" si="56"/>
        <v/>
      </c>
      <c r="AC136" s="548" t="str">
        <f t="shared" si="38"/>
        <v/>
      </c>
      <c r="AD136" s="548" t="str">
        <f t="shared" si="39"/>
        <v/>
      </c>
      <c r="AE136" s="701">
        <f>'（参考）業従者・講師配置計画 兼 研修日程表'!AE136</f>
        <v>0</v>
      </c>
      <c r="AF136" s="702">
        <f>'（参考）業従者・講師配置計画 兼 研修日程表'!AF136</f>
        <v>0</v>
      </c>
      <c r="AG136" s="703"/>
      <c r="AH136" s="912" t="str">
        <f>'（参考）業従者・講師配置計画 兼 研修日程表'!AH136</f>
        <v/>
      </c>
      <c r="AI136" s="912" t="str">
        <f>'（参考）業従者・講師配置計画 兼 研修日程表'!AI136</f>
        <v/>
      </c>
      <c r="AJ136" s="912" t="str">
        <f>'（参考）業従者・講師配置計画 兼 研修日程表'!AJ136</f>
        <v/>
      </c>
      <c r="AK136" s="912" t="str">
        <f>'（参考）業従者・講師配置計画 兼 研修日程表'!AK136</f>
        <v/>
      </c>
      <c r="AL136" s="704">
        <f>'（参考）業従者・講師配置計画 兼 研修日程表'!AL136</f>
        <v>0</v>
      </c>
      <c r="AM136" s="441" t="str">
        <f t="shared" si="48"/>
        <v/>
      </c>
      <c r="AN136" s="705"/>
      <c r="AO136" s="552"/>
      <c r="AP136" s="552"/>
    </row>
    <row r="137" spans="2:42" ht="27.75" hidden="1" customHeight="1" thickBot="1">
      <c r="B137" s="459"/>
      <c r="C137" s="694">
        <f>'（参考）業従者・講師配置計画 兼 研修日程表'!C137</f>
        <v>0</v>
      </c>
      <c r="D137" s="695">
        <f>'（参考）業従者・講師配置計画 兼 研修日程表'!D137</f>
        <v>0</v>
      </c>
      <c r="E137" s="696" t="s">
        <v>291</v>
      </c>
      <c r="F137" s="697">
        <f>'（参考）業従者・講師配置計画 兼 研修日程表'!F137</f>
        <v>0</v>
      </c>
      <c r="G137" s="698">
        <f>'（参考）業従者・講師配置計画 兼 研修日程表'!G137</f>
        <v>0</v>
      </c>
      <c r="H137" s="698">
        <f>'（参考）業従者・講師配置計画 兼 研修日程表'!H137</f>
        <v>0</v>
      </c>
      <c r="I137" s="698">
        <f>'（参考）業従者・講師配置計画 兼 研修日程表'!I137</f>
        <v>0</v>
      </c>
      <c r="J137" s="698">
        <f>'（参考）業従者・講師配置計画 兼 研修日程表'!J137</f>
        <v>0</v>
      </c>
      <c r="K137" s="459"/>
      <c r="L137" s="699">
        <f>'（参考）業従者・講師配置計画 兼 研修日程表'!L137</f>
        <v>0</v>
      </c>
      <c r="M137" s="700">
        <f>'（参考）業従者・講師配置計画 兼 研修日程表'!M137</f>
        <v>0</v>
      </c>
      <c r="N137" s="841">
        <f>'（参考）業従者・講師配置計画 兼 研修日程表'!N137</f>
        <v>0</v>
      </c>
      <c r="O137" s="548" t="str">
        <f t="shared" si="49"/>
        <v/>
      </c>
      <c r="P137" s="548" t="str">
        <f t="shared" si="50"/>
        <v/>
      </c>
      <c r="Q137" s="548" t="str">
        <f t="shared" si="32"/>
        <v/>
      </c>
      <c r="R137" s="548" t="str">
        <f t="shared" si="33"/>
        <v/>
      </c>
      <c r="S137" s="548" t="str">
        <f t="shared" si="51"/>
        <v/>
      </c>
      <c r="T137" s="548" t="str">
        <f t="shared" si="52"/>
        <v/>
      </c>
      <c r="U137" s="548" t="str">
        <f t="shared" si="34"/>
        <v/>
      </c>
      <c r="V137" s="548" t="str">
        <f t="shared" si="35"/>
        <v/>
      </c>
      <c r="W137" s="548" t="str">
        <f t="shared" si="53"/>
        <v/>
      </c>
      <c r="X137" s="548" t="str">
        <f t="shared" si="54"/>
        <v/>
      </c>
      <c r="Y137" s="548" t="str">
        <f t="shared" si="36"/>
        <v/>
      </c>
      <c r="Z137" s="548" t="str">
        <f t="shared" si="37"/>
        <v/>
      </c>
      <c r="AA137" s="548" t="str">
        <f t="shared" si="55"/>
        <v/>
      </c>
      <c r="AB137" s="548" t="str">
        <f t="shared" si="56"/>
        <v/>
      </c>
      <c r="AC137" s="548" t="str">
        <f t="shared" si="38"/>
        <v/>
      </c>
      <c r="AD137" s="548" t="str">
        <f t="shared" si="39"/>
        <v/>
      </c>
      <c r="AE137" s="701">
        <f>'（参考）業従者・講師配置計画 兼 研修日程表'!AE137</f>
        <v>0</v>
      </c>
      <c r="AF137" s="702">
        <f>'（参考）業従者・講師配置計画 兼 研修日程表'!AF137</f>
        <v>0</v>
      </c>
      <c r="AG137" s="703"/>
      <c r="AH137" s="912" t="str">
        <f>'（参考）業従者・講師配置計画 兼 研修日程表'!AH137</f>
        <v/>
      </c>
      <c r="AI137" s="912" t="str">
        <f>'（参考）業従者・講師配置計画 兼 研修日程表'!AI137</f>
        <v/>
      </c>
      <c r="AJ137" s="912" t="str">
        <f>'（参考）業従者・講師配置計画 兼 研修日程表'!AJ137</f>
        <v/>
      </c>
      <c r="AK137" s="912" t="str">
        <f>'（参考）業従者・講師配置計画 兼 研修日程表'!AK137</f>
        <v/>
      </c>
      <c r="AL137" s="704">
        <f>'（参考）業従者・講師配置計画 兼 研修日程表'!AL137</f>
        <v>0</v>
      </c>
      <c r="AM137" s="441" t="str">
        <f t="shared" si="48"/>
        <v/>
      </c>
      <c r="AN137" s="705"/>
      <c r="AO137" s="552"/>
      <c r="AP137" s="552"/>
    </row>
    <row r="138" spans="2:42" ht="27.75" hidden="1" customHeight="1" thickBot="1">
      <c r="B138" s="459"/>
      <c r="C138" s="694">
        <f>'（参考）業従者・講師配置計画 兼 研修日程表'!C138</f>
        <v>0</v>
      </c>
      <c r="D138" s="695">
        <f>'（参考）業従者・講師配置計画 兼 研修日程表'!D138</f>
        <v>0</v>
      </c>
      <c r="E138" s="696" t="s">
        <v>291</v>
      </c>
      <c r="F138" s="697">
        <f>'（参考）業従者・講師配置計画 兼 研修日程表'!F138</f>
        <v>0</v>
      </c>
      <c r="G138" s="698">
        <f>'（参考）業従者・講師配置計画 兼 研修日程表'!G138</f>
        <v>0</v>
      </c>
      <c r="H138" s="698">
        <f>'（参考）業従者・講師配置計画 兼 研修日程表'!H138</f>
        <v>0</v>
      </c>
      <c r="I138" s="698">
        <f>'（参考）業従者・講師配置計画 兼 研修日程表'!I138</f>
        <v>0</v>
      </c>
      <c r="J138" s="698">
        <f>'（参考）業従者・講師配置計画 兼 研修日程表'!J138</f>
        <v>0</v>
      </c>
      <c r="K138" s="459"/>
      <c r="L138" s="699">
        <f>'（参考）業従者・講師配置計画 兼 研修日程表'!L138</f>
        <v>0</v>
      </c>
      <c r="M138" s="700">
        <f>'（参考）業従者・講師配置計画 兼 研修日程表'!M138</f>
        <v>0</v>
      </c>
      <c r="N138" s="841">
        <f>'（参考）業従者・講師配置計画 兼 研修日程表'!N138</f>
        <v>0</v>
      </c>
      <c r="O138" s="548" t="str">
        <f t="shared" si="49"/>
        <v/>
      </c>
      <c r="P138" s="548" t="str">
        <f t="shared" si="50"/>
        <v/>
      </c>
      <c r="Q138" s="548" t="str">
        <f t="shared" si="32"/>
        <v/>
      </c>
      <c r="R138" s="548" t="str">
        <f t="shared" si="33"/>
        <v/>
      </c>
      <c r="S138" s="548" t="str">
        <f t="shared" si="51"/>
        <v/>
      </c>
      <c r="T138" s="548" t="str">
        <f t="shared" si="52"/>
        <v/>
      </c>
      <c r="U138" s="548" t="str">
        <f t="shared" si="34"/>
        <v/>
      </c>
      <c r="V138" s="548" t="str">
        <f t="shared" si="35"/>
        <v/>
      </c>
      <c r="W138" s="548" t="str">
        <f t="shared" si="53"/>
        <v/>
      </c>
      <c r="X138" s="548" t="str">
        <f t="shared" si="54"/>
        <v/>
      </c>
      <c r="Y138" s="548" t="str">
        <f t="shared" si="36"/>
        <v/>
      </c>
      <c r="Z138" s="548" t="str">
        <f t="shared" si="37"/>
        <v/>
      </c>
      <c r="AA138" s="548" t="str">
        <f t="shared" si="55"/>
        <v/>
      </c>
      <c r="AB138" s="548" t="str">
        <f t="shared" si="56"/>
        <v/>
      </c>
      <c r="AC138" s="548" t="str">
        <f t="shared" si="38"/>
        <v/>
      </c>
      <c r="AD138" s="548" t="str">
        <f t="shared" si="39"/>
        <v/>
      </c>
      <c r="AE138" s="701">
        <f>'（参考）業従者・講師配置計画 兼 研修日程表'!AE138</f>
        <v>0</v>
      </c>
      <c r="AF138" s="702">
        <f>'（参考）業従者・講師配置計画 兼 研修日程表'!AF138</f>
        <v>0</v>
      </c>
      <c r="AG138" s="703"/>
      <c r="AH138" s="912" t="str">
        <f>'（参考）業従者・講師配置計画 兼 研修日程表'!AH138</f>
        <v/>
      </c>
      <c r="AI138" s="912" t="str">
        <f>'（参考）業従者・講師配置計画 兼 研修日程表'!AI138</f>
        <v/>
      </c>
      <c r="AJ138" s="912" t="str">
        <f>'（参考）業従者・講師配置計画 兼 研修日程表'!AJ138</f>
        <v/>
      </c>
      <c r="AK138" s="912" t="str">
        <f>'（参考）業従者・講師配置計画 兼 研修日程表'!AK138</f>
        <v/>
      </c>
      <c r="AL138" s="704">
        <f>'（参考）業従者・講師配置計画 兼 研修日程表'!AL138</f>
        <v>0</v>
      </c>
      <c r="AM138" s="441" t="str">
        <f t="shared" si="48"/>
        <v/>
      </c>
      <c r="AN138" s="705"/>
      <c r="AO138" s="552"/>
      <c r="AP138" s="552"/>
    </row>
    <row r="139" spans="2:42" ht="27.75" hidden="1" customHeight="1" thickBot="1">
      <c r="B139" s="459"/>
      <c r="C139" s="694">
        <f>'（参考）業従者・講師配置計画 兼 研修日程表'!C139</f>
        <v>0</v>
      </c>
      <c r="D139" s="695">
        <f>'（参考）業従者・講師配置計画 兼 研修日程表'!D139</f>
        <v>0</v>
      </c>
      <c r="E139" s="696" t="s">
        <v>291</v>
      </c>
      <c r="F139" s="697">
        <f>'（参考）業従者・講師配置計画 兼 研修日程表'!F139</f>
        <v>0</v>
      </c>
      <c r="G139" s="698">
        <f>'（参考）業従者・講師配置計画 兼 研修日程表'!G139</f>
        <v>0</v>
      </c>
      <c r="H139" s="698">
        <f>'（参考）業従者・講師配置計画 兼 研修日程表'!H139</f>
        <v>0</v>
      </c>
      <c r="I139" s="698">
        <f>'（参考）業従者・講師配置計画 兼 研修日程表'!I139</f>
        <v>0</v>
      </c>
      <c r="J139" s="698">
        <f>'（参考）業従者・講師配置計画 兼 研修日程表'!J139</f>
        <v>0</v>
      </c>
      <c r="K139" s="459"/>
      <c r="L139" s="699">
        <f>'（参考）業従者・講師配置計画 兼 研修日程表'!L139</f>
        <v>0</v>
      </c>
      <c r="M139" s="700">
        <f>'（参考）業従者・講師配置計画 兼 研修日程表'!M139</f>
        <v>0</v>
      </c>
      <c r="N139" s="841">
        <f>'（参考）業従者・講師配置計画 兼 研修日程表'!N139</f>
        <v>0</v>
      </c>
      <c r="O139" s="548" t="str">
        <f t="shared" si="49"/>
        <v/>
      </c>
      <c r="P139" s="548" t="str">
        <f t="shared" si="50"/>
        <v/>
      </c>
      <c r="Q139" s="548" t="str">
        <f t="shared" si="32"/>
        <v/>
      </c>
      <c r="R139" s="548" t="str">
        <f t="shared" si="33"/>
        <v/>
      </c>
      <c r="S139" s="548" t="str">
        <f t="shared" si="51"/>
        <v/>
      </c>
      <c r="T139" s="548" t="str">
        <f t="shared" si="52"/>
        <v/>
      </c>
      <c r="U139" s="548" t="str">
        <f t="shared" si="34"/>
        <v/>
      </c>
      <c r="V139" s="548" t="str">
        <f t="shared" si="35"/>
        <v/>
      </c>
      <c r="W139" s="548" t="str">
        <f t="shared" si="53"/>
        <v/>
      </c>
      <c r="X139" s="548" t="str">
        <f t="shared" si="54"/>
        <v/>
      </c>
      <c r="Y139" s="548" t="str">
        <f t="shared" si="36"/>
        <v/>
      </c>
      <c r="Z139" s="548" t="str">
        <f t="shared" si="37"/>
        <v/>
      </c>
      <c r="AA139" s="548" t="str">
        <f t="shared" si="55"/>
        <v/>
      </c>
      <c r="AB139" s="548" t="str">
        <f t="shared" si="56"/>
        <v/>
      </c>
      <c r="AC139" s="548" t="str">
        <f t="shared" si="38"/>
        <v/>
      </c>
      <c r="AD139" s="548" t="str">
        <f t="shared" si="39"/>
        <v/>
      </c>
      <c r="AE139" s="701">
        <f>'（参考）業従者・講師配置計画 兼 研修日程表'!AE139</f>
        <v>0</v>
      </c>
      <c r="AF139" s="702">
        <f>'（参考）業従者・講師配置計画 兼 研修日程表'!AF139</f>
        <v>0</v>
      </c>
      <c r="AG139" s="703"/>
      <c r="AH139" s="912" t="str">
        <f>'（参考）業従者・講師配置計画 兼 研修日程表'!AH139</f>
        <v/>
      </c>
      <c r="AI139" s="912" t="str">
        <f>'（参考）業従者・講師配置計画 兼 研修日程表'!AI139</f>
        <v/>
      </c>
      <c r="AJ139" s="912" t="str">
        <f>'（参考）業従者・講師配置計画 兼 研修日程表'!AJ139</f>
        <v/>
      </c>
      <c r="AK139" s="912" t="str">
        <f>'（参考）業従者・講師配置計画 兼 研修日程表'!AK139</f>
        <v/>
      </c>
      <c r="AL139" s="704">
        <f>'（参考）業従者・講師配置計画 兼 研修日程表'!AL139</f>
        <v>0</v>
      </c>
      <c r="AM139" s="441" t="str">
        <f t="shared" si="48"/>
        <v/>
      </c>
      <c r="AN139" s="705"/>
      <c r="AO139" s="552"/>
      <c r="AP139" s="552"/>
    </row>
    <row r="140" spans="2:42" ht="27.75" hidden="1" customHeight="1" thickBot="1">
      <c r="B140" s="459"/>
      <c r="C140" s="694">
        <f>'（参考）業従者・講師配置計画 兼 研修日程表'!C140</f>
        <v>0</v>
      </c>
      <c r="D140" s="695">
        <f>'（参考）業従者・講師配置計画 兼 研修日程表'!D140</f>
        <v>0</v>
      </c>
      <c r="E140" s="696" t="s">
        <v>291</v>
      </c>
      <c r="F140" s="697">
        <f>'（参考）業従者・講師配置計画 兼 研修日程表'!F140</f>
        <v>0</v>
      </c>
      <c r="G140" s="698">
        <f>'（参考）業従者・講師配置計画 兼 研修日程表'!G140</f>
        <v>0</v>
      </c>
      <c r="H140" s="698">
        <f>'（参考）業従者・講師配置計画 兼 研修日程表'!H140</f>
        <v>0</v>
      </c>
      <c r="I140" s="698">
        <f>'（参考）業従者・講師配置計画 兼 研修日程表'!I140</f>
        <v>0</v>
      </c>
      <c r="J140" s="698">
        <f>'（参考）業従者・講師配置計画 兼 研修日程表'!J140</f>
        <v>0</v>
      </c>
      <c r="K140" s="459"/>
      <c r="L140" s="699">
        <f>'（参考）業従者・講師配置計画 兼 研修日程表'!L140</f>
        <v>0</v>
      </c>
      <c r="M140" s="700">
        <f>'（参考）業従者・講師配置計画 兼 研修日程表'!M140</f>
        <v>0</v>
      </c>
      <c r="N140" s="841">
        <f>'（参考）業従者・講師配置計画 兼 研修日程表'!N140</f>
        <v>0</v>
      </c>
      <c r="O140" s="548" t="str">
        <f t="shared" si="49"/>
        <v/>
      </c>
      <c r="P140" s="548" t="str">
        <f t="shared" si="50"/>
        <v/>
      </c>
      <c r="Q140" s="548" t="str">
        <f t="shared" si="32"/>
        <v/>
      </c>
      <c r="R140" s="548" t="str">
        <f t="shared" si="33"/>
        <v/>
      </c>
      <c r="S140" s="548" t="str">
        <f t="shared" si="51"/>
        <v/>
      </c>
      <c r="T140" s="548" t="str">
        <f t="shared" si="52"/>
        <v/>
      </c>
      <c r="U140" s="548" t="str">
        <f t="shared" si="34"/>
        <v/>
      </c>
      <c r="V140" s="548" t="str">
        <f t="shared" si="35"/>
        <v/>
      </c>
      <c r="W140" s="548" t="str">
        <f t="shared" si="53"/>
        <v/>
      </c>
      <c r="X140" s="548" t="str">
        <f t="shared" si="54"/>
        <v/>
      </c>
      <c r="Y140" s="548" t="str">
        <f t="shared" si="36"/>
        <v/>
      </c>
      <c r="Z140" s="548" t="str">
        <f t="shared" si="37"/>
        <v/>
      </c>
      <c r="AA140" s="548" t="str">
        <f t="shared" si="55"/>
        <v/>
      </c>
      <c r="AB140" s="548" t="str">
        <f t="shared" si="56"/>
        <v/>
      </c>
      <c r="AC140" s="548" t="str">
        <f t="shared" si="38"/>
        <v/>
      </c>
      <c r="AD140" s="548" t="str">
        <f t="shared" si="39"/>
        <v/>
      </c>
      <c r="AE140" s="701">
        <f>'（参考）業従者・講師配置計画 兼 研修日程表'!AE140</f>
        <v>0</v>
      </c>
      <c r="AF140" s="702">
        <f>'（参考）業従者・講師配置計画 兼 研修日程表'!AF140</f>
        <v>0</v>
      </c>
      <c r="AG140" s="703"/>
      <c r="AH140" s="912" t="str">
        <f>'（参考）業従者・講師配置計画 兼 研修日程表'!AH140</f>
        <v/>
      </c>
      <c r="AI140" s="912" t="str">
        <f>'（参考）業従者・講師配置計画 兼 研修日程表'!AI140</f>
        <v/>
      </c>
      <c r="AJ140" s="912" t="str">
        <f>'（参考）業従者・講師配置計画 兼 研修日程表'!AJ140</f>
        <v/>
      </c>
      <c r="AK140" s="912" t="str">
        <f>'（参考）業従者・講師配置計画 兼 研修日程表'!AK140</f>
        <v/>
      </c>
      <c r="AL140" s="704">
        <f>'（参考）業従者・講師配置計画 兼 研修日程表'!AL140</f>
        <v>0</v>
      </c>
      <c r="AM140" s="441" t="str">
        <f t="shared" si="48"/>
        <v/>
      </c>
      <c r="AN140" s="705"/>
      <c r="AO140" s="552"/>
      <c r="AP140" s="552"/>
    </row>
    <row r="141" spans="2:42" ht="27.75" hidden="1" customHeight="1" thickBot="1">
      <c r="B141" s="459"/>
      <c r="C141" s="694">
        <f>'（参考）業従者・講師配置計画 兼 研修日程表'!C141</f>
        <v>0</v>
      </c>
      <c r="D141" s="695">
        <f>'（参考）業従者・講師配置計画 兼 研修日程表'!D141</f>
        <v>0</v>
      </c>
      <c r="E141" s="696" t="s">
        <v>291</v>
      </c>
      <c r="F141" s="697">
        <f>'（参考）業従者・講師配置計画 兼 研修日程表'!F141</f>
        <v>0</v>
      </c>
      <c r="G141" s="698">
        <f>'（参考）業従者・講師配置計画 兼 研修日程表'!G141</f>
        <v>0</v>
      </c>
      <c r="H141" s="698">
        <f>'（参考）業従者・講師配置計画 兼 研修日程表'!H141</f>
        <v>0</v>
      </c>
      <c r="I141" s="698">
        <f>'（参考）業従者・講師配置計画 兼 研修日程表'!I141</f>
        <v>0</v>
      </c>
      <c r="J141" s="698">
        <f>'（参考）業従者・講師配置計画 兼 研修日程表'!J141</f>
        <v>0</v>
      </c>
      <c r="K141" s="459"/>
      <c r="L141" s="699">
        <f>'（参考）業従者・講師配置計画 兼 研修日程表'!L141</f>
        <v>0</v>
      </c>
      <c r="M141" s="700">
        <f>'（参考）業従者・講師配置計画 兼 研修日程表'!M141</f>
        <v>0</v>
      </c>
      <c r="N141" s="841">
        <f>'（参考）業従者・講師配置計画 兼 研修日程表'!N141</f>
        <v>0</v>
      </c>
      <c r="O141" s="548" t="str">
        <f t="shared" si="49"/>
        <v/>
      </c>
      <c r="P141" s="548" t="str">
        <f t="shared" si="50"/>
        <v/>
      </c>
      <c r="Q141" s="548" t="str">
        <f t="shared" ref="Q141:Q204" si="57">IF($L141="講師(個人)",(IF(AND($K141="",OR($J141="英語",$J141="その他")),IF($D141="","",TIME(HOUR($F141-$D141),ROUNDUP(MINUTE($F141-$D141)/30,0)*30,0)*24),"")),"")</f>
        <v/>
      </c>
      <c r="R141" s="548" t="str">
        <f t="shared" ref="R141:R204" si="58">IF($L141="講師(個人)",(IF(AND($K141="サブ",OR($J141="英語",$J141="その他")),IF($D141="","",TIME(HOUR($F141-$D141),ROUNDUP(MINUTE($F141-$D141)/30,0)*30,0)*24),"")),"")</f>
        <v/>
      </c>
      <c r="S141" s="548" t="str">
        <f t="shared" si="51"/>
        <v/>
      </c>
      <c r="T141" s="548" t="str">
        <f t="shared" si="52"/>
        <v/>
      </c>
      <c r="U141" s="548" t="str">
        <f t="shared" ref="U141:U204" si="59">IF($L141="講師(法人)",(IF(AND($K141="",OR($J141="英語",$J141="その他")),IF($D141="","",TIME(HOUR($F141-$D141),ROUNDUP(MINUTE($F141-$D141)/30,0)*30,0)*24),"")),"")</f>
        <v/>
      </c>
      <c r="V141" s="548" t="str">
        <f t="shared" ref="V141:V204" si="60">IF($L141="講師(法人)",(IF(AND($K141="サブ",OR($J141="英語",$J141="その他")),IF($D141="","",TIME(HOUR($F141-$D141),ROUNDUP(MINUTE($F141-$D141)/30,0)*30,0)*24),"")),"")</f>
        <v/>
      </c>
      <c r="W141" s="548" t="str">
        <f t="shared" si="53"/>
        <v/>
      </c>
      <c r="X141" s="548" t="str">
        <f t="shared" si="54"/>
        <v/>
      </c>
      <c r="Y141" s="548" t="str">
        <f t="shared" ref="Y141:Y204" si="61">IF($L141="検討会等参加(個人)",(IF(AND($K141="",OR($J141="英語",$J141="その他")),IF($D141="","",TIME(HOUR($F141-$D141),ROUNDUP(MINUTE($F141-$D141)/30,0)*30,0)*24),"")),"")</f>
        <v/>
      </c>
      <c r="Z141" s="548" t="str">
        <f t="shared" ref="Z141:Z204" si="62">IF($L141="検討会等参加(個人)",(IF(AND($K141="サブ",OR($J141="英語",$J141="その他")),IF($D141="","",TIME(HOUR($F141-$D141),ROUNDUP(MINUTE($F141-$D141)/30,0)*30,0)*24),"")),"")</f>
        <v/>
      </c>
      <c r="AA141" s="548" t="str">
        <f t="shared" si="55"/>
        <v/>
      </c>
      <c r="AB141" s="548" t="str">
        <f t="shared" si="56"/>
        <v/>
      </c>
      <c r="AC141" s="548" t="str">
        <f t="shared" ref="AC141:AC204" si="63">IF($L141="検討会等参加(法人)",(IF(AND($K141="",OR($J141="英語",$J141="その他")),IF($D141="","",TIME(HOUR($F141-$D141),ROUNDUP(MINUTE($F141-$D141)/30,0)*30,0)*24),"")),"")</f>
        <v/>
      </c>
      <c r="AD141" s="548" t="str">
        <f t="shared" ref="AD141:AD204" si="64">IF($L141="検討会等参加(法人)",(IF(AND($K141="サブ",OR($J141="英語",$J141="その他")),IF($D141="","",TIME(HOUR($F141-$D141),ROUNDUP(MINUTE($F141-$D141)/30,0)*30,0)*24),"")),"")</f>
        <v/>
      </c>
      <c r="AE141" s="701">
        <f>'（参考）業従者・講師配置計画 兼 研修日程表'!AE141</f>
        <v>0</v>
      </c>
      <c r="AF141" s="702">
        <f>'（参考）業従者・講師配置計画 兼 研修日程表'!AF141</f>
        <v>0</v>
      </c>
      <c r="AG141" s="703"/>
      <c r="AH141" s="912" t="str">
        <f>'（参考）業従者・講師配置計画 兼 研修日程表'!AH141</f>
        <v/>
      </c>
      <c r="AI141" s="912" t="str">
        <f>'（参考）業従者・講師配置計画 兼 研修日程表'!AI141</f>
        <v/>
      </c>
      <c r="AJ141" s="912" t="str">
        <f>'（参考）業従者・講師配置計画 兼 研修日程表'!AJ141</f>
        <v/>
      </c>
      <c r="AK141" s="912" t="str">
        <f>'（参考）業従者・講師配置計画 兼 研修日程表'!AK141</f>
        <v/>
      </c>
      <c r="AL141" s="704">
        <f>'（参考）業従者・講師配置計画 兼 研修日程表'!AL141</f>
        <v>0</v>
      </c>
      <c r="AM141" s="441" t="str">
        <f t="shared" si="48"/>
        <v/>
      </c>
      <c r="AN141" s="705"/>
      <c r="AO141" s="552"/>
      <c r="AP141" s="552"/>
    </row>
    <row r="142" spans="2:42" ht="27.75" hidden="1" customHeight="1" thickBot="1">
      <c r="B142" s="459"/>
      <c r="C142" s="694">
        <f>'（参考）業従者・講師配置計画 兼 研修日程表'!C142</f>
        <v>0</v>
      </c>
      <c r="D142" s="695">
        <f>'（参考）業従者・講師配置計画 兼 研修日程表'!D142</f>
        <v>0</v>
      </c>
      <c r="E142" s="696" t="s">
        <v>291</v>
      </c>
      <c r="F142" s="697">
        <f>'（参考）業従者・講師配置計画 兼 研修日程表'!F142</f>
        <v>0</v>
      </c>
      <c r="G142" s="698">
        <f>'（参考）業従者・講師配置計画 兼 研修日程表'!G142</f>
        <v>0</v>
      </c>
      <c r="H142" s="698">
        <f>'（参考）業従者・講師配置計画 兼 研修日程表'!H142</f>
        <v>0</v>
      </c>
      <c r="I142" s="698">
        <f>'（参考）業従者・講師配置計画 兼 研修日程表'!I142</f>
        <v>0</v>
      </c>
      <c r="J142" s="698">
        <f>'（参考）業従者・講師配置計画 兼 研修日程表'!J142</f>
        <v>0</v>
      </c>
      <c r="K142" s="459"/>
      <c r="L142" s="699">
        <f>'（参考）業従者・講師配置計画 兼 研修日程表'!L142</f>
        <v>0</v>
      </c>
      <c r="M142" s="700">
        <f>'（参考）業従者・講師配置計画 兼 研修日程表'!M142</f>
        <v>0</v>
      </c>
      <c r="N142" s="841">
        <f>'（参考）業従者・講師配置計画 兼 研修日程表'!N142</f>
        <v>0</v>
      </c>
      <c r="O142" s="548" t="str">
        <f t="shared" ref="O142:O173" si="65">IF($L142="講師(個人)",(IF(AND($J142="日本語",K142=""),IF($D142="","",TIME(HOUR($F142-$D142),ROUNDUP(MINUTE($F142-$D142)/30,0)*30,0)*24),"")),"")</f>
        <v/>
      </c>
      <c r="P142" s="548" t="str">
        <f t="shared" ref="P142:P173" si="66">IF($L142="講師(個人)",(IF(AND($J142="日本語",$K142="サブ"),IF($D142="","",TIME(HOUR($F142-$D142),ROUNDUP(MINUTE($F142-$D142)/30,0)*30,0)*24),"")),"")</f>
        <v/>
      </c>
      <c r="Q142" s="548" t="str">
        <f t="shared" si="57"/>
        <v/>
      </c>
      <c r="R142" s="548" t="str">
        <f t="shared" si="58"/>
        <v/>
      </c>
      <c r="S142" s="548" t="str">
        <f t="shared" ref="S142:S173" si="67">IF($L142="講師(法人)",(IF(AND($J142="日本語",$K142=""),IF($D142="","",TIME(HOUR($F142-$D142),ROUNDUP(MINUTE($F142-$D142)/30,0)*30,0)*24),"")),"")</f>
        <v/>
      </c>
      <c r="T142" s="548" t="str">
        <f t="shared" ref="T142:T173" si="68">IF($L142="講師(法人)",(IF(AND($J142="日本語",$K142="サブ"),IF($D142="","",TIME(HOUR($F142-$D142),ROUNDUP(MINUTE($F142-$D142)/30,0)*30,0)*24),"")),"")</f>
        <v/>
      </c>
      <c r="U142" s="548" t="str">
        <f t="shared" si="59"/>
        <v/>
      </c>
      <c r="V142" s="548" t="str">
        <f t="shared" si="60"/>
        <v/>
      </c>
      <c r="W142" s="548" t="str">
        <f t="shared" ref="W142:W173" si="69">IF($L142="検討会等参加(個人)",(IF(AND($J142="日本語",$K142=""),IF($D142="","",TIME(HOUR($F142-$D142),ROUNDUP(MINUTE($F142-$D142)/30,0)*30,0)*24),"")),"")</f>
        <v/>
      </c>
      <c r="X142" s="548" t="str">
        <f t="shared" ref="X142:X173" si="70">IF($L142="検討会等参加(個人)",(IF(AND($J142="日本語",$K142="サブ"),IF($D142="","",TIME(HOUR($F142-$D142),ROUNDUP(MINUTE($F142-$D142)/30,0)*30,0)*24),"")),"")</f>
        <v/>
      </c>
      <c r="Y142" s="548" t="str">
        <f t="shared" si="61"/>
        <v/>
      </c>
      <c r="Z142" s="548" t="str">
        <f t="shared" si="62"/>
        <v/>
      </c>
      <c r="AA142" s="548" t="str">
        <f t="shared" ref="AA142:AA173" si="71">IF($L142="検討会等参加(法人)",(IF(AND($J142="日本語",$K142=""),IF($D142="","",TIME(HOUR($F142-$D142),ROUNDUP(MINUTE($F142-$D142)/30,0)*30,0)*24),"")),"")</f>
        <v/>
      </c>
      <c r="AB142" s="548" t="str">
        <f t="shared" ref="AB142:AB173" si="72">IF($L142="検討会等参加(法人)",(IF(AND($J142="日本語",$K142="サブ"),IF($D142="","",TIME(HOUR($F142-$D142),ROUNDUP(MINUTE($F142-$D142)/30,0)*30,0)*24),"")),"")</f>
        <v/>
      </c>
      <c r="AC142" s="548" t="str">
        <f t="shared" si="63"/>
        <v/>
      </c>
      <c r="AD142" s="548" t="str">
        <f t="shared" si="64"/>
        <v/>
      </c>
      <c r="AE142" s="701">
        <f>'（参考）業従者・講師配置計画 兼 研修日程表'!AE142</f>
        <v>0</v>
      </c>
      <c r="AF142" s="702">
        <f>'（参考）業従者・講師配置計画 兼 研修日程表'!AF142</f>
        <v>0</v>
      </c>
      <c r="AG142" s="703"/>
      <c r="AH142" s="912" t="str">
        <f>'（参考）業従者・講師配置計画 兼 研修日程表'!AH142</f>
        <v/>
      </c>
      <c r="AI142" s="912" t="str">
        <f>'（参考）業従者・講師配置計画 兼 研修日程表'!AI142</f>
        <v/>
      </c>
      <c r="AJ142" s="912" t="str">
        <f>'（参考）業従者・講師配置計画 兼 研修日程表'!AJ142</f>
        <v/>
      </c>
      <c r="AK142" s="912" t="str">
        <f>'（参考）業従者・講師配置計画 兼 研修日程表'!AK142</f>
        <v/>
      </c>
      <c r="AL142" s="704">
        <f>'（参考）業従者・講師配置計画 兼 研修日程表'!AL142</f>
        <v>0</v>
      </c>
      <c r="AM142" s="441" t="str">
        <f t="shared" si="48"/>
        <v/>
      </c>
      <c r="AN142" s="705"/>
      <c r="AO142" s="552"/>
      <c r="AP142" s="552"/>
    </row>
    <row r="143" spans="2:42" ht="27.75" hidden="1" customHeight="1" thickBot="1">
      <c r="B143" s="459"/>
      <c r="C143" s="694">
        <f>'（参考）業従者・講師配置計画 兼 研修日程表'!C143</f>
        <v>0</v>
      </c>
      <c r="D143" s="695">
        <f>'（参考）業従者・講師配置計画 兼 研修日程表'!D143</f>
        <v>0</v>
      </c>
      <c r="E143" s="696" t="s">
        <v>291</v>
      </c>
      <c r="F143" s="697">
        <f>'（参考）業従者・講師配置計画 兼 研修日程表'!F143</f>
        <v>0</v>
      </c>
      <c r="G143" s="698">
        <f>'（参考）業従者・講師配置計画 兼 研修日程表'!G143</f>
        <v>0</v>
      </c>
      <c r="H143" s="698">
        <f>'（参考）業従者・講師配置計画 兼 研修日程表'!H143</f>
        <v>0</v>
      </c>
      <c r="I143" s="698">
        <f>'（参考）業従者・講師配置計画 兼 研修日程表'!I143</f>
        <v>0</v>
      </c>
      <c r="J143" s="698">
        <f>'（参考）業従者・講師配置計画 兼 研修日程表'!J143</f>
        <v>0</v>
      </c>
      <c r="K143" s="459"/>
      <c r="L143" s="699">
        <f>'（参考）業従者・講師配置計画 兼 研修日程表'!L143</f>
        <v>0</v>
      </c>
      <c r="M143" s="700">
        <f>'（参考）業従者・講師配置計画 兼 研修日程表'!M143</f>
        <v>0</v>
      </c>
      <c r="N143" s="841">
        <f>'（参考）業従者・講師配置計画 兼 研修日程表'!N143</f>
        <v>0</v>
      </c>
      <c r="O143" s="548" t="str">
        <f t="shared" si="65"/>
        <v/>
      </c>
      <c r="P143" s="548" t="str">
        <f t="shared" si="66"/>
        <v/>
      </c>
      <c r="Q143" s="548" t="str">
        <f t="shared" si="57"/>
        <v/>
      </c>
      <c r="R143" s="548" t="str">
        <f t="shared" si="58"/>
        <v/>
      </c>
      <c r="S143" s="548" t="str">
        <f t="shared" si="67"/>
        <v/>
      </c>
      <c r="T143" s="548" t="str">
        <f t="shared" si="68"/>
        <v/>
      </c>
      <c r="U143" s="548" t="str">
        <f t="shared" si="59"/>
        <v/>
      </c>
      <c r="V143" s="548" t="str">
        <f t="shared" si="60"/>
        <v/>
      </c>
      <c r="W143" s="548" t="str">
        <f t="shared" si="69"/>
        <v/>
      </c>
      <c r="X143" s="548" t="str">
        <f t="shared" si="70"/>
        <v/>
      </c>
      <c r="Y143" s="548" t="str">
        <f t="shared" si="61"/>
        <v/>
      </c>
      <c r="Z143" s="548" t="str">
        <f t="shared" si="62"/>
        <v/>
      </c>
      <c r="AA143" s="548" t="str">
        <f t="shared" si="71"/>
        <v/>
      </c>
      <c r="AB143" s="548" t="str">
        <f t="shared" si="72"/>
        <v/>
      </c>
      <c r="AC143" s="548" t="str">
        <f t="shared" si="63"/>
        <v/>
      </c>
      <c r="AD143" s="548" t="str">
        <f t="shared" si="64"/>
        <v/>
      </c>
      <c r="AE143" s="701">
        <f>'（参考）業従者・講師配置計画 兼 研修日程表'!AE143</f>
        <v>0</v>
      </c>
      <c r="AF143" s="702">
        <f>'（参考）業従者・講師配置計画 兼 研修日程表'!AF143</f>
        <v>0</v>
      </c>
      <c r="AG143" s="703"/>
      <c r="AH143" s="912" t="str">
        <f>'（参考）業従者・講師配置計画 兼 研修日程表'!AH143</f>
        <v/>
      </c>
      <c r="AI143" s="912" t="str">
        <f>'（参考）業従者・講師配置計画 兼 研修日程表'!AI143</f>
        <v/>
      </c>
      <c r="AJ143" s="912" t="str">
        <f>'（参考）業従者・講師配置計画 兼 研修日程表'!AJ143</f>
        <v/>
      </c>
      <c r="AK143" s="912" t="str">
        <f>'（参考）業従者・講師配置計画 兼 研修日程表'!AK143</f>
        <v/>
      </c>
      <c r="AL143" s="704">
        <f>'（参考）業従者・講師配置計画 兼 研修日程表'!AL143</f>
        <v>0</v>
      </c>
      <c r="AM143" s="441" t="str">
        <f t="shared" si="48"/>
        <v/>
      </c>
      <c r="AN143" s="705"/>
      <c r="AO143" s="552"/>
      <c r="AP143" s="552"/>
    </row>
    <row r="144" spans="2:42" ht="27.75" hidden="1" customHeight="1" thickBot="1">
      <c r="B144" s="459"/>
      <c r="C144" s="694">
        <f>'（参考）業従者・講師配置計画 兼 研修日程表'!C144</f>
        <v>0</v>
      </c>
      <c r="D144" s="695">
        <f>'（参考）業従者・講師配置計画 兼 研修日程表'!D144</f>
        <v>0</v>
      </c>
      <c r="E144" s="696" t="s">
        <v>291</v>
      </c>
      <c r="F144" s="697">
        <f>'（参考）業従者・講師配置計画 兼 研修日程表'!F144</f>
        <v>0</v>
      </c>
      <c r="G144" s="698">
        <f>'（参考）業従者・講師配置計画 兼 研修日程表'!G144</f>
        <v>0</v>
      </c>
      <c r="H144" s="698">
        <f>'（参考）業従者・講師配置計画 兼 研修日程表'!H144</f>
        <v>0</v>
      </c>
      <c r="I144" s="698">
        <f>'（参考）業従者・講師配置計画 兼 研修日程表'!I144</f>
        <v>0</v>
      </c>
      <c r="J144" s="698">
        <f>'（参考）業従者・講師配置計画 兼 研修日程表'!J144</f>
        <v>0</v>
      </c>
      <c r="K144" s="459"/>
      <c r="L144" s="699">
        <f>'（参考）業従者・講師配置計画 兼 研修日程表'!L144</f>
        <v>0</v>
      </c>
      <c r="M144" s="700">
        <f>'（参考）業従者・講師配置計画 兼 研修日程表'!M144</f>
        <v>0</v>
      </c>
      <c r="N144" s="841">
        <f>'（参考）業従者・講師配置計画 兼 研修日程表'!N144</f>
        <v>0</v>
      </c>
      <c r="O144" s="548" t="str">
        <f t="shared" si="65"/>
        <v/>
      </c>
      <c r="P144" s="548" t="str">
        <f t="shared" si="66"/>
        <v/>
      </c>
      <c r="Q144" s="548" t="str">
        <f t="shared" si="57"/>
        <v/>
      </c>
      <c r="R144" s="548" t="str">
        <f t="shared" si="58"/>
        <v/>
      </c>
      <c r="S144" s="548" t="str">
        <f t="shared" si="67"/>
        <v/>
      </c>
      <c r="T144" s="548" t="str">
        <f t="shared" si="68"/>
        <v/>
      </c>
      <c r="U144" s="548" t="str">
        <f t="shared" si="59"/>
        <v/>
      </c>
      <c r="V144" s="548" t="str">
        <f t="shared" si="60"/>
        <v/>
      </c>
      <c r="W144" s="548" t="str">
        <f t="shared" si="69"/>
        <v/>
      </c>
      <c r="X144" s="548" t="str">
        <f t="shared" si="70"/>
        <v/>
      </c>
      <c r="Y144" s="548" t="str">
        <f t="shared" si="61"/>
        <v/>
      </c>
      <c r="Z144" s="548" t="str">
        <f t="shared" si="62"/>
        <v/>
      </c>
      <c r="AA144" s="548" t="str">
        <f t="shared" si="71"/>
        <v/>
      </c>
      <c r="AB144" s="548" t="str">
        <f t="shared" si="72"/>
        <v/>
      </c>
      <c r="AC144" s="548" t="str">
        <f t="shared" si="63"/>
        <v/>
      </c>
      <c r="AD144" s="548" t="str">
        <f t="shared" si="64"/>
        <v/>
      </c>
      <c r="AE144" s="701">
        <f>'（参考）業従者・講師配置計画 兼 研修日程表'!AE144</f>
        <v>0</v>
      </c>
      <c r="AF144" s="702">
        <f>'（参考）業従者・講師配置計画 兼 研修日程表'!AF144</f>
        <v>0</v>
      </c>
      <c r="AG144" s="703"/>
      <c r="AH144" s="912" t="str">
        <f>'（参考）業従者・講師配置計画 兼 研修日程表'!AH144</f>
        <v/>
      </c>
      <c r="AI144" s="912" t="str">
        <f>'（参考）業従者・講師配置計画 兼 研修日程表'!AI144</f>
        <v/>
      </c>
      <c r="AJ144" s="912" t="str">
        <f>'（参考）業従者・講師配置計画 兼 研修日程表'!AJ144</f>
        <v/>
      </c>
      <c r="AK144" s="912" t="str">
        <f>'（参考）業従者・講師配置計画 兼 研修日程表'!AK144</f>
        <v/>
      </c>
      <c r="AL144" s="704">
        <f>'（参考）業従者・講師配置計画 兼 研修日程表'!AL144</f>
        <v>0</v>
      </c>
      <c r="AM144" s="441" t="str">
        <f t="shared" si="48"/>
        <v/>
      </c>
      <c r="AN144" s="705"/>
      <c r="AO144" s="552"/>
      <c r="AP144" s="552"/>
    </row>
    <row r="145" spans="2:42" ht="27.75" hidden="1" customHeight="1" thickBot="1">
      <c r="B145" s="459"/>
      <c r="C145" s="694">
        <f>'（参考）業従者・講師配置計画 兼 研修日程表'!C145</f>
        <v>0</v>
      </c>
      <c r="D145" s="695">
        <f>'（参考）業従者・講師配置計画 兼 研修日程表'!D145</f>
        <v>0</v>
      </c>
      <c r="E145" s="696" t="s">
        <v>291</v>
      </c>
      <c r="F145" s="697">
        <f>'（参考）業従者・講師配置計画 兼 研修日程表'!F145</f>
        <v>0</v>
      </c>
      <c r="G145" s="698">
        <f>'（参考）業従者・講師配置計画 兼 研修日程表'!G145</f>
        <v>0</v>
      </c>
      <c r="H145" s="698">
        <f>'（参考）業従者・講師配置計画 兼 研修日程表'!H145</f>
        <v>0</v>
      </c>
      <c r="I145" s="698">
        <f>'（参考）業従者・講師配置計画 兼 研修日程表'!I145</f>
        <v>0</v>
      </c>
      <c r="J145" s="698">
        <f>'（参考）業従者・講師配置計画 兼 研修日程表'!J145</f>
        <v>0</v>
      </c>
      <c r="K145" s="459"/>
      <c r="L145" s="699">
        <f>'（参考）業従者・講師配置計画 兼 研修日程表'!L145</f>
        <v>0</v>
      </c>
      <c r="M145" s="700">
        <f>'（参考）業従者・講師配置計画 兼 研修日程表'!M145</f>
        <v>0</v>
      </c>
      <c r="N145" s="841">
        <f>'（参考）業従者・講師配置計画 兼 研修日程表'!N145</f>
        <v>0</v>
      </c>
      <c r="O145" s="548" t="str">
        <f t="shared" si="65"/>
        <v/>
      </c>
      <c r="P145" s="548" t="str">
        <f t="shared" si="66"/>
        <v/>
      </c>
      <c r="Q145" s="548" t="str">
        <f t="shared" si="57"/>
        <v/>
      </c>
      <c r="R145" s="548" t="str">
        <f t="shared" si="58"/>
        <v/>
      </c>
      <c r="S145" s="548" t="str">
        <f t="shared" si="67"/>
        <v/>
      </c>
      <c r="T145" s="548" t="str">
        <f t="shared" si="68"/>
        <v/>
      </c>
      <c r="U145" s="548" t="str">
        <f t="shared" si="59"/>
        <v/>
      </c>
      <c r="V145" s="548" t="str">
        <f t="shared" si="60"/>
        <v/>
      </c>
      <c r="W145" s="548" t="str">
        <f t="shared" si="69"/>
        <v/>
      </c>
      <c r="X145" s="548" t="str">
        <f t="shared" si="70"/>
        <v/>
      </c>
      <c r="Y145" s="548" t="str">
        <f t="shared" si="61"/>
        <v/>
      </c>
      <c r="Z145" s="548" t="str">
        <f t="shared" si="62"/>
        <v/>
      </c>
      <c r="AA145" s="548" t="str">
        <f t="shared" si="71"/>
        <v/>
      </c>
      <c r="AB145" s="548" t="str">
        <f t="shared" si="72"/>
        <v/>
      </c>
      <c r="AC145" s="548" t="str">
        <f t="shared" si="63"/>
        <v/>
      </c>
      <c r="AD145" s="548" t="str">
        <f t="shared" si="64"/>
        <v/>
      </c>
      <c r="AE145" s="701">
        <f>'（参考）業従者・講師配置計画 兼 研修日程表'!AE145</f>
        <v>0</v>
      </c>
      <c r="AF145" s="702">
        <f>'（参考）業従者・講師配置計画 兼 研修日程表'!AF145</f>
        <v>0</v>
      </c>
      <c r="AG145" s="703"/>
      <c r="AH145" s="912" t="str">
        <f>'（参考）業従者・講師配置計画 兼 研修日程表'!AH145</f>
        <v/>
      </c>
      <c r="AI145" s="912" t="str">
        <f>'（参考）業従者・講師配置計画 兼 研修日程表'!AI145</f>
        <v/>
      </c>
      <c r="AJ145" s="912" t="str">
        <f>'（参考）業従者・講師配置計画 兼 研修日程表'!AJ145</f>
        <v/>
      </c>
      <c r="AK145" s="912" t="str">
        <f>'（参考）業従者・講師配置計画 兼 研修日程表'!AK145</f>
        <v/>
      </c>
      <c r="AL145" s="704">
        <f>'（参考）業従者・講師配置計画 兼 研修日程表'!AL145</f>
        <v>0</v>
      </c>
      <c r="AM145" s="441" t="str">
        <f t="shared" si="48"/>
        <v/>
      </c>
      <c r="AN145" s="705"/>
      <c r="AO145" s="552"/>
      <c r="AP145" s="552"/>
    </row>
    <row r="146" spans="2:42" ht="27.75" hidden="1" customHeight="1" thickBot="1">
      <c r="B146" s="459"/>
      <c r="C146" s="694">
        <f>'（参考）業従者・講師配置計画 兼 研修日程表'!C146</f>
        <v>0</v>
      </c>
      <c r="D146" s="695">
        <f>'（参考）業従者・講師配置計画 兼 研修日程表'!D146</f>
        <v>0</v>
      </c>
      <c r="E146" s="696" t="s">
        <v>291</v>
      </c>
      <c r="F146" s="697">
        <f>'（参考）業従者・講師配置計画 兼 研修日程表'!F146</f>
        <v>0</v>
      </c>
      <c r="G146" s="698">
        <f>'（参考）業従者・講師配置計画 兼 研修日程表'!G146</f>
        <v>0</v>
      </c>
      <c r="H146" s="698">
        <f>'（参考）業従者・講師配置計画 兼 研修日程表'!H146</f>
        <v>0</v>
      </c>
      <c r="I146" s="698">
        <f>'（参考）業従者・講師配置計画 兼 研修日程表'!I146</f>
        <v>0</v>
      </c>
      <c r="J146" s="698">
        <f>'（参考）業従者・講師配置計画 兼 研修日程表'!J146</f>
        <v>0</v>
      </c>
      <c r="K146" s="459"/>
      <c r="L146" s="699">
        <f>'（参考）業従者・講師配置計画 兼 研修日程表'!L146</f>
        <v>0</v>
      </c>
      <c r="M146" s="700">
        <f>'（参考）業従者・講師配置計画 兼 研修日程表'!M146</f>
        <v>0</v>
      </c>
      <c r="N146" s="841">
        <f>'（参考）業従者・講師配置計画 兼 研修日程表'!N146</f>
        <v>0</v>
      </c>
      <c r="O146" s="548" t="str">
        <f t="shared" si="65"/>
        <v/>
      </c>
      <c r="P146" s="548" t="str">
        <f t="shared" si="66"/>
        <v/>
      </c>
      <c r="Q146" s="548" t="str">
        <f t="shared" si="57"/>
        <v/>
      </c>
      <c r="R146" s="548" t="str">
        <f t="shared" si="58"/>
        <v/>
      </c>
      <c r="S146" s="548" t="str">
        <f t="shared" si="67"/>
        <v/>
      </c>
      <c r="T146" s="548" t="str">
        <f t="shared" si="68"/>
        <v/>
      </c>
      <c r="U146" s="548" t="str">
        <f t="shared" si="59"/>
        <v/>
      </c>
      <c r="V146" s="548" t="str">
        <f t="shared" si="60"/>
        <v/>
      </c>
      <c r="W146" s="548" t="str">
        <f t="shared" si="69"/>
        <v/>
      </c>
      <c r="X146" s="548" t="str">
        <f t="shared" si="70"/>
        <v/>
      </c>
      <c r="Y146" s="548" t="str">
        <f t="shared" si="61"/>
        <v/>
      </c>
      <c r="Z146" s="548" t="str">
        <f t="shared" si="62"/>
        <v/>
      </c>
      <c r="AA146" s="548" t="str">
        <f t="shared" si="71"/>
        <v/>
      </c>
      <c r="AB146" s="548" t="str">
        <f t="shared" si="72"/>
        <v/>
      </c>
      <c r="AC146" s="548" t="str">
        <f t="shared" si="63"/>
        <v/>
      </c>
      <c r="AD146" s="548" t="str">
        <f t="shared" si="64"/>
        <v/>
      </c>
      <c r="AE146" s="701">
        <f>'（参考）業従者・講師配置計画 兼 研修日程表'!AE146</f>
        <v>0</v>
      </c>
      <c r="AF146" s="702">
        <f>'（参考）業従者・講師配置計画 兼 研修日程表'!AF146</f>
        <v>0</v>
      </c>
      <c r="AG146" s="703"/>
      <c r="AH146" s="912" t="str">
        <f>'（参考）業従者・講師配置計画 兼 研修日程表'!AH146</f>
        <v/>
      </c>
      <c r="AI146" s="912" t="str">
        <f>'（参考）業従者・講師配置計画 兼 研修日程表'!AI146</f>
        <v/>
      </c>
      <c r="AJ146" s="912" t="str">
        <f>'（参考）業従者・講師配置計画 兼 研修日程表'!AJ146</f>
        <v/>
      </c>
      <c r="AK146" s="912" t="str">
        <f>'（参考）業従者・講師配置計画 兼 研修日程表'!AK146</f>
        <v/>
      </c>
      <c r="AL146" s="704">
        <f>'（参考）業従者・講師配置計画 兼 研修日程表'!AL146</f>
        <v>0</v>
      </c>
      <c r="AM146" s="441" t="str">
        <f t="shared" si="48"/>
        <v/>
      </c>
      <c r="AN146" s="705"/>
      <c r="AO146" s="552"/>
      <c r="AP146" s="552"/>
    </row>
    <row r="147" spans="2:42" ht="27.75" hidden="1" customHeight="1" thickBot="1">
      <c r="B147" s="459"/>
      <c r="C147" s="694">
        <f>'（参考）業従者・講師配置計画 兼 研修日程表'!C147</f>
        <v>0</v>
      </c>
      <c r="D147" s="695">
        <f>'（参考）業従者・講師配置計画 兼 研修日程表'!D147</f>
        <v>0</v>
      </c>
      <c r="E147" s="696" t="s">
        <v>291</v>
      </c>
      <c r="F147" s="697">
        <f>'（参考）業従者・講師配置計画 兼 研修日程表'!F147</f>
        <v>0</v>
      </c>
      <c r="G147" s="698">
        <f>'（参考）業従者・講師配置計画 兼 研修日程表'!G147</f>
        <v>0</v>
      </c>
      <c r="H147" s="698">
        <f>'（参考）業従者・講師配置計画 兼 研修日程表'!H147</f>
        <v>0</v>
      </c>
      <c r="I147" s="698">
        <f>'（参考）業従者・講師配置計画 兼 研修日程表'!I147</f>
        <v>0</v>
      </c>
      <c r="J147" s="698">
        <f>'（参考）業従者・講師配置計画 兼 研修日程表'!J147</f>
        <v>0</v>
      </c>
      <c r="K147" s="459"/>
      <c r="L147" s="699">
        <f>'（参考）業従者・講師配置計画 兼 研修日程表'!L147</f>
        <v>0</v>
      </c>
      <c r="M147" s="700">
        <f>'（参考）業従者・講師配置計画 兼 研修日程表'!M147</f>
        <v>0</v>
      </c>
      <c r="N147" s="841">
        <f>'（参考）業従者・講師配置計画 兼 研修日程表'!N147</f>
        <v>0</v>
      </c>
      <c r="O147" s="548" t="str">
        <f t="shared" si="65"/>
        <v/>
      </c>
      <c r="P147" s="548" t="str">
        <f t="shared" si="66"/>
        <v/>
      </c>
      <c r="Q147" s="548" t="str">
        <f t="shared" si="57"/>
        <v/>
      </c>
      <c r="R147" s="548" t="str">
        <f t="shared" si="58"/>
        <v/>
      </c>
      <c r="S147" s="548" t="str">
        <f t="shared" si="67"/>
        <v/>
      </c>
      <c r="T147" s="548" t="str">
        <f t="shared" si="68"/>
        <v/>
      </c>
      <c r="U147" s="548" t="str">
        <f t="shared" si="59"/>
        <v/>
      </c>
      <c r="V147" s="548" t="str">
        <f t="shared" si="60"/>
        <v/>
      </c>
      <c r="W147" s="548" t="str">
        <f t="shared" si="69"/>
        <v/>
      </c>
      <c r="X147" s="548" t="str">
        <f t="shared" si="70"/>
        <v/>
      </c>
      <c r="Y147" s="548" t="str">
        <f t="shared" si="61"/>
        <v/>
      </c>
      <c r="Z147" s="548" t="str">
        <f t="shared" si="62"/>
        <v/>
      </c>
      <c r="AA147" s="548" t="str">
        <f t="shared" si="71"/>
        <v/>
      </c>
      <c r="AB147" s="548" t="str">
        <f t="shared" si="72"/>
        <v/>
      </c>
      <c r="AC147" s="548" t="str">
        <f t="shared" si="63"/>
        <v/>
      </c>
      <c r="AD147" s="548" t="str">
        <f t="shared" si="64"/>
        <v/>
      </c>
      <c r="AE147" s="701">
        <f>'（参考）業従者・講師配置計画 兼 研修日程表'!AE147</f>
        <v>0</v>
      </c>
      <c r="AF147" s="702">
        <f>'（参考）業従者・講師配置計画 兼 研修日程表'!AF147</f>
        <v>0</v>
      </c>
      <c r="AG147" s="703"/>
      <c r="AH147" s="912" t="str">
        <f>'（参考）業従者・講師配置計画 兼 研修日程表'!AH147</f>
        <v/>
      </c>
      <c r="AI147" s="912" t="str">
        <f>'（参考）業従者・講師配置計画 兼 研修日程表'!AI147</f>
        <v/>
      </c>
      <c r="AJ147" s="912" t="str">
        <f>'（参考）業従者・講師配置計画 兼 研修日程表'!AJ147</f>
        <v/>
      </c>
      <c r="AK147" s="912" t="str">
        <f>'（参考）業従者・講師配置計画 兼 研修日程表'!AK147</f>
        <v/>
      </c>
      <c r="AL147" s="704">
        <f>'（参考）業従者・講師配置計画 兼 研修日程表'!AL147</f>
        <v>0</v>
      </c>
      <c r="AM147" s="441" t="str">
        <f t="shared" si="48"/>
        <v/>
      </c>
      <c r="AN147" s="705"/>
      <c r="AO147" s="552"/>
      <c r="AP147" s="552"/>
    </row>
    <row r="148" spans="2:42" ht="27.75" hidden="1" customHeight="1" thickBot="1">
      <c r="B148" s="459"/>
      <c r="C148" s="694">
        <f>'（参考）業従者・講師配置計画 兼 研修日程表'!C148</f>
        <v>0</v>
      </c>
      <c r="D148" s="695">
        <f>'（参考）業従者・講師配置計画 兼 研修日程表'!D148</f>
        <v>0</v>
      </c>
      <c r="E148" s="696" t="s">
        <v>291</v>
      </c>
      <c r="F148" s="697">
        <f>'（参考）業従者・講師配置計画 兼 研修日程表'!F148</f>
        <v>0</v>
      </c>
      <c r="G148" s="698">
        <f>'（参考）業従者・講師配置計画 兼 研修日程表'!G148</f>
        <v>0</v>
      </c>
      <c r="H148" s="698">
        <f>'（参考）業従者・講師配置計画 兼 研修日程表'!H148</f>
        <v>0</v>
      </c>
      <c r="I148" s="698">
        <f>'（参考）業従者・講師配置計画 兼 研修日程表'!I148</f>
        <v>0</v>
      </c>
      <c r="J148" s="698">
        <f>'（参考）業従者・講師配置計画 兼 研修日程表'!J148</f>
        <v>0</v>
      </c>
      <c r="K148" s="459"/>
      <c r="L148" s="699">
        <f>'（参考）業従者・講師配置計画 兼 研修日程表'!L148</f>
        <v>0</v>
      </c>
      <c r="M148" s="700">
        <f>'（参考）業従者・講師配置計画 兼 研修日程表'!M148</f>
        <v>0</v>
      </c>
      <c r="N148" s="841">
        <f>'（参考）業従者・講師配置計画 兼 研修日程表'!N148</f>
        <v>0</v>
      </c>
      <c r="O148" s="548" t="str">
        <f t="shared" si="65"/>
        <v/>
      </c>
      <c r="P148" s="548" t="str">
        <f t="shared" si="66"/>
        <v/>
      </c>
      <c r="Q148" s="548" t="str">
        <f t="shared" si="57"/>
        <v/>
      </c>
      <c r="R148" s="548" t="str">
        <f t="shared" si="58"/>
        <v/>
      </c>
      <c r="S148" s="548" t="str">
        <f t="shared" si="67"/>
        <v/>
      </c>
      <c r="T148" s="548" t="str">
        <f t="shared" si="68"/>
        <v/>
      </c>
      <c r="U148" s="548" t="str">
        <f t="shared" si="59"/>
        <v/>
      </c>
      <c r="V148" s="548" t="str">
        <f t="shared" si="60"/>
        <v/>
      </c>
      <c r="W148" s="548" t="str">
        <f t="shared" si="69"/>
        <v/>
      </c>
      <c r="X148" s="548" t="str">
        <f t="shared" si="70"/>
        <v/>
      </c>
      <c r="Y148" s="548" t="str">
        <f t="shared" si="61"/>
        <v/>
      </c>
      <c r="Z148" s="548" t="str">
        <f t="shared" si="62"/>
        <v/>
      </c>
      <c r="AA148" s="548" t="str">
        <f t="shared" si="71"/>
        <v/>
      </c>
      <c r="AB148" s="548" t="str">
        <f t="shared" si="72"/>
        <v/>
      </c>
      <c r="AC148" s="548" t="str">
        <f t="shared" si="63"/>
        <v/>
      </c>
      <c r="AD148" s="548" t="str">
        <f t="shared" si="64"/>
        <v/>
      </c>
      <c r="AE148" s="701">
        <f>'（参考）業従者・講師配置計画 兼 研修日程表'!AE148</f>
        <v>0</v>
      </c>
      <c r="AF148" s="702">
        <f>'（参考）業従者・講師配置計画 兼 研修日程表'!AF148</f>
        <v>0</v>
      </c>
      <c r="AG148" s="703"/>
      <c r="AH148" s="912" t="str">
        <f>'（参考）業従者・講師配置計画 兼 研修日程表'!AH148</f>
        <v/>
      </c>
      <c r="AI148" s="912" t="str">
        <f>'（参考）業従者・講師配置計画 兼 研修日程表'!AI148</f>
        <v/>
      </c>
      <c r="AJ148" s="912" t="str">
        <f>'（参考）業従者・講師配置計画 兼 研修日程表'!AJ148</f>
        <v/>
      </c>
      <c r="AK148" s="912" t="str">
        <f>'（参考）業従者・講師配置計画 兼 研修日程表'!AK148</f>
        <v/>
      </c>
      <c r="AL148" s="704">
        <f>'（参考）業従者・講師配置計画 兼 研修日程表'!AL148</f>
        <v>0</v>
      </c>
      <c r="AM148" s="441" t="str">
        <f t="shared" si="48"/>
        <v/>
      </c>
      <c r="AN148" s="705"/>
      <c r="AO148" s="552"/>
      <c r="AP148" s="552"/>
    </row>
    <row r="149" spans="2:42" ht="27.75" hidden="1" customHeight="1" thickBot="1">
      <c r="B149" s="459"/>
      <c r="C149" s="694">
        <f>'（参考）業従者・講師配置計画 兼 研修日程表'!C149</f>
        <v>0</v>
      </c>
      <c r="D149" s="695">
        <f>'（参考）業従者・講師配置計画 兼 研修日程表'!D149</f>
        <v>0</v>
      </c>
      <c r="E149" s="696" t="s">
        <v>291</v>
      </c>
      <c r="F149" s="697">
        <f>'（参考）業従者・講師配置計画 兼 研修日程表'!F149</f>
        <v>0</v>
      </c>
      <c r="G149" s="698">
        <f>'（参考）業従者・講師配置計画 兼 研修日程表'!G149</f>
        <v>0</v>
      </c>
      <c r="H149" s="698">
        <f>'（参考）業従者・講師配置計画 兼 研修日程表'!H149</f>
        <v>0</v>
      </c>
      <c r="I149" s="698">
        <f>'（参考）業従者・講師配置計画 兼 研修日程表'!I149</f>
        <v>0</v>
      </c>
      <c r="J149" s="698">
        <f>'（参考）業従者・講師配置計画 兼 研修日程表'!J149</f>
        <v>0</v>
      </c>
      <c r="K149" s="459"/>
      <c r="L149" s="699">
        <f>'（参考）業従者・講師配置計画 兼 研修日程表'!L149</f>
        <v>0</v>
      </c>
      <c r="M149" s="700">
        <f>'（参考）業従者・講師配置計画 兼 研修日程表'!M149</f>
        <v>0</v>
      </c>
      <c r="N149" s="841">
        <f>'（参考）業従者・講師配置計画 兼 研修日程表'!N149</f>
        <v>0</v>
      </c>
      <c r="O149" s="548" t="str">
        <f t="shared" si="65"/>
        <v/>
      </c>
      <c r="P149" s="548" t="str">
        <f t="shared" si="66"/>
        <v/>
      </c>
      <c r="Q149" s="548" t="str">
        <f t="shared" si="57"/>
        <v/>
      </c>
      <c r="R149" s="548" t="str">
        <f t="shared" si="58"/>
        <v/>
      </c>
      <c r="S149" s="548" t="str">
        <f t="shared" si="67"/>
        <v/>
      </c>
      <c r="T149" s="548" t="str">
        <f t="shared" si="68"/>
        <v/>
      </c>
      <c r="U149" s="548" t="str">
        <f t="shared" si="59"/>
        <v/>
      </c>
      <c r="V149" s="548" t="str">
        <f t="shared" si="60"/>
        <v/>
      </c>
      <c r="W149" s="548" t="str">
        <f t="shared" si="69"/>
        <v/>
      </c>
      <c r="X149" s="548" t="str">
        <f t="shared" si="70"/>
        <v/>
      </c>
      <c r="Y149" s="548" t="str">
        <f t="shared" si="61"/>
        <v/>
      </c>
      <c r="Z149" s="548" t="str">
        <f t="shared" si="62"/>
        <v/>
      </c>
      <c r="AA149" s="548" t="str">
        <f t="shared" si="71"/>
        <v/>
      </c>
      <c r="AB149" s="548" t="str">
        <f t="shared" si="72"/>
        <v/>
      </c>
      <c r="AC149" s="548" t="str">
        <f t="shared" si="63"/>
        <v/>
      </c>
      <c r="AD149" s="548" t="str">
        <f t="shared" si="64"/>
        <v/>
      </c>
      <c r="AE149" s="701">
        <f>'（参考）業従者・講師配置計画 兼 研修日程表'!AE149</f>
        <v>0</v>
      </c>
      <c r="AF149" s="702">
        <f>'（参考）業従者・講師配置計画 兼 研修日程表'!AF149</f>
        <v>0</v>
      </c>
      <c r="AG149" s="703"/>
      <c r="AH149" s="912" t="str">
        <f>'（参考）業従者・講師配置計画 兼 研修日程表'!AH149</f>
        <v/>
      </c>
      <c r="AI149" s="912" t="str">
        <f>'（参考）業従者・講師配置計画 兼 研修日程表'!AI149</f>
        <v/>
      </c>
      <c r="AJ149" s="912" t="str">
        <f>'（参考）業従者・講師配置計画 兼 研修日程表'!AJ149</f>
        <v/>
      </c>
      <c r="AK149" s="912" t="str">
        <f>'（参考）業従者・講師配置計画 兼 研修日程表'!AK149</f>
        <v/>
      </c>
      <c r="AL149" s="704">
        <f>'（参考）業従者・講師配置計画 兼 研修日程表'!AL149</f>
        <v>0</v>
      </c>
      <c r="AM149" s="441" t="str">
        <f t="shared" si="48"/>
        <v/>
      </c>
      <c r="AN149" s="705"/>
      <c r="AO149" s="552"/>
      <c r="AP149" s="552"/>
    </row>
    <row r="150" spans="2:42" ht="27.75" hidden="1" customHeight="1" thickBot="1">
      <c r="B150" s="459"/>
      <c r="C150" s="694">
        <f>'（参考）業従者・講師配置計画 兼 研修日程表'!C150</f>
        <v>0</v>
      </c>
      <c r="D150" s="695">
        <f>'（参考）業従者・講師配置計画 兼 研修日程表'!D150</f>
        <v>0</v>
      </c>
      <c r="E150" s="696" t="s">
        <v>291</v>
      </c>
      <c r="F150" s="697">
        <f>'（参考）業従者・講師配置計画 兼 研修日程表'!F150</f>
        <v>0</v>
      </c>
      <c r="G150" s="698">
        <f>'（参考）業従者・講師配置計画 兼 研修日程表'!G150</f>
        <v>0</v>
      </c>
      <c r="H150" s="698">
        <f>'（参考）業従者・講師配置計画 兼 研修日程表'!H150</f>
        <v>0</v>
      </c>
      <c r="I150" s="698">
        <f>'（参考）業従者・講師配置計画 兼 研修日程表'!I150</f>
        <v>0</v>
      </c>
      <c r="J150" s="698">
        <f>'（参考）業従者・講師配置計画 兼 研修日程表'!J150</f>
        <v>0</v>
      </c>
      <c r="K150" s="459"/>
      <c r="L150" s="699">
        <f>'（参考）業従者・講師配置計画 兼 研修日程表'!L150</f>
        <v>0</v>
      </c>
      <c r="M150" s="700">
        <f>'（参考）業従者・講師配置計画 兼 研修日程表'!M150</f>
        <v>0</v>
      </c>
      <c r="N150" s="841">
        <f>'（参考）業従者・講師配置計画 兼 研修日程表'!N150</f>
        <v>0</v>
      </c>
      <c r="O150" s="548" t="str">
        <f t="shared" si="65"/>
        <v/>
      </c>
      <c r="P150" s="548" t="str">
        <f t="shared" si="66"/>
        <v/>
      </c>
      <c r="Q150" s="548" t="str">
        <f t="shared" si="57"/>
        <v/>
      </c>
      <c r="R150" s="548" t="str">
        <f t="shared" si="58"/>
        <v/>
      </c>
      <c r="S150" s="548" t="str">
        <f t="shared" si="67"/>
        <v/>
      </c>
      <c r="T150" s="548" t="str">
        <f t="shared" si="68"/>
        <v/>
      </c>
      <c r="U150" s="548" t="str">
        <f t="shared" si="59"/>
        <v/>
      </c>
      <c r="V150" s="548" t="str">
        <f t="shared" si="60"/>
        <v/>
      </c>
      <c r="W150" s="548" t="str">
        <f t="shared" si="69"/>
        <v/>
      </c>
      <c r="X150" s="548" t="str">
        <f t="shared" si="70"/>
        <v/>
      </c>
      <c r="Y150" s="548" t="str">
        <f t="shared" si="61"/>
        <v/>
      </c>
      <c r="Z150" s="548" t="str">
        <f t="shared" si="62"/>
        <v/>
      </c>
      <c r="AA150" s="548" t="str">
        <f t="shared" si="71"/>
        <v/>
      </c>
      <c r="AB150" s="548" t="str">
        <f t="shared" si="72"/>
        <v/>
      </c>
      <c r="AC150" s="548" t="str">
        <f t="shared" si="63"/>
        <v/>
      </c>
      <c r="AD150" s="548" t="str">
        <f t="shared" si="64"/>
        <v/>
      </c>
      <c r="AE150" s="701">
        <f>'（参考）業従者・講師配置計画 兼 研修日程表'!AE150</f>
        <v>0</v>
      </c>
      <c r="AF150" s="702">
        <f>'（参考）業従者・講師配置計画 兼 研修日程表'!AF150</f>
        <v>0</v>
      </c>
      <c r="AG150" s="703"/>
      <c r="AH150" s="912" t="str">
        <f>'（参考）業従者・講師配置計画 兼 研修日程表'!AH150</f>
        <v/>
      </c>
      <c r="AI150" s="912" t="str">
        <f>'（参考）業従者・講師配置計画 兼 研修日程表'!AI150</f>
        <v/>
      </c>
      <c r="AJ150" s="912" t="str">
        <f>'（参考）業従者・講師配置計画 兼 研修日程表'!AJ150</f>
        <v/>
      </c>
      <c r="AK150" s="912" t="str">
        <f>'（参考）業従者・講師配置計画 兼 研修日程表'!AK150</f>
        <v/>
      </c>
      <c r="AL150" s="704">
        <f>'（参考）業従者・講師配置計画 兼 研修日程表'!AL150</f>
        <v>0</v>
      </c>
      <c r="AM150" s="441" t="str">
        <f t="shared" si="48"/>
        <v/>
      </c>
      <c r="AN150" s="705"/>
      <c r="AO150" s="552"/>
      <c r="AP150" s="552"/>
    </row>
    <row r="151" spans="2:42" ht="27.75" hidden="1" customHeight="1" thickBot="1">
      <c r="B151" s="459"/>
      <c r="C151" s="694">
        <f>'（参考）業従者・講師配置計画 兼 研修日程表'!C151</f>
        <v>0</v>
      </c>
      <c r="D151" s="695">
        <f>'（参考）業従者・講師配置計画 兼 研修日程表'!D151</f>
        <v>0</v>
      </c>
      <c r="E151" s="696" t="s">
        <v>291</v>
      </c>
      <c r="F151" s="697">
        <f>'（参考）業従者・講師配置計画 兼 研修日程表'!F151</f>
        <v>0</v>
      </c>
      <c r="G151" s="698">
        <f>'（参考）業従者・講師配置計画 兼 研修日程表'!G151</f>
        <v>0</v>
      </c>
      <c r="H151" s="698">
        <f>'（参考）業従者・講師配置計画 兼 研修日程表'!H151</f>
        <v>0</v>
      </c>
      <c r="I151" s="698">
        <f>'（参考）業従者・講師配置計画 兼 研修日程表'!I151</f>
        <v>0</v>
      </c>
      <c r="J151" s="698">
        <f>'（参考）業従者・講師配置計画 兼 研修日程表'!J151</f>
        <v>0</v>
      </c>
      <c r="K151" s="459"/>
      <c r="L151" s="699">
        <f>'（参考）業従者・講師配置計画 兼 研修日程表'!L151</f>
        <v>0</v>
      </c>
      <c r="M151" s="700">
        <f>'（参考）業従者・講師配置計画 兼 研修日程表'!M151</f>
        <v>0</v>
      </c>
      <c r="N151" s="841">
        <f>'（参考）業従者・講師配置計画 兼 研修日程表'!N151</f>
        <v>0</v>
      </c>
      <c r="O151" s="548" t="str">
        <f t="shared" si="65"/>
        <v/>
      </c>
      <c r="P151" s="548" t="str">
        <f t="shared" si="66"/>
        <v/>
      </c>
      <c r="Q151" s="548" t="str">
        <f t="shared" si="57"/>
        <v/>
      </c>
      <c r="R151" s="548" t="str">
        <f t="shared" si="58"/>
        <v/>
      </c>
      <c r="S151" s="548" t="str">
        <f t="shared" si="67"/>
        <v/>
      </c>
      <c r="T151" s="548" t="str">
        <f t="shared" si="68"/>
        <v/>
      </c>
      <c r="U151" s="548" t="str">
        <f t="shared" si="59"/>
        <v/>
      </c>
      <c r="V151" s="548" t="str">
        <f t="shared" si="60"/>
        <v/>
      </c>
      <c r="W151" s="548" t="str">
        <f t="shared" si="69"/>
        <v/>
      </c>
      <c r="X151" s="548" t="str">
        <f t="shared" si="70"/>
        <v/>
      </c>
      <c r="Y151" s="548" t="str">
        <f t="shared" si="61"/>
        <v/>
      </c>
      <c r="Z151" s="548" t="str">
        <f t="shared" si="62"/>
        <v/>
      </c>
      <c r="AA151" s="548" t="str">
        <f t="shared" si="71"/>
        <v/>
      </c>
      <c r="AB151" s="548" t="str">
        <f t="shared" si="72"/>
        <v/>
      </c>
      <c r="AC151" s="548" t="str">
        <f t="shared" si="63"/>
        <v/>
      </c>
      <c r="AD151" s="548" t="str">
        <f t="shared" si="64"/>
        <v/>
      </c>
      <c r="AE151" s="701">
        <f>'（参考）業従者・講師配置計画 兼 研修日程表'!AE151</f>
        <v>0</v>
      </c>
      <c r="AF151" s="702">
        <f>'（参考）業従者・講師配置計画 兼 研修日程表'!AF151</f>
        <v>0</v>
      </c>
      <c r="AG151" s="703"/>
      <c r="AH151" s="912" t="str">
        <f>'（参考）業従者・講師配置計画 兼 研修日程表'!AH151</f>
        <v/>
      </c>
      <c r="AI151" s="912" t="str">
        <f>'（参考）業従者・講師配置計画 兼 研修日程表'!AI151</f>
        <v/>
      </c>
      <c r="AJ151" s="912" t="str">
        <f>'（参考）業従者・講師配置計画 兼 研修日程表'!AJ151</f>
        <v/>
      </c>
      <c r="AK151" s="912" t="str">
        <f>'（参考）業従者・講師配置計画 兼 研修日程表'!AK151</f>
        <v/>
      </c>
      <c r="AL151" s="704">
        <f>'（参考）業従者・講師配置計画 兼 研修日程表'!AL151</f>
        <v>0</v>
      </c>
      <c r="AM151" s="441" t="str">
        <f t="shared" si="48"/>
        <v/>
      </c>
      <c r="AN151" s="705"/>
      <c r="AO151" s="552"/>
      <c r="AP151" s="552"/>
    </row>
    <row r="152" spans="2:42" ht="27.75" hidden="1" customHeight="1" thickBot="1">
      <c r="B152" s="459"/>
      <c r="C152" s="694">
        <f>'（参考）業従者・講師配置計画 兼 研修日程表'!C152</f>
        <v>0</v>
      </c>
      <c r="D152" s="695">
        <f>'（参考）業従者・講師配置計画 兼 研修日程表'!D152</f>
        <v>0</v>
      </c>
      <c r="E152" s="696" t="s">
        <v>291</v>
      </c>
      <c r="F152" s="697">
        <f>'（参考）業従者・講師配置計画 兼 研修日程表'!F152</f>
        <v>0</v>
      </c>
      <c r="G152" s="698">
        <f>'（参考）業従者・講師配置計画 兼 研修日程表'!G152</f>
        <v>0</v>
      </c>
      <c r="H152" s="698">
        <f>'（参考）業従者・講師配置計画 兼 研修日程表'!H152</f>
        <v>0</v>
      </c>
      <c r="I152" s="698">
        <f>'（参考）業従者・講師配置計画 兼 研修日程表'!I152</f>
        <v>0</v>
      </c>
      <c r="J152" s="698">
        <f>'（参考）業従者・講師配置計画 兼 研修日程表'!J152</f>
        <v>0</v>
      </c>
      <c r="K152" s="459"/>
      <c r="L152" s="699">
        <f>'（参考）業従者・講師配置計画 兼 研修日程表'!L152</f>
        <v>0</v>
      </c>
      <c r="M152" s="700">
        <f>'（参考）業従者・講師配置計画 兼 研修日程表'!M152</f>
        <v>0</v>
      </c>
      <c r="N152" s="841">
        <f>'（参考）業従者・講師配置計画 兼 研修日程表'!N152</f>
        <v>0</v>
      </c>
      <c r="O152" s="548" t="str">
        <f t="shared" si="65"/>
        <v/>
      </c>
      <c r="P152" s="548" t="str">
        <f t="shared" si="66"/>
        <v/>
      </c>
      <c r="Q152" s="548" t="str">
        <f t="shared" si="57"/>
        <v/>
      </c>
      <c r="R152" s="548" t="str">
        <f t="shared" si="58"/>
        <v/>
      </c>
      <c r="S152" s="548" t="str">
        <f t="shared" si="67"/>
        <v/>
      </c>
      <c r="T152" s="548" t="str">
        <f t="shared" si="68"/>
        <v/>
      </c>
      <c r="U152" s="548" t="str">
        <f t="shared" si="59"/>
        <v/>
      </c>
      <c r="V152" s="548" t="str">
        <f t="shared" si="60"/>
        <v/>
      </c>
      <c r="W152" s="548" t="str">
        <f t="shared" si="69"/>
        <v/>
      </c>
      <c r="X152" s="548" t="str">
        <f t="shared" si="70"/>
        <v/>
      </c>
      <c r="Y152" s="548" t="str">
        <f t="shared" si="61"/>
        <v/>
      </c>
      <c r="Z152" s="548" t="str">
        <f t="shared" si="62"/>
        <v/>
      </c>
      <c r="AA152" s="548" t="str">
        <f t="shared" si="71"/>
        <v/>
      </c>
      <c r="AB152" s="548" t="str">
        <f t="shared" si="72"/>
        <v/>
      </c>
      <c r="AC152" s="548" t="str">
        <f t="shared" si="63"/>
        <v/>
      </c>
      <c r="AD152" s="548" t="str">
        <f t="shared" si="64"/>
        <v/>
      </c>
      <c r="AE152" s="701">
        <f>'（参考）業従者・講師配置計画 兼 研修日程表'!AE152</f>
        <v>0</v>
      </c>
      <c r="AF152" s="702">
        <f>'（参考）業従者・講師配置計画 兼 研修日程表'!AF152</f>
        <v>0</v>
      </c>
      <c r="AG152" s="703"/>
      <c r="AH152" s="912" t="str">
        <f>'（参考）業従者・講師配置計画 兼 研修日程表'!AH152</f>
        <v/>
      </c>
      <c r="AI152" s="912" t="str">
        <f>'（参考）業従者・講師配置計画 兼 研修日程表'!AI152</f>
        <v/>
      </c>
      <c r="AJ152" s="912" t="str">
        <f>'（参考）業従者・講師配置計画 兼 研修日程表'!AJ152</f>
        <v/>
      </c>
      <c r="AK152" s="912" t="str">
        <f>'（参考）業従者・講師配置計画 兼 研修日程表'!AK152</f>
        <v/>
      </c>
      <c r="AL152" s="704">
        <f>'（参考）業従者・講師配置計画 兼 研修日程表'!AL152</f>
        <v>0</v>
      </c>
      <c r="AM152" s="441" t="str">
        <f t="shared" si="48"/>
        <v/>
      </c>
      <c r="AN152" s="705"/>
      <c r="AO152" s="552"/>
      <c r="AP152" s="552"/>
    </row>
    <row r="153" spans="2:42" ht="27.75" hidden="1" customHeight="1" thickBot="1">
      <c r="B153" s="459"/>
      <c r="C153" s="694">
        <f>'（参考）業従者・講師配置計画 兼 研修日程表'!C153</f>
        <v>0</v>
      </c>
      <c r="D153" s="695">
        <f>'（参考）業従者・講師配置計画 兼 研修日程表'!D153</f>
        <v>0</v>
      </c>
      <c r="E153" s="696" t="s">
        <v>291</v>
      </c>
      <c r="F153" s="697">
        <f>'（参考）業従者・講師配置計画 兼 研修日程表'!F153</f>
        <v>0</v>
      </c>
      <c r="G153" s="698">
        <f>'（参考）業従者・講師配置計画 兼 研修日程表'!G153</f>
        <v>0</v>
      </c>
      <c r="H153" s="698">
        <f>'（参考）業従者・講師配置計画 兼 研修日程表'!H153</f>
        <v>0</v>
      </c>
      <c r="I153" s="698">
        <f>'（参考）業従者・講師配置計画 兼 研修日程表'!I153</f>
        <v>0</v>
      </c>
      <c r="J153" s="698">
        <f>'（参考）業従者・講師配置計画 兼 研修日程表'!J153</f>
        <v>0</v>
      </c>
      <c r="K153" s="459"/>
      <c r="L153" s="699">
        <f>'（参考）業従者・講師配置計画 兼 研修日程表'!L153</f>
        <v>0</v>
      </c>
      <c r="M153" s="700">
        <f>'（参考）業従者・講師配置計画 兼 研修日程表'!M153</f>
        <v>0</v>
      </c>
      <c r="N153" s="841">
        <f>'（参考）業従者・講師配置計画 兼 研修日程表'!N153</f>
        <v>0</v>
      </c>
      <c r="O153" s="548" t="str">
        <f t="shared" si="65"/>
        <v/>
      </c>
      <c r="P153" s="548" t="str">
        <f t="shared" si="66"/>
        <v/>
      </c>
      <c r="Q153" s="548" t="str">
        <f t="shared" si="57"/>
        <v/>
      </c>
      <c r="R153" s="548" t="str">
        <f t="shared" si="58"/>
        <v/>
      </c>
      <c r="S153" s="548" t="str">
        <f t="shared" si="67"/>
        <v/>
      </c>
      <c r="T153" s="548" t="str">
        <f t="shared" si="68"/>
        <v/>
      </c>
      <c r="U153" s="548" t="str">
        <f t="shared" si="59"/>
        <v/>
      </c>
      <c r="V153" s="548" t="str">
        <f t="shared" si="60"/>
        <v/>
      </c>
      <c r="W153" s="548" t="str">
        <f t="shared" si="69"/>
        <v/>
      </c>
      <c r="X153" s="548" t="str">
        <f t="shared" si="70"/>
        <v/>
      </c>
      <c r="Y153" s="548" t="str">
        <f t="shared" si="61"/>
        <v/>
      </c>
      <c r="Z153" s="548" t="str">
        <f t="shared" si="62"/>
        <v/>
      </c>
      <c r="AA153" s="548" t="str">
        <f t="shared" si="71"/>
        <v/>
      </c>
      <c r="AB153" s="548" t="str">
        <f t="shared" si="72"/>
        <v/>
      </c>
      <c r="AC153" s="548" t="str">
        <f t="shared" si="63"/>
        <v/>
      </c>
      <c r="AD153" s="548" t="str">
        <f t="shared" si="64"/>
        <v/>
      </c>
      <c r="AE153" s="701">
        <f>'（参考）業従者・講師配置計画 兼 研修日程表'!AE153</f>
        <v>0</v>
      </c>
      <c r="AF153" s="702">
        <f>'（参考）業従者・講師配置計画 兼 研修日程表'!AF153</f>
        <v>0</v>
      </c>
      <c r="AG153" s="703"/>
      <c r="AH153" s="912" t="str">
        <f>'（参考）業従者・講師配置計画 兼 研修日程表'!AH153</f>
        <v/>
      </c>
      <c r="AI153" s="912" t="str">
        <f>'（参考）業従者・講師配置計画 兼 研修日程表'!AI153</f>
        <v/>
      </c>
      <c r="AJ153" s="912" t="str">
        <f>'（参考）業従者・講師配置計画 兼 研修日程表'!AJ153</f>
        <v/>
      </c>
      <c r="AK153" s="912" t="str">
        <f>'（参考）業従者・講師配置計画 兼 研修日程表'!AK153</f>
        <v/>
      </c>
      <c r="AL153" s="704">
        <f>'（参考）業従者・講師配置計画 兼 研修日程表'!AL153</f>
        <v>0</v>
      </c>
      <c r="AM153" s="441" t="str">
        <f t="shared" si="48"/>
        <v/>
      </c>
      <c r="AN153" s="705"/>
      <c r="AO153" s="552"/>
      <c r="AP153" s="552"/>
    </row>
    <row r="154" spans="2:42" ht="27.75" hidden="1" customHeight="1" thickBot="1">
      <c r="B154" s="459"/>
      <c r="C154" s="694">
        <f>'（参考）業従者・講師配置計画 兼 研修日程表'!C154</f>
        <v>0</v>
      </c>
      <c r="D154" s="695">
        <f>'（参考）業従者・講師配置計画 兼 研修日程表'!D154</f>
        <v>0</v>
      </c>
      <c r="E154" s="696" t="s">
        <v>291</v>
      </c>
      <c r="F154" s="697">
        <f>'（参考）業従者・講師配置計画 兼 研修日程表'!F154</f>
        <v>0</v>
      </c>
      <c r="G154" s="698">
        <f>'（参考）業従者・講師配置計画 兼 研修日程表'!G154</f>
        <v>0</v>
      </c>
      <c r="H154" s="698">
        <f>'（参考）業従者・講師配置計画 兼 研修日程表'!H154</f>
        <v>0</v>
      </c>
      <c r="I154" s="698">
        <f>'（参考）業従者・講師配置計画 兼 研修日程表'!I154</f>
        <v>0</v>
      </c>
      <c r="J154" s="698">
        <f>'（参考）業従者・講師配置計画 兼 研修日程表'!J154</f>
        <v>0</v>
      </c>
      <c r="K154" s="459"/>
      <c r="L154" s="699">
        <f>'（参考）業従者・講師配置計画 兼 研修日程表'!L154</f>
        <v>0</v>
      </c>
      <c r="M154" s="700">
        <f>'（参考）業従者・講師配置計画 兼 研修日程表'!M154</f>
        <v>0</v>
      </c>
      <c r="N154" s="841">
        <f>'（参考）業従者・講師配置計画 兼 研修日程表'!N154</f>
        <v>0</v>
      </c>
      <c r="O154" s="548" t="str">
        <f t="shared" si="65"/>
        <v/>
      </c>
      <c r="P154" s="548" t="str">
        <f t="shared" si="66"/>
        <v/>
      </c>
      <c r="Q154" s="548" t="str">
        <f t="shared" si="57"/>
        <v/>
      </c>
      <c r="R154" s="548" t="str">
        <f t="shared" si="58"/>
        <v/>
      </c>
      <c r="S154" s="548" t="str">
        <f t="shared" si="67"/>
        <v/>
      </c>
      <c r="T154" s="548" t="str">
        <f t="shared" si="68"/>
        <v/>
      </c>
      <c r="U154" s="548" t="str">
        <f t="shared" si="59"/>
        <v/>
      </c>
      <c r="V154" s="548" t="str">
        <f t="shared" si="60"/>
        <v/>
      </c>
      <c r="W154" s="548" t="str">
        <f t="shared" si="69"/>
        <v/>
      </c>
      <c r="X154" s="548" t="str">
        <f t="shared" si="70"/>
        <v/>
      </c>
      <c r="Y154" s="548" t="str">
        <f t="shared" si="61"/>
        <v/>
      </c>
      <c r="Z154" s="548" t="str">
        <f t="shared" si="62"/>
        <v/>
      </c>
      <c r="AA154" s="548" t="str">
        <f t="shared" si="71"/>
        <v/>
      </c>
      <c r="AB154" s="548" t="str">
        <f t="shared" si="72"/>
        <v/>
      </c>
      <c r="AC154" s="548" t="str">
        <f t="shared" si="63"/>
        <v/>
      </c>
      <c r="AD154" s="548" t="str">
        <f t="shared" si="64"/>
        <v/>
      </c>
      <c r="AE154" s="701">
        <f>'（参考）業従者・講師配置計画 兼 研修日程表'!AE154</f>
        <v>0</v>
      </c>
      <c r="AF154" s="702">
        <f>'（参考）業従者・講師配置計画 兼 研修日程表'!AF154</f>
        <v>0</v>
      </c>
      <c r="AG154" s="703"/>
      <c r="AH154" s="912" t="str">
        <f>'（参考）業従者・講師配置計画 兼 研修日程表'!AH154</f>
        <v/>
      </c>
      <c r="AI154" s="912" t="str">
        <f>'（参考）業従者・講師配置計画 兼 研修日程表'!AI154</f>
        <v/>
      </c>
      <c r="AJ154" s="912" t="str">
        <f>'（参考）業従者・講師配置計画 兼 研修日程表'!AJ154</f>
        <v/>
      </c>
      <c r="AK154" s="912" t="str">
        <f>'（参考）業従者・講師配置計画 兼 研修日程表'!AK154</f>
        <v/>
      </c>
      <c r="AL154" s="704">
        <f>'（参考）業従者・講師配置計画 兼 研修日程表'!AL154</f>
        <v>0</v>
      </c>
      <c r="AM154" s="441" t="str">
        <f t="shared" si="48"/>
        <v/>
      </c>
      <c r="AN154" s="705"/>
      <c r="AO154" s="552"/>
      <c r="AP154" s="552"/>
    </row>
    <row r="155" spans="2:42" ht="27.75" hidden="1" customHeight="1" thickBot="1">
      <c r="B155" s="459"/>
      <c r="C155" s="694">
        <f>'（参考）業従者・講師配置計画 兼 研修日程表'!C155</f>
        <v>0</v>
      </c>
      <c r="D155" s="695">
        <f>'（参考）業従者・講師配置計画 兼 研修日程表'!D155</f>
        <v>0</v>
      </c>
      <c r="E155" s="696" t="s">
        <v>291</v>
      </c>
      <c r="F155" s="697">
        <f>'（参考）業従者・講師配置計画 兼 研修日程表'!F155</f>
        <v>0</v>
      </c>
      <c r="G155" s="698">
        <f>'（参考）業従者・講師配置計画 兼 研修日程表'!G155</f>
        <v>0</v>
      </c>
      <c r="H155" s="698">
        <f>'（参考）業従者・講師配置計画 兼 研修日程表'!H155</f>
        <v>0</v>
      </c>
      <c r="I155" s="698">
        <f>'（参考）業従者・講師配置計画 兼 研修日程表'!I155</f>
        <v>0</v>
      </c>
      <c r="J155" s="698">
        <f>'（参考）業従者・講師配置計画 兼 研修日程表'!J155</f>
        <v>0</v>
      </c>
      <c r="K155" s="459"/>
      <c r="L155" s="699">
        <f>'（参考）業従者・講師配置計画 兼 研修日程表'!L155</f>
        <v>0</v>
      </c>
      <c r="M155" s="700">
        <f>'（参考）業従者・講師配置計画 兼 研修日程表'!M155</f>
        <v>0</v>
      </c>
      <c r="N155" s="841">
        <f>'（参考）業従者・講師配置計画 兼 研修日程表'!N155</f>
        <v>0</v>
      </c>
      <c r="O155" s="548" t="str">
        <f t="shared" si="65"/>
        <v/>
      </c>
      <c r="P155" s="548" t="str">
        <f t="shared" si="66"/>
        <v/>
      </c>
      <c r="Q155" s="548" t="str">
        <f t="shared" si="57"/>
        <v/>
      </c>
      <c r="R155" s="548" t="str">
        <f t="shared" si="58"/>
        <v/>
      </c>
      <c r="S155" s="548" t="str">
        <f t="shared" si="67"/>
        <v/>
      </c>
      <c r="T155" s="548" t="str">
        <f t="shared" si="68"/>
        <v/>
      </c>
      <c r="U155" s="548" t="str">
        <f t="shared" si="59"/>
        <v/>
      </c>
      <c r="V155" s="548" t="str">
        <f t="shared" si="60"/>
        <v/>
      </c>
      <c r="W155" s="548" t="str">
        <f t="shared" si="69"/>
        <v/>
      </c>
      <c r="X155" s="548" t="str">
        <f t="shared" si="70"/>
        <v/>
      </c>
      <c r="Y155" s="548" t="str">
        <f t="shared" si="61"/>
        <v/>
      </c>
      <c r="Z155" s="548" t="str">
        <f t="shared" si="62"/>
        <v/>
      </c>
      <c r="AA155" s="548" t="str">
        <f t="shared" si="71"/>
        <v/>
      </c>
      <c r="AB155" s="548" t="str">
        <f t="shared" si="72"/>
        <v/>
      </c>
      <c r="AC155" s="548" t="str">
        <f t="shared" si="63"/>
        <v/>
      </c>
      <c r="AD155" s="548" t="str">
        <f t="shared" si="64"/>
        <v/>
      </c>
      <c r="AE155" s="701">
        <f>'（参考）業従者・講師配置計画 兼 研修日程表'!AE155</f>
        <v>0</v>
      </c>
      <c r="AF155" s="702">
        <f>'（参考）業従者・講師配置計画 兼 研修日程表'!AF155</f>
        <v>0</v>
      </c>
      <c r="AG155" s="703"/>
      <c r="AH155" s="912" t="str">
        <f>'（参考）業従者・講師配置計画 兼 研修日程表'!AH155</f>
        <v/>
      </c>
      <c r="AI155" s="912" t="str">
        <f>'（参考）業従者・講師配置計画 兼 研修日程表'!AI155</f>
        <v/>
      </c>
      <c r="AJ155" s="912" t="str">
        <f>'（参考）業従者・講師配置計画 兼 研修日程表'!AJ155</f>
        <v/>
      </c>
      <c r="AK155" s="912" t="str">
        <f>'（参考）業従者・講師配置計画 兼 研修日程表'!AK155</f>
        <v/>
      </c>
      <c r="AL155" s="704">
        <f>'（参考）業従者・講師配置計画 兼 研修日程表'!AL155</f>
        <v>0</v>
      </c>
      <c r="AM155" s="441" t="str">
        <f t="shared" si="48"/>
        <v/>
      </c>
      <c r="AN155" s="705"/>
      <c r="AO155" s="552"/>
      <c r="AP155" s="552"/>
    </row>
    <row r="156" spans="2:42" ht="27.75" hidden="1" customHeight="1" thickBot="1">
      <c r="B156" s="459"/>
      <c r="C156" s="694">
        <f>'（参考）業従者・講師配置計画 兼 研修日程表'!C156</f>
        <v>0</v>
      </c>
      <c r="D156" s="695">
        <f>'（参考）業従者・講師配置計画 兼 研修日程表'!D156</f>
        <v>0</v>
      </c>
      <c r="E156" s="696" t="s">
        <v>291</v>
      </c>
      <c r="F156" s="697">
        <f>'（参考）業従者・講師配置計画 兼 研修日程表'!F156</f>
        <v>0</v>
      </c>
      <c r="G156" s="698">
        <f>'（参考）業従者・講師配置計画 兼 研修日程表'!G156</f>
        <v>0</v>
      </c>
      <c r="H156" s="698">
        <f>'（参考）業従者・講師配置計画 兼 研修日程表'!H156</f>
        <v>0</v>
      </c>
      <c r="I156" s="698">
        <f>'（参考）業従者・講師配置計画 兼 研修日程表'!I156</f>
        <v>0</v>
      </c>
      <c r="J156" s="698">
        <f>'（参考）業従者・講師配置計画 兼 研修日程表'!J156</f>
        <v>0</v>
      </c>
      <c r="K156" s="459"/>
      <c r="L156" s="699">
        <f>'（参考）業従者・講師配置計画 兼 研修日程表'!L156</f>
        <v>0</v>
      </c>
      <c r="M156" s="700">
        <f>'（参考）業従者・講師配置計画 兼 研修日程表'!M156</f>
        <v>0</v>
      </c>
      <c r="N156" s="841">
        <f>'（参考）業従者・講師配置計画 兼 研修日程表'!N156</f>
        <v>0</v>
      </c>
      <c r="O156" s="548" t="str">
        <f t="shared" si="65"/>
        <v/>
      </c>
      <c r="P156" s="548" t="str">
        <f t="shared" si="66"/>
        <v/>
      </c>
      <c r="Q156" s="548" t="str">
        <f t="shared" si="57"/>
        <v/>
      </c>
      <c r="R156" s="548" t="str">
        <f t="shared" si="58"/>
        <v/>
      </c>
      <c r="S156" s="548" t="str">
        <f t="shared" si="67"/>
        <v/>
      </c>
      <c r="T156" s="548" t="str">
        <f t="shared" si="68"/>
        <v/>
      </c>
      <c r="U156" s="548" t="str">
        <f t="shared" si="59"/>
        <v/>
      </c>
      <c r="V156" s="548" t="str">
        <f t="shared" si="60"/>
        <v/>
      </c>
      <c r="W156" s="548" t="str">
        <f t="shared" si="69"/>
        <v/>
      </c>
      <c r="X156" s="548" t="str">
        <f t="shared" si="70"/>
        <v/>
      </c>
      <c r="Y156" s="548" t="str">
        <f t="shared" si="61"/>
        <v/>
      </c>
      <c r="Z156" s="548" t="str">
        <f t="shared" si="62"/>
        <v/>
      </c>
      <c r="AA156" s="548" t="str">
        <f t="shared" si="71"/>
        <v/>
      </c>
      <c r="AB156" s="548" t="str">
        <f t="shared" si="72"/>
        <v/>
      </c>
      <c r="AC156" s="548" t="str">
        <f t="shared" si="63"/>
        <v/>
      </c>
      <c r="AD156" s="548" t="str">
        <f t="shared" si="64"/>
        <v/>
      </c>
      <c r="AE156" s="701">
        <f>'（参考）業従者・講師配置計画 兼 研修日程表'!AE156</f>
        <v>0</v>
      </c>
      <c r="AF156" s="702">
        <f>'（参考）業従者・講師配置計画 兼 研修日程表'!AF156</f>
        <v>0</v>
      </c>
      <c r="AG156" s="703"/>
      <c r="AH156" s="912" t="str">
        <f>'（参考）業従者・講師配置計画 兼 研修日程表'!AH156</f>
        <v/>
      </c>
      <c r="AI156" s="912" t="str">
        <f>'（参考）業従者・講師配置計画 兼 研修日程表'!AI156</f>
        <v/>
      </c>
      <c r="AJ156" s="912" t="str">
        <f>'（参考）業従者・講師配置計画 兼 研修日程表'!AJ156</f>
        <v/>
      </c>
      <c r="AK156" s="912" t="str">
        <f>'（参考）業従者・講師配置計画 兼 研修日程表'!AK156</f>
        <v/>
      </c>
      <c r="AL156" s="704">
        <f>'（参考）業従者・講師配置計画 兼 研修日程表'!AL156</f>
        <v>0</v>
      </c>
      <c r="AM156" s="441" t="str">
        <f t="shared" si="48"/>
        <v/>
      </c>
      <c r="AN156" s="705"/>
      <c r="AO156" s="552"/>
      <c r="AP156" s="552"/>
    </row>
    <row r="157" spans="2:42" ht="27.75" hidden="1" customHeight="1" thickBot="1">
      <c r="B157" s="459"/>
      <c r="C157" s="694">
        <f>'（参考）業従者・講師配置計画 兼 研修日程表'!C157</f>
        <v>0</v>
      </c>
      <c r="D157" s="695">
        <f>'（参考）業従者・講師配置計画 兼 研修日程表'!D157</f>
        <v>0</v>
      </c>
      <c r="E157" s="696" t="s">
        <v>291</v>
      </c>
      <c r="F157" s="697">
        <f>'（参考）業従者・講師配置計画 兼 研修日程表'!F157</f>
        <v>0</v>
      </c>
      <c r="G157" s="698">
        <f>'（参考）業従者・講師配置計画 兼 研修日程表'!G157</f>
        <v>0</v>
      </c>
      <c r="H157" s="698">
        <f>'（参考）業従者・講師配置計画 兼 研修日程表'!H157</f>
        <v>0</v>
      </c>
      <c r="I157" s="698">
        <f>'（参考）業従者・講師配置計画 兼 研修日程表'!I157</f>
        <v>0</v>
      </c>
      <c r="J157" s="698">
        <f>'（参考）業従者・講師配置計画 兼 研修日程表'!J157</f>
        <v>0</v>
      </c>
      <c r="K157" s="459"/>
      <c r="L157" s="699">
        <f>'（参考）業従者・講師配置計画 兼 研修日程表'!L157</f>
        <v>0</v>
      </c>
      <c r="M157" s="700">
        <f>'（参考）業従者・講師配置計画 兼 研修日程表'!M157</f>
        <v>0</v>
      </c>
      <c r="N157" s="841">
        <f>'（参考）業従者・講師配置計画 兼 研修日程表'!N157</f>
        <v>0</v>
      </c>
      <c r="O157" s="548" t="str">
        <f t="shared" si="65"/>
        <v/>
      </c>
      <c r="P157" s="548" t="str">
        <f t="shared" si="66"/>
        <v/>
      </c>
      <c r="Q157" s="548" t="str">
        <f t="shared" si="57"/>
        <v/>
      </c>
      <c r="R157" s="548" t="str">
        <f t="shared" si="58"/>
        <v/>
      </c>
      <c r="S157" s="548" t="str">
        <f t="shared" si="67"/>
        <v/>
      </c>
      <c r="T157" s="548" t="str">
        <f t="shared" si="68"/>
        <v/>
      </c>
      <c r="U157" s="548" t="str">
        <f t="shared" si="59"/>
        <v/>
      </c>
      <c r="V157" s="548" t="str">
        <f t="shared" si="60"/>
        <v/>
      </c>
      <c r="W157" s="548" t="str">
        <f t="shared" si="69"/>
        <v/>
      </c>
      <c r="X157" s="548" t="str">
        <f t="shared" si="70"/>
        <v/>
      </c>
      <c r="Y157" s="548" t="str">
        <f t="shared" si="61"/>
        <v/>
      </c>
      <c r="Z157" s="548" t="str">
        <f t="shared" si="62"/>
        <v/>
      </c>
      <c r="AA157" s="548" t="str">
        <f t="shared" si="71"/>
        <v/>
      </c>
      <c r="AB157" s="548" t="str">
        <f t="shared" si="72"/>
        <v/>
      </c>
      <c r="AC157" s="548" t="str">
        <f t="shared" si="63"/>
        <v/>
      </c>
      <c r="AD157" s="548" t="str">
        <f t="shared" si="64"/>
        <v/>
      </c>
      <c r="AE157" s="701">
        <f>'（参考）業従者・講師配置計画 兼 研修日程表'!AE157</f>
        <v>0</v>
      </c>
      <c r="AF157" s="702">
        <f>'（参考）業従者・講師配置計画 兼 研修日程表'!AF157</f>
        <v>0</v>
      </c>
      <c r="AG157" s="703"/>
      <c r="AH157" s="912" t="str">
        <f>'（参考）業従者・講師配置計画 兼 研修日程表'!AH157</f>
        <v/>
      </c>
      <c r="AI157" s="912" t="str">
        <f>'（参考）業従者・講師配置計画 兼 研修日程表'!AI157</f>
        <v/>
      </c>
      <c r="AJ157" s="912" t="str">
        <f>'（参考）業従者・講師配置計画 兼 研修日程表'!AJ157</f>
        <v/>
      </c>
      <c r="AK157" s="912" t="str">
        <f>'（参考）業従者・講師配置計画 兼 研修日程表'!AK157</f>
        <v/>
      </c>
      <c r="AL157" s="704">
        <f>'（参考）業従者・講師配置計画 兼 研修日程表'!AL157</f>
        <v>0</v>
      </c>
      <c r="AM157" s="441" t="str">
        <f t="shared" si="48"/>
        <v/>
      </c>
      <c r="AN157" s="705"/>
      <c r="AO157" s="552"/>
      <c r="AP157" s="552"/>
    </row>
    <row r="158" spans="2:42" ht="27.75" hidden="1" customHeight="1" thickBot="1">
      <c r="B158" s="459"/>
      <c r="C158" s="694">
        <f>'（参考）業従者・講師配置計画 兼 研修日程表'!C158</f>
        <v>0</v>
      </c>
      <c r="D158" s="695">
        <f>'（参考）業従者・講師配置計画 兼 研修日程表'!D158</f>
        <v>0</v>
      </c>
      <c r="E158" s="696" t="s">
        <v>291</v>
      </c>
      <c r="F158" s="697">
        <f>'（参考）業従者・講師配置計画 兼 研修日程表'!F158</f>
        <v>0</v>
      </c>
      <c r="G158" s="698">
        <f>'（参考）業従者・講師配置計画 兼 研修日程表'!G158</f>
        <v>0</v>
      </c>
      <c r="H158" s="698">
        <f>'（参考）業従者・講師配置計画 兼 研修日程表'!H158</f>
        <v>0</v>
      </c>
      <c r="I158" s="698">
        <f>'（参考）業従者・講師配置計画 兼 研修日程表'!I158</f>
        <v>0</v>
      </c>
      <c r="J158" s="698">
        <f>'（参考）業従者・講師配置計画 兼 研修日程表'!J158</f>
        <v>0</v>
      </c>
      <c r="K158" s="459"/>
      <c r="L158" s="699">
        <f>'（参考）業従者・講師配置計画 兼 研修日程表'!L158</f>
        <v>0</v>
      </c>
      <c r="M158" s="700">
        <f>'（参考）業従者・講師配置計画 兼 研修日程表'!M158</f>
        <v>0</v>
      </c>
      <c r="N158" s="841">
        <f>'（参考）業従者・講師配置計画 兼 研修日程表'!N158</f>
        <v>0</v>
      </c>
      <c r="O158" s="548" t="str">
        <f t="shared" si="65"/>
        <v/>
      </c>
      <c r="P158" s="548" t="str">
        <f t="shared" si="66"/>
        <v/>
      </c>
      <c r="Q158" s="548" t="str">
        <f t="shared" si="57"/>
        <v/>
      </c>
      <c r="R158" s="548" t="str">
        <f t="shared" si="58"/>
        <v/>
      </c>
      <c r="S158" s="548" t="str">
        <f t="shared" si="67"/>
        <v/>
      </c>
      <c r="T158" s="548" t="str">
        <f t="shared" si="68"/>
        <v/>
      </c>
      <c r="U158" s="548" t="str">
        <f t="shared" si="59"/>
        <v/>
      </c>
      <c r="V158" s="548" t="str">
        <f t="shared" si="60"/>
        <v/>
      </c>
      <c r="W158" s="548" t="str">
        <f t="shared" si="69"/>
        <v/>
      </c>
      <c r="X158" s="548" t="str">
        <f t="shared" si="70"/>
        <v/>
      </c>
      <c r="Y158" s="548" t="str">
        <f t="shared" si="61"/>
        <v/>
      </c>
      <c r="Z158" s="548" t="str">
        <f t="shared" si="62"/>
        <v/>
      </c>
      <c r="AA158" s="548" t="str">
        <f t="shared" si="71"/>
        <v/>
      </c>
      <c r="AB158" s="548" t="str">
        <f t="shared" si="72"/>
        <v/>
      </c>
      <c r="AC158" s="548" t="str">
        <f t="shared" si="63"/>
        <v/>
      </c>
      <c r="AD158" s="548" t="str">
        <f t="shared" si="64"/>
        <v/>
      </c>
      <c r="AE158" s="701">
        <f>'（参考）業従者・講師配置計画 兼 研修日程表'!AE158</f>
        <v>0</v>
      </c>
      <c r="AF158" s="702">
        <f>'（参考）業従者・講師配置計画 兼 研修日程表'!AF158</f>
        <v>0</v>
      </c>
      <c r="AG158" s="703"/>
      <c r="AH158" s="912" t="str">
        <f>'（参考）業従者・講師配置計画 兼 研修日程表'!AH158</f>
        <v/>
      </c>
      <c r="AI158" s="912" t="str">
        <f>'（参考）業従者・講師配置計画 兼 研修日程表'!AI158</f>
        <v/>
      </c>
      <c r="AJ158" s="912" t="str">
        <f>'（参考）業従者・講師配置計画 兼 研修日程表'!AJ158</f>
        <v/>
      </c>
      <c r="AK158" s="912" t="str">
        <f>'（参考）業従者・講師配置計画 兼 研修日程表'!AK158</f>
        <v/>
      </c>
      <c r="AL158" s="704">
        <f>'（参考）業従者・講師配置計画 兼 研修日程表'!AL158</f>
        <v>0</v>
      </c>
      <c r="AM158" s="441" t="str">
        <f t="shared" si="48"/>
        <v/>
      </c>
      <c r="AN158" s="705"/>
      <c r="AO158" s="552"/>
      <c r="AP158" s="552"/>
    </row>
    <row r="159" spans="2:42" ht="27.75" hidden="1" customHeight="1" thickBot="1">
      <c r="B159" s="459"/>
      <c r="C159" s="694">
        <f>'（参考）業従者・講師配置計画 兼 研修日程表'!C159</f>
        <v>0</v>
      </c>
      <c r="D159" s="695">
        <f>'（参考）業従者・講師配置計画 兼 研修日程表'!D159</f>
        <v>0</v>
      </c>
      <c r="E159" s="696" t="s">
        <v>291</v>
      </c>
      <c r="F159" s="697">
        <f>'（参考）業従者・講師配置計画 兼 研修日程表'!F159</f>
        <v>0</v>
      </c>
      <c r="G159" s="698">
        <f>'（参考）業従者・講師配置計画 兼 研修日程表'!G159</f>
        <v>0</v>
      </c>
      <c r="H159" s="698">
        <f>'（参考）業従者・講師配置計画 兼 研修日程表'!H159</f>
        <v>0</v>
      </c>
      <c r="I159" s="698">
        <f>'（参考）業従者・講師配置計画 兼 研修日程表'!I159</f>
        <v>0</v>
      </c>
      <c r="J159" s="698">
        <f>'（参考）業従者・講師配置計画 兼 研修日程表'!J159</f>
        <v>0</v>
      </c>
      <c r="K159" s="459"/>
      <c r="L159" s="699">
        <f>'（参考）業従者・講師配置計画 兼 研修日程表'!L159</f>
        <v>0</v>
      </c>
      <c r="M159" s="700">
        <f>'（参考）業従者・講師配置計画 兼 研修日程表'!M159</f>
        <v>0</v>
      </c>
      <c r="N159" s="841">
        <f>'（参考）業従者・講師配置計画 兼 研修日程表'!N159</f>
        <v>0</v>
      </c>
      <c r="O159" s="548" t="str">
        <f t="shared" si="65"/>
        <v/>
      </c>
      <c r="P159" s="548" t="str">
        <f t="shared" si="66"/>
        <v/>
      </c>
      <c r="Q159" s="548" t="str">
        <f t="shared" si="57"/>
        <v/>
      </c>
      <c r="R159" s="548" t="str">
        <f t="shared" si="58"/>
        <v/>
      </c>
      <c r="S159" s="548" t="str">
        <f t="shared" si="67"/>
        <v/>
      </c>
      <c r="T159" s="548" t="str">
        <f t="shared" si="68"/>
        <v/>
      </c>
      <c r="U159" s="548" t="str">
        <f t="shared" si="59"/>
        <v/>
      </c>
      <c r="V159" s="548" t="str">
        <f t="shared" si="60"/>
        <v/>
      </c>
      <c r="W159" s="548" t="str">
        <f t="shared" si="69"/>
        <v/>
      </c>
      <c r="X159" s="548" t="str">
        <f t="shared" si="70"/>
        <v/>
      </c>
      <c r="Y159" s="548" t="str">
        <f t="shared" si="61"/>
        <v/>
      </c>
      <c r="Z159" s="548" t="str">
        <f t="shared" si="62"/>
        <v/>
      </c>
      <c r="AA159" s="548" t="str">
        <f t="shared" si="71"/>
        <v/>
      </c>
      <c r="AB159" s="548" t="str">
        <f t="shared" si="72"/>
        <v/>
      </c>
      <c r="AC159" s="548" t="str">
        <f t="shared" si="63"/>
        <v/>
      </c>
      <c r="AD159" s="548" t="str">
        <f t="shared" si="64"/>
        <v/>
      </c>
      <c r="AE159" s="701">
        <f>'（参考）業従者・講師配置計画 兼 研修日程表'!AE159</f>
        <v>0</v>
      </c>
      <c r="AF159" s="702">
        <f>'（参考）業従者・講師配置計画 兼 研修日程表'!AF159</f>
        <v>0</v>
      </c>
      <c r="AG159" s="703"/>
      <c r="AH159" s="912" t="str">
        <f>'（参考）業従者・講師配置計画 兼 研修日程表'!AH159</f>
        <v/>
      </c>
      <c r="AI159" s="912" t="str">
        <f>'（参考）業従者・講師配置計画 兼 研修日程表'!AI159</f>
        <v/>
      </c>
      <c r="AJ159" s="912" t="str">
        <f>'（参考）業従者・講師配置計画 兼 研修日程表'!AJ159</f>
        <v/>
      </c>
      <c r="AK159" s="912" t="str">
        <f>'（参考）業従者・講師配置計画 兼 研修日程表'!AK159</f>
        <v/>
      </c>
      <c r="AL159" s="704">
        <f>'（参考）業従者・講師配置計画 兼 研修日程表'!AL159</f>
        <v>0</v>
      </c>
      <c r="AM159" s="441" t="str">
        <f t="shared" si="48"/>
        <v/>
      </c>
      <c r="AN159" s="705"/>
      <c r="AO159" s="552"/>
      <c r="AP159" s="552"/>
    </row>
    <row r="160" spans="2:42" ht="27.75" hidden="1" customHeight="1" thickBot="1">
      <c r="B160" s="459"/>
      <c r="C160" s="694">
        <f>'（参考）業従者・講師配置計画 兼 研修日程表'!C160</f>
        <v>0</v>
      </c>
      <c r="D160" s="695">
        <f>'（参考）業従者・講師配置計画 兼 研修日程表'!D160</f>
        <v>0</v>
      </c>
      <c r="E160" s="696" t="s">
        <v>291</v>
      </c>
      <c r="F160" s="697">
        <f>'（参考）業従者・講師配置計画 兼 研修日程表'!F160</f>
        <v>0</v>
      </c>
      <c r="G160" s="698">
        <f>'（参考）業従者・講師配置計画 兼 研修日程表'!G160</f>
        <v>0</v>
      </c>
      <c r="H160" s="698">
        <f>'（参考）業従者・講師配置計画 兼 研修日程表'!H160</f>
        <v>0</v>
      </c>
      <c r="I160" s="698">
        <f>'（参考）業従者・講師配置計画 兼 研修日程表'!I160</f>
        <v>0</v>
      </c>
      <c r="J160" s="698">
        <f>'（参考）業従者・講師配置計画 兼 研修日程表'!J160</f>
        <v>0</v>
      </c>
      <c r="K160" s="459"/>
      <c r="L160" s="699">
        <f>'（参考）業従者・講師配置計画 兼 研修日程表'!L160</f>
        <v>0</v>
      </c>
      <c r="M160" s="700">
        <f>'（参考）業従者・講師配置計画 兼 研修日程表'!M160</f>
        <v>0</v>
      </c>
      <c r="N160" s="841">
        <f>'（参考）業従者・講師配置計画 兼 研修日程表'!N160</f>
        <v>0</v>
      </c>
      <c r="O160" s="548" t="str">
        <f t="shared" si="65"/>
        <v/>
      </c>
      <c r="P160" s="548" t="str">
        <f t="shared" si="66"/>
        <v/>
      </c>
      <c r="Q160" s="548" t="str">
        <f t="shared" si="57"/>
        <v/>
      </c>
      <c r="R160" s="548" t="str">
        <f t="shared" si="58"/>
        <v/>
      </c>
      <c r="S160" s="548" t="str">
        <f t="shared" si="67"/>
        <v/>
      </c>
      <c r="T160" s="548" t="str">
        <f t="shared" si="68"/>
        <v/>
      </c>
      <c r="U160" s="548" t="str">
        <f t="shared" si="59"/>
        <v/>
      </c>
      <c r="V160" s="548" t="str">
        <f t="shared" si="60"/>
        <v/>
      </c>
      <c r="W160" s="548" t="str">
        <f t="shared" si="69"/>
        <v/>
      </c>
      <c r="X160" s="548" t="str">
        <f t="shared" si="70"/>
        <v/>
      </c>
      <c r="Y160" s="548" t="str">
        <f t="shared" si="61"/>
        <v/>
      </c>
      <c r="Z160" s="548" t="str">
        <f t="shared" si="62"/>
        <v/>
      </c>
      <c r="AA160" s="548" t="str">
        <f t="shared" si="71"/>
        <v/>
      </c>
      <c r="AB160" s="548" t="str">
        <f t="shared" si="72"/>
        <v/>
      </c>
      <c r="AC160" s="548" t="str">
        <f t="shared" si="63"/>
        <v/>
      </c>
      <c r="AD160" s="548" t="str">
        <f t="shared" si="64"/>
        <v/>
      </c>
      <c r="AE160" s="701">
        <f>'（参考）業従者・講師配置計画 兼 研修日程表'!AE160</f>
        <v>0</v>
      </c>
      <c r="AF160" s="702">
        <f>'（参考）業従者・講師配置計画 兼 研修日程表'!AF160</f>
        <v>0</v>
      </c>
      <c r="AG160" s="703"/>
      <c r="AH160" s="912" t="str">
        <f>'（参考）業従者・講師配置計画 兼 研修日程表'!AH160</f>
        <v/>
      </c>
      <c r="AI160" s="912" t="str">
        <f>'（参考）業従者・講師配置計画 兼 研修日程表'!AI160</f>
        <v/>
      </c>
      <c r="AJ160" s="912" t="str">
        <f>'（参考）業従者・講師配置計画 兼 研修日程表'!AJ160</f>
        <v/>
      </c>
      <c r="AK160" s="912" t="str">
        <f>'（参考）業従者・講師配置計画 兼 研修日程表'!AK160</f>
        <v/>
      </c>
      <c r="AL160" s="704">
        <f>'（参考）業従者・講師配置計画 兼 研修日程表'!AL160</f>
        <v>0</v>
      </c>
      <c r="AM160" s="441" t="str">
        <f t="shared" si="48"/>
        <v/>
      </c>
      <c r="AN160" s="705"/>
      <c r="AO160" s="552"/>
      <c r="AP160" s="552"/>
    </row>
    <row r="161" spans="2:42" ht="27.75" hidden="1" customHeight="1" thickBot="1">
      <c r="B161" s="459"/>
      <c r="C161" s="694">
        <f>'（参考）業従者・講師配置計画 兼 研修日程表'!C161</f>
        <v>0</v>
      </c>
      <c r="D161" s="695">
        <f>'（参考）業従者・講師配置計画 兼 研修日程表'!D161</f>
        <v>0</v>
      </c>
      <c r="E161" s="696" t="s">
        <v>291</v>
      </c>
      <c r="F161" s="697">
        <f>'（参考）業従者・講師配置計画 兼 研修日程表'!F161</f>
        <v>0</v>
      </c>
      <c r="G161" s="698">
        <f>'（参考）業従者・講師配置計画 兼 研修日程表'!G161</f>
        <v>0</v>
      </c>
      <c r="H161" s="698">
        <f>'（参考）業従者・講師配置計画 兼 研修日程表'!H161</f>
        <v>0</v>
      </c>
      <c r="I161" s="698">
        <f>'（参考）業従者・講師配置計画 兼 研修日程表'!I161</f>
        <v>0</v>
      </c>
      <c r="J161" s="698">
        <f>'（参考）業従者・講師配置計画 兼 研修日程表'!J161</f>
        <v>0</v>
      </c>
      <c r="K161" s="459"/>
      <c r="L161" s="699">
        <f>'（参考）業従者・講師配置計画 兼 研修日程表'!L161</f>
        <v>0</v>
      </c>
      <c r="M161" s="700">
        <f>'（参考）業従者・講師配置計画 兼 研修日程表'!M161</f>
        <v>0</v>
      </c>
      <c r="N161" s="841">
        <f>'（参考）業従者・講師配置計画 兼 研修日程表'!N161</f>
        <v>0</v>
      </c>
      <c r="O161" s="548" t="str">
        <f t="shared" si="65"/>
        <v/>
      </c>
      <c r="P161" s="548" t="str">
        <f t="shared" si="66"/>
        <v/>
      </c>
      <c r="Q161" s="548" t="str">
        <f t="shared" si="57"/>
        <v/>
      </c>
      <c r="R161" s="548" t="str">
        <f t="shared" si="58"/>
        <v/>
      </c>
      <c r="S161" s="548" t="str">
        <f t="shared" si="67"/>
        <v/>
      </c>
      <c r="T161" s="548" t="str">
        <f t="shared" si="68"/>
        <v/>
      </c>
      <c r="U161" s="548" t="str">
        <f t="shared" si="59"/>
        <v/>
      </c>
      <c r="V161" s="548" t="str">
        <f t="shared" si="60"/>
        <v/>
      </c>
      <c r="W161" s="548" t="str">
        <f t="shared" si="69"/>
        <v/>
      </c>
      <c r="X161" s="548" t="str">
        <f t="shared" si="70"/>
        <v/>
      </c>
      <c r="Y161" s="548" t="str">
        <f t="shared" si="61"/>
        <v/>
      </c>
      <c r="Z161" s="548" t="str">
        <f t="shared" si="62"/>
        <v/>
      </c>
      <c r="AA161" s="548" t="str">
        <f t="shared" si="71"/>
        <v/>
      </c>
      <c r="AB161" s="548" t="str">
        <f t="shared" si="72"/>
        <v/>
      </c>
      <c r="AC161" s="548" t="str">
        <f t="shared" si="63"/>
        <v/>
      </c>
      <c r="AD161" s="548" t="str">
        <f t="shared" si="64"/>
        <v/>
      </c>
      <c r="AE161" s="701">
        <f>'（参考）業従者・講師配置計画 兼 研修日程表'!AE161</f>
        <v>0</v>
      </c>
      <c r="AF161" s="702">
        <f>'（参考）業従者・講師配置計画 兼 研修日程表'!AF161</f>
        <v>0</v>
      </c>
      <c r="AG161" s="703"/>
      <c r="AH161" s="912" t="str">
        <f>'（参考）業従者・講師配置計画 兼 研修日程表'!AH161</f>
        <v/>
      </c>
      <c r="AI161" s="912" t="str">
        <f>'（参考）業従者・講師配置計画 兼 研修日程表'!AI161</f>
        <v/>
      </c>
      <c r="AJ161" s="912" t="str">
        <f>'（参考）業従者・講師配置計画 兼 研修日程表'!AJ161</f>
        <v/>
      </c>
      <c r="AK161" s="912" t="str">
        <f>'（参考）業従者・講師配置計画 兼 研修日程表'!AK161</f>
        <v/>
      </c>
      <c r="AL161" s="704">
        <f>'（参考）業従者・講師配置計画 兼 研修日程表'!AL161</f>
        <v>0</v>
      </c>
      <c r="AM161" s="441" t="str">
        <f t="shared" si="48"/>
        <v/>
      </c>
      <c r="AN161" s="705"/>
      <c r="AO161" s="552"/>
      <c r="AP161" s="552"/>
    </row>
    <row r="162" spans="2:42" ht="27.75" hidden="1" customHeight="1" thickBot="1">
      <c r="B162" s="459"/>
      <c r="C162" s="694">
        <f>'（参考）業従者・講師配置計画 兼 研修日程表'!C162</f>
        <v>0</v>
      </c>
      <c r="D162" s="695">
        <f>'（参考）業従者・講師配置計画 兼 研修日程表'!D162</f>
        <v>0</v>
      </c>
      <c r="E162" s="696" t="s">
        <v>291</v>
      </c>
      <c r="F162" s="697">
        <f>'（参考）業従者・講師配置計画 兼 研修日程表'!F162</f>
        <v>0</v>
      </c>
      <c r="G162" s="698">
        <f>'（参考）業従者・講師配置計画 兼 研修日程表'!G162</f>
        <v>0</v>
      </c>
      <c r="H162" s="698">
        <f>'（参考）業従者・講師配置計画 兼 研修日程表'!H162</f>
        <v>0</v>
      </c>
      <c r="I162" s="698">
        <f>'（参考）業従者・講師配置計画 兼 研修日程表'!I162</f>
        <v>0</v>
      </c>
      <c r="J162" s="698">
        <f>'（参考）業従者・講師配置計画 兼 研修日程表'!J162</f>
        <v>0</v>
      </c>
      <c r="K162" s="459"/>
      <c r="L162" s="699">
        <f>'（参考）業従者・講師配置計画 兼 研修日程表'!L162</f>
        <v>0</v>
      </c>
      <c r="M162" s="700">
        <f>'（参考）業従者・講師配置計画 兼 研修日程表'!M162</f>
        <v>0</v>
      </c>
      <c r="N162" s="841">
        <f>'（参考）業従者・講師配置計画 兼 研修日程表'!N162</f>
        <v>0</v>
      </c>
      <c r="O162" s="548" t="str">
        <f t="shared" si="65"/>
        <v/>
      </c>
      <c r="P162" s="548" t="str">
        <f t="shared" si="66"/>
        <v/>
      </c>
      <c r="Q162" s="548" t="str">
        <f t="shared" si="57"/>
        <v/>
      </c>
      <c r="R162" s="548" t="str">
        <f t="shared" si="58"/>
        <v/>
      </c>
      <c r="S162" s="548" t="str">
        <f t="shared" si="67"/>
        <v/>
      </c>
      <c r="T162" s="548" t="str">
        <f t="shared" si="68"/>
        <v/>
      </c>
      <c r="U162" s="548" t="str">
        <f t="shared" si="59"/>
        <v/>
      </c>
      <c r="V162" s="548" t="str">
        <f t="shared" si="60"/>
        <v/>
      </c>
      <c r="W162" s="548" t="str">
        <f t="shared" si="69"/>
        <v/>
      </c>
      <c r="X162" s="548" t="str">
        <f t="shared" si="70"/>
        <v/>
      </c>
      <c r="Y162" s="548" t="str">
        <f t="shared" si="61"/>
        <v/>
      </c>
      <c r="Z162" s="548" t="str">
        <f t="shared" si="62"/>
        <v/>
      </c>
      <c r="AA162" s="548" t="str">
        <f t="shared" si="71"/>
        <v/>
      </c>
      <c r="AB162" s="548" t="str">
        <f t="shared" si="72"/>
        <v/>
      </c>
      <c r="AC162" s="548" t="str">
        <f t="shared" si="63"/>
        <v/>
      </c>
      <c r="AD162" s="548" t="str">
        <f t="shared" si="64"/>
        <v/>
      </c>
      <c r="AE162" s="701">
        <f>'（参考）業従者・講師配置計画 兼 研修日程表'!AE162</f>
        <v>0</v>
      </c>
      <c r="AF162" s="702">
        <f>'（参考）業従者・講師配置計画 兼 研修日程表'!AF162</f>
        <v>0</v>
      </c>
      <c r="AG162" s="703"/>
      <c r="AH162" s="912" t="str">
        <f>'（参考）業従者・講師配置計画 兼 研修日程表'!AH162</f>
        <v/>
      </c>
      <c r="AI162" s="912" t="str">
        <f>'（参考）業従者・講師配置計画 兼 研修日程表'!AI162</f>
        <v/>
      </c>
      <c r="AJ162" s="912" t="str">
        <f>'（参考）業従者・講師配置計画 兼 研修日程表'!AJ162</f>
        <v/>
      </c>
      <c r="AK162" s="912" t="str">
        <f>'（参考）業従者・講師配置計画 兼 研修日程表'!AK162</f>
        <v/>
      </c>
      <c r="AL162" s="704">
        <f>'（参考）業従者・講師配置計画 兼 研修日程表'!AL162</f>
        <v>0</v>
      </c>
      <c r="AM162" s="441" t="str">
        <f t="shared" si="48"/>
        <v/>
      </c>
      <c r="AN162" s="705"/>
      <c r="AO162" s="552"/>
      <c r="AP162" s="552"/>
    </row>
    <row r="163" spans="2:42" ht="27.75" hidden="1" customHeight="1" thickBot="1">
      <c r="B163" s="459"/>
      <c r="C163" s="694">
        <f>'（参考）業従者・講師配置計画 兼 研修日程表'!C163</f>
        <v>0</v>
      </c>
      <c r="D163" s="695">
        <f>'（参考）業従者・講師配置計画 兼 研修日程表'!D163</f>
        <v>0</v>
      </c>
      <c r="E163" s="696" t="s">
        <v>291</v>
      </c>
      <c r="F163" s="697">
        <f>'（参考）業従者・講師配置計画 兼 研修日程表'!F163</f>
        <v>0</v>
      </c>
      <c r="G163" s="698">
        <f>'（参考）業従者・講師配置計画 兼 研修日程表'!G163</f>
        <v>0</v>
      </c>
      <c r="H163" s="698">
        <f>'（参考）業従者・講師配置計画 兼 研修日程表'!H163</f>
        <v>0</v>
      </c>
      <c r="I163" s="698">
        <f>'（参考）業従者・講師配置計画 兼 研修日程表'!I163</f>
        <v>0</v>
      </c>
      <c r="J163" s="698">
        <f>'（参考）業従者・講師配置計画 兼 研修日程表'!J163</f>
        <v>0</v>
      </c>
      <c r="K163" s="459"/>
      <c r="L163" s="699">
        <f>'（参考）業従者・講師配置計画 兼 研修日程表'!L163</f>
        <v>0</v>
      </c>
      <c r="M163" s="700">
        <f>'（参考）業従者・講師配置計画 兼 研修日程表'!M163</f>
        <v>0</v>
      </c>
      <c r="N163" s="841">
        <f>'（参考）業従者・講師配置計画 兼 研修日程表'!N163</f>
        <v>0</v>
      </c>
      <c r="O163" s="548" t="str">
        <f t="shared" si="65"/>
        <v/>
      </c>
      <c r="P163" s="548" t="str">
        <f t="shared" si="66"/>
        <v/>
      </c>
      <c r="Q163" s="548" t="str">
        <f t="shared" si="57"/>
        <v/>
      </c>
      <c r="R163" s="548" t="str">
        <f t="shared" si="58"/>
        <v/>
      </c>
      <c r="S163" s="548" t="str">
        <f t="shared" si="67"/>
        <v/>
      </c>
      <c r="T163" s="548" t="str">
        <f t="shared" si="68"/>
        <v/>
      </c>
      <c r="U163" s="548" t="str">
        <f t="shared" si="59"/>
        <v/>
      </c>
      <c r="V163" s="548" t="str">
        <f t="shared" si="60"/>
        <v/>
      </c>
      <c r="W163" s="548" t="str">
        <f t="shared" si="69"/>
        <v/>
      </c>
      <c r="X163" s="548" t="str">
        <f t="shared" si="70"/>
        <v/>
      </c>
      <c r="Y163" s="548" t="str">
        <f t="shared" si="61"/>
        <v/>
      </c>
      <c r="Z163" s="548" t="str">
        <f t="shared" si="62"/>
        <v/>
      </c>
      <c r="AA163" s="548" t="str">
        <f t="shared" si="71"/>
        <v/>
      </c>
      <c r="AB163" s="548" t="str">
        <f t="shared" si="72"/>
        <v/>
      </c>
      <c r="AC163" s="548" t="str">
        <f t="shared" si="63"/>
        <v/>
      </c>
      <c r="AD163" s="548" t="str">
        <f t="shared" si="64"/>
        <v/>
      </c>
      <c r="AE163" s="701">
        <f>'（参考）業従者・講師配置計画 兼 研修日程表'!AE163</f>
        <v>0</v>
      </c>
      <c r="AF163" s="702">
        <f>'（参考）業従者・講師配置計画 兼 研修日程表'!AF163</f>
        <v>0</v>
      </c>
      <c r="AG163" s="703"/>
      <c r="AH163" s="912" t="str">
        <f>'（参考）業従者・講師配置計画 兼 研修日程表'!AH163</f>
        <v/>
      </c>
      <c r="AI163" s="912" t="str">
        <f>'（参考）業従者・講師配置計画 兼 研修日程表'!AI163</f>
        <v/>
      </c>
      <c r="AJ163" s="912" t="str">
        <f>'（参考）業従者・講師配置計画 兼 研修日程表'!AJ163</f>
        <v/>
      </c>
      <c r="AK163" s="912" t="str">
        <f>'（参考）業従者・講師配置計画 兼 研修日程表'!AK163</f>
        <v/>
      </c>
      <c r="AL163" s="704">
        <f>'（参考）業従者・講師配置計画 兼 研修日程表'!AL163</f>
        <v>0</v>
      </c>
      <c r="AM163" s="441" t="str">
        <f t="shared" si="48"/>
        <v/>
      </c>
      <c r="AN163" s="705"/>
      <c r="AO163" s="552"/>
      <c r="AP163" s="552"/>
    </row>
    <row r="164" spans="2:42" ht="27.75" hidden="1" customHeight="1" thickBot="1">
      <c r="B164" s="459"/>
      <c r="C164" s="694">
        <f>'（参考）業従者・講師配置計画 兼 研修日程表'!C164</f>
        <v>0</v>
      </c>
      <c r="D164" s="695">
        <f>'（参考）業従者・講師配置計画 兼 研修日程表'!D164</f>
        <v>0</v>
      </c>
      <c r="E164" s="696" t="s">
        <v>291</v>
      </c>
      <c r="F164" s="697">
        <f>'（参考）業従者・講師配置計画 兼 研修日程表'!F164</f>
        <v>0</v>
      </c>
      <c r="G164" s="698">
        <f>'（参考）業従者・講師配置計画 兼 研修日程表'!G164</f>
        <v>0</v>
      </c>
      <c r="H164" s="698">
        <f>'（参考）業従者・講師配置計画 兼 研修日程表'!H164</f>
        <v>0</v>
      </c>
      <c r="I164" s="698">
        <f>'（参考）業従者・講師配置計画 兼 研修日程表'!I164</f>
        <v>0</v>
      </c>
      <c r="J164" s="698">
        <f>'（参考）業従者・講師配置計画 兼 研修日程表'!J164</f>
        <v>0</v>
      </c>
      <c r="K164" s="459"/>
      <c r="L164" s="699">
        <f>'（参考）業従者・講師配置計画 兼 研修日程表'!L164</f>
        <v>0</v>
      </c>
      <c r="M164" s="700">
        <f>'（参考）業従者・講師配置計画 兼 研修日程表'!M164</f>
        <v>0</v>
      </c>
      <c r="N164" s="841">
        <f>'（参考）業従者・講師配置計画 兼 研修日程表'!N164</f>
        <v>0</v>
      </c>
      <c r="O164" s="548" t="str">
        <f t="shared" si="65"/>
        <v/>
      </c>
      <c r="P164" s="548" t="str">
        <f t="shared" si="66"/>
        <v/>
      </c>
      <c r="Q164" s="548" t="str">
        <f t="shared" si="57"/>
        <v/>
      </c>
      <c r="R164" s="548" t="str">
        <f t="shared" si="58"/>
        <v/>
      </c>
      <c r="S164" s="548" t="str">
        <f t="shared" si="67"/>
        <v/>
      </c>
      <c r="T164" s="548" t="str">
        <f t="shared" si="68"/>
        <v/>
      </c>
      <c r="U164" s="548" t="str">
        <f t="shared" si="59"/>
        <v/>
      </c>
      <c r="V164" s="548" t="str">
        <f t="shared" si="60"/>
        <v/>
      </c>
      <c r="W164" s="548" t="str">
        <f t="shared" si="69"/>
        <v/>
      </c>
      <c r="X164" s="548" t="str">
        <f t="shared" si="70"/>
        <v/>
      </c>
      <c r="Y164" s="548" t="str">
        <f t="shared" si="61"/>
        <v/>
      </c>
      <c r="Z164" s="548" t="str">
        <f t="shared" si="62"/>
        <v/>
      </c>
      <c r="AA164" s="548" t="str">
        <f t="shared" si="71"/>
        <v/>
      </c>
      <c r="AB164" s="548" t="str">
        <f t="shared" si="72"/>
        <v/>
      </c>
      <c r="AC164" s="548" t="str">
        <f t="shared" si="63"/>
        <v/>
      </c>
      <c r="AD164" s="548" t="str">
        <f t="shared" si="64"/>
        <v/>
      </c>
      <c r="AE164" s="701">
        <f>'（参考）業従者・講師配置計画 兼 研修日程表'!AE164</f>
        <v>0</v>
      </c>
      <c r="AF164" s="702">
        <f>'（参考）業従者・講師配置計画 兼 研修日程表'!AF164</f>
        <v>0</v>
      </c>
      <c r="AG164" s="703"/>
      <c r="AH164" s="912" t="str">
        <f>'（参考）業従者・講師配置計画 兼 研修日程表'!AH164</f>
        <v/>
      </c>
      <c r="AI164" s="912" t="str">
        <f>'（参考）業従者・講師配置計画 兼 研修日程表'!AI164</f>
        <v/>
      </c>
      <c r="AJ164" s="912" t="str">
        <f>'（参考）業従者・講師配置計画 兼 研修日程表'!AJ164</f>
        <v/>
      </c>
      <c r="AK164" s="912" t="str">
        <f>'（参考）業従者・講師配置計画 兼 研修日程表'!AK164</f>
        <v/>
      </c>
      <c r="AL164" s="704">
        <f>'（参考）業従者・講師配置計画 兼 研修日程表'!AL164</f>
        <v>0</v>
      </c>
      <c r="AM164" s="441" t="str">
        <f t="shared" ref="AM164:AM223" si="73">IF(AL164="見学・視察",1,"")</f>
        <v/>
      </c>
      <c r="AN164" s="705"/>
      <c r="AO164" s="552"/>
      <c r="AP164" s="552"/>
    </row>
    <row r="165" spans="2:42" ht="27.75" hidden="1" customHeight="1" thickBot="1">
      <c r="B165" s="459"/>
      <c r="C165" s="694">
        <f>'（参考）業従者・講師配置計画 兼 研修日程表'!C165</f>
        <v>0</v>
      </c>
      <c r="D165" s="695">
        <f>'（参考）業従者・講師配置計画 兼 研修日程表'!D165</f>
        <v>0</v>
      </c>
      <c r="E165" s="696" t="s">
        <v>291</v>
      </c>
      <c r="F165" s="697">
        <f>'（参考）業従者・講師配置計画 兼 研修日程表'!F165</f>
        <v>0</v>
      </c>
      <c r="G165" s="698">
        <f>'（参考）業従者・講師配置計画 兼 研修日程表'!G165</f>
        <v>0</v>
      </c>
      <c r="H165" s="698">
        <f>'（参考）業従者・講師配置計画 兼 研修日程表'!H165</f>
        <v>0</v>
      </c>
      <c r="I165" s="698">
        <f>'（参考）業従者・講師配置計画 兼 研修日程表'!I165</f>
        <v>0</v>
      </c>
      <c r="J165" s="698">
        <f>'（参考）業従者・講師配置計画 兼 研修日程表'!J165</f>
        <v>0</v>
      </c>
      <c r="K165" s="459"/>
      <c r="L165" s="699">
        <f>'（参考）業従者・講師配置計画 兼 研修日程表'!L165</f>
        <v>0</v>
      </c>
      <c r="M165" s="700">
        <f>'（参考）業従者・講師配置計画 兼 研修日程表'!M165</f>
        <v>0</v>
      </c>
      <c r="N165" s="841">
        <f>'（参考）業従者・講師配置計画 兼 研修日程表'!N165</f>
        <v>0</v>
      </c>
      <c r="O165" s="548" t="str">
        <f t="shared" si="65"/>
        <v/>
      </c>
      <c r="P165" s="548" t="str">
        <f t="shared" si="66"/>
        <v/>
      </c>
      <c r="Q165" s="548" t="str">
        <f t="shared" si="57"/>
        <v/>
      </c>
      <c r="R165" s="548" t="str">
        <f t="shared" si="58"/>
        <v/>
      </c>
      <c r="S165" s="548" t="str">
        <f t="shared" si="67"/>
        <v/>
      </c>
      <c r="T165" s="548" t="str">
        <f t="shared" si="68"/>
        <v/>
      </c>
      <c r="U165" s="548" t="str">
        <f t="shared" si="59"/>
        <v/>
      </c>
      <c r="V165" s="548" t="str">
        <f t="shared" si="60"/>
        <v/>
      </c>
      <c r="W165" s="548" t="str">
        <f t="shared" si="69"/>
        <v/>
      </c>
      <c r="X165" s="548" t="str">
        <f t="shared" si="70"/>
        <v/>
      </c>
      <c r="Y165" s="548" t="str">
        <f t="shared" si="61"/>
        <v/>
      </c>
      <c r="Z165" s="548" t="str">
        <f t="shared" si="62"/>
        <v/>
      </c>
      <c r="AA165" s="548" t="str">
        <f t="shared" si="71"/>
        <v/>
      </c>
      <c r="AB165" s="548" t="str">
        <f t="shared" si="72"/>
        <v/>
      </c>
      <c r="AC165" s="548" t="str">
        <f t="shared" si="63"/>
        <v/>
      </c>
      <c r="AD165" s="548" t="str">
        <f t="shared" si="64"/>
        <v/>
      </c>
      <c r="AE165" s="701">
        <f>'（参考）業従者・講師配置計画 兼 研修日程表'!AE165</f>
        <v>0</v>
      </c>
      <c r="AF165" s="702">
        <f>'（参考）業従者・講師配置計画 兼 研修日程表'!AF165</f>
        <v>0</v>
      </c>
      <c r="AG165" s="703"/>
      <c r="AH165" s="912" t="str">
        <f>'（参考）業従者・講師配置計画 兼 研修日程表'!AH165</f>
        <v/>
      </c>
      <c r="AI165" s="912" t="str">
        <f>'（参考）業従者・講師配置計画 兼 研修日程表'!AI165</f>
        <v/>
      </c>
      <c r="AJ165" s="912" t="str">
        <f>'（参考）業従者・講師配置計画 兼 研修日程表'!AJ165</f>
        <v/>
      </c>
      <c r="AK165" s="912" t="str">
        <f>'（参考）業従者・講師配置計画 兼 研修日程表'!AK165</f>
        <v/>
      </c>
      <c r="AL165" s="704">
        <f>'（参考）業従者・講師配置計画 兼 研修日程表'!AL165</f>
        <v>0</v>
      </c>
      <c r="AM165" s="441" t="str">
        <f t="shared" si="73"/>
        <v/>
      </c>
      <c r="AN165" s="705"/>
      <c r="AO165" s="552"/>
      <c r="AP165" s="552"/>
    </row>
    <row r="166" spans="2:42" ht="27.75" hidden="1" customHeight="1" thickBot="1">
      <c r="B166" s="459"/>
      <c r="C166" s="694">
        <f>'（参考）業従者・講師配置計画 兼 研修日程表'!C166</f>
        <v>0</v>
      </c>
      <c r="D166" s="695">
        <f>'（参考）業従者・講師配置計画 兼 研修日程表'!D166</f>
        <v>0</v>
      </c>
      <c r="E166" s="696" t="s">
        <v>291</v>
      </c>
      <c r="F166" s="697">
        <f>'（参考）業従者・講師配置計画 兼 研修日程表'!F166</f>
        <v>0</v>
      </c>
      <c r="G166" s="698">
        <f>'（参考）業従者・講師配置計画 兼 研修日程表'!G166</f>
        <v>0</v>
      </c>
      <c r="H166" s="698">
        <f>'（参考）業従者・講師配置計画 兼 研修日程表'!H166</f>
        <v>0</v>
      </c>
      <c r="I166" s="698">
        <f>'（参考）業従者・講師配置計画 兼 研修日程表'!I166</f>
        <v>0</v>
      </c>
      <c r="J166" s="698">
        <f>'（参考）業従者・講師配置計画 兼 研修日程表'!J166</f>
        <v>0</v>
      </c>
      <c r="K166" s="459"/>
      <c r="L166" s="699">
        <f>'（参考）業従者・講師配置計画 兼 研修日程表'!L166</f>
        <v>0</v>
      </c>
      <c r="M166" s="700">
        <f>'（参考）業従者・講師配置計画 兼 研修日程表'!M166</f>
        <v>0</v>
      </c>
      <c r="N166" s="841">
        <f>'（参考）業従者・講師配置計画 兼 研修日程表'!N166</f>
        <v>0</v>
      </c>
      <c r="O166" s="548" t="str">
        <f t="shared" si="65"/>
        <v/>
      </c>
      <c r="P166" s="548" t="str">
        <f t="shared" si="66"/>
        <v/>
      </c>
      <c r="Q166" s="548" t="str">
        <f t="shared" si="57"/>
        <v/>
      </c>
      <c r="R166" s="548" t="str">
        <f t="shared" si="58"/>
        <v/>
      </c>
      <c r="S166" s="548" t="str">
        <f t="shared" si="67"/>
        <v/>
      </c>
      <c r="T166" s="548" t="str">
        <f t="shared" si="68"/>
        <v/>
      </c>
      <c r="U166" s="548" t="str">
        <f t="shared" si="59"/>
        <v/>
      </c>
      <c r="V166" s="548" t="str">
        <f t="shared" si="60"/>
        <v/>
      </c>
      <c r="W166" s="548" t="str">
        <f t="shared" si="69"/>
        <v/>
      </c>
      <c r="X166" s="548" t="str">
        <f t="shared" si="70"/>
        <v/>
      </c>
      <c r="Y166" s="548" t="str">
        <f t="shared" si="61"/>
        <v/>
      </c>
      <c r="Z166" s="548" t="str">
        <f t="shared" si="62"/>
        <v/>
      </c>
      <c r="AA166" s="548" t="str">
        <f t="shared" si="71"/>
        <v/>
      </c>
      <c r="AB166" s="548" t="str">
        <f t="shared" si="72"/>
        <v/>
      </c>
      <c r="AC166" s="548" t="str">
        <f t="shared" si="63"/>
        <v/>
      </c>
      <c r="AD166" s="548" t="str">
        <f t="shared" si="64"/>
        <v/>
      </c>
      <c r="AE166" s="701">
        <f>'（参考）業従者・講師配置計画 兼 研修日程表'!AE166</f>
        <v>0</v>
      </c>
      <c r="AF166" s="702">
        <f>'（参考）業従者・講師配置計画 兼 研修日程表'!AF166</f>
        <v>0</v>
      </c>
      <c r="AG166" s="703"/>
      <c r="AH166" s="912" t="str">
        <f>'（参考）業従者・講師配置計画 兼 研修日程表'!AH166</f>
        <v/>
      </c>
      <c r="AI166" s="912" t="str">
        <f>'（参考）業従者・講師配置計画 兼 研修日程表'!AI166</f>
        <v/>
      </c>
      <c r="AJ166" s="912" t="str">
        <f>'（参考）業従者・講師配置計画 兼 研修日程表'!AJ166</f>
        <v/>
      </c>
      <c r="AK166" s="912" t="str">
        <f>'（参考）業従者・講師配置計画 兼 研修日程表'!AK166</f>
        <v/>
      </c>
      <c r="AL166" s="704">
        <f>'（参考）業従者・講師配置計画 兼 研修日程表'!AL166</f>
        <v>0</v>
      </c>
      <c r="AM166" s="441" t="str">
        <f t="shared" si="73"/>
        <v/>
      </c>
      <c r="AN166" s="705"/>
      <c r="AO166" s="552"/>
      <c r="AP166" s="552"/>
    </row>
    <row r="167" spans="2:42" ht="27.75" hidden="1" customHeight="1" thickBot="1">
      <c r="B167" s="459"/>
      <c r="C167" s="694">
        <f>'（参考）業従者・講師配置計画 兼 研修日程表'!C167</f>
        <v>0</v>
      </c>
      <c r="D167" s="695">
        <f>'（参考）業従者・講師配置計画 兼 研修日程表'!D167</f>
        <v>0</v>
      </c>
      <c r="E167" s="696" t="s">
        <v>291</v>
      </c>
      <c r="F167" s="697">
        <f>'（参考）業従者・講師配置計画 兼 研修日程表'!F167</f>
        <v>0</v>
      </c>
      <c r="G167" s="698">
        <f>'（参考）業従者・講師配置計画 兼 研修日程表'!G167</f>
        <v>0</v>
      </c>
      <c r="H167" s="698">
        <f>'（参考）業従者・講師配置計画 兼 研修日程表'!H167</f>
        <v>0</v>
      </c>
      <c r="I167" s="698">
        <f>'（参考）業従者・講師配置計画 兼 研修日程表'!I167</f>
        <v>0</v>
      </c>
      <c r="J167" s="698">
        <f>'（参考）業従者・講師配置計画 兼 研修日程表'!J167</f>
        <v>0</v>
      </c>
      <c r="K167" s="459"/>
      <c r="L167" s="699">
        <f>'（参考）業従者・講師配置計画 兼 研修日程表'!L167</f>
        <v>0</v>
      </c>
      <c r="M167" s="700">
        <f>'（参考）業従者・講師配置計画 兼 研修日程表'!M167</f>
        <v>0</v>
      </c>
      <c r="N167" s="841">
        <f>'（参考）業従者・講師配置計画 兼 研修日程表'!N167</f>
        <v>0</v>
      </c>
      <c r="O167" s="548" t="str">
        <f t="shared" si="65"/>
        <v/>
      </c>
      <c r="P167" s="548" t="str">
        <f t="shared" si="66"/>
        <v/>
      </c>
      <c r="Q167" s="548" t="str">
        <f t="shared" si="57"/>
        <v/>
      </c>
      <c r="R167" s="548" t="str">
        <f t="shared" si="58"/>
        <v/>
      </c>
      <c r="S167" s="548" t="str">
        <f t="shared" si="67"/>
        <v/>
      </c>
      <c r="T167" s="548" t="str">
        <f t="shared" si="68"/>
        <v/>
      </c>
      <c r="U167" s="548" t="str">
        <f t="shared" si="59"/>
        <v/>
      </c>
      <c r="V167" s="548" t="str">
        <f t="shared" si="60"/>
        <v/>
      </c>
      <c r="W167" s="548" t="str">
        <f t="shared" si="69"/>
        <v/>
      </c>
      <c r="X167" s="548" t="str">
        <f t="shared" si="70"/>
        <v/>
      </c>
      <c r="Y167" s="548" t="str">
        <f t="shared" si="61"/>
        <v/>
      </c>
      <c r="Z167" s="548" t="str">
        <f t="shared" si="62"/>
        <v/>
      </c>
      <c r="AA167" s="548" t="str">
        <f t="shared" si="71"/>
        <v/>
      </c>
      <c r="AB167" s="548" t="str">
        <f t="shared" si="72"/>
        <v/>
      </c>
      <c r="AC167" s="548" t="str">
        <f t="shared" si="63"/>
        <v/>
      </c>
      <c r="AD167" s="548" t="str">
        <f t="shared" si="64"/>
        <v/>
      </c>
      <c r="AE167" s="701">
        <f>'（参考）業従者・講師配置計画 兼 研修日程表'!AE167</f>
        <v>0</v>
      </c>
      <c r="AF167" s="702">
        <f>'（参考）業従者・講師配置計画 兼 研修日程表'!AF167</f>
        <v>0</v>
      </c>
      <c r="AG167" s="703"/>
      <c r="AH167" s="912" t="str">
        <f>'（参考）業従者・講師配置計画 兼 研修日程表'!AH167</f>
        <v/>
      </c>
      <c r="AI167" s="912" t="str">
        <f>'（参考）業従者・講師配置計画 兼 研修日程表'!AI167</f>
        <v/>
      </c>
      <c r="AJ167" s="912" t="str">
        <f>'（参考）業従者・講師配置計画 兼 研修日程表'!AJ167</f>
        <v/>
      </c>
      <c r="AK167" s="912" t="str">
        <f>'（参考）業従者・講師配置計画 兼 研修日程表'!AK167</f>
        <v/>
      </c>
      <c r="AL167" s="704">
        <f>'（参考）業従者・講師配置計画 兼 研修日程表'!AL167</f>
        <v>0</v>
      </c>
      <c r="AM167" s="441" t="str">
        <f t="shared" si="73"/>
        <v/>
      </c>
      <c r="AN167" s="705"/>
      <c r="AO167" s="552"/>
      <c r="AP167" s="552"/>
    </row>
    <row r="168" spans="2:42" ht="27.75" hidden="1" customHeight="1" thickBot="1">
      <c r="B168" s="459"/>
      <c r="C168" s="694">
        <f>'（参考）業従者・講師配置計画 兼 研修日程表'!C168</f>
        <v>0</v>
      </c>
      <c r="D168" s="695">
        <f>'（参考）業従者・講師配置計画 兼 研修日程表'!D168</f>
        <v>0</v>
      </c>
      <c r="E168" s="696" t="s">
        <v>291</v>
      </c>
      <c r="F168" s="697">
        <f>'（参考）業従者・講師配置計画 兼 研修日程表'!F168</f>
        <v>0</v>
      </c>
      <c r="G168" s="698">
        <f>'（参考）業従者・講師配置計画 兼 研修日程表'!G168</f>
        <v>0</v>
      </c>
      <c r="H168" s="698">
        <f>'（参考）業従者・講師配置計画 兼 研修日程表'!H168</f>
        <v>0</v>
      </c>
      <c r="I168" s="698">
        <f>'（参考）業従者・講師配置計画 兼 研修日程表'!I168</f>
        <v>0</v>
      </c>
      <c r="J168" s="698">
        <f>'（参考）業従者・講師配置計画 兼 研修日程表'!J168</f>
        <v>0</v>
      </c>
      <c r="K168" s="459"/>
      <c r="L168" s="699">
        <f>'（参考）業従者・講師配置計画 兼 研修日程表'!L168</f>
        <v>0</v>
      </c>
      <c r="M168" s="700">
        <f>'（参考）業従者・講師配置計画 兼 研修日程表'!M168</f>
        <v>0</v>
      </c>
      <c r="N168" s="841">
        <f>'（参考）業従者・講師配置計画 兼 研修日程表'!N168</f>
        <v>0</v>
      </c>
      <c r="O168" s="548" t="str">
        <f t="shared" si="65"/>
        <v/>
      </c>
      <c r="P168" s="548" t="str">
        <f t="shared" si="66"/>
        <v/>
      </c>
      <c r="Q168" s="548" t="str">
        <f t="shared" si="57"/>
        <v/>
      </c>
      <c r="R168" s="548" t="str">
        <f t="shared" si="58"/>
        <v/>
      </c>
      <c r="S168" s="548" t="str">
        <f t="shared" si="67"/>
        <v/>
      </c>
      <c r="T168" s="548" t="str">
        <f t="shared" si="68"/>
        <v/>
      </c>
      <c r="U168" s="548" t="str">
        <f t="shared" si="59"/>
        <v/>
      </c>
      <c r="V168" s="548" t="str">
        <f t="shared" si="60"/>
        <v/>
      </c>
      <c r="W168" s="548" t="str">
        <f t="shared" si="69"/>
        <v/>
      </c>
      <c r="X168" s="548" t="str">
        <f t="shared" si="70"/>
        <v/>
      </c>
      <c r="Y168" s="548" t="str">
        <f t="shared" si="61"/>
        <v/>
      </c>
      <c r="Z168" s="548" t="str">
        <f t="shared" si="62"/>
        <v/>
      </c>
      <c r="AA168" s="548" t="str">
        <f t="shared" si="71"/>
        <v/>
      </c>
      <c r="AB168" s="548" t="str">
        <f t="shared" si="72"/>
        <v/>
      </c>
      <c r="AC168" s="548" t="str">
        <f t="shared" si="63"/>
        <v/>
      </c>
      <c r="AD168" s="548" t="str">
        <f t="shared" si="64"/>
        <v/>
      </c>
      <c r="AE168" s="701">
        <f>'（参考）業従者・講師配置計画 兼 研修日程表'!AE168</f>
        <v>0</v>
      </c>
      <c r="AF168" s="702">
        <f>'（参考）業従者・講師配置計画 兼 研修日程表'!AF168</f>
        <v>0</v>
      </c>
      <c r="AG168" s="703"/>
      <c r="AH168" s="912" t="str">
        <f>'（参考）業従者・講師配置計画 兼 研修日程表'!AH168</f>
        <v/>
      </c>
      <c r="AI168" s="912" t="str">
        <f>'（参考）業従者・講師配置計画 兼 研修日程表'!AI168</f>
        <v/>
      </c>
      <c r="AJ168" s="912" t="str">
        <f>'（参考）業従者・講師配置計画 兼 研修日程表'!AJ168</f>
        <v/>
      </c>
      <c r="AK168" s="912" t="str">
        <f>'（参考）業従者・講師配置計画 兼 研修日程表'!AK168</f>
        <v/>
      </c>
      <c r="AL168" s="704">
        <f>'（参考）業従者・講師配置計画 兼 研修日程表'!AL168</f>
        <v>0</v>
      </c>
      <c r="AM168" s="441" t="str">
        <f t="shared" si="73"/>
        <v/>
      </c>
      <c r="AN168" s="705"/>
      <c r="AO168" s="552"/>
      <c r="AP168" s="552"/>
    </row>
    <row r="169" spans="2:42" ht="27.75" hidden="1" customHeight="1" thickBot="1">
      <c r="B169" s="459"/>
      <c r="C169" s="694">
        <f>'（参考）業従者・講師配置計画 兼 研修日程表'!C169</f>
        <v>0</v>
      </c>
      <c r="D169" s="695">
        <f>'（参考）業従者・講師配置計画 兼 研修日程表'!D169</f>
        <v>0</v>
      </c>
      <c r="E169" s="696" t="s">
        <v>291</v>
      </c>
      <c r="F169" s="697">
        <f>'（参考）業従者・講師配置計画 兼 研修日程表'!F169</f>
        <v>0</v>
      </c>
      <c r="G169" s="698">
        <f>'（参考）業従者・講師配置計画 兼 研修日程表'!G169</f>
        <v>0</v>
      </c>
      <c r="H169" s="698">
        <f>'（参考）業従者・講師配置計画 兼 研修日程表'!H169</f>
        <v>0</v>
      </c>
      <c r="I169" s="698">
        <f>'（参考）業従者・講師配置計画 兼 研修日程表'!I169</f>
        <v>0</v>
      </c>
      <c r="J169" s="698">
        <f>'（参考）業従者・講師配置計画 兼 研修日程表'!J169</f>
        <v>0</v>
      </c>
      <c r="K169" s="459"/>
      <c r="L169" s="699">
        <f>'（参考）業従者・講師配置計画 兼 研修日程表'!L169</f>
        <v>0</v>
      </c>
      <c r="M169" s="700">
        <f>'（参考）業従者・講師配置計画 兼 研修日程表'!M169</f>
        <v>0</v>
      </c>
      <c r="N169" s="841">
        <f>'（参考）業従者・講師配置計画 兼 研修日程表'!N169</f>
        <v>0</v>
      </c>
      <c r="O169" s="548" t="str">
        <f t="shared" si="65"/>
        <v/>
      </c>
      <c r="P169" s="548" t="str">
        <f t="shared" si="66"/>
        <v/>
      </c>
      <c r="Q169" s="548" t="str">
        <f t="shared" si="57"/>
        <v/>
      </c>
      <c r="R169" s="548" t="str">
        <f t="shared" si="58"/>
        <v/>
      </c>
      <c r="S169" s="548" t="str">
        <f t="shared" si="67"/>
        <v/>
      </c>
      <c r="T169" s="548" t="str">
        <f t="shared" si="68"/>
        <v/>
      </c>
      <c r="U169" s="548" t="str">
        <f t="shared" si="59"/>
        <v/>
      </c>
      <c r="V169" s="548" t="str">
        <f t="shared" si="60"/>
        <v/>
      </c>
      <c r="W169" s="548" t="str">
        <f t="shared" si="69"/>
        <v/>
      </c>
      <c r="X169" s="548" t="str">
        <f t="shared" si="70"/>
        <v/>
      </c>
      <c r="Y169" s="548" t="str">
        <f t="shared" si="61"/>
        <v/>
      </c>
      <c r="Z169" s="548" t="str">
        <f t="shared" si="62"/>
        <v/>
      </c>
      <c r="AA169" s="548" t="str">
        <f t="shared" si="71"/>
        <v/>
      </c>
      <c r="AB169" s="548" t="str">
        <f t="shared" si="72"/>
        <v/>
      </c>
      <c r="AC169" s="548" t="str">
        <f t="shared" si="63"/>
        <v/>
      </c>
      <c r="AD169" s="548" t="str">
        <f t="shared" si="64"/>
        <v/>
      </c>
      <c r="AE169" s="701">
        <f>'（参考）業従者・講師配置計画 兼 研修日程表'!AE169</f>
        <v>0</v>
      </c>
      <c r="AF169" s="702">
        <f>'（参考）業従者・講師配置計画 兼 研修日程表'!AF169</f>
        <v>0</v>
      </c>
      <c r="AG169" s="703"/>
      <c r="AH169" s="912" t="str">
        <f>'（参考）業従者・講師配置計画 兼 研修日程表'!AH169</f>
        <v/>
      </c>
      <c r="AI169" s="912" t="str">
        <f>'（参考）業従者・講師配置計画 兼 研修日程表'!AI169</f>
        <v/>
      </c>
      <c r="AJ169" s="912" t="str">
        <f>'（参考）業従者・講師配置計画 兼 研修日程表'!AJ169</f>
        <v/>
      </c>
      <c r="AK169" s="912" t="str">
        <f>'（参考）業従者・講師配置計画 兼 研修日程表'!AK169</f>
        <v/>
      </c>
      <c r="AL169" s="704">
        <f>'（参考）業従者・講師配置計画 兼 研修日程表'!AL169</f>
        <v>0</v>
      </c>
      <c r="AM169" s="441" t="str">
        <f t="shared" si="73"/>
        <v/>
      </c>
      <c r="AN169" s="705"/>
      <c r="AO169" s="552"/>
      <c r="AP169" s="552"/>
    </row>
    <row r="170" spans="2:42" ht="27.75" hidden="1" customHeight="1" thickBot="1">
      <c r="B170" s="459"/>
      <c r="C170" s="694">
        <f>'（参考）業従者・講師配置計画 兼 研修日程表'!C170</f>
        <v>0</v>
      </c>
      <c r="D170" s="695">
        <f>'（参考）業従者・講師配置計画 兼 研修日程表'!D170</f>
        <v>0</v>
      </c>
      <c r="E170" s="696" t="s">
        <v>291</v>
      </c>
      <c r="F170" s="697">
        <f>'（参考）業従者・講師配置計画 兼 研修日程表'!F170</f>
        <v>0</v>
      </c>
      <c r="G170" s="698">
        <f>'（参考）業従者・講師配置計画 兼 研修日程表'!G170</f>
        <v>0</v>
      </c>
      <c r="H170" s="698">
        <f>'（参考）業従者・講師配置計画 兼 研修日程表'!H170</f>
        <v>0</v>
      </c>
      <c r="I170" s="698">
        <f>'（参考）業従者・講師配置計画 兼 研修日程表'!I170</f>
        <v>0</v>
      </c>
      <c r="J170" s="698">
        <f>'（参考）業従者・講師配置計画 兼 研修日程表'!J170</f>
        <v>0</v>
      </c>
      <c r="K170" s="459"/>
      <c r="L170" s="699">
        <f>'（参考）業従者・講師配置計画 兼 研修日程表'!L170</f>
        <v>0</v>
      </c>
      <c r="M170" s="700">
        <f>'（参考）業従者・講師配置計画 兼 研修日程表'!M170</f>
        <v>0</v>
      </c>
      <c r="N170" s="841">
        <f>'（参考）業従者・講師配置計画 兼 研修日程表'!N170</f>
        <v>0</v>
      </c>
      <c r="O170" s="548" t="str">
        <f t="shared" si="65"/>
        <v/>
      </c>
      <c r="P170" s="548" t="str">
        <f t="shared" si="66"/>
        <v/>
      </c>
      <c r="Q170" s="548" t="str">
        <f t="shared" si="57"/>
        <v/>
      </c>
      <c r="R170" s="548" t="str">
        <f t="shared" si="58"/>
        <v/>
      </c>
      <c r="S170" s="548" t="str">
        <f t="shared" si="67"/>
        <v/>
      </c>
      <c r="T170" s="548" t="str">
        <f t="shared" si="68"/>
        <v/>
      </c>
      <c r="U170" s="548" t="str">
        <f t="shared" si="59"/>
        <v/>
      </c>
      <c r="V170" s="548" t="str">
        <f t="shared" si="60"/>
        <v/>
      </c>
      <c r="W170" s="548" t="str">
        <f t="shared" si="69"/>
        <v/>
      </c>
      <c r="X170" s="548" t="str">
        <f t="shared" si="70"/>
        <v/>
      </c>
      <c r="Y170" s="548" t="str">
        <f t="shared" si="61"/>
        <v/>
      </c>
      <c r="Z170" s="548" t="str">
        <f t="shared" si="62"/>
        <v/>
      </c>
      <c r="AA170" s="548" t="str">
        <f t="shared" si="71"/>
        <v/>
      </c>
      <c r="AB170" s="548" t="str">
        <f t="shared" si="72"/>
        <v/>
      </c>
      <c r="AC170" s="548" t="str">
        <f t="shared" si="63"/>
        <v/>
      </c>
      <c r="AD170" s="548" t="str">
        <f t="shared" si="64"/>
        <v/>
      </c>
      <c r="AE170" s="701">
        <f>'（参考）業従者・講師配置計画 兼 研修日程表'!AE170</f>
        <v>0</v>
      </c>
      <c r="AF170" s="702">
        <f>'（参考）業従者・講師配置計画 兼 研修日程表'!AF170</f>
        <v>0</v>
      </c>
      <c r="AG170" s="703"/>
      <c r="AH170" s="912" t="str">
        <f>'（参考）業従者・講師配置計画 兼 研修日程表'!AH170</f>
        <v/>
      </c>
      <c r="AI170" s="912" t="str">
        <f>'（参考）業従者・講師配置計画 兼 研修日程表'!AI170</f>
        <v/>
      </c>
      <c r="AJ170" s="912" t="str">
        <f>'（参考）業従者・講師配置計画 兼 研修日程表'!AJ170</f>
        <v/>
      </c>
      <c r="AK170" s="912" t="str">
        <f>'（参考）業従者・講師配置計画 兼 研修日程表'!AK170</f>
        <v/>
      </c>
      <c r="AL170" s="704">
        <f>'（参考）業従者・講師配置計画 兼 研修日程表'!AL170</f>
        <v>0</v>
      </c>
      <c r="AM170" s="441" t="str">
        <f t="shared" si="73"/>
        <v/>
      </c>
      <c r="AN170" s="705"/>
      <c r="AO170" s="552"/>
      <c r="AP170" s="552"/>
    </row>
    <row r="171" spans="2:42" ht="27.75" hidden="1" customHeight="1" thickBot="1">
      <c r="B171" s="459"/>
      <c r="C171" s="694">
        <f>'（参考）業従者・講師配置計画 兼 研修日程表'!C171</f>
        <v>0</v>
      </c>
      <c r="D171" s="695">
        <f>'（参考）業従者・講師配置計画 兼 研修日程表'!D171</f>
        <v>0</v>
      </c>
      <c r="E171" s="696" t="s">
        <v>291</v>
      </c>
      <c r="F171" s="697">
        <f>'（参考）業従者・講師配置計画 兼 研修日程表'!F171</f>
        <v>0</v>
      </c>
      <c r="G171" s="698">
        <f>'（参考）業従者・講師配置計画 兼 研修日程表'!G171</f>
        <v>0</v>
      </c>
      <c r="H171" s="698">
        <f>'（参考）業従者・講師配置計画 兼 研修日程表'!H171</f>
        <v>0</v>
      </c>
      <c r="I171" s="698">
        <f>'（参考）業従者・講師配置計画 兼 研修日程表'!I171</f>
        <v>0</v>
      </c>
      <c r="J171" s="698">
        <f>'（参考）業従者・講師配置計画 兼 研修日程表'!J171</f>
        <v>0</v>
      </c>
      <c r="K171" s="459"/>
      <c r="L171" s="699">
        <f>'（参考）業従者・講師配置計画 兼 研修日程表'!L171</f>
        <v>0</v>
      </c>
      <c r="M171" s="700">
        <f>'（参考）業従者・講師配置計画 兼 研修日程表'!M171</f>
        <v>0</v>
      </c>
      <c r="N171" s="841">
        <f>'（参考）業従者・講師配置計画 兼 研修日程表'!N171</f>
        <v>0</v>
      </c>
      <c r="O171" s="548" t="str">
        <f t="shared" si="65"/>
        <v/>
      </c>
      <c r="P171" s="548" t="str">
        <f t="shared" si="66"/>
        <v/>
      </c>
      <c r="Q171" s="548" t="str">
        <f t="shared" si="57"/>
        <v/>
      </c>
      <c r="R171" s="548" t="str">
        <f t="shared" si="58"/>
        <v/>
      </c>
      <c r="S171" s="548" t="str">
        <f t="shared" si="67"/>
        <v/>
      </c>
      <c r="T171" s="548" t="str">
        <f t="shared" si="68"/>
        <v/>
      </c>
      <c r="U171" s="548" t="str">
        <f t="shared" si="59"/>
        <v/>
      </c>
      <c r="V171" s="548" t="str">
        <f t="shared" si="60"/>
        <v/>
      </c>
      <c r="W171" s="548" t="str">
        <f t="shared" si="69"/>
        <v/>
      </c>
      <c r="X171" s="548" t="str">
        <f t="shared" si="70"/>
        <v/>
      </c>
      <c r="Y171" s="548" t="str">
        <f t="shared" si="61"/>
        <v/>
      </c>
      <c r="Z171" s="548" t="str">
        <f t="shared" si="62"/>
        <v/>
      </c>
      <c r="AA171" s="548" t="str">
        <f t="shared" si="71"/>
        <v/>
      </c>
      <c r="AB171" s="548" t="str">
        <f t="shared" si="72"/>
        <v/>
      </c>
      <c r="AC171" s="548" t="str">
        <f t="shared" si="63"/>
        <v/>
      </c>
      <c r="AD171" s="548" t="str">
        <f t="shared" si="64"/>
        <v/>
      </c>
      <c r="AE171" s="701">
        <f>'（参考）業従者・講師配置計画 兼 研修日程表'!AE171</f>
        <v>0</v>
      </c>
      <c r="AF171" s="702">
        <f>'（参考）業従者・講師配置計画 兼 研修日程表'!AF171</f>
        <v>0</v>
      </c>
      <c r="AG171" s="703"/>
      <c r="AH171" s="912" t="str">
        <f>'（参考）業従者・講師配置計画 兼 研修日程表'!AH171</f>
        <v/>
      </c>
      <c r="AI171" s="912" t="str">
        <f>'（参考）業従者・講師配置計画 兼 研修日程表'!AI171</f>
        <v/>
      </c>
      <c r="AJ171" s="912" t="str">
        <f>'（参考）業従者・講師配置計画 兼 研修日程表'!AJ171</f>
        <v/>
      </c>
      <c r="AK171" s="912" t="str">
        <f>'（参考）業従者・講師配置計画 兼 研修日程表'!AK171</f>
        <v/>
      </c>
      <c r="AL171" s="704">
        <f>'（参考）業従者・講師配置計画 兼 研修日程表'!AL171</f>
        <v>0</v>
      </c>
      <c r="AM171" s="441" t="str">
        <f t="shared" si="73"/>
        <v/>
      </c>
      <c r="AN171" s="705"/>
      <c r="AO171" s="552"/>
      <c r="AP171" s="552"/>
    </row>
    <row r="172" spans="2:42" ht="27.75" hidden="1" customHeight="1" thickBot="1">
      <c r="B172" s="459"/>
      <c r="C172" s="694">
        <f>'（参考）業従者・講師配置計画 兼 研修日程表'!C172</f>
        <v>0</v>
      </c>
      <c r="D172" s="695">
        <f>'（参考）業従者・講師配置計画 兼 研修日程表'!D172</f>
        <v>0</v>
      </c>
      <c r="E172" s="696" t="s">
        <v>291</v>
      </c>
      <c r="F172" s="697">
        <f>'（参考）業従者・講師配置計画 兼 研修日程表'!F172</f>
        <v>0</v>
      </c>
      <c r="G172" s="698">
        <f>'（参考）業従者・講師配置計画 兼 研修日程表'!G172</f>
        <v>0</v>
      </c>
      <c r="H172" s="698">
        <f>'（参考）業従者・講師配置計画 兼 研修日程表'!H172</f>
        <v>0</v>
      </c>
      <c r="I172" s="698">
        <f>'（参考）業従者・講師配置計画 兼 研修日程表'!I172</f>
        <v>0</v>
      </c>
      <c r="J172" s="698">
        <f>'（参考）業従者・講師配置計画 兼 研修日程表'!J172</f>
        <v>0</v>
      </c>
      <c r="K172" s="459"/>
      <c r="L172" s="699">
        <f>'（参考）業従者・講師配置計画 兼 研修日程表'!L172</f>
        <v>0</v>
      </c>
      <c r="M172" s="700">
        <f>'（参考）業従者・講師配置計画 兼 研修日程表'!M172</f>
        <v>0</v>
      </c>
      <c r="N172" s="841">
        <f>'（参考）業従者・講師配置計画 兼 研修日程表'!N172</f>
        <v>0</v>
      </c>
      <c r="O172" s="548" t="str">
        <f t="shared" si="65"/>
        <v/>
      </c>
      <c r="P172" s="548" t="str">
        <f t="shared" si="66"/>
        <v/>
      </c>
      <c r="Q172" s="548" t="str">
        <f t="shared" si="57"/>
        <v/>
      </c>
      <c r="R172" s="548" t="str">
        <f t="shared" si="58"/>
        <v/>
      </c>
      <c r="S172" s="548" t="str">
        <f t="shared" si="67"/>
        <v/>
      </c>
      <c r="T172" s="548" t="str">
        <f t="shared" si="68"/>
        <v/>
      </c>
      <c r="U172" s="548" t="str">
        <f t="shared" si="59"/>
        <v/>
      </c>
      <c r="V172" s="548" t="str">
        <f t="shared" si="60"/>
        <v/>
      </c>
      <c r="W172" s="548" t="str">
        <f t="shared" si="69"/>
        <v/>
      </c>
      <c r="X172" s="548" t="str">
        <f t="shared" si="70"/>
        <v/>
      </c>
      <c r="Y172" s="548" t="str">
        <f t="shared" si="61"/>
        <v/>
      </c>
      <c r="Z172" s="548" t="str">
        <f t="shared" si="62"/>
        <v/>
      </c>
      <c r="AA172" s="548" t="str">
        <f t="shared" si="71"/>
        <v/>
      </c>
      <c r="AB172" s="548" t="str">
        <f t="shared" si="72"/>
        <v/>
      </c>
      <c r="AC172" s="548" t="str">
        <f t="shared" si="63"/>
        <v/>
      </c>
      <c r="AD172" s="548" t="str">
        <f t="shared" si="64"/>
        <v/>
      </c>
      <c r="AE172" s="701">
        <f>'（参考）業従者・講師配置計画 兼 研修日程表'!AE172</f>
        <v>0</v>
      </c>
      <c r="AF172" s="702">
        <f>'（参考）業従者・講師配置計画 兼 研修日程表'!AF172</f>
        <v>0</v>
      </c>
      <c r="AG172" s="703"/>
      <c r="AH172" s="912" t="str">
        <f>'（参考）業従者・講師配置計画 兼 研修日程表'!AH172</f>
        <v/>
      </c>
      <c r="AI172" s="912" t="str">
        <f>'（参考）業従者・講師配置計画 兼 研修日程表'!AI172</f>
        <v/>
      </c>
      <c r="AJ172" s="912" t="str">
        <f>'（参考）業従者・講師配置計画 兼 研修日程表'!AJ172</f>
        <v/>
      </c>
      <c r="AK172" s="912" t="str">
        <f>'（参考）業従者・講師配置計画 兼 研修日程表'!AK172</f>
        <v/>
      </c>
      <c r="AL172" s="704">
        <f>'（参考）業従者・講師配置計画 兼 研修日程表'!AL172</f>
        <v>0</v>
      </c>
      <c r="AM172" s="441" t="str">
        <f t="shared" si="73"/>
        <v/>
      </c>
      <c r="AN172" s="705"/>
      <c r="AO172" s="552"/>
      <c r="AP172" s="552"/>
    </row>
    <row r="173" spans="2:42" ht="27.75" hidden="1" customHeight="1" thickBot="1">
      <c r="B173" s="459"/>
      <c r="C173" s="694">
        <f>'（参考）業従者・講師配置計画 兼 研修日程表'!C173</f>
        <v>0</v>
      </c>
      <c r="D173" s="695">
        <f>'（参考）業従者・講師配置計画 兼 研修日程表'!D173</f>
        <v>0</v>
      </c>
      <c r="E173" s="696" t="s">
        <v>291</v>
      </c>
      <c r="F173" s="697">
        <f>'（参考）業従者・講師配置計画 兼 研修日程表'!F173</f>
        <v>0</v>
      </c>
      <c r="G173" s="698">
        <f>'（参考）業従者・講師配置計画 兼 研修日程表'!G173</f>
        <v>0</v>
      </c>
      <c r="H173" s="698">
        <f>'（参考）業従者・講師配置計画 兼 研修日程表'!H173</f>
        <v>0</v>
      </c>
      <c r="I173" s="698">
        <f>'（参考）業従者・講師配置計画 兼 研修日程表'!I173</f>
        <v>0</v>
      </c>
      <c r="J173" s="698">
        <f>'（参考）業従者・講師配置計画 兼 研修日程表'!J173</f>
        <v>0</v>
      </c>
      <c r="K173" s="459"/>
      <c r="L173" s="699">
        <f>'（参考）業従者・講師配置計画 兼 研修日程表'!L173</f>
        <v>0</v>
      </c>
      <c r="M173" s="700">
        <f>'（参考）業従者・講師配置計画 兼 研修日程表'!M173</f>
        <v>0</v>
      </c>
      <c r="N173" s="841">
        <f>'（参考）業従者・講師配置計画 兼 研修日程表'!N173</f>
        <v>0</v>
      </c>
      <c r="O173" s="548" t="str">
        <f t="shared" si="65"/>
        <v/>
      </c>
      <c r="P173" s="548" t="str">
        <f t="shared" si="66"/>
        <v/>
      </c>
      <c r="Q173" s="548" t="str">
        <f t="shared" si="57"/>
        <v/>
      </c>
      <c r="R173" s="548" t="str">
        <f t="shared" si="58"/>
        <v/>
      </c>
      <c r="S173" s="548" t="str">
        <f t="shared" si="67"/>
        <v/>
      </c>
      <c r="T173" s="548" t="str">
        <f t="shared" si="68"/>
        <v/>
      </c>
      <c r="U173" s="548" t="str">
        <f t="shared" si="59"/>
        <v/>
      </c>
      <c r="V173" s="548" t="str">
        <f t="shared" si="60"/>
        <v/>
      </c>
      <c r="W173" s="548" t="str">
        <f t="shared" si="69"/>
        <v/>
      </c>
      <c r="X173" s="548" t="str">
        <f t="shared" si="70"/>
        <v/>
      </c>
      <c r="Y173" s="548" t="str">
        <f t="shared" si="61"/>
        <v/>
      </c>
      <c r="Z173" s="548" t="str">
        <f t="shared" si="62"/>
        <v/>
      </c>
      <c r="AA173" s="548" t="str">
        <f t="shared" si="71"/>
        <v/>
      </c>
      <c r="AB173" s="548" t="str">
        <f t="shared" si="72"/>
        <v/>
      </c>
      <c r="AC173" s="548" t="str">
        <f t="shared" si="63"/>
        <v/>
      </c>
      <c r="AD173" s="548" t="str">
        <f t="shared" si="64"/>
        <v/>
      </c>
      <c r="AE173" s="701">
        <f>'（参考）業従者・講師配置計画 兼 研修日程表'!AE173</f>
        <v>0</v>
      </c>
      <c r="AF173" s="702">
        <f>'（参考）業従者・講師配置計画 兼 研修日程表'!AF173</f>
        <v>0</v>
      </c>
      <c r="AG173" s="703"/>
      <c r="AH173" s="912" t="str">
        <f>'（参考）業従者・講師配置計画 兼 研修日程表'!AH173</f>
        <v/>
      </c>
      <c r="AI173" s="912" t="str">
        <f>'（参考）業従者・講師配置計画 兼 研修日程表'!AI173</f>
        <v/>
      </c>
      <c r="AJ173" s="912" t="str">
        <f>'（参考）業従者・講師配置計画 兼 研修日程表'!AJ173</f>
        <v/>
      </c>
      <c r="AK173" s="912" t="str">
        <f>'（参考）業従者・講師配置計画 兼 研修日程表'!AK173</f>
        <v/>
      </c>
      <c r="AL173" s="704">
        <f>'（参考）業従者・講師配置計画 兼 研修日程表'!AL173</f>
        <v>0</v>
      </c>
      <c r="AM173" s="441" t="str">
        <f t="shared" si="73"/>
        <v/>
      </c>
      <c r="AN173" s="705"/>
      <c r="AO173" s="552"/>
      <c r="AP173" s="552"/>
    </row>
    <row r="174" spans="2:42" ht="27.75" hidden="1" customHeight="1" thickBot="1">
      <c r="B174" s="459"/>
      <c r="C174" s="694">
        <f>'（参考）業従者・講師配置計画 兼 研修日程表'!C174</f>
        <v>0</v>
      </c>
      <c r="D174" s="695">
        <f>'（参考）業従者・講師配置計画 兼 研修日程表'!D174</f>
        <v>0</v>
      </c>
      <c r="E174" s="696" t="s">
        <v>291</v>
      </c>
      <c r="F174" s="697">
        <f>'（参考）業従者・講師配置計画 兼 研修日程表'!F174</f>
        <v>0</v>
      </c>
      <c r="G174" s="698">
        <f>'（参考）業従者・講師配置計画 兼 研修日程表'!G174</f>
        <v>0</v>
      </c>
      <c r="H174" s="698">
        <f>'（参考）業従者・講師配置計画 兼 研修日程表'!H174</f>
        <v>0</v>
      </c>
      <c r="I174" s="698">
        <f>'（参考）業従者・講師配置計画 兼 研修日程表'!I174</f>
        <v>0</v>
      </c>
      <c r="J174" s="698">
        <f>'（参考）業従者・講師配置計画 兼 研修日程表'!J174</f>
        <v>0</v>
      </c>
      <c r="K174" s="459"/>
      <c r="L174" s="699">
        <f>'（参考）業従者・講師配置計画 兼 研修日程表'!L174</f>
        <v>0</v>
      </c>
      <c r="M174" s="700">
        <f>'（参考）業従者・講師配置計画 兼 研修日程表'!M174</f>
        <v>0</v>
      </c>
      <c r="N174" s="841">
        <f>'（参考）業従者・講師配置計画 兼 研修日程表'!N174</f>
        <v>0</v>
      </c>
      <c r="O174" s="548" t="str">
        <f t="shared" ref="O174:O205" si="74">IF($L174="講師(個人)",(IF(AND($J174="日本語",K174=""),IF($D174="","",TIME(HOUR($F174-$D174),ROUNDUP(MINUTE($F174-$D174)/30,0)*30,0)*24),"")),"")</f>
        <v/>
      </c>
      <c r="P174" s="548" t="str">
        <f t="shared" ref="P174:P205" si="75">IF($L174="講師(個人)",(IF(AND($J174="日本語",$K174="サブ"),IF($D174="","",TIME(HOUR($F174-$D174),ROUNDUP(MINUTE($F174-$D174)/30,0)*30,0)*24),"")),"")</f>
        <v/>
      </c>
      <c r="Q174" s="548" t="str">
        <f t="shared" si="57"/>
        <v/>
      </c>
      <c r="R174" s="548" t="str">
        <f t="shared" si="58"/>
        <v/>
      </c>
      <c r="S174" s="548" t="str">
        <f t="shared" ref="S174:S205" si="76">IF($L174="講師(法人)",(IF(AND($J174="日本語",$K174=""),IF($D174="","",TIME(HOUR($F174-$D174),ROUNDUP(MINUTE($F174-$D174)/30,0)*30,0)*24),"")),"")</f>
        <v/>
      </c>
      <c r="T174" s="548" t="str">
        <f t="shared" ref="T174:T205" si="77">IF($L174="講師(法人)",(IF(AND($J174="日本語",$K174="サブ"),IF($D174="","",TIME(HOUR($F174-$D174),ROUNDUP(MINUTE($F174-$D174)/30,0)*30,0)*24),"")),"")</f>
        <v/>
      </c>
      <c r="U174" s="548" t="str">
        <f t="shared" si="59"/>
        <v/>
      </c>
      <c r="V174" s="548" t="str">
        <f t="shared" si="60"/>
        <v/>
      </c>
      <c r="W174" s="548" t="str">
        <f t="shared" ref="W174:W205" si="78">IF($L174="検討会等参加(個人)",(IF(AND($J174="日本語",$K174=""),IF($D174="","",TIME(HOUR($F174-$D174),ROUNDUP(MINUTE($F174-$D174)/30,0)*30,0)*24),"")),"")</f>
        <v/>
      </c>
      <c r="X174" s="548" t="str">
        <f t="shared" ref="X174:X205" si="79">IF($L174="検討会等参加(個人)",(IF(AND($J174="日本語",$K174="サブ"),IF($D174="","",TIME(HOUR($F174-$D174),ROUNDUP(MINUTE($F174-$D174)/30,0)*30,0)*24),"")),"")</f>
        <v/>
      </c>
      <c r="Y174" s="548" t="str">
        <f t="shared" si="61"/>
        <v/>
      </c>
      <c r="Z174" s="548" t="str">
        <f t="shared" si="62"/>
        <v/>
      </c>
      <c r="AA174" s="548" t="str">
        <f t="shared" ref="AA174:AA205" si="80">IF($L174="検討会等参加(法人)",(IF(AND($J174="日本語",$K174=""),IF($D174="","",TIME(HOUR($F174-$D174),ROUNDUP(MINUTE($F174-$D174)/30,0)*30,0)*24),"")),"")</f>
        <v/>
      </c>
      <c r="AB174" s="548" t="str">
        <f t="shared" ref="AB174:AB205" si="81">IF($L174="検討会等参加(法人)",(IF(AND($J174="日本語",$K174="サブ"),IF($D174="","",TIME(HOUR($F174-$D174),ROUNDUP(MINUTE($F174-$D174)/30,0)*30,0)*24),"")),"")</f>
        <v/>
      </c>
      <c r="AC174" s="548" t="str">
        <f t="shared" si="63"/>
        <v/>
      </c>
      <c r="AD174" s="548" t="str">
        <f t="shared" si="64"/>
        <v/>
      </c>
      <c r="AE174" s="701">
        <f>'（参考）業従者・講師配置計画 兼 研修日程表'!AE174</f>
        <v>0</v>
      </c>
      <c r="AF174" s="702">
        <f>'（参考）業従者・講師配置計画 兼 研修日程表'!AF174</f>
        <v>0</v>
      </c>
      <c r="AG174" s="703"/>
      <c r="AH174" s="912" t="str">
        <f>'（参考）業従者・講師配置計画 兼 研修日程表'!AH174</f>
        <v/>
      </c>
      <c r="AI174" s="912" t="str">
        <f>'（参考）業従者・講師配置計画 兼 研修日程表'!AI174</f>
        <v/>
      </c>
      <c r="AJ174" s="912" t="str">
        <f>'（参考）業従者・講師配置計画 兼 研修日程表'!AJ174</f>
        <v/>
      </c>
      <c r="AK174" s="912" t="str">
        <f>'（参考）業従者・講師配置計画 兼 研修日程表'!AK174</f>
        <v/>
      </c>
      <c r="AL174" s="704">
        <f>'（参考）業従者・講師配置計画 兼 研修日程表'!AL174</f>
        <v>0</v>
      </c>
      <c r="AM174" s="441" t="str">
        <f t="shared" si="73"/>
        <v/>
      </c>
      <c r="AN174" s="705"/>
      <c r="AO174" s="552"/>
      <c r="AP174" s="552"/>
    </row>
    <row r="175" spans="2:42" ht="27.75" hidden="1" customHeight="1" thickBot="1">
      <c r="B175" s="459"/>
      <c r="C175" s="694">
        <f>'（参考）業従者・講師配置計画 兼 研修日程表'!C175</f>
        <v>0</v>
      </c>
      <c r="D175" s="695">
        <f>'（参考）業従者・講師配置計画 兼 研修日程表'!D175</f>
        <v>0</v>
      </c>
      <c r="E175" s="696" t="s">
        <v>291</v>
      </c>
      <c r="F175" s="697">
        <f>'（参考）業従者・講師配置計画 兼 研修日程表'!F175</f>
        <v>0</v>
      </c>
      <c r="G175" s="698">
        <f>'（参考）業従者・講師配置計画 兼 研修日程表'!G175</f>
        <v>0</v>
      </c>
      <c r="H175" s="698">
        <f>'（参考）業従者・講師配置計画 兼 研修日程表'!H175</f>
        <v>0</v>
      </c>
      <c r="I175" s="698">
        <f>'（参考）業従者・講師配置計画 兼 研修日程表'!I175</f>
        <v>0</v>
      </c>
      <c r="J175" s="698">
        <f>'（参考）業従者・講師配置計画 兼 研修日程表'!J175</f>
        <v>0</v>
      </c>
      <c r="K175" s="459"/>
      <c r="L175" s="699">
        <f>'（参考）業従者・講師配置計画 兼 研修日程表'!L175</f>
        <v>0</v>
      </c>
      <c r="M175" s="700">
        <f>'（参考）業従者・講師配置計画 兼 研修日程表'!M175</f>
        <v>0</v>
      </c>
      <c r="N175" s="841">
        <f>'（参考）業従者・講師配置計画 兼 研修日程表'!N175</f>
        <v>0</v>
      </c>
      <c r="O175" s="548" t="str">
        <f t="shared" si="74"/>
        <v/>
      </c>
      <c r="P175" s="548" t="str">
        <f t="shared" si="75"/>
        <v/>
      </c>
      <c r="Q175" s="548" t="str">
        <f t="shared" si="57"/>
        <v/>
      </c>
      <c r="R175" s="548" t="str">
        <f t="shared" si="58"/>
        <v/>
      </c>
      <c r="S175" s="548" t="str">
        <f t="shared" si="76"/>
        <v/>
      </c>
      <c r="T175" s="548" t="str">
        <f t="shared" si="77"/>
        <v/>
      </c>
      <c r="U175" s="548" t="str">
        <f t="shared" si="59"/>
        <v/>
      </c>
      <c r="V175" s="548" t="str">
        <f t="shared" si="60"/>
        <v/>
      </c>
      <c r="W175" s="548" t="str">
        <f t="shared" si="78"/>
        <v/>
      </c>
      <c r="X175" s="548" t="str">
        <f t="shared" si="79"/>
        <v/>
      </c>
      <c r="Y175" s="548" t="str">
        <f t="shared" si="61"/>
        <v/>
      </c>
      <c r="Z175" s="548" t="str">
        <f t="shared" si="62"/>
        <v/>
      </c>
      <c r="AA175" s="548" t="str">
        <f t="shared" si="80"/>
        <v/>
      </c>
      <c r="AB175" s="548" t="str">
        <f t="shared" si="81"/>
        <v/>
      </c>
      <c r="AC175" s="548" t="str">
        <f t="shared" si="63"/>
        <v/>
      </c>
      <c r="AD175" s="548" t="str">
        <f t="shared" si="64"/>
        <v/>
      </c>
      <c r="AE175" s="701">
        <f>'（参考）業従者・講師配置計画 兼 研修日程表'!AE175</f>
        <v>0</v>
      </c>
      <c r="AF175" s="702">
        <f>'（参考）業従者・講師配置計画 兼 研修日程表'!AF175</f>
        <v>0</v>
      </c>
      <c r="AG175" s="703"/>
      <c r="AH175" s="912" t="str">
        <f>'（参考）業従者・講師配置計画 兼 研修日程表'!AH175</f>
        <v/>
      </c>
      <c r="AI175" s="912" t="str">
        <f>'（参考）業従者・講師配置計画 兼 研修日程表'!AI175</f>
        <v/>
      </c>
      <c r="AJ175" s="912" t="str">
        <f>'（参考）業従者・講師配置計画 兼 研修日程表'!AJ175</f>
        <v/>
      </c>
      <c r="AK175" s="912" t="str">
        <f>'（参考）業従者・講師配置計画 兼 研修日程表'!AK175</f>
        <v/>
      </c>
      <c r="AL175" s="704">
        <f>'（参考）業従者・講師配置計画 兼 研修日程表'!AL175</f>
        <v>0</v>
      </c>
      <c r="AM175" s="441" t="str">
        <f t="shared" si="73"/>
        <v/>
      </c>
      <c r="AN175" s="705"/>
      <c r="AO175" s="552"/>
      <c r="AP175" s="552"/>
    </row>
    <row r="176" spans="2:42" ht="27.75" hidden="1" customHeight="1" thickBot="1">
      <c r="B176" s="459"/>
      <c r="C176" s="694">
        <f>'（参考）業従者・講師配置計画 兼 研修日程表'!C176</f>
        <v>0</v>
      </c>
      <c r="D176" s="695">
        <f>'（参考）業従者・講師配置計画 兼 研修日程表'!D176</f>
        <v>0</v>
      </c>
      <c r="E176" s="696" t="s">
        <v>291</v>
      </c>
      <c r="F176" s="697">
        <f>'（参考）業従者・講師配置計画 兼 研修日程表'!F176</f>
        <v>0</v>
      </c>
      <c r="G176" s="698">
        <f>'（参考）業従者・講師配置計画 兼 研修日程表'!G176</f>
        <v>0</v>
      </c>
      <c r="H176" s="698">
        <f>'（参考）業従者・講師配置計画 兼 研修日程表'!H176</f>
        <v>0</v>
      </c>
      <c r="I176" s="698">
        <f>'（参考）業従者・講師配置計画 兼 研修日程表'!I176</f>
        <v>0</v>
      </c>
      <c r="J176" s="698">
        <f>'（参考）業従者・講師配置計画 兼 研修日程表'!J176</f>
        <v>0</v>
      </c>
      <c r="K176" s="459"/>
      <c r="L176" s="699">
        <f>'（参考）業従者・講師配置計画 兼 研修日程表'!L176</f>
        <v>0</v>
      </c>
      <c r="M176" s="700">
        <f>'（参考）業従者・講師配置計画 兼 研修日程表'!M176</f>
        <v>0</v>
      </c>
      <c r="N176" s="841">
        <f>'（参考）業従者・講師配置計画 兼 研修日程表'!N176</f>
        <v>0</v>
      </c>
      <c r="O176" s="548" t="str">
        <f t="shared" si="74"/>
        <v/>
      </c>
      <c r="P176" s="548" t="str">
        <f t="shared" si="75"/>
        <v/>
      </c>
      <c r="Q176" s="548" t="str">
        <f t="shared" si="57"/>
        <v/>
      </c>
      <c r="R176" s="548" t="str">
        <f t="shared" si="58"/>
        <v/>
      </c>
      <c r="S176" s="548" t="str">
        <f t="shared" si="76"/>
        <v/>
      </c>
      <c r="T176" s="548" t="str">
        <f t="shared" si="77"/>
        <v/>
      </c>
      <c r="U176" s="548" t="str">
        <f t="shared" si="59"/>
        <v/>
      </c>
      <c r="V176" s="548" t="str">
        <f t="shared" si="60"/>
        <v/>
      </c>
      <c r="W176" s="548" t="str">
        <f t="shared" si="78"/>
        <v/>
      </c>
      <c r="X176" s="548" t="str">
        <f t="shared" si="79"/>
        <v/>
      </c>
      <c r="Y176" s="548" t="str">
        <f t="shared" si="61"/>
        <v/>
      </c>
      <c r="Z176" s="548" t="str">
        <f t="shared" si="62"/>
        <v/>
      </c>
      <c r="AA176" s="548" t="str">
        <f t="shared" si="80"/>
        <v/>
      </c>
      <c r="AB176" s="548" t="str">
        <f t="shared" si="81"/>
        <v/>
      </c>
      <c r="AC176" s="548" t="str">
        <f t="shared" si="63"/>
        <v/>
      </c>
      <c r="AD176" s="548" t="str">
        <f t="shared" si="64"/>
        <v/>
      </c>
      <c r="AE176" s="701">
        <f>'（参考）業従者・講師配置計画 兼 研修日程表'!AE176</f>
        <v>0</v>
      </c>
      <c r="AF176" s="702">
        <f>'（参考）業従者・講師配置計画 兼 研修日程表'!AF176</f>
        <v>0</v>
      </c>
      <c r="AG176" s="703"/>
      <c r="AH176" s="912" t="str">
        <f>'（参考）業従者・講師配置計画 兼 研修日程表'!AH176</f>
        <v/>
      </c>
      <c r="AI176" s="912" t="str">
        <f>'（参考）業従者・講師配置計画 兼 研修日程表'!AI176</f>
        <v/>
      </c>
      <c r="AJ176" s="912" t="str">
        <f>'（参考）業従者・講師配置計画 兼 研修日程表'!AJ176</f>
        <v/>
      </c>
      <c r="AK176" s="912" t="str">
        <f>'（参考）業従者・講師配置計画 兼 研修日程表'!AK176</f>
        <v/>
      </c>
      <c r="AL176" s="704">
        <f>'（参考）業従者・講師配置計画 兼 研修日程表'!AL176</f>
        <v>0</v>
      </c>
      <c r="AM176" s="441" t="str">
        <f t="shared" si="73"/>
        <v/>
      </c>
      <c r="AN176" s="705"/>
      <c r="AO176" s="552"/>
      <c r="AP176" s="552"/>
    </row>
    <row r="177" spans="2:42" ht="27.75" hidden="1" customHeight="1" thickBot="1">
      <c r="B177" s="459"/>
      <c r="C177" s="694">
        <f>'（参考）業従者・講師配置計画 兼 研修日程表'!C177</f>
        <v>0</v>
      </c>
      <c r="D177" s="695">
        <f>'（参考）業従者・講師配置計画 兼 研修日程表'!D177</f>
        <v>0</v>
      </c>
      <c r="E177" s="696" t="s">
        <v>291</v>
      </c>
      <c r="F177" s="697">
        <f>'（参考）業従者・講師配置計画 兼 研修日程表'!F177</f>
        <v>0</v>
      </c>
      <c r="G177" s="698">
        <f>'（参考）業従者・講師配置計画 兼 研修日程表'!G177</f>
        <v>0</v>
      </c>
      <c r="H177" s="698">
        <f>'（参考）業従者・講師配置計画 兼 研修日程表'!H177</f>
        <v>0</v>
      </c>
      <c r="I177" s="698">
        <f>'（参考）業従者・講師配置計画 兼 研修日程表'!I177</f>
        <v>0</v>
      </c>
      <c r="J177" s="698">
        <f>'（参考）業従者・講師配置計画 兼 研修日程表'!J177</f>
        <v>0</v>
      </c>
      <c r="K177" s="459"/>
      <c r="L177" s="699">
        <f>'（参考）業従者・講師配置計画 兼 研修日程表'!L177</f>
        <v>0</v>
      </c>
      <c r="M177" s="700">
        <f>'（参考）業従者・講師配置計画 兼 研修日程表'!M177</f>
        <v>0</v>
      </c>
      <c r="N177" s="841">
        <f>'（参考）業従者・講師配置計画 兼 研修日程表'!N177</f>
        <v>0</v>
      </c>
      <c r="O177" s="548" t="str">
        <f t="shared" si="74"/>
        <v/>
      </c>
      <c r="P177" s="548" t="str">
        <f t="shared" si="75"/>
        <v/>
      </c>
      <c r="Q177" s="548" t="str">
        <f t="shared" si="57"/>
        <v/>
      </c>
      <c r="R177" s="548" t="str">
        <f t="shared" si="58"/>
        <v/>
      </c>
      <c r="S177" s="548" t="str">
        <f t="shared" si="76"/>
        <v/>
      </c>
      <c r="T177" s="548" t="str">
        <f t="shared" si="77"/>
        <v/>
      </c>
      <c r="U177" s="548" t="str">
        <f t="shared" si="59"/>
        <v/>
      </c>
      <c r="V177" s="548" t="str">
        <f t="shared" si="60"/>
        <v/>
      </c>
      <c r="W177" s="548" t="str">
        <f t="shared" si="78"/>
        <v/>
      </c>
      <c r="X177" s="548" t="str">
        <f t="shared" si="79"/>
        <v/>
      </c>
      <c r="Y177" s="548" t="str">
        <f t="shared" si="61"/>
        <v/>
      </c>
      <c r="Z177" s="548" t="str">
        <f t="shared" si="62"/>
        <v/>
      </c>
      <c r="AA177" s="548" t="str">
        <f t="shared" si="80"/>
        <v/>
      </c>
      <c r="AB177" s="548" t="str">
        <f t="shared" si="81"/>
        <v/>
      </c>
      <c r="AC177" s="548" t="str">
        <f t="shared" si="63"/>
        <v/>
      </c>
      <c r="AD177" s="548" t="str">
        <f t="shared" si="64"/>
        <v/>
      </c>
      <c r="AE177" s="701">
        <f>'（参考）業従者・講師配置計画 兼 研修日程表'!AE177</f>
        <v>0</v>
      </c>
      <c r="AF177" s="702">
        <f>'（参考）業従者・講師配置計画 兼 研修日程表'!AF177</f>
        <v>0</v>
      </c>
      <c r="AG177" s="703"/>
      <c r="AH177" s="912" t="str">
        <f>'（参考）業従者・講師配置計画 兼 研修日程表'!AH177</f>
        <v/>
      </c>
      <c r="AI177" s="912" t="str">
        <f>'（参考）業従者・講師配置計画 兼 研修日程表'!AI177</f>
        <v/>
      </c>
      <c r="AJ177" s="912" t="str">
        <f>'（参考）業従者・講師配置計画 兼 研修日程表'!AJ177</f>
        <v/>
      </c>
      <c r="AK177" s="912" t="str">
        <f>'（参考）業従者・講師配置計画 兼 研修日程表'!AK177</f>
        <v/>
      </c>
      <c r="AL177" s="704">
        <f>'（参考）業従者・講師配置計画 兼 研修日程表'!AL177</f>
        <v>0</v>
      </c>
      <c r="AM177" s="441" t="str">
        <f t="shared" si="73"/>
        <v/>
      </c>
      <c r="AN177" s="705"/>
      <c r="AO177" s="552"/>
      <c r="AP177" s="552"/>
    </row>
    <row r="178" spans="2:42" ht="27.75" hidden="1" customHeight="1" thickBot="1">
      <c r="B178" s="459"/>
      <c r="C178" s="694">
        <f>'（参考）業従者・講師配置計画 兼 研修日程表'!C178</f>
        <v>0</v>
      </c>
      <c r="D178" s="695">
        <f>'（参考）業従者・講師配置計画 兼 研修日程表'!D178</f>
        <v>0</v>
      </c>
      <c r="E178" s="696" t="s">
        <v>291</v>
      </c>
      <c r="F178" s="697">
        <f>'（参考）業従者・講師配置計画 兼 研修日程表'!F178</f>
        <v>0</v>
      </c>
      <c r="G178" s="698">
        <f>'（参考）業従者・講師配置計画 兼 研修日程表'!G178</f>
        <v>0</v>
      </c>
      <c r="H178" s="698">
        <f>'（参考）業従者・講師配置計画 兼 研修日程表'!H178</f>
        <v>0</v>
      </c>
      <c r="I178" s="698">
        <f>'（参考）業従者・講師配置計画 兼 研修日程表'!I178</f>
        <v>0</v>
      </c>
      <c r="J178" s="698">
        <f>'（参考）業従者・講師配置計画 兼 研修日程表'!J178</f>
        <v>0</v>
      </c>
      <c r="K178" s="459"/>
      <c r="L178" s="699">
        <f>'（参考）業従者・講師配置計画 兼 研修日程表'!L178</f>
        <v>0</v>
      </c>
      <c r="M178" s="700">
        <f>'（参考）業従者・講師配置計画 兼 研修日程表'!M178</f>
        <v>0</v>
      </c>
      <c r="N178" s="841">
        <f>'（参考）業従者・講師配置計画 兼 研修日程表'!N178</f>
        <v>0</v>
      </c>
      <c r="O178" s="548" t="str">
        <f t="shared" si="74"/>
        <v/>
      </c>
      <c r="P178" s="548" t="str">
        <f t="shared" si="75"/>
        <v/>
      </c>
      <c r="Q178" s="548" t="str">
        <f t="shared" si="57"/>
        <v/>
      </c>
      <c r="R178" s="548" t="str">
        <f t="shared" si="58"/>
        <v/>
      </c>
      <c r="S178" s="548" t="str">
        <f t="shared" si="76"/>
        <v/>
      </c>
      <c r="T178" s="548" t="str">
        <f t="shared" si="77"/>
        <v/>
      </c>
      <c r="U178" s="548" t="str">
        <f t="shared" si="59"/>
        <v/>
      </c>
      <c r="V178" s="548" t="str">
        <f t="shared" si="60"/>
        <v/>
      </c>
      <c r="W178" s="548" t="str">
        <f t="shared" si="78"/>
        <v/>
      </c>
      <c r="X178" s="548" t="str">
        <f t="shared" si="79"/>
        <v/>
      </c>
      <c r="Y178" s="548" t="str">
        <f t="shared" si="61"/>
        <v/>
      </c>
      <c r="Z178" s="548" t="str">
        <f t="shared" si="62"/>
        <v/>
      </c>
      <c r="AA178" s="548" t="str">
        <f t="shared" si="80"/>
        <v/>
      </c>
      <c r="AB178" s="548" t="str">
        <f t="shared" si="81"/>
        <v/>
      </c>
      <c r="AC178" s="548" t="str">
        <f t="shared" si="63"/>
        <v/>
      </c>
      <c r="AD178" s="548" t="str">
        <f t="shared" si="64"/>
        <v/>
      </c>
      <c r="AE178" s="701">
        <f>'（参考）業従者・講師配置計画 兼 研修日程表'!AE178</f>
        <v>0</v>
      </c>
      <c r="AF178" s="702">
        <f>'（参考）業従者・講師配置計画 兼 研修日程表'!AF178</f>
        <v>0</v>
      </c>
      <c r="AG178" s="703"/>
      <c r="AH178" s="912" t="str">
        <f>'（参考）業従者・講師配置計画 兼 研修日程表'!AH178</f>
        <v/>
      </c>
      <c r="AI178" s="912" t="str">
        <f>'（参考）業従者・講師配置計画 兼 研修日程表'!AI178</f>
        <v/>
      </c>
      <c r="AJ178" s="912" t="str">
        <f>'（参考）業従者・講師配置計画 兼 研修日程表'!AJ178</f>
        <v/>
      </c>
      <c r="AK178" s="912" t="str">
        <f>'（参考）業従者・講師配置計画 兼 研修日程表'!AK178</f>
        <v/>
      </c>
      <c r="AL178" s="704">
        <f>'（参考）業従者・講師配置計画 兼 研修日程表'!AL178</f>
        <v>0</v>
      </c>
      <c r="AM178" s="441" t="str">
        <f t="shared" si="73"/>
        <v/>
      </c>
      <c r="AN178" s="705"/>
      <c r="AO178" s="552"/>
      <c r="AP178" s="552"/>
    </row>
    <row r="179" spans="2:42" ht="27.75" hidden="1" customHeight="1" thickBot="1">
      <c r="B179" s="459"/>
      <c r="C179" s="694">
        <f>'（参考）業従者・講師配置計画 兼 研修日程表'!C179</f>
        <v>0</v>
      </c>
      <c r="D179" s="695">
        <f>'（参考）業従者・講師配置計画 兼 研修日程表'!D179</f>
        <v>0</v>
      </c>
      <c r="E179" s="696" t="s">
        <v>291</v>
      </c>
      <c r="F179" s="697">
        <f>'（参考）業従者・講師配置計画 兼 研修日程表'!F179</f>
        <v>0</v>
      </c>
      <c r="G179" s="698">
        <f>'（参考）業従者・講師配置計画 兼 研修日程表'!G179</f>
        <v>0</v>
      </c>
      <c r="H179" s="698">
        <f>'（参考）業従者・講師配置計画 兼 研修日程表'!H179</f>
        <v>0</v>
      </c>
      <c r="I179" s="698">
        <f>'（参考）業従者・講師配置計画 兼 研修日程表'!I179</f>
        <v>0</v>
      </c>
      <c r="J179" s="698">
        <f>'（参考）業従者・講師配置計画 兼 研修日程表'!J179</f>
        <v>0</v>
      </c>
      <c r="K179" s="459"/>
      <c r="L179" s="699">
        <f>'（参考）業従者・講師配置計画 兼 研修日程表'!L179</f>
        <v>0</v>
      </c>
      <c r="M179" s="700">
        <f>'（参考）業従者・講師配置計画 兼 研修日程表'!M179</f>
        <v>0</v>
      </c>
      <c r="N179" s="841">
        <f>'（参考）業従者・講師配置計画 兼 研修日程表'!N179</f>
        <v>0</v>
      </c>
      <c r="O179" s="548" t="str">
        <f t="shared" si="74"/>
        <v/>
      </c>
      <c r="P179" s="548" t="str">
        <f t="shared" si="75"/>
        <v/>
      </c>
      <c r="Q179" s="548" t="str">
        <f t="shared" si="57"/>
        <v/>
      </c>
      <c r="R179" s="548" t="str">
        <f t="shared" si="58"/>
        <v/>
      </c>
      <c r="S179" s="548" t="str">
        <f t="shared" si="76"/>
        <v/>
      </c>
      <c r="T179" s="548" t="str">
        <f t="shared" si="77"/>
        <v/>
      </c>
      <c r="U179" s="548" t="str">
        <f t="shared" si="59"/>
        <v/>
      </c>
      <c r="V179" s="548" t="str">
        <f t="shared" si="60"/>
        <v/>
      </c>
      <c r="W179" s="548" t="str">
        <f t="shared" si="78"/>
        <v/>
      </c>
      <c r="X179" s="548" t="str">
        <f t="shared" si="79"/>
        <v/>
      </c>
      <c r="Y179" s="548" t="str">
        <f t="shared" si="61"/>
        <v/>
      </c>
      <c r="Z179" s="548" t="str">
        <f t="shared" si="62"/>
        <v/>
      </c>
      <c r="AA179" s="548" t="str">
        <f t="shared" si="80"/>
        <v/>
      </c>
      <c r="AB179" s="548" t="str">
        <f t="shared" si="81"/>
        <v/>
      </c>
      <c r="AC179" s="548" t="str">
        <f t="shared" si="63"/>
        <v/>
      </c>
      <c r="AD179" s="548" t="str">
        <f t="shared" si="64"/>
        <v/>
      </c>
      <c r="AE179" s="701">
        <f>'（参考）業従者・講師配置計画 兼 研修日程表'!AE179</f>
        <v>0</v>
      </c>
      <c r="AF179" s="702">
        <f>'（参考）業従者・講師配置計画 兼 研修日程表'!AF179</f>
        <v>0</v>
      </c>
      <c r="AG179" s="703"/>
      <c r="AH179" s="912" t="str">
        <f>'（参考）業従者・講師配置計画 兼 研修日程表'!AH179</f>
        <v/>
      </c>
      <c r="AI179" s="912" t="str">
        <f>'（参考）業従者・講師配置計画 兼 研修日程表'!AI179</f>
        <v/>
      </c>
      <c r="AJ179" s="912" t="str">
        <f>'（参考）業従者・講師配置計画 兼 研修日程表'!AJ179</f>
        <v/>
      </c>
      <c r="AK179" s="912" t="str">
        <f>'（参考）業従者・講師配置計画 兼 研修日程表'!AK179</f>
        <v/>
      </c>
      <c r="AL179" s="704">
        <f>'（参考）業従者・講師配置計画 兼 研修日程表'!AL179</f>
        <v>0</v>
      </c>
      <c r="AM179" s="441" t="str">
        <f t="shared" si="73"/>
        <v/>
      </c>
      <c r="AN179" s="705"/>
      <c r="AO179" s="552"/>
      <c r="AP179" s="552"/>
    </row>
    <row r="180" spans="2:42" ht="27.75" hidden="1" customHeight="1" thickBot="1">
      <c r="B180" s="459"/>
      <c r="C180" s="694">
        <f>'（参考）業従者・講師配置計画 兼 研修日程表'!C180</f>
        <v>0</v>
      </c>
      <c r="D180" s="695">
        <f>'（参考）業従者・講師配置計画 兼 研修日程表'!D180</f>
        <v>0</v>
      </c>
      <c r="E180" s="696" t="s">
        <v>291</v>
      </c>
      <c r="F180" s="697">
        <f>'（参考）業従者・講師配置計画 兼 研修日程表'!F180</f>
        <v>0</v>
      </c>
      <c r="G180" s="698">
        <f>'（参考）業従者・講師配置計画 兼 研修日程表'!G180</f>
        <v>0</v>
      </c>
      <c r="H180" s="698">
        <f>'（参考）業従者・講師配置計画 兼 研修日程表'!H180</f>
        <v>0</v>
      </c>
      <c r="I180" s="698">
        <f>'（参考）業従者・講師配置計画 兼 研修日程表'!I180</f>
        <v>0</v>
      </c>
      <c r="J180" s="698">
        <f>'（参考）業従者・講師配置計画 兼 研修日程表'!J180</f>
        <v>0</v>
      </c>
      <c r="K180" s="459"/>
      <c r="L180" s="699">
        <f>'（参考）業従者・講師配置計画 兼 研修日程表'!L180</f>
        <v>0</v>
      </c>
      <c r="M180" s="700">
        <f>'（参考）業従者・講師配置計画 兼 研修日程表'!M180</f>
        <v>0</v>
      </c>
      <c r="N180" s="841">
        <f>'（参考）業従者・講師配置計画 兼 研修日程表'!N180</f>
        <v>0</v>
      </c>
      <c r="O180" s="548" t="str">
        <f t="shared" si="74"/>
        <v/>
      </c>
      <c r="P180" s="548" t="str">
        <f t="shared" si="75"/>
        <v/>
      </c>
      <c r="Q180" s="548" t="str">
        <f t="shared" si="57"/>
        <v/>
      </c>
      <c r="R180" s="548" t="str">
        <f t="shared" si="58"/>
        <v/>
      </c>
      <c r="S180" s="548" t="str">
        <f t="shared" si="76"/>
        <v/>
      </c>
      <c r="T180" s="548" t="str">
        <f t="shared" si="77"/>
        <v/>
      </c>
      <c r="U180" s="548" t="str">
        <f t="shared" si="59"/>
        <v/>
      </c>
      <c r="V180" s="548" t="str">
        <f t="shared" si="60"/>
        <v/>
      </c>
      <c r="W180" s="548" t="str">
        <f t="shared" si="78"/>
        <v/>
      </c>
      <c r="X180" s="548" t="str">
        <f t="shared" si="79"/>
        <v/>
      </c>
      <c r="Y180" s="548" t="str">
        <f t="shared" si="61"/>
        <v/>
      </c>
      <c r="Z180" s="548" t="str">
        <f t="shared" si="62"/>
        <v/>
      </c>
      <c r="AA180" s="548" t="str">
        <f t="shared" si="80"/>
        <v/>
      </c>
      <c r="AB180" s="548" t="str">
        <f t="shared" si="81"/>
        <v/>
      </c>
      <c r="AC180" s="548" t="str">
        <f t="shared" si="63"/>
        <v/>
      </c>
      <c r="AD180" s="548" t="str">
        <f t="shared" si="64"/>
        <v/>
      </c>
      <c r="AE180" s="701">
        <f>'（参考）業従者・講師配置計画 兼 研修日程表'!AE180</f>
        <v>0</v>
      </c>
      <c r="AF180" s="702">
        <f>'（参考）業従者・講師配置計画 兼 研修日程表'!AF180</f>
        <v>0</v>
      </c>
      <c r="AG180" s="703"/>
      <c r="AH180" s="912" t="str">
        <f>'（参考）業従者・講師配置計画 兼 研修日程表'!AH180</f>
        <v/>
      </c>
      <c r="AI180" s="912" t="str">
        <f>'（参考）業従者・講師配置計画 兼 研修日程表'!AI180</f>
        <v/>
      </c>
      <c r="AJ180" s="912" t="str">
        <f>'（参考）業従者・講師配置計画 兼 研修日程表'!AJ180</f>
        <v/>
      </c>
      <c r="AK180" s="912" t="str">
        <f>'（参考）業従者・講師配置計画 兼 研修日程表'!AK180</f>
        <v/>
      </c>
      <c r="AL180" s="704">
        <f>'（参考）業従者・講師配置計画 兼 研修日程表'!AL180</f>
        <v>0</v>
      </c>
      <c r="AM180" s="441" t="str">
        <f t="shared" si="73"/>
        <v/>
      </c>
      <c r="AN180" s="705"/>
      <c r="AO180" s="552"/>
      <c r="AP180" s="552"/>
    </row>
    <row r="181" spans="2:42" ht="27.75" hidden="1" customHeight="1" thickBot="1">
      <c r="B181" s="459"/>
      <c r="C181" s="694">
        <f>'（参考）業従者・講師配置計画 兼 研修日程表'!C181</f>
        <v>0</v>
      </c>
      <c r="D181" s="695">
        <f>'（参考）業従者・講師配置計画 兼 研修日程表'!D181</f>
        <v>0</v>
      </c>
      <c r="E181" s="696" t="s">
        <v>291</v>
      </c>
      <c r="F181" s="697">
        <f>'（参考）業従者・講師配置計画 兼 研修日程表'!F181</f>
        <v>0</v>
      </c>
      <c r="G181" s="698">
        <f>'（参考）業従者・講師配置計画 兼 研修日程表'!G181</f>
        <v>0</v>
      </c>
      <c r="H181" s="698">
        <f>'（参考）業従者・講師配置計画 兼 研修日程表'!H181</f>
        <v>0</v>
      </c>
      <c r="I181" s="698">
        <f>'（参考）業従者・講師配置計画 兼 研修日程表'!I181</f>
        <v>0</v>
      </c>
      <c r="J181" s="698">
        <f>'（参考）業従者・講師配置計画 兼 研修日程表'!J181</f>
        <v>0</v>
      </c>
      <c r="K181" s="459"/>
      <c r="L181" s="699">
        <f>'（参考）業従者・講師配置計画 兼 研修日程表'!L181</f>
        <v>0</v>
      </c>
      <c r="M181" s="700">
        <f>'（参考）業従者・講師配置計画 兼 研修日程表'!M181</f>
        <v>0</v>
      </c>
      <c r="N181" s="841">
        <f>'（参考）業従者・講師配置計画 兼 研修日程表'!N181</f>
        <v>0</v>
      </c>
      <c r="O181" s="548" t="str">
        <f t="shared" si="74"/>
        <v/>
      </c>
      <c r="P181" s="548" t="str">
        <f t="shared" si="75"/>
        <v/>
      </c>
      <c r="Q181" s="548" t="str">
        <f t="shared" si="57"/>
        <v/>
      </c>
      <c r="R181" s="548" t="str">
        <f t="shared" si="58"/>
        <v/>
      </c>
      <c r="S181" s="548" t="str">
        <f t="shared" si="76"/>
        <v/>
      </c>
      <c r="T181" s="548" t="str">
        <f t="shared" si="77"/>
        <v/>
      </c>
      <c r="U181" s="548" t="str">
        <f t="shared" si="59"/>
        <v/>
      </c>
      <c r="V181" s="548" t="str">
        <f t="shared" si="60"/>
        <v/>
      </c>
      <c r="W181" s="548" t="str">
        <f t="shared" si="78"/>
        <v/>
      </c>
      <c r="X181" s="548" t="str">
        <f t="shared" si="79"/>
        <v/>
      </c>
      <c r="Y181" s="548" t="str">
        <f t="shared" si="61"/>
        <v/>
      </c>
      <c r="Z181" s="548" t="str">
        <f t="shared" si="62"/>
        <v/>
      </c>
      <c r="AA181" s="548" t="str">
        <f t="shared" si="80"/>
        <v/>
      </c>
      <c r="AB181" s="548" t="str">
        <f t="shared" si="81"/>
        <v/>
      </c>
      <c r="AC181" s="548" t="str">
        <f t="shared" si="63"/>
        <v/>
      </c>
      <c r="AD181" s="548" t="str">
        <f t="shared" si="64"/>
        <v/>
      </c>
      <c r="AE181" s="701">
        <f>'（参考）業従者・講師配置計画 兼 研修日程表'!AE181</f>
        <v>0</v>
      </c>
      <c r="AF181" s="702">
        <f>'（参考）業従者・講師配置計画 兼 研修日程表'!AF181</f>
        <v>0</v>
      </c>
      <c r="AG181" s="703"/>
      <c r="AH181" s="912" t="str">
        <f>'（参考）業従者・講師配置計画 兼 研修日程表'!AH181</f>
        <v/>
      </c>
      <c r="AI181" s="912" t="str">
        <f>'（参考）業従者・講師配置計画 兼 研修日程表'!AI181</f>
        <v/>
      </c>
      <c r="AJ181" s="912" t="str">
        <f>'（参考）業従者・講師配置計画 兼 研修日程表'!AJ181</f>
        <v/>
      </c>
      <c r="AK181" s="912" t="str">
        <f>'（参考）業従者・講師配置計画 兼 研修日程表'!AK181</f>
        <v/>
      </c>
      <c r="AL181" s="704">
        <f>'（参考）業従者・講師配置計画 兼 研修日程表'!AL181</f>
        <v>0</v>
      </c>
      <c r="AM181" s="441" t="str">
        <f t="shared" si="73"/>
        <v/>
      </c>
      <c r="AN181" s="705"/>
      <c r="AO181" s="552"/>
      <c r="AP181" s="552"/>
    </row>
    <row r="182" spans="2:42" ht="27.75" hidden="1" customHeight="1" thickBot="1">
      <c r="B182" s="459"/>
      <c r="C182" s="694">
        <f>'（参考）業従者・講師配置計画 兼 研修日程表'!C182</f>
        <v>0</v>
      </c>
      <c r="D182" s="695">
        <f>'（参考）業従者・講師配置計画 兼 研修日程表'!D182</f>
        <v>0</v>
      </c>
      <c r="E182" s="696" t="s">
        <v>291</v>
      </c>
      <c r="F182" s="697">
        <f>'（参考）業従者・講師配置計画 兼 研修日程表'!F182</f>
        <v>0</v>
      </c>
      <c r="G182" s="698">
        <f>'（参考）業従者・講師配置計画 兼 研修日程表'!G182</f>
        <v>0</v>
      </c>
      <c r="H182" s="698">
        <f>'（参考）業従者・講師配置計画 兼 研修日程表'!H182</f>
        <v>0</v>
      </c>
      <c r="I182" s="698">
        <f>'（参考）業従者・講師配置計画 兼 研修日程表'!I182</f>
        <v>0</v>
      </c>
      <c r="J182" s="698">
        <f>'（参考）業従者・講師配置計画 兼 研修日程表'!J182</f>
        <v>0</v>
      </c>
      <c r="K182" s="459"/>
      <c r="L182" s="699">
        <f>'（参考）業従者・講師配置計画 兼 研修日程表'!L182</f>
        <v>0</v>
      </c>
      <c r="M182" s="700">
        <f>'（参考）業従者・講師配置計画 兼 研修日程表'!M182</f>
        <v>0</v>
      </c>
      <c r="N182" s="841">
        <f>'（参考）業従者・講師配置計画 兼 研修日程表'!N182</f>
        <v>0</v>
      </c>
      <c r="O182" s="548" t="str">
        <f t="shared" si="74"/>
        <v/>
      </c>
      <c r="P182" s="548" t="str">
        <f t="shared" si="75"/>
        <v/>
      </c>
      <c r="Q182" s="548" t="str">
        <f t="shared" si="57"/>
        <v/>
      </c>
      <c r="R182" s="548" t="str">
        <f t="shared" si="58"/>
        <v/>
      </c>
      <c r="S182" s="548" t="str">
        <f t="shared" si="76"/>
        <v/>
      </c>
      <c r="T182" s="548" t="str">
        <f t="shared" si="77"/>
        <v/>
      </c>
      <c r="U182" s="548" t="str">
        <f t="shared" si="59"/>
        <v/>
      </c>
      <c r="V182" s="548" t="str">
        <f t="shared" si="60"/>
        <v/>
      </c>
      <c r="W182" s="548" t="str">
        <f t="shared" si="78"/>
        <v/>
      </c>
      <c r="X182" s="548" t="str">
        <f t="shared" si="79"/>
        <v/>
      </c>
      <c r="Y182" s="548" t="str">
        <f t="shared" si="61"/>
        <v/>
      </c>
      <c r="Z182" s="548" t="str">
        <f t="shared" si="62"/>
        <v/>
      </c>
      <c r="AA182" s="548" t="str">
        <f t="shared" si="80"/>
        <v/>
      </c>
      <c r="AB182" s="548" t="str">
        <f t="shared" si="81"/>
        <v/>
      </c>
      <c r="AC182" s="548" t="str">
        <f t="shared" si="63"/>
        <v/>
      </c>
      <c r="AD182" s="548" t="str">
        <f t="shared" si="64"/>
        <v/>
      </c>
      <c r="AE182" s="701">
        <f>'（参考）業従者・講師配置計画 兼 研修日程表'!AE182</f>
        <v>0</v>
      </c>
      <c r="AF182" s="702">
        <f>'（参考）業従者・講師配置計画 兼 研修日程表'!AF182</f>
        <v>0</v>
      </c>
      <c r="AG182" s="703"/>
      <c r="AH182" s="912" t="str">
        <f>'（参考）業従者・講師配置計画 兼 研修日程表'!AH182</f>
        <v/>
      </c>
      <c r="AI182" s="912" t="str">
        <f>'（参考）業従者・講師配置計画 兼 研修日程表'!AI182</f>
        <v/>
      </c>
      <c r="AJ182" s="912" t="str">
        <f>'（参考）業従者・講師配置計画 兼 研修日程表'!AJ182</f>
        <v/>
      </c>
      <c r="AK182" s="912" t="str">
        <f>'（参考）業従者・講師配置計画 兼 研修日程表'!AK182</f>
        <v/>
      </c>
      <c r="AL182" s="704">
        <f>'（参考）業従者・講師配置計画 兼 研修日程表'!AL182</f>
        <v>0</v>
      </c>
      <c r="AM182" s="441" t="str">
        <f t="shared" si="73"/>
        <v/>
      </c>
      <c r="AN182" s="705"/>
      <c r="AO182" s="552"/>
      <c r="AP182" s="552"/>
    </row>
    <row r="183" spans="2:42" ht="27.75" hidden="1" customHeight="1" thickBot="1">
      <c r="B183" s="459"/>
      <c r="C183" s="694">
        <f>'（参考）業従者・講師配置計画 兼 研修日程表'!C183</f>
        <v>0</v>
      </c>
      <c r="D183" s="695">
        <f>'（参考）業従者・講師配置計画 兼 研修日程表'!D183</f>
        <v>0</v>
      </c>
      <c r="E183" s="696" t="s">
        <v>291</v>
      </c>
      <c r="F183" s="697">
        <f>'（参考）業従者・講師配置計画 兼 研修日程表'!F183</f>
        <v>0</v>
      </c>
      <c r="G183" s="698">
        <f>'（参考）業従者・講師配置計画 兼 研修日程表'!G183</f>
        <v>0</v>
      </c>
      <c r="H183" s="698">
        <f>'（参考）業従者・講師配置計画 兼 研修日程表'!H183</f>
        <v>0</v>
      </c>
      <c r="I183" s="698">
        <f>'（参考）業従者・講師配置計画 兼 研修日程表'!I183</f>
        <v>0</v>
      </c>
      <c r="J183" s="698">
        <f>'（参考）業従者・講師配置計画 兼 研修日程表'!J183</f>
        <v>0</v>
      </c>
      <c r="K183" s="459"/>
      <c r="L183" s="699">
        <f>'（参考）業従者・講師配置計画 兼 研修日程表'!L183</f>
        <v>0</v>
      </c>
      <c r="M183" s="700">
        <f>'（参考）業従者・講師配置計画 兼 研修日程表'!M183</f>
        <v>0</v>
      </c>
      <c r="N183" s="841">
        <f>'（参考）業従者・講師配置計画 兼 研修日程表'!N183</f>
        <v>0</v>
      </c>
      <c r="O183" s="548" t="str">
        <f t="shared" si="74"/>
        <v/>
      </c>
      <c r="P183" s="548" t="str">
        <f t="shared" si="75"/>
        <v/>
      </c>
      <c r="Q183" s="548" t="str">
        <f t="shared" si="57"/>
        <v/>
      </c>
      <c r="R183" s="548" t="str">
        <f t="shared" si="58"/>
        <v/>
      </c>
      <c r="S183" s="548" t="str">
        <f t="shared" si="76"/>
        <v/>
      </c>
      <c r="T183" s="548" t="str">
        <f t="shared" si="77"/>
        <v/>
      </c>
      <c r="U183" s="548" t="str">
        <f t="shared" si="59"/>
        <v/>
      </c>
      <c r="V183" s="548" t="str">
        <f t="shared" si="60"/>
        <v/>
      </c>
      <c r="W183" s="548" t="str">
        <f t="shared" si="78"/>
        <v/>
      </c>
      <c r="X183" s="548" t="str">
        <f t="shared" si="79"/>
        <v/>
      </c>
      <c r="Y183" s="548" t="str">
        <f t="shared" si="61"/>
        <v/>
      </c>
      <c r="Z183" s="548" t="str">
        <f t="shared" si="62"/>
        <v/>
      </c>
      <c r="AA183" s="548" t="str">
        <f t="shared" si="80"/>
        <v/>
      </c>
      <c r="AB183" s="548" t="str">
        <f t="shared" si="81"/>
        <v/>
      </c>
      <c r="AC183" s="548" t="str">
        <f t="shared" si="63"/>
        <v/>
      </c>
      <c r="AD183" s="548" t="str">
        <f t="shared" si="64"/>
        <v/>
      </c>
      <c r="AE183" s="701">
        <f>'（参考）業従者・講師配置計画 兼 研修日程表'!AE183</f>
        <v>0</v>
      </c>
      <c r="AF183" s="702">
        <f>'（参考）業従者・講師配置計画 兼 研修日程表'!AF183</f>
        <v>0</v>
      </c>
      <c r="AG183" s="703"/>
      <c r="AH183" s="912" t="str">
        <f>'（参考）業従者・講師配置計画 兼 研修日程表'!AH183</f>
        <v/>
      </c>
      <c r="AI183" s="912" t="str">
        <f>'（参考）業従者・講師配置計画 兼 研修日程表'!AI183</f>
        <v/>
      </c>
      <c r="AJ183" s="912" t="str">
        <f>'（参考）業従者・講師配置計画 兼 研修日程表'!AJ183</f>
        <v/>
      </c>
      <c r="AK183" s="912" t="str">
        <f>'（参考）業従者・講師配置計画 兼 研修日程表'!AK183</f>
        <v/>
      </c>
      <c r="AL183" s="704">
        <f>'（参考）業従者・講師配置計画 兼 研修日程表'!AL183</f>
        <v>0</v>
      </c>
      <c r="AM183" s="441" t="str">
        <f t="shared" si="73"/>
        <v/>
      </c>
      <c r="AN183" s="705"/>
      <c r="AO183" s="552"/>
      <c r="AP183" s="552"/>
    </row>
    <row r="184" spans="2:42" ht="27.75" hidden="1" customHeight="1" thickBot="1">
      <c r="B184" s="459"/>
      <c r="C184" s="694">
        <f>'（参考）業従者・講師配置計画 兼 研修日程表'!C184</f>
        <v>0</v>
      </c>
      <c r="D184" s="695">
        <f>'（参考）業従者・講師配置計画 兼 研修日程表'!D184</f>
        <v>0</v>
      </c>
      <c r="E184" s="696" t="s">
        <v>291</v>
      </c>
      <c r="F184" s="697">
        <f>'（参考）業従者・講師配置計画 兼 研修日程表'!F184</f>
        <v>0</v>
      </c>
      <c r="G184" s="698">
        <f>'（参考）業従者・講師配置計画 兼 研修日程表'!G184</f>
        <v>0</v>
      </c>
      <c r="H184" s="698">
        <f>'（参考）業従者・講師配置計画 兼 研修日程表'!H184</f>
        <v>0</v>
      </c>
      <c r="I184" s="698">
        <f>'（参考）業従者・講師配置計画 兼 研修日程表'!I184</f>
        <v>0</v>
      </c>
      <c r="J184" s="698">
        <f>'（参考）業従者・講師配置計画 兼 研修日程表'!J184</f>
        <v>0</v>
      </c>
      <c r="K184" s="459"/>
      <c r="L184" s="699">
        <f>'（参考）業従者・講師配置計画 兼 研修日程表'!L184</f>
        <v>0</v>
      </c>
      <c r="M184" s="700">
        <f>'（参考）業従者・講師配置計画 兼 研修日程表'!M184</f>
        <v>0</v>
      </c>
      <c r="N184" s="841">
        <f>'（参考）業従者・講師配置計画 兼 研修日程表'!N184</f>
        <v>0</v>
      </c>
      <c r="O184" s="548" t="str">
        <f t="shared" si="74"/>
        <v/>
      </c>
      <c r="P184" s="548" t="str">
        <f t="shared" si="75"/>
        <v/>
      </c>
      <c r="Q184" s="548" t="str">
        <f t="shared" si="57"/>
        <v/>
      </c>
      <c r="R184" s="548" t="str">
        <f t="shared" si="58"/>
        <v/>
      </c>
      <c r="S184" s="548" t="str">
        <f t="shared" si="76"/>
        <v/>
      </c>
      <c r="T184" s="548" t="str">
        <f t="shared" si="77"/>
        <v/>
      </c>
      <c r="U184" s="548" t="str">
        <f t="shared" si="59"/>
        <v/>
      </c>
      <c r="V184" s="548" t="str">
        <f t="shared" si="60"/>
        <v/>
      </c>
      <c r="W184" s="548" t="str">
        <f t="shared" si="78"/>
        <v/>
      </c>
      <c r="X184" s="548" t="str">
        <f t="shared" si="79"/>
        <v/>
      </c>
      <c r="Y184" s="548" t="str">
        <f t="shared" si="61"/>
        <v/>
      </c>
      <c r="Z184" s="548" t="str">
        <f t="shared" si="62"/>
        <v/>
      </c>
      <c r="AA184" s="548" t="str">
        <f t="shared" si="80"/>
        <v/>
      </c>
      <c r="AB184" s="548" t="str">
        <f t="shared" si="81"/>
        <v/>
      </c>
      <c r="AC184" s="548" t="str">
        <f t="shared" si="63"/>
        <v/>
      </c>
      <c r="AD184" s="548" t="str">
        <f t="shared" si="64"/>
        <v/>
      </c>
      <c r="AE184" s="701">
        <f>'（参考）業従者・講師配置計画 兼 研修日程表'!AE184</f>
        <v>0</v>
      </c>
      <c r="AF184" s="702">
        <f>'（参考）業従者・講師配置計画 兼 研修日程表'!AF184</f>
        <v>0</v>
      </c>
      <c r="AG184" s="703"/>
      <c r="AH184" s="912" t="str">
        <f>'（参考）業従者・講師配置計画 兼 研修日程表'!AH184</f>
        <v/>
      </c>
      <c r="AI184" s="912" t="str">
        <f>'（参考）業従者・講師配置計画 兼 研修日程表'!AI184</f>
        <v/>
      </c>
      <c r="AJ184" s="912" t="str">
        <f>'（参考）業従者・講師配置計画 兼 研修日程表'!AJ184</f>
        <v/>
      </c>
      <c r="AK184" s="912" t="str">
        <f>'（参考）業従者・講師配置計画 兼 研修日程表'!AK184</f>
        <v/>
      </c>
      <c r="AL184" s="704">
        <f>'（参考）業従者・講師配置計画 兼 研修日程表'!AL184</f>
        <v>0</v>
      </c>
      <c r="AM184" s="441" t="str">
        <f t="shared" si="73"/>
        <v/>
      </c>
      <c r="AN184" s="705"/>
      <c r="AO184" s="552"/>
      <c r="AP184" s="552"/>
    </row>
    <row r="185" spans="2:42" ht="27.75" hidden="1" customHeight="1" thickBot="1">
      <c r="B185" s="459"/>
      <c r="C185" s="694">
        <f>'（参考）業従者・講師配置計画 兼 研修日程表'!C185</f>
        <v>0</v>
      </c>
      <c r="D185" s="695">
        <f>'（参考）業従者・講師配置計画 兼 研修日程表'!D185</f>
        <v>0</v>
      </c>
      <c r="E185" s="696" t="s">
        <v>291</v>
      </c>
      <c r="F185" s="697">
        <f>'（参考）業従者・講師配置計画 兼 研修日程表'!F185</f>
        <v>0</v>
      </c>
      <c r="G185" s="698">
        <f>'（参考）業従者・講師配置計画 兼 研修日程表'!G185</f>
        <v>0</v>
      </c>
      <c r="H185" s="698">
        <f>'（参考）業従者・講師配置計画 兼 研修日程表'!H185</f>
        <v>0</v>
      </c>
      <c r="I185" s="698">
        <f>'（参考）業従者・講師配置計画 兼 研修日程表'!I185</f>
        <v>0</v>
      </c>
      <c r="J185" s="698">
        <f>'（参考）業従者・講師配置計画 兼 研修日程表'!J185</f>
        <v>0</v>
      </c>
      <c r="K185" s="459"/>
      <c r="L185" s="699">
        <f>'（参考）業従者・講師配置計画 兼 研修日程表'!L185</f>
        <v>0</v>
      </c>
      <c r="M185" s="700">
        <f>'（参考）業従者・講師配置計画 兼 研修日程表'!M185</f>
        <v>0</v>
      </c>
      <c r="N185" s="841">
        <f>'（参考）業従者・講師配置計画 兼 研修日程表'!N185</f>
        <v>0</v>
      </c>
      <c r="O185" s="548" t="str">
        <f t="shared" si="74"/>
        <v/>
      </c>
      <c r="P185" s="548" t="str">
        <f t="shared" si="75"/>
        <v/>
      </c>
      <c r="Q185" s="548" t="str">
        <f t="shared" si="57"/>
        <v/>
      </c>
      <c r="R185" s="548" t="str">
        <f t="shared" si="58"/>
        <v/>
      </c>
      <c r="S185" s="548" t="str">
        <f t="shared" si="76"/>
        <v/>
      </c>
      <c r="T185" s="548" t="str">
        <f t="shared" si="77"/>
        <v/>
      </c>
      <c r="U185" s="548" t="str">
        <f t="shared" si="59"/>
        <v/>
      </c>
      <c r="V185" s="548" t="str">
        <f t="shared" si="60"/>
        <v/>
      </c>
      <c r="W185" s="548" t="str">
        <f t="shared" si="78"/>
        <v/>
      </c>
      <c r="X185" s="548" t="str">
        <f t="shared" si="79"/>
        <v/>
      </c>
      <c r="Y185" s="548" t="str">
        <f t="shared" si="61"/>
        <v/>
      </c>
      <c r="Z185" s="548" t="str">
        <f t="shared" si="62"/>
        <v/>
      </c>
      <c r="AA185" s="548" t="str">
        <f t="shared" si="80"/>
        <v/>
      </c>
      <c r="AB185" s="548" t="str">
        <f t="shared" si="81"/>
        <v/>
      </c>
      <c r="AC185" s="548" t="str">
        <f t="shared" si="63"/>
        <v/>
      </c>
      <c r="AD185" s="548" t="str">
        <f t="shared" si="64"/>
        <v/>
      </c>
      <c r="AE185" s="701">
        <f>'（参考）業従者・講師配置計画 兼 研修日程表'!AE185</f>
        <v>0</v>
      </c>
      <c r="AF185" s="702">
        <f>'（参考）業従者・講師配置計画 兼 研修日程表'!AF185</f>
        <v>0</v>
      </c>
      <c r="AG185" s="703"/>
      <c r="AH185" s="912" t="str">
        <f>'（参考）業従者・講師配置計画 兼 研修日程表'!AH185</f>
        <v/>
      </c>
      <c r="AI185" s="912" t="str">
        <f>'（参考）業従者・講師配置計画 兼 研修日程表'!AI185</f>
        <v/>
      </c>
      <c r="AJ185" s="912" t="str">
        <f>'（参考）業従者・講師配置計画 兼 研修日程表'!AJ185</f>
        <v/>
      </c>
      <c r="AK185" s="912" t="str">
        <f>'（参考）業従者・講師配置計画 兼 研修日程表'!AK185</f>
        <v/>
      </c>
      <c r="AL185" s="704">
        <f>'（参考）業従者・講師配置計画 兼 研修日程表'!AL185</f>
        <v>0</v>
      </c>
      <c r="AM185" s="441" t="str">
        <f t="shared" si="73"/>
        <v/>
      </c>
      <c r="AN185" s="705"/>
      <c r="AO185" s="552"/>
      <c r="AP185" s="552"/>
    </row>
    <row r="186" spans="2:42" ht="27.75" hidden="1" customHeight="1" thickBot="1">
      <c r="B186" s="459"/>
      <c r="C186" s="694">
        <f>'（参考）業従者・講師配置計画 兼 研修日程表'!C186</f>
        <v>0</v>
      </c>
      <c r="D186" s="695">
        <f>'（参考）業従者・講師配置計画 兼 研修日程表'!D186</f>
        <v>0</v>
      </c>
      <c r="E186" s="696" t="s">
        <v>291</v>
      </c>
      <c r="F186" s="697">
        <f>'（参考）業従者・講師配置計画 兼 研修日程表'!F186</f>
        <v>0</v>
      </c>
      <c r="G186" s="698">
        <f>'（参考）業従者・講師配置計画 兼 研修日程表'!G186</f>
        <v>0</v>
      </c>
      <c r="H186" s="698">
        <f>'（参考）業従者・講師配置計画 兼 研修日程表'!H186</f>
        <v>0</v>
      </c>
      <c r="I186" s="698">
        <f>'（参考）業従者・講師配置計画 兼 研修日程表'!I186</f>
        <v>0</v>
      </c>
      <c r="J186" s="698">
        <f>'（参考）業従者・講師配置計画 兼 研修日程表'!J186</f>
        <v>0</v>
      </c>
      <c r="K186" s="459"/>
      <c r="L186" s="699">
        <f>'（参考）業従者・講師配置計画 兼 研修日程表'!L186</f>
        <v>0</v>
      </c>
      <c r="M186" s="700">
        <f>'（参考）業従者・講師配置計画 兼 研修日程表'!M186</f>
        <v>0</v>
      </c>
      <c r="N186" s="841">
        <f>'（参考）業従者・講師配置計画 兼 研修日程表'!N186</f>
        <v>0</v>
      </c>
      <c r="O186" s="548" t="str">
        <f t="shared" si="74"/>
        <v/>
      </c>
      <c r="P186" s="548" t="str">
        <f t="shared" si="75"/>
        <v/>
      </c>
      <c r="Q186" s="548" t="str">
        <f t="shared" si="57"/>
        <v/>
      </c>
      <c r="R186" s="548" t="str">
        <f t="shared" si="58"/>
        <v/>
      </c>
      <c r="S186" s="548" t="str">
        <f t="shared" si="76"/>
        <v/>
      </c>
      <c r="T186" s="548" t="str">
        <f t="shared" si="77"/>
        <v/>
      </c>
      <c r="U186" s="548" t="str">
        <f t="shared" si="59"/>
        <v/>
      </c>
      <c r="V186" s="548" t="str">
        <f t="shared" si="60"/>
        <v/>
      </c>
      <c r="W186" s="548" t="str">
        <f t="shared" si="78"/>
        <v/>
      </c>
      <c r="X186" s="548" t="str">
        <f t="shared" si="79"/>
        <v/>
      </c>
      <c r="Y186" s="548" t="str">
        <f t="shared" si="61"/>
        <v/>
      </c>
      <c r="Z186" s="548" t="str">
        <f t="shared" si="62"/>
        <v/>
      </c>
      <c r="AA186" s="548" t="str">
        <f t="shared" si="80"/>
        <v/>
      </c>
      <c r="AB186" s="548" t="str">
        <f t="shared" si="81"/>
        <v/>
      </c>
      <c r="AC186" s="548" t="str">
        <f t="shared" si="63"/>
        <v/>
      </c>
      <c r="AD186" s="548" t="str">
        <f t="shared" si="64"/>
        <v/>
      </c>
      <c r="AE186" s="701">
        <f>'（参考）業従者・講師配置計画 兼 研修日程表'!AE186</f>
        <v>0</v>
      </c>
      <c r="AF186" s="702">
        <f>'（参考）業従者・講師配置計画 兼 研修日程表'!AF186</f>
        <v>0</v>
      </c>
      <c r="AG186" s="703"/>
      <c r="AH186" s="912" t="str">
        <f>'（参考）業従者・講師配置計画 兼 研修日程表'!AH186</f>
        <v/>
      </c>
      <c r="AI186" s="912" t="str">
        <f>'（参考）業従者・講師配置計画 兼 研修日程表'!AI186</f>
        <v/>
      </c>
      <c r="AJ186" s="912" t="str">
        <f>'（参考）業従者・講師配置計画 兼 研修日程表'!AJ186</f>
        <v/>
      </c>
      <c r="AK186" s="912" t="str">
        <f>'（参考）業従者・講師配置計画 兼 研修日程表'!AK186</f>
        <v/>
      </c>
      <c r="AL186" s="704">
        <f>'（参考）業従者・講師配置計画 兼 研修日程表'!AL186</f>
        <v>0</v>
      </c>
      <c r="AM186" s="441" t="str">
        <f t="shared" si="73"/>
        <v/>
      </c>
      <c r="AN186" s="705"/>
      <c r="AO186" s="552"/>
      <c r="AP186" s="552"/>
    </row>
    <row r="187" spans="2:42" ht="27.75" hidden="1" customHeight="1" thickBot="1">
      <c r="B187" s="459"/>
      <c r="C187" s="694">
        <f>'（参考）業従者・講師配置計画 兼 研修日程表'!C187</f>
        <v>0</v>
      </c>
      <c r="D187" s="695">
        <f>'（参考）業従者・講師配置計画 兼 研修日程表'!D187</f>
        <v>0</v>
      </c>
      <c r="E187" s="696" t="s">
        <v>291</v>
      </c>
      <c r="F187" s="697">
        <f>'（参考）業従者・講師配置計画 兼 研修日程表'!F187</f>
        <v>0</v>
      </c>
      <c r="G187" s="698">
        <f>'（参考）業従者・講師配置計画 兼 研修日程表'!G187</f>
        <v>0</v>
      </c>
      <c r="H187" s="698">
        <f>'（参考）業従者・講師配置計画 兼 研修日程表'!H187</f>
        <v>0</v>
      </c>
      <c r="I187" s="698">
        <f>'（参考）業従者・講師配置計画 兼 研修日程表'!I187</f>
        <v>0</v>
      </c>
      <c r="J187" s="698">
        <f>'（参考）業従者・講師配置計画 兼 研修日程表'!J187</f>
        <v>0</v>
      </c>
      <c r="K187" s="459"/>
      <c r="L187" s="699">
        <f>'（参考）業従者・講師配置計画 兼 研修日程表'!L187</f>
        <v>0</v>
      </c>
      <c r="M187" s="700">
        <f>'（参考）業従者・講師配置計画 兼 研修日程表'!M187</f>
        <v>0</v>
      </c>
      <c r="N187" s="841">
        <f>'（参考）業従者・講師配置計画 兼 研修日程表'!N187</f>
        <v>0</v>
      </c>
      <c r="O187" s="548" t="str">
        <f t="shared" si="74"/>
        <v/>
      </c>
      <c r="P187" s="548" t="str">
        <f t="shared" si="75"/>
        <v/>
      </c>
      <c r="Q187" s="548" t="str">
        <f t="shared" si="57"/>
        <v/>
      </c>
      <c r="R187" s="548" t="str">
        <f t="shared" si="58"/>
        <v/>
      </c>
      <c r="S187" s="548" t="str">
        <f t="shared" si="76"/>
        <v/>
      </c>
      <c r="T187" s="548" t="str">
        <f t="shared" si="77"/>
        <v/>
      </c>
      <c r="U187" s="548" t="str">
        <f t="shared" si="59"/>
        <v/>
      </c>
      <c r="V187" s="548" t="str">
        <f t="shared" si="60"/>
        <v/>
      </c>
      <c r="W187" s="548" t="str">
        <f t="shared" si="78"/>
        <v/>
      </c>
      <c r="X187" s="548" t="str">
        <f t="shared" si="79"/>
        <v/>
      </c>
      <c r="Y187" s="548" t="str">
        <f t="shared" si="61"/>
        <v/>
      </c>
      <c r="Z187" s="548" t="str">
        <f t="shared" si="62"/>
        <v/>
      </c>
      <c r="AA187" s="548" t="str">
        <f t="shared" si="80"/>
        <v/>
      </c>
      <c r="AB187" s="548" t="str">
        <f t="shared" si="81"/>
        <v/>
      </c>
      <c r="AC187" s="548" t="str">
        <f t="shared" si="63"/>
        <v/>
      </c>
      <c r="AD187" s="548" t="str">
        <f t="shared" si="64"/>
        <v/>
      </c>
      <c r="AE187" s="701">
        <f>'（参考）業従者・講師配置計画 兼 研修日程表'!AE187</f>
        <v>0</v>
      </c>
      <c r="AF187" s="702">
        <f>'（参考）業従者・講師配置計画 兼 研修日程表'!AF187</f>
        <v>0</v>
      </c>
      <c r="AG187" s="703"/>
      <c r="AH187" s="912" t="str">
        <f>'（参考）業従者・講師配置計画 兼 研修日程表'!AH187</f>
        <v/>
      </c>
      <c r="AI187" s="912" t="str">
        <f>'（参考）業従者・講師配置計画 兼 研修日程表'!AI187</f>
        <v/>
      </c>
      <c r="AJ187" s="912" t="str">
        <f>'（参考）業従者・講師配置計画 兼 研修日程表'!AJ187</f>
        <v/>
      </c>
      <c r="AK187" s="912" t="str">
        <f>'（参考）業従者・講師配置計画 兼 研修日程表'!AK187</f>
        <v/>
      </c>
      <c r="AL187" s="704">
        <f>'（参考）業従者・講師配置計画 兼 研修日程表'!AL187</f>
        <v>0</v>
      </c>
      <c r="AM187" s="441" t="str">
        <f t="shared" si="73"/>
        <v/>
      </c>
      <c r="AN187" s="705"/>
      <c r="AO187" s="552"/>
      <c r="AP187" s="552"/>
    </row>
    <row r="188" spans="2:42" ht="27.75" hidden="1" customHeight="1" thickBot="1">
      <c r="B188" s="459"/>
      <c r="C188" s="694">
        <f>'（参考）業従者・講師配置計画 兼 研修日程表'!C188</f>
        <v>0</v>
      </c>
      <c r="D188" s="695">
        <f>'（参考）業従者・講師配置計画 兼 研修日程表'!D188</f>
        <v>0</v>
      </c>
      <c r="E188" s="696" t="s">
        <v>291</v>
      </c>
      <c r="F188" s="697">
        <f>'（参考）業従者・講師配置計画 兼 研修日程表'!F188</f>
        <v>0</v>
      </c>
      <c r="G188" s="698">
        <f>'（参考）業従者・講師配置計画 兼 研修日程表'!G188</f>
        <v>0</v>
      </c>
      <c r="H188" s="698">
        <f>'（参考）業従者・講師配置計画 兼 研修日程表'!H188</f>
        <v>0</v>
      </c>
      <c r="I188" s="698">
        <f>'（参考）業従者・講師配置計画 兼 研修日程表'!I188</f>
        <v>0</v>
      </c>
      <c r="J188" s="698">
        <f>'（参考）業従者・講師配置計画 兼 研修日程表'!J188</f>
        <v>0</v>
      </c>
      <c r="K188" s="459"/>
      <c r="L188" s="699">
        <f>'（参考）業従者・講師配置計画 兼 研修日程表'!L188</f>
        <v>0</v>
      </c>
      <c r="M188" s="700">
        <f>'（参考）業従者・講師配置計画 兼 研修日程表'!M188</f>
        <v>0</v>
      </c>
      <c r="N188" s="841">
        <f>'（参考）業従者・講師配置計画 兼 研修日程表'!N188</f>
        <v>0</v>
      </c>
      <c r="O188" s="548" t="str">
        <f t="shared" si="74"/>
        <v/>
      </c>
      <c r="P188" s="548" t="str">
        <f t="shared" si="75"/>
        <v/>
      </c>
      <c r="Q188" s="548" t="str">
        <f t="shared" si="57"/>
        <v/>
      </c>
      <c r="R188" s="548" t="str">
        <f t="shared" si="58"/>
        <v/>
      </c>
      <c r="S188" s="548" t="str">
        <f t="shared" si="76"/>
        <v/>
      </c>
      <c r="T188" s="548" t="str">
        <f t="shared" si="77"/>
        <v/>
      </c>
      <c r="U188" s="548" t="str">
        <f t="shared" si="59"/>
        <v/>
      </c>
      <c r="V188" s="548" t="str">
        <f t="shared" si="60"/>
        <v/>
      </c>
      <c r="W188" s="548" t="str">
        <f t="shared" si="78"/>
        <v/>
      </c>
      <c r="X188" s="548" t="str">
        <f t="shared" si="79"/>
        <v/>
      </c>
      <c r="Y188" s="548" t="str">
        <f t="shared" si="61"/>
        <v/>
      </c>
      <c r="Z188" s="548" t="str">
        <f t="shared" si="62"/>
        <v/>
      </c>
      <c r="AA188" s="548" t="str">
        <f t="shared" si="80"/>
        <v/>
      </c>
      <c r="AB188" s="548" t="str">
        <f t="shared" si="81"/>
        <v/>
      </c>
      <c r="AC188" s="548" t="str">
        <f t="shared" si="63"/>
        <v/>
      </c>
      <c r="AD188" s="548" t="str">
        <f t="shared" si="64"/>
        <v/>
      </c>
      <c r="AE188" s="701">
        <f>'（参考）業従者・講師配置計画 兼 研修日程表'!AE188</f>
        <v>0</v>
      </c>
      <c r="AF188" s="702">
        <f>'（参考）業従者・講師配置計画 兼 研修日程表'!AF188</f>
        <v>0</v>
      </c>
      <c r="AG188" s="703"/>
      <c r="AH188" s="912" t="str">
        <f>'（参考）業従者・講師配置計画 兼 研修日程表'!AH188</f>
        <v/>
      </c>
      <c r="AI188" s="912" t="str">
        <f>'（参考）業従者・講師配置計画 兼 研修日程表'!AI188</f>
        <v/>
      </c>
      <c r="AJ188" s="912" t="str">
        <f>'（参考）業従者・講師配置計画 兼 研修日程表'!AJ188</f>
        <v/>
      </c>
      <c r="AK188" s="912" t="str">
        <f>'（参考）業従者・講師配置計画 兼 研修日程表'!AK188</f>
        <v/>
      </c>
      <c r="AL188" s="704">
        <f>'（参考）業従者・講師配置計画 兼 研修日程表'!AL188</f>
        <v>0</v>
      </c>
      <c r="AM188" s="441" t="str">
        <f t="shared" si="73"/>
        <v/>
      </c>
      <c r="AN188" s="705"/>
      <c r="AO188" s="552"/>
      <c r="AP188" s="552"/>
    </row>
    <row r="189" spans="2:42" ht="27.75" hidden="1" customHeight="1" thickBot="1">
      <c r="B189" s="459"/>
      <c r="C189" s="694">
        <f>'（参考）業従者・講師配置計画 兼 研修日程表'!C189</f>
        <v>0</v>
      </c>
      <c r="D189" s="695">
        <f>'（参考）業従者・講師配置計画 兼 研修日程表'!D189</f>
        <v>0</v>
      </c>
      <c r="E189" s="696" t="s">
        <v>291</v>
      </c>
      <c r="F189" s="697">
        <f>'（参考）業従者・講師配置計画 兼 研修日程表'!F189</f>
        <v>0</v>
      </c>
      <c r="G189" s="698">
        <f>'（参考）業従者・講師配置計画 兼 研修日程表'!G189</f>
        <v>0</v>
      </c>
      <c r="H189" s="698">
        <f>'（参考）業従者・講師配置計画 兼 研修日程表'!H189</f>
        <v>0</v>
      </c>
      <c r="I189" s="698">
        <f>'（参考）業従者・講師配置計画 兼 研修日程表'!I189</f>
        <v>0</v>
      </c>
      <c r="J189" s="698">
        <f>'（参考）業従者・講師配置計画 兼 研修日程表'!J189</f>
        <v>0</v>
      </c>
      <c r="K189" s="459"/>
      <c r="L189" s="699">
        <f>'（参考）業従者・講師配置計画 兼 研修日程表'!L189</f>
        <v>0</v>
      </c>
      <c r="M189" s="700">
        <f>'（参考）業従者・講師配置計画 兼 研修日程表'!M189</f>
        <v>0</v>
      </c>
      <c r="N189" s="841">
        <f>'（参考）業従者・講師配置計画 兼 研修日程表'!N189</f>
        <v>0</v>
      </c>
      <c r="O189" s="548" t="str">
        <f t="shared" si="74"/>
        <v/>
      </c>
      <c r="P189" s="548" t="str">
        <f t="shared" si="75"/>
        <v/>
      </c>
      <c r="Q189" s="548" t="str">
        <f t="shared" si="57"/>
        <v/>
      </c>
      <c r="R189" s="548" t="str">
        <f t="shared" si="58"/>
        <v/>
      </c>
      <c r="S189" s="548" t="str">
        <f t="shared" si="76"/>
        <v/>
      </c>
      <c r="T189" s="548" t="str">
        <f t="shared" si="77"/>
        <v/>
      </c>
      <c r="U189" s="548" t="str">
        <f t="shared" si="59"/>
        <v/>
      </c>
      <c r="V189" s="548" t="str">
        <f t="shared" si="60"/>
        <v/>
      </c>
      <c r="W189" s="548" t="str">
        <f t="shared" si="78"/>
        <v/>
      </c>
      <c r="X189" s="548" t="str">
        <f t="shared" si="79"/>
        <v/>
      </c>
      <c r="Y189" s="548" t="str">
        <f t="shared" si="61"/>
        <v/>
      </c>
      <c r="Z189" s="548" t="str">
        <f t="shared" si="62"/>
        <v/>
      </c>
      <c r="AA189" s="548" t="str">
        <f t="shared" si="80"/>
        <v/>
      </c>
      <c r="AB189" s="548" t="str">
        <f t="shared" si="81"/>
        <v/>
      </c>
      <c r="AC189" s="548" t="str">
        <f t="shared" si="63"/>
        <v/>
      </c>
      <c r="AD189" s="548" t="str">
        <f t="shared" si="64"/>
        <v/>
      </c>
      <c r="AE189" s="701">
        <f>'（参考）業従者・講師配置計画 兼 研修日程表'!AE189</f>
        <v>0</v>
      </c>
      <c r="AF189" s="702">
        <f>'（参考）業従者・講師配置計画 兼 研修日程表'!AF189</f>
        <v>0</v>
      </c>
      <c r="AG189" s="703"/>
      <c r="AH189" s="912" t="str">
        <f>'（参考）業従者・講師配置計画 兼 研修日程表'!AH189</f>
        <v/>
      </c>
      <c r="AI189" s="912" t="str">
        <f>'（参考）業従者・講師配置計画 兼 研修日程表'!AI189</f>
        <v/>
      </c>
      <c r="AJ189" s="912" t="str">
        <f>'（参考）業従者・講師配置計画 兼 研修日程表'!AJ189</f>
        <v/>
      </c>
      <c r="AK189" s="912" t="str">
        <f>'（参考）業従者・講師配置計画 兼 研修日程表'!AK189</f>
        <v/>
      </c>
      <c r="AL189" s="704">
        <f>'（参考）業従者・講師配置計画 兼 研修日程表'!AL189</f>
        <v>0</v>
      </c>
      <c r="AM189" s="441" t="str">
        <f t="shared" si="73"/>
        <v/>
      </c>
      <c r="AN189" s="705"/>
      <c r="AO189" s="552"/>
      <c r="AP189" s="552"/>
    </row>
    <row r="190" spans="2:42" ht="27.75" hidden="1" customHeight="1" thickBot="1">
      <c r="B190" s="459"/>
      <c r="C190" s="694">
        <f>'（参考）業従者・講師配置計画 兼 研修日程表'!C190</f>
        <v>0</v>
      </c>
      <c r="D190" s="695">
        <f>'（参考）業従者・講師配置計画 兼 研修日程表'!D190</f>
        <v>0</v>
      </c>
      <c r="E190" s="696" t="s">
        <v>291</v>
      </c>
      <c r="F190" s="697">
        <f>'（参考）業従者・講師配置計画 兼 研修日程表'!F190</f>
        <v>0</v>
      </c>
      <c r="G190" s="698">
        <f>'（参考）業従者・講師配置計画 兼 研修日程表'!G190</f>
        <v>0</v>
      </c>
      <c r="H190" s="698">
        <f>'（参考）業従者・講師配置計画 兼 研修日程表'!H190</f>
        <v>0</v>
      </c>
      <c r="I190" s="698">
        <f>'（参考）業従者・講師配置計画 兼 研修日程表'!I190</f>
        <v>0</v>
      </c>
      <c r="J190" s="698">
        <f>'（参考）業従者・講師配置計画 兼 研修日程表'!J190</f>
        <v>0</v>
      </c>
      <c r="K190" s="459"/>
      <c r="L190" s="699">
        <f>'（参考）業従者・講師配置計画 兼 研修日程表'!L190</f>
        <v>0</v>
      </c>
      <c r="M190" s="700">
        <f>'（参考）業従者・講師配置計画 兼 研修日程表'!M190</f>
        <v>0</v>
      </c>
      <c r="N190" s="841">
        <f>'（参考）業従者・講師配置計画 兼 研修日程表'!N190</f>
        <v>0</v>
      </c>
      <c r="O190" s="548" t="str">
        <f t="shared" si="74"/>
        <v/>
      </c>
      <c r="P190" s="548" t="str">
        <f t="shared" si="75"/>
        <v/>
      </c>
      <c r="Q190" s="548" t="str">
        <f t="shared" si="57"/>
        <v/>
      </c>
      <c r="R190" s="548" t="str">
        <f t="shared" si="58"/>
        <v/>
      </c>
      <c r="S190" s="548" t="str">
        <f t="shared" si="76"/>
        <v/>
      </c>
      <c r="T190" s="548" t="str">
        <f t="shared" si="77"/>
        <v/>
      </c>
      <c r="U190" s="548" t="str">
        <f t="shared" si="59"/>
        <v/>
      </c>
      <c r="V190" s="548" t="str">
        <f t="shared" si="60"/>
        <v/>
      </c>
      <c r="W190" s="548" t="str">
        <f t="shared" si="78"/>
        <v/>
      </c>
      <c r="X190" s="548" t="str">
        <f t="shared" si="79"/>
        <v/>
      </c>
      <c r="Y190" s="548" t="str">
        <f t="shared" si="61"/>
        <v/>
      </c>
      <c r="Z190" s="548" t="str">
        <f t="shared" si="62"/>
        <v/>
      </c>
      <c r="AA190" s="548" t="str">
        <f t="shared" si="80"/>
        <v/>
      </c>
      <c r="AB190" s="548" t="str">
        <f t="shared" si="81"/>
        <v/>
      </c>
      <c r="AC190" s="548" t="str">
        <f t="shared" si="63"/>
        <v/>
      </c>
      <c r="AD190" s="548" t="str">
        <f t="shared" si="64"/>
        <v/>
      </c>
      <c r="AE190" s="701">
        <f>'（参考）業従者・講師配置計画 兼 研修日程表'!AE190</f>
        <v>0</v>
      </c>
      <c r="AF190" s="702">
        <f>'（参考）業従者・講師配置計画 兼 研修日程表'!AF190</f>
        <v>0</v>
      </c>
      <c r="AG190" s="703"/>
      <c r="AH190" s="912" t="str">
        <f>'（参考）業従者・講師配置計画 兼 研修日程表'!AH190</f>
        <v/>
      </c>
      <c r="AI190" s="912" t="str">
        <f>'（参考）業従者・講師配置計画 兼 研修日程表'!AI190</f>
        <v/>
      </c>
      <c r="AJ190" s="912" t="str">
        <f>'（参考）業従者・講師配置計画 兼 研修日程表'!AJ190</f>
        <v/>
      </c>
      <c r="AK190" s="912" t="str">
        <f>'（参考）業従者・講師配置計画 兼 研修日程表'!AK190</f>
        <v/>
      </c>
      <c r="AL190" s="704">
        <f>'（参考）業従者・講師配置計画 兼 研修日程表'!AL190</f>
        <v>0</v>
      </c>
      <c r="AM190" s="441" t="str">
        <f t="shared" si="73"/>
        <v/>
      </c>
      <c r="AN190" s="705"/>
      <c r="AO190" s="552"/>
      <c r="AP190" s="552"/>
    </row>
    <row r="191" spans="2:42" ht="27.75" hidden="1" customHeight="1" thickBot="1">
      <c r="B191" s="459"/>
      <c r="C191" s="694">
        <f>'（参考）業従者・講師配置計画 兼 研修日程表'!C191</f>
        <v>0</v>
      </c>
      <c r="D191" s="695">
        <f>'（参考）業従者・講師配置計画 兼 研修日程表'!D191</f>
        <v>0</v>
      </c>
      <c r="E191" s="696" t="s">
        <v>291</v>
      </c>
      <c r="F191" s="697">
        <f>'（参考）業従者・講師配置計画 兼 研修日程表'!F191</f>
        <v>0</v>
      </c>
      <c r="G191" s="698">
        <f>'（参考）業従者・講師配置計画 兼 研修日程表'!G191</f>
        <v>0</v>
      </c>
      <c r="H191" s="698">
        <f>'（参考）業従者・講師配置計画 兼 研修日程表'!H191</f>
        <v>0</v>
      </c>
      <c r="I191" s="698">
        <f>'（参考）業従者・講師配置計画 兼 研修日程表'!I191</f>
        <v>0</v>
      </c>
      <c r="J191" s="698">
        <f>'（参考）業従者・講師配置計画 兼 研修日程表'!J191</f>
        <v>0</v>
      </c>
      <c r="K191" s="459"/>
      <c r="L191" s="699">
        <f>'（参考）業従者・講師配置計画 兼 研修日程表'!L191</f>
        <v>0</v>
      </c>
      <c r="M191" s="700">
        <f>'（参考）業従者・講師配置計画 兼 研修日程表'!M191</f>
        <v>0</v>
      </c>
      <c r="N191" s="841">
        <f>'（参考）業従者・講師配置計画 兼 研修日程表'!N191</f>
        <v>0</v>
      </c>
      <c r="O191" s="548" t="str">
        <f t="shared" si="74"/>
        <v/>
      </c>
      <c r="P191" s="548" t="str">
        <f t="shared" si="75"/>
        <v/>
      </c>
      <c r="Q191" s="548" t="str">
        <f t="shared" si="57"/>
        <v/>
      </c>
      <c r="R191" s="548" t="str">
        <f t="shared" si="58"/>
        <v/>
      </c>
      <c r="S191" s="548" t="str">
        <f t="shared" si="76"/>
        <v/>
      </c>
      <c r="T191" s="548" t="str">
        <f t="shared" si="77"/>
        <v/>
      </c>
      <c r="U191" s="548" t="str">
        <f t="shared" si="59"/>
        <v/>
      </c>
      <c r="V191" s="548" t="str">
        <f t="shared" si="60"/>
        <v/>
      </c>
      <c r="W191" s="548" t="str">
        <f t="shared" si="78"/>
        <v/>
      </c>
      <c r="X191" s="548" t="str">
        <f t="shared" si="79"/>
        <v/>
      </c>
      <c r="Y191" s="548" t="str">
        <f t="shared" si="61"/>
        <v/>
      </c>
      <c r="Z191" s="548" t="str">
        <f t="shared" si="62"/>
        <v/>
      </c>
      <c r="AA191" s="548" t="str">
        <f t="shared" si="80"/>
        <v/>
      </c>
      <c r="AB191" s="548" t="str">
        <f t="shared" si="81"/>
        <v/>
      </c>
      <c r="AC191" s="548" t="str">
        <f t="shared" si="63"/>
        <v/>
      </c>
      <c r="AD191" s="548" t="str">
        <f t="shared" si="64"/>
        <v/>
      </c>
      <c r="AE191" s="701">
        <f>'（参考）業従者・講師配置計画 兼 研修日程表'!AE191</f>
        <v>0</v>
      </c>
      <c r="AF191" s="702">
        <f>'（参考）業従者・講師配置計画 兼 研修日程表'!AF191</f>
        <v>0</v>
      </c>
      <c r="AG191" s="703"/>
      <c r="AH191" s="912" t="str">
        <f>'（参考）業従者・講師配置計画 兼 研修日程表'!AH191</f>
        <v/>
      </c>
      <c r="AI191" s="912" t="str">
        <f>'（参考）業従者・講師配置計画 兼 研修日程表'!AI191</f>
        <v/>
      </c>
      <c r="AJ191" s="912" t="str">
        <f>'（参考）業従者・講師配置計画 兼 研修日程表'!AJ191</f>
        <v/>
      </c>
      <c r="AK191" s="912" t="str">
        <f>'（参考）業従者・講師配置計画 兼 研修日程表'!AK191</f>
        <v/>
      </c>
      <c r="AL191" s="704">
        <f>'（参考）業従者・講師配置計画 兼 研修日程表'!AL191</f>
        <v>0</v>
      </c>
      <c r="AM191" s="441" t="str">
        <f t="shared" si="73"/>
        <v/>
      </c>
      <c r="AN191" s="705"/>
      <c r="AO191" s="552"/>
      <c r="AP191" s="552"/>
    </row>
    <row r="192" spans="2:42" ht="27.75" hidden="1" customHeight="1" thickBot="1">
      <c r="B192" s="459"/>
      <c r="C192" s="694">
        <f>'（参考）業従者・講師配置計画 兼 研修日程表'!C192</f>
        <v>0</v>
      </c>
      <c r="D192" s="695">
        <f>'（参考）業従者・講師配置計画 兼 研修日程表'!D192</f>
        <v>0</v>
      </c>
      <c r="E192" s="696" t="s">
        <v>291</v>
      </c>
      <c r="F192" s="697">
        <f>'（参考）業従者・講師配置計画 兼 研修日程表'!F192</f>
        <v>0</v>
      </c>
      <c r="G192" s="698">
        <f>'（参考）業従者・講師配置計画 兼 研修日程表'!G192</f>
        <v>0</v>
      </c>
      <c r="H192" s="698">
        <f>'（参考）業従者・講師配置計画 兼 研修日程表'!H192</f>
        <v>0</v>
      </c>
      <c r="I192" s="698">
        <f>'（参考）業従者・講師配置計画 兼 研修日程表'!I192</f>
        <v>0</v>
      </c>
      <c r="J192" s="698">
        <f>'（参考）業従者・講師配置計画 兼 研修日程表'!J192</f>
        <v>0</v>
      </c>
      <c r="K192" s="459"/>
      <c r="L192" s="699">
        <f>'（参考）業従者・講師配置計画 兼 研修日程表'!L192</f>
        <v>0</v>
      </c>
      <c r="M192" s="700">
        <f>'（参考）業従者・講師配置計画 兼 研修日程表'!M192</f>
        <v>0</v>
      </c>
      <c r="N192" s="841">
        <f>'（参考）業従者・講師配置計画 兼 研修日程表'!N192</f>
        <v>0</v>
      </c>
      <c r="O192" s="548" t="str">
        <f t="shared" si="74"/>
        <v/>
      </c>
      <c r="P192" s="548" t="str">
        <f t="shared" si="75"/>
        <v/>
      </c>
      <c r="Q192" s="548" t="str">
        <f t="shared" si="57"/>
        <v/>
      </c>
      <c r="R192" s="548" t="str">
        <f t="shared" si="58"/>
        <v/>
      </c>
      <c r="S192" s="548" t="str">
        <f t="shared" si="76"/>
        <v/>
      </c>
      <c r="T192" s="548" t="str">
        <f t="shared" si="77"/>
        <v/>
      </c>
      <c r="U192" s="548" t="str">
        <f t="shared" si="59"/>
        <v/>
      </c>
      <c r="V192" s="548" t="str">
        <f t="shared" si="60"/>
        <v/>
      </c>
      <c r="W192" s="548" t="str">
        <f t="shared" si="78"/>
        <v/>
      </c>
      <c r="X192" s="548" t="str">
        <f t="shared" si="79"/>
        <v/>
      </c>
      <c r="Y192" s="548" t="str">
        <f t="shared" si="61"/>
        <v/>
      </c>
      <c r="Z192" s="548" t="str">
        <f t="shared" si="62"/>
        <v/>
      </c>
      <c r="AA192" s="548" t="str">
        <f t="shared" si="80"/>
        <v/>
      </c>
      <c r="AB192" s="548" t="str">
        <f t="shared" si="81"/>
        <v/>
      </c>
      <c r="AC192" s="548" t="str">
        <f t="shared" si="63"/>
        <v/>
      </c>
      <c r="AD192" s="548" t="str">
        <f t="shared" si="64"/>
        <v/>
      </c>
      <c r="AE192" s="701">
        <f>'（参考）業従者・講師配置計画 兼 研修日程表'!AE192</f>
        <v>0</v>
      </c>
      <c r="AF192" s="702">
        <f>'（参考）業従者・講師配置計画 兼 研修日程表'!AF192</f>
        <v>0</v>
      </c>
      <c r="AG192" s="703"/>
      <c r="AH192" s="912" t="str">
        <f>'（参考）業従者・講師配置計画 兼 研修日程表'!AH192</f>
        <v/>
      </c>
      <c r="AI192" s="912" t="str">
        <f>'（参考）業従者・講師配置計画 兼 研修日程表'!AI192</f>
        <v/>
      </c>
      <c r="AJ192" s="912" t="str">
        <f>'（参考）業従者・講師配置計画 兼 研修日程表'!AJ192</f>
        <v/>
      </c>
      <c r="AK192" s="912" t="str">
        <f>'（参考）業従者・講師配置計画 兼 研修日程表'!AK192</f>
        <v/>
      </c>
      <c r="AL192" s="704">
        <f>'（参考）業従者・講師配置計画 兼 研修日程表'!AL192</f>
        <v>0</v>
      </c>
      <c r="AM192" s="441" t="str">
        <f t="shared" si="73"/>
        <v/>
      </c>
      <c r="AN192" s="705"/>
      <c r="AO192" s="552"/>
      <c r="AP192" s="552"/>
    </row>
    <row r="193" spans="2:42" ht="27.75" hidden="1" customHeight="1" thickBot="1">
      <c r="B193" s="459"/>
      <c r="C193" s="694">
        <f>'（参考）業従者・講師配置計画 兼 研修日程表'!C193</f>
        <v>0</v>
      </c>
      <c r="D193" s="695">
        <f>'（参考）業従者・講師配置計画 兼 研修日程表'!D193</f>
        <v>0</v>
      </c>
      <c r="E193" s="696" t="s">
        <v>291</v>
      </c>
      <c r="F193" s="697">
        <f>'（参考）業従者・講師配置計画 兼 研修日程表'!F193</f>
        <v>0</v>
      </c>
      <c r="G193" s="698">
        <f>'（参考）業従者・講師配置計画 兼 研修日程表'!G193</f>
        <v>0</v>
      </c>
      <c r="H193" s="698">
        <f>'（参考）業従者・講師配置計画 兼 研修日程表'!H193</f>
        <v>0</v>
      </c>
      <c r="I193" s="698">
        <f>'（参考）業従者・講師配置計画 兼 研修日程表'!I193</f>
        <v>0</v>
      </c>
      <c r="J193" s="698">
        <f>'（参考）業従者・講師配置計画 兼 研修日程表'!J193</f>
        <v>0</v>
      </c>
      <c r="K193" s="459"/>
      <c r="L193" s="699">
        <f>'（参考）業従者・講師配置計画 兼 研修日程表'!L193</f>
        <v>0</v>
      </c>
      <c r="M193" s="700">
        <f>'（参考）業従者・講師配置計画 兼 研修日程表'!M193</f>
        <v>0</v>
      </c>
      <c r="N193" s="841">
        <f>'（参考）業従者・講師配置計画 兼 研修日程表'!N193</f>
        <v>0</v>
      </c>
      <c r="O193" s="548" t="str">
        <f t="shared" si="74"/>
        <v/>
      </c>
      <c r="P193" s="548" t="str">
        <f t="shared" si="75"/>
        <v/>
      </c>
      <c r="Q193" s="548" t="str">
        <f t="shared" si="57"/>
        <v/>
      </c>
      <c r="R193" s="548" t="str">
        <f t="shared" si="58"/>
        <v/>
      </c>
      <c r="S193" s="548" t="str">
        <f t="shared" si="76"/>
        <v/>
      </c>
      <c r="T193" s="548" t="str">
        <f t="shared" si="77"/>
        <v/>
      </c>
      <c r="U193" s="548" t="str">
        <f t="shared" si="59"/>
        <v/>
      </c>
      <c r="V193" s="548" t="str">
        <f t="shared" si="60"/>
        <v/>
      </c>
      <c r="W193" s="548" t="str">
        <f t="shared" si="78"/>
        <v/>
      </c>
      <c r="X193" s="548" t="str">
        <f t="shared" si="79"/>
        <v/>
      </c>
      <c r="Y193" s="548" t="str">
        <f t="shared" si="61"/>
        <v/>
      </c>
      <c r="Z193" s="548" t="str">
        <f t="shared" si="62"/>
        <v/>
      </c>
      <c r="AA193" s="548" t="str">
        <f t="shared" si="80"/>
        <v/>
      </c>
      <c r="AB193" s="548" t="str">
        <f t="shared" si="81"/>
        <v/>
      </c>
      <c r="AC193" s="548" t="str">
        <f t="shared" si="63"/>
        <v/>
      </c>
      <c r="AD193" s="548" t="str">
        <f t="shared" si="64"/>
        <v/>
      </c>
      <c r="AE193" s="701">
        <f>'（参考）業従者・講師配置計画 兼 研修日程表'!AE193</f>
        <v>0</v>
      </c>
      <c r="AF193" s="702">
        <f>'（参考）業従者・講師配置計画 兼 研修日程表'!AF193</f>
        <v>0</v>
      </c>
      <c r="AG193" s="703"/>
      <c r="AH193" s="912" t="str">
        <f>'（参考）業従者・講師配置計画 兼 研修日程表'!AH193</f>
        <v/>
      </c>
      <c r="AI193" s="912" t="str">
        <f>'（参考）業従者・講師配置計画 兼 研修日程表'!AI193</f>
        <v/>
      </c>
      <c r="AJ193" s="912" t="str">
        <f>'（参考）業従者・講師配置計画 兼 研修日程表'!AJ193</f>
        <v/>
      </c>
      <c r="AK193" s="912" t="str">
        <f>'（参考）業従者・講師配置計画 兼 研修日程表'!AK193</f>
        <v/>
      </c>
      <c r="AL193" s="704">
        <f>'（参考）業従者・講師配置計画 兼 研修日程表'!AL193</f>
        <v>0</v>
      </c>
      <c r="AM193" s="441" t="str">
        <f t="shared" si="73"/>
        <v/>
      </c>
      <c r="AN193" s="705"/>
      <c r="AO193" s="552"/>
      <c r="AP193" s="552"/>
    </row>
    <row r="194" spans="2:42" ht="27.75" hidden="1" customHeight="1" thickBot="1">
      <c r="B194" s="459"/>
      <c r="C194" s="694">
        <f>'（参考）業従者・講師配置計画 兼 研修日程表'!C194</f>
        <v>0</v>
      </c>
      <c r="D194" s="695">
        <f>'（参考）業従者・講師配置計画 兼 研修日程表'!D194</f>
        <v>0</v>
      </c>
      <c r="E194" s="696" t="s">
        <v>291</v>
      </c>
      <c r="F194" s="697">
        <f>'（参考）業従者・講師配置計画 兼 研修日程表'!F194</f>
        <v>0</v>
      </c>
      <c r="G194" s="698">
        <f>'（参考）業従者・講師配置計画 兼 研修日程表'!G194</f>
        <v>0</v>
      </c>
      <c r="H194" s="698">
        <f>'（参考）業従者・講師配置計画 兼 研修日程表'!H194</f>
        <v>0</v>
      </c>
      <c r="I194" s="698">
        <f>'（参考）業従者・講師配置計画 兼 研修日程表'!I194</f>
        <v>0</v>
      </c>
      <c r="J194" s="698">
        <f>'（参考）業従者・講師配置計画 兼 研修日程表'!J194</f>
        <v>0</v>
      </c>
      <c r="K194" s="459"/>
      <c r="L194" s="699">
        <f>'（参考）業従者・講師配置計画 兼 研修日程表'!L194</f>
        <v>0</v>
      </c>
      <c r="M194" s="700">
        <f>'（参考）業従者・講師配置計画 兼 研修日程表'!M194</f>
        <v>0</v>
      </c>
      <c r="N194" s="841">
        <f>'（参考）業従者・講師配置計画 兼 研修日程表'!N194</f>
        <v>0</v>
      </c>
      <c r="O194" s="548" t="str">
        <f t="shared" si="74"/>
        <v/>
      </c>
      <c r="P194" s="548" t="str">
        <f t="shared" si="75"/>
        <v/>
      </c>
      <c r="Q194" s="548" t="str">
        <f t="shared" si="57"/>
        <v/>
      </c>
      <c r="R194" s="548" t="str">
        <f t="shared" si="58"/>
        <v/>
      </c>
      <c r="S194" s="548" t="str">
        <f t="shared" si="76"/>
        <v/>
      </c>
      <c r="T194" s="548" t="str">
        <f t="shared" si="77"/>
        <v/>
      </c>
      <c r="U194" s="548" t="str">
        <f t="shared" si="59"/>
        <v/>
      </c>
      <c r="V194" s="548" t="str">
        <f t="shared" si="60"/>
        <v/>
      </c>
      <c r="W194" s="548" t="str">
        <f t="shared" si="78"/>
        <v/>
      </c>
      <c r="X194" s="548" t="str">
        <f t="shared" si="79"/>
        <v/>
      </c>
      <c r="Y194" s="548" t="str">
        <f t="shared" si="61"/>
        <v/>
      </c>
      <c r="Z194" s="548" t="str">
        <f t="shared" si="62"/>
        <v/>
      </c>
      <c r="AA194" s="548" t="str">
        <f t="shared" si="80"/>
        <v/>
      </c>
      <c r="AB194" s="548" t="str">
        <f t="shared" si="81"/>
        <v/>
      </c>
      <c r="AC194" s="548" t="str">
        <f t="shared" si="63"/>
        <v/>
      </c>
      <c r="AD194" s="548" t="str">
        <f t="shared" si="64"/>
        <v/>
      </c>
      <c r="AE194" s="701">
        <f>'（参考）業従者・講師配置計画 兼 研修日程表'!AE194</f>
        <v>0</v>
      </c>
      <c r="AF194" s="702">
        <f>'（参考）業従者・講師配置計画 兼 研修日程表'!AF194</f>
        <v>0</v>
      </c>
      <c r="AG194" s="703"/>
      <c r="AH194" s="912" t="str">
        <f>'（参考）業従者・講師配置計画 兼 研修日程表'!AH194</f>
        <v/>
      </c>
      <c r="AI194" s="912" t="str">
        <f>'（参考）業従者・講師配置計画 兼 研修日程表'!AI194</f>
        <v/>
      </c>
      <c r="AJ194" s="912" t="str">
        <f>'（参考）業従者・講師配置計画 兼 研修日程表'!AJ194</f>
        <v/>
      </c>
      <c r="AK194" s="912" t="str">
        <f>'（参考）業従者・講師配置計画 兼 研修日程表'!AK194</f>
        <v/>
      </c>
      <c r="AL194" s="704">
        <f>'（参考）業従者・講師配置計画 兼 研修日程表'!AL194</f>
        <v>0</v>
      </c>
      <c r="AM194" s="441" t="str">
        <f t="shared" si="73"/>
        <v/>
      </c>
      <c r="AN194" s="705"/>
      <c r="AO194" s="552"/>
      <c r="AP194" s="552"/>
    </row>
    <row r="195" spans="2:42" ht="27.75" hidden="1" customHeight="1" thickBot="1">
      <c r="B195" s="459"/>
      <c r="C195" s="694">
        <f>'（参考）業従者・講師配置計画 兼 研修日程表'!C195</f>
        <v>0</v>
      </c>
      <c r="D195" s="695">
        <f>'（参考）業従者・講師配置計画 兼 研修日程表'!D195</f>
        <v>0</v>
      </c>
      <c r="E195" s="696" t="s">
        <v>291</v>
      </c>
      <c r="F195" s="697">
        <f>'（参考）業従者・講師配置計画 兼 研修日程表'!F195</f>
        <v>0</v>
      </c>
      <c r="G195" s="698">
        <f>'（参考）業従者・講師配置計画 兼 研修日程表'!G195</f>
        <v>0</v>
      </c>
      <c r="H195" s="698">
        <f>'（参考）業従者・講師配置計画 兼 研修日程表'!H195</f>
        <v>0</v>
      </c>
      <c r="I195" s="698">
        <f>'（参考）業従者・講師配置計画 兼 研修日程表'!I195</f>
        <v>0</v>
      </c>
      <c r="J195" s="698">
        <f>'（参考）業従者・講師配置計画 兼 研修日程表'!J195</f>
        <v>0</v>
      </c>
      <c r="K195" s="459"/>
      <c r="L195" s="699">
        <f>'（参考）業従者・講師配置計画 兼 研修日程表'!L195</f>
        <v>0</v>
      </c>
      <c r="M195" s="700">
        <f>'（参考）業従者・講師配置計画 兼 研修日程表'!M195</f>
        <v>0</v>
      </c>
      <c r="N195" s="841">
        <f>'（参考）業従者・講師配置計画 兼 研修日程表'!N195</f>
        <v>0</v>
      </c>
      <c r="O195" s="548" t="str">
        <f t="shared" si="74"/>
        <v/>
      </c>
      <c r="P195" s="548" t="str">
        <f t="shared" si="75"/>
        <v/>
      </c>
      <c r="Q195" s="548" t="str">
        <f t="shared" si="57"/>
        <v/>
      </c>
      <c r="R195" s="548" t="str">
        <f t="shared" si="58"/>
        <v/>
      </c>
      <c r="S195" s="548" t="str">
        <f t="shared" si="76"/>
        <v/>
      </c>
      <c r="T195" s="548" t="str">
        <f t="shared" si="77"/>
        <v/>
      </c>
      <c r="U195" s="548" t="str">
        <f t="shared" si="59"/>
        <v/>
      </c>
      <c r="V195" s="548" t="str">
        <f t="shared" si="60"/>
        <v/>
      </c>
      <c r="W195" s="548" t="str">
        <f t="shared" si="78"/>
        <v/>
      </c>
      <c r="X195" s="548" t="str">
        <f t="shared" si="79"/>
        <v/>
      </c>
      <c r="Y195" s="548" t="str">
        <f t="shared" si="61"/>
        <v/>
      </c>
      <c r="Z195" s="548" t="str">
        <f t="shared" si="62"/>
        <v/>
      </c>
      <c r="AA195" s="548" t="str">
        <f t="shared" si="80"/>
        <v/>
      </c>
      <c r="AB195" s="548" t="str">
        <f t="shared" si="81"/>
        <v/>
      </c>
      <c r="AC195" s="548" t="str">
        <f t="shared" si="63"/>
        <v/>
      </c>
      <c r="AD195" s="548" t="str">
        <f t="shared" si="64"/>
        <v/>
      </c>
      <c r="AE195" s="701">
        <f>'（参考）業従者・講師配置計画 兼 研修日程表'!AE195</f>
        <v>0</v>
      </c>
      <c r="AF195" s="702">
        <f>'（参考）業従者・講師配置計画 兼 研修日程表'!AF195</f>
        <v>0</v>
      </c>
      <c r="AG195" s="703"/>
      <c r="AH195" s="912" t="str">
        <f>'（参考）業従者・講師配置計画 兼 研修日程表'!AH195</f>
        <v/>
      </c>
      <c r="AI195" s="912" t="str">
        <f>'（参考）業従者・講師配置計画 兼 研修日程表'!AI195</f>
        <v/>
      </c>
      <c r="AJ195" s="912" t="str">
        <f>'（参考）業従者・講師配置計画 兼 研修日程表'!AJ195</f>
        <v/>
      </c>
      <c r="AK195" s="912" t="str">
        <f>'（参考）業従者・講師配置計画 兼 研修日程表'!AK195</f>
        <v/>
      </c>
      <c r="AL195" s="704">
        <f>'（参考）業従者・講師配置計画 兼 研修日程表'!AL195</f>
        <v>0</v>
      </c>
      <c r="AM195" s="441" t="str">
        <f t="shared" si="73"/>
        <v/>
      </c>
      <c r="AN195" s="705"/>
      <c r="AO195" s="552"/>
      <c r="AP195" s="552"/>
    </row>
    <row r="196" spans="2:42" ht="27.75" hidden="1" customHeight="1" thickBot="1">
      <c r="B196" s="459"/>
      <c r="C196" s="694">
        <f>'（参考）業従者・講師配置計画 兼 研修日程表'!C196</f>
        <v>0</v>
      </c>
      <c r="D196" s="695">
        <f>'（参考）業従者・講師配置計画 兼 研修日程表'!D196</f>
        <v>0</v>
      </c>
      <c r="E196" s="696" t="s">
        <v>291</v>
      </c>
      <c r="F196" s="697">
        <f>'（参考）業従者・講師配置計画 兼 研修日程表'!F196</f>
        <v>0</v>
      </c>
      <c r="G196" s="698">
        <f>'（参考）業従者・講師配置計画 兼 研修日程表'!G196</f>
        <v>0</v>
      </c>
      <c r="H196" s="698">
        <f>'（参考）業従者・講師配置計画 兼 研修日程表'!H196</f>
        <v>0</v>
      </c>
      <c r="I196" s="698">
        <f>'（参考）業従者・講師配置計画 兼 研修日程表'!I196</f>
        <v>0</v>
      </c>
      <c r="J196" s="698">
        <f>'（参考）業従者・講師配置計画 兼 研修日程表'!J196</f>
        <v>0</v>
      </c>
      <c r="K196" s="459"/>
      <c r="L196" s="699">
        <f>'（参考）業従者・講師配置計画 兼 研修日程表'!L196</f>
        <v>0</v>
      </c>
      <c r="M196" s="700">
        <f>'（参考）業従者・講師配置計画 兼 研修日程表'!M196</f>
        <v>0</v>
      </c>
      <c r="N196" s="841">
        <f>'（参考）業従者・講師配置計画 兼 研修日程表'!N196</f>
        <v>0</v>
      </c>
      <c r="O196" s="548" t="str">
        <f t="shared" si="74"/>
        <v/>
      </c>
      <c r="P196" s="548" t="str">
        <f t="shared" si="75"/>
        <v/>
      </c>
      <c r="Q196" s="548" t="str">
        <f t="shared" si="57"/>
        <v/>
      </c>
      <c r="R196" s="548" t="str">
        <f t="shared" si="58"/>
        <v/>
      </c>
      <c r="S196" s="548" t="str">
        <f t="shared" si="76"/>
        <v/>
      </c>
      <c r="T196" s="548" t="str">
        <f t="shared" si="77"/>
        <v/>
      </c>
      <c r="U196" s="548" t="str">
        <f t="shared" si="59"/>
        <v/>
      </c>
      <c r="V196" s="548" t="str">
        <f t="shared" si="60"/>
        <v/>
      </c>
      <c r="W196" s="548" t="str">
        <f t="shared" si="78"/>
        <v/>
      </c>
      <c r="X196" s="548" t="str">
        <f t="shared" si="79"/>
        <v/>
      </c>
      <c r="Y196" s="548" t="str">
        <f t="shared" si="61"/>
        <v/>
      </c>
      <c r="Z196" s="548" t="str">
        <f t="shared" si="62"/>
        <v/>
      </c>
      <c r="AA196" s="548" t="str">
        <f t="shared" si="80"/>
        <v/>
      </c>
      <c r="AB196" s="548" t="str">
        <f t="shared" si="81"/>
        <v/>
      </c>
      <c r="AC196" s="548" t="str">
        <f t="shared" si="63"/>
        <v/>
      </c>
      <c r="AD196" s="548" t="str">
        <f t="shared" si="64"/>
        <v/>
      </c>
      <c r="AE196" s="701">
        <f>'（参考）業従者・講師配置計画 兼 研修日程表'!AE196</f>
        <v>0</v>
      </c>
      <c r="AF196" s="702">
        <f>'（参考）業従者・講師配置計画 兼 研修日程表'!AF196</f>
        <v>0</v>
      </c>
      <c r="AG196" s="703"/>
      <c r="AH196" s="912" t="str">
        <f>'（参考）業従者・講師配置計画 兼 研修日程表'!AH196</f>
        <v/>
      </c>
      <c r="AI196" s="912" t="str">
        <f>'（参考）業従者・講師配置計画 兼 研修日程表'!AI196</f>
        <v/>
      </c>
      <c r="AJ196" s="912" t="str">
        <f>'（参考）業従者・講師配置計画 兼 研修日程表'!AJ196</f>
        <v/>
      </c>
      <c r="AK196" s="912" t="str">
        <f>'（参考）業従者・講師配置計画 兼 研修日程表'!AK196</f>
        <v/>
      </c>
      <c r="AL196" s="704">
        <f>'（参考）業従者・講師配置計画 兼 研修日程表'!AL196</f>
        <v>0</v>
      </c>
      <c r="AM196" s="441" t="str">
        <f t="shared" si="73"/>
        <v/>
      </c>
      <c r="AN196" s="705"/>
      <c r="AO196" s="552"/>
      <c r="AP196" s="552"/>
    </row>
    <row r="197" spans="2:42" ht="27.75" hidden="1" customHeight="1" thickBot="1">
      <c r="B197" s="459"/>
      <c r="C197" s="694">
        <f>'（参考）業従者・講師配置計画 兼 研修日程表'!C197</f>
        <v>0</v>
      </c>
      <c r="D197" s="695">
        <f>'（参考）業従者・講師配置計画 兼 研修日程表'!D197</f>
        <v>0</v>
      </c>
      <c r="E197" s="696" t="s">
        <v>291</v>
      </c>
      <c r="F197" s="697">
        <f>'（参考）業従者・講師配置計画 兼 研修日程表'!F197</f>
        <v>0</v>
      </c>
      <c r="G197" s="698">
        <f>'（参考）業従者・講師配置計画 兼 研修日程表'!G197</f>
        <v>0</v>
      </c>
      <c r="H197" s="698">
        <f>'（参考）業従者・講師配置計画 兼 研修日程表'!H197</f>
        <v>0</v>
      </c>
      <c r="I197" s="698">
        <f>'（参考）業従者・講師配置計画 兼 研修日程表'!I197</f>
        <v>0</v>
      </c>
      <c r="J197" s="698">
        <f>'（参考）業従者・講師配置計画 兼 研修日程表'!J197</f>
        <v>0</v>
      </c>
      <c r="K197" s="459"/>
      <c r="L197" s="699">
        <f>'（参考）業従者・講師配置計画 兼 研修日程表'!L197</f>
        <v>0</v>
      </c>
      <c r="M197" s="700">
        <f>'（参考）業従者・講師配置計画 兼 研修日程表'!M197</f>
        <v>0</v>
      </c>
      <c r="N197" s="841">
        <f>'（参考）業従者・講師配置計画 兼 研修日程表'!N197</f>
        <v>0</v>
      </c>
      <c r="O197" s="548" t="str">
        <f t="shared" si="74"/>
        <v/>
      </c>
      <c r="P197" s="548" t="str">
        <f t="shared" si="75"/>
        <v/>
      </c>
      <c r="Q197" s="548" t="str">
        <f t="shared" si="57"/>
        <v/>
      </c>
      <c r="R197" s="548" t="str">
        <f t="shared" si="58"/>
        <v/>
      </c>
      <c r="S197" s="548" t="str">
        <f t="shared" si="76"/>
        <v/>
      </c>
      <c r="T197" s="548" t="str">
        <f t="shared" si="77"/>
        <v/>
      </c>
      <c r="U197" s="548" t="str">
        <f t="shared" si="59"/>
        <v/>
      </c>
      <c r="V197" s="548" t="str">
        <f t="shared" si="60"/>
        <v/>
      </c>
      <c r="W197" s="548" t="str">
        <f t="shared" si="78"/>
        <v/>
      </c>
      <c r="X197" s="548" t="str">
        <f t="shared" si="79"/>
        <v/>
      </c>
      <c r="Y197" s="548" t="str">
        <f t="shared" si="61"/>
        <v/>
      </c>
      <c r="Z197" s="548" t="str">
        <f t="shared" si="62"/>
        <v/>
      </c>
      <c r="AA197" s="548" t="str">
        <f t="shared" si="80"/>
        <v/>
      </c>
      <c r="AB197" s="548" t="str">
        <f t="shared" si="81"/>
        <v/>
      </c>
      <c r="AC197" s="548" t="str">
        <f t="shared" si="63"/>
        <v/>
      </c>
      <c r="AD197" s="548" t="str">
        <f t="shared" si="64"/>
        <v/>
      </c>
      <c r="AE197" s="701">
        <f>'（参考）業従者・講師配置計画 兼 研修日程表'!AE197</f>
        <v>0</v>
      </c>
      <c r="AF197" s="702">
        <f>'（参考）業従者・講師配置計画 兼 研修日程表'!AF197</f>
        <v>0</v>
      </c>
      <c r="AG197" s="703"/>
      <c r="AH197" s="912" t="str">
        <f>'（参考）業従者・講師配置計画 兼 研修日程表'!AH197</f>
        <v/>
      </c>
      <c r="AI197" s="912" t="str">
        <f>'（参考）業従者・講師配置計画 兼 研修日程表'!AI197</f>
        <v/>
      </c>
      <c r="AJ197" s="912" t="str">
        <f>'（参考）業従者・講師配置計画 兼 研修日程表'!AJ197</f>
        <v/>
      </c>
      <c r="AK197" s="912" t="str">
        <f>'（参考）業従者・講師配置計画 兼 研修日程表'!AK197</f>
        <v/>
      </c>
      <c r="AL197" s="704">
        <f>'（参考）業従者・講師配置計画 兼 研修日程表'!AL197</f>
        <v>0</v>
      </c>
      <c r="AM197" s="441" t="str">
        <f t="shared" si="73"/>
        <v/>
      </c>
      <c r="AN197" s="705"/>
      <c r="AO197" s="552"/>
      <c r="AP197" s="552"/>
    </row>
    <row r="198" spans="2:42" ht="27.75" hidden="1" customHeight="1" thickBot="1">
      <c r="B198" s="459"/>
      <c r="C198" s="694">
        <f>'（参考）業従者・講師配置計画 兼 研修日程表'!C198</f>
        <v>0</v>
      </c>
      <c r="D198" s="695">
        <f>'（参考）業従者・講師配置計画 兼 研修日程表'!D198</f>
        <v>0</v>
      </c>
      <c r="E198" s="696" t="s">
        <v>291</v>
      </c>
      <c r="F198" s="697">
        <f>'（参考）業従者・講師配置計画 兼 研修日程表'!F198</f>
        <v>0</v>
      </c>
      <c r="G198" s="698">
        <f>'（参考）業従者・講師配置計画 兼 研修日程表'!G198</f>
        <v>0</v>
      </c>
      <c r="H198" s="698">
        <f>'（参考）業従者・講師配置計画 兼 研修日程表'!H198</f>
        <v>0</v>
      </c>
      <c r="I198" s="698">
        <f>'（参考）業従者・講師配置計画 兼 研修日程表'!I198</f>
        <v>0</v>
      </c>
      <c r="J198" s="698">
        <f>'（参考）業従者・講師配置計画 兼 研修日程表'!J198</f>
        <v>0</v>
      </c>
      <c r="K198" s="459"/>
      <c r="L198" s="699">
        <f>'（参考）業従者・講師配置計画 兼 研修日程表'!L198</f>
        <v>0</v>
      </c>
      <c r="M198" s="700">
        <f>'（参考）業従者・講師配置計画 兼 研修日程表'!M198</f>
        <v>0</v>
      </c>
      <c r="N198" s="841">
        <f>'（参考）業従者・講師配置計画 兼 研修日程表'!N198</f>
        <v>0</v>
      </c>
      <c r="O198" s="548" t="str">
        <f t="shared" si="74"/>
        <v/>
      </c>
      <c r="P198" s="548" t="str">
        <f t="shared" si="75"/>
        <v/>
      </c>
      <c r="Q198" s="548" t="str">
        <f t="shared" si="57"/>
        <v/>
      </c>
      <c r="R198" s="548" t="str">
        <f t="shared" si="58"/>
        <v/>
      </c>
      <c r="S198" s="548" t="str">
        <f t="shared" si="76"/>
        <v/>
      </c>
      <c r="T198" s="548" t="str">
        <f t="shared" si="77"/>
        <v/>
      </c>
      <c r="U198" s="548" t="str">
        <f t="shared" si="59"/>
        <v/>
      </c>
      <c r="V198" s="548" t="str">
        <f t="shared" si="60"/>
        <v/>
      </c>
      <c r="W198" s="548" t="str">
        <f t="shared" si="78"/>
        <v/>
      </c>
      <c r="X198" s="548" t="str">
        <f t="shared" si="79"/>
        <v/>
      </c>
      <c r="Y198" s="548" t="str">
        <f t="shared" si="61"/>
        <v/>
      </c>
      <c r="Z198" s="548" t="str">
        <f t="shared" si="62"/>
        <v/>
      </c>
      <c r="AA198" s="548" t="str">
        <f t="shared" si="80"/>
        <v/>
      </c>
      <c r="AB198" s="548" t="str">
        <f t="shared" si="81"/>
        <v/>
      </c>
      <c r="AC198" s="548" t="str">
        <f t="shared" si="63"/>
        <v/>
      </c>
      <c r="AD198" s="548" t="str">
        <f t="shared" si="64"/>
        <v/>
      </c>
      <c r="AE198" s="701">
        <f>'（参考）業従者・講師配置計画 兼 研修日程表'!AE198</f>
        <v>0</v>
      </c>
      <c r="AF198" s="702">
        <f>'（参考）業従者・講師配置計画 兼 研修日程表'!AF198</f>
        <v>0</v>
      </c>
      <c r="AG198" s="703"/>
      <c r="AH198" s="912" t="str">
        <f>'（参考）業従者・講師配置計画 兼 研修日程表'!AH198</f>
        <v/>
      </c>
      <c r="AI198" s="912" t="str">
        <f>'（参考）業従者・講師配置計画 兼 研修日程表'!AI198</f>
        <v/>
      </c>
      <c r="AJ198" s="912" t="str">
        <f>'（参考）業従者・講師配置計画 兼 研修日程表'!AJ198</f>
        <v/>
      </c>
      <c r="AK198" s="912" t="str">
        <f>'（参考）業従者・講師配置計画 兼 研修日程表'!AK198</f>
        <v/>
      </c>
      <c r="AL198" s="704">
        <f>'（参考）業従者・講師配置計画 兼 研修日程表'!AL198</f>
        <v>0</v>
      </c>
      <c r="AM198" s="441" t="str">
        <f t="shared" si="73"/>
        <v/>
      </c>
      <c r="AN198" s="705"/>
      <c r="AO198" s="552"/>
      <c r="AP198" s="552"/>
    </row>
    <row r="199" spans="2:42" ht="27.75" hidden="1" customHeight="1" thickBot="1">
      <c r="B199" s="459"/>
      <c r="C199" s="694">
        <f>'（参考）業従者・講師配置計画 兼 研修日程表'!C199</f>
        <v>0</v>
      </c>
      <c r="D199" s="695">
        <f>'（参考）業従者・講師配置計画 兼 研修日程表'!D199</f>
        <v>0</v>
      </c>
      <c r="E199" s="696" t="s">
        <v>291</v>
      </c>
      <c r="F199" s="697">
        <f>'（参考）業従者・講師配置計画 兼 研修日程表'!F199</f>
        <v>0</v>
      </c>
      <c r="G199" s="698">
        <f>'（参考）業従者・講師配置計画 兼 研修日程表'!G199</f>
        <v>0</v>
      </c>
      <c r="H199" s="698">
        <f>'（参考）業従者・講師配置計画 兼 研修日程表'!H199</f>
        <v>0</v>
      </c>
      <c r="I199" s="698">
        <f>'（参考）業従者・講師配置計画 兼 研修日程表'!I199</f>
        <v>0</v>
      </c>
      <c r="J199" s="698">
        <f>'（参考）業従者・講師配置計画 兼 研修日程表'!J199</f>
        <v>0</v>
      </c>
      <c r="K199" s="459"/>
      <c r="L199" s="699">
        <f>'（参考）業従者・講師配置計画 兼 研修日程表'!L199</f>
        <v>0</v>
      </c>
      <c r="M199" s="700">
        <f>'（参考）業従者・講師配置計画 兼 研修日程表'!M199</f>
        <v>0</v>
      </c>
      <c r="N199" s="841">
        <f>'（参考）業従者・講師配置計画 兼 研修日程表'!N199</f>
        <v>0</v>
      </c>
      <c r="O199" s="548" t="str">
        <f t="shared" si="74"/>
        <v/>
      </c>
      <c r="P199" s="548" t="str">
        <f t="shared" si="75"/>
        <v/>
      </c>
      <c r="Q199" s="548" t="str">
        <f t="shared" si="57"/>
        <v/>
      </c>
      <c r="R199" s="548" t="str">
        <f t="shared" si="58"/>
        <v/>
      </c>
      <c r="S199" s="548" t="str">
        <f t="shared" si="76"/>
        <v/>
      </c>
      <c r="T199" s="548" t="str">
        <f t="shared" si="77"/>
        <v/>
      </c>
      <c r="U199" s="548" t="str">
        <f t="shared" si="59"/>
        <v/>
      </c>
      <c r="V199" s="548" t="str">
        <f t="shared" si="60"/>
        <v/>
      </c>
      <c r="W199" s="548" t="str">
        <f t="shared" si="78"/>
        <v/>
      </c>
      <c r="X199" s="548" t="str">
        <f t="shared" si="79"/>
        <v/>
      </c>
      <c r="Y199" s="548" t="str">
        <f t="shared" si="61"/>
        <v/>
      </c>
      <c r="Z199" s="548" t="str">
        <f t="shared" si="62"/>
        <v/>
      </c>
      <c r="AA199" s="548" t="str">
        <f t="shared" si="80"/>
        <v/>
      </c>
      <c r="AB199" s="548" t="str">
        <f t="shared" si="81"/>
        <v/>
      </c>
      <c r="AC199" s="548" t="str">
        <f t="shared" si="63"/>
        <v/>
      </c>
      <c r="AD199" s="548" t="str">
        <f t="shared" si="64"/>
        <v/>
      </c>
      <c r="AE199" s="701">
        <f>'（参考）業従者・講師配置計画 兼 研修日程表'!AE199</f>
        <v>0</v>
      </c>
      <c r="AF199" s="702">
        <f>'（参考）業従者・講師配置計画 兼 研修日程表'!AF199</f>
        <v>0</v>
      </c>
      <c r="AG199" s="703"/>
      <c r="AH199" s="912" t="str">
        <f>'（参考）業従者・講師配置計画 兼 研修日程表'!AH199</f>
        <v/>
      </c>
      <c r="AI199" s="912" t="str">
        <f>'（参考）業従者・講師配置計画 兼 研修日程表'!AI199</f>
        <v/>
      </c>
      <c r="AJ199" s="912" t="str">
        <f>'（参考）業従者・講師配置計画 兼 研修日程表'!AJ199</f>
        <v/>
      </c>
      <c r="AK199" s="912" t="str">
        <f>'（参考）業従者・講師配置計画 兼 研修日程表'!AK199</f>
        <v/>
      </c>
      <c r="AL199" s="704">
        <f>'（参考）業従者・講師配置計画 兼 研修日程表'!AL199</f>
        <v>0</v>
      </c>
      <c r="AM199" s="441" t="str">
        <f t="shared" si="73"/>
        <v/>
      </c>
      <c r="AN199" s="705"/>
      <c r="AO199" s="552"/>
      <c r="AP199" s="552"/>
    </row>
    <row r="200" spans="2:42" ht="27.75" hidden="1" customHeight="1" thickBot="1">
      <c r="B200" s="459"/>
      <c r="C200" s="694">
        <f>'（参考）業従者・講師配置計画 兼 研修日程表'!C200</f>
        <v>0</v>
      </c>
      <c r="D200" s="695">
        <f>'（参考）業従者・講師配置計画 兼 研修日程表'!D200</f>
        <v>0</v>
      </c>
      <c r="E200" s="696" t="s">
        <v>291</v>
      </c>
      <c r="F200" s="697">
        <f>'（参考）業従者・講師配置計画 兼 研修日程表'!F200</f>
        <v>0</v>
      </c>
      <c r="G200" s="698">
        <f>'（参考）業従者・講師配置計画 兼 研修日程表'!G200</f>
        <v>0</v>
      </c>
      <c r="H200" s="698">
        <f>'（参考）業従者・講師配置計画 兼 研修日程表'!H200</f>
        <v>0</v>
      </c>
      <c r="I200" s="698">
        <f>'（参考）業従者・講師配置計画 兼 研修日程表'!I200</f>
        <v>0</v>
      </c>
      <c r="J200" s="698">
        <f>'（参考）業従者・講師配置計画 兼 研修日程表'!J200</f>
        <v>0</v>
      </c>
      <c r="K200" s="459"/>
      <c r="L200" s="699">
        <f>'（参考）業従者・講師配置計画 兼 研修日程表'!L200</f>
        <v>0</v>
      </c>
      <c r="M200" s="700">
        <f>'（参考）業従者・講師配置計画 兼 研修日程表'!M200</f>
        <v>0</v>
      </c>
      <c r="N200" s="841">
        <f>'（参考）業従者・講師配置計画 兼 研修日程表'!N200</f>
        <v>0</v>
      </c>
      <c r="O200" s="548" t="str">
        <f t="shared" si="74"/>
        <v/>
      </c>
      <c r="P200" s="548" t="str">
        <f t="shared" si="75"/>
        <v/>
      </c>
      <c r="Q200" s="548" t="str">
        <f t="shared" si="57"/>
        <v/>
      </c>
      <c r="R200" s="548" t="str">
        <f t="shared" si="58"/>
        <v/>
      </c>
      <c r="S200" s="548" t="str">
        <f t="shared" si="76"/>
        <v/>
      </c>
      <c r="T200" s="548" t="str">
        <f t="shared" si="77"/>
        <v/>
      </c>
      <c r="U200" s="548" t="str">
        <f t="shared" si="59"/>
        <v/>
      </c>
      <c r="V200" s="548" t="str">
        <f t="shared" si="60"/>
        <v/>
      </c>
      <c r="W200" s="548" t="str">
        <f t="shared" si="78"/>
        <v/>
      </c>
      <c r="X200" s="548" t="str">
        <f t="shared" si="79"/>
        <v/>
      </c>
      <c r="Y200" s="548" t="str">
        <f t="shared" si="61"/>
        <v/>
      </c>
      <c r="Z200" s="548" t="str">
        <f t="shared" si="62"/>
        <v/>
      </c>
      <c r="AA200" s="548" t="str">
        <f t="shared" si="80"/>
        <v/>
      </c>
      <c r="AB200" s="548" t="str">
        <f t="shared" si="81"/>
        <v/>
      </c>
      <c r="AC200" s="548" t="str">
        <f t="shared" si="63"/>
        <v/>
      </c>
      <c r="AD200" s="548" t="str">
        <f t="shared" si="64"/>
        <v/>
      </c>
      <c r="AE200" s="701">
        <f>'（参考）業従者・講師配置計画 兼 研修日程表'!AE200</f>
        <v>0</v>
      </c>
      <c r="AF200" s="702">
        <f>'（参考）業従者・講師配置計画 兼 研修日程表'!AF200</f>
        <v>0</v>
      </c>
      <c r="AG200" s="703"/>
      <c r="AH200" s="912" t="str">
        <f>'（参考）業従者・講師配置計画 兼 研修日程表'!AH200</f>
        <v/>
      </c>
      <c r="AI200" s="912" t="str">
        <f>'（参考）業従者・講師配置計画 兼 研修日程表'!AI200</f>
        <v/>
      </c>
      <c r="AJ200" s="912" t="str">
        <f>'（参考）業従者・講師配置計画 兼 研修日程表'!AJ200</f>
        <v/>
      </c>
      <c r="AK200" s="912" t="str">
        <f>'（参考）業従者・講師配置計画 兼 研修日程表'!AK200</f>
        <v/>
      </c>
      <c r="AL200" s="704">
        <f>'（参考）業従者・講師配置計画 兼 研修日程表'!AL200</f>
        <v>0</v>
      </c>
      <c r="AM200" s="441" t="str">
        <f t="shared" si="73"/>
        <v/>
      </c>
      <c r="AN200" s="705"/>
      <c r="AO200" s="552"/>
      <c r="AP200" s="552"/>
    </row>
    <row r="201" spans="2:42" ht="27.75" hidden="1" customHeight="1" thickBot="1">
      <c r="B201" s="459"/>
      <c r="C201" s="694">
        <f>'（参考）業従者・講師配置計画 兼 研修日程表'!C201</f>
        <v>0</v>
      </c>
      <c r="D201" s="695">
        <f>'（参考）業従者・講師配置計画 兼 研修日程表'!D201</f>
        <v>0</v>
      </c>
      <c r="E201" s="696" t="s">
        <v>291</v>
      </c>
      <c r="F201" s="697">
        <f>'（参考）業従者・講師配置計画 兼 研修日程表'!F201</f>
        <v>0</v>
      </c>
      <c r="G201" s="698">
        <f>'（参考）業従者・講師配置計画 兼 研修日程表'!G201</f>
        <v>0</v>
      </c>
      <c r="H201" s="698">
        <f>'（参考）業従者・講師配置計画 兼 研修日程表'!H201</f>
        <v>0</v>
      </c>
      <c r="I201" s="698">
        <f>'（参考）業従者・講師配置計画 兼 研修日程表'!I201</f>
        <v>0</v>
      </c>
      <c r="J201" s="698">
        <f>'（参考）業従者・講師配置計画 兼 研修日程表'!J201</f>
        <v>0</v>
      </c>
      <c r="K201" s="459"/>
      <c r="L201" s="699">
        <f>'（参考）業従者・講師配置計画 兼 研修日程表'!L201</f>
        <v>0</v>
      </c>
      <c r="M201" s="700">
        <f>'（参考）業従者・講師配置計画 兼 研修日程表'!M201</f>
        <v>0</v>
      </c>
      <c r="N201" s="841">
        <f>'（参考）業従者・講師配置計画 兼 研修日程表'!N201</f>
        <v>0</v>
      </c>
      <c r="O201" s="548" t="str">
        <f t="shared" si="74"/>
        <v/>
      </c>
      <c r="P201" s="548" t="str">
        <f t="shared" si="75"/>
        <v/>
      </c>
      <c r="Q201" s="548" t="str">
        <f t="shared" si="57"/>
        <v/>
      </c>
      <c r="R201" s="548" t="str">
        <f t="shared" si="58"/>
        <v/>
      </c>
      <c r="S201" s="548" t="str">
        <f t="shared" si="76"/>
        <v/>
      </c>
      <c r="T201" s="548" t="str">
        <f t="shared" si="77"/>
        <v/>
      </c>
      <c r="U201" s="548" t="str">
        <f t="shared" si="59"/>
        <v/>
      </c>
      <c r="V201" s="548" t="str">
        <f t="shared" si="60"/>
        <v/>
      </c>
      <c r="W201" s="548" t="str">
        <f t="shared" si="78"/>
        <v/>
      </c>
      <c r="X201" s="548" t="str">
        <f t="shared" si="79"/>
        <v/>
      </c>
      <c r="Y201" s="548" t="str">
        <f t="shared" si="61"/>
        <v/>
      </c>
      <c r="Z201" s="548" t="str">
        <f t="shared" si="62"/>
        <v/>
      </c>
      <c r="AA201" s="548" t="str">
        <f t="shared" si="80"/>
        <v/>
      </c>
      <c r="AB201" s="548" t="str">
        <f t="shared" si="81"/>
        <v/>
      </c>
      <c r="AC201" s="548" t="str">
        <f t="shared" si="63"/>
        <v/>
      </c>
      <c r="AD201" s="548" t="str">
        <f t="shared" si="64"/>
        <v/>
      </c>
      <c r="AE201" s="701">
        <f>'（参考）業従者・講師配置計画 兼 研修日程表'!AE201</f>
        <v>0</v>
      </c>
      <c r="AF201" s="702">
        <f>'（参考）業従者・講師配置計画 兼 研修日程表'!AF201</f>
        <v>0</v>
      </c>
      <c r="AG201" s="703"/>
      <c r="AH201" s="912" t="str">
        <f>'（参考）業従者・講師配置計画 兼 研修日程表'!AH201</f>
        <v/>
      </c>
      <c r="AI201" s="912" t="str">
        <f>'（参考）業従者・講師配置計画 兼 研修日程表'!AI201</f>
        <v/>
      </c>
      <c r="AJ201" s="912" t="str">
        <f>'（参考）業従者・講師配置計画 兼 研修日程表'!AJ201</f>
        <v/>
      </c>
      <c r="AK201" s="912" t="str">
        <f>'（参考）業従者・講師配置計画 兼 研修日程表'!AK201</f>
        <v/>
      </c>
      <c r="AL201" s="704">
        <f>'（参考）業従者・講師配置計画 兼 研修日程表'!AL201</f>
        <v>0</v>
      </c>
      <c r="AM201" s="441" t="str">
        <f t="shared" si="73"/>
        <v/>
      </c>
      <c r="AN201" s="705"/>
      <c r="AO201" s="552"/>
      <c r="AP201" s="552"/>
    </row>
    <row r="202" spans="2:42" ht="27.75" hidden="1" customHeight="1" thickBot="1">
      <c r="B202" s="459"/>
      <c r="C202" s="694">
        <f>'（参考）業従者・講師配置計画 兼 研修日程表'!C202</f>
        <v>0</v>
      </c>
      <c r="D202" s="695">
        <f>'（参考）業従者・講師配置計画 兼 研修日程表'!D202</f>
        <v>0</v>
      </c>
      <c r="E202" s="696" t="s">
        <v>291</v>
      </c>
      <c r="F202" s="697">
        <f>'（参考）業従者・講師配置計画 兼 研修日程表'!F202</f>
        <v>0</v>
      </c>
      <c r="G202" s="698">
        <f>'（参考）業従者・講師配置計画 兼 研修日程表'!G202</f>
        <v>0</v>
      </c>
      <c r="H202" s="698">
        <f>'（参考）業従者・講師配置計画 兼 研修日程表'!H202</f>
        <v>0</v>
      </c>
      <c r="I202" s="698">
        <f>'（参考）業従者・講師配置計画 兼 研修日程表'!I202</f>
        <v>0</v>
      </c>
      <c r="J202" s="698">
        <f>'（参考）業従者・講師配置計画 兼 研修日程表'!J202</f>
        <v>0</v>
      </c>
      <c r="K202" s="459"/>
      <c r="L202" s="699">
        <f>'（参考）業従者・講師配置計画 兼 研修日程表'!L202</f>
        <v>0</v>
      </c>
      <c r="M202" s="700">
        <f>'（参考）業従者・講師配置計画 兼 研修日程表'!M202</f>
        <v>0</v>
      </c>
      <c r="N202" s="841">
        <f>'（参考）業従者・講師配置計画 兼 研修日程表'!N202</f>
        <v>0</v>
      </c>
      <c r="O202" s="548" t="str">
        <f t="shared" si="74"/>
        <v/>
      </c>
      <c r="P202" s="548" t="str">
        <f t="shared" si="75"/>
        <v/>
      </c>
      <c r="Q202" s="548" t="str">
        <f t="shared" si="57"/>
        <v/>
      </c>
      <c r="R202" s="548" t="str">
        <f t="shared" si="58"/>
        <v/>
      </c>
      <c r="S202" s="548" t="str">
        <f t="shared" si="76"/>
        <v/>
      </c>
      <c r="T202" s="548" t="str">
        <f t="shared" si="77"/>
        <v/>
      </c>
      <c r="U202" s="548" t="str">
        <f t="shared" si="59"/>
        <v/>
      </c>
      <c r="V202" s="548" t="str">
        <f t="shared" si="60"/>
        <v/>
      </c>
      <c r="W202" s="548" t="str">
        <f t="shared" si="78"/>
        <v/>
      </c>
      <c r="X202" s="548" t="str">
        <f t="shared" si="79"/>
        <v/>
      </c>
      <c r="Y202" s="548" t="str">
        <f t="shared" si="61"/>
        <v/>
      </c>
      <c r="Z202" s="548" t="str">
        <f t="shared" si="62"/>
        <v/>
      </c>
      <c r="AA202" s="548" t="str">
        <f t="shared" si="80"/>
        <v/>
      </c>
      <c r="AB202" s="548" t="str">
        <f t="shared" si="81"/>
        <v/>
      </c>
      <c r="AC202" s="548" t="str">
        <f t="shared" si="63"/>
        <v/>
      </c>
      <c r="AD202" s="548" t="str">
        <f t="shared" si="64"/>
        <v/>
      </c>
      <c r="AE202" s="701">
        <f>'（参考）業従者・講師配置計画 兼 研修日程表'!AE202</f>
        <v>0</v>
      </c>
      <c r="AF202" s="702">
        <f>'（参考）業従者・講師配置計画 兼 研修日程表'!AF202</f>
        <v>0</v>
      </c>
      <c r="AG202" s="703"/>
      <c r="AH202" s="912" t="str">
        <f>'（参考）業従者・講師配置計画 兼 研修日程表'!AH202</f>
        <v/>
      </c>
      <c r="AI202" s="912" t="str">
        <f>'（参考）業従者・講師配置計画 兼 研修日程表'!AI202</f>
        <v/>
      </c>
      <c r="AJ202" s="912" t="str">
        <f>'（参考）業従者・講師配置計画 兼 研修日程表'!AJ202</f>
        <v/>
      </c>
      <c r="AK202" s="912" t="str">
        <f>'（参考）業従者・講師配置計画 兼 研修日程表'!AK202</f>
        <v/>
      </c>
      <c r="AL202" s="704">
        <f>'（参考）業従者・講師配置計画 兼 研修日程表'!AL202</f>
        <v>0</v>
      </c>
      <c r="AM202" s="441" t="str">
        <f t="shared" si="73"/>
        <v/>
      </c>
      <c r="AN202" s="705"/>
      <c r="AO202" s="552"/>
      <c r="AP202" s="552"/>
    </row>
    <row r="203" spans="2:42" ht="27.75" hidden="1" customHeight="1" thickBot="1">
      <c r="B203" s="459"/>
      <c r="C203" s="694">
        <f>'（参考）業従者・講師配置計画 兼 研修日程表'!C203</f>
        <v>0</v>
      </c>
      <c r="D203" s="695">
        <f>'（参考）業従者・講師配置計画 兼 研修日程表'!D203</f>
        <v>0</v>
      </c>
      <c r="E203" s="696" t="s">
        <v>291</v>
      </c>
      <c r="F203" s="697">
        <f>'（参考）業従者・講師配置計画 兼 研修日程表'!F203</f>
        <v>0</v>
      </c>
      <c r="G203" s="698">
        <f>'（参考）業従者・講師配置計画 兼 研修日程表'!G203</f>
        <v>0</v>
      </c>
      <c r="H203" s="698">
        <f>'（参考）業従者・講師配置計画 兼 研修日程表'!H203</f>
        <v>0</v>
      </c>
      <c r="I203" s="698">
        <f>'（参考）業従者・講師配置計画 兼 研修日程表'!I203</f>
        <v>0</v>
      </c>
      <c r="J203" s="698">
        <f>'（参考）業従者・講師配置計画 兼 研修日程表'!J203</f>
        <v>0</v>
      </c>
      <c r="K203" s="459"/>
      <c r="L203" s="699">
        <f>'（参考）業従者・講師配置計画 兼 研修日程表'!L203</f>
        <v>0</v>
      </c>
      <c r="M203" s="700">
        <f>'（参考）業従者・講師配置計画 兼 研修日程表'!M203</f>
        <v>0</v>
      </c>
      <c r="N203" s="841">
        <f>'（参考）業従者・講師配置計画 兼 研修日程表'!N203</f>
        <v>0</v>
      </c>
      <c r="O203" s="548" t="str">
        <f t="shared" si="74"/>
        <v/>
      </c>
      <c r="P203" s="548" t="str">
        <f t="shared" si="75"/>
        <v/>
      </c>
      <c r="Q203" s="548" t="str">
        <f t="shared" si="57"/>
        <v/>
      </c>
      <c r="R203" s="548" t="str">
        <f t="shared" si="58"/>
        <v/>
      </c>
      <c r="S203" s="548" t="str">
        <f t="shared" si="76"/>
        <v/>
      </c>
      <c r="T203" s="548" t="str">
        <f t="shared" si="77"/>
        <v/>
      </c>
      <c r="U203" s="548" t="str">
        <f t="shared" si="59"/>
        <v/>
      </c>
      <c r="V203" s="548" t="str">
        <f t="shared" si="60"/>
        <v/>
      </c>
      <c r="W203" s="548" t="str">
        <f t="shared" si="78"/>
        <v/>
      </c>
      <c r="X203" s="548" t="str">
        <f t="shared" si="79"/>
        <v/>
      </c>
      <c r="Y203" s="548" t="str">
        <f t="shared" si="61"/>
        <v/>
      </c>
      <c r="Z203" s="548" t="str">
        <f t="shared" si="62"/>
        <v/>
      </c>
      <c r="AA203" s="548" t="str">
        <f t="shared" si="80"/>
        <v/>
      </c>
      <c r="AB203" s="548" t="str">
        <f t="shared" si="81"/>
        <v/>
      </c>
      <c r="AC203" s="548" t="str">
        <f t="shared" si="63"/>
        <v/>
      </c>
      <c r="AD203" s="548" t="str">
        <f t="shared" si="64"/>
        <v/>
      </c>
      <c r="AE203" s="701">
        <f>'（参考）業従者・講師配置計画 兼 研修日程表'!AE203</f>
        <v>0</v>
      </c>
      <c r="AF203" s="702">
        <f>'（参考）業従者・講師配置計画 兼 研修日程表'!AF203</f>
        <v>0</v>
      </c>
      <c r="AG203" s="703"/>
      <c r="AH203" s="912" t="str">
        <f>'（参考）業従者・講師配置計画 兼 研修日程表'!AH203</f>
        <v/>
      </c>
      <c r="AI203" s="912" t="str">
        <f>'（参考）業従者・講師配置計画 兼 研修日程表'!AI203</f>
        <v/>
      </c>
      <c r="AJ203" s="912" t="str">
        <f>'（参考）業従者・講師配置計画 兼 研修日程表'!AJ203</f>
        <v/>
      </c>
      <c r="AK203" s="912" t="str">
        <f>'（参考）業従者・講師配置計画 兼 研修日程表'!AK203</f>
        <v/>
      </c>
      <c r="AL203" s="704">
        <f>'（参考）業従者・講師配置計画 兼 研修日程表'!AL203</f>
        <v>0</v>
      </c>
      <c r="AM203" s="441" t="str">
        <f t="shared" si="73"/>
        <v/>
      </c>
      <c r="AN203" s="705"/>
      <c r="AO203" s="552"/>
      <c r="AP203" s="552"/>
    </row>
    <row r="204" spans="2:42" ht="27.75" hidden="1" customHeight="1" thickBot="1">
      <c r="B204" s="459"/>
      <c r="C204" s="694">
        <f>'（参考）業従者・講師配置計画 兼 研修日程表'!C204</f>
        <v>0</v>
      </c>
      <c r="D204" s="695">
        <f>'（参考）業従者・講師配置計画 兼 研修日程表'!D204</f>
        <v>0</v>
      </c>
      <c r="E204" s="696" t="s">
        <v>291</v>
      </c>
      <c r="F204" s="697">
        <f>'（参考）業従者・講師配置計画 兼 研修日程表'!F204</f>
        <v>0</v>
      </c>
      <c r="G204" s="698">
        <f>'（参考）業従者・講師配置計画 兼 研修日程表'!G204</f>
        <v>0</v>
      </c>
      <c r="H204" s="698">
        <f>'（参考）業従者・講師配置計画 兼 研修日程表'!H204</f>
        <v>0</v>
      </c>
      <c r="I204" s="698">
        <f>'（参考）業従者・講師配置計画 兼 研修日程表'!I204</f>
        <v>0</v>
      </c>
      <c r="J204" s="698">
        <f>'（参考）業従者・講師配置計画 兼 研修日程表'!J204</f>
        <v>0</v>
      </c>
      <c r="K204" s="459"/>
      <c r="L204" s="699">
        <f>'（参考）業従者・講師配置計画 兼 研修日程表'!L204</f>
        <v>0</v>
      </c>
      <c r="M204" s="700">
        <f>'（参考）業従者・講師配置計画 兼 研修日程表'!M204</f>
        <v>0</v>
      </c>
      <c r="N204" s="841">
        <f>'（参考）業従者・講師配置計画 兼 研修日程表'!N204</f>
        <v>0</v>
      </c>
      <c r="O204" s="548" t="str">
        <f t="shared" si="74"/>
        <v/>
      </c>
      <c r="P204" s="548" t="str">
        <f t="shared" si="75"/>
        <v/>
      </c>
      <c r="Q204" s="548" t="str">
        <f t="shared" si="57"/>
        <v/>
      </c>
      <c r="R204" s="548" t="str">
        <f t="shared" si="58"/>
        <v/>
      </c>
      <c r="S204" s="548" t="str">
        <f t="shared" si="76"/>
        <v/>
      </c>
      <c r="T204" s="548" t="str">
        <f t="shared" si="77"/>
        <v/>
      </c>
      <c r="U204" s="548" t="str">
        <f t="shared" si="59"/>
        <v/>
      </c>
      <c r="V204" s="548" t="str">
        <f t="shared" si="60"/>
        <v/>
      </c>
      <c r="W204" s="548" t="str">
        <f t="shared" si="78"/>
        <v/>
      </c>
      <c r="X204" s="548" t="str">
        <f t="shared" si="79"/>
        <v/>
      </c>
      <c r="Y204" s="548" t="str">
        <f t="shared" si="61"/>
        <v/>
      </c>
      <c r="Z204" s="548" t="str">
        <f t="shared" si="62"/>
        <v/>
      </c>
      <c r="AA204" s="548" t="str">
        <f t="shared" si="80"/>
        <v/>
      </c>
      <c r="AB204" s="548" t="str">
        <f t="shared" si="81"/>
        <v/>
      </c>
      <c r="AC204" s="548" t="str">
        <f t="shared" si="63"/>
        <v/>
      </c>
      <c r="AD204" s="548" t="str">
        <f t="shared" si="64"/>
        <v/>
      </c>
      <c r="AE204" s="701">
        <f>'（参考）業従者・講師配置計画 兼 研修日程表'!AE204</f>
        <v>0</v>
      </c>
      <c r="AF204" s="702">
        <f>'（参考）業従者・講師配置計画 兼 研修日程表'!AF204</f>
        <v>0</v>
      </c>
      <c r="AG204" s="703"/>
      <c r="AH204" s="912" t="str">
        <f>'（参考）業従者・講師配置計画 兼 研修日程表'!AH204</f>
        <v/>
      </c>
      <c r="AI204" s="912" t="str">
        <f>'（参考）業従者・講師配置計画 兼 研修日程表'!AI204</f>
        <v/>
      </c>
      <c r="AJ204" s="912" t="str">
        <f>'（参考）業従者・講師配置計画 兼 研修日程表'!AJ204</f>
        <v/>
      </c>
      <c r="AK204" s="912" t="str">
        <f>'（参考）業従者・講師配置計画 兼 研修日程表'!AK204</f>
        <v/>
      </c>
      <c r="AL204" s="704">
        <f>'（参考）業従者・講師配置計画 兼 研修日程表'!AL204</f>
        <v>0</v>
      </c>
      <c r="AM204" s="441" t="str">
        <f t="shared" si="73"/>
        <v/>
      </c>
      <c r="AN204" s="705"/>
      <c r="AO204" s="552"/>
      <c r="AP204" s="552"/>
    </row>
    <row r="205" spans="2:42" ht="27.75" hidden="1" customHeight="1" thickBot="1">
      <c r="B205" s="459"/>
      <c r="C205" s="694">
        <f>'（参考）業従者・講師配置計画 兼 研修日程表'!C205</f>
        <v>0</v>
      </c>
      <c r="D205" s="695">
        <f>'（参考）業従者・講師配置計画 兼 研修日程表'!D205</f>
        <v>0</v>
      </c>
      <c r="E205" s="696" t="s">
        <v>291</v>
      </c>
      <c r="F205" s="697">
        <f>'（参考）業従者・講師配置計画 兼 研修日程表'!F205</f>
        <v>0</v>
      </c>
      <c r="G205" s="698">
        <f>'（参考）業従者・講師配置計画 兼 研修日程表'!G205</f>
        <v>0</v>
      </c>
      <c r="H205" s="698">
        <f>'（参考）業従者・講師配置計画 兼 研修日程表'!H205</f>
        <v>0</v>
      </c>
      <c r="I205" s="698">
        <f>'（参考）業従者・講師配置計画 兼 研修日程表'!I205</f>
        <v>0</v>
      </c>
      <c r="J205" s="698">
        <f>'（参考）業従者・講師配置計画 兼 研修日程表'!J205</f>
        <v>0</v>
      </c>
      <c r="K205" s="459"/>
      <c r="L205" s="699">
        <f>'（参考）業従者・講師配置計画 兼 研修日程表'!L205</f>
        <v>0</v>
      </c>
      <c r="M205" s="700">
        <f>'（参考）業従者・講師配置計画 兼 研修日程表'!M205</f>
        <v>0</v>
      </c>
      <c r="N205" s="841">
        <f>'（参考）業従者・講師配置計画 兼 研修日程表'!N205</f>
        <v>0</v>
      </c>
      <c r="O205" s="548" t="str">
        <f t="shared" si="74"/>
        <v/>
      </c>
      <c r="P205" s="548" t="str">
        <f t="shared" si="75"/>
        <v/>
      </c>
      <c r="Q205" s="548" t="str">
        <f t="shared" ref="Q205:Q223" si="82">IF($L205="講師(個人)",(IF(AND($K205="",OR($J205="英語",$J205="その他")),IF($D205="","",TIME(HOUR($F205-$D205),ROUNDUP(MINUTE($F205-$D205)/30,0)*30,0)*24),"")),"")</f>
        <v/>
      </c>
      <c r="R205" s="548" t="str">
        <f t="shared" ref="R205:R223" si="83">IF($L205="講師(個人)",(IF(AND($K205="サブ",OR($J205="英語",$J205="その他")),IF($D205="","",TIME(HOUR($F205-$D205),ROUNDUP(MINUTE($F205-$D205)/30,0)*30,0)*24),"")),"")</f>
        <v/>
      </c>
      <c r="S205" s="548" t="str">
        <f t="shared" si="76"/>
        <v/>
      </c>
      <c r="T205" s="548" t="str">
        <f t="shared" si="77"/>
        <v/>
      </c>
      <c r="U205" s="548" t="str">
        <f t="shared" ref="U205:U223" si="84">IF($L205="講師(法人)",(IF(AND($K205="",OR($J205="英語",$J205="その他")),IF($D205="","",TIME(HOUR($F205-$D205),ROUNDUP(MINUTE($F205-$D205)/30,0)*30,0)*24),"")),"")</f>
        <v/>
      </c>
      <c r="V205" s="548" t="str">
        <f t="shared" ref="V205:V223" si="85">IF($L205="講師(法人)",(IF(AND($K205="サブ",OR($J205="英語",$J205="その他")),IF($D205="","",TIME(HOUR($F205-$D205),ROUNDUP(MINUTE($F205-$D205)/30,0)*30,0)*24),"")),"")</f>
        <v/>
      </c>
      <c r="W205" s="548" t="str">
        <f t="shared" si="78"/>
        <v/>
      </c>
      <c r="X205" s="548" t="str">
        <f t="shared" si="79"/>
        <v/>
      </c>
      <c r="Y205" s="548" t="str">
        <f t="shared" ref="Y205:Y223" si="86">IF($L205="検討会等参加(個人)",(IF(AND($K205="",OR($J205="英語",$J205="その他")),IF($D205="","",TIME(HOUR($F205-$D205),ROUNDUP(MINUTE($F205-$D205)/30,0)*30,0)*24),"")),"")</f>
        <v/>
      </c>
      <c r="Z205" s="548" t="str">
        <f t="shared" ref="Z205:Z223" si="87">IF($L205="検討会等参加(個人)",(IF(AND($K205="サブ",OR($J205="英語",$J205="その他")),IF($D205="","",TIME(HOUR($F205-$D205),ROUNDUP(MINUTE($F205-$D205)/30,0)*30,0)*24),"")),"")</f>
        <v/>
      </c>
      <c r="AA205" s="548" t="str">
        <f t="shared" si="80"/>
        <v/>
      </c>
      <c r="AB205" s="548" t="str">
        <f t="shared" si="81"/>
        <v/>
      </c>
      <c r="AC205" s="548" t="str">
        <f t="shared" ref="AC205:AC223" si="88">IF($L205="検討会等参加(法人)",(IF(AND($K205="",OR($J205="英語",$J205="その他")),IF($D205="","",TIME(HOUR($F205-$D205),ROUNDUP(MINUTE($F205-$D205)/30,0)*30,0)*24),"")),"")</f>
        <v/>
      </c>
      <c r="AD205" s="548" t="str">
        <f t="shared" ref="AD205:AD223" si="89">IF($L205="検討会等参加(法人)",(IF(AND($K205="サブ",OR($J205="英語",$J205="その他")),IF($D205="","",TIME(HOUR($F205-$D205),ROUNDUP(MINUTE($F205-$D205)/30,0)*30,0)*24),"")),"")</f>
        <v/>
      </c>
      <c r="AE205" s="701">
        <f>'（参考）業従者・講師配置計画 兼 研修日程表'!AE205</f>
        <v>0</v>
      </c>
      <c r="AF205" s="702">
        <f>'（参考）業従者・講師配置計画 兼 研修日程表'!AF205</f>
        <v>0</v>
      </c>
      <c r="AG205" s="703"/>
      <c r="AH205" s="912" t="str">
        <f>'（参考）業従者・講師配置計画 兼 研修日程表'!AH205</f>
        <v/>
      </c>
      <c r="AI205" s="912" t="str">
        <f>'（参考）業従者・講師配置計画 兼 研修日程表'!AI205</f>
        <v/>
      </c>
      <c r="AJ205" s="912" t="str">
        <f>'（参考）業従者・講師配置計画 兼 研修日程表'!AJ205</f>
        <v/>
      </c>
      <c r="AK205" s="912" t="str">
        <f>'（参考）業従者・講師配置計画 兼 研修日程表'!AK205</f>
        <v/>
      </c>
      <c r="AL205" s="704">
        <f>'（参考）業従者・講師配置計画 兼 研修日程表'!AL205</f>
        <v>0</v>
      </c>
      <c r="AM205" s="441" t="str">
        <f t="shared" si="73"/>
        <v/>
      </c>
      <c r="AN205" s="705"/>
      <c r="AO205" s="552"/>
      <c r="AP205" s="552"/>
    </row>
    <row r="206" spans="2:42" ht="27.75" hidden="1" customHeight="1" thickBot="1">
      <c r="B206" s="459"/>
      <c r="C206" s="694">
        <f>'（参考）業従者・講師配置計画 兼 研修日程表'!C206</f>
        <v>0</v>
      </c>
      <c r="D206" s="695">
        <f>'（参考）業従者・講師配置計画 兼 研修日程表'!D206</f>
        <v>0</v>
      </c>
      <c r="E206" s="696" t="s">
        <v>291</v>
      </c>
      <c r="F206" s="697">
        <f>'（参考）業従者・講師配置計画 兼 研修日程表'!F206</f>
        <v>0</v>
      </c>
      <c r="G206" s="698">
        <f>'（参考）業従者・講師配置計画 兼 研修日程表'!G206</f>
        <v>0</v>
      </c>
      <c r="H206" s="698">
        <f>'（参考）業従者・講師配置計画 兼 研修日程表'!H206</f>
        <v>0</v>
      </c>
      <c r="I206" s="698">
        <f>'（参考）業従者・講師配置計画 兼 研修日程表'!I206</f>
        <v>0</v>
      </c>
      <c r="J206" s="698">
        <f>'（参考）業従者・講師配置計画 兼 研修日程表'!J206</f>
        <v>0</v>
      </c>
      <c r="K206" s="459"/>
      <c r="L206" s="699">
        <f>'（参考）業従者・講師配置計画 兼 研修日程表'!L206</f>
        <v>0</v>
      </c>
      <c r="M206" s="700">
        <f>'（参考）業従者・講師配置計画 兼 研修日程表'!M206</f>
        <v>0</v>
      </c>
      <c r="N206" s="841">
        <f>'（参考）業従者・講師配置計画 兼 研修日程表'!N206</f>
        <v>0</v>
      </c>
      <c r="O206" s="548" t="str">
        <f t="shared" ref="O206:O223" si="90">IF($L206="講師(個人)",(IF(AND($J206="日本語",K206=""),IF($D206="","",TIME(HOUR($F206-$D206),ROUNDUP(MINUTE($F206-$D206)/30,0)*30,0)*24),"")),"")</f>
        <v/>
      </c>
      <c r="P206" s="548" t="str">
        <f t="shared" ref="P206:P223" si="91">IF($L206="講師(個人)",(IF(AND($J206="日本語",$K206="サブ"),IF($D206="","",TIME(HOUR($F206-$D206),ROUNDUP(MINUTE($F206-$D206)/30,0)*30,0)*24),"")),"")</f>
        <v/>
      </c>
      <c r="Q206" s="548" t="str">
        <f t="shared" si="82"/>
        <v/>
      </c>
      <c r="R206" s="548" t="str">
        <f t="shared" si="83"/>
        <v/>
      </c>
      <c r="S206" s="548" t="str">
        <f t="shared" ref="S206:S223" si="92">IF($L206="講師(法人)",(IF(AND($J206="日本語",$K206=""),IF($D206="","",TIME(HOUR($F206-$D206),ROUNDUP(MINUTE($F206-$D206)/30,0)*30,0)*24),"")),"")</f>
        <v/>
      </c>
      <c r="T206" s="548" t="str">
        <f t="shared" ref="T206:T223" si="93">IF($L206="講師(法人)",(IF(AND($J206="日本語",$K206="サブ"),IF($D206="","",TIME(HOUR($F206-$D206),ROUNDUP(MINUTE($F206-$D206)/30,0)*30,0)*24),"")),"")</f>
        <v/>
      </c>
      <c r="U206" s="548" t="str">
        <f t="shared" si="84"/>
        <v/>
      </c>
      <c r="V206" s="548" t="str">
        <f t="shared" si="85"/>
        <v/>
      </c>
      <c r="W206" s="548" t="str">
        <f t="shared" ref="W206:W223" si="94">IF($L206="検討会等参加(個人)",(IF(AND($J206="日本語",$K206=""),IF($D206="","",TIME(HOUR($F206-$D206),ROUNDUP(MINUTE($F206-$D206)/30,0)*30,0)*24),"")),"")</f>
        <v/>
      </c>
      <c r="X206" s="548" t="str">
        <f t="shared" ref="X206:X223" si="95">IF($L206="検討会等参加(個人)",(IF(AND($J206="日本語",$K206="サブ"),IF($D206="","",TIME(HOUR($F206-$D206),ROUNDUP(MINUTE($F206-$D206)/30,0)*30,0)*24),"")),"")</f>
        <v/>
      </c>
      <c r="Y206" s="548" t="str">
        <f t="shared" si="86"/>
        <v/>
      </c>
      <c r="Z206" s="548" t="str">
        <f t="shared" si="87"/>
        <v/>
      </c>
      <c r="AA206" s="548" t="str">
        <f t="shared" ref="AA206:AA223" si="96">IF($L206="検討会等参加(法人)",(IF(AND($J206="日本語",$K206=""),IF($D206="","",TIME(HOUR($F206-$D206),ROUNDUP(MINUTE($F206-$D206)/30,0)*30,0)*24),"")),"")</f>
        <v/>
      </c>
      <c r="AB206" s="548" t="str">
        <f t="shared" ref="AB206:AB223" si="97">IF($L206="検討会等参加(法人)",(IF(AND($J206="日本語",$K206="サブ"),IF($D206="","",TIME(HOUR($F206-$D206),ROUNDUP(MINUTE($F206-$D206)/30,0)*30,0)*24),"")),"")</f>
        <v/>
      </c>
      <c r="AC206" s="548" t="str">
        <f t="shared" si="88"/>
        <v/>
      </c>
      <c r="AD206" s="548" t="str">
        <f t="shared" si="89"/>
        <v/>
      </c>
      <c r="AE206" s="701">
        <f>'（参考）業従者・講師配置計画 兼 研修日程表'!AE206</f>
        <v>0</v>
      </c>
      <c r="AF206" s="702">
        <f>'（参考）業従者・講師配置計画 兼 研修日程表'!AF206</f>
        <v>0</v>
      </c>
      <c r="AG206" s="703"/>
      <c r="AH206" s="912" t="str">
        <f>'（参考）業従者・講師配置計画 兼 研修日程表'!AH206</f>
        <v/>
      </c>
      <c r="AI206" s="912" t="str">
        <f>'（参考）業従者・講師配置計画 兼 研修日程表'!AI206</f>
        <v/>
      </c>
      <c r="AJ206" s="912" t="str">
        <f>'（参考）業従者・講師配置計画 兼 研修日程表'!AJ206</f>
        <v/>
      </c>
      <c r="AK206" s="912" t="str">
        <f>'（参考）業従者・講師配置計画 兼 研修日程表'!AK206</f>
        <v/>
      </c>
      <c r="AL206" s="704">
        <f>'（参考）業従者・講師配置計画 兼 研修日程表'!AL206</f>
        <v>0</v>
      </c>
      <c r="AM206" s="441" t="str">
        <f t="shared" si="73"/>
        <v/>
      </c>
      <c r="AN206" s="705"/>
      <c r="AO206" s="552"/>
      <c r="AP206" s="552"/>
    </row>
    <row r="207" spans="2:42" ht="27.75" hidden="1" customHeight="1" thickBot="1">
      <c r="B207" s="459"/>
      <c r="C207" s="694">
        <f>'（参考）業従者・講師配置計画 兼 研修日程表'!C207</f>
        <v>0</v>
      </c>
      <c r="D207" s="695">
        <f>'（参考）業従者・講師配置計画 兼 研修日程表'!D207</f>
        <v>0</v>
      </c>
      <c r="E207" s="696" t="s">
        <v>291</v>
      </c>
      <c r="F207" s="697">
        <f>'（参考）業従者・講師配置計画 兼 研修日程表'!F207</f>
        <v>0</v>
      </c>
      <c r="G207" s="698">
        <f>'（参考）業従者・講師配置計画 兼 研修日程表'!G207</f>
        <v>0</v>
      </c>
      <c r="H207" s="698">
        <f>'（参考）業従者・講師配置計画 兼 研修日程表'!H207</f>
        <v>0</v>
      </c>
      <c r="I207" s="698">
        <f>'（参考）業従者・講師配置計画 兼 研修日程表'!I207</f>
        <v>0</v>
      </c>
      <c r="J207" s="698">
        <f>'（参考）業従者・講師配置計画 兼 研修日程表'!J207</f>
        <v>0</v>
      </c>
      <c r="K207" s="459"/>
      <c r="L207" s="699">
        <f>'（参考）業従者・講師配置計画 兼 研修日程表'!L207</f>
        <v>0</v>
      </c>
      <c r="M207" s="700">
        <f>'（参考）業従者・講師配置計画 兼 研修日程表'!M207</f>
        <v>0</v>
      </c>
      <c r="N207" s="841">
        <f>'（参考）業従者・講師配置計画 兼 研修日程表'!N207</f>
        <v>0</v>
      </c>
      <c r="O207" s="548" t="str">
        <f t="shared" si="90"/>
        <v/>
      </c>
      <c r="P207" s="548" t="str">
        <f t="shared" si="91"/>
        <v/>
      </c>
      <c r="Q207" s="548" t="str">
        <f t="shared" si="82"/>
        <v/>
      </c>
      <c r="R207" s="548" t="str">
        <f t="shared" si="83"/>
        <v/>
      </c>
      <c r="S207" s="548" t="str">
        <f t="shared" si="92"/>
        <v/>
      </c>
      <c r="T207" s="548" t="str">
        <f t="shared" si="93"/>
        <v/>
      </c>
      <c r="U207" s="548" t="str">
        <f t="shared" si="84"/>
        <v/>
      </c>
      <c r="V207" s="548" t="str">
        <f t="shared" si="85"/>
        <v/>
      </c>
      <c r="W207" s="548" t="str">
        <f t="shared" si="94"/>
        <v/>
      </c>
      <c r="X207" s="548" t="str">
        <f t="shared" si="95"/>
        <v/>
      </c>
      <c r="Y207" s="548" t="str">
        <f t="shared" si="86"/>
        <v/>
      </c>
      <c r="Z207" s="548" t="str">
        <f t="shared" si="87"/>
        <v/>
      </c>
      <c r="AA207" s="548" t="str">
        <f t="shared" si="96"/>
        <v/>
      </c>
      <c r="AB207" s="548" t="str">
        <f t="shared" si="97"/>
        <v/>
      </c>
      <c r="AC207" s="548" t="str">
        <f t="shared" si="88"/>
        <v/>
      </c>
      <c r="AD207" s="548" t="str">
        <f t="shared" si="89"/>
        <v/>
      </c>
      <c r="AE207" s="701">
        <f>'（参考）業従者・講師配置計画 兼 研修日程表'!AE207</f>
        <v>0</v>
      </c>
      <c r="AF207" s="702">
        <f>'（参考）業従者・講師配置計画 兼 研修日程表'!AF207</f>
        <v>0</v>
      </c>
      <c r="AG207" s="703"/>
      <c r="AH207" s="912" t="str">
        <f>'（参考）業従者・講師配置計画 兼 研修日程表'!AH207</f>
        <v/>
      </c>
      <c r="AI207" s="912" t="str">
        <f>'（参考）業従者・講師配置計画 兼 研修日程表'!AI207</f>
        <v/>
      </c>
      <c r="AJ207" s="912" t="str">
        <f>'（参考）業従者・講師配置計画 兼 研修日程表'!AJ207</f>
        <v/>
      </c>
      <c r="AK207" s="912" t="str">
        <f>'（参考）業従者・講師配置計画 兼 研修日程表'!AK207</f>
        <v/>
      </c>
      <c r="AL207" s="704">
        <f>'（参考）業従者・講師配置計画 兼 研修日程表'!AL207</f>
        <v>0</v>
      </c>
      <c r="AM207" s="441" t="str">
        <f t="shared" si="73"/>
        <v/>
      </c>
      <c r="AN207" s="705"/>
      <c r="AO207" s="552"/>
      <c r="AP207" s="552"/>
    </row>
    <row r="208" spans="2:42" ht="27.75" hidden="1" customHeight="1" thickBot="1">
      <c r="B208" s="459"/>
      <c r="C208" s="694">
        <f>'（参考）業従者・講師配置計画 兼 研修日程表'!C208</f>
        <v>0</v>
      </c>
      <c r="D208" s="695">
        <f>'（参考）業従者・講師配置計画 兼 研修日程表'!D208</f>
        <v>0</v>
      </c>
      <c r="E208" s="696" t="s">
        <v>291</v>
      </c>
      <c r="F208" s="697">
        <f>'（参考）業従者・講師配置計画 兼 研修日程表'!F208</f>
        <v>0</v>
      </c>
      <c r="G208" s="698">
        <f>'（参考）業従者・講師配置計画 兼 研修日程表'!G208</f>
        <v>0</v>
      </c>
      <c r="H208" s="698">
        <f>'（参考）業従者・講師配置計画 兼 研修日程表'!H208</f>
        <v>0</v>
      </c>
      <c r="I208" s="698">
        <f>'（参考）業従者・講師配置計画 兼 研修日程表'!I208</f>
        <v>0</v>
      </c>
      <c r="J208" s="698">
        <f>'（参考）業従者・講師配置計画 兼 研修日程表'!J208</f>
        <v>0</v>
      </c>
      <c r="K208" s="459"/>
      <c r="L208" s="699">
        <f>'（参考）業従者・講師配置計画 兼 研修日程表'!L208</f>
        <v>0</v>
      </c>
      <c r="M208" s="700">
        <f>'（参考）業従者・講師配置計画 兼 研修日程表'!M208</f>
        <v>0</v>
      </c>
      <c r="N208" s="841">
        <f>'（参考）業従者・講師配置計画 兼 研修日程表'!N208</f>
        <v>0</v>
      </c>
      <c r="O208" s="548" t="str">
        <f t="shared" si="90"/>
        <v/>
      </c>
      <c r="P208" s="548" t="str">
        <f t="shared" si="91"/>
        <v/>
      </c>
      <c r="Q208" s="548" t="str">
        <f t="shared" si="82"/>
        <v/>
      </c>
      <c r="R208" s="548" t="str">
        <f t="shared" si="83"/>
        <v/>
      </c>
      <c r="S208" s="548" t="str">
        <f t="shared" si="92"/>
        <v/>
      </c>
      <c r="T208" s="548" t="str">
        <f t="shared" si="93"/>
        <v/>
      </c>
      <c r="U208" s="548" t="str">
        <f t="shared" si="84"/>
        <v/>
      </c>
      <c r="V208" s="548" t="str">
        <f t="shared" si="85"/>
        <v/>
      </c>
      <c r="W208" s="548" t="str">
        <f t="shared" si="94"/>
        <v/>
      </c>
      <c r="X208" s="548" t="str">
        <f t="shared" si="95"/>
        <v/>
      </c>
      <c r="Y208" s="548" t="str">
        <f t="shared" si="86"/>
        <v/>
      </c>
      <c r="Z208" s="548" t="str">
        <f t="shared" si="87"/>
        <v/>
      </c>
      <c r="AA208" s="548" t="str">
        <f t="shared" si="96"/>
        <v/>
      </c>
      <c r="AB208" s="548" t="str">
        <f t="shared" si="97"/>
        <v/>
      </c>
      <c r="AC208" s="548" t="str">
        <f t="shared" si="88"/>
        <v/>
      </c>
      <c r="AD208" s="548" t="str">
        <f t="shared" si="89"/>
        <v/>
      </c>
      <c r="AE208" s="701">
        <f>'（参考）業従者・講師配置計画 兼 研修日程表'!AE208</f>
        <v>0</v>
      </c>
      <c r="AF208" s="702">
        <f>'（参考）業従者・講師配置計画 兼 研修日程表'!AF208</f>
        <v>0</v>
      </c>
      <c r="AG208" s="703"/>
      <c r="AH208" s="912" t="str">
        <f>'（参考）業従者・講師配置計画 兼 研修日程表'!AH208</f>
        <v/>
      </c>
      <c r="AI208" s="912" t="str">
        <f>'（参考）業従者・講師配置計画 兼 研修日程表'!AI208</f>
        <v/>
      </c>
      <c r="AJ208" s="912" t="str">
        <f>'（参考）業従者・講師配置計画 兼 研修日程表'!AJ208</f>
        <v/>
      </c>
      <c r="AK208" s="912" t="str">
        <f>'（参考）業従者・講師配置計画 兼 研修日程表'!AK208</f>
        <v/>
      </c>
      <c r="AL208" s="704">
        <f>'（参考）業従者・講師配置計画 兼 研修日程表'!AL208</f>
        <v>0</v>
      </c>
      <c r="AM208" s="441" t="str">
        <f t="shared" si="73"/>
        <v/>
      </c>
      <c r="AN208" s="705"/>
      <c r="AO208" s="552"/>
      <c r="AP208" s="552"/>
    </row>
    <row r="209" spans="2:42" ht="27.75" hidden="1" customHeight="1" thickBot="1">
      <c r="B209" s="459"/>
      <c r="C209" s="694">
        <f>'（参考）業従者・講師配置計画 兼 研修日程表'!C209</f>
        <v>0</v>
      </c>
      <c r="D209" s="695">
        <f>'（参考）業従者・講師配置計画 兼 研修日程表'!D209</f>
        <v>0</v>
      </c>
      <c r="E209" s="696" t="s">
        <v>291</v>
      </c>
      <c r="F209" s="697">
        <f>'（参考）業従者・講師配置計画 兼 研修日程表'!F209</f>
        <v>0</v>
      </c>
      <c r="G209" s="698">
        <f>'（参考）業従者・講師配置計画 兼 研修日程表'!G209</f>
        <v>0</v>
      </c>
      <c r="H209" s="698">
        <f>'（参考）業従者・講師配置計画 兼 研修日程表'!H209</f>
        <v>0</v>
      </c>
      <c r="I209" s="698">
        <f>'（参考）業従者・講師配置計画 兼 研修日程表'!I209</f>
        <v>0</v>
      </c>
      <c r="J209" s="698">
        <f>'（参考）業従者・講師配置計画 兼 研修日程表'!J209</f>
        <v>0</v>
      </c>
      <c r="K209" s="459"/>
      <c r="L209" s="699">
        <f>'（参考）業従者・講師配置計画 兼 研修日程表'!L209</f>
        <v>0</v>
      </c>
      <c r="M209" s="700">
        <f>'（参考）業従者・講師配置計画 兼 研修日程表'!M209</f>
        <v>0</v>
      </c>
      <c r="N209" s="841">
        <f>'（参考）業従者・講師配置計画 兼 研修日程表'!N209</f>
        <v>0</v>
      </c>
      <c r="O209" s="548" t="str">
        <f t="shared" si="90"/>
        <v/>
      </c>
      <c r="P209" s="548" t="str">
        <f t="shared" si="91"/>
        <v/>
      </c>
      <c r="Q209" s="548" t="str">
        <f t="shared" si="82"/>
        <v/>
      </c>
      <c r="R209" s="548" t="str">
        <f t="shared" si="83"/>
        <v/>
      </c>
      <c r="S209" s="548" t="str">
        <f t="shared" si="92"/>
        <v/>
      </c>
      <c r="T209" s="548" t="str">
        <f t="shared" si="93"/>
        <v/>
      </c>
      <c r="U209" s="548" t="str">
        <f t="shared" si="84"/>
        <v/>
      </c>
      <c r="V209" s="548" t="str">
        <f t="shared" si="85"/>
        <v/>
      </c>
      <c r="W209" s="548" t="str">
        <f t="shared" si="94"/>
        <v/>
      </c>
      <c r="X209" s="548" t="str">
        <f t="shared" si="95"/>
        <v/>
      </c>
      <c r="Y209" s="548" t="str">
        <f t="shared" si="86"/>
        <v/>
      </c>
      <c r="Z209" s="548" t="str">
        <f t="shared" si="87"/>
        <v/>
      </c>
      <c r="AA209" s="548" t="str">
        <f t="shared" si="96"/>
        <v/>
      </c>
      <c r="AB209" s="548" t="str">
        <f t="shared" si="97"/>
        <v/>
      </c>
      <c r="AC209" s="548" t="str">
        <f t="shared" si="88"/>
        <v/>
      </c>
      <c r="AD209" s="548" t="str">
        <f t="shared" si="89"/>
        <v/>
      </c>
      <c r="AE209" s="701">
        <f>'（参考）業従者・講師配置計画 兼 研修日程表'!AE209</f>
        <v>0</v>
      </c>
      <c r="AF209" s="702">
        <f>'（参考）業従者・講師配置計画 兼 研修日程表'!AF209</f>
        <v>0</v>
      </c>
      <c r="AG209" s="703"/>
      <c r="AH209" s="912" t="str">
        <f>'（参考）業従者・講師配置計画 兼 研修日程表'!AH209</f>
        <v/>
      </c>
      <c r="AI209" s="912" t="str">
        <f>'（参考）業従者・講師配置計画 兼 研修日程表'!AI209</f>
        <v/>
      </c>
      <c r="AJ209" s="912" t="str">
        <f>'（参考）業従者・講師配置計画 兼 研修日程表'!AJ209</f>
        <v/>
      </c>
      <c r="AK209" s="912" t="str">
        <f>'（参考）業従者・講師配置計画 兼 研修日程表'!AK209</f>
        <v/>
      </c>
      <c r="AL209" s="704">
        <f>'（参考）業従者・講師配置計画 兼 研修日程表'!AL209</f>
        <v>0</v>
      </c>
      <c r="AM209" s="441" t="str">
        <f t="shared" si="73"/>
        <v/>
      </c>
      <c r="AN209" s="705"/>
      <c r="AO209" s="552"/>
      <c r="AP209" s="552"/>
    </row>
    <row r="210" spans="2:42" ht="27.75" hidden="1" customHeight="1" thickBot="1">
      <c r="B210" s="459"/>
      <c r="C210" s="694">
        <f>'（参考）業従者・講師配置計画 兼 研修日程表'!C210</f>
        <v>0</v>
      </c>
      <c r="D210" s="695">
        <f>'（参考）業従者・講師配置計画 兼 研修日程表'!D210</f>
        <v>0</v>
      </c>
      <c r="E210" s="696" t="s">
        <v>291</v>
      </c>
      <c r="F210" s="697">
        <f>'（参考）業従者・講師配置計画 兼 研修日程表'!F210</f>
        <v>0</v>
      </c>
      <c r="G210" s="698">
        <f>'（参考）業従者・講師配置計画 兼 研修日程表'!G210</f>
        <v>0</v>
      </c>
      <c r="H210" s="698">
        <f>'（参考）業従者・講師配置計画 兼 研修日程表'!H210</f>
        <v>0</v>
      </c>
      <c r="I210" s="698">
        <f>'（参考）業従者・講師配置計画 兼 研修日程表'!I210</f>
        <v>0</v>
      </c>
      <c r="J210" s="698">
        <f>'（参考）業従者・講師配置計画 兼 研修日程表'!J210</f>
        <v>0</v>
      </c>
      <c r="K210" s="459"/>
      <c r="L210" s="699">
        <f>'（参考）業従者・講師配置計画 兼 研修日程表'!L210</f>
        <v>0</v>
      </c>
      <c r="M210" s="700">
        <f>'（参考）業従者・講師配置計画 兼 研修日程表'!M210</f>
        <v>0</v>
      </c>
      <c r="N210" s="841">
        <f>'（参考）業従者・講師配置計画 兼 研修日程表'!N210</f>
        <v>0</v>
      </c>
      <c r="O210" s="548" t="str">
        <f t="shared" si="90"/>
        <v/>
      </c>
      <c r="P210" s="548" t="str">
        <f t="shared" si="91"/>
        <v/>
      </c>
      <c r="Q210" s="548" t="str">
        <f t="shared" si="82"/>
        <v/>
      </c>
      <c r="R210" s="548" t="str">
        <f t="shared" si="83"/>
        <v/>
      </c>
      <c r="S210" s="548" t="str">
        <f t="shared" si="92"/>
        <v/>
      </c>
      <c r="T210" s="548" t="str">
        <f t="shared" si="93"/>
        <v/>
      </c>
      <c r="U210" s="548" t="str">
        <f t="shared" si="84"/>
        <v/>
      </c>
      <c r="V210" s="548" t="str">
        <f t="shared" si="85"/>
        <v/>
      </c>
      <c r="W210" s="548" t="str">
        <f t="shared" si="94"/>
        <v/>
      </c>
      <c r="X210" s="548" t="str">
        <f t="shared" si="95"/>
        <v/>
      </c>
      <c r="Y210" s="548" t="str">
        <f t="shared" si="86"/>
        <v/>
      </c>
      <c r="Z210" s="548" t="str">
        <f t="shared" si="87"/>
        <v/>
      </c>
      <c r="AA210" s="548" t="str">
        <f t="shared" si="96"/>
        <v/>
      </c>
      <c r="AB210" s="548" t="str">
        <f t="shared" si="97"/>
        <v/>
      </c>
      <c r="AC210" s="548" t="str">
        <f t="shared" si="88"/>
        <v/>
      </c>
      <c r="AD210" s="548" t="str">
        <f t="shared" si="89"/>
        <v/>
      </c>
      <c r="AE210" s="701">
        <f>'（参考）業従者・講師配置計画 兼 研修日程表'!AE210</f>
        <v>0</v>
      </c>
      <c r="AF210" s="702">
        <f>'（参考）業従者・講師配置計画 兼 研修日程表'!AF210</f>
        <v>0</v>
      </c>
      <c r="AG210" s="703"/>
      <c r="AH210" s="912" t="str">
        <f>'（参考）業従者・講師配置計画 兼 研修日程表'!AH210</f>
        <v/>
      </c>
      <c r="AI210" s="912" t="str">
        <f>'（参考）業従者・講師配置計画 兼 研修日程表'!AI210</f>
        <v/>
      </c>
      <c r="AJ210" s="912" t="str">
        <f>'（参考）業従者・講師配置計画 兼 研修日程表'!AJ210</f>
        <v/>
      </c>
      <c r="AK210" s="912" t="str">
        <f>'（参考）業従者・講師配置計画 兼 研修日程表'!AK210</f>
        <v/>
      </c>
      <c r="AL210" s="704">
        <f>'（参考）業従者・講師配置計画 兼 研修日程表'!AL210</f>
        <v>0</v>
      </c>
      <c r="AM210" s="441" t="str">
        <f t="shared" si="73"/>
        <v/>
      </c>
      <c r="AN210" s="705"/>
      <c r="AO210" s="552"/>
      <c r="AP210" s="552"/>
    </row>
    <row r="211" spans="2:42" ht="27.75" hidden="1" customHeight="1" thickBot="1">
      <c r="B211" s="459"/>
      <c r="C211" s="694">
        <f>'（参考）業従者・講師配置計画 兼 研修日程表'!C211</f>
        <v>0</v>
      </c>
      <c r="D211" s="695">
        <f>'（参考）業従者・講師配置計画 兼 研修日程表'!D211</f>
        <v>0</v>
      </c>
      <c r="E211" s="696" t="s">
        <v>291</v>
      </c>
      <c r="F211" s="697">
        <f>'（参考）業従者・講師配置計画 兼 研修日程表'!F211</f>
        <v>0</v>
      </c>
      <c r="G211" s="698">
        <f>'（参考）業従者・講師配置計画 兼 研修日程表'!G211</f>
        <v>0</v>
      </c>
      <c r="H211" s="698">
        <f>'（参考）業従者・講師配置計画 兼 研修日程表'!H211</f>
        <v>0</v>
      </c>
      <c r="I211" s="698">
        <f>'（参考）業従者・講師配置計画 兼 研修日程表'!I211</f>
        <v>0</v>
      </c>
      <c r="J211" s="698">
        <f>'（参考）業従者・講師配置計画 兼 研修日程表'!J211</f>
        <v>0</v>
      </c>
      <c r="K211" s="459"/>
      <c r="L211" s="699">
        <f>'（参考）業従者・講師配置計画 兼 研修日程表'!L211</f>
        <v>0</v>
      </c>
      <c r="M211" s="700">
        <f>'（参考）業従者・講師配置計画 兼 研修日程表'!M211</f>
        <v>0</v>
      </c>
      <c r="N211" s="841">
        <f>'（参考）業従者・講師配置計画 兼 研修日程表'!N211</f>
        <v>0</v>
      </c>
      <c r="O211" s="548" t="str">
        <f t="shared" si="90"/>
        <v/>
      </c>
      <c r="P211" s="548" t="str">
        <f t="shared" si="91"/>
        <v/>
      </c>
      <c r="Q211" s="548" t="str">
        <f t="shared" si="82"/>
        <v/>
      </c>
      <c r="R211" s="548" t="str">
        <f t="shared" si="83"/>
        <v/>
      </c>
      <c r="S211" s="548" t="str">
        <f t="shared" si="92"/>
        <v/>
      </c>
      <c r="T211" s="548" t="str">
        <f t="shared" si="93"/>
        <v/>
      </c>
      <c r="U211" s="548" t="str">
        <f t="shared" si="84"/>
        <v/>
      </c>
      <c r="V211" s="548" t="str">
        <f t="shared" si="85"/>
        <v/>
      </c>
      <c r="W211" s="548" t="str">
        <f t="shared" si="94"/>
        <v/>
      </c>
      <c r="X211" s="548" t="str">
        <f t="shared" si="95"/>
        <v/>
      </c>
      <c r="Y211" s="548" t="str">
        <f t="shared" si="86"/>
        <v/>
      </c>
      <c r="Z211" s="548" t="str">
        <f t="shared" si="87"/>
        <v/>
      </c>
      <c r="AA211" s="548" t="str">
        <f t="shared" si="96"/>
        <v/>
      </c>
      <c r="AB211" s="548" t="str">
        <f t="shared" si="97"/>
        <v/>
      </c>
      <c r="AC211" s="548" t="str">
        <f t="shared" si="88"/>
        <v/>
      </c>
      <c r="AD211" s="548" t="str">
        <f t="shared" si="89"/>
        <v/>
      </c>
      <c r="AE211" s="701">
        <f>'（参考）業従者・講師配置計画 兼 研修日程表'!AE211</f>
        <v>0</v>
      </c>
      <c r="AF211" s="702">
        <f>'（参考）業従者・講師配置計画 兼 研修日程表'!AF211</f>
        <v>0</v>
      </c>
      <c r="AG211" s="703"/>
      <c r="AH211" s="912" t="str">
        <f>'（参考）業従者・講師配置計画 兼 研修日程表'!AH211</f>
        <v/>
      </c>
      <c r="AI211" s="912" t="str">
        <f>'（参考）業従者・講師配置計画 兼 研修日程表'!AI211</f>
        <v/>
      </c>
      <c r="AJ211" s="912" t="str">
        <f>'（参考）業従者・講師配置計画 兼 研修日程表'!AJ211</f>
        <v/>
      </c>
      <c r="AK211" s="912" t="str">
        <f>'（参考）業従者・講師配置計画 兼 研修日程表'!AK211</f>
        <v/>
      </c>
      <c r="AL211" s="704">
        <f>'（参考）業従者・講師配置計画 兼 研修日程表'!AL211</f>
        <v>0</v>
      </c>
      <c r="AM211" s="441" t="str">
        <f t="shared" si="73"/>
        <v/>
      </c>
      <c r="AN211" s="705"/>
      <c r="AO211" s="552"/>
      <c r="AP211" s="552"/>
    </row>
    <row r="212" spans="2:42" ht="27.75" hidden="1" customHeight="1" thickBot="1">
      <c r="B212" s="459"/>
      <c r="C212" s="694">
        <f>'（参考）業従者・講師配置計画 兼 研修日程表'!C212</f>
        <v>0</v>
      </c>
      <c r="D212" s="695">
        <f>'（参考）業従者・講師配置計画 兼 研修日程表'!D212</f>
        <v>0</v>
      </c>
      <c r="E212" s="696" t="s">
        <v>291</v>
      </c>
      <c r="F212" s="697">
        <f>'（参考）業従者・講師配置計画 兼 研修日程表'!F212</f>
        <v>0</v>
      </c>
      <c r="G212" s="698">
        <f>'（参考）業従者・講師配置計画 兼 研修日程表'!G212</f>
        <v>0</v>
      </c>
      <c r="H212" s="698">
        <f>'（参考）業従者・講師配置計画 兼 研修日程表'!H212</f>
        <v>0</v>
      </c>
      <c r="I212" s="698">
        <f>'（参考）業従者・講師配置計画 兼 研修日程表'!I212</f>
        <v>0</v>
      </c>
      <c r="J212" s="698">
        <f>'（参考）業従者・講師配置計画 兼 研修日程表'!J212</f>
        <v>0</v>
      </c>
      <c r="K212" s="459"/>
      <c r="L212" s="699">
        <f>'（参考）業従者・講師配置計画 兼 研修日程表'!L212</f>
        <v>0</v>
      </c>
      <c r="M212" s="700">
        <f>'（参考）業従者・講師配置計画 兼 研修日程表'!M212</f>
        <v>0</v>
      </c>
      <c r="N212" s="841">
        <f>'（参考）業従者・講師配置計画 兼 研修日程表'!N212</f>
        <v>0</v>
      </c>
      <c r="O212" s="548" t="str">
        <f t="shared" si="90"/>
        <v/>
      </c>
      <c r="P212" s="548" t="str">
        <f t="shared" si="91"/>
        <v/>
      </c>
      <c r="Q212" s="548" t="str">
        <f t="shared" si="82"/>
        <v/>
      </c>
      <c r="R212" s="548" t="str">
        <f t="shared" si="83"/>
        <v/>
      </c>
      <c r="S212" s="548" t="str">
        <f t="shared" si="92"/>
        <v/>
      </c>
      <c r="T212" s="548" t="str">
        <f t="shared" si="93"/>
        <v/>
      </c>
      <c r="U212" s="548" t="str">
        <f t="shared" si="84"/>
        <v/>
      </c>
      <c r="V212" s="548" t="str">
        <f t="shared" si="85"/>
        <v/>
      </c>
      <c r="W212" s="548" t="str">
        <f t="shared" si="94"/>
        <v/>
      </c>
      <c r="X212" s="548" t="str">
        <f t="shared" si="95"/>
        <v/>
      </c>
      <c r="Y212" s="548" t="str">
        <f t="shared" si="86"/>
        <v/>
      </c>
      <c r="Z212" s="548" t="str">
        <f t="shared" si="87"/>
        <v/>
      </c>
      <c r="AA212" s="548" t="str">
        <f t="shared" si="96"/>
        <v/>
      </c>
      <c r="AB212" s="548" t="str">
        <f t="shared" si="97"/>
        <v/>
      </c>
      <c r="AC212" s="548" t="str">
        <f t="shared" si="88"/>
        <v/>
      </c>
      <c r="AD212" s="548" t="str">
        <f t="shared" si="89"/>
        <v/>
      </c>
      <c r="AE212" s="701">
        <f>'（参考）業従者・講師配置計画 兼 研修日程表'!AE212</f>
        <v>0</v>
      </c>
      <c r="AF212" s="702">
        <f>'（参考）業従者・講師配置計画 兼 研修日程表'!AF212</f>
        <v>0</v>
      </c>
      <c r="AG212" s="703"/>
      <c r="AH212" s="912" t="str">
        <f>'（参考）業従者・講師配置計画 兼 研修日程表'!AH212</f>
        <v/>
      </c>
      <c r="AI212" s="912" t="str">
        <f>'（参考）業従者・講師配置計画 兼 研修日程表'!AI212</f>
        <v/>
      </c>
      <c r="AJ212" s="912" t="str">
        <f>'（参考）業従者・講師配置計画 兼 研修日程表'!AJ212</f>
        <v/>
      </c>
      <c r="AK212" s="912" t="str">
        <f>'（参考）業従者・講師配置計画 兼 研修日程表'!AK212</f>
        <v/>
      </c>
      <c r="AL212" s="704">
        <f>'（参考）業従者・講師配置計画 兼 研修日程表'!AL212</f>
        <v>0</v>
      </c>
      <c r="AM212" s="441" t="str">
        <f t="shared" si="73"/>
        <v/>
      </c>
      <c r="AN212" s="705"/>
      <c r="AO212" s="552"/>
      <c r="AP212" s="552"/>
    </row>
    <row r="213" spans="2:42" ht="27.75" hidden="1" customHeight="1" thickBot="1">
      <c r="B213" s="459"/>
      <c r="C213" s="694">
        <f>'（参考）業従者・講師配置計画 兼 研修日程表'!C213</f>
        <v>0</v>
      </c>
      <c r="D213" s="695">
        <f>'（参考）業従者・講師配置計画 兼 研修日程表'!D213</f>
        <v>0</v>
      </c>
      <c r="E213" s="696" t="s">
        <v>291</v>
      </c>
      <c r="F213" s="697">
        <f>'（参考）業従者・講師配置計画 兼 研修日程表'!F213</f>
        <v>0</v>
      </c>
      <c r="G213" s="698">
        <f>'（参考）業従者・講師配置計画 兼 研修日程表'!G213</f>
        <v>0</v>
      </c>
      <c r="H213" s="698">
        <f>'（参考）業従者・講師配置計画 兼 研修日程表'!H213</f>
        <v>0</v>
      </c>
      <c r="I213" s="698">
        <f>'（参考）業従者・講師配置計画 兼 研修日程表'!I213</f>
        <v>0</v>
      </c>
      <c r="J213" s="698">
        <f>'（参考）業従者・講師配置計画 兼 研修日程表'!J213</f>
        <v>0</v>
      </c>
      <c r="K213" s="459"/>
      <c r="L213" s="699">
        <f>'（参考）業従者・講師配置計画 兼 研修日程表'!L213</f>
        <v>0</v>
      </c>
      <c r="M213" s="700">
        <f>'（参考）業従者・講師配置計画 兼 研修日程表'!M213</f>
        <v>0</v>
      </c>
      <c r="N213" s="841">
        <f>'（参考）業従者・講師配置計画 兼 研修日程表'!N213</f>
        <v>0</v>
      </c>
      <c r="O213" s="548" t="str">
        <f t="shared" si="90"/>
        <v/>
      </c>
      <c r="P213" s="548" t="str">
        <f t="shared" si="91"/>
        <v/>
      </c>
      <c r="Q213" s="548" t="str">
        <f t="shared" si="82"/>
        <v/>
      </c>
      <c r="R213" s="548" t="str">
        <f t="shared" si="83"/>
        <v/>
      </c>
      <c r="S213" s="548" t="str">
        <f t="shared" si="92"/>
        <v/>
      </c>
      <c r="T213" s="548" t="str">
        <f t="shared" si="93"/>
        <v/>
      </c>
      <c r="U213" s="548" t="str">
        <f t="shared" si="84"/>
        <v/>
      </c>
      <c r="V213" s="548" t="str">
        <f t="shared" si="85"/>
        <v/>
      </c>
      <c r="W213" s="548" t="str">
        <f t="shared" si="94"/>
        <v/>
      </c>
      <c r="X213" s="548" t="str">
        <f t="shared" si="95"/>
        <v/>
      </c>
      <c r="Y213" s="548" t="str">
        <f t="shared" si="86"/>
        <v/>
      </c>
      <c r="Z213" s="548" t="str">
        <f t="shared" si="87"/>
        <v/>
      </c>
      <c r="AA213" s="548" t="str">
        <f t="shared" si="96"/>
        <v/>
      </c>
      <c r="AB213" s="548" t="str">
        <f t="shared" si="97"/>
        <v/>
      </c>
      <c r="AC213" s="548" t="str">
        <f t="shared" si="88"/>
        <v/>
      </c>
      <c r="AD213" s="548" t="str">
        <f t="shared" si="89"/>
        <v/>
      </c>
      <c r="AE213" s="701">
        <f>'（参考）業従者・講師配置計画 兼 研修日程表'!AE213</f>
        <v>0</v>
      </c>
      <c r="AF213" s="702">
        <f>'（参考）業従者・講師配置計画 兼 研修日程表'!AF213</f>
        <v>0</v>
      </c>
      <c r="AG213" s="703"/>
      <c r="AH213" s="912" t="str">
        <f>'（参考）業従者・講師配置計画 兼 研修日程表'!AH213</f>
        <v/>
      </c>
      <c r="AI213" s="912" t="str">
        <f>'（参考）業従者・講師配置計画 兼 研修日程表'!AI213</f>
        <v/>
      </c>
      <c r="AJ213" s="912" t="str">
        <f>'（参考）業従者・講師配置計画 兼 研修日程表'!AJ213</f>
        <v/>
      </c>
      <c r="AK213" s="912" t="str">
        <f>'（参考）業従者・講師配置計画 兼 研修日程表'!AK213</f>
        <v/>
      </c>
      <c r="AL213" s="704">
        <f>'（参考）業従者・講師配置計画 兼 研修日程表'!AL213</f>
        <v>0</v>
      </c>
      <c r="AM213" s="441" t="str">
        <f t="shared" si="73"/>
        <v/>
      </c>
      <c r="AN213" s="705"/>
      <c r="AO213" s="552"/>
      <c r="AP213" s="552"/>
    </row>
    <row r="214" spans="2:42" ht="27.75" hidden="1" customHeight="1" thickBot="1">
      <c r="B214" s="459"/>
      <c r="C214" s="694">
        <f>'（参考）業従者・講師配置計画 兼 研修日程表'!C214</f>
        <v>0</v>
      </c>
      <c r="D214" s="695">
        <f>'（参考）業従者・講師配置計画 兼 研修日程表'!D214</f>
        <v>0</v>
      </c>
      <c r="E214" s="696" t="s">
        <v>291</v>
      </c>
      <c r="F214" s="697">
        <f>'（参考）業従者・講師配置計画 兼 研修日程表'!F214</f>
        <v>0</v>
      </c>
      <c r="G214" s="698">
        <f>'（参考）業従者・講師配置計画 兼 研修日程表'!G214</f>
        <v>0</v>
      </c>
      <c r="H214" s="698">
        <f>'（参考）業従者・講師配置計画 兼 研修日程表'!H214</f>
        <v>0</v>
      </c>
      <c r="I214" s="698">
        <f>'（参考）業従者・講師配置計画 兼 研修日程表'!I214</f>
        <v>0</v>
      </c>
      <c r="J214" s="698">
        <f>'（参考）業従者・講師配置計画 兼 研修日程表'!J214</f>
        <v>0</v>
      </c>
      <c r="K214" s="459"/>
      <c r="L214" s="699">
        <f>'（参考）業従者・講師配置計画 兼 研修日程表'!L214</f>
        <v>0</v>
      </c>
      <c r="M214" s="700">
        <f>'（参考）業従者・講師配置計画 兼 研修日程表'!M214</f>
        <v>0</v>
      </c>
      <c r="N214" s="841">
        <f>'（参考）業従者・講師配置計画 兼 研修日程表'!N214</f>
        <v>0</v>
      </c>
      <c r="O214" s="548" t="str">
        <f t="shared" si="90"/>
        <v/>
      </c>
      <c r="P214" s="548" t="str">
        <f t="shared" si="91"/>
        <v/>
      </c>
      <c r="Q214" s="548" t="str">
        <f t="shared" si="82"/>
        <v/>
      </c>
      <c r="R214" s="548" t="str">
        <f t="shared" si="83"/>
        <v/>
      </c>
      <c r="S214" s="548" t="str">
        <f t="shared" si="92"/>
        <v/>
      </c>
      <c r="T214" s="548" t="str">
        <f t="shared" si="93"/>
        <v/>
      </c>
      <c r="U214" s="548" t="str">
        <f t="shared" si="84"/>
        <v/>
      </c>
      <c r="V214" s="548" t="str">
        <f t="shared" si="85"/>
        <v/>
      </c>
      <c r="W214" s="548" t="str">
        <f t="shared" si="94"/>
        <v/>
      </c>
      <c r="X214" s="548" t="str">
        <f t="shared" si="95"/>
        <v/>
      </c>
      <c r="Y214" s="548" t="str">
        <f t="shared" si="86"/>
        <v/>
      </c>
      <c r="Z214" s="548" t="str">
        <f t="shared" si="87"/>
        <v/>
      </c>
      <c r="AA214" s="548" t="str">
        <f t="shared" si="96"/>
        <v/>
      </c>
      <c r="AB214" s="548" t="str">
        <f t="shared" si="97"/>
        <v/>
      </c>
      <c r="AC214" s="548" t="str">
        <f t="shared" si="88"/>
        <v/>
      </c>
      <c r="AD214" s="548" t="str">
        <f t="shared" si="89"/>
        <v/>
      </c>
      <c r="AE214" s="701">
        <f>'（参考）業従者・講師配置計画 兼 研修日程表'!AE214</f>
        <v>0</v>
      </c>
      <c r="AF214" s="702">
        <f>'（参考）業従者・講師配置計画 兼 研修日程表'!AF214</f>
        <v>0</v>
      </c>
      <c r="AG214" s="703"/>
      <c r="AH214" s="912" t="str">
        <f>'（参考）業従者・講師配置計画 兼 研修日程表'!AH214</f>
        <v/>
      </c>
      <c r="AI214" s="912" t="str">
        <f>'（参考）業従者・講師配置計画 兼 研修日程表'!AI214</f>
        <v/>
      </c>
      <c r="AJ214" s="912" t="str">
        <f>'（参考）業従者・講師配置計画 兼 研修日程表'!AJ214</f>
        <v/>
      </c>
      <c r="AK214" s="912" t="str">
        <f>'（参考）業従者・講師配置計画 兼 研修日程表'!AK214</f>
        <v/>
      </c>
      <c r="AL214" s="704">
        <f>'（参考）業従者・講師配置計画 兼 研修日程表'!AL214</f>
        <v>0</v>
      </c>
      <c r="AM214" s="441" t="str">
        <f t="shared" si="73"/>
        <v/>
      </c>
      <c r="AN214" s="705"/>
      <c r="AO214" s="552"/>
      <c r="AP214" s="552"/>
    </row>
    <row r="215" spans="2:42" ht="27.75" hidden="1" customHeight="1" thickBot="1">
      <c r="B215" s="459"/>
      <c r="C215" s="694">
        <f>'（参考）業従者・講師配置計画 兼 研修日程表'!C215</f>
        <v>0</v>
      </c>
      <c r="D215" s="695">
        <f>'（参考）業従者・講師配置計画 兼 研修日程表'!D215</f>
        <v>0</v>
      </c>
      <c r="E215" s="696" t="s">
        <v>291</v>
      </c>
      <c r="F215" s="697">
        <f>'（参考）業従者・講師配置計画 兼 研修日程表'!F215</f>
        <v>0</v>
      </c>
      <c r="G215" s="698">
        <f>'（参考）業従者・講師配置計画 兼 研修日程表'!G215</f>
        <v>0</v>
      </c>
      <c r="H215" s="698">
        <f>'（参考）業従者・講師配置計画 兼 研修日程表'!H215</f>
        <v>0</v>
      </c>
      <c r="I215" s="698">
        <f>'（参考）業従者・講師配置計画 兼 研修日程表'!I215</f>
        <v>0</v>
      </c>
      <c r="J215" s="698">
        <f>'（参考）業従者・講師配置計画 兼 研修日程表'!J215</f>
        <v>0</v>
      </c>
      <c r="K215" s="459"/>
      <c r="L215" s="699">
        <f>'（参考）業従者・講師配置計画 兼 研修日程表'!L215</f>
        <v>0</v>
      </c>
      <c r="M215" s="700">
        <f>'（参考）業従者・講師配置計画 兼 研修日程表'!M215</f>
        <v>0</v>
      </c>
      <c r="N215" s="841">
        <f>'（参考）業従者・講師配置計画 兼 研修日程表'!N215</f>
        <v>0</v>
      </c>
      <c r="O215" s="548" t="str">
        <f t="shared" si="90"/>
        <v/>
      </c>
      <c r="P215" s="548" t="str">
        <f t="shared" si="91"/>
        <v/>
      </c>
      <c r="Q215" s="548" t="str">
        <f t="shared" si="82"/>
        <v/>
      </c>
      <c r="R215" s="548" t="str">
        <f t="shared" si="83"/>
        <v/>
      </c>
      <c r="S215" s="548" t="str">
        <f t="shared" si="92"/>
        <v/>
      </c>
      <c r="T215" s="548" t="str">
        <f t="shared" si="93"/>
        <v/>
      </c>
      <c r="U215" s="548" t="str">
        <f t="shared" si="84"/>
        <v/>
      </c>
      <c r="V215" s="548" t="str">
        <f t="shared" si="85"/>
        <v/>
      </c>
      <c r="W215" s="548" t="str">
        <f t="shared" si="94"/>
        <v/>
      </c>
      <c r="X215" s="548" t="str">
        <f t="shared" si="95"/>
        <v/>
      </c>
      <c r="Y215" s="548" t="str">
        <f t="shared" si="86"/>
        <v/>
      </c>
      <c r="Z215" s="548" t="str">
        <f t="shared" si="87"/>
        <v/>
      </c>
      <c r="AA215" s="548" t="str">
        <f t="shared" si="96"/>
        <v/>
      </c>
      <c r="AB215" s="548" t="str">
        <f t="shared" si="97"/>
        <v/>
      </c>
      <c r="AC215" s="548" t="str">
        <f t="shared" si="88"/>
        <v/>
      </c>
      <c r="AD215" s="548" t="str">
        <f t="shared" si="89"/>
        <v/>
      </c>
      <c r="AE215" s="701">
        <f>'（参考）業従者・講師配置計画 兼 研修日程表'!AE215</f>
        <v>0</v>
      </c>
      <c r="AF215" s="702">
        <f>'（参考）業従者・講師配置計画 兼 研修日程表'!AF215</f>
        <v>0</v>
      </c>
      <c r="AG215" s="703"/>
      <c r="AH215" s="912" t="str">
        <f>'（参考）業従者・講師配置計画 兼 研修日程表'!AH215</f>
        <v/>
      </c>
      <c r="AI215" s="912" t="str">
        <f>'（参考）業従者・講師配置計画 兼 研修日程表'!AI215</f>
        <v/>
      </c>
      <c r="AJ215" s="912" t="str">
        <f>'（参考）業従者・講師配置計画 兼 研修日程表'!AJ215</f>
        <v/>
      </c>
      <c r="AK215" s="912" t="str">
        <f>'（参考）業従者・講師配置計画 兼 研修日程表'!AK215</f>
        <v/>
      </c>
      <c r="AL215" s="704">
        <f>'（参考）業従者・講師配置計画 兼 研修日程表'!AL215</f>
        <v>0</v>
      </c>
      <c r="AM215" s="441" t="str">
        <f t="shared" si="73"/>
        <v/>
      </c>
      <c r="AN215" s="705"/>
      <c r="AO215" s="552"/>
      <c r="AP215" s="552"/>
    </row>
    <row r="216" spans="2:42" ht="27.75" hidden="1" customHeight="1" thickBot="1">
      <c r="B216" s="459"/>
      <c r="C216" s="694">
        <f>'（参考）業従者・講師配置計画 兼 研修日程表'!C216</f>
        <v>0</v>
      </c>
      <c r="D216" s="695">
        <f>'（参考）業従者・講師配置計画 兼 研修日程表'!D216</f>
        <v>0</v>
      </c>
      <c r="E216" s="696" t="s">
        <v>291</v>
      </c>
      <c r="F216" s="697">
        <f>'（参考）業従者・講師配置計画 兼 研修日程表'!F216</f>
        <v>0</v>
      </c>
      <c r="G216" s="698">
        <f>'（参考）業従者・講師配置計画 兼 研修日程表'!G216</f>
        <v>0</v>
      </c>
      <c r="H216" s="698">
        <f>'（参考）業従者・講師配置計画 兼 研修日程表'!H216</f>
        <v>0</v>
      </c>
      <c r="I216" s="698">
        <f>'（参考）業従者・講師配置計画 兼 研修日程表'!I216</f>
        <v>0</v>
      </c>
      <c r="J216" s="698">
        <f>'（参考）業従者・講師配置計画 兼 研修日程表'!J216</f>
        <v>0</v>
      </c>
      <c r="K216" s="459"/>
      <c r="L216" s="699">
        <f>'（参考）業従者・講師配置計画 兼 研修日程表'!L216</f>
        <v>0</v>
      </c>
      <c r="M216" s="700">
        <f>'（参考）業従者・講師配置計画 兼 研修日程表'!M216</f>
        <v>0</v>
      </c>
      <c r="N216" s="841">
        <f>'（参考）業従者・講師配置計画 兼 研修日程表'!N216</f>
        <v>0</v>
      </c>
      <c r="O216" s="548" t="str">
        <f t="shared" si="90"/>
        <v/>
      </c>
      <c r="P216" s="548" t="str">
        <f t="shared" si="91"/>
        <v/>
      </c>
      <c r="Q216" s="548" t="str">
        <f t="shared" si="82"/>
        <v/>
      </c>
      <c r="R216" s="548" t="str">
        <f t="shared" si="83"/>
        <v/>
      </c>
      <c r="S216" s="548" t="str">
        <f t="shared" si="92"/>
        <v/>
      </c>
      <c r="T216" s="548" t="str">
        <f t="shared" si="93"/>
        <v/>
      </c>
      <c r="U216" s="548" t="str">
        <f t="shared" si="84"/>
        <v/>
      </c>
      <c r="V216" s="548" t="str">
        <f t="shared" si="85"/>
        <v/>
      </c>
      <c r="W216" s="548" t="str">
        <f t="shared" si="94"/>
        <v/>
      </c>
      <c r="X216" s="548" t="str">
        <f t="shared" si="95"/>
        <v/>
      </c>
      <c r="Y216" s="548" t="str">
        <f t="shared" si="86"/>
        <v/>
      </c>
      <c r="Z216" s="548" t="str">
        <f t="shared" si="87"/>
        <v/>
      </c>
      <c r="AA216" s="548" t="str">
        <f t="shared" si="96"/>
        <v/>
      </c>
      <c r="AB216" s="548" t="str">
        <f t="shared" si="97"/>
        <v/>
      </c>
      <c r="AC216" s="548" t="str">
        <f t="shared" si="88"/>
        <v/>
      </c>
      <c r="AD216" s="548" t="str">
        <f t="shared" si="89"/>
        <v/>
      </c>
      <c r="AE216" s="701">
        <f>'（参考）業従者・講師配置計画 兼 研修日程表'!AE216</f>
        <v>0</v>
      </c>
      <c r="AF216" s="702">
        <f>'（参考）業従者・講師配置計画 兼 研修日程表'!AF216</f>
        <v>0</v>
      </c>
      <c r="AG216" s="703"/>
      <c r="AH216" s="912" t="str">
        <f>'（参考）業従者・講師配置計画 兼 研修日程表'!AH216</f>
        <v/>
      </c>
      <c r="AI216" s="912" t="str">
        <f>'（参考）業従者・講師配置計画 兼 研修日程表'!AI216</f>
        <v/>
      </c>
      <c r="AJ216" s="912" t="str">
        <f>'（参考）業従者・講師配置計画 兼 研修日程表'!AJ216</f>
        <v/>
      </c>
      <c r="AK216" s="912" t="str">
        <f>'（参考）業従者・講師配置計画 兼 研修日程表'!AK216</f>
        <v/>
      </c>
      <c r="AL216" s="704">
        <f>'（参考）業従者・講師配置計画 兼 研修日程表'!AL216</f>
        <v>0</v>
      </c>
      <c r="AM216" s="441" t="str">
        <f t="shared" si="73"/>
        <v/>
      </c>
      <c r="AN216" s="705"/>
      <c r="AO216" s="552"/>
      <c r="AP216" s="552"/>
    </row>
    <row r="217" spans="2:42" ht="27.75" hidden="1" customHeight="1" thickBot="1">
      <c r="B217" s="459"/>
      <c r="C217" s="694">
        <f>'（参考）業従者・講師配置計画 兼 研修日程表'!C217</f>
        <v>0</v>
      </c>
      <c r="D217" s="695">
        <f>'（参考）業従者・講師配置計画 兼 研修日程表'!D217</f>
        <v>0</v>
      </c>
      <c r="E217" s="696" t="s">
        <v>291</v>
      </c>
      <c r="F217" s="697">
        <f>'（参考）業従者・講師配置計画 兼 研修日程表'!F217</f>
        <v>0</v>
      </c>
      <c r="G217" s="698">
        <f>'（参考）業従者・講師配置計画 兼 研修日程表'!G217</f>
        <v>0</v>
      </c>
      <c r="H217" s="698">
        <f>'（参考）業従者・講師配置計画 兼 研修日程表'!H217</f>
        <v>0</v>
      </c>
      <c r="I217" s="698">
        <f>'（参考）業従者・講師配置計画 兼 研修日程表'!I217</f>
        <v>0</v>
      </c>
      <c r="J217" s="698">
        <f>'（参考）業従者・講師配置計画 兼 研修日程表'!J217</f>
        <v>0</v>
      </c>
      <c r="K217" s="459"/>
      <c r="L217" s="699">
        <f>'（参考）業従者・講師配置計画 兼 研修日程表'!L217</f>
        <v>0</v>
      </c>
      <c r="M217" s="700">
        <f>'（参考）業従者・講師配置計画 兼 研修日程表'!M217</f>
        <v>0</v>
      </c>
      <c r="N217" s="841">
        <f>'（参考）業従者・講師配置計画 兼 研修日程表'!N217</f>
        <v>0</v>
      </c>
      <c r="O217" s="548" t="str">
        <f t="shared" si="90"/>
        <v/>
      </c>
      <c r="P217" s="548" t="str">
        <f t="shared" si="91"/>
        <v/>
      </c>
      <c r="Q217" s="548" t="str">
        <f t="shared" si="82"/>
        <v/>
      </c>
      <c r="R217" s="548" t="str">
        <f t="shared" si="83"/>
        <v/>
      </c>
      <c r="S217" s="548" t="str">
        <f t="shared" si="92"/>
        <v/>
      </c>
      <c r="T217" s="548" t="str">
        <f t="shared" si="93"/>
        <v/>
      </c>
      <c r="U217" s="548" t="str">
        <f t="shared" si="84"/>
        <v/>
      </c>
      <c r="V217" s="548" t="str">
        <f t="shared" si="85"/>
        <v/>
      </c>
      <c r="W217" s="548" t="str">
        <f t="shared" si="94"/>
        <v/>
      </c>
      <c r="X217" s="548" t="str">
        <f t="shared" si="95"/>
        <v/>
      </c>
      <c r="Y217" s="548" t="str">
        <f t="shared" si="86"/>
        <v/>
      </c>
      <c r="Z217" s="548" t="str">
        <f t="shared" si="87"/>
        <v/>
      </c>
      <c r="AA217" s="548" t="str">
        <f t="shared" si="96"/>
        <v/>
      </c>
      <c r="AB217" s="548" t="str">
        <f t="shared" si="97"/>
        <v/>
      </c>
      <c r="AC217" s="548" t="str">
        <f t="shared" si="88"/>
        <v/>
      </c>
      <c r="AD217" s="548" t="str">
        <f t="shared" si="89"/>
        <v/>
      </c>
      <c r="AE217" s="701">
        <f>'（参考）業従者・講師配置計画 兼 研修日程表'!AE217</f>
        <v>0</v>
      </c>
      <c r="AF217" s="702">
        <f>'（参考）業従者・講師配置計画 兼 研修日程表'!AF217</f>
        <v>0</v>
      </c>
      <c r="AG217" s="703"/>
      <c r="AH217" s="912" t="str">
        <f>'（参考）業従者・講師配置計画 兼 研修日程表'!AH217</f>
        <v/>
      </c>
      <c r="AI217" s="912" t="str">
        <f>'（参考）業従者・講師配置計画 兼 研修日程表'!AI217</f>
        <v/>
      </c>
      <c r="AJ217" s="912" t="str">
        <f>'（参考）業従者・講師配置計画 兼 研修日程表'!AJ217</f>
        <v/>
      </c>
      <c r="AK217" s="912" t="str">
        <f>'（参考）業従者・講師配置計画 兼 研修日程表'!AK217</f>
        <v/>
      </c>
      <c r="AL217" s="704">
        <f>'（参考）業従者・講師配置計画 兼 研修日程表'!AL217</f>
        <v>0</v>
      </c>
      <c r="AM217" s="441" t="str">
        <f t="shared" si="73"/>
        <v/>
      </c>
      <c r="AN217" s="705"/>
      <c r="AO217" s="552"/>
      <c r="AP217" s="552"/>
    </row>
    <row r="218" spans="2:42" ht="27.75" hidden="1" customHeight="1" thickBot="1">
      <c r="B218" s="459"/>
      <c r="C218" s="694">
        <f>'（参考）業従者・講師配置計画 兼 研修日程表'!C218</f>
        <v>0</v>
      </c>
      <c r="D218" s="695">
        <f>'（参考）業従者・講師配置計画 兼 研修日程表'!D218</f>
        <v>0</v>
      </c>
      <c r="E218" s="696" t="s">
        <v>291</v>
      </c>
      <c r="F218" s="697">
        <f>'（参考）業従者・講師配置計画 兼 研修日程表'!F218</f>
        <v>0</v>
      </c>
      <c r="G218" s="698">
        <f>'（参考）業従者・講師配置計画 兼 研修日程表'!G218</f>
        <v>0</v>
      </c>
      <c r="H218" s="698">
        <f>'（参考）業従者・講師配置計画 兼 研修日程表'!H218</f>
        <v>0</v>
      </c>
      <c r="I218" s="698">
        <f>'（参考）業従者・講師配置計画 兼 研修日程表'!I218</f>
        <v>0</v>
      </c>
      <c r="J218" s="698">
        <f>'（参考）業従者・講師配置計画 兼 研修日程表'!J218</f>
        <v>0</v>
      </c>
      <c r="K218" s="459"/>
      <c r="L218" s="699">
        <f>'（参考）業従者・講師配置計画 兼 研修日程表'!L218</f>
        <v>0</v>
      </c>
      <c r="M218" s="700">
        <f>'（参考）業従者・講師配置計画 兼 研修日程表'!M218</f>
        <v>0</v>
      </c>
      <c r="N218" s="841">
        <f>'（参考）業従者・講師配置計画 兼 研修日程表'!N218</f>
        <v>0</v>
      </c>
      <c r="O218" s="548" t="str">
        <f t="shared" si="90"/>
        <v/>
      </c>
      <c r="P218" s="548" t="str">
        <f t="shared" si="91"/>
        <v/>
      </c>
      <c r="Q218" s="548" t="str">
        <f t="shared" si="82"/>
        <v/>
      </c>
      <c r="R218" s="548" t="str">
        <f t="shared" si="83"/>
        <v/>
      </c>
      <c r="S218" s="548" t="str">
        <f t="shared" si="92"/>
        <v/>
      </c>
      <c r="T218" s="548" t="str">
        <f t="shared" si="93"/>
        <v/>
      </c>
      <c r="U218" s="548" t="str">
        <f t="shared" si="84"/>
        <v/>
      </c>
      <c r="V218" s="548" t="str">
        <f t="shared" si="85"/>
        <v/>
      </c>
      <c r="W218" s="548" t="str">
        <f t="shared" si="94"/>
        <v/>
      </c>
      <c r="X218" s="548" t="str">
        <f t="shared" si="95"/>
        <v/>
      </c>
      <c r="Y218" s="548" t="str">
        <f t="shared" si="86"/>
        <v/>
      </c>
      <c r="Z218" s="548" t="str">
        <f t="shared" si="87"/>
        <v/>
      </c>
      <c r="AA218" s="548" t="str">
        <f t="shared" si="96"/>
        <v/>
      </c>
      <c r="AB218" s="548" t="str">
        <f t="shared" si="97"/>
        <v/>
      </c>
      <c r="AC218" s="548" t="str">
        <f t="shared" si="88"/>
        <v/>
      </c>
      <c r="AD218" s="548" t="str">
        <f t="shared" si="89"/>
        <v/>
      </c>
      <c r="AE218" s="701">
        <f>'（参考）業従者・講師配置計画 兼 研修日程表'!AE218</f>
        <v>0</v>
      </c>
      <c r="AF218" s="702">
        <f>'（参考）業従者・講師配置計画 兼 研修日程表'!AF218</f>
        <v>0</v>
      </c>
      <c r="AG218" s="703"/>
      <c r="AH218" s="912" t="str">
        <f>'（参考）業従者・講師配置計画 兼 研修日程表'!AH218</f>
        <v/>
      </c>
      <c r="AI218" s="912" t="str">
        <f>'（参考）業従者・講師配置計画 兼 研修日程表'!AI218</f>
        <v/>
      </c>
      <c r="AJ218" s="912" t="str">
        <f>'（参考）業従者・講師配置計画 兼 研修日程表'!AJ218</f>
        <v/>
      </c>
      <c r="AK218" s="912" t="str">
        <f>'（参考）業従者・講師配置計画 兼 研修日程表'!AK218</f>
        <v/>
      </c>
      <c r="AL218" s="704">
        <f>'（参考）業従者・講師配置計画 兼 研修日程表'!AL218</f>
        <v>0</v>
      </c>
      <c r="AM218" s="441" t="str">
        <f t="shared" si="73"/>
        <v/>
      </c>
      <c r="AN218" s="705"/>
      <c r="AO218" s="552"/>
      <c r="AP218" s="552"/>
    </row>
    <row r="219" spans="2:42" ht="27.75" hidden="1" customHeight="1" thickBot="1">
      <c r="B219" s="459"/>
      <c r="C219" s="694">
        <f>'（参考）業従者・講師配置計画 兼 研修日程表'!C219</f>
        <v>0</v>
      </c>
      <c r="D219" s="695">
        <f>'（参考）業従者・講師配置計画 兼 研修日程表'!D219</f>
        <v>0</v>
      </c>
      <c r="E219" s="696" t="s">
        <v>291</v>
      </c>
      <c r="F219" s="697">
        <f>'（参考）業従者・講師配置計画 兼 研修日程表'!F219</f>
        <v>0</v>
      </c>
      <c r="G219" s="698">
        <f>'（参考）業従者・講師配置計画 兼 研修日程表'!G219</f>
        <v>0</v>
      </c>
      <c r="H219" s="698">
        <f>'（参考）業従者・講師配置計画 兼 研修日程表'!H219</f>
        <v>0</v>
      </c>
      <c r="I219" s="698">
        <f>'（参考）業従者・講師配置計画 兼 研修日程表'!I219</f>
        <v>0</v>
      </c>
      <c r="J219" s="698">
        <f>'（参考）業従者・講師配置計画 兼 研修日程表'!J219</f>
        <v>0</v>
      </c>
      <c r="K219" s="459"/>
      <c r="L219" s="699">
        <f>'（参考）業従者・講師配置計画 兼 研修日程表'!L219</f>
        <v>0</v>
      </c>
      <c r="M219" s="700">
        <f>'（参考）業従者・講師配置計画 兼 研修日程表'!M219</f>
        <v>0</v>
      </c>
      <c r="N219" s="841">
        <f>'（参考）業従者・講師配置計画 兼 研修日程表'!N219</f>
        <v>0</v>
      </c>
      <c r="O219" s="548" t="str">
        <f t="shared" si="90"/>
        <v/>
      </c>
      <c r="P219" s="548" t="str">
        <f t="shared" si="91"/>
        <v/>
      </c>
      <c r="Q219" s="548" t="str">
        <f t="shared" si="82"/>
        <v/>
      </c>
      <c r="R219" s="548" t="str">
        <f t="shared" si="83"/>
        <v/>
      </c>
      <c r="S219" s="548" t="str">
        <f t="shared" si="92"/>
        <v/>
      </c>
      <c r="T219" s="548" t="str">
        <f t="shared" si="93"/>
        <v/>
      </c>
      <c r="U219" s="548" t="str">
        <f t="shared" si="84"/>
        <v/>
      </c>
      <c r="V219" s="548" t="str">
        <f t="shared" si="85"/>
        <v/>
      </c>
      <c r="W219" s="548" t="str">
        <f t="shared" si="94"/>
        <v/>
      </c>
      <c r="X219" s="548" t="str">
        <f t="shared" si="95"/>
        <v/>
      </c>
      <c r="Y219" s="548" t="str">
        <f t="shared" si="86"/>
        <v/>
      </c>
      <c r="Z219" s="548" t="str">
        <f t="shared" si="87"/>
        <v/>
      </c>
      <c r="AA219" s="548" t="str">
        <f t="shared" si="96"/>
        <v/>
      </c>
      <c r="AB219" s="548" t="str">
        <f t="shared" si="97"/>
        <v/>
      </c>
      <c r="AC219" s="548" t="str">
        <f t="shared" si="88"/>
        <v/>
      </c>
      <c r="AD219" s="548" t="str">
        <f t="shared" si="89"/>
        <v/>
      </c>
      <c r="AE219" s="701">
        <f>'（参考）業従者・講師配置計画 兼 研修日程表'!AE219</f>
        <v>0</v>
      </c>
      <c r="AF219" s="702">
        <f>'（参考）業従者・講師配置計画 兼 研修日程表'!AF219</f>
        <v>0</v>
      </c>
      <c r="AG219" s="703"/>
      <c r="AH219" s="912" t="str">
        <f>'（参考）業従者・講師配置計画 兼 研修日程表'!AH219</f>
        <v/>
      </c>
      <c r="AI219" s="912" t="str">
        <f>'（参考）業従者・講師配置計画 兼 研修日程表'!AI219</f>
        <v/>
      </c>
      <c r="AJ219" s="912" t="str">
        <f>'（参考）業従者・講師配置計画 兼 研修日程表'!AJ219</f>
        <v/>
      </c>
      <c r="AK219" s="912" t="str">
        <f>'（参考）業従者・講師配置計画 兼 研修日程表'!AK219</f>
        <v/>
      </c>
      <c r="AL219" s="704">
        <f>'（参考）業従者・講師配置計画 兼 研修日程表'!AL219</f>
        <v>0</v>
      </c>
      <c r="AM219" s="441" t="str">
        <f t="shared" si="73"/>
        <v/>
      </c>
      <c r="AN219" s="705"/>
      <c r="AO219" s="552"/>
      <c r="AP219" s="552"/>
    </row>
    <row r="220" spans="2:42" ht="27.75" hidden="1" customHeight="1" thickBot="1">
      <c r="B220" s="459"/>
      <c r="C220" s="694">
        <f>'（参考）業従者・講師配置計画 兼 研修日程表'!C220</f>
        <v>0</v>
      </c>
      <c r="D220" s="695">
        <f>'（参考）業従者・講師配置計画 兼 研修日程表'!D220</f>
        <v>0</v>
      </c>
      <c r="E220" s="696" t="s">
        <v>291</v>
      </c>
      <c r="F220" s="697">
        <f>'（参考）業従者・講師配置計画 兼 研修日程表'!F220</f>
        <v>0</v>
      </c>
      <c r="G220" s="698">
        <f>'（参考）業従者・講師配置計画 兼 研修日程表'!G220</f>
        <v>0</v>
      </c>
      <c r="H220" s="698">
        <f>'（参考）業従者・講師配置計画 兼 研修日程表'!H220</f>
        <v>0</v>
      </c>
      <c r="I220" s="698">
        <f>'（参考）業従者・講師配置計画 兼 研修日程表'!I220</f>
        <v>0</v>
      </c>
      <c r="J220" s="698">
        <f>'（参考）業従者・講師配置計画 兼 研修日程表'!J220</f>
        <v>0</v>
      </c>
      <c r="K220" s="459"/>
      <c r="L220" s="699">
        <f>'（参考）業従者・講師配置計画 兼 研修日程表'!L220</f>
        <v>0</v>
      </c>
      <c r="M220" s="700">
        <f>'（参考）業従者・講師配置計画 兼 研修日程表'!M220</f>
        <v>0</v>
      </c>
      <c r="N220" s="841">
        <f>'（参考）業従者・講師配置計画 兼 研修日程表'!N220</f>
        <v>0</v>
      </c>
      <c r="O220" s="548" t="str">
        <f t="shared" si="90"/>
        <v/>
      </c>
      <c r="P220" s="548" t="str">
        <f t="shared" si="91"/>
        <v/>
      </c>
      <c r="Q220" s="548" t="str">
        <f t="shared" si="82"/>
        <v/>
      </c>
      <c r="R220" s="548" t="str">
        <f t="shared" si="83"/>
        <v/>
      </c>
      <c r="S220" s="548" t="str">
        <f t="shared" si="92"/>
        <v/>
      </c>
      <c r="T220" s="548" t="str">
        <f t="shared" si="93"/>
        <v/>
      </c>
      <c r="U220" s="548" t="str">
        <f t="shared" si="84"/>
        <v/>
      </c>
      <c r="V220" s="548" t="str">
        <f t="shared" si="85"/>
        <v/>
      </c>
      <c r="W220" s="548" t="str">
        <f t="shared" si="94"/>
        <v/>
      </c>
      <c r="X220" s="548" t="str">
        <f t="shared" si="95"/>
        <v/>
      </c>
      <c r="Y220" s="548" t="str">
        <f t="shared" si="86"/>
        <v/>
      </c>
      <c r="Z220" s="548" t="str">
        <f t="shared" si="87"/>
        <v/>
      </c>
      <c r="AA220" s="548" t="str">
        <f t="shared" si="96"/>
        <v/>
      </c>
      <c r="AB220" s="548" t="str">
        <f t="shared" si="97"/>
        <v/>
      </c>
      <c r="AC220" s="548" t="str">
        <f t="shared" si="88"/>
        <v/>
      </c>
      <c r="AD220" s="548" t="str">
        <f t="shared" si="89"/>
        <v/>
      </c>
      <c r="AE220" s="701">
        <f>'（参考）業従者・講師配置計画 兼 研修日程表'!AE220</f>
        <v>0</v>
      </c>
      <c r="AF220" s="702">
        <f>'（参考）業従者・講師配置計画 兼 研修日程表'!AF220</f>
        <v>0</v>
      </c>
      <c r="AG220" s="703"/>
      <c r="AH220" s="912" t="str">
        <f>'（参考）業従者・講師配置計画 兼 研修日程表'!AH220</f>
        <v/>
      </c>
      <c r="AI220" s="912" t="str">
        <f>'（参考）業従者・講師配置計画 兼 研修日程表'!AI220</f>
        <v/>
      </c>
      <c r="AJ220" s="912" t="str">
        <f>'（参考）業従者・講師配置計画 兼 研修日程表'!AJ220</f>
        <v/>
      </c>
      <c r="AK220" s="912" t="str">
        <f>'（参考）業従者・講師配置計画 兼 研修日程表'!AK220</f>
        <v/>
      </c>
      <c r="AL220" s="704">
        <f>'（参考）業従者・講師配置計画 兼 研修日程表'!AL220</f>
        <v>0</v>
      </c>
      <c r="AM220" s="441" t="str">
        <f t="shared" si="73"/>
        <v/>
      </c>
      <c r="AN220" s="705"/>
      <c r="AO220" s="552"/>
      <c r="AP220" s="552"/>
    </row>
    <row r="221" spans="2:42" ht="27.75" hidden="1" customHeight="1" thickBot="1">
      <c r="B221" s="459"/>
      <c r="C221" s="694">
        <f>'（参考）業従者・講師配置計画 兼 研修日程表'!C221</f>
        <v>0</v>
      </c>
      <c r="D221" s="695">
        <f>'（参考）業従者・講師配置計画 兼 研修日程表'!D221</f>
        <v>0</v>
      </c>
      <c r="E221" s="696" t="s">
        <v>291</v>
      </c>
      <c r="F221" s="697">
        <f>'（参考）業従者・講師配置計画 兼 研修日程表'!F221</f>
        <v>0</v>
      </c>
      <c r="G221" s="698">
        <f>'（参考）業従者・講師配置計画 兼 研修日程表'!G221</f>
        <v>0</v>
      </c>
      <c r="H221" s="698">
        <f>'（参考）業従者・講師配置計画 兼 研修日程表'!H221</f>
        <v>0</v>
      </c>
      <c r="I221" s="698">
        <f>'（参考）業従者・講師配置計画 兼 研修日程表'!I221</f>
        <v>0</v>
      </c>
      <c r="J221" s="698">
        <f>'（参考）業従者・講師配置計画 兼 研修日程表'!J221</f>
        <v>0</v>
      </c>
      <c r="K221" s="459"/>
      <c r="L221" s="699">
        <f>'（参考）業従者・講師配置計画 兼 研修日程表'!L221</f>
        <v>0</v>
      </c>
      <c r="M221" s="700">
        <f>'（参考）業従者・講師配置計画 兼 研修日程表'!M221</f>
        <v>0</v>
      </c>
      <c r="N221" s="841">
        <f>'（参考）業従者・講師配置計画 兼 研修日程表'!N221</f>
        <v>0</v>
      </c>
      <c r="O221" s="548" t="str">
        <f t="shared" si="90"/>
        <v/>
      </c>
      <c r="P221" s="548" t="str">
        <f t="shared" si="91"/>
        <v/>
      </c>
      <c r="Q221" s="548" t="str">
        <f t="shared" si="82"/>
        <v/>
      </c>
      <c r="R221" s="548" t="str">
        <f t="shared" si="83"/>
        <v/>
      </c>
      <c r="S221" s="548" t="str">
        <f t="shared" si="92"/>
        <v/>
      </c>
      <c r="T221" s="548" t="str">
        <f t="shared" si="93"/>
        <v/>
      </c>
      <c r="U221" s="548" t="str">
        <f t="shared" si="84"/>
        <v/>
      </c>
      <c r="V221" s="548" t="str">
        <f t="shared" si="85"/>
        <v/>
      </c>
      <c r="W221" s="548" t="str">
        <f t="shared" si="94"/>
        <v/>
      </c>
      <c r="X221" s="548" t="str">
        <f t="shared" si="95"/>
        <v/>
      </c>
      <c r="Y221" s="548" t="str">
        <f t="shared" si="86"/>
        <v/>
      </c>
      <c r="Z221" s="548" t="str">
        <f t="shared" si="87"/>
        <v/>
      </c>
      <c r="AA221" s="548" t="str">
        <f t="shared" si="96"/>
        <v/>
      </c>
      <c r="AB221" s="548" t="str">
        <f t="shared" si="97"/>
        <v/>
      </c>
      <c r="AC221" s="548" t="str">
        <f t="shared" si="88"/>
        <v/>
      </c>
      <c r="AD221" s="548" t="str">
        <f t="shared" si="89"/>
        <v/>
      </c>
      <c r="AE221" s="701">
        <f>'（参考）業従者・講師配置計画 兼 研修日程表'!AE221</f>
        <v>0</v>
      </c>
      <c r="AF221" s="702">
        <f>'（参考）業従者・講師配置計画 兼 研修日程表'!AF221</f>
        <v>0</v>
      </c>
      <c r="AG221" s="703"/>
      <c r="AH221" s="912" t="str">
        <f>'（参考）業従者・講師配置計画 兼 研修日程表'!AH221</f>
        <v/>
      </c>
      <c r="AI221" s="912" t="str">
        <f>'（参考）業従者・講師配置計画 兼 研修日程表'!AI221</f>
        <v/>
      </c>
      <c r="AJ221" s="912" t="str">
        <f>'（参考）業従者・講師配置計画 兼 研修日程表'!AJ221</f>
        <v/>
      </c>
      <c r="AK221" s="912" t="str">
        <f>'（参考）業従者・講師配置計画 兼 研修日程表'!AK221</f>
        <v/>
      </c>
      <c r="AL221" s="704">
        <f>'（参考）業従者・講師配置計画 兼 研修日程表'!AL221</f>
        <v>0</v>
      </c>
      <c r="AM221" s="441" t="str">
        <f t="shared" si="73"/>
        <v/>
      </c>
      <c r="AN221" s="705"/>
      <c r="AO221" s="552"/>
      <c r="AP221" s="552"/>
    </row>
    <row r="222" spans="2:42" ht="27.65" hidden="1" customHeight="1" thickBot="1">
      <c r="B222" s="459"/>
      <c r="C222" s="694">
        <f>'（参考）業従者・講師配置計画 兼 研修日程表'!C222</f>
        <v>0</v>
      </c>
      <c r="D222" s="695">
        <f>'（参考）業従者・講師配置計画 兼 研修日程表'!D222</f>
        <v>0</v>
      </c>
      <c r="E222" s="696" t="s">
        <v>291</v>
      </c>
      <c r="F222" s="697">
        <f>'（参考）業従者・講師配置計画 兼 研修日程表'!F222</f>
        <v>0</v>
      </c>
      <c r="G222" s="698">
        <f>'（参考）業従者・講師配置計画 兼 研修日程表'!G222</f>
        <v>0</v>
      </c>
      <c r="H222" s="698">
        <f>'（参考）業従者・講師配置計画 兼 研修日程表'!H222</f>
        <v>0</v>
      </c>
      <c r="I222" s="698">
        <f>'（参考）業従者・講師配置計画 兼 研修日程表'!I222</f>
        <v>0</v>
      </c>
      <c r="J222" s="698">
        <f>'（参考）業従者・講師配置計画 兼 研修日程表'!J222</f>
        <v>0</v>
      </c>
      <c r="K222" s="459"/>
      <c r="L222" s="699">
        <f>'（参考）業従者・講師配置計画 兼 研修日程表'!L222</f>
        <v>0</v>
      </c>
      <c r="M222" s="700">
        <f>'（参考）業従者・講師配置計画 兼 研修日程表'!M222</f>
        <v>0</v>
      </c>
      <c r="N222" s="841">
        <f>'（参考）業従者・講師配置計画 兼 研修日程表'!N222</f>
        <v>0</v>
      </c>
      <c r="O222" s="548" t="str">
        <f t="shared" si="90"/>
        <v/>
      </c>
      <c r="P222" s="548" t="str">
        <f t="shared" si="91"/>
        <v/>
      </c>
      <c r="Q222" s="548" t="str">
        <f t="shared" si="82"/>
        <v/>
      </c>
      <c r="R222" s="548" t="str">
        <f t="shared" si="83"/>
        <v/>
      </c>
      <c r="S222" s="548" t="str">
        <f t="shared" si="92"/>
        <v/>
      </c>
      <c r="T222" s="548" t="str">
        <f t="shared" si="93"/>
        <v/>
      </c>
      <c r="U222" s="548" t="str">
        <f t="shared" si="84"/>
        <v/>
      </c>
      <c r="V222" s="548" t="str">
        <f t="shared" si="85"/>
        <v/>
      </c>
      <c r="W222" s="548" t="str">
        <f t="shared" si="94"/>
        <v/>
      </c>
      <c r="X222" s="548" t="str">
        <f t="shared" si="95"/>
        <v/>
      </c>
      <c r="Y222" s="548" t="str">
        <f t="shared" si="86"/>
        <v/>
      </c>
      <c r="Z222" s="548" t="str">
        <f t="shared" si="87"/>
        <v/>
      </c>
      <c r="AA222" s="548" t="str">
        <f t="shared" si="96"/>
        <v/>
      </c>
      <c r="AB222" s="548" t="str">
        <f t="shared" si="97"/>
        <v/>
      </c>
      <c r="AC222" s="548" t="str">
        <f t="shared" si="88"/>
        <v/>
      </c>
      <c r="AD222" s="548" t="str">
        <f t="shared" si="89"/>
        <v/>
      </c>
      <c r="AE222" s="701">
        <f>'（参考）業従者・講師配置計画 兼 研修日程表'!AE222</f>
        <v>0</v>
      </c>
      <c r="AF222" s="702">
        <f>'（参考）業従者・講師配置計画 兼 研修日程表'!AF222</f>
        <v>0</v>
      </c>
      <c r="AG222" s="703"/>
      <c r="AH222" s="912" t="str">
        <f>'（参考）業従者・講師配置計画 兼 研修日程表'!AH222</f>
        <v/>
      </c>
      <c r="AI222" s="912" t="str">
        <f>'（参考）業従者・講師配置計画 兼 研修日程表'!AI222</f>
        <v/>
      </c>
      <c r="AJ222" s="912" t="str">
        <f>'（参考）業従者・講師配置計画 兼 研修日程表'!AJ222</f>
        <v/>
      </c>
      <c r="AK222" s="912" t="str">
        <f>'（参考）業従者・講師配置計画 兼 研修日程表'!AK222</f>
        <v/>
      </c>
      <c r="AL222" s="704">
        <f>'（参考）業従者・講師配置計画 兼 研修日程表'!AL222</f>
        <v>0</v>
      </c>
      <c r="AM222" s="441" t="str">
        <f t="shared" si="73"/>
        <v/>
      </c>
      <c r="AN222" s="705"/>
      <c r="AO222" s="552"/>
      <c r="AP222" s="552"/>
    </row>
    <row r="223" spans="2:42" ht="23.15" customHeight="1" thickBot="1">
      <c r="B223" s="459"/>
      <c r="C223" s="694">
        <f>'（参考）業従者・講師配置計画 兼 研修日程表'!C223</f>
        <v>0</v>
      </c>
      <c r="D223" s="695">
        <f>'（参考）業従者・講師配置計画 兼 研修日程表'!D223</f>
        <v>0.41666666666666702</v>
      </c>
      <c r="E223" s="696" t="s">
        <v>291</v>
      </c>
      <c r="F223" s="697">
        <f>'（参考）業従者・講師配置計画 兼 研修日程表'!F223</f>
        <v>0.45833333333333298</v>
      </c>
      <c r="G223" s="698">
        <f>'（参考）業従者・講師配置計画 兼 研修日程表'!G223</f>
        <v>0</v>
      </c>
      <c r="H223" s="698">
        <f>'（参考）業従者・講師配置計画 兼 研修日程表'!H223</f>
        <v>0</v>
      </c>
      <c r="I223" s="698">
        <f>'（参考）業従者・講師配置計画 兼 研修日程表'!I223</f>
        <v>0</v>
      </c>
      <c r="J223" s="698">
        <f>'（参考）業従者・講師配置計画 兼 研修日程表'!J223</f>
        <v>0</v>
      </c>
      <c r="K223" s="459"/>
      <c r="L223" s="699">
        <f>'（参考）業従者・講師配置計画 兼 研修日程表'!L223</f>
        <v>0</v>
      </c>
      <c r="M223" s="706">
        <f>'（参考）業従者・講師配置計画 兼 研修日程表'!M223</f>
        <v>0</v>
      </c>
      <c r="N223" s="842">
        <f>'（参考）業従者・講師配置計画 兼 研修日程表'!N223</f>
        <v>0</v>
      </c>
      <c r="O223" s="843" t="str">
        <f t="shared" si="90"/>
        <v/>
      </c>
      <c r="P223" s="843" t="str">
        <f t="shared" si="91"/>
        <v/>
      </c>
      <c r="Q223" s="843" t="str">
        <f t="shared" si="82"/>
        <v/>
      </c>
      <c r="R223" s="843" t="str">
        <f t="shared" si="83"/>
        <v/>
      </c>
      <c r="S223" s="557" t="str">
        <f t="shared" si="92"/>
        <v/>
      </c>
      <c r="T223" s="557" t="str">
        <f t="shared" si="93"/>
        <v/>
      </c>
      <c r="U223" s="557" t="str">
        <f t="shared" si="84"/>
        <v/>
      </c>
      <c r="V223" s="557" t="str">
        <f t="shared" si="85"/>
        <v/>
      </c>
      <c r="W223" s="557" t="str">
        <f t="shared" si="94"/>
        <v/>
      </c>
      <c r="X223" s="557" t="str">
        <f t="shared" si="95"/>
        <v/>
      </c>
      <c r="Y223" s="557" t="str">
        <f t="shared" si="86"/>
        <v/>
      </c>
      <c r="Z223" s="557" t="str">
        <f t="shared" si="87"/>
        <v/>
      </c>
      <c r="AA223" s="557" t="str">
        <f t="shared" si="96"/>
        <v/>
      </c>
      <c r="AB223" s="557" t="str">
        <f t="shared" si="97"/>
        <v/>
      </c>
      <c r="AC223" s="557" t="str">
        <f t="shared" si="88"/>
        <v/>
      </c>
      <c r="AD223" s="557" t="str">
        <f t="shared" si="89"/>
        <v/>
      </c>
      <c r="AE223" s="701">
        <f>'（参考）業従者・講師配置計画 兼 研修日程表'!AE223</f>
        <v>0</v>
      </c>
      <c r="AF223" s="702">
        <f>'（参考）業従者・講師配置計画 兼 研修日程表'!AF223</f>
        <v>0</v>
      </c>
      <c r="AG223" s="703"/>
      <c r="AH223" s="912" t="str">
        <f>'（参考）業従者・講師配置計画 兼 研修日程表'!AH223</f>
        <v/>
      </c>
      <c r="AI223" s="912" t="str">
        <f>'（参考）業従者・講師配置計画 兼 研修日程表'!AI223</f>
        <v/>
      </c>
      <c r="AJ223" s="912" t="str">
        <f>'（参考）業従者・講師配置計画 兼 研修日程表'!AJ223</f>
        <v/>
      </c>
      <c r="AK223" s="912" t="str">
        <f>'（参考）業従者・講師配置計画 兼 研修日程表'!AK223</f>
        <v/>
      </c>
      <c r="AL223" s="704">
        <f>'（参考）業従者・講師配置計画 兼 研修日程表'!AL223</f>
        <v>0</v>
      </c>
      <c r="AM223" s="558" t="str">
        <f t="shared" si="73"/>
        <v/>
      </c>
      <c r="AN223" s="707"/>
      <c r="AO223" s="552"/>
      <c r="AP223" s="552"/>
    </row>
    <row r="224" spans="2:42" ht="39" customHeight="1" thickBot="1">
      <c r="B224" s="773"/>
      <c r="C224" s="838"/>
      <c r="L224" s="559" t="s">
        <v>342</v>
      </c>
      <c r="M224" s="560">
        <f>SUMIF(B13:B223,"●",M13:M223)</f>
        <v>0</v>
      </c>
      <c r="N224" s="708">
        <f>SUMIF(B13:B223,"●",N13:N223)</f>
        <v>0</v>
      </c>
      <c r="O224" s="709">
        <f t="shared" ref="O224:AD224" si="98">SUM(O13:O223)</f>
        <v>0</v>
      </c>
      <c r="P224" s="562">
        <f t="shared" si="98"/>
        <v>0</v>
      </c>
      <c r="Q224" s="562">
        <f t="shared" si="98"/>
        <v>0</v>
      </c>
      <c r="R224" s="562">
        <f t="shared" si="98"/>
        <v>0</v>
      </c>
      <c r="S224" s="560">
        <f t="shared" si="98"/>
        <v>0</v>
      </c>
      <c r="T224" s="562">
        <f t="shared" si="98"/>
        <v>0</v>
      </c>
      <c r="U224" s="562">
        <f t="shared" si="98"/>
        <v>0</v>
      </c>
      <c r="V224" s="562">
        <f t="shared" si="98"/>
        <v>0</v>
      </c>
      <c r="W224" s="563">
        <f t="shared" si="98"/>
        <v>0</v>
      </c>
      <c r="X224" s="564">
        <f t="shared" si="98"/>
        <v>0</v>
      </c>
      <c r="Y224" s="564">
        <f t="shared" si="98"/>
        <v>0</v>
      </c>
      <c r="Z224" s="564">
        <f t="shared" si="98"/>
        <v>0</v>
      </c>
      <c r="AA224" s="563">
        <f t="shared" si="98"/>
        <v>0</v>
      </c>
      <c r="AB224" s="564">
        <f t="shared" si="98"/>
        <v>0</v>
      </c>
      <c r="AC224" s="564">
        <f t="shared" si="98"/>
        <v>0</v>
      </c>
      <c r="AD224" s="717">
        <f t="shared" si="98"/>
        <v>0</v>
      </c>
      <c r="AE224" s="1134"/>
      <c r="AF224" s="1132"/>
      <c r="AH224" s="565">
        <f>SUM(AH31:AH223)</f>
        <v>0</v>
      </c>
      <c r="AI224" s="566">
        <f>SUM(AI31:AI223)</f>
        <v>0</v>
      </c>
      <c r="AJ224" s="566">
        <f>SUM(AJ31:AJ223)</f>
        <v>0</v>
      </c>
      <c r="AK224" s="710">
        <f>SUM(AK31:AK223)</f>
        <v>0</v>
      </c>
      <c r="AL224" s="100"/>
      <c r="AM224" s="568">
        <f>SUM(AM31:AM223)</f>
        <v>0</v>
      </c>
      <c r="AN224" s="711">
        <f>SUM(AN31:AN223)</f>
        <v>0</v>
      </c>
      <c r="AO224" s="570"/>
      <c r="AP224" s="799"/>
    </row>
    <row r="225" spans="1:362" ht="31.5" customHeight="1">
      <c r="M225" s="1128" t="s">
        <v>325</v>
      </c>
      <c r="N225" s="1194" t="s">
        <v>325</v>
      </c>
      <c r="O225" s="692" t="s">
        <v>331</v>
      </c>
      <c r="P225" s="443" t="s">
        <v>332</v>
      </c>
      <c r="Q225" s="443" t="s">
        <v>333</v>
      </c>
      <c r="R225" s="443" t="s">
        <v>334</v>
      </c>
      <c r="S225" s="571" t="s">
        <v>331</v>
      </c>
      <c r="T225" s="443" t="s">
        <v>332</v>
      </c>
      <c r="U225" s="443" t="s">
        <v>333</v>
      </c>
      <c r="V225" s="443" t="s">
        <v>334</v>
      </c>
      <c r="W225" s="572" t="s">
        <v>331</v>
      </c>
      <c r="X225" s="573" t="s">
        <v>332</v>
      </c>
      <c r="Y225" s="573" t="s">
        <v>333</v>
      </c>
      <c r="Z225" s="573" t="s">
        <v>334</v>
      </c>
      <c r="AA225" s="571" t="s">
        <v>331</v>
      </c>
      <c r="AB225" s="443" t="s">
        <v>332</v>
      </c>
      <c r="AC225" s="443" t="s">
        <v>333</v>
      </c>
      <c r="AD225" s="691" t="s">
        <v>334</v>
      </c>
      <c r="AH225" s="574" t="s">
        <v>331</v>
      </c>
      <c r="AI225" s="412" t="s">
        <v>335</v>
      </c>
      <c r="AJ225" s="575" t="s">
        <v>336</v>
      </c>
      <c r="AK225" s="586" t="s">
        <v>337</v>
      </c>
      <c r="AM225" s="576" t="s">
        <v>275</v>
      </c>
      <c r="AN225" s="577" t="s">
        <v>279</v>
      </c>
    </row>
    <row r="226" spans="1:362" s="66" customFormat="1" ht="25.5" customHeight="1">
      <c r="A226" s="201"/>
      <c r="B226" s="411"/>
      <c r="C226" s="439"/>
      <c r="D226" s="98"/>
      <c r="E226" s="98"/>
      <c r="F226" s="98"/>
      <c r="G226" s="98"/>
      <c r="H226" s="98"/>
      <c r="I226" s="98"/>
      <c r="J226" s="98"/>
      <c r="K226" s="98"/>
      <c r="L226" s="98"/>
      <c r="M226" s="1128"/>
      <c r="N226" s="1194"/>
      <c r="O226" s="1146" t="s">
        <v>326</v>
      </c>
      <c r="P226" s="1146"/>
      <c r="Q226" s="1146"/>
      <c r="R226" s="1146"/>
      <c r="S226" s="1145" t="s">
        <v>326</v>
      </c>
      <c r="T226" s="1146"/>
      <c r="U226" s="1146"/>
      <c r="V226" s="1146"/>
      <c r="W226" s="1161" t="s">
        <v>326</v>
      </c>
      <c r="X226" s="1162"/>
      <c r="Y226" s="1162"/>
      <c r="Z226" s="1162"/>
      <c r="AA226" s="1163" t="s">
        <v>326</v>
      </c>
      <c r="AB226" s="1164"/>
      <c r="AC226" s="1164"/>
      <c r="AD226" s="1195"/>
      <c r="AE226" s="98"/>
      <c r="AF226" s="98"/>
      <c r="AG226" s="98"/>
      <c r="AH226" s="1167" t="s">
        <v>343</v>
      </c>
      <c r="AI226" s="1150"/>
      <c r="AJ226" s="1150"/>
      <c r="AK226" s="1168"/>
      <c r="AL226" s="98"/>
      <c r="AM226" s="712" t="s">
        <v>330</v>
      </c>
      <c r="AN226" s="713" t="s">
        <v>503</v>
      </c>
      <c r="AO226" s="98"/>
      <c r="AP226" s="98"/>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3"/>
      <c r="BM226" s="83"/>
      <c r="BN226" s="82"/>
      <c r="BO226" s="82"/>
      <c r="BP226" s="82"/>
      <c r="BQ226" s="83"/>
      <c r="BR226" s="171"/>
      <c r="BS226" s="171"/>
      <c r="BT226" s="171"/>
      <c r="BU226" s="171"/>
      <c r="BV226" s="171"/>
      <c r="BW226" s="171"/>
      <c r="BX226" s="171"/>
      <c r="BY226" s="171"/>
      <c r="BZ226" s="171"/>
      <c r="CA226" s="171"/>
      <c r="CB226" s="171"/>
      <c r="CC226" s="171"/>
      <c r="CD226" s="171"/>
      <c r="CE226" s="171"/>
      <c r="CF226" s="171"/>
      <c r="CG226" s="171"/>
      <c r="CH226" s="171"/>
      <c r="CI226" s="171"/>
      <c r="CJ226" s="171"/>
      <c r="CK226" s="171"/>
      <c r="CL226" s="171"/>
      <c r="CM226" s="171"/>
      <c r="CN226" s="171"/>
      <c r="CO226" s="171"/>
      <c r="CP226" s="171"/>
      <c r="CQ226" s="171"/>
      <c r="CR226" s="171"/>
      <c r="CS226" s="171"/>
      <c r="CT226" s="171"/>
      <c r="CU226" s="171"/>
      <c r="CV226" s="171"/>
      <c r="CW226" s="171"/>
      <c r="CX226" s="171"/>
      <c r="CY226" s="171"/>
      <c r="CZ226" s="171"/>
      <c r="DA226" s="171"/>
      <c r="DB226" s="171"/>
      <c r="DC226" s="171"/>
      <c r="DD226" s="171"/>
      <c r="DE226" s="171"/>
      <c r="DF226" s="171"/>
      <c r="DG226" s="171"/>
      <c r="DH226" s="171"/>
      <c r="DI226" s="171"/>
      <c r="DJ226" s="171"/>
      <c r="DK226" s="171"/>
      <c r="DL226" s="171"/>
      <c r="DM226" s="171"/>
      <c r="DN226" s="171"/>
      <c r="DO226" s="171"/>
      <c r="DP226" s="171"/>
      <c r="DQ226" s="171"/>
      <c r="DR226" s="171"/>
      <c r="DS226" s="171"/>
      <c r="DT226" s="171"/>
      <c r="DU226" s="171"/>
      <c r="DV226" s="171"/>
      <c r="DW226" s="171"/>
      <c r="DX226" s="171"/>
      <c r="DY226" s="171"/>
      <c r="DZ226" s="171"/>
      <c r="EA226" s="171"/>
      <c r="EB226" s="171"/>
      <c r="EC226" s="171"/>
      <c r="ED226" s="171"/>
      <c r="EE226" s="171"/>
      <c r="EF226" s="171"/>
      <c r="EG226" s="171"/>
      <c r="EH226" s="171"/>
      <c r="EI226" s="171"/>
      <c r="EJ226" s="171"/>
      <c r="EK226" s="171"/>
      <c r="EL226" s="171"/>
      <c r="EM226" s="171"/>
      <c r="EN226" s="171"/>
      <c r="EO226" s="171"/>
      <c r="EP226" s="171"/>
      <c r="EQ226" s="171"/>
      <c r="ER226" s="171"/>
      <c r="ES226" s="171"/>
      <c r="ET226" s="171"/>
      <c r="EU226" s="171"/>
      <c r="EV226" s="171"/>
      <c r="EW226" s="171"/>
      <c r="EX226" s="171"/>
      <c r="EY226" s="171"/>
      <c r="EZ226" s="171"/>
      <c r="FA226" s="171"/>
      <c r="FB226" s="171"/>
      <c r="FC226" s="171"/>
      <c r="FD226" s="171"/>
      <c r="FE226" s="171"/>
      <c r="FF226" s="171"/>
      <c r="FG226" s="171"/>
      <c r="FH226" s="171"/>
      <c r="FI226" s="171"/>
      <c r="FJ226" s="171"/>
      <c r="FK226" s="171"/>
      <c r="FL226" s="171"/>
      <c r="FM226" s="171"/>
      <c r="FN226" s="171"/>
      <c r="FO226" s="171"/>
      <c r="FP226" s="171"/>
      <c r="FQ226" s="171"/>
      <c r="FR226" s="171"/>
      <c r="FS226" s="171"/>
      <c r="FT226" s="171"/>
      <c r="FU226" s="171"/>
      <c r="FV226" s="171"/>
      <c r="FW226" s="171"/>
      <c r="FX226" s="171"/>
      <c r="FY226" s="171"/>
      <c r="FZ226" s="171"/>
      <c r="GA226" s="171"/>
      <c r="GB226" s="171"/>
      <c r="GC226" s="171"/>
      <c r="GD226" s="171"/>
      <c r="GE226" s="171"/>
      <c r="GF226" s="171"/>
      <c r="GG226" s="171"/>
      <c r="GH226" s="171"/>
      <c r="GI226" s="171"/>
      <c r="GJ226" s="171"/>
      <c r="GK226" s="171"/>
      <c r="GL226" s="171"/>
      <c r="GM226" s="171"/>
      <c r="GN226" s="171"/>
      <c r="GO226" s="171"/>
      <c r="GP226" s="171"/>
      <c r="GQ226" s="171"/>
      <c r="GR226" s="171"/>
      <c r="GS226" s="171"/>
      <c r="GT226" s="171"/>
      <c r="GU226" s="171"/>
      <c r="GV226" s="171"/>
      <c r="GW226" s="171"/>
      <c r="GX226" s="171"/>
      <c r="GY226" s="171"/>
      <c r="GZ226" s="171"/>
      <c r="HA226" s="171"/>
      <c r="HB226" s="171"/>
      <c r="HC226" s="171"/>
      <c r="HD226" s="171"/>
      <c r="HE226" s="171"/>
      <c r="HF226" s="171"/>
      <c r="HG226" s="171"/>
      <c r="HH226" s="171"/>
      <c r="HI226" s="171"/>
      <c r="HJ226" s="171"/>
      <c r="HK226" s="171"/>
      <c r="HL226" s="171"/>
      <c r="HM226" s="171"/>
      <c r="HN226" s="171"/>
      <c r="HO226" s="171"/>
      <c r="HP226" s="171"/>
      <c r="HQ226" s="171"/>
      <c r="HR226" s="171"/>
      <c r="HS226" s="171"/>
      <c r="HT226" s="171"/>
      <c r="HU226" s="171"/>
      <c r="HV226" s="171"/>
      <c r="HW226" s="171"/>
      <c r="HX226" s="171"/>
      <c r="HY226" s="171"/>
      <c r="HZ226" s="171"/>
      <c r="IA226" s="171"/>
      <c r="IB226" s="171"/>
      <c r="IC226" s="171"/>
      <c r="ID226" s="171"/>
      <c r="IE226" s="171"/>
      <c r="IF226" s="171"/>
      <c r="IG226" s="171"/>
      <c r="IH226" s="171"/>
      <c r="II226" s="171"/>
      <c r="IJ226" s="171"/>
      <c r="IK226" s="171"/>
      <c r="IL226" s="171"/>
      <c r="IM226" s="171"/>
      <c r="IN226" s="171"/>
      <c r="IO226" s="171"/>
      <c r="IP226" s="171"/>
      <c r="IQ226" s="171"/>
      <c r="IR226" s="171"/>
      <c r="IS226" s="171"/>
      <c r="IT226" s="171"/>
      <c r="IU226" s="171"/>
      <c r="IV226" s="171"/>
      <c r="IW226" s="171"/>
      <c r="IX226" s="171"/>
      <c r="IY226" s="171"/>
      <c r="IZ226" s="171"/>
      <c r="JA226" s="171"/>
      <c r="JB226" s="171"/>
      <c r="JC226" s="171"/>
      <c r="JD226" s="171"/>
      <c r="JE226" s="171"/>
      <c r="JF226" s="171"/>
      <c r="JG226" s="171"/>
      <c r="JH226" s="171"/>
      <c r="JI226" s="171"/>
      <c r="JJ226" s="171"/>
      <c r="JK226" s="171"/>
      <c r="JL226" s="171"/>
      <c r="JM226" s="171"/>
      <c r="JN226" s="171"/>
      <c r="JO226" s="171"/>
      <c r="JP226" s="171"/>
      <c r="JQ226" s="171"/>
      <c r="JR226" s="171"/>
      <c r="JS226" s="171"/>
      <c r="JT226" s="171"/>
      <c r="JU226" s="171"/>
      <c r="JV226" s="171"/>
      <c r="JW226" s="171"/>
      <c r="JX226" s="171"/>
      <c r="JY226" s="171"/>
      <c r="JZ226" s="171"/>
      <c r="KA226" s="171"/>
      <c r="KB226" s="171"/>
      <c r="KC226" s="171"/>
      <c r="KD226" s="171"/>
      <c r="KE226" s="171"/>
      <c r="KF226" s="171"/>
      <c r="KG226" s="171"/>
      <c r="KH226" s="171"/>
      <c r="KI226" s="171"/>
      <c r="KJ226" s="171"/>
      <c r="KK226" s="171"/>
      <c r="KL226" s="171"/>
      <c r="KM226" s="171"/>
      <c r="KN226" s="171"/>
      <c r="KO226" s="171"/>
      <c r="KP226" s="171"/>
      <c r="KQ226" s="171"/>
      <c r="KR226" s="171"/>
      <c r="KS226" s="171"/>
      <c r="KT226" s="171"/>
      <c r="KU226" s="171"/>
      <c r="KV226" s="171"/>
      <c r="KW226" s="171"/>
      <c r="KX226" s="171"/>
      <c r="KY226" s="171"/>
      <c r="KZ226" s="171"/>
      <c r="LA226" s="171"/>
      <c r="LB226" s="171"/>
      <c r="LC226" s="171"/>
      <c r="LD226" s="171"/>
      <c r="LE226" s="171"/>
      <c r="LF226" s="171"/>
      <c r="LG226" s="171"/>
      <c r="LH226" s="171"/>
      <c r="LI226" s="171"/>
      <c r="LJ226" s="171"/>
      <c r="LK226" s="171"/>
      <c r="LL226" s="171"/>
      <c r="LM226" s="171"/>
      <c r="LN226" s="171"/>
      <c r="LO226" s="171"/>
      <c r="LP226" s="171"/>
      <c r="LQ226" s="171"/>
      <c r="LR226" s="171"/>
      <c r="LS226" s="171"/>
      <c r="LT226" s="171"/>
      <c r="LU226" s="171"/>
      <c r="LV226" s="171"/>
      <c r="LW226" s="171"/>
      <c r="LX226" s="171"/>
      <c r="LY226" s="171"/>
      <c r="LZ226" s="171"/>
      <c r="MA226" s="171"/>
      <c r="MB226" s="171"/>
      <c r="MC226" s="171"/>
      <c r="MD226" s="171"/>
      <c r="ME226" s="171"/>
      <c r="MF226" s="171"/>
      <c r="MG226" s="171"/>
      <c r="MH226" s="171"/>
      <c r="MI226" s="171"/>
      <c r="MJ226" s="171"/>
      <c r="MK226" s="171"/>
      <c r="ML226" s="171"/>
      <c r="MM226" s="171"/>
      <c r="MN226" s="171"/>
      <c r="MO226" s="171"/>
      <c r="MP226" s="171"/>
      <c r="MQ226" s="171"/>
      <c r="MR226" s="171"/>
      <c r="MS226" s="171"/>
      <c r="MT226" s="171"/>
      <c r="MU226" s="171"/>
      <c r="MV226" s="171"/>
      <c r="MW226" s="171"/>
      <c r="MX226" s="171"/>
    </row>
    <row r="227" spans="1:362" s="66" customFormat="1" ht="26.5" customHeight="1" thickBot="1">
      <c r="A227" s="201"/>
      <c r="B227" s="411"/>
      <c r="C227" s="439"/>
      <c r="D227" s="98"/>
      <c r="E227" s="98"/>
      <c r="F227" s="98"/>
      <c r="G227" s="98"/>
      <c r="H227" s="98"/>
      <c r="I227" s="98"/>
      <c r="J227" s="98"/>
      <c r="K227" s="98"/>
      <c r="L227" s="98"/>
      <c r="M227" s="579" t="s">
        <v>344</v>
      </c>
      <c r="N227" s="714" t="s">
        <v>345</v>
      </c>
      <c r="O227" s="1148" t="s">
        <v>346</v>
      </c>
      <c r="P227" s="1148"/>
      <c r="Q227" s="1148"/>
      <c r="R227" s="581">
        <f>SUM(O224,P224,Q224,R224)</f>
        <v>0</v>
      </c>
      <c r="S227" s="1147" t="s">
        <v>307</v>
      </c>
      <c r="T227" s="1148"/>
      <c r="U227" s="1148"/>
      <c r="V227" s="581">
        <f>SUM(S224,T224,U224,V224)</f>
        <v>0</v>
      </c>
      <c r="W227" s="1147" t="s">
        <v>308</v>
      </c>
      <c r="X227" s="1148"/>
      <c r="Y227" s="1148"/>
      <c r="Z227" s="581">
        <f>SUM(W224,X224,Y224,Z224)</f>
        <v>0</v>
      </c>
      <c r="AA227" s="1147" t="s">
        <v>309</v>
      </c>
      <c r="AB227" s="1148"/>
      <c r="AC227" s="1165"/>
      <c r="AD227" s="718">
        <f>SUM(AA224,AB224,AC224,AD224)</f>
        <v>0</v>
      </c>
      <c r="AE227" s="400"/>
      <c r="AF227" s="411"/>
      <c r="AG227" s="411"/>
      <c r="AH227" s="1147" t="s">
        <v>347</v>
      </c>
      <c r="AI227" s="1148"/>
      <c r="AJ227" s="1148"/>
      <c r="AK227" s="1166"/>
      <c r="AL227" s="98"/>
      <c r="AM227" s="1159" t="s">
        <v>348</v>
      </c>
      <c r="AN227" s="1160"/>
      <c r="AO227" s="98"/>
      <c r="AP227" s="98"/>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3"/>
      <c r="BM227" s="83"/>
      <c r="BN227" s="82"/>
      <c r="BO227" s="82"/>
      <c r="BP227" s="82"/>
      <c r="BQ227" s="83"/>
      <c r="BR227" s="171"/>
      <c r="BS227" s="171"/>
      <c r="BT227" s="171"/>
      <c r="BU227" s="171"/>
      <c r="BV227" s="171"/>
      <c r="BW227" s="171"/>
      <c r="BX227" s="171"/>
      <c r="BY227" s="171"/>
      <c r="BZ227" s="171"/>
      <c r="CA227" s="171"/>
      <c r="CB227" s="171"/>
      <c r="CC227" s="171"/>
      <c r="CD227" s="171"/>
      <c r="CE227" s="171"/>
      <c r="CF227" s="171"/>
      <c r="CG227" s="171"/>
      <c r="CH227" s="171"/>
      <c r="CI227" s="171"/>
      <c r="CJ227" s="171"/>
      <c r="CK227" s="171"/>
      <c r="CL227" s="171"/>
      <c r="CM227" s="171"/>
      <c r="CN227" s="171"/>
      <c r="CO227" s="171"/>
      <c r="CP227" s="171"/>
      <c r="CQ227" s="171"/>
      <c r="CR227" s="171"/>
      <c r="CS227" s="171"/>
      <c r="CT227" s="171"/>
      <c r="CU227" s="171"/>
      <c r="CV227" s="171"/>
      <c r="CW227" s="171"/>
      <c r="CX227" s="171"/>
      <c r="CY227" s="171"/>
      <c r="CZ227" s="171"/>
      <c r="DA227" s="171"/>
      <c r="DB227" s="171"/>
      <c r="DC227" s="171"/>
      <c r="DD227" s="171"/>
      <c r="DE227" s="171"/>
      <c r="DF227" s="171"/>
      <c r="DG227" s="171"/>
      <c r="DH227" s="171"/>
      <c r="DI227" s="171"/>
      <c r="DJ227" s="171"/>
      <c r="DK227" s="171"/>
      <c r="DL227" s="171"/>
      <c r="DM227" s="171"/>
      <c r="DN227" s="171"/>
      <c r="DO227" s="171"/>
      <c r="DP227" s="171"/>
      <c r="DQ227" s="171"/>
      <c r="DR227" s="171"/>
      <c r="DS227" s="171"/>
      <c r="DT227" s="171"/>
      <c r="DU227" s="171"/>
      <c r="DV227" s="171"/>
      <c r="DW227" s="171"/>
      <c r="DX227" s="171"/>
      <c r="DY227" s="171"/>
      <c r="DZ227" s="171"/>
      <c r="EA227" s="171"/>
      <c r="EB227" s="171"/>
      <c r="EC227" s="171"/>
      <c r="ED227" s="171"/>
      <c r="EE227" s="171"/>
      <c r="EF227" s="171"/>
      <c r="EG227" s="171"/>
      <c r="EH227" s="171"/>
      <c r="EI227" s="171"/>
      <c r="EJ227" s="171"/>
      <c r="EK227" s="171"/>
      <c r="EL227" s="171"/>
      <c r="EM227" s="171"/>
      <c r="EN227" s="171"/>
      <c r="EO227" s="171"/>
      <c r="EP227" s="171"/>
      <c r="EQ227" s="171"/>
      <c r="ER227" s="171"/>
      <c r="ES227" s="171"/>
      <c r="ET227" s="171"/>
      <c r="EU227" s="171"/>
      <c r="EV227" s="171"/>
      <c r="EW227" s="171"/>
      <c r="EX227" s="171"/>
      <c r="EY227" s="171"/>
      <c r="EZ227" s="171"/>
      <c r="FA227" s="171"/>
      <c r="FB227" s="171"/>
      <c r="FC227" s="171"/>
      <c r="FD227" s="171"/>
      <c r="FE227" s="171"/>
      <c r="FF227" s="171"/>
      <c r="FG227" s="171"/>
      <c r="FH227" s="171"/>
      <c r="FI227" s="171"/>
      <c r="FJ227" s="171"/>
      <c r="FK227" s="171"/>
      <c r="FL227" s="171"/>
      <c r="FM227" s="171"/>
      <c r="FN227" s="171"/>
      <c r="FO227" s="171"/>
      <c r="FP227" s="171"/>
      <c r="FQ227" s="171"/>
      <c r="FR227" s="171"/>
      <c r="FS227" s="171"/>
      <c r="FT227" s="171"/>
      <c r="FU227" s="171"/>
      <c r="FV227" s="171"/>
      <c r="FW227" s="171"/>
      <c r="FX227" s="171"/>
      <c r="FY227" s="171"/>
      <c r="FZ227" s="171"/>
      <c r="GA227" s="171"/>
      <c r="GB227" s="171"/>
      <c r="GC227" s="171"/>
      <c r="GD227" s="171"/>
      <c r="GE227" s="171"/>
      <c r="GF227" s="171"/>
      <c r="GG227" s="171"/>
      <c r="GH227" s="171"/>
      <c r="GI227" s="171"/>
      <c r="GJ227" s="171"/>
      <c r="GK227" s="171"/>
      <c r="GL227" s="171"/>
      <c r="GM227" s="171"/>
      <c r="GN227" s="171"/>
      <c r="GO227" s="171"/>
      <c r="GP227" s="171"/>
      <c r="GQ227" s="171"/>
      <c r="GR227" s="171"/>
      <c r="GS227" s="171"/>
      <c r="GT227" s="171"/>
      <c r="GU227" s="171"/>
      <c r="GV227" s="171"/>
      <c r="GW227" s="171"/>
      <c r="GX227" s="171"/>
      <c r="GY227" s="171"/>
      <c r="GZ227" s="171"/>
      <c r="HA227" s="171"/>
      <c r="HB227" s="171"/>
      <c r="HC227" s="171"/>
      <c r="HD227" s="171"/>
      <c r="HE227" s="171"/>
      <c r="HF227" s="171"/>
      <c r="HG227" s="171"/>
      <c r="HH227" s="171"/>
      <c r="HI227" s="171"/>
      <c r="HJ227" s="171"/>
      <c r="HK227" s="171"/>
      <c r="HL227" s="171"/>
      <c r="HM227" s="171"/>
      <c r="HN227" s="171"/>
      <c r="HO227" s="171"/>
      <c r="HP227" s="171"/>
      <c r="HQ227" s="171"/>
      <c r="HR227" s="171"/>
      <c r="HS227" s="171"/>
      <c r="HT227" s="171"/>
      <c r="HU227" s="171"/>
      <c r="HV227" s="171"/>
      <c r="HW227" s="171"/>
      <c r="HX227" s="171"/>
      <c r="HY227" s="171"/>
      <c r="HZ227" s="171"/>
      <c r="IA227" s="171"/>
      <c r="IB227" s="171"/>
      <c r="IC227" s="171"/>
      <c r="ID227" s="171"/>
      <c r="IE227" s="171"/>
      <c r="IF227" s="171"/>
      <c r="IG227" s="171"/>
      <c r="IH227" s="171"/>
      <c r="II227" s="171"/>
      <c r="IJ227" s="171"/>
      <c r="IK227" s="171"/>
      <c r="IL227" s="171"/>
      <c r="IM227" s="171"/>
      <c r="IN227" s="171"/>
      <c r="IO227" s="171"/>
      <c r="IP227" s="171"/>
      <c r="IQ227" s="171"/>
      <c r="IR227" s="171"/>
      <c r="IS227" s="171"/>
      <c r="IT227" s="171"/>
      <c r="IU227" s="171"/>
      <c r="IV227" s="171"/>
      <c r="IW227" s="171"/>
      <c r="IX227" s="171"/>
      <c r="IY227" s="171"/>
      <c r="IZ227" s="171"/>
      <c r="JA227" s="171"/>
      <c r="JB227" s="171"/>
      <c r="JC227" s="171"/>
      <c r="JD227" s="171"/>
      <c r="JE227" s="171"/>
      <c r="JF227" s="171"/>
      <c r="JG227" s="171"/>
      <c r="JH227" s="171"/>
      <c r="JI227" s="171"/>
      <c r="JJ227" s="171"/>
      <c r="JK227" s="171"/>
      <c r="JL227" s="171"/>
      <c r="JM227" s="171"/>
      <c r="JN227" s="171"/>
      <c r="JO227" s="171"/>
      <c r="JP227" s="171"/>
      <c r="JQ227" s="171"/>
      <c r="JR227" s="171"/>
      <c r="JS227" s="171"/>
      <c r="JT227" s="171"/>
      <c r="JU227" s="171"/>
      <c r="JV227" s="171"/>
      <c r="JW227" s="171"/>
      <c r="JX227" s="171"/>
      <c r="JY227" s="171"/>
      <c r="JZ227" s="171"/>
      <c r="KA227" s="171"/>
      <c r="KB227" s="171"/>
      <c r="KC227" s="171"/>
      <c r="KD227" s="171"/>
      <c r="KE227" s="171"/>
      <c r="KF227" s="171"/>
      <c r="KG227" s="171"/>
      <c r="KH227" s="171"/>
      <c r="KI227" s="171"/>
      <c r="KJ227" s="171"/>
      <c r="KK227" s="171"/>
      <c r="KL227" s="171"/>
      <c r="KM227" s="171"/>
      <c r="KN227" s="171"/>
      <c r="KO227" s="171"/>
      <c r="KP227" s="171"/>
      <c r="KQ227" s="171"/>
      <c r="KR227" s="171"/>
      <c r="KS227" s="171"/>
      <c r="KT227" s="171"/>
      <c r="KU227" s="171"/>
      <c r="KV227" s="171"/>
      <c r="KW227" s="171"/>
      <c r="KX227" s="171"/>
      <c r="KY227" s="171"/>
      <c r="KZ227" s="171"/>
      <c r="LA227" s="171"/>
      <c r="LB227" s="171"/>
      <c r="LC227" s="171"/>
      <c r="LD227" s="171"/>
      <c r="LE227" s="171"/>
      <c r="LF227" s="171"/>
      <c r="LG227" s="171"/>
      <c r="LH227" s="171"/>
      <c r="LI227" s="171"/>
      <c r="LJ227" s="171"/>
      <c r="LK227" s="171"/>
      <c r="LL227" s="171"/>
      <c r="LM227" s="171"/>
      <c r="LN227" s="171"/>
      <c r="LO227" s="171"/>
      <c r="LP227" s="171"/>
      <c r="LQ227" s="171"/>
      <c r="LR227" s="171"/>
      <c r="LS227" s="171"/>
      <c r="LT227" s="171"/>
      <c r="LU227" s="171"/>
      <c r="LV227" s="171"/>
      <c r="LW227" s="171"/>
      <c r="LX227" s="171"/>
      <c r="LY227" s="171"/>
      <c r="LZ227" s="171"/>
      <c r="MA227" s="171"/>
      <c r="MB227" s="171"/>
      <c r="MC227" s="171"/>
      <c r="MD227" s="171"/>
      <c r="ME227" s="171"/>
      <c r="MF227" s="171"/>
      <c r="MG227" s="171"/>
      <c r="MH227" s="171"/>
      <c r="MI227" s="171"/>
      <c r="MJ227" s="171"/>
      <c r="MK227" s="171"/>
      <c r="ML227" s="171"/>
      <c r="MM227" s="171"/>
      <c r="MN227" s="171"/>
      <c r="MO227" s="171"/>
      <c r="MP227" s="171"/>
      <c r="MQ227" s="171"/>
      <c r="MR227" s="171"/>
      <c r="MS227" s="171"/>
      <c r="MT227" s="171"/>
      <c r="MU227" s="171"/>
      <c r="MV227" s="171"/>
      <c r="MW227" s="171"/>
      <c r="MX227" s="171"/>
    </row>
    <row r="228" spans="1:362" s="66" customFormat="1" ht="28" customHeight="1" thickBot="1">
      <c r="A228" s="201"/>
      <c r="B228" s="411"/>
      <c r="C228" s="439"/>
      <c r="D228" s="98"/>
      <c r="E228" s="98"/>
      <c r="F228" s="98"/>
      <c r="G228" s="98"/>
      <c r="H228" s="98"/>
      <c r="I228" s="98"/>
      <c r="J228" s="98"/>
      <c r="K228" s="98"/>
      <c r="L228" s="584" t="s">
        <v>349</v>
      </c>
      <c r="M228" s="715">
        <f>SUMIF(B13:B223,"",M13:M223)</f>
        <v>0</v>
      </c>
      <c r="N228" s="585">
        <f>SUMIF(B13:B223,"",N13:N223)</f>
        <v>0</v>
      </c>
      <c r="O228" s="836"/>
      <c r="P228" s="836"/>
      <c r="Q228" s="836"/>
      <c r="R228" s="836"/>
      <c r="S228" s="836"/>
      <c r="T228" s="836"/>
      <c r="U228" s="836"/>
      <c r="V228" s="836"/>
      <c r="W228" s="836"/>
      <c r="X228" s="836"/>
      <c r="Y228" s="836"/>
      <c r="Z228" s="836"/>
      <c r="AA228" s="836"/>
      <c r="AB228" s="836"/>
      <c r="AC228" s="836"/>
      <c r="AD228" s="836"/>
      <c r="AE228" s="88"/>
      <c r="AF228" s="88"/>
      <c r="AG228" s="88"/>
      <c r="AH228" s="769"/>
      <c r="AI228" s="769"/>
      <c r="AJ228" s="88"/>
      <c r="AK228" s="769"/>
      <c r="AL228" s="88"/>
      <c r="AM228" s="88"/>
      <c r="AN228" s="88"/>
      <c r="AO228" s="98"/>
      <c r="AP228" s="98"/>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3"/>
      <c r="BM228" s="83"/>
      <c r="BN228" s="82"/>
      <c r="BO228" s="82"/>
      <c r="BP228" s="82"/>
      <c r="BQ228" s="83"/>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171"/>
      <c r="CO228" s="171"/>
      <c r="CP228" s="171"/>
      <c r="CQ228" s="171"/>
      <c r="CR228" s="171"/>
      <c r="CS228" s="171"/>
      <c r="CT228" s="171"/>
      <c r="CU228" s="171"/>
      <c r="CV228" s="171"/>
      <c r="CW228" s="171"/>
      <c r="CX228" s="171"/>
      <c r="CY228" s="171"/>
      <c r="CZ228" s="171"/>
      <c r="DA228" s="171"/>
      <c r="DB228" s="171"/>
      <c r="DC228" s="171"/>
      <c r="DD228" s="171"/>
      <c r="DE228" s="171"/>
      <c r="DF228" s="171"/>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c r="EO228" s="171"/>
      <c r="EP228" s="171"/>
      <c r="EQ228" s="171"/>
      <c r="ER228" s="171"/>
      <c r="ES228" s="171"/>
      <c r="ET228" s="171"/>
      <c r="EU228" s="171"/>
      <c r="EV228" s="171"/>
      <c r="EW228" s="171"/>
      <c r="EX228" s="171"/>
      <c r="EY228" s="171"/>
      <c r="EZ228" s="171"/>
      <c r="FA228" s="171"/>
      <c r="FB228" s="171"/>
      <c r="FC228" s="171"/>
      <c r="FD228" s="171"/>
      <c r="FE228" s="171"/>
      <c r="FF228" s="171"/>
      <c r="FG228" s="171"/>
      <c r="FH228" s="171"/>
      <c r="FI228" s="171"/>
      <c r="FJ228" s="171"/>
      <c r="FK228" s="171"/>
      <c r="FL228" s="171"/>
      <c r="FM228" s="171"/>
      <c r="FN228" s="171"/>
      <c r="FO228" s="171"/>
      <c r="FP228" s="171"/>
      <c r="FQ228" s="171"/>
      <c r="FR228" s="171"/>
      <c r="FS228" s="171"/>
      <c r="FT228" s="171"/>
      <c r="FU228" s="171"/>
      <c r="FV228" s="171"/>
      <c r="FW228" s="171"/>
      <c r="FX228" s="171"/>
      <c r="FY228" s="171"/>
      <c r="FZ228" s="171"/>
      <c r="GA228" s="171"/>
      <c r="GB228" s="171"/>
      <c r="GC228" s="171"/>
      <c r="GD228" s="171"/>
      <c r="GE228" s="171"/>
      <c r="GF228" s="171"/>
      <c r="GG228" s="171"/>
      <c r="GH228" s="171"/>
      <c r="GI228" s="171"/>
      <c r="GJ228" s="171"/>
      <c r="GK228" s="171"/>
      <c r="GL228" s="171"/>
      <c r="GM228" s="171"/>
      <c r="GN228" s="171"/>
      <c r="GO228" s="171"/>
      <c r="GP228" s="171"/>
      <c r="GQ228" s="171"/>
      <c r="GR228" s="171"/>
      <c r="GS228" s="171"/>
      <c r="GT228" s="171"/>
      <c r="GU228" s="171"/>
      <c r="GV228" s="171"/>
      <c r="GW228" s="171"/>
      <c r="GX228" s="171"/>
      <c r="GY228" s="171"/>
      <c r="GZ228" s="171"/>
      <c r="HA228" s="171"/>
      <c r="HB228" s="171"/>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c r="IH228" s="171"/>
      <c r="II228" s="171"/>
      <c r="IJ228" s="171"/>
      <c r="IK228" s="171"/>
      <c r="IL228" s="171"/>
      <c r="IM228" s="171"/>
      <c r="IN228" s="171"/>
      <c r="IO228" s="171"/>
      <c r="IP228" s="171"/>
      <c r="IQ228" s="171"/>
      <c r="IR228" s="171"/>
      <c r="IS228" s="171"/>
      <c r="IT228" s="171"/>
      <c r="IU228" s="171"/>
      <c r="IV228" s="171"/>
      <c r="IW228" s="171"/>
      <c r="IX228" s="171"/>
      <c r="IY228" s="171"/>
      <c r="IZ228" s="171"/>
      <c r="JA228" s="171"/>
      <c r="JB228" s="171"/>
      <c r="JC228" s="171"/>
      <c r="JD228" s="171"/>
      <c r="JE228" s="171"/>
      <c r="JF228" s="171"/>
      <c r="JG228" s="171"/>
      <c r="JH228" s="171"/>
      <c r="JI228" s="171"/>
      <c r="JJ228" s="171"/>
      <c r="JK228" s="171"/>
      <c r="JL228" s="171"/>
      <c r="JM228" s="171"/>
      <c r="JN228" s="171"/>
      <c r="JO228" s="171"/>
      <c r="JP228" s="171"/>
      <c r="JQ228" s="171"/>
      <c r="JR228" s="171"/>
      <c r="JS228" s="171"/>
      <c r="JT228" s="171"/>
      <c r="JU228" s="171"/>
      <c r="JV228" s="171"/>
      <c r="JW228" s="171"/>
      <c r="JX228" s="171"/>
      <c r="JY228" s="171"/>
      <c r="JZ228" s="171"/>
      <c r="KA228" s="171"/>
      <c r="KB228" s="171"/>
      <c r="KC228" s="171"/>
      <c r="KD228" s="171"/>
      <c r="KE228" s="171"/>
      <c r="KF228" s="171"/>
      <c r="KG228" s="171"/>
      <c r="KH228" s="171"/>
      <c r="KI228" s="171"/>
      <c r="KJ228" s="171"/>
      <c r="KK228" s="171"/>
      <c r="KL228" s="171"/>
      <c r="KM228" s="171"/>
      <c r="KN228" s="171"/>
      <c r="KO228" s="171"/>
      <c r="KP228" s="171"/>
      <c r="KQ228" s="171"/>
      <c r="KR228" s="171"/>
      <c r="KS228" s="171"/>
      <c r="KT228" s="171"/>
      <c r="KU228" s="171"/>
      <c r="KV228" s="171"/>
      <c r="KW228" s="171"/>
      <c r="KX228" s="171"/>
      <c r="KY228" s="171"/>
      <c r="KZ228" s="171"/>
      <c r="LA228" s="171"/>
      <c r="LB228" s="171"/>
      <c r="LC228" s="171"/>
      <c r="LD228" s="171"/>
      <c r="LE228" s="171"/>
      <c r="LF228" s="171"/>
      <c r="LG228" s="171"/>
      <c r="LH228" s="171"/>
      <c r="LI228" s="171"/>
      <c r="LJ228" s="171"/>
      <c r="LK228" s="171"/>
      <c r="LL228" s="171"/>
      <c r="LM228" s="171"/>
      <c r="LN228" s="171"/>
      <c r="LO228" s="171"/>
      <c r="LP228" s="171"/>
      <c r="LQ228" s="171"/>
      <c r="LR228" s="171"/>
      <c r="LS228" s="171"/>
      <c r="LT228" s="171"/>
      <c r="LU228" s="171"/>
      <c r="LV228" s="171"/>
      <c r="LW228" s="171"/>
      <c r="LX228" s="171"/>
      <c r="LY228" s="171"/>
      <c r="LZ228" s="171"/>
      <c r="MA228" s="171"/>
      <c r="MB228" s="171"/>
      <c r="MC228" s="171"/>
      <c r="MD228" s="171"/>
      <c r="ME228" s="171"/>
      <c r="MF228" s="171"/>
      <c r="MG228" s="171"/>
      <c r="MH228" s="171"/>
      <c r="MI228" s="171"/>
      <c r="MJ228" s="171"/>
      <c r="MK228" s="171"/>
      <c r="ML228" s="171"/>
      <c r="MM228" s="171"/>
      <c r="MN228" s="171"/>
      <c r="MO228" s="171"/>
      <c r="MP228" s="171"/>
      <c r="MQ228" s="171"/>
      <c r="MR228" s="171"/>
      <c r="MS228" s="171"/>
      <c r="MT228" s="171"/>
      <c r="MU228" s="171"/>
      <c r="MV228" s="171"/>
      <c r="MW228" s="171"/>
      <c r="MX228" s="171"/>
    </row>
    <row r="229" spans="1:362" s="171" customFormat="1" ht="24.65" customHeight="1">
      <c r="A229" s="201"/>
      <c r="B229" s="234"/>
      <c r="C229" s="716"/>
      <c r="D229" s="201"/>
      <c r="E229" s="201"/>
      <c r="F229" s="201"/>
      <c r="G229" s="201"/>
      <c r="H229" s="201"/>
      <c r="I229" s="201"/>
      <c r="J229" s="201"/>
      <c r="K229" s="201"/>
      <c r="L229" s="201"/>
      <c r="M229" s="837"/>
      <c r="N229" s="837"/>
      <c r="O229" s="837"/>
      <c r="P229" s="837"/>
      <c r="Q229" s="837"/>
      <c r="R229" s="837"/>
      <c r="S229" s="837"/>
      <c r="T229" s="837"/>
      <c r="U229" s="837"/>
      <c r="V229" s="837"/>
      <c r="W229" s="837"/>
      <c r="X229" s="837"/>
      <c r="Y229" s="837"/>
      <c r="Z229" s="837"/>
      <c r="AA229" s="837"/>
      <c r="AB229" s="837"/>
      <c r="AC229" s="837"/>
      <c r="AD229" s="837"/>
      <c r="AE229" s="201"/>
      <c r="AF229" s="201"/>
      <c r="AG229" s="201"/>
      <c r="AH229" s="234"/>
      <c r="AI229" s="234"/>
      <c r="AJ229" s="201"/>
      <c r="AK229" s="234"/>
      <c r="AL229" s="201"/>
      <c r="AM229" s="201"/>
      <c r="AN229" s="201"/>
      <c r="AO229" s="201"/>
      <c r="AP229" s="201"/>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3"/>
      <c r="BM229" s="83"/>
      <c r="BN229" s="82"/>
      <c r="BO229" s="82"/>
      <c r="BP229" s="82"/>
      <c r="BQ229" s="83"/>
    </row>
    <row r="230" spans="1:362" s="171" customFormat="1" ht="26.5" customHeight="1">
      <c r="A230" s="201"/>
      <c r="B230" s="234"/>
      <c r="C230" s="716"/>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01"/>
      <c r="AK230" s="201"/>
      <c r="AL230" s="201"/>
      <c r="AM230" s="201"/>
      <c r="AN230" s="201"/>
      <c r="AO230" s="201"/>
      <c r="AP230" s="201"/>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3"/>
      <c r="BM230" s="83"/>
      <c r="BN230" s="82"/>
      <c r="BO230" s="82"/>
      <c r="BP230" s="82"/>
      <c r="BQ230" s="83"/>
    </row>
    <row r="231" spans="1:362" s="82" customFormat="1">
      <c r="A231" s="201"/>
      <c r="B231" s="234"/>
      <c r="C231" s="716"/>
      <c r="D231" s="201"/>
      <c r="E231" s="201"/>
      <c r="F231" s="201"/>
      <c r="G231" s="201"/>
      <c r="H231" s="201"/>
      <c r="I231" s="201"/>
      <c r="J231" s="201"/>
      <c r="K231" s="201"/>
      <c r="L231" s="201"/>
      <c r="M231" s="578"/>
      <c r="N231" s="578"/>
      <c r="O231" s="578"/>
      <c r="P231" s="578"/>
      <c r="Q231" s="578"/>
      <c r="R231" s="578"/>
      <c r="S231" s="578"/>
      <c r="T231" s="578"/>
      <c r="U231" s="578"/>
      <c r="V231" s="578"/>
      <c r="W231" s="578"/>
      <c r="X231" s="578"/>
      <c r="Y231" s="578"/>
      <c r="Z231" s="578"/>
      <c r="AA231" s="578"/>
      <c r="AB231" s="578"/>
      <c r="AC231" s="578"/>
      <c r="AD231" s="578"/>
      <c r="AE231" s="201"/>
      <c r="AF231" s="234"/>
      <c r="AG231" s="234"/>
      <c r="AH231" s="234"/>
      <c r="AI231" s="234"/>
      <c r="AJ231" s="234"/>
      <c r="AK231" s="578"/>
      <c r="AL231" s="201"/>
      <c r="AM231" s="234"/>
      <c r="AN231" s="234"/>
      <c r="AO231" s="201"/>
      <c r="AP231" s="201"/>
      <c r="BL231" s="83"/>
      <c r="BM231" s="83"/>
      <c r="BQ231" s="83"/>
    </row>
    <row r="232" spans="1:362" s="82" customFormat="1">
      <c r="A232" s="201"/>
      <c r="B232" s="234"/>
      <c r="C232" s="716"/>
      <c r="D232" s="201"/>
      <c r="E232" s="201"/>
      <c r="F232" s="201"/>
      <c r="G232" s="201"/>
      <c r="H232" s="201"/>
      <c r="I232" s="201"/>
      <c r="J232" s="201"/>
      <c r="K232" s="201"/>
      <c r="L232" s="201"/>
      <c r="M232" s="578"/>
      <c r="N232" s="578"/>
      <c r="O232" s="578"/>
      <c r="P232" s="578"/>
      <c r="Q232" s="578"/>
      <c r="R232" s="578"/>
      <c r="S232" s="578"/>
      <c r="T232" s="578"/>
      <c r="U232" s="578"/>
      <c r="V232" s="578"/>
      <c r="W232" s="578"/>
      <c r="X232" s="578"/>
      <c r="Y232" s="578"/>
      <c r="Z232" s="578"/>
      <c r="AA232" s="578"/>
      <c r="AB232" s="578"/>
      <c r="AC232" s="578"/>
      <c r="AD232" s="578"/>
      <c r="AE232" s="201"/>
      <c r="AF232" s="234"/>
      <c r="AG232" s="234"/>
      <c r="AH232" s="234"/>
      <c r="AI232" s="234"/>
      <c r="AJ232" s="234"/>
      <c r="AK232" s="578"/>
      <c r="AL232" s="201"/>
      <c r="AM232" s="234"/>
      <c r="AN232" s="234"/>
      <c r="AO232" s="201"/>
      <c r="AP232" s="201"/>
      <c r="BL232" s="83"/>
      <c r="BM232" s="83"/>
      <c r="BQ232" s="83"/>
    </row>
    <row r="233" spans="1:362" s="82" customFormat="1">
      <c r="A233" s="201"/>
      <c r="B233" s="234"/>
      <c r="C233" s="716"/>
      <c r="D233" s="201"/>
      <c r="E233" s="201"/>
      <c r="F233" s="201"/>
      <c r="G233" s="201"/>
      <c r="H233" s="201"/>
      <c r="I233" s="201"/>
      <c r="J233" s="201"/>
      <c r="K233" s="201"/>
      <c r="L233" s="201"/>
      <c r="M233" s="578"/>
      <c r="N233" s="578"/>
      <c r="O233" s="578"/>
      <c r="P233" s="578"/>
      <c r="Q233" s="578"/>
      <c r="R233" s="578"/>
      <c r="S233" s="578"/>
      <c r="T233" s="578"/>
      <c r="U233" s="578"/>
      <c r="V233" s="578"/>
      <c r="W233" s="578"/>
      <c r="X233" s="578"/>
      <c r="Y233" s="578"/>
      <c r="Z233" s="578"/>
      <c r="AA233" s="578"/>
      <c r="AB233" s="578"/>
      <c r="AC233" s="578"/>
      <c r="AD233" s="578"/>
      <c r="AE233" s="201"/>
      <c r="AF233" s="234"/>
      <c r="AG233" s="234"/>
      <c r="AH233" s="234"/>
      <c r="AI233" s="234"/>
      <c r="AJ233" s="234"/>
      <c r="AK233" s="578"/>
      <c r="AL233" s="201"/>
      <c r="AM233" s="234"/>
      <c r="AN233" s="234"/>
      <c r="AO233" s="201"/>
      <c r="AP233" s="201"/>
      <c r="BL233" s="83"/>
      <c r="BM233" s="83"/>
      <c r="BQ233" s="83"/>
    </row>
    <row r="234" spans="1:362" s="82" customFormat="1">
      <c r="A234" s="201"/>
      <c r="B234" s="234"/>
      <c r="C234" s="716"/>
      <c r="D234" s="201"/>
      <c r="E234" s="201"/>
      <c r="F234" s="201"/>
      <c r="G234" s="201"/>
      <c r="H234" s="201"/>
      <c r="I234" s="201"/>
      <c r="J234" s="201"/>
      <c r="K234" s="201"/>
      <c r="L234" s="201"/>
      <c r="M234" s="578"/>
      <c r="N234" s="578"/>
      <c r="O234" s="578"/>
      <c r="P234" s="578"/>
      <c r="Q234" s="578"/>
      <c r="R234" s="578"/>
      <c r="S234" s="578"/>
      <c r="T234" s="578"/>
      <c r="U234" s="578"/>
      <c r="V234" s="578"/>
      <c r="W234" s="578"/>
      <c r="X234" s="578"/>
      <c r="Y234" s="578"/>
      <c r="Z234" s="578"/>
      <c r="AA234" s="578"/>
      <c r="AB234" s="578"/>
      <c r="AC234" s="578"/>
      <c r="AD234" s="578"/>
      <c r="AE234" s="201"/>
      <c r="AF234" s="234"/>
      <c r="AG234" s="234"/>
      <c r="AH234" s="234"/>
      <c r="AI234" s="234"/>
      <c r="AJ234" s="234"/>
      <c r="AK234" s="578"/>
      <c r="AL234" s="201"/>
      <c r="AM234" s="234"/>
      <c r="AN234" s="234"/>
      <c r="AO234" s="201"/>
      <c r="AP234" s="201"/>
      <c r="BL234" s="83"/>
      <c r="BM234" s="83"/>
      <c r="BQ234" s="83"/>
    </row>
    <row r="235" spans="1:362" s="82" customFormat="1">
      <c r="A235" s="201"/>
      <c r="B235" s="234"/>
      <c r="C235" s="716"/>
      <c r="D235" s="201"/>
      <c r="E235" s="201"/>
      <c r="F235" s="201"/>
      <c r="G235" s="201"/>
      <c r="H235" s="201"/>
      <c r="I235" s="201"/>
      <c r="J235" s="201"/>
      <c r="K235" s="201"/>
      <c r="L235" s="201"/>
      <c r="M235" s="578"/>
      <c r="N235" s="578"/>
      <c r="O235" s="578"/>
      <c r="P235" s="578"/>
      <c r="Q235" s="578"/>
      <c r="R235" s="578"/>
      <c r="S235" s="578"/>
      <c r="T235" s="578"/>
      <c r="U235" s="578"/>
      <c r="V235" s="578"/>
      <c r="W235" s="578"/>
      <c r="X235" s="578"/>
      <c r="Y235" s="578"/>
      <c r="Z235" s="578"/>
      <c r="AA235" s="578"/>
      <c r="AB235" s="578"/>
      <c r="AC235" s="578"/>
      <c r="AD235" s="578"/>
      <c r="AE235" s="201"/>
      <c r="AF235" s="234"/>
      <c r="AG235" s="234"/>
      <c r="AH235" s="234"/>
      <c r="AI235" s="234"/>
      <c r="AJ235" s="234"/>
      <c r="AK235" s="578"/>
      <c r="AL235" s="201"/>
      <c r="AM235" s="234"/>
      <c r="AN235" s="234"/>
      <c r="AO235" s="201"/>
      <c r="AP235" s="201"/>
      <c r="BL235" s="83"/>
      <c r="BM235" s="83"/>
      <c r="BQ235" s="83"/>
    </row>
    <row r="236" spans="1:362" s="82" customFormat="1">
      <c r="A236" s="201"/>
      <c r="B236" s="234"/>
      <c r="C236" s="716"/>
      <c r="D236" s="201"/>
      <c r="E236" s="201"/>
      <c r="F236" s="201"/>
      <c r="G236" s="201"/>
      <c r="H236" s="201"/>
      <c r="I236" s="201"/>
      <c r="J236" s="201"/>
      <c r="K236" s="201"/>
      <c r="L236" s="201"/>
      <c r="M236" s="578"/>
      <c r="N236" s="578"/>
      <c r="O236" s="578"/>
      <c r="P236" s="578"/>
      <c r="Q236" s="578"/>
      <c r="R236" s="578"/>
      <c r="S236" s="578"/>
      <c r="T236" s="578"/>
      <c r="U236" s="578"/>
      <c r="V236" s="578"/>
      <c r="W236" s="578"/>
      <c r="X236" s="578"/>
      <c r="Y236" s="578"/>
      <c r="Z236" s="578"/>
      <c r="AA236" s="578"/>
      <c r="AB236" s="578"/>
      <c r="AC236" s="578"/>
      <c r="AD236" s="578"/>
      <c r="AE236" s="201"/>
      <c r="AF236" s="234"/>
      <c r="AG236" s="234"/>
      <c r="AH236" s="234"/>
      <c r="AI236" s="234"/>
      <c r="AJ236" s="234"/>
      <c r="AK236" s="578"/>
      <c r="AL236" s="201"/>
      <c r="AM236" s="234"/>
      <c r="AN236" s="234"/>
      <c r="AO236" s="201"/>
      <c r="AP236" s="201"/>
      <c r="BL236" s="83"/>
      <c r="BM236" s="83"/>
      <c r="BQ236" s="83"/>
    </row>
    <row r="237" spans="1:362" s="82" customFormat="1">
      <c r="A237" s="201"/>
      <c r="B237" s="234"/>
      <c r="C237" s="716"/>
      <c r="D237" s="201"/>
      <c r="E237" s="201"/>
      <c r="F237" s="201"/>
      <c r="G237" s="201"/>
      <c r="H237" s="201"/>
      <c r="I237" s="201"/>
      <c r="J237" s="201"/>
      <c r="K237" s="201"/>
      <c r="L237" s="201"/>
      <c r="M237" s="578"/>
      <c r="N237" s="578"/>
      <c r="O237" s="578"/>
      <c r="P237" s="578"/>
      <c r="Q237" s="578"/>
      <c r="R237" s="578"/>
      <c r="S237" s="578"/>
      <c r="T237" s="578"/>
      <c r="U237" s="578"/>
      <c r="V237" s="578"/>
      <c r="W237" s="578"/>
      <c r="X237" s="578"/>
      <c r="Y237" s="578"/>
      <c r="Z237" s="578"/>
      <c r="AA237" s="578"/>
      <c r="AB237" s="578"/>
      <c r="AC237" s="578"/>
      <c r="AD237" s="578"/>
      <c r="AE237" s="201"/>
      <c r="AF237" s="234"/>
      <c r="AG237" s="234"/>
      <c r="AH237" s="234"/>
      <c r="AI237" s="234"/>
      <c r="AJ237" s="234"/>
      <c r="AK237" s="578"/>
      <c r="AL237" s="201"/>
      <c r="AM237" s="234"/>
      <c r="AN237" s="234"/>
      <c r="AO237" s="201"/>
      <c r="AP237" s="201"/>
      <c r="BL237" s="83"/>
      <c r="BM237" s="83"/>
      <c r="BQ237" s="83"/>
    </row>
    <row r="238" spans="1:362" s="82" customFormat="1">
      <c r="A238" s="201"/>
      <c r="B238" s="234"/>
      <c r="C238" s="716"/>
      <c r="D238" s="201"/>
      <c r="E238" s="201"/>
      <c r="F238" s="201"/>
      <c r="G238" s="201"/>
      <c r="H238" s="201"/>
      <c r="I238" s="201"/>
      <c r="J238" s="201"/>
      <c r="K238" s="201"/>
      <c r="L238" s="201"/>
      <c r="M238" s="578"/>
      <c r="N238" s="578"/>
      <c r="O238" s="578"/>
      <c r="P238" s="578"/>
      <c r="Q238" s="578"/>
      <c r="R238" s="578"/>
      <c r="S238" s="578"/>
      <c r="T238" s="578"/>
      <c r="U238" s="578"/>
      <c r="V238" s="578"/>
      <c r="W238" s="578"/>
      <c r="X238" s="578"/>
      <c r="Y238" s="578"/>
      <c r="Z238" s="578"/>
      <c r="AA238" s="578"/>
      <c r="AB238" s="578"/>
      <c r="AC238" s="578"/>
      <c r="AD238" s="578"/>
      <c r="AE238" s="201"/>
      <c r="AF238" s="234"/>
      <c r="AG238" s="234"/>
      <c r="AH238" s="234"/>
      <c r="AI238" s="234"/>
      <c r="AJ238" s="234"/>
      <c r="AK238" s="578"/>
      <c r="AL238" s="201"/>
      <c r="AM238" s="234"/>
      <c r="AN238" s="234"/>
      <c r="AO238" s="201"/>
      <c r="AP238" s="201"/>
      <c r="BL238" s="83"/>
      <c r="BM238" s="83"/>
      <c r="BQ238" s="83"/>
    </row>
    <row r="239" spans="1:362" s="82" customFormat="1">
      <c r="A239" s="201"/>
      <c r="B239" s="234"/>
      <c r="C239" s="716"/>
      <c r="D239" s="201"/>
      <c r="E239" s="201"/>
      <c r="F239" s="201"/>
      <c r="G239" s="201"/>
      <c r="H239" s="201"/>
      <c r="I239" s="201"/>
      <c r="J239" s="201"/>
      <c r="K239" s="201"/>
      <c r="L239" s="201"/>
      <c r="M239" s="578"/>
      <c r="N239" s="578"/>
      <c r="O239" s="578"/>
      <c r="P239" s="578"/>
      <c r="Q239" s="578"/>
      <c r="R239" s="578"/>
      <c r="S239" s="578"/>
      <c r="T239" s="578"/>
      <c r="U239" s="578"/>
      <c r="V239" s="578"/>
      <c r="W239" s="578"/>
      <c r="X239" s="578"/>
      <c r="Y239" s="578"/>
      <c r="Z239" s="578"/>
      <c r="AA239" s="578"/>
      <c r="AB239" s="578"/>
      <c r="AC239" s="578"/>
      <c r="AD239" s="578"/>
      <c r="AE239" s="201"/>
      <c r="AF239" s="234"/>
      <c r="AG239" s="234"/>
      <c r="AH239" s="234"/>
      <c r="AI239" s="234"/>
      <c r="AJ239" s="234"/>
      <c r="AK239" s="578"/>
      <c r="AL239" s="201"/>
      <c r="AM239" s="234"/>
      <c r="AN239" s="234"/>
      <c r="AO239" s="201"/>
      <c r="AP239" s="201"/>
      <c r="BL239" s="83"/>
      <c r="BM239" s="83"/>
      <c r="BQ239" s="83"/>
    </row>
    <row r="240" spans="1:362" s="82" customFormat="1">
      <c r="A240" s="201"/>
      <c r="B240" s="234"/>
      <c r="C240" s="716"/>
      <c r="D240" s="201"/>
      <c r="E240" s="201"/>
      <c r="F240" s="201"/>
      <c r="G240" s="201"/>
      <c r="H240" s="201"/>
      <c r="I240" s="201"/>
      <c r="J240" s="201"/>
      <c r="K240" s="201"/>
      <c r="L240" s="201"/>
      <c r="M240" s="578"/>
      <c r="N240" s="578"/>
      <c r="O240" s="578"/>
      <c r="P240" s="578"/>
      <c r="Q240" s="578"/>
      <c r="R240" s="578"/>
      <c r="S240" s="578"/>
      <c r="T240" s="578"/>
      <c r="U240" s="578"/>
      <c r="V240" s="578"/>
      <c r="W240" s="578"/>
      <c r="X240" s="578"/>
      <c r="Y240" s="578"/>
      <c r="Z240" s="578"/>
      <c r="AA240" s="578"/>
      <c r="AB240" s="578"/>
      <c r="AC240" s="578"/>
      <c r="AD240" s="578"/>
      <c r="AE240" s="201"/>
      <c r="AF240" s="234"/>
      <c r="AG240" s="234"/>
      <c r="AH240" s="234"/>
      <c r="AI240" s="234"/>
      <c r="AJ240" s="234"/>
      <c r="AK240" s="578"/>
      <c r="AL240" s="201"/>
      <c r="AM240" s="234"/>
      <c r="AN240" s="234"/>
      <c r="AO240" s="201"/>
      <c r="AP240" s="201"/>
      <c r="BL240" s="83"/>
      <c r="BM240" s="83"/>
      <c r="BQ240" s="83"/>
    </row>
    <row r="241" spans="1:69" s="82" customFormat="1">
      <c r="A241" s="201"/>
      <c r="B241" s="234"/>
      <c r="C241" s="716"/>
      <c r="D241" s="201"/>
      <c r="E241" s="201"/>
      <c r="F241" s="201"/>
      <c r="G241" s="201"/>
      <c r="H241" s="201"/>
      <c r="I241" s="201"/>
      <c r="J241" s="201"/>
      <c r="K241" s="201"/>
      <c r="L241" s="201"/>
      <c r="M241" s="578"/>
      <c r="N241" s="578"/>
      <c r="O241" s="578"/>
      <c r="P241" s="578"/>
      <c r="Q241" s="578"/>
      <c r="R241" s="578"/>
      <c r="S241" s="578"/>
      <c r="T241" s="578"/>
      <c r="U241" s="578"/>
      <c r="V241" s="578"/>
      <c r="W241" s="578"/>
      <c r="X241" s="578"/>
      <c r="Y241" s="578"/>
      <c r="Z241" s="578"/>
      <c r="AA241" s="578"/>
      <c r="AB241" s="578"/>
      <c r="AC241" s="578"/>
      <c r="AD241" s="578"/>
      <c r="AE241" s="201"/>
      <c r="AF241" s="234"/>
      <c r="AG241" s="234"/>
      <c r="AH241" s="234"/>
      <c r="AI241" s="234"/>
      <c r="AJ241" s="234"/>
      <c r="AK241" s="578"/>
      <c r="AL241" s="201"/>
      <c r="AM241" s="234"/>
      <c r="AN241" s="234"/>
      <c r="AO241" s="201"/>
      <c r="AP241" s="201"/>
      <c r="BL241" s="83"/>
      <c r="BM241" s="83"/>
      <c r="BQ241" s="83"/>
    </row>
    <row r="242" spans="1:69" s="82" customFormat="1">
      <c r="A242" s="201"/>
      <c r="B242" s="234"/>
      <c r="C242" s="716"/>
      <c r="D242" s="201"/>
      <c r="E242" s="201"/>
      <c r="F242" s="201"/>
      <c r="G242" s="201"/>
      <c r="H242" s="201"/>
      <c r="I242" s="201"/>
      <c r="J242" s="201"/>
      <c r="K242" s="201"/>
      <c r="L242" s="201"/>
      <c r="M242" s="578"/>
      <c r="N242" s="578"/>
      <c r="O242" s="578"/>
      <c r="P242" s="578"/>
      <c r="Q242" s="578"/>
      <c r="R242" s="578"/>
      <c r="S242" s="578"/>
      <c r="T242" s="578"/>
      <c r="U242" s="578"/>
      <c r="V242" s="578"/>
      <c r="W242" s="578"/>
      <c r="X242" s="578"/>
      <c r="Y242" s="578"/>
      <c r="Z242" s="578"/>
      <c r="AA242" s="578"/>
      <c r="AB242" s="578"/>
      <c r="AC242" s="578"/>
      <c r="AD242" s="578"/>
      <c r="AE242" s="201"/>
      <c r="AF242" s="234"/>
      <c r="AG242" s="234"/>
      <c r="AH242" s="234"/>
      <c r="AI242" s="234"/>
      <c r="AJ242" s="234"/>
      <c r="AK242" s="578"/>
      <c r="AL242" s="201"/>
      <c r="AM242" s="234"/>
      <c r="AN242" s="234"/>
      <c r="AO242" s="201"/>
      <c r="AP242" s="201"/>
      <c r="BL242" s="83"/>
      <c r="BM242" s="83"/>
      <c r="BQ242" s="83"/>
    </row>
    <row r="243" spans="1:69" s="82" customFormat="1">
      <c r="A243" s="201"/>
      <c r="B243" s="234"/>
      <c r="C243" s="716"/>
      <c r="D243" s="201"/>
      <c r="E243" s="201"/>
      <c r="F243" s="201"/>
      <c r="G243" s="201"/>
      <c r="H243" s="201"/>
      <c r="I243" s="201"/>
      <c r="J243" s="201"/>
      <c r="K243" s="201"/>
      <c r="L243" s="201"/>
      <c r="M243" s="578"/>
      <c r="N243" s="578"/>
      <c r="O243" s="578"/>
      <c r="P243" s="578"/>
      <c r="Q243" s="578"/>
      <c r="R243" s="578"/>
      <c r="S243" s="578"/>
      <c r="T243" s="578"/>
      <c r="U243" s="578"/>
      <c r="V243" s="578"/>
      <c r="W243" s="578"/>
      <c r="X243" s="578"/>
      <c r="Y243" s="578"/>
      <c r="Z243" s="578"/>
      <c r="AA243" s="578"/>
      <c r="AB243" s="578"/>
      <c r="AC243" s="578"/>
      <c r="AD243" s="578"/>
      <c r="AE243" s="201"/>
      <c r="AF243" s="234"/>
      <c r="AG243" s="234"/>
      <c r="AH243" s="234"/>
      <c r="AI243" s="234"/>
      <c r="AJ243" s="234"/>
      <c r="AK243" s="578"/>
      <c r="AL243" s="201"/>
      <c r="AM243" s="234"/>
      <c r="AN243" s="234"/>
      <c r="AO243" s="201"/>
      <c r="AP243" s="201"/>
      <c r="BL243" s="83"/>
      <c r="BM243" s="83"/>
      <c r="BQ243" s="83"/>
    </row>
    <row r="244" spans="1:69" s="82" customFormat="1">
      <c r="A244" s="201"/>
      <c r="B244" s="234"/>
      <c r="C244" s="716"/>
      <c r="D244" s="201"/>
      <c r="E244" s="201"/>
      <c r="F244" s="201"/>
      <c r="G244" s="201"/>
      <c r="H244" s="201"/>
      <c r="I244" s="201"/>
      <c r="J244" s="201"/>
      <c r="K244" s="201"/>
      <c r="L244" s="201"/>
      <c r="M244" s="578"/>
      <c r="N244" s="578"/>
      <c r="O244" s="578"/>
      <c r="P244" s="578"/>
      <c r="Q244" s="578"/>
      <c r="R244" s="578"/>
      <c r="S244" s="578"/>
      <c r="T244" s="578"/>
      <c r="U244" s="578"/>
      <c r="V244" s="578"/>
      <c r="W244" s="578"/>
      <c r="X244" s="578"/>
      <c r="Y244" s="578"/>
      <c r="Z244" s="578"/>
      <c r="AA244" s="578"/>
      <c r="AB244" s="578"/>
      <c r="AC244" s="578"/>
      <c r="AD244" s="578"/>
      <c r="AE244" s="201"/>
      <c r="AF244" s="234"/>
      <c r="AG244" s="234"/>
      <c r="AH244" s="234"/>
      <c r="AI244" s="234"/>
      <c r="AJ244" s="234"/>
      <c r="AK244" s="578"/>
      <c r="AL244" s="201"/>
      <c r="AM244" s="234"/>
      <c r="AN244" s="234"/>
      <c r="AO244" s="201"/>
      <c r="AP244" s="201"/>
      <c r="BL244" s="83"/>
      <c r="BM244" s="83"/>
      <c r="BQ244" s="83"/>
    </row>
    <row r="245" spans="1:69" s="82" customFormat="1">
      <c r="A245" s="201"/>
      <c r="B245" s="234"/>
      <c r="C245" s="716"/>
      <c r="D245" s="201"/>
      <c r="E245" s="201"/>
      <c r="F245" s="201"/>
      <c r="G245" s="201"/>
      <c r="H245" s="201"/>
      <c r="I245" s="201"/>
      <c r="J245" s="201"/>
      <c r="K245" s="201"/>
      <c r="L245" s="201"/>
      <c r="M245" s="578"/>
      <c r="N245" s="578"/>
      <c r="O245" s="578"/>
      <c r="P245" s="578"/>
      <c r="Q245" s="578"/>
      <c r="R245" s="578"/>
      <c r="S245" s="578"/>
      <c r="T245" s="578"/>
      <c r="U245" s="578"/>
      <c r="V245" s="578"/>
      <c r="W245" s="578"/>
      <c r="X245" s="578"/>
      <c r="Y245" s="578"/>
      <c r="Z245" s="578"/>
      <c r="AA245" s="578"/>
      <c r="AB245" s="578"/>
      <c r="AC245" s="578"/>
      <c r="AD245" s="578"/>
      <c r="AE245" s="201"/>
      <c r="AF245" s="234"/>
      <c r="AG245" s="234"/>
      <c r="AH245" s="234"/>
      <c r="AI245" s="234"/>
      <c r="AJ245" s="234"/>
      <c r="AK245" s="578"/>
      <c r="AL245" s="201"/>
      <c r="AM245" s="234"/>
      <c r="AN245" s="234"/>
      <c r="AO245" s="201"/>
      <c r="AP245" s="201"/>
      <c r="BL245" s="83"/>
      <c r="BM245" s="83"/>
      <c r="BQ245" s="83"/>
    </row>
    <row r="246" spans="1:69" s="82" customFormat="1">
      <c r="A246" s="201"/>
      <c r="B246" s="234"/>
      <c r="C246" s="716"/>
      <c r="D246" s="201"/>
      <c r="E246" s="201"/>
      <c r="F246" s="201"/>
      <c r="G246" s="201"/>
      <c r="H246" s="201"/>
      <c r="I246" s="201"/>
      <c r="J246" s="201"/>
      <c r="K246" s="201"/>
      <c r="L246" s="201"/>
      <c r="M246" s="578"/>
      <c r="N246" s="578"/>
      <c r="O246" s="578"/>
      <c r="P246" s="578"/>
      <c r="Q246" s="578"/>
      <c r="R246" s="578"/>
      <c r="S246" s="578"/>
      <c r="T246" s="578"/>
      <c r="U246" s="578"/>
      <c r="V246" s="578"/>
      <c r="W246" s="578"/>
      <c r="X246" s="578"/>
      <c r="Y246" s="578"/>
      <c r="Z246" s="578"/>
      <c r="AA246" s="578"/>
      <c r="AB246" s="578"/>
      <c r="AC246" s="578"/>
      <c r="AD246" s="578"/>
      <c r="AE246" s="201"/>
      <c r="AF246" s="234"/>
      <c r="AG246" s="234"/>
      <c r="AH246" s="234"/>
      <c r="AI246" s="234"/>
      <c r="AJ246" s="234"/>
      <c r="AK246" s="578"/>
      <c r="AL246" s="201"/>
      <c r="AM246" s="234"/>
      <c r="AN246" s="234"/>
      <c r="AO246" s="201"/>
      <c r="AP246" s="201"/>
      <c r="BL246" s="83"/>
      <c r="BM246" s="83"/>
      <c r="BQ246" s="83"/>
    </row>
    <row r="247" spans="1:69" s="82" customFormat="1">
      <c r="A247" s="201"/>
      <c r="B247" s="234"/>
      <c r="C247" s="716"/>
      <c r="D247" s="201"/>
      <c r="E247" s="201"/>
      <c r="F247" s="201"/>
      <c r="G247" s="201"/>
      <c r="H247" s="201"/>
      <c r="I247" s="201"/>
      <c r="J247" s="201"/>
      <c r="K247" s="201"/>
      <c r="L247" s="201"/>
      <c r="M247" s="578"/>
      <c r="N247" s="578"/>
      <c r="O247" s="578"/>
      <c r="P247" s="578"/>
      <c r="Q247" s="578"/>
      <c r="R247" s="578"/>
      <c r="S247" s="578"/>
      <c r="T247" s="578"/>
      <c r="U247" s="578"/>
      <c r="V247" s="578"/>
      <c r="W247" s="578"/>
      <c r="X247" s="578"/>
      <c r="Y247" s="578"/>
      <c r="Z247" s="578"/>
      <c r="AA247" s="578"/>
      <c r="AB247" s="578"/>
      <c r="AC247" s="578"/>
      <c r="AD247" s="578"/>
      <c r="AE247" s="201"/>
      <c r="AF247" s="234"/>
      <c r="AG247" s="234"/>
      <c r="AH247" s="234"/>
      <c r="AI247" s="234"/>
      <c r="AJ247" s="234"/>
      <c r="AK247" s="578"/>
      <c r="AL247" s="201"/>
      <c r="AM247" s="234"/>
      <c r="AN247" s="234"/>
      <c r="AO247" s="201"/>
      <c r="AP247" s="201"/>
      <c r="BL247" s="83"/>
      <c r="BM247" s="83"/>
      <c r="BQ247" s="83"/>
    </row>
    <row r="248" spans="1:69" s="82" customFormat="1">
      <c r="A248" s="201"/>
      <c r="B248" s="234"/>
      <c r="C248" s="716"/>
      <c r="D248" s="201"/>
      <c r="E248" s="201"/>
      <c r="F248" s="201"/>
      <c r="G248" s="201"/>
      <c r="H248" s="201"/>
      <c r="I248" s="201"/>
      <c r="J248" s="201"/>
      <c r="K248" s="201"/>
      <c r="L248" s="201"/>
      <c r="M248" s="578"/>
      <c r="N248" s="578"/>
      <c r="O248" s="578"/>
      <c r="P248" s="578"/>
      <c r="Q248" s="578"/>
      <c r="R248" s="578"/>
      <c r="S248" s="578"/>
      <c r="T248" s="578"/>
      <c r="U248" s="578"/>
      <c r="V248" s="578"/>
      <c r="W248" s="578"/>
      <c r="X248" s="578"/>
      <c r="Y248" s="578"/>
      <c r="Z248" s="578"/>
      <c r="AA248" s="578"/>
      <c r="AB248" s="578"/>
      <c r="AC248" s="578"/>
      <c r="AD248" s="578"/>
      <c r="AE248" s="201"/>
      <c r="AF248" s="234"/>
      <c r="AG248" s="234"/>
      <c r="AH248" s="234"/>
      <c r="AI248" s="234"/>
      <c r="AJ248" s="234"/>
      <c r="AK248" s="578"/>
      <c r="AL248" s="201"/>
      <c r="AM248" s="234"/>
      <c r="AN248" s="234"/>
      <c r="AO248" s="201"/>
      <c r="AP248" s="201"/>
      <c r="BL248" s="83"/>
      <c r="BM248" s="83"/>
      <c r="BQ248" s="83"/>
    </row>
    <row r="249" spans="1:69" s="82" customFormat="1">
      <c r="A249" s="201"/>
      <c r="B249" s="234"/>
      <c r="C249" s="716"/>
      <c r="D249" s="201"/>
      <c r="E249" s="201"/>
      <c r="F249" s="201"/>
      <c r="G249" s="201"/>
      <c r="H249" s="201"/>
      <c r="I249" s="201"/>
      <c r="J249" s="201"/>
      <c r="K249" s="201"/>
      <c r="L249" s="201"/>
      <c r="M249" s="578"/>
      <c r="N249" s="578"/>
      <c r="O249" s="578"/>
      <c r="P249" s="578"/>
      <c r="Q249" s="578"/>
      <c r="R249" s="578"/>
      <c r="S249" s="578"/>
      <c r="T249" s="578"/>
      <c r="U249" s="578"/>
      <c r="V249" s="578"/>
      <c r="W249" s="578"/>
      <c r="X249" s="578"/>
      <c r="Y249" s="578"/>
      <c r="Z249" s="578"/>
      <c r="AA249" s="578"/>
      <c r="AB249" s="578"/>
      <c r="AC249" s="578"/>
      <c r="AD249" s="578"/>
      <c r="AE249" s="201"/>
      <c r="AF249" s="234"/>
      <c r="AG249" s="234"/>
      <c r="AH249" s="234"/>
      <c r="AI249" s="234"/>
      <c r="AJ249" s="234"/>
      <c r="AK249" s="578"/>
      <c r="AL249" s="201"/>
      <c r="AM249" s="234"/>
      <c r="AN249" s="234"/>
      <c r="AO249" s="201"/>
      <c r="AP249" s="201"/>
      <c r="BL249" s="83"/>
      <c r="BM249" s="83"/>
      <c r="BQ249" s="83"/>
    </row>
    <row r="250" spans="1:69" s="82" customFormat="1">
      <c r="A250" s="201"/>
      <c r="B250" s="234"/>
      <c r="C250" s="716"/>
      <c r="D250" s="201"/>
      <c r="E250" s="201"/>
      <c r="F250" s="201"/>
      <c r="G250" s="201"/>
      <c r="H250" s="201"/>
      <c r="I250" s="201"/>
      <c r="J250" s="201"/>
      <c r="K250" s="201"/>
      <c r="L250" s="201"/>
      <c r="M250" s="578"/>
      <c r="N250" s="578"/>
      <c r="O250" s="578"/>
      <c r="P250" s="578"/>
      <c r="Q250" s="578"/>
      <c r="R250" s="578"/>
      <c r="S250" s="578"/>
      <c r="T250" s="578"/>
      <c r="U250" s="578"/>
      <c r="V250" s="578"/>
      <c r="W250" s="578"/>
      <c r="X250" s="578"/>
      <c r="Y250" s="578"/>
      <c r="Z250" s="578"/>
      <c r="AA250" s="578"/>
      <c r="AB250" s="578"/>
      <c r="AC250" s="578"/>
      <c r="AD250" s="578"/>
      <c r="AE250" s="201"/>
      <c r="AF250" s="234"/>
      <c r="AG250" s="234"/>
      <c r="AH250" s="234"/>
      <c r="AI250" s="234"/>
      <c r="AJ250" s="234"/>
      <c r="AK250" s="578"/>
      <c r="AL250" s="201"/>
      <c r="AM250" s="234"/>
      <c r="AN250" s="234"/>
      <c r="AO250" s="201"/>
      <c r="AP250" s="201"/>
      <c r="BL250" s="83"/>
      <c r="BM250" s="83"/>
      <c r="BQ250" s="83"/>
    </row>
    <row r="251" spans="1:69" s="82" customFormat="1">
      <c r="A251" s="201"/>
      <c r="B251" s="234"/>
      <c r="C251" s="716"/>
      <c r="D251" s="201"/>
      <c r="E251" s="201"/>
      <c r="F251" s="201"/>
      <c r="G251" s="201"/>
      <c r="H251" s="201"/>
      <c r="I251" s="201"/>
      <c r="J251" s="201"/>
      <c r="K251" s="201"/>
      <c r="L251" s="201"/>
      <c r="M251" s="578"/>
      <c r="N251" s="578"/>
      <c r="O251" s="578"/>
      <c r="P251" s="578"/>
      <c r="Q251" s="578"/>
      <c r="R251" s="578"/>
      <c r="S251" s="578"/>
      <c r="T251" s="578"/>
      <c r="U251" s="578"/>
      <c r="V251" s="578"/>
      <c r="W251" s="578"/>
      <c r="X251" s="578"/>
      <c r="Y251" s="578"/>
      <c r="Z251" s="578"/>
      <c r="AA251" s="578"/>
      <c r="AB251" s="578"/>
      <c r="AC251" s="578"/>
      <c r="AD251" s="578"/>
      <c r="AE251" s="201"/>
      <c r="AF251" s="234"/>
      <c r="AG251" s="234"/>
      <c r="AH251" s="234"/>
      <c r="AI251" s="234"/>
      <c r="AJ251" s="234"/>
      <c r="AK251" s="578"/>
      <c r="AL251" s="201"/>
      <c r="AM251" s="234"/>
      <c r="AN251" s="234"/>
      <c r="AO251" s="201"/>
      <c r="AP251" s="201"/>
      <c r="BL251" s="83"/>
      <c r="BM251" s="83"/>
      <c r="BQ251" s="83"/>
    </row>
    <row r="252" spans="1:69" s="82" customFormat="1">
      <c r="A252" s="201"/>
      <c r="B252" s="234"/>
      <c r="C252" s="716"/>
      <c r="D252" s="201"/>
      <c r="E252" s="201"/>
      <c r="F252" s="201"/>
      <c r="G252" s="201"/>
      <c r="H252" s="201"/>
      <c r="I252" s="201"/>
      <c r="J252" s="201"/>
      <c r="K252" s="201"/>
      <c r="L252" s="201"/>
      <c r="M252" s="578"/>
      <c r="N252" s="578"/>
      <c r="O252" s="578"/>
      <c r="P252" s="578"/>
      <c r="Q252" s="578"/>
      <c r="R252" s="578"/>
      <c r="S252" s="578"/>
      <c r="T252" s="578"/>
      <c r="U252" s="578"/>
      <c r="V252" s="578"/>
      <c r="W252" s="578"/>
      <c r="X252" s="578"/>
      <c r="Y252" s="578"/>
      <c r="Z252" s="578"/>
      <c r="AA252" s="578"/>
      <c r="AB252" s="578"/>
      <c r="AC252" s="578"/>
      <c r="AD252" s="578"/>
      <c r="AE252" s="201"/>
      <c r="AF252" s="234"/>
      <c r="AG252" s="234"/>
      <c r="AH252" s="234"/>
      <c r="AI252" s="234"/>
      <c r="AJ252" s="234"/>
      <c r="AK252" s="578"/>
      <c r="AL252" s="201"/>
      <c r="AM252" s="234"/>
      <c r="AN252" s="234"/>
      <c r="AO252" s="201"/>
      <c r="AP252" s="201"/>
      <c r="BL252" s="83"/>
      <c r="BM252" s="83"/>
      <c r="BQ252" s="83"/>
    </row>
    <row r="253" spans="1:69" s="82" customFormat="1">
      <c r="A253" s="201"/>
      <c r="B253" s="234"/>
      <c r="C253" s="716"/>
      <c r="D253" s="201"/>
      <c r="E253" s="201"/>
      <c r="F253" s="201"/>
      <c r="G253" s="201"/>
      <c r="H253" s="201"/>
      <c r="I253" s="201"/>
      <c r="J253" s="201"/>
      <c r="K253" s="201"/>
      <c r="L253" s="201"/>
      <c r="M253" s="578"/>
      <c r="N253" s="578"/>
      <c r="O253" s="578"/>
      <c r="P253" s="578"/>
      <c r="Q253" s="578"/>
      <c r="R253" s="578"/>
      <c r="S253" s="578"/>
      <c r="T253" s="578"/>
      <c r="U253" s="578"/>
      <c r="V253" s="578"/>
      <c r="W253" s="578"/>
      <c r="X253" s="578"/>
      <c r="Y253" s="578"/>
      <c r="Z253" s="578"/>
      <c r="AA253" s="578"/>
      <c r="AB253" s="578"/>
      <c r="AC253" s="578"/>
      <c r="AD253" s="578"/>
      <c r="AE253" s="201"/>
      <c r="AF253" s="234"/>
      <c r="AG253" s="234"/>
      <c r="AH253" s="234"/>
      <c r="AI253" s="234"/>
      <c r="AJ253" s="234"/>
      <c r="AK253" s="578"/>
      <c r="AL253" s="201"/>
      <c r="AM253" s="234"/>
      <c r="AN253" s="234"/>
      <c r="AO253" s="201"/>
      <c r="AP253" s="201"/>
      <c r="BL253" s="83"/>
      <c r="BM253" s="83"/>
      <c r="BQ253" s="83"/>
    </row>
    <row r="254" spans="1:69" s="82" customFormat="1">
      <c r="A254" s="201"/>
      <c r="B254" s="234"/>
      <c r="C254" s="716"/>
      <c r="D254" s="201"/>
      <c r="E254" s="201"/>
      <c r="F254" s="201"/>
      <c r="G254" s="201"/>
      <c r="H254" s="201"/>
      <c r="I254" s="201"/>
      <c r="J254" s="201"/>
      <c r="K254" s="201"/>
      <c r="L254" s="201"/>
      <c r="M254" s="578"/>
      <c r="N254" s="578"/>
      <c r="O254" s="578"/>
      <c r="P254" s="578"/>
      <c r="Q254" s="578"/>
      <c r="R254" s="578"/>
      <c r="S254" s="578"/>
      <c r="T254" s="578"/>
      <c r="U254" s="578"/>
      <c r="V254" s="578"/>
      <c r="W254" s="578"/>
      <c r="X254" s="578"/>
      <c r="Y254" s="578"/>
      <c r="Z254" s="578"/>
      <c r="AA254" s="578"/>
      <c r="AB254" s="578"/>
      <c r="AC254" s="578"/>
      <c r="AD254" s="578"/>
      <c r="AE254" s="201"/>
      <c r="AF254" s="234"/>
      <c r="AG254" s="234"/>
      <c r="AH254" s="234"/>
      <c r="AI254" s="234"/>
      <c r="AJ254" s="234"/>
      <c r="AK254" s="578"/>
      <c r="AL254" s="201"/>
      <c r="AM254" s="234"/>
      <c r="AN254" s="234"/>
      <c r="AO254" s="201"/>
      <c r="AP254" s="201"/>
      <c r="BL254" s="83"/>
      <c r="BM254" s="83"/>
      <c r="BQ254" s="83"/>
    </row>
    <row r="255" spans="1:69" s="82" customFormat="1">
      <c r="A255" s="201"/>
      <c r="B255" s="234"/>
      <c r="C255" s="716"/>
      <c r="D255" s="201"/>
      <c r="E255" s="201"/>
      <c r="F255" s="201"/>
      <c r="G255" s="201"/>
      <c r="H255" s="201"/>
      <c r="I255" s="201"/>
      <c r="J255" s="201"/>
      <c r="K255" s="201"/>
      <c r="L255" s="201"/>
      <c r="M255" s="578"/>
      <c r="N255" s="578"/>
      <c r="O255" s="578"/>
      <c r="P255" s="578"/>
      <c r="Q255" s="578"/>
      <c r="R255" s="578"/>
      <c r="S255" s="578"/>
      <c r="T255" s="578"/>
      <c r="U255" s="578"/>
      <c r="V255" s="578"/>
      <c r="W255" s="578"/>
      <c r="X255" s="578"/>
      <c r="Y255" s="578"/>
      <c r="Z255" s="578"/>
      <c r="AA255" s="578"/>
      <c r="AB255" s="578"/>
      <c r="AC255" s="578"/>
      <c r="AD255" s="578"/>
      <c r="AE255" s="201"/>
      <c r="AF255" s="234"/>
      <c r="AG255" s="234"/>
      <c r="AH255" s="234"/>
      <c r="AI255" s="234"/>
      <c r="AJ255" s="234"/>
      <c r="AK255" s="578"/>
      <c r="AL255" s="201"/>
      <c r="AM255" s="234"/>
      <c r="AN255" s="234"/>
      <c r="AO255" s="201"/>
      <c r="AP255" s="201"/>
      <c r="BL255" s="83"/>
      <c r="BM255" s="83"/>
      <c r="BQ255" s="83"/>
    </row>
    <row r="256" spans="1:69" s="82" customFormat="1">
      <c r="A256" s="201"/>
      <c r="B256" s="234"/>
      <c r="C256" s="716"/>
      <c r="D256" s="201"/>
      <c r="E256" s="201"/>
      <c r="F256" s="201"/>
      <c r="G256" s="201"/>
      <c r="H256" s="201"/>
      <c r="I256" s="201"/>
      <c r="J256" s="201"/>
      <c r="K256" s="201"/>
      <c r="L256" s="201"/>
      <c r="M256" s="578"/>
      <c r="N256" s="578"/>
      <c r="O256" s="578"/>
      <c r="P256" s="578"/>
      <c r="Q256" s="578"/>
      <c r="R256" s="578"/>
      <c r="S256" s="578"/>
      <c r="T256" s="578"/>
      <c r="U256" s="578"/>
      <c r="V256" s="578"/>
      <c r="W256" s="578"/>
      <c r="X256" s="578"/>
      <c r="Y256" s="578"/>
      <c r="Z256" s="578"/>
      <c r="AA256" s="578"/>
      <c r="AB256" s="578"/>
      <c r="AC256" s="578"/>
      <c r="AD256" s="578"/>
      <c r="AE256" s="201"/>
      <c r="AF256" s="234"/>
      <c r="AG256" s="234"/>
      <c r="AH256" s="234"/>
      <c r="AI256" s="234"/>
      <c r="AJ256" s="234"/>
      <c r="AK256" s="578"/>
      <c r="AL256" s="201"/>
      <c r="AM256" s="234"/>
      <c r="AN256" s="234"/>
      <c r="AO256" s="201"/>
      <c r="AP256" s="201"/>
      <c r="BL256" s="83"/>
      <c r="BM256" s="83"/>
      <c r="BQ256" s="83"/>
    </row>
    <row r="257" spans="1:69" s="82" customFormat="1">
      <c r="A257" s="201"/>
      <c r="B257" s="234"/>
      <c r="C257" s="716"/>
      <c r="D257" s="201"/>
      <c r="E257" s="201"/>
      <c r="F257" s="201"/>
      <c r="G257" s="201"/>
      <c r="H257" s="201"/>
      <c r="I257" s="201"/>
      <c r="J257" s="201"/>
      <c r="K257" s="201"/>
      <c r="L257" s="201"/>
      <c r="M257" s="578"/>
      <c r="N257" s="578"/>
      <c r="O257" s="578"/>
      <c r="P257" s="578"/>
      <c r="Q257" s="578"/>
      <c r="R257" s="578"/>
      <c r="S257" s="578"/>
      <c r="T257" s="578"/>
      <c r="U257" s="578"/>
      <c r="V257" s="578"/>
      <c r="W257" s="578"/>
      <c r="X257" s="578"/>
      <c r="Y257" s="578"/>
      <c r="Z257" s="578"/>
      <c r="AA257" s="578"/>
      <c r="AB257" s="578"/>
      <c r="AC257" s="578"/>
      <c r="AD257" s="578"/>
      <c r="AE257" s="201"/>
      <c r="AF257" s="234"/>
      <c r="AG257" s="234"/>
      <c r="AH257" s="234"/>
      <c r="AI257" s="234"/>
      <c r="AJ257" s="234"/>
      <c r="AK257" s="578"/>
      <c r="AL257" s="201"/>
      <c r="AM257" s="234"/>
      <c r="AN257" s="234"/>
      <c r="AO257" s="201"/>
      <c r="AP257" s="201"/>
      <c r="BL257" s="83"/>
      <c r="BM257" s="83"/>
      <c r="BQ257" s="83"/>
    </row>
    <row r="258" spans="1:69" s="82" customFormat="1">
      <c r="A258" s="201"/>
      <c r="B258" s="234"/>
      <c r="C258" s="716"/>
      <c r="D258" s="201"/>
      <c r="E258" s="201"/>
      <c r="F258" s="201"/>
      <c r="G258" s="201"/>
      <c r="H258" s="201"/>
      <c r="I258" s="201"/>
      <c r="J258" s="201"/>
      <c r="K258" s="201"/>
      <c r="L258" s="201"/>
      <c r="M258" s="578"/>
      <c r="N258" s="578"/>
      <c r="O258" s="578"/>
      <c r="P258" s="578"/>
      <c r="Q258" s="578"/>
      <c r="R258" s="578"/>
      <c r="S258" s="578"/>
      <c r="T258" s="578"/>
      <c r="U258" s="578"/>
      <c r="V258" s="578"/>
      <c r="W258" s="578"/>
      <c r="X258" s="578"/>
      <c r="Y258" s="578"/>
      <c r="Z258" s="578"/>
      <c r="AA258" s="578"/>
      <c r="AB258" s="578"/>
      <c r="AC258" s="578"/>
      <c r="AD258" s="578"/>
      <c r="AE258" s="201"/>
      <c r="AF258" s="234"/>
      <c r="AG258" s="234"/>
      <c r="AH258" s="234"/>
      <c r="AI258" s="234"/>
      <c r="AJ258" s="234"/>
      <c r="AK258" s="578"/>
      <c r="AL258" s="201"/>
      <c r="AM258" s="234"/>
      <c r="AN258" s="234"/>
      <c r="AO258" s="201"/>
      <c r="AP258" s="201"/>
      <c r="BL258" s="83"/>
      <c r="BM258" s="83"/>
      <c r="BQ258" s="83"/>
    </row>
    <row r="259" spans="1:69" s="82" customFormat="1">
      <c r="A259" s="201"/>
      <c r="B259" s="234"/>
      <c r="C259" s="716"/>
      <c r="D259" s="201"/>
      <c r="E259" s="201"/>
      <c r="F259" s="201"/>
      <c r="G259" s="201"/>
      <c r="H259" s="201"/>
      <c r="I259" s="201"/>
      <c r="J259" s="201"/>
      <c r="K259" s="201"/>
      <c r="L259" s="201"/>
      <c r="M259" s="578"/>
      <c r="N259" s="578"/>
      <c r="O259" s="578"/>
      <c r="P259" s="578"/>
      <c r="Q259" s="578"/>
      <c r="R259" s="578"/>
      <c r="S259" s="578"/>
      <c r="T259" s="578"/>
      <c r="U259" s="578"/>
      <c r="V259" s="578"/>
      <c r="W259" s="578"/>
      <c r="X259" s="578"/>
      <c r="Y259" s="578"/>
      <c r="Z259" s="578"/>
      <c r="AA259" s="578"/>
      <c r="AB259" s="578"/>
      <c r="AC259" s="578"/>
      <c r="AD259" s="578"/>
      <c r="AE259" s="201"/>
      <c r="AF259" s="234"/>
      <c r="AG259" s="234"/>
      <c r="AH259" s="234"/>
      <c r="AI259" s="234"/>
      <c r="AJ259" s="234"/>
      <c r="AK259" s="578"/>
      <c r="AL259" s="201"/>
      <c r="AM259" s="234"/>
      <c r="AN259" s="234"/>
      <c r="AO259" s="201"/>
      <c r="AP259" s="201"/>
      <c r="BL259" s="83"/>
      <c r="BM259" s="83"/>
      <c r="BQ259" s="83"/>
    </row>
    <row r="260" spans="1:69" s="82" customFormat="1">
      <c r="A260" s="201"/>
      <c r="B260" s="234"/>
      <c r="C260" s="716"/>
      <c r="D260" s="201"/>
      <c r="E260" s="201"/>
      <c r="F260" s="201"/>
      <c r="G260" s="201"/>
      <c r="H260" s="201"/>
      <c r="I260" s="201"/>
      <c r="J260" s="201"/>
      <c r="K260" s="201"/>
      <c r="L260" s="201"/>
      <c r="M260" s="578"/>
      <c r="N260" s="578"/>
      <c r="O260" s="578"/>
      <c r="P260" s="578"/>
      <c r="Q260" s="578"/>
      <c r="R260" s="578"/>
      <c r="S260" s="578"/>
      <c r="T260" s="578"/>
      <c r="U260" s="578"/>
      <c r="V260" s="578"/>
      <c r="W260" s="578"/>
      <c r="X260" s="578"/>
      <c r="Y260" s="578"/>
      <c r="Z260" s="578"/>
      <c r="AA260" s="578"/>
      <c r="AB260" s="578"/>
      <c r="AC260" s="578"/>
      <c r="AD260" s="578"/>
      <c r="AE260" s="201"/>
      <c r="AF260" s="234"/>
      <c r="AG260" s="234"/>
      <c r="AH260" s="234"/>
      <c r="AI260" s="234"/>
      <c r="AJ260" s="234"/>
      <c r="AK260" s="578"/>
      <c r="AL260" s="201"/>
      <c r="AM260" s="234"/>
      <c r="AN260" s="234"/>
      <c r="AO260" s="201"/>
      <c r="AP260" s="201"/>
      <c r="BL260" s="83"/>
      <c r="BM260" s="83"/>
      <c r="BQ260" s="83"/>
    </row>
    <row r="261" spans="1:69" s="82" customFormat="1">
      <c r="A261" s="201"/>
      <c r="B261" s="234"/>
      <c r="C261" s="716"/>
      <c r="D261" s="201"/>
      <c r="E261" s="201"/>
      <c r="F261" s="201"/>
      <c r="G261" s="201"/>
      <c r="H261" s="201"/>
      <c r="I261" s="201"/>
      <c r="J261" s="201"/>
      <c r="K261" s="201"/>
      <c r="L261" s="201"/>
      <c r="M261" s="578"/>
      <c r="N261" s="578"/>
      <c r="O261" s="578"/>
      <c r="P261" s="578"/>
      <c r="Q261" s="578"/>
      <c r="R261" s="578"/>
      <c r="S261" s="578"/>
      <c r="T261" s="578"/>
      <c r="U261" s="578"/>
      <c r="V261" s="578"/>
      <c r="W261" s="578"/>
      <c r="X261" s="578"/>
      <c r="Y261" s="578"/>
      <c r="Z261" s="578"/>
      <c r="AA261" s="578"/>
      <c r="AB261" s="578"/>
      <c r="AC261" s="578"/>
      <c r="AD261" s="578"/>
      <c r="AE261" s="201"/>
      <c r="AF261" s="234"/>
      <c r="AG261" s="234"/>
      <c r="AH261" s="234"/>
      <c r="AI261" s="234"/>
      <c r="AJ261" s="234"/>
      <c r="AK261" s="578"/>
      <c r="AL261" s="201"/>
      <c r="AM261" s="234"/>
      <c r="AN261" s="234"/>
      <c r="AO261" s="201"/>
      <c r="AP261" s="201"/>
      <c r="BL261" s="83"/>
      <c r="BM261" s="83"/>
      <c r="BQ261" s="83"/>
    </row>
    <row r="262" spans="1:69" s="82" customFormat="1">
      <c r="A262" s="201"/>
      <c r="B262" s="234"/>
      <c r="C262" s="716"/>
      <c r="D262" s="201"/>
      <c r="E262" s="201"/>
      <c r="F262" s="201"/>
      <c r="G262" s="201"/>
      <c r="H262" s="201"/>
      <c r="I262" s="201"/>
      <c r="J262" s="201"/>
      <c r="K262" s="201"/>
      <c r="L262" s="201"/>
      <c r="M262" s="578"/>
      <c r="N262" s="578"/>
      <c r="O262" s="578"/>
      <c r="P262" s="578"/>
      <c r="Q262" s="578"/>
      <c r="R262" s="578"/>
      <c r="S262" s="578"/>
      <c r="T262" s="578"/>
      <c r="U262" s="578"/>
      <c r="V262" s="578"/>
      <c r="W262" s="578"/>
      <c r="X262" s="578"/>
      <c r="Y262" s="578"/>
      <c r="Z262" s="578"/>
      <c r="AA262" s="578"/>
      <c r="AB262" s="578"/>
      <c r="AC262" s="578"/>
      <c r="AD262" s="578"/>
      <c r="AE262" s="201"/>
      <c r="AF262" s="234"/>
      <c r="AG262" s="234"/>
      <c r="AH262" s="234"/>
      <c r="AI262" s="234"/>
      <c r="AJ262" s="234"/>
      <c r="AK262" s="578"/>
      <c r="AL262" s="201"/>
      <c r="AM262" s="234"/>
      <c r="AN262" s="234"/>
      <c r="AO262" s="201"/>
      <c r="AP262" s="201"/>
      <c r="BL262" s="83"/>
      <c r="BM262" s="83"/>
      <c r="BQ262" s="83"/>
    </row>
    <row r="263" spans="1:69" s="82" customFormat="1">
      <c r="A263" s="201"/>
      <c r="B263" s="234"/>
      <c r="C263" s="716"/>
      <c r="D263" s="201"/>
      <c r="E263" s="201"/>
      <c r="F263" s="201"/>
      <c r="G263" s="201"/>
      <c r="H263" s="201"/>
      <c r="I263" s="201"/>
      <c r="J263" s="201"/>
      <c r="K263" s="201"/>
      <c r="L263" s="201"/>
      <c r="M263" s="578"/>
      <c r="N263" s="578"/>
      <c r="O263" s="578"/>
      <c r="P263" s="578"/>
      <c r="Q263" s="578"/>
      <c r="R263" s="578"/>
      <c r="S263" s="578"/>
      <c r="T263" s="578"/>
      <c r="U263" s="578"/>
      <c r="V263" s="578"/>
      <c r="W263" s="578"/>
      <c r="X263" s="578"/>
      <c r="Y263" s="578"/>
      <c r="Z263" s="578"/>
      <c r="AA263" s="578"/>
      <c r="AB263" s="578"/>
      <c r="AC263" s="578"/>
      <c r="AD263" s="578"/>
      <c r="AE263" s="201"/>
      <c r="AF263" s="234"/>
      <c r="AG263" s="234"/>
      <c r="AH263" s="234"/>
      <c r="AI263" s="234"/>
      <c r="AJ263" s="234"/>
      <c r="AK263" s="578"/>
      <c r="AL263" s="201"/>
      <c r="AM263" s="234"/>
      <c r="AN263" s="234"/>
      <c r="AO263" s="201"/>
      <c r="AP263" s="201"/>
      <c r="BL263" s="83"/>
      <c r="BM263" s="83"/>
      <c r="BQ263" s="83"/>
    </row>
    <row r="264" spans="1:69" s="82" customFormat="1">
      <c r="A264" s="201"/>
      <c r="B264" s="234"/>
      <c r="C264" s="716"/>
      <c r="D264" s="201"/>
      <c r="E264" s="201"/>
      <c r="F264" s="201"/>
      <c r="G264" s="201"/>
      <c r="H264" s="201"/>
      <c r="I264" s="201"/>
      <c r="J264" s="201"/>
      <c r="K264" s="201"/>
      <c r="L264" s="201"/>
      <c r="M264" s="578"/>
      <c r="N264" s="578"/>
      <c r="O264" s="578"/>
      <c r="P264" s="578"/>
      <c r="Q264" s="578"/>
      <c r="R264" s="578"/>
      <c r="S264" s="578"/>
      <c r="T264" s="578"/>
      <c r="U264" s="578"/>
      <c r="V264" s="578"/>
      <c r="W264" s="578"/>
      <c r="X264" s="578"/>
      <c r="Y264" s="578"/>
      <c r="Z264" s="578"/>
      <c r="AA264" s="578"/>
      <c r="AB264" s="578"/>
      <c r="AC264" s="578"/>
      <c r="AD264" s="578"/>
      <c r="AE264" s="201"/>
      <c r="AF264" s="234"/>
      <c r="AG264" s="234"/>
      <c r="AH264" s="234"/>
      <c r="AI264" s="234"/>
      <c r="AJ264" s="234"/>
      <c r="AK264" s="578"/>
      <c r="AL264" s="201"/>
      <c r="AM264" s="234"/>
      <c r="AN264" s="234"/>
      <c r="AO264" s="201"/>
      <c r="AP264" s="201"/>
      <c r="BL264" s="83"/>
      <c r="BM264" s="83"/>
      <c r="BQ264" s="83"/>
    </row>
    <row r="265" spans="1:69" s="82" customFormat="1">
      <c r="A265" s="201"/>
      <c r="B265" s="234"/>
      <c r="C265" s="716"/>
      <c r="D265" s="201"/>
      <c r="E265" s="201"/>
      <c r="F265" s="201"/>
      <c r="G265" s="201"/>
      <c r="H265" s="201"/>
      <c r="I265" s="201"/>
      <c r="J265" s="201"/>
      <c r="K265" s="201"/>
      <c r="L265" s="201"/>
      <c r="M265" s="578"/>
      <c r="N265" s="578"/>
      <c r="O265" s="578"/>
      <c r="P265" s="578"/>
      <c r="Q265" s="578"/>
      <c r="R265" s="578"/>
      <c r="S265" s="578"/>
      <c r="T265" s="578"/>
      <c r="U265" s="578"/>
      <c r="V265" s="578"/>
      <c r="W265" s="578"/>
      <c r="X265" s="578"/>
      <c r="Y265" s="578"/>
      <c r="Z265" s="578"/>
      <c r="AA265" s="578"/>
      <c r="AB265" s="578"/>
      <c r="AC265" s="578"/>
      <c r="AD265" s="578"/>
      <c r="AE265" s="201"/>
      <c r="AF265" s="234"/>
      <c r="AG265" s="234"/>
      <c r="AH265" s="234"/>
      <c r="AI265" s="234"/>
      <c r="AJ265" s="234"/>
      <c r="AK265" s="578"/>
      <c r="AL265" s="201"/>
      <c r="AM265" s="234"/>
      <c r="AN265" s="234"/>
      <c r="AO265" s="201"/>
      <c r="AP265" s="201"/>
      <c r="BL265" s="83"/>
      <c r="BM265" s="83"/>
      <c r="BQ265" s="83"/>
    </row>
    <row r="266" spans="1:69" s="82" customFormat="1">
      <c r="A266" s="201"/>
      <c r="B266" s="234"/>
      <c r="C266" s="716"/>
      <c r="D266" s="201"/>
      <c r="E266" s="201"/>
      <c r="F266" s="201"/>
      <c r="G266" s="201"/>
      <c r="H266" s="201"/>
      <c r="I266" s="201"/>
      <c r="J266" s="201"/>
      <c r="K266" s="201"/>
      <c r="L266" s="201"/>
      <c r="M266" s="578"/>
      <c r="N266" s="578"/>
      <c r="O266" s="578"/>
      <c r="P266" s="578"/>
      <c r="Q266" s="578"/>
      <c r="R266" s="578"/>
      <c r="S266" s="578"/>
      <c r="T266" s="578"/>
      <c r="U266" s="578"/>
      <c r="V266" s="578"/>
      <c r="W266" s="578"/>
      <c r="X266" s="578"/>
      <c r="Y266" s="578"/>
      <c r="Z266" s="578"/>
      <c r="AA266" s="578"/>
      <c r="AB266" s="578"/>
      <c r="AC266" s="578"/>
      <c r="AD266" s="578"/>
      <c r="AE266" s="201"/>
      <c r="AF266" s="234"/>
      <c r="AG266" s="234"/>
      <c r="AH266" s="234"/>
      <c r="AI266" s="234"/>
      <c r="AJ266" s="234"/>
      <c r="AK266" s="578"/>
      <c r="AL266" s="201"/>
      <c r="AM266" s="234"/>
      <c r="AN266" s="234"/>
      <c r="AO266" s="201"/>
      <c r="AP266" s="201"/>
      <c r="BL266" s="83"/>
      <c r="BM266" s="83"/>
      <c r="BQ266" s="83"/>
    </row>
    <row r="267" spans="1:69" s="82" customFormat="1">
      <c r="A267" s="201"/>
      <c r="B267" s="234"/>
      <c r="C267" s="716"/>
      <c r="D267" s="201"/>
      <c r="E267" s="201"/>
      <c r="F267" s="201"/>
      <c r="G267" s="201"/>
      <c r="H267" s="201"/>
      <c r="I267" s="201"/>
      <c r="J267" s="201"/>
      <c r="K267" s="201"/>
      <c r="L267" s="201"/>
      <c r="M267" s="578"/>
      <c r="N267" s="578"/>
      <c r="O267" s="578"/>
      <c r="P267" s="578"/>
      <c r="Q267" s="578"/>
      <c r="R267" s="578"/>
      <c r="S267" s="578"/>
      <c r="T267" s="578"/>
      <c r="U267" s="578"/>
      <c r="V267" s="578"/>
      <c r="W267" s="578"/>
      <c r="X267" s="578"/>
      <c r="Y267" s="578"/>
      <c r="Z267" s="578"/>
      <c r="AA267" s="578"/>
      <c r="AB267" s="578"/>
      <c r="AC267" s="578"/>
      <c r="AD267" s="578"/>
      <c r="AE267" s="201"/>
      <c r="AF267" s="234"/>
      <c r="AG267" s="234"/>
      <c r="AH267" s="234"/>
      <c r="AI267" s="234"/>
      <c r="AJ267" s="234"/>
      <c r="AK267" s="578"/>
      <c r="AL267" s="201"/>
      <c r="AM267" s="234"/>
      <c r="AN267" s="234"/>
      <c r="AO267" s="201"/>
      <c r="AP267" s="201"/>
      <c r="BL267" s="83"/>
      <c r="BM267" s="83"/>
      <c r="BQ267" s="83"/>
    </row>
    <row r="268" spans="1:69" s="82" customFormat="1">
      <c r="A268" s="201"/>
      <c r="B268" s="234"/>
      <c r="C268" s="716"/>
      <c r="D268" s="201"/>
      <c r="E268" s="201"/>
      <c r="F268" s="201"/>
      <c r="G268" s="201"/>
      <c r="H268" s="201"/>
      <c r="I268" s="201"/>
      <c r="J268" s="201"/>
      <c r="K268" s="201"/>
      <c r="L268" s="201"/>
      <c r="M268" s="578"/>
      <c r="N268" s="578"/>
      <c r="O268" s="578"/>
      <c r="P268" s="578"/>
      <c r="Q268" s="578"/>
      <c r="R268" s="578"/>
      <c r="S268" s="578"/>
      <c r="T268" s="578"/>
      <c r="U268" s="578"/>
      <c r="V268" s="578"/>
      <c r="W268" s="578"/>
      <c r="X268" s="578"/>
      <c r="Y268" s="578"/>
      <c r="Z268" s="578"/>
      <c r="AA268" s="578"/>
      <c r="AB268" s="578"/>
      <c r="AC268" s="578"/>
      <c r="AD268" s="578"/>
      <c r="AE268" s="201"/>
      <c r="AF268" s="234"/>
      <c r="AG268" s="234"/>
      <c r="AH268" s="234"/>
      <c r="AI268" s="234"/>
      <c r="AJ268" s="234"/>
      <c r="AK268" s="578"/>
      <c r="AL268" s="201"/>
      <c r="AM268" s="234"/>
      <c r="AN268" s="234"/>
      <c r="AO268" s="201"/>
      <c r="AP268" s="201"/>
      <c r="BL268" s="83"/>
      <c r="BM268" s="83"/>
      <c r="BQ268" s="83"/>
    </row>
    <row r="269" spans="1:69" s="82" customFormat="1">
      <c r="A269" s="201"/>
      <c r="B269" s="234"/>
      <c r="C269" s="716"/>
      <c r="D269" s="201"/>
      <c r="E269" s="201"/>
      <c r="F269" s="201"/>
      <c r="G269" s="201"/>
      <c r="H269" s="201"/>
      <c r="I269" s="201"/>
      <c r="J269" s="201"/>
      <c r="K269" s="201"/>
      <c r="L269" s="201"/>
      <c r="M269" s="578"/>
      <c r="N269" s="578"/>
      <c r="O269" s="578"/>
      <c r="P269" s="578"/>
      <c r="Q269" s="578"/>
      <c r="R269" s="578"/>
      <c r="S269" s="578"/>
      <c r="T269" s="578"/>
      <c r="U269" s="578"/>
      <c r="V269" s="578"/>
      <c r="W269" s="578"/>
      <c r="X269" s="578"/>
      <c r="Y269" s="578"/>
      <c r="Z269" s="578"/>
      <c r="AA269" s="578"/>
      <c r="AB269" s="578"/>
      <c r="AC269" s="578"/>
      <c r="AD269" s="578"/>
      <c r="AE269" s="201"/>
      <c r="AF269" s="234"/>
      <c r="AG269" s="234"/>
      <c r="AH269" s="234"/>
      <c r="AI269" s="234"/>
      <c r="AJ269" s="234"/>
      <c r="AK269" s="578"/>
      <c r="AL269" s="201"/>
      <c r="AM269" s="234"/>
      <c r="AN269" s="234"/>
      <c r="AO269" s="201"/>
      <c r="AP269" s="201"/>
      <c r="BL269" s="83"/>
      <c r="BM269" s="83"/>
      <c r="BQ269" s="83"/>
    </row>
    <row r="270" spans="1:69" s="82" customFormat="1">
      <c r="A270" s="201"/>
      <c r="B270" s="234"/>
      <c r="C270" s="716"/>
      <c r="D270" s="201"/>
      <c r="E270" s="201"/>
      <c r="F270" s="201"/>
      <c r="G270" s="201"/>
      <c r="H270" s="201"/>
      <c r="I270" s="201"/>
      <c r="J270" s="201"/>
      <c r="K270" s="201"/>
      <c r="L270" s="201"/>
      <c r="M270" s="578"/>
      <c r="N270" s="578"/>
      <c r="O270" s="578"/>
      <c r="P270" s="578"/>
      <c r="Q270" s="578"/>
      <c r="R270" s="578"/>
      <c r="S270" s="578"/>
      <c r="T270" s="578"/>
      <c r="U270" s="578"/>
      <c r="V270" s="578"/>
      <c r="W270" s="578"/>
      <c r="X270" s="578"/>
      <c r="Y270" s="578"/>
      <c r="Z270" s="578"/>
      <c r="AA270" s="578"/>
      <c r="AB270" s="578"/>
      <c r="AC270" s="578"/>
      <c r="AD270" s="578"/>
      <c r="AE270" s="201"/>
      <c r="AF270" s="234"/>
      <c r="AG270" s="234"/>
      <c r="AH270" s="234"/>
      <c r="AI270" s="234"/>
      <c r="AJ270" s="234"/>
      <c r="AK270" s="578"/>
      <c r="AL270" s="201"/>
      <c r="AM270" s="234"/>
      <c r="AN270" s="234"/>
      <c r="AO270" s="201"/>
      <c r="AP270" s="201"/>
      <c r="BL270" s="83"/>
      <c r="BM270" s="83"/>
      <c r="BQ270" s="83"/>
    </row>
    <row r="271" spans="1:69" s="82" customFormat="1">
      <c r="A271" s="201"/>
      <c r="B271" s="234"/>
      <c r="C271" s="716"/>
      <c r="D271" s="201"/>
      <c r="E271" s="201"/>
      <c r="F271" s="201"/>
      <c r="G271" s="201"/>
      <c r="H271" s="201"/>
      <c r="I271" s="201"/>
      <c r="J271" s="201"/>
      <c r="K271" s="201"/>
      <c r="L271" s="201"/>
      <c r="M271" s="578"/>
      <c r="N271" s="578"/>
      <c r="O271" s="578"/>
      <c r="P271" s="578"/>
      <c r="Q271" s="578"/>
      <c r="R271" s="578"/>
      <c r="S271" s="578"/>
      <c r="T271" s="578"/>
      <c r="U271" s="578"/>
      <c r="V271" s="578"/>
      <c r="W271" s="578"/>
      <c r="X271" s="578"/>
      <c r="Y271" s="578"/>
      <c r="Z271" s="578"/>
      <c r="AA271" s="578"/>
      <c r="AB271" s="578"/>
      <c r="AC271" s="578"/>
      <c r="AD271" s="578"/>
      <c r="AE271" s="201"/>
      <c r="AF271" s="234"/>
      <c r="AG271" s="234"/>
      <c r="AH271" s="234"/>
      <c r="AI271" s="234"/>
      <c r="AJ271" s="234"/>
      <c r="AK271" s="578"/>
      <c r="AL271" s="201"/>
      <c r="AM271" s="234"/>
      <c r="AN271" s="234"/>
      <c r="AO271" s="201"/>
      <c r="AP271" s="201"/>
      <c r="BL271" s="83"/>
      <c r="BM271" s="83"/>
      <c r="BQ271" s="83"/>
    </row>
    <row r="272" spans="1:69" s="82" customFormat="1">
      <c r="A272" s="201"/>
      <c r="B272" s="234"/>
      <c r="C272" s="716"/>
      <c r="D272" s="201"/>
      <c r="E272" s="201"/>
      <c r="F272" s="201"/>
      <c r="G272" s="201"/>
      <c r="H272" s="201"/>
      <c r="I272" s="201"/>
      <c r="J272" s="201"/>
      <c r="K272" s="201"/>
      <c r="L272" s="201"/>
      <c r="M272" s="578"/>
      <c r="N272" s="578"/>
      <c r="O272" s="578"/>
      <c r="P272" s="578"/>
      <c r="Q272" s="578"/>
      <c r="R272" s="578"/>
      <c r="S272" s="578"/>
      <c r="T272" s="578"/>
      <c r="U272" s="578"/>
      <c r="V272" s="578"/>
      <c r="W272" s="578"/>
      <c r="X272" s="578"/>
      <c r="Y272" s="578"/>
      <c r="Z272" s="578"/>
      <c r="AA272" s="578"/>
      <c r="AB272" s="578"/>
      <c r="AC272" s="578"/>
      <c r="AD272" s="578"/>
      <c r="AE272" s="201"/>
      <c r="AF272" s="234"/>
      <c r="AG272" s="234"/>
      <c r="AH272" s="234"/>
      <c r="AI272" s="234"/>
      <c r="AJ272" s="234"/>
      <c r="AK272" s="578"/>
      <c r="AL272" s="201"/>
      <c r="AM272" s="234"/>
      <c r="AN272" s="234"/>
      <c r="AO272" s="201"/>
      <c r="AP272" s="201"/>
      <c r="BL272" s="83"/>
      <c r="BM272" s="83"/>
      <c r="BQ272" s="83"/>
    </row>
    <row r="273" spans="1:69" s="82" customFormat="1">
      <c r="A273" s="201"/>
      <c r="B273" s="234"/>
      <c r="C273" s="716"/>
      <c r="D273" s="201"/>
      <c r="E273" s="201"/>
      <c r="F273" s="201"/>
      <c r="G273" s="201"/>
      <c r="H273" s="201"/>
      <c r="I273" s="201"/>
      <c r="J273" s="201"/>
      <c r="K273" s="201"/>
      <c r="L273" s="201"/>
      <c r="M273" s="578"/>
      <c r="N273" s="578"/>
      <c r="O273" s="578"/>
      <c r="P273" s="578"/>
      <c r="Q273" s="578"/>
      <c r="R273" s="578"/>
      <c r="S273" s="578"/>
      <c r="T273" s="578"/>
      <c r="U273" s="578"/>
      <c r="V273" s="578"/>
      <c r="W273" s="578"/>
      <c r="X273" s="578"/>
      <c r="Y273" s="578"/>
      <c r="Z273" s="578"/>
      <c r="AA273" s="578"/>
      <c r="AB273" s="578"/>
      <c r="AC273" s="578"/>
      <c r="AD273" s="578"/>
      <c r="AE273" s="201"/>
      <c r="AF273" s="234"/>
      <c r="AG273" s="234"/>
      <c r="AH273" s="234"/>
      <c r="AI273" s="234"/>
      <c r="AJ273" s="234"/>
      <c r="AK273" s="578"/>
      <c r="AL273" s="201"/>
      <c r="AM273" s="234"/>
      <c r="AN273" s="234"/>
      <c r="AO273" s="201"/>
      <c r="AP273" s="201"/>
      <c r="BL273" s="83"/>
      <c r="BM273" s="83"/>
      <c r="BQ273" s="83"/>
    </row>
    <row r="274" spans="1:69" s="82" customFormat="1">
      <c r="A274" s="201"/>
      <c r="B274" s="234"/>
      <c r="C274" s="716"/>
      <c r="D274" s="201"/>
      <c r="E274" s="201"/>
      <c r="F274" s="201"/>
      <c r="G274" s="201"/>
      <c r="H274" s="201"/>
      <c r="I274" s="201"/>
      <c r="J274" s="201"/>
      <c r="K274" s="201"/>
      <c r="L274" s="201"/>
      <c r="M274" s="578"/>
      <c r="N274" s="578"/>
      <c r="O274" s="578"/>
      <c r="P274" s="578"/>
      <c r="Q274" s="578"/>
      <c r="R274" s="578"/>
      <c r="S274" s="578"/>
      <c r="T274" s="578"/>
      <c r="U274" s="578"/>
      <c r="V274" s="578"/>
      <c r="W274" s="578"/>
      <c r="X274" s="578"/>
      <c r="Y274" s="578"/>
      <c r="Z274" s="578"/>
      <c r="AA274" s="578"/>
      <c r="AB274" s="578"/>
      <c r="AC274" s="578"/>
      <c r="AD274" s="578"/>
      <c r="AE274" s="201"/>
      <c r="AF274" s="234"/>
      <c r="AG274" s="234"/>
      <c r="AH274" s="234"/>
      <c r="AI274" s="234"/>
      <c r="AJ274" s="234"/>
      <c r="AK274" s="578"/>
      <c r="AL274" s="201"/>
      <c r="AM274" s="234"/>
      <c r="AN274" s="234"/>
      <c r="AO274" s="201"/>
      <c r="AP274" s="201"/>
      <c r="BL274" s="83"/>
      <c r="BM274" s="83"/>
      <c r="BQ274" s="83"/>
    </row>
    <row r="275" spans="1:69" s="82" customFormat="1">
      <c r="A275" s="201"/>
      <c r="B275" s="234"/>
      <c r="C275" s="716"/>
      <c r="D275" s="201"/>
      <c r="E275" s="201"/>
      <c r="F275" s="201"/>
      <c r="G275" s="201"/>
      <c r="H275" s="201"/>
      <c r="I275" s="201"/>
      <c r="J275" s="201"/>
      <c r="K275" s="201"/>
      <c r="L275" s="201"/>
      <c r="M275" s="578"/>
      <c r="N275" s="578"/>
      <c r="O275" s="578"/>
      <c r="P275" s="578"/>
      <c r="Q275" s="578"/>
      <c r="R275" s="578"/>
      <c r="S275" s="578"/>
      <c r="T275" s="578"/>
      <c r="U275" s="578"/>
      <c r="V275" s="578"/>
      <c r="W275" s="578"/>
      <c r="X275" s="578"/>
      <c r="Y275" s="578"/>
      <c r="Z275" s="578"/>
      <c r="AA275" s="578"/>
      <c r="AB275" s="578"/>
      <c r="AC275" s="578"/>
      <c r="AD275" s="578"/>
      <c r="AE275" s="201"/>
      <c r="AF275" s="234"/>
      <c r="AG275" s="234"/>
      <c r="AH275" s="234"/>
      <c r="AI275" s="234"/>
      <c r="AJ275" s="234"/>
      <c r="AK275" s="578"/>
      <c r="AL275" s="201"/>
      <c r="AM275" s="234"/>
      <c r="AN275" s="234"/>
      <c r="AO275" s="201"/>
      <c r="AP275" s="201"/>
      <c r="BL275" s="83"/>
      <c r="BM275" s="83"/>
      <c r="BQ275" s="83"/>
    </row>
    <row r="276" spans="1:69" s="82" customFormat="1">
      <c r="A276" s="201"/>
      <c r="B276" s="234"/>
      <c r="C276" s="716"/>
      <c r="D276" s="201"/>
      <c r="E276" s="201"/>
      <c r="F276" s="201"/>
      <c r="G276" s="201"/>
      <c r="H276" s="201"/>
      <c r="I276" s="201"/>
      <c r="J276" s="201"/>
      <c r="K276" s="201"/>
      <c r="L276" s="201"/>
      <c r="M276" s="578"/>
      <c r="N276" s="578"/>
      <c r="O276" s="578"/>
      <c r="P276" s="578"/>
      <c r="Q276" s="578"/>
      <c r="R276" s="578"/>
      <c r="S276" s="578"/>
      <c r="T276" s="578"/>
      <c r="U276" s="578"/>
      <c r="V276" s="578"/>
      <c r="W276" s="578"/>
      <c r="X276" s="578"/>
      <c r="Y276" s="578"/>
      <c r="Z276" s="578"/>
      <c r="AA276" s="578"/>
      <c r="AB276" s="578"/>
      <c r="AC276" s="578"/>
      <c r="AD276" s="578"/>
      <c r="AE276" s="201"/>
      <c r="AF276" s="234"/>
      <c r="AG276" s="234"/>
      <c r="AH276" s="234"/>
      <c r="AI276" s="234"/>
      <c r="AJ276" s="234"/>
      <c r="AK276" s="578"/>
      <c r="AL276" s="201"/>
      <c r="AM276" s="234"/>
      <c r="AN276" s="234"/>
      <c r="AO276" s="201"/>
      <c r="AP276" s="201"/>
      <c r="BL276" s="83"/>
      <c r="BM276" s="83"/>
      <c r="BQ276" s="83"/>
    </row>
    <row r="277" spans="1:69" s="82" customFormat="1">
      <c r="A277" s="201"/>
      <c r="B277" s="234"/>
      <c r="C277" s="716"/>
      <c r="D277" s="201"/>
      <c r="E277" s="201"/>
      <c r="F277" s="201"/>
      <c r="G277" s="201"/>
      <c r="H277" s="201"/>
      <c r="I277" s="201"/>
      <c r="J277" s="201"/>
      <c r="K277" s="201"/>
      <c r="L277" s="201"/>
      <c r="M277" s="578"/>
      <c r="N277" s="578"/>
      <c r="O277" s="578"/>
      <c r="P277" s="578"/>
      <c r="Q277" s="578"/>
      <c r="R277" s="578"/>
      <c r="S277" s="578"/>
      <c r="T277" s="578"/>
      <c r="U277" s="578"/>
      <c r="V277" s="578"/>
      <c r="W277" s="578"/>
      <c r="X277" s="578"/>
      <c r="Y277" s="578"/>
      <c r="Z277" s="578"/>
      <c r="AA277" s="578"/>
      <c r="AB277" s="578"/>
      <c r="AC277" s="578"/>
      <c r="AD277" s="578"/>
      <c r="AE277" s="201"/>
      <c r="AF277" s="234"/>
      <c r="AG277" s="234"/>
      <c r="AH277" s="234"/>
      <c r="AI277" s="234"/>
      <c r="AJ277" s="234"/>
      <c r="AK277" s="578"/>
      <c r="AL277" s="201"/>
      <c r="AM277" s="234"/>
      <c r="AN277" s="234"/>
      <c r="AO277" s="201"/>
      <c r="AP277" s="201"/>
      <c r="BL277" s="83"/>
      <c r="BM277" s="83"/>
      <c r="BQ277" s="83"/>
    </row>
    <row r="278" spans="1:69" s="82" customFormat="1">
      <c r="A278" s="201"/>
      <c r="B278" s="234"/>
      <c r="C278" s="716"/>
      <c r="D278" s="201"/>
      <c r="E278" s="201"/>
      <c r="F278" s="201"/>
      <c r="G278" s="201"/>
      <c r="H278" s="201"/>
      <c r="I278" s="201"/>
      <c r="J278" s="201"/>
      <c r="K278" s="201"/>
      <c r="L278" s="201"/>
      <c r="M278" s="578"/>
      <c r="N278" s="578"/>
      <c r="O278" s="578"/>
      <c r="P278" s="578"/>
      <c r="Q278" s="578"/>
      <c r="R278" s="578"/>
      <c r="S278" s="578"/>
      <c r="T278" s="578"/>
      <c r="U278" s="578"/>
      <c r="V278" s="578"/>
      <c r="W278" s="578"/>
      <c r="X278" s="578"/>
      <c r="Y278" s="578"/>
      <c r="Z278" s="578"/>
      <c r="AA278" s="578"/>
      <c r="AB278" s="578"/>
      <c r="AC278" s="578"/>
      <c r="AD278" s="578"/>
      <c r="AE278" s="201"/>
      <c r="AF278" s="234"/>
      <c r="AG278" s="234"/>
      <c r="AH278" s="234"/>
      <c r="AI278" s="234"/>
      <c r="AJ278" s="234"/>
      <c r="AK278" s="578"/>
      <c r="AL278" s="201"/>
      <c r="AM278" s="234"/>
      <c r="AN278" s="234"/>
      <c r="AO278" s="201"/>
      <c r="AP278" s="201"/>
      <c r="BL278" s="83"/>
      <c r="BM278" s="83"/>
      <c r="BQ278" s="83"/>
    </row>
    <row r="279" spans="1:69" s="82" customFormat="1">
      <c r="A279" s="201"/>
      <c r="B279" s="234"/>
      <c r="C279" s="716"/>
      <c r="D279" s="201"/>
      <c r="E279" s="201"/>
      <c r="F279" s="201"/>
      <c r="G279" s="201"/>
      <c r="H279" s="201"/>
      <c r="I279" s="201"/>
      <c r="J279" s="201"/>
      <c r="K279" s="201"/>
      <c r="L279" s="201"/>
      <c r="M279" s="578"/>
      <c r="N279" s="578"/>
      <c r="O279" s="578"/>
      <c r="P279" s="578"/>
      <c r="Q279" s="578"/>
      <c r="R279" s="578"/>
      <c r="S279" s="578"/>
      <c r="T279" s="578"/>
      <c r="U279" s="578"/>
      <c r="V279" s="578"/>
      <c r="W279" s="578"/>
      <c r="X279" s="578"/>
      <c r="Y279" s="578"/>
      <c r="Z279" s="578"/>
      <c r="AA279" s="578"/>
      <c r="AB279" s="578"/>
      <c r="AC279" s="578"/>
      <c r="AD279" s="578"/>
      <c r="AE279" s="201"/>
      <c r="AF279" s="234"/>
      <c r="AG279" s="234"/>
      <c r="AH279" s="234"/>
      <c r="AI279" s="234"/>
      <c r="AJ279" s="234"/>
      <c r="AK279" s="578"/>
      <c r="AL279" s="201"/>
      <c r="AM279" s="234"/>
      <c r="AN279" s="234"/>
      <c r="AO279" s="201"/>
      <c r="AP279" s="201"/>
      <c r="BL279" s="83"/>
      <c r="BM279" s="83"/>
      <c r="BQ279" s="83"/>
    </row>
    <row r="280" spans="1:69" s="82" customFormat="1">
      <c r="A280" s="201"/>
      <c r="B280" s="234"/>
      <c r="C280" s="716"/>
      <c r="D280" s="201"/>
      <c r="E280" s="201"/>
      <c r="F280" s="201"/>
      <c r="G280" s="201"/>
      <c r="H280" s="201"/>
      <c r="I280" s="201"/>
      <c r="J280" s="201"/>
      <c r="K280" s="201"/>
      <c r="L280" s="201"/>
      <c r="M280" s="578"/>
      <c r="N280" s="578"/>
      <c r="O280" s="578"/>
      <c r="P280" s="578"/>
      <c r="Q280" s="578"/>
      <c r="R280" s="578"/>
      <c r="S280" s="578"/>
      <c r="T280" s="578"/>
      <c r="U280" s="578"/>
      <c r="V280" s="578"/>
      <c r="W280" s="578"/>
      <c r="X280" s="578"/>
      <c r="Y280" s="578"/>
      <c r="Z280" s="578"/>
      <c r="AA280" s="578"/>
      <c r="AB280" s="578"/>
      <c r="AC280" s="578"/>
      <c r="AD280" s="578"/>
      <c r="AE280" s="201"/>
      <c r="AF280" s="234"/>
      <c r="AG280" s="234"/>
      <c r="AH280" s="234"/>
      <c r="AI280" s="234"/>
      <c r="AJ280" s="234"/>
      <c r="AK280" s="578"/>
      <c r="AL280" s="201"/>
      <c r="AM280" s="234"/>
      <c r="AN280" s="234"/>
      <c r="AO280" s="201"/>
      <c r="AP280" s="201"/>
      <c r="BL280" s="83"/>
      <c r="BM280" s="83"/>
      <c r="BQ280" s="83"/>
    </row>
    <row r="281" spans="1:69" s="82" customFormat="1">
      <c r="A281" s="201"/>
      <c r="B281" s="234"/>
      <c r="C281" s="716"/>
      <c r="D281" s="201"/>
      <c r="E281" s="201"/>
      <c r="F281" s="201"/>
      <c r="G281" s="201"/>
      <c r="H281" s="201"/>
      <c r="I281" s="201"/>
      <c r="J281" s="201"/>
      <c r="K281" s="201"/>
      <c r="L281" s="201"/>
      <c r="M281" s="578"/>
      <c r="N281" s="578"/>
      <c r="O281" s="578"/>
      <c r="P281" s="578"/>
      <c r="Q281" s="578"/>
      <c r="R281" s="578"/>
      <c r="S281" s="578"/>
      <c r="T281" s="578"/>
      <c r="U281" s="578"/>
      <c r="V281" s="578"/>
      <c r="W281" s="578"/>
      <c r="X281" s="578"/>
      <c r="Y281" s="578"/>
      <c r="Z281" s="578"/>
      <c r="AA281" s="578"/>
      <c r="AB281" s="578"/>
      <c r="AC281" s="578"/>
      <c r="AD281" s="578"/>
      <c r="AE281" s="201"/>
      <c r="AF281" s="234"/>
      <c r="AG281" s="234"/>
      <c r="AH281" s="234"/>
      <c r="AI281" s="234"/>
      <c r="AJ281" s="234"/>
      <c r="AK281" s="578"/>
      <c r="AL281" s="201"/>
      <c r="AM281" s="234"/>
      <c r="AN281" s="234"/>
      <c r="AO281" s="201"/>
      <c r="AP281" s="201"/>
      <c r="BL281" s="83"/>
      <c r="BM281" s="83"/>
      <c r="BQ281" s="83"/>
    </row>
    <row r="282" spans="1:69" s="82" customFormat="1">
      <c r="A282" s="201"/>
      <c r="B282" s="234"/>
      <c r="C282" s="716"/>
      <c r="D282" s="201"/>
      <c r="E282" s="201"/>
      <c r="F282" s="201"/>
      <c r="G282" s="201"/>
      <c r="H282" s="201"/>
      <c r="I282" s="201"/>
      <c r="J282" s="201"/>
      <c r="K282" s="201"/>
      <c r="L282" s="201"/>
      <c r="M282" s="578"/>
      <c r="N282" s="578"/>
      <c r="O282" s="578"/>
      <c r="P282" s="578"/>
      <c r="Q282" s="578"/>
      <c r="R282" s="578"/>
      <c r="S282" s="578"/>
      <c r="T282" s="578"/>
      <c r="U282" s="578"/>
      <c r="V282" s="578"/>
      <c r="W282" s="578"/>
      <c r="X282" s="578"/>
      <c r="Y282" s="578"/>
      <c r="Z282" s="578"/>
      <c r="AA282" s="578"/>
      <c r="AB282" s="578"/>
      <c r="AC282" s="578"/>
      <c r="AD282" s="578"/>
      <c r="AE282" s="201"/>
      <c r="AF282" s="234"/>
      <c r="AG282" s="234"/>
      <c r="AH282" s="234"/>
      <c r="AI282" s="234"/>
      <c r="AJ282" s="234"/>
      <c r="AK282" s="578"/>
      <c r="AL282" s="201"/>
      <c r="AM282" s="234"/>
      <c r="AN282" s="234"/>
      <c r="AO282" s="201"/>
      <c r="AP282" s="201"/>
      <c r="BL282" s="83"/>
      <c r="BM282" s="83"/>
      <c r="BQ282" s="83"/>
    </row>
    <row r="283" spans="1:69" s="82" customFormat="1">
      <c r="A283" s="201"/>
      <c r="B283" s="234"/>
      <c r="C283" s="716"/>
      <c r="D283" s="201"/>
      <c r="E283" s="201"/>
      <c r="F283" s="201"/>
      <c r="G283" s="201"/>
      <c r="H283" s="201"/>
      <c r="I283" s="201"/>
      <c r="J283" s="201"/>
      <c r="K283" s="201"/>
      <c r="L283" s="201"/>
      <c r="M283" s="578"/>
      <c r="N283" s="578"/>
      <c r="O283" s="578"/>
      <c r="P283" s="578"/>
      <c r="Q283" s="578"/>
      <c r="R283" s="578"/>
      <c r="S283" s="578"/>
      <c r="T283" s="578"/>
      <c r="U283" s="578"/>
      <c r="V283" s="578"/>
      <c r="W283" s="578"/>
      <c r="X283" s="578"/>
      <c r="Y283" s="578"/>
      <c r="Z283" s="578"/>
      <c r="AA283" s="578"/>
      <c r="AB283" s="578"/>
      <c r="AC283" s="578"/>
      <c r="AD283" s="578"/>
      <c r="AE283" s="201"/>
      <c r="AF283" s="234"/>
      <c r="AG283" s="234"/>
      <c r="AH283" s="234"/>
      <c r="AI283" s="234"/>
      <c r="AJ283" s="234"/>
      <c r="AK283" s="578"/>
      <c r="AL283" s="201"/>
      <c r="AM283" s="234"/>
      <c r="AN283" s="234"/>
      <c r="AO283" s="201"/>
      <c r="AP283" s="201"/>
      <c r="BL283" s="83"/>
      <c r="BM283" s="83"/>
      <c r="BQ283" s="83"/>
    </row>
    <row r="284" spans="1:69" s="82" customFormat="1">
      <c r="A284" s="201"/>
      <c r="B284" s="234"/>
      <c r="C284" s="716"/>
      <c r="D284" s="201"/>
      <c r="E284" s="201"/>
      <c r="F284" s="201"/>
      <c r="G284" s="201"/>
      <c r="H284" s="201"/>
      <c r="I284" s="201"/>
      <c r="J284" s="201"/>
      <c r="K284" s="201"/>
      <c r="L284" s="201"/>
      <c r="M284" s="578"/>
      <c r="N284" s="578"/>
      <c r="O284" s="578"/>
      <c r="P284" s="578"/>
      <c r="Q284" s="578"/>
      <c r="R284" s="578"/>
      <c r="S284" s="578"/>
      <c r="T284" s="578"/>
      <c r="U284" s="578"/>
      <c r="V284" s="578"/>
      <c r="W284" s="578"/>
      <c r="X284" s="578"/>
      <c r="Y284" s="578"/>
      <c r="Z284" s="578"/>
      <c r="AA284" s="578"/>
      <c r="AB284" s="578"/>
      <c r="AC284" s="578"/>
      <c r="AD284" s="578"/>
      <c r="AE284" s="201"/>
      <c r="AF284" s="234"/>
      <c r="AG284" s="234"/>
      <c r="AH284" s="234"/>
      <c r="AI284" s="234"/>
      <c r="AJ284" s="234"/>
      <c r="AK284" s="578"/>
      <c r="AL284" s="201"/>
      <c r="AM284" s="234"/>
      <c r="AN284" s="234"/>
      <c r="AO284" s="201"/>
      <c r="AP284" s="201"/>
      <c r="BL284" s="83"/>
      <c r="BM284" s="83"/>
      <c r="BQ284" s="83"/>
    </row>
    <row r="285" spans="1:69" s="82" customFormat="1">
      <c r="A285" s="201"/>
      <c r="B285" s="234"/>
      <c r="C285" s="716"/>
      <c r="D285" s="201"/>
      <c r="E285" s="201"/>
      <c r="F285" s="201"/>
      <c r="G285" s="201"/>
      <c r="H285" s="201"/>
      <c r="I285" s="201"/>
      <c r="J285" s="201"/>
      <c r="K285" s="201"/>
      <c r="L285" s="201"/>
      <c r="M285" s="578"/>
      <c r="N285" s="578"/>
      <c r="O285" s="578"/>
      <c r="P285" s="578"/>
      <c r="Q285" s="578"/>
      <c r="R285" s="578"/>
      <c r="S285" s="578"/>
      <c r="T285" s="578"/>
      <c r="U285" s="578"/>
      <c r="V285" s="578"/>
      <c r="W285" s="578"/>
      <c r="X285" s="578"/>
      <c r="Y285" s="578"/>
      <c r="Z285" s="578"/>
      <c r="AA285" s="578"/>
      <c r="AB285" s="578"/>
      <c r="AC285" s="578"/>
      <c r="AD285" s="578"/>
      <c r="AE285" s="201"/>
      <c r="AF285" s="234"/>
      <c r="AG285" s="234"/>
      <c r="AH285" s="234"/>
      <c r="AI285" s="234"/>
      <c r="AJ285" s="234"/>
      <c r="AK285" s="578"/>
      <c r="AL285" s="201"/>
      <c r="AM285" s="234"/>
      <c r="AN285" s="234"/>
      <c r="AO285" s="201"/>
      <c r="AP285" s="201"/>
      <c r="BL285" s="83"/>
      <c r="BM285" s="83"/>
      <c r="BQ285" s="83"/>
    </row>
    <row r="286" spans="1:69" s="82" customFormat="1">
      <c r="A286" s="201"/>
      <c r="B286" s="234"/>
      <c r="C286" s="716"/>
      <c r="D286" s="201"/>
      <c r="E286" s="201"/>
      <c r="F286" s="201"/>
      <c r="G286" s="201"/>
      <c r="H286" s="201"/>
      <c r="I286" s="201"/>
      <c r="J286" s="201"/>
      <c r="K286" s="201"/>
      <c r="L286" s="201"/>
      <c r="M286" s="578"/>
      <c r="N286" s="578"/>
      <c r="O286" s="578"/>
      <c r="P286" s="578"/>
      <c r="Q286" s="578"/>
      <c r="R286" s="578"/>
      <c r="S286" s="578"/>
      <c r="T286" s="578"/>
      <c r="U286" s="578"/>
      <c r="V286" s="578"/>
      <c r="W286" s="578"/>
      <c r="X286" s="578"/>
      <c r="Y286" s="578"/>
      <c r="Z286" s="578"/>
      <c r="AA286" s="578"/>
      <c r="AB286" s="578"/>
      <c r="AC286" s="578"/>
      <c r="AD286" s="578"/>
      <c r="AE286" s="201"/>
      <c r="AF286" s="234"/>
      <c r="AG286" s="234"/>
      <c r="AH286" s="234"/>
      <c r="AI286" s="234"/>
      <c r="AJ286" s="234"/>
      <c r="AK286" s="578"/>
      <c r="AL286" s="201"/>
      <c r="AM286" s="234"/>
      <c r="AN286" s="234"/>
      <c r="AO286" s="201"/>
      <c r="AP286" s="201"/>
      <c r="BL286" s="83"/>
      <c r="BM286" s="83"/>
      <c r="BQ286" s="83"/>
    </row>
    <row r="287" spans="1:69" s="82" customFormat="1">
      <c r="A287" s="201"/>
      <c r="B287" s="234"/>
      <c r="C287" s="716"/>
      <c r="D287" s="201"/>
      <c r="E287" s="201"/>
      <c r="F287" s="201"/>
      <c r="G287" s="201"/>
      <c r="H287" s="201"/>
      <c r="I287" s="201"/>
      <c r="J287" s="201"/>
      <c r="K287" s="201"/>
      <c r="L287" s="201"/>
      <c r="M287" s="578"/>
      <c r="N287" s="578"/>
      <c r="O287" s="578"/>
      <c r="P287" s="578"/>
      <c r="Q287" s="578"/>
      <c r="R287" s="578"/>
      <c r="S287" s="578"/>
      <c r="T287" s="578"/>
      <c r="U287" s="578"/>
      <c r="V287" s="578"/>
      <c r="W287" s="578"/>
      <c r="X287" s="578"/>
      <c r="Y287" s="578"/>
      <c r="Z287" s="578"/>
      <c r="AA287" s="578"/>
      <c r="AB287" s="578"/>
      <c r="AC287" s="578"/>
      <c r="AD287" s="578"/>
      <c r="AE287" s="201"/>
      <c r="AF287" s="234"/>
      <c r="AG287" s="234"/>
      <c r="AH287" s="234"/>
      <c r="AI287" s="234"/>
      <c r="AJ287" s="234"/>
      <c r="AK287" s="578"/>
      <c r="AL287" s="201"/>
      <c r="AM287" s="234"/>
      <c r="AN287" s="234"/>
      <c r="AO287" s="201"/>
      <c r="AP287" s="201"/>
      <c r="BL287" s="83"/>
      <c r="BM287" s="83"/>
      <c r="BQ287" s="83"/>
    </row>
    <row r="288" spans="1:69" s="82" customFormat="1">
      <c r="A288" s="201"/>
      <c r="B288" s="234"/>
      <c r="C288" s="716"/>
      <c r="D288" s="201"/>
      <c r="E288" s="201"/>
      <c r="F288" s="201"/>
      <c r="G288" s="201"/>
      <c r="H288" s="201"/>
      <c r="I288" s="201"/>
      <c r="J288" s="201"/>
      <c r="K288" s="201"/>
      <c r="L288" s="201"/>
      <c r="M288" s="578"/>
      <c r="N288" s="578"/>
      <c r="O288" s="578"/>
      <c r="P288" s="578"/>
      <c r="Q288" s="578"/>
      <c r="R288" s="578"/>
      <c r="S288" s="578"/>
      <c r="T288" s="578"/>
      <c r="U288" s="578"/>
      <c r="V288" s="578"/>
      <c r="W288" s="578"/>
      <c r="X288" s="578"/>
      <c r="Y288" s="578"/>
      <c r="Z288" s="578"/>
      <c r="AA288" s="578"/>
      <c r="AB288" s="578"/>
      <c r="AC288" s="578"/>
      <c r="AD288" s="578"/>
      <c r="AE288" s="201"/>
      <c r="AF288" s="234"/>
      <c r="AG288" s="234"/>
      <c r="AH288" s="234"/>
      <c r="AI288" s="234"/>
      <c r="AJ288" s="234"/>
      <c r="AK288" s="578"/>
      <c r="AL288" s="201"/>
      <c r="AM288" s="234"/>
      <c r="AN288" s="234"/>
      <c r="AO288" s="201"/>
      <c r="AP288" s="201"/>
      <c r="BL288" s="83"/>
      <c r="BM288" s="83"/>
      <c r="BQ288" s="83"/>
    </row>
    <row r="289" spans="1:69" s="82" customFormat="1">
      <c r="A289" s="201"/>
      <c r="B289" s="234"/>
      <c r="C289" s="716"/>
      <c r="D289" s="201"/>
      <c r="E289" s="201"/>
      <c r="F289" s="201"/>
      <c r="G289" s="201"/>
      <c r="H289" s="201"/>
      <c r="I289" s="201"/>
      <c r="J289" s="201"/>
      <c r="K289" s="201"/>
      <c r="L289" s="201"/>
      <c r="M289" s="578"/>
      <c r="N289" s="578"/>
      <c r="O289" s="578"/>
      <c r="P289" s="578"/>
      <c r="Q289" s="578"/>
      <c r="R289" s="578"/>
      <c r="S289" s="578"/>
      <c r="T289" s="578"/>
      <c r="U289" s="578"/>
      <c r="V289" s="578"/>
      <c r="W289" s="578"/>
      <c r="X289" s="578"/>
      <c r="Y289" s="578"/>
      <c r="Z289" s="578"/>
      <c r="AA289" s="578"/>
      <c r="AB289" s="578"/>
      <c r="AC289" s="578"/>
      <c r="AD289" s="578"/>
      <c r="AE289" s="201"/>
      <c r="AF289" s="234"/>
      <c r="AG289" s="234"/>
      <c r="AH289" s="234"/>
      <c r="AI289" s="234"/>
      <c r="AJ289" s="234"/>
      <c r="AK289" s="578"/>
      <c r="AL289" s="201"/>
      <c r="AM289" s="234"/>
      <c r="AN289" s="234"/>
      <c r="AO289" s="201"/>
      <c r="AP289" s="201"/>
      <c r="BL289" s="83"/>
      <c r="BM289" s="83"/>
      <c r="BQ289" s="83"/>
    </row>
    <row r="290" spans="1:69" s="82" customFormat="1">
      <c r="A290" s="201"/>
      <c r="B290" s="234"/>
      <c r="C290" s="716"/>
      <c r="D290" s="201"/>
      <c r="E290" s="201"/>
      <c r="F290" s="201"/>
      <c r="G290" s="201"/>
      <c r="H290" s="201"/>
      <c r="I290" s="201"/>
      <c r="J290" s="201"/>
      <c r="K290" s="201"/>
      <c r="L290" s="201"/>
      <c r="M290" s="578"/>
      <c r="N290" s="578"/>
      <c r="O290" s="578"/>
      <c r="P290" s="578"/>
      <c r="Q290" s="578"/>
      <c r="R290" s="578"/>
      <c r="S290" s="578"/>
      <c r="T290" s="578"/>
      <c r="U290" s="578"/>
      <c r="V290" s="578"/>
      <c r="W290" s="578"/>
      <c r="X290" s="578"/>
      <c r="Y290" s="578"/>
      <c r="Z290" s="578"/>
      <c r="AA290" s="578"/>
      <c r="AB290" s="578"/>
      <c r="AC290" s="578"/>
      <c r="AD290" s="578"/>
      <c r="AE290" s="201"/>
      <c r="AF290" s="234"/>
      <c r="AG290" s="234"/>
      <c r="AH290" s="234"/>
      <c r="AI290" s="234"/>
      <c r="AJ290" s="234"/>
      <c r="AK290" s="578"/>
      <c r="AL290" s="201"/>
      <c r="AM290" s="234"/>
      <c r="AN290" s="234"/>
      <c r="AO290" s="201"/>
      <c r="AP290" s="201"/>
      <c r="BL290" s="83"/>
      <c r="BM290" s="83"/>
      <c r="BQ290" s="83"/>
    </row>
    <row r="291" spans="1:69" s="82" customFormat="1">
      <c r="A291" s="201"/>
      <c r="B291" s="234"/>
      <c r="C291" s="716"/>
      <c r="D291" s="201"/>
      <c r="E291" s="201"/>
      <c r="F291" s="201"/>
      <c r="G291" s="201"/>
      <c r="H291" s="201"/>
      <c r="I291" s="201"/>
      <c r="J291" s="201"/>
      <c r="K291" s="201"/>
      <c r="L291" s="201"/>
      <c r="M291" s="578"/>
      <c r="N291" s="578"/>
      <c r="O291" s="578"/>
      <c r="P291" s="578"/>
      <c r="Q291" s="578"/>
      <c r="R291" s="578"/>
      <c r="S291" s="578"/>
      <c r="T291" s="578"/>
      <c r="U291" s="578"/>
      <c r="V291" s="578"/>
      <c r="W291" s="578"/>
      <c r="X291" s="578"/>
      <c r="Y291" s="578"/>
      <c r="Z291" s="578"/>
      <c r="AA291" s="578"/>
      <c r="AB291" s="578"/>
      <c r="AC291" s="578"/>
      <c r="AD291" s="578"/>
      <c r="AE291" s="201"/>
      <c r="AF291" s="234"/>
      <c r="AG291" s="234"/>
      <c r="AH291" s="234"/>
      <c r="AI291" s="234"/>
      <c r="AJ291" s="234"/>
      <c r="AK291" s="578"/>
      <c r="AL291" s="201"/>
      <c r="AM291" s="234"/>
      <c r="AN291" s="234"/>
      <c r="AO291" s="201"/>
      <c r="AP291" s="201"/>
      <c r="BL291" s="83"/>
      <c r="BM291" s="83"/>
      <c r="BQ291" s="83"/>
    </row>
    <row r="292" spans="1:69" s="82" customFormat="1">
      <c r="A292" s="201"/>
      <c r="B292" s="234"/>
      <c r="C292" s="716"/>
      <c r="D292" s="201"/>
      <c r="E292" s="201"/>
      <c r="F292" s="201"/>
      <c r="G292" s="201"/>
      <c r="H292" s="201"/>
      <c r="I292" s="201"/>
      <c r="J292" s="201"/>
      <c r="K292" s="201"/>
      <c r="L292" s="201"/>
      <c r="M292" s="578"/>
      <c r="N292" s="578"/>
      <c r="O292" s="578"/>
      <c r="P292" s="578"/>
      <c r="Q292" s="578"/>
      <c r="R292" s="578"/>
      <c r="S292" s="578"/>
      <c r="T292" s="578"/>
      <c r="U292" s="578"/>
      <c r="V292" s="578"/>
      <c r="W292" s="578"/>
      <c r="X292" s="578"/>
      <c r="Y292" s="578"/>
      <c r="Z292" s="578"/>
      <c r="AA292" s="578"/>
      <c r="AB292" s="578"/>
      <c r="AC292" s="578"/>
      <c r="AD292" s="578"/>
      <c r="AE292" s="201"/>
      <c r="AF292" s="234"/>
      <c r="AG292" s="234"/>
      <c r="AH292" s="234"/>
      <c r="AI292" s="234"/>
      <c r="AJ292" s="234"/>
      <c r="AK292" s="578"/>
      <c r="AL292" s="201"/>
      <c r="AM292" s="234"/>
      <c r="AN292" s="234"/>
      <c r="AO292" s="201"/>
      <c r="AP292" s="201"/>
      <c r="BL292" s="83"/>
      <c r="BM292" s="83"/>
      <c r="BQ292" s="83"/>
    </row>
    <row r="293" spans="1:69" s="82" customFormat="1">
      <c r="A293" s="201"/>
      <c r="B293" s="234"/>
      <c r="C293" s="716"/>
      <c r="D293" s="201"/>
      <c r="E293" s="201"/>
      <c r="F293" s="201"/>
      <c r="G293" s="201"/>
      <c r="H293" s="201"/>
      <c r="I293" s="201"/>
      <c r="J293" s="201"/>
      <c r="K293" s="201"/>
      <c r="L293" s="201"/>
      <c r="M293" s="578"/>
      <c r="N293" s="578"/>
      <c r="O293" s="578"/>
      <c r="P293" s="578"/>
      <c r="Q293" s="578"/>
      <c r="R293" s="578"/>
      <c r="S293" s="578"/>
      <c r="T293" s="578"/>
      <c r="U293" s="578"/>
      <c r="V293" s="578"/>
      <c r="W293" s="578"/>
      <c r="X293" s="578"/>
      <c r="Y293" s="578"/>
      <c r="Z293" s="578"/>
      <c r="AA293" s="578"/>
      <c r="AB293" s="578"/>
      <c r="AC293" s="578"/>
      <c r="AD293" s="578"/>
      <c r="AE293" s="201"/>
      <c r="AF293" s="234"/>
      <c r="AG293" s="234"/>
      <c r="AH293" s="234"/>
      <c r="AI293" s="234"/>
      <c r="AJ293" s="234"/>
      <c r="AK293" s="578"/>
      <c r="AL293" s="201"/>
      <c r="AM293" s="234"/>
      <c r="AN293" s="234"/>
      <c r="AO293" s="201"/>
      <c r="AP293" s="201"/>
      <c r="BL293" s="83"/>
      <c r="BM293" s="83"/>
      <c r="BQ293" s="83"/>
    </row>
    <row r="294" spans="1:69" s="82" customFormat="1">
      <c r="A294" s="201"/>
      <c r="B294" s="234"/>
      <c r="C294" s="716"/>
      <c r="D294" s="201"/>
      <c r="E294" s="201"/>
      <c r="F294" s="201"/>
      <c r="G294" s="201"/>
      <c r="H294" s="201"/>
      <c r="I294" s="201"/>
      <c r="J294" s="201"/>
      <c r="K294" s="201"/>
      <c r="L294" s="201"/>
      <c r="M294" s="578"/>
      <c r="N294" s="578"/>
      <c r="O294" s="578"/>
      <c r="P294" s="578"/>
      <c r="Q294" s="578"/>
      <c r="R294" s="578"/>
      <c r="S294" s="578"/>
      <c r="T294" s="578"/>
      <c r="U294" s="578"/>
      <c r="V294" s="578"/>
      <c r="W294" s="578"/>
      <c r="X294" s="578"/>
      <c r="Y294" s="578"/>
      <c r="Z294" s="578"/>
      <c r="AA294" s="578"/>
      <c r="AB294" s="578"/>
      <c r="AC294" s="578"/>
      <c r="AD294" s="578"/>
      <c r="AE294" s="201"/>
      <c r="AF294" s="234"/>
      <c r="AG294" s="234"/>
      <c r="AH294" s="234"/>
      <c r="AI294" s="234"/>
      <c r="AJ294" s="234"/>
      <c r="AK294" s="578"/>
      <c r="AL294" s="201"/>
      <c r="AM294" s="234"/>
      <c r="AN294" s="234"/>
      <c r="AO294" s="201"/>
      <c r="AP294" s="201"/>
      <c r="BL294" s="83"/>
      <c r="BM294" s="83"/>
      <c r="BQ294" s="83"/>
    </row>
    <row r="295" spans="1:69" s="82" customFormat="1">
      <c r="A295" s="201"/>
      <c r="B295" s="234"/>
      <c r="C295" s="716"/>
      <c r="D295" s="201"/>
      <c r="E295" s="201"/>
      <c r="F295" s="201"/>
      <c r="G295" s="201"/>
      <c r="H295" s="201"/>
      <c r="I295" s="201"/>
      <c r="J295" s="201"/>
      <c r="K295" s="201"/>
      <c r="L295" s="201"/>
      <c r="M295" s="578"/>
      <c r="N295" s="578"/>
      <c r="O295" s="578"/>
      <c r="P295" s="578"/>
      <c r="Q295" s="578"/>
      <c r="R295" s="578"/>
      <c r="S295" s="578"/>
      <c r="T295" s="578"/>
      <c r="U295" s="578"/>
      <c r="V295" s="578"/>
      <c r="W295" s="578"/>
      <c r="X295" s="578"/>
      <c r="Y295" s="578"/>
      <c r="Z295" s="578"/>
      <c r="AA295" s="578"/>
      <c r="AB295" s="578"/>
      <c r="AC295" s="578"/>
      <c r="AD295" s="578"/>
      <c r="AE295" s="201"/>
      <c r="AF295" s="234"/>
      <c r="AG295" s="234"/>
      <c r="AH295" s="234"/>
      <c r="AI295" s="234"/>
      <c r="AJ295" s="234"/>
      <c r="AK295" s="578"/>
      <c r="AL295" s="201"/>
      <c r="AM295" s="234"/>
      <c r="AN295" s="234"/>
      <c r="AO295" s="201"/>
      <c r="AP295" s="201"/>
      <c r="BL295" s="83"/>
      <c r="BM295" s="83"/>
      <c r="BQ295" s="83"/>
    </row>
    <row r="296" spans="1:69" s="82" customFormat="1">
      <c r="A296" s="201"/>
      <c r="B296" s="234"/>
      <c r="C296" s="716"/>
      <c r="D296" s="201"/>
      <c r="E296" s="201"/>
      <c r="F296" s="201"/>
      <c r="G296" s="201"/>
      <c r="H296" s="201"/>
      <c r="I296" s="201"/>
      <c r="J296" s="201"/>
      <c r="K296" s="201"/>
      <c r="L296" s="201"/>
      <c r="M296" s="578"/>
      <c r="N296" s="578"/>
      <c r="O296" s="578"/>
      <c r="P296" s="578"/>
      <c r="Q296" s="578"/>
      <c r="R296" s="578"/>
      <c r="S296" s="578"/>
      <c r="T296" s="578"/>
      <c r="U296" s="578"/>
      <c r="V296" s="578"/>
      <c r="W296" s="578"/>
      <c r="X296" s="578"/>
      <c r="Y296" s="578"/>
      <c r="Z296" s="578"/>
      <c r="AA296" s="578"/>
      <c r="AB296" s="578"/>
      <c r="AC296" s="578"/>
      <c r="AD296" s="578"/>
      <c r="AE296" s="201"/>
      <c r="AF296" s="234"/>
      <c r="AG296" s="234"/>
      <c r="AH296" s="234"/>
      <c r="AI296" s="234"/>
      <c r="AJ296" s="234"/>
      <c r="AK296" s="578"/>
      <c r="AL296" s="201"/>
      <c r="AM296" s="234"/>
      <c r="AN296" s="234"/>
      <c r="AO296" s="201"/>
      <c r="AP296" s="201"/>
      <c r="BL296" s="83"/>
      <c r="BM296" s="83"/>
      <c r="BQ296" s="83"/>
    </row>
    <row r="297" spans="1:69" s="82" customFormat="1">
      <c r="A297" s="201"/>
      <c r="B297" s="234"/>
      <c r="C297" s="716"/>
      <c r="D297" s="201"/>
      <c r="E297" s="201"/>
      <c r="F297" s="201"/>
      <c r="G297" s="201"/>
      <c r="H297" s="201"/>
      <c r="I297" s="201"/>
      <c r="J297" s="201"/>
      <c r="K297" s="201"/>
      <c r="L297" s="201"/>
      <c r="M297" s="578"/>
      <c r="N297" s="578"/>
      <c r="O297" s="578"/>
      <c r="P297" s="578"/>
      <c r="Q297" s="578"/>
      <c r="R297" s="578"/>
      <c r="S297" s="578"/>
      <c r="T297" s="578"/>
      <c r="U297" s="578"/>
      <c r="V297" s="578"/>
      <c r="W297" s="578"/>
      <c r="X297" s="578"/>
      <c r="Y297" s="578"/>
      <c r="Z297" s="578"/>
      <c r="AA297" s="578"/>
      <c r="AB297" s="578"/>
      <c r="AC297" s="578"/>
      <c r="AD297" s="578"/>
      <c r="AE297" s="201"/>
      <c r="AF297" s="234"/>
      <c r="AG297" s="234"/>
      <c r="AH297" s="234"/>
      <c r="AI297" s="234"/>
      <c r="AJ297" s="234"/>
      <c r="AK297" s="578"/>
      <c r="AL297" s="201"/>
      <c r="AM297" s="234"/>
      <c r="AN297" s="234"/>
      <c r="AO297" s="201"/>
      <c r="AP297" s="201"/>
      <c r="BL297" s="83"/>
      <c r="BM297" s="83"/>
      <c r="BQ297" s="83"/>
    </row>
    <row r="298" spans="1:69" s="82" customFormat="1">
      <c r="A298" s="201"/>
      <c r="B298" s="234"/>
      <c r="C298" s="716"/>
      <c r="D298" s="201"/>
      <c r="E298" s="201"/>
      <c r="F298" s="201"/>
      <c r="G298" s="201"/>
      <c r="H298" s="201"/>
      <c r="I298" s="201"/>
      <c r="J298" s="201"/>
      <c r="K298" s="201"/>
      <c r="L298" s="201"/>
      <c r="M298" s="578"/>
      <c r="N298" s="578"/>
      <c r="O298" s="578"/>
      <c r="P298" s="578"/>
      <c r="Q298" s="578"/>
      <c r="R298" s="578"/>
      <c r="S298" s="578"/>
      <c r="T298" s="578"/>
      <c r="U298" s="578"/>
      <c r="V298" s="578"/>
      <c r="W298" s="578"/>
      <c r="X298" s="578"/>
      <c r="Y298" s="578"/>
      <c r="Z298" s="578"/>
      <c r="AA298" s="578"/>
      <c r="AB298" s="578"/>
      <c r="AC298" s="578"/>
      <c r="AD298" s="578"/>
      <c r="AE298" s="201"/>
      <c r="AF298" s="234"/>
      <c r="AG298" s="234"/>
      <c r="AH298" s="234"/>
      <c r="AI298" s="234"/>
      <c r="AJ298" s="234"/>
      <c r="AK298" s="578"/>
      <c r="AL298" s="201"/>
      <c r="AM298" s="234"/>
      <c r="AN298" s="234"/>
      <c r="AO298" s="201"/>
      <c r="AP298" s="201"/>
      <c r="BL298" s="83"/>
      <c r="BM298" s="83"/>
      <c r="BQ298" s="83"/>
    </row>
    <row r="299" spans="1:69" s="82" customFormat="1">
      <c r="A299" s="201"/>
      <c r="B299" s="234"/>
      <c r="C299" s="716"/>
      <c r="D299" s="201"/>
      <c r="E299" s="201"/>
      <c r="F299" s="201"/>
      <c r="G299" s="201"/>
      <c r="H299" s="201"/>
      <c r="I299" s="201"/>
      <c r="J299" s="201"/>
      <c r="K299" s="201"/>
      <c r="L299" s="201"/>
      <c r="M299" s="578"/>
      <c r="N299" s="578"/>
      <c r="O299" s="578"/>
      <c r="P299" s="578"/>
      <c r="Q299" s="578"/>
      <c r="R299" s="578"/>
      <c r="S299" s="578"/>
      <c r="T299" s="578"/>
      <c r="U299" s="578"/>
      <c r="V299" s="578"/>
      <c r="W299" s="578"/>
      <c r="X299" s="578"/>
      <c r="Y299" s="578"/>
      <c r="Z299" s="578"/>
      <c r="AA299" s="578"/>
      <c r="AB299" s="578"/>
      <c r="AC299" s="578"/>
      <c r="AD299" s="578"/>
      <c r="AE299" s="201"/>
      <c r="AF299" s="234"/>
      <c r="AG299" s="234"/>
      <c r="AH299" s="234"/>
      <c r="AI299" s="234"/>
      <c r="AJ299" s="234"/>
      <c r="AK299" s="578"/>
      <c r="AL299" s="201"/>
      <c r="AM299" s="234"/>
      <c r="AN299" s="234"/>
      <c r="AO299" s="201"/>
      <c r="AP299" s="201"/>
      <c r="BL299" s="83"/>
      <c r="BM299" s="83"/>
      <c r="BQ299" s="83"/>
    </row>
    <row r="300" spans="1:69" s="82" customFormat="1">
      <c r="A300" s="201"/>
      <c r="B300" s="234"/>
      <c r="C300" s="716"/>
      <c r="D300" s="201"/>
      <c r="E300" s="201"/>
      <c r="F300" s="201"/>
      <c r="G300" s="201"/>
      <c r="H300" s="201"/>
      <c r="I300" s="201"/>
      <c r="J300" s="201"/>
      <c r="K300" s="201"/>
      <c r="L300" s="201"/>
      <c r="M300" s="578"/>
      <c r="N300" s="578"/>
      <c r="O300" s="578"/>
      <c r="P300" s="578"/>
      <c r="Q300" s="578"/>
      <c r="R300" s="578"/>
      <c r="S300" s="578"/>
      <c r="T300" s="578"/>
      <c r="U300" s="578"/>
      <c r="V300" s="578"/>
      <c r="W300" s="578"/>
      <c r="X300" s="578"/>
      <c r="Y300" s="578"/>
      <c r="Z300" s="578"/>
      <c r="AA300" s="578"/>
      <c r="AB300" s="578"/>
      <c r="AC300" s="578"/>
      <c r="AD300" s="578"/>
      <c r="AE300" s="201"/>
      <c r="AF300" s="234"/>
      <c r="AG300" s="234"/>
      <c r="AH300" s="234"/>
      <c r="AI300" s="234"/>
      <c r="AJ300" s="234"/>
      <c r="AK300" s="578"/>
      <c r="AL300" s="201"/>
      <c r="AM300" s="234"/>
      <c r="AN300" s="234"/>
      <c r="AO300" s="201"/>
      <c r="AP300" s="201"/>
      <c r="BL300" s="83"/>
      <c r="BM300" s="83"/>
      <c r="BQ300" s="83"/>
    </row>
    <row r="301" spans="1:69" s="82" customFormat="1">
      <c r="A301" s="201"/>
      <c r="B301" s="234"/>
      <c r="C301" s="716"/>
      <c r="D301" s="201"/>
      <c r="E301" s="201"/>
      <c r="F301" s="201"/>
      <c r="G301" s="201"/>
      <c r="H301" s="201"/>
      <c r="I301" s="201"/>
      <c r="J301" s="201"/>
      <c r="K301" s="201"/>
      <c r="L301" s="201"/>
      <c r="M301" s="578"/>
      <c r="N301" s="578"/>
      <c r="O301" s="578"/>
      <c r="P301" s="578"/>
      <c r="Q301" s="578"/>
      <c r="R301" s="578"/>
      <c r="S301" s="578"/>
      <c r="T301" s="578"/>
      <c r="U301" s="578"/>
      <c r="V301" s="578"/>
      <c r="W301" s="578"/>
      <c r="X301" s="578"/>
      <c r="Y301" s="578"/>
      <c r="Z301" s="578"/>
      <c r="AA301" s="578"/>
      <c r="AB301" s="578"/>
      <c r="AC301" s="578"/>
      <c r="AD301" s="578"/>
      <c r="AE301" s="201"/>
      <c r="AF301" s="234"/>
      <c r="AG301" s="234"/>
      <c r="AH301" s="234"/>
      <c r="AI301" s="234"/>
      <c r="AJ301" s="234"/>
      <c r="AK301" s="578"/>
      <c r="AL301" s="201"/>
      <c r="AM301" s="234"/>
      <c r="AN301" s="234"/>
      <c r="AO301" s="201"/>
      <c r="AP301" s="201"/>
      <c r="BL301" s="83"/>
      <c r="BM301" s="83"/>
      <c r="BQ301" s="83"/>
    </row>
    <row r="302" spans="1:69" s="82" customFormat="1">
      <c r="A302" s="201"/>
      <c r="B302" s="234"/>
      <c r="C302" s="716"/>
      <c r="D302" s="201"/>
      <c r="E302" s="201"/>
      <c r="F302" s="201"/>
      <c r="G302" s="201"/>
      <c r="H302" s="201"/>
      <c r="I302" s="201"/>
      <c r="J302" s="201"/>
      <c r="K302" s="201"/>
      <c r="L302" s="201"/>
      <c r="M302" s="578"/>
      <c r="N302" s="578"/>
      <c r="O302" s="578"/>
      <c r="P302" s="578"/>
      <c r="Q302" s="578"/>
      <c r="R302" s="578"/>
      <c r="S302" s="578"/>
      <c r="T302" s="578"/>
      <c r="U302" s="578"/>
      <c r="V302" s="578"/>
      <c r="W302" s="578"/>
      <c r="X302" s="578"/>
      <c r="Y302" s="578"/>
      <c r="Z302" s="578"/>
      <c r="AA302" s="578"/>
      <c r="AB302" s="578"/>
      <c r="AC302" s="578"/>
      <c r="AD302" s="578"/>
      <c r="AE302" s="201"/>
      <c r="AF302" s="234"/>
      <c r="AG302" s="234"/>
      <c r="AH302" s="234"/>
      <c r="AI302" s="234"/>
      <c r="AJ302" s="234"/>
      <c r="AK302" s="578"/>
      <c r="AL302" s="201"/>
      <c r="AM302" s="234"/>
      <c r="AN302" s="234"/>
      <c r="AO302" s="201"/>
      <c r="AP302" s="201"/>
      <c r="BL302" s="83"/>
      <c r="BM302" s="83"/>
      <c r="BQ302" s="83"/>
    </row>
    <row r="303" spans="1:69" s="82" customFormat="1">
      <c r="A303" s="201"/>
      <c r="B303" s="234"/>
      <c r="C303" s="716"/>
      <c r="D303" s="201"/>
      <c r="E303" s="201"/>
      <c r="F303" s="201"/>
      <c r="G303" s="201"/>
      <c r="H303" s="201"/>
      <c r="I303" s="201"/>
      <c r="J303" s="201"/>
      <c r="K303" s="201"/>
      <c r="L303" s="201"/>
      <c r="M303" s="578"/>
      <c r="N303" s="578"/>
      <c r="O303" s="578"/>
      <c r="P303" s="578"/>
      <c r="Q303" s="578"/>
      <c r="R303" s="578"/>
      <c r="S303" s="578"/>
      <c r="T303" s="578"/>
      <c r="U303" s="578"/>
      <c r="V303" s="578"/>
      <c r="W303" s="578"/>
      <c r="X303" s="578"/>
      <c r="Y303" s="578"/>
      <c r="Z303" s="578"/>
      <c r="AA303" s="578"/>
      <c r="AB303" s="578"/>
      <c r="AC303" s="578"/>
      <c r="AD303" s="578"/>
      <c r="AE303" s="201"/>
      <c r="AF303" s="234"/>
      <c r="AG303" s="234"/>
      <c r="AH303" s="234"/>
      <c r="AI303" s="234"/>
      <c r="AJ303" s="234"/>
      <c r="AK303" s="578"/>
      <c r="AL303" s="201"/>
      <c r="AM303" s="234"/>
      <c r="AN303" s="234"/>
      <c r="AO303" s="201"/>
      <c r="AP303" s="201"/>
      <c r="BL303" s="83"/>
      <c r="BM303" s="83"/>
      <c r="BQ303" s="83"/>
    </row>
    <row r="304" spans="1:69" s="82" customFormat="1">
      <c r="A304" s="201"/>
      <c r="B304" s="234"/>
      <c r="C304" s="716"/>
      <c r="D304" s="201"/>
      <c r="E304" s="201"/>
      <c r="F304" s="201"/>
      <c r="G304" s="201"/>
      <c r="H304" s="201"/>
      <c r="I304" s="201"/>
      <c r="J304" s="201"/>
      <c r="K304" s="201"/>
      <c r="L304" s="201"/>
      <c r="M304" s="578"/>
      <c r="N304" s="578"/>
      <c r="O304" s="578"/>
      <c r="P304" s="578"/>
      <c r="Q304" s="578"/>
      <c r="R304" s="578"/>
      <c r="S304" s="578"/>
      <c r="T304" s="578"/>
      <c r="U304" s="578"/>
      <c r="V304" s="578"/>
      <c r="W304" s="578"/>
      <c r="X304" s="578"/>
      <c r="Y304" s="578"/>
      <c r="Z304" s="578"/>
      <c r="AA304" s="578"/>
      <c r="AB304" s="578"/>
      <c r="AC304" s="578"/>
      <c r="AD304" s="578"/>
      <c r="AE304" s="201"/>
      <c r="AF304" s="234"/>
      <c r="AG304" s="234"/>
      <c r="AH304" s="234"/>
      <c r="AI304" s="234"/>
      <c r="AJ304" s="234"/>
      <c r="AK304" s="578"/>
      <c r="AL304" s="201"/>
      <c r="AM304" s="234"/>
      <c r="AN304" s="234"/>
      <c r="AO304" s="201"/>
      <c r="AP304" s="201"/>
      <c r="BL304" s="83"/>
      <c r="BM304" s="83"/>
      <c r="BQ304" s="83"/>
    </row>
    <row r="305" spans="1:69" s="82" customFormat="1">
      <c r="A305" s="201"/>
      <c r="B305" s="234"/>
      <c r="C305" s="716"/>
      <c r="D305" s="201"/>
      <c r="E305" s="201"/>
      <c r="F305" s="201"/>
      <c r="G305" s="201"/>
      <c r="H305" s="201"/>
      <c r="I305" s="201"/>
      <c r="J305" s="201"/>
      <c r="K305" s="201"/>
      <c r="L305" s="201"/>
      <c r="M305" s="578"/>
      <c r="N305" s="578"/>
      <c r="O305" s="578"/>
      <c r="P305" s="578"/>
      <c r="Q305" s="578"/>
      <c r="R305" s="578"/>
      <c r="S305" s="578"/>
      <c r="T305" s="578"/>
      <c r="U305" s="578"/>
      <c r="V305" s="578"/>
      <c r="W305" s="578"/>
      <c r="X305" s="578"/>
      <c r="Y305" s="578"/>
      <c r="Z305" s="578"/>
      <c r="AA305" s="578"/>
      <c r="AB305" s="578"/>
      <c r="AC305" s="578"/>
      <c r="AD305" s="578"/>
      <c r="AE305" s="201"/>
      <c r="AF305" s="234"/>
      <c r="AG305" s="234"/>
      <c r="AH305" s="234"/>
      <c r="AI305" s="234"/>
      <c r="AJ305" s="234"/>
      <c r="AK305" s="578"/>
      <c r="AL305" s="201"/>
      <c r="AM305" s="234"/>
      <c r="AN305" s="234"/>
      <c r="AO305" s="201"/>
      <c r="AP305" s="201"/>
      <c r="BL305" s="83"/>
      <c r="BM305" s="83"/>
      <c r="BQ305" s="83"/>
    </row>
    <row r="306" spans="1:69" s="82" customFormat="1">
      <c r="A306" s="201"/>
      <c r="B306" s="234"/>
      <c r="C306" s="716"/>
      <c r="D306" s="201"/>
      <c r="E306" s="201"/>
      <c r="F306" s="201"/>
      <c r="G306" s="201"/>
      <c r="H306" s="201"/>
      <c r="I306" s="201"/>
      <c r="J306" s="201"/>
      <c r="K306" s="201"/>
      <c r="L306" s="201"/>
      <c r="M306" s="578"/>
      <c r="N306" s="578"/>
      <c r="O306" s="578"/>
      <c r="P306" s="578"/>
      <c r="Q306" s="578"/>
      <c r="R306" s="578"/>
      <c r="S306" s="578"/>
      <c r="T306" s="578"/>
      <c r="U306" s="578"/>
      <c r="V306" s="578"/>
      <c r="W306" s="578"/>
      <c r="X306" s="578"/>
      <c r="Y306" s="578"/>
      <c r="Z306" s="578"/>
      <c r="AA306" s="578"/>
      <c r="AB306" s="578"/>
      <c r="AC306" s="578"/>
      <c r="AD306" s="578"/>
      <c r="AE306" s="201"/>
      <c r="AF306" s="234"/>
      <c r="AG306" s="234"/>
      <c r="AH306" s="234"/>
      <c r="AI306" s="234"/>
      <c r="AJ306" s="234"/>
      <c r="AK306" s="578"/>
      <c r="AL306" s="201"/>
      <c r="AM306" s="234"/>
      <c r="AN306" s="234"/>
      <c r="AO306" s="201"/>
      <c r="AP306" s="201"/>
      <c r="BL306" s="83"/>
      <c r="BM306" s="83"/>
      <c r="BQ306" s="83"/>
    </row>
    <row r="307" spans="1:69" s="82" customFormat="1">
      <c r="A307" s="201"/>
      <c r="B307" s="234"/>
      <c r="C307" s="716"/>
      <c r="D307" s="201"/>
      <c r="E307" s="201"/>
      <c r="F307" s="201"/>
      <c r="G307" s="201"/>
      <c r="H307" s="201"/>
      <c r="I307" s="201"/>
      <c r="J307" s="201"/>
      <c r="K307" s="201"/>
      <c r="L307" s="201"/>
      <c r="M307" s="578"/>
      <c r="N307" s="578"/>
      <c r="O307" s="578"/>
      <c r="P307" s="578"/>
      <c r="Q307" s="578"/>
      <c r="R307" s="578"/>
      <c r="S307" s="578"/>
      <c r="T307" s="578"/>
      <c r="U307" s="578"/>
      <c r="V307" s="578"/>
      <c r="W307" s="578"/>
      <c r="X307" s="578"/>
      <c r="Y307" s="578"/>
      <c r="Z307" s="578"/>
      <c r="AA307" s="578"/>
      <c r="AB307" s="578"/>
      <c r="AC307" s="578"/>
      <c r="AD307" s="578"/>
      <c r="AE307" s="201"/>
      <c r="AF307" s="234"/>
      <c r="AG307" s="234"/>
      <c r="AH307" s="234"/>
      <c r="AI307" s="234"/>
      <c r="AJ307" s="234"/>
      <c r="AK307" s="578"/>
      <c r="AL307" s="201"/>
      <c r="AM307" s="234"/>
      <c r="AN307" s="234"/>
      <c r="AO307" s="201"/>
      <c r="AP307" s="201"/>
      <c r="BL307" s="83"/>
      <c r="BM307" s="83"/>
      <c r="BQ307" s="83"/>
    </row>
    <row r="308" spans="1:69" s="82" customFormat="1">
      <c r="A308" s="201"/>
      <c r="B308" s="234"/>
      <c r="C308" s="716"/>
      <c r="D308" s="201"/>
      <c r="E308" s="201"/>
      <c r="F308" s="201"/>
      <c r="G308" s="201"/>
      <c r="H308" s="201"/>
      <c r="I308" s="201"/>
      <c r="J308" s="201"/>
      <c r="K308" s="201"/>
      <c r="L308" s="201"/>
      <c r="M308" s="578"/>
      <c r="N308" s="578"/>
      <c r="O308" s="578"/>
      <c r="P308" s="578"/>
      <c r="Q308" s="578"/>
      <c r="R308" s="578"/>
      <c r="S308" s="578"/>
      <c r="T308" s="578"/>
      <c r="U308" s="578"/>
      <c r="V308" s="578"/>
      <c r="W308" s="578"/>
      <c r="X308" s="578"/>
      <c r="Y308" s="578"/>
      <c r="Z308" s="578"/>
      <c r="AA308" s="578"/>
      <c r="AB308" s="578"/>
      <c r="AC308" s="578"/>
      <c r="AD308" s="578"/>
      <c r="AE308" s="201"/>
      <c r="AF308" s="234"/>
      <c r="AG308" s="234"/>
      <c r="AH308" s="234"/>
      <c r="AI308" s="234"/>
      <c r="AJ308" s="234"/>
      <c r="AK308" s="578"/>
      <c r="AL308" s="201"/>
      <c r="AM308" s="234"/>
      <c r="AN308" s="234"/>
      <c r="AO308" s="201"/>
      <c r="AP308" s="201"/>
      <c r="BL308" s="83"/>
      <c r="BM308" s="83"/>
      <c r="BQ308" s="83"/>
    </row>
    <row r="309" spans="1:69" s="82" customFormat="1">
      <c r="A309" s="201"/>
      <c r="B309" s="234"/>
      <c r="C309" s="716"/>
      <c r="D309" s="201"/>
      <c r="E309" s="201"/>
      <c r="F309" s="201"/>
      <c r="G309" s="201"/>
      <c r="H309" s="201"/>
      <c r="I309" s="201"/>
      <c r="J309" s="201"/>
      <c r="K309" s="201"/>
      <c r="L309" s="201"/>
      <c r="M309" s="578"/>
      <c r="N309" s="578"/>
      <c r="O309" s="578"/>
      <c r="P309" s="578"/>
      <c r="Q309" s="578"/>
      <c r="R309" s="578"/>
      <c r="S309" s="578"/>
      <c r="T309" s="578"/>
      <c r="U309" s="578"/>
      <c r="V309" s="578"/>
      <c r="W309" s="578"/>
      <c r="X309" s="578"/>
      <c r="Y309" s="578"/>
      <c r="Z309" s="578"/>
      <c r="AA309" s="578"/>
      <c r="AB309" s="578"/>
      <c r="AC309" s="578"/>
      <c r="AD309" s="578"/>
      <c r="AE309" s="201"/>
      <c r="AF309" s="234"/>
      <c r="AG309" s="234"/>
      <c r="AH309" s="234"/>
      <c r="AI309" s="234"/>
      <c r="AJ309" s="234"/>
      <c r="AK309" s="578"/>
      <c r="AL309" s="201"/>
      <c r="AM309" s="234"/>
      <c r="AN309" s="234"/>
      <c r="AO309" s="201"/>
      <c r="AP309" s="201"/>
      <c r="BL309" s="83"/>
      <c r="BM309" s="83"/>
      <c r="BQ309" s="83"/>
    </row>
    <row r="310" spans="1:69" s="82" customFormat="1">
      <c r="A310" s="201"/>
      <c r="B310" s="234"/>
      <c r="C310" s="716"/>
      <c r="D310" s="201"/>
      <c r="E310" s="201"/>
      <c r="F310" s="201"/>
      <c r="G310" s="201"/>
      <c r="H310" s="201"/>
      <c r="I310" s="201"/>
      <c r="J310" s="201"/>
      <c r="K310" s="201"/>
      <c r="L310" s="201"/>
      <c r="M310" s="578"/>
      <c r="N310" s="578"/>
      <c r="O310" s="578"/>
      <c r="P310" s="578"/>
      <c r="Q310" s="578"/>
      <c r="R310" s="578"/>
      <c r="S310" s="578"/>
      <c r="T310" s="578"/>
      <c r="U310" s="578"/>
      <c r="V310" s="578"/>
      <c r="W310" s="578"/>
      <c r="X310" s="578"/>
      <c r="Y310" s="578"/>
      <c r="Z310" s="578"/>
      <c r="AA310" s="578"/>
      <c r="AB310" s="578"/>
      <c r="AC310" s="578"/>
      <c r="AD310" s="578"/>
      <c r="AE310" s="201"/>
      <c r="AF310" s="234"/>
      <c r="AG310" s="234"/>
      <c r="AH310" s="234"/>
      <c r="AI310" s="234"/>
      <c r="AJ310" s="234"/>
      <c r="AK310" s="578"/>
      <c r="AL310" s="201"/>
      <c r="AM310" s="234"/>
      <c r="AN310" s="234"/>
      <c r="AO310" s="201"/>
      <c r="AP310" s="201"/>
      <c r="BL310" s="83"/>
      <c r="BM310" s="83"/>
      <c r="BQ310" s="83"/>
    </row>
    <row r="311" spans="1:69" s="82" customFormat="1">
      <c r="A311" s="201"/>
      <c r="B311" s="234"/>
      <c r="C311" s="716"/>
      <c r="D311" s="201"/>
      <c r="E311" s="201"/>
      <c r="F311" s="201"/>
      <c r="G311" s="201"/>
      <c r="H311" s="201"/>
      <c r="I311" s="201"/>
      <c r="J311" s="201"/>
      <c r="K311" s="201"/>
      <c r="L311" s="201"/>
      <c r="M311" s="578"/>
      <c r="N311" s="578"/>
      <c r="O311" s="578"/>
      <c r="P311" s="578"/>
      <c r="Q311" s="578"/>
      <c r="R311" s="578"/>
      <c r="S311" s="578"/>
      <c r="T311" s="578"/>
      <c r="U311" s="578"/>
      <c r="V311" s="578"/>
      <c r="W311" s="578"/>
      <c r="X311" s="578"/>
      <c r="Y311" s="578"/>
      <c r="Z311" s="578"/>
      <c r="AA311" s="578"/>
      <c r="AB311" s="578"/>
      <c r="AC311" s="578"/>
      <c r="AD311" s="578"/>
      <c r="AE311" s="201"/>
      <c r="AF311" s="234"/>
      <c r="AG311" s="234"/>
      <c r="AH311" s="234"/>
      <c r="AI311" s="234"/>
      <c r="AJ311" s="234"/>
      <c r="AK311" s="578"/>
      <c r="AL311" s="201"/>
      <c r="AM311" s="234"/>
      <c r="AN311" s="234"/>
      <c r="AO311" s="201"/>
      <c r="AP311" s="201"/>
      <c r="BL311" s="83"/>
      <c r="BM311" s="83"/>
      <c r="BQ311" s="83"/>
    </row>
    <row r="312" spans="1:69" s="82" customFormat="1">
      <c r="A312" s="201"/>
      <c r="B312" s="234"/>
      <c r="C312" s="716"/>
      <c r="D312" s="201"/>
      <c r="E312" s="201"/>
      <c r="F312" s="201"/>
      <c r="G312" s="201"/>
      <c r="H312" s="201"/>
      <c r="I312" s="201"/>
      <c r="J312" s="201"/>
      <c r="K312" s="201"/>
      <c r="L312" s="201"/>
      <c r="M312" s="578"/>
      <c r="N312" s="578"/>
      <c r="O312" s="578"/>
      <c r="P312" s="578"/>
      <c r="Q312" s="578"/>
      <c r="R312" s="578"/>
      <c r="S312" s="578"/>
      <c r="T312" s="578"/>
      <c r="U312" s="578"/>
      <c r="V312" s="578"/>
      <c r="W312" s="578"/>
      <c r="X312" s="578"/>
      <c r="Y312" s="578"/>
      <c r="Z312" s="578"/>
      <c r="AA312" s="578"/>
      <c r="AB312" s="578"/>
      <c r="AC312" s="578"/>
      <c r="AD312" s="578"/>
      <c r="AE312" s="201"/>
      <c r="AF312" s="234"/>
      <c r="AG312" s="234"/>
      <c r="AH312" s="234"/>
      <c r="AI312" s="234"/>
      <c r="AJ312" s="234"/>
      <c r="AK312" s="578"/>
      <c r="AL312" s="201"/>
      <c r="AM312" s="234"/>
      <c r="AN312" s="234"/>
      <c r="AO312" s="201"/>
      <c r="AP312" s="201"/>
      <c r="BL312" s="83"/>
      <c r="BM312" s="83"/>
      <c r="BQ312" s="83"/>
    </row>
    <row r="313" spans="1:69" s="82" customFormat="1">
      <c r="A313" s="201"/>
      <c r="B313" s="234"/>
      <c r="C313" s="716"/>
      <c r="D313" s="201"/>
      <c r="E313" s="201"/>
      <c r="F313" s="201"/>
      <c r="G313" s="201"/>
      <c r="H313" s="201"/>
      <c r="I313" s="201"/>
      <c r="J313" s="201"/>
      <c r="K313" s="201"/>
      <c r="L313" s="201"/>
      <c r="M313" s="578"/>
      <c r="N313" s="578"/>
      <c r="O313" s="578"/>
      <c r="P313" s="578"/>
      <c r="Q313" s="578"/>
      <c r="R313" s="578"/>
      <c r="S313" s="578"/>
      <c r="T313" s="578"/>
      <c r="U313" s="578"/>
      <c r="V313" s="578"/>
      <c r="W313" s="578"/>
      <c r="X313" s="578"/>
      <c r="Y313" s="578"/>
      <c r="Z313" s="578"/>
      <c r="AA313" s="578"/>
      <c r="AB313" s="578"/>
      <c r="AC313" s="578"/>
      <c r="AD313" s="578"/>
      <c r="AE313" s="201"/>
      <c r="AF313" s="234"/>
      <c r="AG313" s="234"/>
      <c r="AH313" s="234"/>
      <c r="AI313" s="234"/>
      <c r="AJ313" s="234"/>
      <c r="AK313" s="578"/>
      <c r="AL313" s="201"/>
      <c r="AM313" s="234"/>
      <c r="AN313" s="234"/>
      <c r="AO313" s="201"/>
      <c r="AP313" s="201"/>
      <c r="BL313" s="83"/>
      <c r="BM313" s="83"/>
      <c r="BQ313" s="83"/>
    </row>
    <row r="314" spans="1:69" s="82" customFormat="1">
      <c r="A314" s="201"/>
      <c r="B314" s="234"/>
      <c r="C314" s="716"/>
      <c r="D314" s="201"/>
      <c r="E314" s="201"/>
      <c r="F314" s="201"/>
      <c r="G314" s="201"/>
      <c r="H314" s="201"/>
      <c r="I314" s="201"/>
      <c r="J314" s="201"/>
      <c r="K314" s="201"/>
      <c r="L314" s="201"/>
      <c r="M314" s="578"/>
      <c r="N314" s="578"/>
      <c r="O314" s="578"/>
      <c r="P314" s="578"/>
      <c r="Q314" s="578"/>
      <c r="R314" s="578"/>
      <c r="S314" s="578"/>
      <c r="T314" s="578"/>
      <c r="U314" s="578"/>
      <c r="V314" s="578"/>
      <c r="W314" s="578"/>
      <c r="X314" s="578"/>
      <c r="Y314" s="578"/>
      <c r="Z314" s="578"/>
      <c r="AA314" s="578"/>
      <c r="AB314" s="578"/>
      <c r="AC314" s="578"/>
      <c r="AD314" s="578"/>
      <c r="AE314" s="201"/>
      <c r="AF314" s="234"/>
      <c r="AG314" s="234"/>
      <c r="AH314" s="234"/>
      <c r="AI314" s="234"/>
      <c r="AJ314" s="234"/>
      <c r="AK314" s="578"/>
      <c r="AL314" s="201"/>
      <c r="AM314" s="234"/>
      <c r="AN314" s="234"/>
      <c r="AO314" s="201"/>
      <c r="AP314" s="201"/>
      <c r="BL314" s="83"/>
      <c r="BM314" s="83"/>
      <c r="BQ314" s="83"/>
    </row>
    <row r="315" spans="1:69" s="82" customFormat="1">
      <c r="A315" s="201"/>
      <c r="B315" s="234"/>
      <c r="C315" s="716"/>
      <c r="D315" s="201"/>
      <c r="E315" s="201"/>
      <c r="F315" s="201"/>
      <c r="G315" s="201"/>
      <c r="H315" s="201"/>
      <c r="I315" s="201"/>
      <c r="J315" s="201"/>
      <c r="K315" s="201"/>
      <c r="L315" s="201"/>
      <c r="M315" s="578"/>
      <c r="N315" s="578"/>
      <c r="O315" s="578"/>
      <c r="P315" s="578"/>
      <c r="Q315" s="578"/>
      <c r="R315" s="578"/>
      <c r="S315" s="578"/>
      <c r="T315" s="578"/>
      <c r="U315" s="578"/>
      <c r="V315" s="578"/>
      <c r="W315" s="578"/>
      <c r="X315" s="578"/>
      <c r="Y315" s="578"/>
      <c r="Z315" s="578"/>
      <c r="AA315" s="578"/>
      <c r="AB315" s="578"/>
      <c r="AC315" s="578"/>
      <c r="AD315" s="578"/>
      <c r="AE315" s="201"/>
      <c r="AF315" s="234"/>
      <c r="AG315" s="234"/>
      <c r="AH315" s="234"/>
      <c r="AI315" s="234"/>
      <c r="AJ315" s="234"/>
      <c r="AK315" s="578"/>
      <c r="AL315" s="201"/>
      <c r="AM315" s="234"/>
      <c r="AN315" s="234"/>
      <c r="AO315" s="201"/>
      <c r="AP315" s="201"/>
      <c r="BL315" s="83"/>
      <c r="BM315" s="83"/>
      <c r="BQ315" s="83"/>
    </row>
    <row r="316" spans="1:69" s="82" customFormat="1">
      <c r="A316" s="201"/>
      <c r="B316" s="234"/>
      <c r="C316" s="716"/>
      <c r="D316" s="201"/>
      <c r="E316" s="201"/>
      <c r="F316" s="201"/>
      <c r="G316" s="201"/>
      <c r="H316" s="201"/>
      <c r="I316" s="201"/>
      <c r="J316" s="201"/>
      <c r="K316" s="201"/>
      <c r="L316" s="201"/>
      <c r="M316" s="578"/>
      <c r="N316" s="578"/>
      <c r="O316" s="578"/>
      <c r="P316" s="578"/>
      <c r="Q316" s="578"/>
      <c r="R316" s="578"/>
      <c r="S316" s="578"/>
      <c r="T316" s="578"/>
      <c r="U316" s="578"/>
      <c r="V316" s="578"/>
      <c r="W316" s="578"/>
      <c r="X316" s="578"/>
      <c r="Y316" s="578"/>
      <c r="Z316" s="578"/>
      <c r="AA316" s="578"/>
      <c r="AB316" s="578"/>
      <c r="AC316" s="578"/>
      <c r="AD316" s="578"/>
      <c r="AE316" s="201"/>
      <c r="AF316" s="234"/>
      <c r="AG316" s="234"/>
      <c r="AH316" s="234"/>
      <c r="AI316" s="234"/>
      <c r="AJ316" s="234"/>
      <c r="AK316" s="578"/>
      <c r="AL316" s="201"/>
      <c r="AM316" s="234"/>
      <c r="AN316" s="234"/>
      <c r="AO316" s="201"/>
      <c r="AP316" s="201"/>
      <c r="BL316" s="83"/>
      <c r="BM316" s="83"/>
      <c r="BQ316" s="83"/>
    </row>
    <row r="317" spans="1:69" s="82" customFormat="1">
      <c r="A317" s="201"/>
      <c r="B317" s="234"/>
      <c r="C317" s="716"/>
      <c r="D317" s="201"/>
      <c r="E317" s="201"/>
      <c r="F317" s="201"/>
      <c r="G317" s="201"/>
      <c r="H317" s="201"/>
      <c r="I317" s="201"/>
      <c r="J317" s="201"/>
      <c r="K317" s="201"/>
      <c r="L317" s="201"/>
      <c r="M317" s="578"/>
      <c r="N317" s="578"/>
      <c r="O317" s="578"/>
      <c r="P317" s="578"/>
      <c r="Q317" s="578"/>
      <c r="R317" s="578"/>
      <c r="S317" s="578"/>
      <c r="T317" s="578"/>
      <c r="U317" s="578"/>
      <c r="V317" s="578"/>
      <c r="W317" s="578"/>
      <c r="X317" s="578"/>
      <c r="Y317" s="578"/>
      <c r="Z317" s="578"/>
      <c r="AA317" s="578"/>
      <c r="AB317" s="578"/>
      <c r="AC317" s="578"/>
      <c r="AD317" s="578"/>
      <c r="AE317" s="201"/>
      <c r="AF317" s="234"/>
      <c r="AG317" s="234"/>
      <c r="AH317" s="234"/>
      <c r="AI317" s="234"/>
      <c r="AJ317" s="234"/>
      <c r="AK317" s="578"/>
      <c r="AL317" s="201"/>
      <c r="AM317" s="234"/>
      <c r="AN317" s="234"/>
      <c r="AO317" s="201"/>
      <c r="AP317" s="201"/>
      <c r="BL317" s="83"/>
      <c r="BM317" s="83"/>
      <c r="BQ317" s="83"/>
    </row>
    <row r="318" spans="1:69" s="82" customFormat="1">
      <c r="A318" s="201"/>
      <c r="B318" s="234"/>
      <c r="C318" s="716"/>
      <c r="D318" s="201"/>
      <c r="E318" s="201"/>
      <c r="F318" s="201"/>
      <c r="G318" s="201"/>
      <c r="H318" s="201"/>
      <c r="I318" s="201"/>
      <c r="J318" s="201"/>
      <c r="K318" s="201"/>
      <c r="L318" s="201"/>
      <c r="M318" s="578"/>
      <c r="N318" s="578"/>
      <c r="O318" s="578"/>
      <c r="P318" s="578"/>
      <c r="Q318" s="578"/>
      <c r="R318" s="578"/>
      <c r="S318" s="578"/>
      <c r="T318" s="578"/>
      <c r="U318" s="578"/>
      <c r="V318" s="578"/>
      <c r="W318" s="578"/>
      <c r="X318" s="578"/>
      <c r="Y318" s="578"/>
      <c r="Z318" s="578"/>
      <c r="AA318" s="578"/>
      <c r="AB318" s="578"/>
      <c r="AC318" s="578"/>
      <c r="AD318" s="578"/>
      <c r="AE318" s="201"/>
      <c r="AF318" s="234"/>
      <c r="AG318" s="234"/>
      <c r="AH318" s="234"/>
      <c r="AI318" s="234"/>
      <c r="AJ318" s="234"/>
      <c r="AK318" s="578"/>
      <c r="AL318" s="201"/>
      <c r="AM318" s="234"/>
      <c r="AN318" s="234"/>
      <c r="AO318" s="201"/>
      <c r="AP318" s="201"/>
      <c r="BL318" s="83"/>
      <c r="BM318" s="83"/>
      <c r="BQ318" s="83"/>
    </row>
    <row r="319" spans="1:69" s="82" customFormat="1">
      <c r="A319" s="201"/>
      <c r="B319" s="234"/>
      <c r="C319" s="716"/>
      <c r="D319" s="201"/>
      <c r="E319" s="201"/>
      <c r="F319" s="201"/>
      <c r="G319" s="201"/>
      <c r="H319" s="201"/>
      <c r="I319" s="201"/>
      <c r="J319" s="201"/>
      <c r="K319" s="201"/>
      <c r="L319" s="201"/>
      <c r="M319" s="578"/>
      <c r="N319" s="578"/>
      <c r="O319" s="578"/>
      <c r="P319" s="578"/>
      <c r="Q319" s="578"/>
      <c r="R319" s="578"/>
      <c r="S319" s="578"/>
      <c r="T319" s="578"/>
      <c r="U319" s="578"/>
      <c r="V319" s="578"/>
      <c r="W319" s="578"/>
      <c r="X319" s="578"/>
      <c r="Y319" s="578"/>
      <c r="Z319" s="578"/>
      <c r="AA319" s="578"/>
      <c r="AB319" s="578"/>
      <c r="AC319" s="578"/>
      <c r="AD319" s="578"/>
      <c r="AE319" s="201"/>
      <c r="AF319" s="234"/>
      <c r="AG319" s="234"/>
      <c r="AH319" s="234"/>
      <c r="AI319" s="234"/>
      <c r="AJ319" s="234"/>
      <c r="AK319" s="578"/>
      <c r="AL319" s="201"/>
      <c r="AM319" s="234"/>
      <c r="AN319" s="234"/>
      <c r="AO319" s="201"/>
      <c r="AP319" s="201"/>
      <c r="BL319" s="83"/>
      <c r="BM319" s="83"/>
      <c r="BQ319" s="83"/>
    </row>
    <row r="320" spans="1:69" s="82" customFormat="1">
      <c r="A320" s="201"/>
      <c r="B320" s="234"/>
      <c r="C320" s="716"/>
      <c r="D320" s="201"/>
      <c r="E320" s="201"/>
      <c r="F320" s="201"/>
      <c r="G320" s="201"/>
      <c r="H320" s="201"/>
      <c r="I320" s="201"/>
      <c r="J320" s="201"/>
      <c r="K320" s="201"/>
      <c r="L320" s="201"/>
      <c r="M320" s="578"/>
      <c r="N320" s="578"/>
      <c r="O320" s="578"/>
      <c r="P320" s="578"/>
      <c r="Q320" s="578"/>
      <c r="R320" s="578"/>
      <c r="S320" s="578"/>
      <c r="T320" s="578"/>
      <c r="U320" s="578"/>
      <c r="V320" s="578"/>
      <c r="W320" s="578"/>
      <c r="X320" s="578"/>
      <c r="Y320" s="578"/>
      <c r="Z320" s="578"/>
      <c r="AA320" s="578"/>
      <c r="AB320" s="578"/>
      <c r="AC320" s="578"/>
      <c r="AD320" s="578"/>
      <c r="AE320" s="201"/>
      <c r="AF320" s="234"/>
      <c r="AG320" s="234"/>
      <c r="AH320" s="234"/>
      <c r="AI320" s="234"/>
      <c r="AJ320" s="234"/>
      <c r="AK320" s="578"/>
      <c r="AL320" s="201"/>
      <c r="AM320" s="234"/>
      <c r="AN320" s="234"/>
      <c r="AO320" s="201"/>
      <c r="AP320" s="201"/>
      <c r="BL320" s="83"/>
      <c r="BM320" s="83"/>
      <c r="BQ320" s="83"/>
    </row>
    <row r="321" spans="1:69" s="82" customFormat="1">
      <c r="A321" s="201"/>
      <c r="B321" s="234"/>
      <c r="C321" s="716"/>
      <c r="D321" s="201"/>
      <c r="E321" s="201"/>
      <c r="F321" s="201"/>
      <c r="G321" s="201"/>
      <c r="H321" s="201"/>
      <c r="I321" s="201"/>
      <c r="J321" s="201"/>
      <c r="K321" s="201"/>
      <c r="L321" s="201"/>
      <c r="M321" s="578"/>
      <c r="N321" s="578"/>
      <c r="O321" s="578"/>
      <c r="P321" s="578"/>
      <c r="Q321" s="578"/>
      <c r="R321" s="578"/>
      <c r="S321" s="578"/>
      <c r="T321" s="578"/>
      <c r="U321" s="578"/>
      <c r="V321" s="578"/>
      <c r="W321" s="578"/>
      <c r="X321" s="578"/>
      <c r="Y321" s="578"/>
      <c r="Z321" s="578"/>
      <c r="AA321" s="578"/>
      <c r="AB321" s="578"/>
      <c r="AC321" s="578"/>
      <c r="AD321" s="578"/>
      <c r="AE321" s="201"/>
      <c r="AF321" s="234"/>
      <c r="AG321" s="234"/>
      <c r="AH321" s="234"/>
      <c r="AI321" s="234"/>
      <c r="AJ321" s="234"/>
      <c r="AK321" s="578"/>
      <c r="AL321" s="201"/>
      <c r="AM321" s="234"/>
      <c r="AN321" s="234"/>
      <c r="AO321" s="201"/>
      <c r="AP321" s="201"/>
      <c r="BL321" s="83"/>
      <c r="BM321" s="83"/>
      <c r="BQ321" s="83"/>
    </row>
    <row r="322" spans="1:69" s="82" customFormat="1">
      <c r="A322" s="201"/>
      <c r="B322" s="234"/>
      <c r="C322" s="716"/>
      <c r="D322" s="201"/>
      <c r="E322" s="201"/>
      <c r="F322" s="201"/>
      <c r="G322" s="201"/>
      <c r="H322" s="201"/>
      <c r="I322" s="201"/>
      <c r="J322" s="201"/>
      <c r="K322" s="201"/>
      <c r="L322" s="201"/>
      <c r="M322" s="578"/>
      <c r="N322" s="578"/>
      <c r="O322" s="578"/>
      <c r="P322" s="578"/>
      <c r="Q322" s="578"/>
      <c r="R322" s="578"/>
      <c r="S322" s="578"/>
      <c r="T322" s="578"/>
      <c r="U322" s="578"/>
      <c r="V322" s="578"/>
      <c r="W322" s="578"/>
      <c r="X322" s="578"/>
      <c r="Y322" s="578"/>
      <c r="Z322" s="578"/>
      <c r="AA322" s="578"/>
      <c r="AB322" s="578"/>
      <c r="AC322" s="578"/>
      <c r="AD322" s="578"/>
      <c r="AE322" s="201"/>
      <c r="AF322" s="234"/>
      <c r="AG322" s="234"/>
      <c r="AH322" s="234"/>
      <c r="AI322" s="234"/>
      <c r="AJ322" s="234"/>
      <c r="AK322" s="578"/>
      <c r="AL322" s="201"/>
      <c r="AM322" s="234"/>
      <c r="AN322" s="234"/>
      <c r="AO322" s="201"/>
      <c r="AP322" s="201"/>
      <c r="BL322" s="83"/>
      <c r="BM322" s="83"/>
      <c r="BQ322" s="83"/>
    </row>
    <row r="323" spans="1:69" s="82" customFormat="1">
      <c r="A323" s="201"/>
      <c r="B323" s="234"/>
      <c r="C323" s="716"/>
      <c r="D323" s="201"/>
      <c r="E323" s="201"/>
      <c r="F323" s="201"/>
      <c r="G323" s="201"/>
      <c r="H323" s="201"/>
      <c r="I323" s="201"/>
      <c r="J323" s="201"/>
      <c r="K323" s="201"/>
      <c r="L323" s="201"/>
      <c r="M323" s="578"/>
      <c r="N323" s="578"/>
      <c r="O323" s="578"/>
      <c r="P323" s="578"/>
      <c r="Q323" s="578"/>
      <c r="R323" s="578"/>
      <c r="S323" s="578"/>
      <c r="T323" s="578"/>
      <c r="U323" s="578"/>
      <c r="V323" s="578"/>
      <c r="W323" s="578"/>
      <c r="X323" s="578"/>
      <c r="Y323" s="578"/>
      <c r="Z323" s="578"/>
      <c r="AA323" s="578"/>
      <c r="AB323" s="578"/>
      <c r="AC323" s="578"/>
      <c r="AD323" s="578"/>
      <c r="AE323" s="201"/>
      <c r="AF323" s="234"/>
      <c r="AG323" s="234"/>
      <c r="AH323" s="234"/>
      <c r="AI323" s="234"/>
      <c r="AJ323" s="234"/>
      <c r="AK323" s="578"/>
      <c r="AL323" s="201"/>
      <c r="AM323" s="234"/>
      <c r="AN323" s="234"/>
      <c r="AO323" s="201"/>
      <c r="AP323" s="201"/>
      <c r="BL323" s="83"/>
      <c r="BM323" s="83"/>
      <c r="BQ323" s="83"/>
    </row>
    <row r="324" spans="1:69" s="82" customFormat="1">
      <c r="A324" s="201"/>
      <c r="B324" s="234"/>
      <c r="C324" s="716"/>
      <c r="D324" s="201"/>
      <c r="E324" s="201"/>
      <c r="F324" s="201"/>
      <c r="G324" s="201"/>
      <c r="H324" s="201"/>
      <c r="I324" s="201"/>
      <c r="J324" s="201"/>
      <c r="K324" s="201"/>
      <c r="L324" s="201"/>
      <c r="M324" s="578"/>
      <c r="N324" s="578"/>
      <c r="O324" s="578"/>
      <c r="P324" s="578"/>
      <c r="Q324" s="578"/>
      <c r="R324" s="578"/>
      <c r="S324" s="578"/>
      <c r="T324" s="578"/>
      <c r="U324" s="578"/>
      <c r="V324" s="578"/>
      <c r="W324" s="578"/>
      <c r="X324" s="578"/>
      <c r="Y324" s="578"/>
      <c r="Z324" s="578"/>
      <c r="AA324" s="578"/>
      <c r="AB324" s="578"/>
      <c r="AC324" s="578"/>
      <c r="AD324" s="578"/>
      <c r="AE324" s="201"/>
      <c r="AF324" s="234"/>
      <c r="AG324" s="234"/>
      <c r="AH324" s="234"/>
      <c r="AI324" s="234"/>
      <c r="AJ324" s="234"/>
      <c r="AK324" s="578"/>
      <c r="AL324" s="201"/>
      <c r="AM324" s="234"/>
      <c r="AN324" s="234"/>
      <c r="AO324" s="201"/>
      <c r="AP324" s="201"/>
      <c r="BL324" s="83"/>
      <c r="BM324" s="83"/>
      <c r="BQ324" s="83"/>
    </row>
    <row r="325" spans="1:69" s="82" customFormat="1">
      <c r="A325" s="201"/>
      <c r="B325" s="234"/>
      <c r="C325" s="716"/>
      <c r="D325" s="201"/>
      <c r="E325" s="201"/>
      <c r="F325" s="201"/>
      <c r="G325" s="201"/>
      <c r="H325" s="201"/>
      <c r="I325" s="201"/>
      <c r="J325" s="201"/>
      <c r="K325" s="201"/>
      <c r="L325" s="201"/>
      <c r="M325" s="578"/>
      <c r="N325" s="578"/>
      <c r="O325" s="578"/>
      <c r="P325" s="578"/>
      <c r="Q325" s="578"/>
      <c r="R325" s="578"/>
      <c r="S325" s="578"/>
      <c r="T325" s="578"/>
      <c r="U325" s="578"/>
      <c r="V325" s="578"/>
      <c r="W325" s="578"/>
      <c r="X325" s="578"/>
      <c r="Y325" s="578"/>
      <c r="Z325" s="578"/>
      <c r="AA325" s="578"/>
      <c r="AB325" s="578"/>
      <c r="AC325" s="578"/>
      <c r="AD325" s="578"/>
      <c r="AE325" s="201"/>
      <c r="AF325" s="234"/>
      <c r="AG325" s="234"/>
      <c r="AH325" s="234"/>
      <c r="AI325" s="234"/>
      <c r="AJ325" s="234"/>
      <c r="AK325" s="578"/>
      <c r="AL325" s="201"/>
      <c r="AM325" s="234"/>
      <c r="AN325" s="234"/>
      <c r="AO325" s="201"/>
      <c r="AP325" s="201"/>
      <c r="BL325" s="83"/>
      <c r="BM325" s="83"/>
      <c r="BQ325" s="83"/>
    </row>
    <row r="326" spans="1:69" s="82" customFormat="1">
      <c r="A326" s="201"/>
      <c r="B326" s="234"/>
      <c r="C326" s="716"/>
      <c r="D326" s="201"/>
      <c r="E326" s="201"/>
      <c r="F326" s="201"/>
      <c r="G326" s="201"/>
      <c r="H326" s="201"/>
      <c r="I326" s="201"/>
      <c r="J326" s="201"/>
      <c r="K326" s="201"/>
      <c r="L326" s="201"/>
      <c r="M326" s="578"/>
      <c r="N326" s="578"/>
      <c r="O326" s="578"/>
      <c r="P326" s="578"/>
      <c r="Q326" s="578"/>
      <c r="R326" s="578"/>
      <c r="S326" s="578"/>
      <c r="T326" s="578"/>
      <c r="U326" s="578"/>
      <c r="V326" s="578"/>
      <c r="W326" s="578"/>
      <c r="X326" s="578"/>
      <c r="Y326" s="578"/>
      <c r="Z326" s="578"/>
      <c r="AA326" s="578"/>
      <c r="AB326" s="578"/>
      <c r="AC326" s="578"/>
      <c r="AD326" s="578"/>
      <c r="AE326" s="201"/>
      <c r="AF326" s="234"/>
      <c r="AG326" s="234"/>
      <c r="AH326" s="234"/>
      <c r="AI326" s="234"/>
      <c r="AJ326" s="234"/>
      <c r="AK326" s="578"/>
      <c r="AL326" s="201"/>
      <c r="AM326" s="234"/>
      <c r="AN326" s="234"/>
      <c r="AO326" s="201"/>
      <c r="AP326" s="201"/>
      <c r="BL326" s="83"/>
      <c r="BM326" s="83"/>
      <c r="BQ326" s="83"/>
    </row>
    <row r="327" spans="1:69" s="82" customFormat="1">
      <c r="A327" s="201"/>
      <c r="B327" s="234"/>
      <c r="C327" s="716"/>
      <c r="D327" s="201"/>
      <c r="E327" s="201"/>
      <c r="F327" s="201"/>
      <c r="G327" s="201"/>
      <c r="H327" s="201"/>
      <c r="I327" s="201"/>
      <c r="J327" s="201"/>
      <c r="K327" s="201"/>
      <c r="L327" s="201"/>
      <c r="M327" s="578"/>
      <c r="N327" s="578"/>
      <c r="O327" s="578"/>
      <c r="P327" s="578"/>
      <c r="Q327" s="578"/>
      <c r="R327" s="578"/>
      <c r="S327" s="578"/>
      <c r="T327" s="578"/>
      <c r="U327" s="578"/>
      <c r="V327" s="578"/>
      <c r="W327" s="578"/>
      <c r="X327" s="578"/>
      <c r="Y327" s="578"/>
      <c r="Z327" s="578"/>
      <c r="AA327" s="578"/>
      <c r="AB327" s="578"/>
      <c r="AC327" s="578"/>
      <c r="AD327" s="578"/>
      <c r="AE327" s="201"/>
      <c r="AF327" s="234"/>
      <c r="AG327" s="234"/>
      <c r="AH327" s="234"/>
      <c r="AI327" s="234"/>
      <c r="AJ327" s="234"/>
      <c r="AK327" s="578"/>
      <c r="AL327" s="201"/>
      <c r="AM327" s="234"/>
      <c r="AN327" s="234"/>
      <c r="AO327" s="201"/>
      <c r="AP327" s="201"/>
      <c r="BL327" s="83"/>
      <c r="BM327" s="83"/>
      <c r="BQ327" s="83"/>
    </row>
    <row r="328" spans="1:69" s="82" customFormat="1">
      <c r="A328" s="201"/>
      <c r="B328" s="234"/>
      <c r="C328" s="716"/>
      <c r="D328" s="201"/>
      <c r="E328" s="201"/>
      <c r="F328" s="201"/>
      <c r="G328" s="201"/>
      <c r="H328" s="201"/>
      <c r="I328" s="201"/>
      <c r="J328" s="201"/>
      <c r="K328" s="201"/>
      <c r="L328" s="201"/>
      <c r="M328" s="578"/>
      <c r="N328" s="578"/>
      <c r="O328" s="578"/>
      <c r="P328" s="578"/>
      <c r="Q328" s="578"/>
      <c r="R328" s="578"/>
      <c r="S328" s="578"/>
      <c r="T328" s="578"/>
      <c r="U328" s="578"/>
      <c r="V328" s="578"/>
      <c r="W328" s="578"/>
      <c r="X328" s="578"/>
      <c r="Y328" s="578"/>
      <c r="Z328" s="578"/>
      <c r="AA328" s="578"/>
      <c r="AB328" s="578"/>
      <c r="AC328" s="578"/>
      <c r="AD328" s="578"/>
      <c r="AE328" s="201"/>
      <c r="AF328" s="234"/>
      <c r="AG328" s="234"/>
      <c r="AH328" s="234"/>
      <c r="AI328" s="234"/>
      <c r="AJ328" s="234"/>
      <c r="AK328" s="578"/>
      <c r="AL328" s="201"/>
      <c r="AM328" s="234"/>
      <c r="AN328" s="234"/>
      <c r="AO328" s="201"/>
      <c r="AP328" s="201"/>
      <c r="BL328" s="83"/>
      <c r="BM328" s="83"/>
      <c r="BQ328" s="83"/>
    </row>
    <row r="329" spans="1:69" s="82" customFormat="1">
      <c r="A329" s="201"/>
      <c r="B329" s="234"/>
      <c r="C329" s="716"/>
      <c r="D329" s="201"/>
      <c r="E329" s="201"/>
      <c r="F329" s="201"/>
      <c r="G329" s="201"/>
      <c r="H329" s="201"/>
      <c r="I329" s="201"/>
      <c r="J329" s="201"/>
      <c r="K329" s="201"/>
      <c r="L329" s="201"/>
      <c r="M329" s="578"/>
      <c r="N329" s="578"/>
      <c r="O329" s="578"/>
      <c r="P329" s="578"/>
      <c r="Q329" s="578"/>
      <c r="R329" s="578"/>
      <c r="S329" s="578"/>
      <c r="T329" s="578"/>
      <c r="U329" s="578"/>
      <c r="V329" s="578"/>
      <c r="W329" s="578"/>
      <c r="X329" s="578"/>
      <c r="Y329" s="578"/>
      <c r="Z329" s="578"/>
      <c r="AA329" s="578"/>
      <c r="AB329" s="578"/>
      <c r="AC329" s="578"/>
      <c r="AD329" s="578"/>
      <c r="AE329" s="201"/>
      <c r="AF329" s="234"/>
      <c r="AG329" s="234"/>
      <c r="AH329" s="234"/>
      <c r="AI329" s="234"/>
      <c r="AJ329" s="234"/>
      <c r="AK329" s="578"/>
      <c r="AL329" s="201"/>
      <c r="AM329" s="234"/>
      <c r="AN329" s="234"/>
      <c r="AO329" s="201"/>
      <c r="AP329" s="201"/>
      <c r="BL329" s="83"/>
      <c r="BM329" s="83"/>
      <c r="BQ329" s="83"/>
    </row>
    <row r="330" spans="1:69" s="82" customFormat="1">
      <c r="A330" s="201"/>
      <c r="B330" s="234"/>
      <c r="C330" s="716"/>
      <c r="D330" s="201"/>
      <c r="E330" s="201"/>
      <c r="F330" s="201"/>
      <c r="G330" s="201"/>
      <c r="H330" s="201"/>
      <c r="I330" s="201"/>
      <c r="J330" s="201"/>
      <c r="K330" s="201"/>
      <c r="L330" s="201"/>
      <c r="M330" s="578"/>
      <c r="N330" s="578"/>
      <c r="O330" s="578"/>
      <c r="P330" s="578"/>
      <c r="Q330" s="578"/>
      <c r="R330" s="578"/>
      <c r="S330" s="578"/>
      <c r="T330" s="578"/>
      <c r="U330" s="578"/>
      <c r="V330" s="578"/>
      <c r="W330" s="578"/>
      <c r="X330" s="578"/>
      <c r="Y330" s="578"/>
      <c r="Z330" s="578"/>
      <c r="AA330" s="578"/>
      <c r="AB330" s="578"/>
      <c r="AC330" s="578"/>
      <c r="AD330" s="578"/>
      <c r="AE330" s="201"/>
      <c r="AF330" s="234"/>
      <c r="AG330" s="234"/>
      <c r="AH330" s="234"/>
      <c r="AI330" s="234"/>
      <c r="AJ330" s="234"/>
      <c r="AK330" s="578"/>
      <c r="AL330" s="201"/>
      <c r="AM330" s="234"/>
      <c r="AN330" s="234"/>
      <c r="AO330" s="201"/>
      <c r="AP330" s="201"/>
      <c r="BL330" s="83"/>
      <c r="BM330" s="83"/>
      <c r="BQ330" s="83"/>
    </row>
    <row r="331" spans="1:69" s="82" customFormat="1">
      <c r="A331" s="201"/>
      <c r="B331" s="234"/>
      <c r="C331" s="716"/>
      <c r="D331" s="201"/>
      <c r="E331" s="201"/>
      <c r="F331" s="201"/>
      <c r="G331" s="201"/>
      <c r="H331" s="201"/>
      <c r="I331" s="201"/>
      <c r="J331" s="201"/>
      <c r="K331" s="201"/>
      <c r="L331" s="201"/>
      <c r="M331" s="578"/>
      <c r="N331" s="578"/>
      <c r="O331" s="578"/>
      <c r="P331" s="578"/>
      <c r="Q331" s="578"/>
      <c r="R331" s="578"/>
      <c r="S331" s="578"/>
      <c r="T331" s="578"/>
      <c r="U331" s="578"/>
      <c r="V331" s="578"/>
      <c r="W331" s="578"/>
      <c r="X331" s="578"/>
      <c r="Y331" s="578"/>
      <c r="Z331" s="578"/>
      <c r="AA331" s="578"/>
      <c r="AB331" s="578"/>
      <c r="AC331" s="578"/>
      <c r="AD331" s="578"/>
      <c r="AE331" s="201"/>
      <c r="AF331" s="234"/>
      <c r="AG331" s="234"/>
      <c r="AH331" s="234"/>
      <c r="AI331" s="234"/>
      <c r="AJ331" s="234"/>
      <c r="AK331" s="578"/>
      <c r="AL331" s="201"/>
      <c r="AM331" s="234"/>
      <c r="AN331" s="234"/>
      <c r="AO331" s="201"/>
      <c r="AP331" s="201"/>
      <c r="BL331" s="83"/>
      <c r="BM331" s="83"/>
      <c r="BQ331" s="83"/>
    </row>
    <row r="332" spans="1:69" s="82" customFormat="1">
      <c r="A332" s="201"/>
      <c r="B332" s="234"/>
      <c r="C332" s="716"/>
      <c r="D332" s="201"/>
      <c r="E332" s="201"/>
      <c r="F332" s="201"/>
      <c r="G332" s="201"/>
      <c r="H332" s="201"/>
      <c r="I332" s="201"/>
      <c r="J332" s="201"/>
      <c r="K332" s="201"/>
      <c r="L332" s="201"/>
      <c r="M332" s="578"/>
      <c r="N332" s="578"/>
      <c r="O332" s="578"/>
      <c r="P332" s="578"/>
      <c r="Q332" s="578"/>
      <c r="R332" s="578"/>
      <c r="S332" s="578"/>
      <c r="T332" s="578"/>
      <c r="U332" s="578"/>
      <c r="V332" s="578"/>
      <c r="W332" s="578"/>
      <c r="X332" s="578"/>
      <c r="Y332" s="578"/>
      <c r="Z332" s="578"/>
      <c r="AA332" s="578"/>
      <c r="AB332" s="578"/>
      <c r="AC332" s="578"/>
      <c r="AD332" s="578"/>
      <c r="AE332" s="201"/>
      <c r="AF332" s="234"/>
      <c r="AG332" s="234"/>
      <c r="AH332" s="234"/>
      <c r="AI332" s="234"/>
      <c r="AJ332" s="234"/>
      <c r="AK332" s="578"/>
      <c r="AL332" s="201"/>
      <c r="AM332" s="234"/>
      <c r="AN332" s="234"/>
      <c r="AO332" s="201"/>
      <c r="AP332" s="201"/>
      <c r="BL332" s="83"/>
      <c r="BM332" s="83"/>
      <c r="BQ332" s="83"/>
    </row>
    <row r="333" spans="1:69" s="82" customFormat="1">
      <c r="A333" s="201"/>
      <c r="B333" s="234"/>
      <c r="C333" s="716"/>
      <c r="D333" s="201"/>
      <c r="E333" s="201"/>
      <c r="F333" s="201"/>
      <c r="G333" s="201"/>
      <c r="H333" s="201"/>
      <c r="I333" s="201"/>
      <c r="J333" s="201"/>
      <c r="K333" s="201"/>
      <c r="L333" s="201"/>
      <c r="M333" s="578"/>
      <c r="N333" s="578"/>
      <c r="O333" s="578"/>
      <c r="P333" s="578"/>
      <c r="Q333" s="578"/>
      <c r="R333" s="578"/>
      <c r="S333" s="578"/>
      <c r="T333" s="578"/>
      <c r="U333" s="578"/>
      <c r="V333" s="578"/>
      <c r="W333" s="578"/>
      <c r="X333" s="578"/>
      <c r="Y333" s="578"/>
      <c r="Z333" s="578"/>
      <c r="AA333" s="578"/>
      <c r="AB333" s="578"/>
      <c r="AC333" s="578"/>
      <c r="AD333" s="578"/>
      <c r="AE333" s="201"/>
      <c r="AF333" s="234"/>
      <c r="AG333" s="234"/>
      <c r="AH333" s="234"/>
      <c r="AI333" s="234"/>
      <c r="AJ333" s="234"/>
      <c r="AK333" s="578"/>
      <c r="AL333" s="201"/>
      <c r="AM333" s="234"/>
      <c r="AN333" s="234"/>
      <c r="AO333" s="201"/>
      <c r="AP333" s="201"/>
      <c r="BL333" s="83"/>
      <c r="BM333" s="83"/>
      <c r="BQ333" s="83"/>
    </row>
    <row r="334" spans="1:69" s="82" customFormat="1">
      <c r="A334" s="201"/>
      <c r="B334" s="234"/>
      <c r="C334" s="716"/>
      <c r="D334" s="201"/>
      <c r="E334" s="201"/>
      <c r="F334" s="201"/>
      <c r="G334" s="201"/>
      <c r="H334" s="201"/>
      <c r="I334" s="201"/>
      <c r="J334" s="201"/>
      <c r="K334" s="201"/>
      <c r="L334" s="201"/>
      <c r="M334" s="578"/>
      <c r="N334" s="578"/>
      <c r="O334" s="578"/>
      <c r="P334" s="578"/>
      <c r="Q334" s="578"/>
      <c r="R334" s="578"/>
      <c r="S334" s="578"/>
      <c r="T334" s="578"/>
      <c r="U334" s="578"/>
      <c r="V334" s="578"/>
      <c r="W334" s="578"/>
      <c r="X334" s="578"/>
      <c r="Y334" s="578"/>
      <c r="Z334" s="578"/>
      <c r="AA334" s="578"/>
      <c r="AB334" s="578"/>
      <c r="AC334" s="578"/>
      <c r="AD334" s="578"/>
      <c r="AE334" s="201"/>
      <c r="AF334" s="234"/>
      <c r="AG334" s="234"/>
      <c r="AH334" s="234"/>
      <c r="AI334" s="234"/>
      <c r="AJ334" s="234"/>
      <c r="AK334" s="578"/>
      <c r="AL334" s="201"/>
      <c r="AM334" s="234"/>
      <c r="AN334" s="234"/>
      <c r="AO334" s="201"/>
      <c r="AP334" s="201"/>
      <c r="BL334" s="83"/>
      <c r="BM334" s="83"/>
      <c r="BQ334" s="83"/>
    </row>
    <row r="335" spans="1:69" s="82" customFormat="1">
      <c r="A335" s="201"/>
      <c r="B335" s="234"/>
      <c r="C335" s="716"/>
      <c r="D335" s="201"/>
      <c r="E335" s="201"/>
      <c r="F335" s="201"/>
      <c r="G335" s="201"/>
      <c r="H335" s="201"/>
      <c r="I335" s="201"/>
      <c r="J335" s="201"/>
      <c r="K335" s="201"/>
      <c r="L335" s="201"/>
      <c r="M335" s="578"/>
      <c r="N335" s="578"/>
      <c r="O335" s="578"/>
      <c r="P335" s="578"/>
      <c r="Q335" s="578"/>
      <c r="R335" s="578"/>
      <c r="S335" s="578"/>
      <c r="T335" s="578"/>
      <c r="U335" s="578"/>
      <c r="V335" s="578"/>
      <c r="W335" s="578"/>
      <c r="X335" s="578"/>
      <c r="Y335" s="578"/>
      <c r="Z335" s="578"/>
      <c r="AA335" s="578"/>
      <c r="AB335" s="578"/>
      <c r="AC335" s="578"/>
      <c r="AD335" s="578"/>
      <c r="AE335" s="201"/>
      <c r="AF335" s="234"/>
      <c r="AG335" s="234"/>
      <c r="AH335" s="234"/>
      <c r="AI335" s="234"/>
      <c r="AJ335" s="234"/>
      <c r="AK335" s="578"/>
      <c r="AL335" s="201"/>
      <c r="AM335" s="234"/>
      <c r="AN335" s="234"/>
      <c r="AO335" s="201"/>
      <c r="AP335" s="201"/>
      <c r="BL335" s="83"/>
      <c r="BM335" s="83"/>
      <c r="BQ335" s="83"/>
    </row>
    <row r="336" spans="1:69" s="82" customFormat="1">
      <c r="A336" s="201"/>
      <c r="B336" s="234"/>
      <c r="C336" s="716"/>
      <c r="D336" s="201"/>
      <c r="E336" s="201"/>
      <c r="F336" s="201"/>
      <c r="G336" s="201"/>
      <c r="H336" s="201"/>
      <c r="I336" s="201"/>
      <c r="J336" s="201"/>
      <c r="K336" s="201"/>
      <c r="L336" s="201"/>
      <c r="M336" s="578"/>
      <c r="N336" s="578"/>
      <c r="O336" s="578"/>
      <c r="P336" s="578"/>
      <c r="Q336" s="578"/>
      <c r="R336" s="578"/>
      <c r="S336" s="578"/>
      <c r="T336" s="578"/>
      <c r="U336" s="578"/>
      <c r="V336" s="578"/>
      <c r="W336" s="578"/>
      <c r="X336" s="578"/>
      <c r="Y336" s="578"/>
      <c r="Z336" s="578"/>
      <c r="AA336" s="578"/>
      <c r="AB336" s="578"/>
      <c r="AC336" s="578"/>
      <c r="AD336" s="578"/>
      <c r="AE336" s="201"/>
      <c r="AF336" s="234"/>
      <c r="AG336" s="234"/>
      <c r="AH336" s="234"/>
      <c r="AI336" s="234"/>
      <c r="AJ336" s="234"/>
      <c r="AK336" s="578"/>
      <c r="AL336" s="201"/>
      <c r="AM336" s="234"/>
      <c r="AN336" s="234"/>
      <c r="AO336" s="201"/>
      <c r="AP336" s="201"/>
      <c r="BL336" s="83"/>
      <c r="BM336" s="83"/>
      <c r="BQ336" s="83"/>
    </row>
    <row r="337" spans="1:69" s="82" customFormat="1">
      <c r="A337" s="201"/>
      <c r="B337" s="234"/>
      <c r="C337" s="716"/>
      <c r="D337" s="201"/>
      <c r="E337" s="201"/>
      <c r="F337" s="201"/>
      <c r="G337" s="201"/>
      <c r="H337" s="201"/>
      <c r="I337" s="201"/>
      <c r="J337" s="201"/>
      <c r="K337" s="201"/>
      <c r="L337" s="201"/>
      <c r="M337" s="578"/>
      <c r="N337" s="578"/>
      <c r="O337" s="578"/>
      <c r="P337" s="578"/>
      <c r="Q337" s="578"/>
      <c r="R337" s="578"/>
      <c r="S337" s="578"/>
      <c r="T337" s="578"/>
      <c r="U337" s="578"/>
      <c r="V337" s="578"/>
      <c r="W337" s="578"/>
      <c r="X337" s="578"/>
      <c r="Y337" s="578"/>
      <c r="Z337" s="578"/>
      <c r="AA337" s="578"/>
      <c r="AB337" s="578"/>
      <c r="AC337" s="578"/>
      <c r="AD337" s="578"/>
      <c r="AE337" s="201"/>
      <c r="AF337" s="234"/>
      <c r="AG337" s="234"/>
      <c r="AH337" s="234"/>
      <c r="AI337" s="234"/>
      <c r="AJ337" s="234"/>
      <c r="AK337" s="578"/>
      <c r="AL337" s="201"/>
      <c r="AM337" s="234"/>
      <c r="AN337" s="234"/>
      <c r="AO337" s="201"/>
      <c r="AP337" s="201"/>
      <c r="BL337" s="83"/>
      <c r="BM337" s="83"/>
      <c r="BQ337" s="83"/>
    </row>
    <row r="338" spans="1:69" s="82" customFormat="1">
      <c r="A338" s="201"/>
      <c r="B338" s="234"/>
      <c r="C338" s="716"/>
      <c r="D338" s="201"/>
      <c r="E338" s="201"/>
      <c r="F338" s="201"/>
      <c r="G338" s="201"/>
      <c r="H338" s="201"/>
      <c r="I338" s="201"/>
      <c r="J338" s="201"/>
      <c r="K338" s="201"/>
      <c r="L338" s="201"/>
      <c r="M338" s="578"/>
      <c r="N338" s="578"/>
      <c r="O338" s="578"/>
      <c r="P338" s="578"/>
      <c r="Q338" s="578"/>
      <c r="R338" s="578"/>
      <c r="S338" s="578"/>
      <c r="T338" s="578"/>
      <c r="U338" s="578"/>
      <c r="V338" s="578"/>
      <c r="W338" s="578"/>
      <c r="X338" s="578"/>
      <c r="Y338" s="578"/>
      <c r="Z338" s="578"/>
      <c r="AA338" s="578"/>
      <c r="AB338" s="578"/>
      <c r="AC338" s="578"/>
      <c r="AD338" s="578"/>
      <c r="AE338" s="201"/>
      <c r="AF338" s="234"/>
      <c r="AG338" s="234"/>
      <c r="AH338" s="234"/>
      <c r="AI338" s="234"/>
      <c r="AJ338" s="234"/>
      <c r="AK338" s="578"/>
      <c r="AL338" s="201"/>
      <c r="AM338" s="234"/>
      <c r="AN338" s="234"/>
      <c r="AO338" s="201"/>
      <c r="AP338" s="201"/>
      <c r="BL338" s="83"/>
      <c r="BM338" s="83"/>
      <c r="BQ338" s="83"/>
    </row>
    <row r="339" spans="1:69" s="82" customFormat="1">
      <c r="A339" s="201"/>
      <c r="B339" s="234"/>
      <c r="C339" s="716"/>
      <c r="D339" s="201"/>
      <c r="E339" s="201"/>
      <c r="F339" s="201"/>
      <c r="G339" s="201"/>
      <c r="H339" s="201"/>
      <c r="I339" s="201"/>
      <c r="J339" s="201"/>
      <c r="K339" s="201"/>
      <c r="L339" s="201"/>
      <c r="M339" s="578"/>
      <c r="N339" s="578"/>
      <c r="O339" s="578"/>
      <c r="P339" s="578"/>
      <c r="Q339" s="578"/>
      <c r="R339" s="578"/>
      <c r="S339" s="578"/>
      <c r="T339" s="578"/>
      <c r="U339" s="578"/>
      <c r="V339" s="578"/>
      <c r="W339" s="578"/>
      <c r="X339" s="578"/>
      <c r="Y339" s="578"/>
      <c r="Z339" s="578"/>
      <c r="AA339" s="578"/>
      <c r="AB339" s="578"/>
      <c r="AC339" s="578"/>
      <c r="AD339" s="578"/>
      <c r="AE339" s="201"/>
      <c r="AF339" s="234"/>
      <c r="AG339" s="234"/>
      <c r="AH339" s="234"/>
      <c r="AI339" s="234"/>
      <c r="AJ339" s="234"/>
      <c r="AK339" s="578"/>
      <c r="AL339" s="201"/>
      <c r="AM339" s="234"/>
      <c r="AN339" s="234"/>
      <c r="AO339" s="201"/>
      <c r="AP339" s="201"/>
      <c r="BL339" s="83"/>
      <c r="BM339" s="83"/>
      <c r="BQ339" s="83"/>
    </row>
    <row r="340" spans="1:69" s="82" customFormat="1">
      <c r="A340" s="201"/>
      <c r="B340" s="234"/>
      <c r="C340" s="716"/>
      <c r="D340" s="201"/>
      <c r="E340" s="201"/>
      <c r="F340" s="201"/>
      <c r="G340" s="201"/>
      <c r="H340" s="201"/>
      <c r="I340" s="201"/>
      <c r="J340" s="201"/>
      <c r="K340" s="201"/>
      <c r="L340" s="201"/>
      <c r="M340" s="578"/>
      <c r="N340" s="578"/>
      <c r="O340" s="578"/>
      <c r="P340" s="578"/>
      <c r="Q340" s="578"/>
      <c r="R340" s="578"/>
      <c r="S340" s="578"/>
      <c r="T340" s="578"/>
      <c r="U340" s="578"/>
      <c r="V340" s="578"/>
      <c r="W340" s="578"/>
      <c r="X340" s="578"/>
      <c r="Y340" s="578"/>
      <c r="Z340" s="578"/>
      <c r="AA340" s="578"/>
      <c r="AB340" s="578"/>
      <c r="AC340" s="578"/>
      <c r="AD340" s="578"/>
      <c r="AE340" s="201"/>
      <c r="AF340" s="234"/>
      <c r="AG340" s="234"/>
      <c r="AH340" s="234"/>
      <c r="AI340" s="234"/>
      <c r="AJ340" s="234"/>
      <c r="AK340" s="578"/>
      <c r="AL340" s="201"/>
      <c r="AM340" s="234"/>
      <c r="AN340" s="234"/>
      <c r="AO340" s="201"/>
      <c r="AP340" s="201"/>
      <c r="BL340" s="83"/>
      <c r="BM340" s="83"/>
      <c r="BQ340" s="83"/>
    </row>
    <row r="341" spans="1:69" s="82" customFormat="1">
      <c r="A341" s="201"/>
      <c r="B341" s="234"/>
      <c r="C341" s="716"/>
      <c r="D341" s="201"/>
      <c r="E341" s="201"/>
      <c r="F341" s="201"/>
      <c r="G341" s="201"/>
      <c r="H341" s="201"/>
      <c r="I341" s="201"/>
      <c r="J341" s="201"/>
      <c r="K341" s="201"/>
      <c r="L341" s="201"/>
      <c r="M341" s="578"/>
      <c r="N341" s="578"/>
      <c r="O341" s="578"/>
      <c r="P341" s="578"/>
      <c r="Q341" s="578"/>
      <c r="R341" s="578"/>
      <c r="S341" s="578"/>
      <c r="T341" s="578"/>
      <c r="U341" s="578"/>
      <c r="V341" s="578"/>
      <c r="W341" s="578"/>
      <c r="X341" s="578"/>
      <c r="Y341" s="578"/>
      <c r="Z341" s="578"/>
      <c r="AA341" s="578"/>
      <c r="AB341" s="578"/>
      <c r="AC341" s="578"/>
      <c r="AD341" s="578"/>
      <c r="AE341" s="201"/>
      <c r="AF341" s="234"/>
      <c r="AG341" s="234"/>
      <c r="AH341" s="234"/>
      <c r="AI341" s="234"/>
      <c r="AJ341" s="234"/>
      <c r="AK341" s="578"/>
      <c r="AL341" s="201"/>
      <c r="AM341" s="234"/>
      <c r="AN341" s="234"/>
      <c r="AO341" s="201"/>
      <c r="AP341" s="201"/>
      <c r="BL341" s="83"/>
      <c r="BM341" s="83"/>
      <c r="BQ341" s="83"/>
    </row>
    <row r="342" spans="1:69" s="82" customFormat="1">
      <c r="A342" s="201"/>
      <c r="B342" s="234"/>
      <c r="C342" s="716"/>
      <c r="D342" s="201"/>
      <c r="E342" s="201"/>
      <c r="F342" s="201"/>
      <c r="G342" s="201"/>
      <c r="H342" s="201"/>
      <c r="I342" s="201"/>
      <c r="J342" s="201"/>
      <c r="K342" s="201"/>
      <c r="L342" s="201"/>
      <c r="M342" s="578"/>
      <c r="N342" s="578"/>
      <c r="O342" s="578"/>
      <c r="P342" s="578"/>
      <c r="Q342" s="578"/>
      <c r="R342" s="578"/>
      <c r="S342" s="578"/>
      <c r="T342" s="578"/>
      <c r="U342" s="578"/>
      <c r="V342" s="578"/>
      <c r="W342" s="578"/>
      <c r="X342" s="578"/>
      <c r="Y342" s="578"/>
      <c r="Z342" s="578"/>
      <c r="AA342" s="578"/>
      <c r="AB342" s="578"/>
      <c r="AC342" s="578"/>
      <c r="AD342" s="578"/>
      <c r="AE342" s="201"/>
      <c r="AF342" s="234"/>
      <c r="AG342" s="234"/>
      <c r="AH342" s="234"/>
      <c r="AI342" s="234"/>
      <c r="AJ342" s="234"/>
      <c r="AK342" s="578"/>
      <c r="AL342" s="201"/>
      <c r="AM342" s="234"/>
      <c r="AN342" s="234"/>
      <c r="AO342" s="201"/>
      <c r="AP342" s="201"/>
      <c r="BL342" s="83"/>
      <c r="BM342" s="83"/>
      <c r="BQ342" s="83"/>
    </row>
    <row r="343" spans="1:69" s="82" customFormat="1">
      <c r="A343" s="201"/>
      <c r="B343" s="234"/>
      <c r="C343" s="716"/>
      <c r="D343" s="201"/>
      <c r="E343" s="201"/>
      <c r="F343" s="201"/>
      <c r="G343" s="201"/>
      <c r="H343" s="201"/>
      <c r="I343" s="201"/>
      <c r="J343" s="201"/>
      <c r="K343" s="201"/>
      <c r="L343" s="201"/>
      <c r="M343" s="578"/>
      <c r="N343" s="578"/>
      <c r="O343" s="578"/>
      <c r="P343" s="578"/>
      <c r="Q343" s="578"/>
      <c r="R343" s="578"/>
      <c r="S343" s="578"/>
      <c r="T343" s="578"/>
      <c r="U343" s="578"/>
      <c r="V343" s="578"/>
      <c r="W343" s="578"/>
      <c r="X343" s="578"/>
      <c r="Y343" s="578"/>
      <c r="Z343" s="578"/>
      <c r="AA343" s="578"/>
      <c r="AB343" s="578"/>
      <c r="AC343" s="578"/>
      <c r="AD343" s="578"/>
      <c r="AE343" s="201"/>
      <c r="AF343" s="234"/>
      <c r="AG343" s="234"/>
      <c r="AH343" s="234"/>
      <c r="AI343" s="234"/>
      <c r="AJ343" s="234"/>
      <c r="AK343" s="578"/>
      <c r="AL343" s="201"/>
      <c r="AM343" s="234"/>
      <c r="AN343" s="234"/>
      <c r="AO343" s="201"/>
      <c r="AP343" s="201"/>
      <c r="BL343" s="83"/>
      <c r="BM343" s="83"/>
      <c r="BQ343" s="83"/>
    </row>
    <row r="344" spans="1:69" s="82" customFormat="1">
      <c r="A344" s="201"/>
      <c r="B344" s="234"/>
      <c r="C344" s="716"/>
      <c r="D344" s="201"/>
      <c r="E344" s="201"/>
      <c r="F344" s="201"/>
      <c r="G344" s="201"/>
      <c r="H344" s="201"/>
      <c r="I344" s="201"/>
      <c r="J344" s="201"/>
      <c r="K344" s="201"/>
      <c r="L344" s="201"/>
      <c r="M344" s="578"/>
      <c r="N344" s="578"/>
      <c r="O344" s="578"/>
      <c r="P344" s="578"/>
      <c r="Q344" s="578"/>
      <c r="R344" s="578"/>
      <c r="S344" s="578"/>
      <c r="T344" s="578"/>
      <c r="U344" s="578"/>
      <c r="V344" s="578"/>
      <c r="W344" s="578"/>
      <c r="X344" s="578"/>
      <c r="Y344" s="578"/>
      <c r="Z344" s="578"/>
      <c r="AA344" s="578"/>
      <c r="AB344" s="578"/>
      <c r="AC344" s="578"/>
      <c r="AD344" s="578"/>
      <c r="AE344" s="201"/>
      <c r="AF344" s="234"/>
      <c r="AG344" s="234"/>
      <c r="AH344" s="234"/>
      <c r="AI344" s="234"/>
      <c r="AJ344" s="234"/>
      <c r="AK344" s="578"/>
      <c r="AL344" s="201"/>
      <c r="AM344" s="234"/>
      <c r="AN344" s="234"/>
      <c r="AO344" s="201"/>
      <c r="AP344" s="201"/>
      <c r="BL344" s="83"/>
      <c r="BM344" s="83"/>
      <c r="BQ344" s="83"/>
    </row>
    <row r="345" spans="1:69" s="82" customFormat="1">
      <c r="A345" s="201"/>
      <c r="B345" s="234"/>
      <c r="C345" s="716"/>
      <c r="D345" s="201"/>
      <c r="E345" s="201"/>
      <c r="F345" s="201"/>
      <c r="G345" s="201"/>
      <c r="H345" s="201"/>
      <c r="I345" s="201"/>
      <c r="J345" s="201"/>
      <c r="K345" s="201"/>
      <c r="L345" s="201"/>
      <c r="M345" s="578"/>
      <c r="N345" s="578"/>
      <c r="O345" s="578"/>
      <c r="P345" s="578"/>
      <c r="Q345" s="578"/>
      <c r="R345" s="578"/>
      <c r="S345" s="578"/>
      <c r="T345" s="578"/>
      <c r="U345" s="578"/>
      <c r="V345" s="578"/>
      <c r="W345" s="578"/>
      <c r="X345" s="578"/>
      <c r="Y345" s="578"/>
      <c r="Z345" s="578"/>
      <c r="AA345" s="578"/>
      <c r="AB345" s="578"/>
      <c r="AC345" s="578"/>
      <c r="AD345" s="578"/>
      <c r="AE345" s="201"/>
      <c r="AF345" s="234"/>
      <c r="AG345" s="234"/>
      <c r="AH345" s="234"/>
      <c r="AI345" s="234"/>
      <c r="AJ345" s="234"/>
      <c r="AK345" s="578"/>
      <c r="AL345" s="201"/>
      <c r="AM345" s="234"/>
      <c r="AN345" s="234"/>
      <c r="AO345" s="201"/>
      <c r="AP345" s="201"/>
      <c r="BL345" s="83"/>
      <c r="BM345" s="83"/>
      <c r="BQ345" s="83"/>
    </row>
    <row r="346" spans="1:69" s="82" customFormat="1">
      <c r="A346" s="201"/>
      <c r="B346" s="234"/>
      <c r="C346" s="716"/>
      <c r="D346" s="201"/>
      <c r="E346" s="201"/>
      <c r="F346" s="201"/>
      <c r="G346" s="201"/>
      <c r="H346" s="201"/>
      <c r="I346" s="201"/>
      <c r="J346" s="201"/>
      <c r="K346" s="201"/>
      <c r="L346" s="201"/>
      <c r="M346" s="578"/>
      <c r="N346" s="578"/>
      <c r="O346" s="578"/>
      <c r="P346" s="578"/>
      <c r="Q346" s="578"/>
      <c r="R346" s="578"/>
      <c r="S346" s="578"/>
      <c r="T346" s="578"/>
      <c r="U346" s="578"/>
      <c r="V346" s="578"/>
      <c r="W346" s="578"/>
      <c r="X346" s="578"/>
      <c r="Y346" s="578"/>
      <c r="Z346" s="578"/>
      <c r="AA346" s="578"/>
      <c r="AB346" s="578"/>
      <c r="AC346" s="578"/>
      <c r="AD346" s="578"/>
      <c r="AE346" s="201"/>
      <c r="AF346" s="234"/>
      <c r="AG346" s="234"/>
      <c r="AH346" s="234"/>
      <c r="AI346" s="234"/>
      <c r="AJ346" s="234"/>
      <c r="AK346" s="578"/>
      <c r="AL346" s="201"/>
      <c r="AM346" s="234"/>
      <c r="AN346" s="234"/>
      <c r="AO346" s="201"/>
      <c r="AP346" s="201"/>
      <c r="BL346" s="83"/>
      <c r="BM346" s="83"/>
      <c r="BQ346" s="83"/>
    </row>
    <row r="347" spans="1:69" s="82" customFormat="1">
      <c r="A347" s="201"/>
      <c r="B347" s="234"/>
      <c r="C347" s="716"/>
      <c r="D347" s="201"/>
      <c r="E347" s="201"/>
      <c r="F347" s="201"/>
      <c r="G347" s="201"/>
      <c r="H347" s="201"/>
      <c r="I347" s="201"/>
      <c r="J347" s="201"/>
      <c r="K347" s="201"/>
      <c r="L347" s="201"/>
      <c r="M347" s="578"/>
      <c r="N347" s="578"/>
      <c r="O347" s="578"/>
      <c r="P347" s="578"/>
      <c r="Q347" s="578"/>
      <c r="R347" s="578"/>
      <c r="S347" s="578"/>
      <c r="T347" s="578"/>
      <c r="U347" s="578"/>
      <c r="V347" s="578"/>
      <c r="W347" s="578"/>
      <c r="X347" s="578"/>
      <c r="Y347" s="578"/>
      <c r="Z347" s="578"/>
      <c r="AA347" s="578"/>
      <c r="AB347" s="578"/>
      <c r="AC347" s="578"/>
      <c r="AD347" s="578"/>
      <c r="AE347" s="201"/>
      <c r="AF347" s="234"/>
      <c r="AG347" s="234"/>
      <c r="AH347" s="234"/>
      <c r="AI347" s="234"/>
      <c r="AJ347" s="234"/>
      <c r="AK347" s="578"/>
      <c r="AL347" s="201"/>
      <c r="AM347" s="234"/>
      <c r="AN347" s="234"/>
      <c r="AO347" s="201"/>
      <c r="AP347" s="201"/>
      <c r="BL347" s="83"/>
      <c r="BM347" s="83"/>
      <c r="BQ347" s="83"/>
    </row>
    <row r="348" spans="1:69" s="82" customFormat="1">
      <c r="A348" s="201"/>
      <c r="B348" s="234"/>
      <c r="C348" s="716"/>
      <c r="D348" s="201"/>
      <c r="E348" s="201"/>
      <c r="F348" s="201"/>
      <c r="G348" s="201"/>
      <c r="H348" s="201"/>
      <c r="I348" s="201"/>
      <c r="J348" s="201"/>
      <c r="K348" s="201"/>
      <c r="L348" s="201"/>
      <c r="M348" s="578"/>
      <c r="N348" s="578"/>
      <c r="O348" s="578"/>
      <c r="P348" s="578"/>
      <c r="Q348" s="578"/>
      <c r="R348" s="578"/>
      <c r="S348" s="578"/>
      <c r="T348" s="578"/>
      <c r="U348" s="578"/>
      <c r="V348" s="578"/>
      <c r="W348" s="578"/>
      <c r="X348" s="578"/>
      <c r="Y348" s="578"/>
      <c r="Z348" s="578"/>
      <c r="AA348" s="578"/>
      <c r="AB348" s="578"/>
      <c r="AC348" s="578"/>
      <c r="AD348" s="578"/>
      <c r="AE348" s="201"/>
      <c r="AF348" s="234"/>
      <c r="AG348" s="234"/>
      <c r="AH348" s="234"/>
      <c r="AI348" s="234"/>
      <c r="AJ348" s="234"/>
      <c r="AK348" s="578"/>
      <c r="AL348" s="201"/>
      <c r="AM348" s="234"/>
      <c r="AN348" s="234"/>
      <c r="AO348" s="201"/>
      <c r="AP348" s="201"/>
      <c r="BL348" s="83"/>
      <c r="BM348" s="83"/>
      <c r="BQ348" s="83"/>
    </row>
    <row r="349" spans="1:69" s="82" customFormat="1">
      <c r="A349" s="201"/>
      <c r="B349" s="234"/>
      <c r="C349" s="716"/>
      <c r="D349" s="201"/>
      <c r="E349" s="201"/>
      <c r="F349" s="201"/>
      <c r="G349" s="201"/>
      <c r="H349" s="201"/>
      <c r="I349" s="201"/>
      <c r="J349" s="201"/>
      <c r="K349" s="201"/>
      <c r="L349" s="201"/>
      <c r="M349" s="578"/>
      <c r="N349" s="578"/>
      <c r="O349" s="578"/>
      <c r="P349" s="578"/>
      <c r="Q349" s="578"/>
      <c r="R349" s="578"/>
      <c r="S349" s="578"/>
      <c r="T349" s="578"/>
      <c r="U349" s="578"/>
      <c r="V349" s="578"/>
      <c r="W349" s="578"/>
      <c r="X349" s="578"/>
      <c r="Y349" s="578"/>
      <c r="Z349" s="578"/>
      <c r="AA349" s="578"/>
      <c r="AB349" s="578"/>
      <c r="AC349" s="578"/>
      <c r="AD349" s="578"/>
      <c r="AE349" s="201"/>
      <c r="AF349" s="234"/>
      <c r="AG349" s="234"/>
      <c r="AH349" s="234"/>
      <c r="AI349" s="234"/>
      <c r="AJ349" s="234"/>
      <c r="AK349" s="578"/>
      <c r="AL349" s="201"/>
      <c r="AM349" s="234"/>
      <c r="AN349" s="234"/>
      <c r="AO349" s="201"/>
      <c r="AP349" s="201"/>
      <c r="BL349" s="83"/>
      <c r="BM349" s="83"/>
      <c r="BQ349" s="83"/>
    </row>
    <row r="350" spans="1:69" s="82" customFormat="1">
      <c r="A350" s="201"/>
      <c r="B350" s="234"/>
      <c r="C350" s="716"/>
      <c r="D350" s="201"/>
      <c r="E350" s="201"/>
      <c r="F350" s="201"/>
      <c r="G350" s="201"/>
      <c r="H350" s="201"/>
      <c r="I350" s="201"/>
      <c r="J350" s="201"/>
      <c r="K350" s="201"/>
      <c r="L350" s="201"/>
      <c r="M350" s="578"/>
      <c r="N350" s="578"/>
      <c r="O350" s="578"/>
      <c r="P350" s="578"/>
      <c r="Q350" s="578"/>
      <c r="R350" s="578"/>
      <c r="S350" s="578"/>
      <c r="T350" s="578"/>
      <c r="U350" s="578"/>
      <c r="V350" s="578"/>
      <c r="W350" s="578"/>
      <c r="X350" s="578"/>
      <c r="Y350" s="578"/>
      <c r="Z350" s="578"/>
      <c r="AA350" s="578"/>
      <c r="AB350" s="578"/>
      <c r="AC350" s="578"/>
      <c r="AD350" s="578"/>
      <c r="AE350" s="201"/>
      <c r="AF350" s="234"/>
      <c r="AG350" s="234"/>
      <c r="AH350" s="234"/>
      <c r="AI350" s="234"/>
      <c r="AJ350" s="234"/>
      <c r="AK350" s="578"/>
      <c r="AL350" s="201"/>
      <c r="AM350" s="234"/>
      <c r="AN350" s="234"/>
      <c r="AO350" s="201"/>
      <c r="AP350" s="201"/>
      <c r="BL350" s="83"/>
      <c r="BM350" s="83"/>
      <c r="BQ350" s="83"/>
    </row>
    <row r="351" spans="1:69" s="82" customFormat="1">
      <c r="A351" s="201"/>
      <c r="B351" s="234"/>
      <c r="C351" s="716"/>
      <c r="D351" s="201"/>
      <c r="E351" s="201"/>
      <c r="F351" s="201"/>
      <c r="G351" s="201"/>
      <c r="H351" s="201"/>
      <c r="I351" s="201"/>
      <c r="J351" s="201"/>
      <c r="K351" s="201"/>
      <c r="L351" s="201"/>
      <c r="M351" s="578"/>
      <c r="N351" s="578"/>
      <c r="O351" s="578"/>
      <c r="P351" s="578"/>
      <c r="Q351" s="578"/>
      <c r="R351" s="578"/>
      <c r="S351" s="578"/>
      <c r="T351" s="578"/>
      <c r="U351" s="578"/>
      <c r="V351" s="578"/>
      <c r="W351" s="578"/>
      <c r="X351" s="578"/>
      <c r="Y351" s="578"/>
      <c r="Z351" s="578"/>
      <c r="AA351" s="578"/>
      <c r="AB351" s="578"/>
      <c r="AC351" s="578"/>
      <c r="AD351" s="578"/>
      <c r="AE351" s="201"/>
      <c r="AF351" s="234"/>
      <c r="AG351" s="234"/>
      <c r="AH351" s="234"/>
      <c r="AI351" s="234"/>
      <c r="AJ351" s="234"/>
      <c r="AK351" s="578"/>
      <c r="AL351" s="201"/>
      <c r="AM351" s="234"/>
      <c r="AN351" s="234"/>
      <c r="AO351" s="201"/>
      <c r="AP351" s="201"/>
      <c r="BL351" s="83"/>
      <c r="BM351" s="83"/>
      <c r="BQ351" s="83"/>
    </row>
    <row r="352" spans="1:69" s="82" customFormat="1">
      <c r="A352" s="201"/>
      <c r="B352" s="234"/>
      <c r="C352" s="716"/>
      <c r="D352" s="201"/>
      <c r="E352" s="201"/>
      <c r="F352" s="201"/>
      <c r="G352" s="201"/>
      <c r="H352" s="201"/>
      <c r="I352" s="201"/>
      <c r="J352" s="201"/>
      <c r="K352" s="201"/>
      <c r="L352" s="201"/>
      <c r="M352" s="578"/>
      <c r="N352" s="578"/>
      <c r="O352" s="578"/>
      <c r="P352" s="578"/>
      <c r="Q352" s="578"/>
      <c r="R352" s="578"/>
      <c r="S352" s="578"/>
      <c r="T352" s="578"/>
      <c r="U352" s="578"/>
      <c r="V352" s="578"/>
      <c r="W352" s="578"/>
      <c r="X352" s="578"/>
      <c r="Y352" s="578"/>
      <c r="Z352" s="578"/>
      <c r="AA352" s="578"/>
      <c r="AB352" s="578"/>
      <c r="AC352" s="578"/>
      <c r="AD352" s="578"/>
      <c r="AE352" s="201"/>
      <c r="AF352" s="234"/>
      <c r="AG352" s="234"/>
      <c r="AH352" s="234"/>
      <c r="AI352" s="234"/>
      <c r="AJ352" s="234"/>
      <c r="AK352" s="578"/>
      <c r="AL352" s="201"/>
      <c r="AM352" s="234"/>
      <c r="AN352" s="234"/>
      <c r="AO352" s="201"/>
      <c r="AP352" s="201"/>
      <c r="BL352" s="83"/>
      <c r="BM352" s="83"/>
      <c r="BQ352" s="83"/>
    </row>
    <row r="353" spans="1:69" s="82" customFormat="1">
      <c r="A353" s="201"/>
      <c r="B353" s="234"/>
      <c r="C353" s="716"/>
      <c r="D353" s="201"/>
      <c r="E353" s="201"/>
      <c r="F353" s="201"/>
      <c r="G353" s="201"/>
      <c r="H353" s="201"/>
      <c r="I353" s="201"/>
      <c r="J353" s="201"/>
      <c r="K353" s="201"/>
      <c r="L353" s="201"/>
      <c r="M353" s="578"/>
      <c r="N353" s="578"/>
      <c r="O353" s="578"/>
      <c r="P353" s="578"/>
      <c r="Q353" s="578"/>
      <c r="R353" s="578"/>
      <c r="S353" s="578"/>
      <c r="T353" s="578"/>
      <c r="U353" s="578"/>
      <c r="V353" s="578"/>
      <c r="W353" s="578"/>
      <c r="X353" s="578"/>
      <c r="Y353" s="578"/>
      <c r="Z353" s="578"/>
      <c r="AA353" s="578"/>
      <c r="AB353" s="578"/>
      <c r="AC353" s="578"/>
      <c r="AD353" s="578"/>
      <c r="AE353" s="201"/>
      <c r="AF353" s="234"/>
      <c r="AG353" s="234"/>
      <c r="AH353" s="234"/>
      <c r="AI353" s="234"/>
      <c r="AJ353" s="234"/>
      <c r="AK353" s="578"/>
      <c r="AL353" s="201"/>
      <c r="AM353" s="234"/>
      <c r="AN353" s="234"/>
      <c r="AO353" s="201"/>
      <c r="AP353" s="201"/>
      <c r="BL353" s="83"/>
      <c r="BM353" s="83"/>
      <c r="BQ353" s="83"/>
    </row>
    <row r="354" spans="1:69" s="82" customFormat="1">
      <c r="A354" s="201"/>
      <c r="B354" s="234"/>
      <c r="C354" s="716"/>
      <c r="D354" s="201"/>
      <c r="E354" s="201"/>
      <c r="F354" s="201"/>
      <c r="G354" s="201"/>
      <c r="H354" s="201"/>
      <c r="I354" s="201"/>
      <c r="J354" s="201"/>
      <c r="K354" s="201"/>
      <c r="L354" s="201"/>
      <c r="M354" s="578"/>
      <c r="N354" s="578"/>
      <c r="O354" s="578"/>
      <c r="P354" s="578"/>
      <c r="Q354" s="578"/>
      <c r="R354" s="578"/>
      <c r="S354" s="578"/>
      <c r="T354" s="578"/>
      <c r="U354" s="578"/>
      <c r="V354" s="578"/>
      <c r="W354" s="578"/>
      <c r="X354" s="578"/>
      <c r="Y354" s="578"/>
      <c r="Z354" s="578"/>
      <c r="AA354" s="578"/>
      <c r="AB354" s="578"/>
      <c r="AC354" s="578"/>
      <c r="AD354" s="578"/>
      <c r="AE354" s="201"/>
      <c r="AF354" s="234"/>
      <c r="AG354" s="234"/>
      <c r="AH354" s="234"/>
      <c r="AI354" s="234"/>
      <c r="AJ354" s="234"/>
      <c r="AK354" s="578"/>
      <c r="AL354" s="201"/>
      <c r="AM354" s="234"/>
      <c r="AN354" s="234"/>
      <c r="AO354" s="201"/>
      <c r="AP354" s="201"/>
      <c r="BL354" s="83"/>
      <c r="BM354" s="83"/>
      <c r="BQ354" s="83"/>
    </row>
    <row r="355" spans="1:69" s="82" customFormat="1">
      <c r="A355" s="201"/>
      <c r="B355" s="234"/>
      <c r="C355" s="716"/>
      <c r="D355" s="201"/>
      <c r="E355" s="201"/>
      <c r="F355" s="201"/>
      <c r="G355" s="201"/>
      <c r="H355" s="201"/>
      <c r="I355" s="201"/>
      <c r="J355" s="201"/>
      <c r="K355" s="201"/>
      <c r="L355" s="201"/>
      <c r="M355" s="578"/>
      <c r="N355" s="578"/>
      <c r="O355" s="578"/>
      <c r="P355" s="578"/>
      <c r="Q355" s="578"/>
      <c r="R355" s="578"/>
      <c r="S355" s="578"/>
      <c r="T355" s="578"/>
      <c r="U355" s="578"/>
      <c r="V355" s="578"/>
      <c r="W355" s="578"/>
      <c r="X355" s="578"/>
      <c r="Y355" s="578"/>
      <c r="Z355" s="578"/>
      <c r="AA355" s="578"/>
      <c r="AB355" s="578"/>
      <c r="AC355" s="578"/>
      <c r="AD355" s="578"/>
      <c r="AE355" s="201"/>
      <c r="AF355" s="234"/>
      <c r="AG355" s="234"/>
      <c r="AH355" s="234"/>
      <c r="AI355" s="234"/>
      <c r="AJ355" s="234"/>
      <c r="AK355" s="578"/>
      <c r="AL355" s="201"/>
      <c r="AM355" s="234"/>
      <c r="AN355" s="234"/>
      <c r="AO355" s="201"/>
      <c r="AP355" s="201"/>
      <c r="BL355" s="83"/>
      <c r="BM355" s="83"/>
      <c r="BQ355" s="83"/>
    </row>
    <row r="356" spans="1:69" s="82" customFormat="1">
      <c r="A356" s="201"/>
      <c r="B356" s="234"/>
      <c r="C356" s="716"/>
      <c r="D356" s="201"/>
      <c r="E356" s="201"/>
      <c r="F356" s="201"/>
      <c r="G356" s="201"/>
      <c r="H356" s="201"/>
      <c r="I356" s="201"/>
      <c r="J356" s="201"/>
      <c r="K356" s="201"/>
      <c r="L356" s="201"/>
      <c r="M356" s="578"/>
      <c r="N356" s="578"/>
      <c r="O356" s="578"/>
      <c r="P356" s="578"/>
      <c r="Q356" s="578"/>
      <c r="R356" s="578"/>
      <c r="S356" s="578"/>
      <c r="T356" s="578"/>
      <c r="U356" s="578"/>
      <c r="V356" s="578"/>
      <c r="W356" s="578"/>
      <c r="X356" s="578"/>
      <c r="Y356" s="578"/>
      <c r="Z356" s="578"/>
      <c r="AA356" s="578"/>
      <c r="AB356" s="578"/>
      <c r="AC356" s="578"/>
      <c r="AD356" s="578"/>
      <c r="AE356" s="201"/>
      <c r="AF356" s="234"/>
      <c r="AG356" s="234"/>
      <c r="AH356" s="234"/>
      <c r="AI356" s="234"/>
      <c r="AJ356" s="234"/>
      <c r="AK356" s="578"/>
      <c r="AL356" s="201"/>
      <c r="AM356" s="234"/>
      <c r="AN356" s="234"/>
      <c r="AO356" s="201"/>
      <c r="AP356" s="201"/>
      <c r="BL356" s="83"/>
      <c r="BM356" s="83"/>
      <c r="BQ356" s="83"/>
    </row>
    <row r="357" spans="1:69" s="82" customFormat="1">
      <c r="A357" s="201"/>
      <c r="B357" s="234"/>
      <c r="C357" s="716"/>
      <c r="D357" s="201"/>
      <c r="E357" s="201"/>
      <c r="F357" s="201"/>
      <c r="G357" s="201"/>
      <c r="H357" s="201"/>
      <c r="I357" s="201"/>
      <c r="J357" s="201"/>
      <c r="K357" s="201"/>
      <c r="L357" s="201"/>
      <c r="M357" s="578"/>
      <c r="N357" s="578"/>
      <c r="O357" s="578"/>
      <c r="P357" s="578"/>
      <c r="Q357" s="578"/>
      <c r="R357" s="578"/>
      <c r="S357" s="578"/>
      <c r="T357" s="578"/>
      <c r="U357" s="578"/>
      <c r="V357" s="578"/>
      <c r="W357" s="578"/>
      <c r="X357" s="578"/>
      <c r="Y357" s="578"/>
      <c r="Z357" s="578"/>
      <c r="AA357" s="578"/>
      <c r="AB357" s="578"/>
      <c r="AC357" s="578"/>
      <c r="AD357" s="578"/>
      <c r="AE357" s="201"/>
      <c r="AF357" s="234"/>
      <c r="AG357" s="234"/>
      <c r="AH357" s="234"/>
      <c r="AI357" s="234"/>
      <c r="AJ357" s="234"/>
      <c r="AK357" s="578"/>
      <c r="AL357" s="201"/>
      <c r="AM357" s="234"/>
      <c r="AN357" s="234"/>
      <c r="AO357" s="201"/>
      <c r="AP357" s="201"/>
      <c r="BL357" s="83"/>
      <c r="BM357" s="83"/>
      <c r="BQ357" s="83"/>
    </row>
    <row r="358" spans="1:69" s="82" customFormat="1">
      <c r="A358" s="201"/>
      <c r="B358" s="234"/>
      <c r="C358" s="716"/>
      <c r="D358" s="201"/>
      <c r="E358" s="201"/>
      <c r="F358" s="201"/>
      <c r="G358" s="201"/>
      <c r="H358" s="201"/>
      <c r="I358" s="201"/>
      <c r="J358" s="201"/>
      <c r="K358" s="201"/>
      <c r="L358" s="201"/>
      <c r="M358" s="578"/>
      <c r="N358" s="578"/>
      <c r="O358" s="578"/>
      <c r="P358" s="578"/>
      <c r="Q358" s="578"/>
      <c r="R358" s="578"/>
      <c r="S358" s="578"/>
      <c r="T358" s="578"/>
      <c r="U358" s="578"/>
      <c r="V358" s="578"/>
      <c r="W358" s="578"/>
      <c r="X358" s="578"/>
      <c r="Y358" s="578"/>
      <c r="Z358" s="578"/>
      <c r="AA358" s="578"/>
      <c r="AB358" s="578"/>
      <c r="AC358" s="578"/>
      <c r="AD358" s="578"/>
      <c r="AE358" s="201"/>
      <c r="AF358" s="234"/>
      <c r="AG358" s="234"/>
      <c r="AH358" s="234"/>
      <c r="AI358" s="234"/>
      <c r="AJ358" s="234"/>
      <c r="AK358" s="578"/>
      <c r="AL358" s="201"/>
      <c r="AM358" s="234"/>
      <c r="AN358" s="234"/>
      <c r="AO358" s="201"/>
      <c r="AP358" s="201"/>
      <c r="BL358" s="83"/>
      <c r="BM358" s="83"/>
      <c r="BQ358" s="83"/>
    </row>
    <row r="359" spans="1:69" s="82" customFormat="1">
      <c r="A359" s="201"/>
      <c r="B359" s="234"/>
      <c r="C359" s="716"/>
      <c r="D359" s="201"/>
      <c r="E359" s="201"/>
      <c r="F359" s="201"/>
      <c r="G359" s="201"/>
      <c r="H359" s="201"/>
      <c r="I359" s="201"/>
      <c r="J359" s="201"/>
      <c r="K359" s="201"/>
      <c r="L359" s="201"/>
      <c r="M359" s="578"/>
      <c r="N359" s="578"/>
      <c r="O359" s="578"/>
      <c r="P359" s="578"/>
      <c r="Q359" s="578"/>
      <c r="R359" s="578"/>
      <c r="S359" s="578"/>
      <c r="T359" s="578"/>
      <c r="U359" s="578"/>
      <c r="V359" s="578"/>
      <c r="W359" s="578"/>
      <c r="X359" s="578"/>
      <c r="Y359" s="578"/>
      <c r="Z359" s="578"/>
      <c r="AA359" s="578"/>
      <c r="AB359" s="578"/>
      <c r="AC359" s="578"/>
      <c r="AD359" s="578"/>
      <c r="AE359" s="201"/>
      <c r="AF359" s="234"/>
      <c r="AG359" s="234"/>
      <c r="AH359" s="234"/>
      <c r="AI359" s="234"/>
      <c r="AJ359" s="234"/>
      <c r="AK359" s="578"/>
      <c r="AL359" s="201"/>
      <c r="AM359" s="234"/>
      <c r="AN359" s="234"/>
      <c r="AO359" s="201"/>
      <c r="AP359" s="201"/>
      <c r="BL359" s="83"/>
      <c r="BM359" s="83"/>
      <c r="BQ359" s="83"/>
    </row>
    <row r="360" spans="1:69" s="82" customFormat="1">
      <c r="A360" s="201"/>
      <c r="B360" s="234"/>
      <c r="C360" s="716"/>
      <c r="D360" s="201"/>
      <c r="E360" s="201"/>
      <c r="F360" s="201"/>
      <c r="G360" s="201"/>
      <c r="H360" s="201"/>
      <c r="I360" s="201"/>
      <c r="J360" s="201"/>
      <c r="K360" s="201"/>
      <c r="L360" s="201"/>
      <c r="M360" s="578"/>
      <c r="N360" s="578"/>
      <c r="O360" s="578"/>
      <c r="P360" s="578"/>
      <c r="Q360" s="578"/>
      <c r="R360" s="578"/>
      <c r="S360" s="578"/>
      <c r="T360" s="578"/>
      <c r="U360" s="578"/>
      <c r="V360" s="578"/>
      <c r="W360" s="578"/>
      <c r="X360" s="578"/>
      <c r="Y360" s="578"/>
      <c r="Z360" s="578"/>
      <c r="AA360" s="578"/>
      <c r="AB360" s="578"/>
      <c r="AC360" s="578"/>
      <c r="AD360" s="578"/>
      <c r="AE360" s="201"/>
      <c r="AF360" s="234"/>
      <c r="AG360" s="234"/>
      <c r="AH360" s="234"/>
      <c r="AI360" s="234"/>
      <c r="AJ360" s="234"/>
      <c r="AK360" s="578"/>
      <c r="AL360" s="201"/>
      <c r="AM360" s="234"/>
      <c r="AN360" s="234"/>
      <c r="AO360" s="201"/>
      <c r="AP360" s="201"/>
      <c r="BL360" s="83"/>
      <c r="BM360" s="83"/>
      <c r="BQ360" s="83"/>
    </row>
    <row r="361" spans="1:69" s="82" customFormat="1">
      <c r="A361" s="201"/>
      <c r="B361" s="234"/>
      <c r="C361" s="716"/>
      <c r="D361" s="201"/>
      <c r="E361" s="201"/>
      <c r="F361" s="201"/>
      <c r="G361" s="201"/>
      <c r="H361" s="201"/>
      <c r="I361" s="201"/>
      <c r="J361" s="201"/>
      <c r="K361" s="201"/>
      <c r="L361" s="201"/>
      <c r="M361" s="578"/>
      <c r="N361" s="578"/>
      <c r="O361" s="578"/>
      <c r="P361" s="578"/>
      <c r="Q361" s="578"/>
      <c r="R361" s="578"/>
      <c r="S361" s="578"/>
      <c r="T361" s="578"/>
      <c r="U361" s="578"/>
      <c r="V361" s="578"/>
      <c r="W361" s="578"/>
      <c r="X361" s="578"/>
      <c r="Y361" s="578"/>
      <c r="Z361" s="578"/>
      <c r="AA361" s="578"/>
      <c r="AB361" s="578"/>
      <c r="AC361" s="578"/>
      <c r="AD361" s="578"/>
      <c r="AE361" s="201"/>
      <c r="AF361" s="234"/>
      <c r="AG361" s="234"/>
      <c r="AH361" s="234"/>
      <c r="AI361" s="234"/>
      <c r="AJ361" s="234"/>
      <c r="AK361" s="578"/>
      <c r="AL361" s="201"/>
      <c r="AM361" s="234"/>
      <c r="AN361" s="234"/>
      <c r="AO361" s="201"/>
      <c r="AP361" s="201"/>
      <c r="BL361" s="83"/>
      <c r="BM361" s="83"/>
      <c r="BQ361" s="83"/>
    </row>
    <row r="362" spans="1:69" s="82" customFormat="1">
      <c r="A362" s="201"/>
      <c r="B362" s="234"/>
      <c r="C362" s="716"/>
      <c r="D362" s="201"/>
      <c r="E362" s="201"/>
      <c r="F362" s="201"/>
      <c r="G362" s="201"/>
      <c r="H362" s="201"/>
      <c r="I362" s="201"/>
      <c r="J362" s="201"/>
      <c r="K362" s="201"/>
      <c r="L362" s="201"/>
      <c r="M362" s="578"/>
      <c r="N362" s="578"/>
      <c r="O362" s="578"/>
      <c r="P362" s="578"/>
      <c r="Q362" s="578"/>
      <c r="R362" s="578"/>
      <c r="S362" s="578"/>
      <c r="T362" s="578"/>
      <c r="U362" s="578"/>
      <c r="V362" s="578"/>
      <c r="W362" s="578"/>
      <c r="X362" s="578"/>
      <c r="Y362" s="578"/>
      <c r="Z362" s="578"/>
      <c r="AA362" s="578"/>
      <c r="AB362" s="578"/>
      <c r="AC362" s="578"/>
      <c r="AD362" s="578"/>
      <c r="AE362" s="201"/>
      <c r="AF362" s="234"/>
      <c r="AG362" s="234"/>
      <c r="AH362" s="234"/>
      <c r="AI362" s="234"/>
      <c r="AJ362" s="234"/>
      <c r="AK362" s="578"/>
      <c r="AL362" s="201"/>
      <c r="AM362" s="234"/>
      <c r="AN362" s="234"/>
      <c r="AO362" s="201"/>
      <c r="AP362" s="201"/>
      <c r="BL362" s="83"/>
      <c r="BM362" s="83"/>
      <c r="BQ362" s="83"/>
    </row>
    <row r="363" spans="1:69" s="82" customFormat="1">
      <c r="A363" s="201"/>
      <c r="B363" s="234"/>
      <c r="C363" s="716"/>
      <c r="D363" s="201"/>
      <c r="E363" s="201"/>
      <c r="F363" s="201"/>
      <c r="G363" s="201"/>
      <c r="H363" s="201"/>
      <c r="I363" s="201"/>
      <c r="J363" s="201"/>
      <c r="K363" s="201"/>
      <c r="L363" s="201"/>
      <c r="M363" s="578"/>
      <c r="N363" s="578"/>
      <c r="O363" s="578"/>
      <c r="P363" s="578"/>
      <c r="Q363" s="578"/>
      <c r="R363" s="578"/>
      <c r="S363" s="578"/>
      <c r="T363" s="578"/>
      <c r="U363" s="578"/>
      <c r="V363" s="578"/>
      <c r="W363" s="578"/>
      <c r="X363" s="578"/>
      <c r="Y363" s="578"/>
      <c r="Z363" s="578"/>
      <c r="AA363" s="578"/>
      <c r="AB363" s="578"/>
      <c r="AC363" s="578"/>
      <c r="AD363" s="578"/>
      <c r="AE363" s="201"/>
      <c r="AF363" s="234"/>
      <c r="AG363" s="234"/>
      <c r="AH363" s="234"/>
      <c r="AI363" s="234"/>
      <c r="AJ363" s="234"/>
      <c r="AK363" s="578"/>
      <c r="AL363" s="201"/>
      <c r="AM363" s="234"/>
      <c r="AN363" s="234"/>
      <c r="AO363" s="201"/>
      <c r="AP363" s="201"/>
      <c r="BL363" s="83"/>
      <c r="BM363" s="83"/>
      <c r="BQ363" s="83"/>
    </row>
    <row r="364" spans="1:69" s="82" customFormat="1">
      <c r="A364" s="201"/>
      <c r="B364" s="234"/>
      <c r="C364" s="716"/>
      <c r="D364" s="201"/>
      <c r="E364" s="201"/>
      <c r="F364" s="201"/>
      <c r="G364" s="201"/>
      <c r="H364" s="201"/>
      <c r="I364" s="201"/>
      <c r="J364" s="201"/>
      <c r="K364" s="201"/>
      <c r="L364" s="201"/>
      <c r="M364" s="578"/>
      <c r="N364" s="578"/>
      <c r="O364" s="578"/>
      <c r="P364" s="578"/>
      <c r="Q364" s="578"/>
      <c r="R364" s="578"/>
      <c r="S364" s="578"/>
      <c r="T364" s="578"/>
      <c r="U364" s="578"/>
      <c r="V364" s="578"/>
      <c r="W364" s="578"/>
      <c r="X364" s="578"/>
      <c r="Y364" s="578"/>
      <c r="Z364" s="578"/>
      <c r="AA364" s="578"/>
      <c r="AB364" s="578"/>
      <c r="AC364" s="578"/>
      <c r="AD364" s="578"/>
      <c r="AE364" s="201"/>
      <c r="AF364" s="234"/>
      <c r="AG364" s="234"/>
      <c r="AH364" s="234"/>
      <c r="AI364" s="234"/>
      <c r="AJ364" s="234"/>
      <c r="AK364" s="578"/>
      <c r="AL364" s="201"/>
      <c r="AM364" s="234"/>
      <c r="AN364" s="234"/>
      <c r="AO364" s="201"/>
      <c r="AP364" s="201"/>
      <c r="BL364" s="83"/>
      <c r="BM364" s="83"/>
      <c r="BQ364" s="83"/>
    </row>
    <row r="365" spans="1:69" s="82" customFormat="1">
      <c r="A365" s="201"/>
      <c r="B365" s="234"/>
      <c r="C365" s="716"/>
      <c r="D365" s="201"/>
      <c r="E365" s="201"/>
      <c r="F365" s="201"/>
      <c r="G365" s="201"/>
      <c r="H365" s="201"/>
      <c r="I365" s="201"/>
      <c r="J365" s="201"/>
      <c r="K365" s="201"/>
      <c r="L365" s="201"/>
      <c r="M365" s="578"/>
      <c r="N365" s="578"/>
      <c r="O365" s="578"/>
      <c r="P365" s="578"/>
      <c r="Q365" s="578"/>
      <c r="R365" s="578"/>
      <c r="S365" s="578"/>
      <c r="T365" s="578"/>
      <c r="U365" s="578"/>
      <c r="V365" s="578"/>
      <c r="W365" s="578"/>
      <c r="X365" s="578"/>
      <c r="Y365" s="578"/>
      <c r="Z365" s="578"/>
      <c r="AA365" s="578"/>
      <c r="AB365" s="578"/>
      <c r="AC365" s="578"/>
      <c r="AD365" s="578"/>
      <c r="AE365" s="201"/>
      <c r="AF365" s="234"/>
      <c r="AG365" s="234"/>
      <c r="AH365" s="234"/>
      <c r="AI365" s="234"/>
      <c r="AJ365" s="234"/>
      <c r="AK365" s="578"/>
      <c r="AL365" s="201"/>
      <c r="AM365" s="234"/>
      <c r="AN365" s="234"/>
      <c r="AO365" s="201"/>
      <c r="AP365" s="201"/>
      <c r="BL365" s="83"/>
      <c r="BM365" s="83"/>
      <c r="BQ365" s="83"/>
    </row>
    <row r="366" spans="1:69" s="82" customFormat="1">
      <c r="A366" s="201"/>
      <c r="B366" s="234"/>
      <c r="C366" s="716"/>
      <c r="D366" s="201"/>
      <c r="E366" s="201"/>
      <c r="F366" s="201"/>
      <c r="G366" s="201"/>
      <c r="H366" s="201"/>
      <c r="I366" s="201"/>
      <c r="J366" s="201"/>
      <c r="K366" s="201"/>
      <c r="L366" s="201"/>
      <c r="M366" s="578"/>
      <c r="N366" s="578"/>
      <c r="O366" s="578"/>
      <c r="P366" s="578"/>
      <c r="Q366" s="578"/>
      <c r="R366" s="578"/>
      <c r="S366" s="578"/>
      <c r="T366" s="578"/>
      <c r="U366" s="578"/>
      <c r="V366" s="578"/>
      <c r="W366" s="578"/>
      <c r="X366" s="578"/>
      <c r="Y366" s="578"/>
      <c r="Z366" s="578"/>
      <c r="AA366" s="578"/>
      <c r="AB366" s="578"/>
      <c r="AC366" s="578"/>
      <c r="AD366" s="578"/>
      <c r="AE366" s="201"/>
      <c r="AF366" s="234"/>
      <c r="AG366" s="234"/>
      <c r="AH366" s="234"/>
      <c r="AI366" s="234"/>
      <c r="AJ366" s="234"/>
      <c r="AK366" s="578"/>
      <c r="AL366" s="201"/>
      <c r="AM366" s="234"/>
      <c r="AN366" s="234"/>
      <c r="AO366" s="201"/>
      <c r="AP366" s="201"/>
      <c r="BL366" s="83"/>
      <c r="BM366" s="83"/>
      <c r="BQ366" s="83"/>
    </row>
    <row r="367" spans="1:69" s="82" customFormat="1">
      <c r="A367" s="201"/>
      <c r="B367" s="234"/>
      <c r="C367" s="716"/>
      <c r="D367" s="201"/>
      <c r="E367" s="201"/>
      <c r="F367" s="201"/>
      <c r="G367" s="201"/>
      <c r="H367" s="201"/>
      <c r="I367" s="201"/>
      <c r="J367" s="201"/>
      <c r="K367" s="201"/>
      <c r="L367" s="201"/>
      <c r="M367" s="578"/>
      <c r="N367" s="578"/>
      <c r="O367" s="578"/>
      <c r="P367" s="578"/>
      <c r="Q367" s="578"/>
      <c r="R367" s="578"/>
      <c r="S367" s="578"/>
      <c r="T367" s="578"/>
      <c r="U367" s="578"/>
      <c r="V367" s="578"/>
      <c r="W367" s="578"/>
      <c r="X367" s="578"/>
      <c r="Y367" s="578"/>
      <c r="Z367" s="578"/>
      <c r="AA367" s="578"/>
      <c r="AB367" s="578"/>
      <c r="AC367" s="578"/>
      <c r="AD367" s="578"/>
      <c r="AE367" s="201"/>
      <c r="AF367" s="234"/>
      <c r="AG367" s="234"/>
      <c r="AH367" s="234"/>
      <c r="AI367" s="234"/>
      <c r="AJ367" s="234"/>
      <c r="AK367" s="578"/>
      <c r="AL367" s="201"/>
      <c r="AM367" s="234"/>
      <c r="AN367" s="234"/>
      <c r="AO367" s="201"/>
      <c r="AP367" s="201"/>
      <c r="BL367" s="83"/>
      <c r="BM367" s="83"/>
      <c r="BQ367" s="83"/>
    </row>
    <row r="368" spans="1:69" s="82" customFormat="1">
      <c r="A368" s="201"/>
      <c r="B368" s="234"/>
      <c r="C368" s="716"/>
      <c r="D368" s="201"/>
      <c r="E368" s="201"/>
      <c r="F368" s="201"/>
      <c r="G368" s="201"/>
      <c r="H368" s="201"/>
      <c r="I368" s="201"/>
      <c r="J368" s="201"/>
      <c r="K368" s="201"/>
      <c r="L368" s="201"/>
      <c r="M368" s="578"/>
      <c r="N368" s="578"/>
      <c r="O368" s="578"/>
      <c r="P368" s="578"/>
      <c r="Q368" s="578"/>
      <c r="R368" s="578"/>
      <c r="S368" s="578"/>
      <c r="T368" s="578"/>
      <c r="U368" s="578"/>
      <c r="V368" s="578"/>
      <c r="W368" s="578"/>
      <c r="X368" s="578"/>
      <c r="Y368" s="578"/>
      <c r="Z368" s="578"/>
      <c r="AA368" s="578"/>
      <c r="AB368" s="578"/>
      <c r="AC368" s="578"/>
      <c r="AD368" s="578"/>
      <c r="AE368" s="201"/>
      <c r="AF368" s="234"/>
      <c r="AG368" s="234"/>
      <c r="AH368" s="234"/>
      <c r="AI368" s="234"/>
      <c r="AJ368" s="234"/>
      <c r="AK368" s="578"/>
      <c r="AL368" s="201"/>
      <c r="AM368" s="234"/>
      <c r="AN368" s="234"/>
      <c r="AO368" s="201"/>
      <c r="AP368" s="201"/>
      <c r="BL368" s="83"/>
      <c r="BM368" s="83"/>
      <c r="BQ368" s="83"/>
    </row>
    <row r="369" spans="1:69" s="82" customFormat="1">
      <c r="A369" s="201"/>
      <c r="B369" s="234"/>
      <c r="C369" s="716"/>
      <c r="D369" s="201"/>
      <c r="E369" s="201"/>
      <c r="F369" s="201"/>
      <c r="G369" s="201"/>
      <c r="H369" s="201"/>
      <c r="I369" s="201"/>
      <c r="J369" s="201"/>
      <c r="K369" s="201"/>
      <c r="L369" s="201"/>
      <c r="M369" s="578"/>
      <c r="N369" s="578"/>
      <c r="O369" s="578"/>
      <c r="P369" s="578"/>
      <c r="Q369" s="578"/>
      <c r="R369" s="578"/>
      <c r="S369" s="578"/>
      <c r="T369" s="578"/>
      <c r="U369" s="578"/>
      <c r="V369" s="578"/>
      <c r="W369" s="578"/>
      <c r="X369" s="578"/>
      <c r="Y369" s="578"/>
      <c r="Z369" s="578"/>
      <c r="AA369" s="578"/>
      <c r="AB369" s="578"/>
      <c r="AC369" s="578"/>
      <c r="AD369" s="578"/>
      <c r="AE369" s="201"/>
      <c r="AF369" s="234"/>
      <c r="AG369" s="234"/>
      <c r="AH369" s="234"/>
      <c r="AI369" s="234"/>
      <c r="AJ369" s="234"/>
      <c r="AK369" s="578"/>
      <c r="AL369" s="201"/>
      <c r="AM369" s="234"/>
      <c r="AN369" s="234"/>
      <c r="AO369" s="201"/>
      <c r="AP369" s="201"/>
      <c r="BL369" s="83"/>
      <c r="BM369" s="83"/>
      <c r="BQ369" s="83"/>
    </row>
    <row r="370" spans="1:69" s="82" customFormat="1">
      <c r="A370" s="201"/>
      <c r="B370" s="234"/>
      <c r="C370" s="716"/>
      <c r="D370" s="201"/>
      <c r="E370" s="201"/>
      <c r="F370" s="201"/>
      <c r="G370" s="201"/>
      <c r="H370" s="201"/>
      <c r="I370" s="201"/>
      <c r="J370" s="201"/>
      <c r="K370" s="201"/>
      <c r="L370" s="201"/>
      <c r="M370" s="578"/>
      <c r="N370" s="578"/>
      <c r="O370" s="578"/>
      <c r="P370" s="578"/>
      <c r="Q370" s="578"/>
      <c r="R370" s="578"/>
      <c r="S370" s="578"/>
      <c r="T370" s="578"/>
      <c r="U370" s="578"/>
      <c r="V370" s="578"/>
      <c r="W370" s="578"/>
      <c r="X370" s="578"/>
      <c r="Y370" s="578"/>
      <c r="Z370" s="578"/>
      <c r="AA370" s="578"/>
      <c r="AB370" s="578"/>
      <c r="AC370" s="578"/>
      <c r="AD370" s="578"/>
      <c r="AE370" s="201"/>
      <c r="AF370" s="234"/>
      <c r="AG370" s="234"/>
      <c r="AH370" s="234"/>
      <c r="AI370" s="234"/>
      <c r="AJ370" s="234"/>
      <c r="AK370" s="578"/>
      <c r="AL370" s="201"/>
      <c r="AM370" s="234"/>
      <c r="AN370" s="234"/>
      <c r="AO370" s="201"/>
      <c r="AP370" s="201"/>
      <c r="BL370" s="83"/>
      <c r="BM370" s="83"/>
      <c r="BQ370" s="83"/>
    </row>
    <row r="371" spans="1:69" s="82" customFormat="1">
      <c r="A371" s="201"/>
      <c r="B371" s="234"/>
      <c r="C371" s="716"/>
      <c r="D371" s="201"/>
      <c r="E371" s="201"/>
      <c r="F371" s="201"/>
      <c r="G371" s="201"/>
      <c r="H371" s="201"/>
      <c r="I371" s="201"/>
      <c r="J371" s="201"/>
      <c r="K371" s="201"/>
      <c r="L371" s="201"/>
      <c r="M371" s="578"/>
      <c r="N371" s="578"/>
      <c r="O371" s="578"/>
      <c r="P371" s="578"/>
      <c r="Q371" s="578"/>
      <c r="R371" s="578"/>
      <c r="S371" s="578"/>
      <c r="T371" s="578"/>
      <c r="U371" s="578"/>
      <c r="V371" s="578"/>
      <c r="W371" s="578"/>
      <c r="X371" s="578"/>
      <c r="Y371" s="578"/>
      <c r="Z371" s="578"/>
      <c r="AA371" s="578"/>
      <c r="AB371" s="578"/>
      <c r="AC371" s="578"/>
      <c r="AD371" s="578"/>
      <c r="AE371" s="201"/>
      <c r="AF371" s="234"/>
      <c r="AG371" s="234"/>
      <c r="AH371" s="234"/>
      <c r="AI371" s="234"/>
      <c r="AJ371" s="234"/>
      <c r="AK371" s="578"/>
      <c r="AL371" s="201"/>
      <c r="AM371" s="234"/>
      <c r="AN371" s="234"/>
      <c r="AO371" s="201"/>
      <c r="AP371" s="201"/>
      <c r="BL371" s="83"/>
      <c r="BM371" s="83"/>
      <c r="BQ371" s="83"/>
    </row>
    <row r="372" spans="1:69" s="82" customFormat="1">
      <c r="A372" s="201"/>
      <c r="B372" s="234"/>
      <c r="C372" s="716"/>
      <c r="D372" s="201"/>
      <c r="E372" s="201"/>
      <c r="F372" s="201"/>
      <c r="G372" s="201"/>
      <c r="H372" s="201"/>
      <c r="I372" s="201"/>
      <c r="J372" s="201"/>
      <c r="K372" s="201"/>
      <c r="L372" s="201"/>
      <c r="M372" s="578"/>
      <c r="N372" s="578"/>
      <c r="O372" s="578"/>
      <c r="P372" s="578"/>
      <c r="Q372" s="578"/>
      <c r="R372" s="578"/>
      <c r="S372" s="578"/>
      <c r="T372" s="578"/>
      <c r="U372" s="578"/>
      <c r="V372" s="578"/>
      <c r="W372" s="578"/>
      <c r="X372" s="578"/>
      <c r="Y372" s="578"/>
      <c r="Z372" s="578"/>
      <c r="AA372" s="578"/>
      <c r="AB372" s="578"/>
      <c r="AC372" s="578"/>
      <c r="AD372" s="578"/>
      <c r="AE372" s="201"/>
      <c r="AF372" s="234"/>
      <c r="AG372" s="234"/>
      <c r="AH372" s="234"/>
      <c r="AI372" s="234"/>
      <c r="AJ372" s="234"/>
      <c r="AK372" s="578"/>
      <c r="AL372" s="201"/>
      <c r="AM372" s="234"/>
      <c r="AN372" s="234"/>
      <c r="AO372" s="201"/>
      <c r="AP372" s="201"/>
      <c r="BL372" s="83"/>
      <c r="BM372" s="83"/>
      <c r="BQ372" s="83"/>
    </row>
    <row r="373" spans="1:69" s="82" customFormat="1">
      <c r="A373" s="201"/>
      <c r="B373" s="234"/>
      <c r="C373" s="716"/>
      <c r="D373" s="201"/>
      <c r="E373" s="201"/>
      <c r="F373" s="201"/>
      <c r="G373" s="201"/>
      <c r="H373" s="201"/>
      <c r="I373" s="201"/>
      <c r="J373" s="201"/>
      <c r="K373" s="201"/>
      <c r="L373" s="201"/>
      <c r="M373" s="578"/>
      <c r="N373" s="578"/>
      <c r="O373" s="578"/>
      <c r="P373" s="578"/>
      <c r="Q373" s="578"/>
      <c r="R373" s="578"/>
      <c r="S373" s="578"/>
      <c r="T373" s="578"/>
      <c r="U373" s="578"/>
      <c r="V373" s="578"/>
      <c r="W373" s="578"/>
      <c r="X373" s="578"/>
      <c r="Y373" s="578"/>
      <c r="Z373" s="578"/>
      <c r="AA373" s="578"/>
      <c r="AB373" s="578"/>
      <c r="AC373" s="578"/>
      <c r="AD373" s="578"/>
      <c r="AE373" s="201"/>
      <c r="AF373" s="234"/>
      <c r="AG373" s="234"/>
      <c r="AH373" s="234"/>
      <c r="AI373" s="234"/>
      <c r="AJ373" s="234"/>
      <c r="AK373" s="578"/>
      <c r="AL373" s="201"/>
      <c r="AM373" s="234"/>
      <c r="AN373" s="234"/>
      <c r="AO373" s="201"/>
      <c r="AP373" s="201"/>
      <c r="BL373" s="83"/>
      <c r="BM373" s="83"/>
      <c r="BQ373" s="83"/>
    </row>
    <row r="374" spans="1:69" s="82" customFormat="1">
      <c r="A374" s="201"/>
      <c r="B374" s="234"/>
      <c r="C374" s="716"/>
      <c r="D374" s="201"/>
      <c r="E374" s="201"/>
      <c r="F374" s="201"/>
      <c r="G374" s="201"/>
      <c r="H374" s="201"/>
      <c r="I374" s="201"/>
      <c r="J374" s="201"/>
      <c r="K374" s="201"/>
      <c r="L374" s="201"/>
      <c r="M374" s="578"/>
      <c r="N374" s="578"/>
      <c r="O374" s="578"/>
      <c r="P374" s="578"/>
      <c r="Q374" s="578"/>
      <c r="R374" s="578"/>
      <c r="S374" s="578"/>
      <c r="T374" s="578"/>
      <c r="U374" s="578"/>
      <c r="V374" s="578"/>
      <c r="W374" s="578"/>
      <c r="X374" s="578"/>
      <c r="Y374" s="578"/>
      <c r="Z374" s="578"/>
      <c r="AA374" s="578"/>
      <c r="AB374" s="578"/>
      <c r="AC374" s="578"/>
      <c r="AD374" s="578"/>
      <c r="AE374" s="201"/>
      <c r="AF374" s="234"/>
      <c r="AG374" s="234"/>
      <c r="AH374" s="234"/>
      <c r="AI374" s="234"/>
      <c r="AJ374" s="234"/>
      <c r="AK374" s="578"/>
      <c r="AL374" s="201"/>
      <c r="AM374" s="234"/>
      <c r="AN374" s="234"/>
      <c r="AO374" s="201"/>
      <c r="AP374" s="201"/>
      <c r="BL374" s="83"/>
      <c r="BM374" s="83"/>
      <c r="BQ374" s="83"/>
    </row>
    <row r="375" spans="1:69" s="82" customFormat="1">
      <c r="A375" s="201"/>
      <c r="B375" s="234"/>
      <c r="C375" s="716"/>
      <c r="D375" s="201"/>
      <c r="E375" s="201"/>
      <c r="F375" s="201"/>
      <c r="G375" s="201"/>
      <c r="H375" s="201"/>
      <c r="I375" s="201"/>
      <c r="J375" s="201"/>
      <c r="K375" s="201"/>
      <c r="L375" s="201"/>
      <c r="M375" s="578"/>
      <c r="N375" s="578"/>
      <c r="O375" s="578"/>
      <c r="P375" s="578"/>
      <c r="Q375" s="578"/>
      <c r="R375" s="578"/>
      <c r="S375" s="578"/>
      <c r="T375" s="578"/>
      <c r="U375" s="578"/>
      <c r="V375" s="578"/>
      <c r="W375" s="578"/>
      <c r="X375" s="578"/>
      <c r="Y375" s="578"/>
      <c r="Z375" s="578"/>
      <c r="AA375" s="578"/>
      <c r="AB375" s="578"/>
      <c r="AC375" s="578"/>
      <c r="AD375" s="578"/>
      <c r="AE375" s="201"/>
      <c r="AF375" s="234"/>
      <c r="AG375" s="234"/>
      <c r="AH375" s="234"/>
      <c r="AI375" s="234"/>
      <c r="AJ375" s="234"/>
      <c r="AK375" s="578"/>
      <c r="AL375" s="201"/>
      <c r="AM375" s="234"/>
      <c r="AN375" s="234"/>
      <c r="AO375" s="201"/>
      <c r="AP375" s="201"/>
      <c r="BL375" s="83"/>
      <c r="BM375" s="83"/>
      <c r="BQ375" s="83"/>
    </row>
    <row r="376" spans="1:69" s="82" customFormat="1">
      <c r="A376" s="201"/>
      <c r="B376" s="234"/>
      <c r="C376" s="716"/>
      <c r="D376" s="201"/>
      <c r="E376" s="201"/>
      <c r="F376" s="201"/>
      <c r="G376" s="201"/>
      <c r="H376" s="201"/>
      <c r="I376" s="201"/>
      <c r="J376" s="201"/>
      <c r="K376" s="201"/>
      <c r="L376" s="201"/>
      <c r="M376" s="578"/>
      <c r="N376" s="578"/>
      <c r="O376" s="578"/>
      <c r="P376" s="578"/>
      <c r="Q376" s="578"/>
      <c r="R376" s="578"/>
      <c r="S376" s="578"/>
      <c r="T376" s="578"/>
      <c r="U376" s="578"/>
      <c r="V376" s="578"/>
      <c r="W376" s="578"/>
      <c r="X376" s="578"/>
      <c r="Y376" s="578"/>
      <c r="Z376" s="578"/>
      <c r="AA376" s="578"/>
      <c r="AB376" s="578"/>
      <c r="AC376" s="578"/>
      <c r="AD376" s="578"/>
      <c r="AE376" s="201"/>
      <c r="AF376" s="234"/>
      <c r="AG376" s="234"/>
      <c r="AH376" s="234"/>
      <c r="AI376" s="234"/>
      <c r="AJ376" s="234"/>
      <c r="AK376" s="578"/>
      <c r="AL376" s="201"/>
      <c r="AM376" s="234"/>
      <c r="AN376" s="234"/>
      <c r="AO376" s="201"/>
      <c r="AP376" s="201"/>
      <c r="BL376" s="83"/>
      <c r="BM376" s="83"/>
      <c r="BQ376" s="83"/>
    </row>
    <row r="377" spans="1:69" s="82" customFormat="1">
      <c r="A377" s="201"/>
      <c r="B377" s="234"/>
      <c r="C377" s="716"/>
      <c r="D377" s="201"/>
      <c r="E377" s="201"/>
      <c r="F377" s="201"/>
      <c r="G377" s="201"/>
      <c r="H377" s="201"/>
      <c r="I377" s="201"/>
      <c r="J377" s="201"/>
      <c r="K377" s="201"/>
      <c r="L377" s="201"/>
      <c r="M377" s="578"/>
      <c r="N377" s="578"/>
      <c r="O377" s="578"/>
      <c r="P377" s="578"/>
      <c r="Q377" s="578"/>
      <c r="R377" s="578"/>
      <c r="S377" s="578"/>
      <c r="T377" s="578"/>
      <c r="U377" s="578"/>
      <c r="V377" s="578"/>
      <c r="W377" s="578"/>
      <c r="X377" s="578"/>
      <c r="Y377" s="578"/>
      <c r="Z377" s="578"/>
      <c r="AA377" s="578"/>
      <c r="AB377" s="578"/>
      <c r="AC377" s="578"/>
      <c r="AD377" s="578"/>
      <c r="AE377" s="201"/>
      <c r="AF377" s="234"/>
      <c r="AG377" s="234"/>
      <c r="AH377" s="234"/>
      <c r="AI377" s="234"/>
      <c r="AJ377" s="234"/>
      <c r="AK377" s="578"/>
      <c r="AL377" s="201"/>
      <c r="AM377" s="234"/>
      <c r="AN377" s="234"/>
      <c r="AO377" s="201"/>
      <c r="AP377" s="201"/>
      <c r="BL377" s="83"/>
      <c r="BM377" s="83"/>
      <c r="BQ377" s="83"/>
    </row>
    <row r="378" spans="1:69" s="82" customFormat="1">
      <c r="A378" s="201"/>
      <c r="B378" s="234"/>
      <c r="C378" s="716"/>
      <c r="D378" s="201"/>
      <c r="E378" s="201"/>
      <c r="F378" s="201"/>
      <c r="G378" s="201"/>
      <c r="H378" s="201"/>
      <c r="I378" s="201"/>
      <c r="J378" s="201"/>
      <c r="K378" s="201"/>
      <c r="L378" s="201"/>
      <c r="M378" s="578"/>
      <c r="N378" s="578"/>
      <c r="O378" s="578"/>
      <c r="P378" s="578"/>
      <c r="Q378" s="578"/>
      <c r="R378" s="578"/>
      <c r="S378" s="578"/>
      <c r="T378" s="578"/>
      <c r="U378" s="578"/>
      <c r="V378" s="578"/>
      <c r="W378" s="578"/>
      <c r="X378" s="578"/>
      <c r="Y378" s="578"/>
      <c r="Z378" s="578"/>
      <c r="AA378" s="578"/>
      <c r="AB378" s="578"/>
      <c r="AC378" s="578"/>
      <c r="AD378" s="578"/>
      <c r="AE378" s="201"/>
      <c r="AF378" s="234"/>
      <c r="AG378" s="234"/>
      <c r="AH378" s="234"/>
      <c r="AI378" s="234"/>
      <c r="AJ378" s="234"/>
      <c r="AK378" s="578"/>
      <c r="AL378" s="201"/>
      <c r="AM378" s="234"/>
      <c r="AN378" s="234"/>
      <c r="AO378" s="201"/>
      <c r="AP378" s="201"/>
      <c r="BL378" s="83"/>
      <c r="BM378" s="83"/>
      <c r="BQ378" s="83"/>
    </row>
    <row r="379" spans="1:69" s="82" customFormat="1">
      <c r="A379" s="201"/>
      <c r="B379" s="234"/>
      <c r="C379" s="716"/>
      <c r="D379" s="201"/>
      <c r="E379" s="201"/>
      <c r="F379" s="201"/>
      <c r="G379" s="201"/>
      <c r="H379" s="201"/>
      <c r="I379" s="201"/>
      <c r="J379" s="201"/>
      <c r="K379" s="201"/>
      <c r="L379" s="201"/>
      <c r="M379" s="578"/>
      <c r="N379" s="578"/>
      <c r="O379" s="578"/>
      <c r="P379" s="578"/>
      <c r="Q379" s="578"/>
      <c r="R379" s="578"/>
      <c r="S379" s="578"/>
      <c r="T379" s="578"/>
      <c r="U379" s="578"/>
      <c r="V379" s="578"/>
      <c r="W379" s="578"/>
      <c r="X379" s="578"/>
      <c r="Y379" s="578"/>
      <c r="Z379" s="578"/>
      <c r="AA379" s="578"/>
      <c r="AB379" s="578"/>
      <c r="AC379" s="578"/>
      <c r="AD379" s="578"/>
      <c r="AE379" s="201"/>
      <c r="AF379" s="234"/>
      <c r="AG379" s="234"/>
      <c r="AH379" s="234"/>
      <c r="AI379" s="234"/>
      <c r="AJ379" s="234"/>
      <c r="AK379" s="578"/>
      <c r="AL379" s="201"/>
      <c r="AM379" s="234"/>
      <c r="AN379" s="234"/>
      <c r="AO379" s="201"/>
      <c r="AP379" s="201"/>
      <c r="BL379" s="83"/>
      <c r="BM379" s="83"/>
      <c r="BQ379" s="83"/>
    </row>
    <row r="380" spans="1:69" s="82" customFormat="1">
      <c r="A380" s="201"/>
      <c r="B380" s="234"/>
      <c r="C380" s="716"/>
      <c r="D380" s="201"/>
      <c r="E380" s="201"/>
      <c r="F380" s="201"/>
      <c r="G380" s="201"/>
      <c r="H380" s="201"/>
      <c r="I380" s="201"/>
      <c r="J380" s="201"/>
      <c r="K380" s="201"/>
      <c r="L380" s="201"/>
      <c r="M380" s="578"/>
      <c r="N380" s="578"/>
      <c r="O380" s="578"/>
      <c r="P380" s="578"/>
      <c r="Q380" s="578"/>
      <c r="R380" s="578"/>
      <c r="S380" s="578"/>
      <c r="T380" s="578"/>
      <c r="U380" s="578"/>
      <c r="V380" s="578"/>
      <c r="W380" s="578"/>
      <c r="X380" s="578"/>
      <c r="Y380" s="578"/>
      <c r="Z380" s="578"/>
      <c r="AA380" s="578"/>
      <c r="AB380" s="578"/>
      <c r="AC380" s="578"/>
      <c r="AD380" s="578"/>
      <c r="AE380" s="201"/>
      <c r="AF380" s="234"/>
      <c r="AG380" s="234"/>
      <c r="AH380" s="234"/>
      <c r="AI380" s="234"/>
      <c r="AJ380" s="234"/>
      <c r="AK380" s="578"/>
      <c r="AL380" s="201"/>
      <c r="AM380" s="234"/>
      <c r="AN380" s="234"/>
      <c r="AO380" s="201"/>
      <c r="AP380" s="201"/>
      <c r="BL380" s="83"/>
      <c r="BM380" s="83"/>
      <c r="BQ380" s="83"/>
    </row>
    <row r="381" spans="1:69" s="82" customFormat="1">
      <c r="A381" s="201"/>
      <c r="B381" s="234"/>
      <c r="C381" s="716"/>
      <c r="D381" s="201"/>
      <c r="E381" s="201"/>
      <c r="F381" s="201"/>
      <c r="G381" s="201"/>
      <c r="H381" s="201"/>
      <c r="I381" s="201"/>
      <c r="J381" s="201"/>
      <c r="K381" s="201"/>
      <c r="L381" s="201"/>
      <c r="M381" s="578"/>
      <c r="N381" s="578"/>
      <c r="O381" s="578"/>
      <c r="P381" s="578"/>
      <c r="Q381" s="578"/>
      <c r="R381" s="578"/>
      <c r="S381" s="578"/>
      <c r="T381" s="578"/>
      <c r="U381" s="578"/>
      <c r="V381" s="578"/>
      <c r="W381" s="578"/>
      <c r="X381" s="578"/>
      <c r="Y381" s="578"/>
      <c r="Z381" s="578"/>
      <c r="AA381" s="578"/>
      <c r="AB381" s="578"/>
      <c r="AC381" s="578"/>
      <c r="AD381" s="578"/>
      <c r="AE381" s="201"/>
      <c r="AF381" s="234"/>
      <c r="AG381" s="234"/>
      <c r="AH381" s="234"/>
      <c r="AI381" s="234"/>
      <c r="AJ381" s="234"/>
      <c r="AK381" s="578"/>
      <c r="AL381" s="201"/>
      <c r="AM381" s="234"/>
      <c r="AN381" s="234"/>
      <c r="AO381" s="201"/>
      <c r="AP381" s="201"/>
      <c r="BL381" s="83"/>
      <c r="BM381" s="83"/>
      <c r="BQ381" s="83"/>
    </row>
    <row r="382" spans="1:69" s="82" customFormat="1">
      <c r="A382" s="201"/>
      <c r="B382" s="234"/>
      <c r="C382" s="716"/>
      <c r="D382" s="201"/>
      <c r="E382" s="201"/>
      <c r="F382" s="201"/>
      <c r="G382" s="201"/>
      <c r="H382" s="201"/>
      <c r="I382" s="201"/>
      <c r="J382" s="201"/>
      <c r="K382" s="201"/>
      <c r="L382" s="201"/>
      <c r="M382" s="578"/>
      <c r="N382" s="578"/>
      <c r="O382" s="578"/>
      <c r="P382" s="578"/>
      <c r="Q382" s="578"/>
      <c r="R382" s="578"/>
      <c r="S382" s="578"/>
      <c r="T382" s="578"/>
      <c r="U382" s="578"/>
      <c r="V382" s="578"/>
      <c r="W382" s="578"/>
      <c r="X382" s="578"/>
      <c r="Y382" s="578"/>
      <c r="Z382" s="578"/>
      <c r="AA382" s="578"/>
      <c r="AB382" s="578"/>
      <c r="AC382" s="578"/>
      <c r="AD382" s="578"/>
      <c r="AE382" s="201"/>
      <c r="AF382" s="234"/>
      <c r="AG382" s="234"/>
      <c r="AH382" s="234"/>
      <c r="AI382" s="234"/>
      <c r="AJ382" s="234"/>
      <c r="AK382" s="578"/>
      <c r="AL382" s="201"/>
      <c r="AM382" s="234"/>
      <c r="AN382" s="234"/>
      <c r="AO382" s="201"/>
      <c r="AP382" s="201"/>
      <c r="BL382" s="83"/>
      <c r="BM382" s="83"/>
      <c r="BQ382" s="83"/>
    </row>
    <row r="383" spans="1:69" s="82" customFormat="1">
      <c r="A383" s="201"/>
      <c r="B383" s="234"/>
      <c r="C383" s="716"/>
      <c r="D383" s="201"/>
      <c r="E383" s="201"/>
      <c r="F383" s="201"/>
      <c r="G383" s="201"/>
      <c r="H383" s="201"/>
      <c r="I383" s="201"/>
      <c r="J383" s="201"/>
      <c r="K383" s="201"/>
      <c r="L383" s="201"/>
      <c r="M383" s="578"/>
      <c r="N383" s="578"/>
      <c r="O383" s="578"/>
      <c r="P383" s="578"/>
      <c r="Q383" s="578"/>
      <c r="R383" s="578"/>
      <c r="S383" s="578"/>
      <c r="T383" s="578"/>
      <c r="U383" s="578"/>
      <c r="V383" s="578"/>
      <c r="W383" s="578"/>
      <c r="X383" s="578"/>
      <c r="Y383" s="578"/>
      <c r="Z383" s="578"/>
      <c r="AA383" s="578"/>
      <c r="AB383" s="578"/>
      <c r="AC383" s="578"/>
      <c r="AD383" s="578"/>
      <c r="AE383" s="201"/>
      <c r="AF383" s="234"/>
      <c r="AG383" s="234"/>
      <c r="AH383" s="234"/>
      <c r="AI383" s="234"/>
      <c r="AJ383" s="234"/>
      <c r="AK383" s="578"/>
      <c r="AL383" s="201"/>
      <c r="AM383" s="234"/>
      <c r="AN383" s="234"/>
      <c r="AO383" s="201"/>
      <c r="AP383" s="201"/>
      <c r="BL383" s="83"/>
      <c r="BM383" s="83"/>
      <c r="BQ383" s="83"/>
    </row>
    <row r="384" spans="1:69" s="82" customFormat="1">
      <c r="A384" s="201"/>
      <c r="B384" s="234"/>
      <c r="C384" s="716"/>
      <c r="D384" s="201"/>
      <c r="E384" s="201"/>
      <c r="F384" s="201"/>
      <c r="G384" s="201"/>
      <c r="H384" s="201"/>
      <c r="I384" s="201"/>
      <c r="J384" s="201"/>
      <c r="K384" s="201"/>
      <c r="L384" s="201"/>
      <c r="M384" s="578"/>
      <c r="N384" s="578"/>
      <c r="O384" s="578"/>
      <c r="P384" s="578"/>
      <c r="Q384" s="578"/>
      <c r="R384" s="578"/>
      <c r="S384" s="578"/>
      <c r="T384" s="578"/>
      <c r="U384" s="578"/>
      <c r="V384" s="578"/>
      <c r="W384" s="578"/>
      <c r="X384" s="578"/>
      <c r="Y384" s="578"/>
      <c r="Z384" s="578"/>
      <c r="AA384" s="578"/>
      <c r="AB384" s="578"/>
      <c r="AC384" s="578"/>
      <c r="AD384" s="578"/>
      <c r="AE384" s="201"/>
      <c r="AF384" s="234"/>
      <c r="AG384" s="234"/>
      <c r="AH384" s="234"/>
      <c r="AI384" s="234"/>
      <c r="AJ384" s="234"/>
      <c r="AK384" s="578"/>
      <c r="AL384" s="201"/>
      <c r="AM384" s="234"/>
      <c r="AN384" s="234"/>
      <c r="AO384" s="201"/>
      <c r="AP384" s="201"/>
      <c r="BL384" s="83"/>
      <c r="BM384" s="83"/>
      <c r="BQ384" s="83"/>
    </row>
    <row r="385" spans="1:69" s="82" customFormat="1">
      <c r="A385" s="201"/>
      <c r="B385" s="234"/>
      <c r="C385" s="716"/>
      <c r="D385" s="201"/>
      <c r="E385" s="201"/>
      <c r="F385" s="201"/>
      <c r="G385" s="201"/>
      <c r="H385" s="201"/>
      <c r="I385" s="201"/>
      <c r="J385" s="201"/>
      <c r="K385" s="201"/>
      <c r="L385" s="201"/>
      <c r="M385" s="578"/>
      <c r="N385" s="578"/>
      <c r="O385" s="578"/>
      <c r="P385" s="578"/>
      <c r="Q385" s="578"/>
      <c r="R385" s="578"/>
      <c r="S385" s="578"/>
      <c r="T385" s="578"/>
      <c r="U385" s="578"/>
      <c r="V385" s="578"/>
      <c r="W385" s="578"/>
      <c r="X385" s="578"/>
      <c r="Y385" s="578"/>
      <c r="Z385" s="578"/>
      <c r="AA385" s="578"/>
      <c r="AB385" s="578"/>
      <c r="AC385" s="578"/>
      <c r="AD385" s="578"/>
      <c r="AE385" s="201"/>
      <c r="AF385" s="234"/>
      <c r="AG385" s="234"/>
      <c r="AH385" s="234"/>
      <c r="AI385" s="234"/>
      <c r="AJ385" s="234"/>
      <c r="AK385" s="578"/>
      <c r="AL385" s="201"/>
      <c r="AM385" s="234"/>
      <c r="AN385" s="234"/>
      <c r="AO385" s="201"/>
      <c r="AP385" s="201"/>
      <c r="BL385" s="83"/>
      <c r="BM385" s="83"/>
      <c r="BQ385" s="83"/>
    </row>
    <row r="386" spans="1:69" s="82" customFormat="1">
      <c r="A386" s="201"/>
      <c r="B386" s="234"/>
      <c r="C386" s="716"/>
      <c r="D386" s="201"/>
      <c r="E386" s="201"/>
      <c r="F386" s="201"/>
      <c r="G386" s="201"/>
      <c r="H386" s="201"/>
      <c r="I386" s="201"/>
      <c r="J386" s="201"/>
      <c r="K386" s="201"/>
      <c r="L386" s="201"/>
      <c r="M386" s="578"/>
      <c r="N386" s="578"/>
      <c r="O386" s="578"/>
      <c r="P386" s="578"/>
      <c r="Q386" s="578"/>
      <c r="R386" s="578"/>
      <c r="S386" s="578"/>
      <c r="T386" s="578"/>
      <c r="U386" s="578"/>
      <c r="V386" s="578"/>
      <c r="W386" s="578"/>
      <c r="X386" s="578"/>
      <c r="Y386" s="578"/>
      <c r="Z386" s="578"/>
      <c r="AA386" s="578"/>
      <c r="AB386" s="578"/>
      <c r="AC386" s="578"/>
      <c r="AD386" s="578"/>
      <c r="AE386" s="201"/>
      <c r="AF386" s="234"/>
      <c r="AG386" s="234"/>
      <c r="AH386" s="234"/>
      <c r="AI386" s="234"/>
      <c r="AJ386" s="234"/>
      <c r="AK386" s="578"/>
      <c r="AL386" s="201"/>
      <c r="AM386" s="234"/>
      <c r="AN386" s="234"/>
      <c r="AO386" s="201"/>
      <c r="AP386" s="201"/>
      <c r="BL386" s="83"/>
      <c r="BM386" s="83"/>
      <c r="BQ386" s="83"/>
    </row>
    <row r="387" spans="1:69" s="82" customFormat="1">
      <c r="A387" s="201"/>
      <c r="B387" s="234"/>
      <c r="C387" s="716"/>
      <c r="D387" s="201"/>
      <c r="E387" s="201"/>
      <c r="F387" s="201"/>
      <c r="G387" s="201"/>
      <c r="H387" s="201"/>
      <c r="I387" s="201"/>
      <c r="J387" s="201"/>
      <c r="K387" s="201"/>
      <c r="L387" s="201"/>
      <c r="M387" s="578"/>
      <c r="N387" s="578"/>
      <c r="O387" s="578"/>
      <c r="P387" s="578"/>
      <c r="Q387" s="578"/>
      <c r="R387" s="578"/>
      <c r="S387" s="578"/>
      <c r="T387" s="578"/>
      <c r="U387" s="578"/>
      <c r="V387" s="578"/>
      <c r="W387" s="578"/>
      <c r="X387" s="578"/>
      <c r="Y387" s="578"/>
      <c r="Z387" s="578"/>
      <c r="AA387" s="578"/>
      <c r="AB387" s="578"/>
      <c r="AC387" s="578"/>
      <c r="AD387" s="578"/>
      <c r="AE387" s="201"/>
      <c r="AF387" s="234"/>
      <c r="AG387" s="234"/>
      <c r="AH387" s="234"/>
      <c r="AI387" s="234"/>
      <c r="AJ387" s="234"/>
      <c r="AK387" s="578"/>
      <c r="AL387" s="201"/>
      <c r="AM387" s="234"/>
      <c r="AN387" s="234"/>
      <c r="AO387" s="201"/>
      <c r="AP387" s="201"/>
      <c r="BL387" s="83"/>
      <c r="BM387" s="83"/>
      <c r="BQ387" s="83"/>
    </row>
    <row r="388" spans="1:69" s="82" customFormat="1">
      <c r="A388" s="201"/>
      <c r="B388" s="234"/>
      <c r="C388" s="716"/>
      <c r="D388" s="201"/>
      <c r="E388" s="201"/>
      <c r="F388" s="201"/>
      <c r="G388" s="201"/>
      <c r="H388" s="201"/>
      <c r="I388" s="201"/>
      <c r="J388" s="201"/>
      <c r="K388" s="201"/>
      <c r="L388" s="201"/>
      <c r="M388" s="578"/>
      <c r="N388" s="578"/>
      <c r="O388" s="578"/>
      <c r="P388" s="578"/>
      <c r="Q388" s="578"/>
      <c r="R388" s="578"/>
      <c r="S388" s="578"/>
      <c r="T388" s="578"/>
      <c r="U388" s="578"/>
      <c r="V388" s="578"/>
      <c r="W388" s="578"/>
      <c r="X388" s="578"/>
      <c r="Y388" s="578"/>
      <c r="Z388" s="578"/>
      <c r="AA388" s="578"/>
      <c r="AB388" s="578"/>
      <c r="AC388" s="578"/>
      <c r="AD388" s="578"/>
      <c r="AE388" s="201"/>
      <c r="AF388" s="234"/>
      <c r="AG388" s="234"/>
      <c r="AH388" s="234"/>
      <c r="AI388" s="234"/>
      <c r="AJ388" s="234"/>
      <c r="AK388" s="578"/>
      <c r="AL388" s="201"/>
      <c r="AM388" s="234"/>
      <c r="AN388" s="234"/>
      <c r="AO388" s="201"/>
      <c r="AP388" s="201"/>
      <c r="BL388" s="83"/>
      <c r="BM388" s="83"/>
      <c r="BQ388" s="83"/>
    </row>
    <row r="389" spans="1:69" s="82" customFormat="1">
      <c r="A389" s="201"/>
      <c r="B389" s="234"/>
      <c r="C389" s="716"/>
      <c r="D389" s="201"/>
      <c r="E389" s="201"/>
      <c r="F389" s="201"/>
      <c r="G389" s="201"/>
      <c r="H389" s="201"/>
      <c r="I389" s="201"/>
      <c r="J389" s="201"/>
      <c r="K389" s="201"/>
      <c r="L389" s="201"/>
      <c r="M389" s="578"/>
      <c r="N389" s="578"/>
      <c r="O389" s="578"/>
      <c r="P389" s="578"/>
      <c r="Q389" s="578"/>
      <c r="R389" s="578"/>
      <c r="S389" s="578"/>
      <c r="T389" s="578"/>
      <c r="U389" s="578"/>
      <c r="V389" s="578"/>
      <c r="W389" s="578"/>
      <c r="X389" s="578"/>
      <c r="Y389" s="578"/>
      <c r="Z389" s="578"/>
      <c r="AA389" s="578"/>
      <c r="AB389" s="578"/>
      <c r="AC389" s="578"/>
      <c r="AD389" s="578"/>
      <c r="AE389" s="201"/>
      <c r="AF389" s="234"/>
      <c r="AG389" s="234"/>
      <c r="AH389" s="234"/>
      <c r="AI389" s="234"/>
      <c r="AJ389" s="234"/>
      <c r="AK389" s="578"/>
      <c r="AL389" s="201"/>
      <c r="AM389" s="234"/>
      <c r="AN389" s="234"/>
      <c r="AO389" s="201"/>
      <c r="AP389" s="201"/>
      <c r="BL389" s="83"/>
      <c r="BM389" s="83"/>
      <c r="BQ389" s="83"/>
    </row>
    <row r="390" spans="1:69" s="82" customFormat="1">
      <c r="A390" s="201"/>
      <c r="B390" s="234"/>
      <c r="C390" s="716"/>
      <c r="D390" s="201"/>
      <c r="E390" s="201"/>
      <c r="F390" s="201"/>
      <c r="G390" s="201"/>
      <c r="H390" s="201"/>
      <c r="I390" s="201"/>
      <c r="J390" s="201"/>
      <c r="K390" s="201"/>
      <c r="L390" s="201"/>
      <c r="M390" s="578"/>
      <c r="N390" s="578"/>
      <c r="O390" s="578"/>
      <c r="P390" s="578"/>
      <c r="Q390" s="578"/>
      <c r="R390" s="578"/>
      <c r="S390" s="578"/>
      <c r="T390" s="578"/>
      <c r="U390" s="578"/>
      <c r="V390" s="578"/>
      <c r="W390" s="578"/>
      <c r="X390" s="578"/>
      <c r="Y390" s="578"/>
      <c r="Z390" s="578"/>
      <c r="AA390" s="578"/>
      <c r="AB390" s="578"/>
      <c r="AC390" s="578"/>
      <c r="AD390" s="578"/>
      <c r="AE390" s="201"/>
      <c r="AF390" s="234"/>
      <c r="AG390" s="234"/>
      <c r="AH390" s="234"/>
      <c r="AI390" s="234"/>
      <c r="AJ390" s="234"/>
      <c r="AK390" s="578"/>
      <c r="AL390" s="201"/>
      <c r="AM390" s="234"/>
      <c r="AN390" s="234"/>
      <c r="AO390" s="201"/>
      <c r="AP390" s="201"/>
      <c r="BL390" s="83"/>
      <c r="BM390" s="83"/>
      <c r="BQ390" s="83"/>
    </row>
    <row r="391" spans="1:69" s="82" customFormat="1">
      <c r="A391" s="201"/>
      <c r="B391" s="234"/>
      <c r="C391" s="716"/>
      <c r="D391" s="201"/>
      <c r="E391" s="201"/>
      <c r="F391" s="201"/>
      <c r="G391" s="201"/>
      <c r="H391" s="201"/>
      <c r="I391" s="201"/>
      <c r="J391" s="201"/>
      <c r="K391" s="201"/>
      <c r="L391" s="201"/>
      <c r="M391" s="578"/>
      <c r="N391" s="578"/>
      <c r="O391" s="578"/>
      <c r="P391" s="578"/>
      <c r="Q391" s="578"/>
      <c r="R391" s="578"/>
      <c r="S391" s="578"/>
      <c r="T391" s="578"/>
      <c r="U391" s="578"/>
      <c r="V391" s="578"/>
      <c r="W391" s="578"/>
      <c r="X391" s="578"/>
      <c r="Y391" s="578"/>
      <c r="Z391" s="578"/>
      <c r="AA391" s="578"/>
      <c r="AB391" s="578"/>
      <c r="AC391" s="578"/>
      <c r="AD391" s="578"/>
      <c r="AE391" s="201"/>
      <c r="AF391" s="234"/>
      <c r="AG391" s="234"/>
      <c r="AH391" s="234"/>
      <c r="AI391" s="234"/>
      <c r="AJ391" s="234"/>
      <c r="AK391" s="578"/>
      <c r="AL391" s="201"/>
      <c r="AM391" s="234"/>
      <c r="AN391" s="234"/>
      <c r="AO391" s="201"/>
      <c r="AP391" s="201"/>
      <c r="BL391" s="83"/>
      <c r="BM391" s="83"/>
      <c r="BQ391" s="83"/>
    </row>
    <row r="392" spans="1:69" s="82" customFormat="1">
      <c r="A392" s="201"/>
      <c r="B392" s="234"/>
      <c r="C392" s="716"/>
      <c r="D392" s="201"/>
      <c r="E392" s="201"/>
      <c r="F392" s="201"/>
      <c r="G392" s="201"/>
      <c r="H392" s="201"/>
      <c r="I392" s="201"/>
      <c r="J392" s="201"/>
      <c r="K392" s="201"/>
      <c r="L392" s="201"/>
      <c r="M392" s="578"/>
      <c r="N392" s="578"/>
      <c r="O392" s="578"/>
      <c r="P392" s="578"/>
      <c r="Q392" s="578"/>
      <c r="R392" s="578"/>
      <c r="S392" s="578"/>
      <c r="T392" s="578"/>
      <c r="U392" s="578"/>
      <c r="V392" s="578"/>
      <c r="W392" s="578"/>
      <c r="X392" s="578"/>
      <c r="Y392" s="578"/>
      <c r="Z392" s="578"/>
      <c r="AA392" s="578"/>
      <c r="AB392" s="578"/>
      <c r="AC392" s="578"/>
      <c r="AD392" s="578"/>
      <c r="AE392" s="201"/>
      <c r="AF392" s="234"/>
      <c r="AG392" s="234"/>
      <c r="AH392" s="234"/>
      <c r="AI392" s="234"/>
      <c r="AJ392" s="234"/>
      <c r="AK392" s="578"/>
      <c r="AL392" s="201"/>
      <c r="AM392" s="234"/>
      <c r="AN392" s="234"/>
      <c r="AO392" s="201"/>
      <c r="AP392" s="201"/>
      <c r="BL392" s="83"/>
      <c r="BM392" s="83"/>
      <c r="BQ392" s="83"/>
    </row>
    <row r="393" spans="1:69" s="82" customFormat="1">
      <c r="A393" s="201"/>
      <c r="B393" s="234"/>
      <c r="C393" s="716"/>
      <c r="D393" s="201"/>
      <c r="E393" s="201"/>
      <c r="F393" s="201"/>
      <c r="G393" s="201"/>
      <c r="H393" s="201"/>
      <c r="I393" s="201"/>
      <c r="J393" s="201"/>
      <c r="K393" s="201"/>
      <c r="L393" s="201"/>
      <c r="M393" s="578"/>
      <c r="N393" s="578"/>
      <c r="O393" s="578"/>
      <c r="P393" s="578"/>
      <c r="Q393" s="578"/>
      <c r="R393" s="578"/>
      <c r="S393" s="578"/>
      <c r="T393" s="578"/>
      <c r="U393" s="578"/>
      <c r="V393" s="578"/>
      <c r="W393" s="578"/>
      <c r="X393" s="578"/>
      <c r="Y393" s="578"/>
      <c r="Z393" s="578"/>
      <c r="AA393" s="578"/>
      <c r="AB393" s="578"/>
      <c r="AC393" s="578"/>
      <c r="AD393" s="578"/>
      <c r="AE393" s="201"/>
      <c r="AF393" s="234"/>
      <c r="AG393" s="234"/>
      <c r="AH393" s="234"/>
      <c r="AI393" s="234"/>
      <c r="AJ393" s="234"/>
      <c r="AK393" s="578"/>
      <c r="AL393" s="201"/>
      <c r="AM393" s="234"/>
      <c r="AN393" s="234"/>
      <c r="AO393" s="201"/>
      <c r="AP393" s="201"/>
      <c r="BL393" s="83"/>
      <c r="BM393" s="83"/>
      <c r="BQ393" s="83"/>
    </row>
    <row r="394" spans="1:69" s="82" customFormat="1">
      <c r="A394" s="201"/>
      <c r="B394" s="234"/>
      <c r="C394" s="716"/>
      <c r="D394" s="201"/>
      <c r="E394" s="201"/>
      <c r="F394" s="201"/>
      <c r="G394" s="201"/>
      <c r="H394" s="201"/>
      <c r="I394" s="201"/>
      <c r="J394" s="201"/>
      <c r="K394" s="201"/>
      <c r="L394" s="201"/>
      <c r="M394" s="578"/>
      <c r="N394" s="578"/>
      <c r="O394" s="578"/>
      <c r="P394" s="578"/>
      <c r="Q394" s="578"/>
      <c r="R394" s="578"/>
      <c r="S394" s="578"/>
      <c r="T394" s="578"/>
      <c r="U394" s="578"/>
      <c r="V394" s="578"/>
      <c r="W394" s="578"/>
      <c r="X394" s="578"/>
      <c r="Y394" s="578"/>
      <c r="Z394" s="578"/>
      <c r="AA394" s="578"/>
      <c r="AB394" s="578"/>
      <c r="AC394" s="578"/>
      <c r="AD394" s="578"/>
      <c r="AE394" s="201"/>
      <c r="AF394" s="234"/>
      <c r="AG394" s="234"/>
      <c r="AH394" s="234"/>
      <c r="AI394" s="234"/>
      <c r="AJ394" s="234"/>
      <c r="AK394" s="578"/>
      <c r="AL394" s="201"/>
      <c r="AM394" s="234"/>
      <c r="AN394" s="234"/>
      <c r="AO394" s="201"/>
      <c r="AP394" s="201"/>
      <c r="BL394" s="83"/>
      <c r="BM394" s="83"/>
      <c r="BQ394" s="83"/>
    </row>
    <row r="395" spans="1:69" s="82" customFormat="1">
      <c r="A395" s="201"/>
      <c r="B395" s="234"/>
      <c r="C395" s="716"/>
      <c r="D395" s="201"/>
      <c r="E395" s="201"/>
      <c r="F395" s="201"/>
      <c r="G395" s="201"/>
      <c r="H395" s="201"/>
      <c r="I395" s="201"/>
      <c r="J395" s="201"/>
      <c r="K395" s="201"/>
      <c r="L395" s="201"/>
      <c r="M395" s="578"/>
      <c r="N395" s="578"/>
      <c r="O395" s="578"/>
      <c r="P395" s="578"/>
      <c r="Q395" s="578"/>
      <c r="R395" s="578"/>
      <c r="S395" s="578"/>
      <c r="T395" s="578"/>
      <c r="U395" s="578"/>
      <c r="V395" s="578"/>
      <c r="W395" s="578"/>
      <c r="X395" s="578"/>
      <c r="Y395" s="578"/>
      <c r="Z395" s="578"/>
      <c r="AA395" s="578"/>
      <c r="AB395" s="578"/>
      <c r="AC395" s="578"/>
      <c r="AD395" s="578"/>
      <c r="AE395" s="201"/>
      <c r="AF395" s="234"/>
      <c r="AG395" s="234"/>
      <c r="AH395" s="234"/>
      <c r="AI395" s="234"/>
      <c r="AJ395" s="234"/>
      <c r="AK395" s="578"/>
      <c r="AL395" s="201"/>
      <c r="AM395" s="234"/>
      <c r="AN395" s="234"/>
      <c r="AO395" s="201"/>
      <c r="AP395" s="201"/>
      <c r="BL395" s="83"/>
      <c r="BM395" s="83"/>
      <c r="BQ395" s="83"/>
    </row>
    <row r="396" spans="1:69" s="82" customFormat="1">
      <c r="A396" s="201"/>
      <c r="B396" s="234"/>
      <c r="C396" s="716"/>
      <c r="D396" s="201"/>
      <c r="E396" s="201"/>
      <c r="F396" s="201"/>
      <c r="G396" s="201"/>
      <c r="H396" s="201"/>
      <c r="I396" s="201"/>
      <c r="J396" s="201"/>
      <c r="K396" s="201"/>
      <c r="L396" s="201"/>
      <c r="M396" s="578"/>
      <c r="N396" s="578"/>
      <c r="O396" s="578"/>
      <c r="P396" s="578"/>
      <c r="Q396" s="578"/>
      <c r="R396" s="578"/>
      <c r="S396" s="578"/>
      <c r="T396" s="578"/>
      <c r="U396" s="578"/>
      <c r="V396" s="578"/>
      <c r="W396" s="578"/>
      <c r="X396" s="578"/>
      <c r="Y396" s="578"/>
      <c r="Z396" s="578"/>
      <c r="AA396" s="578"/>
      <c r="AB396" s="578"/>
      <c r="AC396" s="578"/>
      <c r="AD396" s="578"/>
      <c r="AE396" s="201"/>
      <c r="AF396" s="234"/>
      <c r="AG396" s="234"/>
      <c r="AH396" s="234"/>
      <c r="AI396" s="234"/>
      <c r="AJ396" s="234"/>
      <c r="AK396" s="578"/>
      <c r="AL396" s="201"/>
      <c r="AM396" s="234"/>
      <c r="AN396" s="234"/>
      <c r="AO396" s="201"/>
      <c r="AP396" s="201"/>
      <c r="BL396" s="83"/>
      <c r="BM396" s="83"/>
      <c r="BQ396" s="83"/>
    </row>
    <row r="397" spans="1:69" s="82" customFormat="1">
      <c r="A397" s="201"/>
      <c r="B397" s="234"/>
      <c r="C397" s="716"/>
      <c r="D397" s="201"/>
      <c r="E397" s="201"/>
      <c r="F397" s="201"/>
      <c r="G397" s="201"/>
      <c r="H397" s="201"/>
      <c r="I397" s="201"/>
      <c r="J397" s="201"/>
      <c r="K397" s="201"/>
      <c r="L397" s="201"/>
      <c r="M397" s="578"/>
      <c r="N397" s="578"/>
      <c r="O397" s="578"/>
      <c r="P397" s="578"/>
      <c r="Q397" s="578"/>
      <c r="R397" s="578"/>
      <c r="S397" s="578"/>
      <c r="T397" s="578"/>
      <c r="U397" s="578"/>
      <c r="V397" s="578"/>
      <c r="W397" s="578"/>
      <c r="X397" s="578"/>
      <c r="Y397" s="578"/>
      <c r="Z397" s="578"/>
      <c r="AA397" s="578"/>
      <c r="AB397" s="578"/>
      <c r="AC397" s="578"/>
      <c r="AD397" s="578"/>
      <c r="AE397" s="201"/>
      <c r="AF397" s="234"/>
      <c r="AG397" s="234"/>
      <c r="AH397" s="234"/>
      <c r="AI397" s="234"/>
      <c r="AJ397" s="234"/>
      <c r="AK397" s="578"/>
      <c r="AL397" s="201"/>
      <c r="AM397" s="234"/>
      <c r="AN397" s="234"/>
      <c r="AO397" s="201"/>
      <c r="AP397" s="201"/>
      <c r="BL397" s="83"/>
      <c r="BM397" s="83"/>
      <c r="BQ397" s="83"/>
    </row>
    <row r="398" spans="1:69" s="82" customFormat="1">
      <c r="A398" s="201"/>
      <c r="B398" s="234"/>
      <c r="C398" s="716"/>
      <c r="D398" s="201"/>
      <c r="E398" s="201"/>
      <c r="F398" s="201"/>
      <c r="G398" s="201"/>
      <c r="H398" s="201"/>
      <c r="I398" s="201"/>
      <c r="J398" s="201"/>
      <c r="K398" s="201"/>
      <c r="L398" s="201"/>
      <c r="M398" s="578"/>
      <c r="N398" s="578"/>
      <c r="O398" s="578"/>
      <c r="P398" s="578"/>
      <c r="Q398" s="578"/>
      <c r="R398" s="578"/>
      <c r="S398" s="578"/>
      <c r="T398" s="578"/>
      <c r="U398" s="578"/>
      <c r="V398" s="578"/>
      <c r="W398" s="578"/>
      <c r="X398" s="578"/>
      <c r="Y398" s="578"/>
      <c r="Z398" s="578"/>
      <c r="AA398" s="578"/>
      <c r="AB398" s="578"/>
      <c r="AC398" s="578"/>
      <c r="AD398" s="578"/>
      <c r="AE398" s="201"/>
      <c r="AF398" s="234"/>
      <c r="AG398" s="234"/>
      <c r="AH398" s="234"/>
      <c r="AI398" s="234"/>
      <c r="AJ398" s="234"/>
      <c r="AK398" s="578"/>
      <c r="AL398" s="201"/>
      <c r="AM398" s="234"/>
      <c r="AN398" s="234"/>
      <c r="AO398" s="201"/>
      <c r="AP398" s="201"/>
      <c r="BL398" s="83"/>
      <c r="BM398" s="83"/>
      <c r="BQ398" s="83"/>
    </row>
    <row r="399" spans="1:69" s="82" customFormat="1">
      <c r="A399" s="201"/>
      <c r="B399" s="234"/>
      <c r="C399" s="716"/>
      <c r="D399" s="201"/>
      <c r="E399" s="201"/>
      <c r="F399" s="201"/>
      <c r="G399" s="201"/>
      <c r="H399" s="201"/>
      <c r="I399" s="201"/>
      <c r="J399" s="201"/>
      <c r="K399" s="201"/>
      <c r="L399" s="201"/>
      <c r="M399" s="578"/>
      <c r="N399" s="578"/>
      <c r="O399" s="578"/>
      <c r="P399" s="578"/>
      <c r="Q399" s="578"/>
      <c r="R399" s="578"/>
      <c r="S399" s="578"/>
      <c r="T399" s="578"/>
      <c r="U399" s="578"/>
      <c r="V399" s="578"/>
      <c r="W399" s="578"/>
      <c r="X399" s="578"/>
      <c r="Y399" s="578"/>
      <c r="Z399" s="578"/>
      <c r="AA399" s="578"/>
      <c r="AB399" s="578"/>
      <c r="AC399" s="578"/>
      <c r="AD399" s="578"/>
      <c r="AE399" s="201"/>
      <c r="AF399" s="234"/>
      <c r="AG399" s="234"/>
      <c r="AH399" s="234"/>
      <c r="AI399" s="234"/>
      <c r="AJ399" s="234"/>
      <c r="AK399" s="578"/>
      <c r="AL399" s="201"/>
      <c r="AM399" s="234"/>
      <c r="AN399" s="234"/>
      <c r="AO399" s="201"/>
      <c r="AP399" s="201"/>
      <c r="BL399" s="83"/>
      <c r="BM399" s="83"/>
      <c r="BQ399" s="83"/>
    </row>
    <row r="400" spans="1:69" s="82" customFormat="1">
      <c r="A400" s="201"/>
      <c r="B400" s="234"/>
      <c r="C400" s="716"/>
      <c r="D400" s="201"/>
      <c r="E400" s="201"/>
      <c r="F400" s="201"/>
      <c r="G400" s="201"/>
      <c r="H400" s="201"/>
      <c r="I400" s="201"/>
      <c r="J400" s="201"/>
      <c r="K400" s="201"/>
      <c r="L400" s="201"/>
      <c r="M400" s="578"/>
      <c r="N400" s="578"/>
      <c r="O400" s="578"/>
      <c r="P400" s="578"/>
      <c r="Q400" s="578"/>
      <c r="R400" s="578"/>
      <c r="S400" s="578"/>
      <c r="T400" s="578"/>
      <c r="U400" s="578"/>
      <c r="V400" s="578"/>
      <c r="W400" s="578"/>
      <c r="X400" s="578"/>
      <c r="Y400" s="578"/>
      <c r="Z400" s="578"/>
      <c r="AA400" s="578"/>
      <c r="AB400" s="578"/>
      <c r="AC400" s="578"/>
      <c r="AD400" s="578"/>
      <c r="AE400" s="201"/>
      <c r="AF400" s="234"/>
      <c r="AG400" s="234"/>
      <c r="AH400" s="234"/>
      <c r="AI400" s="234"/>
      <c r="AJ400" s="234"/>
      <c r="AK400" s="578"/>
      <c r="AL400" s="201"/>
      <c r="AM400" s="234"/>
      <c r="AN400" s="234"/>
      <c r="AO400" s="201"/>
      <c r="AP400" s="201"/>
      <c r="BL400" s="83"/>
      <c r="BM400" s="83"/>
      <c r="BQ400" s="83"/>
    </row>
    <row r="401" spans="1:69" s="82" customFormat="1">
      <c r="A401" s="201"/>
      <c r="B401" s="234"/>
      <c r="C401" s="716"/>
      <c r="D401" s="201"/>
      <c r="E401" s="201"/>
      <c r="F401" s="201"/>
      <c r="G401" s="201"/>
      <c r="H401" s="201"/>
      <c r="I401" s="201"/>
      <c r="J401" s="201"/>
      <c r="K401" s="201"/>
      <c r="L401" s="201"/>
      <c r="M401" s="578"/>
      <c r="N401" s="578"/>
      <c r="O401" s="578"/>
      <c r="P401" s="578"/>
      <c r="Q401" s="578"/>
      <c r="R401" s="578"/>
      <c r="S401" s="578"/>
      <c r="T401" s="578"/>
      <c r="U401" s="578"/>
      <c r="V401" s="578"/>
      <c r="W401" s="578"/>
      <c r="X401" s="578"/>
      <c r="Y401" s="578"/>
      <c r="Z401" s="578"/>
      <c r="AA401" s="578"/>
      <c r="AB401" s="578"/>
      <c r="AC401" s="578"/>
      <c r="AD401" s="578"/>
      <c r="AE401" s="201"/>
      <c r="AF401" s="234"/>
      <c r="AG401" s="234"/>
      <c r="AH401" s="234"/>
      <c r="AI401" s="234"/>
      <c r="AJ401" s="234"/>
      <c r="AK401" s="578"/>
      <c r="AL401" s="201"/>
      <c r="AM401" s="234"/>
      <c r="AN401" s="234"/>
      <c r="AO401" s="201"/>
      <c r="AP401" s="201"/>
      <c r="BL401" s="83"/>
      <c r="BM401" s="83"/>
      <c r="BQ401" s="83"/>
    </row>
    <row r="402" spans="1:69" s="82" customFormat="1">
      <c r="A402" s="201"/>
      <c r="B402" s="234"/>
      <c r="C402" s="716"/>
      <c r="D402" s="201"/>
      <c r="E402" s="201"/>
      <c r="F402" s="201"/>
      <c r="G402" s="201"/>
      <c r="H402" s="201"/>
      <c r="I402" s="201"/>
      <c r="J402" s="201"/>
      <c r="K402" s="201"/>
      <c r="L402" s="201"/>
      <c r="M402" s="578"/>
      <c r="N402" s="578"/>
      <c r="O402" s="578"/>
      <c r="P402" s="578"/>
      <c r="Q402" s="578"/>
      <c r="R402" s="578"/>
      <c r="S402" s="578"/>
      <c r="T402" s="578"/>
      <c r="U402" s="578"/>
      <c r="V402" s="578"/>
      <c r="W402" s="578"/>
      <c r="X402" s="578"/>
      <c r="Y402" s="578"/>
      <c r="Z402" s="578"/>
      <c r="AA402" s="578"/>
      <c r="AB402" s="578"/>
      <c r="AC402" s="578"/>
      <c r="AD402" s="578"/>
      <c r="AE402" s="201"/>
      <c r="AF402" s="234"/>
      <c r="AG402" s="234"/>
      <c r="AH402" s="234"/>
      <c r="AI402" s="234"/>
      <c r="AJ402" s="234"/>
      <c r="AK402" s="578"/>
      <c r="AL402" s="201"/>
      <c r="AM402" s="234"/>
      <c r="AN402" s="234"/>
      <c r="AO402" s="201"/>
      <c r="AP402" s="201"/>
      <c r="BL402" s="83"/>
      <c r="BM402" s="83"/>
      <c r="BQ402" s="83"/>
    </row>
    <row r="403" spans="1:69" s="82" customFormat="1">
      <c r="A403" s="201"/>
      <c r="B403" s="234"/>
      <c r="C403" s="716"/>
      <c r="D403" s="201"/>
      <c r="E403" s="201"/>
      <c r="F403" s="201"/>
      <c r="G403" s="201"/>
      <c r="H403" s="201"/>
      <c r="I403" s="201"/>
      <c r="J403" s="201"/>
      <c r="K403" s="201"/>
      <c r="L403" s="201"/>
      <c r="M403" s="578"/>
      <c r="N403" s="578"/>
      <c r="O403" s="578"/>
      <c r="P403" s="578"/>
      <c r="Q403" s="578"/>
      <c r="R403" s="578"/>
      <c r="S403" s="578"/>
      <c r="T403" s="578"/>
      <c r="U403" s="578"/>
      <c r="V403" s="578"/>
      <c r="W403" s="578"/>
      <c r="X403" s="578"/>
      <c r="Y403" s="578"/>
      <c r="Z403" s="578"/>
      <c r="AA403" s="578"/>
      <c r="AB403" s="578"/>
      <c r="AC403" s="578"/>
      <c r="AD403" s="578"/>
      <c r="AE403" s="201"/>
      <c r="AF403" s="234"/>
      <c r="AG403" s="234"/>
      <c r="AH403" s="234"/>
      <c r="AI403" s="234"/>
      <c r="AJ403" s="234"/>
      <c r="AK403" s="578"/>
      <c r="AL403" s="201"/>
      <c r="AM403" s="234"/>
      <c r="AN403" s="234"/>
      <c r="AO403" s="201"/>
      <c r="AP403" s="201"/>
      <c r="BL403" s="83"/>
      <c r="BM403" s="83"/>
      <c r="BQ403" s="83"/>
    </row>
    <row r="404" spans="1:69" s="82" customFormat="1">
      <c r="A404" s="201"/>
      <c r="B404" s="234"/>
      <c r="C404" s="716"/>
      <c r="D404" s="201"/>
      <c r="E404" s="201"/>
      <c r="F404" s="201"/>
      <c r="G404" s="201"/>
      <c r="H404" s="201"/>
      <c r="I404" s="201"/>
      <c r="J404" s="201"/>
      <c r="K404" s="201"/>
      <c r="L404" s="201"/>
      <c r="M404" s="578"/>
      <c r="N404" s="578"/>
      <c r="O404" s="578"/>
      <c r="P404" s="578"/>
      <c r="Q404" s="578"/>
      <c r="R404" s="578"/>
      <c r="S404" s="578"/>
      <c r="T404" s="578"/>
      <c r="U404" s="578"/>
      <c r="V404" s="578"/>
      <c r="W404" s="578"/>
      <c r="X404" s="578"/>
      <c r="Y404" s="578"/>
      <c r="Z404" s="578"/>
      <c r="AA404" s="578"/>
      <c r="AB404" s="578"/>
      <c r="AC404" s="578"/>
      <c r="AD404" s="578"/>
      <c r="AE404" s="201"/>
      <c r="AF404" s="234"/>
      <c r="AG404" s="234"/>
      <c r="AH404" s="234"/>
      <c r="AI404" s="234"/>
      <c r="AJ404" s="234"/>
      <c r="AK404" s="578"/>
      <c r="AL404" s="201"/>
      <c r="AM404" s="234"/>
      <c r="AN404" s="234"/>
      <c r="AO404" s="201"/>
      <c r="AP404" s="201"/>
      <c r="BL404" s="83"/>
      <c r="BM404" s="83"/>
      <c r="BQ404" s="83"/>
    </row>
    <row r="405" spans="1:69" s="82" customFormat="1">
      <c r="A405" s="201"/>
      <c r="B405" s="234"/>
      <c r="C405" s="716"/>
      <c r="D405" s="201"/>
      <c r="E405" s="201"/>
      <c r="F405" s="201"/>
      <c r="G405" s="201"/>
      <c r="H405" s="201"/>
      <c r="I405" s="201"/>
      <c r="J405" s="201"/>
      <c r="K405" s="201"/>
      <c r="L405" s="201"/>
      <c r="M405" s="578"/>
      <c r="N405" s="578"/>
      <c r="O405" s="578"/>
      <c r="P405" s="578"/>
      <c r="Q405" s="578"/>
      <c r="R405" s="578"/>
      <c r="S405" s="578"/>
      <c r="T405" s="578"/>
      <c r="U405" s="578"/>
      <c r="V405" s="578"/>
      <c r="W405" s="578"/>
      <c r="X405" s="578"/>
      <c r="Y405" s="578"/>
      <c r="Z405" s="578"/>
      <c r="AA405" s="578"/>
      <c r="AB405" s="578"/>
      <c r="AC405" s="578"/>
      <c r="AD405" s="578"/>
      <c r="AE405" s="201"/>
      <c r="AF405" s="234"/>
      <c r="AG405" s="234"/>
      <c r="AH405" s="234"/>
      <c r="AI405" s="234"/>
      <c r="AJ405" s="234"/>
      <c r="AK405" s="578"/>
      <c r="AL405" s="201"/>
      <c r="AM405" s="234"/>
      <c r="AN405" s="234"/>
      <c r="AO405" s="201"/>
      <c r="AP405" s="201"/>
      <c r="BL405" s="83"/>
      <c r="BM405" s="83"/>
      <c r="BQ405" s="83"/>
    </row>
    <row r="406" spans="1:69" s="82" customFormat="1">
      <c r="A406" s="201"/>
      <c r="B406" s="234"/>
      <c r="C406" s="716"/>
      <c r="D406" s="201"/>
      <c r="E406" s="201"/>
      <c r="F406" s="201"/>
      <c r="G406" s="201"/>
      <c r="H406" s="201"/>
      <c r="I406" s="201"/>
      <c r="J406" s="201"/>
      <c r="K406" s="201"/>
      <c r="L406" s="201"/>
      <c r="M406" s="578"/>
      <c r="N406" s="578"/>
      <c r="O406" s="578"/>
      <c r="P406" s="578"/>
      <c r="Q406" s="578"/>
      <c r="R406" s="578"/>
      <c r="S406" s="578"/>
      <c r="T406" s="578"/>
      <c r="U406" s="578"/>
      <c r="V406" s="578"/>
      <c r="W406" s="578"/>
      <c r="X406" s="578"/>
      <c r="Y406" s="578"/>
      <c r="Z406" s="578"/>
      <c r="AA406" s="578"/>
      <c r="AB406" s="578"/>
      <c r="AC406" s="578"/>
      <c r="AD406" s="578"/>
      <c r="AE406" s="201"/>
      <c r="AF406" s="234"/>
      <c r="AG406" s="234"/>
      <c r="AH406" s="234"/>
      <c r="AI406" s="234"/>
      <c r="AJ406" s="234"/>
      <c r="AK406" s="578"/>
      <c r="AL406" s="201"/>
      <c r="AM406" s="234"/>
      <c r="AN406" s="234"/>
      <c r="AO406" s="201"/>
      <c r="AP406" s="201"/>
      <c r="BL406" s="83"/>
      <c r="BM406" s="83"/>
      <c r="BQ406" s="83"/>
    </row>
    <row r="407" spans="1:69" s="82" customFormat="1">
      <c r="A407" s="201"/>
      <c r="B407" s="234"/>
      <c r="C407" s="716"/>
      <c r="D407" s="201"/>
      <c r="E407" s="201"/>
      <c r="F407" s="201"/>
      <c r="G407" s="201"/>
      <c r="H407" s="201"/>
      <c r="I407" s="201"/>
      <c r="J407" s="201"/>
      <c r="K407" s="201"/>
      <c r="L407" s="201"/>
      <c r="M407" s="578"/>
      <c r="N407" s="578"/>
      <c r="O407" s="578"/>
      <c r="P407" s="578"/>
      <c r="Q407" s="578"/>
      <c r="R407" s="578"/>
      <c r="S407" s="578"/>
      <c r="T407" s="578"/>
      <c r="U407" s="578"/>
      <c r="V407" s="578"/>
      <c r="W407" s="578"/>
      <c r="X407" s="578"/>
      <c r="Y407" s="578"/>
      <c r="Z407" s="578"/>
      <c r="AA407" s="578"/>
      <c r="AB407" s="578"/>
      <c r="AC407" s="578"/>
      <c r="AD407" s="578"/>
      <c r="AE407" s="201"/>
      <c r="AF407" s="234"/>
      <c r="AG407" s="234"/>
      <c r="AH407" s="234"/>
      <c r="AI407" s="234"/>
      <c r="AJ407" s="234"/>
      <c r="AK407" s="578"/>
      <c r="AL407" s="201"/>
      <c r="AM407" s="234"/>
      <c r="AN407" s="234"/>
      <c r="AO407" s="201"/>
      <c r="AP407" s="201"/>
      <c r="BL407" s="83"/>
      <c r="BM407" s="83"/>
      <c r="BQ407" s="83"/>
    </row>
    <row r="408" spans="1:69" s="82" customFormat="1">
      <c r="A408" s="201"/>
      <c r="B408" s="234"/>
      <c r="C408" s="716"/>
      <c r="D408" s="201"/>
      <c r="E408" s="201"/>
      <c r="F408" s="201"/>
      <c r="G408" s="201"/>
      <c r="H408" s="201"/>
      <c r="I408" s="201"/>
      <c r="J408" s="201"/>
      <c r="K408" s="201"/>
      <c r="L408" s="201"/>
      <c r="M408" s="578"/>
      <c r="N408" s="578"/>
      <c r="O408" s="578"/>
      <c r="P408" s="578"/>
      <c r="Q408" s="578"/>
      <c r="R408" s="578"/>
      <c r="S408" s="578"/>
      <c r="T408" s="578"/>
      <c r="U408" s="578"/>
      <c r="V408" s="578"/>
      <c r="W408" s="578"/>
      <c r="X408" s="578"/>
      <c r="Y408" s="578"/>
      <c r="Z408" s="578"/>
      <c r="AA408" s="578"/>
      <c r="AB408" s="578"/>
      <c r="AC408" s="578"/>
      <c r="AD408" s="578"/>
      <c r="AE408" s="201"/>
      <c r="AF408" s="234"/>
      <c r="AG408" s="234"/>
      <c r="AH408" s="234"/>
      <c r="AI408" s="234"/>
      <c r="AJ408" s="234"/>
      <c r="AK408" s="578"/>
      <c r="AL408" s="201"/>
      <c r="AM408" s="234"/>
      <c r="AN408" s="234"/>
      <c r="AO408" s="201"/>
      <c r="AP408" s="201"/>
      <c r="BL408" s="83"/>
      <c r="BM408" s="83"/>
      <c r="BQ408" s="83"/>
    </row>
    <row r="409" spans="1:69" s="82" customFormat="1">
      <c r="A409" s="201"/>
      <c r="B409" s="234"/>
      <c r="C409" s="716"/>
      <c r="D409" s="201"/>
      <c r="E409" s="201"/>
      <c r="F409" s="201"/>
      <c r="G409" s="201"/>
      <c r="H409" s="201"/>
      <c r="I409" s="201"/>
      <c r="J409" s="201"/>
      <c r="K409" s="201"/>
      <c r="L409" s="201"/>
      <c r="M409" s="578"/>
      <c r="N409" s="578"/>
      <c r="O409" s="578"/>
      <c r="P409" s="578"/>
      <c r="Q409" s="578"/>
      <c r="R409" s="578"/>
      <c r="S409" s="578"/>
      <c r="T409" s="578"/>
      <c r="U409" s="578"/>
      <c r="V409" s="578"/>
      <c r="W409" s="578"/>
      <c r="X409" s="578"/>
      <c r="Y409" s="578"/>
      <c r="Z409" s="578"/>
      <c r="AA409" s="578"/>
      <c r="AB409" s="578"/>
      <c r="AC409" s="578"/>
      <c r="AD409" s="578"/>
      <c r="AE409" s="201"/>
      <c r="AF409" s="234"/>
      <c r="AG409" s="234"/>
      <c r="AH409" s="234"/>
      <c r="AI409" s="234"/>
      <c r="AJ409" s="234"/>
      <c r="AK409" s="578"/>
      <c r="AL409" s="201"/>
      <c r="AM409" s="234"/>
      <c r="AN409" s="234"/>
      <c r="AO409" s="201"/>
      <c r="AP409" s="201"/>
      <c r="BL409" s="83"/>
      <c r="BM409" s="83"/>
      <c r="BQ409" s="83"/>
    </row>
    <row r="410" spans="1:69" s="82" customFormat="1">
      <c r="A410" s="201"/>
      <c r="B410" s="234"/>
      <c r="C410" s="716"/>
      <c r="D410" s="201"/>
      <c r="E410" s="201"/>
      <c r="F410" s="201"/>
      <c r="G410" s="201"/>
      <c r="H410" s="201"/>
      <c r="I410" s="201"/>
      <c r="J410" s="201"/>
      <c r="K410" s="201"/>
      <c r="L410" s="201"/>
      <c r="M410" s="578"/>
      <c r="N410" s="578"/>
      <c r="O410" s="578"/>
      <c r="P410" s="578"/>
      <c r="Q410" s="578"/>
      <c r="R410" s="578"/>
      <c r="S410" s="578"/>
      <c r="T410" s="578"/>
      <c r="U410" s="578"/>
      <c r="V410" s="578"/>
      <c r="W410" s="578"/>
      <c r="X410" s="578"/>
      <c r="Y410" s="578"/>
      <c r="Z410" s="578"/>
      <c r="AA410" s="578"/>
      <c r="AB410" s="578"/>
      <c r="AC410" s="578"/>
      <c r="AD410" s="578"/>
      <c r="AE410" s="201"/>
      <c r="AF410" s="234"/>
      <c r="AG410" s="234"/>
      <c r="AH410" s="234"/>
      <c r="AI410" s="234"/>
      <c r="AJ410" s="234"/>
      <c r="AK410" s="578"/>
      <c r="AL410" s="201"/>
      <c r="AM410" s="234"/>
      <c r="AN410" s="234"/>
      <c r="AO410" s="201"/>
      <c r="AP410" s="201"/>
      <c r="BL410" s="83"/>
      <c r="BM410" s="83"/>
      <c r="BQ410" s="83"/>
    </row>
    <row r="411" spans="1:69" s="82" customFormat="1">
      <c r="A411" s="201"/>
      <c r="B411" s="234"/>
      <c r="C411" s="716"/>
      <c r="D411" s="201"/>
      <c r="E411" s="201"/>
      <c r="F411" s="201"/>
      <c r="G411" s="201"/>
      <c r="H411" s="201"/>
      <c r="I411" s="201"/>
      <c r="J411" s="201"/>
      <c r="K411" s="201"/>
      <c r="L411" s="201"/>
      <c r="M411" s="578"/>
      <c r="N411" s="578"/>
      <c r="O411" s="578"/>
      <c r="P411" s="578"/>
      <c r="Q411" s="578"/>
      <c r="R411" s="578"/>
      <c r="S411" s="578"/>
      <c r="T411" s="578"/>
      <c r="U411" s="578"/>
      <c r="V411" s="578"/>
      <c r="W411" s="578"/>
      <c r="X411" s="578"/>
      <c r="Y411" s="578"/>
      <c r="Z411" s="578"/>
      <c r="AA411" s="578"/>
      <c r="AB411" s="578"/>
      <c r="AC411" s="578"/>
      <c r="AD411" s="578"/>
      <c r="AE411" s="201"/>
      <c r="AF411" s="234"/>
      <c r="AG411" s="234"/>
      <c r="AH411" s="234"/>
      <c r="AI411" s="234"/>
      <c r="AJ411" s="234"/>
      <c r="AK411" s="578"/>
      <c r="AL411" s="201"/>
      <c r="AM411" s="234"/>
      <c r="AN411" s="234"/>
      <c r="AO411" s="201"/>
      <c r="AP411" s="201"/>
      <c r="BL411" s="83"/>
      <c r="BM411" s="83"/>
      <c r="BQ411" s="83"/>
    </row>
    <row r="412" spans="1:69" s="82" customFormat="1">
      <c r="A412" s="201"/>
      <c r="B412" s="234"/>
      <c r="C412" s="716"/>
      <c r="D412" s="201"/>
      <c r="E412" s="201"/>
      <c r="F412" s="201"/>
      <c r="G412" s="201"/>
      <c r="H412" s="201"/>
      <c r="I412" s="201"/>
      <c r="J412" s="201"/>
      <c r="K412" s="201"/>
      <c r="L412" s="201"/>
      <c r="M412" s="578"/>
      <c r="N412" s="578"/>
      <c r="O412" s="578"/>
      <c r="P412" s="578"/>
      <c r="Q412" s="578"/>
      <c r="R412" s="578"/>
      <c r="S412" s="578"/>
      <c r="T412" s="578"/>
      <c r="U412" s="578"/>
      <c r="V412" s="578"/>
      <c r="W412" s="578"/>
      <c r="X412" s="578"/>
      <c r="Y412" s="578"/>
      <c r="Z412" s="578"/>
      <c r="AA412" s="578"/>
      <c r="AB412" s="578"/>
      <c r="AC412" s="578"/>
      <c r="AD412" s="578"/>
      <c r="AE412" s="201"/>
      <c r="AF412" s="234"/>
      <c r="AG412" s="234"/>
      <c r="AH412" s="234"/>
      <c r="AI412" s="234"/>
      <c r="AJ412" s="234"/>
      <c r="AK412" s="578"/>
      <c r="AL412" s="201"/>
      <c r="AM412" s="234"/>
      <c r="AN412" s="234"/>
      <c r="AO412" s="201"/>
      <c r="AP412" s="201"/>
      <c r="BL412" s="83"/>
      <c r="BM412" s="83"/>
      <c r="BQ412" s="83"/>
    </row>
    <row r="413" spans="1:69" s="82" customFormat="1">
      <c r="A413" s="201"/>
      <c r="B413" s="234"/>
      <c r="C413" s="716"/>
      <c r="D413" s="201"/>
      <c r="E413" s="201"/>
      <c r="F413" s="201"/>
      <c r="G413" s="201"/>
      <c r="H413" s="201"/>
      <c r="I413" s="201"/>
      <c r="J413" s="201"/>
      <c r="K413" s="201"/>
      <c r="L413" s="201"/>
      <c r="M413" s="578"/>
      <c r="N413" s="578"/>
      <c r="O413" s="578"/>
      <c r="P413" s="578"/>
      <c r="Q413" s="578"/>
      <c r="R413" s="578"/>
      <c r="S413" s="578"/>
      <c r="T413" s="578"/>
      <c r="U413" s="578"/>
      <c r="V413" s="578"/>
      <c r="W413" s="578"/>
      <c r="X413" s="578"/>
      <c r="Y413" s="578"/>
      <c r="Z413" s="578"/>
      <c r="AA413" s="578"/>
      <c r="AB413" s="578"/>
      <c r="AC413" s="578"/>
      <c r="AD413" s="578"/>
      <c r="AE413" s="201"/>
      <c r="AF413" s="234"/>
      <c r="AG413" s="234"/>
      <c r="AH413" s="234"/>
      <c r="AI413" s="234"/>
      <c r="AJ413" s="234"/>
      <c r="AK413" s="578"/>
      <c r="AL413" s="201"/>
      <c r="AM413" s="234"/>
      <c r="AN413" s="234"/>
      <c r="AO413" s="201"/>
      <c r="AP413" s="201"/>
      <c r="BL413" s="83"/>
      <c r="BM413" s="83"/>
      <c r="BQ413" s="83"/>
    </row>
    <row r="414" spans="1:69" s="82" customFormat="1">
      <c r="A414" s="201"/>
      <c r="B414" s="234"/>
      <c r="C414" s="716"/>
      <c r="D414" s="201"/>
      <c r="E414" s="201"/>
      <c r="F414" s="201"/>
      <c r="G414" s="201"/>
      <c r="H414" s="201"/>
      <c r="I414" s="201"/>
      <c r="J414" s="201"/>
      <c r="K414" s="201"/>
      <c r="L414" s="201"/>
      <c r="M414" s="578"/>
      <c r="N414" s="578"/>
      <c r="O414" s="578"/>
      <c r="P414" s="578"/>
      <c r="Q414" s="578"/>
      <c r="R414" s="578"/>
      <c r="S414" s="578"/>
      <c r="T414" s="578"/>
      <c r="U414" s="578"/>
      <c r="V414" s="578"/>
      <c r="W414" s="578"/>
      <c r="X414" s="578"/>
      <c r="Y414" s="578"/>
      <c r="Z414" s="578"/>
      <c r="AA414" s="578"/>
      <c r="AB414" s="578"/>
      <c r="AC414" s="578"/>
      <c r="AD414" s="578"/>
      <c r="AE414" s="201"/>
      <c r="AF414" s="234"/>
      <c r="AG414" s="234"/>
      <c r="AH414" s="234"/>
      <c r="AI414" s="234"/>
      <c r="AJ414" s="234"/>
      <c r="AK414" s="578"/>
      <c r="AL414" s="201"/>
      <c r="AM414" s="234"/>
      <c r="AN414" s="234"/>
      <c r="AO414" s="201"/>
      <c r="AP414" s="201"/>
      <c r="BL414" s="83"/>
      <c r="BM414" s="83"/>
      <c r="BQ414" s="83"/>
    </row>
    <row r="415" spans="1:69" s="82" customFormat="1">
      <c r="A415" s="201"/>
      <c r="B415" s="234"/>
      <c r="C415" s="716"/>
      <c r="D415" s="201"/>
      <c r="E415" s="201"/>
      <c r="F415" s="201"/>
      <c r="G415" s="201"/>
      <c r="H415" s="201"/>
      <c r="I415" s="201"/>
      <c r="J415" s="201"/>
      <c r="K415" s="201"/>
      <c r="L415" s="201"/>
      <c r="M415" s="578"/>
      <c r="N415" s="578"/>
      <c r="O415" s="578"/>
      <c r="P415" s="578"/>
      <c r="Q415" s="578"/>
      <c r="R415" s="578"/>
      <c r="S415" s="578"/>
      <c r="T415" s="578"/>
      <c r="U415" s="578"/>
      <c r="V415" s="578"/>
      <c r="W415" s="578"/>
      <c r="X415" s="578"/>
      <c r="Y415" s="578"/>
      <c r="Z415" s="578"/>
      <c r="AA415" s="578"/>
      <c r="AB415" s="578"/>
      <c r="AC415" s="578"/>
      <c r="AD415" s="578"/>
      <c r="AE415" s="201"/>
      <c r="AF415" s="234"/>
      <c r="AG415" s="234"/>
      <c r="AH415" s="234"/>
      <c r="AI415" s="234"/>
      <c r="AJ415" s="234"/>
      <c r="AK415" s="578"/>
      <c r="AL415" s="201"/>
      <c r="AM415" s="234"/>
      <c r="AN415" s="234"/>
      <c r="AO415" s="201"/>
      <c r="AP415" s="201"/>
      <c r="BL415" s="83"/>
      <c r="BM415" s="83"/>
      <c r="BQ415" s="83"/>
    </row>
    <row r="416" spans="1:69" s="82" customFormat="1">
      <c r="A416" s="201"/>
      <c r="B416" s="234"/>
      <c r="C416" s="716"/>
      <c r="D416" s="201"/>
      <c r="E416" s="201"/>
      <c r="F416" s="201"/>
      <c r="G416" s="201"/>
      <c r="H416" s="201"/>
      <c r="I416" s="201"/>
      <c r="J416" s="201"/>
      <c r="K416" s="201"/>
      <c r="L416" s="201"/>
      <c r="M416" s="578"/>
      <c r="N416" s="578"/>
      <c r="O416" s="578"/>
      <c r="P416" s="578"/>
      <c r="Q416" s="578"/>
      <c r="R416" s="578"/>
      <c r="S416" s="578"/>
      <c r="T416" s="578"/>
      <c r="U416" s="578"/>
      <c r="V416" s="578"/>
      <c r="W416" s="578"/>
      <c r="X416" s="578"/>
      <c r="Y416" s="578"/>
      <c r="Z416" s="578"/>
      <c r="AA416" s="578"/>
      <c r="AB416" s="578"/>
      <c r="AC416" s="578"/>
      <c r="AD416" s="578"/>
      <c r="AE416" s="201"/>
      <c r="AF416" s="234"/>
      <c r="AG416" s="234"/>
      <c r="AH416" s="234"/>
      <c r="AI416" s="234"/>
      <c r="AJ416" s="234"/>
      <c r="AK416" s="578"/>
      <c r="AL416" s="201"/>
      <c r="AM416" s="234"/>
      <c r="AN416" s="234"/>
      <c r="AO416" s="201"/>
      <c r="AP416" s="201"/>
      <c r="BL416" s="83"/>
      <c r="BM416" s="83"/>
      <c r="BQ416" s="83"/>
    </row>
    <row r="417" spans="1:69" s="82" customFormat="1">
      <c r="A417" s="201"/>
      <c r="B417" s="234"/>
      <c r="C417" s="716"/>
      <c r="D417" s="201"/>
      <c r="E417" s="201"/>
      <c r="F417" s="201"/>
      <c r="G417" s="201"/>
      <c r="H417" s="201"/>
      <c r="I417" s="201"/>
      <c r="J417" s="201"/>
      <c r="K417" s="201"/>
      <c r="L417" s="201"/>
      <c r="M417" s="578"/>
      <c r="N417" s="578"/>
      <c r="O417" s="578"/>
      <c r="P417" s="578"/>
      <c r="Q417" s="578"/>
      <c r="R417" s="578"/>
      <c r="S417" s="578"/>
      <c r="T417" s="578"/>
      <c r="U417" s="578"/>
      <c r="V417" s="578"/>
      <c r="W417" s="578"/>
      <c r="X417" s="578"/>
      <c r="Y417" s="578"/>
      <c r="Z417" s="578"/>
      <c r="AA417" s="578"/>
      <c r="AB417" s="578"/>
      <c r="AC417" s="578"/>
      <c r="AD417" s="578"/>
      <c r="AE417" s="201"/>
      <c r="AF417" s="234"/>
      <c r="AG417" s="234"/>
      <c r="AH417" s="234"/>
      <c r="AI417" s="234"/>
      <c r="AJ417" s="234"/>
      <c r="AK417" s="578"/>
      <c r="AL417" s="201"/>
      <c r="AM417" s="234"/>
      <c r="AN417" s="234"/>
      <c r="AO417" s="201"/>
      <c r="AP417" s="201"/>
      <c r="BL417" s="83"/>
      <c r="BM417" s="83"/>
      <c r="BQ417" s="83"/>
    </row>
    <row r="418" spans="1:69" s="82" customFormat="1">
      <c r="A418" s="201"/>
      <c r="B418" s="234"/>
      <c r="C418" s="716"/>
      <c r="D418" s="201"/>
      <c r="E418" s="201"/>
      <c r="F418" s="201"/>
      <c r="G418" s="201"/>
      <c r="H418" s="201"/>
      <c r="I418" s="201"/>
      <c r="J418" s="201"/>
      <c r="K418" s="201"/>
      <c r="L418" s="201"/>
      <c r="M418" s="578"/>
      <c r="N418" s="578"/>
      <c r="O418" s="578"/>
      <c r="P418" s="578"/>
      <c r="Q418" s="578"/>
      <c r="R418" s="578"/>
      <c r="S418" s="578"/>
      <c r="T418" s="578"/>
      <c r="U418" s="578"/>
      <c r="V418" s="578"/>
      <c r="W418" s="578"/>
      <c r="X418" s="578"/>
      <c r="Y418" s="578"/>
      <c r="Z418" s="578"/>
      <c r="AA418" s="578"/>
      <c r="AB418" s="578"/>
      <c r="AC418" s="578"/>
      <c r="AD418" s="578"/>
      <c r="AE418" s="201"/>
      <c r="AF418" s="234"/>
      <c r="AG418" s="234"/>
      <c r="AH418" s="234"/>
      <c r="AI418" s="234"/>
      <c r="AJ418" s="234"/>
      <c r="AK418" s="578"/>
      <c r="AL418" s="201"/>
      <c r="AM418" s="234"/>
      <c r="AN418" s="234"/>
      <c r="AO418" s="201"/>
      <c r="AP418" s="201"/>
      <c r="BL418" s="83"/>
      <c r="BM418" s="83"/>
      <c r="BQ418" s="83"/>
    </row>
    <row r="419" spans="1:69" s="82" customFormat="1">
      <c r="A419" s="201"/>
      <c r="B419" s="234"/>
      <c r="C419" s="716"/>
      <c r="D419" s="201"/>
      <c r="E419" s="201"/>
      <c r="F419" s="201"/>
      <c r="G419" s="201"/>
      <c r="H419" s="201"/>
      <c r="I419" s="201"/>
      <c r="J419" s="201"/>
      <c r="K419" s="201"/>
      <c r="L419" s="201"/>
      <c r="M419" s="578"/>
      <c r="N419" s="578"/>
      <c r="O419" s="578"/>
      <c r="P419" s="578"/>
      <c r="Q419" s="578"/>
      <c r="R419" s="578"/>
      <c r="S419" s="578"/>
      <c r="T419" s="578"/>
      <c r="U419" s="578"/>
      <c r="V419" s="578"/>
      <c r="W419" s="578"/>
      <c r="X419" s="578"/>
      <c r="Y419" s="578"/>
      <c r="Z419" s="578"/>
      <c r="AA419" s="578"/>
      <c r="AB419" s="578"/>
      <c r="AC419" s="578"/>
      <c r="AD419" s="578"/>
      <c r="AE419" s="201"/>
      <c r="AF419" s="234"/>
      <c r="AG419" s="234"/>
      <c r="AH419" s="234"/>
      <c r="AI419" s="234"/>
      <c r="AJ419" s="234"/>
      <c r="AK419" s="578"/>
      <c r="AL419" s="201"/>
      <c r="AM419" s="234"/>
      <c r="AN419" s="234"/>
      <c r="AO419" s="201"/>
      <c r="AP419" s="201"/>
      <c r="BL419" s="83"/>
      <c r="BM419" s="83"/>
      <c r="BQ419" s="83"/>
    </row>
    <row r="420" spans="1:69" s="82" customFormat="1">
      <c r="A420" s="201"/>
      <c r="B420" s="234"/>
      <c r="C420" s="716"/>
      <c r="D420" s="201"/>
      <c r="E420" s="201"/>
      <c r="F420" s="201"/>
      <c r="G420" s="201"/>
      <c r="H420" s="201"/>
      <c r="I420" s="201"/>
      <c r="J420" s="201"/>
      <c r="K420" s="201"/>
      <c r="L420" s="201"/>
      <c r="M420" s="578"/>
      <c r="N420" s="578"/>
      <c r="O420" s="578"/>
      <c r="P420" s="578"/>
      <c r="Q420" s="578"/>
      <c r="R420" s="578"/>
      <c r="S420" s="578"/>
      <c r="T420" s="578"/>
      <c r="U420" s="578"/>
      <c r="V420" s="578"/>
      <c r="W420" s="578"/>
      <c r="X420" s="578"/>
      <c r="Y420" s="578"/>
      <c r="Z420" s="578"/>
      <c r="AA420" s="578"/>
      <c r="AB420" s="578"/>
      <c r="AC420" s="578"/>
      <c r="AD420" s="578"/>
      <c r="AE420" s="201"/>
      <c r="AF420" s="234"/>
      <c r="AG420" s="234"/>
      <c r="AH420" s="234"/>
      <c r="AI420" s="234"/>
      <c r="AJ420" s="234"/>
      <c r="AK420" s="578"/>
      <c r="AL420" s="201"/>
      <c r="AM420" s="234"/>
      <c r="AN420" s="234"/>
      <c r="AO420" s="201"/>
      <c r="AP420" s="201"/>
      <c r="BL420" s="83"/>
      <c r="BM420" s="83"/>
      <c r="BQ420" s="83"/>
    </row>
    <row r="421" spans="1:69" s="82" customFormat="1">
      <c r="A421" s="201"/>
      <c r="B421" s="234"/>
      <c r="C421" s="716"/>
      <c r="D421" s="201"/>
      <c r="E421" s="201"/>
      <c r="F421" s="201"/>
      <c r="G421" s="201"/>
      <c r="H421" s="201"/>
      <c r="I421" s="201"/>
      <c r="J421" s="201"/>
      <c r="K421" s="201"/>
      <c r="L421" s="201"/>
      <c r="M421" s="578"/>
      <c r="N421" s="578"/>
      <c r="O421" s="578"/>
      <c r="P421" s="578"/>
      <c r="Q421" s="578"/>
      <c r="R421" s="578"/>
      <c r="S421" s="578"/>
      <c r="T421" s="578"/>
      <c r="U421" s="578"/>
      <c r="V421" s="578"/>
      <c r="W421" s="578"/>
      <c r="X421" s="578"/>
      <c r="Y421" s="578"/>
      <c r="Z421" s="578"/>
      <c r="AA421" s="578"/>
      <c r="AB421" s="578"/>
      <c r="AC421" s="578"/>
      <c r="AD421" s="578"/>
      <c r="AE421" s="201"/>
      <c r="AF421" s="234"/>
      <c r="AG421" s="234"/>
      <c r="AH421" s="234"/>
      <c r="AI421" s="234"/>
      <c r="AJ421" s="234"/>
      <c r="AK421" s="578"/>
      <c r="AL421" s="201"/>
      <c r="AM421" s="234"/>
      <c r="AN421" s="234"/>
      <c r="AO421" s="201"/>
      <c r="AP421" s="201"/>
      <c r="BL421" s="83"/>
      <c r="BM421" s="83"/>
      <c r="BQ421" s="83"/>
    </row>
    <row r="422" spans="1:69" s="82" customFormat="1">
      <c r="A422" s="201"/>
      <c r="B422" s="234"/>
      <c r="C422" s="716"/>
      <c r="D422" s="201"/>
      <c r="E422" s="201"/>
      <c r="F422" s="201"/>
      <c r="G422" s="201"/>
      <c r="H422" s="201"/>
      <c r="I422" s="201"/>
      <c r="J422" s="201"/>
      <c r="K422" s="201"/>
      <c r="L422" s="201"/>
      <c r="M422" s="578"/>
      <c r="N422" s="578"/>
      <c r="O422" s="578"/>
      <c r="P422" s="578"/>
      <c r="Q422" s="578"/>
      <c r="R422" s="578"/>
      <c r="S422" s="578"/>
      <c r="T422" s="578"/>
      <c r="U422" s="578"/>
      <c r="V422" s="578"/>
      <c r="W422" s="578"/>
      <c r="X422" s="578"/>
      <c r="Y422" s="578"/>
      <c r="Z422" s="578"/>
      <c r="AA422" s="578"/>
      <c r="AB422" s="578"/>
      <c r="AC422" s="578"/>
      <c r="AD422" s="578"/>
      <c r="AE422" s="201"/>
      <c r="AF422" s="234"/>
      <c r="AG422" s="234"/>
      <c r="AH422" s="234"/>
      <c r="AI422" s="234"/>
      <c r="AJ422" s="234"/>
      <c r="AK422" s="578"/>
      <c r="AL422" s="201"/>
      <c r="AM422" s="234"/>
      <c r="AN422" s="234"/>
      <c r="AO422" s="201"/>
      <c r="AP422" s="201"/>
      <c r="BL422" s="83"/>
      <c r="BM422" s="83"/>
      <c r="BQ422" s="83"/>
    </row>
    <row r="423" spans="1:69" s="82" customFormat="1">
      <c r="A423" s="201"/>
      <c r="B423" s="234"/>
      <c r="C423" s="716"/>
      <c r="D423" s="201"/>
      <c r="E423" s="201"/>
      <c r="F423" s="201"/>
      <c r="G423" s="201"/>
      <c r="H423" s="201"/>
      <c r="I423" s="201"/>
      <c r="J423" s="201"/>
      <c r="K423" s="201"/>
      <c r="L423" s="201"/>
      <c r="M423" s="578"/>
      <c r="N423" s="578"/>
      <c r="O423" s="578"/>
      <c r="P423" s="578"/>
      <c r="Q423" s="578"/>
      <c r="R423" s="578"/>
      <c r="S423" s="578"/>
      <c r="T423" s="578"/>
      <c r="U423" s="578"/>
      <c r="V423" s="578"/>
      <c r="W423" s="578"/>
      <c r="X423" s="578"/>
      <c r="Y423" s="578"/>
      <c r="Z423" s="578"/>
      <c r="AA423" s="578"/>
      <c r="AB423" s="578"/>
      <c r="AC423" s="578"/>
      <c r="AD423" s="578"/>
      <c r="AE423" s="201"/>
      <c r="AF423" s="234"/>
      <c r="AG423" s="234"/>
      <c r="AH423" s="234"/>
      <c r="AI423" s="234"/>
      <c r="AJ423" s="234"/>
      <c r="AK423" s="578"/>
      <c r="AL423" s="201"/>
      <c r="AM423" s="234"/>
      <c r="AN423" s="234"/>
      <c r="AO423" s="201"/>
      <c r="AP423" s="201"/>
      <c r="BL423" s="83"/>
      <c r="BM423" s="83"/>
      <c r="BQ423" s="83"/>
    </row>
    <row r="424" spans="1:69" s="82" customFormat="1">
      <c r="A424" s="201"/>
      <c r="B424" s="234"/>
      <c r="C424" s="716"/>
      <c r="D424" s="201"/>
      <c r="E424" s="201"/>
      <c r="F424" s="201"/>
      <c r="G424" s="201"/>
      <c r="H424" s="201"/>
      <c r="I424" s="201"/>
      <c r="J424" s="201"/>
      <c r="K424" s="201"/>
      <c r="L424" s="201"/>
      <c r="M424" s="578"/>
      <c r="N424" s="578"/>
      <c r="O424" s="578"/>
      <c r="P424" s="578"/>
      <c r="Q424" s="578"/>
      <c r="R424" s="578"/>
      <c r="S424" s="578"/>
      <c r="T424" s="578"/>
      <c r="U424" s="578"/>
      <c r="V424" s="578"/>
      <c r="W424" s="578"/>
      <c r="X424" s="578"/>
      <c r="Y424" s="578"/>
      <c r="Z424" s="578"/>
      <c r="AA424" s="578"/>
      <c r="AB424" s="578"/>
      <c r="AC424" s="578"/>
      <c r="AD424" s="578"/>
      <c r="AE424" s="201"/>
      <c r="AF424" s="234"/>
      <c r="AG424" s="234"/>
      <c r="AH424" s="234"/>
      <c r="AI424" s="234"/>
      <c r="AJ424" s="234"/>
      <c r="AK424" s="578"/>
      <c r="AL424" s="201"/>
      <c r="AM424" s="234"/>
      <c r="AN424" s="234"/>
      <c r="AO424" s="201"/>
      <c r="AP424" s="201"/>
      <c r="BL424" s="83"/>
      <c r="BM424" s="83"/>
      <c r="BQ424" s="83"/>
    </row>
    <row r="425" spans="1:69" s="82" customFormat="1">
      <c r="A425" s="201"/>
      <c r="B425" s="234"/>
      <c r="C425" s="716"/>
      <c r="D425" s="201"/>
      <c r="E425" s="201"/>
      <c r="F425" s="201"/>
      <c r="G425" s="201"/>
      <c r="H425" s="201"/>
      <c r="I425" s="201"/>
      <c r="J425" s="201"/>
      <c r="K425" s="201"/>
      <c r="L425" s="201"/>
      <c r="M425" s="578"/>
      <c r="N425" s="578"/>
      <c r="O425" s="578"/>
      <c r="P425" s="578"/>
      <c r="Q425" s="578"/>
      <c r="R425" s="578"/>
      <c r="S425" s="578"/>
      <c r="T425" s="578"/>
      <c r="U425" s="578"/>
      <c r="V425" s="578"/>
      <c r="W425" s="578"/>
      <c r="X425" s="578"/>
      <c r="Y425" s="578"/>
      <c r="Z425" s="578"/>
      <c r="AA425" s="578"/>
      <c r="AB425" s="578"/>
      <c r="AC425" s="578"/>
      <c r="AD425" s="578"/>
      <c r="AE425" s="201"/>
      <c r="AF425" s="234"/>
      <c r="AG425" s="234"/>
      <c r="AH425" s="234"/>
      <c r="AI425" s="234"/>
      <c r="AJ425" s="234"/>
      <c r="AK425" s="578"/>
      <c r="AL425" s="201"/>
      <c r="AM425" s="234"/>
      <c r="AN425" s="234"/>
      <c r="AO425" s="201"/>
      <c r="AP425" s="201"/>
      <c r="BL425" s="83"/>
      <c r="BM425" s="83"/>
      <c r="BQ425" s="83"/>
    </row>
    <row r="426" spans="1:69" s="82" customFormat="1">
      <c r="A426" s="201"/>
      <c r="B426" s="234"/>
      <c r="C426" s="716"/>
      <c r="D426" s="201"/>
      <c r="E426" s="201"/>
      <c r="F426" s="201"/>
      <c r="G426" s="201"/>
      <c r="H426" s="201"/>
      <c r="I426" s="201"/>
      <c r="J426" s="201"/>
      <c r="K426" s="201"/>
      <c r="L426" s="201"/>
      <c r="M426" s="578"/>
      <c r="N426" s="578"/>
      <c r="O426" s="578"/>
      <c r="P426" s="578"/>
      <c r="Q426" s="578"/>
      <c r="R426" s="578"/>
      <c r="S426" s="578"/>
      <c r="T426" s="578"/>
      <c r="U426" s="578"/>
      <c r="V426" s="578"/>
      <c r="W426" s="578"/>
      <c r="X426" s="578"/>
      <c r="Y426" s="578"/>
      <c r="Z426" s="578"/>
      <c r="AA426" s="578"/>
      <c r="AB426" s="578"/>
      <c r="AC426" s="578"/>
      <c r="AD426" s="578"/>
      <c r="AE426" s="201"/>
      <c r="AF426" s="234"/>
      <c r="AG426" s="234"/>
      <c r="AH426" s="234"/>
      <c r="AI426" s="234"/>
      <c r="AJ426" s="234"/>
      <c r="AK426" s="578"/>
      <c r="AL426" s="201"/>
      <c r="AM426" s="234"/>
      <c r="AN426" s="234"/>
      <c r="AO426" s="201"/>
      <c r="AP426" s="201"/>
      <c r="BL426" s="83"/>
      <c r="BM426" s="83"/>
      <c r="BQ426" s="83"/>
    </row>
    <row r="427" spans="1:69" s="82" customFormat="1">
      <c r="A427" s="201"/>
      <c r="B427" s="234"/>
      <c r="C427" s="716"/>
      <c r="D427" s="201"/>
      <c r="E427" s="201"/>
      <c r="F427" s="201"/>
      <c r="G427" s="201"/>
      <c r="H427" s="201"/>
      <c r="I427" s="201"/>
      <c r="J427" s="201"/>
      <c r="K427" s="201"/>
      <c r="L427" s="201"/>
      <c r="M427" s="578"/>
      <c r="N427" s="578"/>
      <c r="O427" s="578"/>
      <c r="P427" s="578"/>
      <c r="Q427" s="578"/>
      <c r="R427" s="578"/>
      <c r="S427" s="578"/>
      <c r="T427" s="578"/>
      <c r="U427" s="578"/>
      <c r="V427" s="578"/>
      <c r="W427" s="578"/>
      <c r="X427" s="578"/>
      <c r="Y427" s="578"/>
      <c r="Z427" s="578"/>
      <c r="AA427" s="578"/>
      <c r="AB427" s="578"/>
      <c r="AC427" s="578"/>
      <c r="AD427" s="578"/>
      <c r="AE427" s="201"/>
      <c r="AF427" s="234"/>
      <c r="AG427" s="234"/>
      <c r="AH427" s="234"/>
      <c r="AI427" s="234"/>
      <c r="AJ427" s="234"/>
      <c r="AK427" s="578"/>
      <c r="AL427" s="201"/>
      <c r="AM427" s="234"/>
      <c r="AN427" s="234"/>
      <c r="AO427" s="201"/>
      <c r="AP427" s="201"/>
      <c r="BL427" s="83"/>
      <c r="BM427" s="83"/>
      <c r="BQ427" s="83"/>
    </row>
    <row r="428" spans="1:69" s="82" customFormat="1">
      <c r="A428" s="201"/>
      <c r="B428" s="234"/>
      <c r="C428" s="716"/>
      <c r="D428" s="201"/>
      <c r="E428" s="201"/>
      <c r="F428" s="201"/>
      <c r="G428" s="201"/>
      <c r="H428" s="201"/>
      <c r="I428" s="201"/>
      <c r="J428" s="201"/>
      <c r="K428" s="201"/>
      <c r="L428" s="201"/>
      <c r="M428" s="578"/>
      <c r="N428" s="578"/>
      <c r="O428" s="578"/>
      <c r="P428" s="578"/>
      <c r="Q428" s="578"/>
      <c r="R428" s="578"/>
      <c r="S428" s="578"/>
      <c r="T428" s="578"/>
      <c r="U428" s="578"/>
      <c r="V428" s="578"/>
      <c r="W428" s="578"/>
      <c r="X428" s="578"/>
      <c r="Y428" s="578"/>
      <c r="Z428" s="578"/>
      <c r="AA428" s="578"/>
      <c r="AB428" s="578"/>
      <c r="AC428" s="578"/>
      <c r="AD428" s="578"/>
      <c r="AE428" s="201"/>
      <c r="AF428" s="234"/>
      <c r="AG428" s="234"/>
      <c r="AH428" s="234"/>
      <c r="AI428" s="234"/>
      <c r="AJ428" s="234"/>
      <c r="AK428" s="578"/>
      <c r="AL428" s="201"/>
      <c r="AM428" s="234"/>
      <c r="AN428" s="234"/>
      <c r="AO428" s="201"/>
      <c r="AP428" s="201"/>
      <c r="BL428" s="83"/>
      <c r="BM428" s="83"/>
      <c r="BQ428" s="83"/>
    </row>
    <row r="429" spans="1:69" s="82" customFormat="1">
      <c r="A429" s="201"/>
      <c r="B429" s="234"/>
      <c r="C429" s="716"/>
      <c r="D429" s="201"/>
      <c r="E429" s="201"/>
      <c r="F429" s="201"/>
      <c r="G429" s="201"/>
      <c r="H429" s="201"/>
      <c r="I429" s="201"/>
      <c r="J429" s="201"/>
      <c r="K429" s="201"/>
      <c r="L429" s="201"/>
      <c r="M429" s="578"/>
      <c r="N429" s="578"/>
      <c r="O429" s="578"/>
      <c r="P429" s="578"/>
      <c r="Q429" s="578"/>
      <c r="R429" s="578"/>
      <c r="S429" s="578"/>
      <c r="T429" s="578"/>
      <c r="U429" s="578"/>
      <c r="V429" s="578"/>
      <c r="W429" s="578"/>
      <c r="X429" s="578"/>
      <c r="Y429" s="578"/>
      <c r="Z429" s="578"/>
      <c r="AA429" s="578"/>
      <c r="AB429" s="578"/>
      <c r="AC429" s="578"/>
      <c r="AD429" s="578"/>
      <c r="AE429" s="201"/>
      <c r="AF429" s="234"/>
      <c r="AG429" s="234"/>
      <c r="AH429" s="234"/>
      <c r="AI429" s="234"/>
      <c r="AJ429" s="234"/>
      <c r="AK429" s="578"/>
      <c r="AL429" s="201"/>
      <c r="AM429" s="234"/>
      <c r="AN429" s="234"/>
      <c r="AO429" s="201"/>
      <c r="AP429" s="201"/>
      <c r="BL429" s="83"/>
      <c r="BM429" s="83"/>
      <c r="BQ429" s="83"/>
    </row>
    <row r="430" spans="1:69" s="82" customFormat="1">
      <c r="A430" s="201"/>
      <c r="B430" s="234"/>
      <c r="C430" s="716"/>
      <c r="D430" s="201"/>
      <c r="E430" s="201"/>
      <c r="F430" s="201"/>
      <c r="G430" s="201"/>
      <c r="H430" s="201"/>
      <c r="I430" s="201"/>
      <c r="J430" s="201"/>
      <c r="K430" s="201"/>
      <c r="L430" s="201"/>
      <c r="M430" s="578"/>
      <c r="N430" s="578"/>
      <c r="O430" s="578"/>
      <c r="P430" s="578"/>
      <c r="Q430" s="578"/>
      <c r="R430" s="578"/>
      <c r="S430" s="578"/>
      <c r="T430" s="578"/>
      <c r="U430" s="578"/>
      <c r="V430" s="578"/>
      <c r="W430" s="578"/>
      <c r="X430" s="578"/>
      <c r="Y430" s="578"/>
      <c r="Z430" s="578"/>
      <c r="AA430" s="578"/>
      <c r="AB430" s="578"/>
      <c r="AC430" s="578"/>
      <c r="AD430" s="578"/>
      <c r="AE430" s="201"/>
      <c r="AF430" s="234"/>
      <c r="AG430" s="234"/>
      <c r="AH430" s="234"/>
      <c r="AI430" s="234"/>
      <c r="AJ430" s="234"/>
      <c r="AK430" s="578"/>
      <c r="AL430" s="201"/>
      <c r="AM430" s="234"/>
      <c r="AN430" s="234"/>
      <c r="AO430" s="201"/>
      <c r="AP430" s="201"/>
      <c r="BL430" s="83"/>
      <c r="BM430" s="83"/>
      <c r="BQ430" s="83"/>
    </row>
    <row r="431" spans="1:69" s="82" customFormat="1">
      <c r="A431" s="201"/>
      <c r="B431" s="234"/>
      <c r="C431" s="716"/>
      <c r="D431" s="201"/>
      <c r="E431" s="201"/>
      <c r="F431" s="201"/>
      <c r="G431" s="201"/>
      <c r="H431" s="201"/>
      <c r="I431" s="201"/>
      <c r="J431" s="201"/>
      <c r="K431" s="201"/>
      <c r="L431" s="201"/>
      <c r="M431" s="578"/>
      <c r="N431" s="578"/>
      <c r="O431" s="578"/>
      <c r="P431" s="578"/>
      <c r="Q431" s="578"/>
      <c r="R431" s="578"/>
      <c r="S431" s="578"/>
      <c r="T431" s="578"/>
      <c r="U431" s="578"/>
      <c r="V431" s="578"/>
      <c r="W431" s="578"/>
      <c r="X431" s="578"/>
      <c r="Y431" s="578"/>
      <c r="Z431" s="578"/>
      <c r="AA431" s="578"/>
      <c r="AB431" s="578"/>
      <c r="AC431" s="578"/>
      <c r="AD431" s="578"/>
      <c r="AE431" s="201"/>
      <c r="AF431" s="234"/>
      <c r="AG431" s="234"/>
      <c r="AH431" s="234"/>
      <c r="AI431" s="234"/>
      <c r="AJ431" s="234"/>
      <c r="AK431" s="578"/>
      <c r="AL431" s="201"/>
      <c r="AM431" s="234"/>
      <c r="AN431" s="234"/>
      <c r="AO431" s="201"/>
      <c r="AP431" s="201"/>
      <c r="BL431" s="83"/>
      <c r="BM431" s="83"/>
      <c r="BQ431" s="83"/>
    </row>
    <row r="432" spans="1:69" s="82" customFormat="1">
      <c r="A432" s="201"/>
      <c r="B432" s="234"/>
      <c r="C432" s="716"/>
      <c r="D432" s="201"/>
      <c r="E432" s="201"/>
      <c r="F432" s="201"/>
      <c r="G432" s="201"/>
      <c r="H432" s="201"/>
      <c r="I432" s="201"/>
      <c r="J432" s="201"/>
      <c r="K432" s="201"/>
      <c r="L432" s="201"/>
      <c r="M432" s="578"/>
      <c r="N432" s="578"/>
      <c r="O432" s="578"/>
      <c r="P432" s="578"/>
      <c r="Q432" s="578"/>
      <c r="R432" s="578"/>
      <c r="S432" s="578"/>
      <c r="T432" s="578"/>
      <c r="U432" s="578"/>
      <c r="V432" s="578"/>
      <c r="W432" s="578"/>
      <c r="X432" s="578"/>
      <c r="Y432" s="578"/>
      <c r="Z432" s="578"/>
      <c r="AA432" s="578"/>
      <c r="AB432" s="578"/>
      <c r="AC432" s="578"/>
      <c r="AD432" s="578"/>
      <c r="AE432" s="201"/>
      <c r="AF432" s="234"/>
      <c r="AG432" s="234"/>
      <c r="AH432" s="234"/>
      <c r="AI432" s="234"/>
      <c r="AJ432" s="234"/>
      <c r="AK432" s="578"/>
      <c r="AL432" s="201"/>
      <c r="AM432" s="234"/>
      <c r="AN432" s="234"/>
      <c r="AO432" s="201"/>
      <c r="AP432" s="201"/>
      <c r="BL432" s="83"/>
      <c r="BM432" s="83"/>
      <c r="BQ432" s="83"/>
    </row>
    <row r="433" spans="1:69" s="82" customFormat="1">
      <c r="A433" s="201"/>
      <c r="B433" s="234"/>
      <c r="C433" s="716"/>
      <c r="D433" s="201"/>
      <c r="E433" s="201"/>
      <c r="F433" s="201"/>
      <c r="G433" s="201"/>
      <c r="H433" s="201"/>
      <c r="I433" s="201"/>
      <c r="J433" s="201"/>
      <c r="K433" s="201"/>
      <c r="L433" s="201"/>
      <c r="M433" s="578"/>
      <c r="N433" s="578"/>
      <c r="O433" s="578"/>
      <c r="P433" s="578"/>
      <c r="Q433" s="578"/>
      <c r="R433" s="578"/>
      <c r="S433" s="578"/>
      <c r="T433" s="578"/>
      <c r="U433" s="578"/>
      <c r="V433" s="578"/>
      <c r="W433" s="578"/>
      <c r="X433" s="578"/>
      <c r="Y433" s="578"/>
      <c r="Z433" s="578"/>
      <c r="AA433" s="578"/>
      <c r="AB433" s="578"/>
      <c r="AC433" s="578"/>
      <c r="AD433" s="578"/>
      <c r="AE433" s="201"/>
      <c r="AF433" s="234"/>
      <c r="AG433" s="234"/>
      <c r="AH433" s="234"/>
      <c r="AI433" s="234"/>
      <c r="AJ433" s="234"/>
      <c r="AK433" s="578"/>
      <c r="AL433" s="201"/>
      <c r="AM433" s="234"/>
      <c r="AN433" s="234"/>
      <c r="AO433" s="201"/>
      <c r="AP433" s="201"/>
      <c r="BL433" s="83"/>
      <c r="BM433" s="83"/>
      <c r="BQ433" s="83"/>
    </row>
    <row r="434" spans="1:69" s="82" customFormat="1">
      <c r="A434" s="201"/>
      <c r="B434" s="234"/>
      <c r="C434" s="716"/>
      <c r="D434" s="201"/>
      <c r="E434" s="201"/>
      <c r="F434" s="201"/>
      <c r="G434" s="201"/>
      <c r="H434" s="201"/>
      <c r="I434" s="201"/>
      <c r="J434" s="201"/>
      <c r="K434" s="201"/>
      <c r="L434" s="201"/>
      <c r="M434" s="578"/>
      <c r="N434" s="578"/>
      <c r="O434" s="578"/>
      <c r="P434" s="578"/>
      <c r="Q434" s="578"/>
      <c r="R434" s="578"/>
      <c r="S434" s="578"/>
      <c r="T434" s="578"/>
      <c r="U434" s="578"/>
      <c r="V434" s="578"/>
      <c r="W434" s="578"/>
      <c r="X434" s="578"/>
      <c r="Y434" s="578"/>
      <c r="Z434" s="578"/>
      <c r="AA434" s="578"/>
      <c r="AB434" s="578"/>
      <c r="AC434" s="578"/>
      <c r="AD434" s="578"/>
      <c r="AE434" s="201"/>
      <c r="AF434" s="234"/>
      <c r="AG434" s="234"/>
      <c r="AH434" s="234"/>
      <c r="AI434" s="234"/>
      <c r="AJ434" s="234"/>
      <c r="AK434" s="578"/>
      <c r="AL434" s="201"/>
      <c r="AM434" s="234"/>
      <c r="AN434" s="234"/>
      <c r="AO434" s="201"/>
      <c r="AP434" s="201"/>
      <c r="BL434" s="83"/>
      <c r="BM434" s="83"/>
      <c r="BQ434" s="83"/>
    </row>
    <row r="435" spans="1:69" s="82" customFormat="1">
      <c r="A435" s="201"/>
      <c r="B435" s="234"/>
      <c r="C435" s="716"/>
      <c r="D435" s="201"/>
      <c r="E435" s="201"/>
      <c r="F435" s="201"/>
      <c r="G435" s="201"/>
      <c r="H435" s="201"/>
      <c r="I435" s="201"/>
      <c r="J435" s="201"/>
      <c r="K435" s="201"/>
      <c r="L435" s="201"/>
      <c r="M435" s="578"/>
      <c r="N435" s="578"/>
      <c r="O435" s="578"/>
      <c r="P435" s="578"/>
      <c r="Q435" s="578"/>
      <c r="R435" s="578"/>
      <c r="S435" s="578"/>
      <c r="T435" s="578"/>
      <c r="U435" s="578"/>
      <c r="V435" s="578"/>
      <c r="W435" s="578"/>
      <c r="X435" s="578"/>
      <c r="Y435" s="578"/>
      <c r="Z435" s="578"/>
      <c r="AA435" s="578"/>
      <c r="AB435" s="578"/>
      <c r="AC435" s="578"/>
      <c r="AD435" s="578"/>
      <c r="AE435" s="201"/>
      <c r="AF435" s="234"/>
      <c r="AG435" s="234"/>
      <c r="AH435" s="234"/>
      <c r="AI435" s="234"/>
      <c r="AJ435" s="234"/>
      <c r="AK435" s="578"/>
      <c r="AL435" s="201"/>
      <c r="AM435" s="234"/>
      <c r="AN435" s="234"/>
      <c r="AO435" s="201"/>
      <c r="AP435" s="201"/>
      <c r="BL435" s="83"/>
      <c r="BM435" s="83"/>
      <c r="BQ435" s="83"/>
    </row>
    <row r="436" spans="1:69" s="82" customFormat="1">
      <c r="A436" s="201"/>
      <c r="B436" s="234"/>
      <c r="C436" s="716"/>
      <c r="D436" s="201"/>
      <c r="E436" s="201"/>
      <c r="F436" s="201"/>
      <c r="G436" s="201"/>
      <c r="H436" s="201"/>
      <c r="I436" s="201"/>
      <c r="J436" s="201"/>
      <c r="K436" s="201"/>
      <c r="L436" s="201"/>
      <c r="M436" s="578"/>
      <c r="N436" s="578"/>
      <c r="O436" s="578"/>
      <c r="P436" s="578"/>
      <c r="Q436" s="578"/>
      <c r="R436" s="578"/>
      <c r="S436" s="578"/>
      <c r="T436" s="578"/>
      <c r="U436" s="578"/>
      <c r="V436" s="578"/>
      <c r="W436" s="578"/>
      <c r="X436" s="578"/>
      <c r="Y436" s="578"/>
      <c r="Z436" s="578"/>
      <c r="AA436" s="578"/>
      <c r="AB436" s="578"/>
      <c r="AC436" s="578"/>
      <c r="AD436" s="578"/>
      <c r="AE436" s="201"/>
      <c r="AF436" s="234"/>
      <c r="AG436" s="234"/>
      <c r="AH436" s="234"/>
      <c r="AI436" s="234"/>
      <c r="AJ436" s="234"/>
      <c r="AK436" s="578"/>
      <c r="AL436" s="201"/>
      <c r="AM436" s="234"/>
      <c r="AN436" s="234"/>
      <c r="AO436" s="201"/>
      <c r="AP436" s="201"/>
      <c r="BL436" s="83"/>
      <c r="BM436" s="83"/>
      <c r="BQ436" s="83"/>
    </row>
    <row r="437" spans="1:69" s="82" customFormat="1">
      <c r="A437" s="201"/>
      <c r="B437" s="234"/>
      <c r="C437" s="716"/>
      <c r="D437" s="201"/>
      <c r="E437" s="201"/>
      <c r="F437" s="201"/>
      <c r="G437" s="201"/>
      <c r="H437" s="201"/>
      <c r="I437" s="201"/>
      <c r="J437" s="201"/>
      <c r="K437" s="201"/>
      <c r="L437" s="201"/>
      <c r="M437" s="578"/>
      <c r="N437" s="578"/>
      <c r="O437" s="578"/>
      <c r="P437" s="578"/>
      <c r="Q437" s="578"/>
      <c r="R437" s="578"/>
      <c r="S437" s="578"/>
      <c r="T437" s="578"/>
      <c r="U437" s="578"/>
      <c r="V437" s="578"/>
      <c r="W437" s="578"/>
      <c r="X437" s="578"/>
      <c r="Y437" s="578"/>
      <c r="Z437" s="578"/>
      <c r="AA437" s="578"/>
      <c r="AB437" s="578"/>
      <c r="AC437" s="578"/>
      <c r="AD437" s="578"/>
      <c r="AE437" s="201"/>
      <c r="AF437" s="234"/>
      <c r="AG437" s="234"/>
      <c r="AH437" s="234"/>
      <c r="AI437" s="234"/>
      <c r="AJ437" s="234"/>
      <c r="AK437" s="578"/>
      <c r="AL437" s="201"/>
      <c r="AM437" s="234"/>
      <c r="AN437" s="234"/>
      <c r="AO437" s="201"/>
      <c r="AP437" s="201"/>
      <c r="BL437" s="83"/>
      <c r="BM437" s="83"/>
      <c r="BQ437" s="83"/>
    </row>
    <row r="438" spans="1:69" s="82" customFormat="1">
      <c r="A438" s="201"/>
      <c r="B438" s="234"/>
      <c r="C438" s="716"/>
      <c r="D438" s="201"/>
      <c r="E438" s="201"/>
      <c r="F438" s="201"/>
      <c r="G438" s="201"/>
      <c r="H438" s="201"/>
      <c r="I438" s="201"/>
      <c r="J438" s="201"/>
      <c r="K438" s="201"/>
      <c r="L438" s="201"/>
      <c r="M438" s="578"/>
      <c r="N438" s="578"/>
      <c r="O438" s="578"/>
      <c r="P438" s="578"/>
      <c r="Q438" s="578"/>
      <c r="R438" s="578"/>
      <c r="S438" s="578"/>
      <c r="T438" s="578"/>
      <c r="U438" s="578"/>
      <c r="V438" s="578"/>
      <c r="W438" s="578"/>
      <c r="X438" s="578"/>
      <c r="Y438" s="578"/>
      <c r="Z438" s="578"/>
      <c r="AA438" s="578"/>
      <c r="AB438" s="578"/>
      <c r="AC438" s="578"/>
      <c r="AD438" s="578"/>
      <c r="AE438" s="201"/>
      <c r="AF438" s="234"/>
      <c r="AG438" s="234"/>
      <c r="AH438" s="234"/>
      <c r="AI438" s="234"/>
      <c r="AJ438" s="234"/>
      <c r="AK438" s="578"/>
      <c r="AL438" s="201"/>
      <c r="AM438" s="234"/>
      <c r="AN438" s="234"/>
      <c r="AO438" s="201"/>
      <c r="AP438" s="201"/>
      <c r="BL438" s="83"/>
      <c r="BM438" s="83"/>
      <c r="BQ438" s="83"/>
    </row>
    <row r="439" spans="1:69" s="82" customFormat="1">
      <c r="A439" s="201"/>
      <c r="B439" s="234"/>
      <c r="C439" s="716"/>
      <c r="D439" s="201"/>
      <c r="E439" s="201"/>
      <c r="F439" s="201"/>
      <c r="G439" s="201"/>
      <c r="H439" s="201"/>
      <c r="I439" s="201"/>
      <c r="J439" s="201"/>
      <c r="K439" s="201"/>
      <c r="L439" s="201"/>
      <c r="M439" s="578"/>
      <c r="N439" s="578"/>
      <c r="O439" s="578"/>
      <c r="P439" s="578"/>
      <c r="Q439" s="578"/>
      <c r="R439" s="578"/>
      <c r="S439" s="578"/>
      <c r="T439" s="578"/>
      <c r="U439" s="578"/>
      <c r="V439" s="578"/>
      <c r="W439" s="578"/>
      <c r="X439" s="578"/>
      <c r="Y439" s="578"/>
      <c r="Z439" s="578"/>
      <c r="AA439" s="578"/>
      <c r="AB439" s="578"/>
      <c r="AC439" s="578"/>
      <c r="AD439" s="578"/>
      <c r="AE439" s="201"/>
      <c r="AF439" s="234"/>
      <c r="AG439" s="234"/>
      <c r="AH439" s="234"/>
      <c r="AI439" s="234"/>
      <c r="AJ439" s="234"/>
      <c r="AK439" s="578"/>
      <c r="AL439" s="201"/>
      <c r="AM439" s="234"/>
      <c r="AN439" s="234"/>
      <c r="AO439" s="201"/>
      <c r="AP439" s="201"/>
      <c r="BL439" s="83"/>
      <c r="BM439" s="83"/>
      <c r="BQ439" s="83"/>
    </row>
    <row r="440" spans="1:69" s="82" customFormat="1">
      <c r="A440" s="201"/>
      <c r="B440" s="234"/>
      <c r="C440" s="716"/>
      <c r="D440" s="201"/>
      <c r="E440" s="201"/>
      <c r="F440" s="201"/>
      <c r="G440" s="201"/>
      <c r="H440" s="201"/>
      <c r="I440" s="201"/>
      <c r="J440" s="201"/>
      <c r="K440" s="201"/>
      <c r="L440" s="201"/>
      <c r="M440" s="578"/>
      <c r="N440" s="578"/>
      <c r="O440" s="578"/>
      <c r="P440" s="578"/>
      <c r="Q440" s="578"/>
      <c r="R440" s="578"/>
      <c r="S440" s="578"/>
      <c r="T440" s="578"/>
      <c r="U440" s="578"/>
      <c r="V440" s="578"/>
      <c r="W440" s="578"/>
      <c r="X440" s="578"/>
      <c r="Y440" s="578"/>
      <c r="Z440" s="578"/>
      <c r="AA440" s="578"/>
      <c r="AB440" s="578"/>
      <c r="AC440" s="578"/>
      <c r="AD440" s="578"/>
      <c r="AE440" s="201"/>
      <c r="AF440" s="234"/>
      <c r="AG440" s="234"/>
      <c r="AH440" s="234"/>
      <c r="AI440" s="234"/>
      <c r="AJ440" s="234"/>
      <c r="AK440" s="578"/>
      <c r="AL440" s="201"/>
      <c r="AM440" s="234"/>
      <c r="AN440" s="234"/>
      <c r="AO440" s="201"/>
      <c r="AP440" s="201"/>
      <c r="BL440" s="83"/>
      <c r="BM440" s="83"/>
      <c r="BQ440" s="83"/>
    </row>
    <row r="441" spans="1:69" s="82" customFormat="1">
      <c r="A441" s="201"/>
      <c r="B441" s="234"/>
      <c r="C441" s="716"/>
      <c r="D441" s="201"/>
      <c r="E441" s="201"/>
      <c r="F441" s="201"/>
      <c r="G441" s="201"/>
      <c r="H441" s="201"/>
      <c r="I441" s="201"/>
      <c r="J441" s="201"/>
      <c r="K441" s="201"/>
      <c r="L441" s="201"/>
      <c r="M441" s="578"/>
      <c r="N441" s="578"/>
      <c r="O441" s="578"/>
      <c r="P441" s="578"/>
      <c r="Q441" s="578"/>
      <c r="R441" s="578"/>
      <c r="S441" s="578"/>
      <c r="T441" s="578"/>
      <c r="U441" s="578"/>
      <c r="V441" s="578"/>
      <c r="W441" s="578"/>
      <c r="X441" s="578"/>
      <c r="Y441" s="578"/>
      <c r="Z441" s="578"/>
      <c r="AA441" s="578"/>
      <c r="AB441" s="578"/>
      <c r="AC441" s="578"/>
      <c r="AD441" s="578"/>
      <c r="AE441" s="201"/>
      <c r="AF441" s="234"/>
      <c r="AG441" s="234"/>
      <c r="AH441" s="234"/>
      <c r="AI441" s="234"/>
      <c r="AJ441" s="234"/>
      <c r="AK441" s="578"/>
      <c r="AL441" s="201"/>
      <c r="AM441" s="234"/>
      <c r="AN441" s="234"/>
      <c r="AO441" s="201"/>
      <c r="AP441" s="201"/>
      <c r="BL441" s="83"/>
      <c r="BM441" s="83"/>
      <c r="BQ441" s="83"/>
    </row>
    <row r="442" spans="1:69" s="82" customFormat="1">
      <c r="A442" s="201"/>
      <c r="B442" s="234"/>
      <c r="C442" s="716"/>
      <c r="D442" s="201"/>
      <c r="E442" s="201"/>
      <c r="F442" s="201"/>
      <c r="G442" s="201"/>
      <c r="H442" s="201"/>
      <c r="I442" s="201"/>
      <c r="J442" s="201"/>
      <c r="K442" s="201"/>
      <c r="L442" s="201"/>
      <c r="M442" s="578"/>
      <c r="N442" s="578"/>
      <c r="O442" s="578"/>
      <c r="P442" s="578"/>
      <c r="Q442" s="578"/>
      <c r="R442" s="578"/>
      <c r="S442" s="578"/>
      <c r="T442" s="578"/>
      <c r="U442" s="578"/>
      <c r="V442" s="578"/>
      <c r="W442" s="578"/>
      <c r="X442" s="578"/>
      <c r="Y442" s="578"/>
      <c r="Z442" s="578"/>
      <c r="AA442" s="578"/>
      <c r="AB442" s="578"/>
      <c r="AC442" s="578"/>
      <c r="AD442" s="578"/>
      <c r="AE442" s="201"/>
      <c r="AF442" s="234"/>
      <c r="AG442" s="234"/>
      <c r="AH442" s="234"/>
      <c r="AI442" s="234"/>
      <c r="AJ442" s="234"/>
      <c r="AK442" s="578"/>
      <c r="AL442" s="201"/>
      <c r="AM442" s="234"/>
      <c r="AN442" s="234"/>
      <c r="AO442" s="201"/>
      <c r="AP442" s="201"/>
      <c r="BL442" s="83"/>
      <c r="BM442" s="83"/>
      <c r="BQ442" s="83"/>
    </row>
    <row r="443" spans="1:69" s="82" customFormat="1">
      <c r="A443" s="201"/>
      <c r="B443" s="234"/>
      <c r="C443" s="716"/>
      <c r="D443" s="201"/>
      <c r="E443" s="201"/>
      <c r="F443" s="201"/>
      <c r="G443" s="201"/>
      <c r="H443" s="201"/>
      <c r="I443" s="201"/>
      <c r="J443" s="201"/>
      <c r="K443" s="201"/>
      <c r="L443" s="201"/>
      <c r="M443" s="578"/>
      <c r="N443" s="578"/>
      <c r="O443" s="578"/>
      <c r="P443" s="578"/>
      <c r="Q443" s="578"/>
      <c r="R443" s="578"/>
      <c r="S443" s="578"/>
      <c r="T443" s="578"/>
      <c r="U443" s="578"/>
      <c r="V443" s="578"/>
      <c r="W443" s="578"/>
      <c r="X443" s="578"/>
      <c r="Y443" s="578"/>
      <c r="Z443" s="578"/>
      <c r="AA443" s="578"/>
      <c r="AB443" s="578"/>
      <c r="AC443" s="578"/>
      <c r="AD443" s="578"/>
      <c r="AE443" s="201"/>
      <c r="AF443" s="234"/>
      <c r="AG443" s="234"/>
      <c r="AH443" s="234"/>
      <c r="AI443" s="234"/>
      <c r="AJ443" s="234"/>
      <c r="AK443" s="578"/>
      <c r="AL443" s="201"/>
      <c r="AM443" s="234"/>
      <c r="AN443" s="234"/>
      <c r="AO443" s="201"/>
      <c r="AP443" s="201"/>
      <c r="BL443" s="83"/>
      <c r="BM443" s="83"/>
      <c r="BQ443" s="83"/>
    </row>
    <row r="444" spans="1:69" s="82" customFormat="1">
      <c r="A444" s="201"/>
      <c r="B444" s="234"/>
      <c r="C444" s="716"/>
      <c r="D444" s="201"/>
      <c r="E444" s="201"/>
      <c r="F444" s="201"/>
      <c r="G444" s="201"/>
      <c r="H444" s="201"/>
      <c r="I444" s="201"/>
      <c r="J444" s="201"/>
      <c r="K444" s="201"/>
      <c r="L444" s="201"/>
      <c r="M444" s="578"/>
      <c r="N444" s="578"/>
      <c r="O444" s="578"/>
      <c r="P444" s="578"/>
      <c r="Q444" s="578"/>
      <c r="R444" s="578"/>
      <c r="S444" s="578"/>
      <c r="T444" s="578"/>
      <c r="U444" s="578"/>
      <c r="V444" s="578"/>
      <c r="W444" s="578"/>
      <c r="X444" s="578"/>
      <c r="Y444" s="578"/>
      <c r="Z444" s="578"/>
      <c r="AA444" s="578"/>
      <c r="AB444" s="578"/>
      <c r="AC444" s="578"/>
      <c r="AD444" s="578"/>
      <c r="AE444" s="201"/>
      <c r="AF444" s="234"/>
      <c r="AG444" s="234"/>
      <c r="AH444" s="234"/>
      <c r="AI444" s="234"/>
      <c r="AJ444" s="234"/>
      <c r="AK444" s="578"/>
      <c r="AL444" s="201"/>
      <c r="AM444" s="234"/>
      <c r="AN444" s="234"/>
      <c r="AO444" s="201"/>
      <c r="AP444" s="201"/>
      <c r="BL444" s="83"/>
      <c r="BM444" s="83"/>
      <c r="BQ444" s="83"/>
    </row>
    <row r="445" spans="1:69" s="82" customFormat="1">
      <c r="A445" s="201"/>
      <c r="B445" s="234"/>
      <c r="C445" s="716"/>
      <c r="D445" s="201"/>
      <c r="E445" s="201"/>
      <c r="F445" s="201"/>
      <c r="G445" s="201"/>
      <c r="H445" s="201"/>
      <c r="I445" s="201"/>
      <c r="J445" s="201"/>
      <c r="K445" s="201"/>
      <c r="L445" s="201"/>
      <c r="M445" s="578"/>
      <c r="N445" s="578"/>
      <c r="O445" s="578"/>
      <c r="P445" s="578"/>
      <c r="Q445" s="578"/>
      <c r="R445" s="578"/>
      <c r="S445" s="578"/>
      <c r="T445" s="578"/>
      <c r="U445" s="578"/>
      <c r="V445" s="578"/>
      <c r="W445" s="578"/>
      <c r="X445" s="578"/>
      <c r="Y445" s="578"/>
      <c r="Z445" s="578"/>
      <c r="AA445" s="578"/>
      <c r="AB445" s="578"/>
      <c r="AC445" s="578"/>
      <c r="AD445" s="578"/>
      <c r="AE445" s="201"/>
      <c r="AF445" s="234"/>
      <c r="AG445" s="234"/>
      <c r="AH445" s="234"/>
      <c r="AI445" s="234"/>
      <c r="AJ445" s="234"/>
      <c r="AK445" s="578"/>
      <c r="AL445" s="201"/>
      <c r="AM445" s="234"/>
      <c r="AN445" s="234"/>
      <c r="AO445" s="201"/>
      <c r="AP445" s="201"/>
      <c r="BL445" s="83"/>
      <c r="BM445" s="83"/>
      <c r="BQ445" s="83"/>
    </row>
    <row r="446" spans="1:69" s="82" customFormat="1">
      <c r="A446" s="201"/>
      <c r="B446" s="234"/>
      <c r="C446" s="716"/>
      <c r="D446" s="201"/>
      <c r="E446" s="201"/>
      <c r="F446" s="201"/>
      <c r="G446" s="201"/>
      <c r="H446" s="201"/>
      <c r="I446" s="201"/>
      <c r="J446" s="201"/>
      <c r="K446" s="201"/>
      <c r="L446" s="201"/>
      <c r="M446" s="578"/>
      <c r="N446" s="578"/>
      <c r="O446" s="578"/>
      <c r="P446" s="578"/>
      <c r="Q446" s="578"/>
      <c r="R446" s="578"/>
      <c r="S446" s="578"/>
      <c r="T446" s="578"/>
      <c r="U446" s="578"/>
      <c r="V446" s="578"/>
      <c r="W446" s="578"/>
      <c r="X446" s="578"/>
      <c r="Y446" s="578"/>
      <c r="Z446" s="578"/>
      <c r="AA446" s="578"/>
      <c r="AB446" s="578"/>
      <c r="AC446" s="578"/>
      <c r="AD446" s="578"/>
      <c r="AE446" s="201"/>
      <c r="AF446" s="234"/>
      <c r="AG446" s="234"/>
      <c r="AH446" s="234"/>
      <c r="AI446" s="234"/>
      <c r="AJ446" s="234"/>
      <c r="AK446" s="578"/>
      <c r="AL446" s="201"/>
      <c r="AM446" s="234"/>
      <c r="AN446" s="234"/>
      <c r="AO446" s="201"/>
      <c r="AP446" s="201"/>
      <c r="BL446" s="83"/>
      <c r="BM446" s="83"/>
      <c r="BQ446" s="83"/>
    </row>
    <row r="447" spans="1:69" s="82" customFormat="1">
      <c r="A447" s="201"/>
      <c r="B447" s="234"/>
      <c r="C447" s="716"/>
      <c r="D447" s="201"/>
      <c r="E447" s="201"/>
      <c r="F447" s="201"/>
      <c r="G447" s="201"/>
      <c r="H447" s="201"/>
      <c r="I447" s="201"/>
      <c r="J447" s="201"/>
      <c r="K447" s="201"/>
      <c r="L447" s="201"/>
      <c r="M447" s="578"/>
      <c r="N447" s="578"/>
      <c r="O447" s="578"/>
      <c r="P447" s="578"/>
      <c r="Q447" s="578"/>
      <c r="R447" s="578"/>
      <c r="S447" s="578"/>
      <c r="T447" s="578"/>
      <c r="U447" s="578"/>
      <c r="V447" s="578"/>
      <c r="W447" s="578"/>
      <c r="X447" s="578"/>
      <c r="Y447" s="578"/>
      <c r="Z447" s="578"/>
      <c r="AA447" s="578"/>
      <c r="AB447" s="578"/>
      <c r="AC447" s="578"/>
      <c r="AD447" s="578"/>
      <c r="AE447" s="201"/>
      <c r="AF447" s="234"/>
      <c r="AG447" s="234"/>
      <c r="AH447" s="234"/>
      <c r="AI447" s="234"/>
      <c r="AJ447" s="234"/>
      <c r="AK447" s="578"/>
      <c r="AL447" s="201"/>
      <c r="AM447" s="234"/>
      <c r="AN447" s="234"/>
      <c r="AO447" s="201"/>
      <c r="AP447" s="201"/>
      <c r="BL447" s="83"/>
      <c r="BM447" s="83"/>
      <c r="BQ447" s="83"/>
    </row>
    <row r="448" spans="1:69" s="82" customFormat="1">
      <c r="A448" s="201"/>
      <c r="B448" s="234"/>
      <c r="C448" s="716"/>
      <c r="D448" s="201"/>
      <c r="E448" s="201"/>
      <c r="F448" s="201"/>
      <c r="G448" s="201"/>
      <c r="H448" s="201"/>
      <c r="I448" s="201"/>
      <c r="J448" s="201"/>
      <c r="K448" s="201"/>
      <c r="L448" s="201"/>
      <c r="M448" s="578"/>
      <c r="N448" s="578"/>
      <c r="O448" s="578"/>
      <c r="P448" s="578"/>
      <c r="Q448" s="578"/>
      <c r="R448" s="578"/>
      <c r="S448" s="578"/>
      <c r="T448" s="578"/>
      <c r="U448" s="578"/>
      <c r="V448" s="578"/>
      <c r="W448" s="578"/>
      <c r="X448" s="578"/>
      <c r="Y448" s="578"/>
      <c r="Z448" s="578"/>
      <c r="AA448" s="578"/>
      <c r="AB448" s="578"/>
      <c r="AC448" s="578"/>
      <c r="AD448" s="578"/>
      <c r="AE448" s="201"/>
      <c r="AF448" s="234"/>
      <c r="AG448" s="234"/>
      <c r="AH448" s="234"/>
      <c r="AI448" s="234"/>
      <c r="AJ448" s="234"/>
      <c r="AK448" s="578"/>
      <c r="AL448" s="201"/>
      <c r="AM448" s="234"/>
      <c r="AN448" s="234"/>
      <c r="AO448" s="201"/>
      <c r="AP448" s="201"/>
      <c r="BL448" s="83"/>
      <c r="BM448" s="83"/>
      <c r="BQ448" s="83"/>
    </row>
    <row r="449" spans="1:69" s="82" customFormat="1">
      <c r="A449" s="201"/>
      <c r="B449" s="234"/>
      <c r="C449" s="716"/>
      <c r="D449" s="201"/>
      <c r="E449" s="201"/>
      <c r="F449" s="201"/>
      <c r="G449" s="201"/>
      <c r="H449" s="201"/>
      <c r="I449" s="201"/>
      <c r="J449" s="201"/>
      <c r="K449" s="201"/>
      <c r="L449" s="201"/>
      <c r="M449" s="578"/>
      <c r="N449" s="578"/>
      <c r="O449" s="578"/>
      <c r="P449" s="578"/>
      <c r="Q449" s="578"/>
      <c r="R449" s="578"/>
      <c r="S449" s="578"/>
      <c r="T449" s="578"/>
      <c r="U449" s="578"/>
      <c r="V449" s="578"/>
      <c r="W449" s="578"/>
      <c r="X449" s="578"/>
      <c r="Y449" s="578"/>
      <c r="Z449" s="578"/>
      <c r="AA449" s="578"/>
      <c r="AB449" s="578"/>
      <c r="AC449" s="578"/>
      <c r="AD449" s="578"/>
      <c r="AE449" s="201"/>
      <c r="AF449" s="234"/>
      <c r="AG449" s="234"/>
      <c r="AH449" s="234"/>
      <c r="AI449" s="234"/>
      <c r="AJ449" s="234"/>
      <c r="AK449" s="578"/>
      <c r="AL449" s="201"/>
      <c r="AM449" s="234"/>
      <c r="AN449" s="234"/>
      <c r="AO449" s="201"/>
      <c r="AP449" s="201"/>
      <c r="BL449" s="83"/>
      <c r="BM449" s="83"/>
      <c r="BQ449" s="83"/>
    </row>
    <row r="450" spans="1:69" s="82" customFormat="1">
      <c r="A450" s="201"/>
      <c r="B450" s="234"/>
      <c r="C450" s="716"/>
      <c r="D450" s="201"/>
      <c r="E450" s="201"/>
      <c r="F450" s="201"/>
      <c r="G450" s="201"/>
      <c r="H450" s="201"/>
      <c r="I450" s="201"/>
      <c r="J450" s="201"/>
      <c r="K450" s="201"/>
      <c r="L450" s="201"/>
      <c r="M450" s="578"/>
      <c r="N450" s="578"/>
      <c r="O450" s="578"/>
      <c r="P450" s="578"/>
      <c r="Q450" s="578"/>
      <c r="R450" s="578"/>
      <c r="S450" s="578"/>
      <c r="T450" s="578"/>
      <c r="U450" s="578"/>
      <c r="V450" s="578"/>
      <c r="W450" s="578"/>
      <c r="X450" s="578"/>
      <c r="Y450" s="578"/>
      <c r="Z450" s="578"/>
      <c r="AA450" s="578"/>
      <c r="AB450" s="578"/>
      <c r="AC450" s="578"/>
      <c r="AD450" s="578"/>
      <c r="AE450" s="201"/>
      <c r="AF450" s="234"/>
      <c r="AG450" s="234"/>
      <c r="AH450" s="234"/>
      <c r="AI450" s="234"/>
      <c r="AJ450" s="234"/>
      <c r="AK450" s="578"/>
      <c r="AL450" s="201"/>
      <c r="AM450" s="234"/>
      <c r="AN450" s="234"/>
      <c r="AO450" s="201"/>
      <c r="AP450" s="201"/>
      <c r="BL450" s="83"/>
      <c r="BM450" s="83"/>
      <c r="BQ450" s="83"/>
    </row>
    <row r="451" spans="1:69" s="82" customFormat="1">
      <c r="A451" s="201"/>
      <c r="B451" s="234"/>
      <c r="C451" s="716"/>
      <c r="D451" s="201"/>
      <c r="E451" s="201"/>
      <c r="F451" s="201"/>
      <c r="G451" s="201"/>
      <c r="H451" s="201"/>
      <c r="I451" s="201"/>
      <c r="J451" s="201"/>
      <c r="K451" s="201"/>
      <c r="L451" s="201"/>
      <c r="M451" s="578"/>
      <c r="N451" s="578"/>
      <c r="O451" s="578"/>
      <c r="P451" s="578"/>
      <c r="Q451" s="578"/>
      <c r="R451" s="578"/>
      <c r="S451" s="578"/>
      <c r="T451" s="578"/>
      <c r="U451" s="578"/>
      <c r="V451" s="578"/>
      <c r="W451" s="578"/>
      <c r="X451" s="578"/>
      <c r="Y451" s="578"/>
      <c r="Z451" s="578"/>
      <c r="AA451" s="578"/>
      <c r="AB451" s="578"/>
      <c r="AC451" s="578"/>
      <c r="AD451" s="578"/>
      <c r="AE451" s="201"/>
      <c r="AF451" s="234"/>
      <c r="AG451" s="234"/>
      <c r="AH451" s="234"/>
      <c r="AI451" s="234"/>
      <c r="AJ451" s="234"/>
      <c r="AK451" s="578"/>
      <c r="AL451" s="201"/>
      <c r="AM451" s="234"/>
      <c r="AN451" s="234"/>
      <c r="AO451" s="201"/>
      <c r="AP451" s="201"/>
      <c r="BL451" s="83"/>
      <c r="BM451" s="83"/>
      <c r="BQ451" s="83"/>
    </row>
    <row r="452" spans="1:69" s="82" customFormat="1">
      <c r="A452" s="201"/>
      <c r="B452" s="234"/>
      <c r="C452" s="716"/>
      <c r="D452" s="201"/>
      <c r="E452" s="201"/>
      <c r="F452" s="201"/>
      <c r="G452" s="201"/>
      <c r="H452" s="201"/>
      <c r="I452" s="201"/>
      <c r="J452" s="201"/>
      <c r="K452" s="201"/>
      <c r="L452" s="201"/>
      <c r="M452" s="578"/>
      <c r="N452" s="578"/>
      <c r="O452" s="578"/>
      <c r="P452" s="578"/>
      <c r="Q452" s="578"/>
      <c r="R452" s="578"/>
      <c r="S452" s="578"/>
      <c r="T452" s="578"/>
      <c r="U452" s="578"/>
      <c r="V452" s="578"/>
      <c r="W452" s="578"/>
      <c r="X452" s="578"/>
      <c r="Y452" s="578"/>
      <c r="Z452" s="578"/>
      <c r="AA452" s="578"/>
      <c r="AB452" s="578"/>
      <c r="AC452" s="578"/>
      <c r="AD452" s="578"/>
      <c r="AE452" s="201"/>
      <c r="AF452" s="234"/>
      <c r="AG452" s="234"/>
      <c r="AH452" s="234"/>
      <c r="AI452" s="234"/>
      <c r="AJ452" s="234"/>
      <c r="AK452" s="578"/>
      <c r="AL452" s="201"/>
      <c r="AM452" s="234"/>
      <c r="AN452" s="234"/>
      <c r="AO452" s="201"/>
      <c r="AP452" s="201"/>
      <c r="BL452" s="83"/>
      <c r="BM452" s="83"/>
      <c r="BQ452" s="83"/>
    </row>
    <row r="453" spans="1:69" s="82" customFormat="1">
      <c r="A453" s="201"/>
      <c r="B453" s="234"/>
      <c r="C453" s="716"/>
      <c r="D453" s="201"/>
      <c r="E453" s="201"/>
      <c r="F453" s="201"/>
      <c r="G453" s="201"/>
      <c r="H453" s="201"/>
      <c r="I453" s="201"/>
      <c r="J453" s="201"/>
      <c r="K453" s="201"/>
      <c r="L453" s="201"/>
      <c r="M453" s="578"/>
      <c r="N453" s="578"/>
      <c r="O453" s="578"/>
      <c r="P453" s="578"/>
      <c r="Q453" s="578"/>
      <c r="R453" s="578"/>
      <c r="S453" s="578"/>
      <c r="T453" s="578"/>
      <c r="U453" s="578"/>
      <c r="V453" s="578"/>
      <c r="W453" s="578"/>
      <c r="X453" s="578"/>
      <c r="Y453" s="578"/>
      <c r="Z453" s="578"/>
      <c r="AA453" s="578"/>
      <c r="AB453" s="578"/>
      <c r="AC453" s="578"/>
      <c r="AD453" s="578"/>
      <c r="AE453" s="201"/>
      <c r="AF453" s="234"/>
      <c r="AG453" s="234"/>
      <c r="AH453" s="234"/>
      <c r="AI453" s="234"/>
      <c r="AJ453" s="234"/>
      <c r="AK453" s="578"/>
      <c r="AL453" s="201"/>
      <c r="AM453" s="234"/>
      <c r="AN453" s="234"/>
      <c r="AO453" s="201"/>
      <c r="AP453" s="201"/>
      <c r="BL453" s="83"/>
      <c r="BM453" s="83"/>
      <c r="BQ453" s="83"/>
    </row>
    <row r="454" spans="1:69" s="82" customFormat="1">
      <c r="A454" s="201"/>
      <c r="B454" s="234"/>
      <c r="C454" s="716"/>
      <c r="D454" s="201"/>
      <c r="E454" s="201"/>
      <c r="F454" s="201"/>
      <c r="G454" s="201"/>
      <c r="H454" s="201"/>
      <c r="I454" s="201"/>
      <c r="J454" s="201"/>
      <c r="K454" s="201"/>
      <c r="L454" s="201"/>
      <c r="M454" s="578"/>
      <c r="N454" s="578"/>
      <c r="O454" s="578"/>
      <c r="P454" s="578"/>
      <c r="Q454" s="578"/>
      <c r="R454" s="578"/>
      <c r="S454" s="578"/>
      <c r="T454" s="578"/>
      <c r="U454" s="578"/>
      <c r="V454" s="578"/>
      <c r="W454" s="578"/>
      <c r="X454" s="578"/>
      <c r="Y454" s="578"/>
      <c r="Z454" s="578"/>
      <c r="AA454" s="578"/>
      <c r="AB454" s="578"/>
      <c r="AC454" s="578"/>
      <c r="AD454" s="578"/>
      <c r="AE454" s="201"/>
      <c r="AF454" s="234"/>
      <c r="AG454" s="234"/>
      <c r="AH454" s="234"/>
      <c r="AI454" s="234"/>
      <c r="AJ454" s="234"/>
      <c r="AK454" s="578"/>
      <c r="AL454" s="201"/>
      <c r="AM454" s="234"/>
      <c r="AN454" s="234"/>
      <c r="AO454" s="201"/>
      <c r="AP454" s="201"/>
      <c r="BL454" s="83"/>
      <c r="BM454" s="83"/>
      <c r="BQ454" s="83"/>
    </row>
    <row r="455" spans="1:69" s="82" customFormat="1">
      <c r="A455" s="201"/>
      <c r="B455" s="234"/>
      <c r="C455" s="716"/>
      <c r="D455" s="201"/>
      <c r="E455" s="201"/>
      <c r="F455" s="201"/>
      <c r="G455" s="201"/>
      <c r="H455" s="201"/>
      <c r="I455" s="201"/>
      <c r="J455" s="201"/>
      <c r="K455" s="201"/>
      <c r="L455" s="201"/>
      <c r="M455" s="578"/>
      <c r="N455" s="578"/>
      <c r="O455" s="578"/>
      <c r="P455" s="578"/>
      <c r="Q455" s="578"/>
      <c r="R455" s="578"/>
      <c r="S455" s="578"/>
      <c r="T455" s="578"/>
      <c r="U455" s="578"/>
      <c r="V455" s="578"/>
      <c r="W455" s="578"/>
      <c r="X455" s="578"/>
      <c r="Y455" s="578"/>
      <c r="Z455" s="578"/>
      <c r="AA455" s="578"/>
      <c r="AB455" s="578"/>
      <c r="AC455" s="578"/>
      <c r="AD455" s="578"/>
      <c r="AE455" s="201"/>
      <c r="AF455" s="234"/>
      <c r="AG455" s="234"/>
      <c r="AH455" s="234"/>
      <c r="AI455" s="234"/>
      <c r="AJ455" s="234"/>
      <c r="AK455" s="578"/>
      <c r="AL455" s="201"/>
      <c r="AM455" s="234"/>
      <c r="AN455" s="234"/>
      <c r="AO455" s="201"/>
      <c r="AP455" s="201"/>
      <c r="BL455" s="83"/>
      <c r="BM455" s="83"/>
      <c r="BQ455" s="83"/>
    </row>
    <row r="456" spans="1:69" s="82" customFormat="1">
      <c r="A456" s="201"/>
      <c r="B456" s="234"/>
      <c r="C456" s="716"/>
      <c r="D456" s="201"/>
      <c r="E456" s="201"/>
      <c r="F456" s="201"/>
      <c r="G456" s="201"/>
      <c r="H456" s="201"/>
      <c r="I456" s="201"/>
      <c r="J456" s="201"/>
      <c r="K456" s="201"/>
      <c r="L456" s="201"/>
      <c r="M456" s="578"/>
      <c r="N456" s="578"/>
      <c r="O456" s="578"/>
      <c r="P456" s="578"/>
      <c r="Q456" s="578"/>
      <c r="R456" s="578"/>
      <c r="S456" s="578"/>
      <c r="T456" s="578"/>
      <c r="U456" s="578"/>
      <c r="V456" s="578"/>
      <c r="W456" s="578"/>
      <c r="X456" s="578"/>
      <c r="Y456" s="578"/>
      <c r="Z456" s="578"/>
      <c r="AA456" s="578"/>
      <c r="AB456" s="578"/>
      <c r="AC456" s="578"/>
      <c r="AD456" s="578"/>
      <c r="AE456" s="201"/>
      <c r="AF456" s="234"/>
      <c r="AG456" s="234"/>
      <c r="AH456" s="234"/>
      <c r="AI456" s="234"/>
      <c r="AJ456" s="234"/>
      <c r="AK456" s="578"/>
      <c r="AL456" s="201"/>
      <c r="AM456" s="234"/>
      <c r="AN456" s="234"/>
      <c r="AO456" s="201"/>
      <c r="AP456" s="201"/>
      <c r="BL456" s="83"/>
      <c r="BM456" s="83"/>
      <c r="BQ456" s="83"/>
    </row>
    <row r="457" spans="1:69" s="82" customFormat="1">
      <c r="A457" s="201"/>
      <c r="B457" s="234"/>
      <c r="C457" s="716"/>
      <c r="D457" s="201"/>
      <c r="E457" s="201"/>
      <c r="F457" s="201"/>
      <c r="G457" s="201"/>
      <c r="H457" s="201"/>
      <c r="I457" s="201"/>
      <c r="J457" s="201"/>
      <c r="K457" s="201"/>
      <c r="L457" s="201"/>
      <c r="M457" s="578"/>
      <c r="N457" s="578"/>
      <c r="O457" s="578"/>
      <c r="P457" s="578"/>
      <c r="Q457" s="578"/>
      <c r="R457" s="578"/>
      <c r="S457" s="578"/>
      <c r="T457" s="578"/>
      <c r="U457" s="578"/>
      <c r="V457" s="578"/>
      <c r="W457" s="578"/>
      <c r="X457" s="578"/>
      <c r="Y457" s="578"/>
      <c r="Z457" s="578"/>
      <c r="AA457" s="578"/>
      <c r="AB457" s="578"/>
      <c r="AC457" s="578"/>
      <c r="AD457" s="578"/>
      <c r="AE457" s="201"/>
      <c r="AF457" s="234"/>
      <c r="AG457" s="234"/>
      <c r="AH457" s="234"/>
      <c r="AI457" s="234"/>
      <c r="AJ457" s="234"/>
      <c r="AK457" s="578"/>
      <c r="AL457" s="201"/>
      <c r="AM457" s="234"/>
      <c r="AN457" s="234"/>
      <c r="AO457" s="201"/>
      <c r="AP457" s="201"/>
      <c r="BL457" s="83"/>
      <c r="BM457" s="83"/>
      <c r="BQ457" s="83"/>
    </row>
    <row r="458" spans="1:69" s="82" customFormat="1">
      <c r="A458" s="201"/>
      <c r="B458" s="234"/>
      <c r="C458" s="716"/>
      <c r="D458" s="201"/>
      <c r="E458" s="201"/>
      <c r="F458" s="201"/>
      <c r="G458" s="201"/>
      <c r="H458" s="201"/>
      <c r="I458" s="201"/>
      <c r="J458" s="201"/>
      <c r="K458" s="201"/>
      <c r="L458" s="201"/>
      <c r="M458" s="578"/>
      <c r="N458" s="578"/>
      <c r="O458" s="578"/>
      <c r="P458" s="578"/>
      <c r="Q458" s="578"/>
      <c r="R458" s="578"/>
      <c r="S458" s="578"/>
      <c r="T458" s="578"/>
      <c r="U458" s="578"/>
      <c r="V458" s="578"/>
      <c r="W458" s="578"/>
      <c r="X458" s="578"/>
      <c r="Y458" s="578"/>
      <c r="Z458" s="578"/>
      <c r="AA458" s="578"/>
      <c r="AB458" s="578"/>
      <c r="AC458" s="578"/>
      <c r="AD458" s="578"/>
      <c r="AE458" s="201"/>
      <c r="AF458" s="234"/>
      <c r="AG458" s="234"/>
      <c r="AH458" s="234"/>
      <c r="AI458" s="234"/>
      <c r="AJ458" s="234"/>
      <c r="AK458" s="578"/>
      <c r="AL458" s="201"/>
      <c r="AM458" s="234"/>
      <c r="AN458" s="234"/>
      <c r="AO458" s="201"/>
      <c r="AP458" s="201"/>
      <c r="BL458" s="83"/>
      <c r="BM458" s="83"/>
      <c r="BQ458" s="83"/>
    </row>
    <row r="459" spans="1:69" s="82" customFormat="1">
      <c r="A459" s="201"/>
      <c r="B459" s="234"/>
      <c r="C459" s="716"/>
      <c r="D459" s="201"/>
      <c r="E459" s="201"/>
      <c r="F459" s="201"/>
      <c r="G459" s="201"/>
      <c r="H459" s="201"/>
      <c r="I459" s="201"/>
      <c r="J459" s="201"/>
      <c r="K459" s="201"/>
      <c r="L459" s="201"/>
      <c r="M459" s="578"/>
      <c r="N459" s="578"/>
      <c r="O459" s="578"/>
      <c r="P459" s="578"/>
      <c r="Q459" s="578"/>
      <c r="R459" s="578"/>
      <c r="S459" s="578"/>
      <c r="T459" s="578"/>
      <c r="U459" s="578"/>
      <c r="V459" s="578"/>
      <c r="W459" s="578"/>
      <c r="X459" s="578"/>
      <c r="Y459" s="578"/>
      <c r="Z459" s="578"/>
      <c r="AA459" s="578"/>
      <c r="AB459" s="578"/>
      <c r="AC459" s="578"/>
      <c r="AD459" s="578"/>
      <c r="AE459" s="201"/>
      <c r="AF459" s="234"/>
      <c r="AG459" s="234"/>
      <c r="AH459" s="234"/>
      <c r="AI459" s="234"/>
      <c r="AJ459" s="234"/>
      <c r="AK459" s="578"/>
      <c r="AL459" s="201"/>
      <c r="AM459" s="234"/>
      <c r="AN459" s="234"/>
      <c r="AO459" s="201"/>
      <c r="AP459" s="201"/>
      <c r="BL459" s="83"/>
      <c r="BM459" s="83"/>
      <c r="BQ459" s="83"/>
    </row>
    <row r="460" spans="1:69" s="82" customFormat="1">
      <c r="A460" s="201"/>
      <c r="B460" s="234"/>
      <c r="C460" s="716"/>
      <c r="D460" s="201"/>
      <c r="E460" s="201"/>
      <c r="F460" s="201"/>
      <c r="G460" s="201"/>
      <c r="H460" s="201"/>
      <c r="I460" s="201"/>
      <c r="J460" s="201"/>
      <c r="K460" s="201"/>
      <c r="L460" s="201"/>
      <c r="M460" s="578"/>
      <c r="N460" s="578"/>
      <c r="O460" s="578"/>
      <c r="P460" s="578"/>
      <c r="Q460" s="578"/>
      <c r="R460" s="578"/>
      <c r="S460" s="578"/>
      <c r="T460" s="578"/>
      <c r="U460" s="578"/>
      <c r="V460" s="578"/>
      <c r="W460" s="578"/>
      <c r="X460" s="578"/>
      <c r="Y460" s="578"/>
      <c r="Z460" s="578"/>
      <c r="AA460" s="578"/>
      <c r="AB460" s="578"/>
      <c r="AC460" s="578"/>
      <c r="AD460" s="578"/>
      <c r="AE460" s="201"/>
      <c r="AF460" s="234"/>
      <c r="AG460" s="234"/>
      <c r="AH460" s="234"/>
      <c r="AI460" s="234"/>
      <c r="AJ460" s="234"/>
      <c r="AK460" s="578"/>
      <c r="AL460" s="201"/>
      <c r="AM460" s="234"/>
      <c r="AN460" s="234"/>
      <c r="AO460" s="201"/>
      <c r="AP460" s="201"/>
      <c r="BL460" s="83"/>
      <c r="BM460" s="83"/>
      <c r="BQ460" s="83"/>
    </row>
    <row r="461" spans="1:69" s="82" customFormat="1">
      <c r="A461" s="201"/>
      <c r="B461" s="234"/>
      <c r="C461" s="716"/>
      <c r="D461" s="201"/>
      <c r="E461" s="201"/>
      <c r="F461" s="201"/>
      <c r="G461" s="201"/>
      <c r="H461" s="201"/>
      <c r="I461" s="201"/>
      <c r="J461" s="201"/>
      <c r="K461" s="201"/>
      <c r="L461" s="201"/>
      <c r="M461" s="578"/>
      <c r="N461" s="578"/>
      <c r="O461" s="578"/>
      <c r="P461" s="578"/>
      <c r="Q461" s="578"/>
      <c r="R461" s="578"/>
      <c r="S461" s="578"/>
      <c r="T461" s="578"/>
      <c r="U461" s="578"/>
      <c r="V461" s="578"/>
      <c r="W461" s="578"/>
      <c r="X461" s="578"/>
      <c r="Y461" s="578"/>
      <c r="Z461" s="578"/>
      <c r="AA461" s="578"/>
      <c r="AB461" s="578"/>
      <c r="AC461" s="578"/>
      <c r="AD461" s="578"/>
      <c r="AE461" s="201"/>
      <c r="AF461" s="234"/>
      <c r="AG461" s="234"/>
      <c r="AH461" s="234"/>
      <c r="AI461" s="234"/>
      <c r="AJ461" s="234"/>
      <c r="AK461" s="578"/>
      <c r="AL461" s="201"/>
      <c r="AM461" s="234"/>
      <c r="AN461" s="234"/>
      <c r="AO461" s="201"/>
      <c r="AP461" s="201"/>
      <c r="BL461" s="83"/>
      <c r="BM461" s="83"/>
      <c r="BQ461" s="83"/>
    </row>
    <row r="462" spans="1:69" s="82" customFormat="1">
      <c r="A462" s="201"/>
      <c r="B462" s="234"/>
      <c r="C462" s="716"/>
      <c r="D462" s="201"/>
      <c r="E462" s="201"/>
      <c r="F462" s="201"/>
      <c r="G462" s="201"/>
      <c r="H462" s="201"/>
      <c r="I462" s="201"/>
      <c r="J462" s="201"/>
      <c r="K462" s="201"/>
      <c r="L462" s="201"/>
      <c r="M462" s="578"/>
      <c r="N462" s="578"/>
      <c r="O462" s="578"/>
      <c r="P462" s="578"/>
      <c r="Q462" s="578"/>
      <c r="R462" s="578"/>
      <c r="S462" s="578"/>
      <c r="T462" s="578"/>
      <c r="U462" s="578"/>
      <c r="V462" s="578"/>
      <c r="W462" s="578"/>
      <c r="X462" s="578"/>
      <c r="Y462" s="578"/>
      <c r="Z462" s="578"/>
      <c r="AA462" s="578"/>
      <c r="AB462" s="578"/>
      <c r="AC462" s="578"/>
      <c r="AD462" s="578"/>
      <c r="AE462" s="201"/>
      <c r="AF462" s="234"/>
      <c r="AG462" s="234"/>
      <c r="AH462" s="234"/>
      <c r="AI462" s="234"/>
      <c r="AJ462" s="234"/>
      <c r="AK462" s="578"/>
      <c r="AL462" s="201"/>
      <c r="AM462" s="234"/>
      <c r="AN462" s="234"/>
      <c r="AO462" s="201"/>
      <c r="AP462" s="201"/>
      <c r="BL462" s="83"/>
      <c r="BM462" s="83"/>
      <c r="BQ462" s="83"/>
    </row>
    <row r="463" spans="1:69" s="82" customFormat="1">
      <c r="A463" s="201"/>
      <c r="B463" s="234"/>
      <c r="C463" s="716"/>
      <c r="D463" s="201"/>
      <c r="E463" s="201"/>
      <c r="F463" s="201"/>
      <c r="G463" s="201"/>
      <c r="H463" s="201"/>
      <c r="I463" s="201"/>
      <c r="J463" s="201"/>
      <c r="K463" s="201"/>
      <c r="L463" s="201"/>
      <c r="M463" s="578"/>
      <c r="N463" s="578"/>
      <c r="O463" s="578"/>
      <c r="P463" s="578"/>
      <c r="Q463" s="578"/>
      <c r="R463" s="578"/>
      <c r="S463" s="578"/>
      <c r="T463" s="578"/>
      <c r="U463" s="578"/>
      <c r="V463" s="578"/>
      <c r="W463" s="578"/>
      <c r="X463" s="578"/>
      <c r="Y463" s="578"/>
      <c r="Z463" s="578"/>
      <c r="AA463" s="578"/>
      <c r="AB463" s="578"/>
      <c r="AC463" s="578"/>
      <c r="AD463" s="578"/>
      <c r="AE463" s="201"/>
      <c r="AF463" s="234"/>
      <c r="AG463" s="234"/>
      <c r="AH463" s="234"/>
      <c r="AI463" s="234"/>
      <c r="AJ463" s="234"/>
      <c r="AK463" s="578"/>
      <c r="AL463" s="201"/>
      <c r="AM463" s="234"/>
      <c r="AN463" s="234"/>
      <c r="AO463" s="201"/>
      <c r="AP463" s="201"/>
      <c r="BL463" s="83"/>
      <c r="BM463" s="83"/>
      <c r="BQ463" s="83"/>
    </row>
    <row r="464" spans="1:69" s="82" customFormat="1">
      <c r="A464" s="201"/>
      <c r="B464" s="234"/>
      <c r="C464" s="716"/>
      <c r="D464" s="201"/>
      <c r="E464" s="201"/>
      <c r="F464" s="201"/>
      <c r="G464" s="201"/>
      <c r="H464" s="201"/>
      <c r="I464" s="201"/>
      <c r="J464" s="201"/>
      <c r="K464" s="201"/>
      <c r="L464" s="201"/>
      <c r="M464" s="578"/>
      <c r="N464" s="578"/>
      <c r="O464" s="578"/>
      <c r="P464" s="578"/>
      <c r="Q464" s="578"/>
      <c r="R464" s="578"/>
      <c r="S464" s="578"/>
      <c r="T464" s="578"/>
      <c r="U464" s="578"/>
      <c r="V464" s="578"/>
      <c r="W464" s="578"/>
      <c r="X464" s="578"/>
      <c r="Y464" s="578"/>
      <c r="Z464" s="578"/>
      <c r="AA464" s="578"/>
      <c r="AB464" s="578"/>
      <c r="AC464" s="578"/>
      <c r="AD464" s="578"/>
      <c r="AE464" s="201"/>
      <c r="AF464" s="234"/>
      <c r="AG464" s="234"/>
      <c r="AH464" s="234"/>
      <c r="AI464" s="234"/>
      <c r="AJ464" s="234"/>
      <c r="AK464" s="578"/>
      <c r="AL464" s="201"/>
      <c r="AM464" s="234"/>
      <c r="AN464" s="234"/>
      <c r="AO464" s="201"/>
      <c r="AP464" s="201"/>
      <c r="BL464" s="83"/>
      <c r="BM464" s="83"/>
      <c r="BQ464" s="83"/>
    </row>
    <row r="465" spans="1:69" s="82" customFormat="1">
      <c r="A465" s="201"/>
      <c r="B465" s="234"/>
      <c r="C465" s="716"/>
      <c r="D465" s="201"/>
      <c r="E465" s="201"/>
      <c r="F465" s="201"/>
      <c r="G465" s="201"/>
      <c r="H465" s="201"/>
      <c r="I465" s="201"/>
      <c r="J465" s="201"/>
      <c r="K465" s="201"/>
      <c r="L465" s="201"/>
      <c r="M465" s="578"/>
      <c r="N465" s="578"/>
      <c r="O465" s="578"/>
      <c r="P465" s="578"/>
      <c r="Q465" s="578"/>
      <c r="R465" s="578"/>
      <c r="S465" s="578"/>
      <c r="T465" s="578"/>
      <c r="U465" s="578"/>
      <c r="V465" s="578"/>
      <c r="W465" s="578"/>
      <c r="X465" s="578"/>
      <c r="Y465" s="578"/>
      <c r="Z465" s="578"/>
      <c r="AA465" s="578"/>
      <c r="AB465" s="578"/>
      <c r="AC465" s="578"/>
      <c r="AD465" s="578"/>
      <c r="AE465" s="201"/>
      <c r="AF465" s="234"/>
      <c r="AG465" s="234"/>
      <c r="AH465" s="234"/>
      <c r="AI465" s="234"/>
      <c r="AJ465" s="234"/>
      <c r="AK465" s="578"/>
      <c r="AL465" s="201"/>
      <c r="AM465" s="234"/>
      <c r="AN465" s="234"/>
      <c r="AO465" s="201"/>
      <c r="AP465" s="201"/>
      <c r="BL465" s="83"/>
      <c r="BM465" s="83"/>
      <c r="BQ465" s="83"/>
    </row>
    <row r="466" spans="1:69" s="82" customFormat="1">
      <c r="A466" s="201"/>
      <c r="B466" s="234"/>
      <c r="C466" s="716"/>
      <c r="D466" s="201"/>
      <c r="E466" s="201"/>
      <c r="F466" s="201"/>
      <c r="G466" s="201"/>
      <c r="H466" s="201"/>
      <c r="I466" s="201"/>
      <c r="J466" s="201"/>
      <c r="K466" s="201"/>
      <c r="L466" s="201"/>
      <c r="M466" s="578"/>
      <c r="N466" s="578"/>
      <c r="O466" s="578"/>
      <c r="P466" s="578"/>
      <c r="Q466" s="578"/>
      <c r="R466" s="578"/>
      <c r="S466" s="578"/>
      <c r="T466" s="578"/>
      <c r="U466" s="578"/>
      <c r="V466" s="578"/>
      <c r="W466" s="578"/>
      <c r="X466" s="578"/>
      <c r="Y466" s="578"/>
      <c r="Z466" s="578"/>
      <c r="AA466" s="578"/>
      <c r="AB466" s="578"/>
      <c r="AC466" s="578"/>
      <c r="AD466" s="578"/>
      <c r="AE466" s="201"/>
      <c r="AF466" s="234"/>
      <c r="AG466" s="234"/>
      <c r="AH466" s="234"/>
      <c r="AI466" s="234"/>
      <c r="AJ466" s="234"/>
      <c r="AK466" s="578"/>
      <c r="AL466" s="201"/>
      <c r="AM466" s="234"/>
      <c r="AN466" s="234"/>
      <c r="AO466" s="201"/>
      <c r="AP466" s="201"/>
      <c r="BL466" s="83"/>
      <c r="BM466" s="83"/>
      <c r="BQ466" s="83"/>
    </row>
    <row r="467" spans="1:69" s="82" customFormat="1">
      <c r="A467" s="201"/>
      <c r="B467" s="234"/>
      <c r="C467" s="716"/>
      <c r="D467" s="201"/>
      <c r="E467" s="201"/>
      <c r="F467" s="201"/>
      <c r="G467" s="201"/>
      <c r="H467" s="201"/>
      <c r="I467" s="201"/>
      <c r="J467" s="201"/>
      <c r="K467" s="201"/>
      <c r="L467" s="201"/>
      <c r="M467" s="578"/>
      <c r="N467" s="578"/>
      <c r="O467" s="578"/>
      <c r="P467" s="578"/>
      <c r="Q467" s="578"/>
      <c r="R467" s="578"/>
      <c r="S467" s="578"/>
      <c r="T467" s="578"/>
      <c r="U467" s="578"/>
      <c r="V467" s="578"/>
      <c r="W467" s="578"/>
      <c r="X467" s="578"/>
      <c r="Y467" s="578"/>
      <c r="Z467" s="578"/>
      <c r="AA467" s="578"/>
      <c r="AB467" s="578"/>
      <c r="AC467" s="578"/>
      <c r="AD467" s="578"/>
      <c r="AE467" s="201"/>
      <c r="AF467" s="234"/>
      <c r="AG467" s="234"/>
      <c r="AH467" s="234"/>
      <c r="AI467" s="234"/>
      <c r="AJ467" s="234"/>
      <c r="AK467" s="578"/>
      <c r="AL467" s="201"/>
      <c r="AM467" s="234"/>
      <c r="AN467" s="234"/>
      <c r="AO467" s="201"/>
      <c r="AP467" s="201"/>
      <c r="BL467" s="83"/>
      <c r="BM467" s="83"/>
      <c r="BQ467" s="83"/>
    </row>
    <row r="468" spans="1:69" s="82" customFormat="1">
      <c r="A468" s="201"/>
      <c r="B468" s="234"/>
      <c r="C468" s="716"/>
      <c r="D468" s="201"/>
      <c r="E468" s="201"/>
      <c r="F468" s="201"/>
      <c r="G468" s="201"/>
      <c r="H468" s="201"/>
      <c r="I468" s="201"/>
      <c r="J468" s="201"/>
      <c r="K468" s="201"/>
      <c r="L468" s="201"/>
      <c r="M468" s="578"/>
      <c r="N468" s="578"/>
      <c r="O468" s="578"/>
      <c r="P468" s="578"/>
      <c r="Q468" s="578"/>
      <c r="R468" s="578"/>
      <c r="S468" s="578"/>
      <c r="T468" s="578"/>
      <c r="U468" s="578"/>
      <c r="V468" s="578"/>
      <c r="W468" s="578"/>
      <c r="X468" s="578"/>
      <c r="Y468" s="578"/>
      <c r="Z468" s="578"/>
      <c r="AA468" s="578"/>
      <c r="AB468" s="578"/>
      <c r="AC468" s="578"/>
      <c r="AD468" s="578"/>
      <c r="AE468" s="201"/>
      <c r="AF468" s="234"/>
      <c r="AG468" s="234"/>
      <c r="AH468" s="234"/>
      <c r="AI468" s="234"/>
      <c r="AJ468" s="234"/>
      <c r="AK468" s="578"/>
      <c r="AL468" s="201"/>
      <c r="AM468" s="234"/>
      <c r="AN468" s="234"/>
      <c r="AO468" s="201"/>
      <c r="AP468" s="201"/>
      <c r="BL468" s="83"/>
      <c r="BM468" s="83"/>
      <c r="BQ468" s="83"/>
    </row>
    <row r="469" spans="1:69" s="82" customFormat="1">
      <c r="A469" s="201"/>
      <c r="B469" s="234"/>
      <c r="C469" s="716"/>
      <c r="D469" s="201"/>
      <c r="E469" s="201"/>
      <c r="F469" s="201"/>
      <c r="G469" s="201"/>
      <c r="H469" s="201"/>
      <c r="I469" s="201"/>
      <c r="J469" s="201"/>
      <c r="K469" s="201"/>
      <c r="L469" s="201"/>
      <c r="M469" s="578"/>
      <c r="N469" s="578"/>
      <c r="O469" s="578"/>
      <c r="P469" s="578"/>
      <c r="Q469" s="578"/>
      <c r="R469" s="578"/>
      <c r="S469" s="578"/>
      <c r="T469" s="578"/>
      <c r="U469" s="578"/>
      <c r="V469" s="578"/>
      <c r="W469" s="578"/>
      <c r="X469" s="578"/>
      <c r="Y469" s="578"/>
      <c r="Z469" s="578"/>
      <c r="AA469" s="578"/>
      <c r="AB469" s="578"/>
      <c r="AC469" s="578"/>
      <c r="AD469" s="578"/>
      <c r="AE469" s="201"/>
      <c r="AF469" s="234"/>
      <c r="AG469" s="234"/>
      <c r="AH469" s="234"/>
      <c r="AI469" s="234"/>
      <c r="AJ469" s="234"/>
      <c r="AK469" s="578"/>
      <c r="AL469" s="201"/>
      <c r="AM469" s="234"/>
      <c r="AN469" s="234"/>
      <c r="AO469" s="201"/>
      <c r="AP469" s="201"/>
      <c r="BL469" s="83"/>
      <c r="BM469" s="83"/>
      <c r="BQ469" s="83"/>
    </row>
    <row r="470" spans="1:69" s="82" customFormat="1">
      <c r="A470" s="201"/>
      <c r="B470" s="234"/>
      <c r="C470" s="716"/>
      <c r="D470" s="201"/>
      <c r="E470" s="201"/>
      <c r="F470" s="201"/>
      <c r="G470" s="201"/>
      <c r="H470" s="201"/>
      <c r="I470" s="201"/>
      <c r="J470" s="201"/>
      <c r="K470" s="201"/>
      <c r="L470" s="201"/>
      <c r="M470" s="578"/>
      <c r="N470" s="578"/>
      <c r="O470" s="578"/>
      <c r="P470" s="578"/>
      <c r="Q470" s="578"/>
      <c r="R470" s="578"/>
      <c r="S470" s="578"/>
      <c r="T470" s="578"/>
      <c r="U470" s="578"/>
      <c r="V470" s="578"/>
      <c r="W470" s="578"/>
      <c r="X470" s="578"/>
      <c r="Y470" s="578"/>
      <c r="Z470" s="578"/>
      <c r="AA470" s="578"/>
      <c r="AB470" s="578"/>
      <c r="AC470" s="578"/>
      <c r="AD470" s="578"/>
      <c r="AE470" s="201"/>
      <c r="AF470" s="234"/>
      <c r="AG470" s="234"/>
      <c r="AH470" s="234"/>
      <c r="AI470" s="234"/>
      <c r="AJ470" s="234"/>
      <c r="AK470" s="578"/>
      <c r="AL470" s="201"/>
      <c r="AM470" s="234"/>
      <c r="AN470" s="234"/>
      <c r="AO470" s="201"/>
      <c r="AP470" s="201"/>
      <c r="BL470" s="83"/>
      <c r="BM470" s="83"/>
      <c r="BQ470" s="83"/>
    </row>
    <row r="471" spans="1:69" s="82" customFormat="1">
      <c r="A471" s="201"/>
      <c r="B471" s="234"/>
      <c r="C471" s="716"/>
      <c r="D471" s="201"/>
      <c r="E471" s="201"/>
      <c r="F471" s="201"/>
      <c r="G471" s="201"/>
      <c r="H471" s="201"/>
      <c r="I471" s="201"/>
      <c r="J471" s="201"/>
      <c r="K471" s="201"/>
      <c r="L471" s="201"/>
      <c r="M471" s="578"/>
      <c r="N471" s="578"/>
      <c r="O471" s="578"/>
      <c r="P471" s="578"/>
      <c r="Q471" s="578"/>
      <c r="R471" s="578"/>
      <c r="S471" s="578"/>
      <c r="T471" s="578"/>
      <c r="U471" s="578"/>
      <c r="V471" s="578"/>
      <c r="W471" s="578"/>
      <c r="X471" s="578"/>
      <c r="Y471" s="578"/>
      <c r="Z471" s="578"/>
      <c r="AA471" s="578"/>
      <c r="AB471" s="578"/>
      <c r="AC471" s="578"/>
      <c r="AD471" s="578"/>
      <c r="AE471" s="201"/>
      <c r="AF471" s="234"/>
      <c r="AG471" s="234"/>
      <c r="AH471" s="234"/>
      <c r="AI471" s="234"/>
      <c r="AJ471" s="234"/>
      <c r="AK471" s="578"/>
      <c r="AL471" s="201"/>
      <c r="AM471" s="234"/>
      <c r="AN471" s="234"/>
      <c r="AO471" s="201"/>
      <c r="AP471" s="201"/>
      <c r="BL471" s="83"/>
      <c r="BM471" s="83"/>
      <c r="BQ471" s="83"/>
    </row>
    <row r="472" spans="1:69" s="82" customFormat="1">
      <c r="A472" s="201"/>
      <c r="B472" s="234"/>
      <c r="C472" s="716"/>
      <c r="D472" s="201"/>
      <c r="E472" s="201"/>
      <c r="F472" s="201"/>
      <c r="G472" s="201"/>
      <c r="H472" s="201"/>
      <c r="I472" s="201"/>
      <c r="J472" s="201"/>
      <c r="K472" s="201"/>
      <c r="L472" s="201"/>
      <c r="M472" s="578"/>
      <c r="N472" s="578"/>
      <c r="O472" s="578"/>
      <c r="P472" s="578"/>
      <c r="Q472" s="578"/>
      <c r="R472" s="578"/>
      <c r="S472" s="578"/>
      <c r="T472" s="578"/>
      <c r="U472" s="578"/>
      <c r="V472" s="578"/>
      <c r="W472" s="578"/>
      <c r="X472" s="578"/>
      <c r="Y472" s="578"/>
      <c r="Z472" s="578"/>
      <c r="AA472" s="578"/>
      <c r="AB472" s="578"/>
      <c r="AC472" s="578"/>
      <c r="AD472" s="578"/>
      <c r="AE472" s="201"/>
      <c r="AF472" s="234"/>
      <c r="AG472" s="234"/>
      <c r="AH472" s="234"/>
      <c r="AI472" s="234"/>
      <c r="AJ472" s="234"/>
      <c r="AK472" s="578"/>
      <c r="AL472" s="201"/>
      <c r="AM472" s="234"/>
      <c r="AN472" s="234"/>
      <c r="AO472" s="201"/>
      <c r="AP472" s="201"/>
      <c r="BL472" s="83"/>
      <c r="BM472" s="83"/>
      <c r="BQ472" s="83"/>
    </row>
    <row r="473" spans="1:69" s="82" customFormat="1">
      <c r="A473" s="201"/>
      <c r="B473" s="234"/>
      <c r="C473" s="716"/>
      <c r="D473" s="201"/>
      <c r="E473" s="201"/>
      <c r="F473" s="201"/>
      <c r="G473" s="201"/>
      <c r="H473" s="201"/>
      <c r="I473" s="201"/>
      <c r="J473" s="201"/>
      <c r="K473" s="201"/>
      <c r="L473" s="201"/>
      <c r="M473" s="578"/>
      <c r="N473" s="578"/>
      <c r="O473" s="578"/>
      <c r="P473" s="578"/>
      <c r="Q473" s="578"/>
      <c r="R473" s="578"/>
      <c r="S473" s="578"/>
      <c r="T473" s="578"/>
      <c r="U473" s="578"/>
      <c r="V473" s="578"/>
      <c r="W473" s="578"/>
      <c r="X473" s="578"/>
      <c r="Y473" s="578"/>
      <c r="Z473" s="578"/>
      <c r="AA473" s="578"/>
      <c r="AB473" s="578"/>
      <c r="AC473" s="578"/>
      <c r="AD473" s="578"/>
      <c r="AE473" s="201"/>
      <c r="AF473" s="234"/>
      <c r="AG473" s="234"/>
      <c r="AH473" s="234"/>
      <c r="AI473" s="234"/>
      <c r="AJ473" s="234"/>
      <c r="AK473" s="578"/>
      <c r="AL473" s="201"/>
      <c r="AM473" s="234"/>
      <c r="AN473" s="234"/>
      <c r="AO473" s="201"/>
      <c r="AP473" s="201"/>
      <c r="BL473" s="83"/>
      <c r="BM473" s="83"/>
      <c r="BQ473" s="83"/>
    </row>
    <row r="474" spans="1:69" s="82" customFormat="1">
      <c r="A474" s="201"/>
      <c r="B474" s="234"/>
      <c r="C474" s="716"/>
      <c r="D474" s="201"/>
      <c r="E474" s="201"/>
      <c r="F474" s="201"/>
      <c r="G474" s="201"/>
      <c r="H474" s="201"/>
      <c r="I474" s="201"/>
      <c r="J474" s="201"/>
      <c r="K474" s="201"/>
      <c r="L474" s="201"/>
      <c r="M474" s="578"/>
      <c r="N474" s="578"/>
      <c r="O474" s="578"/>
      <c r="P474" s="578"/>
      <c r="Q474" s="578"/>
      <c r="R474" s="578"/>
      <c r="S474" s="578"/>
      <c r="T474" s="578"/>
      <c r="U474" s="578"/>
      <c r="V474" s="578"/>
      <c r="W474" s="578"/>
      <c r="X474" s="578"/>
      <c r="Y474" s="578"/>
      <c r="Z474" s="578"/>
      <c r="AA474" s="578"/>
      <c r="AB474" s="578"/>
      <c r="AC474" s="578"/>
      <c r="AD474" s="578"/>
      <c r="AE474" s="201"/>
      <c r="AF474" s="234"/>
      <c r="AG474" s="234"/>
      <c r="AH474" s="234"/>
      <c r="AI474" s="234"/>
      <c r="AJ474" s="234"/>
      <c r="AK474" s="578"/>
      <c r="AL474" s="201"/>
      <c r="AM474" s="234"/>
      <c r="AN474" s="234"/>
      <c r="AO474" s="201"/>
      <c r="AP474" s="201"/>
      <c r="BL474" s="83"/>
      <c r="BM474" s="83"/>
      <c r="BQ474" s="83"/>
    </row>
    <row r="475" spans="1:69" s="82" customFormat="1">
      <c r="A475" s="201"/>
      <c r="B475" s="234"/>
      <c r="C475" s="716"/>
      <c r="D475" s="201"/>
      <c r="E475" s="201"/>
      <c r="F475" s="201"/>
      <c r="G475" s="201"/>
      <c r="H475" s="201"/>
      <c r="I475" s="201"/>
      <c r="J475" s="201"/>
      <c r="K475" s="201"/>
      <c r="L475" s="201"/>
      <c r="M475" s="578"/>
      <c r="N475" s="578"/>
      <c r="O475" s="578"/>
      <c r="P475" s="578"/>
      <c r="Q475" s="578"/>
      <c r="R475" s="578"/>
      <c r="S475" s="578"/>
      <c r="T475" s="578"/>
      <c r="U475" s="578"/>
      <c r="V475" s="578"/>
      <c r="W475" s="578"/>
      <c r="X475" s="578"/>
      <c r="Y475" s="578"/>
      <c r="Z475" s="578"/>
      <c r="AA475" s="578"/>
      <c r="AB475" s="578"/>
      <c r="AC475" s="578"/>
      <c r="AD475" s="578"/>
      <c r="AE475" s="201"/>
      <c r="AF475" s="234"/>
      <c r="AG475" s="234"/>
      <c r="AH475" s="234"/>
      <c r="AI475" s="234"/>
      <c r="AJ475" s="234"/>
      <c r="AK475" s="578"/>
      <c r="AL475" s="201"/>
      <c r="AM475" s="234"/>
      <c r="AN475" s="234"/>
      <c r="AO475" s="201"/>
      <c r="AP475" s="201"/>
      <c r="BL475" s="83"/>
      <c r="BM475" s="83"/>
      <c r="BQ475" s="83"/>
    </row>
    <row r="476" spans="1:69" s="82" customFormat="1">
      <c r="A476" s="201"/>
      <c r="B476" s="234"/>
      <c r="C476" s="716"/>
      <c r="D476" s="201"/>
      <c r="E476" s="201"/>
      <c r="F476" s="201"/>
      <c r="G476" s="201"/>
      <c r="H476" s="201"/>
      <c r="I476" s="201"/>
      <c r="J476" s="201"/>
      <c r="K476" s="201"/>
      <c r="L476" s="201"/>
      <c r="M476" s="578"/>
      <c r="N476" s="578"/>
      <c r="O476" s="578"/>
      <c r="P476" s="578"/>
      <c r="Q476" s="578"/>
      <c r="R476" s="578"/>
      <c r="S476" s="578"/>
      <c r="T476" s="578"/>
      <c r="U476" s="578"/>
      <c r="V476" s="578"/>
      <c r="W476" s="578"/>
      <c r="X476" s="578"/>
      <c r="Y476" s="578"/>
      <c r="Z476" s="578"/>
      <c r="AA476" s="578"/>
      <c r="AB476" s="578"/>
      <c r="AC476" s="578"/>
      <c r="AD476" s="578"/>
      <c r="AE476" s="201"/>
      <c r="AF476" s="234"/>
      <c r="AG476" s="234"/>
      <c r="AH476" s="234"/>
      <c r="AI476" s="234"/>
      <c r="AJ476" s="234"/>
      <c r="AK476" s="578"/>
      <c r="AL476" s="201"/>
      <c r="AM476" s="234"/>
      <c r="AN476" s="234"/>
      <c r="AO476" s="201"/>
      <c r="AP476" s="201"/>
      <c r="BL476" s="83"/>
      <c r="BM476" s="83"/>
      <c r="BQ476" s="83"/>
    </row>
    <row r="477" spans="1:69" s="82" customFormat="1">
      <c r="A477" s="201"/>
      <c r="B477" s="234"/>
      <c r="C477" s="716"/>
      <c r="D477" s="201"/>
      <c r="E477" s="201"/>
      <c r="F477" s="201"/>
      <c r="G477" s="201"/>
      <c r="H477" s="201"/>
      <c r="I477" s="201"/>
      <c r="J477" s="201"/>
      <c r="K477" s="201"/>
      <c r="L477" s="201"/>
      <c r="M477" s="578"/>
      <c r="N477" s="578"/>
      <c r="O477" s="578"/>
      <c r="P477" s="578"/>
      <c r="Q477" s="578"/>
      <c r="R477" s="578"/>
      <c r="S477" s="578"/>
      <c r="T477" s="578"/>
      <c r="U477" s="578"/>
      <c r="V477" s="578"/>
      <c r="W477" s="578"/>
      <c r="X477" s="578"/>
      <c r="Y477" s="578"/>
      <c r="Z477" s="578"/>
      <c r="AA477" s="578"/>
      <c r="AB477" s="578"/>
      <c r="AC477" s="578"/>
      <c r="AD477" s="578"/>
      <c r="AE477" s="201"/>
      <c r="AF477" s="234"/>
      <c r="AG477" s="234"/>
      <c r="AH477" s="234"/>
      <c r="AI477" s="234"/>
      <c r="AJ477" s="234"/>
      <c r="AK477" s="578"/>
      <c r="AL477" s="201"/>
      <c r="AM477" s="234"/>
      <c r="AN477" s="234"/>
      <c r="AO477" s="201"/>
      <c r="AP477" s="201"/>
      <c r="BL477" s="83"/>
      <c r="BM477" s="83"/>
      <c r="BQ477" s="83"/>
    </row>
    <row r="478" spans="1:69" s="82" customFormat="1">
      <c r="A478" s="201"/>
      <c r="B478" s="234"/>
      <c r="C478" s="716"/>
      <c r="D478" s="201"/>
      <c r="E478" s="201"/>
      <c r="F478" s="201"/>
      <c r="G478" s="201"/>
      <c r="H478" s="201"/>
      <c r="I478" s="201"/>
      <c r="J478" s="201"/>
      <c r="K478" s="201"/>
      <c r="L478" s="201"/>
      <c r="M478" s="578"/>
      <c r="N478" s="578"/>
      <c r="O478" s="578"/>
      <c r="P478" s="578"/>
      <c r="Q478" s="578"/>
      <c r="R478" s="578"/>
      <c r="S478" s="578"/>
      <c r="T478" s="578"/>
      <c r="U478" s="578"/>
      <c r="V478" s="578"/>
      <c r="W478" s="578"/>
      <c r="X478" s="578"/>
      <c r="Y478" s="578"/>
      <c r="Z478" s="578"/>
      <c r="AA478" s="578"/>
      <c r="AB478" s="578"/>
      <c r="AC478" s="578"/>
      <c r="AD478" s="578"/>
      <c r="AE478" s="201"/>
      <c r="AF478" s="234"/>
      <c r="AG478" s="234"/>
      <c r="AH478" s="234"/>
      <c r="AI478" s="234"/>
      <c r="AJ478" s="234"/>
      <c r="AK478" s="578"/>
      <c r="AL478" s="201"/>
      <c r="AM478" s="234"/>
      <c r="AN478" s="234"/>
      <c r="AO478" s="201"/>
      <c r="AP478" s="201"/>
      <c r="BL478" s="83"/>
      <c r="BM478" s="83"/>
      <c r="BQ478" s="83"/>
    </row>
    <row r="479" spans="1:69" s="82" customFormat="1">
      <c r="A479" s="201"/>
      <c r="B479" s="234"/>
      <c r="C479" s="716"/>
      <c r="D479" s="201"/>
      <c r="E479" s="201"/>
      <c r="F479" s="201"/>
      <c r="G479" s="201"/>
      <c r="H479" s="201"/>
      <c r="I479" s="201"/>
      <c r="J479" s="201"/>
      <c r="K479" s="201"/>
      <c r="L479" s="201"/>
      <c r="M479" s="578"/>
      <c r="N479" s="578"/>
      <c r="O479" s="578"/>
      <c r="P479" s="578"/>
      <c r="Q479" s="578"/>
      <c r="R479" s="578"/>
      <c r="S479" s="578"/>
      <c r="T479" s="578"/>
      <c r="U479" s="578"/>
      <c r="V479" s="578"/>
      <c r="W479" s="578"/>
      <c r="X479" s="578"/>
      <c r="Y479" s="578"/>
      <c r="Z479" s="578"/>
      <c r="AA479" s="578"/>
      <c r="AB479" s="578"/>
      <c r="AC479" s="578"/>
      <c r="AD479" s="578"/>
      <c r="AE479" s="201"/>
      <c r="AF479" s="234"/>
      <c r="AG479" s="234"/>
      <c r="AH479" s="234"/>
      <c r="AI479" s="234"/>
      <c r="AJ479" s="234"/>
      <c r="AK479" s="578"/>
      <c r="AL479" s="201"/>
      <c r="AM479" s="234"/>
      <c r="AN479" s="234"/>
      <c r="AO479" s="201"/>
      <c r="AP479" s="201"/>
      <c r="BL479" s="83"/>
      <c r="BM479" s="83"/>
      <c r="BQ479" s="83"/>
    </row>
    <row r="480" spans="1:69" s="82" customFormat="1">
      <c r="A480" s="201"/>
      <c r="B480" s="234"/>
      <c r="C480" s="716"/>
      <c r="D480" s="201"/>
      <c r="E480" s="201"/>
      <c r="F480" s="201"/>
      <c r="G480" s="201"/>
      <c r="H480" s="201"/>
      <c r="I480" s="201"/>
      <c r="J480" s="201"/>
      <c r="K480" s="201"/>
      <c r="L480" s="201"/>
      <c r="M480" s="578"/>
      <c r="N480" s="578"/>
      <c r="O480" s="578"/>
      <c r="P480" s="578"/>
      <c r="Q480" s="578"/>
      <c r="R480" s="578"/>
      <c r="S480" s="578"/>
      <c r="T480" s="578"/>
      <c r="U480" s="578"/>
      <c r="V480" s="578"/>
      <c r="W480" s="578"/>
      <c r="X480" s="578"/>
      <c r="Y480" s="578"/>
      <c r="Z480" s="578"/>
      <c r="AA480" s="578"/>
      <c r="AB480" s="578"/>
      <c r="AC480" s="578"/>
      <c r="AD480" s="578"/>
      <c r="AE480" s="201"/>
      <c r="AF480" s="234"/>
      <c r="AG480" s="234"/>
      <c r="AH480" s="234"/>
      <c r="AI480" s="234"/>
      <c r="AJ480" s="234"/>
      <c r="AK480" s="578"/>
      <c r="AL480" s="201"/>
      <c r="AM480" s="234"/>
      <c r="AN480" s="234"/>
      <c r="AO480" s="201"/>
      <c r="AP480" s="201"/>
      <c r="BL480" s="83"/>
      <c r="BM480" s="83"/>
      <c r="BQ480" s="83"/>
    </row>
    <row r="481" spans="1:69" s="82" customFormat="1">
      <c r="A481" s="201"/>
      <c r="B481" s="234"/>
      <c r="C481" s="716"/>
      <c r="D481" s="201"/>
      <c r="E481" s="201"/>
      <c r="F481" s="201"/>
      <c r="G481" s="201"/>
      <c r="H481" s="201"/>
      <c r="I481" s="201"/>
      <c r="J481" s="201"/>
      <c r="K481" s="201"/>
      <c r="L481" s="201"/>
      <c r="M481" s="578"/>
      <c r="N481" s="578"/>
      <c r="O481" s="578"/>
      <c r="P481" s="578"/>
      <c r="Q481" s="578"/>
      <c r="R481" s="578"/>
      <c r="S481" s="578"/>
      <c r="T481" s="578"/>
      <c r="U481" s="578"/>
      <c r="V481" s="578"/>
      <c r="W481" s="578"/>
      <c r="X481" s="578"/>
      <c r="Y481" s="578"/>
      <c r="Z481" s="578"/>
      <c r="AA481" s="578"/>
      <c r="AB481" s="578"/>
      <c r="AC481" s="578"/>
      <c r="AD481" s="578"/>
      <c r="AE481" s="201"/>
      <c r="AF481" s="234"/>
      <c r="AG481" s="234"/>
      <c r="AH481" s="234"/>
      <c r="AI481" s="234"/>
      <c r="AJ481" s="234"/>
      <c r="AK481" s="578"/>
      <c r="AL481" s="201"/>
      <c r="AM481" s="234"/>
      <c r="AN481" s="234"/>
      <c r="AO481" s="201"/>
      <c r="AP481" s="201"/>
      <c r="BL481" s="83"/>
      <c r="BM481" s="83"/>
      <c r="BQ481" s="83"/>
    </row>
    <row r="482" spans="1:69" s="82" customFormat="1">
      <c r="A482" s="201"/>
      <c r="B482" s="234"/>
      <c r="C482" s="716"/>
      <c r="D482" s="201"/>
      <c r="E482" s="201"/>
      <c r="F482" s="201"/>
      <c r="G482" s="201"/>
      <c r="H482" s="201"/>
      <c r="I482" s="201"/>
      <c r="J482" s="201"/>
      <c r="K482" s="201"/>
      <c r="L482" s="201"/>
      <c r="M482" s="578"/>
      <c r="N482" s="578"/>
      <c r="O482" s="578"/>
      <c r="P482" s="578"/>
      <c r="Q482" s="578"/>
      <c r="R482" s="578"/>
      <c r="S482" s="578"/>
      <c r="T482" s="578"/>
      <c r="U482" s="578"/>
      <c r="V482" s="578"/>
      <c r="W482" s="578"/>
      <c r="X482" s="578"/>
      <c r="Y482" s="578"/>
      <c r="Z482" s="578"/>
      <c r="AA482" s="578"/>
      <c r="AB482" s="578"/>
      <c r="AC482" s="578"/>
      <c r="AD482" s="578"/>
      <c r="AE482" s="201"/>
      <c r="AF482" s="234"/>
      <c r="AG482" s="234"/>
      <c r="AH482" s="234"/>
      <c r="AI482" s="234"/>
      <c r="AJ482" s="234"/>
      <c r="AK482" s="578"/>
      <c r="AL482" s="201"/>
      <c r="AM482" s="234"/>
      <c r="AN482" s="234"/>
      <c r="AO482" s="201"/>
      <c r="AP482" s="201"/>
      <c r="BL482" s="83"/>
      <c r="BM482" s="83"/>
      <c r="BQ482" s="83"/>
    </row>
    <row r="483" spans="1:69" s="82" customFormat="1">
      <c r="A483" s="201"/>
      <c r="B483" s="234"/>
      <c r="C483" s="716"/>
      <c r="D483" s="201"/>
      <c r="E483" s="201"/>
      <c r="F483" s="201"/>
      <c r="G483" s="201"/>
      <c r="H483" s="201"/>
      <c r="I483" s="201"/>
      <c r="J483" s="201"/>
      <c r="K483" s="201"/>
      <c r="L483" s="201"/>
      <c r="M483" s="578"/>
      <c r="N483" s="578"/>
      <c r="O483" s="578"/>
      <c r="P483" s="578"/>
      <c r="Q483" s="578"/>
      <c r="R483" s="578"/>
      <c r="S483" s="578"/>
      <c r="T483" s="578"/>
      <c r="U483" s="578"/>
      <c r="V483" s="578"/>
      <c r="W483" s="578"/>
      <c r="X483" s="578"/>
      <c r="Y483" s="578"/>
      <c r="Z483" s="578"/>
      <c r="AA483" s="578"/>
      <c r="AB483" s="578"/>
      <c r="AC483" s="578"/>
      <c r="AD483" s="578"/>
      <c r="AE483" s="201"/>
      <c r="AF483" s="234"/>
      <c r="AG483" s="234"/>
      <c r="AH483" s="234"/>
      <c r="AI483" s="234"/>
      <c r="AJ483" s="234"/>
      <c r="AK483" s="578"/>
      <c r="AL483" s="201"/>
      <c r="AM483" s="234"/>
      <c r="AN483" s="234"/>
      <c r="AO483" s="201"/>
      <c r="AP483" s="201"/>
      <c r="BL483" s="83"/>
      <c r="BM483" s="83"/>
      <c r="BQ483" s="83"/>
    </row>
    <row r="484" spans="1:69" s="82" customFormat="1">
      <c r="A484" s="201"/>
      <c r="B484" s="234"/>
      <c r="C484" s="716"/>
      <c r="D484" s="201"/>
      <c r="E484" s="201"/>
      <c r="F484" s="201"/>
      <c r="G484" s="201"/>
      <c r="H484" s="201"/>
      <c r="I484" s="201"/>
      <c r="J484" s="201"/>
      <c r="K484" s="201"/>
      <c r="L484" s="201"/>
      <c r="M484" s="578"/>
      <c r="N484" s="578"/>
      <c r="O484" s="578"/>
      <c r="P484" s="578"/>
      <c r="Q484" s="578"/>
      <c r="R484" s="578"/>
      <c r="S484" s="578"/>
      <c r="T484" s="578"/>
      <c r="U484" s="578"/>
      <c r="V484" s="578"/>
      <c r="W484" s="578"/>
      <c r="X484" s="578"/>
      <c r="Y484" s="578"/>
      <c r="Z484" s="578"/>
      <c r="AA484" s="578"/>
      <c r="AB484" s="578"/>
      <c r="AC484" s="578"/>
      <c r="AD484" s="578"/>
      <c r="AE484" s="201"/>
      <c r="AF484" s="234"/>
      <c r="AG484" s="234"/>
      <c r="AH484" s="234"/>
      <c r="AI484" s="234"/>
      <c r="AJ484" s="234"/>
      <c r="AK484" s="578"/>
      <c r="AL484" s="201"/>
      <c r="AM484" s="234"/>
      <c r="AN484" s="234"/>
      <c r="AO484" s="201"/>
      <c r="AP484" s="201"/>
      <c r="BL484" s="83"/>
      <c r="BM484" s="83"/>
      <c r="BQ484" s="83"/>
    </row>
    <row r="485" spans="1:69" s="82" customFormat="1">
      <c r="A485" s="201"/>
      <c r="B485" s="234"/>
      <c r="C485" s="716"/>
      <c r="D485" s="201"/>
      <c r="E485" s="201"/>
      <c r="F485" s="201"/>
      <c r="G485" s="201"/>
      <c r="H485" s="201"/>
      <c r="I485" s="201"/>
      <c r="J485" s="201"/>
      <c r="K485" s="201"/>
      <c r="L485" s="201"/>
      <c r="M485" s="578"/>
      <c r="N485" s="578"/>
      <c r="O485" s="578"/>
      <c r="P485" s="578"/>
      <c r="Q485" s="578"/>
      <c r="R485" s="578"/>
      <c r="S485" s="578"/>
      <c r="T485" s="578"/>
      <c r="U485" s="578"/>
      <c r="V485" s="578"/>
      <c r="W485" s="578"/>
      <c r="X485" s="578"/>
      <c r="Y485" s="578"/>
      <c r="Z485" s="578"/>
      <c r="AA485" s="578"/>
      <c r="AB485" s="578"/>
      <c r="AC485" s="578"/>
      <c r="AD485" s="578"/>
      <c r="AE485" s="201"/>
      <c r="AF485" s="234"/>
      <c r="AG485" s="234"/>
      <c r="AH485" s="234"/>
      <c r="AI485" s="234"/>
      <c r="AJ485" s="234"/>
      <c r="AK485" s="578"/>
      <c r="AL485" s="201"/>
      <c r="AM485" s="234"/>
      <c r="AN485" s="234"/>
      <c r="AO485" s="201"/>
      <c r="AP485" s="201"/>
      <c r="BL485" s="83"/>
      <c r="BM485" s="83"/>
      <c r="BQ485" s="83"/>
    </row>
    <row r="486" spans="1:69" s="82" customFormat="1">
      <c r="A486" s="201"/>
      <c r="B486" s="234"/>
      <c r="C486" s="716"/>
      <c r="D486" s="201"/>
      <c r="E486" s="201"/>
      <c r="F486" s="201"/>
      <c r="G486" s="201"/>
      <c r="H486" s="201"/>
      <c r="I486" s="201"/>
      <c r="J486" s="201"/>
      <c r="K486" s="201"/>
      <c r="L486" s="201"/>
      <c r="M486" s="578"/>
      <c r="N486" s="578"/>
      <c r="O486" s="578"/>
      <c r="P486" s="578"/>
      <c r="Q486" s="578"/>
      <c r="R486" s="578"/>
      <c r="S486" s="578"/>
      <c r="T486" s="578"/>
      <c r="U486" s="578"/>
      <c r="V486" s="578"/>
      <c r="W486" s="578"/>
      <c r="X486" s="578"/>
      <c r="Y486" s="578"/>
      <c r="Z486" s="578"/>
      <c r="AA486" s="578"/>
      <c r="AB486" s="578"/>
      <c r="AC486" s="578"/>
      <c r="AD486" s="578"/>
      <c r="AE486" s="201"/>
      <c r="AF486" s="234"/>
      <c r="AG486" s="234"/>
      <c r="AH486" s="234"/>
      <c r="AI486" s="234"/>
      <c r="AJ486" s="234"/>
      <c r="AK486" s="578"/>
      <c r="AL486" s="201"/>
      <c r="AM486" s="234"/>
      <c r="AN486" s="234"/>
      <c r="AO486" s="201"/>
      <c r="AP486" s="201"/>
      <c r="BL486" s="83"/>
      <c r="BM486" s="83"/>
      <c r="BQ486" s="83"/>
    </row>
    <row r="487" spans="1:69" s="82" customFormat="1">
      <c r="A487" s="201"/>
      <c r="B487" s="234"/>
      <c r="C487" s="716"/>
      <c r="D487" s="201"/>
      <c r="E487" s="201"/>
      <c r="F487" s="201"/>
      <c r="G487" s="201"/>
      <c r="H487" s="201"/>
      <c r="I487" s="201"/>
      <c r="J487" s="201"/>
      <c r="K487" s="201"/>
      <c r="L487" s="201"/>
      <c r="M487" s="578"/>
      <c r="N487" s="578"/>
      <c r="O487" s="578"/>
      <c r="P487" s="578"/>
      <c r="Q487" s="578"/>
      <c r="R487" s="578"/>
      <c r="S487" s="578"/>
      <c r="T487" s="578"/>
      <c r="U487" s="578"/>
      <c r="V487" s="578"/>
      <c r="W487" s="578"/>
      <c r="X487" s="578"/>
      <c r="Y487" s="578"/>
      <c r="Z487" s="578"/>
      <c r="AA487" s="578"/>
      <c r="AB487" s="578"/>
      <c r="AC487" s="578"/>
      <c r="AD487" s="578"/>
      <c r="AE487" s="201"/>
      <c r="AF487" s="234"/>
      <c r="AG487" s="234"/>
      <c r="AH487" s="234"/>
      <c r="AI487" s="234"/>
      <c r="AJ487" s="234"/>
      <c r="AK487" s="578"/>
      <c r="AL487" s="201"/>
      <c r="AM487" s="234"/>
      <c r="AN487" s="234"/>
      <c r="AO487" s="201"/>
      <c r="AP487" s="201"/>
      <c r="BL487" s="83"/>
      <c r="BM487" s="83"/>
      <c r="BQ487" s="83"/>
    </row>
    <row r="488" spans="1:69" s="82" customFormat="1">
      <c r="A488" s="201"/>
      <c r="B488" s="234"/>
      <c r="C488" s="716"/>
      <c r="D488" s="201"/>
      <c r="E488" s="201"/>
      <c r="F488" s="201"/>
      <c r="G488" s="201"/>
      <c r="H488" s="201"/>
      <c r="I488" s="201"/>
      <c r="J488" s="201"/>
      <c r="K488" s="201"/>
      <c r="L488" s="201"/>
      <c r="M488" s="578"/>
      <c r="N488" s="578"/>
      <c r="O488" s="578"/>
      <c r="P488" s="578"/>
      <c r="Q488" s="578"/>
      <c r="R488" s="578"/>
      <c r="S488" s="578"/>
      <c r="T488" s="578"/>
      <c r="U488" s="578"/>
      <c r="V488" s="578"/>
      <c r="W488" s="578"/>
      <c r="X488" s="578"/>
      <c r="Y488" s="578"/>
      <c r="Z488" s="578"/>
      <c r="AA488" s="578"/>
      <c r="AB488" s="578"/>
      <c r="AC488" s="578"/>
      <c r="AD488" s="578"/>
      <c r="AE488" s="201"/>
      <c r="AF488" s="234"/>
      <c r="AG488" s="234"/>
      <c r="AH488" s="234"/>
      <c r="AI488" s="234"/>
      <c r="AJ488" s="234"/>
      <c r="AK488" s="578"/>
      <c r="AL488" s="201"/>
      <c r="AM488" s="234"/>
      <c r="AN488" s="234"/>
      <c r="AO488" s="201"/>
      <c r="AP488" s="201"/>
      <c r="BL488" s="83"/>
      <c r="BM488" s="83"/>
      <c r="BQ488" s="83"/>
    </row>
    <row r="489" spans="1:69" s="82" customFormat="1">
      <c r="A489" s="201"/>
      <c r="B489" s="234"/>
      <c r="C489" s="716"/>
      <c r="D489" s="201"/>
      <c r="E489" s="201"/>
      <c r="F489" s="201"/>
      <c r="G489" s="201"/>
      <c r="H489" s="201"/>
      <c r="I489" s="201"/>
      <c r="J489" s="201"/>
      <c r="K489" s="201"/>
      <c r="L489" s="201"/>
      <c r="M489" s="578"/>
      <c r="N489" s="578"/>
      <c r="O489" s="578"/>
      <c r="P489" s="578"/>
      <c r="Q489" s="578"/>
      <c r="R489" s="578"/>
      <c r="S489" s="578"/>
      <c r="T489" s="578"/>
      <c r="U489" s="578"/>
      <c r="V489" s="578"/>
      <c r="W489" s="578"/>
      <c r="X489" s="578"/>
      <c r="Y489" s="578"/>
      <c r="Z489" s="578"/>
      <c r="AA489" s="578"/>
      <c r="AB489" s="578"/>
      <c r="AC489" s="578"/>
      <c r="AD489" s="578"/>
      <c r="AE489" s="201"/>
      <c r="AF489" s="234"/>
      <c r="AG489" s="234"/>
      <c r="AH489" s="234"/>
      <c r="AI489" s="234"/>
      <c r="AJ489" s="234"/>
      <c r="AK489" s="578"/>
      <c r="AL489" s="201"/>
      <c r="AM489" s="234"/>
      <c r="AN489" s="234"/>
      <c r="AO489" s="201"/>
      <c r="AP489" s="201"/>
      <c r="BL489" s="83"/>
      <c r="BM489" s="83"/>
      <c r="BQ489" s="83"/>
    </row>
    <row r="490" spans="1:69" s="82" customFormat="1">
      <c r="A490" s="201"/>
      <c r="B490" s="234"/>
      <c r="C490" s="716"/>
      <c r="D490" s="201"/>
      <c r="E490" s="201"/>
      <c r="F490" s="201"/>
      <c r="G490" s="201"/>
      <c r="H490" s="201"/>
      <c r="I490" s="201"/>
      <c r="J490" s="201"/>
      <c r="K490" s="201"/>
      <c r="L490" s="201"/>
      <c r="M490" s="578"/>
      <c r="N490" s="578"/>
      <c r="O490" s="578"/>
      <c r="P490" s="578"/>
      <c r="Q490" s="578"/>
      <c r="R490" s="578"/>
      <c r="S490" s="578"/>
      <c r="T490" s="578"/>
      <c r="U490" s="578"/>
      <c r="V490" s="578"/>
      <c r="W490" s="578"/>
      <c r="X490" s="578"/>
      <c r="Y490" s="578"/>
      <c r="Z490" s="578"/>
      <c r="AA490" s="578"/>
      <c r="AB490" s="578"/>
      <c r="AC490" s="578"/>
      <c r="AD490" s="578"/>
      <c r="AE490" s="201"/>
      <c r="AF490" s="234"/>
      <c r="AG490" s="234"/>
      <c r="AH490" s="234"/>
      <c r="AI490" s="234"/>
      <c r="AJ490" s="234"/>
      <c r="AK490" s="578"/>
      <c r="AL490" s="201"/>
      <c r="AM490" s="234"/>
      <c r="AN490" s="234"/>
      <c r="AO490" s="201"/>
      <c r="AP490" s="201"/>
      <c r="BL490" s="83"/>
      <c r="BM490" s="83"/>
      <c r="BQ490" s="83"/>
    </row>
    <row r="491" spans="1:69" s="82" customFormat="1">
      <c r="A491" s="201"/>
      <c r="B491" s="234"/>
      <c r="C491" s="716"/>
      <c r="D491" s="201"/>
      <c r="E491" s="201"/>
      <c r="F491" s="201"/>
      <c r="G491" s="201"/>
      <c r="H491" s="201"/>
      <c r="I491" s="201"/>
      <c r="J491" s="201"/>
      <c r="K491" s="201"/>
      <c r="L491" s="201"/>
      <c r="M491" s="578"/>
      <c r="N491" s="578"/>
      <c r="O491" s="578"/>
      <c r="P491" s="578"/>
      <c r="Q491" s="578"/>
      <c r="R491" s="578"/>
      <c r="S491" s="578"/>
      <c r="T491" s="578"/>
      <c r="U491" s="578"/>
      <c r="V491" s="578"/>
      <c r="W491" s="578"/>
      <c r="X491" s="578"/>
      <c r="Y491" s="578"/>
      <c r="Z491" s="578"/>
      <c r="AA491" s="578"/>
      <c r="AB491" s="578"/>
      <c r="AC491" s="578"/>
      <c r="AD491" s="578"/>
      <c r="AE491" s="201"/>
      <c r="AF491" s="234"/>
      <c r="AG491" s="234"/>
      <c r="AH491" s="234"/>
      <c r="AI491" s="234"/>
      <c r="AJ491" s="234"/>
      <c r="AK491" s="578"/>
      <c r="AL491" s="201"/>
      <c r="AM491" s="234"/>
      <c r="AN491" s="234"/>
      <c r="AO491" s="201"/>
      <c r="AP491" s="201"/>
      <c r="BL491" s="83"/>
      <c r="BM491" s="83"/>
      <c r="BQ491" s="83"/>
    </row>
    <row r="492" spans="1:69" s="82" customFormat="1">
      <c r="A492" s="201"/>
      <c r="B492" s="234"/>
      <c r="C492" s="716"/>
      <c r="D492" s="201"/>
      <c r="E492" s="201"/>
      <c r="F492" s="201"/>
      <c r="G492" s="201"/>
      <c r="H492" s="201"/>
      <c r="I492" s="201"/>
      <c r="J492" s="201"/>
      <c r="K492" s="201"/>
      <c r="L492" s="201"/>
      <c r="M492" s="578"/>
      <c r="N492" s="578"/>
      <c r="O492" s="578"/>
      <c r="P492" s="578"/>
      <c r="Q492" s="578"/>
      <c r="R492" s="578"/>
      <c r="S492" s="578"/>
      <c r="T492" s="578"/>
      <c r="U492" s="578"/>
      <c r="V492" s="578"/>
      <c r="W492" s="578"/>
      <c r="X492" s="578"/>
      <c r="Y492" s="578"/>
      <c r="Z492" s="578"/>
      <c r="AA492" s="578"/>
      <c r="AB492" s="578"/>
      <c r="AC492" s="578"/>
      <c r="AD492" s="578"/>
      <c r="AE492" s="201"/>
      <c r="AF492" s="234"/>
      <c r="AG492" s="234"/>
      <c r="AH492" s="234"/>
      <c r="AI492" s="234"/>
      <c r="AJ492" s="234"/>
      <c r="AK492" s="578"/>
      <c r="AL492" s="201"/>
      <c r="AM492" s="234"/>
      <c r="AN492" s="234"/>
      <c r="AO492" s="201"/>
      <c r="AP492" s="201"/>
      <c r="BL492" s="83"/>
      <c r="BM492" s="83"/>
      <c r="BQ492" s="83"/>
    </row>
    <row r="493" spans="1:69" s="82" customFormat="1">
      <c r="A493" s="201"/>
      <c r="B493" s="234"/>
      <c r="C493" s="716"/>
      <c r="D493" s="201"/>
      <c r="E493" s="201"/>
      <c r="F493" s="201"/>
      <c r="G493" s="201"/>
      <c r="H493" s="201"/>
      <c r="I493" s="201"/>
      <c r="J493" s="201"/>
      <c r="K493" s="201"/>
      <c r="L493" s="201"/>
      <c r="M493" s="578"/>
      <c r="N493" s="578"/>
      <c r="O493" s="578"/>
      <c r="P493" s="578"/>
      <c r="Q493" s="578"/>
      <c r="R493" s="578"/>
      <c r="S493" s="578"/>
      <c r="T493" s="578"/>
      <c r="U493" s="578"/>
      <c r="V493" s="578"/>
      <c r="W493" s="578"/>
      <c r="X493" s="578"/>
      <c r="Y493" s="578"/>
      <c r="Z493" s="578"/>
      <c r="AA493" s="578"/>
      <c r="AB493" s="578"/>
      <c r="AC493" s="578"/>
      <c r="AD493" s="578"/>
      <c r="AE493" s="201"/>
      <c r="AF493" s="234"/>
      <c r="AG493" s="234"/>
      <c r="AH493" s="234"/>
      <c r="AI493" s="234"/>
      <c r="AJ493" s="234"/>
      <c r="AK493" s="578"/>
      <c r="AL493" s="201"/>
      <c r="AM493" s="234"/>
      <c r="AN493" s="234"/>
      <c r="AO493" s="201"/>
      <c r="AP493" s="201"/>
      <c r="BL493" s="83"/>
      <c r="BM493" s="83"/>
      <c r="BQ493" s="83"/>
    </row>
    <row r="494" spans="1:69" s="82" customFormat="1">
      <c r="A494" s="201"/>
      <c r="B494" s="234"/>
      <c r="C494" s="716"/>
      <c r="D494" s="201"/>
      <c r="E494" s="201"/>
      <c r="F494" s="201"/>
      <c r="G494" s="201"/>
      <c r="H494" s="201"/>
      <c r="I494" s="201"/>
      <c r="J494" s="201"/>
      <c r="K494" s="201"/>
      <c r="L494" s="201"/>
      <c r="M494" s="578"/>
      <c r="N494" s="578"/>
      <c r="O494" s="578"/>
      <c r="P494" s="578"/>
      <c r="Q494" s="578"/>
      <c r="R494" s="578"/>
      <c r="S494" s="578"/>
      <c r="T494" s="578"/>
      <c r="U494" s="578"/>
      <c r="V494" s="578"/>
      <c r="W494" s="578"/>
      <c r="X494" s="578"/>
      <c r="Y494" s="578"/>
      <c r="Z494" s="578"/>
      <c r="AA494" s="578"/>
      <c r="AB494" s="578"/>
      <c r="AC494" s="578"/>
      <c r="AD494" s="578"/>
      <c r="AE494" s="201"/>
      <c r="AF494" s="234"/>
      <c r="AG494" s="234"/>
      <c r="AH494" s="234"/>
      <c r="AI494" s="234"/>
      <c r="AJ494" s="234"/>
      <c r="AK494" s="578"/>
      <c r="AL494" s="201"/>
      <c r="AM494" s="234"/>
      <c r="AN494" s="234"/>
      <c r="AO494" s="201"/>
      <c r="AP494" s="201"/>
      <c r="BL494" s="83"/>
      <c r="BM494" s="83"/>
      <c r="BQ494" s="83"/>
    </row>
    <row r="495" spans="1:69" s="82" customFormat="1">
      <c r="A495" s="201"/>
      <c r="B495" s="234"/>
      <c r="C495" s="716"/>
      <c r="D495" s="201"/>
      <c r="E495" s="201"/>
      <c r="F495" s="201"/>
      <c r="G495" s="201"/>
      <c r="H495" s="201"/>
      <c r="I495" s="201"/>
      <c r="J495" s="201"/>
      <c r="K495" s="201"/>
      <c r="L495" s="201"/>
      <c r="M495" s="578"/>
      <c r="N495" s="578"/>
      <c r="O495" s="578"/>
      <c r="P495" s="578"/>
      <c r="Q495" s="578"/>
      <c r="R495" s="578"/>
      <c r="S495" s="578"/>
      <c r="T495" s="578"/>
      <c r="U495" s="578"/>
      <c r="V495" s="578"/>
      <c r="W495" s="578"/>
      <c r="X495" s="578"/>
      <c r="Y495" s="578"/>
      <c r="Z495" s="578"/>
      <c r="AA495" s="578"/>
      <c r="AB495" s="578"/>
      <c r="AC495" s="578"/>
      <c r="AD495" s="578"/>
      <c r="AE495" s="201"/>
      <c r="AF495" s="234"/>
      <c r="AG495" s="234"/>
      <c r="AH495" s="234"/>
      <c r="AI495" s="234"/>
      <c r="AJ495" s="234"/>
      <c r="AK495" s="578"/>
      <c r="AL495" s="201"/>
      <c r="AM495" s="234"/>
      <c r="AN495" s="234"/>
      <c r="AO495" s="201"/>
      <c r="AP495" s="201"/>
      <c r="BL495" s="83"/>
      <c r="BM495" s="83"/>
      <c r="BQ495" s="83"/>
    </row>
    <row r="496" spans="1:69" s="82" customFormat="1">
      <c r="A496" s="201"/>
      <c r="B496" s="234"/>
      <c r="C496" s="716"/>
      <c r="D496" s="201"/>
      <c r="E496" s="201"/>
      <c r="F496" s="201"/>
      <c r="G496" s="201"/>
      <c r="H496" s="201"/>
      <c r="I496" s="201"/>
      <c r="J496" s="201"/>
      <c r="K496" s="201"/>
      <c r="L496" s="201"/>
      <c r="M496" s="578"/>
      <c r="N496" s="578"/>
      <c r="O496" s="578"/>
      <c r="P496" s="578"/>
      <c r="Q496" s="578"/>
      <c r="R496" s="578"/>
      <c r="S496" s="578"/>
      <c r="T496" s="578"/>
      <c r="U496" s="578"/>
      <c r="V496" s="578"/>
      <c r="W496" s="578"/>
      <c r="X496" s="578"/>
      <c r="Y496" s="578"/>
      <c r="Z496" s="578"/>
      <c r="AA496" s="578"/>
      <c r="AB496" s="578"/>
      <c r="AC496" s="578"/>
      <c r="AD496" s="578"/>
      <c r="AE496" s="201"/>
      <c r="AF496" s="234"/>
      <c r="AG496" s="234"/>
      <c r="AH496" s="234"/>
      <c r="AI496" s="234"/>
      <c r="AJ496" s="234"/>
      <c r="AK496" s="578"/>
      <c r="AL496" s="201"/>
      <c r="AM496" s="234"/>
      <c r="AN496" s="234"/>
      <c r="AO496" s="201"/>
      <c r="AP496" s="201"/>
      <c r="BL496" s="83"/>
      <c r="BM496" s="83"/>
      <c r="BQ496" s="83"/>
    </row>
    <row r="497" spans="1:69" s="82" customFormat="1">
      <c r="A497" s="201"/>
      <c r="B497" s="234"/>
      <c r="C497" s="716"/>
      <c r="D497" s="201"/>
      <c r="E497" s="201"/>
      <c r="F497" s="201"/>
      <c r="G497" s="201"/>
      <c r="H497" s="201"/>
      <c r="I497" s="201"/>
      <c r="J497" s="201"/>
      <c r="K497" s="201"/>
      <c r="L497" s="201"/>
      <c r="M497" s="578"/>
      <c r="N497" s="578"/>
      <c r="O497" s="578"/>
      <c r="P497" s="578"/>
      <c r="Q497" s="578"/>
      <c r="R497" s="578"/>
      <c r="S497" s="578"/>
      <c r="T497" s="578"/>
      <c r="U497" s="578"/>
      <c r="V497" s="578"/>
      <c r="W497" s="578"/>
      <c r="X497" s="578"/>
      <c r="Y497" s="578"/>
      <c r="Z497" s="578"/>
      <c r="AA497" s="578"/>
      <c r="AB497" s="578"/>
      <c r="AC497" s="578"/>
      <c r="AD497" s="578"/>
      <c r="AE497" s="201"/>
      <c r="AF497" s="234"/>
      <c r="AG497" s="234"/>
      <c r="AH497" s="234"/>
      <c r="AI497" s="234"/>
      <c r="AJ497" s="234"/>
      <c r="AK497" s="578"/>
      <c r="AL497" s="201"/>
      <c r="AM497" s="234"/>
      <c r="AN497" s="234"/>
      <c r="AO497" s="201"/>
      <c r="AP497" s="201"/>
      <c r="BL497" s="83"/>
      <c r="BM497" s="83"/>
      <c r="BQ497" s="83"/>
    </row>
    <row r="498" spans="1:69" s="82" customFormat="1">
      <c r="A498" s="201"/>
      <c r="B498" s="234"/>
      <c r="C498" s="716"/>
      <c r="D498" s="201"/>
      <c r="E498" s="201"/>
      <c r="F498" s="201"/>
      <c r="G498" s="201"/>
      <c r="H498" s="201"/>
      <c r="I498" s="201"/>
      <c r="J498" s="201"/>
      <c r="K498" s="201"/>
      <c r="L498" s="201"/>
      <c r="M498" s="578"/>
      <c r="N498" s="578"/>
      <c r="O498" s="578"/>
      <c r="P498" s="578"/>
      <c r="Q498" s="578"/>
      <c r="R498" s="578"/>
      <c r="S498" s="578"/>
      <c r="T498" s="578"/>
      <c r="U498" s="578"/>
      <c r="V498" s="578"/>
      <c r="W498" s="578"/>
      <c r="X498" s="578"/>
      <c r="Y498" s="578"/>
      <c r="Z498" s="578"/>
      <c r="AA498" s="578"/>
      <c r="AB498" s="578"/>
      <c r="AC498" s="578"/>
      <c r="AD498" s="578"/>
      <c r="AE498" s="201"/>
      <c r="AF498" s="234"/>
      <c r="AG498" s="234"/>
      <c r="AH498" s="234"/>
      <c r="AI498" s="234"/>
      <c r="AJ498" s="234"/>
      <c r="AK498" s="578"/>
      <c r="AL498" s="201"/>
      <c r="AM498" s="234"/>
      <c r="AN498" s="234"/>
      <c r="AO498" s="201"/>
      <c r="AP498" s="201"/>
      <c r="BL498" s="83"/>
      <c r="BM498" s="83"/>
      <c r="BQ498" s="83"/>
    </row>
    <row r="499" spans="1:69" s="82" customFormat="1">
      <c r="A499" s="201"/>
      <c r="B499" s="234"/>
      <c r="C499" s="716"/>
      <c r="D499" s="201"/>
      <c r="E499" s="201"/>
      <c r="F499" s="201"/>
      <c r="G499" s="201"/>
      <c r="H499" s="201"/>
      <c r="I499" s="201"/>
      <c r="J499" s="201"/>
      <c r="K499" s="201"/>
      <c r="L499" s="201"/>
      <c r="M499" s="578"/>
      <c r="N499" s="578"/>
      <c r="O499" s="578"/>
      <c r="P499" s="578"/>
      <c r="Q499" s="578"/>
      <c r="R499" s="578"/>
      <c r="S499" s="578"/>
      <c r="T499" s="578"/>
      <c r="U499" s="578"/>
      <c r="V499" s="578"/>
      <c r="W499" s="578"/>
      <c r="X499" s="578"/>
      <c r="Y499" s="578"/>
      <c r="Z499" s="578"/>
      <c r="AA499" s="578"/>
      <c r="AB499" s="578"/>
      <c r="AC499" s="578"/>
      <c r="AD499" s="578"/>
      <c r="AE499" s="201"/>
      <c r="AF499" s="234"/>
      <c r="AG499" s="234"/>
      <c r="AH499" s="234"/>
      <c r="AI499" s="234"/>
      <c r="AJ499" s="234"/>
      <c r="AK499" s="578"/>
      <c r="AL499" s="201"/>
      <c r="AM499" s="234"/>
      <c r="AN499" s="234"/>
      <c r="AO499" s="201"/>
      <c r="AP499" s="201"/>
      <c r="BL499" s="83"/>
      <c r="BM499" s="83"/>
      <c r="BQ499" s="83"/>
    </row>
    <row r="500" spans="1:69" s="82" customFormat="1">
      <c r="A500" s="201"/>
      <c r="B500" s="234"/>
      <c r="C500" s="716"/>
      <c r="D500" s="201"/>
      <c r="E500" s="201"/>
      <c r="F500" s="201"/>
      <c r="G500" s="201"/>
      <c r="H500" s="201"/>
      <c r="I500" s="201"/>
      <c r="J500" s="201"/>
      <c r="K500" s="201"/>
      <c r="L500" s="201"/>
      <c r="M500" s="578"/>
      <c r="N500" s="578"/>
      <c r="O500" s="578"/>
      <c r="P500" s="578"/>
      <c r="Q500" s="578"/>
      <c r="R500" s="578"/>
      <c r="S500" s="578"/>
      <c r="T500" s="578"/>
      <c r="U500" s="578"/>
      <c r="V500" s="578"/>
      <c r="W500" s="578"/>
      <c r="X500" s="578"/>
      <c r="Y500" s="578"/>
      <c r="Z500" s="578"/>
      <c r="AA500" s="578"/>
      <c r="AB500" s="578"/>
      <c r="AC500" s="578"/>
      <c r="AD500" s="578"/>
      <c r="AE500" s="201"/>
      <c r="AF500" s="234"/>
      <c r="AG500" s="234"/>
      <c r="AH500" s="234"/>
      <c r="AI500" s="234"/>
      <c r="AJ500" s="234"/>
      <c r="AK500" s="578"/>
      <c r="AL500" s="201"/>
      <c r="AM500" s="234"/>
      <c r="AN500" s="234"/>
      <c r="AO500" s="201"/>
      <c r="AP500" s="201"/>
      <c r="BL500" s="83"/>
      <c r="BM500" s="83"/>
      <c r="BQ500" s="83"/>
    </row>
    <row r="501" spans="1:69" s="82" customFormat="1">
      <c r="A501" s="201"/>
      <c r="B501" s="234"/>
      <c r="C501" s="716"/>
      <c r="D501" s="201"/>
      <c r="E501" s="201"/>
      <c r="F501" s="201"/>
      <c r="G501" s="201"/>
      <c r="H501" s="201"/>
      <c r="I501" s="201"/>
      <c r="J501" s="201"/>
      <c r="K501" s="201"/>
      <c r="L501" s="201"/>
      <c r="M501" s="578"/>
      <c r="N501" s="578"/>
      <c r="O501" s="578"/>
      <c r="P501" s="578"/>
      <c r="Q501" s="578"/>
      <c r="R501" s="578"/>
      <c r="S501" s="578"/>
      <c r="T501" s="578"/>
      <c r="U501" s="578"/>
      <c r="V501" s="578"/>
      <c r="W501" s="578"/>
      <c r="X501" s="578"/>
      <c r="Y501" s="578"/>
      <c r="Z501" s="578"/>
      <c r="AA501" s="578"/>
      <c r="AB501" s="578"/>
      <c r="AC501" s="578"/>
      <c r="AD501" s="578"/>
      <c r="AE501" s="201"/>
      <c r="AF501" s="234"/>
      <c r="AG501" s="234"/>
      <c r="AH501" s="234"/>
      <c r="AI501" s="234"/>
      <c r="AJ501" s="234"/>
      <c r="AK501" s="578"/>
      <c r="AL501" s="201"/>
      <c r="AM501" s="234"/>
      <c r="AN501" s="234"/>
      <c r="AO501" s="201"/>
      <c r="AP501" s="201"/>
      <c r="BL501" s="83"/>
      <c r="BM501" s="83"/>
      <c r="BQ501" s="83"/>
    </row>
    <row r="502" spans="1:69" s="82" customFormat="1">
      <c r="A502" s="201"/>
      <c r="B502" s="234"/>
      <c r="C502" s="716"/>
      <c r="D502" s="201"/>
      <c r="E502" s="201"/>
      <c r="F502" s="201"/>
      <c r="G502" s="201"/>
      <c r="H502" s="201"/>
      <c r="I502" s="201"/>
      <c r="J502" s="201"/>
      <c r="K502" s="201"/>
      <c r="L502" s="201"/>
      <c r="M502" s="578"/>
      <c r="N502" s="578"/>
      <c r="O502" s="578"/>
      <c r="P502" s="578"/>
      <c r="Q502" s="578"/>
      <c r="R502" s="578"/>
      <c r="S502" s="578"/>
      <c r="T502" s="578"/>
      <c r="U502" s="578"/>
      <c r="V502" s="578"/>
      <c r="W502" s="578"/>
      <c r="X502" s="578"/>
      <c r="Y502" s="578"/>
      <c r="Z502" s="578"/>
      <c r="AA502" s="578"/>
      <c r="AB502" s="578"/>
      <c r="AC502" s="578"/>
      <c r="AD502" s="578"/>
      <c r="AE502" s="201"/>
      <c r="AF502" s="234"/>
      <c r="AG502" s="234"/>
      <c r="AH502" s="234"/>
      <c r="AI502" s="234"/>
      <c r="AJ502" s="234"/>
      <c r="AK502" s="578"/>
      <c r="AL502" s="201"/>
      <c r="AM502" s="234"/>
      <c r="AN502" s="234"/>
      <c r="AO502" s="201"/>
      <c r="AP502" s="201"/>
      <c r="BL502" s="83"/>
      <c r="BM502" s="83"/>
      <c r="BQ502" s="83"/>
    </row>
    <row r="503" spans="1:69" s="82" customFormat="1">
      <c r="A503" s="201"/>
      <c r="B503" s="234"/>
      <c r="C503" s="716"/>
      <c r="D503" s="201"/>
      <c r="E503" s="201"/>
      <c r="F503" s="201"/>
      <c r="G503" s="201"/>
      <c r="H503" s="201"/>
      <c r="I503" s="201"/>
      <c r="J503" s="201"/>
      <c r="K503" s="201"/>
      <c r="L503" s="201"/>
      <c r="M503" s="578"/>
      <c r="N503" s="578"/>
      <c r="O503" s="578"/>
      <c r="P503" s="578"/>
      <c r="Q503" s="578"/>
      <c r="R503" s="578"/>
      <c r="S503" s="578"/>
      <c r="T503" s="578"/>
      <c r="U503" s="578"/>
      <c r="V503" s="578"/>
      <c r="W503" s="578"/>
      <c r="X503" s="578"/>
      <c r="Y503" s="578"/>
      <c r="Z503" s="578"/>
      <c r="AA503" s="578"/>
      <c r="AB503" s="578"/>
      <c r="AC503" s="578"/>
      <c r="AD503" s="578"/>
      <c r="AE503" s="201"/>
      <c r="AF503" s="234"/>
      <c r="AG503" s="234"/>
      <c r="AH503" s="234"/>
      <c r="AI503" s="234"/>
      <c r="AJ503" s="234"/>
      <c r="AK503" s="578"/>
      <c r="AL503" s="201"/>
      <c r="AM503" s="234"/>
      <c r="AN503" s="234"/>
      <c r="AO503" s="201"/>
      <c r="AP503" s="201"/>
      <c r="BL503" s="83"/>
      <c r="BM503" s="83"/>
      <c r="BQ503" s="83"/>
    </row>
    <row r="504" spans="1:69" s="82" customFormat="1">
      <c r="A504" s="201"/>
      <c r="B504" s="234"/>
      <c r="C504" s="716"/>
      <c r="D504" s="201"/>
      <c r="E504" s="201"/>
      <c r="F504" s="201"/>
      <c r="G504" s="201"/>
      <c r="H504" s="201"/>
      <c r="I504" s="201"/>
      <c r="J504" s="201"/>
      <c r="K504" s="201"/>
      <c r="L504" s="201"/>
      <c r="M504" s="578"/>
      <c r="N504" s="578"/>
      <c r="O504" s="578"/>
      <c r="P504" s="578"/>
      <c r="Q504" s="578"/>
      <c r="R504" s="578"/>
      <c r="S504" s="578"/>
      <c r="T504" s="578"/>
      <c r="U504" s="578"/>
      <c r="V504" s="578"/>
      <c r="W504" s="578"/>
      <c r="X504" s="578"/>
      <c r="Y504" s="578"/>
      <c r="Z504" s="578"/>
      <c r="AA504" s="578"/>
      <c r="AB504" s="578"/>
      <c r="AC504" s="578"/>
      <c r="AD504" s="578"/>
      <c r="AE504" s="201"/>
      <c r="AF504" s="234"/>
      <c r="AG504" s="234"/>
      <c r="AH504" s="234"/>
      <c r="AI504" s="234"/>
      <c r="AJ504" s="234"/>
      <c r="AK504" s="578"/>
      <c r="AL504" s="201"/>
      <c r="AM504" s="234"/>
      <c r="AN504" s="234"/>
      <c r="AO504" s="201"/>
      <c r="AP504" s="201"/>
      <c r="BL504" s="83"/>
      <c r="BM504" s="83"/>
      <c r="BQ504" s="83"/>
    </row>
    <row r="505" spans="1:69" s="82" customFormat="1">
      <c r="A505" s="201"/>
      <c r="B505" s="234"/>
      <c r="C505" s="716"/>
      <c r="D505" s="201"/>
      <c r="E505" s="201"/>
      <c r="F505" s="201"/>
      <c r="G505" s="201"/>
      <c r="H505" s="201"/>
      <c r="I505" s="201"/>
      <c r="J505" s="201"/>
      <c r="K505" s="201"/>
      <c r="L505" s="201"/>
      <c r="M505" s="578"/>
      <c r="N505" s="578"/>
      <c r="O505" s="578"/>
      <c r="P505" s="578"/>
      <c r="Q505" s="578"/>
      <c r="R505" s="578"/>
      <c r="S505" s="578"/>
      <c r="T505" s="578"/>
      <c r="U505" s="578"/>
      <c r="V505" s="578"/>
      <c r="W505" s="578"/>
      <c r="X505" s="578"/>
      <c r="Y505" s="578"/>
      <c r="Z505" s="578"/>
      <c r="AA505" s="578"/>
      <c r="AB505" s="578"/>
      <c r="AC505" s="578"/>
      <c r="AD505" s="578"/>
      <c r="AE505" s="201"/>
      <c r="AF505" s="234"/>
      <c r="AG505" s="234"/>
      <c r="AH505" s="234"/>
      <c r="AI505" s="234"/>
      <c r="AJ505" s="234"/>
      <c r="AK505" s="578"/>
      <c r="AL505" s="201"/>
      <c r="AM505" s="234"/>
      <c r="AN505" s="234"/>
      <c r="AO505" s="201"/>
      <c r="AP505" s="201"/>
      <c r="BL505" s="83"/>
      <c r="BM505" s="83"/>
      <c r="BQ505" s="83"/>
    </row>
    <row r="506" spans="1:69" s="82" customFormat="1">
      <c r="A506" s="201"/>
      <c r="B506" s="234"/>
      <c r="C506" s="716"/>
      <c r="D506" s="201"/>
      <c r="E506" s="201"/>
      <c r="F506" s="201"/>
      <c r="G506" s="201"/>
      <c r="H506" s="201"/>
      <c r="I506" s="201"/>
      <c r="J506" s="201"/>
      <c r="K506" s="201"/>
      <c r="L506" s="201"/>
      <c r="M506" s="578"/>
      <c r="N506" s="578"/>
      <c r="O506" s="578"/>
      <c r="P506" s="578"/>
      <c r="Q506" s="578"/>
      <c r="R506" s="578"/>
      <c r="S506" s="578"/>
      <c r="T506" s="578"/>
      <c r="U506" s="578"/>
      <c r="V506" s="578"/>
      <c r="W506" s="578"/>
      <c r="X506" s="578"/>
      <c r="Y506" s="578"/>
      <c r="Z506" s="578"/>
      <c r="AA506" s="578"/>
      <c r="AB506" s="578"/>
      <c r="AC506" s="578"/>
      <c r="AD506" s="578"/>
      <c r="AE506" s="201"/>
      <c r="AF506" s="234"/>
      <c r="AG506" s="234"/>
      <c r="AH506" s="234"/>
      <c r="AI506" s="234"/>
      <c r="AJ506" s="234"/>
      <c r="AK506" s="578"/>
      <c r="AL506" s="201"/>
      <c r="AM506" s="234"/>
      <c r="AN506" s="234"/>
      <c r="AO506" s="201"/>
      <c r="AP506" s="201"/>
      <c r="BL506" s="83"/>
      <c r="BM506" s="83"/>
      <c r="BQ506" s="83"/>
    </row>
    <row r="507" spans="1:69" s="82" customFormat="1">
      <c r="A507" s="201"/>
      <c r="B507" s="234"/>
      <c r="C507" s="716"/>
      <c r="D507" s="201"/>
      <c r="E507" s="201"/>
      <c r="F507" s="201"/>
      <c r="G507" s="201"/>
      <c r="H507" s="201"/>
      <c r="I507" s="201"/>
      <c r="J507" s="201"/>
      <c r="K507" s="201"/>
      <c r="L507" s="201"/>
      <c r="M507" s="578"/>
      <c r="N507" s="578"/>
      <c r="O507" s="578"/>
      <c r="P507" s="578"/>
      <c r="Q507" s="578"/>
      <c r="R507" s="578"/>
      <c r="S507" s="578"/>
      <c r="T507" s="578"/>
      <c r="U507" s="578"/>
      <c r="V507" s="578"/>
      <c r="W507" s="578"/>
      <c r="X507" s="578"/>
      <c r="Y507" s="578"/>
      <c r="Z507" s="578"/>
      <c r="AA507" s="578"/>
      <c r="AB507" s="578"/>
      <c r="AC507" s="578"/>
      <c r="AD507" s="578"/>
      <c r="AE507" s="201"/>
      <c r="AF507" s="234"/>
      <c r="AG507" s="234"/>
      <c r="AH507" s="234"/>
      <c r="AI507" s="234"/>
      <c r="AJ507" s="234"/>
      <c r="AK507" s="578"/>
      <c r="AL507" s="201"/>
      <c r="AM507" s="234"/>
      <c r="AN507" s="234"/>
      <c r="AO507" s="201"/>
      <c r="AP507" s="201"/>
      <c r="BL507" s="83"/>
      <c r="BM507" s="83"/>
      <c r="BQ507" s="83"/>
    </row>
    <row r="508" spans="1:69" s="82" customFormat="1">
      <c r="A508" s="201"/>
      <c r="B508" s="234"/>
      <c r="C508" s="716"/>
      <c r="D508" s="201"/>
      <c r="E508" s="201"/>
      <c r="F508" s="201"/>
      <c r="G508" s="201"/>
      <c r="H508" s="201"/>
      <c r="I508" s="201"/>
      <c r="J508" s="201"/>
      <c r="K508" s="201"/>
      <c r="L508" s="201"/>
      <c r="M508" s="578"/>
      <c r="N508" s="578"/>
      <c r="O508" s="578"/>
      <c r="P508" s="578"/>
      <c r="Q508" s="578"/>
      <c r="R508" s="578"/>
      <c r="S508" s="578"/>
      <c r="T508" s="578"/>
      <c r="U508" s="578"/>
      <c r="V508" s="578"/>
      <c r="W508" s="578"/>
      <c r="X508" s="578"/>
      <c r="Y508" s="578"/>
      <c r="Z508" s="578"/>
      <c r="AA508" s="578"/>
      <c r="AB508" s="578"/>
      <c r="AC508" s="578"/>
      <c r="AD508" s="578"/>
      <c r="AE508" s="201"/>
      <c r="AF508" s="234"/>
      <c r="AG508" s="234"/>
      <c r="AH508" s="234"/>
      <c r="AI508" s="234"/>
      <c r="AJ508" s="234"/>
      <c r="AK508" s="578"/>
      <c r="AL508" s="201"/>
      <c r="AM508" s="234"/>
      <c r="AN508" s="234"/>
      <c r="AO508" s="201"/>
      <c r="AP508" s="201"/>
      <c r="BL508" s="83"/>
      <c r="BM508" s="83"/>
      <c r="BQ508" s="83"/>
    </row>
    <row r="509" spans="1:69" s="82" customFormat="1">
      <c r="A509" s="201"/>
      <c r="B509" s="234"/>
      <c r="C509" s="716"/>
      <c r="D509" s="201"/>
      <c r="E509" s="201"/>
      <c r="F509" s="201"/>
      <c r="G509" s="201"/>
      <c r="H509" s="201"/>
      <c r="I509" s="201"/>
      <c r="J509" s="201"/>
      <c r="K509" s="201"/>
      <c r="L509" s="201"/>
      <c r="M509" s="578"/>
      <c r="N509" s="578"/>
      <c r="O509" s="578"/>
      <c r="P509" s="578"/>
      <c r="Q509" s="578"/>
      <c r="R509" s="578"/>
      <c r="S509" s="578"/>
      <c r="T509" s="578"/>
      <c r="U509" s="578"/>
      <c r="V509" s="578"/>
      <c r="W509" s="578"/>
      <c r="X509" s="578"/>
      <c r="Y509" s="578"/>
      <c r="Z509" s="578"/>
      <c r="AA509" s="578"/>
      <c r="AB509" s="578"/>
      <c r="AC509" s="578"/>
      <c r="AD509" s="578"/>
      <c r="AE509" s="201"/>
      <c r="AF509" s="234"/>
      <c r="AG509" s="234"/>
      <c r="AH509" s="234"/>
      <c r="AI509" s="234"/>
      <c r="AJ509" s="234"/>
      <c r="AK509" s="578"/>
      <c r="AL509" s="201"/>
      <c r="AM509" s="234"/>
      <c r="AN509" s="234"/>
      <c r="AO509" s="201"/>
      <c r="AP509" s="201"/>
      <c r="BL509" s="83"/>
      <c r="BM509" s="83"/>
      <c r="BQ509" s="83"/>
    </row>
    <row r="510" spans="1:69" s="82" customFormat="1">
      <c r="A510" s="201"/>
      <c r="B510" s="234"/>
      <c r="C510" s="716"/>
      <c r="D510" s="201"/>
      <c r="E510" s="201"/>
      <c r="F510" s="201"/>
      <c r="G510" s="201"/>
      <c r="H510" s="201"/>
      <c r="I510" s="201"/>
      <c r="J510" s="201"/>
      <c r="K510" s="201"/>
      <c r="L510" s="201"/>
      <c r="M510" s="578"/>
      <c r="N510" s="578"/>
      <c r="O510" s="578"/>
      <c r="P510" s="578"/>
      <c r="Q510" s="578"/>
      <c r="R510" s="578"/>
      <c r="S510" s="578"/>
      <c r="T510" s="578"/>
      <c r="U510" s="578"/>
      <c r="V510" s="578"/>
      <c r="W510" s="578"/>
      <c r="X510" s="578"/>
      <c r="Y510" s="578"/>
      <c r="Z510" s="578"/>
      <c r="AA510" s="578"/>
      <c r="AB510" s="578"/>
      <c r="AC510" s="578"/>
      <c r="AD510" s="578"/>
      <c r="AE510" s="201"/>
      <c r="AF510" s="234"/>
      <c r="AG510" s="234"/>
      <c r="AH510" s="234"/>
      <c r="AI510" s="234"/>
      <c r="AJ510" s="234"/>
      <c r="AK510" s="578"/>
      <c r="AL510" s="201"/>
      <c r="AM510" s="234"/>
      <c r="AN510" s="234"/>
      <c r="AO510" s="201"/>
      <c r="AP510" s="201"/>
      <c r="BL510" s="83"/>
      <c r="BM510" s="83"/>
      <c r="BQ510" s="83"/>
    </row>
    <row r="511" spans="1:69" s="82" customFormat="1">
      <c r="A511" s="201"/>
      <c r="B511" s="234"/>
      <c r="C511" s="716"/>
      <c r="D511" s="201"/>
      <c r="E511" s="201"/>
      <c r="F511" s="201"/>
      <c r="G511" s="201"/>
      <c r="H511" s="201"/>
      <c r="I511" s="201"/>
      <c r="J511" s="201"/>
      <c r="K511" s="201"/>
      <c r="L511" s="201"/>
      <c r="M511" s="578"/>
      <c r="N511" s="578"/>
      <c r="O511" s="578"/>
      <c r="P511" s="578"/>
      <c r="Q511" s="578"/>
      <c r="R511" s="578"/>
      <c r="S511" s="578"/>
      <c r="T511" s="578"/>
      <c r="U511" s="578"/>
      <c r="V511" s="578"/>
      <c r="W511" s="578"/>
      <c r="X511" s="578"/>
      <c r="Y511" s="578"/>
      <c r="Z511" s="578"/>
      <c r="AA511" s="578"/>
      <c r="AB511" s="578"/>
      <c r="AC511" s="578"/>
      <c r="AD511" s="578"/>
      <c r="AE511" s="201"/>
      <c r="AF511" s="234"/>
      <c r="AG511" s="234"/>
      <c r="AH511" s="234"/>
      <c r="AI511" s="234"/>
      <c r="AJ511" s="234"/>
      <c r="AK511" s="578"/>
      <c r="AL511" s="201"/>
      <c r="AM511" s="234"/>
      <c r="AN511" s="234"/>
      <c r="AO511" s="201"/>
      <c r="AP511" s="201"/>
      <c r="BL511" s="83"/>
      <c r="BM511" s="83"/>
      <c r="BQ511" s="83"/>
    </row>
    <row r="512" spans="1:69" s="82" customFormat="1">
      <c r="A512" s="201"/>
      <c r="B512" s="234"/>
      <c r="C512" s="716"/>
      <c r="D512" s="201"/>
      <c r="E512" s="201"/>
      <c r="F512" s="201"/>
      <c r="G512" s="201"/>
      <c r="H512" s="201"/>
      <c r="I512" s="201"/>
      <c r="J512" s="201"/>
      <c r="K512" s="201"/>
      <c r="L512" s="201"/>
      <c r="M512" s="578"/>
      <c r="N512" s="578"/>
      <c r="O512" s="578"/>
      <c r="P512" s="578"/>
      <c r="Q512" s="578"/>
      <c r="R512" s="578"/>
      <c r="S512" s="578"/>
      <c r="T512" s="578"/>
      <c r="U512" s="578"/>
      <c r="V512" s="578"/>
      <c r="W512" s="578"/>
      <c r="X512" s="578"/>
      <c r="Y512" s="578"/>
      <c r="Z512" s="578"/>
      <c r="AA512" s="578"/>
      <c r="AB512" s="578"/>
      <c r="AC512" s="578"/>
      <c r="AD512" s="578"/>
      <c r="AE512" s="201"/>
      <c r="AF512" s="234"/>
      <c r="AG512" s="234"/>
      <c r="AH512" s="234"/>
      <c r="AI512" s="234"/>
      <c r="AJ512" s="234"/>
      <c r="AK512" s="578"/>
      <c r="AL512" s="201"/>
      <c r="AM512" s="234"/>
      <c r="AN512" s="234"/>
      <c r="AO512" s="201"/>
      <c r="AP512" s="201"/>
      <c r="BL512" s="83"/>
      <c r="BM512" s="83"/>
      <c r="BQ512" s="83"/>
    </row>
    <row r="513" spans="1:69" s="82" customFormat="1">
      <c r="A513" s="201"/>
      <c r="B513" s="234"/>
      <c r="C513" s="716"/>
      <c r="D513" s="201"/>
      <c r="E513" s="201"/>
      <c r="F513" s="201"/>
      <c r="G513" s="201"/>
      <c r="H513" s="201"/>
      <c r="I513" s="201"/>
      <c r="J513" s="201"/>
      <c r="K513" s="201"/>
      <c r="L513" s="201"/>
      <c r="M513" s="578"/>
      <c r="N513" s="578"/>
      <c r="O513" s="578"/>
      <c r="P513" s="578"/>
      <c r="Q513" s="578"/>
      <c r="R513" s="578"/>
      <c r="S513" s="578"/>
      <c r="T513" s="578"/>
      <c r="U513" s="578"/>
      <c r="V513" s="578"/>
      <c r="W513" s="578"/>
      <c r="X513" s="578"/>
      <c r="Y513" s="578"/>
      <c r="Z513" s="578"/>
      <c r="AA513" s="578"/>
      <c r="AB513" s="578"/>
      <c r="AC513" s="578"/>
      <c r="AD513" s="578"/>
      <c r="AE513" s="201"/>
      <c r="AF513" s="234"/>
      <c r="AG513" s="234"/>
      <c r="AH513" s="234"/>
      <c r="AI513" s="234"/>
      <c r="AJ513" s="234"/>
      <c r="AK513" s="578"/>
      <c r="AL513" s="201"/>
      <c r="AM513" s="234"/>
      <c r="AN513" s="234"/>
      <c r="AO513" s="201"/>
      <c r="AP513" s="201"/>
      <c r="BL513" s="83"/>
      <c r="BM513" s="83"/>
      <c r="BQ513" s="83"/>
    </row>
    <row r="514" spans="1:69" s="82" customFormat="1">
      <c r="A514" s="201"/>
      <c r="B514" s="234"/>
      <c r="C514" s="716"/>
      <c r="D514" s="201"/>
      <c r="E514" s="201"/>
      <c r="F514" s="201"/>
      <c r="G514" s="201"/>
      <c r="H514" s="201"/>
      <c r="I514" s="201"/>
      <c r="J514" s="201"/>
      <c r="K514" s="201"/>
      <c r="L514" s="201"/>
      <c r="M514" s="578"/>
      <c r="N514" s="578"/>
      <c r="O514" s="578"/>
      <c r="P514" s="578"/>
      <c r="Q514" s="578"/>
      <c r="R514" s="578"/>
      <c r="S514" s="578"/>
      <c r="T514" s="578"/>
      <c r="U514" s="578"/>
      <c r="V514" s="578"/>
      <c r="W514" s="578"/>
      <c r="X514" s="578"/>
      <c r="Y514" s="578"/>
      <c r="Z514" s="578"/>
      <c r="AA514" s="578"/>
      <c r="AB514" s="578"/>
      <c r="AC514" s="578"/>
      <c r="AD514" s="578"/>
      <c r="AE514" s="201"/>
      <c r="AF514" s="234"/>
      <c r="AG514" s="234"/>
      <c r="AH514" s="234"/>
      <c r="AI514" s="234"/>
      <c r="AJ514" s="234"/>
      <c r="AK514" s="578"/>
      <c r="AL514" s="201"/>
      <c r="AM514" s="234"/>
      <c r="AN514" s="234"/>
      <c r="AO514" s="201"/>
      <c r="AP514" s="201"/>
      <c r="BL514" s="83"/>
      <c r="BM514" s="83"/>
      <c r="BQ514" s="83"/>
    </row>
    <row r="515" spans="1:69" s="82" customFormat="1">
      <c r="A515" s="201"/>
      <c r="B515" s="234"/>
      <c r="C515" s="716"/>
      <c r="D515" s="201"/>
      <c r="E515" s="201"/>
      <c r="F515" s="201"/>
      <c r="G515" s="201"/>
      <c r="H515" s="201"/>
      <c r="I515" s="201"/>
      <c r="J515" s="201"/>
      <c r="K515" s="201"/>
      <c r="L515" s="201"/>
      <c r="M515" s="578"/>
      <c r="N515" s="578"/>
      <c r="O515" s="578"/>
      <c r="P515" s="578"/>
      <c r="Q515" s="578"/>
      <c r="R515" s="578"/>
      <c r="S515" s="578"/>
      <c r="T515" s="578"/>
      <c r="U515" s="578"/>
      <c r="V515" s="578"/>
      <c r="W515" s="578"/>
      <c r="X515" s="578"/>
      <c r="Y515" s="578"/>
      <c r="Z515" s="578"/>
      <c r="AA515" s="578"/>
      <c r="AB515" s="578"/>
      <c r="AC515" s="578"/>
      <c r="AD515" s="578"/>
      <c r="AE515" s="201"/>
      <c r="AF515" s="234"/>
      <c r="AG515" s="234"/>
      <c r="AH515" s="234"/>
      <c r="AI515" s="234"/>
      <c r="AJ515" s="234"/>
      <c r="AK515" s="578"/>
      <c r="AL515" s="201"/>
      <c r="AM515" s="234"/>
      <c r="AN515" s="234"/>
      <c r="AO515" s="201"/>
      <c r="AP515" s="201"/>
      <c r="BL515" s="83"/>
      <c r="BM515" s="83"/>
      <c r="BQ515" s="83"/>
    </row>
    <row r="516" spans="1:69" s="82" customFormat="1">
      <c r="A516" s="201"/>
      <c r="B516" s="234"/>
      <c r="C516" s="716"/>
      <c r="D516" s="201"/>
      <c r="E516" s="201"/>
      <c r="F516" s="201"/>
      <c r="G516" s="201"/>
      <c r="H516" s="201"/>
      <c r="I516" s="201"/>
      <c r="J516" s="201"/>
      <c r="K516" s="201"/>
      <c r="L516" s="201"/>
      <c r="M516" s="578"/>
      <c r="N516" s="578"/>
      <c r="O516" s="578"/>
      <c r="P516" s="578"/>
      <c r="Q516" s="578"/>
      <c r="R516" s="578"/>
      <c r="S516" s="578"/>
      <c r="T516" s="578"/>
      <c r="U516" s="578"/>
      <c r="V516" s="578"/>
      <c r="W516" s="578"/>
      <c r="X516" s="578"/>
      <c r="Y516" s="578"/>
      <c r="Z516" s="578"/>
      <c r="AA516" s="578"/>
      <c r="AB516" s="578"/>
      <c r="AC516" s="578"/>
      <c r="AD516" s="578"/>
      <c r="AE516" s="201"/>
      <c r="AF516" s="234"/>
      <c r="AG516" s="234"/>
      <c r="AH516" s="234"/>
      <c r="AI516" s="234"/>
      <c r="AJ516" s="234"/>
      <c r="AK516" s="578"/>
      <c r="AL516" s="201"/>
      <c r="AM516" s="234"/>
      <c r="AN516" s="234"/>
      <c r="AO516" s="201"/>
      <c r="AP516" s="201"/>
      <c r="BL516" s="83"/>
      <c r="BM516" s="83"/>
      <c r="BQ516" s="83"/>
    </row>
    <row r="517" spans="1:69" s="82" customFormat="1">
      <c r="A517" s="201"/>
      <c r="B517" s="234"/>
      <c r="C517" s="716"/>
      <c r="D517" s="201"/>
      <c r="E517" s="201"/>
      <c r="F517" s="201"/>
      <c r="G517" s="201"/>
      <c r="H517" s="201"/>
      <c r="I517" s="201"/>
      <c r="J517" s="201"/>
      <c r="K517" s="201"/>
      <c r="L517" s="201"/>
      <c r="M517" s="578"/>
      <c r="N517" s="578"/>
      <c r="O517" s="578"/>
      <c r="P517" s="578"/>
      <c r="Q517" s="578"/>
      <c r="R517" s="578"/>
      <c r="S517" s="578"/>
      <c r="T517" s="578"/>
      <c r="U517" s="578"/>
      <c r="V517" s="578"/>
      <c r="W517" s="578"/>
      <c r="X517" s="578"/>
      <c r="Y517" s="578"/>
      <c r="Z517" s="578"/>
      <c r="AA517" s="578"/>
      <c r="AB517" s="578"/>
      <c r="AC517" s="578"/>
      <c r="AD517" s="578"/>
      <c r="AE517" s="201"/>
      <c r="AF517" s="234"/>
      <c r="AG517" s="234"/>
      <c r="AH517" s="234"/>
      <c r="AI517" s="234"/>
      <c r="AJ517" s="234"/>
      <c r="AK517" s="578"/>
      <c r="AL517" s="201"/>
      <c r="AM517" s="234"/>
      <c r="AN517" s="234"/>
      <c r="AO517" s="201"/>
      <c r="AP517" s="201"/>
      <c r="BL517" s="83"/>
      <c r="BM517" s="83"/>
      <c r="BQ517" s="83"/>
    </row>
    <row r="518" spans="1:69" s="82" customFormat="1">
      <c r="A518" s="201"/>
      <c r="B518" s="234"/>
      <c r="C518" s="716"/>
      <c r="D518" s="201"/>
      <c r="E518" s="201"/>
      <c r="F518" s="201"/>
      <c r="G518" s="201"/>
      <c r="H518" s="201"/>
      <c r="I518" s="201"/>
      <c r="J518" s="201"/>
      <c r="K518" s="201"/>
      <c r="L518" s="201"/>
      <c r="M518" s="578"/>
      <c r="N518" s="578"/>
      <c r="O518" s="578"/>
      <c r="P518" s="578"/>
      <c r="Q518" s="578"/>
      <c r="R518" s="578"/>
      <c r="S518" s="578"/>
      <c r="T518" s="578"/>
      <c r="U518" s="578"/>
      <c r="V518" s="578"/>
      <c r="W518" s="578"/>
      <c r="X518" s="578"/>
      <c r="Y518" s="578"/>
      <c r="Z518" s="578"/>
      <c r="AA518" s="578"/>
      <c r="AB518" s="578"/>
      <c r="AC518" s="578"/>
      <c r="AD518" s="578"/>
      <c r="AE518" s="201"/>
      <c r="AF518" s="234"/>
      <c r="AG518" s="234"/>
      <c r="AH518" s="234"/>
      <c r="AI518" s="234"/>
      <c r="AJ518" s="234"/>
      <c r="AK518" s="578"/>
      <c r="AL518" s="201"/>
      <c r="AM518" s="234"/>
      <c r="AN518" s="234"/>
      <c r="AO518" s="201"/>
      <c r="AP518" s="201"/>
      <c r="BL518" s="83"/>
      <c r="BM518" s="83"/>
      <c r="BQ518" s="83"/>
    </row>
    <row r="519" spans="1:69" s="82" customFormat="1">
      <c r="A519" s="201"/>
      <c r="B519" s="234"/>
      <c r="C519" s="716"/>
      <c r="D519" s="201"/>
      <c r="E519" s="201"/>
      <c r="F519" s="201"/>
      <c r="G519" s="201"/>
      <c r="H519" s="201"/>
      <c r="I519" s="201"/>
      <c r="J519" s="201"/>
      <c r="K519" s="201"/>
      <c r="L519" s="201"/>
      <c r="M519" s="578"/>
      <c r="N519" s="578"/>
      <c r="O519" s="578"/>
      <c r="P519" s="578"/>
      <c r="Q519" s="578"/>
      <c r="R519" s="578"/>
      <c r="S519" s="578"/>
      <c r="T519" s="578"/>
      <c r="U519" s="578"/>
      <c r="V519" s="578"/>
      <c r="W519" s="578"/>
      <c r="X519" s="578"/>
      <c r="Y519" s="578"/>
      <c r="Z519" s="578"/>
      <c r="AA519" s="578"/>
      <c r="AB519" s="578"/>
      <c r="AC519" s="578"/>
      <c r="AD519" s="578"/>
      <c r="AE519" s="201"/>
      <c r="AF519" s="234"/>
      <c r="AG519" s="234"/>
      <c r="AH519" s="234"/>
      <c r="AI519" s="234"/>
      <c r="AJ519" s="234"/>
      <c r="AK519" s="578"/>
      <c r="AL519" s="201"/>
      <c r="AM519" s="234"/>
      <c r="AN519" s="234"/>
      <c r="AO519" s="201"/>
      <c r="AP519" s="201"/>
      <c r="BL519" s="83"/>
      <c r="BM519" s="83"/>
      <c r="BQ519" s="83"/>
    </row>
    <row r="520" spans="1:69" s="82" customFormat="1">
      <c r="A520" s="201"/>
      <c r="B520" s="234"/>
      <c r="C520" s="716"/>
      <c r="D520" s="201"/>
      <c r="E520" s="201"/>
      <c r="F520" s="201"/>
      <c r="G520" s="201"/>
      <c r="H520" s="201"/>
      <c r="I520" s="201"/>
      <c r="J520" s="201"/>
      <c r="K520" s="201"/>
      <c r="L520" s="201"/>
      <c r="M520" s="578"/>
      <c r="N520" s="578"/>
      <c r="O520" s="578"/>
      <c r="P520" s="578"/>
      <c r="Q520" s="578"/>
      <c r="R520" s="578"/>
      <c r="S520" s="578"/>
      <c r="T520" s="578"/>
      <c r="U520" s="578"/>
      <c r="V520" s="578"/>
      <c r="W520" s="578"/>
      <c r="X520" s="578"/>
      <c r="Y520" s="578"/>
      <c r="Z520" s="578"/>
      <c r="AA520" s="578"/>
      <c r="AB520" s="578"/>
      <c r="AC520" s="578"/>
      <c r="AD520" s="578"/>
      <c r="AE520" s="201"/>
      <c r="AF520" s="234"/>
      <c r="AG520" s="234"/>
      <c r="AH520" s="234"/>
      <c r="AI520" s="234"/>
      <c r="AJ520" s="234"/>
      <c r="AK520" s="578"/>
      <c r="AL520" s="201"/>
      <c r="AM520" s="234"/>
      <c r="AN520" s="234"/>
      <c r="AO520" s="201"/>
      <c r="AP520" s="201"/>
      <c r="BL520" s="83"/>
      <c r="BM520" s="83"/>
      <c r="BQ520" s="83"/>
    </row>
    <row r="521" spans="1:69" s="82" customFormat="1">
      <c r="A521" s="201"/>
      <c r="B521" s="234"/>
      <c r="C521" s="716"/>
      <c r="D521" s="201"/>
      <c r="E521" s="201"/>
      <c r="F521" s="201"/>
      <c r="G521" s="201"/>
      <c r="H521" s="201"/>
      <c r="I521" s="201"/>
      <c r="J521" s="201"/>
      <c r="K521" s="201"/>
      <c r="L521" s="201"/>
      <c r="M521" s="578"/>
      <c r="N521" s="578"/>
      <c r="O521" s="578"/>
      <c r="P521" s="578"/>
      <c r="Q521" s="578"/>
      <c r="R521" s="578"/>
      <c r="S521" s="578"/>
      <c r="T521" s="578"/>
      <c r="U521" s="578"/>
      <c r="V521" s="578"/>
      <c r="W521" s="578"/>
      <c r="X521" s="578"/>
      <c r="Y521" s="578"/>
      <c r="Z521" s="578"/>
      <c r="AA521" s="578"/>
      <c r="AB521" s="578"/>
      <c r="AC521" s="578"/>
      <c r="AD521" s="578"/>
      <c r="AE521" s="201"/>
      <c r="AF521" s="234"/>
      <c r="AG521" s="234"/>
      <c r="AH521" s="234"/>
      <c r="AI521" s="234"/>
      <c r="AJ521" s="234"/>
      <c r="AK521" s="578"/>
      <c r="AL521" s="201"/>
      <c r="AM521" s="234"/>
      <c r="AN521" s="234"/>
      <c r="AO521" s="201"/>
      <c r="AP521" s="201"/>
      <c r="BL521" s="83"/>
      <c r="BM521" s="83"/>
      <c r="BQ521" s="83"/>
    </row>
    <row r="522" spans="1:69" s="82" customFormat="1">
      <c r="A522" s="201"/>
      <c r="B522" s="234"/>
      <c r="C522" s="716"/>
      <c r="D522" s="201"/>
      <c r="E522" s="201"/>
      <c r="F522" s="201"/>
      <c r="G522" s="201"/>
      <c r="H522" s="201"/>
      <c r="I522" s="201"/>
      <c r="J522" s="201"/>
      <c r="K522" s="201"/>
      <c r="L522" s="201"/>
      <c r="M522" s="578"/>
      <c r="N522" s="578"/>
      <c r="O522" s="578"/>
      <c r="P522" s="578"/>
      <c r="Q522" s="578"/>
      <c r="R522" s="578"/>
      <c r="S522" s="578"/>
      <c r="T522" s="578"/>
      <c r="U522" s="578"/>
      <c r="V522" s="578"/>
      <c r="W522" s="578"/>
      <c r="X522" s="578"/>
      <c r="Y522" s="578"/>
      <c r="Z522" s="578"/>
      <c r="AA522" s="578"/>
      <c r="AB522" s="578"/>
      <c r="AC522" s="578"/>
      <c r="AD522" s="578"/>
      <c r="AE522" s="201"/>
      <c r="AF522" s="234"/>
      <c r="AG522" s="234"/>
      <c r="AH522" s="234"/>
      <c r="AI522" s="234"/>
      <c r="AJ522" s="234"/>
      <c r="AK522" s="578"/>
      <c r="AL522" s="201"/>
      <c r="AM522" s="234"/>
      <c r="AN522" s="234"/>
      <c r="AO522" s="201"/>
      <c r="AP522" s="201"/>
      <c r="BL522" s="83"/>
      <c r="BM522" s="83"/>
      <c r="BQ522" s="83"/>
    </row>
    <row r="523" spans="1:69" s="82" customFormat="1">
      <c r="A523" s="201"/>
      <c r="B523" s="234"/>
      <c r="C523" s="716"/>
      <c r="D523" s="201"/>
      <c r="E523" s="201"/>
      <c r="F523" s="201"/>
      <c r="G523" s="201"/>
      <c r="H523" s="201"/>
      <c r="I523" s="201"/>
      <c r="J523" s="201"/>
      <c r="K523" s="201"/>
      <c r="L523" s="201"/>
      <c r="M523" s="578"/>
      <c r="N523" s="578"/>
      <c r="O523" s="578"/>
      <c r="P523" s="578"/>
      <c r="Q523" s="578"/>
      <c r="R523" s="578"/>
      <c r="S523" s="578"/>
      <c r="T523" s="578"/>
      <c r="U523" s="578"/>
      <c r="V523" s="578"/>
      <c r="W523" s="578"/>
      <c r="X523" s="578"/>
      <c r="Y523" s="578"/>
      <c r="Z523" s="578"/>
      <c r="AA523" s="578"/>
      <c r="AB523" s="578"/>
      <c r="AC523" s="578"/>
      <c r="AD523" s="578"/>
      <c r="AE523" s="201"/>
      <c r="AF523" s="234"/>
      <c r="AG523" s="234"/>
      <c r="AH523" s="234"/>
      <c r="AI523" s="234"/>
      <c r="AJ523" s="234"/>
      <c r="AK523" s="578"/>
      <c r="AL523" s="201"/>
      <c r="AM523" s="234"/>
      <c r="AN523" s="234"/>
      <c r="AO523" s="201"/>
      <c r="AP523" s="201"/>
      <c r="BL523" s="83"/>
      <c r="BM523" s="83"/>
      <c r="BQ523" s="83"/>
    </row>
    <row r="524" spans="1:69" s="82" customFormat="1">
      <c r="A524" s="201"/>
      <c r="B524" s="234"/>
      <c r="C524" s="716"/>
      <c r="D524" s="201"/>
      <c r="E524" s="201"/>
      <c r="F524" s="201"/>
      <c r="G524" s="201"/>
      <c r="H524" s="201"/>
      <c r="I524" s="201"/>
      <c r="J524" s="201"/>
      <c r="K524" s="201"/>
      <c r="L524" s="201"/>
      <c r="M524" s="578"/>
      <c r="N524" s="578"/>
      <c r="O524" s="578"/>
      <c r="P524" s="578"/>
      <c r="Q524" s="578"/>
      <c r="R524" s="578"/>
      <c r="S524" s="578"/>
      <c r="T524" s="578"/>
      <c r="U524" s="578"/>
      <c r="V524" s="578"/>
      <c r="W524" s="578"/>
      <c r="X524" s="578"/>
      <c r="Y524" s="578"/>
      <c r="Z524" s="578"/>
      <c r="AA524" s="578"/>
      <c r="AB524" s="578"/>
      <c r="AC524" s="578"/>
      <c r="AD524" s="578"/>
      <c r="AE524" s="201"/>
      <c r="AF524" s="234"/>
      <c r="AG524" s="234"/>
      <c r="AH524" s="234"/>
      <c r="AI524" s="234"/>
      <c r="AJ524" s="234"/>
      <c r="AK524" s="578"/>
      <c r="AL524" s="201"/>
      <c r="AM524" s="234"/>
      <c r="AN524" s="234"/>
      <c r="AO524" s="201"/>
      <c r="AP524" s="201"/>
      <c r="BL524" s="83"/>
      <c r="BM524" s="83"/>
      <c r="BQ524" s="83"/>
    </row>
    <row r="525" spans="1:69" s="82" customFormat="1">
      <c r="A525" s="201"/>
      <c r="B525" s="234"/>
      <c r="C525" s="716"/>
      <c r="D525" s="201"/>
      <c r="E525" s="201"/>
      <c r="F525" s="201"/>
      <c r="G525" s="201"/>
      <c r="H525" s="201"/>
      <c r="I525" s="201"/>
      <c r="J525" s="201"/>
      <c r="K525" s="201"/>
      <c r="L525" s="201"/>
      <c r="M525" s="578"/>
      <c r="N525" s="578"/>
      <c r="O525" s="578"/>
      <c r="P525" s="578"/>
      <c r="Q525" s="578"/>
      <c r="R525" s="578"/>
      <c r="S525" s="578"/>
      <c r="T525" s="578"/>
      <c r="U525" s="578"/>
      <c r="V525" s="578"/>
      <c r="W525" s="578"/>
      <c r="X525" s="578"/>
      <c r="Y525" s="578"/>
      <c r="Z525" s="578"/>
      <c r="AA525" s="578"/>
      <c r="AB525" s="578"/>
      <c r="AC525" s="578"/>
      <c r="AD525" s="578"/>
      <c r="AE525" s="201"/>
      <c r="AF525" s="234"/>
      <c r="AG525" s="234"/>
      <c r="AH525" s="234"/>
      <c r="AI525" s="234"/>
      <c r="AJ525" s="234"/>
      <c r="AK525" s="578"/>
      <c r="AL525" s="201"/>
      <c r="AM525" s="234"/>
      <c r="AN525" s="234"/>
      <c r="AO525" s="201"/>
      <c r="AP525" s="201"/>
      <c r="BL525" s="83"/>
      <c r="BM525" s="83"/>
      <c r="BQ525" s="83"/>
    </row>
    <row r="526" spans="1:69" s="82" customFormat="1">
      <c r="A526" s="201"/>
      <c r="B526" s="234"/>
      <c r="C526" s="716"/>
      <c r="D526" s="201"/>
      <c r="E526" s="201"/>
      <c r="F526" s="201"/>
      <c r="G526" s="201"/>
      <c r="H526" s="201"/>
      <c r="I526" s="201"/>
      <c r="J526" s="201"/>
      <c r="K526" s="201"/>
      <c r="L526" s="201"/>
      <c r="M526" s="578"/>
      <c r="N526" s="578"/>
      <c r="O526" s="578"/>
      <c r="P526" s="578"/>
      <c r="Q526" s="578"/>
      <c r="R526" s="578"/>
      <c r="S526" s="578"/>
      <c r="T526" s="578"/>
      <c r="U526" s="578"/>
      <c r="V526" s="578"/>
      <c r="W526" s="578"/>
      <c r="X526" s="578"/>
      <c r="Y526" s="578"/>
      <c r="Z526" s="578"/>
      <c r="AA526" s="578"/>
      <c r="AB526" s="578"/>
      <c r="AC526" s="578"/>
      <c r="AD526" s="578"/>
      <c r="AE526" s="201"/>
      <c r="AF526" s="234"/>
      <c r="AG526" s="234"/>
      <c r="AH526" s="234"/>
      <c r="AI526" s="234"/>
      <c r="AJ526" s="234"/>
      <c r="AK526" s="578"/>
      <c r="AL526" s="201"/>
      <c r="AM526" s="234"/>
      <c r="AN526" s="234"/>
      <c r="AO526" s="201"/>
      <c r="AP526" s="201"/>
      <c r="BL526" s="83"/>
      <c r="BM526" s="83"/>
      <c r="BQ526" s="83"/>
    </row>
    <row r="527" spans="1:69" s="82" customFormat="1">
      <c r="A527" s="201"/>
      <c r="B527" s="234"/>
      <c r="C527" s="716"/>
      <c r="D527" s="201"/>
      <c r="E527" s="201"/>
      <c r="F527" s="201"/>
      <c r="G527" s="201"/>
      <c r="H527" s="201"/>
      <c r="I527" s="201"/>
      <c r="J527" s="201"/>
      <c r="K527" s="201"/>
      <c r="L527" s="201"/>
      <c r="M527" s="578"/>
      <c r="N527" s="578"/>
      <c r="O527" s="578"/>
      <c r="P527" s="578"/>
      <c r="Q527" s="578"/>
      <c r="R527" s="578"/>
      <c r="S527" s="578"/>
      <c r="T527" s="578"/>
      <c r="U527" s="578"/>
      <c r="V527" s="578"/>
      <c r="W527" s="578"/>
      <c r="X527" s="578"/>
      <c r="Y527" s="578"/>
      <c r="Z527" s="578"/>
      <c r="AA527" s="578"/>
      <c r="AB527" s="578"/>
      <c r="AC527" s="578"/>
      <c r="AD527" s="578"/>
      <c r="AE527" s="201"/>
      <c r="AF527" s="234"/>
      <c r="AG527" s="234"/>
      <c r="AH527" s="234"/>
      <c r="AI527" s="234"/>
      <c r="AJ527" s="234"/>
      <c r="AK527" s="578"/>
      <c r="AL527" s="201"/>
      <c r="AM527" s="234"/>
      <c r="AN527" s="234"/>
      <c r="AO527" s="201"/>
      <c r="AP527" s="201"/>
      <c r="BL527" s="83"/>
      <c r="BM527" s="83"/>
      <c r="BQ527" s="83"/>
    </row>
    <row r="528" spans="1:69" s="82" customFormat="1">
      <c r="A528" s="201"/>
      <c r="B528" s="234"/>
      <c r="C528" s="716"/>
      <c r="D528" s="201"/>
      <c r="E528" s="201"/>
      <c r="F528" s="201"/>
      <c r="G528" s="201"/>
      <c r="H528" s="201"/>
      <c r="I528" s="201"/>
      <c r="J528" s="201"/>
      <c r="K528" s="201"/>
      <c r="L528" s="201"/>
      <c r="M528" s="578"/>
      <c r="N528" s="578"/>
      <c r="O528" s="578"/>
      <c r="P528" s="578"/>
      <c r="Q528" s="578"/>
      <c r="R528" s="578"/>
      <c r="S528" s="578"/>
      <c r="T528" s="578"/>
      <c r="U528" s="578"/>
      <c r="V528" s="578"/>
      <c r="W528" s="578"/>
      <c r="X528" s="578"/>
      <c r="Y528" s="578"/>
      <c r="Z528" s="578"/>
      <c r="AA528" s="578"/>
      <c r="AB528" s="578"/>
      <c r="AC528" s="578"/>
      <c r="AD528" s="578"/>
      <c r="AE528" s="201"/>
      <c r="AF528" s="234"/>
      <c r="AG528" s="234"/>
      <c r="AH528" s="234"/>
      <c r="AI528" s="234"/>
      <c r="AJ528" s="234"/>
      <c r="AK528" s="578"/>
      <c r="AL528" s="201"/>
      <c r="AM528" s="234"/>
      <c r="AN528" s="234"/>
      <c r="AO528" s="201"/>
      <c r="AP528" s="201"/>
      <c r="BL528" s="83"/>
      <c r="BM528" s="83"/>
      <c r="BQ528" s="83"/>
    </row>
    <row r="529" spans="1:69" s="82" customFormat="1">
      <c r="A529" s="201"/>
      <c r="B529" s="234"/>
      <c r="C529" s="716"/>
      <c r="D529" s="201"/>
      <c r="E529" s="201"/>
      <c r="F529" s="201"/>
      <c r="G529" s="201"/>
      <c r="H529" s="201"/>
      <c r="I529" s="201"/>
      <c r="J529" s="201"/>
      <c r="K529" s="201"/>
      <c r="L529" s="201"/>
      <c r="M529" s="578"/>
      <c r="N529" s="578"/>
      <c r="O529" s="578"/>
      <c r="P529" s="578"/>
      <c r="Q529" s="578"/>
      <c r="R529" s="578"/>
      <c r="S529" s="578"/>
      <c r="T529" s="578"/>
      <c r="U529" s="578"/>
      <c r="V529" s="578"/>
      <c r="W529" s="578"/>
      <c r="X529" s="578"/>
      <c r="Y529" s="578"/>
      <c r="Z529" s="578"/>
      <c r="AA529" s="578"/>
      <c r="AB529" s="578"/>
      <c r="AC529" s="578"/>
      <c r="AD529" s="578"/>
      <c r="AE529" s="201"/>
      <c r="AF529" s="234"/>
      <c r="AG529" s="234"/>
      <c r="AH529" s="234"/>
      <c r="AI529" s="234"/>
      <c r="AJ529" s="234"/>
      <c r="AK529" s="578"/>
      <c r="AL529" s="201"/>
      <c r="AM529" s="234"/>
      <c r="AN529" s="234"/>
      <c r="AO529" s="201"/>
      <c r="AP529" s="201"/>
      <c r="BL529" s="83"/>
      <c r="BM529" s="83"/>
      <c r="BQ529" s="83"/>
    </row>
    <row r="530" spans="1:69" s="82" customFormat="1">
      <c r="A530" s="201"/>
      <c r="B530" s="234"/>
      <c r="C530" s="716"/>
      <c r="D530" s="201"/>
      <c r="E530" s="201"/>
      <c r="F530" s="201"/>
      <c r="G530" s="201"/>
      <c r="H530" s="201"/>
      <c r="I530" s="201"/>
      <c r="J530" s="201"/>
      <c r="K530" s="201"/>
      <c r="L530" s="201"/>
      <c r="M530" s="578"/>
      <c r="N530" s="578"/>
      <c r="O530" s="578"/>
      <c r="P530" s="578"/>
      <c r="Q530" s="578"/>
      <c r="R530" s="578"/>
      <c r="S530" s="578"/>
      <c r="T530" s="578"/>
      <c r="U530" s="578"/>
      <c r="V530" s="578"/>
      <c r="W530" s="578"/>
      <c r="X530" s="578"/>
      <c r="Y530" s="578"/>
      <c r="Z530" s="578"/>
      <c r="AA530" s="578"/>
      <c r="AB530" s="578"/>
      <c r="AC530" s="578"/>
      <c r="AD530" s="578"/>
      <c r="AE530" s="201"/>
      <c r="AF530" s="234"/>
      <c r="AG530" s="234"/>
      <c r="AH530" s="234"/>
      <c r="AI530" s="234"/>
      <c r="AJ530" s="234"/>
      <c r="AK530" s="578"/>
      <c r="AL530" s="201"/>
      <c r="AM530" s="234"/>
      <c r="AN530" s="234"/>
      <c r="AO530" s="201"/>
      <c r="AP530" s="201"/>
      <c r="BL530" s="83"/>
      <c r="BM530" s="83"/>
      <c r="BQ530" s="83"/>
    </row>
    <row r="531" spans="1:69" s="82" customFormat="1">
      <c r="A531" s="201"/>
      <c r="B531" s="234"/>
      <c r="C531" s="716"/>
      <c r="D531" s="201"/>
      <c r="E531" s="201"/>
      <c r="F531" s="201"/>
      <c r="G531" s="201"/>
      <c r="H531" s="201"/>
      <c r="I531" s="201"/>
      <c r="J531" s="201"/>
      <c r="K531" s="201"/>
      <c r="L531" s="201"/>
      <c r="M531" s="578"/>
      <c r="N531" s="578"/>
      <c r="O531" s="578"/>
      <c r="P531" s="578"/>
      <c r="Q531" s="578"/>
      <c r="R531" s="578"/>
      <c r="S531" s="578"/>
      <c r="T531" s="578"/>
      <c r="U531" s="578"/>
      <c r="V531" s="578"/>
      <c r="W531" s="578"/>
      <c r="X531" s="578"/>
      <c r="Y531" s="578"/>
      <c r="Z531" s="578"/>
      <c r="AA531" s="578"/>
      <c r="AB531" s="578"/>
      <c r="AC531" s="578"/>
      <c r="AD531" s="578"/>
      <c r="AE531" s="201"/>
      <c r="AF531" s="234"/>
      <c r="AG531" s="234"/>
      <c r="AH531" s="234"/>
      <c r="AI531" s="234"/>
      <c r="AJ531" s="234"/>
      <c r="AK531" s="578"/>
      <c r="AL531" s="201"/>
      <c r="AM531" s="234"/>
      <c r="AN531" s="234"/>
      <c r="AO531" s="201"/>
      <c r="AP531" s="201"/>
      <c r="BL531" s="83"/>
      <c r="BM531" s="83"/>
      <c r="BQ531" s="83"/>
    </row>
    <row r="532" spans="1:69" s="82" customFormat="1">
      <c r="A532" s="201"/>
      <c r="B532" s="234"/>
      <c r="C532" s="716"/>
      <c r="D532" s="201"/>
      <c r="E532" s="201"/>
      <c r="F532" s="201"/>
      <c r="G532" s="201"/>
      <c r="H532" s="201"/>
      <c r="I532" s="201"/>
      <c r="J532" s="201"/>
      <c r="K532" s="201"/>
      <c r="L532" s="201"/>
      <c r="M532" s="578"/>
      <c r="N532" s="578"/>
      <c r="O532" s="578"/>
      <c r="P532" s="578"/>
      <c r="Q532" s="578"/>
      <c r="R532" s="578"/>
      <c r="S532" s="578"/>
      <c r="T532" s="578"/>
      <c r="U532" s="578"/>
      <c r="V532" s="578"/>
      <c r="W532" s="578"/>
      <c r="X532" s="578"/>
      <c r="Y532" s="578"/>
      <c r="Z532" s="578"/>
      <c r="AA532" s="578"/>
      <c r="AB532" s="578"/>
      <c r="AC532" s="578"/>
      <c r="AD532" s="578"/>
      <c r="AE532" s="201"/>
      <c r="AF532" s="234"/>
      <c r="AG532" s="234"/>
      <c r="AH532" s="234"/>
      <c r="AI532" s="234"/>
      <c r="AJ532" s="234"/>
      <c r="AK532" s="578"/>
      <c r="AL532" s="201"/>
      <c r="AM532" s="234"/>
      <c r="AN532" s="234"/>
      <c r="AO532" s="201"/>
      <c r="AP532" s="201"/>
      <c r="BL532" s="83"/>
      <c r="BM532" s="83"/>
      <c r="BQ532" s="83"/>
    </row>
    <row r="533" spans="1:69" s="82" customFormat="1">
      <c r="A533" s="201"/>
      <c r="B533" s="234"/>
      <c r="C533" s="716"/>
      <c r="D533" s="201"/>
      <c r="E533" s="201"/>
      <c r="F533" s="201"/>
      <c r="G533" s="201"/>
      <c r="H533" s="201"/>
      <c r="I533" s="201"/>
      <c r="J533" s="201"/>
      <c r="K533" s="201"/>
      <c r="L533" s="201"/>
      <c r="M533" s="578"/>
      <c r="N533" s="578"/>
      <c r="O533" s="578"/>
      <c r="P533" s="578"/>
      <c r="Q533" s="578"/>
      <c r="R533" s="578"/>
      <c r="S533" s="578"/>
      <c r="T533" s="578"/>
      <c r="U533" s="578"/>
      <c r="V533" s="578"/>
      <c r="W533" s="578"/>
      <c r="X533" s="578"/>
      <c r="Y533" s="578"/>
      <c r="Z533" s="578"/>
      <c r="AA533" s="578"/>
      <c r="AB533" s="578"/>
      <c r="AC533" s="578"/>
      <c r="AD533" s="578"/>
      <c r="AE533" s="201"/>
      <c r="AF533" s="234"/>
      <c r="AG533" s="234"/>
      <c r="AH533" s="234"/>
      <c r="AI533" s="234"/>
      <c r="AJ533" s="234"/>
      <c r="AK533" s="578"/>
      <c r="AL533" s="201"/>
      <c r="AM533" s="234"/>
      <c r="AN533" s="234"/>
      <c r="AO533" s="201"/>
      <c r="AP533" s="201"/>
      <c r="BL533" s="83"/>
      <c r="BM533" s="83"/>
      <c r="BQ533" s="83"/>
    </row>
    <row r="534" spans="1:69" s="82" customFormat="1">
      <c r="A534" s="201"/>
      <c r="B534" s="234"/>
      <c r="C534" s="716"/>
      <c r="D534" s="201"/>
      <c r="E534" s="201"/>
      <c r="F534" s="201"/>
      <c r="G534" s="201"/>
      <c r="H534" s="201"/>
      <c r="I534" s="201"/>
      <c r="J534" s="201"/>
      <c r="K534" s="201"/>
      <c r="L534" s="201"/>
      <c r="M534" s="578"/>
      <c r="N534" s="578"/>
      <c r="O534" s="578"/>
      <c r="P534" s="578"/>
      <c r="Q534" s="578"/>
      <c r="R534" s="578"/>
      <c r="S534" s="578"/>
      <c r="T534" s="578"/>
      <c r="U534" s="578"/>
      <c r="V534" s="578"/>
      <c r="W534" s="578"/>
      <c r="X534" s="578"/>
      <c r="Y534" s="578"/>
      <c r="Z534" s="578"/>
      <c r="AA534" s="578"/>
      <c r="AB534" s="578"/>
      <c r="AC534" s="578"/>
      <c r="AD534" s="578"/>
      <c r="AE534" s="201"/>
      <c r="AF534" s="234"/>
      <c r="AG534" s="234"/>
      <c r="AH534" s="234"/>
      <c r="AI534" s="234"/>
      <c r="AJ534" s="234"/>
      <c r="AK534" s="578"/>
      <c r="AL534" s="201"/>
      <c r="AM534" s="234"/>
      <c r="AN534" s="234"/>
      <c r="AO534" s="201"/>
      <c r="AP534" s="201"/>
      <c r="BL534" s="83"/>
      <c r="BM534" s="83"/>
      <c r="BQ534" s="83"/>
    </row>
    <row r="535" spans="1:69" s="82" customFormat="1">
      <c r="A535" s="201"/>
      <c r="B535" s="234"/>
      <c r="C535" s="716"/>
      <c r="D535" s="201"/>
      <c r="E535" s="201"/>
      <c r="F535" s="201"/>
      <c r="G535" s="201"/>
      <c r="H535" s="201"/>
      <c r="I535" s="201"/>
      <c r="J535" s="201"/>
      <c r="K535" s="201"/>
      <c r="L535" s="201"/>
      <c r="M535" s="578"/>
      <c r="N535" s="578"/>
      <c r="O535" s="578"/>
      <c r="P535" s="578"/>
      <c r="Q535" s="578"/>
      <c r="R535" s="578"/>
      <c r="S535" s="578"/>
      <c r="T535" s="578"/>
      <c r="U535" s="578"/>
      <c r="V535" s="578"/>
      <c r="W535" s="578"/>
      <c r="X535" s="578"/>
      <c r="Y535" s="578"/>
      <c r="Z535" s="578"/>
      <c r="AA535" s="578"/>
      <c r="AB535" s="578"/>
      <c r="AC535" s="578"/>
      <c r="AD535" s="578"/>
      <c r="AE535" s="201"/>
      <c r="AF535" s="234"/>
      <c r="AG535" s="234"/>
      <c r="AH535" s="234"/>
      <c r="AI535" s="234"/>
      <c r="AJ535" s="234"/>
      <c r="AK535" s="578"/>
      <c r="AL535" s="201"/>
      <c r="AM535" s="234"/>
      <c r="AN535" s="234"/>
      <c r="AO535" s="201"/>
      <c r="AP535" s="201"/>
      <c r="BL535" s="83"/>
      <c r="BM535" s="83"/>
      <c r="BQ535" s="83"/>
    </row>
    <row r="536" spans="1:69" s="82" customFormat="1">
      <c r="A536" s="201"/>
      <c r="B536" s="234"/>
      <c r="C536" s="716"/>
      <c r="D536" s="201"/>
      <c r="E536" s="201"/>
      <c r="F536" s="201"/>
      <c r="G536" s="201"/>
      <c r="H536" s="201"/>
      <c r="I536" s="201"/>
      <c r="J536" s="201"/>
      <c r="K536" s="201"/>
      <c r="L536" s="201"/>
      <c r="M536" s="578"/>
      <c r="N536" s="578"/>
      <c r="O536" s="578"/>
      <c r="P536" s="578"/>
      <c r="Q536" s="578"/>
      <c r="R536" s="578"/>
      <c r="S536" s="578"/>
      <c r="T536" s="578"/>
      <c r="U536" s="578"/>
      <c r="V536" s="578"/>
      <c r="W536" s="578"/>
      <c r="X536" s="578"/>
      <c r="Y536" s="578"/>
      <c r="Z536" s="578"/>
      <c r="AA536" s="578"/>
      <c r="AB536" s="578"/>
      <c r="AC536" s="578"/>
      <c r="AD536" s="578"/>
      <c r="AE536" s="201"/>
      <c r="AF536" s="234"/>
      <c r="AG536" s="234"/>
      <c r="AH536" s="234"/>
      <c r="AI536" s="234"/>
      <c r="AJ536" s="234"/>
      <c r="AK536" s="578"/>
      <c r="AL536" s="201"/>
      <c r="AM536" s="234"/>
      <c r="AN536" s="234"/>
      <c r="AO536" s="201"/>
      <c r="AP536" s="201"/>
      <c r="BL536" s="83"/>
      <c r="BM536" s="83"/>
      <c r="BQ536" s="83"/>
    </row>
    <row r="537" spans="1:69" s="82" customFormat="1">
      <c r="A537" s="201"/>
      <c r="B537" s="234"/>
      <c r="C537" s="716"/>
      <c r="D537" s="201"/>
      <c r="E537" s="201"/>
      <c r="F537" s="201"/>
      <c r="G537" s="201"/>
      <c r="H537" s="201"/>
      <c r="I537" s="201"/>
      <c r="J537" s="201"/>
      <c r="K537" s="201"/>
      <c r="L537" s="201"/>
      <c r="M537" s="578"/>
      <c r="N537" s="578"/>
      <c r="O537" s="578"/>
      <c r="P537" s="578"/>
      <c r="Q537" s="578"/>
      <c r="R537" s="578"/>
      <c r="S537" s="578"/>
      <c r="T537" s="578"/>
      <c r="U537" s="578"/>
      <c r="V537" s="578"/>
      <c r="W537" s="578"/>
      <c r="X537" s="578"/>
      <c r="Y537" s="578"/>
      <c r="Z537" s="578"/>
      <c r="AA537" s="578"/>
      <c r="AB537" s="578"/>
      <c r="AC537" s="578"/>
      <c r="AD537" s="578"/>
      <c r="AE537" s="201"/>
      <c r="AF537" s="234"/>
      <c r="AG537" s="234"/>
      <c r="AH537" s="234"/>
      <c r="AI537" s="234"/>
      <c r="AJ537" s="234"/>
      <c r="AK537" s="578"/>
      <c r="AL537" s="201"/>
      <c r="AM537" s="234"/>
      <c r="AN537" s="234"/>
      <c r="AO537" s="201"/>
      <c r="AP537" s="201"/>
      <c r="BL537" s="83"/>
      <c r="BM537" s="83"/>
      <c r="BQ537" s="83"/>
    </row>
    <row r="538" spans="1:69" s="82" customFormat="1">
      <c r="A538" s="201"/>
      <c r="B538" s="234"/>
      <c r="C538" s="716"/>
      <c r="D538" s="201"/>
      <c r="E538" s="201"/>
      <c r="F538" s="201"/>
      <c r="G538" s="201"/>
      <c r="H538" s="201"/>
      <c r="I538" s="201"/>
      <c r="J538" s="201"/>
      <c r="K538" s="201"/>
      <c r="L538" s="201"/>
      <c r="M538" s="578"/>
      <c r="N538" s="578"/>
      <c r="O538" s="578"/>
      <c r="P538" s="578"/>
      <c r="Q538" s="578"/>
      <c r="R538" s="578"/>
      <c r="S538" s="578"/>
      <c r="T538" s="578"/>
      <c r="U538" s="578"/>
      <c r="V538" s="578"/>
      <c r="W538" s="578"/>
      <c r="X538" s="578"/>
      <c r="Y538" s="578"/>
      <c r="Z538" s="578"/>
      <c r="AA538" s="578"/>
      <c r="AB538" s="578"/>
      <c r="AC538" s="578"/>
      <c r="AD538" s="578"/>
      <c r="AE538" s="201"/>
      <c r="AF538" s="234"/>
      <c r="AG538" s="234"/>
      <c r="AH538" s="234"/>
      <c r="AI538" s="234"/>
      <c r="AJ538" s="234"/>
      <c r="AK538" s="578"/>
      <c r="AL538" s="201"/>
      <c r="AM538" s="234"/>
      <c r="AN538" s="234"/>
      <c r="AO538" s="201"/>
      <c r="AP538" s="201"/>
      <c r="BL538" s="83"/>
      <c r="BM538" s="83"/>
      <c r="BQ538" s="83"/>
    </row>
    <row r="539" spans="1:69" s="82" customFormat="1">
      <c r="A539" s="201"/>
      <c r="B539" s="234"/>
      <c r="C539" s="716"/>
      <c r="D539" s="201"/>
      <c r="E539" s="201"/>
      <c r="F539" s="201"/>
      <c r="G539" s="201"/>
      <c r="H539" s="201"/>
      <c r="I539" s="201"/>
      <c r="J539" s="201"/>
      <c r="K539" s="201"/>
      <c r="L539" s="201"/>
      <c r="M539" s="578"/>
      <c r="N539" s="578"/>
      <c r="O539" s="578"/>
      <c r="P539" s="578"/>
      <c r="Q539" s="578"/>
      <c r="R539" s="578"/>
      <c r="S539" s="578"/>
      <c r="T539" s="578"/>
      <c r="U539" s="578"/>
      <c r="V539" s="578"/>
      <c r="W539" s="578"/>
      <c r="X539" s="578"/>
      <c r="Y539" s="578"/>
      <c r="Z539" s="578"/>
      <c r="AA539" s="578"/>
      <c r="AB539" s="578"/>
      <c r="AC539" s="578"/>
      <c r="AD539" s="578"/>
      <c r="AE539" s="201"/>
      <c r="AF539" s="234"/>
      <c r="AG539" s="234"/>
      <c r="AH539" s="234"/>
      <c r="AI539" s="234"/>
      <c r="AJ539" s="234"/>
      <c r="AK539" s="578"/>
      <c r="AL539" s="201"/>
      <c r="AM539" s="234"/>
      <c r="AN539" s="234"/>
      <c r="AO539" s="201"/>
      <c r="AP539" s="201"/>
      <c r="BL539" s="83"/>
      <c r="BM539" s="83"/>
      <c r="BQ539" s="83"/>
    </row>
    <row r="540" spans="1:69" s="82" customFormat="1">
      <c r="A540" s="201"/>
      <c r="B540" s="234"/>
      <c r="C540" s="716"/>
      <c r="D540" s="201"/>
      <c r="E540" s="201"/>
      <c r="F540" s="201"/>
      <c r="G540" s="201"/>
      <c r="H540" s="201"/>
      <c r="I540" s="201"/>
      <c r="J540" s="201"/>
      <c r="K540" s="201"/>
      <c r="L540" s="201"/>
      <c r="M540" s="578"/>
      <c r="N540" s="578"/>
      <c r="O540" s="578"/>
      <c r="P540" s="578"/>
      <c r="Q540" s="578"/>
      <c r="R540" s="578"/>
      <c r="S540" s="578"/>
      <c r="T540" s="578"/>
      <c r="U540" s="578"/>
      <c r="V540" s="578"/>
      <c r="W540" s="578"/>
      <c r="X540" s="578"/>
      <c r="Y540" s="578"/>
      <c r="Z540" s="578"/>
      <c r="AA540" s="578"/>
      <c r="AB540" s="578"/>
      <c r="AC540" s="578"/>
      <c r="AD540" s="578"/>
      <c r="AE540" s="201"/>
      <c r="AF540" s="234"/>
      <c r="AG540" s="234"/>
      <c r="AH540" s="234"/>
      <c r="AI540" s="234"/>
      <c r="AJ540" s="234"/>
      <c r="AK540" s="578"/>
      <c r="AL540" s="201"/>
      <c r="AM540" s="234"/>
      <c r="AN540" s="234"/>
      <c r="AO540" s="201"/>
      <c r="AP540" s="201"/>
      <c r="BL540" s="83"/>
      <c r="BM540" s="83"/>
      <c r="BQ540" s="83"/>
    </row>
    <row r="541" spans="1:69" s="82" customFormat="1">
      <c r="A541" s="201"/>
      <c r="B541" s="234"/>
      <c r="C541" s="716"/>
      <c r="D541" s="201"/>
      <c r="E541" s="201"/>
      <c r="F541" s="201"/>
      <c r="G541" s="201"/>
      <c r="H541" s="201"/>
      <c r="I541" s="201"/>
      <c r="J541" s="201"/>
      <c r="K541" s="201"/>
      <c r="L541" s="201"/>
      <c r="M541" s="578"/>
      <c r="N541" s="578"/>
      <c r="O541" s="578"/>
      <c r="P541" s="578"/>
      <c r="Q541" s="578"/>
      <c r="R541" s="578"/>
      <c r="S541" s="578"/>
      <c r="T541" s="578"/>
      <c r="U541" s="578"/>
      <c r="V541" s="578"/>
      <c r="W541" s="578"/>
      <c r="X541" s="578"/>
      <c r="Y541" s="578"/>
      <c r="Z541" s="578"/>
      <c r="AA541" s="578"/>
      <c r="AB541" s="578"/>
      <c r="AC541" s="578"/>
      <c r="AD541" s="578"/>
      <c r="AE541" s="201"/>
      <c r="AF541" s="234"/>
      <c r="AG541" s="234"/>
      <c r="AH541" s="234"/>
      <c r="AI541" s="234"/>
      <c r="AJ541" s="234"/>
      <c r="AK541" s="578"/>
      <c r="AL541" s="201"/>
      <c r="AM541" s="234"/>
      <c r="AN541" s="234"/>
      <c r="AO541" s="201"/>
      <c r="AP541" s="201"/>
      <c r="BL541" s="83"/>
      <c r="BM541" s="83"/>
      <c r="BQ541" s="83"/>
    </row>
    <row r="542" spans="1:69" s="82" customFormat="1">
      <c r="A542" s="201"/>
      <c r="B542" s="234"/>
      <c r="C542" s="716"/>
      <c r="D542" s="201"/>
      <c r="E542" s="201"/>
      <c r="F542" s="201"/>
      <c r="G542" s="201"/>
      <c r="H542" s="201"/>
      <c r="I542" s="201"/>
      <c r="J542" s="201"/>
      <c r="K542" s="201"/>
      <c r="L542" s="201"/>
      <c r="M542" s="578"/>
      <c r="N542" s="578"/>
      <c r="O542" s="578"/>
      <c r="P542" s="578"/>
      <c r="Q542" s="578"/>
      <c r="R542" s="578"/>
      <c r="S542" s="578"/>
      <c r="T542" s="578"/>
      <c r="U542" s="578"/>
      <c r="V542" s="578"/>
      <c r="W542" s="578"/>
      <c r="X542" s="578"/>
      <c r="Y542" s="578"/>
      <c r="Z542" s="578"/>
      <c r="AA542" s="578"/>
      <c r="AB542" s="578"/>
      <c r="AC542" s="578"/>
      <c r="AD542" s="578"/>
      <c r="AE542" s="201"/>
      <c r="AF542" s="234"/>
      <c r="AG542" s="234"/>
      <c r="AH542" s="234"/>
      <c r="AI542" s="234"/>
      <c r="AJ542" s="234"/>
      <c r="AK542" s="578"/>
      <c r="AL542" s="201"/>
      <c r="AM542" s="234"/>
      <c r="AN542" s="234"/>
      <c r="AO542" s="201"/>
      <c r="AP542" s="201"/>
      <c r="BL542" s="83"/>
      <c r="BM542" s="83"/>
      <c r="BQ542" s="83"/>
    </row>
    <row r="543" spans="1:69" s="82" customFormat="1">
      <c r="A543" s="201"/>
      <c r="B543" s="234"/>
      <c r="C543" s="716"/>
      <c r="D543" s="201"/>
      <c r="E543" s="201"/>
      <c r="F543" s="201"/>
      <c r="G543" s="201"/>
      <c r="H543" s="201"/>
      <c r="I543" s="201"/>
      <c r="J543" s="201"/>
      <c r="K543" s="201"/>
      <c r="L543" s="201"/>
      <c r="M543" s="578"/>
      <c r="N543" s="578"/>
      <c r="O543" s="578"/>
      <c r="P543" s="578"/>
      <c r="Q543" s="578"/>
      <c r="R543" s="578"/>
      <c r="S543" s="578"/>
      <c r="T543" s="578"/>
      <c r="U543" s="578"/>
      <c r="V543" s="578"/>
      <c r="W543" s="578"/>
      <c r="X543" s="578"/>
      <c r="Y543" s="578"/>
      <c r="Z543" s="578"/>
      <c r="AA543" s="578"/>
      <c r="AB543" s="578"/>
      <c r="AC543" s="578"/>
      <c r="AD543" s="578"/>
      <c r="AE543" s="201"/>
      <c r="AF543" s="234"/>
      <c r="AG543" s="234"/>
      <c r="AH543" s="234"/>
      <c r="AI543" s="234"/>
      <c r="AJ543" s="234"/>
      <c r="AK543" s="578"/>
      <c r="AL543" s="201"/>
      <c r="AM543" s="234"/>
      <c r="AN543" s="234"/>
      <c r="AO543" s="201"/>
      <c r="AP543" s="201"/>
      <c r="BL543" s="83"/>
      <c r="BM543" s="83"/>
      <c r="BQ543" s="83"/>
    </row>
    <row r="544" spans="1:69" s="82" customFormat="1">
      <c r="A544" s="201"/>
      <c r="B544" s="234"/>
      <c r="C544" s="716"/>
      <c r="D544" s="201"/>
      <c r="E544" s="201"/>
      <c r="F544" s="201"/>
      <c r="G544" s="201"/>
      <c r="H544" s="201"/>
      <c r="I544" s="201"/>
      <c r="J544" s="201"/>
      <c r="K544" s="201"/>
      <c r="L544" s="201"/>
      <c r="M544" s="578"/>
      <c r="N544" s="578"/>
      <c r="O544" s="578"/>
      <c r="P544" s="578"/>
      <c r="Q544" s="578"/>
      <c r="R544" s="578"/>
      <c r="S544" s="578"/>
      <c r="T544" s="578"/>
      <c r="U544" s="578"/>
      <c r="V544" s="578"/>
      <c r="W544" s="578"/>
      <c r="X544" s="578"/>
      <c r="Y544" s="578"/>
      <c r="Z544" s="578"/>
      <c r="AA544" s="578"/>
      <c r="AB544" s="578"/>
      <c r="AC544" s="578"/>
      <c r="AD544" s="578"/>
      <c r="AE544" s="201"/>
      <c r="AF544" s="234"/>
      <c r="AG544" s="234"/>
      <c r="AH544" s="234"/>
      <c r="AI544" s="234"/>
      <c r="AJ544" s="234"/>
      <c r="AK544" s="578"/>
      <c r="AL544" s="201"/>
      <c r="AM544" s="234"/>
      <c r="AN544" s="234"/>
      <c r="AO544" s="201"/>
      <c r="AP544" s="201"/>
      <c r="BL544" s="83"/>
      <c r="BM544" s="83"/>
      <c r="BQ544" s="83"/>
    </row>
    <row r="545" spans="1:69" s="82" customFormat="1">
      <c r="A545" s="201"/>
      <c r="B545" s="234"/>
      <c r="C545" s="716"/>
      <c r="D545" s="201"/>
      <c r="E545" s="201"/>
      <c r="F545" s="201"/>
      <c r="G545" s="201"/>
      <c r="H545" s="201"/>
      <c r="I545" s="201"/>
      <c r="J545" s="201"/>
      <c r="K545" s="201"/>
      <c r="L545" s="201"/>
      <c r="M545" s="578"/>
      <c r="N545" s="578"/>
      <c r="O545" s="578"/>
      <c r="P545" s="578"/>
      <c r="Q545" s="578"/>
      <c r="R545" s="578"/>
      <c r="S545" s="578"/>
      <c r="T545" s="578"/>
      <c r="U545" s="578"/>
      <c r="V545" s="578"/>
      <c r="W545" s="578"/>
      <c r="X545" s="578"/>
      <c r="Y545" s="578"/>
      <c r="Z545" s="578"/>
      <c r="AA545" s="578"/>
      <c r="AB545" s="578"/>
      <c r="AC545" s="578"/>
      <c r="AD545" s="578"/>
      <c r="AE545" s="201"/>
      <c r="AF545" s="234"/>
      <c r="AG545" s="234"/>
      <c r="AH545" s="234"/>
      <c r="AI545" s="234"/>
      <c r="AJ545" s="234"/>
      <c r="AK545" s="578"/>
      <c r="AL545" s="201"/>
      <c r="AM545" s="234"/>
      <c r="AN545" s="234"/>
      <c r="AO545" s="201"/>
      <c r="AP545" s="201"/>
      <c r="BL545" s="83"/>
      <c r="BM545" s="83"/>
      <c r="BQ545" s="83"/>
    </row>
    <row r="546" spans="1:69" s="82" customFormat="1">
      <c r="A546" s="201"/>
      <c r="B546" s="234"/>
      <c r="C546" s="716"/>
      <c r="D546" s="201"/>
      <c r="E546" s="201"/>
      <c r="F546" s="201"/>
      <c r="G546" s="201"/>
      <c r="H546" s="201"/>
      <c r="I546" s="201"/>
      <c r="J546" s="201"/>
      <c r="K546" s="201"/>
      <c r="L546" s="201"/>
      <c r="M546" s="578"/>
      <c r="N546" s="578"/>
      <c r="O546" s="578"/>
      <c r="P546" s="578"/>
      <c r="Q546" s="578"/>
      <c r="R546" s="578"/>
      <c r="S546" s="578"/>
      <c r="T546" s="578"/>
      <c r="U546" s="578"/>
      <c r="V546" s="578"/>
      <c r="W546" s="578"/>
      <c r="X546" s="578"/>
      <c r="Y546" s="578"/>
      <c r="Z546" s="578"/>
      <c r="AA546" s="578"/>
      <c r="AB546" s="578"/>
      <c r="AC546" s="578"/>
      <c r="AD546" s="578"/>
      <c r="AE546" s="201"/>
      <c r="AF546" s="234"/>
      <c r="AG546" s="234"/>
      <c r="AH546" s="234"/>
      <c r="AI546" s="234"/>
      <c r="AJ546" s="234"/>
      <c r="AK546" s="578"/>
      <c r="AL546" s="201"/>
      <c r="AM546" s="234"/>
      <c r="AN546" s="234"/>
      <c r="AO546" s="201"/>
      <c r="AP546" s="201"/>
      <c r="BL546" s="83"/>
      <c r="BM546" s="83"/>
      <c r="BQ546" s="83"/>
    </row>
    <row r="547" spans="1:69" s="82" customFormat="1">
      <c r="A547" s="201"/>
      <c r="B547" s="234"/>
      <c r="C547" s="716"/>
      <c r="D547" s="201"/>
      <c r="E547" s="201"/>
      <c r="F547" s="201"/>
      <c r="G547" s="201"/>
      <c r="H547" s="201"/>
      <c r="I547" s="201"/>
      <c r="J547" s="201"/>
      <c r="K547" s="201"/>
      <c r="L547" s="201"/>
      <c r="M547" s="578"/>
      <c r="N547" s="578"/>
      <c r="O547" s="578"/>
      <c r="P547" s="578"/>
      <c r="Q547" s="578"/>
      <c r="R547" s="578"/>
      <c r="S547" s="578"/>
      <c r="T547" s="578"/>
      <c r="U547" s="578"/>
      <c r="V547" s="578"/>
      <c r="W547" s="578"/>
      <c r="X547" s="578"/>
      <c r="Y547" s="578"/>
      <c r="Z547" s="578"/>
      <c r="AA547" s="578"/>
      <c r="AB547" s="578"/>
      <c r="AC547" s="578"/>
      <c r="AD547" s="578"/>
      <c r="AE547" s="201"/>
      <c r="AF547" s="234"/>
      <c r="AG547" s="234"/>
      <c r="AH547" s="234"/>
      <c r="AI547" s="234"/>
      <c r="AJ547" s="234"/>
      <c r="AK547" s="578"/>
      <c r="AL547" s="201"/>
      <c r="AM547" s="234"/>
      <c r="AN547" s="234"/>
      <c r="AO547" s="201"/>
      <c r="AP547" s="201"/>
      <c r="BL547" s="83"/>
      <c r="BM547" s="83"/>
      <c r="BQ547" s="83"/>
    </row>
    <row r="548" spans="1:69" s="82" customFormat="1">
      <c r="A548" s="201"/>
      <c r="B548" s="234"/>
      <c r="C548" s="716"/>
      <c r="D548" s="201"/>
      <c r="E548" s="201"/>
      <c r="F548" s="201"/>
      <c r="G548" s="201"/>
      <c r="H548" s="201"/>
      <c r="I548" s="201"/>
      <c r="J548" s="201"/>
      <c r="K548" s="201"/>
      <c r="L548" s="201"/>
      <c r="M548" s="578"/>
      <c r="N548" s="578"/>
      <c r="O548" s="578"/>
      <c r="P548" s="578"/>
      <c r="Q548" s="578"/>
      <c r="R548" s="578"/>
      <c r="S548" s="578"/>
      <c r="T548" s="578"/>
      <c r="U548" s="578"/>
      <c r="V548" s="578"/>
      <c r="W548" s="578"/>
      <c r="X548" s="578"/>
      <c r="Y548" s="578"/>
      <c r="Z548" s="578"/>
      <c r="AA548" s="578"/>
      <c r="AB548" s="578"/>
      <c r="AC548" s="578"/>
      <c r="AD548" s="578"/>
      <c r="AE548" s="201"/>
      <c r="AF548" s="234"/>
      <c r="AG548" s="234"/>
      <c r="AH548" s="234"/>
      <c r="AI548" s="234"/>
      <c r="AJ548" s="234"/>
      <c r="AK548" s="578"/>
      <c r="AL548" s="201"/>
      <c r="AM548" s="234"/>
      <c r="AN548" s="234"/>
      <c r="AO548" s="201"/>
      <c r="AP548" s="201"/>
      <c r="BL548" s="83"/>
      <c r="BM548" s="83"/>
      <c r="BQ548" s="83"/>
    </row>
    <row r="549" spans="1:69" s="82" customFormat="1">
      <c r="A549" s="201"/>
      <c r="B549" s="234"/>
      <c r="C549" s="716"/>
      <c r="D549" s="201"/>
      <c r="E549" s="201"/>
      <c r="F549" s="201"/>
      <c r="G549" s="201"/>
      <c r="H549" s="201"/>
      <c r="I549" s="201"/>
      <c r="J549" s="201"/>
      <c r="K549" s="201"/>
      <c r="L549" s="201"/>
      <c r="M549" s="578"/>
      <c r="N549" s="578"/>
      <c r="O549" s="578"/>
      <c r="P549" s="578"/>
      <c r="Q549" s="578"/>
      <c r="R549" s="578"/>
      <c r="S549" s="578"/>
      <c r="T549" s="578"/>
      <c r="U549" s="578"/>
      <c r="V549" s="578"/>
      <c r="W549" s="578"/>
      <c r="X549" s="578"/>
      <c r="Y549" s="578"/>
      <c r="Z549" s="578"/>
      <c r="AA549" s="578"/>
      <c r="AB549" s="578"/>
      <c r="AC549" s="578"/>
      <c r="AD549" s="578"/>
      <c r="AE549" s="201"/>
      <c r="AF549" s="234"/>
      <c r="AG549" s="234"/>
      <c r="AH549" s="234"/>
      <c r="AI549" s="234"/>
      <c r="AJ549" s="234"/>
      <c r="AK549" s="578"/>
      <c r="AL549" s="201"/>
      <c r="AM549" s="234"/>
      <c r="AN549" s="234"/>
      <c r="AO549" s="201"/>
      <c r="AP549" s="201"/>
      <c r="BL549" s="83"/>
      <c r="BM549" s="83"/>
      <c r="BQ549" s="83"/>
    </row>
    <row r="550" spans="1:69" s="82" customFormat="1">
      <c r="A550" s="201"/>
      <c r="B550" s="234"/>
      <c r="C550" s="716"/>
      <c r="D550" s="201"/>
      <c r="E550" s="201"/>
      <c r="F550" s="201"/>
      <c r="G550" s="201"/>
      <c r="H550" s="201"/>
      <c r="I550" s="201"/>
      <c r="J550" s="201"/>
      <c r="K550" s="201"/>
      <c r="L550" s="201"/>
      <c r="M550" s="578"/>
      <c r="N550" s="578"/>
      <c r="O550" s="578"/>
      <c r="P550" s="578"/>
      <c r="Q550" s="578"/>
      <c r="R550" s="578"/>
      <c r="S550" s="578"/>
      <c r="T550" s="578"/>
      <c r="U550" s="578"/>
      <c r="V550" s="578"/>
      <c r="W550" s="578"/>
      <c r="X550" s="578"/>
      <c r="Y550" s="578"/>
      <c r="Z550" s="578"/>
      <c r="AA550" s="578"/>
      <c r="AB550" s="578"/>
      <c r="AC550" s="578"/>
      <c r="AD550" s="578"/>
      <c r="AE550" s="201"/>
      <c r="AF550" s="234"/>
      <c r="AG550" s="234"/>
      <c r="AH550" s="234"/>
      <c r="AI550" s="234"/>
      <c r="AJ550" s="234"/>
      <c r="AK550" s="578"/>
      <c r="AL550" s="201"/>
      <c r="AM550" s="234"/>
      <c r="AN550" s="234"/>
      <c r="AO550" s="201"/>
      <c r="AP550" s="201"/>
      <c r="BL550" s="83"/>
      <c r="BM550" s="83"/>
      <c r="BQ550" s="83"/>
    </row>
    <row r="551" spans="1:69" s="82" customFormat="1">
      <c r="A551" s="201"/>
      <c r="B551" s="234"/>
      <c r="C551" s="716"/>
      <c r="D551" s="201"/>
      <c r="E551" s="201"/>
      <c r="F551" s="201"/>
      <c r="G551" s="201"/>
      <c r="H551" s="201"/>
      <c r="I551" s="201"/>
      <c r="J551" s="201"/>
      <c r="K551" s="201"/>
      <c r="L551" s="201"/>
      <c r="M551" s="578"/>
      <c r="N551" s="578"/>
      <c r="O551" s="578"/>
      <c r="P551" s="578"/>
      <c r="Q551" s="578"/>
      <c r="R551" s="578"/>
      <c r="S551" s="578"/>
      <c r="T551" s="578"/>
      <c r="U551" s="578"/>
      <c r="V551" s="578"/>
      <c r="W551" s="578"/>
      <c r="X551" s="578"/>
      <c r="Y551" s="578"/>
      <c r="Z551" s="578"/>
      <c r="AA551" s="578"/>
      <c r="AB551" s="578"/>
      <c r="AC551" s="578"/>
      <c r="AD551" s="578"/>
      <c r="AE551" s="201"/>
      <c r="AF551" s="234"/>
      <c r="AG551" s="234"/>
      <c r="AH551" s="234"/>
      <c r="AI551" s="234"/>
      <c r="AJ551" s="234"/>
      <c r="AK551" s="578"/>
      <c r="AL551" s="201"/>
      <c r="AM551" s="234"/>
      <c r="AN551" s="234"/>
      <c r="AO551" s="201"/>
      <c r="AP551" s="201"/>
      <c r="BL551" s="83"/>
      <c r="BM551" s="83"/>
      <c r="BQ551" s="83"/>
    </row>
    <row r="552" spans="1:69" s="82" customFormat="1">
      <c r="A552" s="201"/>
      <c r="B552" s="234"/>
      <c r="C552" s="716"/>
      <c r="D552" s="201"/>
      <c r="E552" s="201"/>
      <c r="F552" s="201"/>
      <c r="G552" s="201"/>
      <c r="H552" s="201"/>
      <c r="I552" s="201"/>
      <c r="J552" s="201"/>
      <c r="K552" s="201"/>
      <c r="L552" s="201"/>
      <c r="M552" s="578"/>
      <c r="N552" s="578"/>
      <c r="O552" s="578"/>
      <c r="P552" s="578"/>
      <c r="Q552" s="578"/>
      <c r="R552" s="578"/>
      <c r="S552" s="578"/>
      <c r="T552" s="578"/>
      <c r="U552" s="578"/>
      <c r="V552" s="578"/>
      <c r="W552" s="578"/>
      <c r="X552" s="578"/>
      <c r="Y552" s="578"/>
      <c r="Z552" s="578"/>
      <c r="AA552" s="578"/>
      <c r="AB552" s="578"/>
      <c r="AC552" s="578"/>
      <c r="AD552" s="578"/>
      <c r="AE552" s="201"/>
      <c r="AF552" s="234"/>
      <c r="AG552" s="234"/>
      <c r="AH552" s="234"/>
      <c r="AI552" s="234"/>
      <c r="AJ552" s="234"/>
      <c r="AK552" s="578"/>
      <c r="AL552" s="201"/>
      <c r="AM552" s="234"/>
      <c r="AN552" s="234"/>
      <c r="AO552" s="201"/>
      <c r="AP552" s="201"/>
      <c r="BL552" s="83"/>
      <c r="BM552" s="83"/>
      <c r="BQ552" s="83"/>
    </row>
    <row r="553" spans="1:69" s="82" customFormat="1">
      <c r="A553" s="201"/>
      <c r="B553" s="234"/>
      <c r="C553" s="716"/>
      <c r="D553" s="201"/>
      <c r="E553" s="201"/>
      <c r="F553" s="201"/>
      <c r="G553" s="201"/>
      <c r="H553" s="201"/>
      <c r="I553" s="201"/>
      <c r="J553" s="201"/>
      <c r="K553" s="201"/>
      <c r="L553" s="201"/>
      <c r="M553" s="578"/>
      <c r="N553" s="578"/>
      <c r="O553" s="578"/>
      <c r="P553" s="578"/>
      <c r="Q553" s="578"/>
      <c r="R553" s="578"/>
      <c r="S553" s="578"/>
      <c r="T553" s="578"/>
      <c r="U553" s="578"/>
      <c r="V553" s="578"/>
      <c r="W553" s="578"/>
      <c r="X553" s="578"/>
      <c r="Y553" s="578"/>
      <c r="Z553" s="578"/>
      <c r="AA553" s="578"/>
      <c r="AB553" s="578"/>
      <c r="AC553" s="578"/>
      <c r="AD553" s="578"/>
      <c r="AE553" s="201"/>
      <c r="AF553" s="234"/>
      <c r="AG553" s="234"/>
      <c r="AH553" s="234"/>
      <c r="AI553" s="234"/>
      <c r="AJ553" s="234"/>
      <c r="AK553" s="578"/>
      <c r="AL553" s="201"/>
      <c r="AM553" s="234"/>
      <c r="AN553" s="234"/>
      <c r="AO553" s="201"/>
      <c r="AP553" s="201"/>
      <c r="BL553" s="83"/>
      <c r="BM553" s="83"/>
      <c r="BQ553" s="83"/>
    </row>
    <row r="554" spans="1:69" s="82" customFormat="1">
      <c r="A554" s="201"/>
      <c r="B554" s="234"/>
      <c r="C554" s="716"/>
      <c r="D554" s="201"/>
      <c r="E554" s="201"/>
      <c r="F554" s="201"/>
      <c r="G554" s="201"/>
      <c r="H554" s="201"/>
      <c r="I554" s="201"/>
      <c r="J554" s="201"/>
      <c r="K554" s="201"/>
      <c r="L554" s="201"/>
      <c r="M554" s="578"/>
      <c r="N554" s="578"/>
      <c r="O554" s="578"/>
      <c r="P554" s="578"/>
      <c r="Q554" s="578"/>
      <c r="R554" s="578"/>
      <c r="S554" s="578"/>
      <c r="T554" s="578"/>
      <c r="U554" s="578"/>
      <c r="V554" s="578"/>
      <c r="W554" s="578"/>
      <c r="X554" s="578"/>
      <c r="Y554" s="578"/>
      <c r="Z554" s="578"/>
      <c r="AA554" s="578"/>
      <c r="AB554" s="578"/>
      <c r="AC554" s="578"/>
      <c r="AD554" s="578"/>
      <c r="AE554" s="201"/>
      <c r="AF554" s="234"/>
      <c r="AG554" s="234"/>
      <c r="AH554" s="234"/>
      <c r="AI554" s="234"/>
      <c r="AJ554" s="234"/>
      <c r="AK554" s="578"/>
      <c r="AL554" s="201"/>
      <c r="AM554" s="234"/>
      <c r="AN554" s="234"/>
      <c r="AO554" s="201"/>
      <c r="AP554" s="201"/>
      <c r="BL554" s="83"/>
      <c r="BM554" s="83"/>
      <c r="BQ554" s="83"/>
    </row>
    <row r="555" spans="1:69" s="82" customFormat="1">
      <c r="A555" s="201"/>
      <c r="B555" s="234"/>
      <c r="C555" s="716"/>
      <c r="D555" s="201"/>
      <c r="E555" s="201"/>
      <c r="F555" s="201"/>
      <c r="G555" s="201"/>
      <c r="H555" s="201"/>
      <c r="I555" s="201"/>
      <c r="J555" s="201"/>
      <c r="K555" s="201"/>
      <c r="L555" s="201"/>
      <c r="M555" s="578"/>
      <c r="N555" s="578"/>
      <c r="O555" s="578"/>
      <c r="P555" s="578"/>
      <c r="Q555" s="578"/>
      <c r="R555" s="578"/>
      <c r="S555" s="578"/>
      <c r="T555" s="578"/>
      <c r="U555" s="578"/>
      <c r="V555" s="578"/>
      <c r="W555" s="578"/>
      <c r="X555" s="578"/>
      <c r="Y555" s="578"/>
      <c r="Z555" s="578"/>
      <c r="AA555" s="578"/>
      <c r="AB555" s="578"/>
      <c r="AC555" s="578"/>
      <c r="AD555" s="578"/>
      <c r="AE555" s="201"/>
      <c r="AF555" s="234"/>
      <c r="AG555" s="234"/>
      <c r="AH555" s="234"/>
      <c r="AI555" s="234"/>
      <c r="AJ555" s="234"/>
      <c r="AK555" s="578"/>
      <c r="AL555" s="201"/>
      <c r="AM555" s="234"/>
      <c r="AN555" s="234"/>
      <c r="AO555" s="201"/>
      <c r="AP555" s="201"/>
      <c r="BL555" s="83"/>
      <c r="BM555" s="83"/>
      <c r="BQ555" s="83"/>
    </row>
    <row r="556" spans="1:69" s="82" customFormat="1">
      <c r="A556" s="201"/>
      <c r="B556" s="234"/>
      <c r="C556" s="716"/>
      <c r="D556" s="201"/>
      <c r="E556" s="201"/>
      <c r="F556" s="201"/>
      <c r="G556" s="201"/>
      <c r="H556" s="201"/>
      <c r="I556" s="201"/>
      <c r="J556" s="201"/>
      <c r="K556" s="201"/>
      <c r="L556" s="201"/>
      <c r="M556" s="578"/>
      <c r="N556" s="578"/>
      <c r="O556" s="578"/>
      <c r="P556" s="578"/>
      <c r="Q556" s="578"/>
      <c r="R556" s="578"/>
      <c r="S556" s="578"/>
      <c r="T556" s="578"/>
      <c r="U556" s="578"/>
      <c r="V556" s="578"/>
      <c r="W556" s="578"/>
      <c r="X556" s="578"/>
      <c r="Y556" s="578"/>
      <c r="Z556" s="578"/>
      <c r="AA556" s="578"/>
      <c r="AB556" s="578"/>
      <c r="AC556" s="578"/>
      <c r="AD556" s="578"/>
      <c r="AE556" s="201"/>
      <c r="AF556" s="234"/>
      <c r="AG556" s="234"/>
      <c r="AH556" s="234"/>
      <c r="AI556" s="234"/>
      <c r="AJ556" s="234"/>
      <c r="AK556" s="578"/>
      <c r="AL556" s="201"/>
      <c r="AM556" s="234"/>
      <c r="AN556" s="234"/>
      <c r="AO556" s="201"/>
      <c r="AP556" s="201"/>
      <c r="BL556" s="83"/>
      <c r="BM556" s="83"/>
      <c r="BQ556" s="83"/>
    </row>
    <row r="557" spans="1:69" s="82" customFormat="1">
      <c r="A557" s="201"/>
      <c r="B557" s="234"/>
      <c r="C557" s="716"/>
      <c r="D557" s="201"/>
      <c r="E557" s="201"/>
      <c r="F557" s="201"/>
      <c r="G557" s="201"/>
      <c r="H557" s="201"/>
      <c r="I557" s="201"/>
      <c r="J557" s="201"/>
      <c r="K557" s="201"/>
      <c r="L557" s="201"/>
      <c r="M557" s="578"/>
      <c r="N557" s="578"/>
      <c r="O557" s="578"/>
      <c r="P557" s="578"/>
      <c r="Q557" s="578"/>
      <c r="R557" s="578"/>
      <c r="S557" s="578"/>
      <c r="T557" s="578"/>
      <c r="U557" s="578"/>
      <c r="V557" s="578"/>
      <c r="W557" s="578"/>
      <c r="X557" s="578"/>
      <c r="Y557" s="578"/>
      <c r="Z557" s="578"/>
      <c r="AA557" s="578"/>
      <c r="AB557" s="578"/>
      <c r="AC557" s="578"/>
      <c r="AD557" s="578"/>
      <c r="AE557" s="201"/>
      <c r="AF557" s="234"/>
      <c r="AG557" s="234"/>
      <c r="AH557" s="234"/>
      <c r="AI557" s="234"/>
      <c r="AJ557" s="234"/>
      <c r="AK557" s="578"/>
      <c r="AL557" s="201"/>
      <c r="AM557" s="234"/>
      <c r="AN557" s="234"/>
      <c r="AO557" s="201"/>
      <c r="AP557" s="201"/>
      <c r="BL557" s="83"/>
      <c r="BM557" s="83"/>
      <c r="BQ557" s="83"/>
    </row>
    <row r="558" spans="1:69" s="82" customFormat="1">
      <c r="A558" s="201"/>
      <c r="B558" s="234"/>
      <c r="C558" s="716"/>
      <c r="D558" s="201"/>
      <c r="E558" s="201"/>
      <c r="F558" s="201"/>
      <c r="G558" s="201"/>
      <c r="H558" s="201"/>
      <c r="I558" s="201"/>
      <c r="J558" s="201"/>
      <c r="K558" s="201"/>
      <c r="L558" s="201"/>
      <c r="M558" s="578"/>
      <c r="N558" s="578"/>
      <c r="O558" s="578"/>
      <c r="P558" s="578"/>
      <c r="Q558" s="578"/>
      <c r="R558" s="578"/>
      <c r="S558" s="578"/>
      <c r="T558" s="578"/>
      <c r="U558" s="578"/>
      <c r="V558" s="578"/>
      <c r="W558" s="578"/>
      <c r="X558" s="578"/>
      <c r="Y558" s="578"/>
      <c r="Z558" s="578"/>
      <c r="AA558" s="578"/>
      <c r="AB558" s="578"/>
      <c r="AC558" s="578"/>
      <c r="AD558" s="578"/>
      <c r="AE558" s="201"/>
      <c r="AF558" s="234"/>
      <c r="AG558" s="234"/>
      <c r="AH558" s="234"/>
      <c r="AI558" s="234"/>
      <c r="AJ558" s="234"/>
      <c r="AK558" s="578"/>
      <c r="AL558" s="201"/>
      <c r="AM558" s="234"/>
      <c r="AN558" s="234"/>
      <c r="AO558" s="201"/>
      <c r="AP558" s="201"/>
      <c r="BL558" s="83"/>
      <c r="BM558" s="83"/>
      <c r="BQ558" s="83"/>
    </row>
    <row r="559" spans="1:69" s="82" customFormat="1">
      <c r="A559" s="201"/>
      <c r="B559" s="234"/>
      <c r="C559" s="716"/>
      <c r="D559" s="201"/>
      <c r="E559" s="201"/>
      <c r="F559" s="201"/>
      <c r="G559" s="201"/>
      <c r="H559" s="201"/>
      <c r="I559" s="201"/>
      <c r="J559" s="201"/>
      <c r="K559" s="201"/>
      <c r="L559" s="201"/>
      <c r="M559" s="578"/>
      <c r="N559" s="578"/>
      <c r="O559" s="578"/>
      <c r="P559" s="578"/>
      <c r="Q559" s="578"/>
      <c r="R559" s="578"/>
      <c r="S559" s="578"/>
      <c r="T559" s="578"/>
      <c r="U559" s="578"/>
      <c r="V559" s="578"/>
      <c r="W559" s="578"/>
      <c r="X559" s="578"/>
      <c r="Y559" s="578"/>
      <c r="Z559" s="578"/>
      <c r="AA559" s="578"/>
      <c r="AB559" s="578"/>
      <c r="AC559" s="578"/>
      <c r="AD559" s="578"/>
      <c r="AE559" s="201"/>
      <c r="AF559" s="234"/>
      <c r="AG559" s="234"/>
      <c r="AH559" s="234"/>
      <c r="AI559" s="234"/>
      <c r="AJ559" s="234"/>
      <c r="AK559" s="578"/>
      <c r="AL559" s="201"/>
      <c r="AM559" s="234"/>
      <c r="AN559" s="234"/>
      <c r="AO559" s="201"/>
      <c r="AP559" s="201"/>
      <c r="BL559" s="83"/>
      <c r="BM559" s="83"/>
      <c r="BQ559" s="83"/>
    </row>
    <row r="560" spans="1:69" s="82" customFormat="1">
      <c r="A560" s="201"/>
      <c r="B560" s="234"/>
      <c r="C560" s="716"/>
      <c r="D560" s="201"/>
      <c r="E560" s="201"/>
      <c r="F560" s="201"/>
      <c r="G560" s="201"/>
      <c r="H560" s="201"/>
      <c r="I560" s="201"/>
      <c r="J560" s="201"/>
      <c r="K560" s="201"/>
      <c r="L560" s="201"/>
      <c r="M560" s="578"/>
      <c r="N560" s="578"/>
      <c r="O560" s="578"/>
      <c r="P560" s="578"/>
      <c r="Q560" s="578"/>
      <c r="R560" s="578"/>
      <c r="S560" s="578"/>
      <c r="T560" s="578"/>
      <c r="U560" s="578"/>
      <c r="V560" s="578"/>
      <c r="W560" s="578"/>
      <c r="X560" s="578"/>
      <c r="Y560" s="578"/>
      <c r="Z560" s="578"/>
      <c r="AA560" s="578"/>
      <c r="AB560" s="578"/>
      <c r="AC560" s="578"/>
      <c r="AD560" s="578"/>
      <c r="AE560" s="201"/>
      <c r="AF560" s="234"/>
      <c r="AG560" s="234"/>
      <c r="AH560" s="234"/>
      <c r="AI560" s="234"/>
      <c r="AJ560" s="234"/>
      <c r="AK560" s="578"/>
      <c r="AL560" s="201"/>
      <c r="AM560" s="234"/>
      <c r="AN560" s="234"/>
      <c r="AO560" s="201"/>
      <c r="AP560" s="201"/>
      <c r="BL560" s="83"/>
      <c r="BM560" s="83"/>
      <c r="BQ560" s="83"/>
    </row>
    <row r="561" spans="1:69" s="82" customFormat="1">
      <c r="A561" s="201"/>
      <c r="B561" s="234"/>
      <c r="C561" s="716"/>
      <c r="D561" s="201"/>
      <c r="E561" s="201"/>
      <c r="F561" s="201"/>
      <c r="G561" s="201"/>
      <c r="H561" s="201"/>
      <c r="I561" s="201"/>
      <c r="J561" s="201"/>
      <c r="K561" s="201"/>
      <c r="L561" s="201"/>
      <c r="M561" s="578"/>
      <c r="N561" s="578"/>
      <c r="O561" s="578"/>
      <c r="P561" s="578"/>
      <c r="Q561" s="578"/>
      <c r="R561" s="578"/>
      <c r="S561" s="578"/>
      <c r="T561" s="578"/>
      <c r="U561" s="578"/>
      <c r="V561" s="578"/>
      <c r="W561" s="578"/>
      <c r="X561" s="578"/>
      <c r="Y561" s="578"/>
      <c r="Z561" s="578"/>
      <c r="AA561" s="578"/>
      <c r="AB561" s="578"/>
      <c r="AC561" s="578"/>
      <c r="AD561" s="578"/>
      <c r="AE561" s="201"/>
      <c r="AF561" s="234"/>
      <c r="AG561" s="234"/>
      <c r="AH561" s="234"/>
      <c r="AI561" s="234"/>
      <c r="AJ561" s="234"/>
      <c r="AK561" s="578"/>
      <c r="AL561" s="201"/>
      <c r="AM561" s="234"/>
      <c r="AN561" s="234"/>
      <c r="AO561" s="201"/>
      <c r="AP561" s="201"/>
      <c r="BL561" s="83"/>
      <c r="BM561" s="83"/>
      <c r="BQ561" s="83"/>
    </row>
    <row r="562" spans="1:69" s="82" customFormat="1">
      <c r="A562" s="201"/>
      <c r="B562" s="234"/>
      <c r="C562" s="716"/>
      <c r="D562" s="201"/>
      <c r="E562" s="201"/>
      <c r="F562" s="201"/>
      <c r="G562" s="201"/>
      <c r="H562" s="201"/>
      <c r="I562" s="201"/>
      <c r="J562" s="201"/>
      <c r="K562" s="201"/>
      <c r="L562" s="201"/>
      <c r="M562" s="578"/>
      <c r="N562" s="578"/>
      <c r="O562" s="578"/>
      <c r="P562" s="578"/>
      <c r="Q562" s="578"/>
      <c r="R562" s="578"/>
      <c r="S562" s="578"/>
      <c r="T562" s="578"/>
      <c r="U562" s="578"/>
      <c r="V562" s="578"/>
      <c r="W562" s="578"/>
      <c r="X562" s="578"/>
      <c r="Y562" s="578"/>
      <c r="Z562" s="578"/>
      <c r="AA562" s="578"/>
      <c r="AB562" s="578"/>
      <c r="AC562" s="578"/>
      <c r="AD562" s="578"/>
      <c r="AE562" s="201"/>
      <c r="AF562" s="234"/>
      <c r="AG562" s="234"/>
      <c r="AH562" s="234"/>
      <c r="AI562" s="234"/>
      <c r="AJ562" s="234"/>
      <c r="AK562" s="578"/>
      <c r="AL562" s="201"/>
      <c r="AM562" s="234"/>
      <c r="AN562" s="234"/>
      <c r="AO562" s="201"/>
      <c r="AP562" s="201"/>
      <c r="BL562" s="83"/>
      <c r="BM562" s="83"/>
      <c r="BQ562" s="83"/>
    </row>
    <row r="563" spans="1:69" s="82" customFormat="1">
      <c r="A563" s="201"/>
      <c r="B563" s="234"/>
      <c r="C563" s="716"/>
      <c r="D563" s="201"/>
      <c r="E563" s="201"/>
      <c r="F563" s="201"/>
      <c r="G563" s="201"/>
      <c r="H563" s="201"/>
      <c r="I563" s="201"/>
      <c r="J563" s="201"/>
      <c r="K563" s="201"/>
      <c r="L563" s="201"/>
      <c r="M563" s="578"/>
      <c r="N563" s="578"/>
      <c r="O563" s="578"/>
      <c r="P563" s="578"/>
      <c r="Q563" s="578"/>
      <c r="R563" s="578"/>
      <c r="S563" s="578"/>
      <c r="T563" s="578"/>
      <c r="U563" s="578"/>
      <c r="V563" s="578"/>
      <c r="W563" s="578"/>
      <c r="X563" s="578"/>
      <c r="Y563" s="578"/>
      <c r="Z563" s="578"/>
      <c r="AA563" s="578"/>
      <c r="AB563" s="578"/>
      <c r="AC563" s="578"/>
      <c r="AD563" s="578"/>
      <c r="AE563" s="201"/>
      <c r="AF563" s="234"/>
      <c r="AG563" s="234"/>
      <c r="AH563" s="234"/>
      <c r="AI563" s="234"/>
      <c r="AJ563" s="234"/>
      <c r="AK563" s="578"/>
      <c r="AL563" s="201"/>
      <c r="AM563" s="234"/>
      <c r="AN563" s="234"/>
      <c r="AO563" s="201"/>
      <c r="AP563" s="201"/>
      <c r="BL563" s="83"/>
      <c r="BM563" s="83"/>
      <c r="BQ563" s="83"/>
    </row>
    <row r="564" spans="1:69" s="82" customFormat="1">
      <c r="A564" s="201"/>
      <c r="B564" s="234"/>
      <c r="C564" s="716"/>
      <c r="D564" s="201"/>
      <c r="E564" s="201"/>
      <c r="F564" s="201"/>
      <c r="G564" s="201"/>
      <c r="H564" s="201"/>
      <c r="I564" s="201"/>
      <c r="J564" s="201"/>
      <c r="K564" s="201"/>
      <c r="L564" s="201"/>
      <c r="M564" s="578"/>
      <c r="N564" s="578"/>
      <c r="O564" s="578"/>
      <c r="P564" s="578"/>
      <c r="Q564" s="578"/>
      <c r="R564" s="578"/>
      <c r="S564" s="578"/>
      <c r="T564" s="578"/>
      <c r="U564" s="578"/>
      <c r="V564" s="578"/>
      <c r="W564" s="578"/>
      <c r="X564" s="578"/>
      <c r="Y564" s="578"/>
      <c r="Z564" s="578"/>
      <c r="AA564" s="578"/>
      <c r="AB564" s="578"/>
      <c r="AC564" s="578"/>
      <c r="AD564" s="578"/>
      <c r="AE564" s="201"/>
      <c r="AF564" s="234"/>
      <c r="AG564" s="234"/>
      <c r="AH564" s="234"/>
      <c r="AI564" s="234"/>
      <c r="AJ564" s="234"/>
      <c r="AK564" s="578"/>
      <c r="AL564" s="201"/>
      <c r="AM564" s="234"/>
      <c r="AN564" s="234"/>
      <c r="AO564" s="201"/>
      <c r="AP564" s="201"/>
      <c r="BL564" s="83"/>
      <c r="BM564" s="83"/>
      <c r="BQ564" s="83"/>
    </row>
    <row r="565" spans="1:69" s="82" customFormat="1">
      <c r="A565" s="201"/>
      <c r="B565" s="234"/>
      <c r="C565" s="716"/>
      <c r="D565" s="201"/>
      <c r="E565" s="201"/>
      <c r="F565" s="201"/>
      <c r="G565" s="201"/>
      <c r="H565" s="201"/>
      <c r="I565" s="201"/>
      <c r="J565" s="201"/>
      <c r="K565" s="201"/>
      <c r="L565" s="201"/>
      <c r="M565" s="578"/>
      <c r="N565" s="578"/>
      <c r="O565" s="578"/>
      <c r="P565" s="578"/>
      <c r="Q565" s="578"/>
      <c r="R565" s="578"/>
      <c r="S565" s="578"/>
      <c r="T565" s="578"/>
      <c r="U565" s="578"/>
      <c r="V565" s="578"/>
      <c r="W565" s="578"/>
      <c r="X565" s="578"/>
      <c r="Y565" s="578"/>
      <c r="Z565" s="578"/>
      <c r="AA565" s="578"/>
      <c r="AB565" s="578"/>
      <c r="AC565" s="578"/>
      <c r="AD565" s="578"/>
      <c r="AE565" s="201"/>
      <c r="AF565" s="234"/>
      <c r="AG565" s="234"/>
      <c r="AH565" s="234"/>
      <c r="AI565" s="234"/>
      <c r="AJ565" s="234"/>
      <c r="AK565" s="578"/>
      <c r="AL565" s="201"/>
      <c r="AM565" s="234"/>
      <c r="AN565" s="234"/>
      <c r="AO565" s="201"/>
      <c r="AP565" s="201"/>
      <c r="BL565" s="83"/>
      <c r="BM565" s="83"/>
      <c r="BQ565" s="83"/>
    </row>
    <row r="566" spans="1:69" s="82" customFormat="1">
      <c r="A566" s="201"/>
      <c r="B566" s="234"/>
      <c r="C566" s="716"/>
      <c r="D566" s="201"/>
      <c r="E566" s="201"/>
      <c r="F566" s="201"/>
      <c r="G566" s="201"/>
      <c r="H566" s="201"/>
      <c r="I566" s="201"/>
      <c r="J566" s="201"/>
      <c r="K566" s="201"/>
      <c r="L566" s="201"/>
      <c r="M566" s="578"/>
      <c r="N566" s="578"/>
      <c r="O566" s="578"/>
      <c r="P566" s="578"/>
      <c r="Q566" s="578"/>
      <c r="R566" s="578"/>
      <c r="S566" s="578"/>
      <c r="T566" s="578"/>
      <c r="U566" s="578"/>
      <c r="V566" s="578"/>
      <c r="W566" s="578"/>
      <c r="X566" s="578"/>
      <c r="Y566" s="578"/>
      <c r="Z566" s="578"/>
      <c r="AA566" s="578"/>
      <c r="AB566" s="578"/>
      <c r="AC566" s="578"/>
      <c r="AD566" s="578"/>
      <c r="AE566" s="201"/>
      <c r="AF566" s="234"/>
      <c r="AG566" s="234"/>
      <c r="AH566" s="234"/>
      <c r="AI566" s="234"/>
      <c r="AJ566" s="234"/>
      <c r="AK566" s="578"/>
      <c r="AL566" s="201"/>
      <c r="AM566" s="234"/>
      <c r="AN566" s="234"/>
      <c r="AO566" s="201"/>
      <c r="AP566" s="201"/>
      <c r="BL566" s="83"/>
      <c r="BM566" s="83"/>
      <c r="BQ566" s="83"/>
    </row>
    <row r="567" spans="1:69" s="82" customFormat="1">
      <c r="A567" s="201"/>
      <c r="B567" s="234"/>
      <c r="C567" s="716"/>
      <c r="D567" s="201"/>
      <c r="E567" s="201"/>
      <c r="F567" s="201"/>
      <c r="G567" s="201"/>
      <c r="H567" s="201"/>
      <c r="I567" s="201"/>
      <c r="J567" s="201"/>
      <c r="K567" s="201"/>
      <c r="L567" s="201"/>
      <c r="M567" s="578"/>
      <c r="N567" s="578"/>
      <c r="O567" s="578"/>
      <c r="P567" s="578"/>
      <c r="Q567" s="578"/>
      <c r="R567" s="578"/>
      <c r="S567" s="578"/>
      <c r="T567" s="578"/>
      <c r="U567" s="578"/>
      <c r="V567" s="578"/>
      <c r="W567" s="578"/>
      <c r="X567" s="578"/>
      <c r="Y567" s="578"/>
      <c r="Z567" s="578"/>
      <c r="AA567" s="578"/>
      <c r="AB567" s="578"/>
      <c r="AC567" s="578"/>
      <c r="AD567" s="578"/>
      <c r="AE567" s="201"/>
      <c r="AF567" s="234"/>
      <c r="AG567" s="234"/>
      <c r="AH567" s="234"/>
      <c r="AI567" s="234"/>
      <c r="AJ567" s="234"/>
      <c r="AK567" s="578"/>
      <c r="AL567" s="201"/>
      <c r="AM567" s="234"/>
      <c r="AN567" s="234"/>
      <c r="AO567" s="201"/>
      <c r="AP567" s="201"/>
      <c r="BL567" s="83"/>
      <c r="BM567" s="83"/>
      <c r="BQ567" s="83"/>
    </row>
    <row r="568" spans="1:69" s="82" customFormat="1">
      <c r="A568" s="201"/>
      <c r="B568" s="234"/>
      <c r="C568" s="716"/>
      <c r="D568" s="201"/>
      <c r="E568" s="201"/>
      <c r="F568" s="201"/>
      <c r="G568" s="201"/>
      <c r="H568" s="201"/>
      <c r="I568" s="201"/>
      <c r="J568" s="201"/>
      <c r="K568" s="201"/>
      <c r="L568" s="201"/>
      <c r="M568" s="578"/>
      <c r="N568" s="578"/>
      <c r="O568" s="578"/>
      <c r="P568" s="578"/>
      <c r="Q568" s="578"/>
      <c r="R568" s="578"/>
      <c r="S568" s="578"/>
      <c r="T568" s="578"/>
      <c r="U568" s="578"/>
      <c r="V568" s="578"/>
      <c r="W568" s="578"/>
      <c r="X568" s="578"/>
      <c r="Y568" s="578"/>
      <c r="Z568" s="578"/>
      <c r="AA568" s="578"/>
      <c r="AB568" s="578"/>
      <c r="AC568" s="578"/>
      <c r="AD568" s="578"/>
      <c r="AE568" s="201"/>
      <c r="AF568" s="234"/>
      <c r="AG568" s="234"/>
      <c r="AH568" s="234"/>
      <c r="AI568" s="234"/>
      <c r="AJ568" s="234"/>
      <c r="AK568" s="578"/>
      <c r="AL568" s="201"/>
      <c r="AM568" s="234"/>
      <c r="AN568" s="234"/>
      <c r="AO568" s="201"/>
      <c r="AP568" s="201"/>
      <c r="BL568" s="83"/>
      <c r="BM568" s="83"/>
      <c r="BQ568" s="83"/>
    </row>
    <row r="569" spans="1:69" s="82" customFormat="1">
      <c r="A569" s="201"/>
      <c r="B569" s="234"/>
      <c r="C569" s="716"/>
      <c r="D569" s="201"/>
      <c r="E569" s="201"/>
      <c r="F569" s="201"/>
      <c r="G569" s="201"/>
      <c r="H569" s="201"/>
      <c r="I569" s="201"/>
      <c r="J569" s="201"/>
      <c r="K569" s="201"/>
      <c r="L569" s="201"/>
      <c r="M569" s="578"/>
      <c r="N569" s="578"/>
      <c r="O569" s="578"/>
      <c r="P569" s="578"/>
      <c r="Q569" s="578"/>
      <c r="R569" s="578"/>
      <c r="S569" s="578"/>
      <c r="T569" s="578"/>
      <c r="U569" s="578"/>
      <c r="V569" s="578"/>
      <c r="W569" s="578"/>
      <c r="X569" s="578"/>
      <c r="Y569" s="578"/>
      <c r="Z569" s="578"/>
      <c r="AA569" s="578"/>
      <c r="AB569" s="578"/>
      <c r="AC569" s="578"/>
      <c r="AD569" s="578"/>
      <c r="AE569" s="201"/>
      <c r="AF569" s="234"/>
      <c r="AG569" s="234"/>
      <c r="AH569" s="234"/>
      <c r="AI569" s="234"/>
      <c r="AJ569" s="234"/>
      <c r="AK569" s="578"/>
      <c r="AL569" s="201"/>
      <c r="AM569" s="234"/>
      <c r="AN569" s="234"/>
      <c r="AO569" s="201"/>
      <c r="AP569" s="201"/>
      <c r="BL569" s="83"/>
      <c r="BM569" s="83"/>
      <c r="BQ569" s="83"/>
    </row>
    <row r="570" spans="1:69" s="82" customFormat="1">
      <c r="A570" s="201"/>
      <c r="B570" s="234"/>
      <c r="C570" s="716"/>
      <c r="D570" s="201"/>
      <c r="E570" s="201"/>
      <c r="F570" s="201"/>
      <c r="G570" s="201"/>
      <c r="H570" s="201"/>
      <c r="I570" s="201"/>
      <c r="J570" s="201"/>
      <c r="K570" s="201"/>
      <c r="L570" s="201"/>
      <c r="M570" s="578"/>
      <c r="N570" s="578"/>
      <c r="O570" s="578"/>
      <c r="P570" s="578"/>
      <c r="Q570" s="578"/>
      <c r="R570" s="578"/>
      <c r="S570" s="578"/>
      <c r="T570" s="578"/>
      <c r="U570" s="578"/>
      <c r="V570" s="578"/>
      <c r="W570" s="578"/>
      <c r="X570" s="578"/>
      <c r="Y570" s="578"/>
      <c r="Z570" s="578"/>
      <c r="AA570" s="578"/>
      <c r="AB570" s="578"/>
      <c r="AC570" s="578"/>
      <c r="AD570" s="578"/>
      <c r="AE570" s="201"/>
      <c r="AF570" s="234"/>
      <c r="AG570" s="234"/>
      <c r="AH570" s="234"/>
      <c r="AI570" s="234"/>
      <c r="AJ570" s="234"/>
      <c r="AK570" s="578"/>
      <c r="AL570" s="201"/>
      <c r="AM570" s="234"/>
      <c r="AN570" s="234"/>
      <c r="AO570" s="201"/>
      <c r="AP570" s="201"/>
      <c r="BL570" s="83"/>
      <c r="BM570" s="83"/>
      <c r="BQ570" s="83"/>
    </row>
    <row r="571" spans="1:69" s="82" customFormat="1">
      <c r="A571" s="201"/>
      <c r="B571" s="234"/>
      <c r="C571" s="716"/>
      <c r="D571" s="201"/>
      <c r="E571" s="201"/>
      <c r="F571" s="201"/>
      <c r="G571" s="201"/>
      <c r="H571" s="201"/>
      <c r="I571" s="201"/>
      <c r="J571" s="201"/>
      <c r="K571" s="201"/>
      <c r="L571" s="201"/>
      <c r="M571" s="578"/>
      <c r="N571" s="578"/>
      <c r="O571" s="578"/>
      <c r="P571" s="578"/>
      <c r="Q571" s="578"/>
      <c r="R571" s="578"/>
      <c r="S571" s="578"/>
      <c r="T571" s="578"/>
      <c r="U571" s="578"/>
      <c r="V571" s="578"/>
      <c r="W571" s="578"/>
      <c r="X571" s="578"/>
      <c r="Y571" s="578"/>
      <c r="Z571" s="578"/>
      <c r="AA571" s="578"/>
      <c r="AB571" s="578"/>
      <c r="AC571" s="578"/>
      <c r="AD571" s="578"/>
      <c r="AE571" s="201"/>
      <c r="AF571" s="234"/>
      <c r="AG571" s="234"/>
      <c r="AH571" s="234"/>
      <c r="AI571" s="234"/>
      <c r="AJ571" s="234"/>
      <c r="AK571" s="578"/>
      <c r="AL571" s="201"/>
      <c r="AM571" s="234"/>
      <c r="AN571" s="234"/>
      <c r="AO571" s="201"/>
      <c r="AP571" s="201"/>
      <c r="BL571" s="83"/>
      <c r="BM571" s="83"/>
      <c r="BQ571" s="83"/>
    </row>
    <row r="572" spans="1:69" s="82" customFormat="1">
      <c r="A572" s="201"/>
      <c r="B572" s="234"/>
      <c r="C572" s="716"/>
      <c r="D572" s="201"/>
      <c r="E572" s="201"/>
      <c r="F572" s="201"/>
      <c r="G572" s="201"/>
      <c r="H572" s="201"/>
      <c r="I572" s="201"/>
      <c r="J572" s="201"/>
      <c r="K572" s="201"/>
      <c r="L572" s="201"/>
      <c r="M572" s="578"/>
      <c r="N572" s="578"/>
      <c r="O572" s="578"/>
      <c r="P572" s="578"/>
      <c r="Q572" s="578"/>
      <c r="R572" s="578"/>
      <c r="S572" s="578"/>
      <c r="T572" s="578"/>
      <c r="U572" s="578"/>
      <c r="V572" s="578"/>
      <c r="W572" s="578"/>
      <c r="X572" s="578"/>
      <c r="Y572" s="578"/>
      <c r="Z572" s="578"/>
      <c r="AA572" s="578"/>
      <c r="AB572" s="578"/>
      <c r="AC572" s="578"/>
      <c r="AD572" s="578"/>
      <c r="AE572" s="201"/>
      <c r="AF572" s="234"/>
      <c r="AG572" s="234"/>
      <c r="AH572" s="234"/>
      <c r="AI572" s="234"/>
      <c r="AJ572" s="234"/>
      <c r="AK572" s="578"/>
      <c r="AL572" s="201"/>
      <c r="AM572" s="234"/>
      <c r="AN572" s="234"/>
      <c r="AO572" s="201"/>
      <c r="AP572" s="201"/>
      <c r="BL572" s="83"/>
      <c r="BM572" s="83"/>
      <c r="BQ572" s="83"/>
    </row>
    <row r="573" spans="1:69" s="82" customFormat="1">
      <c r="A573" s="201"/>
      <c r="B573" s="234"/>
      <c r="C573" s="716"/>
      <c r="D573" s="201"/>
      <c r="E573" s="201"/>
      <c r="F573" s="201"/>
      <c r="G573" s="201"/>
      <c r="H573" s="201"/>
      <c r="I573" s="201"/>
      <c r="J573" s="201"/>
      <c r="K573" s="201"/>
      <c r="L573" s="201"/>
      <c r="M573" s="578"/>
      <c r="N573" s="578"/>
      <c r="O573" s="578"/>
      <c r="P573" s="578"/>
      <c r="Q573" s="578"/>
      <c r="R573" s="578"/>
      <c r="S573" s="578"/>
      <c r="T573" s="578"/>
      <c r="U573" s="578"/>
      <c r="V573" s="578"/>
      <c r="W573" s="578"/>
      <c r="X573" s="578"/>
      <c r="Y573" s="578"/>
      <c r="Z573" s="578"/>
      <c r="AA573" s="578"/>
      <c r="AB573" s="578"/>
      <c r="AC573" s="578"/>
      <c r="AD573" s="578"/>
      <c r="AE573" s="201"/>
      <c r="AF573" s="234"/>
      <c r="AG573" s="234"/>
      <c r="AH573" s="234"/>
      <c r="AI573" s="234"/>
      <c r="AJ573" s="234"/>
      <c r="AK573" s="578"/>
      <c r="AL573" s="201"/>
      <c r="AM573" s="234"/>
      <c r="AN573" s="234"/>
      <c r="AO573" s="201"/>
      <c r="AP573" s="201"/>
      <c r="BL573" s="83"/>
      <c r="BM573" s="83"/>
      <c r="BQ573" s="83"/>
    </row>
    <row r="574" spans="1:69" s="82" customFormat="1">
      <c r="A574" s="201"/>
      <c r="B574" s="234"/>
      <c r="C574" s="716"/>
      <c r="D574" s="201"/>
      <c r="E574" s="201"/>
      <c r="F574" s="201"/>
      <c r="G574" s="201"/>
      <c r="H574" s="201"/>
      <c r="I574" s="201"/>
      <c r="J574" s="201"/>
      <c r="K574" s="201"/>
      <c r="L574" s="201"/>
      <c r="M574" s="578"/>
      <c r="N574" s="578"/>
      <c r="O574" s="578"/>
      <c r="P574" s="578"/>
      <c r="Q574" s="578"/>
      <c r="R574" s="578"/>
      <c r="S574" s="578"/>
      <c r="T574" s="578"/>
      <c r="U574" s="578"/>
      <c r="V574" s="578"/>
      <c r="W574" s="578"/>
      <c r="X574" s="578"/>
      <c r="Y574" s="578"/>
      <c r="Z574" s="578"/>
      <c r="AA574" s="578"/>
      <c r="AB574" s="578"/>
      <c r="AC574" s="578"/>
      <c r="AD574" s="578"/>
      <c r="AE574" s="201"/>
      <c r="AF574" s="234"/>
      <c r="AG574" s="234"/>
      <c r="AH574" s="234"/>
      <c r="AI574" s="234"/>
      <c r="AJ574" s="234"/>
      <c r="AK574" s="578"/>
      <c r="AL574" s="201"/>
      <c r="AM574" s="234"/>
      <c r="AN574" s="234"/>
      <c r="AO574" s="201"/>
      <c r="AP574" s="201"/>
      <c r="BL574" s="83"/>
      <c r="BM574" s="83"/>
      <c r="BQ574" s="83"/>
    </row>
    <row r="575" spans="1:69" s="82" customFormat="1">
      <c r="A575" s="201"/>
      <c r="B575" s="234"/>
      <c r="C575" s="716"/>
      <c r="D575" s="201"/>
      <c r="E575" s="201"/>
      <c r="F575" s="201"/>
      <c r="G575" s="201"/>
      <c r="H575" s="201"/>
      <c r="I575" s="201"/>
      <c r="J575" s="201"/>
      <c r="K575" s="201"/>
      <c r="L575" s="201"/>
      <c r="M575" s="578"/>
      <c r="N575" s="578"/>
      <c r="O575" s="578"/>
      <c r="P575" s="578"/>
      <c r="Q575" s="578"/>
      <c r="R575" s="578"/>
      <c r="S575" s="578"/>
      <c r="T575" s="578"/>
      <c r="U575" s="578"/>
      <c r="V575" s="578"/>
      <c r="W575" s="578"/>
      <c r="X575" s="578"/>
      <c r="Y575" s="578"/>
      <c r="Z575" s="578"/>
      <c r="AA575" s="578"/>
      <c r="AB575" s="578"/>
      <c r="AC575" s="578"/>
      <c r="AD575" s="578"/>
      <c r="AE575" s="201"/>
      <c r="AF575" s="234"/>
      <c r="AG575" s="234"/>
      <c r="AH575" s="234"/>
      <c r="AI575" s="234"/>
      <c r="AJ575" s="234"/>
      <c r="AK575" s="578"/>
      <c r="AL575" s="201"/>
      <c r="AM575" s="234"/>
      <c r="AN575" s="234"/>
      <c r="AO575" s="201"/>
      <c r="AP575" s="201"/>
      <c r="BL575" s="83"/>
      <c r="BM575" s="83"/>
      <c r="BQ575" s="83"/>
    </row>
    <row r="576" spans="1:69" s="82" customFormat="1">
      <c r="A576" s="201"/>
      <c r="B576" s="234"/>
      <c r="C576" s="716"/>
      <c r="D576" s="201"/>
      <c r="E576" s="201"/>
      <c r="F576" s="201"/>
      <c r="G576" s="201"/>
      <c r="H576" s="201"/>
      <c r="I576" s="201"/>
      <c r="J576" s="201"/>
      <c r="K576" s="201"/>
      <c r="L576" s="201"/>
      <c r="M576" s="578"/>
      <c r="N576" s="578"/>
      <c r="O576" s="578"/>
      <c r="P576" s="578"/>
      <c r="Q576" s="578"/>
      <c r="R576" s="578"/>
      <c r="S576" s="578"/>
      <c r="T576" s="578"/>
      <c r="U576" s="578"/>
      <c r="V576" s="578"/>
      <c r="W576" s="578"/>
      <c r="X576" s="578"/>
      <c r="Y576" s="578"/>
      <c r="Z576" s="578"/>
      <c r="AA576" s="578"/>
      <c r="AB576" s="578"/>
      <c r="AC576" s="578"/>
      <c r="AD576" s="578"/>
      <c r="AE576" s="201"/>
      <c r="AF576" s="234"/>
      <c r="AG576" s="234"/>
      <c r="AH576" s="234"/>
      <c r="AI576" s="234"/>
      <c r="AJ576" s="234"/>
      <c r="AK576" s="578"/>
      <c r="AL576" s="201"/>
      <c r="AM576" s="234"/>
      <c r="AN576" s="234"/>
      <c r="AO576" s="201"/>
      <c r="AP576" s="201"/>
      <c r="BL576" s="83"/>
      <c r="BM576" s="83"/>
      <c r="BQ576" s="83"/>
    </row>
    <row r="577" spans="1:69" s="82" customFormat="1">
      <c r="A577" s="201"/>
      <c r="B577" s="234"/>
      <c r="C577" s="716"/>
      <c r="D577" s="201"/>
      <c r="E577" s="201"/>
      <c r="F577" s="201"/>
      <c r="G577" s="201"/>
      <c r="H577" s="201"/>
      <c r="I577" s="201"/>
      <c r="J577" s="201"/>
      <c r="K577" s="201"/>
      <c r="L577" s="201"/>
      <c r="M577" s="578"/>
      <c r="N577" s="578"/>
      <c r="O577" s="578"/>
      <c r="P577" s="578"/>
      <c r="Q577" s="578"/>
      <c r="R577" s="578"/>
      <c r="S577" s="578"/>
      <c r="T577" s="578"/>
      <c r="U577" s="578"/>
      <c r="V577" s="578"/>
      <c r="W577" s="578"/>
      <c r="X577" s="578"/>
      <c r="Y577" s="578"/>
      <c r="Z577" s="578"/>
      <c r="AA577" s="578"/>
      <c r="AB577" s="578"/>
      <c r="AC577" s="578"/>
      <c r="AD577" s="578"/>
      <c r="AE577" s="201"/>
      <c r="AF577" s="234"/>
      <c r="AG577" s="234"/>
      <c r="AH577" s="234"/>
      <c r="AI577" s="234"/>
      <c r="AJ577" s="234"/>
      <c r="AK577" s="578"/>
      <c r="AL577" s="201"/>
      <c r="AM577" s="234"/>
      <c r="AN577" s="234"/>
      <c r="AO577" s="201"/>
      <c r="AP577" s="201"/>
      <c r="BL577" s="83"/>
      <c r="BM577" s="83"/>
      <c r="BQ577" s="83"/>
    </row>
    <row r="578" spans="1:69" s="82" customFormat="1">
      <c r="A578" s="201"/>
      <c r="B578" s="234"/>
      <c r="C578" s="716"/>
      <c r="D578" s="201"/>
      <c r="E578" s="201"/>
      <c r="F578" s="201"/>
      <c r="G578" s="201"/>
      <c r="H578" s="201"/>
      <c r="I578" s="201"/>
      <c r="J578" s="201"/>
      <c r="K578" s="201"/>
      <c r="L578" s="201"/>
      <c r="M578" s="578"/>
      <c r="N578" s="578"/>
      <c r="O578" s="578"/>
      <c r="P578" s="578"/>
      <c r="Q578" s="578"/>
      <c r="R578" s="578"/>
      <c r="S578" s="578"/>
      <c r="T578" s="578"/>
      <c r="U578" s="578"/>
      <c r="V578" s="578"/>
      <c r="W578" s="578"/>
      <c r="X578" s="578"/>
      <c r="Y578" s="578"/>
      <c r="Z578" s="578"/>
      <c r="AA578" s="578"/>
      <c r="AB578" s="578"/>
      <c r="AC578" s="578"/>
      <c r="AD578" s="578"/>
      <c r="AE578" s="201"/>
      <c r="AF578" s="234"/>
      <c r="AG578" s="234"/>
      <c r="AH578" s="234"/>
      <c r="AI578" s="234"/>
      <c r="AJ578" s="234"/>
      <c r="AK578" s="578"/>
      <c r="AL578" s="201"/>
      <c r="AM578" s="234"/>
      <c r="AN578" s="234"/>
      <c r="AO578" s="201"/>
      <c r="AP578" s="201"/>
      <c r="BL578" s="83"/>
      <c r="BM578" s="83"/>
      <c r="BQ578" s="83"/>
    </row>
    <row r="579" spans="1:69" s="82" customFormat="1">
      <c r="A579" s="201"/>
      <c r="B579" s="234"/>
      <c r="C579" s="716"/>
      <c r="D579" s="201"/>
      <c r="E579" s="201"/>
      <c r="F579" s="201"/>
      <c r="G579" s="201"/>
      <c r="H579" s="201"/>
      <c r="I579" s="201"/>
      <c r="J579" s="201"/>
      <c r="K579" s="201"/>
      <c r="L579" s="201"/>
      <c r="M579" s="578"/>
      <c r="N579" s="578"/>
      <c r="O579" s="578"/>
      <c r="P579" s="578"/>
      <c r="Q579" s="578"/>
      <c r="R579" s="578"/>
      <c r="S579" s="578"/>
      <c r="T579" s="578"/>
      <c r="U579" s="578"/>
      <c r="V579" s="578"/>
      <c r="W579" s="578"/>
      <c r="X579" s="578"/>
      <c r="Y579" s="578"/>
      <c r="Z579" s="578"/>
      <c r="AA579" s="578"/>
      <c r="AB579" s="578"/>
      <c r="AC579" s="578"/>
      <c r="AD579" s="578"/>
      <c r="AE579" s="201"/>
      <c r="AF579" s="234"/>
      <c r="AG579" s="234"/>
      <c r="AH579" s="234"/>
      <c r="AI579" s="234"/>
      <c r="AJ579" s="234"/>
      <c r="AK579" s="578"/>
      <c r="AL579" s="201"/>
      <c r="AM579" s="234"/>
      <c r="AN579" s="234"/>
      <c r="AO579" s="201"/>
      <c r="AP579" s="201"/>
      <c r="BL579" s="83"/>
      <c r="BM579" s="83"/>
      <c r="BQ579" s="83"/>
    </row>
    <row r="580" spans="1:69" s="82" customFormat="1">
      <c r="A580" s="201"/>
      <c r="B580" s="234"/>
      <c r="C580" s="716"/>
      <c r="D580" s="201"/>
      <c r="E580" s="201"/>
      <c r="F580" s="201"/>
      <c r="G580" s="201"/>
      <c r="H580" s="201"/>
      <c r="I580" s="201"/>
      <c r="J580" s="201"/>
      <c r="K580" s="201"/>
      <c r="L580" s="201"/>
      <c r="M580" s="578"/>
      <c r="N580" s="578"/>
      <c r="O580" s="578"/>
      <c r="P580" s="578"/>
      <c r="Q580" s="578"/>
      <c r="R580" s="578"/>
      <c r="S580" s="578"/>
      <c r="T580" s="578"/>
      <c r="U580" s="578"/>
      <c r="V580" s="578"/>
      <c r="W580" s="578"/>
      <c r="X580" s="578"/>
      <c r="Y580" s="578"/>
      <c r="Z580" s="578"/>
      <c r="AA580" s="578"/>
      <c r="AB580" s="578"/>
      <c r="AC580" s="578"/>
      <c r="AD580" s="578"/>
      <c r="AE580" s="201"/>
      <c r="AF580" s="234"/>
      <c r="AG580" s="234"/>
      <c r="AH580" s="234"/>
      <c r="AI580" s="234"/>
      <c r="AJ580" s="234"/>
      <c r="AK580" s="578"/>
      <c r="AL580" s="201"/>
      <c r="AM580" s="234"/>
      <c r="AN580" s="234"/>
      <c r="AO580" s="201"/>
      <c r="AP580" s="201"/>
      <c r="BL580" s="83"/>
      <c r="BM580" s="83"/>
      <c r="BQ580" s="83"/>
    </row>
    <row r="581" spans="1:69" s="82" customFormat="1">
      <c r="A581" s="201"/>
      <c r="B581" s="234"/>
      <c r="C581" s="716"/>
      <c r="D581" s="201"/>
      <c r="E581" s="201"/>
      <c r="F581" s="201"/>
      <c r="G581" s="201"/>
      <c r="H581" s="201"/>
      <c r="I581" s="201"/>
      <c r="J581" s="201"/>
      <c r="K581" s="201"/>
      <c r="L581" s="201"/>
      <c r="M581" s="578"/>
      <c r="N581" s="578"/>
      <c r="O581" s="578"/>
      <c r="P581" s="578"/>
      <c r="Q581" s="578"/>
      <c r="R581" s="578"/>
      <c r="S581" s="578"/>
      <c r="T581" s="578"/>
      <c r="U581" s="578"/>
      <c r="V581" s="578"/>
      <c r="W581" s="578"/>
      <c r="X581" s="578"/>
      <c r="Y581" s="578"/>
      <c r="Z581" s="578"/>
      <c r="AA581" s="578"/>
      <c r="AB581" s="578"/>
      <c r="AC581" s="578"/>
      <c r="AD581" s="578"/>
      <c r="AE581" s="201"/>
      <c r="AF581" s="234"/>
      <c r="AG581" s="234"/>
      <c r="AH581" s="234"/>
      <c r="AI581" s="234"/>
      <c r="AJ581" s="234"/>
      <c r="AK581" s="578"/>
      <c r="AL581" s="201"/>
      <c r="AM581" s="234"/>
      <c r="AN581" s="234"/>
      <c r="AO581" s="201"/>
      <c r="AP581" s="201"/>
      <c r="BL581" s="83"/>
      <c r="BM581" s="83"/>
      <c r="BQ581" s="83"/>
    </row>
    <row r="582" spans="1:69" s="82" customFormat="1">
      <c r="A582" s="201"/>
      <c r="B582" s="234"/>
      <c r="C582" s="716"/>
      <c r="D582" s="201"/>
      <c r="E582" s="201"/>
      <c r="F582" s="201"/>
      <c r="G582" s="201"/>
      <c r="H582" s="201"/>
      <c r="I582" s="201"/>
      <c r="J582" s="201"/>
      <c r="K582" s="201"/>
      <c r="L582" s="201"/>
      <c r="M582" s="578"/>
      <c r="N582" s="578"/>
      <c r="O582" s="578"/>
      <c r="P582" s="578"/>
      <c r="Q582" s="578"/>
      <c r="R582" s="578"/>
      <c r="S582" s="578"/>
      <c r="T582" s="578"/>
      <c r="U582" s="578"/>
      <c r="V582" s="578"/>
      <c r="W582" s="578"/>
      <c r="X582" s="578"/>
      <c r="Y582" s="578"/>
      <c r="Z582" s="578"/>
      <c r="AA582" s="578"/>
      <c r="AB582" s="578"/>
      <c r="AC582" s="578"/>
      <c r="AD582" s="578"/>
      <c r="AE582" s="201"/>
      <c r="AF582" s="234"/>
      <c r="AG582" s="234"/>
      <c r="AH582" s="234"/>
      <c r="AI582" s="234"/>
      <c r="AJ582" s="234"/>
      <c r="AK582" s="578"/>
      <c r="AL582" s="201"/>
      <c r="AM582" s="234"/>
      <c r="AN582" s="234"/>
      <c r="AO582" s="201"/>
      <c r="AP582" s="201"/>
      <c r="BL582" s="83"/>
      <c r="BM582" s="83"/>
      <c r="BQ582" s="83"/>
    </row>
    <row r="583" spans="1:69" s="82" customFormat="1">
      <c r="A583" s="201"/>
      <c r="B583" s="234"/>
      <c r="C583" s="716"/>
      <c r="D583" s="201"/>
      <c r="E583" s="201"/>
      <c r="F583" s="201"/>
      <c r="G583" s="201"/>
      <c r="H583" s="201"/>
      <c r="I583" s="201"/>
      <c r="J583" s="201"/>
      <c r="K583" s="201"/>
      <c r="L583" s="201"/>
      <c r="M583" s="578"/>
      <c r="N583" s="578"/>
      <c r="O583" s="578"/>
      <c r="P583" s="578"/>
      <c r="Q583" s="578"/>
      <c r="R583" s="578"/>
      <c r="S583" s="578"/>
      <c r="T583" s="578"/>
      <c r="U583" s="578"/>
      <c r="V583" s="578"/>
      <c r="W583" s="578"/>
      <c r="X583" s="578"/>
      <c r="Y583" s="578"/>
      <c r="Z583" s="578"/>
      <c r="AA583" s="578"/>
      <c r="AB583" s="578"/>
      <c r="AC583" s="578"/>
      <c r="AD583" s="578"/>
      <c r="AE583" s="201"/>
      <c r="AF583" s="234"/>
      <c r="AG583" s="234"/>
      <c r="AH583" s="234"/>
      <c r="AI583" s="234"/>
      <c r="AJ583" s="234"/>
      <c r="AK583" s="578"/>
      <c r="AL583" s="201"/>
      <c r="AM583" s="234"/>
      <c r="AN583" s="234"/>
      <c r="AO583" s="201"/>
      <c r="AP583" s="201"/>
      <c r="BL583" s="83"/>
      <c r="BM583" s="83"/>
      <c r="BQ583" s="83"/>
    </row>
    <row r="584" spans="1:69" s="82" customFormat="1">
      <c r="A584" s="201"/>
      <c r="B584" s="234"/>
      <c r="C584" s="716"/>
      <c r="D584" s="201"/>
      <c r="E584" s="201"/>
      <c r="F584" s="201"/>
      <c r="G584" s="201"/>
      <c r="H584" s="201"/>
      <c r="I584" s="201"/>
      <c r="J584" s="201"/>
      <c r="K584" s="201"/>
      <c r="L584" s="201"/>
      <c r="M584" s="578"/>
      <c r="N584" s="578"/>
      <c r="O584" s="578"/>
      <c r="P584" s="578"/>
      <c r="Q584" s="578"/>
      <c r="R584" s="578"/>
      <c r="S584" s="578"/>
      <c r="T584" s="578"/>
      <c r="U584" s="578"/>
      <c r="V584" s="578"/>
      <c r="W584" s="578"/>
      <c r="X584" s="578"/>
      <c r="Y584" s="578"/>
      <c r="Z584" s="578"/>
      <c r="AA584" s="578"/>
      <c r="AB584" s="578"/>
      <c r="AC584" s="578"/>
      <c r="AD584" s="578"/>
      <c r="AE584" s="201"/>
      <c r="AF584" s="234"/>
      <c r="AG584" s="234"/>
      <c r="AH584" s="234"/>
      <c r="AI584" s="234"/>
      <c r="AJ584" s="234"/>
      <c r="AK584" s="578"/>
      <c r="AL584" s="201"/>
      <c r="AM584" s="234"/>
      <c r="AN584" s="234"/>
      <c r="AO584" s="201"/>
      <c r="AP584" s="201"/>
      <c r="BL584" s="83"/>
      <c r="BM584" s="83"/>
      <c r="BQ584" s="83"/>
    </row>
    <row r="585" spans="1:69" s="82" customFormat="1">
      <c r="A585" s="201"/>
      <c r="B585" s="234"/>
      <c r="C585" s="716"/>
      <c r="D585" s="201"/>
      <c r="E585" s="201"/>
      <c r="F585" s="201"/>
      <c r="G585" s="201"/>
      <c r="H585" s="201"/>
      <c r="I585" s="201"/>
      <c r="J585" s="201"/>
      <c r="K585" s="201"/>
      <c r="L585" s="201"/>
      <c r="M585" s="578"/>
      <c r="N585" s="578"/>
      <c r="O585" s="578"/>
      <c r="P585" s="578"/>
      <c r="Q585" s="578"/>
      <c r="R585" s="578"/>
      <c r="S585" s="578"/>
      <c r="T585" s="578"/>
      <c r="U585" s="578"/>
      <c r="V585" s="578"/>
      <c r="W585" s="578"/>
      <c r="X585" s="578"/>
      <c r="Y585" s="578"/>
      <c r="Z585" s="578"/>
      <c r="AA585" s="578"/>
      <c r="AB585" s="578"/>
      <c r="AC585" s="578"/>
      <c r="AD585" s="578"/>
      <c r="AE585" s="201"/>
      <c r="AF585" s="234"/>
      <c r="AG585" s="234"/>
      <c r="AH585" s="234"/>
      <c r="AI585" s="234"/>
      <c r="AJ585" s="234"/>
      <c r="AK585" s="578"/>
      <c r="AL585" s="201"/>
      <c r="AM585" s="234"/>
      <c r="AN585" s="234"/>
      <c r="AO585" s="201"/>
      <c r="AP585" s="201"/>
      <c r="BL585" s="83"/>
      <c r="BM585" s="83"/>
      <c r="BQ585" s="83"/>
    </row>
    <row r="586" spans="1:69" s="82" customFormat="1">
      <c r="A586" s="201"/>
      <c r="B586" s="234"/>
      <c r="C586" s="716"/>
      <c r="D586" s="201"/>
      <c r="E586" s="201"/>
      <c r="F586" s="201"/>
      <c r="G586" s="201"/>
      <c r="H586" s="201"/>
      <c r="I586" s="201"/>
      <c r="J586" s="201"/>
      <c r="K586" s="201"/>
      <c r="L586" s="201"/>
      <c r="M586" s="578"/>
      <c r="N586" s="578"/>
      <c r="O586" s="578"/>
      <c r="P586" s="578"/>
      <c r="Q586" s="578"/>
      <c r="R586" s="578"/>
      <c r="S586" s="578"/>
      <c r="T586" s="578"/>
      <c r="U586" s="578"/>
      <c r="V586" s="578"/>
      <c r="W586" s="578"/>
      <c r="X586" s="578"/>
      <c r="Y586" s="578"/>
      <c r="Z586" s="578"/>
      <c r="AA586" s="578"/>
      <c r="AB586" s="578"/>
      <c r="AC586" s="578"/>
      <c r="AD586" s="578"/>
      <c r="AE586" s="201"/>
      <c r="AF586" s="234"/>
      <c r="AG586" s="234"/>
      <c r="AH586" s="234"/>
      <c r="AI586" s="234"/>
      <c r="AJ586" s="234"/>
      <c r="AK586" s="578"/>
      <c r="AL586" s="201"/>
      <c r="AM586" s="234"/>
      <c r="AN586" s="234"/>
      <c r="AO586" s="201"/>
      <c r="AP586" s="201"/>
      <c r="BL586" s="83"/>
      <c r="BM586" s="83"/>
      <c r="BQ586" s="83"/>
    </row>
    <row r="587" spans="1:69" s="82" customFormat="1">
      <c r="A587" s="201"/>
      <c r="B587" s="234"/>
      <c r="C587" s="716"/>
      <c r="D587" s="201"/>
      <c r="E587" s="201"/>
      <c r="F587" s="201"/>
      <c r="G587" s="201"/>
      <c r="H587" s="201"/>
      <c r="I587" s="201"/>
      <c r="J587" s="201"/>
      <c r="K587" s="201"/>
      <c r="L587" s="201"/>
      <c r="M587" s="578"/>
      <c r="N587" s="578"/>
      <c r="O587" s="578"/>
      <c r="P587" s="578"/>
      <c r="Q587" s="578"/>
      <c r="R587" s="578"/>
      <c r="S587" s="578"/>
      <c r="T587" s="578"/>
      <c r="U587" s="578"/>
      <c r="V587" s="578"/>
      <c r="W587" s="578"/>
      <c r="X587" s="578"/>
      <c r="Y587" s="578"/>
      <c r="Z587" s="578"/>
      <c r="AA587" s="578"/>
      <c r="AB587" s="578"/>
      <c r="AC587" s="578"/>
      <c r="AD587" s="578"/>
      <c r="AE587" s="201"/>
      <c r="AF587" s="234"/>
      <c r="AG587" s="234"/>
      <c r="AH587" s="234"/>
      <c r="AI587" s="234"/>
      <c r="AJ587" s="234"/>
      <c r="AK587" s="578"/>
      <c r="AL587" s="201"/>
      <c r="AM587" s="234"/>
      <c r="AN587" s="234"/>
      <c r="AO587" s="201"/>
      <c r="AP587" s="201"/>
      <c r="BL587" s="83"/>
      <c r="BM587" s="83"/>
      <c r="BQ587" s="83"/>
    </row>
    <row r="588" spans="1:69" s="82" customFormat="1">
      <c r="A588" s="201"/>
      <c r="B588" s="234"/>
      <c r="C588" s="716"/>
      <c r="D588" s="201"/>
      <c r="E588" s="201"/>
      <c r="F588" s="201"/>
      <c r="G588" s="201"/>
      <c r="H588" s="201"/>
      <c r="I588" s="201"/>
      <c r="J588" s="201"/>
      <c r="K588" s="201"/>
      <c r="L588" s="201"/>
      <c r="M588" s="578"/>
      <c r="N588" s="578"/>
      <c r="O588" s="578"/>
      <c r="P588" s="578"/>
      <c r="Q588" s="578"/>
      <c r="R588" s="578"/>
      <c r="S588" s="578"/>
      <c r="T588" s="578"/>
      <c r="U588" s="578"/>
      <c r="V588" s="578"/>
      <c r="W588" s="578"/>
      <c r="X588" s="578"/>
      <c r="Y588" s="578"/>
      <c r="Z588" s="578"/>
      <c r="AA588" s="578"/>
      <c r="AB588" s="578"/>
      <c r="AC588" s="578"/>
      <c r="AD588" s="578"/>
      <c r="AE588" s="201"/>
      <c r="AF588" s="234"/>
      <c r="AG588" s="234"/>
      <c r="AH588" s="234"/>
      <c r="AI588" s="234"/>
      <c r="AJ588" s="234"/>
      <c r="AK588" s="578"/>
      <c r="AL588" s="201"/>
      <c r="AM588" s="234"/>
      <c r="AN588" s="234"/>
      <c r="AO588" s="201"/>
      <c r="AP588" s="201"/>
      <c r="BL588" s="83"/>
      <c r="BM588" s="83"/>
      <c r="BQ588" s="83"/>
    </row>
    <row r="589" spans="1:69" s="82" customFormat="1">
      <c r="A589" s="201"/>
      <c r="B589" s="234"/>
      <c r="C589" s="716"/>
      <c r="D589" s="201"/>
      <c r="E589" s="201"/>
      <c r="F589" s="201"/>
      <c r="G589" s="201"/>
      <c r="H589" s="201"/>
      <c r="I589" s="201"/>
      <c r="J589" s="201"/>
      <c r="K589" s="201"/>
      <c r="L589" s="201"/>
      <c r="M589" s="578"/>
      <c r="N589" s="578"/>
      <c r="O589" s="578"/>
      <c r="P589" s="578"/>
      <c r="Q589" s="578"/>
      <c r="R589" s="578"/>
      <c r="S589" s="578"/>
      <c r="T589" s="578"/>
      <c r="U589" s="578"/>
      <c r="V589" s="578"/>
      <c r="W589" s="578"/>
      <c r="X589" s="578"/>
      <c r="Y589" s="578"/>
      <c r="Z589" s="578"/>
      <c r="AA589" s="578"/>
      <c r="AB589" s="578"/>
      <c r="AC589" s="578"/>
      <c r="AD589" s="578"/>
      <c r="AE589" s="201"/>
      <c r="AF589" s="234"/>
      <c r="AG589" s="234"/>
      <c r="AH589" s="234"/>
      <c r="AI589" s="234"/>
      <c r="AJ589" s="234"/>
      <c r="AK589" s="578"/>
      <c r="AL589" s="201"/>
      <c r="AM589" s="234"/>
      <c r="AN589" s="234"/>
      <c r="AO589" s="201"/>
      <c r="AP589" s="201"/>
      <c r="BL589" s="83"/>
      <c r="BM589" s="83"/>
      <c r="BQ589" s="83"/>
    </row>
    <row r="590" spans="1:69" s="82" customFormat="1">
      <c r="A590" s="201"/>
      <c r="B590" s="234"/>
      <c r="C590" s="716"/>
      <c r="D590" s="201"/>
      <c r="E590" s="201"/>
      <c r="F590" s="201"/>
      <c r="G590" s="201"/>
      <c r="H590" s="201"/>
      <c r="I590" s="201"/>
      <c r="J590" s="201"/>
      <c r="K590" s="201"/>
      <c r="L590" s="201"/>
      <c r="M590" s="578"/>
      <c r="N590" s="578"/>
      <c r="O590" s="578"/>
      <c r="P590" s="578"/>
      <c r="Q590" s="578"/>
      <c r="R590" s="578"/>
      <c r="S590" s="578"/>
      <c r="T590" s="578"/>
      <c r="U590" s="578"/>
      <c r="V590" s="578"/>
      <c r="W590" s="578"/>
      <c r="X590" s="578"/>
      <c r="Y590" s="578"/>
      <c r="Z590" s="578"/>
      <c r="AA590" s="578"/>
      <c r="AB590" s="578"/>
      <c r="AC590" s="578"/>
      <c r="AD590" s="578"/>
      <c r="AE590" s="201"/>
      <c r="AF590" s="234"/>
      <c r="AG590" s="234"/>
      <c r="AH590" s="234"/>
      <c r="AI590" s="234"/>
      <c r="AJ590" s="234"/>
      <c r="AK590" s="578"/>
      <c r="AL590" s="201"/>
      <c r="AM590" s="234"/>
      <c r="AN590" s="234"/>
      <c r="AO590" s="201"/>
      <c r="AP590" s="201"/>
      <c r="BL590" s="83"/>
      <c r="BM590" s="83"/>
      <c r="BQ590" s="83"/>
    </row>
    <row r="591" spans="1:69" s="82" customFormat="1">
      <c r="A591" s="201"/>
      <c r="B591" s="234"/>
      <c r="C591" s="716"/>
      <c r="D591" s="201"/>
      <c r="E591" s="201"/>
      <c r="F591" s="201"/>
      <c r="G591" s="201"/>
      <c r="H591" s="201"/>
      <c r="I591" s="201"/>
      <c r="J591" s="201"/>
      <c r="K591" s="201"/>
      <c r="L591" s="201"/>
      <c r="M591" s="578"/>
      <c r="N591" s="578"/>
      <c r="O591" s="578"/>
      <c r="P591" s="578"/>
      <c r="Q591" s="578"/>
      <c r="R591" s="578"/>
      <c r="S591" s="578"/>
      <c r="T591" s="578"/>
      <c r="U591" s="578"/>
      <c r="V591" s="578"/>
      <c r="W591" s="578"/>
      <c r="X591" s="578"/>
      <c r="Y591" s="578"/>
      <c r="Z591" s="578"/>
      <c r="AA591" s="578"/>
      <c r="AB591" s="578"/>
      <c r="AC591" s="578"/>
      <c r="AD591" s="578"/>
      <c r="AE591" s="201"/>
      <c r="AF591" s="234"/>
      <c r="AG591" s="234"/>
      <c r="AH591" s="234"/>
      <c r="AI591" s="234"/>
      <c r="AJ591" s="234"/>
      <c r="AK591" s="578"/>
      <c r="AL591" s="201"/>
      <c r="AM591" s="234"/>
      <c r="AN591" s="234"/>
      <c r="AO591" s="201"/>
      <c r="AP591" s="201"/>
      <c r="BL591" s="83"/>
      <c r="BM591" s="83"/>
      <c r="BQ591" s="83"/>
    </row>
    <row r="592" spans="1:69" s="82" customFormat="1">
      <c r="A592" s="201"/>
      <c r="B592" s="234"/>
      <c r="C592" s="716"/>
      <c r="D592" s="201"/>
      <c r="E592" s="201"/>
      <c r="F592" s="201"/>
      <c r="G592" s="201"/>
      <c r="H592" s="201"/>
      <c r="I592" s="201"/>
      <c r="J592" s="201"/>
      <c r="K592" s="201"/>
      <c r="L592" s="201"/>
      <c r="M592" s="578"/>
      <c r="N592" s="578"/>
      <c r="O592" s="578"/>
      <c r="P592" s="578"/>
      <c r="Q592" s="578"/>
      <c r="R592" s="578"/>
      <c r="S592" s="578"/>
      <c r="T592" s="578"/>
      <c r="U592" s="578"/>
      <c r="V592" s="578"/>
      <c r="W592" s="578"/>
      <c r="X592" s="578"/>
      <c r="Y592" s="578"/>
      <c r="Z592" s="578"/>
      <c r="AA592" s="578"/>
      <c r="AB592" s="578"/>
      <c r="AC592" s="578"/>
      <c r="AD592" s="578"/>
      <c r="AE592" s="201"/>
      <c r="AF592" s="234"/>
      <c r="AG592" s="234"/>
      <c r="AH592" s="234"/>
      <c r="AI592" s="234"/>
      <c r="AJ592" s="234"/>
      <c r="AK592" s="578"/>
      <c r="AL592" s="201"/>
      <c r="AM592" s="234"/>
      <c r="AN592" s="234"/>
      <c r="AO592" s="201"/>
      <c r="AP592" s="201"/>
      <c r="BL592" s="83"/>
      <c r="BM592" s="83"/>
      <c r="BQ592" s="83"/>
    </row>
    <row r="593" spans="1:69" s="82" customFormat="1">
      <c r="A593" s="201"/>
      <c r="B593" s="234"/>
      <c r="C593" s="716"/>
      <c r="D593" s="201"/>
      <c r="E593" s="201"/>
      <c r="F593" s="201"/>
      <c r="G593" s="201"/>
      <c r="H593" s="201"/>
      <c r="I593" s="201"/>
      <c r="J593" s="201"/>
      <c r="K593" s="201"/>
      <c r="L593" s="201"/>
      <c r="M593" s="578"/>
      <c r="N593" s="578"/>
      <c r="O593" s="578"/>
      <c r="P593" s="578"/>
      <c r="Q593" s="578"/>
      <c r="R593" s="578"/>
      <c r="S593" s="578"/>
      <c r="T593" s="578"/>
      <c r="U593" s="578"/>
      <c r="V593" s="578"/>
      <c r="W593" s="578"/>
      <c r="X593" s="578"/>
      <c r="Y593" s="578"/>
      <c r="Z593" s="578"/>
      <c r="AA593" s="578"/>
      <c r="AB593" s="578"/>
      <c r="AC593" s="578"/>
      <c r="AD593" s="578"/>
      <c r="AE593" s="201"/>
      <c r="AF593" s="234"/>
      <c r="AG593" s="234"/>
      <c r="AH593" s="234"/>
      <c r="AI593" s="234"/>
      <c r="AJ593" s="234"/>
      <c r="AK593" s="578"/>
      <c r="AL593" s="201"/>
      <c r="AM593" s="234"/>
      <c r="AN593" s="234"/>
      <c r="AO593" s="201"/>
      <c r="AP593" s="201"/>
      <c r="BL593" s="83"/>
      <c r="BM593" s="83"/>
      <c r="BQ593" s="83"/>
    </row>
    <row r="594" spans="1:69" s="82" customFormat="1">
      <c r="A594" s="201"/>
      <c r="B594" s="234"/>
      <c r="C594" s="716"/>
      <c r="D594" s="201"/>
      <c r="E594" s="201"/>
      <c r="F594" s="201"/>
      <c r="G594" s="201"/>
      <c r="H594" s="201"/>
      <c r="I594" s="201"/>
      <c r="J594" s="201"/>
      <c r="K594" s="201"/>
      <c r="L594" s="201"/>
      <c r="M594" s="578"/>
      <c r="N594" s="578"/>
      <c r="O594" s="578"/>
      <c r="P594" s="578"/>
      <c r="Q594" s="578"/>
      <c r="R594" s="578"/>
      <c r="S594" s="578"/>
      <c r="T594" s="578"/>
      <c r="U594" s="578"/>
      <c r="V594" s="578"/>
      <c r="W594" s="578"/>
      <c r="X594" s="578"/>
      <c r="Y594" s="578"/>
      <c r="Z594" s="578"/>
      <c r="AA594" s="578"/>
      <c r="AB594" s="578"/>
      <c r="AC594" s="578"/>
      <c r="AD594" s="578"/>
      <c r="AE594" s="201"/>
      <c r="AF594" s="234"/>
      <c r="AG594" s="234"/>
      <c r="AH594" s="234"/>
      <c r="AI594" s="234"/>
      <c r="AJ594" s="234"/>
      <c r="AK594" s="578"/>
      <c r="AL594" s="201"/>
      <c r="AM594" s="234"/>
      <c r="AN594" s="234"/>
      <c r="AO594" s="201"/>
      <c r="AP594" s="201"/>
      <c r="BL594" s="83"/>
      <c r="BM594" s="83"/>
      <c r="BQ594" s="83"/>
    </row>
    <row r="595" spans="1:69" s="82" customFormat="1">
      <c r="A595" s="201"/>
      <c r="B595" s="234"/>
      <c r="C595" s="716"/>
      <c r="D595" s="201"/>
      <c r="E595" s="201"/>
      <c r="F595" s="201"/>
      <c r="G595" s="201"/>
      <c r="H595" s="201"/>
      <c r="I595" s="201"/>
      <c r="J595" s="201"/>
      <c r="K595" s="201"/>
      <c r="L595" s="201"/>
      <c r="M595" s="578"/>
      <c r="N595" s="578"/>
      <c r="O595" s="578"/>
      <c r="P595" s="578"/>
      <c r="Q595" s="578"/>
      <c r="R595" s="578"/>
      <c r="S595" s="578"/>
      <c r="T595" s="578"/>
      <c r="U595" s="578"/>
      <c r="V595" s="578"/>
      <c r="W595" s="578"/>
      <c r="X595" s="578"/>
      <c r="Y595" s="578"/>
      <c r="Z595" s="578"/>
      <c r="AA595" s="578"/>
      <c r="AB595" s="578"/>
      <c r="AC595" s="578"/>
      <c r="AD595" s="578"/>
      <c r="AE595" s="201"/>
      <c r="AF595" s="234"/>
      <c r="AG595" s="234"/>
      <c r="AH595" s="234"/>
      <c r="AI595" s="234"/>
      <c r="AJ595" s="234"/>
      <c r="AK595" s="578"/>
      <c r="AL595" s="201"/>
      <c r="AM595" s="234"/>
      <c r="AN595" s="234"/>
      <c r="AO595" s="201"/>
      <c r="AP595" s="201"/>
      <c r="BL595" s="83"/>
      <c r="BM595" s="83"/>
      <c r="BQ595" s="83"/>
    </row>
    <row r="596" spans="1:69" s="82" customFormat="1">
      <c r="A596" s="201"/>
      <c r="B596" s="234"/>
      <c r="C596" s="716"/>
      <c r="D596" s="201"/>
      <c r="E596" s="201"/>
      <c r="F596" s="201"/>
      <c r="G596" s="201"/>
      <c r="H596" s="201"/>
      <c r="I596" s="201"/>
      <c r="J596" s="201"/>
      <c r="K596" s="201"/>
      <c r="L596" s="201"/>
      <c r="M596" s="578"/>
      <c r="N596" s="578"/>
      <c r="O596" s="578"/>
      <c r="P596" s="578"/>
      <c r="Q596" s="578"/>
      <c r="R596" s="578"/>
      <c r="S596" s="578"/>
      <c r="T596" s="578"/>
      <c r="U596" s="578"/>
      <c r="V596" s="578"/>
      <c r="W596" s="578"/>
      <c r="X596" s="578"/>
      <c r="Y596" s="578"/>
      <c r="Z596" s="578"/>
      <c r="AA596" s="578"/>
      <c r="AB596" s="578"/>
      <c r="AC596" s="578"/>
      <c r="AD596" s="578"/>
      <c r="AE596" s="201"/>
      <c r="AF596" s="234"/>
      <c r="AG596" s="234"/>
      <c r="AH596" s="234"/>
      <c r="AI596" s="234"/>
      <c r="AJ596" s="234"/>
      <c r="AK596" s="578"/>
      <c r="AL596" s="201"/>
      <c r="AM596" s="234"/>
      <c r="AN596" s="234"/>
      <c r="AO596" s="201"/>
      <c r="AP596" s="201"/>
      <c r="BL596" s="83"/>
      <c r="BM596" s="83"/>
      <c r="BQ596" s="83"/>
    </row>
    <row r="597" spans="1:69" s="82" customFormat="1">
      <c r="A597" s="201"/>
      <c r="B597" s="234"/>
      <c r="C597" s="716"/>
      <c r="D597" s="201"/>
      <c r="E597" s="201"/>
      <c r="F597" s="201"/>
      <c r="G597" s="201"/>
      <c r="H597" s="201"/>
      <c r="I597" s="201"/>
      <c r="J597" s="201"/>
      <c r="K597" s="201"/>
      <c r="L597" s="201"/>
      <c r="M597" s="578"/>
      <c r="N597" s="578"/>
      <c r="O597" s="578"/>
      <c r="P597" s="578"/>
      <c r="Q597" s="578"/>
      <c r="R597" s="578"/>
      <c r="S597" s="578"/>
      <c r="T597" s="578"/>
      <c r="U597" s="578"/>
      <c r="V597" s="578"/>
      <c r="W597" s="578"/>
      <c r="X597" s="578"/>
      <c r="Y597" s="578"/>
      <c r="Z597" s="578"/>
      <c r="AA597" s="578"/>
      <c r="AB597" s="578"/>
      <c r="AC597" s="578"/>
      <c r="AD597" s="578"/>
      <c r="AE597" s="201"/>
      <c r="AF597" s="234"/>
      <c r="AG597" s="234"/>
      <c r="AH597" s="234"/>
      <c r="AI597" s="234"/>
      <c r="AJ597" s="234"/>
      <c r="AK597" s="578"/>
      <c r="AL597" s="201"/>
      <c r="AM597" s="234"/>
      <c r="AN597" s="234"/>
      <c r="AO597" s="201"/>
      <c r="AP597" s="201"/>
      <c r="BL597" s="83"/>
      <c r="BM597" s="83"/>
      <c r="BQ597" s="83"/>
    </row>
    <row r="598" spans="1:69" s="82" customFormat="1">
      <c r="A598" s="201"/>
      <c r="B598" s="234"/>
      <c r="C598" s="716"/>
      <c r="D598" s="201"/>
      <c r="E598" s="201"/>
      <c r="F598" s="201"/>
      <c r="G598" s="201"/>
      <c r="H598" s="201"/>
      <c r="I598" s="201"/>
      <c r="J598" s="201"/>
      <c r="K598" s="201"/>
      <c r="L598" s="201"/>
      <c r="M598" s="578"/>
      <c r="N598" s="578"/>
      <c r="O598" s="578"/>
      <c r="P598" s="578"/>
      <c r="Q598" s="578"/>
      <c r="R598" s="578"/>
      <c r="S598" s="578"/>
      <c r="T598" s="578"/>
      <c r="U598" s="578"/>
      <c r="V598" s="578"/>
      <c r="W598" s="578"/>
      <c r="X598" s="578"/>
      <c r="Y598" s="578"/>
      <c r="Z598" s="578"/>
      <c r="AA598" s="578"/>
      <c r="AB598" s="578"/>
      <c r="AC598" s="578"/>
      <c r="AD598" s="578"/>
      <c r="AE598" s="201"/>
      <c r="AF598" s="234"/>
      <c r="AG598" s="234"/>
      <c r="AH598" s="234"/>
      <c r="AI598" s="234"/>
      <c r="AJ598" s="234"/>
      <c r="AK598" s="578"/>
      <c r="AL598" s="201"/>
      <c r="AM598" s="234"/>
      <c r="AN598" s="234"/>
      <c r="AO598" s="201"/>
      <c r="AP598" s="201"/>
      <c r="BL598" s="83"/>
      <c r="BM598" s="83"/>
      <c r="BQ598" s="83"/>
    </row>
    <row r="599" spans="1:69" s="82" customFormat="1">
      <c r="A599" s="201"/>
      <c r="B599" s="234"/>
      <c r="C599" s="716"/>
      <c r="D599" s="201"/>
      <c r="E599" s="201"/>
      <c r="F599" s="201"/>
      <c r="G599" s="201"/>
      <c r="H599" s="201"/>
      <c r="I599" s="201"/>
      <c r="J599" s="201"/>
      <c r="K599" s="201"/>
      <c r="L599" s="201"/>
      <c r="M599" s="578"/>
      <c r="N599" s="578"/>
      <c r="O599" s="578"/>
      <c r="P599" s="578"/>
      <c r="Q599" s="578"/>
      <c r="R599" s="578"/>
      <c r="S599" s="578"/>
      <c r="T599" s="578"/>
      <c r="U599" s="578"/>
      <c r="V599" s="578"/>
      <c r="W599" s="578"/>
      <c r="X599" s="578"/>
      <c r="Y599" s="578"/>
      <c r="Z599" s="578"/>
      <c r="AA599" s="578"/>
      <c r="AB599" s="578"/>
      <c r="AC599" s="578"/>
      <c r="AD599" s="578"/>
      <c r="AE599" s="201"/>
      <c r="AF599" s="234"/>
      <c r="AG599" s="234"/>
      <c r="AH599" s="234"/>
      <c r="AI599" s="234"/>
      <c r="AJ599" s="234"/>
      <c r="AK599" s="578"/>
      <c r="AL599" s="201"/>
      <c r="AM599" s="234"/>
      <c r="AN599" s="234"/>
      <c r="AO599" s="201"/>
      <c r="AP599" s="201"/>
      <c r="BL599" s="83"/>
      <c r="BM599" s="83"/>
      <c r="BQ599" s="83"/>
    </row>
    <row r="600" spans="1:69" s="82" customFormat="1">
      <c r="A600" s="201"/>
      <c r="B600" s="234"/>
      <c r="C600" s="716"/>
      <c r="D600" s="201"/>
      <c r="E600" s="201"/>
      <c r="F600" s="201"/>
      <c r="G600" s="201"/>
      <c r="H600" s="201"/>
      <c r="I600" s="201"/>
      <c r="J600" s="201"/>
      <c r="K600" s="201"/>
      <c r="L600" s="201"/>
      <c r="M600" s="578"/>
      <c r="N600" s="578"/>
      <c r="O600" s="578"/>
      <c r="P600" s="578"/>
      <c r="Q600" s="578"/>
      <c r="R600" s="578"/>
      <c r="S600" s="578"/>
      <c r="T600" s="578"/>
      <c r="U600" s="578"/>
      <c r="V600" s="578"/>
      <c r="W600" s="578"/>
      <c r="X600" s="578"/>
      <c r="Y600" s="578"/>
      <c r="Z600" s="578"/>
      <c r="AA600" s="578"/>
      <c r="AB600" s="578"/>
      <c r="AC600" s="578"/>
      <c r="AD600" s="578"/>
      <c r="AE600" s="201"/>
      <c r="AF600" s="234"/>
      <c r="AG600" s="234"/>
      <c r="AH600" s="234"/>
      <c r="AI600" s="234"/>
      <c r="AJ600" s="234"/>
      <c r="AK600" s="578"/>
      <c r="AL600" s="201"/>
      <c r="AM600" s="234"/>
      <c r="AN600" s="234"/>
      <c r="AO600" s="201"/>
      <c r="AP600" s="201"/>
      <c r="BL600" s="83"/>
      <c r="BM600" s="83"/>
      <c r="BQ600" s="83"/>
    </row>
    <row r="601" spans="1:69" s="82" customFormat="1">
      <c r="A601" s="201"/>
      <c r="B601" s="234"/>
      <c r="C601" s="716"/>
      <c r="D601" s="201"/>
      <c r="E601" s="201"/>
      <c r="F601" s="201"/>
      <c r="G601" s="201"/>
      <c r="H601" s="201"/>
      <c r="I601" s="201"/>
      <c r="J601" s="201"/>
      <c r="K601" s="201"/>
      <c r="L601" s="201"/>
      <c r="M601" s="578"/>
      <c r="N601" s="578"/>
      <c r="O601" s="578"/>
      <c r="P601" s="578"/>
      <c r="Q601" s="578"/>
      <c r="R601" s="578"/>
      <c r="S601" s="578"/>
      <c r="T601" s="578"/>
      <c r="U601" s="578"/>
      <c r="V601" s="578"/>
      <c r="W601" s="578"/>
      <c r="X601" s="578"/>
      <c r="Y601" s="578"/>
      <c r="Z601" s="578"/>
      <c r="AA601" s="578"/>
      <c r="AB601" s="578"/>
      <c r="AC601" s="578"/>
      <c r="AD601" s="578"/>
      <c r="AE601" s="201"/>
      <c r="AF601" s="234"/>
      <c r="AG601" s="234"/>
      <c r="AH601" s="234"/>
      <c r="AI601" s="234"/>
      <c r="AJ601" s="234"/>
      <c r="AK601" s="578"/>
      <c r="AL601" s="201"/>
      <c r="AM601" s="234"/>
      <c r="AN601" s="234"/>
      <c r="AO601" s="201"/>
      <c r="AP601" s="201"/>
      <c r="BL601" s="83"/>
      <c r="BM601" s="83"/>
      <c r="BQ601" s="83"/>
    </row>
    <row r="602" spans="1:69" s="82" customFormat="1">
      <c r="A602" s="201"/>
      <c r="B602" s="234"/>
      <c r="C602" s="716"/>
      <c r="D602" s="201"/>
      <c r="E602" s="201"/>
      <c r="F602" s="201"/>
      <c r="G602" s="201"/>
      <c r="H602" s="201"/>
      <c r="I602" s="201"/>
      <c r="J602" s="201"/>
      <c r="K602" s="201"/>
      <c r="L602" s="201"/>
      <c r="M602" s="578"/>
      <c r="N602" s="578"/>
      <c r="O602" s="578"/>
      <c r="P602" s="578"/>
      <c r="Q602" s="578"/>
      <c r="R602" s="578"/>
      <c r="S602" s="578"/>
      <c r="T602" s="578"/>
      <c r="U602" s="578"/>
      <c r="V602" s="578"/>
      <c r="W602" s="578"/>
      <c r="X602" s="578"/>
      <c r="Y602" s="578"/>
      <c r="Z602" s="578"/>
      <c r="AA602" s="578"/>
      <c r="AB602" s="578"/>
      <c r="AC602" s="578"/>
      <c r="AD602" s="578"/>
      <c r="AE602" s="201"/>
      <c r="AF602" s="234"/>
      <c r="AG602" s="234"/>
      <c r="AH602" s="234"/>
      <c r="AI602" s="234"/>
      <c r="AJ602" s="234"/>
      <c r="AK602" s="578"/>
      <c r="AL602" s="201"/>
      <c r="AM602" s="234"/>
      <c r="AN602" s="234"/>
      <c r="AO602" s="201"/>
      <c r="AP602" s="201"/>
      <c r="BL602" s="83"/>
      <c r="BM602" s="83"/>
      <c r="BQ602" s="83"/>
    </row>
    <row r="603" spans="1:69" s="82" customFormat="1">
      <c r="A603" s="201"/>
      <c r="B603" s="234"/>
      <c r="C603" s="716"/>
      <c r="D603" s="201"/>
      <c r="E603" s="201"/>
      <c r="F603" s="201"/>
      <c r="G603" s="201"/>
      <c r="H603" s="201"/>
      <c r="I603" s="201"/>
      <c r="J603" s="201"/>
      <c r="K603" s="201"/>
      <c r="L603" s="201"/>
      <c r="M603" s="578"/>
      <c r="N603" s="578"/>
      <c r="O603" s="578"/>
      <c r="P603" s="578"/>
      <c r="Q603" s="578"/>
      <c r="R603" s="578"/>
      <c r="S603" s="578"/>
      <c r="T603" s="578"/>
      <c r="U603" s="578"/>
      <c r="V603" s="578"/>
      <c r="W603" s="578"/>
      <c r="X603" s="578"/>
      <c r="Y603" s="578"/>
      <c r="Z603" s="578"/>
      <c r="AA603" s="578"/>
      <c r="AB603" s="578"/>
      <c r="AC603" s="578"/>
      <c r="AD603" s="578"/>
      <c r="AE603" s="201"/>
      <c r="AF603" s="234"/>
      <c r="AG603" s="234"/>
      <c r="AH603" s="234"/>
      <c r="AI603" s="234"/>
      <c r="AJ603" s="234"/>
      <c r="AK603" s="578"/>
      <c r="AL603" s="201"/>
      <c r="AM603" s="234"/>
      <c r="AN603" s="234"/>
      <c r="AO603" s="201"/>
      <c r="AP603" s="201"/>
      <c r="BL603" s="83"/>
      <c r="BM603" s="83"/>
      <c r="BQ603" s="83"/>
    </row>
    <row r="604" spans="1:69" s="82" customFormat="1">
      <c r="A604" s="201"/>
      <c r="B604" s="234"/>
      <c r="C604" s="716"/>
      <c r="D604" s="201"/>
      <c r="E604" s="201"/>
      <c r="F604" s="201"/>
      <c r="G604" s="201"/>
      <c r="H604" s="201"/>
      <c r="I604" s="201"/>
      <c r="J604" s="201"/>
      <c r="K604" s="201"/>
      <c r="L604" s="201"/>
      <c r="M604" s="578"/>
      <c r="N604" s="578"/>
      <c r="O604" s="578"/>
      <c r="P604" s="578"/>
      <c r="Q604" s="578"/>
      <c r="R604" s="578"/>
      <c r="S604" s="578"/>
      <c r="T604" s="578"/>
      <c r="U604" s="578"/>
      <c r="V604" s="578"/>
      <c r="W604" s="578"/>
      <c r="X604" s="578"/>
      <c r="Y604" s="578"/>
      <c r="Z604" s="578"/>
      <c r="AA604" s="578"/>
      <c r="AB604" s="578"/>
      <c r="AC604" s="578"/>
      <c r="AD604" s="578"/>
      <c r="AE604" s="201"/>
      <c r="AF604" s="234"/>
      <c r="AG604" s="234"/>
      <c r="AH604" s="234"/>
      <c r="AI604" s="234"/>
      <c r="AJ604" s="234"/>
      <c r="AK604" s="578"/>
      <c r="AL604" s="201"/>
      <c r="AM604" s="234"/>
      <c r="AN604" s="234"/>
      <c r="AO604" s="201"/>
      <c r="AP604" s="201"/>
      <c r="BL604" s="83"/>
      <c r="BM604" s="83"/>
      <c r="BQ604" s="83"/>
    </row>
    <row r="605" spans="1:69" s="82" customFormat="1">
      <c r="A605" s="201"/>
      <c r="B605" s="234"/>
      <c r="C605" s="716"/>
      <c r="D605" s="201"/>
      <c r="E605" s="201"/>
      <c r="F605" s="201"/>
      <c r="G605" s="201"/>
      <c r="H605" s="201"/>
      <c r="I605" s="201"/>
      <c r="J605" s="201"/>
      <c r="K605" s="201"/>
      <c r="L605" s="201"/>
      <c r="M605" s="578"/>
      <c r="N605" s="578"/>
      <c r="O605" s="578"/>
      <c r="P605" s="578"/>
      <c r="Q605" s="578"/>
      <c r="R605" s="578"/>
      <c r="S605" s="578"/>
      <c r="T605" s="578"/>
      <c r="U605" s="578"/>
      <c r="V605" s="578"/>
      <c r="W605" s="578"/>
      <c r="X605" s="578"/>
      <c r="Y605" s="578"/>
      <c r="Z605" s="578"/>
      <c r="AA605" s="578"/>
      <c r="AB605" s="578"/>
      <c r="AC605" s="578"/>
      <c r="AD605" s="578"/>
      <c r="AE605" s="201"/>
      <c r="AF605" s="234"/>
      <c r="AG605" s="234"/>
      <c r="AH605" s="234"/>
      <c r="AI605" s="234"/>
      <c r="AJ605" s="234"/>
      <c r="AK605" s="578"/>
      <c r="AL605" s="201"/>
      <c r="AM605" s="234"/>
      <c r="AN605" s="234"/>
      <c r="AO605" s="201"/>
      <c r="AP605" s="201"/>
      <c r="BL605" s="83"/>
      <c r="BM605" s="83"/>
      <c r="BQ605" s="83"/>
    </row>
    <row r="606" spans="1:69" s="82" customFormat="1">
      <c r="A606" s="201"/>
      <c r="B606" s="234"/>
      <c r="C606" s="716"/>
      <c r="D606" s="201"/>
      <c r="E606" s="201"/>
      <c r="F606" s="201"/>
      <c r="G606" s="201"/>
      <c r="H606" s="201"/>
      <c r="I606" s="201"/>
      <c r="J606" s="201"/>
      <c r="K606" s="201"/>
      <c r="L606" s="201"/>
      <c r="M606" s="578"/>
      <c r="N606" s="578"/>
      <c r="O606" s="578"/>
      <c r="P606" s="578"/>
      <c r="Q606" s="578"/>
      <c r="R606" s="578"/>
      <c r="S606" s="578"/>
      <c r="T606" s="578"/>
      <c r="U606" s="578"/>
      <c r="V606" s="578"/>
      <c r="W606" s="578"/>
      <c r="X606" s="578"/>
      <c r="Y606" s="578"/>
      <c r="Z606" s="578"/>
      <c r="AA606" s="578"/>
      <c r="AB606" s="578"/>
      <c r="AC606" s="578"/>
      <c r="AD606" s="578"/>
      <c r="AE606" s="201"/>
      <c r="AF606" s="234"/>
      <c r="AG606" s="234"/>
      <c r="AH606" s="234"/>
      <c r="AI606" s="234"/>
      <c r="AJ606" s="234"/>
      <c r="AK606" s="578"/>
      <c r="AL606" s="201"/>
      <c r="AM606" s="234"/>
      <c r="AN606" s="234"/>
      <c r="AO606" s="201"/>
      <c r="AP606" s="201"/>
      <c r="BL606" s="83"/>
      <c r="BM606" s="83"/>
      <c r="BQ606" s="83"/>
    </row>
    <row r="607" spans="1:69" s="82" customFormat="1">
      <c r="A607" s="201"/>
      <c r="B607" s="234"/>
      <c r="C607" s="716"/>
      <c r="D607" s="201"/>
      <c r="E607" s="201"/>
      <c r="F607" s="201"/>
      <c r="G607" s="201"/>
      <c r="H607" s="201"/>
      <c r="I607" s="201"/>
      <c r="J607" s="201"/>
      <c r="K607" s="201"/>
      <c r="L607" s="201"/>
      <c r="M607" s="578"/>
      <c r="N607" s="578"/>
      <c r="O607" s="578"/>
      <c r="P607" s="578"/>
      <c r="Q607" s="578"/>
      <c r="R607" s="578"/>
      <c r="S607" s="578"/>
      <c r="T607" s="578"/>
      <c r="U607" s="578"/>
      <c r="V607" s="578"/>
      <c r="W607" s="578"/>
      <c r="X607" s="578"/>
      <c r="Y607" s="578"/>
      <c r="Z607" s="578"/>
      <c r="AA607" s="578"/>
      <c r="AB607" s="578"/>
      <c r="AC607" s="578"/>
      <c r="AD607" s="578"/>
      <c r="AE607" s="201"/>
      <c r="AF607" s="234"/>
      <c r="AG607" s="234"/>
      <c r="AH607" s="234"/>
      <c r="AI607" s="234"/>
      <c r="AJ607" s="234"/>
      <c r="AK607" s="578"/>
      <c r="AL607" s="201"/>
      <c r="AM607" s="234"/>
      <c r="AN607" s="234"/>
      <c r="AO607" s="201"/>
      <c r="AP607" s="201"/>
      <c r="BL607" s="83"/>
      <c r="BM607" s="83"/>
      <c r="BQ607" s="83"/>
    </row>
    <row r="608" spans="1:69" s="82" customFormat="1">
      <c r="A608" s="201"/>
      <c r="B608" s="234"/>
      <c r="C608" s="716"/>
      <c r="D608" s="201"/>
      <c r="E608" s="201"/>
      <c r="F608" s="201"/>
      <c r="G608" s="201"/>
      <c r="H608" s="201"/>
      <c r="I608" s="201"/>
      <c r="J608" s="201"/>
      <c r="K608" s="201"/>
      <c r="L608" s="201"/>
      <c r="M608" s="578"/>
      <c r="N608" s="578"/>
      <c r="O608" s="578"/>
      <c r="P608" s="578"/>
      <c r="Q608" s="578"/>
      <c r="R608" s="578"/>
      <c r="S608" s="578"/>
      <c r="T608" s="578"/>
      <c r="U608" s="578"/>
      <c r="V608" s="578"/>
      <c r="W608" s="578"/>
      <c r="X608" s="578"/>
      <c r="Y608" s="578"/>
      <c r="Z608" s="578"/>
      <c r="AA608" s="578"/>
      <c r="AB608" s="578"/>
      <c r="AC608" s="578"/>
      <c r="AD608" s="578"/>
      <c r="AE608" s="201"/>
      <c r="AF608" s="234"/>
      <c r="AG608" s="234"/>
      <c r="AH608" s="234"/>
      <c r="AI608" s="234"/>
      <c r="AJ608" s="234"/>
      <c r="AK608" s="578"/>
      <c r="AL608" s="201"/>
      <c r="AM608" s="234"/>
      <c r="AN608" s="234"/>
      <c r="AO608" s="201"/>
      <c r="AP608" s="201"/>
      <c r="BL608" s="83"/>
      <c r="BM608" s="83"/>
      <c r="BQ608" s="83"/>
    </row>
    <row r="609" spans="1:69" s="82" customFormat="1">
      <c r="A609" s="201"/>
      <c r="B609" s="234"/>
      <c r="C609" s="716"/>
      <c r="D609" s="201"/>
      <c r="E609" s="201"/>
      <c r="F609" s="201"/>
      <c r="G609" s="201"/>
      <c r="H609" s="201"/>
      <c r="I609" s="201"/>
      <c r="J609" s="201"/>
      <c r="K609" s="201"/>
      <c r="L609" s="201"/>
      <c r="M609" s="578"/>
      <c r="N609" s="578"/>
      <c r="O609" s="578"/>
      <c r="P609" s="578"/>
      <c r="Q609" s="578"/>
      <c r="R609" s="578"/>
      <c r="S609" s="578"/>
      <c r="T609" s="578"/>
      <c r="U609" s="578"/>
      <c r="V609" s="578"/>
      <c r="W609" s="578"/>
      <c r="X609" s="578"/>
      <c r="Y609" s="578"/>
      <c r="Z609" s="578"/>
      <c r="AA609" s="578"/>
      <c r="AB609" s="578"/>
      <c r="AC609" s="578"/>
      <c r="AD609" s="578"/>
      <c r="AE609" s="201"/>
      <c r="AF609" s="234"/>
      <c r="AG609" s="234"/>
      <c r="AH609" s="234"/>
      <c r="AI609" s="234"/>
      <c r="AJ609" s="234"/>
      <c r="AK609" s="578"/>
      <c r="AL609" s="201"/>
      <c r="AM609" s="234"/>
      <c r="AN609" s="234"/>
      <c r="AO609" s="201"/>
      <c r="AP609" s="201"/>
      <c r="BL609" s="83"/>
      <c r="BM609" s="83"/>
      <c r="BQ609" s="83"/>
    </row>
    <row r="610" spans="1:69" s="82" customFormat="1">
      <c r="A610" s="201"/>
      <c r="B610" s="234"/>
      <c r="C610" s="716"/>
      <c r="D610" s="201"/>
      <c r="E610" s="201"/>
      <c r="F610" s="201"/>
      <c r="G610" s="201"/>
      <c r="H610" s="201"/>
      <c r="I610" s="201"/>
      <c r="J610" s="201"/>
      <c r="K610" s="201"/>
      <c r="L610" s="201"/>
      <c r="M610" s="578"/>
      <c r="N610" s="578"/>
      <c r="O610" s="578"/>
      <c r="P610" s="578"/>
      <c r="Q610" s="578"/>
      <c r="R610" s="578"/>
      <c r="S610" s="578"/>
      <c r="T610" s="578"/>
      <c r="U610" s="578"/>
      <c r="V610" s="578"/>
      <c r="W610" s="578"/>
      <c r="X610" s="578"/>
      <c r="Y610" s="578"/>
      <c r="Z610" s="578"/>
      <c r="AA610" s="578"/>
      <c r="AB610" s="578"/>
      <c r="AC610" s="578"/>
      <c r="AD610" s="578"/>
      <c r="AE610" s="201"/>
      <c r="AF610" s="234"/>
      <c r="AG610" s="234"/>
      <c r="AH610" s="234"/>
      <c r="AI610" s="234"/>
      <c r="AJ610" s="234"/>
      <c r="AK610" s="578"/>
      <c r="AL610" s="201"/>
      <c r="AM610" s="234"/>
      <c r="AN610" s="234"/>
      <c r="AO610" s="201"/>
      <c r="AP610" s="201"/>
      <c r="BL610" s="83"/>
      <c r="BM610" s="83"/>
      <c r="BQ610" s="83"/>
    </row>
    <row r="611" spans="1:69" s="82" customFormat="1">
      <c r="A611" s="201"/>
      <c r="B611" s="234"/>
      <c r="C611" s="716"/>
      <c r="D611" s="201"/>
      <c r="E611" s="201"/>
      <c r="F611" s="201"/>
      <c r="G611" s="201"/>
      <c r="H611" s="201"/>
      <c r="I611" s="201"/>
      <c r="J611" s="201"/>
      <c r="K611" s="201"/>
      <c r="L611" s="201"/>
      <c r="M611" s="578"/>
      <c r="N611" s="578"/>
      <c r="O611" s="578"/>
      <c r="P611" s="578"/>
      <c r="Q611" s="578"/>
      <c r="R611" s="578"/>
      <c r="S611" s="578"/>
      <c r="T611" s="578"/>
      <c r="U611" s="578"/>
      <c r="V611" s="578"/>
      <c r="W611" s="578"/>
      <c r="X611" s="578"/>
      <c r="Y611" s="578"/>
      <c r="Z611" s="578"/>
      <c r="AA611" s="578"/>
      <c r="AB611" s="578"/>
      <c r="AC611" s="578"/>
      <c r="AD611" s="578"/>
      <c r="AE611" s="201"/>
      <c r="AF611" s="234"/>
      <c r="AG611" s="234"/>
      <c r="AH611" s="234"/>
      <c r="AI611" s="234"/>
      <c r="AJ611" s="234"/>
      <c r="AK611" s="578"/>
      <c r="AL611" s="201"/>
      <c r="AM611" s="234"/>
      <c r="AN611" s="234"/>
      <c r="AO611" s="201"/>
      <c r="AP611" s="201"/>
      <c r="BL611" s="83"/>
      <c r="BM611" s="83"/>
      <c r="BQ611" s="83"/>
    </row>
    <row r="612" spans="1:69" s="82" customFormat="1">
      <c r="A612" s="201"/>
      <c r="B612" s="234"/>
      <c r="C612" s="716"/>
      <c r="D612" s="201"/>
      <c r="E612" s="201"/>
      <c r="F612" s="201"/>
      <c r="G612" s="201"/>
      <c r="H612" s="201"/>
      <c r="I612" s="201"/>
      <c r="J612" s="201"/>
      <c r="K612" s="201"/>
      <c r="L612" s="201"/>
      <c r="M612" s="578"/>
      <c r="N612" s="578"/>
      <c r="O612" s="578"/>
      <c r="P612" s="578"/>
      <c r="Q612" s="578"/>
      <c r="R612" s="578"/>
      <c r="S612" s="578"/>
      <c r="T612" s="578"/>
      <c r="U612" s="578"/>
      <c r="V612" s="578"/>
      <c r="W612" s="578"/>
      <c r="X612" s="578"/>
      <c r="Y612" s="578"/>
      <c r="Z612" s="578"/>
      <c r="AA612" s="578"/>
      <c r="AB612" s="578"/>
      <c r="AC612" s="578"/>
      <c r="AD612" s="578"/>
      <c r="AE612" s="201"/>
      <c r="AF612" s="234"/>
      <c r="AG612" s="234"/>
      <c r="AH612" s="234"/>
      <c r="AI612" s="234"/>
      <c r="AJ612" s="234"/>
      <c r="AK612" s="578"/>
      <c r="AL612" s="201"/>
      <c r="AM612" s="234"/>
      <c r="AN612" s="234"/>
      <c r="AO612" s="201"/>
      <c r="AP612" s="201"/>
      <c r="BL612" s="83"/>
      <c r="BM612" s="83"/>
      <c r="BQ612" s="83"/>
    </row>
    <row r="613" spans="1:69" s="82" customFormat="1">
      <c r="A613" s="201"/>
      <c r="B613" s="234"/>
      <c r="C613" s="716"/>
      <c r="D613" s="201"/>
      <c r="E613" s="201"/>
      <c r="F613" s="201"/>
      <c r="G613" s="201"/>
      <c r="H613" s="201"/>
      <c r="I613" s="201"/>
      <c r="J613" s="201"/>
      <c r="K613" s="201"/>
      <c r="L613" s="201"/>
      <c r="M613" s="578"/>
      <c r="N613" s="578"/>
      <c r="O613" s="578"/>
      <c r="P613" s="578"/>
      <c r="Q613" s="578"/>
      <c r="R613" s="578"/>
      <c r="S613" s="578"/>
      <c r="T613" s="578"/>
      <c r="U613" s="578"/>
      <c r="V613" s="578"/>
      <c r="W613" s="578"/>
      <c r="X613" s="578"/>
      <c r="Y613" s="578"/>
      <c r="Z613" s="578"/>
      <c r="AA613" s="578"/>
      <c r="AB613" s="578"/>
      <c r="AC613" s="578"/>
      <c r="AD613" s="578"/>
      <c r="AE613" s="201"/>
      <c r="AF613" s="234"/>
      <c r="AG613" s="234"/>
      <c r="AH613" s="234"/>
      <c r="AI613" s="234"/>
      <c r="AJ613" s="234"/>
      <c r="AK613" s="578"/>
      <c r="AL613" s="201"/>
      <c r="AM613" s="234"/>
      <c r="AN613" s="234"/>
      <c r="AO613" s="201"/>
      <c r="AP613" s="201"/>
      <c r="BL613" s="83"/>
      <c r="BM613" s="83"/>
      <c r="BQ613" s="83"/>
    </row>
    <row r="614" spans="1:69" s="82" customFormat="1">
      <c r="A614" s="201"/>
      <c r="B614" s="234"/>
      <c r="C614" s="716"/>
      <c r="D614" s="201"/>
      <c r="E614" s="201"/>
      <c r="F614" s="201"/>
      <c r="G614" s="201"/>
      <c r="H614" s="201"/>
      <c r="I614" s="201"/>
      <c r="J614" s="201"/>
      <c r="K614" s="201"/>
      <c r="L614" s="201"/>
      <c r="M614" s="578"/>
      <c r="N614" s="578"/>
      <c r="O614" s="578"/>
      <c r="P614" s="578"/>
      <c r="Q614" s="578"/>
      <c r="R614" s="578"/>
      <c r="S614" s="578"/>
      <c r="T614" s="578"/>
      <c r="U614" s="578"/>
      <c r="V614" s="578"/>
      <c r="W614" s="578"/>
      <c r="X614" s="578"/>
      <c r="Y614" s="578"/>
      <c r="Z614" s="578"/>
      <c r="AA614" s="578"/>
      <c r="AB614" s="578"/>
      <c r="AC614" s="578"/>
      <c r="AD614" s="578"/>
      <c r="AE614" s="201"/>
      <c r="AF614" s="234"/>
      <c r="AG614" s="234"/>
      <c r="AH614" s="234"/>
      <c r="AI614" s="234"/>
      <c r="AJ614" s="234"/>
      <c r="AK614" s="578"/>
      <c r="AL614" s="201"/>
      <c r="AM614" s="234"/>
      <c r="AN614" s="234"/>
      <c r="AO614" s="201"/>
      <c r="AP614" s="201"/>
      <c r="BL614" s="83"/>
      <c r="BM614" s="83"/>
      <c r="BQ614" s="83"/>
    </row>
    <row r="615" spans="1:69" s="82" customFormat="1">
      <c r="A615" s="201"/>
      <c r="B615" s="234"/>
      <c r="C615" s="716"/>
      <c r="D615" s="201"/>
      <c r="E615" s="201"/>
      <c r="F615" s="201"/>
      <c r="G615" s="201"/>
      <c r="H615" s="201"/>
      <c r="I615" s="201"/>
      <c r="J615" s="201"/>
      <c r="K615" s="201"/>
      <c r="L615" s="201"/>
      <c r="M615" s="578"/>
      <c r="N615" s="578"/>
      <c r="O615" s="578"/>
      <c r="P615" s="578"/>
      <c r="Q615" s="578"/>
      <c r="R615" s="578"/>
      <c r="S615" s="578"/>
      <c r="T615" s="578"/>
      <c r="U615" s="578"/>
      <c r="V615" s="578"/>
      <c r="W615" s="578"/>
      <c r="X615" s="578"/>
      <c r="Y615" s="578"/>
      <c r="Z615" s="578"/>
      <c r="AA615" s="578"/>
      <c r="AB615" s="578"/>
      <c r="AC615" s="578"/>
      <c r="AD615" s="578"/>
      <c r="AE615" s="201"/>
      <c r="AF615" s="234"/>
      <c r="AG615" s="234"/>
      <c r="AH615" s="234"/>
      <c r="AI615" s="234"/>
      <c r="AJ615" s="234"/>
      <c r="AK615" s="578"/>
      <c r="AL615" s="201"/>
      <c r="AM615" s="234"/>
      <c r="AN615" s="234"/>
      <c r="AO615" s="201"/>
      <c r="AP615" s="201"/>
      <c r="BL615" s="83"/>
      <c r="BM615" s="83"/>
      <c r="BQ615" s="83"/>
    </row>
    <row r="616" spans="1:69" s="82" customFormat="1">
      <c r="A616" s="201"/>
      <c r="B616" s="234"/>
      <c r="C616" s="716"/>
      <c r="D616" s="201"/>
      <c r="E616" s="201"/>
      <c r="F616" s="201"/>
      <c r="G616" s="201"/>
      <c r="H616" s="201"/>
      <c r="I616" s="201"/>
      <c r="J616" s="201"/>
      <c r="K616" s="201"/>
      <c r="L616" s="201"/>
      <c r="M616" s="578"/>
      <c r="N616" s="578"/>
      <c r="O616" s="578"/>
      <c r="P616" s="578"/>
      <c r="Q616" s="578"/>
      <c r="R616" s="578"/>
      <c r="S616" s="578"/>
      <c r="T616" s="578"/>
      <c r="U616" s="578"/>
      <c r="V616" s="578"/>
      <c r="W616" s="578"/>
      <c r="X616" s="578"/>
      <c r="Y616" s="578"/>
      <c r="Z616" s="578"/>
      <c r="AA616" s="578"/>
      <c r="AB616" s="578"/>
      <c r="AC616" s="578"/>
      <c r="AD616" s="578"/>
      <c r="AE616" s="201"/>
      <c r="AF616" s="234"/>
      <c r="AG616" s="234"/>
      <c r="AH616" s="234"/>
      <c r="AI616" s="234"/>
      <c r="AJ616" s="234"/>
      <c r="AK616" s="578"/>
      <c r="AL616" s="201"/>
      <c r="AM616" s="234"/>
      <c r="AN616" s="234"/>
      <c r="AO616" s="201"/>
      <c r="AP616" s="201"/>
      <c r="BL616" s="83"/>
      <c r="BM616" s="83"/>
      <c r="BQ616" s="83"/>
    </row>
    <row r="617" spans="1:69" s="82" customFormat="1">
      <c r="A617" s="201"/>
      <c r="B617" s="234"/>
      <c r="C617" s="716"/>
      <c r="D617" s="201"/>
      <c r="E617" s="201"/>
      <c r="F617" s="201"/>
      <c r="G617" s="201"/>
      <c r="H617" s="201"/>
      <c r="I617" s="201"/>
      <c r="J617" s="201"/>
      <c r="K617" s="201"/>
      <c r="L617" s="201"/>
      <c r="M617" s="578"/>
      <c r="N617" s="578"/>
      <c r="O617" s="578"/>
      <c r="P617" s="578"/>
      <c r="Q617" s="578"/>
      <c r="R617" s="578"/>
      <c r="S617" s="578"/>
      <c r="T617" s="578"/>
      <c r="U617" s="578"/>
      <c r="V617" s="578"/>
      <c r="W617" s="578"/>
      <c r="X617" s="578"/>
      <c r="Y617" s="578"/>
      <c r="Z617" s="578"/>
      <c r="AA617" s="578"/>
      <c r="AB617" s="578"/>
      <c r="AC617" s="578"/>
      <c r="AD617" s="578"/>
      <c r="AE617" s="201"/>
      <c r="AF617" s="234"/>
      <c r="AG617" s="234"/>
      <c r="AH617" s="234"/>
      <c r="AI617" s="234"/>
      <c r="AJ617" s="234"/>
      <c r="AK617" s="578"/>
      <c r="AL617" s="201"/>
      <c r="AM617" s="234"/>
      <c r="AN617" s="234"/>
      <c r="AO617" s="201"/>
      <c r="AP617" s="201"/>
      <c r="BL617" s="83"/>
      <c r="BM617" s="83"/>
      <c r="BQ617" s="83"/>
    </row>
    <row r="618" spans="1:69" s="82" customFormat="1">
      <c r="A618" s="201"/>
      <c r="B618" s="234"/>
      <c r="C618" s="716"/>
      <c r="D618" s="201"/>
      <c r="E618" s="201"/>
      <c r="F618" s="201"/>
      <c r="G618" s="201"/>
      <c r="H618" s="201"/>
      <c r="I618" s="201"/>
      <c r="J618" s="201"/>
      <c r="K618" s="201"/>
      <c r="L618" s="201"/>
      <c r="M618" s="578"/>
      <c r="N618" s="578"/>
      <c r="O618" s="578"/>
      <c r="P618" s="578"/>
      <c r="Q618" s="578"/>
      <c r="R618" s="578"/>
      <c r="S618" s="578"/>
      <c r="T618" s="578"/>
      <c r="U618" s="578"/>
      <c r="V618" s="578"/>
      <c r="W618" s="578"/>
      <c r="X618" s="578"/>
      <c r="Y618" s="578"/>
      <c r="Z618" s="578"/>
      <c r="AA618" s="578"/>
      <c r="AB618" s="578"/>
      <c r="AC618" s="578"/>
      <c r="AD618" s="578"/>
      <c r="AE618" s="201"/>
      <c r="AF618" s="234"/>
      <c r="AG618" s="234"/>
      <c r="AH618" s="234"/>
      <c r="AI618" s="234"/>
      <c r="AJ618" s="234"/>
      <c r="AK618" s="578"/>
      <c r="AL618" s="201"/>
      <c r="AM618" s="234"/>
      <c r="AN618" s="234"/>
      <c r="AO618" s="201"/>
      <c r="AP618" s="201"/>
      <c r="BL618" s="83"/>
      <c r="BM618" s="83"/>
      <c r="BQ618" s="83"/>
    </row>
    <row r="619" spans="1:69" s="82" customFormat="1">
      <c r="A619" s="201"/>
      <c r="B619" s="234"/>
      <c r="C619" s="716"/>
      <c r="D619" s="201"/>
      <c r="E619" s="201"/>
      <c r="F619" s="201"/>
      <c r="G619" s="201"/>
      <c r="H619" s="201"/>
      <c r="I619" s="201"/>
      <c r="J619" s="201"/>
      <c r="K619" s="201"/>
      <c r="L619" s="201"/>
      <c r="M619" s="578"/>
      <c r="N619" s="578"/>
      <c r="O619" s="578"/>
      <c r="P619" s="578"/>
      <c r="Q619" s="578"/>
      <c r="R619" s="578"/>
      <c r="S619" s="578"/>
      <c r="T619" s="578"/>
      <c r="U619" s="578"/>
      <c r="V619" s="578"/>
      <c r="W619" s="578"/>
      <c r="X619" s="578"/>
      <c r="Y619" s="578"/>
      <c r="Z619" s="578"/>
      <c r="AA619" s="578"/>
      <c r="AB619" s="578"/>
      <c r="AC619" s="578"/>
      <c r="AD619" s="578"/>
      <c r="AE619" s="201"/>
      <c r="AF619" s="234"/>
      <c r="AG619" s="234"/>
      <c r="AH619" s="234"/>
      <c r="AI619" s="234"/>
      <c r="AJ619" s="234"/>
      <c r="AK619" s="578"/>
      <c r="AL619" s="201"/>
      <c r="AM619" s="234"/>
      <c r="AN619" s="234"/>
      <c r="AO619" s="201"/>
      <c r="AP619" s="201"/>
      <c r="BL619" s="83"/>
      <c r="BM619" s="83"/>
      <c r="BQ619" s="83"/>
    </row>
    <row r="620" spans="1:69" s="82" customFormat="1">
      <c r="A620" s="201"/>
      <c r="B620" s="234"/>
      <c r="C620" s="716"/>
      <c r="D620" s="201"/>
      <c r="E620" s="201"/>
      <c r="F620" s="201"/>
      <c r="G620" s="201"/>
      <c r="H620" s="201"/>
      <c r="I620" s="201"/>
      <c r="J620" s="201"/>
      <c r="K620" s="201"/>
      <c r="L620" s="201"/>
      <c r="M620" s="578"/>
      <c r="N620" s="578"/>
      <c r="O620" s="578"/>
      <c r="P620" s="578"/>
      <c r="Q620" s="578"/>
      <c r="R620" s="578"/>
      <c r="S620" s="578"/>
      <c r="T620" s="578"/>
      <c r="U620" s="578"/>
      <c r="V620" s="578"/>
      <c r="W620" s="578"/>
      <c r="X620" s="578"/>
      <c r="Y620" s="578"/>
      <c r="Z620" s="578"/>
      <c r="AA620" s="578"/>
      <c r="AB620" s="578"/>
      <c r="AC620" s="578"/>
      <c r="AD620" s="578"/>
      <c r="AE620" s="201"/>
      <c r="AF620" s="234"/>
      <c r="AG620" s="234"/>
      <c r="AH620" s="234"/>
      <c r="AI620" s="234"/>
      <c r="AJ620" s="234"/>
      <c r="AK620" s="578"/>
      <c r="AL620" s="201"/>
      <c r="AM620" s="234"/>
      <c r="AN620" s="234"/>
      <c r="AO620" s="201"/>
      <c r="AP620" s="201"/>
      <c r="BL620" s="83"/>
      <c r="BM620" s="83"/>
      <c r="BQ620" s="83"/>
    </row>
    <row r="621" spans="1:69" s="82" customFormat="1">
      <c r="A621" s="201"/>
      <c r="B621" s="234"/>
      <c r="C621" s="716"/>
      <c r="D621" s="201"/>
      <c r="E621" s="201"/>
      <c r="F621" s="201"/>
      <c r="G621" s="201"/>
      <c r="H621" s="201"/>
      <c r="I621" s="201"/>
      <c r="J621" s="201"/>
      <c r="K621" s="201"/>
      <c r="L621" s="201"/>
      <c r="M621" s="578"/>
      <c r="N621" s="578"/>
      <c r="O621" s="578"/>
      <c r="P621" s="578"/>
      <c r="Q621" s="578"/>
      <c r="R621" s="578"/>
      <c r="S621" s="578"/>
      <c r="T621" s="578"/>
      <c r="U621" s="578"/>
      <c r="V621" s="578"/>
      <c r="W621" s="578"/>
      <c r="X621" s="578"/>
      <c r="Y621" s="578"/>
      <c r="Z621" s="578"/>
      <c r="AA621" s="578"/>
      <c r="AB621" s="578"/>
      <c r="AC621" s="578"/>
      <c r="AD621" s="578"/>
      <c r="AE621" s="201"/>
      <c r="AF621" s="234"/>
      <c r="AG621" s="234"/>
      <c r="AH621" s="234"/>
      <c r="AI621" s="234"/>
      <c r="AJ621" s="234"/>
      <c r="AK621" s="578"/>
      <c r="AL621" s="201"/>
      <c r="AM621" s="234"/>
      <c r="AN621" s="234"/>
      <c r="AO621" s="201"/>
      <c r="AP621" s="201"/>
      <c r="BL621" s="83"/>
      <c r="BM621" s="83"/>
      <c r="BQ621" s="83"/>
    </row>
    <row r="622" spans="1:69" s="82" customFormat="1">
      <c r="A622" s="201"/>
      <c r="B622" s="234"/>
      <c r="C622" s="716"/>
      <c r="D622" s="201"/>
      <c r="E622" s="201"/>
      <c r="F622" s="201"/>
      <c r="G622" s="201"/>
      <c r="H622" s="201"/>
      <c r="I622" s="201"/>
      <c r="J622" s="201"/>
      <c r="K622" s="201"/>
      <c r="L622" s="201"/>
      <c r="M622" s="578"/>
      <c r="N622" s="578"/>
      <c r="O622" s="578"/>
      <c r="P622" s="578"/>
      <c r="Q622" s="578"/>
      <c r="R622" s="578"/>
      <c r="S622" s="578"/>
      <c r="T622" s="578"/>
      <c r="U622" s="578"/>
      <c r="V622" s="578"/>
      <c r="W622" s="578"/>
      <c r="X622" s="578"/>
      <c r="Y622" s="578"/>
      <c r="Z622" s="578"/>
      <c r="AA622" s="578"/>
      <c r="AB622" s="578"/>
      <c r="AC622" s="578"/>
      <c r="AD622" s="578"/>
      <c r="AE622" s="201"/>
      <c r="AF622" s="234"/>
      <c r="AG622" s="234"/>
      <c r="AH622" s="234"/>
      <c r="AI622" s="234"/>
      <c r="AJ622" s="234"/>
      <c r="AK622" s="578"/>
      <c r="AL622" s="201"/>
      <c r="AM622" s="234"/>
      <c r="AN622" s="234"/>
      <c r="AO622" s="201"/>
      <c r="AP622" s="201"/>
      <c r="BL622" s="83"/>
      <c r="BM622" s="83"/>
      <c r="BQ622" s="83"/>
    </row>
    <row r="623" spans="1:69" s="82" customFormat="1">
      <c r="A623" s="201"/>
      <c r="B623" s="234"/>
      <c r="C623" s="716"/>
      <c r="D623" s="201"/>
      <c r="E623" s="201"/>
      <c r="F623" s="201"/>
      <c r="G623" s="201"/>
      <c r="H623" s="201"/>
      <c r="I623" s="201"/>
      <c r="J623" s="201"/>
      <c r="K623" s="201"/>
      <c r="L623" s="201"/>
      <c r="M623" s="578"/>
      <c r="N623" s="578"/>
      <c r="O623" s="578"/>
      <c r="P623" s="578"/>
      <c r="Q623" s="578"/>
      <c r="R623" s="578"/>
      <c r="S623" s="578"/>
      <c r="T623" s="578"/>
      <c r="U623" s="578"/>
      <c r="V623" s="578"/>
      <c r="W623" s="578"/>
      <c r="X623" s="578"/>
      <c r="Y623" s="578"/>
      <c r="Z623" s="578"/>
      <c r="AA623" s="578"/>
      <c r="AB623" s="578"/>
      <c r="AC623" s="578"/>
      <c r="AD623" s="578"/>
      <c r="AE623" s="201"/>
      <c r="AF623" s="234"/>
      <c r="AG623" s="234"/>
      <c r="AH623" s="234"/>
      <c r="AI623" s="234"/>
      <c r="AJ623" s="234"/>
      <c r="AK623" s="578"/>
      <c r="AL623" s="201"/>
      <c r="AM623" s="234"/>
      <c r="AN623" s="234"/>
      <c r="AO623" s="201"/>
      <c r="AP623" s="201"/>
      <c r="BL623" s="83"/>
      <c r="BM623" s="83"/>
      <c r="BQ623" s="83"/>
    </row>
    <row r="624" spans="1:69" s="82" customFormat="1">
      <c r="A624" s="201"/>
      <c r="B624" s="234"/>
      <c r="C624" s="716"/>
      <c r="D624" s="201"/>
      <c r="E624" s="201"/>
      <c r="F624" s="201"/>
      <c r="G624" s="201"/>
      <c r="H624" s="201"/>
      <c r="I624" s="201"/>
      <c r="J624" s="201"/>
      <c r="K624" s="201"/>
      <c r="L624" s="201"/>
      <c r="M624" s="578"/>
      <c r="N624" s="578"/>
      <c r="O624" s="578"/>
      <c r="P624" s="578"/>
      <c r="Q624" s="578"/>
      <c r="R624" s="578"/>
      <c r="S624" s="578"/>
      <c r="T624" s="578"/>
      <c r="U624" s="578"/>
      <c r="V624" s="578"/>
      <c r="W624" s="578"/>
      <c r="X624" s="578"/>
      <c r="Y624" s="578"/>
      <c r="Z624" s="578"/>
      <c r="AA624" s="578"/>
      <c r="AB624" s="578"/>
      <c r="AC624" s="578"/>
      <c r="AD624" s="578"/>
      <c r="AE624" s="201"/>
      <c r="AF624" s="234"/>
      <c r="AG624" s="234"/>
      <c r="AH624" s="234"/>
      <c r="AI624" s="234"/>
      <c r="AJ624" s="234"/>
      <c r="AK624" s="578"/>
      <c r="AL624" s="201"/>
      <c r="AM624" s="234"/>
      <c r="AN624" s="234"/>
      <c r="AO624" s="201"/>
      <c r="AP624" s="201"/>
      <c r="BL624" s="83"/>
      <c r="BM624" s="83"/>
      <c r="BQ624" s="83"/>
    </row>
    <row r="625" spans="1:69" s="82" customFormat="1">
      <c r="A625" s="201"/>
      <c r="B625" s="234"/>
      <c r="C625" s="716"/>
      <c r="D625" s="201"/>
      <c r="E625" s="201"/>
      <c r="F625" s="201"/>
      <c r="G625" s="201"/>
      <c r="H625" s="201"/>
      <c r="I625" s="201"/>
      <c r="J625" s="201"/>
      <c r="K625" s="201"/>
      <c r="L625" s="201"/>
      <c r="M625" s="578"/>
      <c r="N625" s="578"/>
      <c r="O625" s="578"/>
      <c r="P625" s="578"/>
      <c r="Q625" s="578"/>
      <c r="R625" s="578"/>
      <c r="S625" s="578"/>
      <c r="T625" s="578"/>
      <c r="U625" s="578"/>
      <c r="V625" s="578"/>
      <c r="W625" s="578"/>
      <c r="X625" s="578"/>
      <c r="Y625" s="578"/>
      <c r="Z625" s="578"/>
      <c r="AA625" s="578"/>
      <c r="AB625" s="578"/>
      <c r="AC625" s="578"/>
      <c r="AD625" s="578"/>
      <c r="AE625" s="201"/>
      <c r="AF625" s="234"/>
      <c r="AG625" s="234"/>
      <c r="AH625" s="234"/>
      <c r="AI625" s="234"/>
      <c r="AJ625" s="234"/>
      <c r="AK625" s="578"/>
      <c r="AL625" s="201"/>
      <c r="AM625" s="234"/>
      <c r="AN625" s="234"/>
      <c r="AO625" s="201"/>
      <c r="AP625" s="201"/>
      <c r="BL625" s="83"/>
      <c r="BM625" s="83"/>
      <c r="BQ625" s="83"/>
    </row>
    <row r="626" spans="1:69" s="82" customFormat="1">
      <c r="A626" s="201"/>
      <c r="B626" s="234"/>
      <c r="C626" s="716"/>
      <c r="D626" s="201"/>
      <c r="E626" s="201"/>
      <c r="F626" s="201"/>
      <c r="G626" s="201"/>
      <c r="H626" s="201"/>
      <c r="I626" s="201"/>
      <c r="J626" s="201"/>
      <c r="K626" s="201"/>
      <c r="L626" s="201"/>
      <c r="M626" s="578"/>
      <c r="N626" s="578"/>
      <c r="O626" s="578"/>
      <c r="P626" s="578"/>
      <c r="Q626" s="578"/>
      <c r="R626" s="578"/>
      <c r="S626" s="578"/>
      <c r="T626" s="578"/>
      <c r="U626" s="578"/>
      <c r="V626" s="578"/>
      <c r="W626" s="578"/>
      <c r="X626" s="578"/>
      <c r="Y626" s="578"/>
      <c r="Z626" s="578"/>
      <c r="AA626" s="578"/>
      <c r="AB626" s="578"/>
      <c r="AC626" s="578"/>
      <c r="AD626" s="578"/>
      <c r="AE626" s="201"/>
      <c r="AF626" s="234"/>
      <c r="AG626" s="234"/>
      <c r="AH626" s="234"/>
      <c r="AI626" s="234"/>
      <c r="AJ626" s="234"/>
      <c r="AK626" s="578"/>
      <c r="AL626" s="201"/>
      <c r="AM626" s="234"/>
      <c r="AN626" s="234"/>
      <c r="AO626" s="201"/>
      <c r="AP626" s="201"/>
      <c r="BL626" s="83"/>
      <c r="BM626" s="83"/>
      <c r="BQ626" s="83"/>
    </row>
    <row r="627" spans="1:69" s="82" customFormat="1">
      <c r="A627" s="201"/>
      <c r="B627" s="234"/>
      <c r="C627" s="716"/>
      <c r="D627" s="201"/>
      <c r="E627" s="201"/>
      <c r="F627" s="201"/>
      <c r="G627" s="201"/>
      <c r="H627" s="201"/>
      <c r="I627" s="201"/>
      <c r="J627" s="201"/>
      <c r="K627" s="201"/>
      <c r="L627" s="201"/>
      <c r="M627" s="578"/>
      <c r="N627" s="578"/>
      <c r="O627" s="578"/>
      <c r="P627" s="578"/>
      <c r="Q627" s="578"/>
      <c r="R627" s="578"/>
      <c r="S627" s="578"/>
      <c r="T627" s="578"/>
      <c r="U627" s="578"/>
      <c r="V627" s="578"/>
      <c r="W627" s="578"/>
      <c r="X627" s="578"/>
      <c r="Y627" s="578"/>
      <c r="Z627" s="578"/>
      <c r="AA627" s="578"/>
      <c r="AB627" s="578"/>
      <c r="AC627" s="578"/>
      <c r="AD627" s="578"/>
      <c r="AE627" s="201"/>
      <c r="AF627" s="234"/>
      <c r="AG627" s="234"/>
      <c r="AH627" s="234"/>
      <c r="AI627" s="234"/>
      <c r="AJ627" s="234"/>
      <c r="AK627" s="578"/>
      <c r="AL627" s="201"/>
      <c r="AM627" s="234"/>
      <c r="AN627" s="234"/>
      <c r="AO627" s="201"/>
      <c r="AP627" s="201"/>
      <c r="BL627" s="83"/>
      <c r="BM627" s="83"/>
      <c r="BQ627" s="83"/>
    </row>
    <row r="628" spans="1:69" s="82" customFormat="1">
      <c r="A628" s="201"/>
      <c r="B628" s="234"/>
      <c r="C628" s="716"/>
      <c r="D628" s="201"/>
      <c r="E628" s="201"/>
      <c r="F628" s="201"/>
      <c r="G628" s="201"/>
      <c r="H628" s="201"/>
      <c r="I628" s="201"/>
      <c r="J628" s="201"/>
      <c r="K628" s="201"/>
      <c r="L628" s="201"/>
      <c r="M628" s="578"/>
      <c r="N628" s="578"/>
      <c r="O628" s="578"/>
      <c r="P628" s="578"/>
      <c r="Q628" s="578"/>
      <c r="R628" s="578"/>
      <c r="S628" s="578"/>
      <c r="T628" s="578"/>
      <c r="U628" s="578"/>
      <c r="V628" s="578"/>
      <c r="W628" s="578"/>
      <c r="X628" s="578"/>
      <c r="Y628" s="578"/>
      <c r="Z628" s="578"/>
      <c r="AA628" s="578"/>
      <c r="AB628" s="578"/>
      <c r="AC628" s="578"/>
      <c r="AD628" s="578"/>
      <c r="AE628" s="201"/>
      <c r="AF628" s="234"/>
      <c r="AG628" s="234"/>
      <c r="AH628" s="234"/>
      <c r="AI628" s="234"/>
      <c r="AJ628" s="234"/>
      <c r="AK628" s="578"/>
      <c r="AL628" s="201"/>
      <c r="AM628" s="234"/>
      <c r="AN628" s="234"/>
      <c r="AO628" s="201"/>
      <c r="AP628" s="201"/>
      <c r="BL628" s="83"/>
      <c r="BM628" s="83"/>
      <c r="BQ628" s="83"/>
    </row>
    <row r="629" spans="1:69" s="82" customFormat="1">
      <c r="A629" s="201"/>
      <c r="B629" s="234"/>
      <c r="C629" s="716"/>
      <c r="D629" s="201"/>
      <c r="E629" s="201"/>
      <c r="F629" s="201"/>
      <c r="G629" s="201"/>
      <c r="H629" s="201"/>
      <c r="I629" s="201"/>
      <c r="J629" s="201"/>
      <c r="K629" s="201"/>
      <c r="L629" s="201"/>
      <c r="M629" s="578"/>
      <c r="N629" s="578"/>
      <c r="O629" s="578"/>
      <c r="P629" s="578"/>
      <c r="Q629" s="578"/>
      <c r="R629" s="578"/>
      <c r="S629" s="578"/>
      <c r="T629" s="578"/>
      <c r="U629" s="578"/>
      <c r="V629" s="578"/>
      <c r="W629" s="578"/>
      <c r="X629" s="578"/>
      <c r="Y629" s="578"/>
      <c r="Z629" s="578"/>
      <c r="AA629" s="578"/>
      <c r="AB629" s="578"/>
      <c r="AC629" s="578"/>
      <c r="AD629" s="578"/>
      <c r="AE629" s="201"/>
      <c r="AF629" s="234"/>
      <c r="AG629" s="234"/>
      <c r="AH629" s="234"/>
      <c r="AI629" s="234"/>
      <c r="AJ629" s="234"/>
      <c r="AK629" s="578"/>
      <c r="AL629" s="201"/>
      <c r="AM629" s="234"/>
      <c r="AN629" s="234"/>
      <c r="AO629" s="201"/>
      <c r="AP629" s="201"/>
      <c r="BL629" s="83"/>
      <c r="BM629" s="83"/>
      <c r="BQ629" s="83"/>
    </row>
    <row r="630" spans="1:69" s="82" customFormat="1">
      <c r="A630" s="201"/>
      <c r="B630" s="234"/>
      <c r="C630" s="716"/>
      <c r="D630" s="201"/>
      <c r="E630" s="201"/>
      <c r="F630" s="201"/>
      <c r="G630" s="201"/>
      <c r="H630" s="201"/>
      <c r="I630" s="201"/>
      <c r="J630" s="201"/>
      <c r="K630" s="201"/>
      <c r="L630" s="201"/>
      <c r="M630" s="578"/>
      <c r="N630" s="578"/>
      <c r="O630" s="578"/>
      <c r="P630" s="578"/>
      <c r="Q630" s="578"/>
      <c r="R630" s="578"/>
      <c r="S630" s="578"/>
      <c r="T630" s="578"/>
      <c r="U630" s="578"/>
      <c r="V630" s="578"/>
      <c r="W630" s="578"/>
      <c r="X630" s="578"/>
      <c r="Y630" s="578"/>
      <c r="Z630" s="578"/>
      <c r="AA630" s="578"/>
      <c r="AB630" s="578"/>
      <c r="AC630" s="578"/>
      <c r="AD630" s="578"/>
      <c r="AE630" s="201"/>
      <c r="AF630" s="234"/>
      <c r="AG630" s="234"/>
      <c r="AH630" s="234"/>
      <c r="AI630" s="234"/>
      <c r="AJ630" s="234"/>
      <c r="AK630" s="578"/>
      <c r="AL630" s="201"/>
      <c r="AM630" s="234"/>
      <c r="AN630" s="234"/>
      <c r="AO630" s="201"/>
      <c r="AP630" s="201"/>
      <c r="BL630" s="83"/>
      <c r="BM630" s="83"/>
      <c r="BQ630" s="83"/>
    </row>
    <row r="631" spans="1:69" s="82" customFormat="1">
      <c r="A631" s="201"/>
      <c r="B631" s="234"/>
      <c r="C631" s="716"/>
      <c r="D631" s="201"/>
      <c r="E631" s="201"/>
      <c r="F631" s="201"/>
      <c r="G631" s="201"/>
      <c r="H631" s="201"/>
      <c r="I631" s="201"/>
      <c r="J631" s="201"/>
      <c r="K631" s="201"/>
      <c r="L631" s="201"/>
      <c r="M631" s="578"/>
      <c r="N631" s="578"/>
      <c r="O631" s="578"/>
      <c r="P631" s="578"/>
      <c r="Q631" s="578"/>
      <c r="R631" s="578"/>
      <c r="S631" s="578"/>
      <c r="T631" s="578"/>
      <c r="U631" s="578"/>
      <c r="V631" s="578"/>
      <c r="W631" s="578"/>
      <c r="X631" s="578"/>
      <c r="Y631" s="578"/>
      <c r="Z631" s="578"/>
      <c r="AA631" s="578"/>
      <c r="AB631" s="578"/>
      <c r="AC631" s="578"/>
      <c r="AD631" s="578"/>
      <c r="AE631" s="201"/>
      <c r="AF631" s="234"/>
      <c r="AG631" s="234"/>
      <c r="AH631" s="234"/>
      <c r="AI631" s="234"/>
      <c r="AJ631" s="234"/>
      <c r="AK631" s="578"/>
      <c r="AL631" s="201"/>
      <c r="AM631" s="234"/>
      <c r="AN631" s="234"/>
      <c r="AO631" s="201"/>
      <c r="AP631" s="201"/>
      <c r="BL631" s="83"/>
      <c r="BM631" s="83"/>
      <c r="BQ631" s="83"/>
    </row>
    <row r="632" spans="1:69" s="82" customFormat="1">
      <c r="A632" s="201"/>
      <c r="B632" s="234"/>
      <c r="C632" s="716"/>
      <c r="D632" s="201"/>
      <c r="E632" s="201"/>
      <c r="F632" s="201"/>
      <c r="G632" s="201"/>
      <c r="H632" s="201"/>
      <c r="I632" s="201"/>
      <c r="J632" s="201"/>
      <c r="K632" s="201"/>
      <c r="L632" s="201"/>
      <c r="M632" s="578"/>
      <c r="N632" s="578"/>
      <c r="O632" s="578"/>
      <c r="P632" s="578"/>
      <c r="Q632" s="578"/>
      <c r="R632" s="578"/>
      <c r="S632" s="578"/>
      <c r="T632" s="578"/>
      <c r="U632" s="578"/>
      <c r="V632" s="578"/>
      <c r="W632" s="578"/>
      <c r="X632" s="578"/>
      <c r="Y632" s="578"/>
      <c r="Z632" s="578"/>
      <c r="AA632" s="578"/>
      <c r="AB632" s="578"/>
      <c r="AC632" s="578"/>
      <c r="AD632" s="578"/>
      <c r="AE632" s="201"/>
      <c r="AF632" s="234"/>
      <c r="AG632" s="234"/>
      <c r="AH632" s="234"/>
      <c r="AI632" s="234"/>
      <c r="AJ632" s="234"/>
      <c r="AK632" s="578"/>
      <c r="AL632" s="201"/>
      <c r="AM632" s="234"/>
      <c r="AN632" s="234"/>
      <c r="AO632" s="201"/>
      <c r="AP632" s="201"/>
      <c r="BL632" s="83"/>
      <c r="BM632" s="83"/>
      <c r="BQ632" s="83"/>
    </row>
    <row r="633" spans="1:69" s="82" customFormat="1">
      <c r="A633" s="201"/>
      <c r="B633" s="234"/>
      <c r="C633" s="716"/>
      <c r="D633" s="201"/>
      <c r="E633" s="201"/>
      <c r="F633" s="201"/>
      <c r="G633" s="201"/>
      <c r="H633" s="201"/>
      <c r="I633" s="201"/>
      <c r="J633" s="201"/>
      <c r="K633" s="201"/>
      <c r="L633" s="201"/>
      <c r="M633" s="578"/>
      <c r="N633" s="578"/>
      <c r="O633" s="578"/>
      <c r="P633" s="578"/>
      <c r="Q633" s="578"/>
      <c r="R633" s="578"/>
      <c r="S633" s="578"/>
      <c r="T633" s="578"/>
      <c r="U633" s="578"/>
      <c r="V633" s="578"/>
      <c r="W633" s="578"/>
      <c r="X633" s="578"/>
      <c r="Y633" s="578"/>
      <c r="Z633" s="578"/>
      <c r="AA633" s="578"/>
      <c r="AB633" s="578"/>
      <c r="AC633" s="578"/>
      <c r="AD633" s="578"/>
      <c r="AE633" s="201"/>
      <c r="AF633" s="234"/>
      <c r="AG633" s="234"/>
      <c r="AH633" s="234"/>
      <c r="AI633" s="234"/>
      <c r="AJ633" s="234"/>
      <c r="AK633" s="578"/>
      <c r="AL633" s="201"/>
      <c r="AM633" s="234"/>
      <c r="AN633" s="234"/>
      <c r="AO633" s="201"/>
      <c r="AP633" s="201"/>
      <c r="BL633" s="83"/>
      <c r="BM633" s="83"/>
      <c r="BQ633" s="83"/>
    </row>
    <row r="634" spans="1:69" s="82" customFormat="1">
      <c r="A634" s="201"/>
      <c r="B634" s="234"/>
      <c r="C634" s="716"/>
      <c r="D634" s="201"/>
      <c r="E634" s="201"/>
      <c r="F634" s="201"/>
      <c r="G634" s="201"/>
      <c r="H634" s="201"/>
      <c r="I634" s="201"/>
      <c r="J634" s="201"/>
      <c r="K634" s="201"/>
      <c r="L634" s="201"/>
      <c r="M634" s="578"/>
      <c r="N634" s="578"/>
      <c r="O634" s="578"/>
      <c r="P634" s="578"/>
      <c r="Q634" s="578"/>
      <c r="R634" s="578"/>
      <c r="S634" s="578"/>
      <c r="T634" s="578"/>
      <c r="U634" s="578"/>
      <c r="V634" s="578"/>
      <c r="W634" s="578"/>
      <c r="X634" s="578"/>
      <c r="Y634" s="578"/>
      <c r="Z634" s="578"/>
      <c r="AA634" s="578"/>
      <c r="AB634" s="578"/>
      <c r="AC634" s="578"/>
      <c r="AD634" s="578"/>
      <c r="AE634" s="201"/>
      <c r="AF634" s="234"/>
      <c r="AG634" s="234"/>
      <c r="AH634" s="234"/>
      <c r="AI634" s="234"/>
      <c r="AJ634" s="234"/>
      <c r="AK634" s="578"/>
      <c r="AL634" s="201"/>
      <c r="AM634" s="234"/>
      <c r="AN634" s="234"/>
      <c r="AO634" s="201"/>
      <c r="AP634" s="201"/>
      <c r="BL634" s="83"/>
      <c r="BM634" s="83"/>
      <c r="BQ634" s="83"/>
    </row>
    <row r="635" spans="1:69" s="82" customFormat="1">
      <c r="A635" s="201"/>
      <c r="B635" s="234"/>
      <c r="C635" s="716"/>
      <c r="D635" s="201"/>
      <c r="E635" s="201"/>
      <c r="F635" s="201"/>
      <c r="G635" s="201"/>
      <c r="H635" s="201"/>
      <c r="I635" s="201"/>
      <c r="J635" s="201"/>
      <c r="K635" s="201"/>
      <c r="L635" s="201"/>
      <c r="M635" s="578"/>
      <c r="N635" s="578"/>
      <c r="O635" s="578"/>
      <c r="P635" s="578"/>
      <c r="Q635" s="578"/>
      <c r="R635" s="578"/>
      <c r="S635" s="578"/>
      <c r="T635" s="578"/>
      <c r="U635" s="578"/>
      <c r="V635" s="578"/>
      <c r="W635" s="578"/>
      <c r="X635" s="578"/>
      <c r="Y635" s="578"/>
      <c r="Z635" s="578"/>
      <c r="AA635" s="578"/>
      <c r="AB635" s="578"/>
      <c r="AC635" s="578"/>
      <c r="AD635" s="578"/>
      <c r="AE635" s="201"/>
      <c r="AF635" s="234"/>
      <c r="AG635" s="234"/>
      <c r="AH635" s="234"/>
      <c r="AI635" s="234"/>
      <c r="AJ635" s="234"/>
      <c r="AK635" s="578"/>
      <c r="AL635" s="201"/>
      <c r="AM635" s="234"/>
      <c r="AN635" s="234"/>
      <c r="AO635" s="201"/>
      <c r="AP635" s="201"/>
      <c r="BL635" s="83"/>
      <c r="BM635" s="83"/>
      <c r="BQ635" s="83"/>
    </row>
    <row r="636" spans="1:69" s="82" customFormat="1">
      <c r="A636" s="201"/>
      <c r="B636" s="234"/>
      <c r="C636" s="716"/>
      <c r="D636" s="201"/>
      <c r="E636" s="201"/>
      <c r="F636" s="201"/>
      <c r="G636" s="201"/>
      <c r="H636" s="201"/>
      <c r="I636" s="201"/>
      <c r="J636" s="201"/>
      <c r="K636" s="201"/>
      <c r="L636" s="201"/>
      <c r="M636" s="578"/>
      <c r="N636" s="578"/>
      <c r="O636" s="578"/>
      <c r="P636" s="578"/>
      <c r="Q636" s="578"/>
      <c r="R636" s="578"/>
      <c r="S636" s="578"/>
      <c r="T636" s="578"/>
      <c r="U636" s="578"/>
      <c r="V636" s="578"/>
      <c r="W636" s="578"/>
      <c r="X636" s="578"/>
      <c r="Y636" s="578"/>
      <c r="Z636" s="578"/>
      <c r="AA636" s="578"/>
      <c r="AB636" s="578"/>
      <c r="AC636" s="578"/>
      <c r="AD636" s="578"/>
      <c r="AE636" s="201"/>
      <c r="AF636" s="234"/>
      <c r="AG636" s="234"/>
      <c r="AH636" s="234"/>
      <c r="AI636" s="234"/>
      <c r="AJ636" s="234"/>
      <c r="AK636" s="578"/>
      <c r="AL636" s="201"/>
      <c r="AM636" s="234"/>
      <c r="AN636" s="234"/>
      <c r="AO636" s="201"/>
      <c r="AP636" s="201"/>
      <c r="BL636" s="83"/>
      <c r="BM636" s="83"/>
      <c r="BQ636" s="83"/>
    </row>
    <row r="637" spans="1:69" s="82" customFormat="1">
      <c r="A637" s="201"/>
      <c r="B637" s="234"/>
      <c r="C637" s="716"/>
      <c r="D637" s="201"/>
      <c r="E637" s="201"/>
      <c r="F637" s="201"/>
      <c r="G637" s="201"/>
      <c r="H637" s="201"/>
      <c r="I637" s="201"/>
      <c r="J637" s="201"/>
      <c r="K637" s="201"/>
      <c r="L637" s="201"/>
      <c r="M637" s="578"/>
      <c r="N637" s="578"/>
      <c r="O637" s="578"/>
      <c r="P637" s="578"/>
      <c r="Q637" s="578"/>
      <c r="R637" s="578"/>
      <c r="S637" s="578"/>
      <c r="T637" s="578"/>
      <c r="U637" s="578"/>
      <c r="V637" s="578"/>
      <c r="W637" s="578"/>
      <c r="X637" s="578"/>
      <c r="Y637" s="578"/>
      <c r="Z637" s="578"/>
      <c r="AA637" s="578"/>
      <c r="AB637" s="578"/>
      <c r="AC637" s="578"/>
      <c r="AD637" s="578"/>
      <c r="AE637" s="201"/>
      <c r="AF637" s="234"/>
      <c r="AG637" s="234"/>
      <c r="AH637" s="234"/>
      <c r="AI637" s="234"/>
      <c r="AJ637" s="234"/>
      <c r="AK637" s="578"/>
      <c r="AL637" s="201"/>
      <c r="AM637" s="234"/>
      <c r="AN637" s="234"/>
      <c r="AO637" s="201"/>
      <c r="AP637" s="201"/>
      <c r="BL637" s="83"/>
      <c r="BM637" s="83"/>
      <c r="BQ637" s="83"/>
    </row>
    <row r="638" spans="1:69" s="82" customFormat="1">
      <c r="A638" s="201"/>
      <c r="B638" s="234"/>
      <c r="C638" s="716"/>
      <c r="D638" s="201"/>
      <c r="E638" s="201"/>
      <c r="F638" s="201"/>
      <c r="G638" s="201"/>
      <c r="H638" s="201"/>
      <c r="I638" s="201"/>
      <c r="J638" s="201"/>
      <c r="K638" s="201"/>
      <c r="L638" s="201"/>
      <c r="M638" s="578"/>
      <c r="N638" s="578"/>
      <c r="O638" s="578"/>
      <c r="P638" s="578"/>
      <c r="Q638" s="578"/>
      <c r="R638" s="578"/>
      <c r="S638" s="578"/>
      <c r="T638" s="578"/>
      <c r="U638" s="578"/>
      <c r="V638" s="578"/>
      <c r="W638" s="578"/>
      <c r="X638" s="578"/>
      <c r="Y638" s="578"/>
      <c r="Z638" s="578"/>
      <c r="AA638" s="578"/>
      <c r="AB638" s="578"/>
      <c r="AC638" s="578"/>
      <c r="AD638" s="578"/>
      <c r="AE638" s="201"/>
      <c r="AF638" s="234"/>
      <c r="AG638" s="234"/>
      <c r="AH638" s="234"/>
      <c r="AI638" s="234"/>
      <c r="AJ638" s="234"/>
      <c r="AK638" s="578"/>
      <c r="AL638" s="201"/>
      <c r="AM638" s="234"/>
      <c r="AN638" s="234"/>
      <c r="AO638" s="201"/>
      <c r="AP638" s="201"/>
      <c r="BL638" s="83"/>
      <c r="BM638" s="83"/>
      <c r="BQ638" s="83"/>
    </row>
    <row r="639" spans="1:69" s="82" customFormat="1">
      <c r="A639" s="201"/>
      <c r="B639" s="234"/>
      <c r="C639" s="716"/>
      <c r="D639" s="201"/>
      <c r="E639" s="201"/>
      <c r="F639" s="201"/>
      <c r="G639" s="201"/>
      <c r="H639" s="201"/>
      <c r="I639" s="201"/>
      <c r="J639" s="201"/>
      <c r="K639" s="201"/>
      <c r="L639" s="201"/>
      <c r="M639" s="578"/>
      <c r="N639" s="578"/>
      <c r="O639" s="578"/>
      <c r="P639" s="578"/>
      <c r="Q639" s="578"/>
      <c r="R639" s="578"/>
      <c r="S639" s="578"/>
      <c r="T639" s="578"/>
      <c r="U639" s="578"/>
      <c r="V639" s="578"/>
      <c r="W639" s="578"/>
      <c r="X639" s="578"/>
      <c r="Y639" s="578"/>
      <c r="Z639" s="578"/>
      <c r="AA639" s="578"/>
      <c r="AB639" s="578"/>
      <c r="AC639" s="578"/>
      <c r="AD639" s="578"/>
      <c r="AE639" s="201"/>
      <c r="AF639" s="234"/>
      <c r="AG639" s="234"/>
      <c r="AH639" s="234"/>
      <c r="AI639" s="234"/>
      <c r="AJ639" s="234"/>
      <c r="AK639" s="578"/>
      <c r="AL639" s="201"/>
      <c r="AM639" s="234"/>
      <c r="AN639" s="234"/>
      <c r="AO639" s="201"/>
      <c r="AP639" s="201"/>
      <c r="BL639" s="83"/>
      <c r="BM639" s="83"/>
      <c r="BQ639" s="83"/>
    </row>
    <row r="640" spans="1:69" s="82" customFormat="1">
      <c r="A640" s="201"/>
      <c r="B640" s="234"/>
      <c r="C640" s="716"/>
      <c r="D640" s="201"/>
      <c r="E640" s="201"/>
      <c r="F640" s="201"/>
      <c r="G640" s="201"/>
      <c r="H640" s="201"/>
      <c r="I640" s="201"/>
      <c r="J640" s="201"/>
      <c r="K640" s="201"/>
      <c r="L640" s="201"/>
      <c r="M640" s="578"/>
      <c r="N640" s="578"/>
      <c r="O640" s="578"/>
      <c r="P640" s="578"/>
      <c r="Q640" s="578"/>
      <c r="R640" s="578"/>
      <c r="S640" s="578"/>
      <c r="T640" s="578"/>
      <c r="U640" s="578"/>
      <c r="V640" s="578"/>
      <c r="W640" s="578"/>
      <c r="X640" s="578"/>
      <c r="Y640" s="578"/>
      <c r="Z640" s="578"/>
      <c r="AA640" s="578"/>
      <c r="AB640" s="578"/>
      <c r="AC640" s="578"/>
      <c r="AD640" s="578"/>
      <c r="AE640" s="201"/>
      <c r="AF640" s="234"/>
      <c r="AG640" s="234"/>
      <c r="AH640" s="234"/>
      <c r="AI640" s="234"/>
      <c r="AJ640" s="234"/>
      <c r="AK640" s="578"/>
      <c r="AL640" s="201"/>
      <c r="AM640" s="234"/>
      <c r="AN640" s="234"/>
      <c r="AO640" s="201"/>
      <c r="AP640" s="201"/>
      <c r="BL640" s="83"/>
      <c r="BM640" s="83"/>
      <c r="BQ640" s="83"/>
    </row>
    <row r="641" spans="1:69" s="82" customFormat="1">
      <c r="A641" s="201"/>
      <c r="B641" s="234"/>
      <c r="C641" s="716"/>
      <c r="D641" s="201"/>
      <c r="E641" s="201"/>
      <c r="F641" s="201"/>
      <c r="G641" s="201"/>
      <c r="H641" s="201"/>
      <c r="I641" s="201"/>
      <c r="J641" s="201"/>
      <c r="K641" s="201"/>
      <c r="L641" s="201"/>
      <c r="M641" s="578"/>
      <c r="N641" s="578"/>
      <c r="O641" s="578"/>
      <c r="P641" s="578"/>
      <c r="Q641" s="578"/>
      <c r="R641" s="578"/>
      <c r="S641" s="578"/>
      <c r="T641" s="578"/>
      <c r="U641" s="578"/>
      <c r="V641" s="578"/>
      <c r="W641" s="578"/>
      <c r="X641" s="578"/>
      <c r="Y641" s="578"/>
      <c r="Z641" s="578"/>
      <c r="AA641" s="578"/>
      <c r="AB641" s="578"/>
      <c r="AC641" s="578"/>
      <c r="AD641" s="578"/>
      <c r="AE641" s="201"/>
      <c r="AF641" s="234"/>
      <c r="AG641" s="234"/>
      <c r="AH641" s="234"/>
      <c r="AI641" s="234"/>
      <c r="AJ641" s="234"/>
      <c r="AK641" s="578"/>
      <c r="AL641" s="201"/>
      <c r="AM641" s="234"/>
      <c r="AN641" s="234"/>
      <c r="AO641" s="201"/>
      <c r="AP641" s="201"/>
      <c r="BL641" s="83"/>
      <c r="BM641" s="83"/>
      <c r="BQ641" s="83"/>
    </row>
    <row r="642" spans="1:69" s="82" customFormat="1">
      <c r="A642" s="201"/>
      <c r="B642" s="234"/>
      <c r="C642" s="716"/>
      <c r="D642" s="201"/>
      <c r="E642" s="201"/>
      <c r="F642" s="201"/>
      <c r="G642" s="201"/>
      <c r="H642" s="201"/>
      <c r="I642" s="201"/>
      <c r="J642" s="201"/>
      <c r="K642" s="201"/>
      <c r="L642" s="201"/>
      <c r="M642" s="578"/>
      <c r="N642" s="578"/>
      <c r="O642" s="578"/>
      <c r="P642" s="578"/>
      <c r="Q642" s="578"/>
      <c r="R642" s="578"/>
      <c r="S642" s="578"/>
      <c r="T642" s="578"/>
      <c r="U642" s="578"/>
      <c r="V642" s="578"/>
      <c r="W642" s="578"/>
      <c r="X642" s="578"/>
      <c r="Y642" s="578"/>
      <c r="Z642" s="578"/>
      <c r="AA642" s="578"/>
      <c r="AB642" s="578"/>
      <c r="AC642" s="578"/>
      <c r="AD642" s="578"/>
      <c r="AE642" s="201"/>
      <c r="AF642" s="234"/>
      <c r="AG642" s="234"/>
      <c r="AH642" s="234"/>
      <c r="AI642" s="234"/>
      <c r="AJ642" s="234"/>
      <c r="AK642" s="578"/>
      <c r="AL642" s="201"/>
      <c r="AM642" s="234"/>
      <c r="AN642" s="234"/>
      <c r="AO642" s="201"/>
      <c r="AP642" s="201"/>
      <c r="BL642" s="83"/>
      <c r="BM642" s="83"/>
      <c r="BQ642" s="83"/>
    </row>
    <row r="643" spans="1:69" s="82" customFormat="1">
      <c r="A643" s="201"/>
      <c r="B643" s="234"/>
      <c r="C643" s="716"/>
      <c r="D643" s="201"/>
      <c r="E643" s="201"/>
      <c r="F643" s="201"/>
      <c r="G643" s="201"/>
      <c r="H643" s="201"/>
      <c r="I643" s="201"/>
      <c r="J643" s="201"/>
      <c r="K643" s="201"/>
      <c r="L643" s="201"/>
      <c r="M643" s="578"/>
      <c r="N643" s="578"/>
      <c r="O643" s="578"/>
      <c r="P643" s="578"/>
      <c r="Q643" s="578"/>
      <c r="R643" s="578"/>
      <c r="S643" s="578"/>
      <c r="T643" s="578"/>
      <c r="U643" s="578"/>
      <c r="V643" s="578"/>
      <c r="W643" s="578"/>
      <c r="X643" s="578"/>
      <c r="Y643" s="578"/>
      <c r="Z643" s="578"/>
      <c r="AA643" s="578"/>
      <c r="AB643" s="578"/>
      <c r="AC643" s="578"/>
      <c r="AD643" s="578"/>
      <c r="AE643" s="201"/>
      <c r="AF643" s="234"/>
      <c r="AG643" s="234"/>
      <c r="AH643" s="234"/>
      <c r="AI643" s="234"/>
      <c r="AJ643" s="234"/>
      <c r="AK643" s="578"/>
      <c r="AL643" s="201"/>
      <c r="AM643" s="234"/>
      <c r="AN643" s="234"/>
      <c r="AO643" s="201"/>
      <c r="AP643" s="201"/>
      <c r="BL643" s="83"/>
      <c r="BM643" s="83"/>
      <c r="BQ643" s="83"/>
    </row>
    <row r="644" spans="1:69" s="82" customFormat="1">
      <c r="A644" s="201"/>
      <c r="B644" s="234"/>
      <c r="C644" s="716"/>
      <c r="D644" s="201"/>
      <c r="E644" s="201"/>
      <c r="F644" s="201"/>
      <c r="G644" s="201"/>
      <c r="H644" s="201"/>
      <c r="I644" s="201"/>
      <c r="J644" s="201"/>
      <c r="K644" s="201"/>
      <c r="L644" s="201"/>
      <c r="M644" s="578"/>
      <c r="N644" s="578"/>
      <c r="O644" s="578"/>
      <c r="P644" s="578"/>
      <c r="Q644" s="578"/>
      <c r="R644" s="578"/>
      <c r="S644" s="578"/>
      <c r="T644" s="578"/>
      <c r="U644" s="578"/>
      <c r="V644" s="578"/>
      <c r="W644" s="578"/>
      <c r="X644" s="578"/>
      <c r="Y644" s="578"/>
      <c r="Z644" s="578"/>
      <c r="AA644" s="578"/>
      <c r="AB644" s="578"/>
      <c r="AC644" s="578"/>
      <c r="AD644" s="578"/>
      <c r="AE644" s="201"/>
      <c r="AF644" s="234"/>
      <c r="AG644" s="234"/>
      <c r="AH644" s="234"/>
      <c r="AI644" s="234"/>
      <c r="AJ644" s="234"/>
      <c r="AK644" s="578"/>
      <c r="AL644" s="201"/>
      <c r="AM644" s="234"/>
      <c r="AN644" s="234"/>
      <c r="AO644" s="201"/>
      <c r="AP644" s="201"/>
      <c r="BL644" s="83"/>
      <c r="BM644" s="83"/>
      <c r="BQ644" s="83"/>
    </row>
    <row r="645" spans="1:69" s="82" customFormat="1">
      <c r="A645" s="201"/>
      <c r="B645" s="234"/>
      <c r="C645" s="716"/>
      <c r="D645" s="201"/>
      <c r="E645" s="201"/>
      <c r="F645" s="201"/>
      <c r="G645" s="201"/>
      <c r="H645" s="201"/>
      <c r="I645" s="201"/>
      <c r="J645" s="201"/>
      <c r="K645" s="201"/>
      <c r="L645" s="201"/>
      <c r="M645" s="578"/>
      <c r="N645" s="578"/>
      <c r="O645" s="578"/>
      <c r="P645" s="578"/>
      <c r="Q645" s="578"/>
      <c r="R645" s="578"/>
      <c r="S645" s="578"/>
      <c r="T645" s="578"/>
      <c r="U645" s="578"/>
      <c r="V645" s="578"/>
      <c r="W645" s="578"/>
      <c r="X645" s="578"/>
      <c r="Y645" s="578"/>
      <c r="Z645" s="578"/>
      <c r="AA645" s="578"/>
      <c r="AB645" s="578"/>
      <c r="AC645" s="578"/>
      <c r="AD645" s="578"/>
      <c r="AE645" s="201"/>
      <c r="AF645" s="234"/>
      <c r="AG645" s="234"/>
      <c r="AH645" s="234"/>
      <c r="AI645" s="234"/>
      <c r="AJ645" s="234"/>
      <c r="AK645" s="578"/>
      <c r="AL645" s="201"/>
      <c r="AM645" s="234"/>
      <c r="AN645" s="234"/>
      <c r="AO645" s="201"/>
      <c r="AP645" s="201"/>
      <c r="BL645" s="83"/>
      <c r="BM645" s="83"/>
      <c r="BQ645" s="83"/>
    </row>
    <row r="646" spans="1:69" s="82" customFormat="1">
      <c r="A646" s="201"/>
      <c r="B646" s="234"/>
      <c r="C646" s="716"/>
      <c r="D646" s="201"/>
      <c r="E646" s="201"/>
      <c r="F646" s="201"/>
      <c r="G646" s="201"/>
      <c r="H646" s="201"/>
      <c r="I646" s="201"/>
      <c r="J646" s="201"/>
      <c r="K646" s="201"/>
      <c r="L646" s="201"/>
      <c r="M646" s="578"/>
      <c r="N646" s="578"/>
      <c r="O646" s="578"/>
      <c r="P646" s="578"/>
      <c r="Q646" s="578"/>
      <c r="R646" s="578"/>
      <c r="S646" s="578"/>
      <c r="T646" s="578"/>
      <c r="U646" s="578"/>
      <c r="V646" s="578"/>
      <c r="W646" s="578"/>
      <c r="X646" s="578"/>
      <c r="Y646" s="578"/>
      <c r="Z646" s="578"/>
      <c r="AA646" s="578"/>
      <c r="AB646" s="578"/>
      <c r="AC646" s="578"/>
      <c r="AD646" s="578"/>
      <c r="AE646" s="201"/>
      <c r="AF646" s="234"/>
      <c r="AG646" s="234"/>
      <c r="AH646" s="234"/>
      <c r="AI646" s="234"/>
      <c r="AJ646" s="234"/>
      <c r="AK646" s="578"/>
      <c r="AL646" s="201"/>
      <c r="AM646" s="234"/>
      <c r="AN646" s="234"/>
      <c r="AO646" s="201"/>
      <c r="AP646" s="201"/>
      <c r="BL646" s="83"/>
      <c r="BM646" s="83"/>
      <c r="BQ646" s="83"/>
    </row>
    <row r="647" spans="1:69" s="82" customFormat="1">
      <c r="A647" s="201"/>
      <c r="B647" s="234"/>
      <c r="C647" s="716"/>
      <c r="D647" s="201"/>
      <c r="E647" s="201"/>
      <c r="F647" s="201"/>
      <c r="G647" s="201"/>
      <c r="H647" s="201"/>
      <c r="I647" s="201"/>
      <c r="J647" s="201"/>
      <c r="K647" s="201"/>
      <c r="L647" s="201"/>
      <c r="M647" s="578"/>
      <c r="N647" s="578"/>
      <c r="O647" s="578"/>
      <c r="P647" s="578"/>
      <c r="Q647" s="578"/>
      <c r="R647" s="578"/>
      <c r="S647" s="578"/>
      <c r="T647" s="578"/>
      <c r="U647" s="578"/>
      <c r="V647" s="578"/>
      <c r="W647" s="578"/>
      <c r="X647" s="578"/>
      <c r="Y647" s="578"/>
      <c r="Z647" s="578"/>
      <c r="AA647" s="578"/>
      <c r="AB647" s="578"/>
      <c r="AC647" s="578"/>
      <c r="AD647" s="578"/>
      <c r="AE647" s="201"/>
      <c r="AF647" s="234"/>
      <c r="AG647" s="234"/>
      <c r="AH647" s="234"/>
      <c r="AI647" s="234"/>
      <c r="AJ647" s="234"/>
      <c r="AK647" s="578"/>
      <c r="AL647" s="201"/>
      <c r="AM647" s="234"/>
      <c r="AN647" s="234"/>
      <c r="AO647" s="201"/>
      <c r="AP647" s="201"/>
      <c r="BL647" s="83"/>
      <c r="BM647" s="83"/>
      <c r="BQ647" s="83"/>
    </row>
    <row r="648" spans="1:69" s="82" customFormat="1">
      <c r="A648" s="201"/>
      <c r="B648" s="234"/>
      <c r="C648" s="716"/>
      <c r="D648" s="201"/>
      <c r="E648" s="201"/>
      <c r="F648" s="201"/>
      <c r="G648" s="201"/>
      <c r="H648" s="201"/>
      <c r="I648" s="201"/>
      <c r="J648" s="201"/>
      <c r="K648" s="201"/>
      <c r="L648" s="201"/>
      <c r="M648" s="578"/>
      <c r="N648" s="578"/>
      <c r="O648" s="578"/>
      <c r="P648" s="578"/>
      <c r="Q648" s="578"/>
      <c r="R648" s="578"/>
      <c r="S648" s="578"/>
      <c r="T648" s="578"/>
      <c r="U648" s="578"/>
      <c r="V648" s="578"/>
      <c r="W648" s="578"/>
      <c r="X648" s="578"/>
      <c r="Y648" s="578"/>
      <c r="Z648" s="578"/>
      <c r="AA648" s="578"/>
      <c r="AB648" s="578"/>
      <c r="AC648" s="578"/>
      <c r="AD648" s="578"/>
      <c r="AE648" s="201"/>
      <c r="AF648" s="234"/>
      <c r="AG648" s="234"/>
      <c r="AH648" s="234"/>
      <c r="AI648" s="234"/>
      <c r="AJ648" s="234"/>
      <c r="AK648" s="578"/>
      <c r="AL648" s="201"/>
      <c r="AM648" s="234"/>
      <c r="AN648" s="234"/>
      <c r="AO648" s="201"/>
      <c r="AP648" s="201"/>
      <c r="BL648" s="83"/>
      <c r="BM648" s="83"/>
      <c r="BQ648" s="83"/>
    </row>
    <row r="649" spans="1:69" s="82" customFormat="1">
      <c r="A649" s="201"/>
      <c r="B649" s="234"/>
      <c r="C649" s="716"/>
      <c r="D649" s="201"/>
      <c r="E649" s="201"/>
      <c r="F649" s="201"/>
      <c r="G649" s="201"/>
      <c r="H649" s="201"/>
      <c r="I649" s="201"/>
      <c r="J649" s="201"/>
      <c r="K649" s="201"/>
      <c r="L649" s="201"/>
      <c r="M649" s="578"/>
      <c r="N649" s="578"/>
      <c r="O649" s="578"/>
      <c r="P649" s="578"/>
      <c r="Q649" s="578"/>
      <c r="R649" s="578"/>
      <c r="S649" s="578"/>
      <c r="T649" s="578"/>
      <c r="U649" s="578"/>
      <c r="V649" s="578"/>
      <c r="W649" s="578"/>
      <c r="X649" s="578"/>
      <c r="Y649" s="578"/>
      <c r="Z649" s="578"/>
      <c r="AA649" s="578"/>
      <c r="AB649" s="578"/>
      <c r="AC649" s="578"/>
      <c r="AD649" s="578"/>
      <c r="AE649" s="201"/>
      <c r="AF649" s="234"/>
      <c r="AG649" s="234"/>
      <c r="AH649" s="234"/>
      <c r="AI649" s="234"/>
      <c r="AJ649" s="234"/>
      <c r="AK649" s="578"/>
      <c r="AL649" s="201"/>
      <c r="AM649" s="234"/>
      <c r="AN649" s="234"/>
      <c r="AO649" s="201"/>
      <c r="AP649" s="201"/>
      <c r="BL649" s="83"/>
      <c r="BM649" s="83"/>
      <c r="BQ649" s="83"/>
    </row>
    <row r="650" spans="1:69" s="82" customFormat="1">
      <c r="A650" s="201"/>
      <c r="B650" s="234"/>
      <c r="C650" s="716"/>
      <c r="D650" s="201"/>
      <c r="E650" s="201"/>
      <c r="F650" s="201"/>
      <c r="G650" s="201"/>
      <c r="H650" s="201"/>
      <c r="I650" s="201"/>
      <c r="J650" s="201"/>
      <c r="K650" s="201"/>
      <c r="L650" s="201"/>
      <c r="M650" s="578"/>
      <c r="N650" s="578"/>
      <c r="O650" s="578"/>
      <c r="P650" s="578"/>
      <c r="Q650" s="578"/>
      <c r="R650" s="578"/>
      <c r="S650" s="578"/>
      <c r="T650" s="578"/>
      <c r="U650" s="578"/>
      <c r="V650" s="578"/>
      <c r="W650" s="578"/>
      <c r="X650" s="578"/>
      <c r="Y650" s="578"/>
      <c r="Z650" s="578"/>
      <c r="AA650" s="578"/>
      <c r="AB650" s="578"/>
      <c r="AC650" s="578"/>
      <c r="AD650" s="578"/>
      <c r="AE650" s="201"/>
      <c r="AF650" s="234"/>
      <c r="AG650" s="234"/>
      <c r="AH650" s="234"/>
      <c r="AI650" s="234"/>
      <c r="AJ650" s="234"/>
      <c r="AK650" s="578"/>
      <c r="AL650" s="201"/>
      <c r="AM650" s="234"/>
      <c r="AN650" s="234"/>
      <c r="AO650" s="201"/>
      <c r="AP650" s="201"/>
      <c r="BL650" s="83"/>
      <c r="BM650" s="83"/>
      <c r="BQ650" s="83"/>
    </row>
    <row r="651" spans="1:69" s="82" customFormat="1">
      <c r="A651" s="201"/>
      <c r="B651" s="234"/>
      <c r="C651" s="716"/>
      <c r="D651" s="201"/>
      <c r="E651" s="201"/>
      <c r="F651" s="201"/>
      <c r="G651" s="201"/>
      <c r="H651" s="201"/>
      <c r="I651" s="201"/>
      <c r="J651" s="201"/>
      <c r="K651" s="201"/>
      <c r="L651" s="201"/>
      <c r="M651" s="578"/>
      <c r="N651" s="578"/>
      <c r="O651" s="578"/>
      <c r="P651" s="578"/>
      <c r="Q651" s="578"/>
      <c r="R651" s="578"/>
      <c r="S651" s="578"/>
      <c r="T651" s="578"/>
      <c r="U651" s="578"/>
      <c r="V651" s="578"/>
      <c r="W651" s="578"/>
      <c r="X651" s="578"/>
      <c r="Y651" s="578"/>
      <c r="Z651" s="578"/>
      <c r="AA651" s="578"/>
      <c r="AB651" s="578"/>
      <c r="AC651" s="578"/>
      <c r="AD651" s="578"/>
      <c r="AE651" s="201"/>
      <c r="AF651" s="234"/>
      <c r="AG651" s="234"/>
      <c r="AH651" s="234"/>
      <c r="AI651" s="234"/>
      <c r="AJ651" s="234"/>
      <c r="AK651" s="578"/>
      <c r="AL651" s="201"/>
      <c r="AM651" s="234"/>
      <c r="AN651" s="234"/>
      <c r="AO651" s="201"/>
      <c r="AP651" s="201"/>
      <c r="BL651" s="83"/>
      <c r="BM651" s="83"/>
      <c r="BQ651" s="83"/>
    </row>
    <row r="652" spans="1:69" s="82" customFormat="1">
      <c r="A652" s="201"/>
      <c r="B652" s="234"/>
      <c r="C652" s="716"/>
      <c r="D652" s="201"/>
      <c r="E652" s="201"/>
      <c r="F652" s="201"/>
      <c r="G652" s="201"/>
      <c r="H652" s="201"/>
      <c r="I652" s="201"/>
      <c r="J652" s="201"/>
      <c r="K652" s="201"/>
      <c r="L652" s="201"/>
      <c r="M652" s="578"/>
      <c r="N652" s="578"/>
      <c r="O652" s="578"/>
      <c r="P652" s="578"/>
      <c r="Q652" s="578"/>
      <c r="R652" s="578"/>
      <c r="S652" s="578"/>
      <c r="T652" s="578"/>
      <c r="U652" s="578"/>
      <c r="V652" s="578"/>
      <c r="W652" s="578"/>
      <c r="X652" s="578"/>
      <c r="Y652" s="578"/>
      <c r="Z652" s="578"/>
      <c r="AA652" s="578"/>
      <c r="AB652" s="578"/>
      <c r="AC652" s="578"/>
      <c r="AD652" s="578"/>
      <c r="AE652" s="201"/>
      <c r="AF652" s="234"/>
      <c r="AG652" s="234"/>
      <c r="AH652" s="234"/>
      <c r="AI652" s="234"/>
      <c r="AJ652" s="234"/>
      <c r="AK652" s="578"/>
      <c r="AL652" s="201"/>
      <c r="AM652" s="234"/>
      <c r="AN652" s="234"/>
      <c r="AO652" s="201"/>
      <c r="AP652" s="201"/>
      <c r="BL652" s="83"/>
      <c r="BM652" s="83"/>
      <c r="BQ652" s="83"/>
    </row>
    <row r="653" spans="1:69" s="82" customFormat="1">
      <c r="A653" s="201"/>
      <c r="B653" s="234"/>
      <c r="C653" s="716"/>
      <c r="D653" s="201"/>
      <c r="E653" s="201"/>
      <c r="F653" s="201"/>
      <c r="G653" s="201"/>
      <c r="H653" s="201"/>
      <c r="I653" s="201"/>
      <c r="J653" s="201"/>
      <c r="K653" s="201"/>
      <c r="L653" s="201"/>
      <c r="M653" s="578"/>
      <c r="N653" s="578"/>
      <c r="O653" s="578"/>
      <c r="P653" s="578"/>
      <c r="Q653" s="578"/>
      <c r="R653" s="578"/>
      <c r="S653" s="578"/>
      <c r="T653" s="578"/>
      <c r="U653" s="578"/>
      <c r="V653" s="578"/>
      <c r="W653" s="578"/>
      <c r="X653" s="578"/>
      <c r="Y653" s="578"/>
      <c r="Z653" s="578"/>
      <c r="AA653" s="578"/>
      <c r="AB653" s="578"/>
      <c r="AC653" s="578"/>
      <c r="AD653" s="578"/>
      <c r="AE653" s="201"/>
      <c r="AF653" s="234"/>
      <c r="AG653" s="234"/>
      <c r="AH653" s="234"/>
      <c r="AI653" s="234"/>
      <c r="AJ653" s="234"/>
      <c r="AK653" s="578"/>
      <c r="AL653" s="201"/>
      <c r="AM653" s="234"/>
      <c r="AN653" s="234"/>
      <c r="AO653" s="201"/>
      <c r="AP653" s="201"/>
      <c r="BL653" s="83"/>
      <c r="BM653" s="83"/>
      <c r="BQ653" s="83"/>
    </row>
    <row r="654" spans="1:69" s="82" customFormat="1">
      <c r="A654" s="201"/>
      <c r="B654" s="234"/>
      <c r="C654" s="716"/>
      <c r="D654" s="201"/>
      <c r="E654" s="201"/>
      <c r="F654" s="201"/>
      <c r="G654" s="201"/>
      <c r="H654" s="201"/>
      <c r="I654" s="201"/>
      <c r="J654" s="201"/>
      <c r="K654" s="201"/>
      <c r="L654" s="201"/>
      <c r="M654" s="578"/>
      <c r="N654" s="578"/>
      <c r="O654" s="578"/>
      <c r="P654" s="578"/>
      <c r="Q654" s="578"/>
      <c r="R654" s="578"/>
      <c r="S654" s="578"/>
      <c r="T654" s="578"/>
      <c r="U654" s="578"/>
      <c r="V654" s="578"/>
      <c r="W654" s="578"/>
      <c r="X654" s="578"/>
      <c r="Y654" s="578"/>
      <c r="Z654" s="578"/>
      <c r="AA654" s="578"/>
      <c r="AB654" s="578"/>
      <c r="AC654" s="578"/>
      <c r="AD654" s="578"/>
      <c r="AE654" s="201"/>
      <c r="AF654" s="234"/>
      <c r="AG654" s="234"/>
      <c r="AH654" s="234"/>
      <c r="AI654" s="234"/>
      <c r="AJ654" s="234"/>
      <c r="AK654" s="578"/>
      <c r="AL654" s="201"/>
      <c r="AM654" s="234"/>
      <c r="AN654" s="234"/>
      <c r="AO654" s="201"/>
      <c r="AP654" s="201"/>
      <c r="BL654" s="83"/>
      <c r="BM654" s="83"/>
      <c r="BQ654" s="83"/>
    </row>
    <row r="655" spans="1:69" s="82" customFormat="1">
      <c r="A655" s="201"/>
      <c r="B655" s="234"/>
      <c r="C655" s="716"/>
      <c r="D655" s="201"/>
      <c r="E655" s="201"/>
      <c r="F655" s="201"/>
      <c r="G655" s="201"/>
      <c r="H655" s="201"/>
      <c r="I655" s="201"/>
      <c r="J655" s="201"/>
      <c r="K655" s="201"/>
      <c r="L655" s="201"/>
      <c r="M655" s="578"/>
      <c r="N655" s="578"/>
      <c r="O655" s="578"/>
      <c r="P655" s="578"/>
      <c r="Q655" s="578"/>
      <c r="R655" s="578"/>
      <c r="S655" s="578"/>
      <c r="T655" s="578"/>
      <c r="U655" s="578"/>
      <c r="V655" s="578"/>
      <c r="W655" s="578"/>
      <c r="X655" s="578"/>
      <c r="Y655" s="578"/>
      <c r="Z655" s="578"/>
      <c r="AA655" s="578"/>
      <c r="AB655" s="578"/>
      <c r="AC655" s="578"/>
      <c r="AD655" s="578"/>
      <c r="AE655" s="201"/>
      <c r="AF655" s="234"/>
      <c r="AG655" s="234"/>
      <c r="AH655" s="234"/>
      <c r="AI655" s="234"/>
      <c r="AJ655" s="234"/>
      <c r="AK655" s="578"/>
      <c r="AL655" s="201"/>
      <c r="AM655" s="234"/>
      <c r="AN655" s="234"/>
      <c r="AO655" s="201"/>
      <c r="AP655" s="201"/>
      <c r="BL655" s="83"/>
      <c r="BM655" s="83"/>
      <c r="BQ655" s="83"/>
    </row>
    <row r="656" spans="1:69" s="82" customFormat="1">
      <c r="A656" s="201"/>
      <c r="B656" s="234"/>
      <c r="C656" s="716"/>
      <c r="D656" s="201"/>
      <c r="E656" s="201"/>
      <c r="F656" s="201"/>
      <c r="G656" s="201"/>
      <c r="H656" s="201"/>
      <c r="I656" s="201"/>
      <c r="J656" s="201"/>
      <c r="K656" s="201"/>
      <c r="L656" s="201"/>
      <c r="M656" s="578"/>
      <c r="N656" s="578"/>
      <c r="O656" s="578"/>
      <c r="P656" s="578"/>
      <c r="Q656" s="578"/>
      <c r="R656" s="578"/>
      <c r="S656" s="578"/>
      <c r="T656" s="578"/>
      <c r="U656" s="578"/>
      <c r="V656" s="578"/>
      <c r="W656" s="578"/>
      <c r="X656" s="578"/>
      <c r="Y656" s="578"/>
      <c r="Z656" s="578"/>
      <c r="AA656" s="578"/>
      <c r="AB656" s="578"/>
      <c r="AC656" s="578"/>
      <c r="AD656" s="578"/>
      <c r="AE656" s="201"/>
      <c r="AF656" s="234"/>
      <c r="AG656" s="234"/>
      <c r="AH656" s="234"/>
      <c r="AI656" s="234"/>
      <c r="AJ656" s="234"/>
      <c r="AK656" s="578"/>
      <c r="AL656" s="201"/>
      <c r="AM656" s="234"/>
      <c r="AN656" s="234"/>
      <c r="AO656" s="201"/>
      <c r="AP656" s="201"/>
      <c r="BL656" s="83"/>
      <c r="BM656" s="83"/>
      <c r="BQ656" s="83"/>
    </row>
    <row r="657" spans="1:69" s="82" customFormat="1">
      <c r="A657" s="201"/>
      <c r="B657" s="234"/>
      <c r="C657" s="716"/>
      <c r="D657" s="201"/>
      <c r="E657" s="201"/>
      <c r="F657" s="201"/>
      <c r="G657" s="201"/>
      <c r="H657" s="201"/>
      <c r="I657" s="201"/>
      <c r="J657" s="201"/>
      <c r="K657" s="201"/>
      <c r="L657" s="201"/>
      <c r="M657" s="578"/>
      <c r="N657" s="578"/>
      <c r="O657" s="578"/>
      <c r="P657" s="578"/>
      <c r="Q657" s="578"/>
      <c r="R657" s="578"/>
      <c r="S657" s="578"/>
      <c r="T657" s="578"/>
      <c r="U657" s="578"/>
      <c r="V657" s="578"/>
      <c r="W657" s="578"/>
      <c r="X657" s="578"/>
      <c r="Y657" s="578"/>
      <c r="Z657" s="578"/>
      <c r="AA657" s="578"/>
      <c r="AB657" s="578"/>
      <c r="AC657" s="578"/>
      <c r="AD657" s="578"/>
      <c r="AE657" s="201"/>
      <c r="AF657" s="234"/>
      <c r="AG657" s="234"/>
      <c r="AH657" s="234"/>
      <c r="AI657" s="234"/>
      <c r="AJ657" s="234"/>
      <c r="AK657" s="578"/>
      <c r="AL657" s="201"/>
      <c r="AM657" s="234"/>
      <c r="AN657" s="234"/>
      <c r="AO657" s="201"/>
      <c r="AP657" s="201"/>
      <c r="BL657" s="83"/>
      <c r="BM657" s="83"/>
      <c r="BQ657" s="83"/>
    </row>
    <row r="658" spans="1:69" s="82" customFormat="1">
      <c r="A658" s="201"/>
      <c r="B658" s="234"/>
      <c r="C658" s="716"/>
      <c r="D658" s="201"/>
      <c r="E658" s="201"/>
      <c r="F658" s="201"/>
      <c r="G658" s="201"/>
      <c r="H658" s="201"/>
      <c r="I658" s="201"/>
      <c r="J658" s="201"/>
      <c r="K658" s="201"/>
      <c r="L658" s="201"/>
      <c r="M658" s="578"/>
      <c r="N658" s="578"/>
      <c r="O658" s="578"/>
      <c r="P658" s="578"/>
      <c r="Q658" s="578"/>
      <c r="R658" s="578"/>
      <c r="S658" s="578"/>
      <c r="T658" s="578"/>
      <c r="U658" s="578"/>
      <c r="V658" s="578"/>
      <c r="W658" s="578"/>
      <c r="X658" s="578"/>
      <c r="Y658" s="578"/>
      <c r="Z658" s="578"/>
      <c r="AA658" s="578"/>
      <c r="AB658" s="578"/>
      <c r="AC658" s="578"/>
      <c r="AD658" s="578"/>
      <c r="AE658" s="201"/>
      <c r="AF658" s="234"/>
      <c r="AG658" s="234"/>
      <c r="AH658" s="234"/>
      <c r="AI658" s="234"/>
      <c r="AJ658" s="234"/>
      <c r="AK658" s="578"/>
      <c r="AL658" s="201"/>
      <c r="AM658" s="234"/>
      <c r="AN658" s="234"/>
      <c r="AO658" s="201"/>
      <c r="AP658" s="201"/>
      <c r="BL658" s="83"/>
      <c r="BM658" s="83"/>
      <c r="BQ658" s="83"/>
    </row>
    <row r="659" spans="1:69" s="82" customFormat="1">
      <c r="A659" s="201"/>
      <c r="B659" s="234"/>
      <c r="C659" s="716"/>
      <c r="D659" s="201"/>
      <c r="E659" s="201"/>
      <c r="F659" s="201"/>
      <c r="G659" s="201"/>
      <c r="H659" s="201"/>
      <c r="I659" s="201"/>
      <c r="J659" s="201"/>
      <c r="K659" s="201"/>
      <c r="L659" s="201"/>
      <c r="M659" s="578"/>
      <c r="N659" s="578"/>
      <c r="O659" s="578"/>
      <c r="P659" s="578"/>
      <c r="Q659" s="578"/>
      <c r="R659" s="578"/>
      <c r="S659" s="578"/>
      <c r="T659" s="578"/>
      <c r="U659" s="578"/>
      <c r="V659" s="578"/>
      <c r="W659" s="578"/>
      <c r="X659" s="578"/>
      <c r="Y659" s="578"/>
      <c r="Z659" s="578"/>
      <c r="AA659" s="578"/>
      <c r="AB659" s="578"/>
      <c r="AC659" s="578"/>
      <c r="AD659" s="578"/>
      <c r="AE659" s="201"/>
      <c r="AF659" s="234"/>
      <c r="AG659" s="234"/>
      <c r="AH659" s="234"/>
      <c r="AI659" s="234"/>
      <c r="AJ659" s="234"/>
      <c r="AK659" s="578"/>
      <c r="AL659" s="201"/>
      <c r="AM659" s="234"/>
      <c r="AN659" s="234"/>
      <c r="AO659" s="201"/>
      <c r="AP659" s="201"/>
      <c r="BL659" s="83"/>
      <c r="BM659" s="83"/>
      <c r="BQ659" s="83"/>
    </row>
    <row r="660" spans="1:69" s="82" customFormat="1">
      <c r="A660" s="201"/>
      <c r="B660" s="234"/>
      <c r="C660" s="716"/>
      <c r="D660" s="201"/>
      <c r="E660" s="201"/>
      <c r="F660" s="201"/>
      <c r="G660" s="201"/>
      <c r="H660" s="201"/>
      <c r="I660" s="201"/>
      <c r="J660" s="201"/>
      <c r="K660" s="201"/>
      <c r="L660" s="201"/>
      <c r="M660" s="578"/>
      <c r="N660" s="578"/>
      <c r="O660" s="578"/>
      <c r="P660" s="578"/>
      <c r="Q660" s="578"/>
      <c r="R660" s="578"/>
      <c r="S660" s="578"/>
      <c r="T660" s="578"/>
      <c r="U660" s="578"/>
      <c r="V660" s="578"/>
      <c r="W660" s="578"/>
      <c r="X660" s="578"/>
      <c r="Y660" s="578"/>
      <c r="Z660" s="578"/>
      <c r="AA660" s="578"/>
      <c r="AB660" s="578"/>
      <c r="AC660" s="578"/>
      <c r="AD660" s="578"/>
      <c r="AE660" s="201"/>
      <c r="AF660" s="234"/>
      <c r="AG660" s="234"/>
      <c r="AH660" s="234"/>
      <c r="AI660" s="234"/>
      <c r="AJ660" s="234"/>
      <c r="AK660" s="578"/>
      <c r="AL660" s="201"/>
      <c r="AM660" s="234"/>
      <c r="AN660" s="234"/>
      <c r="AO660" s="201"/>
      <c r="AP660" s="201"/>
      <c r="BL660" s="83"/>
      <c r="BM660" s="83"/>
      <c r="BQ660" s="83"/>
    </row>
    <row r="661" spans="1:69" s="82" customFormat="1">
      <c r="A661" s="201"/>
      <c r="B661" s="234"/>
      <c r="C661" s="716"/>
      <c r="D661" s="201"/>
      <c r="E661" s="201"/>
      <c r="F661" s="201"/>
      <c r="G661" s="201"/>
      <c r="H661" s="201"/>
      <c r="I661" s="201"/>
      <c r="J661" s="201"/>
      <c r="K661" s="201"/>
      <c r="L661" s="201"/>
      <c r="M661" s="578"/>
      <c r="N661" s="578"/>
      <c r="O661" s="578"/>
      <c r="P661" s="578"/>
      <c r="Q661" s="578"/>
      <c r="R661" s="578"/>
      <c r="S661" s="578"/>
      <c r="T661" s="578"/>
      <c r="U661" s="578"/>
      <c r="V661" s="578"/>
      <c r="W661" s="578"/>
      <c r="X661" s="578"/>
      <c r="Y661" s="578"/>
      <c r="Z661" s="578"/>
      <c r="AA661" s="578"/>
      <c r="AB661" s="578"/>
      <c r="AC661" s="578"/>
      <c r="AD661" s="578"/>
      <c r="AE661" s="201"/>
      <c r="AF661" s="234"/>
      <c r="AG661" s="234"/>
      <c r="AH661" s="234"/>
      <c r="AI661" s="234"/>
      <c r="AJ661" s="234"/>
      <c r="AK661" s="578"/>
      <c r="AL661" s="201"/>
      <c r="AM661" s="234"/>
      <c r="AN661" s="234"/>
      <c r="AO661" s="201"/>
      <c r="AP661" s="201"/>
      <c r="BL661" s="83"/>
      <c r="BM661" s="83"/>
      <c r="BQ661" s="83"/>
    </row>
    <row r="662" spans="1:69" s="82" customFormat="1">
      <c r="A662" s="201"/>
      <c r="B662" s="234"/>
      <c r="C662" s="716"/>
      <c r="D662" s="201"/>
      <c r="E662" s="201"/>
      <c r="F662" s="201"/>
      <c r="G662" s="201"/>
      <c r="H662" s="201"/>
      <c r="I662" s="201"/>
      <c r="J662" s="201"/>
      <c r="K662" s="201"/>
      <c r="L662" s="201"/>
      <c r="M662" s="578"/>
      <c r="N662" s="578"/>
      <c r="O662" s="578"/>
      <c r="P662" s="578"/>
      <c r="Q662" s="578"/>
      <c r="R662" s="578"/>
      <c r="S662" s="578"/>
      <c r="T662" s="578"/>
      <c r="U662" s="578"/>
      <c r="V662" s="578"/>
      <c r="W662" s="578"/>
      <c r="X662" s="578"/>
      <c r="Y662" s="578"/>
      <c r="Z662" s="578"/>
      <c r="AA662" s="578"/>
      <c r="AB662" s="578"/>
      <c r="AC662" s="578"/>
      <c r="AD662" s="578"/>
      <c r="AE662" s="201"/>
      <c r="AF662" s="234"/>
      <c r="AG662" s="234"/>
      <c r="AH662" s="234"/>
      <c r="AI662" s="234"/>
      <c r="AJ662" s="234"/>
      <c r="AK662" s="578"/>
      <c r="AL662" s="201"/>
      <c r="AM662" s="234"/>
      <c r="AN662" s="234"/>
      <c r="AO662" s="201"/>
      <c r="AP662" s="201"/>
      <c r="BL662" s="83"/>
      <c r="BM662" s="83"/>
      <c r="BQ662" s="83"/>
    </row>
    <row r="663" spans="1:69" s="82" customFormat="1">
      <c r="A663" s="201"/>
      <c r="B663" s="234"/>
      <c r="C663" s="716"/>
      <c r="D663" s="201"/>
      <c r="E663" s="201"/>
      <c r="F663" s="201"/>
      <c r="G663" s="201"/>
      <c r="H663" s="201"/>
      <c r="I663" s="201"/>
      <c r="J663" s="201"/>
      <c r="K663" s="201"/>
      <c r="L663" s="201"/>
      <c r="M663" s="578"/>
      <c r="N663" s="578"/>
      <c r="O663" s="578"/>
      <c r="P663" s="578"/>
      <c r="Q663" s="578"/>
      <c r="R663" s="578"/>
      <c r="S663" s="578"/>
      <c r="T663" s="578"/>
      <c r="U663" s="578"/>
      <c r="V663" s="578"/>
      <c r="W663" s="578"/>
      <c r="X663" s="578"/>
      <c r="Y663" s="578"/>
      <c r="Z663" s="578"/>
      <c r="AA663" s="578"/>
      <c r="AB663" s="578"/>
      <c r="AC663" s="578"/>
      <c r="AD663" s="578"/>
      <c r="AE663" s="201"/>
      <c r="AF663" s="234"/>
      <c r="AG663" s="234"/>
      <c r="AH663" s="234"/>
      <c r="AI663" s="234"/>
      <c r="AJ663" s="234"/>
      <c r="AK663" s="578"/>
      <c r="AL663" s="201"/>
      <c r="AM663" s="234"/>
      <c r="AN663" s="234"/>
      <c r="AO663" s="201"/>
      <c r="AP663" s="201"/>
      <c r="BL663" s="83"/>
      <c r="BM663" s="83"/>
      <c r="BQ663" s="83"/>
    </row>
    <row r="664" spans="1:69" s="82" customFormat="1">
      <c r="A664" s="201"/>
      <c r="B664" s="234"/>
      <c r="C664" s="716"/>
      <c r="D664" s="201"/>
      <c r="E664" s="201"/>
      <c r="F664" s="201"/>
      <c r="G664" s="201"/>
      <c r="H664" s="201"/>
      <c r="I664" s="201"/>
      <c r="J664" s="201"/>
      <c r="K664" s="201"/>
      <c r="L664" s="201"/>
      <c r="M664" s="578"/>
      <c r="N664" s="578"/>
      <c r="O664" s="578"/>
      <c r="P664" s="578"/>
      <c r="Q664" s="578"/>
      <c r="R664" s="578"/>
      <c r="S664" s="578"/>
      <c r="T664" s="578"/>
      <c r="U664" s="578"/>
      <c r="V664" s="578"/>
      <c r="W664" s="578"/>
      <c r="X664" s="578"/>
      <c r="Y664" s="578"/>
      <c r="Z664" s="578"/>
      <c r="AA664" s="578"/>
      <c r="AB664" s="578"/>
      <c r="AC664" s="578"/>
      <c r="AD664" s="578"/>
      <c r="AE664" s="201"/>
      <c r="AF664" s="234"/>
      <c r="AG664" s="234"/>
      <c r="AH664" s="234"/>
      <c r="AI664" s="234"/>
      <c r="AJ664" s="234"/>
      <c r="AK664" s="578"/>
      <c r="AL664" s="201"/>
      <c r="AM664" s="234"/>
      <c r="AN664" s="234"/>
      <c r="AO664" s="201"/>
      <c r="AP664" s="201"/>
      <c r="BL664" s="83"/>
      <c r="BM664" s="83"/>
      <c r="BQ664" s="83"/>
    </row>
    <row r="665" spans="1:69" s="82" customFormat="1">
      <c r="A665" s="201"/>
      <c r="B665" s="234"/>
      <c r="C665" s="716"/>
      <c r="D665" s="201"/>
      <c r="E665" s="201"/>
      <c r="F665" s="201"/>
      <c r="G665" s="201"/>
      <c r="H665" s="201"/>
      <c r="I665" s="201"/>
      <c r="J665" s="201"/>
      <c r="K665" s="201"/>
      <c r="L665" s="201"/>
      <c r="M665" s="578"/>
      <c r="N665" s="578"/>
      <c r="O665" s="578"/>
      <c r="P665" s="578"/>
      <c r="Q665" s="578"/>
      <c r="R665" s="578"/>
      <c r="S665" s="578"/>
      <c r="T665" s="578"/>
      <c r="U665" s="578"/>
      <c r="V665" s="578"/>
      <c r="W665" s="578"/>
      <c r="X665" s="578"/>
      <c r="Y665" s="578"/>
      <c r="Z665" s="578"/>
      <c r="AA665" s="578"/>
      <c r="AB665" s="578"/>
      <c r="AC665" s="578"/>
      <c r="AD665" s="578"/>
      <c r="AE665" s="201"/>
      <c r="AF665" s="234"/>
      <c r="AG665" s="234"/>
      <c r="AH665" s="234"/>
      <c r="AI665" s="234"/>
      <c r="AJ665" s="234"/>
      <c r="AK665" s="578"/>
      <c r="AL665" s="201"/>
      <c r="AM665" s="234"/>
      <c r="AN665" s="234"/>
      <c r="AO665" s="201"/>
      <c r="AP665" s="201"/>
      <c r="BL665" s="83"/>
      <c r="BM665" s="83"/>
      <c r="BQ665" s="83"/>
    </row>
    <row r="666" spans="1:69" s="82" customFormat="1">
      <c r="A666" s="201"/>
      <c r="B666" s="234"/>
      <c r="C666" s="716"/>
      <c r="D666" s="201"/>
      <c r="E666" s="201"/>
      <c r="F666" s="201"/>
      <c r="G666" s="201"/>
      <c r="H666" s="201"/>
      <c r="I666" s="201"/>
      <c r="J666" s="201"/>
      <c r="K666" s="201"/>
      <c r="L666" s="201"/>
      <c r="M666" s="578"/>
      <c r="N666" s="578"/>
      <c r="O666" s="578"/>
      <c r="P666" s="578"/>
      <c r="Q666" s="578"/>
      <c r="R666" s="578"/>
      <c r="S666" s="578"/>
      <c r="T666" s="578"/>
      <c r="U666" s="578"/>
      <c r="V666" s="578"/>
      <c r="W666" s="578"/>
      <c r="X666" s="578"/>
      <c r="Y666" s="578"/>
      <c r="Z666" s="578"/>
      <c r="AA666" s="578"/>
      <c r="AB666" s="578"/>
      <c r="AC666" s="578"/>
      <c r="AD666" s="578"/>
      <c r="AE666" s="201"/>
      <c r="AF666" s="234"/>
      <c r="AG666" s="234"/>
      <c r="AH666" s="234"/>
      <c r="AI666" s="234"/>
      <c r="AJ666" s="234"/>
      <c r="AK666" s="578"/>
      <c r="AL666" s="201"/>
      <c r="AM666" s="234"/>
      <c r="AN666" s="234"/>
      <c r="AO666" s="201"/>
      <c r="AP666" s="201"/>
      <c r="BL666" s="83"/>
      <c r="BM666" s="83"/>
      <c r="BQ666" s="83"/>
    </row>
    <row r="667" spans="1:69" s="82" customFormat="1">
      <c r="A667" s="201"/>
      <c r="B667" s="234"/>
      <c r="C667" s="716"/>
      <c r="D667" s="201"/>
      <c r="E667" s="201"/>
      <c r="F667" s="201"/>
      <c r="G667" s="201"/>
      <c r="H667" s="201"/>
      <c r="I667" s="201"/>
      <c r="J667" s="201"/>
      <c r="K667" s="201"/>
      <c r="L667" s="201"/>
      <c r="M667" s="578"/>
      <c r="N667" s="578"/>
      <c r="O667" s="578"/>
      <c r="P667" s="578"/>
      <c r="Q667" s="578"/>
      <c r="R667" s="578"/>
      <c r="S667" s="578"/>
      <c r="T667" s="578"/>
      <c r="U667" s="578"/>
      <c r="V667" s="578"/>
      <c r="W667" s="578"/>
      <c r="X667" s="578"/>
      <c r="Y667" s="578"/>
      <c r="Z667" s="578"/>
      <c r="AA667" s="578"/>
      <c r="AB667" s="578"/>
      <c r="AC667" s="578"/>
      <c r="AD667" s="578"/>
      <c r="AE667" s="201"/>
      <c r="AF667" s="234"/>
      <c r="AG667" s="234"/>
      <c r="AH667" s="234"/>
      <c r="AI667" s="234"/>
      <c r="AJ667" s="234"/>
      <c r="AK667" s="578"/>
      <c r="AL667" s="201"/>
      <c r="AM667" s="234"/>
      <c r="AN667" s="234"/>
      <c r="AO667" s="201"/>
      <c r="AP667" s="201"/>
      <c r="BL667" s="83"/>
      <c r="BM667" s="83"/>
      <c r="BQ667" s="83"/>
    </row>
    <row r="668" spans="1:69" s="82" customFormat="1">
      <c r="A668" s="201"/>
      <c r="B668" s="234"/>
      <c r="C668" s="716"/>
      <c r="D668" s="201"/>
      <c r="E668" s="201"/>
      <c r="F668" s="201"/>
      <c r="G668" s="201"/>
      <c r="H668" s="201"/>
      <c r="I668" s="201"/>
      <c r="J668" s="201"/>
      <c r="K668" s="201"/>
      <c r="L668" s="201"/>
      <c r="M668" s="578"/>
      <c r="N668" s="578"/>
      <c r="O668" s="578"/>
      <c r="P668" s="578"/>
      <c r="Q668" s="578"/>
      <c r="R668" s="578"/>
      <c r="S668" s="578"/>
      <c r="T668" s="578"/>
      <c r="U668" s="578"/>
      <c r="V668" s="578"/>
      <c r="W668" s="578"/>
      <c r="X668" s="578"/>
      <c r="Y668" s="578"/>
      <c r="Z668" s="578"/>
      <c r="AA668" s="578"/>
      <c r="AB668" s="578"/>
      <c r="AC668" s="578"/>
      <c r="AD668" s="578"/>
      <c r="AE668" s="201"/>
      <c r="AF668" s="234"/>
      <c r="AG668" s="234"/>
      <c r="AH668" s="234"/>
      <c r="AI668" s="234"/>
      <c r="AJ668" s="234"/>
      <c r="AK668" s="578"/>
      <c r="AL668" s="201"/>
      <c r="AM668" s="234"/>
      <c r="AN668" s="234"/>
      <c r="AO668" s="201"/>
      <c r="AP668" s="201"/>
      <c r="BL668" s="83"/>
      <c r="BM668" s="83"/>
      <c r="BQ668" s="83"/>
    </row>
    <row r="669" spans="1:69" s="82" customFormat="1">
      <c r="A669" s="201"/>
      <c r="B669" s="234"/>
      <c r="C669" s="716"/>
      <c r="D669" s="201"/>
      <c r="E669" s="201"/>
      <c r="F669" s="201"/>
      <c r="G669" s="201"/>
      <c r="H669" s="201"/>
      <c r="I669" s="201"/>
      <c r="J669" s="201"/>
      <c r="K669" s="201"/>
      <c r="L669" s="201"/>
      <c r="M669" s="578"/>
      <c r="N669" s="578"/>
      <c r="O669" s="578"/>
      <c r="P669" s="578"/>
      <c r="Q669" s="578"/>
      <c r="R669" s="578"/>
      <c r="S669" s="578"/>
      <c r="T669" s="578"/>
      <c r="U669" s="578"/>
      <c r="V669" s="578"/>
      <c r="W669" s="578"/>
      <c r="X669" s="578"/>
      <c r="Y669" s="578"/>
      <c r="Z669" s="578"/>
      <c r="AA669" s="578"/>
      <c r="AB669" s="578"/>
      <c r="AC669" s="578"/>
      <c r="AD669" s="578"/>
      <c r="AE669" s="201"/>
      <c r="AF669" s="234"/>
      <c r="AG669" s="234"/>
      <c r="AH669" s="234"/>
      <c r="AI669" s="234"/>
      <c r="AJ669" s="234"/>
      <c r="AK669" s="578"/>
      <c r="AL669" s="201"/>
      <c r="AM669" s="234"/>
      <c r="AN669" s="234"/>
      <c r="AO669" s="201"/>
      <c r="AP669" s="201"/>
      <c r="BL669" s="83"/>
      <c r="BM669" s="83"/>
      <c r="BQ669" s="83"/>
    </row>
    <row r="670" spans="1:69" s="82" customFormat="1">
      <c r="A670" s="201"/>
      <c r="B670" s="234"/>
      <c r="C670" s="716"/>
      <c r="D670" s="201"/>
      <c r="E670" s="201"/>
      <c r="F670" s="201"/>
      <c r="G670" s="201"/>
      <c r="H670" s="201"/>
      <c r="I670" s="201"/>
      <c r="J670" s="201"/>
      <c r="K670" s="201"/>
      <c r="L670" s="201"/>
      <c r="M670" s="578"/>
      <c r="N670" s="578"/>
      <c r="O670" s="578"/>
      <c r="P670" s="578"/>
      <c r="Q670" s="578"/>
      <c r="R670" s="578"/>
      <c r="S670" s="578"/>
      <c r="T670" s="578"/>
      <c r="U670" s="578"/>
      <c r="V670" s="578"/>
      <c r="W670" s="578"/>
      <c r="X670" s="578"/>
      <c r="Y670" s="578"/>
      <c r="Z670" s="578"/>
      <c r="AA670" s="578"/>
      <c r="AB670" s="578"/>
      <c r="AC670" s="578"/>
      <c r="AD670" s="578"/>
      <c r="AE670" s="201"/>
      <c r="AF670" s="234"/>
      <c r="AG670" s="234"/>
      <c r="AH670" s="234"/>
      <c r="AI670" s="234"/>
      <c r="AJ670" s="234"/>
      <c r="AK670" s="578"/>
      <c r="AL670" s="201"/>
      <c r="AM670" s="234"/>
      <c r="AN670" s="234"/>
      <c r="AO670" s="201"/>
      <c r="AP670" s="201"/>
      <c r="BL670" s="83"/>
      <c r="BM670" s="83"/>
      <c r="BQ670" s="83"/>
    </row>
    <row r="671" spans="1:69" s="82" customFormat="1">
      <c r="A671" s="201"/>
      <c r="B671" s="234"/>
      <c r="C671" s="716"/>
      <c r="D671" s="201"/>
      <c r="E671" s="201"/>
      <c r="F671" s="201"/>
      <c r="G671" s="201"/>
      <c r="H671" s="201"/>
      <c r="I671" s="201"/>
      <c r="J671" s="201"/>
      <c r="K671" s="201"/>
      <c r="L671" s="201"/>
      <c r="M671" s="578"/>
      <c r="N671" s="578"/>
      <c r="O671" s="578"/>
      <c r="P671" s="578"/>
      <c r="Q671" s="578"/>
      <c r="R671" s="578"/>
      <c r="S671" s="578"/>
      <c r="T671" s="578"/>
      <c r="U671" s="578"/>
      <c r="V671" s="578"/>
      <c r="W671" s="578"/>
      <c r="X671" s="578"/>
      <c r="Y671" s="578"/>
      <c r="Z671" s="578"/>
      <c r="AA671" s="578"/>
      <c r="AB671" s="578"/>
      <c r="AC671" s="578"/>
      <c r="AD671" s="578"/>
      <c r="AE671" s="201"/>
      <c r="AF671" s="234"/>
      <c r="AG671" s="234"/>
      <c r="AH671" s="234"/>
      <c r="AI671" s="234"/>
      <c r="AJ671" s="234"/>
      <c r="AK671" s="578"/>
      <c r="AL671" s="201"/>
      <c r="AM671" s="234"/>
      <c r="AN671" s="234"/>
      <c r="AO671" s="201"/>
      <c r="AP671" s="201"/>
      <c r="BL671" s="83"/>
      <c r="BM671" s="83"/>
      <c r="BQ671" s="83"/>
    </row>
    <row r="672" spans="1:69" s="82" customFormat="1">
      <c r="A672" s="201"/>
      <c r="B672" s="234"/>
      <c r="C672" s="716"/>
      <c r="D672" s="201"/>
      <c r="E672" s="201"/>
      <c r="F672" s="201"/>
      <c r="G672" s="201"/>
      <c r="H672" s="201"/>
      <c r="I672" s="201"/>
      <c r="J672" s="201"/>
      <c r="K672" s="201"/>
      <c r="L672" s="201"/>
      <c r="M672" s="578"/>
      <c r="N672" s="578"/>
      <c r="O672" s="578"/>
      <c r="P672" s="578"/>
      <c r="Q672" s="578"/>
      <c r="R672" s="578"/>
      <c r="S672" s="578"/>
      <c r="T672" s="578"/>
      <c r="U672" s="578"/>
      <c r="V672" s="578"/>
      <c r="W672" s="578"/>
      <c r="X672" s="578"/>
      <c r="Y672" s="578"/>
      <c r="Z672" s="578"/>
      <c r="AA672" s="578"/>
      <c r="AB672" s="578"/>
      <c r="AC672" s="578"/>
      <c r="AD672" s="578"/>
      <c r="AE672" s="201"/>
      <c r="AF672" s="234"/>
      <c r="AG672" s="234"/>
      <c r="AH672" s="234"/>
      <c r="AI672" s="234"/>
      <c r="AJ672" s="234"/>
      <c r="AK672" s="578"/>
      <c r="AL672" s="201"/>
      <c r="AM672" s="234"/>
      <c r="AN672" s="234"/>
      <c r="AO672" s="201"/>
      <c r="AP672" s="201"/>
      <c r="BL672" s="83"/>
      <c r="BM672" s="83"/>
      <c r="BQ672" s="83"/>
    </row>
    <row r="673" spans="1:69" s="82" customFormat="1">
      <c r="A673" s="201"/>
      <c r="B673" s="234"/>
      <c r="C673" s="716"/>
      <c r="D673" s="201"/>
      <c r="E673" s="201"/>
      <c r="F673" s="201"/>
      <c r="G673" s="201"/>
      <c r="H673" s="201"/>
      <c r="I673" s="201"/>
      <c r="J673" s="201"/>
      <c r="K673" s="201"/>
      <c r="L673" s="201"/>
      <c r="M673" s="578"/>
      <c r="N673" s="578"/>
      <c r="O673" s="578"/>
      <c r="P673" s="578"/>
      <c r="Q673" s="578"/>
      <c r="R673" s="578"/>
      <c r="S673" s="578"/>
      <c r="T673" s="578"/>
      <c r="U673" s="578"/>
      <c r="V673" s="578"/>
      <c r="W673" s="578"/>
      <c r="X673" s="578"/>
      <c r="Y673" s="578"/>
      <c r="Z673" s="578"/>
      <c r="AA673" s="578"/>
      <c r="AB673" s="578"/>
      <c r="AC673" s="578"/>
      <c r="AD673" s="578"/>
      <c r="AE673" s="201"/>
      <c r="AF673" s="234"/>
      <c r="AG673" s="234"/>
      <c r="AH673" s="234"/>
      <c r="AI673" s="234"/>
      <c r="AJ673" s="234"/>
      <c r="AK673" s="578"/>
      <c r="AL673" s="201"/>
      <c r="AM673" s="234"/>
      <c r="AN673" s="234"/>
      <c r="AO673" s="201"/>
      <c r="AP673" s="201"/>
      <c r="BL673" s="83"/>
      <c r="BM673" s="83"/>
      <c r="BQ673" s="83"/>
    </row>
    <row r="674" spans="1:69" s="82" customFormat="1">
      <c r="A674" s="201"/>
      <c r="B674" s="234"/>
      <c r="C674" s="716"/>
      <c r="D674" s="201"/>
      <c r="E674" s="201"/>
      <c r="F674" s="201"/>
      <c r="G674" s="201"/>
      <c r="H674" s="201"/>
      <c r="I674" s="201"/>
      <c r="J674" s="201"/>
      <c r="K674" s="201"/>
      <c r="L674" s="201"/>
      <c r="M674" s="578"/>
      <c r="N674" s="578"/>
      <c r="O674" s="578"/>
      <c r="P674" s="578"/>
      <c r="Q674" s="578"/>
      <c r="R674" s="578"/>
      <c r="S674" s="578"/>
      <c r="T674" s="578"/>
      <c r="U674" s="578"/>
      <c r="V674" s="578"/>
      <c r="W674" s="578"/>
      <c r="X674" s="578"/>
      <c r="Y674" s="578"/>
      <c r="Z674" s="578"/>
      <c r="AA674" s="578"/>
      <c r="AB674" s="578"/>
      <c r="AC674" s="578"/>
      <c r="AD674" s="578"/>
      <c r="AE674" s="201"/>
      <c r="AF674" s="234"/>
      <c r="AG674" s="234"/>
      <c r="AH674" s="234"/>
      <c r="AI674" s="234"/>
      <c r="AJ674" s="234"/>
      <c r="AK674" s="578"/>
      <c r="AL674" s="201"/>
      <c r="AM674" s="234"/>
      <c r="AN674" s="234"/>
      <c r="AO674" s="201"/>
      <c r="AP674" s="201"/>
      <c r="BL674" s="83"/>
      <c r="BM674" s="83"/>
      <c r="BQ674" s="83"/>
    </row>
    <row r="675" spans="1:69" s="82" customFormat="1">
      <c r="A675" s="201"/>
      <c r="B675" s="234"/>
      <c r="C675" s="716"/>
      <c r="D675" s="201"/>
      <c r="E675" s="201"/>
      <c r="F675" s="201"/>
      <c r="G675" s="201"/>
      <c r="H675" s="201"/>
      <c r="I675" s="201"/>
      <c r="J675" s="201"/>
      <c r="K675" s="201"/>
      <c r="L675" s="201"/>
      <c r="M675" s="578"/>
      <c r="N675" s="578"/>
      <c r="O675" s="578"/>
      <c r="P675" s="578"/>
      <c r="Q675" s="578"/>
      <c r="R675" s="578"/>
      <c r="S675" s="578"/>
      <c r="T675" s="578"/>
      <c r="U675" s="578"/>
      <c r="V675" s="578"/>
      <c r="W675" s="578"/>
      <c r="X675" s="578"/>
      <c r="Y675" s="578"/>
      <c r="Z675" s="578"/>
      <c r="AA675" s="578"/>
      <c r="AB675" s="578"/>
      <c r="AC675" s="578"/>
      <c r="AD675" s="578"/>
      <c r="AE675" s="201"/>
      <c r="AF675" s="234"/>
      <c r="AG675" s="234"/>
      <c r="AH675" s="234"/>
      <c r="AI675" s="234"/>
      <c r="AJ675" s="234"/>
      <c r="AK675" s="578"/>
      <c r="AL675" s="201"/>
      <c r="AM675" s="234"/>
      <c r="AN675" s="234"/>
      <c r="AO675" s="201"/>
      <c r="AP675" s="201"/>
      <c r="BL675" s="83"/>
      <c r="BM675" s="83"/>
      <c r="BQ675" s="83"/>
    </row>
    <row r="676" spans="1:69" s="82" customFormat="1">
      <c r="A676" s="201"/>
      <c r="B676" s="234"/>
      <c r="C676" s="716"/>
      <c r="D676" s="201"/>
      <c r="E676" s="201"/>
      <c r="F676" s="201"/>
      <c r="G676" s="201"/>
      <c r="H676" s="201"/>
      <c r="I676" s="201"/>
      <c r="J676" s="201"/>
      <c r="K676" s="201"/>
      <c r="L676" s="201"/>
      <c r="M676" s="578"/>
      <c r="N676" s="578"/>
      <c r="O676" s="578"/>
      <c r="P676" s="578"/>
      <c r="Q676" s="578"/>
      <c r="R676" s="578"/>
      <c r="S676" s="578"/>
      <c r="T676" s="578"/>
      <c r="U676" s="578"/>
      <c r="V676" s="578"/>
      <c r="W676" s="578"/>
      <c r="X676" s="578"/>
      <c r="Y676" s="578"/>
      <c r="Z676" s="578"/>
      <c r="AA676" s="578"/>
      <c r="AB676" s="578"/>
      <c r="AC676" s="578"/>
      <c r="AD676" s="578"/>
      <c r="AE676" s="201"/>
      <c r="AF676" s="234"/>
      <c r="AG676" s="234"/>
      <c r="AH676" s="234"/>
      <c r="AI676" s="234"/>
      <c r="AJ676" s="234"/>
      <c r="AK676" s="578"/>
      <c r="AL676" s="201"/>
      <c r="AM676" s="234"/>
      <c r="AN676" s="234"/>
      <c r="AO676" s="201"/>
      <c r="AP676" s="201"/>
      <c r="BL676" s="83"/>
      <c r="BM676" s="83"/>
      <c r="BQ676" s="83"/>
    </row>
    <row r="677" spans="1:69" s="82" customFormat="1">
      <c r="A677" s="201"/>
      <c r="B677" s="234"/>
      <c r="C677" s="716"/>
      <c r="D677" s="201"/>
      <c r="E677" s="201"/>
      <c r="F677" s="201"/>
      <c r="G677" s="201"/>
      <c r="H677" s="201"/>
      <c r="I677" s="201"/>
      <c r="J677" s="201"/>
      <c r="K677" s="201"/>
      <c r="L677" s="201"/>
      <c r="M677" s="578"/>
      <c r="N677" s="578"/>
      <c r="O677" s="578"/>
      <c r="P677" s="578"/>
      <c r="Q677" s="578"/>
      <c r="R677" s="578"/>
      <c r="S677" s="578"/>
      <c r="T677" s="578"/>
      <c r="U677" s="578"/>
      <c r="V677" s="578"/>
      <c r="W677" s="578"/>
      <c r="X677" s="578"/>
      <c r="Y677" s="578"/>
      <c r="Z677" s="578"/>
      <c r="AA677" s="578"/>
      <c r="AB677" s="578"/>
      <c r="AC677" s="578"/>
      <c r="AD677" s="578"/>
      <c r="AE677" s="201"/>
      <c r="AF677" s="234"/>
      <c r="AG677" s="234"/>
      <c r="AH677" s="234"/>
      <c r="AI677" s="234"/>
      <c r="AJ677" s="234"/>
      <c r="AK677" s="578"/>
      <c r="AL677" s="201"/>
      <c r="AM677" s="234"/>
      <c r="AN677" s="234"/>
      <c r="AO677" s="201"/>
      <c r="AP677" s="201"/>
      <c r="BL677" s="83"/>
      <c r="BM677" s="83"/>
      <c r="BQ677" s="83"/>
    </row>
    <row r="678" spans="1:69" s="82" customFormat="1">
      <c r="A678" s="201"/>
      <c r="B678" s="234"/>
      <c r="C678" s="716"/>
      <c r="D678" s="201"/>
      <c r="E678" s="201"/>
      <c r="F678" s="201"/>
      <c r="G678" s="201"/>
      <c r="H678" s="201"/>
      <c r="I678" s="201"/>
      <c r="J678" s="201"/>
      <c r="K678" s="201"/>
      <c r="L678" s="201"/>
      <c r="M678" s="578"/>
      <c r="N678" s="578"/>
      <c r="O678" s="578"/>
      <c r="P678" s="578"/>
      <c r="Q678" s="578"/>
      <c r="R678" s="578"/>
      <c r="S678" s="578"/>
      <c r="T678" s="578"/>
      <c r="U678" s="578"/>
      <c r="V678" s="578"/>
      <c r="W678" s="578"/>
      <c r="X678" s="578"/>
      <c r="Y678" s="578"/>
      <c r="Z678" s="578"/>
      <c r="AA678" s="578"/>
      <c r="AB678" s="578"/>
      <c r="AC678" s="578"/>
      <c r="AD678" s="578"/>
      <c r="AE678" s="201"/>
      <c r="AF678" s="234"/>
      <c r="AG678" s="234"/>
      <c r="AH678" s="234"/>
      <c r="AI678" s="234"/>
      <c r="AJ678" s="234"/>
      <c r="AK678" s="578"/>
      <c r="AL678" s="201"/>
      <c r="AM678" s="234"/>
      <c r="AN678" s="234"/>
      <c r="AO678" s="201"/>
      <c r="AP678" s="201"/>
      <c r="BL678" s="83"/>
      <c r="BM678" s="83"/>
      <c r="BQ678" s="83"/>
    </row>
    <row r="679" spans="1:69" s="82" customFormat="1">
      <c r="A679" s="201"/>
      <c r="B679" s="234"/>
      <c r="C679" s="716"/>
      <c r="D679" s="201"/>
      <c r="E679" s="201"/>
      <c r="F679" s="201"/>
      <c r="G679" s="201"/>
      <c r="H679" s="201"/>
      <c r="I679" s="201"/>
      <c r="J679" s="201"/>
      <c r="K679" s="201"/>
      <c r="L679" s="201"/>
      <c r="M679" s="578"/>
      <c r="N679" s="578"/>
      <c r="O679" s="578"/>
      <c r="P679" s="578"/>
      <c r="Q679" s="578"/>
      <c r="R679" s="578"/>
      <c r="S679" s="578"/>
      <c r="T679" s="578"/>
      <c r="U679" s="578"/>
      <c r="V679" s="578"/>
      <c r="W679" s="578"/>
      <c r="X679" s="578"/>
      <c r="Y679" s="578"/>
      <c r="Z679" s="578"/>
      <c r="AA679" s="578"/>
      <c r="AB679" s="578"/>
      <c r="AC679" s="578"/>
      <c r="AD679" s="578"/>
      <c r="AE679" s="201"/>
      <c r="AF679" s="234"/>
      <c r="AG679" s="234"/>
      <c r="AH679" s="234"/>
      <c r="AI679" s="234"/>
      <c r="AJ679" s="234"/>
      <c r="AK679" s="578"/>
      <c r="AL679" s="201"/>
      <c r="AM679" s="234"/>
      <c r="AN679" s="234"/>
      <c r="AO679" s="201"/>
      <c r="AP679" s="201"/>
      <c r="BL679" s="83"/>
      <c r="BM679" s="83"/>
      <c r="BQ679" s="83"/>
    </row>
    <row r="680" spans="1:69" s="82" customFormat="1">
      <c r="A680" s="201"/>
      <c r="B680" s="234"/>
      <c r="C680" s="716"/>
      <c r="D680" s="201"/>
      <c r="E680" s="201"/>
      <c r="F680" s="201"/>
      <c r="G680" s="201"/>
      <c r="H680" s="201"/>
      <c r="I680" s="201"/>
      <c r="J680" s="201"/>
      <c r="K680" s="201"/>
      <c r="L680" s="201"/>
      <c r="M680" s="578"/>
      <c r="N680" s="578"/>
      <c r="O680" s="578"/>
      <c r="P680" s="578"/>
      <c r="Q680" s="578"/>
      <c r="R680" s="578"/>
      <c r="S680" s="578"/>
      <c r="T680" s="578"/>
      <c r="U680" s="578"/>
      <c r="V680" s="578"/>
      <c r="W680" s="578"/>
      <c r="X680" s="578"/>
      <c r="Y680" s="578"/>
      <c r="Z680" s="578"/>
      <c r="AA680" s="578"/>
      <c r="AB680" s="578"/>
      <c r="AC680" s="578"/>
      <c r="AD680" s="578"/>
      <c r="AE680" s="201"/>
      <c r="AF680" s="234"/>
      <c r="AG680" s="234"/>
      <c r="AH680" s="234"/>
      <c r="AI680" s="234"/>
      <c r="AJ680" s="234"/>
      <c r="AK680" s="578"/>
      <c r="AL680" s="201"/>
      <c r="AM680" s="234"/>
      <c r="AN680" s="234"/>
      <c r="AO680" s="201"/>
      <c r="AP680" s="201"/>
      <c r="BL680" s="83"/>
      <c r="BM680" s="83"/>
      <c r="BQ680" s="83"/>
    </row>
    <row r="681" spans="1:69" s="82" customFormat="1">
      <c r="A681" s="201"/>
      <c r="B681" s="234"/>
      <c r="C681" s="716"/>
      <c r="D681" s="201"/>
      <c r="E681" s="201"/>
      <c r="F681" s="201"/>
      <c r="G681" s="201"/>
      <c r="H681" s="201"/>
      <c r="I681" s="201"/>
      <c r="J681" s="201"/>
      <c r="K681" s="201"/>
      <c r="L681" s="201"/>
      <c r="M681" s="578"/>
      <c r="N681" s="578"/>
      <c r="O681" s="578"/>
      <c r="P681" s="578"/>
      <c r="Q681" s="578"/>
      <c r="R681" s="578"/>
      <c r="S681" s="578"/>
      <c r="T681" s="578"/>
      <c r="U681" s="578"/>
      <c r="V681" s="578"/>
      <c r="W681" s="578"/>
      <c r="X681" s="578"/>
      <c r="Y681" s="578"/>
      <c r="Z681" s="578"/>
      <c r="AA681" s="578"/>
      <c r="AB681" s="578"/>
      <c r="AC681" s="578"/>
      <c r="AD681" s="578"/>
      <c r="AE681" s="201"/>
      <c r="AF681" s="234"/>
      <c r="AG681" s="234"/>
      <c r="AH681" s="234"/>
      <c r="AI681" s="234"/>
      <c r="AJ681" s="234"/>
      <c r="AK681" s="578"/>
      <c r="AL681" s="201"/>
      <c r="AM681" s="234"/>
      <c r="AN681" s="234"/>
      <c r="AO681" s="201"/>
      <c r="AP681" s="201"/>
      <c r="BL681" s="83"/>
      <c r="BM681" s="83"/>
      <c r="BQ681" s="83"/>
    </row>
    <row r="682" spans="1:69" s="82" customFormat="1">
      <c r="A682" s="201"/>
      <c r="B682" s="234"/>
      <c r="C682" s="716"/>
      <c r="D682" s="201"/>
      <c r="E682" s="201"/>
      <c r="F682" s="201"/>
      <c r="G682" s="201"/>
      <c r="H682" s="201"/>
      <c r="I682" s="201"/>
      <c r="J682" s="201"/>
      <c r="K682" s="201"/>
      <c r="L682" s="201"/>
      <c r="M682" s="578"/>
      <c r="N682" s="578"/>
      <c r="O682" s="578"/>
      <c r="P682" s="578"/>
      <c r="Q682" s="578"/>
      <c r="R682" s="578"/>
      <c r="S682" s="578"/>
      <c r="T682" s="578"/>
      <c r="U682" s="578"/>
      <c r="V682" s="578"/>
      <c r="W682" s="578"/>
      <c r="X682" s="578"/>
      <c r="Y682" s="578"/>
      <c r="Z682" s="578"/>
      <c r="AA682" s="578"/>
      <c r="AB682" s="578"/>
      <c r="AC682" s="578"/>
      <c r="AD682" s="578"/>
      <c r="AE682" s="201"/>
      <c r="AF682" s="234"/>
      <c r="AG682" s="234"/>
      <c r="AH682" s="234"/>
      <c r="AI682" s="234"/>
      <c r="AJ682" s="234"/>
      <c r="AK682" s="578"/>
      <c r="AL682" s="201"/>
      <c r="AM682" s="234"/>
      <c r="AN682" s="234"/>
      <c r="AO682" s="201"/>
      <c r="AP682" s="201"/>
      <c r="BL682" s="83"/>
      <c r="BM682" s="83"/>
      <c r="BQ682" s="83"/>
    </row>
    <row r="683" spans="1:69" s="82" customFormat="1">
      <c r="A683" s="201"/>
      <c r="B683" s="234"/>
      <c r="C683" s="716"/>
      <c r="D683" s="201"/>
      <c r="E683" s="201"/>
      <c r="F683" s="201"/>
      <c r="G683" s="201"/>
      <c r="H683" s="201"/>
      <c r="I683" s="201"/>
      <c r="J683" s="201"/>
      <c r="K683" s="201"/>
      <c r="L683" s="201"/>
      <c r="M683" s="578"/>
      <c r="N683" s="578"/>
      <c r="O683" s="578"/>
      <c r="P683" s="578"/>
      <c r="Q683" s="578"/>
      <c r="R683" s="578"/>
      <c r="S683" s="578"/>
      <c r="T683" s="578"/>
      <c r="U683" s="578"/>
      <c r="V683" s="578"/>
      <c r="W683" s="578"/>
      <c r="X683" s="578"/>
      <c r="Y683" s="578"/>
      <c r="Z683" s="578"/>
      <c r="AA683" s="578"/>
      <c r="AB683" s="578"/>
      <c r="AC683" s="578"/>
      <c r="AD683" s="578"/>
      <c r="AE683" s="201"/>
      <c r="AF683" s="234"/>
      <c r="AG683" s="234"/>
      <c r="AH683" s="234"/>
      <c r="AI683" s="234"/>
      <c r="AJ683" s="234"/>
      <c r="AK683" s="578"/>
      <c r="AL683" s="201"/>
      <c r="AM683" s="234"/>
      <c r="AN683" s="234"/>
      <c r="AO683" s="201"/>
      <c r="AP683" s="201"/>
      <c r="BL683" s="83"/>
      <c r="BM683" s="83"/>
      <c r="BQ683" s="83"/>
    </row>
    <row r="684" spans="1:69" s="82" customFormat="1">
      <c r="A684" s="201"/>
      <c r="B684" s="234"/>
      <c r="C684" s="716"/>
      <c r="D684" s="201"/>
      <c r="E684" s="201"/>
      <c r="F684" s="201"/>
      <c r="G684" s="201"/>
      <c r="H684" s="201"/>
      <c r="I684" s="201"/>
      <c r="J684" s="201"/>
      <c r="K684" s="201"/>
      <c r="L684" s="201"/>
      <c r="M684" s="578"/>
      <c r="N684" s="578"/>
      <c r="O684" s="578"/>
      <c r="P684" s="578"/>
      <c r="Q684" s="578"/>
      <c r="R684" s="578"/>
      <c r="S684" s="578"/>
      <c r="T684" s="578"/>
      <c r="U684" s="578"/>
      <c r="V684" s="578"/>
      <c r="W684" s="578"/>
      <c r="X684" s="578"/>
      <c r="Y684" s="578"/>
      <c r="Z684" s="578"/>
      <c r="AA684" s="578"/>
      <c r="AB684" s="578"/>
      <c r="AC684" s="578"/>
      <c r="AD684" s="578"/>
      <c r="AE684" s="201"/>
      <c r="AF684" s="234"/>
      <c r="AG684" s="234"/>
      <c r="AH684" s="234"/>
      <c r="AI684" s="234"/>
      <c r="AJ684" s="234"/>
      <c r="AK684" s="578"/>
      <c r="AL684" s="201"/>
      <c r="AM684" s="234"/>
      <c r="AN684" s="234"/>
      <c r="AO684" s="201"/>
      <c r="AP684" s="201"/>
      <c r="BL684" s="83"/>
      <c r="BM684" s="83"/>
      <c r="BQ684" s="83"/>
    </row>
    <row r="685" spans="1:69" s="82" customFormat="1">
      <c r="A685" s="201"/>
      <c r="B685" s="234"/>
      <c r="C685" s="716"/>
      <c r="D685" s="201"/>
      <c r="E685" s="201"/>
      <c r="F685" s="201"/>
      <c r="G685" s="201"/>
      <c r="H685" s="201"/>
      <c r="I685" s="201"/>
      <c r="J685" s="201"/>
      <c r="K685" s="201"/>
      <c r="L685" s="201"/>
      <c r="M685" s="578"/>
      <c r="N685" s="578"/>
      <c r="O685" s="578"/>
      <c r="P685" s="578"/>
      <c r="Q685" s="578"/>
      <c r="R685" s="578"/>
      <c r="S685" s="578"/>
      <c r="T685" s="578"/>
      <c r="U685" s="578"/>
      <c r="V685" s="578"/>
      <c r="W685" s="578"/>
      <c r="X685" s="578"/>
      <c r="Y685" s="578"/>
      <c r="Z685" s="578"/>
      <c r="AA685" s="578"/>
      <c r="AB685" s="578"/>
      <c r="AC685" s="578"/>
      <c r="AD685" s="578"/>
      <c r="AE685" s="201"/>
      <c r="AF685" s="234"/>
      <c r="AG685" s="234"/>
      <c r="AH685" s="234"/>
      <c r="AI685" s="234"/>
      <c r="AJ685" s="234"/>
      <c r="AK685" s="578"/>
      <c r="AL685" s="201"/>
      <c r="AM685" s="234"/>
      <c r="AN685" s="234"/>
      <c r="AO685" s="201"/>
      <c r="AP685" s="201"/>
      <c r="BL685" s="83"/>
      <c r="BM685" s="83"/>
      <c r="BQ685" s="83"/>
    </row>
    <row r="686" spans="1:69" s="82" customFormat="1">
      <c r="A686" s="201"/>
      <c r="B686" s="234"/>
      <c r="C686" s="716"/>
      <c r="D686" s="201"/>
      <c r="E686" s="201"/>
      <c r="F686" s="201"/>
      <c r="G686" s="201"/>
      <c r="H686" s="201"/>
      <c r="I686" s="201"/>
      <c r="J686" s="201"/>
      <c r="K686" s="201"/>
      <c r="L686" s="201"/>
      <c r="M686" s="578"/>
      <c r="N686" s="578"/>
      <c r="O686" s="578"/>
      <c r="P686" s="578"/>
      <c r="Q686" s="578"/>
      <c r="R686" s="578"/>
      <c r="S686" s="578"/>
      <c r="T686" s="578"/>
      <c r="U686" s="578"/>
      <c r="V686" s="578"/>
      <c r="W686" s="578"/>
      <c r="X686" s="578"/>
      <c r="Y686" s="578"/>
      <c r="Z686" s="578"/>
      <c r="AA686" s="578"/>
      <c r="AB686" s="578"/>
      <c r="AC686" s="578"/>
      <c r="AD686" s="578"/>
      <c r="AE686" s="201"/>
      <c r="AF686" s="234"/>
      <c r="AG686" s="234"/>
      <c r="AH686" s="234"/>
      <c r="AI686" s="234"/>
      <c r="AJ686" s="234"/>
      <c r="AK686" s="578"/>
      <c r="AL686" s="201"/>
      <c r="AM686" s="234"/>
      <c r="AN686" s="234"/>
      <c r="AO686" s="201"/>
      <c r="AP686" s="201"/>
      <c r="BL686" s="83"/>
      <c r="BM686" s="83"/>
      <c r="BQ686" s="83"/>
    </row>
    <row r="687" spans="1:69" s="82" customFormat="1">
      <c r="A687" s="201"/>
      <c r="B687" s="234"/>
      <c r="C687" s="716"/>
      <c r="D687" s="201"/>
      <c r="E687" s="201"/>
      <c r="F687" s="201"/>
      <c r="G687" s="201"/>
      <c r="H687" s="201"/>
      <c r="I687" s="201"/>
      <c r="J687" s="201"/>
      <c r="K687" s="201"/>
      <c r="L687" s="201"/>
      <c r="M687" s="578"/>
      <c r="N687" s="578"/>
      <c r="O687" s="578"/>
      <c r="P687" s="578"/>
      <c r="Q687" s="578"/>
      <c r="R687" s="578"/>
      <c r="S687" s="578"/>
      <c r="T687" s="578"/>
      <c r="U687" s="578"/>
      <c r="V687" s="578"/>
      <c r="W687" s="578"/>
      <c r="X687" s="578"/>
      <c r="Y687" s="578"/>
      <c r="Z687" s="578"/>
      <c r="AA687" s="578"/>
      <c r="AB687" s="578"/>
      <c r="AC687" s="578"/>
      <c r="AD687" s="578"/>
      <c r="AE687" s="201"/>
      <c r="AF687" s="234"/>
      <c r="AG687" s="234"/>
      <c r="AH687" s="234"/>
      <c r="AI687" s="234"/>
      <c r="AJ687" s="234"/>
      <c r="AK687" s="578"/>
      <c r="AL687" s="201"/>
      <c r="AM687" s="234"/>
      <c r="AN687" s="234"/>
      <c r="AO687" s="201"/>
      <c r="AP687" s="201"/>
      <c r="BL687" s="83"/>
      <c r="BM687" s="83"/>
      <c r="BQ687" s="83"/>
    </row>
    <row r="688" spans="1:69" s="82" customFormat="1">
      <c r="A688" s="201"/>
      <c r="B688" s="234"/>
      <c r="C688" s="716"/>
      <c r="D688" s="201"/>
      <c r="E688" s="201"/>
      <c r="F688" s="201"/>
      <c r="G688" s="201"/>
      <c r="H688" s="201"/>
      <c r="I688" s="201"/>
      <c r="J688" s="201"/>
      <c r="K688" s="201"/>
      <c r="L688" s="201"/>
      <c r="M688" s="578"/>
      <c r="N688" s="578"/>
      <c r="O688" s="578"/>
      <c r="P688" s="578"/>
      <c r="Q688" s="578"/>
      <c r="R688" s="578"/>
      <c r="S688" s="578"/>
      <c r="T688" s="578"/>
      <c r="U688" s="578"/>
      <c r="V688" s="578"/>
      <c r="W688" s="578"/>
      <c r="X688" s="578"/>
      <c r="Y688" s="578"/>
      <c r="Z688" s="578"/>
      <c r="AA688" s="578"/>
      <c r="AB688" s="578"/>
      <c r="AC688" s="578"/>
      <c r="AD688" s="578"/>
      <c r="AE688" s="201"/>
      <c r="AF688" s="234"/>
      <c r="AG688" s="234"/>
      <c r="AH688" s="234"/>
      <c r="AI688" s="234"/>
      <c r="AJ688" s="234"/>
      <c r="AK688" s="578"/>
      <c r="AL688" s="201"/>
      <c r="AM688" s="234"/>
      <c r="AN688" s="234"/>
      <c r="AO688" s="201"/>
      <c r="AP688" s="201"/>
      <c r="BL688" s="83"/>
      <c r="BM688" s="83"/>
      <c r="BQ688" s="83"/>
    </row>
    <row r="689" spans="1:69" s="82" customFormat="1">
      <c r="A689" s="201"/>
      <c r="B689" s="234"/>
      <c r="C689" s="716"/>
      <c r="D689" s="201"/>
      <c r="E689" s="201"/>
      <c r="F689" s="201"/>
      <c r="G689" s="201"/>
      <c r="H689" s="201"/>
      <c r="I689" s="201"/>
      <c r="J689" s="201"/>
      <c r="K689" s="201"/>
      <c r="L689" s="201"/>
      <c r="M689" s="578"/>
      <c r="N689" s="578"/>
      <c r="O689" s="578"/>
      <c r="P689" s="578"/>
      <c r="Q689" s="578"/>
      <c r="R689" s="578"/>
      <c r="S689" s="578"/>
      <c r="T689" s="578"/>
      <c r="U689" s="578"/>
      <c r="V689" s="578"/>
      <c r="W689" s="578"/>
      <c r="X689" s="578"/>
      <c r="Y689" s="578"/>
      <c r="Z689" s="578"/>
      <c r="AA689" s="578"/>
      <c r="AB689" s="578"/>
      <c r="AC689" s="578"/>
      <c r="AD689" s="578"/>
      <c r="AE689" s="201"/>
      <c r="AF689" s="234"/>
      <c r="AG689" s="234"/>
      <c r="AH689" s="234"/>
      <c r="AI689" s="234"/>
      <c r="AJ689" s="234"/>
      <c r="AK689" s="578"/>
      <c r="AL689" s="201"/>
      <c r="AM689" s="234"/>
      <c r="AN689" s="234"/>
      <c r="AO689" s="201"/>
      <c r="AP689" s="201"/>
      <c r="BL689" s="83"/>
      <c r="BM689" s="83"/>
      <c r="BQ689" s="83"/>
    </row>
    <row r="690" spans="1:69" s="82" customFormat="1">
      <c r="A690" s="201"/>
      <c r="B690" s="234"/>
      <c r="C690" s="716"/>
      <c r="D690" s="201"/>
      <c r="E690" s="201"/>
      <c r="F690" s="201"/>
      <c r="G690" s="201"/>
      <c r="H690" s="201"/>
      <c r="I690" s="201"/>
      <c r="J690" s="201"/>
      <c r="K690" s="201"/>
      <c r="L690" s="201"/>
      <c r="M690" s="578"/>
      <c r="N690" s="578"/>
      <c r="O690" s="578"/>
      <c r="P690" s="578"/>
      <c r="Q690" s="578"/>
      <c r="R690" s="578"/>
      <c r="S690" s="578"/>
      <c r="T690" s="578"/>
      <c r="U690" s="578"/>
      <c r="V690" s="578"/>
      <c r="W690" s="578"/>
      <c r="X690" s="578"/>
      <c r="Y690" s="578"/>
      <c r="Z690" s="578"/>
      <c r="AA690" s="578"/>
      <c r="AB690" s="578"/>
      <c r="AC690" s="578"/>
      <c r="AD690" s="578"/>
      <c r="AE690" s="201"/>
      <c r="AF690" s="234"/>
      <c r="AG690" s="234"/>
      <c r="AH690" s="234"/>
      <c r="AI690" s="234"/>
      <c r="AJ690" s="234"/>
      <c r="AK690" s="578"/>
      <c r="AL690" s="201"/>
      <c r="AM690" s="234"/>
      <c r="AN690" s="234"/>
      <c r="AO690" s="201"/>
      <c r="AP690" s="201"/>
      <c r="BL690" s="83"/>
      <c r="BM690" s="83"/>
      <c r="BQ690" s="83"/>
    </row>
    <row r="691" spans="1:69" s="82" customFormat="1">
      <c r="A691" s="201"/>
      <c r="B691" s="234"/>
      <c r="C691" s="716"/>
      <c r="D691" s="201"/>
      <c r="E691" s="201"/>
      <c r="F691" s="201"/>
      <c r="G691" s="201"/>
      <c r="H691" s="201"/>
      <c r="I691" s="201"/>
      <c r="J691" s="201"/>
      <c r="K691" s="201"/>
      <c r="L691" s="201"/>
      <c r="M691" s="578"/>
      <c r="N691" s="578"/>
      <c r="O691" s="578"/>
      <c r="P691" s="578"/>
      <c r="Q691" s="578"/>
      <c r="R691" s="578"/>
      <c r="S691" s="578"/>
      <c r="T691" s="578"/>
      <c r="U691" s="578"/>
      <c r="V691" s="578"/>
      <c r="W691" s="578"/>
      <c r="X691" s="578"/>
      <c r="Y691" s="578"/>
      <c r="Z691" s="578"/>
      <c r="AA691" s="578"/>
      <c r="AB691" s="578"/>
      <c r="AC691" s="578"/>
      <c r="AD691" s="578"/>
      <c r="AE691" s="201"/>
      <c r="AF691" s="234"/>
      <c r="AG691" s="234"/>
      <c r="AH691" s="234"/>
      <c r="AI691" s="234"/>
      <c r="AJ691" s="234"/>
      <c r="AK691" s="578"/>
      <c r="AL691" s="201"/>
      <c r="AM691" s="234"/>
      <c r="AN691" s="234"/>
      <c r="AO691" s="201"/>
      <c r="AP691" s="201"/>
      <c r="BL691" s="83"/>
      <c r="BM691" s="83"/>
      <c r="BQ691" s="83"/>
    </row>
    <row r="692" spans="1:69" s="82" customFormat="1">
      <c r="A692" s="201"/>
      <c r="B692" s="234"/>
      <c r="C692" s="716"/>
      <c r="D692" s="201"/>
      <c r="E692" s="201"/>
      <c r="F692" s="201"/>
      <c r="G692" s="201"/>
      <c r="H692" s="201"/>
      <c r="I692" s="201"/>
      <c r="J692" s="201"/>
      <c r="K692" s="201"/>
      <c r="L692" s="201"/>
      <c r="M692" s="578"/>
      <c r="N692" s="578"/>
      <c r="O692" s="578"/>
      <c r="P692" s="578"/>
      <c r="Q692" s="578"/>
      <c r="R692" s="578"/>
      <c r="S692" s="578"/>
      <c r="T692" s="578"/>
      <c r="U692" s="578"/>
      <c r="V692" s="578"/>
      <c r="W692" s="578"/>
      <c r="X692" s="578"/>
      <c r="Y692" s="578"/>
      <c r="Z692" s="578"/>
      <c r="AA692" s="578"/>
      <c r="AB692" s="578"/>
      <c r="AC692" s="578"/>
      <c r="AD692" s="578"/>
      <c r="AE692" s="201"/>
      <c r="AF692" s="234"/>
      <c r="AG692" s="234"/>
      <c r="AH692" s="234"/>
      <c r="AI692" s="234"/>
      <c r="AJ692" s="234"/>
      <c r="AK692" s="578"/>
      <c r="AL692" s="201"/>
      <c r="AM692" s="234"/>
      <c r="AN692" s="234"/>
      <c r="AO692" s="201"/>
      <c r="AP692" s="201"/>
      <c r="BL692" s="83"/>
      <c r="BM692" s="83"/>
      <c r="BQ692" s="83"/>
    </row>
    <row r="693" spans="1:69" s="82" customFormat="1">
      <c r="A693" s="201"/>
      <c r="B693" s="234"/>
      <c r="C693" s="716"/>
      <c r="D693" s="201"/>
      <c r="E693" s="201"/>
      <c r="F693" s="201"/>
      <c r="G693" s="201"/>
      <c r="H693" s="201"/>
      <c r="I693" s="201"/>
      <c r="J693" s="201"/>
      <c r="K693" s="201"/>
      <c r="L693" s="201"/>
      <c r="M693" s="578"/>
      <c r="N693" s="578"/>
      <c r="O693" s="578"/>
      <c r="P693" s="578"/>
      <c r="Q693" s="578"/>
      <c r="R693" s="578"/>
      <c r="S693" s="578"/>
      <c r="T693" s="578"/>
      <c r="U693" s="578"/>
      <c r="V693" s="578"/>
      <c r="W693" s="578"/>
      <c r="X693" s="578"/>
      <c r="Y693" s="578"/>
      <c r="Z693" s="578"/>
      <c r="AA693" s="578"/>
      <c r="AB693" s="578"/>
      <c r="AC693" s="578"/>
      <c r="AD693" s="578"/>
      <c r="AE693" s="201"/>
      <c r="AF693" s="234"/>
      <c r="AG693" s="234"/>
      <c r="AH693" s="234"/>
      <c r="AI693" s="234"/>
      <c r="AJ693" s="234"/>
      <c r="AK693" s="578"/>
      <c r="AL693" s="201"/>
      <c r="AM693" s="234"/>
      <c r="AN693" s="234"/>
      <c r="AO693" s="201"/>
      <c r="AP693" s="201"/>
      <c r="BL693" s="83"/>
      <c r="BM693" s="83"/>
      <c r="BQ693" s="83"/>
    </row>
    <row r="694" spans="1:69" s="82" customFormat="1">
      <c r="A694" s="201"/>
      <c r="B694" s="234"/>
      <c r="C694" s="716"/>
      <c r="D694" s="201"/>
      <c r="E694" s="201"/>
      <c r="F694" s="201"/>
      <c r="G694" s="201"/>
      <c r="H694" s="201"/>
      <c r="I694" s="201"/>
      <c r="J694" s="201"/>
      <c r="K694" s="201"/>
      <c r="L694" s="201"/>
      <c r="M694" s="578"/>
      <c r="N694" s="578"/>
      <c r="O694" s="578"/>
      <c r="P694" s="578"/>
      <c r="Q694" s="578"/>
      <c r="R694" s="578"/>
      <c r="S694" s="578"/>
      <c r="T694" s="578"/>
      <c r="U694" s="578"/>
      <c r="V694" s="578"/>
      <c r="W694" s="578"/>
      <c r="X694" s="578"/>
      <c r="Y694" s="578"/>
      <c r="Z694" s="578"/>
      <c r="AA694" s="578"/>
      <c r="AB694" s="578"/>
      <c r="AC694" s="578"/>
      <c r="AD694" s="578"/>
      <c r="AE694" s="201"/>
      <c r="AF694" s="234"/>
      <c r="AG694" s="234"/>
      <c r="AH694" s="234"/>
      <c r="AI694" s="234"/>
      <c r="AJ694" s="234"/>
      <c r="AK694" s="578"/>
      <c r="AL694" s="201"/>
      <c r="AM694" s="234"/>
      <c r="AN694" s="234"/>
      <c r="AO694" s="201"/>
      <c r="AP694" s="201"/>
      <c r="BL694" s="83"/>
      <c r="BM694" s="83"/>
      <c r="BQ694" s="83"/>
    </row>
    <row r="695" spans="1:69" s="82" customFormat="1">
      <c r="A695" s="201"/>
      <c r="B695" s="234"/>
      <c r="C695" s="716"/>
      <c r="D695" s="201"/>
      <c r="E695" s="201"/>
      <c r="F695" s="201"/>
      <c r="G695" s="201"/>
      <c r="H695" s="201"/>
      <c r="I695" s="201"/>
      <c r="J695" s="201"/>
      <c r="K695" s="201"/>
      <c r="L695" s="201"/>
      <c r="M695" s="578"/>
      <c r="N695" s="578"/>
      <c r="O695" s="578"/>
      <c r="P695" s="578"/>
      <c r="Q695" s="578"/>
      <c r="R695" s="578"/>
      <c r="S695" s="578"/>
      <c r="T695" s="578"/>
      <c r="U695" s="578"/>
      <c r="V695" s="578"/>
      <c r="W695" s="578"/>
      <c r="X695" s="578"/>
      <c r="Y695" s="578"/>
      <c r="Z695" s="578"/>
      <c r="AA695" s="578"/>
      <c r="AB695" s="578"/>
      <c r="AC695" s="578"/>
      <c r="AD695" s="578"/>
      <c r="AE695" s="201"/>
      <c r="AF695" s="234"/>
      <c r="AG695" s="234"/>
      <c r="AH695" s="234"/>
      <c r="AI695" s="234"/>
      <c r="AJ695" s="234"/>
      <c r="AK695" s="578"/>
      <c r="AL695" s="201"/>
      <c r="AM695" s="234"/>
      <c r="AN695" s="234"/>
      <c r="AO695" s="201"/>
      <c r="AP695" s="201"/>
      <c r="BL695" s="83"/>
      <c r="BM695" s="83"/>
      <c r="BQ695" s="83"/>
    </row>
    <row r="696" spans="1:69" s="82" customFormat="1">
      <c r="A696" s="201"/>
      <c r="B696" s="234"/>
      <c r="C696" s="716"/>
      <c r="D696" s="201"/>
      <c r="E696" s="201"/>
      <c r="F696" s="201"/>
      <c r="G696" s="201"/>
      <c r="H696" s="201"/>
      <c r="I696" s="201"/>
      <c r="J696" s="201"/>
      <c r="K696" s="201"/>
      <c r="L696" s="201"/>
      <c r="M696" s="578"/>
      <c r="N696" s="578"/>
      <c r="O696" s="578"/>
      <c r="P696" s="578"/>
      <c r="Q696" s="578"/>
      <c r="R696" s="578"/>
      <c r="S696" s="578"/>
      <c r="T696" s="578"/>
      <c r="U696" s="578"/>
      <c r="V696" s="578"/>
      <c r="W696" s="578"/>
      <c r="X696" s="578"/>
      <c r="Y696" s="578"/>
      <c r="Z696" s="578"/>
      <c r="AA696" s="578"/>
      <c r="AB696" s="578"/>
      <c r="AC696" s="578"/>
      <c r="AD696" s="578"/>
      <c r="AE696" s="201"/>
      <c r="AF696" s="234"/>
      <c r="AG696" s="234"/>
      <c r="AH696" s="234"/>
      <c r="AI696" s="234"/>
      <c r="AJ696" s="234"/>
      <c r="AK696" s="578"/>
      <c r="AL696" s="201"/>
      <c r="AM696" s="234"/>
      <c r="AN696" s="234"/>
      <c r="AO696" s="201"/>
      <c r="AP696" s="201"/>
      <c r="BL696" s="83"/>
      <c r="BM696" s="83"/>
      <c r="BQ696" s="83"/>
    </row>
    <row r="697" spans="1:69" s="82" customFormat="1">
      <c r="A697" s="201"/>
      <c r="B697" s="234"/>
      <c r="C697" s="716"/>
      <c r="D697" s="201"/>
      <c r="E697" s="201"/>
      <c r="F697" s="201"/>
      <c r="G697" s="201"/>
      <c r="H697" s="201"/>
      <c r="I697" s="201"/>
      <c r="J697" s="201"/>
      <c r="K697" s="201"/>
      <c r="L697" s="201"/>
      <c r="M697" s="578"/>
      <c r="N697" s="578"/>
      <c r="O697" s="578"/>
      <c r="P697" s="578"/>
      <c r="Q697" s="578"/>
      <c r="R697" s="578"/>
      <c r="S697" s="578"/>
      <c r="T697" s="578"/>
      <c r="U697" s="578"/>
      <c r="V697" s="578"/>
      <c r="W697" s="578"/>
      <c r="X697" s="578"/>
      <c r="Y697" s="578"/>
      <c r="Z697" s="578"/>
      <c r="AA697" s="578"/>
      <c r="AB697" s="578"/>
      <c r="AC697" s="578"/>
      <c r="AD697" s="578"/>
      <c r="AE697" s="201"/>
      <c r="AF697" s="234"/>
      <c r="AG697" s="234"/>
      <c r="AH697" s="234"/>
      <c r="AI697" s="234"/>
      <c r="AJ697" s="234"/>
      <c r="AK697" s="578"/>
      <c r="AL697" s="201"/>
      <c r="AM697" s="234"/>
      <c r="AN697" s="234"/>
      <c r="AO697" s="201"/>
      <c r="AP697" s="201"/>
      <c r="BL697" s="83"/>
      <c r="BM697" s="83"/>
      <c r="BQ697" s="83"/>
    </row>
    <row r="698" spans="1:69" s="82" customFormat="1">
      <c r="A698" s="201"/>
      <c r="B698" s="234"/>
      <c r="C698" s="716"/>
      <c r="D698" s="201"/>
      <c r="E698" s="201"/>
      <c r="F698" s="201"/>
      <c r="G698" s="201"/>
      <c r="H698" s="201"/>
      <c r="I698" s="201"/>
      <c r="J698" s="201"/>
      <c r="K698" s="201"/>
      <c r="L698" s="201"/>
      <c r="M698" s="578"/>
      <c r="N698" s="578"/>
      <c r="O698" s="578"/>
      <c r="P698" s="578"/>
      <c r="Q698" s="578"/>
      <c r="R698" s="578"/>
      <c r="S698" s="578"/>
      <c r="T698" s="578"/>
      <c r="U698" s="578"/>
      <c r="V698" s="578"/>
      <c r="W698" s="578"/>
      <c r="X698" s="578"/>
      <c r="Y698" s="578"/>
      <c r="Z698" s="578"/>
      <c r="AA698" s="578"/>
      <c r="AB698" s="578"/>
      <c r="AC698" s="578"/>
      <c r="AD698" s="578"/>
      <c r="AE698" s="201"/>
      <c r="AF698" s="234"/>
      <c r="AG698" s="234"/>
      <c r="AH698" s="234"/>
      <c r="AI698" s="234"/>
      <c r="AJ698" s="234"/>
      <c r="AK698" s="578"/>
      <c r="AL698" s="201"/>
      <c r="AM698" s="234"/>
      <c r="AN698" s="234"/>
      <c r="AO698" s="201"/>
      <c r="AP698" s="201"/>
      <c r="BL698" s="83"/>
      <c r="BM698" s="83"/>
      <c r="BQ698" s="83"/>
    </row>
    <row r="699" spans="1:69" s="82" customFormat="1">
      <c r="A699" s="201"/>
      <c r="B699" s="234"/>
      <c r="C699" s="716"/>
      <c r="D699" s="201"/>
      <c r="E699" s="201"/>
      <c r="F699" s="201"/>
      <c r="G699" s="201"/>
      <c r="H699" s="201"/>
      <c r="I699" s="201"/>
      <c r="J699" s="201"/>
      <c r="K699" s="201"/>
      <c r="L699" s="201"/>
      <c r="M699" s="578"/>
      <c r="N699" s="578"/>
      <c r="O699" s="578"/>
      <c r="P699" s="578"/>
      <c r="Q699" s="578"/>
      <c r="R699" s="578"/>
      <c r="S699" s="578"/>
      <c r="T699" s="578"/>
      <c r="U699" s="578"/>
      <c r="V699" s="578"/>
      <c r="W699" s="578"/>
      <c r="X699" s="578"/>
      <c r="Y699" s="578"/>
      <c r="Z699" s="578"/>
      <c r="AA699" s="578"/>
      <c r="AB699" s="578"/>
      <c r="AC699" s="578"/>
      <c r="AD699" s="578"/>
      <c r="AE699" s="201"/>
      <c r="AF699" s="234"/>
      <c r="AG699" s="234"/>
      <c r="AH699" s="234"/>
      <c r="AI699" s="234"/>
      <c r="AJ699" s="234"/>
      <c r="AK699" s="578"/>
      <c r="AL699" s="201"/>
      <c r="AM699" s="234"/>
      <c r="AN699" s="234"/>
      <c r="AO699" s="201"/>
      <c r="AP699" s="201"/>
      <c r="BL699" s="83"/>
      <c r="BM699" s="83"/>
      <c r="BQ699" s="83"/>
    </row>
    <row r="700" spans="1:69" s="82" customFormat="1">
      <c r="A700" s="201"/>
      <c r="B700" s="234"/>
      <c r="C700" s="716"/>
      <c r="D700" s="201"/>
      <c r="E700" s="201"/>
      <c r="F700" s="201"/>
      <c r="G700" s="201"/>
      <c r="H700" s="201"/>
      <c r="I700" s="201"/>
      <c r="J700" s="201"/>
      <c r="K700" s="201"/>
      <c r="L700" s="201"/>
      <c r="M700" s="578"/>
      <c r="N700" s="578"/>
      <c r="O700" s="578"/>
      <c r="P700" s="578"/>
      <c r="Q700" s="578"/>
      <c r="R700" s="578"/>
      <c r="S700" s="578"/>
      <c r="T700" s="578"/>
      <c r="U700" s="578"/>
      <c r="V700" s="578"/>
      <c r="W700" s="578"/>
      <c r="X700" s="578"/>
      <c r="Y700" s="578"/>
      <c r="Z700" s="578"/>
      <c r="AA700" s="578"/>
      <c r="AB700" s="578"/>
      <c r="AC700" s="578"/>
      <c r="AD700" s="578"/>
      <c r="AE700" s="201"/>
      <c r="AF700" s="234"/>
      <c r="AG700" s="234"/>
      <c r="AH700" s="234"/>
      <c r="AI700" s="234"/>
      <c r="AJ700" s="234"/>
      <c r="AK700" s="578"/>
      <c r="AL700" s="201"/>
      <c r="AM700" s="234"/>
      <c r="AN700" s="234"/>
      <c r="AO700" s="201"/>
      <c r="AP700" s="201"/>
      <c r="BL700" s="83"/>
      <c r="BM700" s="83"/>
      <c r="BQ700" s="83"/>
    </row>
    <row r="701" spans="1:69" s="82" customFormat="1">
      <c r="A701" s="201"/>
      <c r="B701" s="234"/>
      <c r="C701" s="716"/>
      <c r="D701" s="201"/>
      <c r="E701" s="201"/>
      <c r="F701" s="201"/>
      <c r="G701" s="201"/>
      <c r="H701" s="201"/>
      <c r="I701" s="201"/>
      <c r="J701" s="201"/>
      <c r="K701" s="201"/>
      <c r="L701" s="201"/>
      <c r="M701" s="578"/>
      <c r="N701" s="578"/>
      <c r="O701" s="578"/>
      <c r="P701" s="578"/>
      <c r="Q701" s="578"/>
      <c r="R701" s="578"/>
      <c r="S701" s="578"/>
      <c r="T701" s="578"/>
      <c r="U701" s="578"/>
      <c r="V701" s="578"/>
      <c r="W701" s="578"/>
      <c r="X701" s="578"/>
      <c r="Y701" s="578"/>
      <c r="Z701" s="578"/>
      <c r="AA701" s="578"/>
      <c r="AB701" s="578"/>
      <c r="AC701" s="578"/>
      <c r="AD701" s="578"/>
      <c r="AE701" s="201"/>
      <c r="AF701" s="234"/>
      <c r="AG701" s="234"/>
      <c r="AH701" s="234"/>
      <c r="AI701" s="234"/>
      <c r="AJ701" s="234"/>
      <c r="AK701" s="578"/>
      <c r="AL701" s="201"/>
      <c r="AM701" s="234"/>
      <c r="AN701" s="234"/>
      <c r="AO701" s="201"/>
      <c r="AP701" s="201"/>
      <c r="BL701" s="83"/>
      <c r="BM701" s="83"/>
      <c r="BQ701" s="83"/>
    </row>
    <row r="702" spans="1:69" s="82" customFormat="1">
      <c r="A702" s="201"/>
      <c r="B702" s="234"/>
      <c r="C702" s="716"/>
      <c r="D702" s="201"/>
      <c r="E702" s="201"/>
      <c r="F702" s="201"/>
      <c r="G702" s="201"/>
      <c r="H702" s="201"/>
      <c r="I702" s="201"/>
      <c r="J702" s="201"/>
      <c r="K702" s="201"/>
      <c r="L702" s="201"/>
      <c r="M702" s="578"/>
      <c r="N702" s="578"/>
      <c r="O702" s="578"/>
      <c r="P702" s="578"/>
      <c r="Q702" s="578"/>
      <c r="R702" s="578"/>
      <c r="S702" s="578"/>
      <c r="T702" s="578"/>
      <c r="U702" s="578"/>
      <c r="V702" s="578"/>
      <c r="W702" s="578"/>
      <c r="X702" s="578"/>
      <c r="Y702" s="578"/>
      <c r="Z702" s="578"/>
      <c r="AA702" s="578"/>
      <c r="AB702" s="578"/>
      <c r="AC702" s="578"/>
      <c r="AD702" s="578"/>
      <c r="AE702" s="201"/>
      <c r="AF702" s="234"/>
      <c r="AG702" s="234"/>
      <c r="AH702" s="234"/>
      <c r="AI702" s="234"/>
      <c r="AJ702" s="234"/>
      <c r="AK702" s="578"/>
      <c r="AL702" s="201"/>
      <c r="AM702" s="234"/>
      <c r="AN702" s="234"/>
      <c r="AO702" s="201"/>
      <c r="AP702" s="201"/>
      <c r="BL702" s="83"/>
      <c r="BM702" s="83"/>
      <c r="BQ702" s="83"/>
    </row>
    <row r="703" spans="1:69" s="82" customFormat="1">
      <c r="A703" s="201"/>
      <c r="B703" s="234"/>
      <c r="C703" s="716"/>
      <c r="D703" s="201"/>
      <c r="E703" s="201"/>
      <c r="F703" s="201"/>
      <c r="G703" s="201"/>
      <c r="H703" s="201"/>
      <c r="I703" s="201"/>
      <c r="J703" s="201"/>
      <c r="K703" s="201"/>
      <c r="L703" s="201"/>
      <c r="M703" s="578"/>
      <c r="N703" s="578"/>
      <c r="O703" s="578"/>
      <c r="P703" s="578"/>
      <c r="Q703" s="578"/>
      <c r="R703" s="578"/>
      <c r="S703" s="578"/>
      <c r="T703" s="578"/>
      <c r="U703" s="578"/>
      <c r="V703" s="578"/>
      <c r="W703" s="578"/>
      <c r="X703" s="578"/>
      <c r="Y703" s="578"/>
      <c r="Z703" s="578"/>
      <c r="AA703" s="578"/>
      <c r="AB703" s="578"/>
      <c r="AC703" s="578"/>
      <c r="AD703" s="578"/>
      <c r="AE703" s="201"/>
      <c r="AF703" s="234"/>
      <c r="AG703" s="234"/>
      <c r="AH703" s="234"/>
      <c r="AI703" s="234"/>
      <c r="AJ703" s="234"/>
      <c r="AK703" s="578"/>
      <c r="AL703" s="201"/>
      <c r="AM703" s="234"/>
      <c r="AN703" s="234"/>
      <c r="AO703" s="201"/>
      <c r="AP703" s="201"/>
      <c r="BL703" s="83"/>
      <c r="BM703" s="83"/>
      <c r="BQ703" s="83"/>
    </row>
    <row r="704" spans="1:69" s="82" customFormat="1">
      <c r="A704" s="201"/>
      <c r="B704" s="234"/>
      <c r="C704" s="716"/>
      <c r="D704" s="201"/>
      <c r="E704" s="201"/>
      <c r="F704" s="201"/>
      <c r="G704" s="201"/>
      <c r="H704" s="201"/>
      <c r="I704" s="201"/>
      <c r="J704" s="201"/>
      <c r="K704" s="201"/>
      <c r="L704" s="201"/>
      <c r="M704" s="578"/>
      <c r="N704" s="578"/>
      <c r="O704" s="578"/>
      <c r="P704" s="578"/>
      <c r="Q704" s="578"/>
      <c r="R704" s="578"/>
      <c r="S704" s="578"/>
      <c r="T704" s="578"/>
      <c r="U704" s="578"/>
      <c r="V704" s="578"/>
      <c r="W704" s="578"/>
      <c r="X704" s="578"/>
      <c r="Y704" s="578"/>
      <c r="Z704" s="578"/>
      <c r="AA704" s="578"/>
      <c r="AB704" s="578"/>
      <c r="AC704" s="578"/>
      <c r="AD704" s="578"/>
      <c r="AE704" s="201"/>
      <c r="AF704" s="234"/>
      <c r="AG704" s="234"/>
      <c r="AH704" s="234"/>
      <c r="AI704" s="234"/>
      <c r="AJ704" s="234"/>
      <c r="AK704" s="578"/>
      <c r="AL704" s="201"/>
      <c r="AM704" s="234"/>
      <c r="AN704" s="234"/>
      <c r="AO704" s="201"/>
      <c r="AP704" s="201"/>
      <c r="BL704" s="83"/>
      <c r="BM704" s="83"/>
      <c r="BQ704" s="83"/>
    </row>
    <row r="705" spans="1:69" s="82" customFormat="1">
      <c r="A705" s="201"/>
      <c r="B705" s="234"/>
      <c r="C705" s="716"/>
      <c r="D705" s="201"/>
      <c r="E705" s="201"/>
      <c r="F705" s="201"/>
      <c r="G705" s="201"/>
      <c r="H705" s="201"/>
      <c r="I705" s="201"/>
      <c r="J705" s="201"/>
      <c r="K705" s="201"/>
      <c r="L705" s="201"/>
      <c r="M705" s="578"/>
      <c r="N705" s="578"/>
      <c r="O705" s="578"/>
      <c r="P705" s="578"/>
      <c r="Q705" s="578"/>
      <c r="R705" s="578"/>
      <c r="S705" s="578"/>
      <c r="T705" s="578"/>
      <c r="U705" s="578"/>
      <c r="V705" s="578"/>
      <c r="W705" s="578"/>
      <c r="X705" s="578"/>
      <c r="Y705" s="578"/>
      <c r="Z705" s="578"/>
      <c r="AA705" s="578"/>
      <c r="AB705" s="578"/>
      <c r="AC705" s="578"/>
      <c r="AD705" s="578"/>
      <c r="AE705" s="201"/>
      <c r="AF705" s="234"/>
      <c r="AG705" s="234"/>
      <c r="AH705" s="234"/>
      <c r="AI705" s="234"/>
      <c r="AJ705" s="234"/>
      <c r="AK705" s="578"/>
      <c r="AL705" s="201"/>
      <c r="AM705" s="234"/>
      <c r="AN705" s="234"/>
      <c r="AO705" s="201"/>
      <c r="AP705" s="201"/>
      <c r="BL705" s="83"/>
      <c r="BM705" s="83"/>
      <c r="BQ705" s="83"/>
    </row>
    <row r="706" spans="1:69" s="82" customFormat="1">
      <c r="A706" s="201"/>
      <c r="B706" s="234"/>
      <c r="C706" s="716"/>
      <c r="D706" s="201"/>
      <c r="E706" s="201"/>
      <c r="F706" s="201"/>
      <c r="G706" s="201"/>
      <c r="H706" s="201"/>
      <c r="I706" s="201"/>
      <c r="J706" s="201"/>
      <c r="K706" s="201"/>
      <c r="L706" s="201"/>
      <c r="M706" s="578"/>
      <c r="N706" s="578"/>
      <c r="O706" s="578"/>
      <c r="P706" s="578"/>
      <c r="Q706" s="578"/>
      <c r="R706" s="578"/>
      <c r="S706" s="578"/>
      <c r="T706" s="578"/>
      <c r="U706" s="578"/>
      <c r="V706" s="578"/>
      <c r="W706" s="578"/>
      <c r="X706" s="578"/>
      <c r="Y706" s="578"/>
      <c r="Z706" s="578"/>
      <c r="AA706" s="578"/>
      <c r="AB706" s="578"/>
      <c r="AC706" s="578"/>
      <c r="AD706" s="578"/>
      <c r="AE706" s="201"/>
      <c r="AF706" s="234"/>
      <c r="AG706" s="234"/>
      <c r="AH706" s="234"/>
      <c r="AI706" s="234"/>
      <c r="AJ706" s="234"/>
      <c r="AK706" s="578"/>
      <c r="AL706" s="201"/>
      <c r="AM706" s="234"/>
      <c r="AN706" s="234"/>
      <c r="AO706" s="201"/>
      <c r="AP706" s="201"/>
      <c r="BL706" s="83"/>
      <c r="BM706" s="83"/>
      <c r="BQ706" s="83"/>
    </row>
    <row r="707" spans="1:69" s="82" customFormat="1">
      <c r="A707" s="201"/>
      <c r="B707" s="234"/>
      <c r="C707" s="716"/>
      <c r="D707" s="201"/>
      <c r="E707" s="201"/>
      <c r="F707" s="201"/>
      <c r="G707" s="201"/>
      <c r="H707" s="201"/>
      <c r="I707" s="201"/>
      <c r="J707" s="201"/>
      <c r="K707" s="201"/>
      <c r="L707" s="201"/>
      <c r="M707" s="578"/>
      <c r="N707" s="578"/>
      <c r="O707" s="578"/>
      <c r="P707" s="578"/>
      <c r="Q707" s="578"/>
      <c r="R707" s="578"/>
      <c r="S707" s="578"/>
      <c r="T707" s="578"/>
      <c r="U707" s="578"/>
      <c r="V707" s="578"/>
      <c r="W707" s="578"/>
      <c r="X707" s="578"/>
      <c r="Y707" s="578"/>
      <c r="Z707" s="578"/>
      <c r="AA707" s="578"/>
      <c r="AB707" s="578"/>
      <c r="AC707" s="578"/>
      <c r="AD707" s="578"/>
      <c r="AE707" s="201"/>
      <c r="AF707" s="234"/>
      <c r="AG707" s="234"/>
      <c r="AH707" s="234"/>
      <c r="AI707" s="234"/>
      <c r="AJ707" s="234"/>
      <c r="AK707" s="578"/>
      <c r="AL707" s="201"/>
      <c r="AM707" s="234"/>
      <c r="AN707" s="234"/>
      <c r="AO707" s="201"/>
      <c r="AP707" s="201"/>
      <c r="BL707" s="83"/>
      <c r="BM707" s="83"/>
      <c r="BQ707" s="83"/>
    </row>
    <row r="708" spans="1:69" s="82" customFormat="1">
      <c r="A708" s="201"/>
      <c r="B708" s="234"/>
      <c r="C708" s="716"/>
      <c r="D708" s="201"/>
      <c r="E708" s="201"/>
      <c r="F708" s="201"/>
      <c r="G708" s="201"/>
      <c r="H708" s="201"/>
      <c r="I708" s="201"/>
      <c r="J708" s="201"/>
      <c r="K708" s="201"/>
      <c r="L708" s="201"/>
      <c r="M708" s="578"/>
      <c r="N708" s="578"/>
      <c r="O708" s="578"/>
      <c r="P708" s="578"/>
      <c r="Q708" s="578"/>
      <c r="R708" s="578"/>
      <c r="S708" s="578"/>
      <c r="T708" s="578"/>
      <c r="U708" s="578"/>
      <c r="V708" s="578"/>
      <c r="W708" s="578"/>
      <c r="X708" s="578"/>
      <c r="Y708" s="578"/>
      <c r="Z708" s="578"/>
      <c r="AA708" s="578"/>
      <c r="AB708" s="578"/>
      <c r="AC708" s="578"/>
      <c r="AD708" s="578"/>
      <c r="AE708" s="201"/>
      <c r="AF708" s="234"/>
      <c r="AG708" s="234"/>
      <c r="AH708" s="234"/>
      <c r="AI708" s="234"/>
      <c r="AJ708" s="234"/>
      <c r="AK708" s="578"/>
      <c r="AL708" s="201"/>
      <c r="AM708" s="234"/>
      <c r="AN708" s="234"/>
      <c r="AO708" s="201"/>
      <c r="AP708" s="201"/>
      <c r="BL708" s="83"/>
      <c r="BM708" s="83"/>
      <c r="BQ708" s="83"/>
    </row>
    <row r="709" spans="1:69" s="82" customFormat="1">
      <c r="A709" s="201"/>
      <c r="B709" s="234"/>
      <c r="C709" s="716"/>
      <c r="D709" s="201"/>
      <c r="E709" s="201"/>
      <c r="F709" s="201"/>
      <c r="G709" s="201"/>
      <c r="H709" s="201"/>
      <c r="I709" s="201"/>
      <c r="J709" s="201"/>
      <c r="K709" s="201"/>
      <c r="L709" s="201"/>
      <c r="M709" s="578"/>
      <c r="N709" s="578"/>
      <c r="O709" s="578"/>
      <c r="P709" s="578"/>
      <c r="Q709" s="578"/>
      <c r="R709" s="578"/>
      <c r="S709" s="578"/>
      <c r="T709" s="578"/>
      <c r="U709" s="578"/>
      <c r="V709" s="578"/>
      <c r="W709" s="578"/>
      <c r="X709" s="578"/>
      <c r="Y709" s="578"/>
      <c r="Z709" s="578"/>
      <c r="AA709" s="578"/>
      <c r="AB709" s="578"/>
      <c r="AC709" s="578"/>
      <c r="AD709" s="578"/>
      <c r="AE709" s="201"/>
      <c r="AF709" s="234"/>
      <c r="AG709" s="234"/>
      <c r="AH709" s="234"/>
      <c r="AI709" s="234"/>
      <c r="AJ709" s="234"/>
      <c r="AK709" s="578"/>
      <c r="AL709" s="201"/>
      <c r="AM709" s="234"/>
      <c r="AN709" s="234"/>
      <c r="AO709" s="201"/>
      <c r="AP709" s="201"/>
      <c r="BL709" s="83"/>
      <c r="BM709" s="83"/>
      <c r="BQ709" s="83"/>
    </row>
    <row r="710" spans="1:69" s="82" customFormat="1">
      <c r="A710" s="201"/>
      <c r="B710" s="234"/>
      <c r="C710" s="716"/>
      <c r="D710" s="201"/>
      <c r="E710" s="201"/>
      <c r="F710" s="201"/>
      <c r="G710" s="201"/>
      <c r="H710" s="201"/>
      <c r="I710" s="201"/>
      <c r="J710" s="201"/>
      <c r="K710" s="201"/>
      <c r="L710" s="201"/>
      <c r="M710" s="578"/>
      <c r="N710" s="578"/>
      <c r="O710" s="578"/>
      <c r="P710" s="578"/>
      <c r="Q710" s="578"/>
      <c r="R710" s="578"/>
      <c r="S710" s="578"/>
      <c r="T710" s="578"/>
      <c r="U710" s="578"/>
      <c r="V710" s="578"/>
      <c r="W710" s="578"/>
      <c r="X710" s="578"/>
      <c r="Y710" s="578"/>
      <c r="Z710" s="578"/>
      <c r="AA710" s="578"/>
      <c r="AB710" s="578"/>
      <c r="AC710" s="578"/>
      <c r="AD710" s="578"/>
      <c r="AE710" s="201"/>
      <c r="AF710" s="234"/>
      <c r="AG710" s="234"/>
      <c r="AH710" s="234"/>
      <c r="AI710" s="234"/>
      <c r="AJ710" s="234"/>
      <c r="AK710" s="578"/>
      <c r="AL710" s="201"/>
      <c r="AM710" s="234"/>
      <c r="AN710" s="234"/>
      <c r="AO710" s="201"/>
      <c r="AP710" s="201"/>
      <c r="BL710" s="83"/>
      <c r="BM710" s="83"/>
      <c r="BQ710" s="83"/>
    </row>
    <row r="711" spans="1:69" s="82" customFormat="1">
      <c r="A711" s="201"/>
      <c r="B711" s="234"/>
      <c r="C711" s="716"/>
      <c r="D711" s="201"/>
      <c r="E711" s="201"/>
      <c r="F711" s="201"/>
      <c r="G711" s="201"/>
      <c r="H711" s="201"/>
      <c r="I711" s="201"/>
      <c r="J711" s="201"/>
      <c r="K711" s="201"/>
      <c r="L711" s="201"/>
      <c r="M711" s="578"/>
      <c r="N711" s="578"/>
      <c r="O711" s="578"/>
      <c r="P711" s="578"/>
      <c r="Q711" s="578"/>
      <c r="R711" s="578"/>
      <c r="S711" s="578"/>
      <c r="T711" s="578"/>
      <c r="U711" s="578"/>
      <c r="V711" s="578"/>
      <c r="W711" s="578"/>
      <c r="X711" s="578"/>
      <c r="Y711" s="578"/>
      <c r="Z711" s="578"/>
      <c r="AA711" s="578"/>
      <c r="AB711" s="578"/>
      <c r="AC711" s="578"/>
      <c r="AD711" s="578"/>
      <c r="AE711" s="201"/>
      <c r="AF711" s="234"/>
      <c r="AG711" s="234"/>
      <c r="AH711" s="234"/>
      <c r="AI711" s="234"/>
      <c r="AJ711" s="234"/>
      <c r="AK711" s="578"/>
      <c r="AL711" s="201"/>
      <c r="AM711" s="234"/>
      <c r="AN711" s="234"/>
      <c r="AO711" s="201"/>
      <c r="AP711" s="201"/>
      <c r="BL711" s="83"/>
      <c r="BM711" s="83"/>
      <c r="BQ711" s="83"/>
    </row>
    <row r="712" spans="1:69" s="82" customFormat="1">
      <c r="A712" s="201"/>
      <c r="B712" s="234"/>
      <c r="C712" s="716"/>
      <c r="D712" s="201"/>
      <c r="E712" s="201"/>
      <c r="F712" s="201"/>
      <c r="G712" s="201"/>
      <c r="H712" s="201"/>
      <c r="I712" s="201"/>
      <c r="J712" s="201"/>
      <c r="K712" s="201"/>
      <c r="L712" s="201"/>
      <c r="M712" s="578"/>
      <c r="N712" s="578"/>
      <c r="O712" s="578"/>
      <c r="P712" s="578"/>
      <c r="Q712" s="578"/>
      <c r="R712" s="578"/>
      <c r="S712" s="578"/>
      <c r="T712" s="578"/>
      <c r="U712" s="578"/>
      <c r="V712" s="578"/>
      <c r="W712" s="578"/>
      <c r="X712" s="578"/>
      <c r="Y712" s="578"/>
      <c r="Z712" s="578"/>
      <c r="AA712" s="578"/>
      <c r="AB712" s="578"/>
      <c r="AC712" s="578"/>
      <c r="AD712" s="578"/>
      <c r="AE712" s="201"/>
      <c r="AF712" s="234"/>
      <c r="AG712" s="234"/>
      <c r="AH712" s="234"/>
      <c r="AI712" s="234"/>
      <c r="AJ712" s="234"/>
      <c r="AK712" s="578"/>
      <c r="AL712" s="201"/>
      <c r="AM712" s="234"/>
      <c r="AN712" s="234"/>
      <c r="AO712" s="201"/>
      <c r="AP712" s="201"/>
      <c r="BL712" s="83"/>
      <c r="BM712" s="83"/>
      <c r="BQ712" s="83"/>
    </row>
    <row r="713" spans="1:69" s="82" customFormat="1">
      <c r="A713" s="201"/>
      <c r="B713" s="234"/>
      <c r="C713" s="716"/>
      <c r="D713" s="201"/>
      <c r="E713" s="201"/>
      <c r="F713" s="201"/>
      <c r="G713" s="201"/>
      <c r="H713" s="201"/>
      <c r="I713" s="201"/>
      <c r="J713" s="201"/>
      <c r="K713" s="201"/>
      <c r="L713" s="201"/>
      <c r="M713" s="578"/>
      <c r="N713" s="578"/>
      <c r="O713" s="578"/>
      <c r="P713" s="578"/>
      <c r="Q713" s="578"/>
      <c r="R713" s="578"/>
      <c r="S713" s="578"/>
      <c r="T713" s="578"/>
      <c r="U713" s="578"/>
      <c r="V713" s="578"/>
      <c r="W713" s="578"/>
      <c r="X713" s="578"/>
      <c r="Y713" s="578"/>
      <c r="Z713" s="578"/>
      <c r="AA713" s="578"/>
      <c r="AB713" s="578"/>
      <c r="AC713" s="578"/>
      <c r="AD713" s="578"/>
      <c r="AE713" s="201"/>
      <c r="AF713" s="234"/>
      <c r="AG713" s="234"/>
      <c r="AH713" s="234"/>
      <c r="AI713" s="234"/>
      <c r="AJ713" s="234"/>
      <c r="AK713" s="578"/>
      <c r="AL713" s="201"/>
      <c r="AM713" s="234"/>
      <c r="AN713" s="234"/>
      <c r="AO713" s="201"/>
      <c r="AP713" s="201"/>
      <c r="BL713" s="83"/>
      <c r="BM713" s="83"/>
      <c r="BQ713" s="83"/>
    </row>
    <row r="714" spans="1:69" s="82" customFormat="1">
      <c r="A714" s="201"/>
      <c r="B714" s="234"/>
      <c r="C714" s="716"/>
      <c r="D714" s="201"/>
      <c r="E714" s="201"/>
      <c r="F714" s="201"/>
      <c r="G714" s="201"/>
      <c r="H714" s="201"/>
      <c r="I714" s="201"/>
      <c r="J714" s="201"/>
      <c r="K714" s="201"/>
      <c r="L714" s="201"/>
      <c r="M714" s="578"/>
      <c r="N714" s="578"/>
      <c r="O714" s="578"/>
      <c r="P714" s="578"/>
      <c r="Q714" s="578"/>
      <c r="R714" s="578"/>
      <c r="S714" s="578"/>
      <c r="T714" s="578"/>
      <c r="U714" s="578"/>
      <c r="V714" s="578"/>
      <c r="W714" s="578"/>
      <c r="X714" s="578"/>
      <c r="Y714" s="578"/>
      <c r="Z714" s="578"/>
      <c r="AA714" s="578"/>
      <c r="AB714" s="578"/>
      <c r="AC714" s="578"/>
      <c r="AD714" s="578"/>
      <c r="AE714" s="201"/>
      <c r="AF714" s="234"/>
      <c r="AG714" s="234"/>
      <c r="AH714" s="234"/>
      <c r="AI714" s="234"/>
      <c r="AJ714" s="234"/>
      <c r="AK714" s="578"/>
      <c r="AL714" s="201"/>
      <c r="AM714" s="234"/>
      <c r="AN714" s="234"/>
      <c r="AO714" s="201"/>
      <c r="AP714" s="201"/>
      <c r="BL714" s="83"/>
      <c r="BM714" s="83"/>
      <c r="BQ714" s="83"/>
    </row>
    <row r="715" spans="1:69" s="82" customFormat="1">
      <c r="A715" s="201"/>
      <c r="B715" s="234"/>
      <c r="C715" s="716"/>
      <c r="D715" s="201"/>
      <c r="E715" s="201"/>
      <c r="F715" s="201"/>
      <c r="G715" s="201"/>
      <c r="H715" s="201"/>
      <c r="I715" s="201"/>
      <c r="J715" s="201"/>
      <c r="K715" s="201"/>
      <c r="L715" s="201"/>
      <c r="M715" s="578"/>
      <c r="N715" s="578"/>
      <c r="O715" s="578"/>
      <c r="P715" s="578"/>
      <c r="Q715" s="578"/>
      <c r="R715" s="578"/>
      <c r="S715" s="578"/>
      <c r="T715" s="578"/>
      <c r="U715" s="578"/>
      <c r="V715" s="578"/>
      <c r="W715" s="578"/>
      <c r="X715" s="578"/>
      <c r="Y715" s="578"/>
      <c r="Z715" s="578"/>
      <c r="AA715" s="578"/>
      <c r="AB715" s="578"/>
      <c r="AC715" s="578"/>
      <c r="AD715" s="578"/>
      <c r="AE715" s="201"/>
      <c r="AF715" s="234"/>
      <c r="AG715" s="234"/>
      <c r="AH715" s="234"/>
      <c r="AI715" s="234"/>
      <c r="AJ715" s="234"/>
      <c r="AK715" s="578"/>
      <c r="AL715" s="201"/>
      <c r="AM715" s="234"/>
      <c r="AN715" s="234"/>
      <c r="AO715" s="201"/>
      <c r="AP715" s="201"/>
      <c r="BL715" s="83"/>
      <c r="BM715" s="83"/>
      <c r="BQ715" s="83"/>
    </row>
    <row r="716" spans="1:69" s="82" customFormat="1">
      <c r="A716" s="201"/>
      <c r="B716" s="234"/>
      <c r="C716" s="716"/>
      <c r="D716" s="201"/>
      <c r="E716" s="201"/>
      <c r="F716" s="201"/>
      <c r="G716" s="201"/>
      <c r="H716" s="201"/>
      <c r="I716" s="201"/>
      <c r="J716" s="201"/>
      <c r="K716" s="201"/>
      <c r="L716" s="201"/>
      <c r="M716" s="578"/>
      <c r="N716" s="578"/>
      <c r="O716" s="578"/>
      <c r="P716" s="578"/>
      <c r="Q716" s="578"/>
      <c r="R716" s="578"/>
      <c r="S716" s="578"/>
      <c r="T716" s="578"/>
      <c r="U716" s="578"/>
      <c r="V716" s="578"/>
      <c r="W716" s="578"/>
      <c r="X716" s="578"/>
      <c r="Y716" s="578"/>
      <c r="Z716" s="578"/>
      <c r="AA716" s="578"/>
      <c r="AB716" s="578"/>
      <c r="AC716" s="578"/>
      <c r="AD716" s="578"/>
      <c r="AE716" s="201"/>
      <c r="AF716" s="234"/>
      <c r="AG716" s="234"/>
      <c r="AH716" s="234"/>
      <c r="AI716" s="234"/>
      <c r="AJ716" s="234"/>
      <c r="AK716" s="578"/>
      <c r="AL716" s="201"/>
      <c r="AM716" s="234"/>
      <c r="AN716" s="234"/>
      <c r="AO716" s="201"/>
      <c r="AP716" s="201"/>
      <c r="BL716" s="83"/>
      <c r="BM716" s="83"/>
      <c r="BQ716" s="83"/>
    </row>
    <row r="717" spans="1:69" s="82" customFormat="1">
      <c r="A717" s="201"/>
      <c r="B717" s="234"/>
      <c r="C717" s="716"/>
      <c r="D717" s="201"/>
      <c r="E717" s="201"/>
      <c r="F717" s="201"/>
      <c r="G717" s="201"/>
      <c r="H717" s="201"/>
      <c r="I717" s="201"/>
      <c r="J717" s="201"/>
      <c r="K717" s="201"/>
      <c r="L717" s="201"/>
      <c r="M717" s="578"/>
      <c r="N717" s="578"/>
      <c r="O717" s="578"/>
      <c r="P717" s="578"/>
      <c r="Q717" s="578"/>
      <c r="R717" s="578"/>
      <c r="S717" s="578"/>
      <c r="T717" s="578"/>
      <c r="U717" s="578"/>
      <c r="V717" s="578"/>
      <c r="W717" s="578"/>
      <c r="X717" s="578"/>
      <c r="Y717" s="578"/>
      <c r="Z717" s="578"/>
      <c r="AA717" s="578"/>
      <c r="AB717" s="578"/>
      <c r="AC717" s="578"/>
      <c r="AD717" s="578"/>
      <c r="AE717" s="201"/>
      <c r="AF717" s="234"/>
      <c r="AG717" s="234"/>
      <c r="AH717" s="234"/>
      <c r="AI717" s="234"/>
      <c r="AJ717" s="234"/>
      <c r="AK717" s="578"/>
      <c r="AL717" s="201"/>
      <c r="AM717" s="234"/>
      <c r="AN717" s="234"/>
      <c r="AO717" s="201"/>
      <c r="AP717" s="201"/>
      <c r="BL717" s="83"/>
      <c r="BM717" s="83"/>
      <c r="BQ717" s="83"/>
    </row>
    <row r="718" spans="1:69" s="82" customFormat="1">
      <c r="A718" s="201"/>
      <c r="B718" s="234"/>
      <c r="C718" s="716"/>
      <c r="D718" s="201"/>
      <c r="E718" s="201"/>
      <c r="F718" s="201"/>
      <c r="G718" s="201"/>
      <c r="H718" s="201"/>
      <c r="I718" s="201"/>
      <c r="J718" s="201"/>
      <c r="K718" s="201"/>
      <c r="L718" s="201"/>
      <c r="M718" s="578"/>
      <c r="N718" s="578"/>
      <c r="O718" s="578"/>
      <c r="P718" s="578"/>
      <c r="Q718" s="578"/>
      <c r="R718" s="578"/>
      <c r="S718" s="578"/>
      <c r="T718" s="578"/>
      <c r="U718" s="578"/>
      <c r="V718" s="578"/>
      <c r="W718" s="578"/>
      <c r="X718" s="578"/>
      <c r="Y718" s="578"/>
      <c r="Z718" s="578"/>
      <c r="AA718" s="578"/>
      <c r="AB718" s="578"/>
      <c r="AC718" s="578"/>
      <c r="AD718" s="578"/>
      <c r="AE718" s="201"/>
      <c r="AF718" s="234"/>
      <c r="AG718" s="234"/>
      <c r="AH718" s="234"/>
      <c r="AI718" s="234"/>
      <c r="AJ718" s="234"/>
      <c r="AK718" s="578"/>
      <c r="AL718" s="201"/>
      <c r="AM718" s="234"/>
      <c r="AN718" s="234"/>
      <c r="AO718" s="201"/>
      <c r="AP718" s="201"/>
      <c r="BL718" s="83"/>
      <c r="BM718" s="83"/>
      <c r="BQ718" s="83"/>
    </row>
    <row r="719" spans="1:69" s="82" customFormat="1">
      <c r="A719" s="201"/>
      <c r="B719" s="234"/>
      <c r="C719" s="716"/>
      <c r="D719" s="201"/>
      <c r="E719" s="201"/>
      <c r="F719" s="201"/>
      <c r="G719" s="201"/>
      <c r="H719" s="201"/>
      <c r="I719" s="201"/>
      <c r="J719" s="201"/>
      <c r="K719" s="201"/>
      <c r="L719" s="201"/>
      <c r="M719" s="578"/>
      <c r="N719" s="578"/>
      <c r="O719" s="578"/>
      <c r="P719" s="578"/>
      <c r="Q719" s="578"/>
      <c r="R719" s="578"/>
      <c r="S719" s="578"/>
      <c r="T719" s="578"/>
      <c r="U719" s="578"/>
      <c r="V719" s="578"/>
      <c r="W719" s="578"/>
      <c r="X719" s="578"/>
      <c r="Y719" s="578"/>
      <c r="Z719" s="578"/>
      <c r="AA719" s="578"/>
      <c r="AB719" s="578"/>
      <c r="AC719" s="578"/>
      <c r="AD719" s="578"/>
      <c r="AE719" s="201"/>
      <c r="AF719" s="234"/>
      <c r="AG719" s="234"/>
      <c r="AH719" s="234"/>
      <c r="AI719" s="234"/>
      <c r="AJ719" s="234"/>
      <c r="AK719" s="578"/>
      <c r="AL719" s="201"/>
      <c r="AM719" s="234"/>
      <c r="AN719" s="234"/>
      <c r="AO719" s="201"/>
      <c r="AP719" s="201"/>
      <c r="BL719" s="83"/>
      <c r="BM719" s="83"/>
      <c r="BQ719" s="83"/>
    </row>
    <row r="720" spans="1:69" s="82" customFormat="1">
      <c r="A720" s="201"/>
      <c r="B720" s="234"/>
      <c r="C720" s="716"/>
      <c r="D720" s="201"/>
      <c r="E720" s="201"/>
      <c r="F720" s="201"/>
      <c r="G720" s="201"/>
      <c r="H720" s="201"/>
      <c r="I720" s="201"/>
      <c r="J720" s="201"/>
      <c r="K720" s="201"/>
      <c r="L720" s="201"/>
      <c r="M720" s="578"/>
      <c r="N720" s="578"/>
      <c r="O720" s="578"/>
      <c r="P720" s="578"/>
      <c r="Q720" s="578"/>
      <c r="R720" s="578"/>
      <c r="S720" s="578"/>
      <c r="T720" s="578"/>
      <c r="U720" s="578"/>
      <c r="V720" s="578"/>
      <c r="W720" s="578"/>
      <c r="X720" s="578"/>
      <c r="Y720" s="578"/>
      <c r="Z720" s="578"/>
      <c r="AA720" s="578"/>
      <c r="AB720" s="578"/>
      <c r="AC720" s="578"/>
      <c r="AD720" s="578"/>
      <c r="AE720" s="201"/>
      <c r="AF720" s="234"/>
      <c r="AG720" s="234"/>
      <c r="AH720" s="234"/>
      <c r="AI720" s="234"/>
      <c r="AJ720" s="234"/>
      <c r="AK720" s="578"/>
      <c r="AL720" s="201"/>
      <c r="AM720" s="234"/>
      <c r="AN720" s="234"/>
      <c r="AO720" s="201"/>
      <c r="AP720" s="201"/>
      <c r="BL720" s="83"/>
      <c r="BM720" s="83"/>
      <c r="BQ720" s="83"/>
    </row>
    <row r="721" spans="1:69" s="82" customFormat="1">
      <c r="A721" s="201"/>
      <c r="B721" s="234"/>
      <c r="C721" s="716"/>
      <c r="D721" s="201"/>
      <c r="E721" s="201"/>
      <c r="F721" s="201"/>
      <c r="G721" s="201"/>
      <c r="H721" s="201"/>
      <c r="I721" s="201"/>
      <c r="J721" s="201"/>
      <c r="K721" s="201"/>
      <c r="L721" s="201"/>
      <c r="M721" s="578"/>
      <c r="N721" s="578"/>
      <c r="O721" s="578"/>
      <c r="P721" s="578"/>
      <c r="Q721" s="578"/>
      <c r="R721" s="578"/>
      <c r="S721" s="578"/>
      <c r="T721" s="578"/>
      <c r="U721" s="578"/>
      <c r="V721" s="578"/>
      <c r="W721" s="578"/>
      <c r="X721" s="578"/>
      <c r="Y721" s="578"/>
      <c r="Z721" s="578"/>
      <c r="AA721" s="578"/>
      <c r="AB721" s="578"/>
      <c r="AC721" s="578"/>
      <c r="AD721" s="578"/>
      <c r="AE721" s="201"/>
      <c r="AF721" s="234"/>
      <c r="AG721" s="234"/>
      <c r="AH721" s="234"/>
      <c r="AI721" s="234"/>
      <c r="AJ721" s="234"/>
      <c r="AK721" s="578"/>
      <c r="AL721" s="201"/>
      <c r="AM721" s="234"/>
      <c r="AN721" s="234"/>
      <c r="AO721" s="201"/>
      <c r="AP721" s="201"/>
      <c r="BL721" s="83"/>
      <c r="BM721" s="83"/>
      <c r="BQ721" s="83"/>
    </row>
    <row r="722" spans="1:69" s="82" customFormat="1">
      <c r="A722" s="201"/>
      <c r="B722" s="234"/>
      <c r="C722" s="716"/>
      <c r="D722" s="201"/>
      <c r="E722" s="201"/>
      <c r="F722" s="201"/>
      <c r="G722" s="201"/>
      <c r="H722" s="201"/>
      <c r="I722" s="201"/>
      <c r="J722" s="201"/>
      <c r="K722" s="201"/>
      <c r="L722" s="201"/>
      <c r="M722" s="578"/>
      <c r="N722" s="578"/>
      <c r="O722" s="578"/>
      <c r="P722" s="578"/>
      <c r="Q722" s="578"/>
      <c r="R722" s="578"/>
      <c r="S722" s="578"/>
      <c r="T722" s="578"/>
      <c r="U722" s="578"/>
      <c r="V722" s="578"/>
      <c r="W722" s="578"/>
      <c r="X722" s="578"/>
      <c r="Y722" s="578"/>
      <c r="Z722" s="578"/>
      <c r="AA722" s="578"/>
      <c r="AB722" s="578"/>
      <c r="AC722" s="578"/>
      <c r="AD722" s="578"/>
      <c r="AE722" s="201"/>
      <c r="AF722" s="234"/>
      <c r="AG722" s="234"/>
      <c r="AH722" s="234"/>
      <c r="AI722" s="234"/>
      <c r="AJ722" s="234"/>
      <c r="AK722" s="578"/>
      <c r="AL722" s="201"/>
      <c r="AM722" s="234"/>
      <c r="AN722" s="234"/>
      <c r="AO722" s="201"/>
      <c r="AP722" s="201"/>
      <c r="BL722" s="83"/>
      <c r="BM722" s="83"/>
      <c r="BQ722" s="83"/>
    </row>
    <row r="723" spans="1:69" s="82" customFormat="1">
      <c r="A723" s="201"/>
      <c r="B723" s="234"/>
      <c r="C723" s="716"/>
      <c r="D723" s="201"/>
      <c r="E723" s="201"/>
      <c r="F723" s="201"/>
      <c r="G723" s="201"/>
      <c r="H723" s="201"/>
      <c r="I723" s="201"/>
      <c r="J723" s="201"/>
      <c r="K723" s="201"/>
      <c r="L723" s="201"/>
      <c r="M723" s="578"/>
      <c r="N723" s="578"/>
      <c r="O723" s="578"/>
      <c r="P723" s="578"/>
      <c r="Q723" s="578"/>
      <c r="R723" s="578"/>
      <c r="S723" s="578"/>
      <c r="T723" s="578"/>
      <c r="U723" s="578"/>
      <c r="V723" s="578"/>
      <c r="W723" s="578"/>
      <c r="X723" s="578"/>
      <c r="Y723" s="578"/>
      <c r="Z723" s="578"/>
      <c r="AA723" s="578"/>
      <c r="AB723" s="578"/>
      <c r="AC723" s="578"/>
      <c r="AD723" s="578"/>
      <c r="AE723" s="201"/>
      <c r="AF723" s="234"/>
      <c r="AG723" s="234"/>
      <c r="AH723" s="234"/>
      <c r="AI723" s="234"/>
      <c r="AJ723" s="234"/>
      <c r="AK723" s="578"/>
      <c r="AL723" s="201"/>
      <c r="AM723" s="234"/>
      <c r="AN723" s="234"/>
      <c r="AO723" s="201"/>
      <c r="AP723" s="201"/>
      <c r="BL723" s="83"/>
      <c r="BM723" s="83"/>
      <c r="BQ723" s="83"/>
    </row>
    <row r="724" spans="1:69" s="82" customFormat="1">
      <c r="A724" s="201"/>
      <c r="B724" s="234"/>
      <c r="C724" s="716"/>
      <c r="D724" s="201"/>
      <c r="E724" s="201"/>
      <c r="F724" s="201"/>
      <c r="G724" s="201"/>
      <c r="H724" s="201"/>
      <c r="I724" s="201"/>
      <c r="J724" s="201"/>
      <c r="K724" s="201"/>
      <c r="L724" s="201"/>
      <c r="M724" s="578"/>
      <c r="N724" s="578"/>
      <c r="O724" s="578"/>
      <c r="P724" s="578"/>
      <c r="Q724" s="578"/>
      <c r="R724" s="578"/>
      <c r="S724" s="578"/>
      <c r="T724" s="578"/>
      <c r="U724" s="578"/>
      <c r="V724" s="578"/>
      <c r="W724" s="578"/>
      <c r="X724" s="578"/>
      <c r="Y724" s="578"/>
      <c r="Z724" s="578"/>
      <c r="AA724" s="578"/>
      <c r="AB724" s="578"/>
      <c r="AC724" s="578"/>
      <c r="AD724" s="578"/>
      <c r="AE724" s="201"/>
      <c r="AF724" s="234"/>
      <c r="AG724" s="234"/>
      <c r="AH724" s="234"/>
      <c r="AI724" s="234"/>
      <c r="AJ724" s="234"/>
      <c r="AK724" s="578"/>
      <c r="AL724" s="201"/>
      <c r="AM724" s="234"/>
      <c r="AN724" s="234"/>
      <c r="AO724" s="201"/>
      <c r="AP724" s="201"/>
      <c r="BL724" s="83"/>
      <c r="BM724" s="83"/>
      <c r="BQ724" s="83"/>
    </row>
    <row r="725" spans="1:69" s="82" customFormat="1">
      <c r="A725" s="201"/>
      <c r="B725" s="234"/>
      <c r="C725" s="716"/>
      <c r="D725" s="201"/>
      <c r="E725" s="201"/>
      <c r="F725" s="201"/>
      <c r="G725" s="201"/>
      <c r="H725" s="201"/>
      <c r="I725" s="201"/>
      <c r="J725" s="201"/>
      <c r="K725" s="201"/>
      <c r="L725" s="201"/>
      <c r="M725" s="578"/>
      <c r="N725" s="578"/>
      <c r="O725" s="578"/>
      <c r="P725" s="578"/>
      <c r="Q725" s="578"/>
      <c r="R725" s="578"/>
      <c r="S725" s="578"/>
      <c r="T725" s="578"/>
      <c r="U725" s="578"/>
      <c r="V725" s="578"/>
      <c r="W725" s="578"/>
      <c r="X725" s="578"/>
      <c r="Y725" s="578"/>
      <c r="Z725" s="578"/>
      <c r="AA725" s="578"/>
      <c r="AB725" s="578"/>
      <c r="AC725" s="578"/>
      <c r="AD725" s="578"/>
      <c r="AE725" s="201"/>
      <c r="AF725" s="234"/>
      <c r="AG725" s="234"/>
      <c r="AH725" s="234"/>
      <c r="AI725" s="234"/>
      <c r="AJ725" s="234"/>
      <c r="AK725" s="578"/>
      <c r="AL725" s="201"/>
      <c r="AM725" s="234"/>
      <c r="AN725" s="234"/>
      <c r="AO725" s="201"/>
      <c r="AP725" s="201"/>
      <c r="BL725" s="83"/>
      <c r="BM725" s="83"/>
      <c r="BQ725" s="83"/>
    </row>
    <row r="726" spans="1:69" s="82" customFormat="1">
      <c r="A726" s="201"/>
      <c r="B726" s="234"/>
      <c r="C726" s="716"/>
      <c r="D726" s="201"/>
      <c r="E726" s="201"/>
      <c r="F726" s="201"/>
      <c r="G726" s="201"/>
      <c r="H726" s="201"/>
      <c r="I726" s="201"/>
      <c r="J726" s="201"/>
      <c r="K726" s="201"/>
      <c r="L726" s="201"/>
      <c r="M726" s="578"/>
      <c r="N726" s="578"/>
      <c r="O726" s="578"/>
      <c r="P726" s="578"/>
      <c r="Q726" s="578"/>
      <c r="R726" s="578"/>
      <c r="S726" s="578"/>
      <c r="T726" s="578"/>
      <c r="U726" s="578"/>
      <c r="V726" s="578"/>
      <c r="W726" s="578"/>
      <c r="X726" s="578"/>
      <c r="Y726" s="578"/>
      <c r="Z726" s="578"/>
      <c r="AA726" s="578"/>
      <c r="AB726" s="578"/>
      <c r="AC726" s="578"/>
      <c r="AD726" s="578"/>
      <c r="AE726" s="201"/>
      <c r="AF726" s="234"/>
      <c r="AG726" s="234"/>
      <c r="AH726" s="234"/>
      <c r="AI726" s="234"/>
      <c r="AJ726" s="234"/>
      <c r="AK726" s="578"/>
      <c r="AL726" s="201"/>
      <c r="AM726" s="234"/>
      <c r="AN726" s="234"/>
      <c r="AO726" s="201"/>
      <c r="AP726" s="201"/>
      <c r="BL726" s="83"/>
      <c r="BM726" s="83"/>
      <c r="BQ726" s="83"/>
    </row>
    <row r="727" spans="1:69" s="82" customFormat="1">
      <c r="A727" s="201"/>
      <c r="B727" s="234"/>
      <c r="C727" s="716"/>
      <c r="D727" s="201"/>
      <c r="E727" s="201"/>
      <c r="F727" s="201"/>
      <c r="G727" s="201"/>
      <c r="H727" s="201"/>
      <c r="I727" s="201"/>
      <c r="J727" s="201"/>
      <c r="K727" s="201"/>
      <c r="L727" s="201"/>
      <c r="M727" s="578"/>
      <c r="N727" s="578"/>
      <c r="O727" s="578"/>
      <c r="P727" s="578"/>
      <c r="Q727" s="578"/>
      <c r="R727" s="578"/>
      <c r="S727" s="578"/>
      <c r="T727" s="578"/>
      <c r="U727" s="578"/>
      <c r="V727" s="578"/>
      <c r="W727" s="578"/>
      <c r="X727" s="578"/>
      <c r="Y727" s="578"/>
      <c r="Z727" s="578"/>
      <c r="AA727" s="578"/>
      <c r="AB727" s="578"/>
      <c r="AC727" s="578"/>
      <c r="AD727" s="578"/>
      <c r="AE727" s="201"/>
      <c r="AF727" s="234"/>
      <c r="AG727" s="234"/>
      <c r="AH727" s="234"/>
      <c r="AI727" s="234"/>
      <c r="AJ727" s="234"/>
      <c r="AK727" s="578"/>
      <c r="AL727" s="201"/>
      <c r="AM727" s="234"/>
      <c r="AN727" s="234"/>
      <c r="AO727" s="201"/>
      <c r="AP727" s="201"/>
      <c r="BL727" s="83"/>
      <c r="BM727" s="83"/>
      <c r="BQ727" s="83"/>
    </row>
    <row r="728" spans="1:69" s="82" customFormat="1">
      <c r="A728" s="201"/>
      <c r="B728" s="234"/>
      <c r="C728" s="716"/>
      <c r="D728" s="201"/>
      <c r="E728" s="201"/>
      <c r="F728" s="201"/>
      <c r="G728" s="201"/>
      <c r="H728" s="201"/>
      <c r="I728" s="201"/>
      <c r="J728" s="201"/>
      <c r="K728" s="201"/>
      <c r="L728" s="201"/>
      <c r="M728" s="578"/>
      <c r="N728" s="578"/>
      <c r="O728" s="578"/>
      <c r="P728" s="578"/>
      <c r="Q728" s="578"/>
      <c r="R728" s="578"/>
      <c r="S728" s="578"/>
      <c r="T728" s="578"/>
      <c r="U728" s="578"/>
      <c r="V728" s="578"/>
      <c r="W728" s="578"/>
      <c r="X728" s="578"/>
      <c r="Y728" s="578"/>
      <c r="Z728" s="578"/>
      <c r="AA728" s="578"/>
      <c r="AB728" s="578"/>
      <c r="AC728" s="578"/>
      <c r="AD728" s="578"/>
      <c r="AE728" s="201"/>
      <c r="AF728" s="234"/>
      <c r="AG728" s="234"/>
      <c r="AH728" s="234"/>
      <c r="AI728" s="234"/>
      <c r="AJ728" s="234"/>
      <c r="AK728" s="578"/>
      <c r="AL728" s="201"/>
      <c r="AM728" s="234"/>
      <c r="AN728" s="234"/>
      <c r="AO728" s="201"/>
      <c r="AP728" s="201"/>
      <c r="BL728" s="83"/>
      <c r="BM728" s="83"/>
      <c r="BQ728" s="83"/>
    </row>
    <row r="729" spans="1:69" s="82" customFormat="1">
      <c r="A729" s="201"/>
      <c r="B729" s="234"/>
      <c r="C729" s="716"/>
      <c r="D729" s="201"/>
      <c r="E729" s="201"/>
      <c r="F729" s="201"/>
      <c r="G729" s="201"/>
      <c r="H729" s="201"/>
      <c r="I729" s="201"/>
      <c r="J729" s="201"/>
      <c r="K729" s="201"/>
      <c r="L729" s="201"/>
      <c r="M729" s="578"/>
      <c r="N729" s="578"/>
      <c r="O729" s="578"/>
      <c r="P729" s="578"/>
      <c r="Q729" s="578"/>
      <c r="R729" s="578"/>
      <c r="S729" s="578"/>
      <c r="T729" s="578"/>
      <c r="U729" s="578"/>
      <c r="V729" s="578"/>
      <c r="W729" s="578"/>
      <c r="X729" s="578"/>
      <c r="Y729" s="578"/>
      <c r="Z729" s="578"/>
      <c r="AA729" s="578"/>
      <c r="AB729" s="578"/>
      <c r="AC729" s="578"/>
      <c r="AD729" s="578"/>
      <c r="AE729" s="201"/>
      <c r="AF729" s="234"/>
      <c r="AG729" s="234"/>
      <c r="AH729" s="234"/>
      <c r="AI729" s="234"/>
      <c r="AJ729" s="234"/>
      <c r="AK729" s="578"/>
      <c r="AL729" s="201"/>
      <c r="AM729" s="234"/>
      <c r="AN729" s="234"/>
      <c r="AO729" s="201"/>
      <c r="AP729" s="201"/>
      <c r="BL729" s="83"/>
      <c r="BM729" s="83"/>
      <c r="BQ729" s="83"/>
    </row>
    <row r="730" spans="1:69" s="82" customFormat="1">
      <c r="A730" s="201"/>
      <c r="B730" s="234"/>
      <c r="C730" s="716"/>
      <c r="D730" s="201"/>
      <c r="E730" s="201"/>
      <c r="F730" s="201"/>
      <c r="G730" s="201"/>
      <c r="H730" s="201"/>
      <c r="I730" s="201"/>
      <c r="J730" s="201"/>
      <c r="K730" s="201"/>
      <c r="L730" s="201"/>
      <c r="M730" s="578"/>
      <c r="N730" s="578"/>
      <c r="O730" s="578"/>
      <c r="P730" s="578"/>
      <c r="Q730" s="578"/>
      <c r="R730" s="578"/>
      <c r="S730" s="578"/>
      <c r="T730" s="578"/>
      <c r="U730" s="578"/>
      <c r="V730" s="578"/>
      <c r="W730" s="578"/>
      <c r="X730" s="578"/>
      <c r="Y730" s="578"/>
      <c r="Z730" s="578"/>
      <c r="AA730" s="578"/>
      <c r="AB730" s="578"/>
      <c r="AC730" s="578"/>
      <c r="AD730" s="578"/>
      <c r="AE730" s="201"/>
      <c r="AF730" s="234"/>
      <c r="AG730" s="234"/>
      <c r="AH730" s="234"/>
      <c r="AI730" s="234"/>
      <c r="AJ730" s="234"/>
      <c r="AK730" s="578"/>
      <c r="AL730" s="201"/>
      <c r="AM730" s="234"/>
      <c r="AN730" s="234"/>
      <c r="AO730" s="201"/>
      <c r="AP730" s="201"/>
      <c r="BL730" s="83"/>
      <c r="BM730" s="83"/>
      <c r="BQ730" s="83"/>
    </row>
    <row r="731" spans="1:69" s="82" customFormat="1">
      <c r="A731" s="201"/>
      <c r="B731" s="234"/>
      <c r="C731" s="716"/>
      <c r="D731" s="201"/>
      <c r="E731" s="201"/>
      <c r="F731" s="201"/>
      <c r="G731" s="201"/>
      <c r="H731" s="201"/>
      <c r="I731" s="201"/>
      <c r="J731" s="201"/>
      <c r="K731" s="201"/>
      <c r="L731" s="201"/>
      <c r="M731" s="578"/>
      <c r="N731" s="578"/>
      <c r="O731" s="578"/>
      <c r="P731" s="578"/>
      <c r="Q731" s="578"/>
      <c r="R731" s="578"/>
      <c r="S731" s="578"/>
      <c r="T731" s="578"/>
      <c r="U731" s="578"/>
      <c r="V731" s="578"/>
      <c r="W731" s="578"/>
      <c r="X731" s="578"/>
      <c r="Y731" s="578"/>
      <c r="Z731" s="578"/>
      <c r="AA731" s="578"/>
      <c r="AB731" s="578"/>
      <c r="AC731" s="578"/>
      <c r="AD731" s="578"/>
      <c r="AE731" s="201"/>
      <c r="AF731" s="234"/>
      <c r="AG731" s="234"/>
      <c r="AH731" s="234"/>
      <c r="AI731" s="234"/>
      <c r="AJ731" s="234"/>
      <c r="AK731" s="578"/>
      <c r="AL731" s="201"/>
      <c r="AM731" s="234"/>
      <c r="AN731" s="234"/>
      <c r="AO731" s="201"/>
      <c r="AP731" s="201"/>
      <c r="BL731" s="83"/>
      <c r="BM731" s="83"/>
      <c r="BQ731" s="83"/>
    </row>
    <row r="732" spans="1:69" s="82" customFormat="1">
      <c r="A732" s="201"/>
      <c r="B732" s="234"/>
      <c r="C732" s="716"/>
      <c r="D732" s="201"/>
      <c r="E732" s="201"/>
      <c r="F732" s="201"/>
      <c r="G732" s="201"/>
      <c r="H732" s="201"/>
      <c r="I732" s="201"/>
      <c r="J732" s="201"/>
      <c r="K732" s="201"/>
      <c r="L732" s="201"/>
      <c r="M732" s="578"/>
      <c r="N732" s="578"/>
      <c r="O732" s="578"/>
      <c r="P732" s="578"/>
      <c r="Q732" s="578"/>
      <c r="R732" s="578"/>
      <c r="S732" s="578"/>
      <c r="T732" s="578"/>
      <c r="U732" s="578"/>
      <c r="V732" s="578"/>
      <c r="W732" s="578"/>
      <c r="X732" s="578"/>
      <c r="Y732" s="578"/>
      <c r="Z732" s="578"/>
      <c r="AA732" s="578"/>
      <c r="AB732" s="578"/>
      <c r="AC732" s="578"/>
      <c r="AD732" s="578"/>
      <c r="AE732" s="201"/>
      <c r="AF732" s="234"/>
      <c r="AG732" s="234"/>
      <c r="AH732" s="234"/>
      <c r="AI732" s="234"/>
      <c r="AJ732" s="234"/>
      <c r="AK732" s="578"/>
      <c r="AL732" s="201"/>
      <c r="AM732" s="234"/>
      <c r="AN732" s="234"/>
      <c r="AO732" s="201"/>
      <c r="AP732" s="201"/>
      <c r="BL732" s="83"/>
      <c r="BM732" s="83"/>
      <c r="BQ732" s="83"/>
    </row>
    <row r="733" spans="1:69" s="82" customFormat="1">
      <c r="A733" s="201"/>
      <c r="B733" s="234"/>
      <c r="C733" s="716"/>
      <c r="D733" s="201"/>
      <c r="E733" s="201"/>
      <c r="F733" s="201"/>
      <c r="G733" s="201"/>
      <c r="H733" s="201"/>
      <c r="I733" s="201"/>
      <c r="J733" s="201"/>
      <c r="K733" s="201"/>
      <c r="L733" s="201"/>
      <c r="M733" s="578"/>
      <c r="N733" s="578"/>
      <c r="O733" s="578"/>
      <c r="P733" s="578"/>
      <c r="Q733" s="578"/>
      <c r="R733" s="578"/>
      <c r="S733" s="578"/>
      <c r="T733" s="578"/>
      <c r="U733" s="578"/>
      <c r="V733" s="578"/>
      <c r="W733" s="578"/>
      <c r="X733" s="578"/>
      <c r="Y733" s="578"/>
      <c r="Z733" s="578"/>
      <c r="AA733" s="578"/>
      <c r="AB733" s="578"/>
      <c r="AC733" s="578"/>
      <c r="AD733" s="578"/>
      <c r="AE733" s="201"/>
      <c r="AF733" s="234"/>
      <c r="AG733" s="234"/>
      <c r="AH733" s="234"/>
      <c r="AI733" s="234"/>
      <c r="AJ733" s="234"/>
      <c r="AK733" s="578"/>
      <c r="AL733" s="201"/>
      <c r="AM733" s="234"/>
      <c r="AN733" s="234"/>
      <c r="AO733" s="201"/>
      <c r="AP733" s="201"/>
      <c r="BL733" s="83"/>
      <c r="BM733" s="83"/>
      <c r="BQ733" s="83"/>
    </row>
    <row r="734" spans="1:69" s="82" customFormat="1">
      <c r="A734" s="201"/>
      <c r="B734" s="234"/>
      <c r="C734" s="716"/>
      <c r="D734" s="201"/>
      <c r="E734" s="201"/>
      <c r="F734" s="201"/>
      <c r="G734" s="201"/>
      <c r="H734" s="201"/>
      <c r="I734" s="201"/>
      <c r="J734" s="201"/>
      <c r="K734" s="201"/>
      <c r="L734" s="201"/>
      <c r="M734" s="578"/>
      <c r="N734" s="578"/>
      <c r="O734" s="578"/>
      <c r="P734" s="578"/>
      <c r="Q734" s="578"/>
      <c r="R734" s="578"/>
      <c r="S734" s="578"/>
      <c r="T734" s="578"/>
      <c r="U734" s="578"/>
      <c r="V734" s="578"/>
      <c r="W734" s="578"/>
      <c r="X734" s="578"/>
      <c r="Y734" s="578"/>
      <c r="Z734" s="578"/>
      <c r="AA734" s="578"/>
      <c r="AB734" s="578"/>
      <c r="AC734" s="578"/>
      <c r="AD734" s="578"/>
      <c r="AE734" s="201"/>
      <c r="AF734" s="234"/>
      <c r="AG734" s="234"/>
      <c r="AH734" s="234"/>
      <c r="AI734" s="234"/>
      <c r="AJ734" s="234"/>
      <c r="AK734" s="578"/>
      <c r="AL734" s="201"/>
      <c r="AM734" s="234"/>
      <c r="AN734" s="234"/>
      <c r="AO734" s="201"/>
      <c r="AP734" s="201"/>
      <c r="BL734" s="83"/>
      <c r="BM734" s="83"/>
      <c r="BQ734" s="83"/>
    </row>
    <row r="735" spans="1:69" s="82" customFormat="1">
      <c r="A735" s="201"/>
      <c r="B735" s="234"/>
      <c r="C735" s="716"/>
      <c r="D735" s="201"/>
      <c r="E735" s="201"/>
      <c r="F735" s="201"/>
      <c r="G735" s="201"/>
      <c r="H735" s="201"/>
      <c r="I735" s="201"/>
      <c r="J735" s="201"/>
      <c r="K735" s="201"/>
      <c r="L735" s="201"/>
      <c r="M735" s="578"/>
      <c r="N735" s="578"/>
      <c r="O735" s="578"/>
      <c r="P735" s="578"/>
      <c r="Q735" s="578"/>
      <c r="R735" s="578"/>
      <c r="S735" s="578"/>
      <c r="T735" s="578"/>
      <c r="U735" s="578"/>
      <c r="V735" s="578"/>
      <c r="W735" s="578"/>
      <c r="X735" s="578"/>
      <c r="Y735" s="578"/>
      <c r="Z735" s="578"/>
      <c r="AA735" s="578"/>
      <c r="AB735" s="578"/>
      <c r="AC735" s="578"/>
      <c r="AD735" s="578"/>
      <c r="AE735" s="201"/>
      <c r="AF735" s="234"/>
      <c r="AG735" s="234"/>
      <c r="AH735" s="234"/>
      <c r="AI735" s="234"/>
      <c r="AJ735" s="234"/>
      <c r="AK735" s="578"/>
      <c r="AL735" s="201"/>
      <c r="AM735" s="234"/>
      <c r="AN735" s="234"/>
      <c r="AO735" s="201"/>
      <c r="AP735" s="201"/>
      <c r="BL735" s="83"/>
      <c r="BM735" s="83"/>
      <c r="BQ735" s="83"/>
    </row>
    <row r="736" spans="1:69" s="82" customFormat="1">
      <c r="A736" s="201"/>
      <c r="B736" s="234"/>
      <c r="C736" s="716"/>
      <c r="D736" s="201"/>
      <c r="E736" s="201"/>
      <c r="F736" s="201"/>
      <c r="G736" s="201"/>
      <c r="H736" s="201"/>
      <c r="I736" s="201"/>
      <c r="J736" s="201"/>
      <c r="K736" s="201"/>
      <c r="L736" s="201"/>
      <c r="M736" s="578"/>
      <c r="N736" s="578"/>
      <c r="O736" s="578"/>
      <c r="P736" s="578"/>
      <c r="Q736" s="578"/>
      <c r="R736" s="578"/>
      <c r="S736" s="578"/>
      <c r="T736" s="578"/>
      <c r="U736" s="578"/>
      <c r="V736" s="578"/>
      <c r="W736" s="578"/>
      <c r="X736" s="578"/>
      <c r="Y736" s="578"/>
      <c r="Z736" s="578"/>
      <c r="AA736" s="578"/>
      <c r="AB736" s="578"/>
      <c r="AC736" s="578"/>
      <c r="AD736" s="578"/>
      <c r="AE736" s="201"/>
      <c r="AF736" s="234"/>
      <c r="AG736" s="234"/>
      <c r="AH736" s="234"/>
      <c r="AI736" s="234"/>
      <c r="AJ736" s="234"/>
      <c r="AK736" s="578"/>
      <c r="AL736" s="201"/>
      <c r="AM736" s="234"/>
      <c r="AN736" s="234"/>
      <c r="AO736" s="201"/>
      <c r="AP736" s="201"/>
      <c r="BL736" s="83"/>
      <c r="BM736" s="83"/>
      <c r="BQ736" s="83"/>
    </row>
    <row r="737" spans="1:69" s="82" customFormat="1">
      <c r="A737" s="201"/>
      <c r="B737" s="234"/>
      <c r="C737" s="716"/>
      <c r="D737" s="201"/>
      <c r="E737" s="201"/>
      <c r="F737" s="201"/>
      <c r="G737" s="201"/>
      <c r="H737" s="201"/>
      <c r="I737" s="201"/>
      <c r="J737" s="201"/>
      <c r="K737" s="201"/>
      <c r="L737" s="201"/>
      <c r="M737" s="578"/>
      <c r="N737" s="578"/>
      <c r="O737" s="578"/>
      <c r="P737" s="578"/>
      <c r="Q737" s="578"/>
      <c r="R737" s="578"/>
      <c r="S737" s="578"/>
      <c r="T737" s="578"/>
      <c r="U737" s="578"/>
      <c r="V737" s="578"/>
      <c r="W737" s="578"/>
      <c r="X737" s="578"/>
      <c r="Y737" s="578"/>
      <c r="Z737" s="578"/>
      <c r="AA737" s="578"/>
      <c r="AB737" s="578"/>
      <c r="AC737" s="578"/>
      <c r="AD737" s="578"/>
      <c r="AE737" s="201"/>
      <c r="AF737" s="234"/>
      <c r="AG737" s="234"/>
      <c r="AH737" s="234"/>
      <c r="AI737" s="234"/>
      <c r="AJ737" s="234"/>
      <c r="AK737" s="578"/>
      <c r="AL737" s="201"/>
      <c r="AM737" s="234"/>
      <c r="AN737" s="234"/>
      <c r="AO737" s="201"/>
      <c r="AP737" s="201"/>
      <c r="BL737" s="83"/>
      <c r="BM737" s="83"/>
      <c r="BQ737" s="83"/>
    </row>
    <row r="738" spans="1:69" s="82" customFormat="1">
      <c r="A738" s="201"/>
      <c r="B738" s="234"/>
      <c r="C738" s="716"/>
      <c r="D738" s="201"/>
      <c r="E738" s="201"/>
      <c r="F738" s="201"/>
      <c r="G738" s="201"/>
      <c r="H738" s="201"/>
      <c r="I738" s="201"/>
      <c r="J738" s="201"/>
      <c r="K738" s="201"/>
      <c r="L738" s="201"/>
      <c r="M738" s="578"/>
      <c r="N738" s="578"/>
      <c r="O738" s="578"/>
      <c r="P738" s="578"/>
      <c r="Q738" s="578"/>
      <c r="R738" s="578"/>
      <c r="S738" s="578"/>
      <c r="T738" s="578"/>
      <c r="U738" s="578"/>
      <c r="V738" s="578"/>
      <c r="W738" s="578"/>
      <c r="X738" s="578"/>
      <c r="Y738" s="578"/>
      <c r="Z738" s="578"/>
      <c r="AA738" s="578"/>
      <c r="AB738" s="578"/>
      <c r="AC738" s="578"/>
      <c r="AD738" s="578"/>
      <c r="AE738" s="201"/>
      <c r="AF738" s="234"/>
      <c r="AG738" s="234"/>
      <c r="AH738" s="234"/>
      <c r="AI738" s="234"/>
      <c r="AJ738" s="234"/>
      <c r="AK738" s="578"/>
      <c r="AL738" s="201"/>
      <c r="AM738" s="234"/>
      <c r="AN738" s="234"/>
      <c r="AO738" s="201"/>
      <c r="AP738" s="201"/>
      <c r="BL738" s="83"/>
      <c r="BM738" s="83"/>
      <c r="BQ738" s="83"/>
    </row>
    <row r="739" spans="1:69" s="82" customFormat="1">
      <c r="A739" s="201"/>
      <c r="B739" s="234"/>
      <c r="C739" s="716"/>
      <c r="D739" s="201"/>
      <c r="E739" s="201"/>
      <c r="F739" s="201"/>
      <c r="G739" s="201"/>
      <c r="H739" s="201"/>
      <c r="I739" s="201"/>
      <c r="J739" s="201"/>
      <c r="K739" s="201"/>
      <c r="L739" s="201"/>
      <c r="M739" s="578"/>
      <c r="N739" s="578"/>
      <c r="O739" s="578"/>
      <c r="P739" s="578"/>
      <c r="Q739" s="578"/>
      <c r="R739" s="578"/>
      <c r="S739" s="578"/>
      <c r="T739" s="578"/>
      <c r="U739" s="578"/>
      <c r="V739" s="578"/>
      <c r="W739" s="578"/>
      <c r="X739" s="578"/>
      <c r="Y739" s="578"/>
      <c r="Z739" s="578"/>
      <c r="AA739" s="578"/>
      <c r="AB739" s="578"/>
      <c r="AC739" s="578"/>
      <c r="AD739" s="578"/>
      <c r="AE739" s="201"/>
      <c r="AF739" s="234"/>
      <c r="AG739" s="234"/>
      <c r="AH739" s="234"/>
      <c r="AI739" s="234"/>
      <c r="AJ739" s="234"/>
      <c r="AK739" s="578"/>
      <c r="AL739" s="201"/>
      <c r="AM739" s="234"/>
      <c r="AN739" s="234"/>
      <c r="AO739" s="201"/>
      <c r="AP739" s="201"/>
      <c r="BL739" s="83"/>
      <c r="BM739" s="83"/>
      <c r="BQ739" s="83"/>
    </row>
    <row r="740" spans="1:69" s="82" customFormat="1">
      <c r="A740" s="201"/>
      <c r="B740" s="234"/>
      <c r="C740" s="716"/>
      <c r="D740" s="201"/>
      <c r="E740" s="201"/>
      <c r="F740" s="201"/>
      <c r="G740" s="201"/>
      <c r="H740" s="201"/>
      <c r="I740" s="201"/>
      <c r="J740" s="201"/>
      <c r="K740" s="201"/>
      <c r="L740" s="201"/>
      <c r="M740" s="578"/>
      <c r="N740" s="578"/>
      <c r="O740" s="578"/>
      <c r="P740" s="578"/>
      <c r="Q740" s="578"/>
      <c r="R740" s="578"/>
      <c r="S740" s="578"/>
      <c r="T740" s="578"/>
      <c r="U740" s="578"/>
      <c r="V740" s="578"/>
      <c r="W740" s="578"/>
      <c r="X740" s="578"/>
      <c r="Y740" s="578"/>
      <c r="Z740" s="578"/>
      <c r="AA740" s="578"/>
      <c r="AB740" s="578"/>
      <c r="AC740" s="578"/>
      <c r="AD740" s="578"/>
      <c r="AE740" s="201"/>
      <c r="AF740" s="234"/>
      <c r="AG740" s="234"/>
      <c r="AH740" s="234"/>
      <c r="AI740" s="234"/>
      <c r="AJ740" s="234"/>
      <c r="AK740" s="578"/>
      <c r="AL740" s="201"/>
      <c r="AM740" s="234"/>
      <c r="AN740" s="234"/>
      <c r="AO740" s="201"/>
      <c r="AP740" s="201"/>
      <c r="BL740" s="83"/>
      <c r="BM740" s="83"/>
      <c r="BQ740" s="83"/>
    </row>
    <row r="741" spans="1:69" s="82" customFormat="1">
      <c r="A741" s="201"/>
      <c r="B741" s="234"/>
      <c r="C741" s="716"/>
      <c r="D741" s="201"/>
      <c r="E741" s="201"/>
      <c r="F741" s="201"/>
      <c r="G741" s="201"/>
      <c r="H741" s="201"/>
      <c r="I741" s="201"/>
      <c r="J741" s="201"/>
      <c r="K741" s="201"/>
      <c r="L741" s="201"/>
      <c r="M741" s="578"/>
      <c r="N741" s="578"/>
      <c r="O741" s="578"/>
      <c r="P741" s="578"/>
      <c r="Q741" s="578"/>
      <c r="R741" s="578"/>
      <c r="S741" s="578"/>
      <c r="T741" s="578"/>
      <c r="U741" s="578"/>
      <c r="V741" s="578"/>
      <c r="W741" s="578"/>
      <c r="X741" s="578"/>
      <c r="Y741" s="578"/>
      <c r="Z741" s="578"/>
      <c r="AA741" s="578"/>
      <c r="AB741" s="578"/>
      <c r="AC741" s="578"/>
      <c r="AD741" s="578"/>
      <c r="AE741" s="201"/>
      <c r="AF741" s="234"/>
      <c r="AG741" s="234"/>
      <c r="AH741" s="234"/>
      <c r="AI741" s="234"/>
      <c r="AJ741" s="234"/>
      <c r="AK741" s="578"/>
      <c r="AL741" s="201"/>
      <c r="AM741" s="234"/>
      <c r="AN741" s="234"/>
      <c r="AO741" s="201"/>
      <c r="AP741" s="201"/>
      <c r="BL741" s="83"/>
      <c r="BM741" s="83"/>
      <c r="BQ741" s="83"/>
    </row>
    <row r="742" spans="1:69" s="82" customFormat="1">
      <c r="A742" s="201"/>
      <c r="B742" s="234"/>
      <c r="C742" s="716"/>
      <c r="D742" s="201"/>
      <c r="E742" s="201"/>
      <c r="F742" s="201"/>
      <c r="G742" s="201"/>
      <c r="H742" s="201"/>
      <c r="I742" s="201"/>
      <c r="J742" s="201"/>
      <c r="K742" s="201"/>
      <c r="L742" s="201"/>
      <c r="M742" s="578"/>
      <c r="N742" s="578"/>
      <c r="O742" s="578"/>
      <c r="P742" s="578"/>
      <c r="Q742" s="578"/>
      <c r="R742" s="578"/>
      <c r="S742" s="578"/>
      <c r="T742" s="578"/>
      <c r="U742" s="578"/>
      <c r="V742" s="578"/>
      <c r="W742" s="578"/>
      <c r="X742" s="578"/>
      <c r="Y742" s="578"/>
      <c r="Z742" s="578"/>
      <c r="AA742" s="578"/>
      <c r="AB742" s="578"/>
      <c r="AC742" s="578"/>
      <c r="AD742" s="578"/>
      <c r="AE742" s="201"/>
      <c r="AF742" s="234"/>
      <c r="AG742" s="234"/>
      <c r="AH742" s="234"/>
      <c r="AI742" s="234"/>
      <c r="AJ742" s="234"/>
      <c r="AK742" s="578"/>
      <c r="AL742" s="201"/>
      <c r="AM742" s="234"/>
      <c r="AN742" s="234"/>
      <c r="AO742" s="201"/>
      <c r="AP742" s="201"/>
      <c r="BL742" s="83"/>
      <c r="BM742" s="83"/>
      <c r="BQ742" s="83"/>
    </row>
    <row r="743" spans="1:69" s="82" customFormat="1">
      <c r="A743" s="201"/>
      <c r="B743" s="234"/>
      <c r="C743" s="716"/>
      <c r="D743" s="201"/>
      <c r="E743" s="201"/>
      <c r="F743" s="201"/>
      <c r="G743" s="201"/>
      <c r="H743" s="201"/>
      <c r="I743" s="201"/>
      <c r="J743" s="201"/>
      <c r="K743" s="201"/>
      <c r="L743" s="201"/>
      <c r="M743" s="578"/>
      <c r="N743" s="578"/>
      <c r="O743" s="578"/>
      <c r="P743" s="578"/>
      <c r="Q743" s="578"/>
      <c r="R743" s="578"/>
      <c r="S743" s="578"/>
      <c r="T743" s="578"/>
      <c r="U743" s="578"/>
      <c r="V743" s="578"/>
      <c r="W743" s="578"/>
      <c r="X743" s="578"/>
      <c r="Y743" s="578"/>
      <c r="Z743" s="578"/>
      <c r="AA743" s="578"/>
      <c r="AB743" s="578"/>
      <c r="AC743" s="578"/>
      <c r="AD743" s="578"/>
      <c r="AE743" s="201"/>
      <c r="AF743" s="234"/>
      <c r="AG743" s="234"/>
      <c r="AH743" s="234"/>
      <c r="AI743" s="234"/>
      <c r="AJ743" s="234"/>
      <c r="AK743" s="578"/>
      <c r="AL743" s="201"/>
      <c r="AM743" s="234"/>
      <c r="AN743" s="234"/>
      <c r="AO743" s="201"/>
      <c r="AP743" s="201"/>
      <c r="BL743" s="83"/>
      <c r="BM743" s="83"/>
      <c r="BQ743" s="83"/>
    </row>
    <row r="744" spans="1:69" s="82" customFormat="1">
      <c r="A744" s="201"/>
      <c r="B744" s="234"/>
      <c r="C744" s="716"/>
      <c r="D744" s="201"/>
      <c r="E744" s="201"/>
      <c r="F744" s="201"/>
      <c r="G744" s="201"/>
      <c r="H744" s="201"/>
      <c r="I744" s="201"/>
      <c r="J744" s="201"/>
      <c r="K744" s="201"/>
      <c r="L744" s="201"/>
      <c r="M744" s="578"/>
      <c r="N744" s="578"/>
      <c r="O744" s="578"/>
      <c r="P744" s="578"/>
      <c r="Q744" s="578"/>
      <c r="R744" s="578"/>
      <c r="S744" s="578"/>
      <c r="T744" s="578"/>
      <c r="U744" s="578"/>
      <c r="V744" s="578"/>
      <c r="W744" s="578"/>
      <c r="X744" s="578"/>
      <c r="Y744" s="578"/>
      <c r="Z744" s="578"/>
      <c r="AA744" s="578"/>
      <c r="AB744" s="578"/>
      <c r="AC744" s="578"/>
      <c r="AD744" s="578"/>
      <c r="AE744" s="201"/>
      <c r="AF744" s="234"/>
      <c r="AG744" s="234"/>
      <c r="AH744" s="234"/>
      <c r="AI744" s="234"/>
      <c r="AJ744" s="234"/>
      <c r="AK744" s="578"/>
      <c r="AL744" s="201"/>
      <c r="AM744" s="234"/>
      <c r="AN744" s="234"/>
      <c r="AO744" s="201"/>
      <c r="AP744" s="201"/>
      <c r="BL744" s="83"/>
      <c r="BM744" s="83"/>
      <c r="BQ744" s="83"/>
    </row>
    <row r="745" spans="1:69" s="82" customFormat="1">
      <c r="A745" s="201"/>
      <c r="B745" s="234"/>
      <c r="C745" s="716"/>
      <c r="D745" s="201"/>
      <c r="E745" s="201"/>
      <c r="F745" s="201"/>
      <c r="G745" s="201"/>
      <c r="H745" s="201"/>
      <c r="I745" s="201"/>
      <c r="J745" s="201"/>
      <c r="K745" s="201"/>
      <c r="L745" s="201"/>
      <c r="M745" s="578"/>
      <c r="N745" s="578"/>
      <c r="O745" s="578"/>
      <c r="P745" s="578"/>
      <c r="Q745" s="578"/>
      <c r="R745" s="578"/>
      <c r="S745" s="578"/>
      <c r="T745" s="578"/>
      <c r="U745" s="578"/>
      <c r="V745" s="578"/>
      <c r="W745" s="578"/>
      <c r="X745" s="578"/>
      <c r="Y745" s="578"/>
      <c r="Z745" s="578"/>
      <c r="AA745" s="578"/>
      <c r="AB745" s="578"/>
      <c r="AC745" s="578"/>
      <c r="AD745" s="578"/>
      <c r="AE745" s="201"/>
      <c r="AF745" s="234"/>
      <c r="AG745" s="234"/>
      <c r="AH745" s="234"/>
      <c r="AI745" s="234"/>
      <c r="AJ745" s="234"/>
      <c r="AK745" s="578"/>
      <c r="AL745" s="201"/>
      <c r="AM745" s="234"/>
      <c r="AN745" s="234"/>
      <c r="AO745" s="201"/>
      <c r="AP745" s="201"/>
      <c r="BL745" s="83"/>
      <c r="BM745" s="83"/>
      <c r="BQ745" s="83"/>
    </row>
    <row r="746" spans="1:69" s="82" customFormat="1">
      <c r="A746" s="201"/>
      <c r="B746" s="234"/>
      <c r="C746" s="716"/>
      <c r="D746" s="201"/>
      <c r="E746" s="201"/>
      <c r="F746" s="201"/>
      <c r="G746" s="201"/>
      <c r="H746" s="201"/>
      <c r="I746" s="201"/>
      <c r="J746" s="201"/>
      <c r="K746" s="201"/>
      <c r="L746" s="201"/>
      <c r="M746" s="578"/>
      <c r="N746" s="578"/>
      <c r="O746" s="578"/>
      <c r="P746" s="578"/>
      <c r="Q746" s="578"/>
      <c r="R746" s="578"/>
      <c r="S746" s="578"/>
      <c r="T746" s="578"/>
      <c r="U746" s="578"/>
      <c r="V746" s="578"/>
      <c r="W746" s="578"/>
      <c r="X746" s="578"/>
      <c r="Y746" s="578"/>
      <c r="Z746" s="578"/>
      <c r="AA746" s="578"/>
      <c r="AB746" s="578"/>
      <c r="AC746" s="578"/>
      <c r="AD746" s="578"/>
      <c r="AE746" s="201"/>
      <c r="AF746" s="234"/>
      <c r="AG746" s="234"/>
      <c r="AH746" s="234"/>
      <c r="AI746" s="234"/>
      <c r="AJ746" s="234"/>
      <c r="AK746" s="578"/>
      <c r="AL746" s="201"/>
      <c r="AM746" s="234"/>
      <c r="AN746" s="234"/>
      <c r="AO746" s="201"/>
      <c r="AP746" s="201"/>
      <c r="BL746" s="83"/>
      <c r="BM746" s="83"/>
      <c r="BQ746" s="83"/>
    </row>
    <row r="747" spans="1:69" s="82" customFormat="1">
      <c r="A747" s="201"/>
      <c r="B747" s="234"/>
      <c r="C747" s="716"/>
      <c r="D747" s="201"/>
      <c r="E747" s="201"/>
      <c r="F747" s="201"/>
      <c r="G747" s="201"/>
      <c r="H747" s="201"/>
      <c r="I747" s="201"/>
      <c r="J747" s="201"/>
      <c r="K747" s="201"/>
      <c r="L747" s="201"/>
      <c r="M747" s="578"/>
      <c r="N747" s="578"/>
      <c r="O747" s="578"/>
      <c r="P747" s="578"/>
      <c r="Q747" s="578"/>
      <c r="R747" s="578"/>
      <c r="S747" s="578"/>
      <c r="T747" s="578"/>
      <c r="U747" s="578"/>
      <c r="V747" s="578"/>
      <c r="W747" s="578"/>
      <c r="X747" s="578"/>
      <c r="Y747" s="578"/>
      <c r="Z747" s="578"/>
      <c r="AA747" s="578"/>
      <c r="AB747" s="578"/>
      <c r="AC747" s="578"/>
      <c r="AD747" s="578"/>
      <c r="AE747" s="201"/>
      <c r="AF747" s="234"/>
      <c r="AG747" s="234"/>
      <c r="AH747" s="234"/>
      <c r="AI747" s="234"/>
      <c r="AJ747" s="234"/>
      <c r="AK747" s="578"/>
      <c r="AL747" s="201"/>
      <c r="AM747" s="234"/>
      <c r="AN747" s="234"/>
      <c r="AO747" s="201"/>
      <c r="AP747" s="201"/>
      <c r="BL747" s="83"/>
      <c r="BM747" s="83"/>
      <c r="BQ747" s="83"/>
    </row>
    <row r="748" spans="1:69" s="82" customFormat="1">
      <c r="A748" s="201"/>
      <c r="B748" s="234"/>
      <c r="C748" s="716"/>
      <c r="D748" s="201"/>
      <c r="E748" s="201"/>
      <c r="F748" s="201"/>
      <c r="G748" s="201"/>
      <c r="H748" s="201"/>
      <c r="I748" s="201"/>
      <c r="J748" s="201"/>
      <c r="K748" s="201"/>
      <c r="L748" s="201"/>
      <c r="M748" s="578"/>
      <c r="N748" s="578"/>
      <c r="O748" s="578"/>
      <c r="P748" s="578"/>
      <c r="Q748" s="578"/>
      <c r="R748" s="578"/>
      <c r="S748" s="578"/>
      <c r="T748" s="578"/>
      <c r="U748" s="578"/>
      <c r="V748" s="578"/>
      <c r="W748" s="578"/>
      <c r="X748" s="578"/>
      <c r="Y748" s="578"/>
      <c r="Z748" s="578"/>
      <c r="AA748" s="578"/>
      <c r="AB748" s="578"/>
      <c r="AC748" s="578"/>
      <c r="AD748" s="578"/>
      <c r="AE748" s="201"/>
      <c r="AF748" s="234"/>
      <c r="AG748" s="234"/>
      <c r="AH748" s="234"/>
      <c r="AI748" s="234"/>
      <c r="AJ748" s="234"/>
      <c r="AK748" s="578"/>
      <c r="AL748" s="201"/>
      <c r="AM748" s="234"/>
      <c r="AN748" s="234"/>
      <c r="AO748" s="201"/>
      <c r="AP748" s="201"/>
      <c r="BL748" s="83"/>
      <c r="BM748" s="83"/>
      <c r="BQ748" s="83"/>
    </row>
    <row r="749" spans="1:69" s="82" customFormat="1">
      <c r="A749" s="201"/>
      <c r="B749" s="234"/>
      <c r="C749" s="716"/>
      <c r="D749" s="201"/>
      <c r="E749" s="201"/>
      <c r="F749" s="201"/>
      <c r="G749" s="201"/>
      <c r="H749" s="201"/>
      <c r="I749" s="201"/>
      <c r="J749" s="201"/>
      <c r="K749" s="201"/>
      <c r="L749" s="201"/>
      <c r="M749" s="578"/>
      <c r="N749" s="578"/>
      <c r="O749" s="578"/>
      <c r="P749" s="578"/>
      <c r="Q749" s="578"/>
      <c r="R749" s="578"/>
      <c r="S749" s="578"/>
      <c r="T749" s="578"/>
      <c r="U749" s="578"/>
      <c r="V749" s="578"/>
      <c r="W749" s="578"/>
      <c r="X749" s="578"/>
      <c r="Y749" s="578"/>
      <c r="Z749" s="578"/>
      <c r="AA749" s="578"/>
      <c r="AB749" s="578"/>
      <c r="AC749" s="578"/>
      <c r="AD749" s="578"/>
      <c r="AE749" s="201"/>
      <c r="AF749" s="234"/>
      <c r="AG749" s="234"/>
      <c r="AH749" s="234"/>
      <c r="AI749" s="234"/>
      <c r="AJ749" s="234"/>
      <c r="AK749" s="578"/>
      <c r="AL749" s="201"/>
      <c r="AM749" s="234"/>
      <c r="AN749" s="234"/>
      <c r="AO749" s="201"/>
      <c r="AP749" s="201"/>
      <c r="BL749" s="83"/>
      <c r="BM749" s="83"/>
      <c r="BQ749" s="83"/>
    </row>
    <row r="750" spans="1:69" s="82" customFormat="1">
      <c r="A750" s="201"/>
      <c r="B750" s="234"/>
      <c r="C750" s="716"/>
      <c r="D750" s="201"/>
      <c r="E750" s="201"/>
      <c r="F750" s="201"/>
      <c r="G750" s="201"/>
      <c r="H750" s="201"/>
      <c r="I750" s="201"/>
      <c r="J750" s="201"/>
      <c r="K750" s="201"/>
      <c r="L750" s="201"/>
      <c r="M750" s="578"/>
      <c r="N750" s="578"/>
      <c r="O750" s="578"/>
      <c r="P750" s="578"/>
      <c r="Q750" s="578"/>
      <c r="R750" s="578"/>
      <c r="S750" s="578"/>
      <c r="T750" s="578"/>
      <c r="U750" s="578"/>
      <c r="V750" s="578"/>
      <c r="W750" s="578"/>
      <c r="X750" s="578"/>
      <c r="Y750" s="578"/>
      <c r="Z750" s="578"/>
      <c r="AA750" s="578"/>
      <c r="AB750" s="578"/>
      <c r="AC750" s="578"/>
      <c r="AD750" s="578"/>
      <c r="AE750" s="201"/>
      <c r="AF750" s="234"/>
      <c r="AG750" s="234"/>
      <c r="AH750" s="234"/>
      <c r="AI750" s="234"/>
      <c r="AJ750" s="234"/>
      <c r="AK750" s="578"/>
      <c r="AL750" s="201"/>
      <c r="AM750" s="234"/>
      <c r="AN750" s="234"/>
      <c r="AO750" s="201"/>
      <c r="AP750" s="201"/>
      <c r="BL750" s="83"/>
      <c r="BM750" s="83"/>
      <c r="BQ750" s="83"/>
    </row>
    <row r="751" spans="1:69" s="82" customFormat="1">
      <c r="A751" s="201"/>
      <c r="B751" s="234"/>
      <c r="C751" s="716"/>
      <c r="D751" s="201"/>
      <c r="E751" s="201"/>
      <c r="F751" s="201"/>
      <c r="G751" s="201"/>
      <c r="H751" s="201"/>
      <c r="I751" s="201"/>
      <c r="J751" s="201"/>
      <c r="K751" s="201"/>
      <c r="L751" s="201"/>
      <c r="M751" s="578"/>
      <c r="N751" s="578"/>
      <c r="O751" s="578"/>
      <c r="P751" s="578"/>
      <c r="Q751" s="578"/>
      <c r="R751" s="578"/>
      <c r="S751" s="578"/>
      <c r="T751" s="578"/>
      <c r="U751" s="578"/>
      <c r="V751" s="578"/>
      <c r="W751" s="578"/>
      <c r="X751" s="578"/>
      <c r="Y751" s="578"/>
      <c r="Z751" s="578"/>
      <c r="AA751" s="578"/>
      <c r="AB751" s="578"/>
      <c r="AC751" s="578"/>
      <c r="AD751" s="578"/>
      <c r="AE751" s="201"/>
      <c r="AF751" s="234"/>
      <c r="AG751" s="234"/>
      <c r="AH751" s="234"/>
      <c r="AI751" s="234"/>
      <c r="AJ751" s="234"/>
      <c r="AK751" s="578"/>
      <c r="AL751" s="201"/>
      <c r="AM751" s="234"/>
      <c r="AN751" s="234"/>
      <c r="AO751" s="201"/>
      <c r="AP751" s="201"/>
      <c r="BL751" s="83"/>
      <c r="BM751" s="83"/>
      <c r="BQ751" s="83"/>
    </row>
    <row r="752" spans="1:69" s="82" customFormat="1">
      <c r="A752" s="201"/>
      <c r="B752" s="234"/>
      <c r="C752" s="716"/>
      <c r="D752" s="201"/>
      <c r="E752" s="201"/>
      <c r="F752" s="201"/>
      <c r="G752" s="201"/>
      <c r="H752" s="201"/>
      <c r="I752" s="201"/>
      <c r="J752" s="201"/>
      <c r="K752" s="201"/>
      <c r="L752" s="201"/>
      <c r="M752" s="578"/>
      <c r="N752" s="578"/>
      <c r="O752" s="578"/>
      <c r="P752" s="578"/>
      <c r="Q752" s="578"/>
      <c r="R752" s="578"/>
      <c r="S752" s="578"/>
      <c r="T752" s="578"/>
      <c r="U752" s="578"/>
      <c r="V752" s="578"/>
      <c r="W752" s="578"/>
      <c r="X752" s="578"/>
      <c r="Y752" s="578"/>
      <c r="Z752" s="578"/>
      <c r="AA752" s="578"/>
      <c r="AB752" s="578"/>
      <c r="AC752" s="578"/>
      <c r="AD752" s="578"/>
      <c r="AE752" s="201"/>
      <c r="AF752" s="234"/>
      <c r="AG752" s="234"/>
      <c r="AH752" s="234"/>
      <c r="AI752" s="234"/>
      <c r="AJ752" s="234"/>
      <c r="AK752" s="578"/>
      <c r="AL752" s="201"/>
      <c r="AM752" s="234"/>
      <c r="AN752" s="234"/>
      <c r="AO752" s="201"/>
      <c r="AP752" s="201"/>
      <c r="BL752" s="83"/>
      <c r="BM752" s="83"/>
      <c r="BQ752" s="83"/>
    </row>
    <row r="753" spans="1:69" s="82" customFormat="1">
      <c r="A753" s="201"/>
      <c r="B753" s="234"/>
      <c r="C753" s="716"/>
      <c r="D753" s="201"/>
      <c r="E753" s="201"/>
      <c r="F753" s="201"/>
      <c r="G753" s="201"/>
      <c r="H753" s="201"/>
      <c r="I753" s="201"/>
      <c r="J753" s="201"/>
      <c r="K753" s="201"/>
      <c r="L753" s="201"/>
      <c r="M753" s="578"/>
      <c r="N753" s="578"/>
      <c r="O753" s="578"/>
      <c r="P753" s="578"/>
      <c r="Q753" s="578"/>
      <c r="R753" s="578"/>
      <c r="S753" s="578"/>
      <c r="T753" s="578"/>
      <c r="U753" s="578"/>
      <c r="V753" s="578"/>
      <c r="W753" s="578"/>
      <c r="X753" s="578"/>
      <c r="Y753" s="578"/>
      <c r="Z753" s="578"/>
      <c r="AA753" s="578"/>
      <c r="AB753" s="578"/>
      <c r="AC753" s="578"/>
      <c r="AD753" s="578"/>
      <c r="AE753" s="201"/>
      <c r="AF753" s="234"/>
      <c r="AG753" s="234"/>
      <c r="AH753" s="234"/>
      <c r="AI753" s="234"/>
      <c r="AJ753" s="234"/>
      <c r="AK753" s="578"/>
      <c r="AL753" s="201"/>
      <c r="AM753" s="234"/>
      <c r="AN753" s="234"/>
      <c r="AO753" s="201"/>
      <c r="AP753" s="201"/>
      <c r="BL753" s="83"/>
      <c r="BM753" s="83"/>
      <c r="BQ753" s="83"/>
    </row>
    <row r="754" spans="1:69" s="82" customFormat="1">
      <c r="A754" s="201"/>
      <c r="B754" s="234"/>
      <c r="C754" s="716"/>
      <c r="D754" s="201"/>
      <c r="E754" s="201"/>
      <c r="F754" s="201"/>
      <c r="G754" s="201"/>
      <c r="H754" s="201"/>
      <c r="I754" s="201"/>
      <c r="J754" s="201"/>
      <c r="K754" s="201"/>
      <c r="L754" s="201"/>
      <c r="M754" s="578"/>
      <c r="N754" s="578"/>
      <c r="O754" s="578"/>
      <c r="P754" s="578"/>
      <c r="Q754" s="578"/>
      <c r="R754" s="578"/>
      <c r="S754" s="578"/>
      <c r="T754" s="578"/>
      <c r="U754" s="578"/>
      <c r="V754" s="578"/>
      <c r="W754" s="578"/>
      <c r="X754" s="578"/>
      <c r="Y754" s="578"/>
      <c r="Z754" s="578"/>
      <c r="AA754" s="578"/>
      <c r="AB754" s="578"/>
      <c r="AC754" s="578"/>
      <c r="AD754" s="578"/>
      <c r="AE754" s="201"/>
      <c r="AF754" s="234"/>
      <c r="AG754" s="234"/>
      <c r="AH754" s="234"/>
      <c r="AI754" s="234"/>
      <c r="AJ754" s="234"/>
      <c r="AK754" s="578"/>
      <c r="AL754" s="201"/>
      <c r="AM754" s="234"/>
      <c r="AN754" s="234"/>
      <c r="AO754" s="201"/>
      <c r="AP754" s="201"/>
      <c r="BL754" s="83"/>
      <c r="BM754" s="83"/>
      <c r="BQ754" s="83"/>
    </row>
    <row r="755" spans="1:69" s="82" customFormat="1">
      <c r="A755" s="201"/>
      <c r="B755" s="234"/>
      <c r="C755" s="716"/>
      <c r="D755" s="201"/>
      <c r="E755" s="201"/>
      <c r="F755" s="201"/>
      <c r="G755" s="201"/>
      <c r="H755" s="201"/>
      <c r="I755" s="201"/>
      <c r="J755" s="201"/>
      <c r="K755" s="201"/>
      <c r="L755" s="201"/>
      <c r="M755" s="578"/>
      <c r="N755" s="578"/>
      <c r="O755" s="578"/>
      <c r="P755" s="578"/>
      <c r="Q755" s="578"/>
      <c r="R755" s="578"/>
      <c r="S755" s="578"/>
      <c r="T755" s="578"/>
      <c r="U755" s="578"/>
      <c r="V755" s="578"/>
      <c r="W755" s="578"/>
      <c r="X755" s="578"/>
      <c r="Y755" s="578"/>
      <c r="Z755" s="578"/>
      <c r="AA755" s="578"/>
      <c r="AB755" s="578"/>
      <c r="AC755" s="578"/>
      <c r="AD755" s="578"/>
      <c r="AE755" s="201"/>
      <c r="AF755" s="234"/>
      <c r="AG755" s="234"/>
      <c r="AH755" s="234"/>
      <c r="AI755" s="234"/>
      <c r="AJ755" s="234"/>
      <c r="AK755" s="578"/>
      <c r="AL755" s="201"/>
      <c r="AM755" s="234"/>
      <c r="AN755" s="234"/>
      <c r="AO755" s="201"/>
      <c r="AP755" s="201"/>
      <c r="BL755" s="83"/>
      <c r="BM755" s="83"/>
      <c r="BQ755" s="83"/>
    </row>
    <row r="756" spans="1:69" s="82" customFormat="1">
      <c r="A756" s="201"/>
      <c r="B756" s="234"/>
      <c r="C756" s="716"/>
      <c r="D756" s="201"/>
      <c r="E756" s="201"/>
      <c r="F756" s="201"/>
      <c r="G756" s="201"/>
      <c r="H756" s="201"/>
      <c r="I756" s="201"/>
      <c r="J756" s="201"/>
      <c r="K756" s="201"/>
      <c r="L756" s="201"/>
      <c r="M756" s="578"/>
      <c r="N756" s="578"/>
      <c r="O756" s="578"/>
      <c r="P756" s="578"/>
      <c r="Q756" s="578"/>
      <c r="R756" s="578"/>
      <c r="S756" s="578"/>
      <c r="T756" s="578"/>
      <c r="U756" s="578"/>
      <c r="V756" s="578"/>
      <c r="W756" s="578"/>
      <c r="X756" s="578"/>
      <c r="Y756" s="578"/>
      <c r="Z756" s="578"/>
      <c r="AA756" s="578"/>
      <c r="AB756" s="578"/>
      <c r="AC756" s="578"/>
      <c r="AD756" s="578"/>
      <c r="AE756" s="201"/>
      <c r="AF756" s="234"/>
      <c r="AG756" s="234"/>
      <c r="AH756" s="234"/>
      <c r="AI756" s="234"/>
      <c r="AJ756" s="234"/>
      <c r="AK756" s="578"/>
      <c r="AL756" s="201"/>
      <c r="AM756" s="234"/>
      <c r="AN756" s="234"/>
      <c r="AO756" s="201"/>
      <c r="AP756" s="201"/>
      <c r="BL756" s="83"/>
      <c r="BM756" s="83"/>
      <c r="BQ756" s="83"/>
    </row>
    <row r="757" spans="1:69" s="82" customFormat="1">
      <c r="A757" s="201"/>
      <c r="B757" s="234"/>
      <c r="C757" s="716"/>
      <c r="D757" s="201"/>
      <c r="E757" s="201"/>
      <c r="F757" s="201"/>
      <c r="G757" s="201"/>
      <c r="H757" s="201"/>
      <c r="I757" s="201"/>
      <c r="J757" s="201"/>
      <c r="K757" s="201"/>
      <c r="L757" s="201"/>
      <c r="M757" s="578"/>
      <c r="N757" s="578"/>
      <c r="O757" s="578"/>
      <c r="P757" s="578"/>
      <c r="Q757" s="578"/>
      <c r="R757" s="578"/>
      <c r="S757" s="578"/>
      <c r="T757" s="578"/>
      <c r="U757" s="578"/>
      <c r="V757" s="578"/>
      <c r="W757" s="578"/>
      <c r="X757" s="578"/>
      <c r="Y757" s="578"/>
      <c r="Z757" s="578"/>
      <c r="AA757" s="578"/>
      <c r="AB757" s="578"/>
      <c r="AC757" s="578"/>
      <c r="AD757" s="578"/>
      <c r="AE757" s="201"/>
      <c r="AF757" s="234"/>
      <c r="AG757" s="234"/>
      <c r="AH757" s="234"/>
      <c r="AI757" s="234"/>
      <c r="AJ757" s="234"/>
      <c r="AK757" s="578"/>
      <c r="AL757" s="201"/>
      <c r="AM757" s="234"/>
      <c r="AN757" s="234"/>
      <c r="AO757" s="201"/>
      <c r="AP757" s="201"/>
      <c r="BL757" s="83"/>
      <c r="BM757" s="83"/>
      <c r="BQ757" s="83"/>
    </row>
    <row r="758" spans="1:69" s="82" customFormat="1">
      <c r="A758" s="201"/>
      <c r="B758" s="234"/>
      <c r="C758" s="716"/>
      <c r="D758" s="201"/>
      <c r="E758" s="201"/>
      <c r="F758" s="201"/>
      <c r="G758" s="201"/>
      <c r="H758" s="201"/>
      <c r="I758" s="201"/>
      <c r="J758" s="201"/>
      <c r="K758" s="201"/>
      <c r="L758" s="201"/>
      <c r="M758" s="578"/>
      <c r="N758" s="578"/>
      <c r="O758" s="578"/>
      <c r="P758" s="578"/>
      <c r="Q758" s="578"/>
      <c r="R758" s="578"/>
      <c r="S758" s="578"/>
      <c r="T758" s="578"/>
      <c r="U758" s="578"/>
      <c r="V758" s="578"/>
      <c r="W758" s="578"/>
      <c r="X758" s="578"/>
      <c r="Y758" s="578"/>
      <c r="Z758" s="578"/>
      <c r="AA758" s="578"/>
      <c r="AB758" s="578"/>
      <c r="AC758" s="578"/>
      <c r="AD758" s="578"/>
      <c r="AE758" s="201"/>
      <c r="AF758" s="234"/>
      <c r="AG758" s="234"/>
      <c r="AH758" s="234"/>
      <c r="AI758" s="234"/>
      <c r="AJ758" s="234"/>
      <c r="AK758" s="578"/>
      <c r="AL758" s="201"/>
      <c r="AM758" s="234"/>
      <c r="AN758" s="234"/>
      <c r="AO758" s="201"/>
      <c r="AP758" s="201"/>
      <c r="BL758" s="83"/>
      <c r="BM758" s="83"/>
      <c r="BQ758" s="83"/>
    </row>
    <row r="759" spans="1:69" s="82" customFormat="1">
      <c r="A759" s="201"/>
      <c r="B759" s="234"/>
      <c r="C759" s="716"/>
      <c r="D759" s="201"/>
      <c r="E759" s="201"/>
      <c r="F759" s="201"/>
      <c r="G759" s="201"/>
      <c r="H759" s="201"/>
      <c r="I759" s="201"/>
      <c r="J759" s="201"/>
      <c r="K759" s="201"/>
      <c r="L759" s="201"/>
      <c r="M759" s="578"/>
      <c r="N759" s="578"/>
      <c r="O759" s="578"/>
      <c r="P759" s="578"/>
      <c r="Q759" s="578"/>
      <c r="R759" s="578"/>
      <c r="S759" s="578"/>
      <c r="T759" s="578"/>
      <c r="U759" s="578"/>
      <c r="V759" s="578"/>
      <c r="W759" s="578"/>
      <c r="X759" s="578"/>
      <c r="Y759" s="578"/>
      <c r="Z759" s="578"/>
      <c r="AA759" s="578"/>
      <c r="AB759" s="578"/>
      <c r="AC759" s="578"/>
      <c r="AD759" s="578"/>
      <c r="AE759" s="201"/>
      <c r="AF759" s="234"/>
      <c r="AG759" s="234"/>
      <c r="AH759" s="234"/>
      <c r="AI759" s="234"/>
      <c r="AJ759" s="234"/>
      <c r="AK759" s="578"/>
      <c r="AL759" s="201"/>
      <c r="AM759" s="234"/>
      <c r="AN759" s="234"/>
      <c r="AO759" s="201"/>
      <c r="AP759" s="201"/>
      <c r="BL759" s="83"/>
      <c r="BM759" s="83"/>
      <c r="BQ759" s="83"/>
    </row>
    <row r="760" spans="1:69" s="82" customFormat="1">
      <c r="A760" s="201"/>
      <c r="B760" s="234"/>
      <c r="C760" s="716"/>
      <c r="D760" s="201"/>
      <c r="E760" s="201"/>
      <c r="F760" s="201"/>
      <c r="G760" s="201"/>
      <c r="H760" s="201"/>
      <c r="I760" s="201"/>
      <c r="J760" s="201"/>
      <c r="K760" s="201"/>
      <c r="L760" s="201"/>
      <c r="M760" s="578"/>
      <c r="N760" s="578"/>
      <c r="O760" s="578"/>
      <c r="P760" s="578"/>
      <c r="Q760" s="578"/>
      <c r="R760" s="578"/>
      <c r="S760" s="578"/>
      <c r="T760" s="578"/>
      <c r="U760" s="578"/>
      <c r="V760" s="578"/>
      <c r="W760" s="578"/>
      <c r="X760" s="578"/>
      <c r="Y760" s="578"/>
      <c r="Z760" s="578"/>
      <c r="AA760" s="578"/>
      <c r="AB760" s="578"/>
      <c r="AC760" s="578"/>
      <c r="AD760" s="578"/>
      <c r="AE760" s="201"/>
      <c r="AF760" s="234"/>
      <c r="AG760" s="234"/>
      <c r="AH760" s="234"/>
      <c r="AI760" s="234"/>
      <c r="AJ760" s="234"/>
      <c r="AK760" s="578"/>
      <c r="AL760" s="201"/>
      <c r="AM760" s="234"/>
      <c r="AN760" s="234"/>
      <c r="AO760" s="201"/>
      <c r="AP760" s="201"/>
      <c r="BL760" s="83"/>
      <c r="BM760" s="83"/>
      <c r="BQ760" s="83"/>
    </row>
    <row r="761" spans="1:69" s="82" customFormat="1">
      <c r="A761" s="201"/>
      <c r="B761" s="234"/>
      <c r="C761" s="716"/>
      <c r="D761" s="201"/>
      <c r="E761" s="201"/>
      <c r="F761" s="201"/>
      <c r="G761" s="201"/>
      <c r="H761" s="201"/>
      <c r="I761" s="201"/>
      <c r="J761" s="201"/>
      <c r="K761" s="201"/>
      <c r="L761" s="201"/>
      <c r="M761" s="578"/>
      <c r="N761" s="578"/>
      <c r="O761" s="578"/>
      <c r="P761" s="578"/>
      <c r="Q761" s="578"/>
      <c r="R761" s="578"/>
      <c r="S761" s="578"/>
      <c r="T761" s="578"/>
      <c r="U761" s="578"/>
      <c r="V761" s="578"/>
      <c r="W761" s="578"/>
      <c r="X761" s="578"/>
      <c r="Y761" s="578"/>
      <c r="Z761" s="578"/>
      <c r="AA761" s="578"/>
      <c r="AB761" s="578"/>
      <c r="AC761" s="578"/>
      <c r="AD761" s="578"/>
      <c r="AE761" s="201"/>
      <c r="AF761" s="234"/>
      <c r="AG761" s="234"/>
      <c r="AH761" s="234"/>
      <c r="AI761" s="234"/>
      <c r="AJ761" s="234"/>
      <c r="AK761" s="578"/>
      <c r="AL761" s="201"/>
      <c r="AM761" s="234"/>
      <c r="AN761" s="234"/>
      <c r="AO761" s="201"/>
      <c r="AP761" s="201"/>
      <c r="BL761" s="83"/>
      <c r="BM761" s="83"/>
      <c r="BQ761" s="83"/>
    </row>
    <row r="762" spans="1:69" s="82" customFormat="1">
      <c r="A762" s="201"/>
      <c r="B762" s="234"/>
      <c r="C762" s="716"/>
      <c r="D762" s="201"/>
      <c r="E762" s="201"/>
      <c r="F762" s="201"/>
      <c r="G762" s="201"/>
      <c r="H762" s="201"/>
      <c r="I762" s="201"/>
      <c r="J762" s="201"/>
      <c r="K762" s="201"/>
      <c r="L762" s="201"/>
      <c r="M762" s="578"/>
      <c r="N762" s="578"/>
      <c r="O762" s="578"/>
      <c r="P762" s="578"/>
      <c r="Q762" s="578"/>
      <c r="R762" s="578"/>
      <c r="S762" s="578"/>
      <c r="T762" s="578"/>
      <c r="U762" s="578"/>
      <c r="V762" s="578"/>
      <c r="W762" s="578"/>
      <c r="X762" s="578"/>
      <c r="Y762" s="578"/>
      <c r="Z762" s="578"/>
      <c r="AA762" s="578"/>
      <c r="AB762" s="578"/>
      <c r="AC762" s="578"/>
      <c r="AD762" s="578"/>
      <c r="AE762" s="201"/>
      <c r="AF762" s="234"/>
      <c r="AG762" s="234"/>
      <c r="AH762" s="234"/>
      <c r="AI762" s="234"/>
      <c r="AJ762" s="234"/>
      <c r="AK762" s="578"/>
      <c r="AL762" s="201"/>
      <c r="AM762" s="234"/>
      <c r="AN762" s="234"/>
      <c r="AO762" s="201"/>
      <c r="AP762" s="201"/>
      <c r="BL762" s="83"/>
      <c r="BM762" s="83"/>
      <c r="BQ762" s="83"/>
    </row>
    <row r="763" spans="1:69" s="82" customFormat="1">
      <c r="A763" s="201"/>
      <c r="B763" s="234"/>
      <c r="C763" s="716"/>
      <c r="D763" s="201"/>
      <c r="E763" s="201"/>
      <c r="F763" s="201"/>
      <c r="G763" s="201"/>
      <c r="H763" s="201"/>
      <c r="I763" s="201"/>
      <c r="J763" s="201"/>
      <c r="K763" s="201"/>
      <c r="L763" s="201"/>
      <c r="M763" s="578"/>
      <c r="N763" s="578"/>
      <c r="O763" s="578"/>
      <c r="P763" s="578"/>
      <c r="Q763" s="578"/>
      <c r="R763" s="578"/>
      <c r="S763" s="578"/>
      <c r="T763" s="578"/>
      <c r="U763" s="578"/>
      <c r="V763" s="578"/>
      <c r="W763" s="578"/>
      <c r="X763" s="578"/>
      <c r="Y763" s="578"/>
      <c r="Z763" s="578"/>
      <c r="AA763" s="578"/>
      <c r="AB763" s="578"/>
      <c r="AC763" s="578"/>
      <c r="AD763" s="578"/>
      <c r="AE763" s="201"/>
      <c r="AF763" s="234"/>
      <c r="AG763" s="234"/>
      <c r="AH763" s="234"/>
      <c r="AI763" s="234"/>
      <c r="AJ763" s="234"/>
      <c r="AK763" s="578"/>
      <c r="AL763" s="201"/>
      <c r="AM763" s="234"/>
      <c r="AN763" s="234"/>
      <c r="AO763" s="201"/>
      <c r="AP763" s="201"/>
      <c r="BL763" s="83"/>
      <c r="BM763" s="83"/>
      <c r="BQ763" s="83"/>
    </row>
    <row r="764" spans="1:69" s="82" customFormat="1">
      <c r="A764" s="201"/>
      <c r="B764" s="234"/>
      <c r="C764" s="716"/>
      <c r="D764" s="201"/>
      <c r="E764" s="201"/>
      <c r="F764" s="201"/>
      <c r="G764" s="201"/>
      <c r="H764" s="201"/>
      <c r="I764" s="201"/>
      <c r="J764" s="201"/>
      <c r="K764" s="201"/>
      <c r="L764" s="201"/>
      <c r="M764" s="578"/>
      <c r="N764" s="578"/>
      <c r="O764" s="578"/>
      <c r="P764" s="578"/>
      <c r="Q764" s="578"/>
      <c r="R764" s="578"/>
      <c r="S764" s="578"/>
      <c r="T764" s="578"/>
      <c r="U764" s="578"/>
      <c r="V764" s="578"/>
      <c r="W764" s="578"/>
      <c r="X764" s="578"/>
      <c r="Y764" s="578"/>
      <c r="Z764" s="578"/>
      <c r="AA764" s="578"/>
      <c r="AB764" s="578"/>
      <c r="AC764" s="578"/>
      <c r="AD764" s="578"/>
      <c r="AE764" s="201"/>
      <c r="AF764" s="234"/>
      <c r="AG764" s="234"/>
      <c r="AH764" s="234"/>
      <c r="AI764" s="234"/>
      <c r="AJ764" s="234"/>
      <c r="AK764" s="578"/>
      <c r="AL764" s="201"/>
      <c r="AM764" s="234"/>
      <c r="AN764" s="234"/>
      <c r="AO764" s="201"/>
      <c r="AP764" s="201"/>
      <c r="BL764" s="83"/>
      <c r="BM764" s="83"/>
      <c r="BQ764" s="83"/>
    </row>
    <row r="765" spans="1:69" s="82" customFormat="1">
      <c r="A765" s="201"/>
      <c r="B765" s="234"/>
      <c r="C765" s="716"/>
      <c r="D765" s="201"/>
      <c r="E765" s="201"/>
      <c r="F765" s="201"/>
      <c r="G765" s="201"/>
      <c r="H765" s="201"/>
      <c r="I765" s="201"/>
      <c r="J765" s="201"/>
      <c r="K765" s="201"/>
      <c r="L765" s="201"/>
      <c r="M765" s="578"/>
      <c r="N765" s="578"/>
      <c r="O765" s="578"/>
      <c r="P765" s="578"/>
      <c r="Q765" s="578"/>
      <c r="R765" s="578"/>
      <c r="S765" s="578"/>
      <c r="T765" s="578"/>
      <c r="U765" s="578"/>
      <c r="V765" s="578"/>
      <c r="W765" s="578"/>
      <c r="X765" s="578"/>
      <c r="Y765" s="578"/>
      <c r="Z765" s="578"/>
      <c r="AA765" s="578"/>
      <c r="AB765" s="578"/>
      <c r="AC765" s="578"/>
      <c r="AD765" s="578"/>
      <c r="AE765" s="201"/>
      <c r="AF765" s="234"/>
      <c r="AG765" s="234"/>
      <c r="AH765" s="234"/>
      <c r="AI765" s="234"/>
      <c r="AJ765" s="234"/>
      <c r="AK765" s="578"/>
      <c r="AL765" s="201"/>
      <c r="AM765" s="234"/>
      <c r="AN765" s="234"/>
      <c r="AO765" s="201"/>
      <c r="AP765" s="201"/>
      <c r="BL765" s="83"/>
      <c r="BM765" s="83"/>
      <c r="BQ765" s="83"/>
    </row>
    <row r="766" spans="1:69" s="82" customFormat="1">
      <c r="A766" s="201"/>
      <c r="B766" s="234"/>
      <c r="C766" s="716"/>
      <c r="D766" s="201"/>
      <c r="E766" s="201"/>
      <c r="F766" s="201"/>
      <c r="G766" s="201"/>
      <c r="H766" s="201"/>
      <c r="I766" s="201"/>
      <c r="J766" s="201"/>
      <c r="K766" s="201"/>
      <c r="L766" s="201"/>
      <c r="M766" s="578"/>
      <c r="N766" s="578"/>
      <c r="O766" s="578"/>
      <c r="P766" s="578"/>
      <c r="Q766" s="578"/>
      <c r="R766" s="578"/>
      <c r="S766" s="578"/>
      <c r="T766" s="578"/>
      <c r="U766" s="578"/>
      <c r="V766" s="578"/>
      <c r="W766" s="578"/>
      <c r="X766" s="578"/>
      <c r="Y766" s="578"/>
      <c r="Z766" s="578"/>
      <c r="AA766" s="578"/>
      <c r="AB766" s="578"/>
      <c r="AC766" s="578"/>
      <c r="AD766" s="578"/>
      <c r="AE766" s="201"/>
      <c r="AF766" s="234"/>
      <c r="AG766" s="234"/>
      <c r="AH766" s="234"/>
      <c r="AI766" s="234"/>
      <c r="AJ766" s="234"/>
      <c r="AK766" s="578"/>
      <c r="AL766" s="201"/>
      <c r="AM766" s="234"/>
      <c r="AN766" s="234"/>
      <c r="AO766" s="201"/>
      <c r="AP766" s="201"/>
      <c r="BL766" s="83"/>
      <c r="BM766" s="83"/>
      <c r="BQ766" s="83"/>
    </row>
    <row r="767" spans="1:69" s="82" customFormat="1">
      <c r="A767" s="201"/>
      <c r="B767" s="234"/>
      <c r="C767" s="716"/>
      <c r="D767" s="201"/>
      <c r="E767" s="201"/>
      <c r="F767" s="201"/>
      <c r="G767" s="201"/>
      <c r="H767" s="201"/>
      <c r="I767" s="201"/>
      <c r="J767" s="201"/>
      <c r="K767" s="201"/>
      <c r="L767" s="201"/>
      <c r="M767" s="578"/>
      <c r="N767" s="578"/>
      <c r="O767" s="578"/>
      <c r="P767" s="578"/>
      <c r="Q767" s="578"/>
      <c r="R767" s="578"/>
      <c r="S767" s="578"/>
      <c r="T767" s="578"/>
      <c r="U767" s="578"/>
      <c r="V767" s="578"/>
      <c r="W767" s="578"/>
      <c r="X767" s="578"/>
      <c r="Y767" s="578"/>
      <c r="Z767" s="578"/>
      <c r="AA767" s="578"/>
      <c r="AB767" s="578"/>
      <c r="AC767" s="578"/>
      <c r="AD767" s="578"/>
      <c r="AE767" s="201"/>
      <c r="AF767" s="234"/>
      <c r="AG767" s="234"/>
      <c r="AH767" s="234"/>
      <c r="AI767" s="234"/>
      <c r="AJ767" s="234"/>
      <c r="AK767" s="578"/>
      <c r="AL767" s="201"/>
      <c r="AM767" s="234"/>
      <c r="AN767" s="234"/>
      <c r="AO767" s="201"/>
      <c r="AP767" s="201"/>
      <c r="BL767" s="83"/>
      <c r="BM767" s="83"/>
      <c r="BQ767" s="83"/>
    </row>
    <row r="768" spans="1:69" s="82" customFormat="1">
      <c r="A768" s="201"/>
      <c r="B768" s="234"/>
      <c r="C768" s="716"/>
      <c r="D768" s="201"/>
      <c r="E768" s="201"/>
      <c r="F768" s="201"/>
      <c r="G768" s="201"/>
      <c r="H768" s="201"/>
      <c r="I768" s="201"/>
      <c r="J768" s="201"/>
      <c r="K768" s="201"/>
      <c r="L768" s="201"/>
      <c r="M768" s="578"/>
      <c r="N768" s="578"/>
      <c r="O768" s="578"/>
      <c r="P768" s="578"/>
      <c r="Q768" s="578"/>
      <c r="R768" s="578"/>
      <c r="S768" s="578"/>
      <c r="T768" s="578"/>
      <c r="U768" s="578"/>
      <c r="V768" s="578"/>
      <c r="W768" s="578"/>
      <c r="X768" s="578"/>
      <c r="Y768" s="578"/>
      <c r="Z768" s="578"/>
      <c r="AA768" s="578"/>
      <c r="AB768" s="578"/>
      <c r="AC768" s="578"/>
      <c r="AD768" s="578"/>
      <c r="AE768" s="201"/>
      <c r="AF768" s="234"/>
      <c r="AG768" s="234"/>
      <c r="AH768" s="234"/>
      <c r="AI768" s="234"/>
      <c r="AJ768" s="234"/>
      <c r="AK768" s="578"/>
      <c r="AL768" s="201"/>
      <c r="AM768" s="234"/>
      <c r="AN768" s="234"/>
      <c r="AO768" s="201"/>
      <c r="AP768" s="201"/>
      <c r="BL768" s="83"/>
      <c r="BM768" s="83"/>
      <c r="BQ768" s="83"/>
    </row>
    <row r="769" spans="1:69" s="82" customFormat="1">
      <c r="A769" s="201"/>
      <c r="B769" s="234"/>
      <c r="C769" s="716"/>
      <c r="D769" s="201"/>
      <c r="E769" s="201"/>
      <c r="F769" s="201"/>
      <c r="G769" s="201"/>
      <c r="H769" s="201"/>
      <c r="I769" s="201"/>
      <c r="J769" s="201"/>
      <c r="K769" s="201"/>
      <c r="L769" s="201"/>
      <c r="M769" s="578"/>
      <c r="N769" s="578"/>
      <c r="O769" s="578"/>
      <c r="P769" s="578"/>
      <c r="Q769" s="578"/>
      <c r="R769" s="578"/>
      <c r="S769" s="578"/>
      <c r="T769" s="578"/>
      <c r="U769" s="578"/>
      <c r="V769" s="578"/>
      <c r="W769" s="578"/>
      <c r="X769" s="578"/>
      <c r="Y769" s="578"/>
      <c r="Z769" s="578"/>
      <c r="AA769" s="578"/>
      <c r="AB769" s="578"/>
      <c r="AC769" s="578"/>
      <c r="AD769" s="578"/>
      <c r="AE769" s="201"/>
      <c r="AF769" s="234"/>
      <c r="AG769" s="234"/>
      <c r="AH769" s="234"/>
      <c r="AI769" s="234"/>
      <c r="AJ769" s="234"/>
      <c r="AK769" s="578"/>
      <c r="AL769" s="201"/>
      <c r="AM769" s="234"/>
      <c r="AN769" s="234"/>
      <c r="AO769" s="201"/>
      <c r="AP769" s="201"/>
      <c r="BL769" s="83"/>
      <c r="BM769" s="83"/>
      <c r="BQ769" s="83"/>
    </row>
    <row r="770" spans="1:69" s="82" customFormat="1">
      <c r="A770" s="201"/>
      <c r="B770" s="234"/>
      <c r="C770" s="716"/>
      <c r="D770" s="201"/>
      <c r="E770" s="201"/>
      <c r="F770" s="201"/>
      <c r="G770" s="201"/>
      <c r="H770" s="201"/>
      <c r="I770" s="201"/>
      <c r="J770" s="201"/>
      <c r="K770" s="201"/>
      <c r="L770" s="201"/>
      <c r="M770" s="578"/>
      <c r="N770" s="578"/>
      <c r="O770" s="578"/>
      <c r="P770" s="578"/>
      <c r="Q770" s="578"/>
      <c r="R770" s="578"/>
      <c r="S770" s="578"/>
      <c r="T770" s="578"/>
      <c r="U770" s="578"/>
      <c r="V770" s="578"/>
      <c r="W770" s="578"/>
      <c r="X770" s="578"/>
      <c r="Y770" s="578"/>
      <c r="Z770" s="578"/>
      <c r="AA770" s="578"/>
      <c r="AB770" s="578"/>
      <c r="AC770" s="578"/>
      <c r="AD770" s="578"/>
      <c r="AE770" s="201"/>
      <c r="AF770" s="234"/>
      <c r="AG770" s="234"/>
      <c r="AH770" s="234"/>
      <c r="AI770" s="234"/>
      <c r="AJ770" s="234"/>
      <c r="AK770" s="578"/>
      <c r="AL770" s="201"/>
      <c r="AM770" s="234"/>
      <c r="AN770" s="234"/>
      <c r="AO770" s="201"/>
      <c r="AP770" s="201"/>
      <c r="BL770" s="83"/>
      <c r="BM770" s="83"/>
      <c r="BQ770" s="83"/>
    </row>
    <row r="771" spans="1:69" s="82" customFormat="1">
      <c r="A771" s="201"/>
      <c r="B771" s="234"/>
      <c r="C771" s="716"/>
      <c r="D771" s="201"/>
      <c r="E771" s="201"/>
      <c r="F771" s="201"/>
      <c r="G771" s="201"/>
      <c r="H771" s="201"/>
      <c r="I771" s="201"/>
      <c r="J771" s="201"/>
      <c r="K771" s="201"/>
      <c r="L771" s="201"/>
      <c r="M771" s="578"/>
      <c r="N771" s="578"/>
      <c r="O771" s="578"/>
      <c r="P771" s="578"/>
      <c r="Q771" s="578"/>
      <c r="R771" s="578"/>
      <c r="S771" s="578"/>
      <c r="T771" s="578"/>
      <c r="U771" s="578"/>
      <c r="V771" s="578"/>
      <c r="W771" s="578"/>
      <c r="X771" s="578"/>
      <c r="Y771" s="578"/>
      <c r="Z771" s="578"/>
      <c r="AA771" s="578"/>
      <c r="AB771" s="578"/>
      <c r="AC771" s="578"/>
      <c r="AD771" s="578"/>
      <c r="AE771" s="201"/>
      <c r="AF771" s="234"/>
      <c r="AG771" s="234"/>
      <c r="AH771" s="234"/>
      <c r="AI771" s="234"/>
      <c r="AJ771" s="234"/>
      <c r="AK771" s="578"/>
      <c r="AL771" s="201"/>
      <c r="AM771" s="234"/>
      <c r="AN771" s="234"/>
      <c r="AO771" s="201"/>
      <c r="AP771" s="201"/>
      <c r="BL771" s="83"/>
      <c r="BM771" s="83"/>
      <c r="BQ771" s="83"/>
    </row>
    <row r="772" spans="1:69" s="82" customFormat="1">
      <c r="A772" s="201"/>
      <c r="B772" s="234"/>
      <c r="C772" s="716"/>
      <c r="D772" s="201"/>
      <c r="E772" s="201"/>
      <c r="F772" s="201"/>
      <c r="G772" s="201"/>
      <c r="H772" s="201"/>
      <c r="I772" s="201"/>
      <c r="J772" s="201"/>
      <c r="K772" s="201"/>
      <c r="L772" s="201"/>
      <c r="M772" s="578"/>
      <c r="N772" s="578"/>
      <c r="O772" s="578"/>
      <c r="P772" s="578"/>
      <c r="Q772" s="578"/>
      <c r="R772" s="578"/>
      <c r="S772" s="578"/>
      <c r="T772" s="578"/>
      <c r="U772" s="578"/>
      <c r="V772" s="578"/>
      <c r="W772" s="578"/>
      <c r="X772" s="578"/>
      <c r="Y772" s="578"/>
      <c r="Z772" s="578"/>
      <c r="AA772" s="578"/>
      <c r="AB772" s="578"/>
      <c r="AC772" s="578"/>
      <c r="AD772" s="578"/>
      <c r="AE772" s="201"/>
      <c r="AF772" s="234"/>
      <c r="AG772" s="234"/>
      <c r="AH772" s="234"/>
      <c r="AI772" s="234"/>
      <c r="AJ772" s="234"/>
      <c r="AK772" s="578"/>
      <c r="AL772" s="201"/>
      <c r="AM772" s="234"/>
      <c r="AN772" s="234"/>
      <c r="AO772" s="201"/>
      <c r="AP772" s="201"/>
      <c r="BL772" s="83"/>
      <c r="BM772" s="83"/>
      <c r="BQ772" s="83"/>
    </row>
    <row r="773" spans="1:69" s="82" customFormat="1">
      <c r="A773" s="201"/>
      <c r="B773" s="234"/>
      <c r="C773" s="716"/>
      <c r="D773" s="201"/>
      <c r="E773" s="201"/>
      <c r="F773" s="201"/>
      <c r="G773" s="201"/>
      <c r="H773" s="201"/>
      <c r="I773" s="201"/>
      <c r="J773" s="201"/>
      <c r="K773" s="201"/>
      <c r="L773" s="201"/>
      <c r="M773" s="578"/>
      <c r="N773" s="578"/>
      <c r="O773" s="578"/>
      <c r="P773" s="578"/>
      <c r="Q773" s="578"/>
      <c r="R773" s="578"/>
      <c r="S773" s="578"/>
      <c r="T773" s="578"/>
      <c r="U773" s="578"/>
      <c r="V773" s="578"/>
      <c r="W773" s="578"/>
      <c r="X773" s="578"/>
      <c r="Y773" s="578"/>
      <c r="Z773" s="578"/>
      <c r="AA773" s="578"/>
      <c r="AB773" s="578"/>
      <c r="AC773" s="578"/>
      <c r="AD773" s="578"/>
      <c r="AE773" s="201"/>
      <c r="AF773" s="234"/>
      <c r="AG773" s="234"/>
      <c r="AH773" s="234"/>
      <c r="AI773" s="234"/>
      <c r="AJ773" s="234"/>
      <c r="AK773" s="578"/>
      <c r="AL773" s="201"/>
      <c r="AM773" s="234"/>
      <c r="AN773" s="234"/>
      <c r="AO773" s="201"/>
      <c r="AP773" s="201"/>
      <c r="BL773" s="83"/>
      <c r="BM773" s="83"/>
      <c r="BQ773" s="83"/>
    </row>
    <row r="774" spans="1:69" s="82" customFormat="1">
      <c r="A774" s="201"/>
      <c r="B774" s="234"/>
      <c r="C774" s="716"/>
      <c r="D774" s="201"/>
      <c r="E774" s="201"/>
      <c r="F774" s="201"/>
      <c r="G774" s="201"/>
      <c r="H774" s="201"/>
      <c r="I774" s="201"/>
      <c r="J774" s="201"/>
      <c r="K774" s="201"/>
      <c r="L774" s="201"/>
      <c r="M774" s="578"/>
      <c r="N774" s="578"/>
      <c r="O774" s="578"/>
      <c r="P774" s="578"/>
      <c r="Q774" s="578"/>
      <c r="R774" s="578"/>
      <c r="S774" s="578"/>
      <c r="T774" s="578"/>
      <c r="U774" s="578"/>
      <c r="V774" s="578"/>
      <c r="W774" s="578"/>
      <c r="X774" s="578"/>
      <c r="Y774" s="578"/>
      <c r="Z774" s="578"/>
      <c r="AA774" s="578"/>
      <c r="AB774" s="578"/>
      <c r="AC774" s="578"/>
      <c r="AD774" s="578"/>
      <c r="AE774" s="201"/>
      <c r="AF774" s="234"/>
      <c r="AG774" s="234"/>
      <c r="AH774" s="234"/>
      <c r="AI774" s="234"/>
      <c r="AJ774" s="234"/>
      <c r="AK774" s="578"/>
      <c r="AL774" s="201"/>
      <c r="AM774" s="234"/>
      <c r="AN774" s="234"/>
      <c r="AO774" s="201"/>
      <c r="AP774" s="201"/>
      <c r="BL774" s="83"/>
      <c r="BM774" s="83"/>
      <c r="BQ774" s="83"/>
    </row>
    <row r="775" spans="1:69" s="82" customFormat="1">
      <c r="A775" s="201"/>
      <c r="B775" s="234"/>
      <c r="C775" s="716"/>
      <c r="D775" s="201"/>
      <c r="E775" s="201"/>
      <c r="F775" s="201"/>
      <c r="G775" s="201"/>
      <c r="H775" s="201"/>
      <c r="I775" s="201"/>
      <c r="J775" s="201"/>
      <c r="K775" s="201"/>
      <c r="L775" s="201"/>
      <c r="M775" s="578"/>
      <c r="N775" s="578"/>
      <c r="O775" s="578"/>
      <c r="P775" s="578"/>
      <c r="Q775" s="578"/>
      <c r="R775" s="578"/>
      <c r="S775" s="578"/>
      <c r="T775" s="578"/>
      <c r="U775" s="578"/>
      <c r="V775" s="578"/>
      <c r="W775" s="578"/>
      <c r="X775" s="578"/>
      <c r="Y775" s="578"/>
      <c r="Z775" s="578"/>
      <c r="AA775" s="578"/>
      <c r="AB775" s="578"/>
      <c r="AC775" s="578"/>
      <c r="AD775" s="578"/>
      <c r="AE775" s="201"/>
      <c r="AF775" s="234"/>
      <c r="AG775" s="234"/>
      <c r="AH775" s="234"/>
      <c r="AI775" s="234"/>
      <c r="AJ775" s="234"/>
      <c r="AK775" s="578"/>
      <c r="AL775" s="201"/>
      <c r="AM775" s="234"/>
      <c r="AN775" s="234"/>
      <c r="AO775" s="201"/>
      <c r="AP775" s="201"/>
      <c r="BL775" s="83"/>
      <c r="BM775" s="83"/>
      <c r="BQ775" s="83"/>
    </row>
    <row r="776" spans="1:69" s="82" customFormat="1">
      <c r="A776" s="201"/>
      <c r="B776" s="234"/>
      <c r="C776" s="716"/>
      <c r="D776" s="201"/>
      <c r="E776" s="201"/>
      <c r="F776" s="201"/>
      <c r="G776" s="201"/>
      <c r="H776" s="201"/>
      <c r="I776" s="201"/>
      <c r="J776" s="201"/>
      <c r="K776" s="201"/>
      <c r="L776" s="201"/>
      <c r="M776" s="578"/>
      <c r="N776" s="578"/>
      <c r="O776" s="578"/>
      <c r="P776" s="578"/>
      <c r="Q776" s="578"/>
      <c r="R776" s="578"/>
      <c r="S776" s="578"/>
      <c r="T776" s="578"/>
      <c r="U776" s="578"/>
      <c r="V776" s="578"/>
      <c r="W776" s="578"/>
      <c r="X776" s="578"/>
      <c r="Y776" s="578"/>
      <c r="Z776" s="578"/>
      <c r="AA776" s="578"/>
      <c r="AB776" s="578"/>
      <c r="AC776" s="578"/>
      <c r="AD776" s="578"/>
      <c r="AE776" s="201"/>
      <c r="AF776" s="234"/>
      <c r="AG776" s="234"/>
      <c r="AH776" s="234"/>
      <c r="AI776" s="234"/>
      <c r="AJ776" s="234"/>
      <c r="AK776" s="578"/>
      <c r="AL776" s="201"/>
      <c r="AM776" s="234"/>
      <c r="AN776" s="234"/>
      <c r="AO776" s="201"/>
      <c r="AP776" s="201"/>
      <c r="BL776" s="83"/>
      <c r="BM776" s="83"/>
      <c r="BQ776" s="83"/>
    </row>
    <row r="777" spans="1:69" s="82" customFormat="1">
      <c r="A777" s="201"/>
      <c r="B777" s="234"/>
      <c r="C777" s="716"/>
      <c r="D777" s="201"/>
      <c r="E777" s="201"/>
      <c r="F777" s="201"/>
      <c r="G777" s="201"/>
      <c r="H777" s="201"/>
      <c r="I777" s="201"/>
      <c r="J777" s="201"/>
      <c r="K777" s="201"/>
      <c r="L777" s="201"/>
      <c r="M777" s="578"/>
      <c r="N777" s="578"/>
      <c r="O777" s="578"/>
      <c r="P777" s="578"/>
      <c r="Q777" s="578"/>
      <c r="R777" s="578"/>
      <c r="S777" s="578"/>
      <c r="T777" s="578"/>
      <c r="U777" s="578"/>
      <c r="V777" s="578"/>
      <c r="W777" s="578"/>
      <c r="X777" s="578"/>
      <c r="Y777" s="578"/>
      <c r="Z777" s="578"/>
      <c r="AA777" s="578"/>
      <c r="AB777" s="578"/>
      <c r="AC777" s="578"/>
      <c r="AD777" s="578"/>
      <c r="AE777" s="201"/>
      <c r="AF777" s="234"/>
      <c r="AG777" s="234"/>
      <c r="AH777" s="234"/>
      <c r="AI777" s="234"/>
      <c r="AJ777" s="234"/>
      <c r="AK777" s="578"/>
      <c r="AL777" s="201"/>
      <c r="AM777" s="234"/>
      <c r="AN777" s="234"/>
      <c r="AO777" s="201"/>
      <c r="AP777" s="201"/>
      <c r="BL777" s="83"/>
      <c r="BM777" s="83"/>
      <c r="BQ777" s="83"/>
    </row>
    <row r="778" spans="1:69" s="82" customFormat="1">
      <c r="A778" s="201"/>
      <c r="B778" s="234"/>
      <c r="C778" s="716"/>
      <c r="D778" s="201"/>
      <c r="E778" s="201"/>
      <c r="F778" s="201"/>
      <c r="G778" s="201"/>
      <c r="H778" s="201"/>
      <c r="I778" s="201"/>
      <c r="J778" s="201"/>
      <c r="K778" s="201"/>
      <c r="L778" s="201"/>
      <c r="M778" s="578"/>
      <c r="N778" s="578"/>
      <c r="O778" s="578"/>
      <c r="P778" s="578"/>
      <c r="Q778" s="578"/>
      <c r="R778" s="578"/>
      <c r="S778" s="578"/>
      <c r="T778" s="578"/>
      <c r="U778" s="578"/>
      <c r="V778" s="578"/>
      <c r="W778" s="578"/>
      <c r="X778" s="578"/>
      <c r="Y778" s="578"/>
      <c r="Z778" s="578"/>
      <c r="AA778" s="578"/>
      <c r="AB778" s="578"/>
      <c r="AC778" s="578"/>
      <c r="AD778" s="578"/>
      <c r="AE778" s="201"/>
      <c r="AF778" s="234"/>
      <c r="AG778" s="234"/>
      <c r="AH778" s="234"/>
      <c r="AI778" s="234"/>
      <c r="AJ778" s="234"/>
      <c r="AK778" s="578"/>
      <c r="AL778" s="201"/>
      <c r="AM778" s="234"/>
      <c r="AN778" s="234"/>
      <c r="AO778" s="201"/>
      <c r="AP778" s="201"/>
      <c r="BL778" s="83"/>
      <c r="BM778" s="83"/>
      <c r="BQ778" s="83"/>
    </row>
    <row r="779" spans="1:69" s="82" customFormat="1">
      <c r="A779" s="201"/>
      <c r="B779" s="234"/>
      <c r="C779" s="716"/>
      <c r="D779" s="201"/>
      <c r="E779" s="201"/>
      <c r="F779" s="201"/>
      <c r="G779" s="201"/>
      <c r="H779" s="201"/>
      <c r="I779" s="201"/>
      <c r="J779" s="201"/>
      <c r="K779" s="201"/>
      <c r="L779" s="201"/>
      <c r="M779" s="578"/>
      <c r="N779" s="578"/>
      <c r="O779" s="578"/>
      <c r="P779" s="578"/>
      <c r="Q779" s="578"/>
      <c r="R779" s="578"/>
      <c r="S779" s="578"/>
      <c r="T779" s="578"/>
      <c r="U779" s="578"/>
      <c r="V779" s="578"/>
      <c r="W779" s="578"/>
      <c r="X779" s="578"/>
      <c r="Y779" s="578"/>
      <c r="Z779" s="578"/>
      <c r="AA779" s="578"/>
      <c r="AB779" s="578"/>
      <c r="AC779" s="578"/>
      <c r="AD779" s="578"/>
      <c r="AE779" s="201"/>
      <c r="AF779" s="234"/>
      <c r="AG779" s="234"/>
      <c r="AH779" s="234"/>
      <c r="AI779" s="234"/>
      <c r="AJ779" s="234"/>
      <c r="AK779" s="578"/>
      <c r="AL779" s="201"/>
      <c r="AM779" s="234"/>
      <c r="AN779" s="234"/>
      <c r="AO779" s="201"/>
      <c r="AP779" s="201"/>
      <c r="BL779" s="83"/>
      <c r="BM779" s="83"/>
      <c r="BQ779" s="83"/>
    </row>
    <row r="780" spans="1:69" s="82" customFormat="1">
      <c r="A780" s="201"/>
      <c r="B780" s="234"/>
      <c r="C780" s="716"/>
      <c r="D780" s="201"/>
      <c r="E780" s="201"/>
      <c r="F780" s="201"/>
      <c r="G780" s="201"/>
      <c r="H780" s="201"/>
      <c r="I780" s="201"/>
      <c r="J780" s="201"/>
      <c r="K780" s="201"/>
      <c r="L780" s="201"/>
      <c r="M780" s="578"/>
      <c r="N780" s="578"/>
      <c r="O780" s="578"/>
      <c r="P780" s="578"/>
      <c r="Q780" s="578"/>
      <c r="R780" s="578"/>
      <c r="S780" s="578"/>
      <c r="T780" s="578"/>
      <c r="U780" s="578"/>
      <c r="V780" s="578"/>
      <c r="W780" s="578"/>
      <c r="X780" s="578"/>
      <c r="Y780" s="578"/>
      <c r="Z780" s="578"/>
      <c r="AA780" s="578"/>
      <c r="AB780" s="578"/>
      <c r="AC780" s="578"/>
      <c r="AD780" s="578"/>
      <c r="AE780" s="201"/>
      <c r="AF780" s="234"/>
      <c r="AG780" s="234"/>
      <c r="AH780" s="234"/>
      <c r="AI780" s="234"/>
      <c r="AJ780" s="234"/>
      <c r="AK780" s="578"/>
      <c r="AL780" s="201"/>
      <c r="AM780" s="234"/>
      <c r="AN780" s="234"/>
      <c r="AO780" s="201"/>
      <c r="AP780" s="201"/>
      <c r="BL780" s="83"/>
      <c r="BM780" s="83"/>
      <c r="BQ780" s="83"/>
    </row>
    <row r="781" spans="1:69" s="82" customFormat="1">
      <c r="A781" s="201"/>
      <c r="B781" s="234"/>
      <c r="C781" s="716"/>
      <c r="D781" s="201"/>
      <c r="E781" s="201"/>
      <c r="F781" s="201"/>
      <c r="G781" s="201"/>
      <c r="H781" s="201"/>
      <c r="I781" s="201"/>
      <c r="J781" s="201"/>
      <c r="K781" s="201"/>
      <c r="L781" s="201"/>
      <c r="M781" s="578"/>
      <c r="N781" s="578"/>
      <c r="O781" s="578"/>
      <c r="P781" s="578"/>
      <c r="Q781" s="578"/>
      <c r="R781" s="578"/>
      <c r="S781" s="578"/>
      <c r="T781" s="578"/>
      <c r="U781" s="578"/>
      <c r="V781" s="578"/>
      <c r="W781" s="578"/>
      <c r="X781" s="578"/>
      <c r="Y781" s="578"/>
      <c r="Z781" s="578"/>
      <c r="AA781" s="578"/>
      <c r="AB781" s="578"/>
      <c r="AC781" s="578"/>
      <c r="AD781" s="578"/>
      <c r="AE781" s="201"/>
      <c r="AF781" s="234"/>
      <c r="AG781" s="234"/>
      <c r="AH781" s="234"/>
      <c r="AI781" s="234"/>
      <c r="AJ781" s="234"/>
      <c r="AK781" s="578"/>
      <c r="AL781" s="201"/>
      <c r="AM781" s="234"/>
      <c r="AN781" s="234"/>
      <c r="AO781" s="201"/>
      <c r="AP781" s="201"/>
      <c r="BL781" s="83"/>
      <c r="BM781" s="83"/>
      <c r="BQ781" s="83"/>
    </row>
    <row r="782" spans="1:69" s="82" customFormat="1">
      <c r="A782" s="201"/>
      <c r="B782" s="234"/>
      <c r="C782" s="716"/>
      <c r="D782" s="201"/>
      <c r="E782" s="201"/>
      <c r="F782" s="201"/>
      <c r="G782" s="201"/>
      <c r="H782" s="201"/>
      <c r="I782" s="201"/>
      <c r="J782" s="201"/>
      <c r="K782" s="201"/>
      <c r="L782" s="201"/>
      <c r="M782" s="578"/>
      <c r="N782" s="578"/>
      <c r="O782" s="578"/>
      <c r="P782" s="578"/>
      <c r="Q782" s="578"/>
      <c r="R782" s="578"/>
      <c r="S782" s="578"/>
      <c r="T782" s="578"/>
      <c r="U782" s="578"/>
      <c r="V782" s="578"/>
      <c r="W782" s="578"/>
      <c r="X782" s="578"/>
      <c r="Y782" s="578"/>
      <c r="Z782" s="578"/>
      <c r="AA782" s="578"/>
      <c r="AB782" s="578"/>
      <c r="AC782" s="578"/>
      <c r="AD782" s="578"/>
      <c r="AE782" s="201"/>
      <c r="AF782" s="234"/>
      <c r="AG782" s="234"/>
      <c r="AH782" s="234"/>
      <c r="AI782" s="234"/>
      <c r="AJ782" s="234"/>
      <c r="AK782" s="578"/>
      <c r="AL782" s="201"/>
      <c r="AM782" s="234"/>
      <c r="AN782" s="234"/>
      <c r="AO782" s="201"/>
      <c r="AP782" s="201"/>
      <c r="BL782" s="83"/>
      <c r="BM782" s="83"/>
      <c r="BQ782" s="83"/>
    </row>
    <row r="783" spans="1:69" s="82" customFormat="1">
      <c r="A783" s="201"/>
      <c r="B783" s="234"/>
      <c r="C783" s="716"/>
      <c r="D783" s="201"/>
      <c r="E783" s="201"/>
      <c r="F783" s="201"/>
      <c r="G783" s="201"/>
      <c r="H783" s="201"/>
      <c r="I783" s="201"/>
      <c r="J783" s="201"/>
      <c r="K783" s="201"/>
      <c r="L783" s="201"/>
      <c r="M783" s="578"/>
      <c r="N783" s="578"/>
      <c r="O783" s="578"/>
      <c r="P783" s="578"/>
      <c r="Q783" s="578"/>
      <c r="R783" s="578"/>
      <c r="S783" s="578"/>
      <c r="T783" s="578"/>
      <c r="U783" s="578"/>
      <c r="V783" s="578"/>
      <c r="W783" s="578"/>
      <c r="X783" s="578"/>
      <c r="Y783" s="578"/>
      <c r="Z783" s="578"/>
      <c r="AA783" s="578"/>
      <c r="AB783" s="578"/>
      <c r="AC783" s="578"/>
      <c r="AD783" s="578"/>
      <c r="AE783" s="201"/>
      <c r="AF783" s="234"/>
      <c r="AG783" s="234"/>
      <c r="AH783" s="234"/>
      <c r="AI783" s="234"/>
      <c r="AJ783" s="234"/>
      <c r="AK783" s="578"/>
      <c r="AL783" s="201"/>
      <c r="AM783" s="234"/>
      <c r="AN783" s="234"/>
      <c r="AO783" s="201"/>
      <c r="AP783" s="201"/>
      <c r="BL783" s="83"/>
      <c r="BM783" s="83"/>
      <c r="BQ783" s="83"/>
    </row>
    <row r="784" spans="1:69" s="82" customFormat="1">
      <c r="A784" s="201"/>
      <c r="B784" s="234"/>
      <c r="C784" s="716"/>
      <c r="D784" s="201"/>
      <c r="E784" s="201"/>
      <c r="F784" s="201"/>
      <c r="G784" s="201"/>
      <c r="H784" s="201"/>
      <c r="I784" s="201"/>
      <c r="J784" s="201"/>
      <c r="K784" s="201"/>
      <c r="L784" s="201"/>
      <c r="M784" s="578"/>
      <c r="N784" s="578"/>
      <c r="O784" s="578"/>
      <c r="P784" s="578"/>
      <c r="Q784" s="578"/>
      <c r="R784" s="578"/>
      <c r="S784" s="578"/>
      <c r="T784" s="578"/>
      <c r="U784" s="578"/>
      <c r="V784" s="578"/>
      <c r="W784" s="578"/>
      <c r="X784" s="578"/>
      <c r="Y784" s="578"/>
      <c r="Z784" s="578"/>
      <c r="AA784" s="578"/>
      <c r="AB784" s="578"/>
      <c r="AC784" s="578"/>
      <c r="AD784" s="578"/>
      <c r="AE784" s="201"/>
      <c r="AF784" s="234"/>
      <c r="AG784" s="234"/>
      <c r="AH784" s="234"/>
      <c r="AI784" s="234"/>
      <c r="AJ784" s="234"/>
      <c r="AK784" s="578"/>
      <c r="AL784" s="201"/>
      <c r="AM784" s="234"/>
      <c r="AN784" s="234"/>
      <c r="AO784" s="201"/>
      <c r="AP784" s="201"/>
      <c r="BL784" s="83"/>
      <c r="BM784" s="83"/>
      <c r="BQ784" s="83"/>
    </row>
    <row r="785" spans="1:69" s="82" customFormat="1">
      <c r="A785" s="201"/>
      <c r="B785" s="234"/>
      <c r="C785" s="716"/>
      <c r="D785" s="201"/>
      <c r="E785" s="201"/>
      <c r="F785" s="201"/>
      <c r="G785" s="201"/>
      <c r="H785" s="201"/>
      <c r="I785" s="201"/>
      <c r="J785" s="201"/>
      <c r="K785" s="201"/>
      <c r="L785" s="201"/>
      <c r="M785" s="578"/>
      <c r="N785" s="578"/>
      <c r="O785" s="578"/>
      <c r="P785" s="578"/>
      <c r="Q785" s="578"/>
      <c r="R785" s="578"/>
      <c r="S785" s="578"/>
      <c r="T785" s="578"/>
      <c r="U785" s="578"/>
      <c r="V785" s="578"/>
      <c r="W785" s="578"/>
      <c r="X785" s="578"/>
      <c r="Y785" s="578"/>
      <c r="Z785" s="578"/>
      <c r="AA785" s="578"/>
      <c r="AB785" s="578"/>
      <c r="AC785" s="578"/>
      <c r="AD785" s="578"/>
      <c r="AE785" s="201"/>
      <c r="AF785" s="234"/>
      <c r="AG785" s="234"/>
      <c r="AH785" s="234"/>
      <c r="AI785" s="234"/>
      <c r="AJ785" s="234"/>
      <c r="AK785" s="578"/>
      <c r="AL785" s="201"/>
      <c r="AM785" s="234"/>
      <c r="AN785" s="234"/>
      <c r="AO785" s="201"/>
      <c r="AP785" s="201"/>
      <c r="BL785" s="83"/>
      <c r="BM785" s="83"/>
      <c r="BQ785" s="83"/>
    </row>
    <row r="786" spans="1:69" s="82" customFormat="1">
      <c r="A786" s="201"/>
      <c r="B786" s="234"/>
      <c r="C786" s="716"/>
      <c r="D786" s="201"/>
      <c r="E786" s="201"/>
      <c r="F786" s="201"/>
      <c r="G786" s="201"/>
      <c r="H786" s="201"/>
      <c r="I786" s="201"/>
      <c r="J786" s="201"/>
      <c r="K786" s="201"/>
      <c r="L786" s="201"/>
      <c r="M786" s="578"/>
      <c r="N786" s="578"/>
      <c r="O786" s="578"/>
      <c r="P786" s="578"/>
      <c r="Q786" s="578"/>
      <c r="R786" s="578"/>
      <c r="S786" s="578"/>
      <c r="T786" s="578"/>
      <c r="U786" s="578"/>
      <c r="V786" s="578"/>
      <c r="W786" s="578"/>
      <c r="X786" s="578"/>
      <c r="Y786" s="578"/>
      <c r="Z786" s="578"/>
      <c r="AA786" s="578"/>
      <c r="AB786" s="578"/>
      <c r="AC786" s="578"/>
      <c r="AD786" s="578"/>
      <c r="AE786" s="201"/>
      <c r="AF786" s="234"/>
      <c r="AG786" s="234"/>
      <c r="AH786" s="234"/>
      <c r="AI786" s="234"/>
      <c r="AJ786" s="234"/>
      <c r="AK786" s="578"/>
      <c r="AL786" s="201"/>
      <c r="AM786" s="234"/>
      <c r="AN786" s="234"/>
      <c r="AO786" s="201"/>
      <c r="AP786" s="201"/>
      <c r="BL786" s="83"/>
      <c r="BM786" s="83"/>
      <c r="BQ786" s="83"/>
    </row>
    <row r="787" spans="1:69" s="82" customFormat="1">
      <c r="A787" s="201"/>
      <c r="B787" s="234"/>
      <c r="C787" s="716"/>
      <c r="D787" s="201"/>
      <c r="E787" s="201"/>
      <c r="F787" s="201"/>
      <c r="G787" s="201"/>
      <c r="H787" s="201"/>
      <c r="I787" s="201"/>
      <c r="J787" s="201"/>
      <c r="K787" s="201"/>
      <c r="L787" s="201"/>
      <c r="M787" s="578"/>
      <c r="N787" s="578"/>
      <c r="O787" s="578"/>
      <c r="P787" s="578"/>
      <c r="Q787" s="578"/>
      <c r="R787" s="578"/>
      <c r="S787" s="578"/>
      <c r="T787" s="578"/>
      <c r="U787" s="578"/>
      <c r="V787" s="578"/>
      <c r="W787" s="578"/>
      <c r="X787" s="578"/>
      <c r="Y787" s="578"/>
      <c r="Z787" s="578"/>
      <c r="AA787" s="578"/>
      <c r="AB787" s="578"/>
      <c r="AC787" s="578"/>
      <c r="AD787" s="578"/>
      <c r="AE787" s="201"/>
      <c r="AF787" s="234"/>
      <c r="AG787" s="234"/>
      <c r="AH787" s="234"/>
      <c r="AI787" s="234"/>
      <c r="AJ787" s="234"/>
      <c r="AK787" s="578"/>
      <c r="AL787" s="201"/>
      <c r="AM787" s="234"/>
      <c r="AN787" s="234"/>
      <c r="AO787" s="201"/>
      <c r="AP787" s="201"/>
      <c r="BL787" s="83"/>
      <c r="BM787" s="83"/>
      <c r="BQ787" s="83"/>
    </row>
    <row r="788" spans="1:69" s="82" customFormat="1">
      <c r="A788" s="201"/>
      <c r="B788" s="234"/>
      <c r="C788" s="716"/>
      <c r="D788" s="201"/>
      <c r="E788" s="201"/>
      <c r="F788" s="201"/>
      <c r="G788" s="201"/>
      <c r="H788" s="201"/>
      <c r="I788" s="201"/>
      <c r="J788" s="201"/>
      <c r="K788" s="201"/>
      <c r="L788" s="201"/>
      <c r="M788" s="578"/>
      <c r="N788" s="578"/>
      <c r="O788" s="578"/>
      <c r="P788" s="578"/>
      <c r="Q788" s="578"/>
      <c r="R788" s="578"/>
      <c r="S788" s="578"/>
      <c r="T788" s="578"/>
      <c r="U788" s="578"/>
      <c r="V788" s="578"/>
      <c r="W788" s="578"/>
      <c r="X788" s="578"/>
      <c r="Y788" s="578"/>
      <c r="Z788" s="578"/>
      <c r="AA788" s="578"/>
      <c r="AB788" s="578"/>
      <c r="AC788" s="578"/>
      <c r="AD788" s="578"/>
      <c r="AE788" s="201"/>
      <c r="AF788" s="234"/>
      <c r="AG788" s="234"/>
      <c r="AH788" s="234"/>
      <c r="AI788" s="234"/>
      <c r="AJ788" s="234"/>
      <c r="AK788" s="578"/>
      <c r="AL788" s="201"/>
      <c r="AM788" s="234"/>
      <c r="AN788" s="234"/>
      <c r="AO788" s="201"/>
      <c r="AP788" s="201"/>
      <c r="BL788" s="83"/>
      <c r="BM788" s="83"/>
      <c r="BQ788" s="83"/>
    </row>
    <row r="789" spans="1:69" s="82" customFormat="1">
      <c r="A789" s="201"/>
      <c r="B789" s="234"/>
      <c r="C789" s="716"/>
      <c r="D789" s="201"/>
      <c r="E789" s="201"/>
      <c r="F789" s="201"/>
      <c r="G789" s="201"/>
      <c r="H789" s="201"/>
      <c r="I789" s="201"/>
      <c r="J789" s="201"/>
      <c r="K789" s="201"/>
      <c r="L789" s="201"/>
      <c r="M789" s="578"/>
      <c r="N789" s="578"/>
      <c r="O789" s="578"/>
      <c r="P789" s="578"/>
      <c r="Q789" s="578"/>
      <c r="R789" s="578"/>
      <c r="S789" s="578"/>
      <c r="T789" s="578"/>
      <c r="U789" s="578"/>
      <c r="V789" s="578"/>
      <c r="W789" s="578"/>
      <c r="X789" s="578"/>
      <c r="Y789" s="578"/>
      <c r="Z789" s="578"/>
      <c r="AA789" s="578"/>
      <c r="AB789" s="578"/>
      <c r="AC789" s="578"/>
      <c r="AD789" s="578"/>
      <c r="AE789" s="201"/>
      <c r="AF789" s="234"/>
      <c r="AG789" s="234"/>
      <c r="AH789" s="234"/>
      <c r="AI789" s="234"/>
      <c r="AJ789" s="234"/>
      <c r="AK789" s="578"/>
      <c r="AL789" s="201"/>
      <c r="AM789" s="234"/>
      <c r="AN789" s="234"/>
      <c r="AO789" s="201"/>
      <c r="AP789" s="201"/>
      <c r="BL789" s="83"/>
      <c r="BM789" s="83"/>
      <c r="BQ789" s="83"/>
    </row>
    <row r="790" spans="1:69" s="82" customFormat="1">
      <c r="A790" s="201"/>
      <c r="B790" s="234"/>
      <c r="C790" s="716"/>
      <c r="D790" s="201"/>
      <c r="E790" s="201"/>
      <c r="F790" s="201"/>
      <c r="G790" s="201"/>
      <c r="H790" s="201"/>
      <c r="I790" s="201"/>
      <c r="J790" s="201"/>
      <c r="K790" s="201"/>
      <c r="L790" s="201"/>
      <c r="M790" s="578"/>
      <c r="N790" s="578"/>
      <c r="O790" s="578"/>
      <c r="P790" s="578"/>
      <c r="Q790" s="578"/>
      <c r="R790" s="578"/>
      <c r="S790" s="578"/>
      <c r="T790" s="578"/>
      <c r="U790" s="578"/>
      <c r="V790" s="578"/>
      <c r="W790" s="578"/>
      <c r="X790" s="578"/>
      <c r="Y790" s="578"/>
      <c r="Z790" s="578"/>
      <c r="AA790" s="578"/>
      <c r="AB790" s="578"/>
      <c r="AC790" s="578"/>
      <c r="AD790" s="578"/>
      <c r="AE790" s="201"/>
      <c r="AF790" s="234"/>
      <c r="AG790" s="234"/>
      <c r="AH790" s="234"/>
      <c r="AI790" s="234"/>
      <c r="AJ790" s="234"/>
      <c r="AK790" s="578"/>
      <c r="AL790" s="201"/>
      <c r="AM790" s="234"/>
      <c r="AN790" s="234"/>
      <c r="AO790" s="201"/>
      <c r="AP790" s="201"/>
      <c r="BL790" s="83"/>
      <c r="BM790" s="83"/>
      <c r="BQ790" s="83"/>
    </row>
    <row r="791" spans="1:69" s="82" customFormat="1">
      <c r="A791" s="201"/>
      <c r="B791" s="234"/>
      <c r="C791" s="716"/>
      <c r="D791" s="201"/>
      <c r="E791" s="201"/>
      <c r="F791" s="201"/>
      <c r="G791" s="201"/>
      <c r="H791" s="201"/>
      <c r="I791" s="201"/>
      <c r="J791" s="201"/>
      <c r="K791" s="201"/>
      <c r="L791" s="201"/>
      <c r="M791" s="578"/>
      <c r="N791" s="578"/>
      <c r="O791" s="578"/>
      <c r="P791" s="578"/>
      <c r="Q791" s="578"/>
      <c r="R791" s="578"/>
      <c r="S791" s="578"/>
      <c r="T791" s="578"/>
      <c r="U791" s="578"/>
      <c r="V791" s="578"/>
      <c r="W791" s="578"/>
      <c r="X791" s="578"/>
      <c r="Y791" s="578"/>
      <c r="Z791" s="578"/>
      <c r="AA791" s="578"/>
      <c r="AB791" s="578"/>
      <c r="AC791" s="578"/>
      <c r="AD791" s="578"/>
      <c r="AE791" s="201"/>
      <c r="AF791" s="234"/>
      <c r="AG791" s="234"/>
      <c r="AH791" s="234"/>
      <c r="AI791" s="234"/>
      <c r="AJ791" s="234"/>
      <c r="AK791" s="578"/>
      <c r="AL791" s="201"/>
      <c r="AM791" s="234"/>
      <c r="AN791" s="234"/>
      <c r="AO791" s="201"/>
      <c r="AP791" s="201"/>
      <c r="BL791" s="83"/>
      <c r="BM791" s="83"/>
      <c r="BQ791" s="83"/>
    </row>
    <row r="792" spans="1:69" s="82" customFormat="1">
      <c r="A792" s="201"/>
      <c r="B792" s="234"/>
      <c r="C792" s="716"/>
      <c r="D792" s="201"/>
      <c r="E792" s="201"/>
      <c r="F792" s="201"/>
      <c r="G792" s="201"/>
      <c r="H792" s="201"/>
      <c r="I792" s="201"/>
      <c r="J792" s="201"/>
      <c r="K792" s="201"/>
      <c r="L792" s="201"/>
      <c r="M792" s="578"/>
      <c r="N792" s="578"/>
      <c r="O792" s="578"/>
      <c r="P792" s="578"/>
      <c r="Q792" s="578"/>
      <c r="R792" s="578"/>
      <c r="S792" s="578"/>
      <c r="T792" s="578"/>
      <c r="U792" s="578"/>
      <c r="V792" s="578"/>
      <c r="W792" s="578"/>
      <c r="X792" s="578"/>
      <c r="Y792" s="578"/>
      <c r="Z792" s="578"/>
      <c r="AA792" s="578"/>
      <c r="AB792" s="578"/>
      <c r="AC792" s="578"/>
      <c r="AD792" s="578"/>
      <c r="AE792" s="201"/>
      <c r="AF792" s="234"/>
      <c r="AG792" s="234"/>
      <c r="AH792" s="234"/>
      <c r="AI792" s="234"/>
      <c r="AJ792" s="234"/>
      <c r="AK792" s="578"/>
      <c r="AL792" s="201"/>
      <c r="AM792" s="234"/>
      <c r="AN792" s="234"/>
      <c r="AO792" s="201"/>
      <c r="AP792" s="201"/>
      <c r="BL792" s="83"/>
      <c r="BM792" s="83"/>
      <c r="BQ792" s="83"/>
    </row>
    <row r="793" spans="1:69" s="82" customFormat="1">
      <c r="A793" s="201"/>
      <c r="B793" s="234"/>
      <c r="C793" s="716"/>
      <c r="D793" s="201"/>
      <c r="E793" s="201"/>
      <c r="F793" s="201"/>
      <c r="G793" s="201"/>
      <c r="H793" s="201"/>
      <c r="I793" s="201"/>
      <c r="J793" s="201"/>
      <c r="K793" s="201"/>
      <c r="L793" s="201"/>
      <c r="M793" s="578"/>
      <c r="N793" s="578"/>
      <c r="O793" s="578"/>
      <c r="P793" s="578"/>
      <c r="Q793" s="578"/>
      <c r="R793" s="578"/>
      <c r="S793" s="578"/>
      <c r="T793" s="578"/>
      <c r="U793" s="578"/>
      <c r="V793" s="578"/>
      <c r="W793" s="578"/>
      <c r="X793" s="578"/>
      <c r="Y793" s="578"/>
      <c r="Z793" s="578"/>
      <c r="AA793" s="578"/>
      <c r="AB793" s="578"/>
      <c r="AC793" s="578"/>
      <c r="AD793" s="578"/>
      <c r="AE793" s="201"/>
      <c r="AF793" s="234"/>
      <c r="AG793" s="234"/>
      <c r="AH793" s="234"/>
      <c r="AI793" s="234"/>
      <c r="AJ793" s="234"/>
      <c r="AK793" s="578"/>
      <c r="AL793" s="201"/>
      <c r="AM793" s="234"/>
      <c r="AN793" s="234"/>
      <c r="AO793" s="201"/>
      <c r="AP793" s="201"/>
      <c r="BL793" s="83"/>
      <c r="BM793" s="83"/>
      <c r="BQ793" s="83"/>
    </row>
    <row r="794" spans="1:69" s="82" customFormat="1">
      <c r="A794" s="201"/>
      <c r="B794" s="234"/>
      <c r="C794" s="716"/>
      <c r="D794" s="201"/>
      <c r="E794" s="201"/>
      <c r="F794" s="201"/>
      <c r="G794" s="201"/>
      <c r="H794" s="201"/>
      <c r="I794" s="201"/>
      <c r="J794" s="201"/>
      <c r="K794" s="201"/>
      <c r="L794" s="201"/>
      <c r="M794" s="578"/>
      <c r="N794" s="578"/>
      <c r="O794" s="578"/>
      <c r="P794" s="578"/>
      <c r="Q794" s="578"/>
      <c r="R794" s="578"/>
      <c r="S794" s="578"/>
      <c r="T794" s="578"/>
      <c r="U794" s="578"/>
      <c r="V794" s="578"/>
      <c r="W794" s="578"/>
      <c r="X794" s="578"/>
      <c r="Y794" s="578"/>
      <c r="Z794" s="578"/>
      <c r="AA794" s="578"/>
      <c r="AB794" s="578"/>
      <c r="AC794" s="578"/>
      <c r="AD794" s="578"/>
      <c r="AE794" s="201"/>
      <c r="AF794" s="234"/>
      <c r="AG794" s="234"/>
      <c r="AH794" s="234"/>
      <c r="AI794" s="234"/>
      <c r="AJ794" s="234"/>
      <c r="AK794" s="578"/>
      <c r="AL794" s="201"/>
      <c r="AM794" s="234"/>
      <c r="AN794" s="234"/>
      <c r="AO794" s="201"/>
      <c r="AP794" s="201"/>
      <c r="BL794" s="83"/>
      <c r="BM794" s="83"/>
      <c r="BQ794" s="83"/>
    </row>
    <row r="795" spans="1:69" s="82" customFormat="1">
      <c r="A795" s="201"/>
      <c r="B795" s="234"/>
      <c r="C795" s="716"/>
      <c r="D795" s="201"/>
      <c r="E795" s="201"/>
      <c r="F795" s="201"/>
      <c r="G795" s="201"/>
      <c r="H795" s="201"/>
      <c r="I795" s="201"/>
      <c r="J795" s="201"/>
      <c r="K795" s="201"/>
      <c r="L795" s="201"/>
      <c r="M795" s="578"/>
      <c r="N795" s="578"/>
      <c r="O795" s="578"/>
      <c r="P795" s="578"/>
      <c r="Q795" s="578"/>
      <c r="R795" s="578"/>
      <c r="S795" s="578"/>
      <c r="T795" s="578"/>
      <c r="U795" s="578"/>
      <c r="V795" s="578"/>
      <c r="W795" s="578"/>
      <c r="X795" s="578"/>
      <c r="Y795" s="578"/>
      <c r="Z795" s="578"/>
      <c r="AA795" s="578"/>
      <c r="AB795" s="578"/>
      <c r="AC795" s="578"/>
      <c r="AD795" s="578"/>
      <c r="AE795" s="201"/>
      <c r="AF795" s="234"/>
      <c r="AG795" s="234"/>
      <c r="AH795" s="234"/>
      <c r="AI795" s="234"/>
      <c r="AJ795" s="234"/>
      <c r="AK795" s="578"/>
      <c r="AL795" s="201"/>
      <c r="AM795" s="234"/>
      <c r="AN795" s="234"/>
      <c r="AO795" s="201"/>
      <c r="AP795" s="201"/>
      <c r="BL795" s="83"/>
      <c r="BM795" s="83"/>
      <c r="BQ795" s="83"/>
    </row>
    <row r="796" spans="1:69" s="82" customFormat="1">
      <c r="A796" s="201"/>
      <c r="B796" s="234"/>
      <c r="C796" s="716"/>
      <c r="D796" s="201"/>
      <c r="E796" s="201"/>
      <c r="F796" s="201"/>
      <c r="G796" s="201"/>
      <c r="H796" s="201"/>
      <c r="I796" s="201"/>
      <c r="J796" s="201"/>
      <c r="K796" s="201"/>
      <c r="L796" s="201"/>
      <c r="M796" s="578"/>
      <c r="N796" s="578"/>
      <c r="O796" s="578"/>
      <c r="P796" s="578"/>
      <c r="Q796" s="578"/>
      <c r="R796" s="578"/>
      <c r="S796" s="578"/>
      <c r="T796" s="578"/>
      <c r="U796" s="578"/>
      <c r="V796" s="578"/>
      <c r="W796" s="578"/>
      <c r="X796" s="578"/>
      <c r="Y796" s="578"/>
      <c r="Z796" s="578"/>
      <c r="AA796" s="578"/>
      <c r="AB796" s="578"/>
      <c r="AC796" s="578"/>
      <c r="AD796" s="578"/>
      <c r="AE796" s="201"/>
      <c r="AF796" s="234"/>
      <c r="AG796" s="234"/>
      <c r="AH796" s="234"/>
      <c r="AI796" s="234"/>
      <c r="AJ796" s="234"/>
      <c r="AK796" s="578"/>
      <c r="AL796" s="201"/>
      <c r="AM796" s="234"/>
      <c r="AN796" s="234"/>
      <c r="AO796" s="201"/>
      <c r="AP796" s="201"/>
      <c r="BL796" s="83"/>
      <c r="BM796" s="83"/>
      <c r="BQ796" s="83"/>
    </row>
    <row r="797" spans="1:69" s="82" customFormat="1">
      <c r="A797" s="201"/>
      <c r="B797" s="234"/>
      <c r="C797" s="716"/>
      <c r="D797" s="201"/>
      <c r="E797" s="201"/>
      <c r="F797" s="201"/>
      <c r="G797" s="201"/>
      <c r="H797" s="201"/>
      <c r="I797" s="201"/>
      <c r="J797" s="201"/>
      <c r="K797" s="201"/>
      <c r="L797" s="201"/>
      <c r="M797" s="578"/>
      <c r="N797" s="578"/>
      <c r="O797" s="578"/>
      <c r="P797" s="578"/>
      <c r="Q797" s="578"/>
      <c r="R797" s="578"/>
      <c r="S797" s="578"/>
      <c r="T797" s="578"/>
      <c r="U797" s="578"/>
      <c r="V797" s="578"/>
      <c r="W797" s="578"/>
      <c r="X797" s="578"/>
      <c r="Y797" s="578"/>
      <c r="Z797" s="578"/>
      <c r="AA797" s="578"/>
      <c r="AB797" s="578"/>
      <c r="AC797" s="578"/>
      <c r="AD797" s="578"/>
      <c r="AE797" s="201"/>
      <c r="AF797" s="234"/>
      <c r="AG797" s="234"/>
      <c r="AH797" s="234"/>
      <c r="AI797" s="234"/>
      <c r="AJ797" s="234"/>
      <c r="AK797" s="578"/>
      <c r="AL797" s="201"/>
      <c r="AM797" s="234"/>
      <c r="AN797" s="234"/>
      <c r="AO797" s="201"/>
      <c r="AP797" s="201"/>
      <c r="BL797" s="83"/>
      <c r="BM797" s="83"/>
      <c r="BQ797" s="83"/>
    </row>
    <row r="798" spans="1:69" s="82" customFormat="1">
      <c r="A798" s="201"/>
      <c r="B798" s="234"/>
      <c r="C798" s="716"/>
      <c r="D798" s="201"/>
      <c r="E798" s="201"/>
      <c r="F798" s="201"/>
      <c r="G798" s="201"/>
      <c r="H798" s="201"/>
      <c r="I798" s="201"/>
      <c r="J798" s="201"/>
      <c r="K798" s="201"/>
      <c r="L798" s="201"/>
      <c r="M798" s="578"/>
      <c r="N798" s="578"/>
      <c r="O798" s="578"/>
      <c r="P798" s="578"/>
      <c r="Q798" s="578"/>
      <c r="R798" s="578"/>
      <c r="S798" s="578"/>
      <c r="T798" s="578"/>
      <c r="U798" s="578"/>
      <c r="V798" s="578"/>
      <c r="W798" s="578"/>
      <c r="X798" s="578"/>
      <c r="Y798" s="578"/>
      <c r="Z798" s="578"/>
      <c r="AA798" s="578"/>
      <c r="AB798" s="578"/>
      <c r="AC798" s="578"/>
      <c r="AD798" s="578"/>
      <c r="AE798" s="201"/>
      <c r="AF798" s="234"/>
      <c r="AG798" s="234"/>
      <c r="AH798" s="234"/>
      <c r="AI798" s="234"/>
      <c r="AJ798" s="234"/>
      <c r="AK798" s="578"/>
      <c r="AL798" s="201"/>
      <c r="AM798" s="234"/>
      <c r="AN798" s="234"/>
      <c r="AO798" s="201"/>
      <c r="AP798" s="201"/>
      <c r="BL798" s="83"/>
      <c r="BM798" s="83"/>
      <c r="BQ798" s="83"/>
    </row>
    <row r="799" spans="1:69" s="82" customFormat="1">
      <c r="A799" s="201"/>
      <c r="B799" s="234"/>
      <c r="C799" s="716"/>
      <c r="D799" s="201"/>
      <c r="E799" s="201"/>
      <c r="F799" s="201"/>
      <c r="G799" s="201"/>
      <c r="H799" s="201"/>
      <c r="I799" s="201"/>
      <c r="J799" s="201"/>
      <c r="K799" s="201"/>
      <c r="L799" s="201"/>
      <c r="M799" s="578"/>
      <c r="N799" s="578"/>
      <c r="O799" s="578"/>
      <c r="P799" s="578"/>
      <c r="Q799" s="578"/>
      <c r="R799" s="578"/>
      <c r="S799" s="578"/>
      <c r="T799" s="578"/>
      <c r="U799" s="578"/>
      <c r="V799" s="578"/>
      <c r="W799" s="578"/>
      <c r="X799" s="578"/>
      <c r="Y799" s="578"/>
      <c r="Z799" s="578"/>
      <c r="AA799" s="578"/>
      <c r="AB799" s="578"/>
      <c r="AC799" s="578"/>
      <c r="AD799" s="578"/>
      <c r="AE799" s="201"/>
      <c r="AF799" s="234"/>
      <c r="AG799" s="234"/>
      <c r="AH799" s="234"/>
      <c r="AI799" s="234"/>
      <c r="AJ799" s="234"/>
      <c r="AK799" s="578"/>
      <c r="AL799" s="201"/>
      <c r="AM799" s="234"/>
      <c r="AN799" s="234"/>
      <c r="AO799" s="201"/>
      <c r="AP799" s="201"/>
      <c r="BL799" s="83"/>
      <c r="BM799" s="83"/>
      <c r="BQ799" s="83"/>
    </row>
    <row r="800" spans="1:69" s="82" customFormat="1">
      <c r="A800" s="201"/>
      <c r="B800" s="234"/>
      <c r="C800" s="716"/>
      <c r="D800" s="201"/>
      <c r="E800" s="201"/>
      <c r="F800" s="201"/>
      <c r="G800" s="201"/>
      <c r="H800" s="201"/>
      <c r="I800" s="201"/>
      <c r="J800" s="201"/>
      <c r="K800" s="201"/>
      <c r="L800" s="201"/>
      <c r="M800" s="578"/>
      <c r="N800" s="578"/>
      <c r="O800" s="578"/>
      <c r="P800" s="578"/>
      <c r="Q800" s="578"/>
      <c r="R800" s="578"/>
      <c r="S800" s="578"/>
      <c r="T800" s="578"/>
      <c r="U800" s="578"/>
      <c r="V800" s="578"/>
      <c r="W800" s="578"/>
      <c r="X800" s="578"/>
      <c r="Y800" s="578"/>
      <c r="Z800" s="578"/>
      <c r="AA800" s="578"/>
      <c r="AB800" s="578"/>
      <c r="AC800" s="578"/>
      <c r="AD800" s="578"/>
      <c r="AE800" s="201"/>
      <c r="AF800" s="234"/>
      <c r="AG800" s="234"/>
      <c r="AH800" s="234"/>
      <c r="AI800" s="234"/>
      <c r="AJ800" s="234"/>
      <c r="AK800" s="578"/>
      <c r="AL800" s="201"/>
      <c r="AM800" s="234"/>
      <c r="AN800" s="234"/>
      <c r="AO800" s="201"/>
      <c r="AP800" s="201"/>
      <c r="BL800" s="83"/>
      <c r="BM800" s="83"/>
      <c r="BQ800" s="83"/>
    </row>
    <row r="801" spans="1:69" s="82" customFormat="1">
      <c r="A801" s="201"/>
      <c r="B801" s="234"/>
      <c r="C801" s="716"/>
      <c r="D801" s="201"/>
      <c r="E801" s="201"/>
      <c r="F801" s="201"/>
      <c r="G801" s="201"/>
      <c r="H801" s="201"/>
      <c r="I801" s="201"/>
      <c r="J801" s="201"/>
      <c r="K801" s="201"/>
      <c r="L801" s="201"/>
      <c r="M801" s="578"/>
      <c r="N801" s="578"/>
      <c r="O801" s="578"/>
      <c r="P801" s="578"/>
      <c r="Q801" s="578"/>
      <c r="R801" s="578"/>
      <c r="S801" s="578"/>
      <c r="T801" s="578"/>
      <c r="U801" s="578"/>
      <c r="V801" s="578"/>
      <c r="W801" s="578"/>
      <c r="X801" s="578"/>
      <c r="Y801" s="578"/>
      <c r="Z801" s="578"/>
      <c r="AA801" s="578"/>
      <c r="AB801" s="578"/>
      <c r="AC801" s="578"/>
      <c r="AD801" s="578"/>
      <c r="AE801" s="201"/>
      <c r="AF801" s="234"/>
      <c r="AG801" s="234"/>
      <c r="AH801" s="234"/>
      <c r="AI801" s="234"/>
      <c r="AJ801" s="234"/>
      <c r="AK801" s="578"/>
      <c r="AL801" s="201"/>
      <c r="AM801" s="234"/>
      <c r="AN801" s="234"/>
      <c r="AO801" s="201"/>
      <c r="AP801" s="201"/>
      <c r="BL801" s="83"/>
      <c r="BM801" s="83"/>
      <c r="BQ801" s="83"/>
    </row>
    <row r="802" spans="1:69" s="82" customFormat="1">
      <c r="A802" s="201"/>
      <c r="B802" s="234"/>
      <c r="C802" s="716"/>
      <c r="D802" s="201"/>
      <c r="E802" s="201"/>
      <c r="F802" s="201"/>
      <c r="G802" s="201"/>
      <c r="H802" s="201"/>
      <c r="I802" s="201"/>
      <c r="J802" s="201"/>
      <c r="K802" s="201"/>
      <c r="L802" s="201"/>
      <c r="M802" s="578"/>
      <c r="N802" s="578"/>
      <c r="O802" s="578"/>
      <c r="P802" s="578"/>
      <c r="Q802" s="578"/>
      <c r="R802" s="578"/>
      <c r="S802" s="578"/>
      <c r="T802" s="578"/>
      <c r="U802" s="578"/>
      <c r="V802" s="578"/>
      <c r="W802" s="578"/>
      <c r="X802" s="578"/>
      <c r="Y802" s="578"/>
      <c r="Z802" s="578"/>
      <c r="AA802" s="578"/>
      <c r="AB802" s="578"/>
      <c r="AC802" s="578"/>
      <c r="AD802" s="578"/>
      <c r="AE802" s="201"/>
      <c r="AF802" s="234"/>
      <c r="AG802" s="234"/>
      <c r="AH802" s="234"/>
      <c r="AI802" s="234"/>
      <c r="AJ802" s="234"/>
      <c r="AK802" s="578"/>
      <c r="AL802" s="201"/>
      <c r="AM802" s="234"/>
      <c r="AN802" s="234"/>
      <c r="AO802" s="201"/>
      <c r="AP802" s="201"/>
      <c r="BL802" s="83"/>
      <c r="BM802" s="83"/>
      <c r="BQ802" s="83"/>
    </row>
    <row r="803" spans="1:69" s="82" customFormat="1">
      <c r="A803" s="201"/>
      <c r="B803" s="234"/>
      <c r="C803" s="716"/>
      <c r="D803" s="201"/>
      <c r="E803" s="201"/>
      <c r="F803" s="201"/>
      <c r="G803" s="201"/>
      <c r="H803" s="201"/>
      <c r="I803" s="201"/>
      <c r="J803" s="201"/>
      <c r="K803" s="201"/>
      <c r="L803" s="201"/>
      <c r="M803" s="578"/>
      <c r="N803" s="578"/>
      <c r="O803" s="578"/>
      <c r="P803" s="578"/>
      <c r="Q803" s="578"/>
      <c r="R803" s="578"/>
      <c r="S803" s="578"/>
      <c r="T803" s="578"/>
      <c r="U803" s="578"/>
      <c r="V803" s="578"/>
      <c r="W803" s="578"/>
      <c r="X803" s="578"/>
      <c r="Y803" s="578"/>
      <c r="Z803" s="578"/>
      <c r="AA803" s="578"/>
      <c r="AB803" s="578"/>
      <c r="AC803" s="578"/>
      <c r="AD803" s="578"/>
      <c r="AE803" s="201"/>
      <c r="AF803" s="234"/>
      <c r="AG803" s="234"/>
      <c r="AH803" s="234"/>
      <c r="AI803" s="234"/>
      <c r="AJ803" s="234"/>
      <c r="AK803" s="578"/>
      <c r="AL803" s="201"/>
      <c r="AM803" s="234"/>
      <c r="AN803" s="234"/>
      <c r="AO803" s="201"/>
      <c r="AP803" s="201"/>
      <c r="BL803" s="83"/>
      <c r="BM803" s="83"/>
      <c r="BQ803" s="83"/>
    </row>
    <row r="804" spans="1:69" s="82" customFormat="1">
      <c r="A804" s="201"/>
      <c r="B804" s="234"/>
      <c r="C804" s="716"/>
      <c r="D804" s="201"/>
      <c r="E804" s="201"/>
      <c r="F804" s="201"/>
      <c r="G804" s="201"/>
      <c r="H804" s="201"/>
      <c r="I804" s="201"/>
      <c r="J804" s="201"/>
      <c r="K804" s="201"/>
      <c r="L804" s="201"/>
      <c r="M804" s="578"/>
      <c r="N804" s="578"/>
      <c r="O804" s="578"/>
      <c r="P804" s="578"/>
      <c r="Q804" s="578"/>
      <c r="R804" s="578"/>
      <c r="S804" s="578"/>
      <c r="T804" s="578"/>
      <c r="U804" s="578"/>
      <c r="V804" s="578"/>
      <c r="W804" s="578"/>
      <c r="X804" s="578"/>
      <c r="Y804" s="578"/>
      <c r="Z804" s="578"/>
      <c r="AA804" s="578"/>
      <c r="AB804" s="578"/>
      <c r="AC804" s="578"/>
      <c r="AD804" s="578"/>
      <c r="AE804" s="201"/>
      <c r="AF804" s="234"/>
      <c r="AG804" s="234"/>
      <c r="AH804" s="234"/>
      <c r="AI804" s="234"/>
      <c r="AJ804" s="234"/>
      <c r="AK804" s="578"/>
      <c r="AL804" s="201"/>
      <c r="AM804" s="234"/>
      <c r="AN804" s="234"/>
      <c r="AO804" s="201"/>
      <c r="AP804" s="201"/>
      <c r="BL804" s="83"/>
      <c r="BM804" s="83"/>
      <c r="BQ804" s="83"/>
    </row>
    <row r="805" spans="1:69" s="82" customFormat="1">
      <c r="A805" s="201"/>
      <c r="B805" s="234"/>
      <c r="C805" s="716"/>
      <c r="D805" s="201"/>
      <c r="E805" s="201"/>
      <c r="F805" s="201"/>
      <c r="G805" s="201"/>
      <c r="H805" s="201"/>
      <c r="I805" s="201"/>
      <c r="J805" s="201"/>
      <c r="K805" s="201"/>
      <c r="L805" s="201"/>
      <c r="M805" s="578"/>
      <c r="N805" s="578"/>
      <c r="O805" s="578"/>
      <c r="P805" s="578"/>
      <c r="Q805" s="578"/>
      <c r="R805" s="578"/>
      <c r="S805" s="578"/>
      <c r="T805" s="578"/>
      <c r="U805" s="578"/>
      <c r="V805" s="578"/>
      <c r="W805" s="578"/>
      <c r="X805" s="578"/>
      <c r="Y805" s="578"/>
      <c r="Z805" s="578"/>
      <c r="AA805" s="578"/>
      <c r="AB805" s="578"/>
      <c r="AC805" s="578"/>
      <c r="AD805" s="578"/>
      <c r="AE805" s="201"/>
      <c r="AF805" s="234"/>
      <c r="AG805" s="234"/>
      <c r="AH805" s="234"/>
      <c r="AI805" s="234"/>
      <c r="AJ805" s="234"/>
      <c r="AK805" s="578"/>
      <c r="AL805" s="201"/>
      <c r="AM805" s="234"/>
      <c r="AN805" s="234"/>
      <c r="AO805" s="201"/>
      <c r="AP805" s="201"/>
      <c r="BL805" s="83"/>
      <c r="BM805" s="83"/>
      <c r="BQ805" s="83"/>
    </row>
    <row r="806" spans="1:69" s="82" customFormat="1">
      <c r="A806" s="201"/>
      <c r="B806" s="234"/>
      <c r="C806" s="716"/>
      <c r="D806" s="201"/>
      <c r="E806" s="201"/>
      <c r="F806" s="201"/>
      <c r="G806" s="201"/>
      <c r="H806" s="201"/>
      <c r="I806" s="201"/>
      <c r="J806" s="201"/>
      <c r="K806" s="201"/>
      <c r="L806" s="201"/>
      <c r="M806" s="578"/>
      <c r="N806" s="578"/>
      <c r="O806" s="578"/>
      <c r="P806" s="578"/>
      <c r="Q806" s="578"/>
      <c r="R806" s="578"/>
      <c r="S806" s="578"/>
      <c r="T806" s="578"/>
      <c r="U806" s="578"/>
      <c r="V806" s="578"/>
      <c r="W806" s="578"/>
      <c r="X806" s="578"/>
      <c r="Y806" s="578"/>
      <c r="Z806" s="578"/>
      <c r="AA806" s="578"/>
      <c r="AB806" s="578"/>
      <c r="AC806" s="578"/>
      <c r="AD806" s="578"/>
      <c r="AE806" s="201"/>
      <c r="AF806" s="234"/>
      <c r="AG806" s="234"/>
      <c r="AH806" s="234"/>
      <c r="AI806" s="234"/>
      <c r="AJ806" s="234"/>
      <c r="AK806" s="578"/>
      <c r="AL806" s="201"/>
      <c r="AM806" s="234"/>
      <c r="AN806" s="234"/>
      <c r="AO806" s="201"/>
      <c r="AP806" s="201"/>
      <c r="BL806" s="83"/>
      <c r="BM806" s="83"/>
      <c r="BQ806" s="83"/>
    </row>
    <row r="807" spans="1:69" s="82" customFormat="1">
      <c r="A807" s="201"/>
      <c r="B807" s="234"/>
      <c r="C807" s="716"/>
      <c r="D807" s="201"/>
      <c r="E807" s="201"/>
      <c r="F807" s="201"/>
      <c r="G807" s="201"/>
      <c r="H807" s="201"/>
      <c r="I807" s="201"/>
      <c r="J807" s="201"/>
      <c r="K807" s="201"/>
      <c r="L807" s="201"/>
      <c r="M807" s="578"/>
      <c r="N807" s="578"/>
      <c r="O807" s="578"/>
      <c r="P807" s="578"/>
      <c r="Q807" s="578"/>
      <c r="R807" s="578"/>
      <c r="S807" s="578"/>
      <c r="T807" s="578"/>
      <c r="U807" s="578"/>
      <c r="V807" s="578"/>
      <c r="W807" s="578"/>
      <c r="X807" s="578"/>
      <c r="Y807" s="578"/>
      <c r="Z807" s="578"/>
      <c r="AA807" s="578"/>
      <c r="AB807" s="578"/>
      <c r="AC807" s="578"/>
      <c r="AD807" s="578"/>
      <c r="AE807" s="201"/>
      <c r="AF807" s="234"/>
      <c r="AG807" s="234"/>
      <c r="AH807" s="234"/>
      <c r="AI807" s="234"/>
      <c r="AJ807" s="234"/>
      <c r="AK807" s="578"/>
      <c r="AL807" s="201"/>
      <c r="AM807" s="234"/>
      <c r="AN807" s="234"/>
      <c r="AO807" s="201"/>
      <c r="AP807" s="201"/>
      <c r="BL807" s="83"/>
      <c r="BM807" s="83"/>
      <c r="BQ807" s="83"/>
    </row>
    <row r="808" spans="1:69" s="82" customFormat="1">
      <c r="A808" s="201"/>
      <c r="B808" s="234"/>
      <c r="C808" s="716"/>
      <c r="D808" s="201"/>
      <c r="E808" s="201"/>
      <c r="F808" s="201"/>
      <c r="G808" s="201"/>
      <c r="H808" s="201"/>
      <c r="I808" s="201"/>
      <c r="J808" s="201"/>
      <c r="K808" s="201"/>
      <c r="L808" s="201"/>
      <c r="M808" s="578"/>
      <c r="N808" s="578"/>
      <c r="O808" s="578"/>
      <c r="P808" s="578"/>
      <c r="Q808" s="578"/>
      <c r="R808" s="578"/>
      <c r="S808" s="578"/>
      <c r="T808" s="578"/>
      <c r="U808" s="578"/>
      <c r="V808" s="578"/>
      <c r="W808" s="578"/>
      <c r="X808" s="578"/>
      <c r="Y808" s="578"/>
      <c r="Z808" s="578"/>
      <c r="AA808" s="578"/>
      <c r="AB808" s="578"/>
      <c r="AC808" s="578"/>
      <c r="AD808" s="578"/>
      <c r="AE808" s="201"/>
      <c r="AF808" s="234"/>
      <c r="AG808" s="234"/>
      <c r="AH808" s="234"/>
      <c r="AI808" s="234"/>
      <c r="AJ808" s="234"/>
      <c r="AK808" s="578"/>
      <c r="AL808" s="201"/>
      <c r="AM808" s="234"/>
      <c r="AN808" s="234"/>
      <c r="AO808" s="201"/>
      <c r="AP808" s="201"/>
      <c r="BL808" s="83"/>
      <c r="BM808" s="83"/>
      <c r="BQ808" s="83"/>
    </row>
    <row r="809" spans="1:69" s="82" customFormat="1">
      <c r="A809" s="201"/>
      <c r="B809" s="234"/>
      <c r="C809" s="716"/>
      <c r="D809" s="201"/>
      <c r="E809" s="201"/>
      <c r="F809" s="201"/>
      <c r="G809" s="201"/>
      <c r="H809" s="201"/>
      <c r="I809" s="201"/>
      <c r="J809" s="201"/>
      <c r="K809" s="201"/>
      <c r="L809" s="201"/>
      <c r="M809" s="578"/>
      <c r="N809" s="578"/>
      <c r="O809" s="578"/>
      <c r="P809" s="578"/>
      <c r="Q809" s="578"/>
      <c r="R809" s="578"/>
      <c r="S809" s="578"/>
      <c r="T809" s="578"/>
      <c r="U809" s="578"/>
      <c r="V809" s="578"/>
      <c r="W809" s="578"/>
      <c r="X809" s="578"/>
      <c r="Y809" s="578"/>
      <c r="Z809" s="578"/>
      <c r="AA809" s="578"/>
      <c r="AB809" s="578"/>
      <c r="AC809" s="578"/>
      <c r="AD809" s="578"/>
      <c r="AE809" s="201"/>
      <c r="AF809" s="234"/>
      <c r="AG809" s="234"/>
      <c r="AH809" s="234"/>
      <c r="AI809" s="234"/>
      <c r="AJ809" s="234"/>
      <c r="AK809" s="578"/>
      <c r="AL809" s="201"/>
      <c r="AM809" s="234"/>
      <c r="AN809" s="234"/>
      <c r="AO809" s="201"/>
      <c r="AP809" s="201"/>
      <c r="BL809" s="83"/>
      <c r="BM809" s="83"/>
      <c r="BQ809" s="83"/>
    </row>
    <row r="810" spans="1:69" s="82" customFormat="1">
      <c r="A810" s="201"/>
      <c r="B810" s="234"/>
      <c r="C810" s="716"/>
      <c r="D810" s="201"/>
      <c r="E810" s="201"/>
      <c r="F810" s="201"/>
      <c r="G810" s="201"/>
      <c r="H810" s="201"/>
      <c r="I810" s="201"/>
      <c r="J810" s="201"/>
      <c r="K810" s="201"/>
      <c r="L810" s="201"/>
      <c r="M810" s="578"/>
      <c r="N810" s="578"/>
      <c r="O810" s="578"/>
      <c r="P810" s="578"/>
      <c r="Q810" s="578"/>
      <c r="R810" s="578"/>
      <c r="S810" s="578"/>
      <c r="T810" s="578"/>
      <c r="U810" s="578"/>
      <c r="V810" s="578"/>
      <c r="W810" s="578"/>
      <c r="X810" s="578"/>
      <c r="Y810" s="578"/>
      <c r="Z810" s="578"/>
      <c r="AA810" s="578"/>
      <c r="AB810" s="578"/>
      <c r="AC810" s="578"/>
      <c r="AD810" s="578"/>
      <c r="AE810" s="201"/>
      <c r="AF810" s="234"/>
      <c r="AG810" s="234"/>
      <c r="AH810" s="234"/>
      <c r="AI810" s="234"/>
      <c r="AJ810" s="234"/>
      <c r="AK810" s="578"/>
      <c r="AL810" s="201"/>
      <c r="AM810" s="234"/>
      <c r="AN810" s="234"/>
      <c r="AO810" s="201"/>
      <c r="AP810" s="201"/>
      <c r="BL810" s="83"/>
      <c r="BM810" s="83"/>
      <c r="BQ810" s="83"/>
    </row>
    <row r="811" spans="1:69" s="82" customFormat="1">
      <c r="A811" s="201"/>
      <c r="B811" s="234"/>
      <c r="C811" s="716"/>
      <c r="D811" s="201"/>
      <c r="E811" s="201"/>
      <c r="F811" s="201"/>
      <c r="G811" s="201"/>
      <c r="H811" s="201"/>
      <c r="I811" s="201"/>
      <c r="J811" s="201"/>
      <c r="K811" s="201"/>
      <c r="L811" s="201"/>
      <c r="M811" s="578"/>
      <c r="N811" s="578"/>
      <c r="O811" s="578"/>
      <c r="P811" s="578"/>
      <c r="Q811" s="578"/>
      <c r="R811" s="578"/>
      <c r="S811" s="578"/>
      <c r="T811" s="578"/>
      <c r="U811" s="578"/>
      <c r="V811" s="578"/>
      <c r="W811" s="578"/>
      <c r="X811" s="578"/>
      <c r="Y811" s="578"/>
      <c r="Z811" s="578"/>
      <c r="AA811" s="578"/>
      <c r="AB811" s="578"/>
      <c r="AC811" s="578"/>
      <c r="AD811" s="578"/>
      <c r="AE811" s="201"/>
      <c r="AF811" s="234"/>
      <c r="AG811" s="234"/>
      <c r="AH811" s="234"/>
      <c r="AI811" s="234"/>
      <c r="AJ811" s="234"/>
      <c r="AK811" s="578"/>
      <c r="AL811" s="201"/>
      <c r="AM811" s="234"/>
      <c r="AN811" s="234"/>
      <c r="AO811" s="201"/>
      <c r="AP811" s="201"/>
      <c r="BL811" s="83"/>
      <c r="BM811" s="83"/>
      <c r="BQ811" s="83"/>
    </row>
    <row r="812" spans="1:69" s="82" customFormat="1">
      <c r="A812" s="201"/>
      <c r="B812" s="234"/>
      <c r="C812" s="716"/>
      <c r="D812" s="201"/>
      <c r="E812" s="201"/>
      <c r="F812" s="201"/>
      <c r="G812" s="201"/>
      <c r="H812" s="201"/>
      <c r="I812" s="201"/>
      <c r="J812" s="201"/>
      <c r="K812" s="201"/>
      <c r="L812" s="201"/>
      <c r="M812" s="578"/>
      <c r="N812" s="578"/>
      <c r="O812" s="578"/>
      <c r="P812" s="578"/>
      <c r="Q812" s="578"/>
      <c r="R812" s="578"/>
      <c r="S812" s="578"/>
      <c r="T812" s="578"/>
      <c r="U812" s="578"/>
      <c r="V812" s="578"/>
      <c r="W812" s="578"/>
      <c r="X812" s="578"/>
      <c r="Y812" s="578"/>
      <c r="Z812" s="578"/>
      <c r="AA812" s="578"/>
      <c r="AB812" s="578"/>
      <c r="AC812" s="578"/>
      <c r="AD812" s="578"/>
      <c r="AE812" s="201"/>
      <c r="AF812" s="234"/>
      <c r="AG812" s="234"/>
      <c r="AH812" s="234"/>
      <c r="AI812" s="234"/>
      <c r="AJ812" s="234"/>
      <c r="AK812" s="578"/>
      <c r="AL812" s="201"/>
      <c r="AM812" s="234"/>
      <c r="AN812" s="234"/>
      <c r="AO812" s="201"/>
      <c r="AP812" s="201"/>
      <c r="BL812" s="83"/>
      <c r="BM812" s="83"/>
      <c r="BQ812" s="83"/>
    </row>
    <row r="813" spans="1:69" s="82" customFormat="1">
      <c r="A813" s="201"/>
      <c r="B813" s="234"/>
      <c r="C813" s="716"/>
      <c r="D813" s="201"/>
      <c r="E813" s="201"/>
      <c r="F813" s="201"/>
      <c r="G813" s="201"/>
      <c r="H813" s="201"/>
      <c r="I813" s="201"/>
      <c r="J813" s="201"/>
      <c r="K813" s="201"/>
      <c r="L813" s="201"/>
      <c r="M813" s="578"/>
      <c r="N813" s="578"/>
      <c r="O813" s="578"/>
      <c r="P813" s="578"/>
      <c r="Q813" s="578"/>
      <c r="R813" s="578"/>
      <c r="S813" s="578"/>
      <c r="T813" s="578"/>
      <c r="U813" s="578"/>
      <c r="V813" s="578"/>
      <c r="W813" s="578"/>
      <c r="X813" s="578"/>
      <c r="Y813" s="578"/>
      <c r="Z813" s="578"/>
      <c r="AA813" s="578"/>
      <c r="AB813" s="578"/>
      <c r="AC813" s="578"/>
      <c r="AD813" s="578"/>
      <c r="AE813" s="201"/>
      <c r="AF813" s="234"/>
      <c r="AG813" s="234"/>
      <c r="AH813" s="234"/>
      <c r="AI813" s="234"/>
      <c r="AJ813" s="234"/>
      <c r="AK813" s="578"/>
      <c r="AL813" s="201"/>
      <c r="AM813" s="234"/>
      <c r="AN813" s="234"/>
      <c r="AO813" s="201"/>
      <c r="AP813" s="201"/>
      <c r="BL813" s="83"/>
      <c r="BM813" s="83"/>
      <c r="BQ813" s="83"/>
    </row>
    <row r="814" spans="1:69" s="82" customFormat="1">
      <c r="A814" s="201"/>
      <c r="B814" s="234"/>
      <c r="C814" s="716"/>
      <c r="D814" s="201"/>
      <c r="E814" s="201"/>
      <c r="F814" s="201"/>
      <c r="G814" s="201"/>
      <c r="H814" s="201"/>
      <c r="I814" s="201"/>
      <c r="J814" s="201"/>
      <c r="K814" s="201"/>
      <c r="L814" s="201"/>
      <c r="M814" s="578"/>
      <c r="N814" s="578"/>
      <c r="O814" s="578"/>
      <c r="P814" s="578"/>
      <c r="Q814" s="578"/>
      <c r="R814" s="578"/>
      <c r="S814" s="578"/>
      <c r="T814" s="578"/>
      <c r="U814" s="578"/>
      <c r="V814" s="578"/>
      <c r="W814" s="578"/>
      <c r="X814" s="578"/>
      <c r="Y814" s="578"/>
      <c r="Z814" s="578"/>
      <c r="AA814" s="578"/>
      <c r="AB814" s="578"/>
      <c r="AC814" s="578"/>
      <c r="AD814" s="578"/>
      <c r="AE814" s="201"/>
      <c r="AF814" s="234"/>
      <c r="AG814" s="234"/>
      <c r="AH814" s="234"/>
      <c r="AI814" s="234"/>
      <c r="AJ814" s="234"/>
      <c r="AK814" s="578"/>
      <c r="AL814" s="201"/>
      <c r="AM814" s="234"/>
      <c r="AN814" s="234"/>
      <c r="AO814" s="201"/>
      <c r="AP814" s="201"/>
      <c r="BL814" s="83"/>
      <c r="BM814" s="83"/>
      <c r="BQ814" s="83"/>
    </row>
    <row r="815" spans="1:69" s="82" customFormat="1">
      <c r="A815" s="201"/>
      <c r="B815" s="234"/>
      <c r="C815" s="716"/>
      <c r="D815" s="201"/>
      <c r="E815" s="201"/>
      <c r="F815" s="201"/>
      <c r="G815" s="201"/>
      <c r="H815" s="201"/>
      <c r="I815" s="201"/>
      <c r="J815" s="201"/>
      <c r="K815" s="201"/>
      <c r="L815" s="201"/>
      <c r="M815" s="578"/>
      <c r="N815" s="578"/>
      <c r="O815" s="578"/>
      <c r="P815" s="578"/>
      <c r="Q815" s="578"/>
      <c r="R815" s="578"/>
      <c r="S815" s="578"/>
      <c r="T815" s="578"/>
      <c r="U815" s="578"/>
      <c r="V815" s="578"/>
      <c r="W815" s="578"/>
      <c r="X815" s="578"/>
      <c r="Y815" s="578"/>
      <c r="Z815" s="578"/>
      <c r="AA815" s="578"/>
      <c r="AB815" s="578"/>
      <c r="AC815" s="578"/>
      <c r="AD815" s="578"/>
      <c r="AE815" s="201"/>
      <c r="AF815" s="234"/>
      <c r="AG815" s="234"/>
      <c r="AH815" s="234"/>
      <c r="AI815" s="234"/>
      <c r="AJ815" s="234"/>
      <c r="AK815" s="578"/>
      <c r="AL815" s="201"/>
      <c r="AM815" s="234"/>
      <c r="AN815" s="234"/>
      <c r="AO815" s="201"/>
      <c r="AP815" s="201"/>
      <c r="BL815" s="83"/>
      <c r="BM815" s="83"/>
      <c r="BQ815" s="83"/>
    </row>
    <row r="816" spans="1:69" s="82" customFormat="1">
      <c r="A816" s="201"/>
      <c r="B816" s="234"/>
      <c r="C816" s="716"/>
      <c r="D816" s="201"/>
      <c r="E816" s="201"/>
      <c r="F816" s="201"/>
      <c r="G816" s="201"/>
      <c r="H816" s="201"/>
      <c r="I816" s="201"/>
      <c r="J816" s="201"/>
      <c r="K816" s="201"/>
      <c r="L816" s="201"/>
      <c r="M816" s="578"/>
      <c r="N816" s="578"/>
      <c r="O816" s="578"/>
      <c r="P816" s="578"/>
      <c r="Q816" s="578"/>
      <c r="R816" s="578"/>
      <c r="S816" s="578"/>
      <c r="T816" s="578"/>
      <c r="U816" s="578"/>
      <c r="V816" s="578"/>
      <c r="W816" s="578"/>
      <c r="X816" s="578"/>
      <c r="Y816" s="578"/>
      <c r="Z816" s="578"/>
      <c r="AA816" s="578"/>
      <c r="AB816" s="578"/>
      <c r="AC816" s="578"/>
      <c r="AD816" s="578"/>
      <c r="AE816" s="201"/>
      <c r="AF816" s="234"/>
      <c r="AG816" s="234"/>
      <c r="AH816" s="234"/>
      <c r="AI816" s="234"/>
      <c r="AJ816" s="234"/>
      <c r="AK816" s="578"/>
      <c r="AL816" s="201"/>
      <c r="AM816" s="234"/>
      <c r="AN816" s="234"/>
      <c r="AO816" s="201"/>
      <c r="AP816" s="201"/>
      <c r="BL816" s="83"/>
      <c r="BM816" s="83"/>
      <c r="BQ816" s="83"/>
    </row>
    <row r="817" spans="1:69" s="82" customFormat="1">
      <c r="A817" s="201"/>
      <c r="B817" s="234"/>
      <c r="C817" s="716"/>
      <c r="D817" s="201"/>
      <c r="E817" s="201"/>
      <c r="F817" s="201"/>
      <c r="G817" s="201"/>
      <c r="H817" s="201"/>
      <c r="I817" s="201"/>
      <c r="J817" s="201"/>
      <c r="K817" s="201"/>
      <c r="L817" s="201"/>
      <c r="M817" s="578"/>
      <c r="N817" s="578"/>
      <c r="O817" s="578"/>
      <c r="P817" s="578"/>
      <c r="Q817" s="578"/>
      <c r="R817" s="578"/>
      <c r="S817" s="578"/>
      <c r="T817" s="578"/>
      <c r="U817" s="578"/>
      <c r="V817" s="578"/>
      <c r="W817" s="578"/>
      <c r="X817" s="578"/>
      <c r="Y817" s="578"/>
      <c r="Z817" s="578"/>
      <c r="AA817" s="578"/>
      <c r="AB817" s="578"/>
      <c r="AC817" s="578"/>
      <c r="AD817" s="578"/>
      <c r="AE817" s="201"/>
      <c r="AF817" s="234"/>
      <c r="AG817" s="234"/>
      <c r="AH817" s="234"/>
      <c r="AI817" s="234"/>
      <c r="AJ817" s="234"/>
      <c r="AK817" s="578"/>
      <c r="AL817" s="201"/>
      <c r="AM817" s="234"/>
      <c r="AN817" s="234"/>
      <c r="AO817" s="201"/>
      <c r="AP817" s="201"/>
      <c r="BL817" s="83"/>
      <c r="BM817" s="83"/>
      <c r="BQ817" s="83"/>
    </row>
    <row r="818" spans="1:69" s="82" customFormat="1">
      <c r="A818" s="201"/>
      <c r="B818" s="234"/>
      <c r="C818" s="716"/>
      <c r="D818" s="201"/>
      <c r="E818" s="201"/>
      <c r="F818" s="201"/>
      <c r="G818" s="201"/>
      <c r="H818" s="201"/>
      <c r="I818" s="201"/>
      <c r="J818" s="201"/>
      <c r="K818" s="201"/>
      <c r="L818" s="201"/>
      <c r="M818" s="578"/>
      <c r="N818" s="578"/>
      <c r="O818" s="578"/>
      <c r="P818" s="578"/>
      <c r="Q818" s="578"/>
      <c r="R818" s="578"/>
      <c r="S818" s="578"/>
      <c r="T818" s="578"/>
      <c r="U818" s="578"/>
      <c r="V818" s="578"/>
      <c r="W818" s="578"/>
      <c r="X818" s="578"/>
      <c r="Y818" s="578"/>
      <c r="Z818" s="578"/>
      <c r="AA818" s="578"/>
      <c r="AB818" s="578"/>
      <c r="AC818" s="578"/>
      <c r="AD818" s="578"/>
      <c r="AE818" s="201"/>
      <c r="AF818" s="234"/>
      <c r="AG818" s="234"/>
      <c r="AH818" s="234"/>
      <c r="AI818" s="234"/>
      <c r="AJ818" s="234"/>
      <c r="AK818" s="578"/>
      <c r="AL818" s="201"/>
      <c r="AM818" s="234"/>
      <c r="AN818" s="234"/>
      <c r="AO818" s="201"/>
      <c r="AP818" s="201"/>
      <c r="BL818" s="83"/>
      <c r="BM818" s="83"/>
      <c r="BQ818" s="83"/>
    </row>
    <row r="819" spans="1:69" s="82" customFormat="1">
      <c r="A819" s="201"/>
      <c r="B819" s="234"/>
      <c r="C819" s="716"/>
      <c r="D819" s="201"/>
      <c r="E819" s="201"/>
      <c r="F819" s="201"/>
      <c r="G819" s="201"/>
      <c r="H819" s="201"/>
      <c r="I819" s="201"/>
      <c r="J819" s="201"/>
      <c r="K819" s="201"/>
      <c r="L819" s="201"/>
      <c r="M819" s="578"/>
      <c r="N819" s="578"/>
      <c r="O819" s="578"/>
      <c r="P819" s="578"/>
      <c r="Q819" s="578"/>
      <c r="R819" s="578"/>
      <c r="S819" s="578"/>
      <c r="T819" s="578"/>
      <c r="U819" s="578"/>
      <c r="V819" s="578"/>
      <c r="W819" s="578"/>
      <c r="X819" s="578"/>
      <c r="Y819" s="578"/>
      <c r="Z819" s="578"/>
      <c r="AA819" s="578"/>
      <c r="AB819" s="578"/>
      <c r="AC819" s="578"/>
      <c r="AD819" s="578"/>
      <c r="AE819" s="201"/>
      <c r="AF819" s="234"/>
      <c r="AG819" s="234"/>
      <c r="AH819" s="234"/>
      <c r="AI819" s="234"/>
      <c r="AJ819" s="234"/>
      <c r="AK819" s="578"/>
      <c r="AL819" s="201"/>
      <c r="AM819" s="234"/>
      <c r="AN819" s="234"/>
      <c r="AO819" s="201"/>
      <c r="AP819" s="201"/>
      <c r="BL819" s="83"/>
      <c r="BM819" s="83"/>
      <c r="BQ819" s="83"/>
    </row>
    <row r="820" spans="1:69" s="82" customFormat="1">
      <c r="A820" s="201"/>
      <c r="B820" s="234"/>
      <c r="C820" s="716"/>
      <c r="D820" s="201"/>
      <c r="E820" s="201"/>
      <c r="F820" s="201"/>
      <c r="G820" s="201"/>
      <c r="H820" s="201"/>
      <c r="I820" s="201"/>
      <c r="J820" s="201"/>
      <c r="K820" s="201"/>
      <c r="L820" s="201"/>
      <c r="M820" s="578"/>
      <c r="N820" s="578"/>
      <c r="O820" s="578"/>
      <c r="P820" s="578"/>
      <c r="Q820" s="578"/>
      <c r="R820" s="578"/>
      <c r="S820" s="578"/>
      <c r="T820" s="578"/>
      <c r="U820" s="578"/>
      <c r="V820" s="578"/>
      <c r="W820" s="578"/>
      <c r="X820" s="578"/>
      <c r="Y820" s="578"/>
      <c r="Z820" s="578"/>
      <c r="AA820" s="578"/>
      <c r="AB820" s="578"/>
      <c r="AC820" s="578"/>
      <c r="AD820" s="578"/>
      <c r="AE820" s="201"/>
      <c r="AF820" s="234"/>
      <c r="AG820" s="234"/>
      <c r="AH820" s="234"/>
      <c r="AI820" s="234"/>
      <c r="AJ820" s="234"/>
      <c r="AK820" s="578"/>
      <c r="AL820" s="201"/>
      <c r="AM820" s="234"/>
      <c r="AN820" s="234"/>
      <c r="AO820" s="201"/>
      <c r="AP820" s="201"/>
      <c r="BL820" s="83"/>
      <c r="BM820" s="83"/>
      <c r="BQ820" s="83"/>
    </row>
    <row r="821" spans="1:69" s="82" customFormat="1">
      <c r="A821" s="201"/>
      <c r="B821" s="234"/>
      <c r="C821" s="716"/>
      <c r="D821" s="201"/>
      <c r="E821" s="201"/>
      <c r="F821" s="201"/>
      <c r="G821" s="201"/>
      <c r="H821" s="201"/>
      <c r="I821" s="201"/>
      <c r="J821" s="201"/>
      <c r="K821" s="201"/>
      <c r="L821" s="201"/>
      <c r="M821" s="578"/>
      <c r="N821" s="578"/>
      <c r="O821" s="578"/>
      <c r="P821" s="578"/>
      <c r="Q821" s="578"/>
      <c r="R821" s="578"/>
      <c r="S821" s="578"/>
      <c r="T821" s="578"/>
      <c r="U821" s="578"/>
      <c r="V821" s="578"/>
      <c r="W821" s="578"/>
      <c r="X821" s="578"/>
      <c r="Y821" s="578"/>
      <c r="Z821" s="578"/>
      <c r="AA821" s="578"/>
      <c r="AB821" s="578"/>
      <c r="AC821" s="578"/>
      <c r="AD821" s="578"/>
      <c r="AE821" s="201"/>
      <c r="AF821" s="234"/>
      <c r="AG821" s="234"/>
      <c r="AH821" s="234"/>
      <c r="AI821" s="234"/>
      <c r="AJ821" s="234"/>
      <c r="AK821" s="578"/>
      <c r="AL821" s="201"/>
      <c r="AM821" s="234"/>
      <c r="AN821" s="234"/>
      <c r="AO821" s="201"/>
      <c r="AP821" s="201"/>
      <c r="BL821" s="83"/>
      <c r="BM821" s="83"/>
      <c r="BQ821" s="83"/>
    </row>
    <row r="822" spans="1:69" s="82" customFormat="1">
      <c r="A822" s="201"/>
      <c r="B822" s="234"/>
      <c r="C822" s="716"/>
      <c r="D822" s="201"/>
      <c r="E822" s="201"/>
      <c r="F822" s="201"/>
      <c r="G822" s="201"/>
      <c r="H822" s="201"/>
      <c r="I822" s="201"/>
      <c r="J822" s="201"/>
      <c r="K822" s="201"/>
      <c r="L822" s="201"/>
      <c r="M822" s="578"/>
      <c r="N822" s="578"/>
      <c r="O822" s="578"/>
      <c r="P822" s="578"/>
      <c r="Q822" s="578"/>
      <c r="R822" s="578"/>
      <c r="S822" s="578"/>
      <c r="T822" s="578"/>
      <c r="U822" s="578"/>
      <c r="V822" s="578"/>
      <c r="W822" s="578"/>
      <c r="X822" s="578"/>
      <c r="Y822" s="578"/>
      <c r="Z822" s="578"/>
      <c r="AA822" s="578"/>
      <c r="AB822" s="578"/>
      <c r="AC822" s="578"/>
      <c r="AD822" s="578"/>
      <c r="AE822" s="201"/>
      <c r="AF822" s="234"/>
      <c r="AG822" s="234"/>
      <c r="AH822" s="234"/>
      <c r="AI822" s="234"/>
      <c r="AJ822" s="234"/>
      <c r="AK822" s="578"/>
      <c r="AL822" s="201"/>
      <c r="AM822" s="234"/>
      <c r="AN822" s="234"/>
      <c r="AO822" s="201"/>
      <c r="AP822" s="201"/>
      <c r="BL822" s="83"/>
      <c r="BM822" s="83"/>
      <c r="BQ822" s="83"/>
    </row>
    <row r="823" spans="1:69" s="82" customFormat="1">
      <c r="A823" s="201"/>
      <c r="B823" s="234"/>
      <c r="C823" s="716"/>
      <c r="D823" s="201"/>
      <c r="E823" s="201"/>
      <c r="F823" s="201"/>
      <c r="G823" s="201"/>
      <c r="H823" s="201"/>
      <c r="I823" s="201"/>
      <c r="J823" s="201"/>
      <c r="K823" s="201"/>
      <c r="L823" s="201"/>
      <c r="M823" s="578"/>
      <c r="N823" s="578"/>
      <c r="O823" s="578"/>
      <c r="P823" s="578"/>
      <c r="Q823" s="578"/>
      <c r="R823" s="578"/>
      <c r="S823" s="578"/>
      <c r="T823" s="578"/>
      <c r="U823" s="578"/>
      <c r="V823" s="578"/>
      <c r="W823" s="578"/>
      <c r="X823" s="578"/>
      <c r="Y823" s="578"/>
      <c r="Z823" s="578"/>
      <c r="AA823" s="578"/>
      <c r="AB823" s="578"/>
      <c r="AC823" s="578"/>
      <c r="AD823" s="578"/>
      <c r="AE823" s="201"/>
      <c r="AF823" s="234"/>
      <c r="AG823" s="234"/>
      <c r="AH823" s="234"/>
      <c r="AI823" s="234"/>
      <c r="AJ823" s="234"/>
      <c r="AK823" s="578"/>
      <c r="AL823" s="201"/>
      <c r="AM823" s="234"/>
      <c r="AN823" s="234"/>
      <c r="AO823" s="201"/>
      <c r="AP823" s="201"/>
      <c r="BL823" s="83"/>
      <c r="BM823" s="83"/>
      <c r="BQ823" s="83"/>
    </row>
    <row r="824" spans="1:69" s="82" customFormat="1">
      <c r="A824" s="201"/>
      <c r="B824" s="234"/>
      <c r="C824" s="716"/>
      <c r="D824" s="201"/>
      <c r="E824" s="201"/>
      <c r="F824" s="201"/>
      <c r="G824" s="201"/>
      <c r="H824" s="201"/>
      <c r="I824" s="201"/>
      <c r="J824" s="201"/>
      <c r="K824" s="201"/>
      <c r="L824" s="201"/>
      <c r="M824" s="578"/>
      <c r="N824" s="578"/>
      <c r="O824" s="578"/>
      <c r="P824" s="578"/>
      <c r="Q824" s="578"/>
      <c r="R824" s="578"/>
      <c r="S824" s="578"/>
      <c r="T824" s="578"/>
      <c r="U824" s="578"/>
      <c r="V824" s="578"/>
      <c r="W824" s="578"/>
      <c r="X824" s="578"/>
      <c r="Y824" s="578"/>
      <c r="Z824" s="578"/>
      <c r="AA824" s="578"/>
      <c r="AB824" s="578"/>
      <c r="AC824" s="578"/>
      <c r="AD824" s="578"/>
      <c r="AE824" s="201"/>
      <c r="AF824" s="234"/>
      <c r="AG824" s="234"/>
      <c r="AH824" s="234"/>
      <c r="AI824" s="234"/>
      <c r="AJ824" s="234"/>
      <c r="AK824" s="578"/>
      <c r="AL824" s="201"/>
      <c r="AM824" s="234"/>
      <c r="AN824" s="234"/>
      <c r="AO824" s="201"/>
      <c r="AP824" s="201"/>
      <c r="BL824" s="83"/>
      <c r="BM824" s="83"/>
      <c r="BQ824" s="83"/>
    </row>
    <row r="825" spans="1:69" s="82" customFormat="1">
      <c r="A825" s="201"/>
      <c r="B825" s="234"/>
      <c r="C825" s="716"/>
      <c r="D825" s="201"/>
      <c r="E825" s="201"/>
      <c r="F825" s="201"/>
      <c r="G825" s="201"/>
      <c r="H825" s="201"/>
      <c r="I825" s="201"/>
      <c r="J825" s="201"/>
      <c r="K825" s="201"/>
      <c r="L825" s="201"/>
      <c r="M825" s="578"/>
      <c r="N825" s="578"/>
      <c r="O825" s="578"/>
      <c r="P825" s="578"/>
      <c r="Q825" s="578"/>
      <c r="R825" s="578"/>
      <c r="S825" s="578"/>
      <c r="T825" s="578"/>
      <c r="U825" s="578"/>
      <c r="V825" s="578"/>
      <c r="W825" s="578"/>
      <c r="X825" s="578"/>
      <c r="Y825" s="578"/>
      <c r="Z825" s="578"/>
      <c r="AA825" s="578"/>
      <c r="AB825" s="578"/>
      <c r="AC825" s="578"/>
      <c r="AD825" s="578"/>
      <c r="AE825" s="201"/>
      <c r="AF825" s="234"/>
      <c r="AG825" s="234"/>
      <c r="AH825" s="234"/>
      <c r="AI825" s="234"/>
      <c r="AJ825" s="234"/>
      <c r="AK825" s="578"/>
      <c r="AL825" s="201"/>
      <c r="AM825" s="234"/>
      <c r="AN825" s="234"/>
      <c r="AO825" s="201"/>
      <c r="AP825" s="201"/>
      <c r="BL825" s="83"/>
      <c r="BM825" s="83"/>
      <c r="BQ825" s="83"/>
    </row>
    <row r="826" spans="1:69" s="82" customFormat="1">
      <c r="A826" s="201"/>
      <c r="B826" s="234"/>
      <c r="C826" s="716"/>
      <c r="D826" s="201"/>
      <c r="E826" s="201"/>
      <c r="F826" s="201"/>
      <c r="G826" s="201"/>
      <c r="H826" s="201"/>
      <c r="I826" s="201"/>
      <c r="J826" s="201"/>
      <c r="K826" s="201"/>
      <c r="L826" s="201"/>
      <c r="M826" s="578"/>
      <c r="N826" s="578"/>
      <c r="O826" s="578"/>
      <c r="P826" s="578"/>
      <c r="Q826" s="578"/>
      <c r="R826" s="578"/>
      <c r="S826" s="578"/>
      <c r="T826" s="578"/>
      <c r="U826" s="578"/>
      <c r="V826" s="578"/>
      <c r="W826" s="578"/>
      <c r="X826" s="578"/>
      <c r="Y826" s="578"/>
      <c r="Z826" s="578"/>
      <c r="AA826" s="578"/>
      <c r="AB826" s="578"/>
      <c r="AC826" s="578"/>
      <c r="AD826" s="578"/>
      <c r="AE826" s="201"/>
      <c r="AF826" s="234"/>
      <c r="AG826" s="234"/>
      <c r="AH826" s="234"/>
      <c r="AI826" s="234"/>
      <c r="AJ826" s="234"/>
      <c r="AK826" s="578"/>
      <c r="AL826" s="201"/>
      <c r="AM826" s="234"/>
      <c r="AN826" s="234"/>
      <c r="AO826" s="201"/>
      <c r="AP826" s="201"/>
      <c r="BL826" s="83"/>
      <c r="BM826" s="83"/>
      <c r="BQ826" s="83"/>
    </row>
    <row r="827" spans="1:69" s="82" customFormat="1">
      <c r="A827" s="201"/>
      <c r="B827" s="234"/>
      <c r="C827" s="716"/>
      <c r="D827" s="201"/>
      <c r="E827" s="201"/>
      <c r="F827" s="201"/>
      <c r="G827" s="201"/>
      <c r="H827" s="201"/>
      <c r="I827" s="201"/>
      <c r="J827" s="201"/>
      <c r="K827" s="201"/>
      <c r="L827" s="201"/>
      <c r="M827" s="578"/>
      <c r="N827" s="578"/>
      <c r="O827" s="578"/>
      <c r="P827" s="578"/>
      <c r="Q827" s="578"/>
      <c r="R827" s="578"/>
      <c r="S827" s="578"/>
      <c r="T827" s="578"/>
      <c r="U827" s="578"/>
      <c r="V827" s="578"/>
      <c r="W827" s="578"/>
      <c r="X827" s="578"/>
      <c r="Y827" s="578"/>
      <c r="Z827" s="578"/>
      <c r="AA827" s="578"/>
      <c r="AB827" s="578"/>
      <c r="AC827" s="578"/>
      <c r="AD827" s="578"/>
      <c r="AE827" s="201"/>
      <c r="AF827" s="234"/>
      <c r="AG827" s="234"/>
      <c r="AH827" s="234"/>
      <c r="AI827" s="234"/>
      <c r="AJ827" s="234"/>
      <c r="AK827" s="578"/>
      <c r="AL827" s="201"/>
      <c r="AM827" s="234"/>
      <c r="AN827" s="234"/>
      <c r="AO827" s="201"/>
      <c r="AP827" s="201"/>
      <c r="BL827" s="83"/>
      <c r="BM827" s="83"/>
      <c r="BQ827" s="83"/>
    </row>
    <row r="828" spans="1:69" s="82" customFormat="1">
      <c r="A828" s="201"/>
      <c r="B828" s="234"/>
      <c r="C828" s="716"/>
      <c r="D828" s="201"/>
      <c r="E828" s="201"/>
      <c r="F828" s="201"/>
      <c r="G828" s="201"/>
      <c r="H828" s="201"/>
      <c r="I828" s="201"/>
      <c r="J828" s="201"/>
      <c r="K828" s="201"/>
      <c r="L828" s="201"/>
      <c r="M828" s="578"/>
      <c r="N828" s="578"/>
      <c r="O828" s="578"/>
      <c r="P828" s="578"/>
      <c r="Q828" s="578"/>
      <c r="R828" s="578"/>
      <c r="S828" s="578"/>
      <c r="T828" s="578"/>
      <c r="U828" s="578"/>
      <c r="V828" s="578"/>
      <c r="W828" s="578"/>
      <c r="X828" s="578"/>
      <c r="Y828" s="578"/>
      <c r="Z828" s="578"/>
      <c r="AA828" s="578"/>
      <c r="AB828" s="578"/>
      <c r="AC828" s="578"/>
      <c r="AD828" s="578"/>
      <c r="AE828" s="201"/>
      <c r="AF828" s="234"/>
      <c r="AG828" s="234"/>
      <c r="AH828" s="234"/>
      <c r="AI828" s="234"/>
      <c r="AJ828" s="234"/>
      <c r="AK828" s="578"/>
      <c r="AL828" s="201"/>
      <c r="AM828" s="234"/>
      <c r="AN828" s="234"/>
      <c r="AO828" s="201"/>
      <c r="AP828" s="201"/>
      <c r="BL828" s="83"/>
      <c r="BM828" s="83"/>
      <c r="BQ828" s="83"/>
    </row>
    <row r="829" spans="1:69" s="82" customFormat="1">
      <c r="A829" s="201"/>
      <c r="B829" s="234"/>
      <c r="C829" s="716"/>
      <c r="D829" s="201"/>
      <c r="E829" s="201"/>
      <c r="F829" s="201"/>
      <c r="G829" s="201"/>
      <c r="H829" s="201"/>
      <c r="I829" s="201"/>
      <c r="J829" s="201"/>
      <c r="K829" s="201"/>
      <c r="L829" s="201"/>
      <c r="M829" s="578"/>
      <c r="N829" s="578"/>
      <c r="O829" s="578"/>
      <c r="P829" s="578"/>
      <c r="Q829" s="578"/>
      <c r="R829" s="578"/>
      <c r="S829" s="578"/>
      <c r="T829" s="578"/>
      <c r="U829" s="578"/>
      <c r="V829" s="578"/>
      <c r="W829" s="578"/>
      <c r="X829" s="578"/>
      <c r="Y829" s="578"/>
      <c r="Z829" s="578"/>
      <c r="AA829" s="578"/>
      <c r="AB829" s="578"/>
      <c r="AC829" s="578"/>
      <c r="AD829" s="578"/>
      <c r="AE829" s="201"/>
      <c r="AF829" s="234"/>
      <c r="AG829" s="234"/>
      <c r="AH829" s="234"/>
      <c r="AI829" s="234"/>
      <c r="AJ829" s="234"/>
      <c r="AK829" s="578"/>
      <c r="AL829" s="201"/>
      <c r="AM829" s="234"/>
      <c r="AN829" s="234"/>
      <c r="AO829" s="201"/>
      <c r="AP829" s="201"/>
      <c r="BL829" s="83"/>
      <c r="BM829" s="83"/>
      <c r="BQ829" s="83"/>
    </row>
    <row r="830" spans="1:69" s="82" customFormat="1">
      <c r="A830" s="201"/>
      <c r="B830" s="234"/>
      <c r="C830" s="716"/>
      <c r="D830" s="201"/>
      <c r="E830" s="201"/>
      <c r="F830" s="201"/>
      <c r="G830" s="201"/>
      <c r="H830" s="201"/>
      <c r="I830" s="201"/>
      <c r="J830" s="201"/>
      <c r="K830" s="201"/>
      <c r="L830" s="201"/>
      <c r="M830" s="578"/>
      <c r="N830" s="578"/>
      <c r="O830" s="578"/>
      <c r="P830" s="578"/>
      <c r="Q830" s="578"/>
      <c r="R830" s="578"/>
      <c r="S830" s="578"/>
      <c r="T830" s="578"/>
      <c r="U830" s="578"/>
      <c r="V830" s="578"/>
      <c r="W830" s="578"/>
      <c r="X830" s="578"/>
      <c r="Y830" s="578"/>
      <c r="Z830" s="578"/>
      <c r="AA830" s="578"/>
      <c r="AB830" s="578"/>
      <c r="AC830" s="578"/>
      <c r="AD830" s="578"/>
      <c r="AE830" s="201"/>
      <c r="AF830" s="234"/>
      <c r="AG830" s="234"/>
      <c r="AH830" s="234"/>
      <c r="AI830" s="234"/>
      <c r="AJ830" s="234"/>
      <c r="AK830" s="578"/>
      <c r="AL830" s="201"/>
      <c r="AM830" s="234"/>
      <c r="AN830" s="234"/>
      <c r="AO830" s="201"/>
      <c r="AP830" s="201"/>
      <c r="BL830" s="83"/>
      <c r="BM830" s="83"/>
      <c r="BQ830" s="83"/>
    </row>
    <row r="831" spans="1:69" s="82" customFormat="1">
      <c r="A831" s="201"/>
      <c r="B831" s="234"/>
      <c r="C831" s="716"/>
      <c r="D831" s="201"/>
      <c r="E831" s="201"/>
      <c r="F831" s="201"/>
      <c r="G831" s="201"/>
      <c r="H831" s="201"/>
      <c r="I831" s="201"/>
      <c r="J831" s="201"/>
      <c r="K831" s="201"/>
      <c r="L831" s="201"/>
      <c r="M831" s="578"/>
      <c r="N831" s="578"/>
      <c r="O831" s="578"/>
      <c r="P831" s="578"/>
      <c r="Q831" s="578"/>
      <c r="R831" s="578"/>
      <c r="S831" s="578"/>
      <c r="T831" s="578"/>
      <c r="U831" s="578"/>
      <c r="V831" s="578"/>
      <c r="W831" s="578"/>
      <c r="X831" s="578"/>
      <c r="Y831" s="578"/>
      <c r="Z831" s="578"/>
      <c r="AA831" s="578"/>
      <c r="AB831" s="578"/>
      <c r="AC831" s="578"/>
      <c r="AD831" s="578"/>
      <c r="AE831" s="201"/>
      <c r="AF831" s="234"/>
      <c r="AG831" s="234"/>
      <c r="AH831" s="234"/>
      <c r="AI831" s="234"/>
      <c r="AJ831" s="234"/>
      <c r="AK831" s="578"/>
      <c r="AL831" s="201"/>
      <c r="AM831" s="234"/>
      <c r="AN831" s="234"/>
      <c r="AO831" s="201"/>
      <c r="AP831" s="201"/>
      <c r="BL831" s="83"/>
      <c r="BM831" s="83"/>
      <c r="BQ831" s="83"/>
    </row>
    <row r="832" spans="1:69" s="82" customFormat="1">
      <c r="A832" s="201"/>
      <c r="B832" s="234"/>
      <c r="C832" s="716"/>
      <c r="D832" s="201"/>
      <c r="E832" s="201"/>
      <c r="F832" s="201"/>
      <c r="G832" s="201"/>
      <c r="H832" s="201"/>
      <c r="I832" s="201"/>
      <c r="J832" s="201"/>
      <c r="K832" s="201"/>
      <c r="L832" s="201"/>
      <c r="M832" s="578"/>
      <c r="N832" s="578"/>
      <c r="O832" s="578"/>
      <c r="P832" s="578"/>
      <c r="Q832" s="578"/>
      <c r="R832" s="578"/>
      <c r="S832" s="578"/>
      <c r="T832" s="578"/>
      <c r="U832" s="578"/>
      <c r="V832" s="578"/>
      <c r="W832" s="578"/>
      <c r="X832" s="578"/>
      <c r="Y832" s="578"/>
      <c r="Z832" s="578"/>
      <c r="AA832" s="578"/>
      <c r="AB832" s="578"/>
      <c r="AC832" s="578"/>
      <c r="AD832" s="578"/>
      <c r="AE832" s="201"/>
      <c r="AF832" s="234"/>
      <c r="AG832" s="234"/>
      <c r="AH832" s="234"/>
      <c r="AI832" s="234"/>
      <c r="AJ832" s="234"/>
      <c r="AK832" s="578"/>
      <c r="AL832" s="201"/>
      <c r="AM832" s="234"/>
      <c r="AN832" s="234"/>
      <c r="AO832" s="201"/>
      <c r="AP832" s="201"/>
      <c r="BL832" s="83"/>
      <c r="BM832" s="83"/>
      <c r="BQ832" s="83"/>
    </row>
    <row r="833" spans="1:69" s="82" customFormat="1">
      <c r="A833" s="201"/>
      <c r="B833" s="234"/>
      <c r="C833" s="716"/>
      <c r="D833" s="201"/>
      <c r="E833" s="201"/>
      <c r="F833" s="201"/>
      <c r="G833" s="201"/>
      <c r="H833" s="201"/>
      <c r="I833" s="201"/>
      <c r="J833" s="201"/>
      <c r="K833" s="201"/>
      <c r="L833" s="201"/>
      <c r="M833" s="578"/>
      <c r="N833" s="578"/>
      <c r="O833" s="578"/>
      <c r="P833" s="578"/>
      <c r="Q833" s="578"/>
      <c r="R833" s="578"/>
      <c r="S833" s="578"/>
      <c r="T833" s="578"/>
      <c r="U833" s="578"/>
      <c r="V833" s="578"/>
      <c r="W833" s="578"/>
      <c r="X833" s="578"/>
      <c r="Y833" s="578"/>
      <c r="Z833" s="578"/>
      <c r="AA833" s="578"/>
      <c r="AB833" s="578"/>
      <c r="AC833" s="578"/>
      <c r="AD833" s="578"/>
      <c r="AE833" s="201"/>
      <c r="AF833" s="234"/>
      <c r="AG833" s="234"/>
      <c r="AH833" s="234"/>
      <c r="AI833" s="234"/>
      <c r="AJ833" s="234"/>
      <c r="AK833" s="578"/>
      <c r="AL833" s="201"/>
      <c r="AM833" s="234"/>
      <c r="AN833" s="234"/>
      <c r="AO833" s="201"/>
      <c r="AP833" s="201"/>
      <c r="BL833" s="83"/>
      <c r="BM833" s="83"/>
      <c r="BQ833" s="83"/>
    </row>
    <row r="834" spans="1:69" s="82" customFormat="1">
      <c r="A834" s="201"/>
      <c r="B834" s="234"/>
      <c r="C834" s="716"/>
      <c r="D834" s="201"/>
      <c r="E834" s="201"/>
      <c r="F834" s="201"/>
      <c r="G834" s="201"/>
      <c r="H834" s="201"/>
      <c r="I834" s="201"/>
      <c r="J834" s="201"/>
      <c r="K834" s="201"/>
      <c r="L834" s="201"/>
      <c r="M834" s="578"/>
      <c r="N834" s="578"/>
      <c r="O834" s="578"/>
      <c r="P834" s="578"/>
      <c r="Q834" s="578"/>
      <c r="R834" s="578"/>
      <c r="S834" s="578"/>
      <c r="T834" s="578"/>
      <c r="U834" s="578"/>
      <c r="V834" s="578"/>
      <c r="W834" s="578"/>
      <c r="X834" s="578"/>
      <c r="Y834" s="578"/>
      <c r="Z834" s="578"/>
      <c r="AA834" s="578"/>
      <c r="AB834" s="578"/>
      <c r="AC834" s="578"/>
      <c r="AD834" s="578"/>
      <c r="AE834" s="201"/>
      <c r="AF834" s="234"/>
      <c r="AG834" s="234"/>
      <c r="AH834" s="234"/>
      <c r="AI834" s="234"/>
      <c r="AJ834" s="234"/>
      <c r="AK834" s="578"/>
      <c r="AL834" s="201"/>
      <c r="AM834" s="234"/>
      <c r="AN834" s="234"/>
      <c r="AO834" s="201"/>
      <c r="AP834" s="201"/>
      <c r="BL834" s="83"/>
      <c r="BM834" s="83"/>
      <c r="BQ834" s="83"/>
    </row>
    <row r="835" spans="1:69" s="82" customFormat="1">
      <c r="A835" s="201"/>
      <c r="B835" s="234"/>
      <c r="C835" s="716"/>
      <c r="D835" s="201"/>
      <c r="E835" s="201"/>
      <c r="F835" s="201"/>
      <c r="G835" s="201"/>
      <c r="H835" s="201"/>
      <c r="I835" s="201"/>
      <c r="J835" s="201"/>
      <c r="K835" s="201"/>
      <c r="L835" s="201"/>
      <c r="M835" s="578"/>
      <c r="N835" s="578"/>
      <c r="O835" s="578"/>
      <c r="P835" s="578"/>
      <c r="Q835" s="578"/>
      <c r="R835" s="578"/>
      <c r="S835" s="578"/>
      <c r="T835" s="578"/>
      <c r="U835" s="578"/>
      <c r="V835" s="578"/>
      <c r="W835" s="578"/>
      <c r="X835" s="578"/>
      <c r="Y835" s="578"/>
      <c r="Z835" s="578"/>
      <c r="AA835" s="578"/>
      <c r="AB835" s="578"/>
      <c r="AC835" s="578"/>
      <c r="AD835" s="578"/>
      <c r="AE835" s="201"/>
      <c r="AF835" s="234"/>
      <c r="AG835" s="234"/>
      <c r="AH835" s="234"/>
      <c r="AI835" s="234"/>
      <c r="AJ835" s="234"/>
      <c r="AK835" s="578"/>
      <c r="AL835" s="201"/>
      <c r="AM835" s="234"/>
      <c r="AN835" s="234"/>
      <c r="AO835" s="201"/>
      <c r="AP835" s="201"/>
      <c r="BL835" s="83"/>
      <c r="BM835" s="83"/>
      <c r="BQ835" s="83"/>
    </row>
    <row r="836" spans="1:69" s="82" customFormat="1">
      <c r="A836" s="201"/>
      <c r="B836" s="234"/>
      <c r="C836" s="716"/>
      <c r="D836" s="201"/>
      <c r="E836" s="201"/>
      <c r="F836" s="201"/>
      <c r="G836" s="201"/>
      <c r="H836" s="201"/>
      <c r="I836" s="201"/>
      <c r="J836" s="201"/>
      <c r="K836" s="201"/>
      <c r="L836" s="201"/>
      <c r="M836" s="578"/>
      <c r="N836" s="578"/>
      <c r="O836" s="578"/>
      <c r="P836" s="578"/>
      <c r="Q836" s="578"/>
      <c r="R836" s="578"/>
      <c r="S836" s="578"/>
      <c r="T836" s="578"/>
      <c r="U836" s="578"/>
      <c r="V836" s="578"/>
      <c r="W836" s="578"/>
      <c r="X836" s="578"/>
      <c r="Y836" s="578"/>
      <c r="Z836" s="578"/>
      <c r="AA836" s="578"/>
      <c r="AB836" s="578"/>
      <c r="AC836" s="578"/>
      <c r="AD836" s="578"/>
      <c r="AE836" s="201"/>
      <c r="AF836" s="234"/>
      <c r="AG836" s="234"/>
      <c r="AH836" s="234"/>
      <c r="AI836" s="234"/>
      <c r="AJ836" s="234"/>
      <c r="AK836" s="578"/>
      <c r="AL836" s="201"/>
      <c r="AM836" s="234"/>
      <c r="AN836" s="234"/>
      <c r="AO836" s="201"/>
      <c r="AP836" s="201"/>
      <c r="BL836" s="83"/>
      <c r="BM836" s="83"/>
      <c r="BQ836" s="83"/>
    </row>
    <row r="837" spans="1:69" s="82" customFormat="1">
      <c r="A837" s="201"/>
      <c r="B837" s="234"/>
      <c r="C837" s="716"/>
      <c r="D837" s="201"/>
      <c r="E837" s="201"/>
      <c r="F837" s="201"/>
      <c r="G837" s="201"/>
      <c r="H837" s="201"/>
      <c r="I837" s="201"/>
      <c r="J837" s="201"/>
      <c r="K837" s="201"/>
      <c r="L837" s="201"/>
      <c r="M837" s="578"/>
      <c r="N837" s="578"/>
      <c r="O837" s="578"/>
      <c r="P837" s="578"/>
      <c r="Q837" s="578"/>
      <c r="R837" s="578"/>
      <c r="S837" s="578"/>
      <c r="T837" s="578"/>
      <c r="U837" s="578"/>
      <c r="V837" s="578"/>
      <c r="W837" s="578"/>
      <c r="X837" s="578"/>
      <c r="Y837" s="578"/>
      <c r="Z837" s="578"/>
      <c r="AA837" s="578"/>
      <c r="AB837" s="578"/>
      <c r="AC837" s="578"/>
      <c r="AD837" s="578"/>
      <c r="AE837" s="201"/>
      <c r="AF837" s="234"/>
      <c r="AG837" s="234"/>
      <c r="AH837" s="234"/>
      <c r="AI837" s="234"/>
      <c r="AJ837" s="234"/>
      <c r="AK837" s="578"/>
      <c r="AL837" s="201"/>
      <c r="AM837" s="234"/>
      <c r="AN837" s="234"/>
      <c r="AO837" s="201"/>
      <c r="AP837" s="201"/>
      <c r="BL837" s="83"/>
      <c r="BM837" s="83"/>
      <c r="BQ837" s="83"/>
    </row>
    <row r="838" spans="1:69" s="82" customFormat="1">
      <c r="A838" s="201"/>
      <c r="B838" s="234"/>
      <c r="C838" s="716"/>
      <c r="D838" s="201"/>
      <c r="E838" s="201"/>
      <c r="F838" s="201"/>
      <c r="G838" s="201"/>
      <c r="H838" s="201"/>
      <c r="I838" s="201"/>
      <c r="J838" s="201"/>
      <c r="K838" s="201"/>
      <c r="L838" s="201"/>
      <c r="M838" s="578"/>
      <c r="N838" s="578"/>
      <c r="O838" s="578"/>
      <c r="P838" s="578"/>
      <c r="Q838" s="578"/>
      <c r="R838" s="578"/>
      <c r="S838" s="578"/>
      <c r="T838" s="578"/>
      <c r="U838" s="578"/>
      <c r="V838" s="578"/>
      <c r="W838" s="578"/>
      <c r="X838" s="578"/>
      <c r="Y838" s="578"/>
      <c r="Z838" s="578"/>
      <c r="AA838" s="578"/>
      <c r="AB838" s="578"/>
      <c r="AC838" s="578"/>
      <c r="AD838" s="578"/>
      <c r="AE838" s="201"/>
      <c r="AF838" s="234"/>
      <c r="AG838" s="234"/>
      <c r="AH838" s="234"/>
      <c r="AI838" s="234"/>
      <c r="AJ838" s="234"/>
      <c r="AK838" s="578"/>
      <c r="AL838" s="201"/>
      <c r="AM838" s="234"/>
      <c r="AN838" s="234"/>
      <c r="AO838" s="201"/>
      <c r="AP838" s="201"/>
      <c r="BL838" s="83"/>
      <c r="BM838" s="83"/>
      <c r="BQ838" s="83"/>
    </row>
    <row r="839" spans="1:69" s="82" customFormat="1">
      <c r="A839" s="201"/>
      <c r="B839" s="234"/>
      <c r="C839" s="716"/>
      <c r="D839" s="201"/>
      <c r="E839" s="201"/>
      <c r="F839" s="201"/>
      <c r="G839" s="201"/>
      <c r="H839" s="201"/>
      <c r="I839" s="201"/>
      <c r="J839" s="201"/>
      <c r="K839" s="201"/>
      <c r="L839" s="201"/>
      <c r="M839" s="578"/>
      <c r="N839" s="578"/>
      <c r="O839" s="578"/>
      <c r="P839" s="578"/>
      <c r="Q839" s="578"/>
      <c r="R839" s="578"/>
      <c r="S839" s="578"/>
      <c r="T839" s="578"/>
      <c r="U839" s="578"/>
      <c r="V839" s="578"/>
      <c r="W839" s="578"/>
      <c r="X839" s="578"/>
      <c r="Y839" s="578"/>
      <c r="Z839" s="578"/>
      <c r="AA839" s="578"/>
      <c r="AB839" s="578"/>
      <c r="AC839" s="578"/>
      <c r="AD839" s="578"/>
      <c r="AE839" s="201"/>
      <c r="AF839" s="234"/>
      <c r="AG839" s="234"/>
      <c r="AH839" s="234"/>
      <c r="AI839" s="234"/>
      <c r="AJ839" s="234"/>
      <c r="AK839" s="578"/>
      <c r="AL839" s="201"/>
      <c r="AM839" s="234"/>
      <c r="AN839" s="234"/>
      <c r="AO839" s="201"/>
      <c r="AP839" s="201"/>
      <c r="BL839" s="83"/>
      <c r="BM839" s="83"/>
      <c r="BQ839" s="83"/>
    </row>
    <row r="840" spans="1:69" s="82" customFormat="1">
      <c r="A840" s="201"/>
      <c r="B840" s="234"/>
      <c r="C840" s="716"/>
      <c r="D840" s="201"/>
      <c r="E840" s="201"/>
      <c r="F840" s="201"/>
      <c r="G840" s="201"/>
      <c r="H840" s="201"/>
      <c r="I840" s="201"/>
      <c r="J840" s="201"/>
      <c r="K840" s="201"/>
      <c r="L840" s="201"/>
      <c r="M840" s="578"/>
      <c r="N840" s="578"/>
      <c r="O840" s="578"/>
      <c r="P840" s="578"/>
      <c r="Q840" s="578"/>
      <c r="R840" s="578"/>
      <c r="S840" s="578"/>
      <c r="T840" s="578"/>
      <c r="U840" s="578"/>
      <c r="V840" s="578"/>
      <c r="W840" s="578"/>
      <c r="X840" s="578"/>
      <c r="Y840" s="578"/>
      <c r="Z840" s="578"/>
      <c r="AA840" s="578"/>
      <c r="AB840" s="578"/>
      <c r="AC840" s="578"/>
      <c r="AD840" s="578"/>
      <c r="AE840" s="201"/>
      <c r="AF840" s="234"/>
      <c r="AG840" s="234"/>
      <c r="AH840" s="234"/>
      <c r="AI840" s="234"/>
      <c r="AJ840" s="234"/>
      <c r="AK840" s="578"/>
      <c r="AL840" s="201"/>
      <c r="AM840" s="234"/>
      <c r="AN840" s="234"/>
      <c r="AO840" s="201"/>
      <c r="AP840" s="201"/>
      <c r="BL840" s="83"/>
      <c r="BM840" s="83"/>
      <c r="BQ840" s="83"/>
    </row>
    <row r="841" spans="1:69" s="82" customFormat="1">
      <c r="A841" s="201"/>
      <c r="B841" s="234"/>
      <c r="C841" s="716"/>
      <c r="D841" s="201"/>
      <c r="E841" s="201"/>
      <c r="F841" s="201"/>
      <c r="G841" s="201"/>
      <c r="H841" s="201"/>
      <c r="I841" s="201"/>
      <c r="J841" s="201"/>
      <c r="K841" s="201"/>
      <c r="L841" s="201"/>
      <c r="M841" s="578"/>
      <c r="N841" s="578"/>
      <c r="O841" s="578"/>
      <c r="P841" s="578"/>
      <c r="Q841" s="578"/>
      <c r="R841" s="578"/>
      <c r="S841" s="578"/>
      <c r="T841" s="578"/>
      <c r="U841" s="578"/>
      <c r="V841" s="578"/>
      <c r="W841" s="578"/>
      <c r="X841" s="578"/>
      <c r="Y841" s="578"/>
      <c r="Z841" s="578"/>
      <c r="AA841" s="578"/>
      <c r="AB841" s="578"/>
      <c r="AC841" s="578"/>
      <c r="AD841" s="578"/>
      <c r="AE841" s="201"/>
      <c r="AF841" s="234"/>
      <c r="AG841" s="234"/>
      <c r="AH841" s="234"/>
      <c r="AI841" s="234"/>
      <c r="AJ841" s="234"/>
      <c r="AK841" s="578"/>
      <c r="AL841" s="201"/>
      <c r="AM841" s="234"/>
      <c r="AN841" s="234"/>
      <c r="AO841" s="201"/>
      <c r="AP841" s="201"/>
      <c r="BL841" s="83"/>
      <c r="BM841" s="83"/>
      <c r="BQ841" s="83"/>
    </row>
    <row r="842" spans="1:69" s="82" customFormat="1">
      <c r="A842" s="201"/>
      <c r="B842" s="234"/>
      <c r="C842" s="716"/>
      <c r="D842" s="201"/>
      <c r="E842" s="201"/>
      <c r="F842" s="201"/>
      <c r="G842" s="201"/>
      <c r="H842" s="201"/>
      <c r="I842" s="201"/>
      <c r="J842" s="201"/>
      <c r="K842" s="201"/>
      <c r="L842" s="201"/>
      <c r="M842" s="578"/>
      <c r="N842" s="578"/>
      <c r="O842" s="578"/>
      <c r="P842" s="578"/>
      <c r="Q842" s="578"/>
      <c r="R842" s="578"/>
      <c r="S842" s="578"/>
      <c r="T842" s="578"/>
      <c r="U842" s="578"/>
      <c r="V842" s="578"/>
      <c r="W842" s="578"/>
      <c r="X842" s="578"/>
      <c r="Y842" s="578"/>
      <c r="Z842" s="578"/>
      <c r="AA842" s="578"/>
      <c r="AB842" s="578"/>
      <c r="AC842" s="578"/>
      <c r="AD842" s="578"/>
      <c r="AE842" s="201"/>
      <c r="AF842" s="234"/>
      <c r="AG842" s="234"/>
      <c r="AH842" s="234"/>
      <c r="AI842" s="234"/>
      <c r="AJ842" s="234"/>
      <c r="AK842" s="578"/>
      <c r="AL842" s="201"/>
      <c r="AM842" s="234"/>
      <c r="AN842" s="234"/>
      <c r="AO842" s="201"/>
      <c r="AP842" s="201"/>
      <c r="BL842" s="83"/>
      <c r="BM842" s="83"/>
      <c r="BQ842" s="83"/>
    </row>
    <row r="843" spans="1:69" s="82" customFormat="1">
      <c r="A843" s="201"/>
      <c r="B843" s="234"/>
      <c r="C843" s="716"/>
      <c r="D843" s="201"/>
      <c r="E843" s="201"/>
      <c r="F843" s="201"/>
      <c r="G843" s="201"/>
      <c r="H843" s="201"/>
      <c r="I843" s="201"/>
      <c r="J843" s="201"/>
      <c r="K843" s="201"/>
      <c r="L843" s="201"/>
      <c r="M843" s="578"/>
      <c r="N843" s="578"/>
      <c r="O843" s="578"/>
      <c r="P843" s="578"/>
      <c r="Q843" s="578"/>
      <c r="R843" s="578"/>
      <c r="S843" s="578"/>
      <c r="T843" s="578"/>
      <c r="U843" s="578"/>
      <c r="V843" s="578"/>
      <c r="W843" s="578"/>
      <c r="X843" s="578"/>
      <c r="Y843" s="578"/>
      <c r="Z843" s="578"/>
      <c r="AA843" s="578"/>
      <c r="AB843" s="578"/>
      <c r="AC843" s="578"/>
      <c r="AD843" s="578"/>
      <c r="AE843" s="201"/>
      <c r="AF843" s="234"/>
      <c r="AG843" s="234"/>
      <c r="AH843" s="234"/>
      <c r="AI843" s="234"/>
      <c r="AJ843" s="234"/>
      <c r="AK843" s="578"/>
      <c r="AL843" s="201"/>
      <c r="AM843" s="234"/>
      <c r="AN843" s="234"/>
      <c r="AO843" s="201"/>
      <c r="AP843" s="201"/>
      <c r="BL843" s="83"/>
      <c r="BM843" s="83"/>
      <c r="BQ843" s="83"/>
    </row>
    <row r="844" spans="1:69" s="82" customFormat="1">
      <c r="A844" s="201"/>
      <c r="B844" s="234"/>
      <c r="C844" s="716"/>
      <c r="D844" s="201"/>
      <c r="E844" s="201"/>
      <c r="F844" s="201"/>
      <c r="G844" s="201"/>
      <c r="H844" s="201"/>
      <c r="I844" s="201"/>
      <c r="J844" s="201"/>
      <c r="K844" s="201"/>
      <c r="L844" s="201"/>
      <c r="M844" s="578"/>
      <c r="N844" s="578"/>
      <c r="O844" s="578"/>
      <c r="P844" s="578"/>
      <c r="Q844" s="578"/>
      <c r="R844" s="578"/>
      <c r="S844" s="578"/>
      <c r="T844" s="578"/>
      <c r="U844" s="578"/>
      <c r="V844" s="578"/>
      <c r="W844" s="578"/>
      <c r="X844" s="578"/>
      <c r="Y844" s="578"/>
      <c r="Z844" s="578"/>
      <c r="AA844" s="578"/>
      <c r="AB844" s="578"/>
      <c r="AC844" s="578"/>
      <c r="AD844" s="578"/>
      <c r="AE844" s="201"/>
      <c r="AF844" s="234"/>
      <c r="AG844" s="234"/>
      <c r="AH844" s="234"/>
      <c r="AI844" s="234"/>
      <c r="AJ844" s="234"/>
      <c r="AK844" s="578"/>
      <c r="AL844" s="201"/>
      <c r="AM844" s="234"/>
      <c r="AN844" s="234"/>
      <c r="AO844" s="201"/>
      <c r="AP844" s="201"/>
      <c r="BL844" s="83"/>
      <c r="BM844" s="83"/>
      <c r="BQ844" s="83"/>
    </row>
    <row r="845" spans="1:69" s="82" customFormat="1">
      <c r="A845" s="201"/>
      <c r="B845" s="234"/>
      <c r="C845" s="716"/>
      <c r="D845" s="201"/>
      <c r="E845" s="201"/>
      <c r="F845" s="201"/>
      <c r="G845" s="201"/>
      <c r="H845" s="201"/>
      <c r="I845" s="201"/>
      <c r="J845" s="201"/>
      <c r="K845" s="201"/>
      <c r="L845" s="201"/>
      <c r="M845" s="578"/>
      <c r="N845" s="578"/>
      <c r="O845" s="578"/>
      <c r="P845" s="578"/>
      <c r="Q845" s="578"/>
      <c r="R845" s="578"/>
      <c r="S845" s="578"/>
      <c r="T845" s="578"/>
      <c r="U845" s="578"/>
      <c r="V845" s="578"/>
      <c r="W845" s="578"/>
      <c r="X845" s="578"/>
      <c r="Y845" s="578"/>
      <c r="Z845" s="578"/>
      <c r="AA845" s="578"/>
      <c r="AB845" s="578"/>
      <c r="AC845" s="578"/>
      <c r="AD845" s="578"/>
      <c r="AE845" s="201"/>
      <c r="AF845" s="234"/>
      <c r="AG845" s="234"/>
      <c r="AH845" s="234"/>
      <c r="AI845" s="234"/>
      <c r="AJ845" s="234"/>
      <c r="AK845" s="578"/>
      <c r="AL845" s="201"/>
      <c r="AM845" s="234"/>
      <c r="AN845" s="234"/>
      <c r="AO845" s="201"/>
      <c r="AP845" s="201"/>
      <c r="BL845" s="83"/>
      <c r="BM845" s="83"/>
      <c r="BQ845" s="83"/>
    </row>
    <row r="846" spans="1:69" s="82" customFormat="1">
      <c r="A846" s="201"/>
      <c r="B846" s="234"/>
      <c r="C846" s="716"/>
      <c r="D846" s="201"/>
      <c r="E846" s="201"/>
      <c r="F846" s="201"/>
      <c r="G846" s="201"/>
      <c r="H846" s="201"/>
      <c r="I846" s="201"/>
      <c r="J846" s="201"/>
      <c r="K846" s="201"/>
      <c r="L846" s="201"/>
      <c r="M846" s="578"/>
      <c r="N846" s="578"/>
      <c r="O846" s="578"/>
      <c r="P846" s="578"/>
      <c r="Q846" s="578"/>
      <c r="R846" s="578"/>
      <c r="S846" s="578"/>
      <c r="T846" s="578"/>
      <c r="U846" s="578"/>
      <c r="V846" s="578"/>
      <c r="W846" s="578"/>
      <c r="X846" s="578"/>
      <c r="Y846" s="578"/>
      <c r="Z846" s="578"/>
      <c r="AA846" s="578"/>
      <c r="AB846" s="578"/>
      <c r="AC846" s="578"/>
      <c r="AD846" s="578"/>
      <c r="AE846" s="201"/>
      <c r="AF846" s="234"/>
      <c r="AG846" s="234"/>
      <c r="AH846" s="234"/>
      <c r="AI846" s="234"/>
      <c r="AJ846" s="234"/>
      <c r="AK846" s="578"/>
      <c r="AL846" s="201"/>
      <c r="AM846" s="234"/>
      <c r="AN846" s="234"/>
      <c r="AO846" s="201"/>
      <c r="AP846" s="201"/>
      <c r="BL846" s="83"/>
      <c r="BM846" s="83"/>
      <c r="BQ846" s="83"/>
    </row>
    <row r="847" spans="1:69" s="82" customFormat="1">
      <c r="A847" s="201"/>
      <c r="B847" s="234"/>
      <c r="C847" s="716"/>
      <c r="D847" s="201"/>
      <c r="E847" s="201"/>
      <c r="F847" s="201"/>
      <c r="G847" s="201"/>
      <c r="H847" s="201"/>
      <c r="I847" s="201"/>
      <c r="J847" s="201"/>
      <c r="K847" s="201"/>
      <c r="L847" s="201"/>
      <c r="M847" s="578"/>
      <c r="N847" s="578"/>
      <c r="O847" s="578"/>
      <c r="P847" s="578"/>
      <c r="Q847" s="578"/>
      <c r="R847" s="578"/>
      <c r="S847" s="578"/>
      <c r="T847" s="578"/>
      <c r="U847" s="578"/>
      <c r="V847" s="578"/>
      <c r="W847" s="578"/>
      <c r="X847" s="578"/>
      <c r="Y847" s="578"/>
      <c r="Z847" s="578"/>
      <c r="AA847" s="578"/>
      <c r="AB847" s="578"/>
      <c r="AC847" s="578"/>
      <c r="AD847" s="578"/>
      <c r="AE847" s="201"/>
      <c r="AF847" s="234"/>
      <c r="AG847" s="234"/>
      <c r="AH847" s="234"/>
      <c r="AI847" s="234"/>
      <c r="AJ847" s="234"/>
      <c r="AK847" s="578"/>
      <c r="AL847" s="201"/>
      <c r="AM847" s="234"/>
      <c r="AN847" s="234"/>
      <c r="AO847" s="201"/>
      <c r="AP847" s="201"/>
      <c r="BL847" s="83"/>
      <c r="BM847" s="83"/>
      <c r="BQ847" s="83"/>
    </row>
    <row r="848" spans="1:69" s="82" customFormat="1">
      <c r="A848" s="201"/>
      <c r="B848" s="234"/>
      <c r="C848" s="716"/>
      <c r="D848" s="201"/>
      <c r="E848" s="201"/>
      <c r="F848" s="201"/>
      <c r="G848" s="201"/>
      <c r="H848" s="201"/>
      <c r="I848" s="201"/>
      <c r="J848" s="201"/>
      <c r="K848" s="201"/>
      <c r="L848" s="201"/>
      <c r="M848" s="578"/>
      <c r="N848" s="578"/>
      <c r="O848" s="578"/>
      <c r="P848" s="578"/>
      <c r="Q848" s="578"/>
      <c r="R848" s="578"/>
      <c r="S848" s="578"/>
      <c r="T848" s="578"/>
      <c r="U848" s="578"/>
      <c r="V848" s="578"/>
      <c r="W848" s="578"/>
      <c r="X848" s="578"/>
      <c r="Y848" s="578"/>
      <c r="Z848" s="578"/>
      <c r="AA848" s="578"/>
      <c r="AB848" s="578"/>
      <c r="AC848" s="578"/>
      <c r="AD848" s="578"/>
      <c r="AE848" s="201"/>
      <c r="AF848" s="234"/>
      <c r="AG848" s="234"/>
      <c r="AH848" s="234"/>
      <c r="AI848" s="234"/>
      <c r="AJ848" s="234"/>
      <c r="AK848" s="578"/>
      <c r="AL848" s="201"/>
      <c r="AM848" s="234"/>
      <c r="AN848" s="234"/>
      <c r="AO848" s="201"/>
      <c r="AP848" s="201"/>
      <c r="BL848" s="83"/>
      <c r="BM848" s="83"/>
      <c r="BQ848" s="83"/>
    </row>
    <row r="849" spans="1:69" s="82" customFormat="1">
      <c r="A849" s="201"/>
      <c r="B849" s="234"/>
      <c r="C849" s="716"/>
      <c r="D849" s="201"/>
      <c r="E849" s="201"/>
      <c r="F849" s="201"/>
      <c r="G849" s="201"/>
      <c r="H849" s="201"/>
      <c r="I849" s="201"/>
      <c r="J849" s="201"/>
      <c r="K849" s="201"/>
      <c r="L849" s="201"/>
      <c r="M849" s="578"/>
      <c r="N849" s="578"/>
      <c r="O849" s="578"/>
      <c r="P849" s="578"/>
      <c r="Q849" s="578"/>
      <c r="R849" s="578"/>
      <c r="S849" s="578"/>
      <c r="T849" s="578"/>
      <c r="U849" s="578"/>
      <c r="V849" s="578"/>
      <c r="W849" s="578"/>
      <c r="X849" s="578"/>
      <c r="Y849" s="578"/>
      <c r="Z849" s="578"/>
      <c r="AA849" s="578"/>
      <c r="AB849" s="578"/>
      <c r="AC849" s="578"/>
      <c r="AD849" s="578"/>
      <c r="AE849" s="201"/>
      <c r="AF849" s="234"/>
      <c r="AG849" s="234"/>
      <c r="AH849" s="234"/>
      <c r="AI849" s="234"/>
      <c r="AJ849" s="234"/>
      <c r="AK849" s="578"/>
      <c r="AL849" s="201"/>
      <c r="AM849" s="234"/>
      <c r="AN849" s="234"/>
      <c r="AO849" s="201"/>
      <c r="AP849" s="201"/>
      <c r="BL849" s="83"/>
      <c r="BM849" s="83"/>
      <c r="BQ849" s="83"/>
    </row>
    <row r="850" spans="1:69" s="82" customFormat="1">
      <c r="A850" s="201"/>
      <c r="B850" s="234"/>
      <c r="C850" s="716"/>
      <c r="D850" s="201"/>
      <c r="E850" s="201"/>
      <c r="F850" s="201"/>
      <c r="G850" s="201"/>
      <c r="H850" s="201"/>
      <c r="I850" s="201"/>
      <c r="J850" s="201"/>
      <c r="K850" s="201"/>
      <c r="L850" s="201"/>
      <c r="M850" s="578"/>
      <c r="N850" s="578"/>
      <c r="O850" s="578"/>
      <c r="P850" s="578"/>
      <c r="Q850" s="578"/>
      <c r="R850" s="578"/>
      <c r="S850" s="578"/>
      <c r="T850" s="578"/>
      <c r="U850" s="578"/>
      <c r="V850" s="578"/>
      <c r="W850" s="578"/>
      <c r="X850" s="578"/>
      <c r="Y850" s="578"/>
      <c r="Z850" s="578"/>
      <c r="AA850" s="578"/>
      <c r="AB850" s="578"/>
      <c r="AC850" s="578"/>
      <c r="AD850" s="578"/>
      <c r="AE850" s="201"/>
      <c r="AF850" s="234"/>
      <c r="AG850" s="234"/>
      <c r="AH850" s="234"/>
      <c r="AI850" s="234"/>
      <c r="AJ850" s="234"/>
      <c r="AK850" s="578"/>
      <c r="AL850" s="201"/>
      <c r="AM850" s="234"/>
      <c r="AN850" s="234"/>
      <c r="AO850" s="201"/>
      <c r="AP850" s="201"/>
      <c r="BL850" s="83"/>
      <c r="BM850" s="83"/>
      <c r="BQ850" s="83"/>
    </row>
    <row r="851" spans="1:69" s="82" customFormat="1">
      <c r="A851" s="201"/>
      <c r="B851" s="234"/>
      <c r="C851" s="716"/>
      <c r="D851" s="201"/>
      <c r="E851" s="201"/>
      <c r="F851" s="201"/>
      <c r="G851" s="201"/>
      <c r="H851" s="201"/>
      <c r="I851" s="201"/>
      <c r="J851" s="201"/>
      <c r="K851" s="201"/>
      <c r="L851" s="201"/>
      <c r="M851" s="578"/>
      <c r="N851" s="578"/>
      <c r="O851" s="578"/>
      <c r="P851" s="578"/>
      <c r="Q851" s="578"/>
      <c r="R851" s="578"/>
      <c r="S851" s="578"/>
      <c r="T851" s="578"/>
      <c r="U851" s="578"/>
      <c r="V851" s="578"/>
      <c r="W851" s="578"/>
      <c r="X851" s="578"/>
      <c r="Y851" s="578"/>
      <c r="Z851" s="578"/>
      <c r="AA851" s="578"/>
      <c r="AB851" s="578"/>
      <c r="AC851" s="578"/>
      <c r="AD851" s="578"/>
      <c r="AE851" s="201"/>
      <c r="AF851" s="234"/>
      <c r="AG851" s="234"/>
      <c r="AH851" s="234"/>
      <c r="AI851" s="234"/>
      <c r="AJ851" s="234"/>
      <c r="AK851" s="578"/>
      <c r="AL851" s="201"/>
      <c r="AM851" s="234"/>
      <c r="AN851" s="234"/>
      <c r="AO851" s="201"/>
      <c r="AP851" s="201"/>
      <c r="BL851" s="83"/>
      <c r="BM851" s="83"/>
      <c r="BQ851" s="83"/>
    </row>
    <row r="852" spans="1:69" s="82" customFormat="1">
      <c r="A852" s="201"/>
      <c r="B852" s="234"/>
      <c r="C852" s="716"/>
      <c r="D852" s="201"/>
      <c r="E852" s="201"/>
      <c r="F852" s="201"/>
      <c r="G852" s="201"/>
      <c r="H852" s="201"/>
      <c r="I852" s="201"/>
      <c r="J852" s="201"/>
      <c r="K852" s="201"/>
      <c r="L852" s="201"/>
      <c r="M852" s="578"/>
      <c r="N852" s="578"/>
      <c r="O852" s="578"/>
      <c r="P852" s="578"/>
      <c r="Q852" s="578"/>
      <c r="R852" s="578"/>
      <c r="S852" s="578"/>
      <c r="T852" s="578"/>
      <c r="U852" s="578"/>
      <c r="V852" s="578"/>
      <c r="W852" s="578"/>
      <c r="X852" s="578"/>
      <c r="Y852" s="578"/>
      <c r="Z852" s="578"/>
      <c r="AA852" s="578"/>
      <c r="AB852" s="578"/>
      <c r="AC852" s="578"/>
      <c r="AD852" s="578"/>
      <c r="AE852" s="201"/>
      <c r="AF852" s="234"/>
      <c r="AG852" s="234"/>
      <c r="AH852" s="234"/>
      <c r="AI852" s="234"/>
      <c r="AJ852" s="234"/>
      <c r="AK852" s="578"/>
      <c r="AL852" s="201"/>
      <c r="AM852" s="234"/>
      <c r="AN852" s="234"/>
      <c r="AO852" s="201"/>
      <c r="AP852" s="201"/>
      <c r="BL852" s="83"/>
      <c r="BM852" s="83"/>
      <c r="BQ852" s="83"/>
    </row>
    <row r="853" spans="1:69" s="82" customFormat="1">
      <c r="A853" s="201"/>
      <c r="B853" s="234"/>
      <c r="C853" s="716"/>
      <c r="D853" s="201"/>
      <c r="E853" s="201"/>
      <c r="F853" s="201"/>
      <c r="G853" s="201"/>
      <c r="H853" s="201"/>
      <c r="I853" s="201"/>
      <c r="J853" s="201"/>
      <c r="K853" s="201"/>
      <c r="L853" s="201"/>
      <c r="M853" s="578"/>
      <c r="N853" s="578"/>
      <c r="O853" s="578"/>
      <c r="P853" s="578"/>
      <c r="Q853" s="578"/>
      <c r="R853" s="578"/>
      <c r="S853" s="578"/>
      <c r="T853" s="578"/>
      <c r="U853" s="578"/>
      <c r="V853" s="578"/>
      <c r="W853" s="578"/>
      <c r="X853" s="578"/>
      <c r="Y853" s="578"/>
      <c r="Z853" s="578"/>
      <c r="AA853" s="578"/>
      <c r="AB853" s="578"/>
      <c r="AC853" s="578"/>
      <c r="AD853" s="578"/>
      <c r="AE853" s="201"/>
      <c r="AF853" s="234"/>
      <c r="AG853" s="234"/>
      <c r="AH853" s="234"/>
      <c r="AI853" s="234"/>
      <c r="AJ853" s="234"/>
      <c r="AK853" s="578"/>
      <c r="AL853" s="201"/>
      <c r="AM853" s="234"/>
      <c r="AN853" s="234"/>
      <c r="AO853" s="201"/>
      <c r="AP853" s="201"/>
      <c r="BL853" s="83"/>
      <c r="BM853" s="83"/>
      <c r="BQ853" s="83"/>
    </row>
    <row r="854" spans="1:69" s="82" customFormat="1">
      <c r="A854" s="201"/>
      <c r="B854" s="234"/>
      <c r="C854" s="716"/>
      <c r="D854" s="201"/>
      <c r="E854" s="201"/>
      <c r="F854" s="201"/>
      <c r="G854" s="201"/>
      <c r="H854" s="201"/>
      <c r="I854" s="201"/>
      <c r="J854" s="201"/>
      <c r="K854" s="201"/>
      <c r="L854" s="201"/>
      <c r="M854" s="578"/>
      <c r="N854" s="578"/>
      <c r="O854" s="578"/>
      <c r="P854" s="578"/>
      <c r="Q854" s="578"/>
      <c r="R854" s="578"/>
      <c r="S854" s="578"/>
      <c r="T854" s="578"/>
      <c r="U854" s="578"/>
      <c r="V854" s="578"/>
      <c r="W854" s="578"/>
      <c r="X854" s="578"/>
      <c r="Y854" s="578"/>
      <c r="Z854" s="578"/>
      <c r="AA854" s="578"/>
      <c r="AB854" s="578"/>
      <c r="AC854" s="578"/>
      <c r="AD854" s="578"/>
      <c r="AE854" s="201"/>
      <c r="AF854" s="234"/>
      <c r="AG854" s="234"/>
      <c r="AH854" s="234"/>
      <c r="AI854" s="234"/>
      <c r="AJ854" s="234"/>
      <c r="AK854" s="578"/>
      <c r="AL854" s="201"/>
      <c r="AM854" s="234"/>
      <c r="AN854" s="234"/>
      <c r="AO854" s="201"/>
      <c r="AP854" s="201"/>
      <c r="BL854" s="83"/>
      <c r="BM854" s="83"/>
      <c r="BQ854" s="83"/>
    </row>
    <row r="855" spans="1:69" s="82" customFormat="1">
      <c r="A855" s="201"/>
      <c r="B855" s="234"/>
      <c r="C855" s="716"/>
      <c r="D855" s="201"/>
      <c r="E855" s="201"/>
      <c r="F855" s="201"/>
      <c r="G855" s="201"/>
      <c r="H855" s="201"/>
      <c r="I855" s="201"/>
      <c r="J855" s="201"/>
      <c r="K855" s="201"/>
      <c r="L855" s="201"/>
      <c r="M855" s="578"/>
      <c r="N855" s="578"/>
      <c r="O855" s="578"/>
      <c r="P855" s="578"/>
      <c r="Q855" s="578"/>
      <c r="R855" s="578"/>
      <c r="S855" s="578"/>
      <c r="T855" s="578"/>
      <c r="U855" s="578"/>
      <c r="V855" s="578"/>
      <c r="W855" s="578"/>
      <c r="X855" s="578"/>
      <c r="Y855" s="578"/>
      <c r="Z855" s="578"/>
      <c r="AA855" s="578"/>
      <c r="AB855" s="578"/>
      <c r="AC855" s="578"/>
      <c r="AD855" s="578"/>
      <c r="AE855" s="201"/>
      <c r="AF855" s="234"/>
      <c r="AG855" s="234"/>
      <c r="AH855" s="234"/>
      <c r="AI855" s="234"/>
      <c r="AJ855" s="234"/>
      <c r="AK855" s="578"/>
      <c r="AL855" s="201"/>
      <c r="AM855" s="234"/>
      <c r="AN855" s="234"/>
      <c r="AO855" s="201"/>
      <c r="AP855" s="201"/>
      <c r="BL855" s="83"/>
      <c r="BM855" s="83"/>
      <c r="BQ855" s="83"/>
    </row>
    <row r="856" spans="1:69" s="82" customFormat="1">
      <c r="A856" s="201"/>
      <c r="B856" s="234"/>
      <c r="C856" s="716"/>
      <c r="D856" s="201"/>
      <c r="E856" s="201"/>
      <c r="F856" s="201"/>
      <c r="G856" s="201"/>
      <c r="H856" s="201"/>
      <c r="I856" s="201"/>
      <c r="J856" s="201"/>
      <c r="K856" s="201"/>
      <c r="L856" s="201"/>
      <c r="M856" s="578"/>
      <c r="N856" s="578"/>
      <c r="O856" s="578"/>
      <c r="P856" s="578"/>
      <c r="Q856" s="578"/>
      <c r="R856" s="578"/>
      <c r="S856" s="578"/>
      <c r="T856" s="578"/>
      <c r="U856" s="578"/>
      <c r="V856" s="578"/>
      <c r="W856" s="578"/>
      <c r="X856" s="578"/>
      <c r="Y856" s="578"/>
      <c r="Z856" s="578"/>
      <c r="AA856" s="578"/>
      <c r="AB856" s="578"/>
      <c r="AC856" s="578"/>
      <c r="AD856" s="578"/>
      <c r="AE856" s="201"/>
      <c r="AF856" s="234"/>
      <c r="AG856" s="234"/>
      <c r="AH856" s="234"/>
      <c r="AI856" s="234"/>
      <c r="AJ856" s="234"/>
      <c r="AK856" s="578"/>
      <c r="AL856" s="201"/>
      <c r="AM856" s="234"/>
      <c r="AN856" s="234"/>
      <c r="AO856" s="201"/>
      <c r="AP856" s="201"/>
      <c r="BL856" s="83"/>
      <c r="BM856" s="83"/>
      <c r="BQ856" s="83"/>
    </row>
    <row r="857" spans="1:69" s="82" customFormat="1">
      <c r="A857" s="201"/>
      <c r="B857" s="234"/>
      <c r="C857" s="716"/>
      <c r="D857" s="201"/>
      <c r="E857" s="201"/>
      <c r="F857" s="201"/>
      <c r="G857" s="201"/>
      <c r="H857" s="201"/>
      <c r="I857" s="201"/>
      <c r="J857" s="201"/>
      <c r="K857" s="201"/>
      <c r="L857" s="201"/>
      <c r="M857" s="578"/>
      <c r="N857" s="578"/>
      <c r="O857" s="578"/>
      <c r="P857" s="578"/>
      <c r="Q857" s="578"/>
      <c r="R857" s="578"/>
      <c r="S857" s="578"/>
      <c r="T857" s="578"/>
      <c r="U857" s="578"/>
      <c r="V857" s="578"/>
      <c r="W857" s="578"/>
      <c r="X857" s="578"/>
      <c r="Y857" s="578"/>
      <c r="Z857" s="578"/>
      <c r="AA857" s="578"/>
      <c r="AB857" s="578"/>
      <c r="AC857" s="578"/>
      <c r="AD857" s="578"/>
      <c r="AE857" s="201"/>
      <c r="AF857" s="234"/>
      <c r="AG857" s="234"/>
      <c r="AH857" s="234"/>
      <c r="AI857" s="234"/>
      <c r="AJ857" s="234"/>
      <c r="AK857" s="578"/>
      <c r="AL857" s="201"/>
      <c r="AM857" s="234"/>
      <c r="AN857" s="234"/>
      <c r="AO857" s="201"/>
      <c r="AP857" s="201"/>
      <c r="BL857" s="83"/>
      <c r="BM857" s="83"/>
      <c r="BQ857" s="83"/>
    </row>
    <row r="858" spans="1:69" s="82" customFormat="1">
      <c r="A858" s="201"/>
      <c r="B858" s="234"/>
      <c r="C858" s="716"/>
      <c r="D858" s="201"/>
      <c r="E858" s="201"/>
      <c r="F858" s="201"/>
      <c r="G858" s="201"/>
      <c r="H858" s="201"/>
      <c r="I858" s="201"/>
      <c r="J858" s="201"/>
      <c r="K858" s="201"/>
      <c r="L858" s="201"/>
      <c r="M858" s="578"/>
      <c r="N858" s="578"/>
      <c r="O858" s="578"/>
      <c r="P858" s="578"/>
      <c r="Q858" s="578"/>
      <c r="R858" s="578"/>
      <c r="S858" s="578"/>
      <c r="T858" s="578"/>
      <c r="U858" s="578"/>
      <c r="V858" s="578"/>
      <c r="W858" s="578"/>
      <c r="X858" s="578"/>
      <c r="Y858" s="578"/>
      <c r="Z858" s="578"/>
      <c r="AA858" s="578"/>
      <c r="AB858" s="578"/>
      <c r="AC858" s="578"/>
      <c r="AD858" s="578"/>
      <c r="AE858" s="201"/>
      <c r="AF858" s="234"/>
      <c r="AG858" s="234"/>
      <c r="AH858" s="234"/>
      <c r="AI858" s="234"/>
      <c r="AJ858" s="234"/>
      <c r="AK858" s="578"/>
      <c r="AL858" s="201"/>
      <c r="AM858" s="234"/>
      <c r="AN858" s="234"/>
      <c r="AO858" s="201"/>
      <c r="AP858" s="201"/>
      <c r="BL858" s="83"/>
      <c r="BM858" s="83"/>
      <c r="BQ858" s="83"/>
    </row>
    <row r="859" spans="1:69" s="82" customFormat="1">
      <c r="A859" s="201"/>
      <c r="B859" s="234"/>
      <c r="C859" s="716"/>
      <c r="D859" s="201"/>
      <c r="E859" s="201"/>
      <c r="F859" s="201"/>
      <c r="G859" s="201"/>
      <c r="H859" s="201"/>
      <c r="I859" s="201"/>
      <c r="J859" s="201"/>
      <c r="K859" s="201"/>
      <c r="L859" s="201"/>
      <c r="M859" s="578"/>
      <c r="N859" s="578"/>
      <c r="O859" s="578"/>
      <c r="P859" s="578"/>
      <c r="Q859" s="578"/>
      <c r="R859" s="578"/>
      <c r="S859" s="578"/>
      <c r="T859" s="578"/>
      <c r="U859" s="578"/>
      <c r="V859" s="578"/>
      <c r="W859" s="578"/>
      <c r="X859" s="578"/>
      <c r="Y859" s="578"/>
      <c r="Z859" s="578"/>
      <c r="AA859" s="578"/>
      <c r="AB859" s="578"/>
      <c r="AC859" s="578"/>
      <c r="AD859" s="578"/>
      <c r="AE859" s="201"/>
      <c r="AF859" s="234"/>
      <c r="AG859" s="234"/>
      <c r="AH859" s="234"/>
      <c r="AI859" s="234"/>
      <c r="AJ859" s="234"/>
      <c r="AK859" s="578"/>
      <c r="AL859" s="201"/>
      <c r="AM859" s="234"/>
      <c r="AN859" s="234"/>
      <c r="AO859" s="201"/>
      <c r="AP859" s="201"/>
      <c r="BL859" s="83"/>
      <c r="BM859" s="83"/>
      <c r="BQ859" s="83"/>
    </row>
    <row r="860" spans="1:69" s="82" customFormat="1">
      <c r="A860" s="201"/>
      <c r="B860" s="234"/>
      <c r="C860" s="716"/>
      <c r="D860" s="201"/>
      <c r="E860" s="201"/>
      <c r="F860" s="201"/>
      <c r="G860" s="201"/>
      <c r="H860" s="201"/>
      <c r="I860" s="201"/>
      <c r="J860" s="201"/>
      <c r="K860" s="201"/>
      <c r="L860" s="201"/>
      <c r="M860" s="578"/>
      <c r="N860" s="578"/>
      <c r="O860" s="578"/>
      <c r="P860" s="578"/>
      <c r="Q860" s="578"/>
      <c r="R860" s="578"/>
      <c r="S860" s="578"/>
      <c r="T860" s="578"/>
      <c r="U860" s="578"/>
      <c r="V860" s="578"/>
      <c r="W860" s="578"/>
      <c r="X860" s="578"/>
      <c r="Y860" s="578"/>
      <c r="Z860" s="578"/>
      <c r="AA860" s="578"/>
      <c r="AB860" s="578"/>
      <c r="AC860" s="578"/>
      <c r="AD860" s="578"/>
      <c r="AE860" s="201"/>
      <c r="AF860" s="234"/>
      <c r="AG860" s="234"/>
      <c r="AH860" s="234"/>
      <c r="AI860" s="234"/>
      <c r="AJ860" s="234"/>
      <c r="AK860" s="578"/>
      <c r="AL860" s="201"/>
      <c r="AM860" s="234"/>
      <c r="AN860" s="234"/>
      <c r="AO860" s="201"/>
      <c r="AP860" s="201"/>
      <c r="BL860" s="83"/>
      <c r="BM860" s="83"/>
      <c r="BQ860" s="83"/>
    </row>
    <row r="861" spans="1:69" s="82" customFormat="1">
      <c r="A861" s="201"/>
      <c r="B861" s="234"/>
      <c r="C861" s="716"/>
      <c r="D861" s="201"/>
      <c r="E861" s="201"/>
      <c r="F861" s="201"/>
      <c r="G861" s="201"/>
      <c r="H861" s="201"/>
      <c r="I861" s="201"/>
      <c r="J861" s="201"/>
      <c r="K861" s="201"/>
      <c r="L861" s="201"/>
      <c r="M861" s="578"/>
      <c r="N861" s="578"/>
      <c r="O861" s="578"/>
      <c r="P861" s="578"/>
      <c r="Q861" s="578"/>
      <c r="R861" s="578"/>
      <c r="S861" s="578"/>
      <c r="T861" s="578"/>
      <c r="U861" s="578"/>
      <c r="V861" s="578"/>
      <c r="W861" s="578"/>
      <c r="X861" s="578"/>
      <c r="Y861" s="578"/>
      <c r="Z861" s="578"/>
      <c r="AA861" s="578"/>
      <c r="AB861" s="578"/>
      <c r="AC861" s="578"/>
      <c r="AD861" s="578"/>
      <c r="AE861" s="201"/>
      <c r="AF861" s="234"/>
      <c r="AG861" s="234"/>
      <c r="AH861" s="234"/>
      <c r="AI861" s="234"/>
      <c r="AJ861" s="234"/>
      <c r="AK861" s="578"/>
      <c r="AL861" s="201"/>
      <c r="AM861" s="234"/>
      <c r="AN861" s="234"/>
      <c r="AO861" s="201"/>
      <c r="AP861" s="201"/>
      <c r="BL861" s="83"/>
      <c r="BM861" s="83"/>
      <c r="BQ861" s="83"/>
    </row>
    <row r="862" spans="1:69" s="82" customFormat="1">
      <c r="A862" s="201"/>
      <c r="B862" s="234"/>
      <c r="C862" s="716"/>
      <c r="D862" s="201"/>
      <c r="E862" s="201"/>
      <c r="F862" s="201"/>
      <c r="G862" s="201"/>
      <c r="H862" s="201"/>
      <c r="I862" s="201"/>
      <c r="J862" s="201"/>
      <c r="K862" s="201"/>
      <c r="L862" s="201"/>
      <c r="M862" s="578"/>
      <c r="N862" s="578"/>
      <c r="O862" s="578"/>
      <c r="P862" s="578"/>
      <c r="Q862" s="578"/>
      <c r="R862" s="578"/>
      <c r="S862" s="578"/>
      <c r="T862" s="578"/>
      <c r="U862" s="578"/>
      <c r="V862" s="578"/>
      <c r="W862" s="578"/>
      <c r="X862" s="578"/>
      <c r="Y862" s="578"/>
      <c r="Z862" s="578"/>
      <c r="AA862" s="578"/>
      <c r="AB862" s="578"/>
      <c r="AC862" s="578"/>
      <c r="AD862" s="578"/>
      <c r="AE862" s="201"/>
      <c r="AF862" s="234"/>
      <c r="AG862" s="234"/>
      <c r="AH862" s="234"/>
      <c r="AI862" s="234"/>
      <c r="AJ862" s="234"/>
      <c r="AK862" s="578"/>
      <c r="AL862" s="201"/>
      <c r="AM862" s="234"/>
      <c r="AN862" s="234"/>
      <c r="AO862" s="201"/>
      <c r="AP862" s="201"/>
      <c r="BL862" s="83"/>
      <c r="BM862" s="83"/>
      <c r="BQ862" s="83"/>
    </row>
    <row r="863" spans="1:69" s="82" customFormat="1">
      <c r="A863" s="201"/>
      <c r="B863" s="234"/>
      <c r="C863" s="716"/>
      <c r="D863" s="201"/>
      <c r="E863" s="201"/>
      <c r="F863" s="201"/>
      <c r="G863" s="201"/>
      <c r="H863" s="201"/>
      <c r="I863" s="201"/>
      <c r="J863" s="201"/>
      <c r="K863" s="201"/>
      <c r="L863" s="201"/>
      <c r="M863" s="578"/>
      <c r="N863" s="578"/>
      <c r="O863" s="578"/>
      <c r="P863" s="578"/>
      <c r="Q863" s="578"/>
      <c r="R863" s="578"/>
      <c r="S863" s="578"/>
      <c r="T863" s="578"/>
      <c r="U863" s="578"/>
      <c r="V863" s="578"/>
      <c r="W863" s="578"/>
      <c r="X863" s="578"/>
      <c r="Y863" s="578"/>
      <c r="Z863" s="578"/>
      <c r="AA863" s="578"/>
      <c r="AB863" s="578"/>
      <c r="AC863" s="578"/>
      <c r="AD863" s="578"/>
      <c r="AE863" s="201"/>
      <c r="AF863" s="234"/>
      <c r="AG863" s="234"/>
      <c r="AH863" s="234"/>
      <c r="AI863" s="234"/>
      <c r="AJ863" s="234"/>
      <c r="AK863" s="578"/>
      <c r="AL863" s="201"/>
      <c r="AM863" s="234"/>
      <c r="AN863" s="234"/>
      <c r="AO863" s="201"/>
      <c r="AP863" s="201"/>
      <c r="BL863" s="83"/>
      <c r="BM863" s="83"/>
      <c r="BQ863" s="83"/>
    </row>
    <row r="864" spans="1:69" s="82" customFormat="1">
      <c r="A864" s="201"/>
      <c r="B864" s="234"/>
      <c r="C864" s="716"/>
      <c r="D864" s="201"/>
      <c r="E864" s="201"/>
      <c r="F864" s="201"/>
      <c r="G864" s="201"/>
      <c r="H864" s="201"/>
      <c r="I864" s="201"/>
      <c r="J864" s="201"/>
      <c r="K864" s="201"/>
      <c r="L864" s="201"/>
      <c r="M864" s="578"/>
      <c r="N864" s="578"/>
      <c r="O864" s="578"/>
      <c r="P864" s="578"/>
      <c r="Q864" s="578"/>
      <c r="R864" s="578"/>
      <c r="S864" s="578"/>
      <c r="T864" s="578"/>
      <c r="U864" s="578"/>
      <c r="V864" s="578"/>
      <c r="W864" s="578"/>
      <c r="X864" s="578"/>
      <c r="Y864" s="578"/>
      <c r="Z864" s="578"/>
      <c r="AA864" s="578"/>
      <c r="AB864" s="578"/>
      <c r="AC864" s="578"/>
      <c r="AD864" s="578"/>
      <c r="AE864" s="201"/>
      <c r="AF864" s="234"/>
      <c r="AG864" s="234"/>
      <c r="AH864" s="234"/>
      <c r="AI864" s="234"/>
      <c r="AJ864" s="234"/>
      <c r="AK864" s="578"/>
      <c r="AL864" s="201"/>
      <c r="AM864" s="234"/>
      <c r="AN864" s="234"/>
      <c r="AO864" s="201"/>
      <c r="AP864" s="201"/>
      <c r="BL864" s="83"/>
      <c r="BM864" s="83"/>
      <c r="BQ864" s="83"/>
    </row>
    <row r="865" spans="1:69" s="82" customFormat="1">
      <c r="A865" s="201"/>
      <c r="B865" s="234"/>
      <c r="C865" s="716"/>
      <c r="D865" s="201"/>
      <c r="E865" s="201"/>
      <c r="F865" s="201"/>
      <c r="G865" s="201"/>
      <c r="H865" s="201"/>
      <c r="I865" s="201"/>
      <c r="J865" s="201"/>
      <c r="K865" s="201"/>
      <c r="L865" s="201"/>
      <c r="M865" s="578"/>
      <c r="N865" s="578"/>
      <c r="O865" s="578"/>
      <c r="P865" s="578"/>
      <c r="Q865" s="578"/>
      <c r="R865" s="578"/>
      <c r="S865" s="578"/>
      <c r="T865" s="578"/>
      <c r="U865" s="578"/>
      <c r="V865" s="578"/>
      <c r="W865" s="578"/>
      <c r="X865" s="578"/>
      <c r="Y865" s="578"/>
      <c r="Z865" s="578"/>
      <c r="AA865" s="578"/>
      <c r="AB865" s="578"/>
      <c r="AC865" s="578"/>
      <c r="AD865" s="578"/>
      <c r="AE865" s="201"/>
      <c r="AF865" s="234"/>
      <c r="AG865" s="234"/>
      <c r="AH865" s="234"/>
      <c r="AI865" s="234"/>
      <c r="AJ865" s="234"/>
      <c r="AK865" s="578"/>
      <c r="AL865" s="201"/>
      <c r="AM865" s="234"/>
      <c r="AN865" s="234"/>
      <c r="AO865" s="201"/>
      <c r="AP865" s="201"/>
      <c r="BL865" s="83"/>
      <c r="BM865" s="83"/>
      <c r="BQ865" s="83"/>
    </row>
    <row r="866" spans="1:69" s="82" customFormat="1">
      <c r="A866" s="201"/>
      <c r="B866" s="234"/>
      <c r="C866" s="716"/>
      <c r="D866" s="201"/>
      <c r="E866" s="201"/>
      <c r="F866" s="201"/>
      <c r="G866" s="201"/>
      <c r="H866" s="201"/>
      <c r="I866" s="201"/>
      <c r="J866" s="201"/>
      <c r="K866" s="201"/>
      <c r="L866" s="201"/>
      <c r="M866" s="578"/>
      <c r="N866" s="578"/>
      <c r="O866" s="578"/>
      <c r="P866" s="578"/>
      <c r="Q866" s="578"/>
      <c r="R866" s="578"/>
      <c r="S866" s="578"/>
      <c r="T866" s="578"/>
      <c r="U866" s="578"/>
      <c r="V866" s="578"/>
      <c r="W866" s="578"/>
      <c r="X866" s="578"/>
      <c r="Y866" s="578"/>
      <c r="Z866" s="578"/>
      <c r="AA866" s="578"/>
      <c r="AB866" s="578"/>
      <c r="AC866" s="578"/>
      <c r="AD866" s="578"/>
      <c r="AE866" s="201"/>
      <c r="AF866" s="234"/>
      <c r="AG866" s="234"/>
      <c r="AH866" s="234"/>
      <c r="AI866" s="234"/>
      <c r="AJ866" s="234"/>
      <c r="AK866" s="578"/>
      <c r="AL866" s="201"/>
      <c r="AM866" s="234"/>
      <c r="AN866" s="234"/>
      <c r="AO866" s="201"/>
      <c r="AP866" s="201"/>
      <c r="BL866" s="83"/>
      <c r="BM866" s="83"/>
      <c r="BQ866" s="83"/>
    </row>
    <row r="867" spans="1:69" s="82" customFormat="1">
      <c r="A867" s="201"/>
      <c r="B867" s="234"/>
      <c r="C867" s="716"/>
      <c r="D867" s="201"/>
      <c r="E867" s="201"/>
      <c r="F867" s="201"/>
      <c r="G867" s="201"/>
      <c r="H867" s="201"/>
      <c r="I867" s="201"/>
      <c r="J867" s="201"/>
      <c r="K867" s="201"/>
      <c r="L867" s="201"/>
      <c r="M867" s="578"/>
      <c r="N867" s="578"/>
      <c r="O867" s="578"/>
      <c r="P867" s="578"/>
      <c r="Q867" s="578"/>
      <c r="R867" s="578"/>
      <c r="S867" s="578"/>
      <c r="T867" s="578"/>
      <c r="U867" s="578"/>
      <c r="V867" s="578"/>
      <c r="W867" s="578"/>
      <c r="X867" s="578"/>
      <c r="Y867" s="578"/>
      <c r="Z867" s="578"/>
      <c r="AA867" s="578"/>
      <c r="AB867" s="578"/>
      <c r="AC867" s="578"/>
      <c r="AD867" s="578"/>
      <c r="AE867" s="201"/>
      <c r="AF867" s="234"/>
      <c r="AG867" s="234"/>
      <c r="AH867" s="234"/>
      <c r="AI867" s="234"/>
      <c r="AJ867" s="234"/>
      <c r="AK867" s="578"/>
      <c r="AL867" s="201"/>
      <c r="AM867" s="234"/>
      <c r="AN867" s="234"/>
      <c r="AO867" s="201"/>
      <c r="AP867" s="201"/>
      <c r="BL867" s="83"/>
      <c r="BM867" s="83"/>
      <c r="BQ867" s="83"/>
    </row>
    <row r="868" spans="1:69" s="82" customFormat="1">
      <c r="A868" s="201"/>
      <c r="B868" s="234"/>
      <c r="C868" s="716"/>
      <c r="D868" s="201"/>
      <c r="E868" s="201"/>
      <c r="F868" s="201"/>
      <c r="G868" s="201"/>
      <c r="H868" s="201"/>
      <c r="I868" s="201"/>
      <c r="J868" s="201"/>
      <c r="K868" s="201"/>
      <c r="L868" s="201"/>
      <c r="M868" s="578"/>
      <c r="N868" s="578"/>
      <c r="O868" s="578"/>
      <c r="P868" s="578"/>
      <c r="Q868" s="578"/>
      <c r="R868" s="578"/>
      <c r="S868" s="578"/>
      <c r="T868" s="578"/>
      <c r="U868" s="578"/>
      <c r="V868" s="578"/>
      <c r="W868" s="578"/>
      <c r="X868" s="578"/>
      <c r="Y868" s="578"/>
      <c r="Z868" s="578"/>
      <c r="AA868" s="578"/>
      <c r="AB868" s="578"/>
      <c r="AC868" s="578"/>
      <c r="AD868" s="578"/>
      <c r="AE868" s="201"/>
      <c r="AF868" s="234"/>
      <c r="AG868" s="234"/>
      <c r="AH868" s="234"/>
      <c r="AI868" s="234"/>
      <c r="AJ868" s="234"/>
      <c r="AK868" s="578"/>
      <c r="AL868" s="201"/>
      <c r="AM868" s="234"/>
      <c r="AN868" s="234"/>
      <c r="AO868" s="201"/>
      <c r="AP868" s="201"/>
      <c r="BL868" s="83"/>
      <c r="BM868" s="83"/>
      <c r="BQ868" s="83"/>
    </row>
    <row r="869" spans="1:69" s="82" customFormat="1">
      <c r="A869" s="201"/>
      <c r="B869" s="234"/>
      <c r="C869" s="716"/>
      <c r="D869" s="201"/>
      <c r="E869" s="201"/>
      <c r="F869" s="201"/>
      <c r="G869" s="201"/>
      <c r="H869" s="201"/>
      <c r="I869" s="201"/>
      <c r="J869" s="201"/>
      <c r="K869" s="201"/>
      <c r="L869" s="201"/>
      <c r="M869" s="578"/>
      <c r="N869" s="578"/>
      <c r="O869" s="578"/>
      <c r="P869" s="578"/>
      <c r="Q869" s="578"/>
      <c r="R869" s="578"/>
      <c r="S869" s="578"/>
      <c r="T869" s="578"/>
      <c r="U869" s="578"/>
      <c r="V869" s="578"/>
      <c r="W869" s="578"/>
      <c r="X869" s="578"/>
      <c r="Y869" s="578"/>
      <c r="Z869" s="578"/>
      <c r="AA869" s="578"/>
      <c r="AB869" s="578"/>
      <c r="AC869" s="578"/>
      <c r="AD869" s="578"/>
      <c r="AE869" s="201"/>
      <c r="AF869" s="234"/>
      <c r="AG869" s="234"/>
      <c r="AH869" s="234"/>
      <c r="AI869" s="234"/>
      <c r="AJ869" s="234"/>
      <c r="AK869" s="578"/>
      <c r="AL869" s="201"/>
      <c r="AM869" s="234"/>
      <c r="AN869" s="234"/>
      <c r="AO869" s="201"/>
      <c r="AP869" s="201"/>
      <c r="BL869" s="83"/>
      <c r="BM869" s="83"/>
      <c r="BQ869" s="83"/>
    </row>
    <row r="870" spans="1:69" s="82" customFormat="1">
      <c r="A870" s="201"/>
      <c r="B870" s="234"/>
      <c r="C870" s="716"/>
      <c r="D870" s="201"/>
      <c r="E870" s="201"/>
      <c r="F870" s="201"/>
      <c r="G870" s="201"/>
      <c r="H870" s="201"/>
      <c r="I870" s="201"/>
      <c r="J870" s="201"/>
      <c r="K870" s="201"/>
      <c r="L870" s="201"/>
      <c r="M870" s="578"/>
      <c r="N870" s="578"/>
      <c r="O870" s="578"/>
      <c r="P870" s="578"/>
      <c r="Q870" s="578"/>
      <c r="R870" s="578"/>
      <c r="S870" s="578"/>
      <c r="T870" s="578"/>
      <c r="U870" s="578"/>
      <c r="V870" s="578"/>
      <c r="W870" s="578"/>
      <c r="X870" s="578"/>
      <c r="Y870" s="578"/>
      <c r="Z870" s="578"/>
      <c r="AA870" s="578"/>
      <c r="AB870" s="578"/>
      <c r="AC870" s="578"/>
      <c r="AD870" s="578"/>
      <c r="AE870" s="201"/>
      <c r="AF870" s="234"/>
      <c r="AG870" s="234"/>
      <c r="AH870" s="234"/>
      <c r="AI870" s="234"/>
      <c r="AJ870" s="234"/>
      <c r="AK870" s="578"/>
      <c r="AL870" s="201"/>
      <c r="AM870" s="234"/>
      <c r="AN870" s="234"/>
      <c r="AO870" s="201"/>
      <c r="AP870" s="201"/>
      <c r="BL870" s="83"/>
      <c r="BM870" s="83"/>
      <c r="BQ870" s="83"/>
    </row>
    <row r="871" spans="1:69" s="82" customFormat="1">
      <c r="A871" s="201"/>
      <c r="B871" s="234"/>
      <c r="C871" s="716"/>
      <c r="D871" s="201"/>
      <c r="E871" s="201"/>
      <c r="F871" s="201"/>
      <c r="G871" s="201"/>
      <c r="H871" s="201"/>
      <c r="I871" s="201"/>
      <c r="J871" s="201"/>
      <c r="K871" s="201"/>
      <c r="L871" s="201"/>
      <c r="M871" s="578"/>
      <c r="N871" s="578"/>
      <c r="O871" s="578"/>
      <c r="P871" s="578"/>
      <c r="Q871" s="578"/>
      <c r="R871" s="578"/>
      <c r="S871" s="578"/>
      <c r="T871" s="578"/>
      <c r="U871" s="578"/>
      <c r="V871" s="578"/>
      <c r="W871" s="578"/>
      <c r="X871" s="578"/>
      <c r="Y871" s="578"/>
      <c r="Z871" s="578"/>
      <c r="AA871" s="578"/>
      <c r="AB871" s="578"/>
      <c r="AC871" s="578"/>
      <c r="AD871" s="578"/>
      <c r="AE871" s="201"/>
      <c r="AF871" s="234"/>
      <c r="AG871" s="234"/>
      <c r="AH871" s="234"/>
      <c r="AI871" s="234"/>
      <c r="AJ871" s="234"/>
      <c r="AK871" s="578"/>
      <c r="AL871" s="201"/>
      <c r="AM871" s="234"/>
      <c r="AN871" s="234"/>
      <c r="AO871" s="201"/>
      <c r="AP871" s="201"/>
      <c r="BL871" s="83"/>
      <c r="BM871" s="83"/>
      <c r="BQ871" s="83"/>
    </row>
    <row r="872" spans="1:69" s="82" customFormat="1">
      <c r="A872" s="201"/>
      <c r="B872" s="234"/>
      <c r="C872" s="716"/>
      <c r="D872" s="201"/>
      <c r="E872" s="201"/>
      <c r="F872" s="201"/>
      <c r="G872" s="201"/>
      <c r="H872" s="201"/>
      <c r="I872" s="201"/>
      <c r="J872" s="201"/>
      <c r="K872" s="201"/>
      <c r="L872" s="201"/>
      <c r="M872" s="578"/>
      <c r="N872" s="578"/>
      <c r="O872" s="578"/>
      <c r="P872" s="578"/>
      <c r="Q872" s="578"/>
      <c r="R872" s="578"/>
      <c r="S872" s="578"/>
      <c r="T872" s="578"/>
      <c r="U872" s="578"/>
      <c r="V872" s="578"/>
      <c r="W872" s="578"/>
      <c r="X872" s="578"/>
      <c r="Y872" s="578"/>
      <c r="Z872" s="578"/>
      <c r="AA872" s="578"/>
      <c r="AB872" s="578"/>
      <c r="AC872" s="578"/>
      <c r="AD872" s="578"/>
      <c r="AE872" s="201"/>
      <c r="AF872" s="234"/>
      <c r="AG872" s="234"/>
      <c r="AH872" s="234"/>
      <c r="AI872" s="234"/>
      <c r="AJ872" s="234"/>
      <c r="AK872" s="578"/>
      <c r="AL872" s="201"/>
      <c r="AM872" s="234"/>
      <c r="AN872" s="234"/>
      <c r="AO872" s="201"/>
      <c r="AP872" s="201"/>
      <c r="BL872" s="83"/>
      <c r="BM872" s="83"/>
      <c r="BQ872" s="83"/>
    </row>
    <row r="873" spans="1:69" s="82" customFormat="1">
      <c r="A873" s="201"/>
      <c r="B873" s="234"/>
      <c r="C873" s="716"/>
      <c r="D873" s="201"/>
      <c r="E873" s="201"/>
      <c r="F873" s="201"/>
      <c r="G873" s="201"/>
      <c r="H873" s="201"/>
      <c r="I873" s="201"/>
      <c r="J873" s="201"/>
      <c r="K873" s="201"/>
      <c r="L873" s="201"/>
      <c r="M873" s="578"/>
      <c r="N873" s="578"/>
      <c r="O873" s="578"/>
      <c r="P873" s="578"/>
      <c r="Q873" s="578"/>
      <c r="R873" s="578"/>
      <c r="S873" s="578"/>
      <c r="T873" s="578"/>
      <c r="U873" s="578"/>
      <c r="V873" s="578"/>
      <c r="W873" s="578"/>
      <c r="X873" s="578"/>
      <c r="Y873" s="578"/>
      <c r="Z873" s="578"/>
      <c r="AA873" s="578"/>
      <c r="AB873" s="578"/>
      <c r="AC873" s="578"/>
      <c r="AD873" s="578"/>
      <c r="AE873" s="201"/>
      <c r="AF873" s="234"/>
      <c r="AG873" s="234"/>
      <c r="AH873" s="234"/>
      <c r="AI873" s="234"/>
      <c r="AJ873" s="234"/>
      <c r="AK873" s="578"/>
      <c r="AL873" s="201"/>
      <c r="AM873" s="234"/>
      <c r="AN873" s="234"/>
      <c r="AO873" s="201"/>
      <c r="AP873" s="201"/>
      <c r="BL873" s="83"/>
      <c r="BM873" s="83"/>
      <c r="BQ873" s="83"/>
    </row>
    <row r="874" spans="1:69" s="82" customFormat="1">
      <c r="A874" s="201"/>
      <c r="B874" s="234"/>
      <c r="C874" s="716"/>
      <c r="D874" s="201"/>
      <c r="E874" s="201"/>
      <c r="F874" s="201"/>
      <c r="G874" s="201"/>
      <c r="H874" s="201"/>
      <c r="I874" s="201"/>
      <c r="J874" s="201"/>
      <c r="K874" s="201"/>
      <c r="L874" s="201"/>
      <c r="M874" s="578"/>
      <c r="N874" s="578"/>
      <c r="O874" s="578"/>
      <c r="P874" s="578"/>
      <c r="Q874" s="578"/>
      <c r="R874" s="578"/>
      <c r="S874" s="578"/>
      <c r="T874" s="578"/>
      <c r="U874" s="578"/>
      <c r="V874" s="578"/>
      <c r="W874" s="578"/>
      <c r="X874" s="578"/>
      <c r="Y874" s="578"/>
      <c r="Z874" s="578"/>
      <c r="AA874" s="578"/>
      <c r="AB874" s="578"/>
      <c r="AC874" s="578"/>
      <c r="AD874" s="578"/>
      <c r="AE874" s="201"/>
      <c r="AF874" s="234"/>
      <c r="AG874" s="234"/>
      <c r="AH874" s="234"/>
      <c r="AI874" s="234"/>
      <c r="AJ874" s="234"/>
      <c r="AK874" s="578"/>
      <c r="AL874" s="201"/>
      <c r="AM874" s="234"/>
      <c r="AN874" s="234"/>
      <c r="AO874" s="201"/>
      <c r="AP874" s="201"/>
      <c r="BL874" s="83"/>
      <c r="BM874" s="83"/>
      <c r="BQ874" s="83"/>
    </row>
    <row r="875" spans="1:69" s="82" customFormat="1">
      <c r="A875" s="201"/>
      <c r="B875" s="234"/>
      <c r="C875" s="716"/>
      <c r="D875" s="201"/>
      <c r="E875" s="201"/>
      <c r="F875" s="201"/>
      <c r="G875" s="201"/>
      <c r="H875" s="201"/>
      <c r="I875" s="201"/>
      <c r="J875" s="201"/>
      <c r="K875" s="201"/>
      <c r="L875" s="201"/>
      <c r="M875" s="578"/>
      <c r="N875" s="578"/>
      <c r="O875" s="578"/>
      <c r="P875" s="578"/>
      <c r="Q875" s="578"/>
      <c r="R875" s="578"/>
      <c r="S875" s="578"/>
      <c r="T875" s="578"/>
      <c r="U875" s="578"/>
      <c r="V875" s="578"/>
      <c r="W875" s="578"/>
      <c r="X875" s="578"/>
      <c r="Y875" s="578"/>
      <c r="Z875" s="578"/>
      <c r="AA875" s="578"/>
      <c r="AB875" s="578"/>
      <c r="AC875" s="578"/>
      <c r="AD875" s="578"/>
      <c r="AE875" s="201"/>
      <c r="AF875" s="234"/>
      <c r="AG875" s="234"/>
      <c r="AH875" s="234"/>
      <c r="AI875" s="234"/>
      <c r="AJ875" s="234"/>
      <c r="AK875" s="578"/>
      <c r="AL875" s="201"/>
      <c r="AM875" s="234"/>
      <c r="AN875" s="234"/>
      <c r="AO875" s="201"/>
      <c r="AP875" s="201"/>
      <c r="BL875" s="83"/>
      <c r="BM875" s="83"/>
      <c r="BQ875" s="83"/>
    </row>
    <row r="876" spans="1:69" s="82" customFormat="1">
      <c r="A876" s="201"/>
      <c r="B876" s="234"/>
      <c r="C876" s="716"/>
      <c r="D876" s="201"/>
      <c r="E876" s="201"/>
      <c r="F876" s="201"/>
      <c r="G876" s="201"/>
      <c r="H876" s="201"/>
      <c r="I876" s="201"/>
      <c r="J876" s="201"/>
      <c r="K876" s="201"/>
      <c r="L876" s="201"/>
      <c r="M876" s="578"/>
      <c r="N876" s="578"/>
      <c r="O876" s="578"/>
      <c r="P876" s="578"/>
      <c r="Q876" s="578"/>
      <c r="R876" s="578"/>
      <c r="S876" s="578"/>
      <c r="T876" s="578"/>
      <c r="U876" s="578"/>
      <c r="V876" s="578"/>
      <c r="W876" s="578"/>
      <c r="X876" s="578"/>
      <c r="Y876" s="578"/>
      <c r="Z876" s="578"/>
      <c r="AA876" s="578"/>
      <c r="AB876" s="578"/>
      <c r="AC876" s="578"/>
      <c r="AD876" s="578"/>
      <c r="AE876" s="201"/>
      <c r="AF876" s="234"/>
      <c r="AG876" s="234"/>
      <c r="AH876" s="234"/>
      <c r="AI876" s="234"/>
      <c r="AJ876" s="234"/>
      <c r="AK876" s="578"/>
      <c r="AL876" s="201"/>
      <c r="AM876" s="234"/>
      <c r="AN876" s="234"/>
      <c r="AO876" s="201"/>
      <c r="AP876" s="201"/>
      <c r="BL876" s="83"/>
      <c r="BM876" s="83"/>
      <c r="BQ876" s="83"/>
    </row>
    <row r="877" spans="1:69" s="82" customFormat="1">
      <c r="A877" s="201"/>
      <c r="B877" s="234"/>
      <c r="C877" s="716"/>
      <c r="D877" s="201"/>
      <c r="E877" s="201"/>
      <c r="F877" s="201"/>
      <c r="G877" s="201"/>
      <c r="H877" s="201"/>
      <c r="I877" s="201"/>
      <c r="J877" s="201"/>
      <c r="K877" s="201"/>
      <c r="L877" s="201"/>
      <c r="M877" s="578"/>
      <c r="N877" s="578"/>
      <c r="O877" s="578"/>
      <c r="P877" s="578"/>
      <c r="Q877" s="578"/>
      <c r="R877" s="578"/>
      <c r="S877" s="578"/>
      <c r="T877" s="578"/>
      <c r="U877" s="578"/>
      <c r="V877" s="578"/>
      <c r="W877" s="578"/>
      <c r="X877" s="578"/>
      <c r="Y877" s="578"/>
      <c r="Z877" s="578"/>
      <c r="AA877" s="578"/>
      <c r="AB877" s="578"/>
      <c r="AC877" s="578"/>
      <c r="AD877" s="578"/>
      <c r="AE877" s="201"/>
      <c r="AF877" s="234"/>
      <c r="AG877" s="234"/>
      <c r="AH877" s="234"/>
      <c r="AI877" s="234"/>
      <c r="AJ877" s="234"/>
      <c r="AK877" s="578"/>
      <c r="AL877" s="201"/>
      <c r="AM877" s="234"/>
      <c r="AN877" s="234"/>
      <c r="AO877" s="201"/>
      <c r="AP877" s="201"/>
      <c r="BL877" s="83"/>
      <c r="BM877" s="83"/>
      <c r="BQ877" s="83"/>
    </row>
    <row r="878" spans="1:69" s="82" customFormat="1">
      <c r="A878" s="201"/>
      <c r="B878" s="234"/>
      <c r="C878" s="716"/>
      <c r="D878" s="201"/>
      <c r="E878" s="201"/>
      <c r="F878" s="201"/>
      <c r="G878" s="201"/>
      <c r="H878" s="201"/>
      <c r="I878" s="201"/>
      <c r="J878" s="201"/>
      <c r="K878" s="201"/>
      <c r="L878" s="201"/>
      <c r="M878" s="578"/>
      <c r="N878" s="578"/>
      <c r="O878" s="578"/>
      <c r="P878" s="578"/>
      <c r="Q878" s="578"/>
      <c r="R878" s="578"/>
      <c r="S878" s="578"/>
      <c r="T878" s="578"/>
      <c r="U878" s="578"/>
      <c r="V878" s="578"/>
      <c r="W878" s="578"/>
      <c r="X878" s="578"/>
      <c r="Y878" s="578"/>
      <c r="Z878" s="578"/>
      <c r="AA878" s="578"/>
      <c r="AB878" s="578"/>
      <c r="AC878" s="578"/>
      <c r="AD878" s="578"/>
      <c r="AE878" s="201"/>
      <c r="AF878" s="234"/>
      <c r="AG878" s="234"/>
      <c r="AH878" s="234"/>
      <c r="AI878" s="234"/>
      <c r="AJ878" s="234"/>
      <c r="AK878" s="578"/>
      <c r="AL878" s="201"/>
      <c r="AM878" s="234"/>
      <c r="AN878" s="234"/>
      <c r="AO878" s="201"/>
      <c r="AP878" s="201"/>
      <c r="BL878" s="83"/>
      <c r="BM878" s="83"/>
      <c r="BQ878" s="83"/>
    </row>
    <row r="879" spans="1:69" s="82" customFormat="1">
      <c r="A879" s="201"/>
      <c r="B879" s="234"/>
      <c r="C879" s="716"/>
      <c r="D879" s="201"/>
      <c r="E879" s="201"/>
      <c r="F879" s="201"/>
      <c r="G879" s="201"/>
      <c r="H879" s="201"/>
      <c r="I879" s="201"/>
      <c r="J879" s="201"/>
      <c r="K879" s="201"/>
      <c r="L879" s="201"/>
      <c r="M879" s="578"/>
      <c r="N879" s="578"/>
      <c r="O879" s="578"/>
      <c r="P879" s="578"/>
      <c r="Q879" s="578"/>
      <c r="R879" s="578"/>
      <c r="S879" s="578"/>
      <c r="T879" s="578"/>
      <c r="U879" s="578"/>
      <c r="V879" s="578"/>
      <c r="W879" s="578"/>
      <c r="X879" s="578"/>
      <c r="Y879" s="578"/>
      <c r="Z879" s="578"/>
      <c r="AA879" s="578"/>
      <c r="AB879" s="578"/>
      <c r="AC879" s="578"/>
      <c r="AD879" s="578"/>
      <c r="AE879" s="201"/>
      <c r="AF879" s="234"/>
      <c r="AG879" s="234"/>
      <c r="AH879" s="234"/>
      <c r="AI879" s="234"/>
      <c r="AJ879" s="234"/>
      <c r="AK879" s="578"/>
      <c r="AL879" s="201"/>
      <c r="AM879" s="234"/>
      <c r="AN879" s="234"/>
      <c r="AO879" s="201"/>
      <c r="AP879" s="201"/>
      <c r="BL879" s="83"/>
      <c r="BM879" s="83"/>
      <c r="BQ879" s="83"/>
    </row>
    <row r="880" spans="1:69" s="82" customFormat="1">
      <c r="A880" s="201"/>
      <c r="B880" s="234"/>
      <c r="C880" s="716"/>
      <c r="D880" s="201"/>
      <c r="E880" s="201"/>
      <c r="F880" s="201"/>
      <c r="G880" s="201"/>
      <c r="H880" s="201"/>
      <c r="I880" s="201"/>
      <c r="J880" s="201"/>
      <c r="K880" s="201"/>
      <c r="L880" s="201"/>
      <c r="M880" s="578"/>
      <c r="N880" s="578"/>
      <c r="O880" s="578"/>
      <c r="P880" s="578"/>
      <c r="Q880" s="578"/>
      <c r="R880" s="578"/>
      <c r="S880" s="578"/>
      <c r="T880" s="578"/>
      <c r="U880" s="578"/>
      <c r="V880" s="578"/>
      <c r="W880" s="578"/>
      <c r="X880" s="578"/>
      <c r="Y880" s="578"/>
      <c r="Z880" s="578"/>
      <c r="AA880" s="578"/>
      <c r="AB880" s="578"/>
      <c r="AC880" s="578"/>
      <c r="AD880" s="578"/>
      <c r="AE880" s="201"/>
      <c r="AF880" s="234"/>
      <c r="AG880" s="234"/>
      <c r="AH880" s="234"/>
      <c r="AI880" s="234"/>
      <c r="AJ880" s="234"/>
      <c r="AK880" s="578"/>
      <c r="AL880" s="201"/>
      <c r="AM880" s="234"/>
      <c r="AN880" s="234"/>
      <c r="AO880" s="201"/>
      <c r="AP880" s="201"/>
      <c r="BL880" s="83"/>
      <c r="BM880" s="83"/>
      <c r="BQ880" s="83"/>
    </row>
    <row r="881" spans="1:69" s="82" customFormat="1">
      <c r="A881" s="201"/>
      <c r="B881" s="234"/>
      <c r="C881" s="716"/>
      <c r="D881" s="201"/>
      <c r="E881" s="201"/>
      <c r="F881" s="201"/>
      <c r="G881" s="201"/>
      <c r="H881" s="201"/>
      <c r="I881" s="201"/>
      <c r="J881" s="201"/>
      <c r="K881" s="201"/>
      <c r="L881" s="201"/>
      <c r="M881" s="578"/>
      <c r="N881" s="578"/>
      <c r="O881" s="578"/>
      <c r="P881" s="578"/>
      <c r="Q881" s="578"/>
      <c r="R881" s="578"/>
      <c r="S881" s="578"/>
      <c r="T881" s="578"/>
      <c r="U881" s="578"/>
      <c r="V881" s="578"/>
      <c r="W881" s="578"/>
      <c r="X881" s="578"/>
      <c r="Y881" s="578"/>
      <c r="Z881" s="578"/>
      <c r="AA881" s="578"/>
      <c r="AB881" s="578"/>
      <c r="AC881" s="578"/>
      <c r="AD881" s="578"/>
      <c r="AE881" s="201"/>
      <c r="AF881" s="234"/>
      <c r="AG881" s="234"/>
      <c r="AH881" s="234"/>
      <c r="AI881" s="234"/>
      <c r="AJ881" s="234"/>
      <c r="AK881" s="578"/>
      <c r="AL881" s="201"/>
      <c r="AM881" s="234"/>
      <c r="AN881" s="234"/>
      <c r="AO881" s="201"/>
      <c r="AP881" s="201"/>
      <c r="BL881" s="83"/>
      <c r="BM881" s="83"/>
      <c r="BQ881" s="83"/>
    </row>
    <row r="882" spans="1:69" s="82" customFormat="1">
      <c r="A882" s="201"/>
      <c r="B882" s="234"/>
      <c r="C882" s="716"/>
      <c r="D882" s="201"/>
      <c r="E882" s="201"/>
      <c r="F882" s="201"/>
      <c r="G882" s="201"/>
      <c r="H882" s="201"/>
      <c r="I882" s="201"/>
      <c r="J882" s="201"/>
      <c r="K882" s="201"/>
      <c r="L882" s="201"/>
      <c r="M882" s="578"/>
      <c r="N882" s="578"/>
      <c r="O882" s="578"/>
      <c r="P882" s="578"/>
      <c r="Q882" s="578"/>
      <c r="R882" s="578"/>
      <c r="S882" s="578"/>
      <c r="T882" s="578"/>
      <c r="U882" s="578"/>
      <c r="V882" s="578"/>
      <c r="W882" s="578"/>
      <c r="X882" s="578"/>
      <c r="Y882" s="578"/>
      <c r="Z882" s="578"/>
      <c r="AA882" s="578"/>
      <c r="AB882" s="578"/>
      <c r="AC882" s="578"/>
      <c r="AD882" s="578"/>
      <c r="AE882" s="201"/>
      <c r="AF882" s="234"/>
      <c r="AG882" s="234"/>
      <c r="AH882" s="234"/>
      <c r="AI882" s="234"/>
      <c r="AJ882" s="234"/>
      <c r="AK882" s="578"/>
      <c r="AL882" s="201"/>
      <c r="AM882" s="234"/>
      <c r="AN882" s="234"/>
      <c r="AO882" s="201"/>
      <c r="AP882" s="201"/>
      <c r="BL882" s="83"/>
      <c r="BM882" s="83"/>
      <c r="BQ882" s="83"/>
    </row>
    <row r="883" spans="1:69" s="82" customFormat="1">
      <c r="A883" s="201"/>
      <c r="B883" s="234"/>
      <c r="C883" s="716"/>
      <c r="D883" s="201"/>
      <c r="E883" s="201"/>
      <c r="F883" s="201"/>
      <c r="G883" s="201"/>
      <c r="H883" s="201"/>
      <c r="I883" s="201"/>
      <c r="J883" s="201"/>
      <c r="K883" s="201"/>
      <c r="L883" s="201"/>
      <c r="M883" s="578"/>
      <c r="N883" s="578"/>
      <c r="O883" s="578"/>
      <c r="P883" s="578"/>
      <c r="Q883" s="578"/>
      <c r="R883" s="578"/>
      <c r="S883" s="578"/>
      <c r="T883" s="578"/>
      <c r="U883" s="578"/>
      <c r="V883" s="578"/>
      <c r="W883" s="578"/>
      <c r="X883" s="578"/>
      <c r="Y883" s="578"/>
      <c r="Z883" s="578"/>
      <c r="AA883" s="578"/>
      <c r="AB883" s="578"/>
      <c r="AC883" s="578"/>
      <c r="AD883" s="578"/>
      <c r="AE883" s="201"/>
      <c r="AF883" s="234"/>
      <c r="AG883" s="234"/>
      <c r="AH883" s="234"/>
      <c r="AI883" s="234"/>
      <c r="AJ883" s="234"/>
      <c r="AK883" s="578"/>
      <c r="AL883" s="201"/>
      <c r="AM883" s="234"/>
      <c r="AN883" s="234"/>
      <c r="AO883" s="201"/>
      <c r="AP883" s="201"/>
      <c r="BL883" s="83"/>
      <c r="BM883" s="83"/>
      <c r="BQ883" s="83"/>
    </row>
    <row r="884" spans="1:69" s="82" customFormat="1">
      <c r="A884" s="201"/>
      <c r="B884" s="234"/>
      <c r="C884" s="716"/>
      <c r="D884" s="201"/>
      <c r="E884" s="201"/>
      <c r="F884" s="201"/>
      <c r="G884" s="201"/>
      <c r="H884" s="201"/>
      <c r="I884" s="201"/>
      <c r="J884" s="201"/>
      <c r="K884" s="201"/>
      <c r="L884" s="201"/>
      <c r="M884" s="578"/>
      <c r="N884" s="578"/>
      <c r="O884" s="578"/>
      <c r="P884" s="578"/>
      <c r="Q884" s="578"/>
      <c r="R884" s="578"/>
      <c r="S884" s="578"/>
      <c r="T884" s="578"/>
      <c r="U884" s="578"/>
      <c r="V884" s="578"/>
      <c r="W884" s="578"/>
      <c r="X884" s="578"/>
      <c r="Y884" s="578"/>
      <c r="Z884" s="578"/>
      <c r="AA884" s="578"/>
      <c r="AB884" s="578"/>
      <c r="AC884" s="578"/>
      <c r="AD884" s="578"/>
      <c r="AE884" s="201"/>
      <c r="AF884" s="234"/>
      <c r="AG884" s="234"/>
      <c r="AH884" s="234"/>
      <c r="AI884" s="234"/>
      <c r="AJ884" s="234"/>
      <c r="AK884" s="578"/>
      <c r="AL884" s="201"/>
      <c r="AM884" s="234"/>
      <c r="AN884" s="234"/>
      <c r="AO884" s="201"/>
      <c r="AP884" s="201"/>
      <c r="BL884" s="83"/>
      <c r="BM884" s="83"/>
      <c r="BQ884" s="83"/>
    </row>
    <row r="885" spans="1:69" s="82" customFormat="1">
      <c r="A885" s="201"/>
      <c r="B885" s="234"/>
      <c r="C885" s="716"/>
      <c r="D885" s="201"/>
      <c r="E885" s="201"/>
      <c r="F885" s="201"/>
      <c r="G885" s="201"/>
      <c r="H885" s="201"/>
      <c r="I885" s="201"/>
      <c r="J885" s="201"/>
      <c r="K885" s="201"/>
      <c r="L885" s="201"/>
      <c r="M885" s="578"/>
      <c r="N885" s="578"/>
      <c r="O885" s="578"/>
      <c r="P885" s="578"/>
      <c r="Q885" s="578"/>
      <c r="R885" s="578"/>
      <c r="S885" s="578"/>
      <c r="T885" s="578"/>
      <c r="U885" s="578"/>
      <c r="V885" s="578"/>
      <c r="W885" s="578"/>
      <c r="X885" s="578"/>
      <c r="Y885" s="578"/>
      <c r="Z885" s="578"/>
      <c r="AA885" s="578"/>
      <c r="AB885" s="578"/>
      <c r="AC885" s="578"/>
      <c r="AD885" s="578"/>
      <c r="AE885" s="201"/>
      <c r="AF885" s="234"/>
      <c r="AG885" s="234"/>
      <c r="AH885" s="234"/>
      <c r="AI885" s="234"/>
      <c r="AJ885" s="234"/>
      <c r="AK885" s="578"/>
      <c r="AL885" s="201"/>
      <c r="AM885" s="234"/>
      <c r="AN885" s="234"/>
      <c r="AO885" s="201"/>
      <c r="AP885" s="201"/>
      <c r="BL885" s="83"/>
      <c r="BM885" s="83"/>
      <c r="BQ885" s="83"/>
    </row>
    <row r="886" spans="1:69" s="82" customFormat="1">
      <c r="A886" s="201"/>
      <c r="B886" s="234"/>
      <c r="C886" s="716"/>
      <c r="D886" s="201"/>
      <c r="E886" s="201"/>
      <c r="F886" s="201"/>
      <c r="G886" s="201"/>
      <c r="H886" s="201"/>
      <c r="I886" s="201"/>
      <c r="J886" s="201"/>
      <c r="K886" s="201"/>
      <c r="L886" s="201"/>
      <c r="M886" s="578"/>
      <c r="N886" s="578"/>
      <c r="O886" s="578"/>
      <c r="P886" s="578"/>
      <c r="Q886" s="578"/>
      <c r="R886" s="578"/>
      <c r="S886" s="578"/>
      <c r="T886" s="578"/>
      <c r="U886" s="578"/>
      <c r="V886" s="578"/>
      <c r="W886" s="578"/>
      <c r="X886" s="578"/>
      <c r="Y886" s="578"/>
      <c r="Z886" s="578"/>
      <c r="AA886" s="578"/>
      <c r="AB886" s="578"/>
      <c r="AC886" s="578"/>
      <c r="AD886" s="578"/>
      <c r="AE886" s="201"/>
      <c r="AF886" s="234"/>
      <c r="AG886" s="234"/>
      <c r="AH886" s="234"/>
      <c r="AI886" s="234"/>
      <c r="AJ886" s="234"/>
      <c r="AK886" s="578"/>
      <c r="AL886" s="201"/>
      <c r="AM886" s="234"/>
      <c r="AN886" s="234"/>
      <c r="AO886" s="201"/>
      <c r="AP886" s="201"/>
      <c r="BL886" s="83"/>
      <c r="BM886" s="83"/>
      <c r="BQ886" s="83"/>
    </row>
    <row r="887" spans="1:69" s="82" customFormat="1">
      <c r="A887" s="201"/>
      <c r="B887" s="234"/>
      <c r="C887" s="716"/>
      <c r="D887" s="201"/>
      <c r="E887" s="201"/>
      <c r="F887" s="201"/>
      <c r="G887" s="201"/>
      <c r="H887" s="201"/>
      <c r="I887" s="201"/>
      <c r="J887" s="201"/>
      <c r="K887" s="201"/>
      <c r="L887" s="201"/>
      <c r="M887" s="578"/>
      <c r="N887" s="578"/>
      <c r="O887" s="578"/>
      <c r="P887" s="578"/>
      <c r="Q887" s="578"/>
      <c r="R887" s="578"/>
      <c r="S887" s="578"/>
      <c r="T887" s="578"/>
      <c r="U887" s="578"/>
      <c r="V887" s="578"/>
      <c r="W887" s="578"/>
      <c r="X887" s="578"/>
      <c r="Y887" s="578"/>
      <c r="Z887" s="578"/>
      <c r="AA887" s="578"/>
      <c r="AB887" s="578"/>
      <c r="AC887" s="578"/>
      <c r="AD887" s="578"/>
      <c r="AE887" s="201"/>
      <c r="AF887" s="234"/>
      <c r="AG887" s="234"/>
      <c r="AH887" s="234"/>
      <c r="AI887" s="234"/>
      <c r="AJ887" s="234"/>
      <c r="AK887" s="578"/>
      <c r="AL887" s="201"/>
      <c r="AM887" s="234"/>
      <c r="AN887" s="234"/>
      <c r="AO887" s="201"/>
      <c r="AP887" s="201"/>
      <c r="BL887" s="83"/>
      <c r="BM887" s="83"/>
      <c r="BQ887" s="83"/>
    </row>
    <row r="888" spans="1:69" s="82" customFormat="1">
      <c r="A888" s="201"/>
      <c r="B888" s="234"/>
      <c r="C888" s="716"/>
      <c r="D888" s="201"/>
      <c r="E888" s="201"/>
      <c r="F888" s="201"/>
      <c r="G888" s="201"/>
      <c r="H888" s="201"/>
      <c r="I888" s="201"/>
      <c r="J888" s="201"/>
      <c r="K888" s="201"/>
      <c r="L888" s="201"/>
      <c r="M888" s="578"/>
      <c r="N888" s="578"/>
      <c r="O888" s="578"/>
      <c r="P888" s="578"/>
      <c r="Q888" s="578"/>
      <c r="R888" s="578"/>
      <c r="S888" s="578"/>
      <c r="T888" s="578"/>
      <c r="U888" s="578"/>
      <c r="V888" s="578"/>
      <c r="W888" s="578"/>
      <c r="X888" s="578"/>
      <c r="Y888" s="578"/>
      <c r="Z888" s="578"/>
      <c r="AA888" s="578"/>
      <c r="AB888" s="578"/>
      <c r="AC888" s="578"/>
      <c r="AD888" s="578"/>
      <c r="AE888" s="201"/>
      <c r="AF888" s="234"/>
      <c r="AG888" s="234"/>
      <c r="AH888" s="234"/>
      <c r="AI888" s="234"/>
      <c r="AJ888" s="234"/>
      <c r="AK888" s="578"/>
      <c r="AL888" s="201"/>
      <c r="AM888" s="234"/>
      <c r="AN888" s="234"/>
      <c r="AO888" s="201"/>
      <c r="AP888" s="201"/>
      <c r="BL888" s="83"/>
      <c r="BM888" s="83"/>
      <c r="BQ888" s="83"/>
    </row>
    <row r="889" spans="1:69" s="82" customFormat="1">
      <c r="A889" s="201"/>
      <c r="B889" s="234"/>
      <c r="C889" s="716"/>
      <c r="D889" s="201"/>
      <c r="E889" s="201"/>
      <c r="F889" s="201"/>
      <c r="G889" s="201"/>
      <c r="H889" s="201"/>
      <c r="I889" s="201"/>
      <c r="J889" s="201"/>
      <c r="K889" s="201"/>
      <c r="L889" s="201"/>
      <c r="M889" s="578"/>
      <c r="N889" s="578"/>
      <c r="O889" s="578"/>
      <c r="P889" s="578"/>
      <c r="Q889" s="578"/>
      <c r="R889" s="578"/>
      <c r="S889" s="578"/>
      <c r="T889" s="578"/>
      <c r="U889" s="578"/>
      <c r="V889" s="578"/>
      <c r="W889" s="578"/>
      <c r="X889" s="578"/>
      <c r="Y889" s="578"/>
      <c r="Z889" s="578"/>
      <c r="AA889" s="578"/>
      <c r="AB889" s="578"/>
      <c r="AC889" s="578"/>
      <c r="AD889" s="578"/>
      <c r="AE889" s="201"/>
      <c r="AF889" s="234"/>
      <c r="AG889" s="234"/>
      <c r="AH889" s="234"/>
      <c r="AI889" s="234"/>
      <c r="AJ889" s="234"/>
      <c r="AK889" s="578"/>
      <c r="AL889" s="201"/>
      <c r="AM889" s="234"/>
      <c r="AN889" s="234"/>
      <c r="AO889" s="201"/>
      <c r="AP889" s="201"/>
      <c r="BL889" s="83"/>
      <c r="BM889" s="83"/>
      <c r="BQ889" s="83"/>
    </row>
    <row r="890" spans="1:69" s="82" customFormat="1">
      <c r="A890" s="201"/>
      <c r="B890" s="234"/>
      <c r="C890" s="716"/>
      <c r="D890" s="201"/>
      <c r="E890" s="201"/>
      <c r="F890" s="201"/>
      <c r="G890" s="201"/>
      <c r="H890" s="201"/>
      <c r="I890" s="201"/>
      <c r="J890" s="201"/>
      <c r="K890" s="201"/>
      <c r="L890" s="201"/>
      <c r="M890" s="578"/>
      <c r="N890" s="578"/>
      <c r="O890" s="578"/>
      <c r="P890" s="578"/>
      <c r="Q890" s="578"/>
      <c r="R890" s="578"/>
      <c r="S890" s="578"/>
      <c r="T890" s="578"/>
      <c r="U890" s="578"/>
      <c r="V890" s="578"/>
      <c r="W890" s="578"/>
      <c r="X890" s="578"/>
      <c r="Y890" s="578"/>
      <c r="Z890" s="578"/>
      <c r="AA890" s="578"/>
      <c r="AB890" s="578"/>
      <c r="AC890" s="578"/>
      <c r="AD890" s="578"/>
      <c r="AE890" s="201"/>
      <c r="AF890" s="234"/>
      <c r="AG890" s="234"/>
      <c r="AH890" s="234"/>
      <c r="AI890" s="234"/>
      <c r="AJ890" s="234"/>
      <c r="AK890" s="578"/>
      <c r="AL890" s="201"/>
      <c r="AM890" s="234"/>
      <c r="AN890" s="234"/>
      <c r="AO890" s="201"/>
      <c r="AP890" s="201"/>
      <c r="BL890" s="83"/>
      <c r="BM890" s="83"/>
      <c r="BQ890" s="83"/>
    </row>
    <row r="891" spans="1:69" s="82" customFormat="1">
      <c r="A891" s="201"/>
      <c r="B891" s="234"/>
      <c r="C891" s="716"/>
      <c r="D891" s="201"/>
      <c r="E891" s="201"/>
      <c r="F891" s="201"/>
      <c r="G891" s="201"/>
      <c r="H891" s="201"/>
      <c r="I891" s="201"/>
      <c r="J891" s="201"/>
      <c r="K891" s="201"/>
      <c r="L891" s="201"/>
      <c r="M891" s="578"/>
      <c r="N891" s="578"/>
      <c r="O891" s="578"/>
      <c r="P891" s="578"/>
      <c r="Q891" s="578"/>
      <c r="R891" s="578"/>
      <c r="S891" s="578"/>
      <c r="T891" s="578"/>
      <c r="U891" s="578"/>
      <c r="V891" s="578"/>
      <c r="W891" s="578"/>
      <c r="X891" s="578"/>
      <c r="Y891" s="578"/>
      <c r="Z891" s="578"/>
      <c r="AA891" s="578"/>
      <c r="AB891" s="578"/>
      <c r="AC891" s="578"/>
      <c r="AD891" s="578"/>
      <c r="AE891" s="201"/>
      <c r="AF891" s="234"/>
      <c r="AG891" s="234"/>
      <c r="AH891" s="234"/>
      <c r="AI891" s="234"/>
      <c r="AJ891" s="234"/>
      <c r="AK891" s="578"/>
      <c r="AL891" s="201"/>
      <c r="AM891" s="234"/>
      <c r="AN891" s="234"/>
      <c r="AO891" s="201"/>
      <c r="AP891" s="201"/>
      <c r="BL891" s="83"/>
      <c r="BM891" s="83"/>
      <c r="BQ891" s="83"/>
    </row>
    <row r="892" spans="1:69" s="82" customFormat="1">
      <c r="A892" s="201"/>
      <c r="B892" s="234"/>
      <c r="C892" s="716"/>
      <c r="D892" s="201"/>
      <c r="E892" s="201"/>
      <c r="F892" s="201"/>
      <c r="G892" s="201"/>
      <c r="H892" s="201"/>
      <c r="I892" s="201"/>
      <c r="J892" s="201"/>
      <c r="K892" s="201"/>
      <c r="L892" s="201"/>
      <c r="M892" s="578"/>
      <c r="N892" s="578"/>
      <c r="O892" s="578"/>
      <c r="P892" s="578"/>
      <c r="Q892" s="578"/>
      <c r="R892" s="578"/>
      <c r="S892" s="578"/>
      <c r="T892" s="578"/>
      <c r="U892" s="578"/>
      <c r="V892" s="578"/>
      <c r="W892" s="578"/>
      <c r="X892" s="578"/>
      <c r="Y892" s="578"/>
      <c r="Z892" s="578"/>
      <c r="AA892" s="578"/>
      <c r="AB892" s="578"/>
      <c r="AC892" s="578"/>
      <c r="AD892" s="578"/>
      <c r="AE892" s="201"/>
      <c r="AF892" s="234"/>
      <c r="AG892" s="234"/>
      <c r="AH892" s="234"/>
      <c r="AI892" s="234"/>
      <c r="AJ892" s="234"/>
      <c r="AK892" s="578"/>
      <c r="AL892" s="201"/>
      <c r="AM892" s="234"/>
      <c r="AN892" s="234"/>
      <c r="AO892" s="201"/>
      <c r="AP892" s="201"/>
      <c r="BL892" s="83"/>
      <c r="BM892" s="83"/>
      <c r="BQ892" s="83"/>
    </row>
    <row r="893" spans="1:69" s="82" customFormat="1">
      <c r="A893" s="201"/>
      <c r="B893" s="234"/>
      <c r="C893" s="716"/>
      <c r="D893" s="201"/>
      <c r="E893" s="201"/>
      <c r="F893" s="201"/>
      <c r="G893" s="201"/>
      <c r="H893" s="201"/>
      <c r="I893" s="201"/>
      <c r="J893" s="201"/>
      <c r="K893" s="201"/>
      <c r="L893" s="201"/>
      <c r="M893" s="578"/>
      <c r="N893" s="578"/>
      <c r="O893" s="578"/>
      <c r="P893" s="578"/>
      <c r="Q893" s="578"/>
      <c r="R893" s="578"/>
      <c r="S893" s="578"/>
      <c r="T893" s="578"/>
      <c r="U893" s="578"/>
      <c r="V893" s="578"/>
      <c r="W893" s="578"/>
      <c r="X893" s="578"/>
      <c r="Y893" s="578"/>
      <c r="Z893" s="578"/>
      <c r="AA893" s="578"/>
      <c r="AB893" s="578"/>
      <c r="AC893" s="578"/>
      <c r="AD893" s="578"/>
      <c r="AE893" s="201"/>
      <c r="AF893" s="234"/>
      <c r="AG893" s="234"/>
      <c r="AH893" s="234"/>
      <c r="AI893" s="234"/>
      <c r="AJ893" s="234"/>
      <c r="AK893" s="578"/>
      <c r="AL893" s="201"/>
      <c r="AM893" s="234"/>
      <c r="AN893" s="234"/>
      <c r="AO893" s="201"/>
      <c r="AP893" s="201"/>
      <c r="BL893" s="83"/>
      <c r="BM893" s="83"/>
      <c r="BQ893" s="83"/>
    </row>
    <row r="894" spans="1:69" s="82" customFormat="1">
      <c r="A894" s="201"/>
      <c r="B894" s="234"/>
      <c r="C894" s="716"/>
      <c r="D894" s="201"/>
      <c r="E894" s="201"/>
      <c r="F894" s="201"/>
      <c r="G894" s="201"/>
      <c r="H894" s="201"/>
      <c r="I894" s="201"/>
      <c r="J894" s="201"/>
      <c r="K894" s="201"/>
      <c r="L894" s="201"/>
      <c r="M894" s="578"/>
      <c r="N894" s="578"/>
      <c r="O894" s="578"/>
      <c r="P894" s="578"/>
      <c r="Q894" s="578"/>
      <c r="R894" s="578"/>
      <c r="S894" s="578"/>
      <c r="T894" s="578"/>
      <c r="U894" s="578"/>
      <c r="V894" s="578"/>
      <c r="W894" s="578"/>
      <c r="X894" s="578"/>
      <c r="Y894" s="578"/>
      <c r="Z894" s="578"/>
      <c r="AA894" s="578"/>
      <c r="AB894" s="578"/>
      <c r="AC894" s="578"/>
      <c r="AD894" s="578"/>
      <c r="AE894" s="201"/>
      <c r="AF894" s="234"/>
      <c r="AG894" s="234"/>
      <c r="AH894" s="234"/>
      <c r="AI894" s="234"/>
      <c r="AJ894" s="234"/>
      <c r="AK894" s="578"/>
      <c r="AL894" s="201"/>
      <c r="AM894" s="234"/>
      <c r="AN894" s="234"/>
      <c r="AO894" s="201"/>
      <c r="AP894" s="201"/>
      <c r="BL894" s="83"/>
      <c r="BM894" s="83"/>
      <c r="BQ894" s="83"/>
    </row>
    <row r="895" spans="1:69" s="82" customFormat="1">
      <c r="A895" s="201"/>
      <c r="B895" s="234"/>
      <c r="C895" s="716"/>
      <c r="D895" s="201"/>
      <c r="E895" s="201"/>
      <c r="F895" s="201"/>
      <c r="G895" s="201"/>
      <c r="H895" s="201"/>
      <c r="I895" s="201"/>
      <c r="J895" s="201"/>
      <c r="K895" s="201"/>
      <c r="L895" s="201"/>
      <c r="M895" s="578"/>
      <c r="N895" s="578"/>
      <c r="O895" s="578"/>
      <c r="P895" s="578"/>
      <c r="Q895" s="578"/>
      <c r="R895" s="578"/>
      <c r="S895" s="578"/>
      <c r="T895" s="578"/>
      <c r="U895" s="578"/>
      <c r="V895" s="578"/>
      <c r="W895" s="578"/>
      <c r="X895" s="578"/>
      <c r="Y895" s="578"/>
      <c r="Z895" s="578"/>
      <c r="AA895" s="578"/>
      <c r="AB895" s="578"/>
      <c r="AC895" s="578"/>
      <c r="AD895" s="578"/>
      <c r="AE895" s="201"/>
      <c r="AF895" s="234"/>
      <c r="AG895" s="234"/>
      <c r="AH895" s="234"/>
      <c r="AI895" s="234"/>
      <c r="AJ895" s="234"/>
      <c r="AK895" s="578"/>
      <c r="AL895" s="201"/>
      <c r="AM895" s="234"/>
      <c r="AN895" s="234"/>
      <c r="AO895" s="201"/>
      <c r="AP895" s="201"/>
      <c r="BL895" s="83"/>
      <c r="BM895" s="83"/>
      <c r="BQ895" s="83"/>
    </row>
    <row r="896" spans="1:69" s="82" customFormat="1">
      <c r="A896" s="201"/>
      <c r="B896" s="234"/>
      <c r="C896" s="716"/>
      <c r="D896" s="201"/>
      <c r="E896" s="201"/>
      <c r="F896" s="201"/>
      <c r="G896" s="201"/>
      <c r="H896" s="201"/>
      <c r="I896" s="201"/>
      <c r="J896" s="201"/>
      <c r="K896" s="201"/>
      <c r="L896" s="201"/>
      <c r="M896" s="578"/>
      <c r="N896" s="578"/>
      <c r="O896" s="578"/>
      <c r="P896" s="578"/>
      <c r="Q896" s="578"/>
      <c r="R896" s="578"/>
      <c r="S896" s="578"/>
      <c r="T896" s="578"/>
      <c r="U896" s="578"/>
      <c r="V896" s="578"/>
      <c r="W896" s="578"/>
      <c r="X896" s="578"/>
      <c r="Y896" s="578"/>
      <c r="Z896" s="578"/>
      <c r="AA896" s="578"/>
      <c r="AB896" s="578"/>
      <c r="AC896" s="578"/>
      <c r="AD896" s="578"/>
      <c r="AE896" s="201"/>
      <c r="AF896" s="234"/>
      <c r="AG896" s="234"/>
      <c r="AH896" s="234"/>
      <c r="AI896" s="234"/>
      <c r="AJ896" s="234"/>
      <c r="AK896" s="578"/>
      <c r="AL896" s="201"/>
      <c r="AM896" s="234"/>
      <c r="AN896" s="234"/>
      <c r="AO896" s="201"/>
      <c r="AP896" s="201"/>
      <c r="BL896" s="83"/>
      <c r="BM896" s="83"/>
      <c r="BQ896" s="83"/>
    </row>
    <row r="897" spans="1:69" s="82" customFormat="1">
      <c r="A897" s="201"/>
      <c r="B897" s="234"/>
      <c r="C897" s="716"/>
      <c r="D897" s="201"/>
      <c r="E897" s="201"/>
      <c r="F897" s="201"/>
      <c r="G897" s="201"/>
      <c r="H897" s="201"/>
      <c r="I897" s="201"/>
      <c r="J897" s="201"/>
      <c r="K897" s="201"/>
      <c r="L897" s="201"/>
      <c r="M897" s="578"/>
      <c r="N897" s="578"/>
      <c r="O897" s="578"/>
      <c r="P897" s="578"/>
      <c r="Q897" s="578"/>
      <c r="R897" s="578"/>
      <c r="S897" s="578"/>
      <c r="T897" s="578"/>
      <c r="U897" s="578"/>
      <c r="V897" s="578"/>
      <c r="W897" s="578"/>
      <c r="X897" s="578"/>
      <c r="Y897" s="578"/>
      <c r="Z897" s="578"/>
      <c r="AA897" s="578"/>
      <c r="AB897" s="578"/>
      <c r="AC897" s="578"/>
      <c r="AD897" s="578"/>
      <c r="AE897" s="201"/>
      <c r="AF897" s="234"/>
      <c r="AG897" s="234"/>
      <c r="AH897" s="234"/>
      <c r="AI897" s="234"/>
      <c r="AJ897" s="234"/>
      <c r="AK897" s="578"/>
      <c r="AL897" s="201"/>
      <c r="AM897" s="234"/>
      <c r="AN897" s="234"/>
      <c r="AO897" s="201"/>
      <c r="AP897" s="201"/>
      <c r="BL897" s="83"/>
      <c r="BM897" s="83"/>
      <c r="BQ897" s="83"/>
    </row>
    <row r="898" spans="1:69" s="82" customFormat="1">
      <c r="A898" s="201"/>
      <c r="B898" s="234"/>
      <c r="C898" s="716"/>
      <c r="D898" s="201"/>
      <c r="E898" s="201"/>
      <c r="F898" s="201"/>
      <c r="G898" s="201"/>
      <c r="H898" s="201"/>
      <c r="I898" s="201"/>
      <c r="J898" s="201"/>
      <c r="K898" s="201"/>
      <c r="L898" s="201"/>
      <c r="M898" s="578"/>
      <c r="N898" s="578"/>
      <c r="O898" s="578"/>
      <c r="P898" s="578"/>
      <c r="Q898" s="578"/>
      <c r="R898" s="578"/>
      <c r="S898" s="578"/>
      <c r="T898" s="578"/>
      <c r="U898" s="578"/>
      <c r="V898" s="578"/>
      <c r="W898" s="578"/>
      <c r="X898" s="578"/>
      <c r="Y898" s="578"/>
      <c r="Z898" s="578"/>
      <c r="AA898" s="578"/>
      <c r="AB898" s="578"/>
      <c r="AC898" s="578"/>
      <c r="AD898" s="578"/>
      <c r="AE898" s="201"/>
      <c r="AF898" s="234"/>
      <c r="AG898" s="234"/>
      <c r="AH898" s="234"/>
      <c r="AI898" s="234"/>
      <c r="AJ898" s="234"/>
      <c r="AK898" s="578"/>
      <c r="AL898" s="201"/>
      <c r="AM898" s="234"/>
      <c r="AN898" s="234"/>
      <c r="AO898" s="201"/>
      <c r="AP898" s="201"/>
      <c r="BL898" s="83"/>
      <c r="BM898" s="83"/>
      <c r="BQ898" s="83"/>
    </row>
    <row r="899" spans="1:69" s="82" customFormat="1">
      <c r="A899" s="201"/>
      <c r="B899" s="234"/>
      <c r="C899" s="716"/>
      <c r="D899" s="201"/>
      <c r="E899" s="201"/>
      <c r="F899" s="201"/>
      <c r="G899" s="201"/>
      <c r="H899" s="201"/>
      <c r="I899" s="201"/>
      <c r="J899" s="201"/>
      <c r="K899" s="201"/>
      <c r="L899" s="201"/>
      <c r="M899" s="578"/>
      <c r="N899" s="578"/>
      <c r="O899" s="578"/>
      <c r="P899" s="578"/>
      <c r="Q899" s="578"/>
      <c r="R899" s="578"/>
      <c r="S899" s="578"/>
      <c r="T899" s="578"/>
      <c r="U899" s="578"/>
      <c r="V899" s="578"/>
      <c r="W899" s="578"/>
      <c r="X899" s="578"/>
      <c r="Y899" s="578"/>
      <c r="Z899" s="578"/>
      <c r="AA899" s="578"/>
      <c r="AB899" s="578"/>
      <c r="AC899" s="578"/>
      <c r="AD899" s="578"/>
      <c r="AE899" s="201"/>
      <c r="AF899" s="234"/>
      <c r="AG899" s="234"/>
      <c r="AH899" s="234"/>
      <c r="AI899" s="234"/>
      <c r="AJ899" s="234"/>
      <c r="AK899" s="578"/>
      <c r="AL899" s="201"/>
      <c r="AM899" s="234"/>
      <c r="AN899" s="234"/>
      <c r="AO899" s="201"/>
      <c r="AP899" s="201"/>
      <c r="BL899" s="83"/>
      <c r="BM899" s="83"/>
      <c r="BQ899" s="83"/>
    </row>
    <row r="900" spans="1:69" s="82" customFormat="1">
      <c r="A900" s="201"/>
      <c r="B900" s="234"/>
      <c r="C900" s="716"/>
      <c r="D900" s="201"/>
      <c r="E900" s="201"/>
      <c r="F900" s="201"/>
      <c r="G900" s="201"/>
      <c r="H900" s="201"/>
      <c r="I900" s="201"/>
      <c r="J900" s="201"/>
      <c r="K900" s="201"/>
      <c r="L900" s="201"/>
      <c r="M900" s="578"/>
      <c r="N900" s="578"/>
      <c r="O900" s="578"/>
      <c r="P900" s="578"/>
      <c r="Q900" s="578"/>
      <c r="R900" s="578"/>
      <c r="S900" s="578"/>
      <c r="T900" s="578"/>
      <c r="U900" s="578"/>
      <c r="V900" s="578"/>
      <c r="W900" s="578"/>
      <c r="X900" s="578"/>
      <c r="Y900" s="578"/>
      <c r="Z900" s="578"/>
      <c r="AA900" s="578"/>
      <c r="AB900" s="578"/>
      <c r="AC900" s="578"/>
      <c r="AD900" s="578"/>
      <c r="AE900" s="201"/>
      <c r="AF900" s="234"/>
      <c r="AG900" s="234"/>
      <c r="AH900" s="234"/>
      <c r="AI900" s="234"/>
      <c r="AJ900" s="234"/>
      <c r="AK900" s="578"/>
      <c r="AL900" s="201"/>
      <c r="AM900" s="234"/>
      <c r="AN900" s="234"/>
      <c r="AO900" s="201"/>
      <c r="AP900" s="201"/>
      <c r="BL900" s="83"/>
      <c r="BM900" s="83"/>
      <c r="BQ900" s="83"/>
    </row>
    <row r="901" spans="1:69" s="82" customFormat="1">
      <c r="A901" s="201"/>
      <c r="B901" s="234"/>
      <c r="C901" s="716"/>
      <c r="D901" s="201"/>
      <c r="E901" s="201"/>
      <c r="F901" s="201"/>
      <c r="G901" s="201"/>
      <c r="H901" s="201"/>
      <c r="I901" s="201"/>
      <c r="J901" s="201"/>
      <c r="K901" s="201"/>
      <c r="L901" s="201"/>
      <c r="M901" s="578"/>
      <c r="N901" s="578"/>
      <c r="O901" s="578"/>
      <c r="P901" s="578"/>
      <c r="Q901" s="578"/>
      <c r="R901" s="578"/>
      <c r="S901" s="578"/>
      <c r="T901" s="578"/>
      <c r="U901" s="578"/>
      <c r="V901" s="578"/>
      <c r="W901" s="578"/>
      <c r="X901" s="578"/>
      <c r="Y901" s="578"/>
      <c r="Z901" s="578"/>
      <c r="AA901" s="578"/>
      <c r="AB901" s="578"/>
      <c r="AC901" s="578"/>
      <c r="AD901" s="578"/>
      <c r="AE901" s="201"/>
      <c r="AF901" s="234"/>
      <c r="AG901" s="234"/>
      <c r="AH901" s="234"/>
      <c r="AI901" s="234"/>
      <c r="AJ901" s="234"/>
      <c r="AK901" s="578"/>
      <c r="AL901" s="201"/>
      <c r="AM901" s="234"/>
      <c r="AN901" s="234"/>
      <c r="AO901" s="201"/>
      <c r="AP901" s="201"/>
      <c r="BL901" s="83"/>
      <c r="BM901" s="83"/>
      <c r="BQ901" s="83"/>
    </row>
    <row r="902" spans="1:69" s="82" customFormat="1">
      <c r="A902" s="201"/>
      <c r="B902" s="234"/>
      <c r="C902" s="716"/>
      <c r="D902" s="201"/>
      <c r="E902" s="201"/>
      <c r="F902" s="201"/>
      <c r="G902" s="201"/>
      <c r="H902" s="201"/>
      <c r="I902" s="201"/>
      <c r="J902" s="201"/>
      <c r="K902" s="201"/>
      <c r="L902" s="201"/>
      <c r="M902" s="578"/>
      <c r="N902" s="578"/>
      <c r="O902" s="578"/>
      <c r="P902" s="578"/>
      <c r="Q902" s="578"/>
      <c r="R902" s="578"/>
      <c r="S902" s="578"/>
      <c r="T902" s="578"/>
      <c r="U902" s="578"/>
      <c r="V902" s="578"/>
      <c r="W902" s="578"/>
      <c r="X902" s="578"/>
      <c r="Y902" s="578"/>
      <c r="Z902" s="578"/>
      <c r="AA902" s="578"/>
      <c r="AB902" s="578"/>
      <c r="AC902" s="578"/>
      <c r="AD902" s="578"/>
      <c r="AE902" s="201"/>
      <c r="AF902" s="234"/>
      <c r="AG902" s="234"/>
      <c r="AH902" s="234"/>
      <c r="AI902" s="234"/>
      <c r="AJ902" s="234"/>
      <c r="AK902" s="578"/>
      <c r="AL902" s="201"/>
      <c r="AM902" s="234"/>
      <c r="AN902" s="234"/>
      <c r="AO902" s="201"/>
      <c r="AP902" s="201"/>
      <c r="BL902" s="83"/>
      <c r="BM902" s="83"/>
      <c r="BQ902" s="83"/>
    </row>
    <row r="903" spans="1:69" s="82" customFormat="1">
      <c r="A903" s="201"/>
      <c r="B903" s="234"/>
      <c r="C903" s="716"/>
      <c r="D903" s="201"/>
      <c r="E903" s="201"/>
      <c r="F903" s="201"/>
      <c r="G903" s="201"/>
      <c r="H903" s="201"/>
      <c r="I903" s="201"/>
      <c r="J903" s="201"/>
      <c r="K903" s="201"/>
      <c r="L903" s="201"/>
      <c r="M903" s="578"/>
      <c r="N903" s="578"/>
      <c r="O903" s="578"/>
      <c r="P903" s="578"/>
      <c r="Q903" s="578"/>
      <c r="R903" s="578"/>
      <c r="S903" s="578"/>
      <c r="T903" s="578"/>
      <c r="U903" s="578"/>
      <c r="V903" s="578"/>
      <c r="W903" s="578"/>
      <c r="X903" s="578"/>
      <c r="Y903" s="578"/>
      <c r="Z903" s="578"/>
      <c r="AA903" s="578"/>
      <c r="AB903" s="578"/>
      <c r="AC903" s="578"/>
      <c r="AD903" s="578"/>
      <c r="AE903" s="201"/>
      <c r="AF903" s="234"/>
      <c r="AG903" s="234"/>
      <c r="AH903" s="234"/>
      <c r="AI903" s="234"/>
      <c r="AJ903" s="234"/>
      <c r="AK903" s="578"/>
      <c r="AL903" s="201"/>
      <c r="AM903" s="234"/>
      <c r="AN903" s="234"/>
      <c r="AO903" s="201"/>
      <c r="AP903" s="201"/>
      <c r="BL903" s="83"/>
      <c r="BM903" s="83"/>
      <c r="BQ903" s="83"/>
    </row>
    <row r="904" spans="1:69" s="82" customFormat="1">
      <c r="A904" s="201"/>
      <c r="B904" s="234"/>
      <c r="C904" s="716"/>
      <c r="D904" s="201"/>
      <c r="E904" s="201"/>
      <c r="F904" s="201"/>
      <c r="G904" s="201"/>
      <c r="H904" s="201"/>
      <c r="I904" s="201"/>
      <c r="J904" s="201"/>
      <c r="K904" s="201"/>
      <c r="L904" s="201"/>
      <c r="M904" s="578"/>
      <c r="N904" s="578"/>
      <c r="O904" s="578"/>
      <c r="P904" s="578"/>
      <c r="Q904" s="578"/>
      <c r="R904" s="578"/>
      <c r="S904" s="578"/>
      <c r="T904" s="578"/>
      <c r="U904" s="578"/>
      <c r="V904" s="578"/>
      <c r="W904" s="578"/>
      <c r="X904" s="578"/>
      <c r="Y904" s="578"/>
      <c r="Z904" s="578"/>
      <c r="AA904" s="578"/>
      <c r="AB904" s="578"/>
      <c r="AC904" s="578"/>
      <c r="AD904" s="578"/>
      <c r="AE904" s="201"/>
      <c r="AF904" s="234"/>
      <c r="AG904" s="234"/>
      <c r="AH904" s="234"/>
      <c r="AI904" s="234"/>
      <c r="AJ904" s="234"/>
      <c r="AK904" s="578"/>
      <c r="AL904" s="201"/>
      <c r="AM904" s="234"/>
      <c r="AN904" s="234"/>
      <c r="AO904" s="201"/>
      <c r="AP904" s="201"/>
      <c r="BL904" s="83"/>
      <c r="BM904" s="83"/>
      <c r="BQ904" s="83"/>
    </row>
    <row r="905" spans="1:69" s="82" customFormat="1">
      <c r="A905" s="201"/>
      <c r="B905" s="234"/>
      <c r="C905" s="716"/>
      <c r="D905" s="201"/>
      <c r="E905" s="201"/>
      <c r="F905" s="201"/>
      <c r="G905" s="201"/>
      <c r="H905" s="201"/>
      <c r="I905" s="201"/>
      <c r="J905" s="201"/>
      <c r="K905" s="201"/>
      <c r="L905" s="201"/>
      <c r="M905" s="578"/>
      <c r="N905" s="578"/>
      <c r="O905" s="578"/>
      <c r="P905" s="578"/>
      <c r="Q905" s="578"/>
      <c r="R905" s="578"/>
      <c r="S905" s="578"/>
      <c r="T905" s="578"/>
      <c r="U905" s="578"/>
      <c r="V905" s="578"/>
      <c r="W905" s="578"/>
      <c r="X905" s="578"/>
      <c r="Y905" s="578"/>
      <c r="Z905" s="578"/>
      <c r="AA905" s="578"/>
      <c r="AB905" s="578"/>
      <c r="AC905" s="578"/>
      <c r="AD905" s="578"/>
      <c r="AE905" s="201"/>
      <c r="AF905" s="234"/>
      <c r="AG905" s="234"/>
      <c r="AH905" s="234"/>
      <c r="AI905" s="234"/>
      <c r="AJ905" s="234"/>
      <c r="AK905" s="578"/>
      <c r="AL905" s="201"/>
      <c r="AM905" s="234"/>
      <c r="AN905" s="234"/>
      <c r="AO905" s="201"/>
      <c r="AP905" s="201"/>
      <c r="BL905" s="83"/>
      <c r="BM905" s="83"/>
      <c r="BQ905" s="83"/>
    </row>
    <row r="906" spans="1:69" s="82" customFormat="1">
      <c r="A906" s="201"/>
      <c r="B906" s="234"/>
      <c r="C906" s="716"/>
      <c r="D906" s="201"/>
      <c r="E906" s="201"/>
      <c r="F906" s="201"/>
      <c r="G906" s="201"/>
      <c r="H906" s="201"/>
      <c r="I906" s="201"/>
      <c r="J906" s="201"/>
      <c r="K906" s="201"/>
      <c r="L906" s="201"/>
      <c r="M906" s="578"/>
      <c r="N906" s="578"/>
      <c r="O906" s="578"/>
      <c r="P906" s="578"/>
      <c r="Q906" s="578"/>
      <c r="R906" s="578"/>
      <c r="S906" s="578"/>
      <c r="T906" s="578"/>
      <c r="U906" s="578"/>
      <c r="V906" s="578"/>
      <c r="W906" s="578"/>
      <c r="X906" s="578"/>
      <c r="Y906" s="578"/>
      <c r="Z906" s="578"/>
      <c r="AA906" s="578"/>
      <c r="AB906" s="578"/>
      <c r="AC906" s="578"/>
      <c r="AD906" s="578"/>
      <c r="AE906" s="201"/>
      <c r="AF906" s="234"/>
      <c r="AG906" s="234"/>
      <c r="AH906" s="234"/>
      <c r="AI906" s="234"/>
      <c r="AJ906" s="234"/>
      <c r="AK906" s="578"/>
      <c r="AL906" s="201"/>
      <c r="AM906" s="234"/>
      <c r="AN906" s="234"/>
      <c r="AO906" s="201"/>
      <c r="AP906" s="201"/>
      <c r="BL906" s="83"/>
      <c r="BM906" s="83"/>
      <c r="BQ906" s="83"/>
    </row>
    <row r="907" spans="1:69" s="82" customFormat="1">
      <c r="A907" s="201"/>
      <c r="B907" s="234"/>
      <c r="C907" s="716"/>
      <c r="D907" s="201"/>
      <c r="E907" s="201"/>
      <c r="F907" s="201"/>
      <c r="G907" s="201"/>
      <c r="H907" s="201"/>
      <c r="I907" s="201"/>
      <c r="J907" s="201"/>
      <c r="K907" s="201"/>
      <c r="L907" s="201"/>
      <c r="M907" s="578"/>
      <c r="N907" s="578"/>
      <c r="O907" s="578"/>
      <c r="P907" s="578"/>
      <c r="Q907" s="578"/>
      <c r="R907" s="578"/>
      <c r="S907" s="578"/>
      <c r="T907" s="578"/>
      <c r="U907" s="578"/>
      <c r="V907" s="578"/>
      <c r="W907" s="578"/>
      <c r="X907" s="578"/>
      <c r="Y907" s="578"/>
      <c r="Z907" s="578"/>
      <c r="AA907" s="578"/>
      <c r="AB907" s="578"/>
      <c r="AC907" s="578"/>
      <c r="AD907" s="578"/>
      <c r="AE907" s="201"/>
      <c r="AF907" s="234"/>
      <c r="AG907" s="234"/>
      <c r="AH907" s="234"/>
      <c r="AI907" s="234"/>
      <c r="AJ907" s="234"/>
      <c r="AK907" s="578"/>
      <c r="AL907" s="201"/>
      <c r="AM907" s="234"/>
      <c r="AN907" s="234"/>
      <c r="AO907" s="201"/>
      <c r="AP907" s="201"/>
      <c r="BL907" s="83"/>
      <c r="BM907" s="83"/>
      <c r="BQ907" s="83"/>
    </row>
    <row r="908" spans="1:69" s="82" customFormat="1">
      <c r="A908" s="201"/>
      <c r="B908" s="234"/>
      <c r="C908" s="716"/>
      <c r="D908" s="201"/>
      <c r="E908" s="201"/>
      <c r="F908" s="201"/>
      <c r="G908" s="201"/>
      <c r="H908" s="201"/>
      <c r="I908" s="201"/>
      <c r="J908" s="201"/>
      <c r="K908" s="201"/>
      <c r="L908" s="201"/>
      <c r="M908" s="578"/>
      <c r="N908" s="578"/>
      <c r="O908" s="578"/>
      <c r="P908" s="578"/>
      <c r="Q908" s="578"/>
      <c r="R908" s="578"/>
      <c r="S908" s="578"/>
      <c r="T908" s="578"/>
      <c r="U908" s="578"/>
      <c r="V908" s="578"/>
      <c r="W908" s="578"/>
      <c r="X908" s="578"/>
      <c r="Y908" s="578"/>
      <c r="Z908" s="578"/>
      <c r="AA908" s="578"/>
      <c r="AB908" s="578"/>
      <c r="AC908" s="578"/>
      <c r="AD908" s="578"/>
      <c r="AE908" s="201"/>
      <c r="AF908" s="234"/>
      <c r="AG908" s="234"/>
      <c r="AH908" s="234"/>
      <c r="AI908" s="234"/>
      <c r="AJ908" s="234"/>
      <c r="AK908" s="578"/>
      <c r="AL908" s="201"/>
      <c r="AM908" s="234"/>
      <c r="AN908" s="234"/>
      <c r="AO908" s="201"/>
      <c r="AP908" s="201"/>
      <c r="BL908" s="83"/>
      <c r="BM908" s="83"/>
      <c r="BQ908" s="83"/>
    </row>
    <row r="909" spans="1:69" s="82" customFormat="1">
      <c r="A909" s="201"/>
      <c r="B909" s="234"/>
      <c r="C909" s="716"/>
      <c r="D909" s="201"/>
      <c r="E909" s="201"/>
      <c r="F909" s="201"/>
      <c r="G909" s="201"/>
      <c r="H909" s="201"/>
      <c r="I909" s="201"/>
      <c r="J909" s="201"/>
      <c r="K909" s="201"/>
      <c r="L909" s="201"/>
      <c r="M909" s="578"/>
      <c r="N909" s="578"/>
      <c r="O909" s="578"/>
      <c r="P909" s="578"/>
      <c r="Q909" s="578"/>
      <c r="R909" s="578"/>
      <c r="S909" s="578"/>
      <c r="T909" s="578"/>
      <c r="U909" s="578"/>
      <c r="V909" s="578"/>
      <c r="W909" s="578"/>
      <c r="X909" s="578"/>
      <c r="Y909" s="578"/>
      <c r="Z909" s="578"/>
      <c r="AA909" s="578"/>
      <c r="AB909" s="578"/>
      <c r="AC909" s="578"/>
      <c r="AD909" s="578"/>
      <c r="AE909" s="201"/>
      <c r="AF909" s="234"/>
      <c r="AG909" s="234"/>
      <c r="AH909" s="234"/>
      <c r="AI909" s="234"/>
      <c r="AJ909" s="234"/>
      <c r="AK909" s="578"/>
      <c r="AL909" s="201"/>
      <c r="AM909" s="234"/>
      <c r="AN909" s="234"/>
      <c r="AO909" s="201"/>
      <c r="AP909" s="201"/>
      <c r="BL909" s="83"/>
      <c r="BM909" s="83"/>
      <c r="BQ909" s="83"/>
    </row>
    <row r="910" spans="1:69" s="82" customFormat="1">
      <c r="A910" s="201"/>
      <c r="B910" s="234"/>
      <c r="C910" s="716"/>
      <c r="D910" s="201"/>
      <c r="E910" s="201"/>
      <c r="F910" s="201"/>
      <c r="G910" s="201"/>
      <c r="H910" s="201"/>
      <c r="I910" s="201"/>
      <c r="J910" s="201"/>
      <c r="K910" s="201"/>
      <c r="L910" s="201"/>
      <c r="M910" s="578"/>
      <c r="N910" s="578"/>
      <c r="O910" s="578"/>
      <c r="P910" s="578"/>
      <c r="Q910" s="578"/>
      <c r="R910" s="578"/>
      <c r="S910" s="578"/>
      <c r="T910" s="578"/>
      <c r="U910" s="578"/>
      <c r="V910" s="578"/>
      <c r="W910" s="578"/>
      <c r="X910" s="578"/>
      <c r="Y910" s="578"/>
      <c r="Z910" s="578"/>
      <c r="AA910" s="578"/>
      <c r="AB910" s="578"/>
      <c r="AC910" s="578"/>
      <c r="AD910" s="578"/>
      <c r="AE910" s="201"/>
      <c r="AF910" s="234"/>
      <c r="AG910" s="234"/>
      <c r="AH910" s="234"/>
      <c r="AI910" s="234"/>
      <c r="AJ910" s="234"/>
      <c r="AK910" s="578"/>
      <c r="AL910" s="201"/>
      <c r="AM910" s="234"/>
      <c r="AN910" s="234"/>
      <c r="AO910" s="201"/>
      <c r="AP910" s="201"/>
      <c r="BL910" s="83"/>
      <c r="BM910" s="83"/>
      <c r="BQ910" s="83"/>
    </row>
    <row r="911" spans="1:69" s="82" customFormat="1">
      <c r="A911" s="201"/>
      <c r="B911" s="234"/>
      <c r="C911" s="716"/>
      <c r="D911" s="201"/>
      <c r="E911" s="201"/>
      <c r="F911" s="201"/>
      <c r="G911" s="201"/>
      <c r="H911" s="201"/>
      <c r="I911" s="201"/>
      <c r="J911" s="201"/>
      <c r="K911" s="201"/>
      <c r="L911" s="201"/>
      <c r="M911" s="578"/>
      <c r="N911" s="578"/>
      <c r="O911" s="578"/>
      <c r="P911" s="578"/>
      <c r="Q911" s="578"/>
      <c r="R911" s="578"/>
      <c r="S911" s="578"/>
      <c r="T911" s="578"/>
      <c r="U911" s="578"/>
      <c r="V911" s="578"/>
      <c r="W911" s="578"/>
      <c r="X911" s="578"/>
      <c r="Y911" s="578"/>
      <c r="Z911" s="578"/>
      <c r="AA911" s="578"/>
      <c r="AB911" s="578"/>
      <c r="AC911" s="578"/>
      <c r="AD911" s="578"/>
      <c r="AE911" s="201"/>
      <c r="AF911" s="234"/>
      <c r="AG911" s="234"/>
      <c r="AH911" s="234"/>
      <c r="AI911" s="234"/>
      <c r="AJ911" s="234"/>
      <c r="AK911" s="578"/>
      <c r="AL911" s="201"/>
      <c r="AM911" s="234"/>
      <c r="AN911" s="234"/>
      <c r="AO911" s="201"/>
      <c r="AP911" s="201"/>
      <c r="BL911" s="83"/>
      <c r="BM911" s="83"/>
      <c r="BQ911" s="83"/>
    </row>
    <row r="912" spans="1:69" s="82" customFormat="1">
      <c r="A912" s="201"/>
      <c r="B912" s="234"/>
      <c r="C912" s="716"/>
      <c r="D912" s="201"/>
      <c r="E912" s="201"/>
      <c r="F912" s="201"/>
      <c r="G912" s="201"/>
      <c r="H912" s="201"/>
      <c r="I912" s="201"/>
      <c r="J912" s="201"/>
      <c r="K912" s="201"/>
      <c r="L912" s="201"/>
      <c r="M912" s="578"/>
      <c r="N912" s="578"/>
      <c r="O912" s="578"/>
      <c r="P912" s="578"/>
      <c r="Q912" s="578"/>
      <c r="R912" s="578"/>
      <c r="S912" s="578"/>
      <c r="T912" s="578"/>
      <c r="U912" s="578"/>
      <c r="V912" s="578"/>
      <c r="W912" s="578"/>
      <c r="X912" s="578"/>
      <c r="Y912" s="578"/>
      <c r="Z912" s="578"/>
      <c r="AA912" s="578"/>
      <c r="AB912" s="578"/>
      <c r="AC912" s="578"/>
      <c r="AD912" s="578"/>
      <c r="AE912" s="201"/>
      <c r="AF912" s="234"/>
      <c r="AG912" s="234"/>
      <c r="AH912" s="234"/>
      <c r="AI912" s="234"/>
      <c r="AJ912" s="234"/>
      <c r="AK912" s="578"/>
      <c r="AL912" s="201"/>
      <c r="AM912" s="234"/>
      <c r="AN912" s="234"/>
      <c r="AO912" s="201"/>
      <c r="AP912" s="201"/>
      <c r="BL912" s="83"/>
      <c r="BM912" s="83"/>
      <c r="BQ912" s="83"/>
    </row>
    <row r="913" spans="1:69" s="82" customFormat="1">
      <c r="A913" s="201"/>
      <c r="B913" s="234"/>
      <c r="C913" s="716"/>
      <c r="D913" s="201"/>
      <c r="E913" s="201"/>
      <c r="F913" s="201"/>
      <c r="G913" s="201"/>
      <c r="H913" s="201"/>
      <c r="I913" s="201"/>
      <c r="J913" s="201"/>
      <c r="K913" s="201"/>
      <c r="L913" s="201"/>
      <c r="M913" s="578"/>
      <c r="N913" s="578"/>
      <c r="O913" s="578"/>
      <c r="P913" s="578"/>
      <c r="Q913" s="578"/>
      <c r="R913" s="578"/>
      <c r="S913" s="578"/>
      <c r="T913" s="578"/>
      <c r="U913" s="578"/>
      <c r="V913" s="578"/>
      <c r="W913" s="578"/>
      <c r="X913" s="578"/>
      <c r="Y913" s="578"/>
      <c r="Z913" s="578"/>
      <c r="AA913" s="578"/>
      <c r="AB913" s="578"/>
      <c r="AC913" s="578"/>
      <c r="AD913" s="578"/>
      <c r="AE913" s="201"/>
      <c r="AF913" s="234"/>
      <c r="AG913" s="234"/>
      <c r="AH913" s="234"/>
      <c r="AI913" s="234"/>
      <c r="AJ913" s="234"/>
      <c r="AK913" s="578"/>
      <c r="AL913" s="201"/>
      <c r="AM913" s="234"/>
      <c r="AN913" s="234"/>
      <c r="AO913" s="201"/>
      <c r="AP913" s="201"/>
      <c r="BL913" s="83"/>
      <c r="BM913" s="83"/>
      <c r="BQ913" s="83"/>
    </row>
    <row r="914" spans="1:69" s="82" customFormat="1">
      <c r="A914" s="201"/>
      <c r="B914" s="234"/>
      <c r="C914" s="716"/>
      <c r="D914" s="201"/>
      <c r="E914" s="201"/>
      <c r="F914" s="201"/>
      <c r="G914" s="201"/>
      <c r="H914" s="201"/>
      <c r="I914" s="201"/>
      <c r="J914" s="201"/>
      <c r="K914" s="201"/>
      <c r="L914" s="201"/>
      <c r="M914" s="578"/>
      <c r="N914" s="578"/>
      <c r="O914" s="578"/>
      <c r="P914" s="578"/>
      <c r="Q914" s="578"/>
      <c r="R914" s="578"/>
      <c r="S914" s="578"/>
      <c r="T914" s="578"/>
      <c r="U914" s="578"/>
      <c r="V914" s="578"/>
      <c r="W914" s="578"/>
      <c r="X914" s="578"/>
      <c r="Y914" s="578"/>
      <c r="Z914" s="578"/>
      <c r="AA914" s="578"/>
      <c r="AB914" s="578"/>
      <c r="AC914" s="578"/>
      <c r="AD914" s="578"/>
      <c r="AE914" s="201"/>
      <c r="AF914" s="234"/>
      <c r="AG914" s="234"/>
      <c r="AH914" s="234"/>
      <c r="AI914" s="234"/>
      <c r="AJ914" s="234"/>
      <c r="AK914" s="578"/>
      <c r="AL914" s="201"/>
      <c r="AM914" s="234"/>
      <c r="AN914" s="234"/>
      <c r="AO914" s="201"/>
      <c r="AP914" s="201"/>
      <c r="BL914" s="83"/>
      <c r="BM914" s="83"/>
      <c r="BQ914" s="83"/>
    </row>
    <row r="915" spans="1:69" s="82" customFormat="1">
      <c r="A915" s="201"/>
      <c r="B915" s="234"/>
      <c r="C915" s="716"/>
      <c r="D915" s="201"/>
      <c r="E915" s="201"/>
      <c r="F915" s="201"/>
      <c r="G915" s="201"/>
      <c r="H915" s="201"/>
      <c r="I915" s="201"/>
      <c r="J915" s="201"/>
      <c r="K915" s="201"/>
      <c r="L915" s="201"/>
      <c r="M915" s="578"/>
      <c r="N915" s="578"/>
      <c r="O915" s="578"/>
      <c r="P915" s="578"/>
      <c r="Q915" s="578"/>
      <c r="R915" s="578"/>
      <c r="S915" s="578"/>
      <c r="T915" s="578"/>
      <c r="U915" s="578"/>
      <c r="V915" s="578"/>
      <c r="W915" s="578"/>
      <c r="X915" s="578"/>
      <c r="Y915" s="578"/>
      <c r="Z915" s="578"/>
      <c r="AA915" s="578"/>
      <c r="AB915" s="578"/>
      <c r="AC915" s="578"/>
      <c r="AD915" s="578"/>
      <c r="AE915" s="201"/>
      <c r="AF915" s="234"/>
      <c r="AG915" s="234"/>
      <c r="AH915" s="234"/>
      <c r="AI915" s="234"/>
      <c r="AJ915" s="234"/>
      <c r="AK915" s="578"/>
      <c r="AL915" s="201"/>
      <c r="AM915" s="234"/>
      <c r="AN915" s="234"/>
      <c r="AO915" s="201"/>
      <c r="AP915" s="201"/>
      <c r="BL915" s="83"/>
      <c r="BM915" s="83"/>
      <c r="BQ915" s="83"/>
    </row>
    <row r="916" spans="1:69" s="82" customFormat="1">
      <c r="A916" s="201"/>
      <c r="B916" s="234"/>
      <c r="C916" s="716"/>
      <c r="D916" s="201"/>
      <c r="E916" s="201"/>
      <c r="F916" s="201"/>
      <c r="G916" s="201"/>
      <c r="H916" s="201"/>
      <c r="I916" s="201"/>
      <c r="J916" s="201"/>
      <c r="K916" s="201"/>
      <c r="L916" s="201"/>
      <c r="M916" s="578"/>
      <c r="N916" s="578"/>
      <c r="O916" s="578"/>
      <c r="P916" s="578"/>
      <c r="Q916" s="578"/>
      <c r="R916" s="578"/>
      <c r="S916" s="578"/>
      <c r="T916" s="578"/>
      <c r="U916" s="578"/>
      <c r="V916" s="578"/>
      <c r="W916" s="578"/>
      <c r="X916" s="578"/>
      <c r="Y916" s="578"/>
      <c r="Z916" s="578"/>
      <c r="AA916" s="578"/>
      <c r="AB916" s="578"/>
      <c r="AC916" s="578"/>
      <c r="AD916" s="578"/>
      <c r="AE916" s="201"/>
      <c r="AF916" s="234"/>
      <c r="AG916" s="234"/>
      <c r="AH916" s="234"/>
      <c r="AI916" s="234"/>
      <c r="AJ916" s="234"/>
      <c r="AK916" s="578"/>
      <c r="AL916" s="201"/>
      <c r="AM916" s="234"/>
      <c r="AN916" s="234"/>
      <c r="AO916" s="201"/>
      <c r="AP916" s="201"/>
      <c r="BL916" s="83"/>
      <c r="BM916" s="83"/>
      <c r="BQ916" s="83"/>
    </row>
    <row r="917" spans="1:69" s="82" customFormat="1">
      <c r="A917" s="201"/>
      <c r="B917" s="234"/>
      <c r="C917" s="716"/>
      <c r="D917" s="201"/>
      <c r="E917" s="201"/>
      <c r="F917" s="201"/>
      <c r="G917" s="201"/>
      <c r="H917" s="201"/>
      <c r="I917" s="201"/>
      <c r="J917" s="201"/>
      <c r="K917" s="201"/>
      <c r="L917" s="201"/>
      <c r="M917" s="578"/>
      <c r="N917" s="578"/>
      <c r="O917" s="578"/>
      <c r="P917" s="578"/>
      <c r="Q917" s="578"/>
      <c r="R917" s="578"/>
      <c r="S917" s="578"/>
      <c r="T917" s="578"/>
      <c r="U917" s="578"/>
      <c r="V917" s="578"/>
      <c r="W917" s="578"/>
      <c r="X917" s="578"/>
      <c r="Y917" s="578"/>
      <c r="Z917" s="578"/>
      <c r="AA917" s="578"/>
      <c r="AB917" s="578"/>
      <c r="AC917" s="578"/>
      <c r="AD917" s="578"/>
      <c r="AE917" s="201"/>
      <c r="AF917" s="234"/>
      <c r="AG917" s="234"/>
      <c r="AH917" s="234"/>
      <c r="AI917" s="234"/>
      <c r="AJ917" s="234"/>
      <c r="AK917" s="578"/>
      <c r="AL917" s="201"/>
      <c r="AM917" s="234"/>
      <c r="AN917" s="234"/>
      <c r="AO917" s="201"/>
      <c r="AP917" s="201"/>
      <c r="BL917" s="83"/>
      <c r="BM917" s="83"/>
      <c r="BQ917" s="83"/>
    </row>
    <row r="918" spans="1:69" s="82" customFormat="1">
      <c r="A918" s="201"/>
      <c r="B918" s="234"/>
      <c r="C918" s="716"/>
      <c r="D918" s="201"/>
      <c r="E918" s="201"/>
      <c r="F918" s="201"/>
      <c r="G918" s="201"/>
      <c r="H918" s="201"/>
      <c r="I918" s="201"/>
      <c r="J918" s="201"/>
      <c r="K918" s="201"/>
      <c r="L918" s="201"/>
      <c r="M918" s="578"/>
      <c r="N918" s="578"/>
      <c r="O918" s="578"/>
      <c r="P918" s="578"/>
      <c r="Q918" s="578"/>
      <c r="R918" s="578"/>
      <c r="S918" s="578"/>
      <c r="T918" s="578"/>
      <c r="U918" s="578"/>
      <c r="V918" s="578"/>
      <c r="W918" s="578"/>
      <c r="X918" s="578"/>
      <c r="Y918" s="578"/>
      <c r="Z918" s="578"/>
      <c r="AA918" s="578"/>
      <c r="AB918" s="578"/>
      <c r="AC918" s="578"/>
      <c r="AD918" s="578"/>
      <c r="AE918" s="201"/>
      <c r="AF918" s="234"/>
      <c r="AG918" s="234"/>
      <c r="AH918" s="234"/>
      <c r="AI918" s="234"/>
      <c r="AJ918" s="234"/>
      <c r="AK918" s="578"/>
      <c r="AL918" s="201"/>
      <c r="AM918" s="234"/>
      <c r="AN918" s="234"/>
      <c r="AO918" s="201"/>
      <c r="AP918" s="201"/>
      <c r="BL918" s="83"/>
      <c r="BM918" s="83"/>
      <c r="BQ918" s="83"/>
    </row>
    <row r="919" spans="1:69" s="82" customFormat="1">
      <c r="A919" s="201"/>
      <c r="B919" s="234"/>
      <c r="C919" s="716"/>
      <c r="D919" s="201"/>
      <c r="E919" s="201"/>
      <c r="F919" s="201"/>
      <c r="G919" s="201"/>
      <c r="H919" s="201"/>
      <c r="I919" s="201"/>
      <c r="J919" s="201"/>
      <c r="K919" s="201"/>
      <c r="L919" s="201"/>
      <c r="M919" s="578"/>
      <c r="N919" s="578"/>
      <c r="O919" s="578"/>
      <c r="P919" s="578"/>
      <c r="Q919" s="578"/>
      <c r="R919" s="578"/>
      <c r="S919" s="578"/>
      <c r="T919" s="578"/>
      <c r="U919" s="578"/>
      <c r="V919" s="578"/>
      <c r="W919" s="578"/>
      <c r="X919" s="578"/>
      <c r="Y919" s="578"/>
      <c r="Z919" s="578"/>
      <c r="AA919" s="578"/>
      <c r="AB919" s="578"/>
      <c r="AC919" s="578"/>
      <c r="AD919" s="578"/>
      <c r="AE919" s="201"/>
      <c r="AF919" s="234"/>
      <c r="AG919" s="234"/>
      <c r="AH919" s="234"/>
      <c r="AI919" s="234"/>
      <c r="AJ919" s="234"/>
      <c r="AK919" s="578"/>
      <c r="AL919" s="201"/>
      <c r="AM919" s="234"/>
      <c r="AN919" s="234"/>
      <c r="AO919" s="201"/>
      <c r="AP919" s="201"/>
      <c r="BL919" s="83"/>
      <c r="BM919" s="83"/>
      <c r="BQ919" s="83"/>
    </row>
    <row r="920" spans="1:69" s="82" customFormat="1">
      <c r="A920" s="201"/>
      <c r="B920" s="234"/>
      <c r="C920" s="716"/>
      <c r="D920" s="201"/>
      <c r="E920" s="201"/>
      <c r="F920" s="201"/>
      <c r="G920" s="201"/>
      <c r="H920" s="201"/>
      <c r="I920" s="201"/>
      <c r="J920" s="201"/>
      <c r="K920" s="201"/>
      <c r="L920" s="201"/>
      <c r="M920" s="578"/>
      <c r="N920" s="578"/>
      <c r="O920" s="578"/>
      <c r="P920" s="578"/>
      <c r="Q920" s="578"/>
      <c r="R920" s="578"/>
      <c r="S920" s="578"/>
      <c r="T920" s="578"/>
      <c r="U920" s="578"/>
      <c r="V920" s="578"/>
      <c r="W920" s="578"/>
      <c r="X920" s="578"/>
      <c r="Y920" s="578"/>
      <c r="Z920" s="578"/>
      <c r="AA920" s="578"/>
      <c r="AB920" s="578"/>
      <c r="AC920" s="578"/>
      <c r="AD920" s="578"/>
      <c r="AE920" s="201"/>
      <c r="AF920" s="234"/>
      <c r="AG920" s="234"/>
      <c r="AH920" s="234"/>
      <c r="AI920" s="234"/>
      <c r="AJ920" s="234"/>
      <c r="AK920" s="578"/>
      <c r="AL920" s="201"/>
      <c r="AM920" s="234"/>
      <c r="AN920" s="234"/>
      <c r="AO920" s="201"/>
      <c r="AP920" s="201"/>
      <c r="BL920" s="83"/>
      <c r="BM920" s="83"/>
      <c r="BQ920" s="83"/>
    </row>
    <row r="921" spans="1:69" s="82" customFormat="1">
      <c r="A921" s="201"/>
      <c r="B921" s="234"/>
      <c r="C921" s="716"/>
      <c r="D921" s="201"/>
      <c r="E921" s="201"/>
      <c r="F921" s="201"/>
      <c r="G921" s="201"/>
      <c r="H921" s="201"/>
      <c r="I921" s="201"/>
      <c r="J921" s="201"/>
      <c r="K921" s="201"/>
      <c r="L921" s="201"/>
      <c r="M921" s="578"/>
      <c r="N921" s="578"/>
      <c r="O921" s="578"/>
      <c r="P921" s="578"/>
      <c r="Q921" s="578"/>
      <c r="R921" s="578"/>
      <c r="S921" s="578"/>
      <c r="T921" s="578"/>
      <c r="U921" s="578"/>
      <c r="V921" s="578"/>
      <c r="W921" s="578"/>
      <c r="X921" s="578"/>
      <c r="Y921" s="578"/>
      <c r="Z921" s="578"/>
      <c r="AA921" s="578"/>
      <c r="AB921" s="578"/>
      <c r="AC921" s="578"/>
      <c r="AD921" s="578"/>
      <c r="AE921" s="201"/>
      <c r="AF921" s="234"/>
      <c r="AG921" s="234"/>
      <c r="AH921" s="234"/>
      <c r="AI921" s="234"/>
      <c r="AJ921" s="234"/>
      <c r="AK921" s="578"/>
      <c r="AL921" s="201"/>
      <c r="AM921" s="234"/>
      <c r="AN921" s="234"/>
      <c r="AO921" s="201"/>
      <c r="AP921" s="201"/>
      <c r="BL921" s="83"/>
      <c r="BM921" s="83"/>
      <c r="BQ921" s="83"/>
    </row>
    <row r="922" spans="1:69" s="82" customFormat="1">
      <c r="A922" s="201"/>
      <c r="B922" s="234"/>
      <c r="C922" s="716"/>
      <c r="D922" s="201"/>
      <c r="E922" s="201"/>
      <c r="F922" s="201"/>
      <c r="G922" s="201"/>
      <c r="H922" s="201"/>
      <c r="I922" s="201"/>
      <c r="J922" s="201"/>
      <c r="K922" s="201"/>
      <c r="L922" s="201"/>
      <c r="M922" s="578"/>
      <c r="N922" s="578"/>
      <c r="O922" s="578"/>
      <c r="P922" s="578"/>
      <c r="Q922" s="578"/>
      <c r="R922" s="578"/>
      <c r="S922" s="578"/>
      <c r="T922" s="578"/>
      <c r="U922" s="578"/>
      <c r="V922" s="578"/>
      <c r="W922" s="578"/>
      <c r="X922" s="578"/>
      <c r="Y922" s="578"/>
      <c r="Z922" s="578"/>
      <c r="AA922" s="578"/>
      <c r="AB922" s="578"/>
      <c r="AC922" s="578"/>
      <c r="AD922" s="578"/>
      <c r="AE922" s="201"/>
      <c r="AF922" s="234"/>
      <c r="AG922" s="234"/>
      <c r="AH922" s="234"/>
      <c r="AI922" s="234"/>
      <c r="AJ922" s="234"/>
      <c r="AK922" s="578"/>
      <c r="AL922" s="201"/>
      <c r="AM922" s="234"/>
      <c r="AN922" s="234"/>
      <c r="AO922" s="201"/>
      <c r="AP922" s="201"/>
      <c r="BL922" s="83"/>
      <c r="BM922" s="83"/>
      <c r="BQ922" s="83"/>
    </row>
    <row r="923" spans="1:69" s="82" customFormat="1">
      <c r="A923" s="201"/>
      <c r="B923" s="234"/>
      <c r="C923" s="716"/>
      <c r="D923" s="201"/>
      <c r="E923" s="201"/>
      <c r="F923" s="201"/>
      <c r="G923" s="201"/>
      <c r="H923" s="201"/>
      <c r="I923" s="201"/>
      <c r="J923" s="201"/>
      <c r="K923" s="201"/>
      <c r="L923" s="201"/>
      <c r="M923" s="578"/>
      <c r="N923" s="578"/>
      <c r="O923" s="578"/>
      <c r="P923" s="578"/>
      <c r="Q923" s="578"/>
      <c r="R923" s="578"/>
      <c r="S923" s="578"/>
      <c r="T923" s="578"/>
      <c r="U923" s="578"/>
      <c r="V923" s="578"/>
      <c r="W923" s="578"/>
      <c r="X923" s="578"/>
      <c r="Y923" s="578"/>
      <c r="Z923" s="578"/>
      <c r="AA923" s="578"/>
      <c r="AB923" s="578"/>
      <c r="AC923" s="578"/>
      <c r="AD923" s="578"/>
      <c r="AE923" s="201"/>
      <c r="AF923" s="234"/>
      <c r="AG923" s="234"/>
      <c r="AH923" s="234"/>
      <c r="AI923" s="234"/>
      <c r="AJ923" s="234"/>
      <c r="AK923" s="578"/>
      <c r="AL923" s="201"/>
      <c r="AM923" s="234"/>
      <c r="AN923" s="234"/>
      <c r="AO923" s="201"/>
      <c r="AP923" s="201"/>
      <c r="BL923" s="83"/>
      <c r="BM923" s="83"/>
      <c r="BQ923" s="83"/>
    </row>
    <row r="924" spans="1:69" s="82" customFormat="1">
      <c r="A924" s="201"/>
      <c r="B924" s="234"/>
      <c r="C924" s="716"/>
      <c r="D924" s="201"/>
      <c r="E924" s="201"/>
      <c r="F924" s="201"/>
      <c r="G924" s="201"/>
      <c r="H924" s="201"/>
      <c r="I924" s="201"/>
      <c r="J924" s="201"/>
      <c r="K924" s="201"/>
      <c r="L924" s="201"/>
      <c r="M924" s="578"/>
      <c r="N924" s="578"/>
      <c r="O924" s="578"/>
      <c r="P924" s="578"/>
      <c r="Q924" s="578"/>
      <c r="R924" s="578"/>
      <c r="S924" s="578"/>
      <c r="T924" s="578"/>
      <c r="U924" s="578"/>
      <c r="V924" s="578"/>
      <c r="W924" s="578"/>
      <c r="X924" s="578"/>
      <c r="Y924" s="578"/>
      <c r="Z924" s="578"/>
      <c r="AA924" s="578"/>
      <c r="AB924" s="578"/>
      <c r="AC924" s="578"/>
      <c r="AD924" s="578"/>
      <c r="AE924" s="201"/>
      <c r="AF924" s="234"/>
      <c r="AG924" s="234"/>
      <c r="AH924" s="234"/>
      <c r="AI924" s="234"/>
      <c r="AJ924" s="234"/>
      <c r="AK924" s="578"/>
      <c r="AL924" s="201"/>
      <c r="AM924" s="234"/>
      <c r="AN924" s="234"/>
      <c r="AO924" s="201"/>
      <c r="AP924" s="201"/>
      <c r="BL924" s="83"/>
      <c r="BM924" s="83"/>
      <c r="BQ924" s="83"/>
    </row>
    <row r="925" spans="1:69" s="82" customFormat="1">
      <c r="A925" s="201"/>
      <c r="B925" s="234"/>
      <c r="C925" s="716"/>
      <c r="D925" s="201"/>
      <c r="E925" s="201"/>
      <c r="F925" s="201"/>
      <c r="G925" s="201"/>
      <c r="H925" s="201"/>
      <c r="I925" s="201"/>
      <c r="J925" s="201"/>
      <c r="K925" s="201"/>
      <c r="L925" s="201"/>
      <c r="M925" s="578"/>
      <c r="N925" s="578"/>
      <c r="O925" s="578"/>
      <c r="P925" s="578"/>
      <c r="Q925" s="578"/>
      <c r="R925" s="578"/>
      <c r="S925" s="578"/>
      <c r="T925" s="578"/>
      <c r="U925" s="578"/>
      <c r="V925" s="578"/>
      <c r="W925" s="578"/>
      <c r="X925" s="578"/>
      <c r="Y925" s="578"/>
      <c r="Z925" s="578"/>
      <c r="AA925" s="578"/>
      <c r="AB925" s="578"/>
      <c r="AC925" s="578"/>
      <c r="AD925" s="578"/>
      <c r="AE925" s="201"/>
      <c r="AF925" s="234"/>
      <c r="AG925" s="234"/>
      <c r="AH925" s="234"/>
      <c r="AI925" s="234"/>
      <c r="AJ925" s="234"/>
      <c r="AK925" s="578"/>
      <c r="AL925" s="201"/>
      <c r="AM925" s="234"/>
      <c r="AN925" s="234"/>
      <c r="AO925" s="201"/>
      <c r="AP925" s="201"/>
      <c r="BL925" s="83"/>
      <c r="BM925" s="83"/>
      <c r="BQ925" s="83"/>
    </row>
    <row r="926" spans="1:69" s="82" customFormat="1">
      <c r="A926" s="201"/>
      <c r="B926" s="234"/>
      <c r="C926" s="716"/>
      <c r="D926" s="201"/>
      <c r="E926" s="201"/>
      <c r="F926" s="201"/>
      <c r="G926" s="201"/>
      <c r="H926" s="201"/>
      <c r="I926" s="201"/>
      <c r="J926" s="201"/>
      <c r="K926" s="201"/>
      <c r="L926" s="201"/>
      <c r="M926" s="578"/>
      <c r="N926" s="578"/>
      <c r="O926" s="578"/>
      <c r="P926" s="578"/>
      <c r="Q926" s="578"/>
      <c r="R926" s="578"/>
      <c r="S926" s="578"/>
      <c r="T926" s="578"/>
      <c r="U926" s="578"/>
      <c r="V926" s="578"/>
      <c r="W926" s="578"/>
      <c r="X926" s="578"/>
      <c r="Y926" s="578"/>
      <c r="Z926" s="578"/>
      <c r="AA926" s="578"/>
      <c r="AB926" s="578"/>
      <c r="AC926" s="578"/>
      <c r="AD926" s="578"/>
      <c r="AE926" s="201"/>
      <c r="AF926" s="234"/>
      <c r="AG926" s="234"/>
      <c r="AH926" s="234"/>
      <c r="AI926" s="234"/>
      <c r="AJ926" s="234"/>
      <c r="AK926" s="578"/>
      <c r="AL926" s="201"/>
      <c r="AM926" s="234"/>
      <c r="AN926" s="234"/>
      <c r="AO926" s="201"/>
      <c r="AP926" s="201"/>
      <c r="BL926" s="83"/>
      <c r="BM926" s="83"/>
      <c r="BQ926" s="83"/>
    </row>
    <row r="927" spans="1:69" s="82" customFormat="1">
      <c r="A927" s="201"/>
      <c r="B927" s="234"/>
      <c r="C927" s="716"/>
      <c r="D927" s="201"/>
      <c r="E927" s="201"/>
      <c r="F927" s="201"/>
      <c r="G927" s="201"/>
      <c r="H927" s="201"/>
      <c r="I927" s="201"/>
      <c r="J927" s="201"/>
      <c r="K927" s="201"/>
      <c r="L927" s="201"/>
      <c r="M927" s="578"/>
      <c r="N927" s="578"/>
      <c r="O927" s="578"/>
      <c r="P927" s="578"/>
      <c r="Q927" s="578"/>
      <c r="R927" s="578"/>
      <c r="S927" s="578"/>
      <c r="T927" s="578"/>
      <c r="U927" s="578"/>
      <c r="V927" s="578"/>
      <c r="W927" s="578"/>
      <c r="X927" s="578"/>
      <c r="Y927" s="578"/>
      <c r="Z927" s="578"/>
      <c r="AA927" s="578"/>
      <c r="AB927" s="578"/>
      <c r="AC927" s="578"/>
      <c r="AD927" s="578"/>
      <c r="AE927" s="201"/>
      <c r="AF927" s="234"/>
      <c r="AG927" s="234"/>
      <c r="AH927" s="234"/>
      <c r="AI927" s="234"/>
      <c r="AJ927" s="234"/>
      <c r="AK927" s="578"/>
      <c r="AL927" s="201"/>
      <c r="AM927" s="234"/>
      <c r="AN927" s="234"/>
      <c r="AO927" s="201"/>
      <c r="AP927" s="201"/>
      <c r="BL927" s="83"/>
      <c r="BM927" s="83"/>
      <c r="BQ927" s="83"/>
    </row>
    <row r="928" spans="1:69" s="82" customFormat="1">
      <c r="A928" s="201"/>
      <c r="B928" s="234"/>
      <c r="C928" s="716"/>
      <c r="D928" s="201"/>
      <c r="E928" s="201"/>
      <c r="F928" s="201"/>
      <c r="G928" s="201"/>
      <c r="H928" s="201"/>
      <c r="I928" s="201"/>
      <c r="J928" s="201"/>
      <c r="K928" s="201"/>
      <c r="L928" s="201"/>
      <c r="M928" s="578"/>
      <c r="N928" s="578"/>
      <c r="O928" s="578"/>
      <c r="P928" s="578"/>
      <c r="Q928" s="578"/>
      <c r="R928" s="578"/>
      <c r="S928" s="578"/>
      <c r="T928" s="578"/>
      <c r="U928" s="578"/>
      <c r="V928" s="578"/>
      <c r="W928" s="578"/>
      <c r="X928" s="578"/>
      <c r="Y928" s="578"/>
      <c r="Z928" s="578"/>
      <c r="AA928" s="578"/>
      <c r="AB928" s="578"/>
      <c r="AC928" s="578"/>
      <c r="AD928" s="578"/>
      <c r="AE928" s="201"/>
      <c r="AF928" s="234"/>
      <c r="AG928" s="234"/>
      <c r="AH928" s="234"/>
      <c r="AI928" s="234"/>
      <c r="AJ928" s="234"/>
      <c r="AK928" s="578"/>
      <c r="AL928" s="201"/>
      <c r="AM928" s="234"/>
      <c r="AN928" s="234"/>
      <c r="AO928" s="201"/>
      <c r="AP928" s="201"/>
      <c r="BL928" s="83"/>
      <c r="BM928" s="83"/>
      <c r="BQ928" s="83"/>
    </row>
    <row r="929" spans="1:69" s="82" customFormat="1">
      <c r="A929" s="201"/>
      <c r="B929" s="234"/>
      <c r="C929" s="716"/>
      <c r="D929" s="201"/>
      <c r="E929" s="201"/>
      <c r="F929" s="201"/>
      <c r="G929" s="201"/>
      <c r="H929" s="201"/>
      <c r="I929" s="201"/>
      <c r="J929" s="201"/>
      <c r="K929" s="201"/>
      <c r="L929" s="201"/>
      <c r="M929" s="578"/>
      <c r="N929" s="578"/>
      <c r="O929" s="578"/>
      <c r="P929" s="578"/>
      <c r="Q929" s="578"/>
      <c r="R929" s="578"/>
      <c r="S929" s="578"/>
      <c r="T929" s="578"/>
      <c r="U929" s="578"/>
      <c r="V929" s="578"/>
      <c r="W929" s="578"/>
      <c r="X929" s="578"/>
      <c r="Y929" s="578"/>
      <c r="Z929" s="578"/>
      <c r="AA929" s="578"/>
      <c r="AB929" s="578"/>
      <c r="AC929" s="578"/>
      <c r="AD929" s="578"/>
      <c r="AE929" s="201"/>
      <c r="AF929" s="234"/>
      <c r="AG929" s="234"/>
      <c r="AH929" s="234"/>
      <c r="AI929" s="234"/>
      <c r="AJ929" s="234"/>
      <c r="AK929" s="578"/>
      <c r="AL929" s="201"/>
      <c r="AM929" s="234"/>
      <c r="AN929" s="234"/>
      <c r="AO929" s="201"/>
      <c r="AP929" s="201"/>
      <c r="BL929" s="83"/>
      <c r="BM929" s="83"/>
      <c r="BQ929" s="83"/>
    </row>
    <row r="930" spans="1:69" s="82" customFormat="1">
      <c r="A930" s="201"/>
      <c r="B930" s="234"/>
      <c r="C930" s="716"/>
      <c r="D930" s="201"/>
      <c r="E930" s="201"/>
      <c r="F930" s="201"/>
      <c r="G930" s="201"/>
      <c r="H930" s="201"/>
      <c r="I930" s="201"/>
      <c r="J930" s="201"/>
      <c r="K930" s="201"/>
      <c r="L930" s="201"/>
      <c r="M930" s="578"/>
      <c r="N930" s="578"/>
      <c r="O930" s="578"/>
      <c r="P930" s="578"/>
      <c r="Q930" s="578"/>
      <c r="R930" s="578"/>
      <c r="S930" s="578"/>
      <c r="T930" s="578"/>
      <c r="U930" s="578"/>
      <c r="V930" s="578"/>
      <c r="W930" s="578"/>
      <c r="X930" s="578"/>
      <c r="Y930" s="578"/>
      <c r="Z930" s="578"/>
      <c r="AA930" s="578"/>
      <c r="AB930" s="578"/>
      <c r="AC930" s="578"/>
      <c r="AD930" s="578"/>
      <c r="AE930" s="201"/>
      <c r="AF930" s="234"/>
      <c r="AG930" s="234"/>
      <c r="AH930" s="234"/>
      <c r="AI930" s="234"/>
      <c r="AJ930" s="234"/>
      <c r="AK930" s="578"/>
      <c r="AL930" s="201"/>
      <c r="AM930" s="234"/>
      <c r="AN930" s="234"/>
      <c r="AO930" s="201"/>
      <c r="AP930" s="201"/>
      <c r="BL930" s="83"/>
      <c r="BM930" s="83"/>
      <c r="BQ930" s="83"/>
    </row>
    <row r="931" spans="1:69" s="82" customFormat="1">
      <c r="A931" s="201"/>
      <c r="B931" s="234"/>
      <c r="C931" s="716"/>
      <c r="D931" s="201"/>
      <c r="E931" s="201"/>
      <c r="F931" s="201"/>
      <c r="G931" s="201"/>
      <c r="H931" s="201"/>
      <c r="I931" s="201"/>
      <c r="J931" s="201"/>
      <c r="K931" s="201"/>
      <c r="L931" s="201"/>
      <c r="M931" s="578"/>
      <c r="N931" s="578"/>
      <c r="O931" s="578"/>
      <c r="P931" s="578"/>
      <c r="Q931" s="578"/>
      <c r="R931" s="578"/>
      <c r="S931" s="578"/>
      <c r="T931" s="578"/>
      <c r="U931" s="578"/>
      <c r="V931" s="578"/>
      <c r="W931" s="578"/>
      <c r="X931" s="578"/>
      <c r="Y931" s="578"/>
      <c r="Z931" s="578"/>
      <c r="AA931" s="578"/>
      <c r="AB931" s="578"/>
      <c r="AC931" s="578"/>
      <c r="AD931" s="578"/>
      <c r="AE931" s="201"/>
      <c r="AF931" s="234"/>
      <c r="AG931" s="234"/>
      <c r="AH931" s="234"/>
      <c r="AI931" s="234"/>
      <c r="AJ931" s="234"/>
      <c r="AK931" s="578"/>
      <c r="AL931" s="201"/>
      <c r="AM931" s="234"/>
      <c r="AN931" s="234"/>
      <c r="AO931" s="201"/>
      <c r="AP931" s="201"/>
      <c r="BL931" s="83"/>
      <c r="BM931" s="83"/>
      <c r="BQ931" s="83"/>
    </row>
    <row r="932" spans="1:69" s="82" customFormat="1">
      <c r="A932" s="201"/>
      <c r="B932" s="234"/>
      <c r="C932" s="716"/>
      <c r="D932" s="201"/>
      <c r="E932" s="201"/>
      <c r="F932" s="201"/>
      <c r="G932" s="201"/>
      <c r="H932" s="201"/>
      <c r="I932" s="201"/>
      <c r="J932" s="201"/>
      <c r="K932" s="201"/>
      <c r="L932" s="201"/>
      <c r="M932" s="578"/>
      <c r="N932" s="578"/>
      <c r="O932" s="578"/>
      <c r="P932" s="578"/>
      <c r="Q932" s="578"/>
      <c r="R932" s="578"/>
      <c r="S932" s="578"/>
      <c r="T932" s="578"/>
      <c r="U932" s="578"/>
      <c r="V932" s="578"/>
      <c r="W932" s="578"/>
      <c r="X932" s="578"/>
      <c r="Y932" s="578"/>
      <c r="Z932" s="578"/>
      <c r="AA932" s="578"/>
      <c r="AB932" s="578"/>
      <c r="AC932" s="578"/>
      <c r="AD932" s="578"/>
      <c r="AE932" s="201"/>
      <c r="AF932" s="234"/>
      <c r="AG932" s="234"/>
      <c r="AH932" s="234"/>
      <c r="AI932" s="234"/>
      <c r="AJ932" s="234"/>
      <c r="AK932" s="578"/>
      <c r="AL932" s="201"/>
      <c r="AM932" s="234"/>
      <c r="AN932" s="234"/>
      <c r="AO932" s="201"/>
      <c r="AP932" s="201"/>
      <c r="BL932" s="83"/>
      <c r="BM932" s="83"/>
      <c r="BQ932" s="83"/>
    </row>
    <row r="933" spans="1:69" s="82" customFormat="1">
      <c r="A933" s="201"/>
      <c r="B933" s="234"/>
      <c r="C933" s="716"/>
      <c r="D933" s="201"/>
      <c r="E933" s="201"/>
      <c r="F933" s="201"/>
      <c r="G933" s="201"/>
      <c r="H933" s="201"/>
      <c r="I933" s="201"/>
      <c r="J933" s="201"/>
      <c r="K933" s="201"/>
      <c r="L933" s="201"/>
      <c r="M933" s="578"/>
      <c r="N933" s="578"/>
      <c r="O933" s="578"/>
      <c r="P933" s="578"/>
      <c r="Q933" s="578"/>
      <c r="R933" s="578"/>
      <c r="S933" s="578"/>
      <c r="T933" s="578"/>
      <c r="U933" s="578"/>
      <c r="V933" s="578"/>
      <c r="W933" s="578"/>
      <c r="X933" s="578"/>
      <c r="Y933" s="578"/>
      <c r="Z933" s="578"/>
      <c r="AA933" s="578"/>
      <c r="AB933" s="578"/>
      <c r="AC933" s="578"/>
      <c r="AD933" s="578"/>
      <c r="AE933" s="201"/>
      <c r="AF933" s="234"/>
      <c r="AG933" s="234"/>
      <c r="AH933" s="234"/>
      <c r="AI933" s="234"/>
      <c r="AJ933" s="234"/>
      <c r="AK933" s="578"/>
      <c r="AL933" s="201"/>
      <c r="AM933" s="234"/>
      <c r="AN933" s="234"/>
      <c r="AO933" s="201"/>
      <c r="AP933" s="201"/>
      <c r="BL933" s="83"/>
      <c r="BM933" s="83"/>
      <c r="BQ933" s="83"/>
    </row>
    <row r="934" spans="1:69" s="82" customFormat="1">
      <c r="A934" s="201"/>
      <c r="B934" s="234"/>
      <c r="C934" s="716"/>
      <c r="D934" s="201"/>
      <c r="E934" s="201"/>
      <c r="F934" s="201"/>
      <c r="G934" s="201"/>
      <c r="H934" s="201"/>
      <c r="I934" s="201"/>
      <c r="J934" s="201"/>
      <c r="K934" s="201"/>
      <c r="L934" s="201"/>
      <c r="M934" s="578"/>
      <c r="N934" s="578"/>
      <c r="O934" s="578"/>
      <c r="P934" s="578"/>
      <c r="Q934" s="578"/>
      <c r="R934" s="578"/>
      <c r="S934" s="578"/>
      <c r="T934" s="578"/>
      <c r="U934" s="578"/>
      <c r="V934" s="578"/>
      <c r="W934" s="578"/>
      <c r="X934" s="578"/>
      <c r="Y934" s="578"/>
      <c r="Z934" s="578"/>
      <c r="AA934" s="578"/>
      <c r="AB934" s="578"/>
      <c r="AC934" s="578"/>
      <c r="AD934" s="578"/>
      <c r="AE934" s="201"/>
      <c r="AF934" s="234"/>
      <c r="AG934" s="234"/>
      <c r="AH934" s="234"/>
      <c r="AI934" s="234"/>
      <c r="AJ934" s="234"/>
      <c r="AK934" s="578"/>
      <c r="AL934" s="201"/>
      <c r="AM934" s="234"/>
      <c r="AN934" s="234"/>
      <c r="AO934" s="201"/>
      <c r="AP934" s="201"/>
      <c r="BL934" s="83"/>
      <c r="BM934" s="83"/>
      <c r="BQ934" s="83"/>
    </row>
    <row r="935" spans="1:69" s="82" customFormat="1">
      <c r="A935" s="201"/>
      <c r="B935" s="234"/>
      <c r="C935" s="716"/>
      <c r="D935" s="201"/>
      <c r="E935" s="201"/>
      <c r="F935" s="201"/>
      <c r="G935" s="201"/>
      <c r="H935" s="201"/>
      <c r="I935" s="201"/>
      <c r="J935" s="201"/>
      <c r="K935" s="201"/>
      <c r="L935" s="201"/>
      <c r="M935" s="578"/>
      <c r="N935" s="578"/>
      <c r="O935" s="578"/>
      <c r="P935" s="578"/>
      <c r="Q935" s="578"/>
      <c r="R935" s="578"/>
      <c r="S935" s="578"/>
      <c r="T935" s="578"/>
      <c r="U935" s="578"/>
      <c r="V935" s="578"/>
      <c r="W935" s="578"/>
      <c r="X935" s="578"/>
      <c r="Y935" s="578"/>
      <c r="Z935" s="578"/>
      <c r="AA935" s="578"/>
      <c r="AB935" s="578"/>
      <c r="AC935" s="578"/>
      <c r="AD935" s="578"/>
      <c r="AE935" s="201"/>
      <c r="AF935" s="234"/>
      <c r="AG935" s="234"/>
      <c r="AH935" s="234"/>
      <c r="AI935" s="234"/>
      <c r="AJ935" s="234"/>
      <c r="AK935" s="578"/>
      <c r="AL935" s="201"/>
      <c r="AM935" s="234"/>
      <c r="AN935" s="234"/>
      <c r="AO935" s="201"/>
      <c r="AP935" s="201"/>
      <c r="BL935" s="83"/>
      <c r="BM935" s="83"/>
      <c r="BQ935" s="83"/>
    </row>
    <row r="936" spans="1:69" s="82" customFormat="1">
      <c r="A936" s="201"/>
      <c r="B936" s="234"/>
      <c r="C936" s="716"/>
      <c r="D936" s="201"/>
      <c r="E936" s="201"/>
      <c r="F936" s="201"/>
      <c r="G936" s="201"/>
      <c r="H936" s="201"/>
      <c r="I936" s="201"/>
      <c r="J936" s="201"/>
      <c r="K936" s="201"/>
      <c r="L936" s="201"/>
      <c r="M936" s="578"/>
      <c r="N936" s="578"/>
      <c r="O936" s="578"/>
      <c r="P936" s="578"/>
      <c r="Q936" s="578"/>
      <c r="R936" s="578"/>
      <c r="S936" s="578"/>
      <c r="T936" s="578"/>
      <c r="U936" s="578"/>
      <c r="V936" s="578"/>
      <c r="W936" s="578"/>
      <c r="X936" s="578"/>
      <c r="Y936" s="578"/>
      <c r="Z936" s="578"/>
      <c r="AA936" s="578"/>
      <c r="AB936" s="578"/>
      <c r="AC936" s="578"/>
      <c r="AD936" s="578"/>
      <c r="AE936" s="201"/>
      <c r="AF936" s="234"/>
      <c r="AG936" s="234"/>
      <c r="AH936" s="234"/>
      <c r="AI936" s="234"/>
      <c r="AJ936" s="234"/>
      <c r="AK936" s="578"/>
      <c r="AL936" s="201"/>
      <c r="AM936" s="234"/>
      <c r="AN936" s="234"/>
      <c r="AO936" s="201"/>
      <c r="AP936" s="201"/>
      <c r="BL936" s="83"/>
      <c r="BM936" s="83"/>
      <c r="BQ936" s="83"/>
    </row>
    <row r="937" spans="1:69" s="82" customFormat="1">
      <c r="A937" s="201"/>
      <c r="B937" s="234"/>
      <c r="C937" s="716"/>
      <c r="D937" s="201"/>
      <c r="E937" s="201"/>
      <c r="F937" s="201"/>
      <c r="G937" s="201"/>
      <c r="H937" s="201"/>
      <c r="I937" s="201"/>
      <c r="J937" s="201"/>
      <c r="K937" s="201"/>
      <c r="L937" s="201"/>
      <c r="M937" s="578"/>
      <c r="N937" s="578"/>
      <c r="O937" s="578"/>
      <c r="P937" s="578"/>
      <c r="Q937" s="578"/>
      <c r="R937" s="578"/>
      <c r="S937" s="578"/>
      <c r="T937" s="578"/>
      <c r="U937" s="578"/>
      <c r="V937" s="578"/>
      <c r="W937" s="578"/>
      <c r="X937" s="578"/>
      <c r="Y937" s="578"/>
      <c r="Z937" s="578"/>
      <c r="AA937" s="578"/>
      <c r="AB937" s="578"/>
      <c r="AC937" s="578"/>
      <c r="AD937" s="578"/>
      <c r="AE937" s="201"/>
      <c r="AF937" s="234"/>
      <c r="AG937" s="234"/>
      <c r="AH937" s="234"/>
      <c r="AI937" s="234"/>
      <c r="AJ937" s="234"/>
      <c r="AK937" s="578"/>
      <c r="AL937" s="201"/>
      <c r="AM937" s="234"/>
      <c r="AN937" s="234"/>
      <c r="AO937" s="201"/>
      <c r="AP937" s="201"/>
      <c r="BL937" s="83"/>
      <c r="BM937" s="83"/>
      <c r="BQ937" s="83"/>
    </row>
    <row r="938" spans="1:69" s="82" customFormat="1">
      <c r="A938" s="201"/>
      <c r="B938" s="234"/>
      <c r="C938" s="716"/>
      <c r="D938" s="201"/>
      <c r="E938" s="201"/>
      <c r="F938" s="201"/>
      <c r="G938" s="201"/>
      <c r="H938" s="201"/>
      <c r="I938" s="201"/>
      <c r="J938" s="201"/>
      <c r="K938" s="201"/>
      <c r="L938" s="201"/>
      <c r="M938" s="578"/>
      <c r="N938" s="578"/>
      <c r="O938" s="578"/>
      <c r="P938" s="578"/>
      <c r="Q938" s="578"/>
      <c r="R938" s="578"/>
      <c r="S938" s="578"/>
      <c r="T938" s="578"/>
      <c r="U938" s="578"/>
      <c r="V938" s="578"/>
      <c r="W938" s="578"/>
      <c r="X938" s="578"/>
      <c r="Y938" s="578"/>
      <c r="Z938" s="578"/>
      <c r="AA938" s="578"/>
      <c r="AB938" s="578"/>
      <c r="AC938" s="578"/>
      <c r="AD938" s="578"/>
      <c r="AE938" s="201"/>
      <c r="AF938" s="234"/>
      <c r="AG938" s="234"/>
      <c r="AH938" s="234"/>
      <c r="AI938" s="234"/>
      <c r="AJ938" s="234"/>
      <c r="AK938" s="578"/>
      <c r="AL938" s="201"/>
      <c r="AM938" s="234"/>
      <c r="AN938" s="234"/>
      <c r="AO938" s="201"/>
      <c r="AP938" s="201"/>
      <c r="BL938" s="83"/>
      <c r="BM938" s="83"/>
      <c r="BQ938" s="83"/>
    </row>
    <row r="939" spans="1:69" s="82" customFormat="1">
      <c r="A939" s="201"/>
      <c r="B939" s="234"/>
      <c r="C939" s="716"/>
      <c r="D939" s="201"/>
      <c r="E939" s="201"/>
      <c r="F939" s="201"/>
      <c r="G939" s="201"/>
      <c r="H939" s="201"/>
      <c r="I939" s="201"/>
      <c r="J939" s="201"/>
      <c r="K939" s="201"/>
      <c r="L939" s="201"/>
      <c r="M939" s="578"/>
      <c r="N939" s="578"/>
      <c r="O939" s="578"/>
      <c r="P939" s="578"/>
      <c r="Q939" s="578"/>
      <c r="R939" s="578"/>
      <c r="S939" s="578"/>
      <c r="T939" s="578"/>
      <c r="U939" s="578"/>
      <c r="V939" s="578"/>
      <c r="W939" s="578"/>
      <c r="X939" s="578"/>
      <c r="Y939" s="578"/>
      <c r="Z939" s="578"/>
      <c r="AA939" s="578"/>
      <c r="AB939" s="578"/>
      <c r="AC939" s="578"/>
      <c r="AD939" s="578"/>
      <c r="AE939" s="201"/>
      <c r="AF939" s="234"/>
      <c r="AG939" s="234"/>
      <c r="AH939" s="234"/>
      <c r="AI939" s="234"/>
      <c r="AJ939" s="234"/>
      <c r="AK939" s="578"/>
      <c r="AL939" s="201"/>
      <c r="AM939" s="234"/>
      <c r="AN939" s="234"/>
      <c r="AO939" s="201"/>
      <c r="AP939" s="201"/>
      <c r="BL939" s="83"/>
      <c r="BM939" s="83"/>
      <c r="BQ939" s="83"/>
    </row>
    <row r="940" spans="1:69" s="82" customFormat="1">
      <c r="A940" s="201"/>
      <c r="B940" s="234"/>
      <c r="C940" s="716"/>
      <c r="D940" s="201"/>
      <c r="E940" s="201"/>
      <c r="F940" s="201"/>
      <c r="G940" s="201"/>
      <c r="H940" s="201"/>
      <c r="I940" s="201"/>
      <c r="J940" s="201"/>
      <c r="K940" s="201"/>
      <c r="L940" s="201"/>
      <c r="M940" s="578"/>
      <c r="N940" s="578"/>
      <c r="O940" s="578"/>
      <c r="P940" s="578"/>
      <c r="Q940" s="578"/>
      <c r="R940" s="578"/>
      <c r="S940" s="578"/>
      <c r="T940" s="578"/>
      <c r="U940" s="578"/>
      <c r="V940" s="578"/>
      <c r="W940" s="578"/>
      <c r="X940" s="578"/>
      <c r="Y940" s="578"/>
      <c r="Z940" s="578"/>
      <c r="AA940" s="578"/>
      <c r="AB940" s="578"/>
      <c r="AC940" s="578"/>
      <c r="AD940" s="578"/>
      <c r="AE940" s="201"/>
      <c r="AF940" s="234"/>
      <c r="AG940" s="234"/>
      <c r="AH940" s="234"/>
      <c r="AI940" s="234"/>
      <c r="AJ940" s="234"/>
      <c r="AK940" s="578"/>
      <c r="AL940" s="201"/>
      <c r="AM940" s="234"/>
      <c r="AN940" s="234"/>
      <c r="AO940" s="201"/>
      <c r="AP940" s="201"/>
      <c r="BL940" s="83"/>
      <c r="BM940" s="83"/>
      <c r="BQ940" s="83"/>
    </row>
    <row r="941" spans="1:69" s="82" customFormat="1">
      <c r="A941" s="201"/>
      <c r="B941" s="234"/>
      <c r="C941" s="716"/>
      <c r="D941" s="201"/>
      <c r="E941" s="201"/>
      <c r="F941" s="201"/>
      <c r="G941" s="201"/>
      <c r="H941" s="201"/>
      <c r="I941" s="201"/>
      <c r="J941" s="201"/>
      <c r="K941" s="201"/>
      <c r="L941" s="201"/>
      <c r="M941" s="578"/>
      <c r="N941" s="578"/>
      <c r="O941" s="578"/>
      <c r="P941" s="578"/>
      <c r="Q941" s="578"/>
      <c r="R941" s="578"/>
      <c r="S941" s="578"/>
      <c r="T941" s="578"/>
      <c r="U941" s="578"/>
      <c r="V941" s="578"/>
      <c r="W941" s="578"/>
      <c r="X941" s="578"/>
      <c r="Y941" s="578"/>
      <c r="Z941" s="578"/>
      <c r="AA941" s="578"/>
      <c r="AB941" s="578"/>
      <c r="AC941" s="578"/>
      <c r="AD941" s="578"/>
      <c r="AE941" s="201"/>
      <c r="AF941" s="234"/>
      <c r="AG941" s="234"/>
      <c r="AH941" s="234"/>
      <c r="AI941" s="234"/>
      <c r="AJ941" s="234"/>
      <c r="AK941" s="578"/>
      <c r="AL941" s="201"/>
      <c r="AM941" s="234"/>
      <c r="AN941" s="234"/>
      <c r="AO941" s="201"/>
      <c r="AP941" s="201"/>
      <c r="BL941" s="83"/>
      <c r="BM941" s="83"/>
      <c r="BQ941" s="83"/>
    </row>
    <row r="942" spans="1:69" s="82" customFormat="1">
      <c r="A942" s="201"/>
      <c r="B942" s="234"/>
      <c r="C942" s="716"/>
      <c r="D942" s="201"/>
      <c r="E942" s="201"/>
      <c r="F942" s="201"/>
      <c r="G942" s="201"/>
      <c r="H942" s="201"/>
      <c r="I942" s="201"/>
      <c r="J942" s="201"/>
      <c r="K942" s="201"/>
      <c r="L942" s="201"/>
      <c r="M942" s="578"/>
      <c r="N942" s="578"/>
      <c r="O942" s="578"/>
      <c r="P942" s="578"/>
      <c r="Q942" s="578"/>
      <c r="R942" s="578"/>
      <c r="S942" s="578"/>
      <c r="T942" s="578"/>
      <c r="U942" s="578"/>
      <c r="V942" s="578"/>
      <c r="W942" s="578"/>
      <c r="X942" s="578"/>
      <c r="Y942" s="578"/>
      <c r="Z942" s="578"/>
      <c r="AA942" s="578"/>
      <c r="AB942" s="578"/>
      <c r="AC942" s="578"/>
      <c r="AD942" s="578"/>
      <c r="AE942" s="201"/>
      <c r="AF942" s="234"/>
      <c r="AG942" s="234"/>
      <c r="AH942" s="234"/>
      <c r="AI942" s="234"/>
      <c r="AJ942" s="234"/>
      <c r="AK942" s="578"/>
      <c r="AL942" s="201"/>
      <c r="AM942" s="234"/>
      <c r="AN942" s="234"/>
      <c r="AO942" s="201"/>
      <c r="AP942" s="201"/>
      <c r="BL942" s="83"/>
      <c r="BM942" s="83"/>
      <c r="BQ942" s="83"/>
    </row>
    <row r="943" spans="1:69" s="82" customFormat="1">
      <c r="A943" s="201"/>
      <c r="B943" s="234"/>
      <c r="C943" s="716"/>
      <c r="D943" s="201"/>
      <c r="E943" s="201"/>
      <c r="F943" s="201"/>
      <c r="G943" s="201"/>
      <c r="H943" s="201"/>
      <c r="I943" s="201"/>
      <c r="J943" s="201"/>
      <c r="K943" s="201"/>
      <c r="L943" s="201"/>
      <c r="M943" s="578"/>
      <c r="N943" s="578"/>
      <c r="O943" s="578"/>
      <c r="P943" s="578"/>
      <c r="Q943" s="578"/>
      <c r="R943" s="578"/>
      <c r="S943" s="578"/>
      <c r="T943" s="578"/>
      <c r="U943" s="578"/>
      <c r="V943" s="578"/>
      <c r="W943" s="578"/>
      <c r="X943" s="578"/>
      <c r="Y943" s="578"/>
      <c r="Z943" s="578"/>
      <c r="AA943" s="578"/>
      <c r="AB943" s="578"/>
      <c r="AC943" s="578"/>
      <c r="AD943" s="578"/>
      <c r="AE943" s="201"/>
      <c r="AF943" s="234"/>
      <c r="AG943" s="234"/>
      <c r="AH943" s="234"/>
      <c r="AI943" s="234"/>
      <c r="AJ943" s="234"/>
      <c r="AK943" s="578"/>
      <c r="AL943" s="201"/>
      <c r="AM943" s="234"/>
      <c r="AN943" s="234"/>
      <c r="AO943" s="201"/>
      <c r="AP943" s="201"/>
      <c r="BL943" s="83"/>
      <c r="BM943" s="83"/>
      <c r="BQ943" s="83"/>
    </row>
    <row r="944" spans="1:69" s="82" customFormat="1">
      <c r="A944" s="201"/>
      <c r="B944" s="234"/>
      <c r="C944" s="716"/>
      <c r="D944" s="201"/>
      <c r="E944" s="201"/>
      <c r="F944" s="201"/>
      <c r="G944" s="201"/>
      <c r="H944" s="201"/>
      <c r="I944" s="201"/>
      <c r="J944" s="201"/>
      <c r="K944" s="201"/>
      <c r="L944" s="201"/>
      <c r="M944" s="578"/>
      <c r="N944" s="578"/>
      <c r="O944" s="578"/>
      <c r="P944" s="578"/>
      <c r="Q944" s="578"/>
      <c r="R944" s="578"/>
      <c r="S944" s="578"/>
      <c r="T944" s="578"/>
      <c r="U944" s="578"/>
      <c r="V944" s="578"/>
      <c r="W944" s="578"/>
      <c r="X944" s="578"/>
      <c r="Y944" s="578"/>
      <c r="Z944" s="578"/>
      <c r="AA944" s="578"/>
      <c r="AB944" s="578"/>
      <c r="AC944" s="578"/>
      <c r="AD944" s="578"/>
      <c r="AE944" s="201"/>
      <c r="AF944" s="234"/>
      <c r="AG944" s="234"/>
      <c r="AH944" s="234"/>
      <c r="AI944" s="234"/>
      <c r="AJ944" s="234"/>
      <c r="AK944" s="578"/>
      <c r="AL944" s="201"/>
      <c r="AM944" s="234"/>
      <c r="AN944" s="234"/>
      <c r="AO944" s="201"/>
      <c r="AP944" s="201"/>
      <c r="BL944" s="83"/>
      <c r="BM944" s="83"/>
      <c r="BQ944" s="83"/>
    </row>
    <row r="945" spans="1:69" s="82" customFormat="1">
      <c r="A945" s="201"/>
      <c r="B945" s="234"/>
      <c r="C945" s="716"/>
      <c r="D945" s="201"/>
      <c r="E945" s="201"/>
      <c r="F945" s="201"/>
      <c r="G945" s="201"/>
      <c r="H945" s="201"/>
      <c r="I945" s="201"/>
      <c r="J945" s="201"/>
      <c r="K945" s="201"/>
      <c r="L945" s="201"/>
      <c r="M945" s="578"/>
      <c r="N945" s="578"/>
      <c r="O945" s="578"/>
      <c r="P945" s="578"/>
      <c r="Q945" s="578"/>
      <c r="R945" s="578"/>
      <c r="S945" s="578"/>
      <c r="T945" s="578"/>
      <c r="U945" s="578"/>
      <c r="V945" s="578"/>
      <c r="W945" s="578"/>
      <c r="X945" s="578"/>
      <c r="Y945" s="578"/>
      <c r="Z945" s="578"/>
      <c r="AA945" s="578"/>
      <c r="AB945" s="578"/>
      <c r="AC945" s="578"/>
      <c r="AD945" s="578"/>
      <c r="AE945" s="201"/>
      <c r="AF945" s="234"/>
      <c r="AG945" s="234"/>
      <c r="AH945" s="234"/>
      <c r="AI945" s="234"/>
      <c r="AJ945" s="234"/>
      <c r="AK945" s="578"/>
      <c r="AL945" s="201"/>
      <c r="AM945" s="234"/>
      <c r="AN945" s="234"/>
      <c r="AO945" s="201"/>
      <c r="AP945" s="201"/>
      <c r="BL945" s="83"/>
      <c r="BM945" s="83"/>
      <c r="BQ945" s="83"/>
    </row>
    <row r="946" spans="1:69" s="82" customFormat="1">
      <c r="A946" s="201"/>
      <c r="B946" s="234"/>
      <c r="C946" s="716"/>
      <c r="D946" s="201"/>
      <c r="E946" s="201"/>
      <c r="F946" s="201"/>
      <c r="G946" s="201"/>
      <c r="H946" s="201"/>
      <c r="I946" s="201"/>
      <c r="J946" s="201"/>
      <c r="K946" s="201"/>
      <c r="L946" s="201"/>
      <c r="M946" s="578"/>
      <c r="N946" s="578"/>
      <c r="O946" s="578"/>
      <c r="P946" s="578"/>
      <c r="Q946" s="578"/>
      <c r="R946" s="578"/>
      <c r="S946" s="578"/>
      <c r="T946" s="578"/>
      <c r="U946" s="578"/>
      <c r="V946" s="578"/>
      <c r="W946" s="578"/>
      <c r="X946" s="578"/>
      <c r="Y946" s="578"/>
      <c r="Z946" s="578"/>
      <c r="AA946" s="578"/>
      <c r="AB946" s="578"/>
      <c r="AC946" s="578"/>
      <c r="AD946" s="578"/>
      <c r="AE946" s="201"/>
      <c r="AF946" s="234"/>
      <c r="AG946" s="234"/>
      <c r="AH946" s="234"/>
      <c r="AI946" s="234"/>
      <c r="AJ946" s="234"/>
      <c r="AK946" s="578"/>
      <c r="AL946" s="201"/>
      <c r="AM946" s="234"/>
      <c r="AN946" s="234"/>
      <c r="AO946" s="201"/>
      <c r="AP946" s="201"/>
      <c r="BL946" s="83"/>
      <c r="BM946" s="83"/>
      <c r="BQ946" s="83"/>
    </row>
    <row r="947" spans="1:69" s="82" customFormat="1">
      <c r="A947" s="201"/>
      <c r="B947" s="234"/>
      <c r="C947" s="716"/>
      <c r="D947" s="201"/>
      <c r="E947" s="201"/>
      <c r="F947" s="201"/>
      <c r="G947" s="201"/>
      <c r="H947" s="201"/>
      <c r="I947" s="201"/>
      <c r="J947" s="201"/>
      <c r="K947" s="201"/>
      <c r="L947" s="201"/>
      <c r="M947" s="578"/>
      <c r="N947" s="578"/>
      <c r="O947" s="578"/>
      <c r="P947" s="578"/>
      <c r="Q947" s="578"/>
      <c r="R947" s="578"/>
      <c r="S947" s="578"/>
      <c r="T947" s="578"/>
      <c r="U947" s="578"/>
      <c r="V947" s="578"/>
      <c r="W947" s="578"/>
      <c r="X947" s="578"/>
      <c r="Y947" s="578"/>
      <c r="Z947" s="578"/>
      <c r="AA947" s="578"/>
      <c r="AB947" s="578"/>
      <c r="AC947" s="578"/>
      <c r="AD947" s="578"/>
      <c r="AE947" s="201"/>
      <c r="AF947" s="234"/>
      <c r="AG947" s="234"/>
      <c r="AH947" s="234"/>
      <c r="AI947" s="234"/>
      <c r="AJ947" s="234"/>
      <c r="AK947" s="578"/>
      <c r="AL947" s="201"/>
      <c r="AM947" s="234"/>
      <c r="AN947" s="234"/>
      <c r="AO947" s="201"/>
      <c r="AP947" s="201"/>
      <c r="BL947" s="83"/>
      <c r="BM947" s="83"/>
      <c r="BQ947" s="83"/>
    </row>
    <row r="948" spans="1:69" s="82" customFormat="1">
      <c r="A948" s="201"/>
      <c r="B948" s="234"/>
      <c r="C948" s="716"/>
      <c r="D948" s="201"/>
      <c r="E948" s="201"/>
      <c r="F948" s="201"/>
      <c r="G948" s="201"/>
      <c r="H948" s="201"/>
      <c r="I948" s="201"/>
      <c r="J948" s="201"/>
      <c r="K948" s="201"/>
      <c r="L948" s="201"/>
      <c r="M948" s="578"/>
      <c r="N948" s="578"/>
      <c r="O948" s="578"/>
      <c r="P948" s="578"/>
      <c r="Q948" s="578"/>
      <c r="R948" s="578"/>
      <c r="S948" s="578"/>
      <c r="T948" s="578"/>
      <c r="U948" s="578"/>
      <c r="V948" s="578"/>
      <c r="W948" s="578"/>
      <c r="X948" s="578"/>
      <c r="Y948" s="578"/>
      <c r="Z948" s="578"/>
      <c r="AA948" s="578"/>
      <c r="AB948" s="578"/>
      <c r="AC948" s="578"/>
      <c r="AD948" s="578"/>
      <c r="AE948" s="201"/>
      <c r="AF948" s="234"/>
      <c r="AG948" s="234"/>
      <c r="AH948" s="234"/>
      <c r="AI948" s="234"/>
      <c r="AJ948" s="234"/>
      <c r="AK948" s="578"/>
      <c r="AL948" s="201"/>
      <c r="AM948" s="234"/>
      <c r="AN948" s="234"/>
      <c r="AO948" s="201"/>
      <c r="AP948" s="201"/>
      <c r="BL948" s="83"/>
      <c r="BM948" s="83"/>
      <c r="BQ948" s="83"/>
    </row>
    <row r="949" spans="1:69" s="82" customFormat="1">
      <c r="A949" s="201"/>
      <c r="B949" s="234"/>
      <c r="C949" s="716"/>
      <c r="D949" s="201"/>
      <c r="E949" s="201"/>
      <c r="F949" s="201"/>
      <c r="G949" s="201"/>
      <c r="H949" s="201"/>
      <c r="I949" s="201"/>
      <c r="J949" s="201"/>
      <c r="K949" s="201"/>
      <c r="L949" s="201"/>
      <c r="M949" s="578"/>
      <c r="N949" s="578"/>
      <c r="O949" s="578"/>
      <c r="P949" s="578"/>
      <c r="Q949" s="578"/>
      <c r="R949" s="578"/>
      <c r="S949" s="578"/>
      <c r="T949" s="578"/>
      <c r="U949" s="578"/>
      <c r="V949" s="578"/>
      <c r="W949" s="578"/>
      <c r="X949" s="578"/>
      <c r="Y949" s="578"/>
      <c r="Z949" s="578"/>
      <c r="AA949" s="578"/>
      <c r="AB949" s="578"/>
      <c r="AC949" s="578"/>
      <c r="AD949" s="578"/>
      <c r="AE949" s="201"/>
      <c r="AF949" s="234"/>
      <c r="AG949" s="234"/>
      <c r="AH949" s="234"/>
      <c r="AI949" s="234"/>
      <c r="AJ949" s="234"/>
      <c r="AK949" s="578"/>
      <c r="AL949" s="201"/>
      <c r="AM949" s="234"/>
      <c r="AN949" s="234"/>
      <c r="AO949" s="201"/>
      <c r="AP949" s="201"/>
      <c r="BL949" s="83"/>
      <c r="BM949" s="83"/>
      <c r="BQ949" s="83"/>
    </row>
    <row r="950" spans="1:69" s="82" customFormat="1">
      <c r="A950" s="201"/>
      <c r="B950" s="234"/>
      <c r="C950" s="716"/>
      <c r="D950" s="201"/>
      <c r="E950" s="201"/>
      <c r="F950" s="201"/>
      <c r="G950" s="201"/>
      <c r="H950" s="201"/>
      <c r="I950" s="201"/>
      <c r="J950" s="201"/>
      <c r="K950" s="201"/>
      <c r="L950" s="201"/>
      <c r="M950" s="578"/>
      <c r="N950" s="578"/>
      <c r="O950" s="578"/>
      <c r="P950" s="578"/>
      <c r="Q950" s="578"/>
      <c r="R950" s="578"/>
      <c r="S950" s="578"/>
      <c r="T950" s="578"/>
      <c r="U950" s="578"/>
      <c r="V950" s="578"/>
      <c r="W950" s="578"/>
      <c r="X950" s="578"/>
      <c r="Y950" s="578"/>
      <c r="Z950" s="578"/>
      <c r="AA950" s="578"/>
      <c r="AB950" s="578"/>
      <c r="AC950" s="578"/>
      <c r="AD950" s="578"/>
      <c r="AE950" s="201"/>
      <c r="AF950" s="234"/>
      <c r="AG950" s="234"/>
      <c r="AH950" s="234"/>
      <c r="AI950" s="234"/>
      <c r="AJ950" s="234"/>
      <c r="AK950" s="578"/>
      <c r="AL950" s="201"/>
      <c r="AM950" s="234"/>
      <c r="AN950" s="234"/>
      <c r="AO950" s="201"/>
      <c r="AP950" s="201"/>
      <c r="BL950" s="83"/>
      <c r="BM950" s="83"/>
      <c r="BQ950" s="83"/>
    </row>
    <row r="951" spans="1:69" s="82" customFormat="1">
      <c r="A951" s="201"/>
      <c r="B951" s="234"/>
      <c r="C951" s="716"/>
      <c r="D951" s="201"/>
      <c r="E951" s="201"/>
      <c r="F951" s="201"/>
      <c r="G951" s="201"/>
      <c r="H951" s="201"/>
      <c r="I951" s="201"/>
      <c r="J951" s="201"/>
      <c r="K951" s="201"/>
      <c r="L951" s="201"/>
      <c r="M951" s="578"/>
      <c r="N951" s="578"/>
      <c r="O951" s="578"/>
      <c r="P951" s="578"/>
      <c r="Q951" s="578"/>
      <c r="R951" s="578"/>
      <c r="S951" s="578"/>
      <c r="T951" s="578"/>
      <c r="U951" s="578"/>
      <c r="V951" s="578"/>
      <c r="W951" s="578"/>
      <c r="X951" s="578"/>
      <c r="Y951" s="578"/>
      <c r="Z951" s="578"/>
      <c r="AA951" s="578"/>
      <c r="AB951" s="578"/>
      <c r="AC951" s="578"/>
      <c r="AD951" s="578"/>
      <c r="AE951" s="201"/>
      <c r="AF951" s="234"/>
      <c r="AG951" s="234"/>
      <c r="AH951" s="234"/>
      <c r="AI951" s="234"/>
      <c r="AJ951" s="234"/>
      <c r="AK951" s="578"/>
      <c r="AL951" s="201"/>
      <c r="AM951" s="234"/>
      <c r="AN951" s="234"/>
      <c r="AO951" s="201"/>
      <c r="AP951" s="201"/>
      <c r="BL951" s="83"/>
      <c r="BM951" s="83"/>
      <c r="BQ951" s="83"/>
    </row>
    <row r="952" spans="1:69" s="82" customFormat="1">
      <c r="A952" s="201"/>
      <c r="B952" s="234"/>
      <c r="C952" s="716"/>
      <c r="D952" s="201"/>
      <c r="E952" s="201"/>
      <c r="F952" s="201"/>
      <c r="G952" s="201"/>
      <c r="H952" s="201"/>
      <c r="I952" s="201"/>
      <c r="J952" s="201"/>
      <c r="K952" s="201"/>
      <c r="L952" s="201"/>
      <c r="M952" s="578"/>
      <c r="N952" s="578"/>
      <c r="O952" s="578"/>
      <c r="P952" s="578"/>
      <c r="Q952" s="578"/>
      <c r="R952" s="578"/>
      <c r="S952" s="578"/>
      <c r="T952" s="578"/>
      <c r="U952" s="578"/>
      <c r="V952" s="578"/>
      <c r="W952" s="578"/>
      <c r="X952" s="578"/>
      <c r="Y952" s="578"/>
      <c r="Z952" s="578"/>
      <c r="AA952" s="578"/>
      <c r="AB952" s="578"/>
      <c r="AC952" s="578"/>
      <c r="AD952" s="578"/>
      <c r="AE952" s="201"/>
      <c r="AF952" s="234"/>
      <c r="AG952" s="234"/>
      <c r="AH952" s="234"/>
      <c r="AI952" s="234"/>
      <c r="AJ952" s="234"/>
      <c r="AK952" s="578"/>
      <c r="AL952" s="201"/>
      <c r="AM952" s="234"/>
      <c r="AN952" s="234"/>
      <c r="AO952" s="201"/>
      <c r="AP952" s="201"/>
      <c r="BL952" s="83"/>
      <c r="BM952" s="83"/>
      <c r="BQ952" s="83"/>
    </row>
    <row r="953" spans="1:69" s="82" customFormat="1">
      <c r="A953" s="201"/>
      <c r="B953" s="234"/>
      <c r="C953" s="716"/>
      <c r="D953" s="201"/>
      <c r="E953" s="201"/>
      <c r="F953" s="201"/>
      <c r="G953" s="201"/>
      <c r="H953" s="201"/>
      <c r="I953" s="201"/>
      <c r="J953" s="201"/>
      <c r="K953" s="201"/>
      <c r="L953" s="201"/>
      <c r="M953" s="578"/>
      <c r="N953" s="578"/>
      <c r="O953" s="578"/>
      <c r="P953" s="578"/>
      <c r="Q953" s="578"/>
      <c r="R953" s="578"/>
      <c r="S953" s="578"/>
      <c r="T953" s="578"/>
      <c r="U953" s="578"/>
      <c r="V953" s="578"/>
      <c r="W953" s="578"/>
      <c r="X953" s="578"/>
      <c r="Y953" s="578"/>
      <c r="Z953" s="578"/>
      <c r="AA953" s="578"/>
      <c r="AB953" s="578"/>
      <c r="AC953" s="578"/>
      <c r="AD953" s="578"/>
      <c r="AE953" s="201"/>
      <c r="AF953" s="234"/>
      <c r="AG953" s="234"/>
      <c r="AH953" s="234"/>
      <c r="AI953" s="234"/>
      <c r="AJ953" s="234"/>
      <c r="AK953" s="578"/>
      <c r="AL953" s="201"/>
      <c r="AM953" s="234"/>
      <c r="AN953" s="234"/>
      <c r="AO953" s="201"/>
      <c r="AP953" s="201"/>
      <c r="BL953" s="83"/>
      <c r="BM953" s="83"/>
      <c r="BQ953" s="83"/>
    </row>
    <row r="954" spans="1:69" s="82" customFormat="1">
      <c r="A954" s="201"/>
      <c r="B954" s="234"/>
      <c r="C954" s="716"/>
      <c r="D954" s="201"/>
      <c r="E954" s="201"/>
      <c r="F954" s="201"/>
      <c r="G954" s="201"/>
      <c r="H954" s="201"/>
      <c r="I954" s="201"/>
      <c r="J954" s="201"/>
      <c r="K954" s="201"/>
      <c r="L954" s="201"/>
      <c r="M954" s="578"/>
      <c r="N954" s="578"/>
      <c r="O954" s="578"/>
      <c r="P954" s="578"/>
      <c r="Q954" s="578"/>
      <c r="R954" s="578"/>
      <c r="S954" s="578"/>
      <c r="T954" s="578"/>
      <c r="U954" s="578"/>
      <c r="V954" s="578"/>
      <c r="W954" s="578"/>
      <c r="X954" s="578"/>
      <c r="Y954" s="578"/>
      <c r="Z954" s="578"/>
      <c r="AA954" s="578"/>
      <c r="AB954" s="578"/>
      <c r="AC954" s="578"/>
      <c r="AD954" s="578"/>
      <c r="AE954" s="201"/>
      <c r="AF954" s="234"/>
      <c r="AG954" s="234"/>
      <c r="AH954" s="234"/>
      <c r="AI954" s="234"/>
      <c r="AJ954" s="234"/>
      <c r="AK954" s="578"/>
      <c r="AL954" s="201"/>
      <c r="AM954" s="234"/>
      <c r="AN954" s="234"/>
      <c r="AO954" s="201"/>
      <c r="AP954" s="201"/>
      <c r="BL954" s="83"/>
      <c r="BM954" s="83"/>
      <c r="BQ954" s="83"/>
    </row>
    <row r="955" spans="1:69" s="82" customFormat="1">
      <c r="A955" s="201"/>
      <c r="B955" s="234"/>
      <c r="C955" s="716"/>
      <c r="D955" s="201"/>
      <c r="E955" s="201"/>
      <c r="F955" s="201"/>
      <c r="G955" s="201"/>
      <c r="H955" s="201"/>
      <c r="I955" s="201"/>
      <c r="J955" s="201"/>
      <c r="K955" s="201"/>
      <c r="L955" s="201"/>
      <c r="M955" s="578"/>
      <c r="N955" s="578"/>
      <c r="O955" s="578"/>
      <c r="P955" s="578"/>
      <c r="Q955" s="578"/>
      <c r="R955" s="578"/>
      <c r="S955" s="578"/>
      <c r="T955" s="578"/>
      <c r="U955" s="578"/>
      <c r="V955" s="578"/>
      <c r="W955" s="578"/>
      <c r="X955" s="578"/>
      <c r="Y955" s="578"/>
      <c r="Z955" s="578"/>
      <c r="AA955" s="578"/>
      <c r="AB955" s="578"/>
      <c r="AC955" s="578"/>
      <c r="AD955" s="578"/>
      <c r="AE955" s="201"/>
      <c r="AF955" s="234"/>
      <c r="AG955" s="234"/>
      <c r="AH955" s="234"/>
      <c r="AI955" s="234"/>
      <c r="AJ955" s="234"/>
      <c r="AK955" s="578"/>
      <c r="AL955" s="201"/>
      <c r="AM955" s="234"/>
      <c r="AN955" s="234"/>
      <c r="AO955" s="201"/>
      <c r="AP955" s="201"/>
      <c r="BL955" s="83"/>
      <c r="BM955" s="83"/>
      <c r="BQ955" s="83"/>
    </row>
    <row r="956" spans="1:69" s="82" customFormat="1">
      <c r="A956" s="201"/>
      <c r="B956" s="234"/>
      <c r="C956" s="716"/>
      <c r="D956" s="201"/>
      <c r="E956" s="201"/>
      <c r="F956" s="201"/>
      <c r="G956" s="201"/>
      <c r="H956" s="201"/>
      <c r="I956" s="201"/>
      <c r="J956" s="201"/>
      <c r="K956" s="201"/>
      <c r="L956" s="201"/>
      <c r="M956" s="578"/>
      <c r="N956" s="578"/>
      <c r="O956" s="578"/>
      <c r="P956" s="578"/>
      <c r="Q956" s="578"/>
      <c r="R956" s="578"/>
      <c r="S956" s="578"/>
      <c r="T956" s="578"/>
      <c r="U956" s="578"/>
      <c r="V956" s="578"/>
      <c r="W956" s="578"/>
      <c r="X956" s="578"/>
      <c r="Y956" s="578"/>
      <c r="Z956" s="578"/>
      <c r="AA956" s="578"/>
      <c r="AB956" s="578"/>
      <c r="AC956" s="578"/>
      <c r="AD956" s="578"/>
      <c r="AE956" s="201"/>
      <c r="AF956" s="234"/>
      <c r="AG956" s="234"/>
      <c r="AH956" s="234"/>
      <c r="AI956" s="234"/>
      <c r="AJ956" s="234"/>
      <c r="AK956" s="578"/>
      <c r="AL956" s="201"/>
      <c r="AM956" s="234"/>
      <c r="AN956" s="234"/>
      <c r="AO956" s="201"/>
      <c r="AP956" s="201"/>
      <c r="BL956" s="83"/>
      <c r="BM956" s="83"/>
      <c r="BQ956" s="83"/>
    </row>
    <row r="957" spans="1:69" s="82" customFormat="1">
      <c r="A957" s="201"/>
      <c r="B957" s="234"/>
      <c r="C957" s="716"/>
      <c r="D957" s="201"/>
      <c r="E957" s="201"/>
      <c r="F957" s="201"/>
      <c r="G957" s="201"/>
      <c r="H957" s="201"/>
      <c r="I957" s="201"/>
      <c r="J957" s="201"/>
      <c r="K957" s="201"/>
      <c r="L957" s="201"/>
      <c r="M957" s="578"/>
      <c r="N957" s="578"/>
      <c r="O957" s="578"/>
      <c r="P957" s="578"/>
      <c r="Q957" s="578"/>
      <c r="R957" s="578"/>
      <c r="S957" s="578"/>
      <c r="T957" s="578"/>
      <c r="U957" s="578"/>
      <c r="V957" s="578"/>
      <c r="W957" s="578"/>
      <c r="X957" s="578"/>
      <c r="Y957" s="578"/>
      <c r="Z957" s="578"/>
      <c r="AA957" s="578"/>
      <c r="AB957" s="578"/>
      <c r="AC957" s="578"/>
      <c r="AD957" s="578"/>
      <c r="AE957" s="201"/>
      <c r="AF957" s="234"/>
      <c r="AG957" s="234"/>
      <c r="AH957" s="234"/>
      <c r="AI957" s="234"/>
      <c r="AJ957" s="234"/>
      <c r="AK957" s="578"/>
      <c r="AL957" s="201"/>
      <c r="AM957" s="234"/>
      <c r="AN957" s="234"/>
      <c r="AO957" s="201"/>
      <c r="AP957" s="201"/>
      <c r="BL957" s="83"/>
      <c r="BM957" s="83"/>
      <c r="BQ957" s="83"/>
    </row>
    <row r="958" spans="1:69" s="82" customFormat="1">
      <c r="A958" s="201"/>
      <c r="B958" s="234"/>
      <c r="C958" s="716"/>
      <c r="D958" s="201"/>
      <c r="E958" s="201"/>
      <c r="F958" s="201"/>
      <c r="G958" s="201"/>
      <c r="H958" s="201"/>
      <c r="I958" s="201"/>
      <c r="J958" s="201"/>
      <c r="K958" s="201"/>
      <c r="L958" s="201"/>
      <c r="M958" s="578"/>
      <c r="N958" s="578"/>
      <c r="O958" s="578"/>
      <c r="P958" s="578"/>
      <c r="Q958" s="578"/>
      <c r="R958" s="578"/>
      <c r="S958" s="578"/>
      <c r="T958" s="578"/>
      <c r="U958" s="578"/>
      <c r="V958" s="578"/>
      <c r="W958" s="578"/>
      <c r="X958" s="578"/>
      <c r="Y958" s="578"/>
      <c r="Z958" s="578"/>
      <c r="AA958" s="578"/>
      <c r="AB958" s="578"/>
      <c r="AC958" s="578"/>
      <c r="AD958" s="578"/>
      <c r="AE958" s="201"/>
      <c r="AF958" s="234"/>
      <c r="AG958" s="234"/>
      <c r="AH958" s="234"/>
      <c r="AI958" s="234"/>
      <c r="AJ958" s="234"/>
      <c r="AK958" s="578"/>
      <c r="AL958" s="201"/>
      <c r="AM958" s="234"/>
      <c r="AN958" s="234"/>
      <c r="AO958" s="201"/>
      <c r="AP958" s="201"/>
      <c r="BL958" s="83"/>
      <c r="BM958" s="83"/>
      <c r="BQ958" s="83"/>
    </row>
    <row r="959" spans="1:69" s="82" customFormat="1">
      <c r="A959" s="201"/>
      <c r="B959" s="234"/>
      <c r="C959" s="716"/>
      <c r="D959" s="201"/>
      <c r="E959" s="201"/>
      <c r="F959" s="201"/>
      <c r="G959" s="201"/>
      <c r="H959" s="201"/>
      <c r="I959" s="201"/>
      <c r="J959" s="201"/>
      <c r="K959" s="201"/>
      <c r="L959" s="201"/>
      <c r="M959" s="578"/>
      <c r="N959" s="578"/>
      <c r="O959" s="578"/>
      <c r="P959" s="578"/>
      <c r="Q959" s="578"/>
      <c r="R959" s="578"/>
      <c r="S959" s="578"/>
      <c r="T959" s="578"/>
      <c r="U959" s="578"/>
      <c r="V959" s="578"/>
      <c r="W959" s="578"/>
      <c r="X959" s="578"/>
      <c r="Y959" s="578"/>
      <c r="Z959" s="578"/>
      <c r="AA959" s="578"/>
      <c r="AB959" s="578"/>
      <c r="AC959" s="578"/>
      <c r="AD959" s="578"/>
      <c r="AE959" s="201"/>
      <c r="AF959" s="234"/>
      <c r="AG959" s="234"/>
      <c r="AH959" s="234"/>
      <c r="AI959" s="234"/>
      <c r="AJ959" s="234"/>
      <c r="AK959" s="578"/>
      <c r="AL959" s="201"/>
      <c r="AM959" s="234"/>
      <c r="AN959" s="234"/>
      <c r="AO959" s="201"/>
      <c r="AP959" s="201"/>
      <c r="BL959" s="83"/>
      <c r="BM959" s="83"/>
      <c r="BQ959" s="83"/>
    </row>
    <row r="960" spans="1:69" s="82" customFormat="1">
      <c r="A960" s="201"/>
      <c r="B960" s="234"/>
      <c r="C960" s="716"/>
      <c r="D960" s="201"/>
      <c r="E960" s="201"/>
      <c r="F960" s="201"/>
      <c r="G960" s="201"/>
      <c r="H960" s="201"/>
      <c r="I960" s="201"/>
      <c r="J960" s="201"/>
      <c r="K960" s="201"/>
      <c r="L960" s="201"/>
      <c r="M960" s="578"/>
      <c r="N960" s="578"/>
      <c r="O960" s="578"/>
      <c r="P960" s="578"/>
      <c r="Q960" s="578"/>
      <c r="R960" s="578"/>
      <c r="S960" s="578"/>
      <c r="T960" s="578"/>
      <c r="U960" s="578"/>
      <c r="V960" s="578"/>
      <c r="W960" s="578"/>
      <c r="X960" s="578"/>
      <c r="Y960" s="578"/>
      <c r="Z960" s="578"/>
      <c r="AA960" s="578"/>
      <c r="AB960" s="578"/>
      <c r="AC960" s="578"/>
      <c r="AD960" s="578"/>
      <c r="AE960" s="201"/>
      <c r="AF960" s="234"/>
      <c r="AG960" s="234"/>
      <c r="AH960" s="234"/>
      <c r="AI960" s="234"/>
      <c r="AJ960" s="234"/>
      <c r="AK960" s="578"/>
      <c r="AL960" s="201"/>
      <c r="AM960" s="234"/>
      <c r="AN960" s="234"/>
      <c r="AO960" s="201"/>
      <c r="AP960" s="201"/>
      <c r="BL960" s="83"/>
      <c r="BM960" s="83"/>
      <c r="BQ960" s="83"/>
    </row>
    <row r="961" spans="1:69" s="82" customFormat="1">
      <c r="A961" s="201"/>
      <c r="B961" s="234"/>
      <c r="C961" s="716"/>
      <c r="D961" s="201"/>
      <c r="E961" s="201"/>
      <c r="F961" s="201"/>
      <c r="G961" s="201"/>
      <c r="H961" s="201"/>
      <c r="I961" s="201"/>
      <c r="J961" s="201"/>
      <c r="K961" s="201"/>
      <c r="L961" s="201"/>
      <c r="M961" s="578"/>
      <c r="N961" s="578"/>
      <c r="O961" s="578"/>
      <c r="P961" s="578"/>
      <c r="Q961" s="578"/>
      <c r="R961" s="578"/>
      <c r="S961" s="578"/>
      <c r="T961" s="578"/>
      <c r="U961" s="578"/>
      <c r="V961" s="578"/>
      <c r="W961" s="578"/>
      <c r="X961" s="578"/>
      <c r="Y961" s="578"/>
      <c r="Z961" s="578"/>
      <c r="AA961" s="578"/>
      <c r="AB961" s="578"/>
      <c r="AC961" s="578"/>
      <c r="AD961" s="578"/>
      <c r="AE961" s="201"/>
      <c r="AF961" s="234"/>
      <c r="AG961" s="234"/>
      <c r="AH961" s="234"/>
      <c r="AI961" s="234"/>
      <c r="AJ961" s="234"/>
      <c r="AK961" s="578"/>
      <c r="AL961" s="201"/>
      <c r="AM961" s="234"/>
      <c r="AN961" s="234"/>
      <c r="AO961" s="201"/>
      <c r="AP961" s="201"/>
      <c r="BL961" s="83"/>
      <c r="BM961" s="83"/>
      <c r="BQ961" s="83"/>
    </row>
    <row r="962" spans="1:69" s="82" customFormat="1">
      <c r="A962" s="201"/>
      <c r="B962" s="234"/>
      <c r="C962" s="716"/>
      <c r="D962" s="201"/>
      <c r="E962" s="201"/>
      <c r="F962" s="201"/>
      <c r="G962" s="201"/>
      <c r="H962" s="201"/>
      <c r="I962" s="201"/>
      <c r="J962" s="201"/>
      <c r="K962" s="201"/>
      <c r="L962" s="201"/>
      <c r="M962" s="578"/>
      <c r="N962" s="578"/>
      <c r="O962" s="578"/>
      <c r="P962" s="578"/>
      <c r="Q962" s="578"/>
      <c r="R962" s="578"/>
      <c r="S962" s="578"/>
      <c r="T962" s="578"/>
      <c r="U962" s="578"/>
      <c r="V962" s="578"/>
      <c r="W962" s="578"/>
      <c r="X962" s="578"/>
      <c r="Y962" s="578"/>
      <c r="Z962" s="578"/>
      <c r="AA962" s="578"/>
      <c r="AB962" s="578"/>
      <c r="AC962" s="578"/>
      <c r="AD962" s="578"/>
      <c r="AE962" s="201"/>
      <c r="AF962" s="234"/>
      <c r="AG962" s="234"/>
      <c r="AH962" s="234"/>
      <c r="AI962" s="234"/>
      <c r="AJ962" s="234"/>
      <c r="AK962" s="578"/>
      <c r="AL962" s="201"/>
      <c r="AM962" s="234"/>
      <c r="AN962" s="234"/>
      <c r="AO962" s="201"/>
      <c r="AP962" s="201"/>
      <c r="BL962" s="83"/>
      <c r="BM962" s="83"/>
      <c r="BQ962" s="83"/>
    </row>
    <row r="963" spans="1:69" s="82" customFormat="1">
      <c r="A963" s="201"/>
      <c r="B963" s="234"/>
      <c r="C963" s="716"/>
      <c r="D963" s="201"/>
      <c r="E963" s="201"/>
      <c r="F963" s="201"/>
      <c r="G963" s="201"/>
      <c r="H963" s="201"/>
      <c r="I963" s="201"/>
      <c r="J963" s="201"/>
      <c r="K963" s="201"/>
      <c r="L963" s="201"/>
      <c r="M963" s="578"/>
      <c r="N963" s="578"/>
      <c r="O963" s="578"/>
      <c r="P963" s="578"/>
      <c r="Q963" s="578"/>
      <c r="R963" s="578"/>
      <c r="S963" s="578"/>
      <c r="T963" s="578"/>
      <c r="U963" s="578"/>
      <c r="V963" s="578"/>
      <c r="W963" s="578"/>
      <c r="X963" s="578"/>
      <c r="Y963" s="578"/>
      <c r="Z963" s="578"/>
      <c r="AA963" s="578"/>
      <c r="AB963" s="578"/>
      <c r="AC963" s="578"/>
      <c r="AD963" s="578"/>
      <c r="AE963" s="201"/>
      <c r="AF963" s="234"/>
      <c r="AG963" s="234"/>
      <c r="AH963" s="234"/>
      <c r="AI963" s="234"/>
      <c r="AJ963" s="234"/>
      <c r="AK963" s="578"/>
      <c r="AL963" s="201"/>
      <c r="AM963" s="234"/>
      <c r="AN963" s="234"/>
      <c r="AO963" s="201"/>
      <c r="AP963" s="201"/>
      <c r="BL963" s="83"/>
      <c r="BM963" s="83"/>
      <c r="BQ963" s="83"/>
    </row>
    <row r="964" spans="1:69" s="82" customFormat="1">
      <c r="A964" s="201"/>
      <c r="B964" s="234"/>
      <c r="C964" s="716"/>
      <c r="D964" s="201"/>
      <c r="E964" s="201"/>
      <c r="F964" s="201"/>
      <c r="G964" s="201"/>
      <c r="H964" s="201"/>
      <c r="I964" s="201"/>
      <c r="J964" s="201"/>
      <c r="K964" s="201"/>
      <c r="L964" s="201"/>
      <c r="M964" s="578"/>
      <c r="N964" s="578"/>
      <c r="O964" s="578"/>
      <c r="P964" s="578"/>
      <c r="Q964" s="578"/>
      <c r="R964" s="578"/>
      <c r="S964" s="578"/>
      <c r="T964" s="578"/>
      <c r="U964" s="578"/>
      <c r="V964" s="578"/>
      <c r="W964" s="578"/>
      <c r="X964" s="578"/>
      <c r="Y964" s="578"/>
      <c r="Z964" s="578"/>
      <c r="AA964" s="578"/>
      <c r="AB964" s="578"/>
      <c r="AC964" s="578"/>
      <c r="AD964" s="578"/>
      <c r="AE964" s="201"/>
      <c r="AF964" s="234"/>
      <c r="AG964" s="234"/>
      <c r="AH964" s="234"/>
      <c r="AI964" s="234"/>
      <c r="AJ964" s="234"/>
      <c r="AK964" s="578"/>
      <c r="AL964" s="201"/>
      <c r="AM964" s="234"/>
      <c r="AN964" s="234"/>
      <c r="AO964" s="201"/>
      <c r="AP964" s="201"/>
      <c r="BL964" s="83"/>
      <c r="BM964" s="83"/>
      <c r="BQ964" s="83"/>
    </row>
    <row r="965" spans="1:69" s="82" customFormat="1">
      <c r="A965" s="201"/>
      <c r="B965" s="234"/>
      <c r="C965" s="716"/>
      <c r="D965" s="201"/>
      <c r="E965" s="201"/>
      <c r="F965" s="201"/>
      <c r="G965" s="201"/>
      <c r="H965" s="201"/>
      <c r="I965" s="201"/>
      <c r="J965" s="201"/>
      <c r="K965" s="201"/>
      <c r="L965" s="201"/>
      <c r="M965" s="578"/>
      <c r="N965" s="578"/>
      <c r="O965" s="578"/>
      <c r="P965" s="578"/>
      <c r="Q965" s="578"/>
      <c r="R965" s="578"/>
      <c r="S965" s="578"/>
      <c r="T965" s="578"/>
      <c r="U965" s="578"/>
      <c r="V965" s="578"/>
      <c r="W965" s="578"/>
      <c r="X965" s="578"/>
      <c r="Y965" s="578"/>
      <c r="Z965" s="578"/>
      <c r="AA965" s="578"/>
      <c r="AB965" s="578"/>
      <c r="AC965" s="578"/>
      <c r="AD965" s="578"/>
      <c r="AE965" s="201"/>
      <c r="AF965" s="234"/>
      <c r="AG965" s="234"/>
      <c r="AH965" s="234"/>
      <c r="AI965" s="234"/>
      <c r="AJ965" s="234"/>
      <c r="AK965" s="578"/>
      <c r="AL965" s="201"/>
      <c r="AM965" s="234"/>
      <c r="AN965" s="234"/>
      <c r="AO965" s="201"/>
      <c r="AP965" s="201"/>
      <c r="BL965" s="83"/>
      <c r="BM965" s="83"/>
      <c r="BQ965" s="83"/>
    </row>
    <row r="966" spans="1:69" s="82" customFormat="1">
      <c r="A966" s="201"/>
      <c r="B966" s="234"/>
      <c r="C966" s="716"/>
      <c r="D966" s="201"/>
      <c r="E966" s="201"/>
      <c r="F966" s="201"/>
      <c r="G966" s="201"/>
      <c r="H966" s="201"/>
      <c r="I966" s="201"/>
      <c r="J966" s="201"/>
      <c r="K966" s="201"/>
      <c r="L966" s="201"/>
      <c r="M966" s="578"/>
      <c r="N966" s="578"/>
      <c r="O966" s="578"/>
      <c r="P966" s="578"/>
      <c r="Q966" s="578"/>
      <c r="R966" s="578"/>
      <c r="S966" s="578"/>
      <c r="T966" s="578"/>
      <c r="U966" s="578"/>
      <c r="V966" s="578"/>
      <c r="W966" s="578"/>
      <c r="X966" s="578"/>
      <c r="Y966" s="578"/>
      <c r="Z966" s="578"/>
      <c r="AA966" s="578"/>
      <c r="AB966" s="578"/>
      <c r="AC966" s="578"/>
      <c r="AD966" s="578"/>
      <c r="AE966" s="201"/>
      <c r="AF966" s="234"/>
      <c r="AG966" s="234"/>
      <c r="AH966" s="234"/>
      <c r="AI966" s="234"/>
      <c r="AJ966" s="234"/>
      <c r="AK966" s="578"/>
      <c r="AL966" s="201"/>
      <c r="AM966" s="234"/>
      <c r="AN966" s="234"/>
      <c r="AO966" s="201"/>
      <c r="AP966" s="201"/>
      <c r="BL966" s="83"/>
      <c r="BM966" s="83"/>
      <c r="BQ966" s="83"/>
    </row>
    <row r="967" spans="1:69" s="82" customFormat="1">
      <c r="A967" s="201"/>
      <c r="B967" s="234"/>
      <c r="C967" s="716"/>
      <c r="D967" s="201"/>
      <c r="E967" s="201"/>
      <c r="F967" s="201"/>
      <c r="G967" s="201"/>
      <c r="H967" s="201"/>
      <c r="I967" s="201"/>
      <c r="J967" s="201"/>
      <c r="K967" s="201"/>
      <c r="L967" s="201"/>
      <c r="M967" s="578"/>
      <c r="N967" s="578"/>
      <c r="O967" s="578"/>
      <c r="P967" s="578"/>
      <c r="Q967" s="578"/>
      <c r="R967" s="578"/>
      <c r="S967" s="578"/>
      <c r="T967" s="578"/>
      <c r="U967" s="578"/>
      <c r="V967" s="578"/>
      <c r="W967" s="578"/>
      <c r="X967" s="578"/>
      <c r="Y967" s="578"/>
      <c r="Z967" s="578"/>
      <c r="AA967" s="578"/>
      <c r="AB967" s="578"/>
      <c r="AC967" s="578"/>
      <c r="AD967" s="578"/>
      <c r="AE967" s="201"/>
      <c r="AF967" s="234"/>
      <c r="AG967" s="234"/>
      <c r="AH967" s="234"/>
      <c r="AI967" s="234"/>
      <c r="AJ967" s="234"/>
      <c r="AK967" s="578"/>
      <c r="AL967" s="201"/>
      <c r="AM967" s="234"/>
      <c r="AN967" s="234"/>
      <c r="AO967" s="201"/>
      <c r="AP967" s="201"/>
      <c r="BL967" s="83"/>
      <c r="BM967" s="83"/>
      <c r="BQ967" s="83"/>
    </row>
    <row r="968" spans="1:69" s="82" customFormat="1">
      <c r="A968" s="201"/>
      <c r="B968" s="234"/>
      <c r="C968" s="716"/>
      <c r="D968" s="201"/>
      <c r="E968" s="201"/>
      <c r="F968" s="201"/>
      <c r="G968" s="201"/>
      <c r="H968" s="201"/>
      <c r="I968" s="201"/>
      <c r="J968" s="201"/>
      <c r="K968" s="201"/>
      <c r="L968" s="201"/>
      <c r="M968" s="578"/>
      <c r="N968" s="578"/>
      <c r="O968" s="578"/>
      <c r="P968" s="578"/>
      <c r="Q968" s="578"/>
      <c r="R968" s="578"/>
      <c r="S968" s="578"/>
      <c r="T968" s="578"/>
      <c r="U968" s="578"/>
      <c r="V968" s="578"/>
      <c r="W968" s="578"/>
      <c r="X968" s="578"/>
      <c r="Y968" s="578"/>
      <c r="Z968" s="578"/>
      <c r="AA968" s="578"/>
      <c r="AB968" s="578"/>
      <c r="AC968" s="578"/>
      <c r="AD968" s="578"/>
      <c r="AE968" s="201"/>
      <c r="AF968" s="234"/>
      <c r="AG968" s="234"/>
      <c r="AH968" s="234"/>
      <c r="AI968" s="234"/>
      <c r="AJ968" s="234"/>
      <c r="AK968" s="578"/>
      <c r="AL968" s="201"/>
      <c r="AM968" s="234"/>
      <c r="AN968" s="234"/>
      <c r="AO968" s="201"/>
      <c r="AP968" s="201"/>
      <c r="BL968" s="83"/>
      <c r="BM968" s="83"/>
      <c r="BQ968" s="83"/>
    </row>
    <row r="969" spans="1:69" s="82" customFormat="1">
      <c r="A969" s="201"/>
      <c r="B969" s="234"/>
      <c r="C969" s="716"/>
      <c r="D969" s="201"/>
      <c r="E969" s="201"/>
      <c r="F969" s="201"/>
      <c r="G969" s="201"/>
      <c r="H969" s="201"/>
      <c r="I969" s="201"/>
      <c r="J969" s="201"/>
      <c r="K969" s="201"/>
      <c r="L969" s="201"/>
      <c r="M969" s="578"/>
      <c r="N969" s="578"/>
      <c r="O969" s="578"/>
      <c r="P969" s="578"/>
      <c r="Q969" s="578"/>
      <c r="R969" s="578"/>
      <c r="S969" s="578"/>
      <c r="T969" s="578"/>
      <c r="U969" s="578"/>
      <c r="V969" s="578"/>
      <c r="W969" s="578"/>
      <c r="X969" s="578"/>
      <c r="Y969" s="578"/>
      <c r="Z969" s="578"/>
      <c r="AA969" s="578"/>
      <c r="AB969" s="578"/>
      <c r="AC969" s="578"/>
      <c r="AD969" s="578"/>
      <c r="AE969" s="201"/>
      <c r="AF969" s="234"/>
      <c r="AG969" s="234"/>
      <c r="AH969" s="234"/>
      <c r="AI969" s="234"/>
      <c r="AJ969" s="234"/>
      <c r="AK969" s="578"/>
      <c r="AL969" s="201"/>
      <c r="AM969" s="234"/>
      <c r="AN969" s="234"/>
      <c r="AO969" s="201"/>
      <c r="AP969" s="201"/>
      <c r="BL969" s="83"/>
      <c r="BM969" s="83"/>
      <c r="BQ969" s="83"/>
    </row>
    <row r="970" spans="1:69" s="82" customFormat="1">
      <c r="A970" s="201"/>
      <c r="B970" s="234"/>
      <c r="C970" s="716"/>
      <c r="D970" s="201"/>
      <c r="E970" s="201"/>
      <c r="F970" s="201"/>
      <c r="G970" s="201"/>
      <c r="H970" s="201"/>
      <c r="I970" s="201"/>
      <c r="J970" s="201"/>
      <c r="K970" s="201"/>
      <c r="L970" s="201"/>
      <c r="M970" s="578"/>
      <c r="N970" s="578"/>
      <c r="O970" s="578"/>
      <c r="P970" s="578"/>
      <c r="Q970" s="578"/>
      <c r="R970" s="578"/>
      <c r="S970" s="578"/>
      <c r="T970" s="578"/>
      <c r="U970" s="578"/>
      <c r="V970" s="578"/>
      <c r="W970" s="578"/>
      <c r="X970" s="578"/>
      <c r="Y970" s="578"/>
      <c r="Z970" s="578"/>
      <c r="AA970" s="578"/>
      <c r="AB970" s="578"/>
      <c r="AC970" s="578"/>
      <c r="AD970" s="578"/>
      <c r="AE970" s="201"/>
      <c r="AF970" s="234"/>
      <c r="AG970" s="234"/>
      <c r="AH970" s="234"/>
      <c r="AI970" s="234"/>
      <c r="AJ970" s="234"/>
      <c r="AK970" s="578"/>
      <c r="AL970" s="201"/>
      <c r="AM970" s="234"/>
      <c r="AN970" s="234"/>
      <c r="AO970" s="201"/>
      <c r="AP970" s="201"/>
      <c r="BL970" s="83"/>
      <c r="BM970" s="83"/>
      <c r="BQ970" s="83"/>
    </row>
    <row r="971" spans="1:69" s="82" customFormat="1">
      <c r="A971" s="201"/>
      <c r="B971" s="234"/>
      <c r="C971" s="716"/>
      <c r="D971" s="201"/>
      <c r="E971" s="201"/>
      <c r="F971" s="201"/>
      <c r="G971" s="201"/>
      <c r="H971" s="201"/>
      <c r="I971" s="201"/>
      <c r="J971" s="201"/>
      <c r="K971" s="201"/>
      <c r="L971" s="201"/>
      <c r="M971" s="578"/>
      <c r="N971" s="578"/>
      <c r="O971" s="578"/>
      <c r="P971" s="578"/>
      <c r="Q971" s="578"/>
      <c r="R971" s="578"/>
      <c r="S971" s="578"/>
      <c r="T971" s="578"/>
      <c r="U971" s="578"/>
      <c r="V971" s="578"/>
      <c r="W971" s="578"/>
      <c r="X971" s="578"/>
      <c r="Y971" s="578"/>
      <c r="Z971" s="578"/>
      <c r="AA971" s="578"/>
      <c r="AB971" s="578"/>
      <c r="AC971" s="578"/>
      <c r="AD971" s="578"/>
      <c r="AE971" s="201"/>
      <c r="AF971" s="234"/>
      <c r="AG971" s="234"/>
      <c r="AH971" s="234"/>
      <c r="AI971" s="234"/>
      <c r="AJ971" s="234"/>
      <c r="AK971" s="578"/>
      <c r="AL971" s="201"/>
      <c r="AM971" s="234"/>
      <c r="AN971" s="234"/>
      <c r="AO971" s="201"/>
      <c r="AP971" s="201"/>
      <c r="BL971" s="83"/>
      <c r="BM971" s="83"/>
      <c r="BQ971" s="83"/>
    </row>
    <row r="972" spans="1:69" s="82" customFormat="1">
      <c r="A972" s="201"/>
      <c r="B972" s="234"/>
      <c r="C972" s="716"/>
      <c r="D972" s="201"/>
      <c r="E972" s="201"/>
      <c r="F972" s="201"/>
      <c r="G972" s="201"/>
      <c r="H972" s="201"/>
      <c r="I972" s="201"/>
      <c r="J972" s="201"/>
      <c r="K972" s="201"/>
      <c r="L972" s="201"/>
      <c r="M972" s="578"/>
      <c r="N972" s="578"/>
      <c r="O972" s="578"/>
      <c r="P972" s="578"/>
      <c r="Q972" s="578"/>
      <c r="R972" s="578"/>
      <c r="S972" s="578"/>
      <c r="T972" s="578"/>
      <c r="U972" s="578"/>
      <c r="V972" s="578"/>
      <c r="W972" s="578"/>
      <c r="X972" s="578"/>
      <c r="Y972" s="578"/>
      <c r="Z972" s="578"/>
      <c r="AA972" s="578"/>
      <c r="AB972" s="578"/>
      <c r="AC972" s="578"/>
      <c r="AD972" s="578"/>
      <c r="AE972" s="201"/>
      <c r="AF972" s="234"/>
      <c r="AG972" s="234"/>
      <c r="AH972" s="234"/>
      <c r="AI972" s="234"/>
      <c r="AJ972" s="234"/>
      <c r="AK972" s="578"/>
      <c r="AL972" s="201"/>
      <c r="AM972" s="234"/>
      <c r="AN972" s="234"/>
      <c r="AO972" s="201"/>
      <c r="AP972" s="201"/>
      <c r="BL972" s="83"/>
      <c r="BM972" s="83"/>
      <c r="BQ972" s="83"/>
    </row>
    <row r="973" spans="1:69" s="82" customFormat="1">
      <c r="A973" s="201"/>
      <c r="B973" s="234"/>
      <c r="C973" s="716"/>
      <c r="D973" s="201"/>
      <c r="E973" s="201"/>
      <c r="F973" s="201"/>
      <c r="G973" s="201"/>
      <c r="H973" s="201"/>
      <c r="I973" s="201"/>
      <c r="J973" s="201"/>
      <c r="K973" s="201"/>
      <c r="L973" s="201"/>
      <c r="M973" s="578"/>
      <c r="N973" s="578"/>
      <c r="O973" s="578"/>
      <c r="P973" s="578"/>
      <c r="Q973" s="578"/>
      <c r="R973" s="578"/>
      <c r="S973" s="578"/>
      <c r="T973" s="578"/>
      <c r="U973" s="578"/>
      <c r="V973" s="578"/>
      <c r="W973" s="578"/>
      <c r="X973" s="578"/>
      <c r="Y973" s="578"/>
      <c r="Z973" s="578"/>
      <c r="AA973" s="578"/>
      <c r="AB973" s="578"/>
      <c r="AC973" s="578"/>
      <c r="AD973" s="578"/>
      <c r="AE973" s="201"/>
      <c r="AF973" s="234"/>
      <c r="AG973" s="234"/>
      <c r="AH973" s="234"/>
      <c r="AI973" s="234"/>
      <c r="AJ973" s="234"/>
      <c r="AK973" s="578"/>
      <c r="AL973" s="201"/>
      <c r="AM973" s="234"/>
      <c r="AN973" s="234"/>
      <c r="AO973" s="201"/>
      <c r="AP973" s="201"/>
      <c r="BL973" s="83"/>
      <c r="BM973" s="83"/>
      <c r="BQ973" s="83"/>
    </row>
    <row r="974" spans="1:69" s="82" customFormat="1">
      <c r="A974" s="201"/>
      <c r="B974" s="234"/>
      <c r="C974" s="716"/>
      <c r="D974" s="201"/>
      <c r="E974" s="201"/>
      <c r="F974" s="201"/>
      <c r="G974" s="201"/>
      <c r="H974" s="201"/>
      <c r="I974" s="201"/>
      <c r="J974" s="201"/>
      <c r="K974" s="201"/>
      <c r="L974" s="201"/>
      <c r="M974" s="578"/>
      <c r="N974" s="578"/>
      <c r="O974" s="578"/>
      <c r="P974" s="578"/>
      <c r="Q974" s="578"/>
      <c r="R974" s="578"/>
      <c r="S974" s="578"/>
      <c r="T974" s="578"/>
      <c r="U974" s="578"/>
      <c r="V974" s="578"/>
      <c r="W974" s="578"/>
      <c r="X974" s="578"/>
      <c r="Y974" s="578"/>
      <c r="Z974" s="578"/>
      <c r="AA974" s="578"/>
      <c r="AB974" s="578"/>
      <c r="AC974" s="578"/>
      <c r="AD974" s="578"/>
      <c r="AE974" s="201"/>
      <c r="AF974" s="234"/>
      <c r="AG974" s="234"/>
      <c r="AH974" s="234"/>
      <c r="AI974" s="234"/>
      <c r="AJ974" s="234"/>
      <c r="AK974" s="578"/>
      <c r="AL974" s="201"/>
      <c r="AM974" s="234"/>
      <c r="AN974" s="234"/>
      <c r="AO974" s="201"/>
      <c r="AP974" s="201"/>
      <c r="BL974" s="83"/>
      <c r="BM974" s="83"/>
      <c r="BQ974" s="83"/>
    </row>
    <row r="975" spans="1:69" s="82" customFormat="1">
      <c r="A975" s="201"/>
      <c r="B975" s="234"/>
      <c r="C975" s="716"/>
      <c r="D975" s="201"/>
      <c r="E975" s="201"/>
      <c r="F975" s="201"/>
      <c r="G975" s="201"/>
      <c r="H975" s="201"/>
      <c r="I975" s="201"/>
      <c r="J975" s="201"/>
      <c r="K975" s="201"/>
      <c r="L975" s="201"/>
      <c r="M975" s="578"/>
      <c r="N975" s="578"/>
      <c r="O975" s="578"/>
      <c r="P975" s="578"/>
      <c r="Q975" s="578"/>
      <c r="R975" s="578"/>
      <c r="S975" s="578"/>
      <c r="T975" s="578"/>
      <c r="U975" s="578"/>
      <c r="V975" s="578"/>
      <c r="W975" s="578"/>
      <c r="X975" s="578"/>
      <c r="Y975" s="578"/>
      <c r="Z975" s="578"/>
      <c r="AA975" s="578"/>
      <c r="AB975" s="578"/>
      <c r="AC975" s="578"/>
      <c r="AD975" s="578"/>
      <c r="AE975" s="201"/>
      <c r="AF975" s="234"/>
      <c r="AG975" s="234"/>
      <c r="AH975" s="234"/>
      <c r="AI975" s="234"/>
      <c r="AJ975" s="234"/>
      <c r="AK975" s="578"/>
      <c r="AL975" s="201"/>
      <c r="AM975" s="234"/>
      <c r="AN975" s="234"/>
      <c r="AO975" s="201"/>
      <c r="AP975" s="201"/>
      <c r="BL975" s="83"/>
      <c r="BM975" s="83"/>
      <c r="BQ975" s="83"/>
    </row>
    <row r="976" spans="1:69" s="82" customFormat="1">
      <c r="A976" s="201"/>
      <c r="B976" s="234"/>
      <c r="C976" s="716"/>
      <c r="D976" s="201"/>
      <c r="E976" s="201"/>
      <c r="F976" s="201"/>
      <c r="G976" s="201"/>
      <c r="H976" s="201"/>
      <c r="I976" s="201"/>
      <c r="J976" s="201"/>
      <c r="K976" s="201"/>
      <c r="L976" s="201"/>
      <c r="M976" s="578"/>
      <c r="N976" s="578"/>
      <c r="O976" s="578"/>
      <c r="P976" s="578"/>
      <c r="Q976" s="578"/>
      <c r="R976" s="578"/>
      <c r="S976" s="578"/>
      <c r="T976" s="578"/>
      <c r="U976" s="578"/>
      <c r="V976" s="578"/>
      <c r="W976" s="578"/>
      <c r="X976" s="578"/>
      <c r="Y976" s="578"/>
      <c r="Z976" s="578"/>
      <c r="AA976" s="578"/>
      <c r="AB976" s="578"/>
      <c r="AC976" s="578"/>
      <c r="AD976" s="578"/>
      <c r="AE976" s="201"/>
      <c r="AF976" s="234"/>
      <c r="AG976" s="234"/>
      <c r="AH976" s="234"/>
      <c r="AI976" s="234"/>
      <c r="AJ976" s="234"/>
      <c r="AK976" s="578"/>
      <c r="AL976" s="201"/>
      <c r="AM976" s="234"/>
      <c r="AN976" s="234"/>
      <c r="AO976" s="201"/>
      <c r="AP976" s="201"/>
      <c r="BL976" s="83"/>
      <c r="BM976" s="83"/>
      <c r="BQ976" s="83"/>
    </row>
    <row r="977" spans="1:69" s="82" customFormat="1">
      <c r="A977" s="201"/>
      <c r="B977" s="234"/>
      <c r="C977" s="716"/>
      <c r="D977" s="201"/>
      <c r="E977" s="201"/>
      <c r="F977" s="201"/>
      <c r="G977" s="201"/>
      <c r="H977" s="201"/>
      <c r="I977" s="201"/>
      <c r="J977" s="201"/>
      <c r="K977" s="201"/>
      <c r="L977" s="201"/>
      <c r="M977" s="578"/>
      <c r="N977" s="578"/>
      <c r="O977" s="578"/>
      <c r="P977" s="578"/>
      <c r="Q977" s="578"/>
      <c r="R977" s="578"/>
      <c r="S977" s="578"/>
      <c r="T977" s="578"/>
      <c r="U977" s="578"/>
      <c r="V977" s="578"/>
      <c r="W977" s="578"/>
      <c r="X977" s="578"/>
      <c r="Y977" s="578"/>
      <c r="Z977" s="578"/>
      <c r="AA977" s="578"/>
      <c r="AB977" s="578"/>
      <c r="AC977" s="578"/>
      <c r="AD977" s="578"/>
      <c r="AE977" s="201"/>
      <c r="AF977" s="234"/>
      <c r="AG977" s="234"/>
      <c r="AH977" s="234"/>
      <c r="AI977" s="234"/>
      <c r="AJ977" s="234"/>
      <c r="AK977" s="578"/>
      <c r="AL977" s="201"/>
      <c r="AM977" s="234"/>
      <c r="AN977" s="234"/>
      <c r="AO977" s="201"/>
      <c r="AP977" s="201"/>
      <c r="BL977" s="83"/>
      <c r="BM977" s="83"/>
      <c r="BQ977" s="83"/>
    </row>
    <row r="978" spans="1:69" s="82" customFormat="1">
      <c r="A978" s="201"/>
      <c r="B978" s="234"/>
      <c r="C978" s="716"/>
      <c r="D978" s="201"/>
      <c r="E978" s="201"/>
      <c r="F978" s="201"/>
      <c r="G978" s="201"/>
      <c r="H978" s="201"/>
      <c r="I978" s="201"/>
      <c r="J978" s="201"/>
      <c r="K978" s="201"/>
      <c r="L978" s="201"/>
      <c r="M978" s="578"/>
      <c r="N978" s="578"/>
      <c r="O978" s="578"/>
      <c r="P978" s="578"/>
      <c r="Q978" s="578"/>
      <c r="R978" s="578"/>
      <c r="S978" s="578"/>
      <c r="T978" s="578"/>
      <c r="U978" s="578"/>
      <c r="V978" s="578"/>
      <c r="W978" s="578"/>
      <c r="X978" s="578"/>
      <c r="Y978" s="578"/>
      <c r="Z978" s="578"/>
      <c r="AA978" s="578"/>
      <c r="AB978" s="578"/>
      <c r="AC978" s="578"/>
      <c r="AD978" s="578"/>
      <c r="AE978" s="201"/>
      <c r="AF978" s="234"/>
      <c r="AG978" s="234"/>
      <c r="AH978" s="234"/>
      <c r="AI978" s="234"/>
      <c r="AJ978" s="234"/>
      <c r="AK978" s="578"/>
      <c r="AL978" s="201"/>
      <c r="AM978" s="234"/>
      <c r="AN978" s="234"/>
      <c r="AO978" s="201"/>
      <c r="AP978" s="201"/>
      <c r="BL978" s="83"/>
      <c r="BM978" s="83"/>
      <c r="BQ978" s="83"/>
    </row>
    <row r="979" spans="1:69" s="82" customFormat="1">
      <c r="A979" s="201"/>
      <c r="B979" s="234"/>
      <c r="C979" s="716"/>
      <c r="D979" s="201"/>
      <c r="E979" s="201"/>
      <c r="F979" s="201"/>
      <c r="G979" s="201"/>
      <c r="H979" s="201"/>
      <c r="I979" s="201"/>
      <c r="J979" s="201"/>
      <c r="K979" s="201"/>
      <c r="L979" s="201"/>
      <c r="M979" s="578"/>
      <c r="N979" s="578"/>
      <c r="O979" s="578"/>
      <c r="P979" s="578"/>
      <c r="Q979" s="578"/>
      <c r="R979" s="578"/>
      <c r="S979" s="578"/>
      <c r="T979" s="578"/>
      <c r="U979" s="578"/>
      <c r="V979" s="578"/>
      <c r="W979" s="578"/>
      <c r="X979" s="578"/>
      <c r="Y979" s="578"/>
      <c r="Z979" s="578"/>
      <c r="AA979" s="578"/>
      <c r="AB979" s="578"/>
      <c r="AC979" s="578"/>
      <c r="AD979" s="578"/>
      <c r="AE979" s="201"/>
      <c r="AF979" s="234"/>
      <c r="AG979" s="234"/>
      <c r="AH979" s="234"/>
      <c r="AI979" s="234"/>
      <c r="AJ979" s="234"/>
      <c r="AK979" s="578"/>
      <c r="AL979" s="201"/>
      <c r="AM979" s="234"/>
      <c r="AN979" s="234"/>
      <c r="AO979" s="201"/>
      <c r="AP979" s="201"/>
      <c r="BL979" s="83"/>
      <c r="BM979" s="83"/>
      <c r="BQ979" s="83"/>
    </row>
    <row r="980" spans="1:69" s="82" customFormat="1">
      <c r="A980" s="201"/>
      <c r="B980" s="234"/>
      <c r="C980" s="716"/>
      <c r="D980" s="201"/>
      <c r="E980" s="201"/>
      <c r="F980" s="201"/>
      <c r="G980" s="201"/>
      <c r="H980" s="201"/>
      <c r="I980" s="201"/>
      <c r="J980" s="201"/>
      <c r="K980" s="201"/>
      <c r="L980" s="201"/>
      <c r="M980" s="578"/>
      <c r="N980" s="578"/>
      <c r="O980" s="578"/>
      <c r="P980" s="578"/>
      <c r="Q980" s="578"/>
      <c r="R980" s="578"/>
      <c r="S980" s="578"/>
      <c r="T980" s="578"/>
      <c r="U980" s="578"/>
      <c r="V980" s="578"/>
      <c r="W980" s="578"/>
      <c r="X980" s="578"/>
      <c r="Y980" s="578"/>
      <c r="Z980" s="578"/>
      <c r="AA980" s="578"/>
      <c r="AB980" s="578"/>
      <c r="AC980" s="578"/>
      <c r="AD980" s="578"/>
      <c r="AE980" s="201"/>
      <c r="AF980" s="234"/>
      <c r="AG980" s="234"/>
      <c r="AH980" s="234"/>
      <c r="AI980" s="234"/>
      <c r="AJ980" s="234"/>
      <c r="AK980" s="578"/>
      <c r="AL980" s="201"/>
      <c r="AM980" s="234"/>
      <c r="AN980" s="234"/>
      <c r="AO980" s="201"/>
      <c r="AP980" s="201"/>
      <c r="BL980" s="83"/>
      <c r="BM980" s="83"/>
      <c r="BQ980" s="83"/>
    </row>
    <row r="981" spans="1:69" s="82" customFormat="1">
      <c r="A981" s="201"/>
      <c r="B981" s="234"/>
      <c r="C981" s="716"/>
      <c r="D981" s="201"/>
      <c r="E981" s="201"/>
      <c r="F981" s="201"/>
      <c r="G981" s="201"/>
      <c r="H981" s="201"/>
      <c r="I981" s="201"/>
      <c r="J981" s="201"/>
      <c r="K981" s="201"/>
      <c r="L981" s="201"/>
      <c r="M981" s="578"/>
      <c r="N981" s="578"/>
      <c r="O981" s="578"/>
      <c r="P981" s="578"/>
      <c r="Q981" s="578"/>
      <c r="R981" s="578"/>
      <c r="S981" s="578"/>
      <c r="T981" s="578"/>
      <c r="U981" s="578"/>
      <c r="V981" s="578"/>
      <c r="W981" s="578"/>
      <c r="X981" s="578"/>
      <c r="Y981" s="578"/>
      <c r="Z981" s="578"/>
      <c r="AA981" s="578"/>
      <c r="AB981" s="578"/>
      <c r="AC981" s="578"/>
      <c r="AD981" s="578"/>
      <c r="AE981" s="201"/>
      <c r="AF981" s="234"/>
      <c r="AG981" s="234"/>
      <c r="AH981" s="234"/>
      <c r="AI981" s="234"/>
      <c r="AJ981" s="234"/>
      <c r="AK981" s="578"/>
      <c r="AL981" s="201"/>
      <c r="AM981" s="234"/>
      <c r="AN981" s="234"/>
      <c r="AO981" s="201"/>
      <c r="AP981" s="201"/>
      <c r="BL981" s="83"/>
      <c r="BM981" s="83"/>
      <c r="BQ981" s="83"/>
    </row>
    <row r="982" spans="1:69" s="82" customFormat="1">
      <c r="A982" s="201"/>
      <c r="B982" s="234"/>
      <c r="C982" s="716"/>
      <c r="D982" s="201"/>
      <c r="E982" s="201"/>
      <c r="F982" s="201"/>
      <c r="G982" s="201"/>
      <c r="H982" s="201"/>
      <c r="I982" s="201"/>
      <c r="J982" s="201"/>
      <c r="K982" s="201"/>
      <c r="L982" s="201"/>
      <c r="M982" s="578"/>
      <c r="N982" s="578"/>
      <c r="O982" s="578"/>
      <c r="P982" s="578"/>
      <c r="Q982" s="578"/>
      <c r="R982" s="578"/>
      <c r="S982" s="578"/>
      <c r="T982" s="578"/>
      <c r="U982" s="578"/>
      <c r="V982" s="578"/>
      <c r="W982" s="578"/>
      <c r="X982" s="578"/>
      <c r="Y982" s="578"/>
      <c r="Z982" s="578"/>
      <c r="AA982" s="578"/>
      <c r="AB982" s="578"/>
      <c r="AC982" s="578"/>
      <c r="AD982" s="578"/>
      <c r="AE982" s="201"/>
      <c r="AF982" s="234"/>
      <c r="AG982" s="234"/>
      <c r="AH982" s="234"/>
      <c r="AI982" s="234"/>
      <c r="AJ982" s="234"/>
      <c r="AK982" s="578"/>
      <c r="AL982" s="201"/>
      <c r="AM982" s="234"/>
      <c r="AN982" s="234"/>
      <c r="AO982" s="201"/>
      <c r="AP982" s="201"/>
      <c r="BL982" s="83"/>
      <c r="BM982" s="83"/>
      <c r="BQ982" s="83"/>
    </row>
    <row r="983" spans="1:69" s="82" customFormat="1">
      <c r="A983" s="201"/>
      <c r="B983" s="234"/>
      <c r="C983" s="716"/>
      <c r="D983" s="201"/>
      <c r="E983" s="201"/>
      <c r="F983" s="201"/>
      <c r="G983" s="201"/>
      <c r="H983" s="201"/>
      <c r="I983" s="201"/>
      <c r="J983" s="201"/>
      <c r="K983" s="201"/>
      <c r="L983" s="201"/>
      <c r="M983" s="578"/>
      <c r="N983" s="578"/>
      <c r="O983" s="578"/>
      <c r="P983" s="578"/>
      <c r="Q983" s="578"/>
      <c r="R983" s="578"/>
      <c r="S983" s="578"/>
      <c r="T983" s="578"/>
      <c r="U983" s="578"/>
      <c r="V983" s="578"/>
      <c r="W983" s="578"/>
      <c r="X983" s="578"/>
      <c r="Y983" s="578"/>
      <c r="Z983" s="578"/>
      <c r="AA983" s="578"/>
      <c r="AB983" s="578"/>
      <c r="AC983" s="578"/>
      <c r="AD983" s="578"/>
      <c r="AE983" s="201"/>
      <c r="AF983" s="234"/>
      <c r="AG983" s="234"/>
      <c r="AH983" s="234"/>
      <c r="AI983" s="234"/>
      <c r="AJ983" s="234"/>
      <c r="AK983" s="578"/>
      <c r="AL983" s="201"/>
      <c r="AM983" s="234"/>
      <c r="AN983" s="234"/>
      <c r="AO983" s="201"/>
      <c r="AP983" s="201"/>
      <c r="BL983" s="83"/>
      <c r="BM983" s="83"/>
      <c r="BQ983" s="83"/>
    </row>
    <row r="984" spans="1:69" s="82" customFormat="1">
      <c r="A984" s="201"/>
      <c r="B984" s="234"/>
      <c r="C984" s="716"/>
      <c r="D984" s="201"/>
      <c r="E984" s="201"/>
      <c r="F984" s="201"/>
      <c r="G984" s="201"/>
      <c r="H984" s="201"/>
      <c r="I984" s="201"/>
      <c r="J984" s="201"/>
      <c r="K984" s="201"/>
      <c r="L984" s="201"/>
      <c r="M984" s="578"/>
      <c r="N984" s="578"/>
      <c r="O984" s="578"/>
      <c r="P984" s="578"/>
      <c r="Q984" s="578"/>
      <c r="R984" s="578"/>
      <c r="S984" s="578"/>
      <c r="T984" s="578"/>
      <c r="U984" s="578"/>
      <c r="V984" s="578"/>
      <c r="W984" s="578"/>
      <c r="X984" s="578"/>
      <c r="Y984" s="578"/>
      <c r="Z984" s="578"/>
      <c r="AA984" s="578"/>
      <c r="AB984" s="578"/>
      <c r="AC984" s="578"/>
      <c r="AD984" s="578"/>
      <c r="AE984" s="201"/>
      <c r="AF984" s="234"/>
      <c r="AG984" s="234"/>
      <c r="AH984" s="234"/>
      <c r="AI984" s="234"/>
      <c r="AJ984" s="234"/>
      <c r="AK984" s="578"/>
      <c r="AL984" s="201"/>
      <c r="AM984" s="234"/>
      <c r="AN984" s="234"/>
      <c r="AO984" s="201"/>
      <c r="AP984" s="201"/>
      <c r="BL984" s="83"/>
      <c r="BM984" s="83"/>
      <c r="BQ984" s="83"/>
    </row>
    <row r="985" spans="1:69" s="82" customFormat="1">
      <c r="A985" s="201"/>
      <c r="B985" s="234"/>
      <c r="C985" s="716"/>
      <c r="D985" s="201"/>
      <c r="E985" s="201"/>
      <c r="F985" s="201"/>
      <c r="G985" s="201"/>
      <c r="H985" s="201"/>
      <c r="I985" s="201"/>
      <c r="J985" s="201"/>
      <c r="K985" s="201"/>
      <c r="L985" s="201"/>
      <c r="M985" s="578"/>
      <c r="N985" s="578"/>
      <c r="O985" s="578"/>
      <c r="P985" s="578"/>
      <c r="Q985" s="578"/>
      <c r="R985" s="578"/>
      <c r="S985" s="578"/>
      <c r="T985" s="578"/>
      <c r="U985" s="578"/>
      <c r="V985" s="578"/>
      <c r="W985" s="578"/>
      <c r="X985" s="578"/>
      <c r="Y985" s="578"/>
      <c r="Z985" s="578"/>
      <c r="AA985" s="578"/>
      <c r="AB985" s="578"/>
      <c r="AC985" s="578"/>
      <c r="AD985" s="578"/>
      <c r="AE985" s="201"/>
      <c r="AF985" s="234"/>
      <c r="AG985" s="234"/>
      <c r="AH985" s="234"/>
      <c r="AI985" s="234"/>
      <c r="AJ985" s="234"/>
      <c r="AK985" s="578"/>
      <c r="AL985" s="201"/>
      <c r="AM985" s="234"/>
      <c r="AN985" s="234"/>
      <c r="AO985" s="201"/>
      <c r="AP985" s="201"/>
      <c r="BL985" s="83"/>
      <c r="BM985" s="83"/>
      <c r="BQ985" s="83"/>
    </row>
    <row r="986" spans="1:69" s="82" customFormat="1">
      <c r="A986" s="201"/>
      <c r="B986" s="234"/>
      <c r="C986" s="716"/>
      <c r="D986" s="201"/>
      <c r="E986" s="201"/>
      <c r="F986" s="201"/>
      <c r="G986" s="201"/>
      <c r="H986" s="201"/>
      <c r="I986" s="201"/>
      <c r="J986" s="201"/>
      <c r="K986" s="201"/>
      <c r="L986" s="201"/>
      <c r="M986" s="578"/>
      <c r="N986" s="578"/>
      <c r="O986" s="578"/>
      <c r="P986" s="578"/>
      <c r="Q986" s="578"/>
      <c r="R986" s="578"/>
      <c r="S986" s="578"/>
      <c r="T986" s="578"/>
      <c r="U986" s="578"/>
      <c r="V986" s="578"/>
      <c r="W986" s="578"/>
      <c r="X986" s="578"/>
      <c r="Y986" s="578"/>
      <c r="Z986" s="578"/>
      <c r="AA986" s="578"/>
      <c r="AB986" s="578"/>
      <c r="AC986" s="578"/>
      <c r="AD986" s="578"/>
      <c r="AE986" s="201"/>
      <c r="AF986" s="234"/>
      <c r="AG986" s="234"/>
      <c r="AH986" s="234"/>
      <c r="AI986" s="234"/>
      <c r="AJ986" s="234"/>
      <c r="AK986" s="578"/>
      <c r="AL986" s="201"/>
      <c r="AM986" s="234"/>
      <c r="AN986" s="234"/>
      <c r="AO986" s="201"/>
      <c r="AP986" s="201"/>
      <c r="BL986" s="83"/>
      <c r="BM986" s="83"/>
      <c r="BQ986" s="83"/>
    </row>
    <row r="987" spans="1:69" s="82" customFormat="1">
      <c r="A987" s="201"/>
      <c r="B987" s="234"/>
      <c r="C987" s="716"/>
      <c r="D987" s="201"/>
      <c r="E987" s="201"/>
      <c r="F987" s="201"/>
      <c r="G987" s="201"/>
      <c r="H987" s="201"/>
      <c r="I987" s="201"/>
      <c r="J987" s="201"/>
      <c r="K987" s="201"/>
      <c r="L987" s="201"/>
      <c r="M987" s="578"/>
      <c r="N987" s="578"/>
      <c r="O987" s="578"/>
      <c r="P987" s="578"/>
      <c r="Q987" s="578"/>
      <c r="R987" s="578"/>
      <c r="S987" s="578"/>
      <c r="T987" s="578"/>
      <c r="U987" s="578"/>
      <c r="V987" s="578"/>
      <c r="W987" s="578"/>
      <c r="X987" s="578"/>
      <c r="Y987" s="578"/>
      <c r="Z987" s="578"/>
      <c r="AA987" s="578"/>
      <c r="AB987" s="578"/>
      <c r="AC987" s="578"/>
      <c r="AD987" s="578"/>
      <c r="AE987" s="201"/>
      <c r="AF987" s="234"/>
      <c r="AG987" s="234"/>
      <c r="AH987" s="234"/>
      <c r="AI987" s="234"/>
      <c r="AJ987" s="234"/>
      <c r="AK987" s="578"/>
      <c r="AL987" s="201"/>
      <c r="AM987" s="234"/>
      <c r="AN987" s="234"/>
      <c r="AO987" s="201"/>
      <c r="AP987" s="201"/>
      <c r="BL987" s="83"/>
      <c r="BM987" s="83"/>
      <c r="BQ987" s="83"/>
    </row>
    <row r="988" spans="1:69" s="82" customFormat="1">
      <c r="A988" s="201"/>
      <c r="B988" s="234"/>
      <c r="C988" s="716"/>
      <c r="D988" s="201"/>
      <c r="E988" s="201"/>
      <c r="F988" s="201"/>
      <c r="G988" s="201"/>
      <c r="H988" s="201"/>
      <c r="I988" s="201"/>
      <c r="J988" s="201"/>
      <c r="K988" s="201"/>
      <c r="L988" s="201"/>
      <c r="M988" s="578"/>
      <c r="N988" s="578"/>
      <c r="O988" s="578"/>
      <c r="P988" s="578"/>
      <c r="Q988" s="578"/>
      <c r="R988" s="578"/>
      <c r="S988" s="578"/>
      <c r="T988" s="578"/>
      <c r="U988" s="578"/>
      <c r="V988" s="578"/>
      <c r="W988" s="578"/>
      <c r="X988" s="578"/>
      <c r="Y988" s="578"/>
      <c r="Z988" s="578"/>
      <c r="AA988" s="578"/>
      <c r="AB988" s="578"/>
      <c r="AC988" s="578"/>
      <c r="AD988" s="578"/>
      <c r="AE988" s="201"/>
      <c r="AF988" s="234"/>
      <c r="AG988" s="234"/>
      <c r="AH988" s="234"/>
      <c r="AI988" s="234"/>
      <c r="AJ988" s="234"/>
      <c r="AK988" s="578"/>
      <c r="AL988" s="201"/>
      <c r="AM988" s="234"/>
      <c r="AN988" s="234"/>
      <c r="AO988" s="201"/>
      <c r="AP988" s="201"/>
      <c r="BL988" s="83"/>
      <c r="BM988" s="83"/>
      <c r="BQ988" s="83"/>
    </row>
    <row r="989" spans="1:69" s="82" customFormat="1">
      <c r="A989" s="201"/>
      <c r="B989" s="234"/>
      <c r="C989" s="716"/>
      <c r="D989" s="201"/>
      <c r="E989" s="201"/>
      <c r="F989" s="201"/>
      <c r="G989" s="201"/>
      <c r="H989" s="201"/>
      <c r="I989" s="201"/>
      <c r="J989" s="201"/>
      <c r="K989" s="201"/>
      <c r="L989" s="201"/>
      <c r="M989" s="578"/>
      <c r="N989" s="578"/>
      <c r="O989" s="578"/>
      <c r="P989" s="578"/>
      <c r="Q989" s="578"/>
      <c r="R989" s="578"/>
      <c r="S989" s="578"/>
      <c r="T989" s="578"/>
      <c r="U989" s="578"/>
      <c r="V989" s="578"/>
      <c r="W989" s="578"/>
      <c r="X989" s="578"/>
      <c r="Y989" s="578"/>
      <c r="Z989" s="578"/>
      <c r="AA989" s="578"/>
      <c r="AB989" s="578"/>
      <c r="AC989" s="578"/>
      <c r="AD989" s="578"/>
      <c r="AE989" s="201"/>
      <c r="AF989" s="234"/>
      <c r="AG989" s="234"/>
      <c r="AH989" s="234"/>
      <c r="AI989" s="234"/>
      <c r="AJ989" s="234"/>
      <c r="AK989" s="578"/>
      <c r="AL989" s="201"/>
      <c r="AM989" s="234"/>
      <c r="AN989" s="234"/>
      <c r="AO989" s="201"/>
      <c r="AP989" s="201"/>
      <c r="BL989" s="83"/>
      <c r="BM989" s="83"/>
      <c r="BQ989" s="83"/>
    </row>
    <row r="990" spans="1:69" s="82" customFormat="1">
      <c r="A990" s="201"/>
      <c r="B990" s="234"/>
      <c r="C990" s="716"/>
      <c r="D990" s="201"/>
      <c r="E990" s="201"/>
      <c r="F990" s="201"/>
      <c r="G990" s="201"/>
      <c r="H990" s="201"/>
      <c r="I990" s="201"/>
      <c r="J990" s="201"/>
      <c r="K990" s="201"/>
      <c r="L990" s="201"/>
      <c r="M990" s="578"/>
      <c r="N990" s="578"/>
      <c r="O990" s="578"/>
      <c r="P990" s="578"/>
      <c r="Q990" s="578"/>
      <c r="R990" s="578"/>
      <c r="S990" s="578"/>
      <c r="T990" s="578"/>
      <c r="U990" s="578"/>
      <c r="V990" s="578"/>
      <c r="W990" s="578"/>
      <c r="X990" s="578"/>
      <c r="Y990" s="578"/>
      <c r="Z990" s="578"/>
      <c r="AA990" s="578"/>
      <c r="AB990" s="578"/>
      <c r="AC990" s="578"/>
      <c r="AD990" s="578"/>
      <c r="AE990" s="201"/>
      <c r="AF990" s="234"/>
      <c r="AG990" s="234"/>
      <c r="AH990" s="234"/>
      <c r="AI990" s="234"/>
      <c r="AJ990" s="234"/>
      <c r="AK990" s="578"/>
      <c r="AL990" s="201"/>
      <c r="AM990" s="234"/>
      <c r="AN990" s="234"/>
      <c r="AO990" s="201"/>
      <c r="AP990" s="201"/>
      <c r="BL990" s="83"/>
      <c r="BM990" s="83"/>
      <c r="BQ990" s="83"/>
    </row>
    <row r="991" spans="1:69" s="82" customFormat="1">
      <c r="A991" s="201"/>
      <c r="B991" s="234"/>
      <c r="C991" s="716"/>
      <c r="D991" s="201"/>
      <c r="E991" s="201"/>
      <c r="F991" s="201"/>
      <c r="G991" s="201"/>
      <c r="H991" s="201"/>
      <c r="I991" s="201"/>
      <c r="J991" s="201"/>
      <c r="K991" s="201"/>
      <c r="L991" s="201"/>
      <c r="M991" s="578"/>
      <c r="N991" s="578"/>
      <c r="O991" s="578"/>
      <c r="P991" s="578"/>
      <c r="Q991" s="578"/>
      <c r="R991" s="578"/>
      <c r="S991" s="578"/>
      <c r="T991" s="578"/>
      <c r="U991" s="578"/>
      <c r="V991" s="578"/>
      <c r="W991" s="578"/>
      <c r="X991" s="578"/>
      <c r="Y991" s="578"/>
      <c r="Z991" s="578"/>
      <c r="AA991" s="578"/>
      <c r="AB991" s="578"/>
      <c r="AC991" s="578"/>
      <c r="AD991" s="578"/>
      <c r="AE991" s="201"/>
      <c r="AF991" s="234"/>
      <c r="AG991" s="234"/>
      <c r="AH991" s="234"/>
      <c r="AI991" s="234"/>
      <c r="AJ991" s="234"/>
      <c r="AK991" s="578"/>
      <c r="AL991" s="201"/>
      <c r="AM991" s="234"/>
      <c r="AN991" s="234"/>
      <c r="AO991" s="201"/>
      <c r="AP991" s="201"/>
      <c r="BL991" s="83"/>
      <c r="BM991" s="83"/>
      <c r="BQ991" s="83"/>
    </row>
    <row r="992" spans="1:69" s="82" customFormat="1">
      <c r="A992" s="201"/>
      <c r="B992" s="234"/>
      <c r="C992" s="716"/>
      <c r="D992" s="201"/>
      <c r="E992" s="201"/>
      <c r="F992" s="201"/>
      <c r="G992" s="201"/>
      <c r="H992" s="201"/>
      <c r="I992" s="201"/>
      <c r="J992" s="201"/>
      <c r="K992" s="201"/>
      <c r="L992" s="201"/>
      <c r="M992" s="578"/>
      <c r="N992" s="578"/>
      <c r="O992" s="578"/>
      <c r="P992" s="578"/>
      <c r="Q992" s="578"/>
      <c r="R992" s="578"/>
      <c r="S992" s="578"/>
      <c r="T992" s="578"/>
      <c r="U992" s="578"/>
      <c r="V992" s="578"/>
      <c r="W992" s="578"/>
      <c r="X992" s="578"/>
      <c r="Y992" s="578"/>
      <c r="Z992" s="578"/>
      <c r="AA992" s="578"/>
      <c r="AB992" s="578"/>
      <c r="AC992" s="578"/>
      <c r="AD992" s="578"/>
      <c r="AE992" s="201"/>
      <c r="AF992" s="234"/>
      <c r="AG992" s="234"/>
      <c r="AH992" s="234"/>
      <c r="AI992" s="234"/>
      <c r="AJ992" s="234"/>
      <c r="AK992" s="578"/>
      <c r="AL992" s="201"/>
      <c r="AM992" s="234"/>
      <c r="AN992" s="234"/>
      <c r="AO992" s="201"/>
      <c r="AP992" s="201"/>
      <c r="BL992" s="83"/>
      <c r="BM992" s="83"/>
      <c r="BQ992" s="83"/>
    </row>
    <row r="993" spans="1:69" s="82" customFormat="1">
      <c r="A993" s="201"/>
      <c r="B993" s="234"/>
      <c r="C993" s="716"/>
      <c r="D993" s="201"/>
      <c r="E993" s="201"/>
      <c r="F993" s="201"/>
      <c r="G993" s="201"/>
      <c r="H993" s="201"/>
      <c r="I993" s="201"/>
      <c r="J993" s="201"/>
      <c r="K993" s="201"/>
      <c r="L993" s="201"/>
      <c r="M993" s="578"/>
      <c r="N993" s="578"/>
      <c r="O993" s="578"/>
      <c r="P993" s="578"/>
      <c r="Q993" s="578"/>
      <c r="R993" s="578"/>
      <c r="S993" s="578"/>
      <c r="T993" s="578"/>
      <c r="U993" s="578"/>
      <c r="V993" s="578"/>
      <c r="W993" s="578"/>
      <c r="X993" s="578"/>
      <c r="Y993" s="578"/>
      <c r="Z993" s="578"/>
      <c r="AA993" s="578"/>
      <c r="AB993" s="578"/>
      <c r="AC993" s="578"/>
      <c r="AD993" s="578"/>
      <c r="AE993" s="201"/>
      <c r="AF993" s="234"/>
      <c r="AG993" s="234"/>
      <c r="AH993" s="234"/>
      <c r="AI993" s="234"/>
      <c r="AJ993" s="234"/>
      <c r="AK993" s="578"/>
      <c r="AL993" s="201"/>
      <c r="AM993" s="234"/>
      <c r="AN993" s="234"/>
      <c r="AO993" s="201"/>
      <c r="AP993" s="201"/>
      <c r="BL993" s="83"/>
      <c r="BM993" s="83"/>
      <c r="BQ993" s="83"/>
    </row>
    <row r="994" spans="1:69" s="82" customFormat="1">
      <c r="A994" s="201"/>
      <c r="B994" s="234"/>
      <c r="C994" s="716"/>
      <c r="D994" s="201"/>
      <c r="E994" s="201"/>
      <c r="F994" s="201"/>
      <c r="G994" s="201"/>
      <c r="H994" s="201"/>
      <c r="I994" s="201"/>
      <c r="J994" s="201"/>
      <c r="K994" s="201"/>
      <c r="L994" s="201"/>
      <c r="M994" s="578"/>
      <c r="N994" s="578"/>
      <c r="O994" s="578"/>
      <c r="P994" s="578"/>
      <c r="Q994" s="578"/>
      <c r="R994" s="578"/>
      <c r="S994" s="578"/>
      <c r="T994" s="578"/>
      <c r="U994" s="578"/>
      <c r="V994" s="578"/>
      <c r="W994" s="578"/>
      <c r="X994" s="578"/>
      <c r="Y994" s="578"/>
      <c r="Z994" s="578"/>
      <c r="AA994" s="578"/>
      <c r="AB994" s="578"/>
      <c r="AC994" s="578"/>
      <c r="AD994" s="578"/>
      <c r="AE994" s="201"/>
      <c r="AF994" s="234"/>
      <c r="AG994" s="234"/>
      <c r="AH994" s="234"/>
      <c r="AI994" s="234"/>
      <c r="AJ994" s="234"/>
      <c r="AK994" s="578"/>
      <c r="AL994" s="201"/>
      <c r="AM994" s="234"/>
      <c r="AN994" s="234"/>
      <c r="AO994" s="201"/>
      <c r="AP994" s="201"/>
      <c r="BL994" s="83"/>
      <c r="BM994" s="83"/>
      <c r="BQ994" s="83"/>
    </row>
    <row r="995" spans="1:69" s="82" customFormat="1">
      <c r="A995" s="201"/>
      <c r="B995" s="234"/>
      <c r="C995" s="716"/>
      <c r="D995" s="201"/>
      <c r="E995" s="201"/>
      <c r="F995" s="201"/>
      <c r="G995" s="201"/>
      <c r="H995" s="201"/>
      <c r="I995" s="201"/>
      <c r="J995" s="201"/>
      <c r="K995" s="201"/>
      <c r="L995" s="201"/>
      <c r="M995" s="578"/>
      <c r="N995" s="578"/>
      <c r="O995" s="578"/>
      <c r="P995" s="578"/>
      <c r="Q995" s="578"/>
      <c r="R995" s="578"/>
      <c r="S995" s="578"/>
      <c r="T995" s="578"/>
      <c r="U995" s="578"/>
      <c r="V995" s="578"/>
      <c r="W995" s="578"/>
      <c r="X995" s="578"/>
      <c r="Y995" s="578"/>
      <c r="Z995" s="578"/>
      <c r="AA995" s="578"/>
      <c r="AB995" s="578"/>
      <c r="AC995" s="578"/>
      <c r="AD995" s="578"/>
      <c r="AE995" s="201"/>
      <c r="AF995" s="234"/>
      <c r="AG995" s="234"/>
      <c r="AH995" s="234"/>
      <c r="AI995" s="234"/>
      <c r="AJ995" s="234"/>
      <c r="AK995" s="578"/>
      <c r="AL995" s="201"/>
      <c r="AM995" s="234"/>
      <c r="AN995" s="234"/>
      <c r="AO995" s="201"/>
      <c r="AP995" s="201"/>
      <c r="BL995" s="83"/>
      <c r="BM995" s="83"/>
      <c r="BQ995" s="83"/>
    </row>
    <row r="996" spans="1:69" s="82" customFormat="1">
      <c r="A996" s="201"/>
      <c r="B996" s="234"/>
      <c r="C996" s="716"/>
      <c r="D996" s="201"/>
      <c r="E996" s="201"/>
      <c r="F996" s="201"/>
      <c r="G996" s="201"/>
      <c r="H996" s="201"/>
      <c r="I996" s="201"/>
      <c r="J996" s="201"/>
      <c r="K996" s="201"/>
      <c r="L996" s="201"/>
      <c r="M996" s="578"/>
      <c r="N996" s="578"/>
      <c r="O996" s="578"/>
      <c r="P996" s="578"/>
      <c r="Q996" s="578"/>
      <c r="R996" s="578"/>
      <c r="S996" s="578"/>
      <c r="T996" s="578"/>
      <c r="U996" s="578"/>
      <c r="V996" s="578"/>
      <c r="W996" s="578"/>
      <c r="X996" s="578"/>
      <c r="Y996" s="578"/>
      <c r="Z996" s="578"/>
      <c r="AA996" s="578"/>
      <c r="AB996" s="578"/>
      <c r="AC996" s="578"/>
      <c r="AD996" s="578"/>
      <c r="AE996" s="201"/>
      <c r="AF996" s="234"/>
      <c r="AG996" s="234"/>
      <c r="AH996" s="234"/>
      <c r="AI996" s="234"/>
      <c r="AJ996" s="234"/>
      <c r="AK996" s="578"/>
      <c r="AL996" s="201"/>
      <c r="AM996" s="234"/>
      <c r="AN996" s="234"/>
      <c r="AO996" s="201"/>
      <c r="AP996" s="201"/>
      <c r="BL996" s="83"/>
      <c r="BM996" s="83"/>
      <c r="BQ996" s="83"/>
    </row>
    <row r="997" spans="1:69" s="82" customFormat="1">
      <c r="A997" s="201"/>
      <c r="B997" s="234"/>
      <c r="C997" s="716"/>
      <c r="D997" s="201"/>
      <c r="E997" s="201"/>
      <c r="F997" s="201"/>
      <c r="G997" s="201"/>
      <c r="H997" s="201"/>
      <c r="I997" s="201"/>
      <c r="J997" s="201"/>
      <c r="K997" s="201"/>
      <c r="L997" s="201"/>
      <c r="M997" s="578"/>
      <c r="N997" s="578"/>
      <c r="O997" s="578"/>
      <c r="P997" s="578"/>
      <c r="Q997" s="578"/>
      <c r="R997" s="578"/>
      <c r="S997" s="578"/>
      <c r="T997" s="578"/>
      <c r="U997" s="578"/>
      <c r="V997" s="578"/>
      <c r="W997" s="578"/>
      <c r="X997" s="578"/>
      <c r="Y997" s="578"/>
      <c r="Z997" s="578"/>
      <c r="AA997" s="578"/>
      <c r="AB997" s="578"/>
      <c r="AC997" s="578"/>
      <c r="AD997" s="578"/>
      <c r="AE997" s="201"/>
      <c r="AF997" s="234"/>
      <c r="AG997" s="234"/>
      <c r="AH997" s="234"/>
      <c r="AI997" s="234"/>
      <c r="AJ997" s="234"/>
      <c r="AK997" s="578"/>
      <c r="AL997" s="201"/>
      <c r="AM997" s="234"/>
      <c r="AN997" s="234"/>
      <c r="AO997" s="201"/>
      <c r="AP997" s="201"/>
      <c r="BL997" s="83"/>
      <c r="BM997" s="83"/>
      <c r="BQ997" s="83"/>
    </row>
    <row r="998" spans="1:69" s="82" customFormat="1">
      <c r="A998" s="201"/>
      <c r="B998" s="234"/>
      <c r="C998" s="716"/>
      <c r="D998" s="201"/>
      <c r="E998" s="201"/>
      <c r="F998" s="201"/>
      <c r="G998" s="201"/>
      <c r="H998" s="201"/>
      <c r="I998" s="201"/>
      <c r="J998" s="201"/>
      <c r="K998" s="201"/>
      <c r="L998" s="201"/>
      <c r="M998" s="578"/>
      <c r="N998" s="578"/>
      <c r="O998" s="578"/>
      <c r="P998" s="578"/>
      <c r="Q998" s="578"/>
      <c r="R998" s="578"/>
      <c r="S998" s="578"/>
      <c r="T998" s="578"/>
      <c r="U998" s="578"/>
      <c r="V998" s="578"/>
      <c r="W998" s="578"/>
      <c r="X998" s="578"/>
      <c r="Y998" s="578"/>
      <c r="Z998" s="578"/>
      <c r="AA998" s="578"/>
      <c r="AB998" s="578"/>
      <c r="AC998" s="578"/>
      <c r="AD998" s="578"/>
      <c r="AE998" s="201"/>
      <c r="AF998" s="234"/>
      <c r="AG998" s="234"/>
      <c r="AH998" s="234"/>
      <c r="AI998" s="234"/>
      <c r="AJ998" s="234"/>
      <c r="AK998" s="578"/>
      <c r="AL998" s="201"/>
      <c r="AM998" s="234"/>
      <c r="AN998" s="234"/>
      <c r="AO998" s="201"/>
      <c r="AP998" s="201"/>
      <c r="BL998" s="83"/>
      <c r="BM998" s="83"/>
      <c r="BQ998" s="83"/>
    </row>
    <row r="999" spans="1:69" s="82" customFormat="1">
      <c r="A999" s="201"/>
      <c r="B999" s="234"/>
      <c r="C999" s="716"/>
      <c r="D999" s="201"/>
      <c r="E999" s="201"/>
      <c r="F999" s="201"/>
      <c r="G999" s="201"/>
      <c r="H999" s="201"/>
      <c r="I999" s="201"/>
      <c r="J999" s="201"/>
      <c r="K999" s="201"/>
      <c r="L999" s="201"/>
      <c r="M999" s="578"/>
      <c r="N999" s="578"/>
      <c r="O999" s="578"/>
      <c r="P999" s="578"/>
      <c r="Q999" s="578"/>
      <c r="R999" s="578"/>
      <c r="S999" s="578"/>
      <c r="T999" s="578"/>
      <c r="U999" s="578"/>
      <c r="V999" s="578"/>
      <c r="W999" s="578"/>
      <c r="X999" s="578"/>
      <c r="Y999" s="578"/>
      <c r="Z999" s="578"/>
      <c r="AA999" s="578"/>
      <c r="AB999" s="578"/>
      <c r="AC999" s="578"/>
      <c r="AD999" s="578"/>
      <c r="AE999" s="201"/>
      <c r="AF999" s="234"/>
      <c r="AG999" s="234"/>
      <c r="AH999" s="234"/>
      <c r="AI999" s="234"/>
      <c r="AJ999" s="234"/>
      <c r="AK999" s="578"/>
      <c r="AL999" s="201"/>
      <c r="AM999" s="234"/>
      <c r="AN999" s="234"/>
      <c r="AO999" s="201"/>
      <c r="AP999" s="201"/>
      <c r="BL999" s="83"/>
      <c r="BM999" s="83"/>
      <c r="BQ999" s="83"/>
    </row>
    <row r="1000" spans="1:69" s="82" customFormat="1">
      <c r="A1000" s="201"/>
      <c r="B1000" s="234"/>
      <c r="C1000" s="716"/>
      <c r="D1000" s="201"/>
      <c r="E1000" s="201"/>
      <c r="F1000" s="201"/>
      <c r="G1000" s="201"/>
      <c r="H1000" s="201"/>
      <c r="I1000" s="201"/>
      <c r="J1000" s="201"/>
      <c r="K1000" s="201"/>
      <c r="L1000" s="201"/>
      <c r="M1000" s="578"/>
      <c r="N1000" s="578"/>
      <c r="O1000" s="578"/>
      <c r="P1000" s="578"/>
      <c r="Q1000" s="578"/>
      <c r="R1000" s="578"/>
      <c r="S1000" s="578"/>
      <c r="T1000" s="578"/>
      <c r="U1000" s="578"/>
      <c r="V1000" s="578"/>
      <c r="W1000" s="578"/>
      <c r="X1000" s="578"/>
      <c r="Y1000" s="578"/>
      <c r="Z1000" s="578"/>
      <c r="AA1000" s="578"/>
      <c r="AB1000" s="578"/>
      <c r="AC1000" s="578"/>
      <c r="AD1000" s="578"/>
      <c r="AE1000" s="201"/>
      <c r="AF1000" s="234"/>
      <c r="AG1000" s="234"/>
      <c r="AH1000" s="234"/>
      <c r="AI1000" s="234"/>
      <c r="AJ1000" s="234"/>
      <c r="AK1000" s="578"/>
      <c r="AL1000" s="201"/>
      <c r="AM1000" s="234"/>
      <c r="AN1000" s="234"/>
      <c r="AO1000" s="201"/>
      <c r="AP1000" s="201"/>
      <c r="BL1000" s="83"/>
      <c r="BM1000" s="83"/>
      <c r="BQ1000" s="83"/>
    </row>
    <row r="1001" spans="1:69" s="82" customFormat="1">
      <c r="A1001" s="201"/>
      <c r="B1001" s="234"/>
      <c r="C1001" s="716"/>
      <c r="D1001" s="201"/>
      <c r="E1001" s="201"/>
      <c r="F1001" s="201"/>
      <c r="G1001" s="201"/>
      <c r="H1001" s="201"/>
      <c r="I1001" s="201"/>
      <c r="J1001" s="201"/>
      <c r="K1001" s="201"/>
      <c r="L1001" s="201"/>
      <c r="M1001" s="578"/>
      <c r="N1001" s="578"/>
      <c r="O1001" s="578"/>
      <c r="P1001" s="578"/>
      <c r="Q1001" s="578"/>
      <c r="R1001" s="578"/>
      <c r="S1001" s="578"/>
      <c r="T1001" s="578"/>
      <c r="U1001" s="578"/>
      <c r="V1001" s="578"/>
      <c r="W1001" s="578"/>
      <c r="X1001" s="578"/>
      <c r="Y1001" s="578"/>
      <c r="Z1001" s="578"/>
      <c r="AA1001" s="578"/>
      <c r="AB1001" s="578"/>
      <c r="AC1001" s="578"/>
      <c r="AD1001" s="578"/>
      <c r="AE1001" s="201"/>
      <c r="AF1001" s="234"/>
      <c r="AG1001" s="234"/>
      <c r="AH1001" s="234"/>
      <c r="AI1001" s="234"/>
      <c r="AJ1001" s="234"/>
      <c r="AK1001" s="578"/>
      <c r="AL1001" s="201"/>
      <c r="AM1001" s="234"/>
      <c r="AN1001" s="234"/>
      <c r="AO1001" s="201"/>
      <c r="AP1001" s="201"/>
      <c r="BL1001" s="83"/>
      <c r="BM1001" s="83"/>
      <c r="BQ1001" s="83"/>
    </row>
    <row r="1002" spans="1:69" s="82" customFormat="1">
      <c r="A1002" s="201"/>
      <c r="B1002" s="234"/>
      <c r="C1002" s="716"/>
      <c r="D1002" s="201"/>
      <c r="E1002" s="201"/>
      <c r="F1002" s="201"/>
      <c r="G1002" s="201"/>
      <c r="H1002" s="201"/>
      <c r="I1002" s="201"/>
      <c r="J1002" s="201"/>
      <c r="K1002" s="201"/>
      <c r="L1002" s="201"/>
      <c r="M1002" s="578"/>
      <c r="N1002" s="578"/>
      <c r="O1002" s="578"/>
      <c r="P1002" s="578"/>
      <c r="Q1002" s="578"/>
      <c r="R1002" s="578"/>
      <c r="S1002" s="578"/>
      <c r="T1002" s="578"/>
      <c r="U1002" s="578"/>
      <c r="V1002" s="578"/>
      <c r="W1002" s="578"/>
      <c r="X1002" s="578"/>
      <c r="Y1002" s="578"/>
      <c r="Z1002" s="578"/>
      <c r="AA1002" s="578"/>
      <c r="AB1002" s="578"/>
      <c r="AC1002" s="578"/>
      <c r="AD1002" s="578"/>
      <c r="AE1002" s="201"/>
      <c r="AF1002" s="234"/>
      <c r="AG1002" s="234"/>
      <c r="AH1002" s="234"/>
      <c r="AI1002" s="234"/>
      <c r="AJ1002" s="234"/>
      <c r="AK1002" s="578"/>
      <c r="AL1002" s="201"/>
      <c r="AM1002" s="234"/>
      <c r="AN1002" s="234"/>
      <c r="AO1002" s="201"/>
      <c r="AP1002" s="201"/>
      <c r="BL1002" s="83"/>
      <c r="BM1002" s="83"/>
      <c r="BQ1002" s="83"/>
    </row>
    <row r="1003" spans="1:69" s="82" customFormat="1">
      <c r="A1003" s="201"/>
      <c r="B1003" s="234"/>
      <c r="C1003" s="716"/>
      <c r="D1003" s="201"/>
      <c r="E1003" s="201"/>
      <c r="F1003" s="201"/>
      <c r="G1003" s="201"/>
      <c r="H1003" s="201"/>
      <c r="I1003" s="201"/>
      <c r="J1003" s="201"/>
      <c r="K1003" s="201"/>
      <c r="L1003" s="201"/>
      <c r="M1003" s="578"/>
      <c r="N1003" s="578"/>
      <c r="O1003" s="578"/>
      <c r="P1003" s="578"/>
      <c r="Q1003" s="578"/>
      <c r="R1003" s="578"/>
      <c r="S1003" s="578"/>
      <c r="T1003" s="578"/>
      <c r="U1003" s="578"/>
      <c r="V1003" s="578"/>
      <c r="W1003" s="578"/>
      <c r="X1003" s="578"/>
      <c r="Y1003" s="578"/>
      <c r="Z1003" s="578"/>
      <c r="AA1003" s="578"/>
      <c r="AB1003" s="578"/>
      <c r="AC1003" s="578"/>
      <c r="AD1003" s="578"/>
      <c r="AE1003" s="201"/>
      <c r="AF1003" s="234"/>
      <c r="AG1003" s="234"/>
      <c r="AH1003" s="234"/>
      <c r="AI1003" s="234"/>
      <c r="AJ1003" s="234"/>
      <c r="AK1003" s="578"/>
      <c r="AL1003" s="201"/>
      <c r="AM1003" s="234"/>
      <c r="AN1003" s="234"/>
      <c r="AO1003" s="201"/>
      <c r="AP1003" s="201"/>
      <c r="BL1003" s="83"/>
      <c r="BM1003" s="83"/>
      <c r="BQ1003" s="83"/>
    </row>
    <row r="1004" spans="1:69" s="82" customFormat="1">
      <c r="A1004" s="201"/>
      <c r="B1004" s="234"/>
      <c r="C1004" s="716"/>
      <c r="D1004" s="201"/>
      <c r="E1004" s="201"/>
      <c r="F1004" s="201"/>
      <c r="G1004" s="201"/>
      <c r="H1004" s="201"/>
      <c r="I1004" s="201"/>
      <c r="J1004" s="201"/>
      <c r="K1004" s="201"/>
      <c r="L1004" s="201"/>
      <c r="M1004" s="578"/>
      <c r="N1004" s="578"/>
      <c r="O1004" s="578"/>
      <c r="P1004" s="578"/>
      <c r="Q1004" s="578"/>
      <c r="R1004" s="578"/>
      <c r="S1004" s="578"/>
      <c r="T1004" s="578"/>
      <c r="U1004" s="578"/>
      <c r="V1004" s="578"/>
      <c r="W1004" s="578"/>
      <c r="X1004" s="578"/>
      <c r="Y1004" s="578"/>
      <c r="Z1004" s="578"/>
      <c r="AA1004" s="578"/>
      <c r="AB1004" s="578"/>
      <c r="AC1004" s="578"/>
      <c r="AD1004" s="578"/>
      <c r="AE1004" s="201"/>
      <c r="AF1004" s="234"/>
      <c r="AG1004" s="234"/>
      <c r="AH1004" s="234"/>
      <c r="AI1004" s="234"/>
      <c r="AJ1004" s="234"/>
      <c r="AK1004" s="578"/>
      <c r="AL1004" s="201"/>
      <c r="AM1004" s="234"/>
      <c r="AN1004" s="234"/>
      <c r="AO1004" s="201"/>
      <c r="AP1004" s="201"/>
      <c r="BL1004" s="83"/>
      <c r="BM1004" s="83"/>
      <c r="BQ1004" s="83"/>
    </row>
    <row r="1005" spans="1:69" s="82" customFormat="1">
      <c r="A1005" s="201"/>
      <c r="B1005" s="234"/>
      <c r="C1005" s="716"/>
      <c r="D1005" s="201"/>
      <c r="E1005" s="201"/>
      <c r="F1005" s="201"/>
      <c r="G1005" s="201"/>
      <c r="H1005" s="201"/>
      <c r="I1005" s="201"/>
      <c r="J1005" s="201"/>
      <c r="K1005" s="201"/>
      <c r="L1005" s="201"/>
      <c r="M1005" s="578"/>
      <c r="N1005" s="578"/>
      <c r="O1005" s="578"/>
      <c r="P1005" s="578"/>
      <c r="Q1005" s="578"/>
      <c r="R1005" s="578"/>
      <c r="S1005" s="578"/>
      <c r="T1005" s="578"/>
      <c r="U1005" s="578"/>
      <c r="V1005" s="578"/>
      <c r="W1005" s="578"/>
      <c r="X1005" s="578"/>
      <c r="Y1005" s="578"/>
      <c r="Z1005" s="578"/>
      <c r="AA1005" s="578"/>
      <c r="AB1005" s="578"/>
      <c r="AC1005" s="578"/>
      <c r="AD1005" s="578"/>
      <c r="AE1005" s="201"/>
      <c r="AF1005" s="234"/>
      <c r="AG1005" s="234"/>
      <c r="AH1005" s="234"/>
      <c r="AI1005" s="234"/>
      <c r="AJ1005" s="234"/>
      <c r="AK1005" s="578"/>
      <c r="AL1005" s="201"/>
      <c r="AM1005" s="234"/>
      <c r="AN1005" s="234"/>
      <c r="AO1005" s="201"/>
      <c r="AP1005" s="201"/>
      <c r="BL1005" s="83"/>
      <c r="BM1005" s="83"/>
      <c r="BQ1005" s="83"/>
    </row>
    <row r="1006" spans="1:69" s="82" customFormat="1">
      <c r="A1006" s="201"/>
      <c r="B1006" s="234"/>
      <c r="C1006" s="716"/>
      <c r="D1006" s="201"/>
      <c r="E1006" s="201"/>
      <c r="F1006" s="201"/>
      <c r="G1006" s="201"/>
      <c r="H1006" s="201"/>
      <c r="I1006" s="201"/>
      <c r="J1006" s="201"/>
      <c r="K1006" s="201"/>
      <c r="L1006" s="201"/>
      <c r="M1006" s="578"/>
      <c r="N1006" s="578"/>
      <c r="O1006" s="578"/>
      <c r="P1006" s="578"/>
      <c r="Q1006" s="578"/>
      <c r="R1006" s="578"/>
      <c r="S1006" s="578"/>
      <c r="T1006" s="578"/>
      <c r="U1006" s="578"/>
      <c r="V1006" s="578"/>
      <c r="W1006" s="578"/>
      <c r="X1006" s="578"/>
      <c r="Y1006" s="578"/>
      <c r="Z1006" s="578"/>
      <c r="AA1006" s="578"/>
      <c r="AB1006" s="578"/>
      <c r="AC1006" s="578"/>
      <c r="AD1006" s="578"/>
      <c r="AE1006" s="201"/>
      <c r="AF1006" s="234"/>
      <c r="AG1006" s="234"/>
      <c r="AH1006" s="234"/>
      <c r="AI1006" s="234"/>
      <c r="AJ1006" s="234"/>
      <c r="AK1006" s="578"/>
      <c r="AL1006" s="201"/>
      <c r="AM1006" s="234"/>
      <c r="AN1006" s="234"/>
      <c r="AO1006" s="201"/>
      <c r="AP1006" s="201"/>
      <c r="BL1006" s="83"/>
      <c r="BM1006" s="83"/>
      <c r="BQ1006" s="83"/>
    </row>
    <row r="1007" spans="1:69" s="82" customFormat="1">
      <c r="A1007" s="201"/>
      <c r="B1007" s="234"/>
      <c r="C1007" s="716"/>
      <c r="D1007" s="201"/>
      <c r="E1007" s="201"/>
      <c r="F1007" s="201"/>
      <c r="G1007" s="201"/>
      <c r="H1007" s="201"/>
      <c r="I1007" s="201"/>
      <c r="J1007" s="201"/>
      <c r="K1007" s="201"/>
      <c r="L1007" s="201"/>
      <c r="M1007" s="578"/>
      <c r="N1007" s="578"/>
      <c r="O1007" s="578"/>
      <c r="P1007" s="578"/>
      <c r="Q1007" s="578"/>
      <c r="R1007" s="578"/>
      <c r="S1007" s="578"/>
      <c r="T1007" s="578"/>
      <c r="U1007" s="578"/>
      <c r="V1007" s="578"/>
      <c r="W1007" s="578"/>
      <c r="X1007" s="578"/>
      <c r="Y1007" s="578"/>
      <c r="Z1007" s="578"/>
      <c r="AA1007" s="578"/>
      <c r="AB1007" s="578"/>
      <c r="AC1007" s="578"/>
      <c r="AD1007" s="578"/>
      <c r="AE1007" s="201"/>
      <c r="AF1007" s="234"/>
      <c r="AG1007" s="234"/>
      <c r="AH1007" s="234"/>
      <c r="AI1007" s="234"/>
      <c r="AJ1007" s="234"/>
      <c r="AK1007" s="578"/>
      <c r="AL1007" s="201"/>
      <c r="AM1007" s="234"/>
      <c r="AN1007" s="234"/>
      <c r="AO1007" s="201"/>
      <c r="AP1007" s="201"/>
      <c r="BL1007" s="83"/>
      <c r="BM1007" s="83"/>
      <c r="BQ1007" s="83"/>
    </row>
    <row r="1008" spans="1:69" s="82" customFormat="1">
      <c r="A1008" s="201"/>
      <c r="B1008" s="234"/>
      <c r="C1008" s="716"/>
      <c r="D1008" s="201"/>
      <c r="E1008" s="201"/>
      <c r="F1008" s="201"/>
      <c r="G1008" s="201"/>
      <c r="H1008" s="201"/>
      <c r="I1008" s="201"/>
      <c r="J1008" s="201"/>
      <c r="K1008" s="201"/>
      <c r="L1008" s="201"/>
      <c r="M1008" s="578"/>
      <c r="N1008" s="578"/>
      <c r="O1008" s="578"/>
      <c r="P1008" s="578"/>
      <c r="Q1008" s="578"/>
      <c r="R1008" s="578"/>
      <c r="S1008" s="578"/>
      <c r="T1008" s="578"/>
      <c r="U1008" s="578"/>
      <c r="V1008" s="578"/>
      <c r="W1008" s="578"/>
      <c r="X1008" s="578"/>
      <c r="Y1008" s="578"/>
      <c r="Z1008" s="578"/>
      <c r="AA1008" s="578"/>
      <c r="AB1008" s="578"/>
      <c r="AC1008" s="578"/>
      <c r="AD1008" s="578"/>
      <c r="AE1008" s="201"/>
      <c r="AF1008" s="234"/>
      <c r="AG1008" s="234"/>
      <c r="AH1008" s="234"/>
      <c r="AI1008" s="234"/>
      <c r="AJ1008" s="234"/>
      <c r="AK1008" s="578"/>
      <c r="AL1008" s="201"/>
      <c r="AM1008" s="234"/>
      <c r="AN1008" s="234"/>
      <c r="AO1008" s="201"/>
      <c r="AP1008" s="201"/>
      <c r="BL1008" s="83"/>
      <c r="BM1008" s="83"/>
      <c r="BQ1008" s="83"/>
    </row>
    <row r="1009" spans="1:69" s="82" customFormat="1">
      <c r="A1009" s="201"/>
      <c r="B1009" s="234"/>
      <c r="C1009" s="716"/>
      <c r="D1009" s="201"/>
      <c r="E1009" s="201"/>
      <c r="F1009" s="201"/>
      <c r="G1009" s="201"/>
      <c r="H1009" s="201"/>
      <c r="I1009" s="201"/>
      <c r="J1009" s="201"/>
      <c r="K1009" s="201"/>
      <c r="L1009" s="201"/>
      <c r="M1009" s="578"/>
      <c r="N1009" s="578"/>
      <c r="O1009" s="578"/>
      <c r="P1009" s="578"/>
      <c r="Q1009" s="578"/>
      <c r="R1009" s="578"/>
      <c r="S1009" s="578"/>
      <c r="T1009" s="578"/>
      <c r="U1009" s="578"/>
      <c r="V1009" s="578"/>
      <c r="W1009" s="578"/>
      <c r="X1009" s="578"/>
      <c r="Y1009" s="578"/>
      <c r="Z1009" s="578"/>
      <c r="AA1009" s="578"/>
      <c r="AB1009" s="578"/>
      <c r="AC1009" s="578"/>
      <c r="AD1009" s="578"/>
      <c r="AE1009" s="201"/>
      <c r="AF1009" s="234"/>
      <c r="AG1009" s="234"/>
      <c r="AH1009" s="234"/>
      <c r="AI1009" s="234"/>
      <c r="AJ1009" s="234"/>
      <c r="AK1009" s="578"/>
      <c r="AL1009" s="201"/>
      <c r="AM1009" s="234"/>
      <c r="AN1009" s="234"/>
      <c r="AO1009" s="201"/>
      <c r="AP1009" s="201"/>
      <c r="BL1009" s="83"/>
      <c r="BM1009" s="83"/>
      <c r="BQ1009" s="83"/>
    </row>
    <row r="1010" spans="1:69" s="82" customFormat="1">
      <c r="A1010" s="201"/>
      <c r="B1010" s="234"/>
      <c r="C1010" s="716"/>
      <c r="D1010" s="201"/>
      <c r="E1010" s="201"/>
      <c r="F1010" s="201"/>
      <c r="G1010" s="201"/>
      <c r="H1010" s="201"/>
      <c r="I1010" s="201"/>
      <c r="J1010" s="201"/>
      <c r="K1010" s="201"/>
      <c r="L1010" s="201"/>
      <c r="M1010" s="578"/>
      <c r="N1010" s="578"/>
      <c r="O1010" s="578"/>
      <c r="P1010" s="578"/>
      <c r="Q1010" s="578"/>
      <c r="R1010" s="578"/>
      <c r="S1010" s="578"/>
      <c r="T1010" s="578"/>
      <c r="U1010" s="578"/>
      <c r="V1010" s="578"/>
      <c r="W1010" s="578"/>
      <c r="X1010" s="578"/>
      <c r="Y1010" s="578"/>
      <c r="Z1010" s="578"/>
      <c r="AA1010" s="578"/>
      <c r="AB1010" s="578"/>
      <c r="AC1010" s="578"/>
      <c r="AD1010" s="578"/>
      <c r="AE1010" s="201"/>
      <c r="AF1010" s="234"/>
      <c r="AG1010" s="234"/>
      <c r="AH1010" s="234"/>
      <c r="AI1010" s="234"/>
      <c r="AJ1010" s="234"/>
      <c r="AK1010" s="578"/>
      <c r="AL1010" s="201"/>
      <c r="AM1010" s="234"/>
      <c r="AN1010" s="234"/>
      <c r="AO1010" s="201"/>
      <c r="AP1010" s="201"/>
      <c r="BL1010" s="83"/>
      <c r="BM1010" s="83"/>
      <c r="BQ1010" s="83"/>
    </row>
    <row r="1011" spans="1:69" s="82" customFormat="1">
      <c r="A1011" s="201"/>
      <c r="B1011" s="234"/>
      <c r="C1011" s="716"/>
      <c r="D1011" s="201"/>
      <c r="E1011" s="201"/>
      <c r="F1011" s="201"/>
      <c r="G1011" s="201"/>
      <c r="H1011" s="201"/>
      <c r="I1011" s="201"/>
      <c r="J1011" s="201"/>
      <c r="K1011" s="201"/>
      <c r="L1011" s="201"/>
      <c r="M1011" s="578"/>
      <c r="N1011" s="578"/>
      <c r="O1011" s="578"/>
      <c r="P1011" s="578"/>
      <c r="Q1011" s="578"/>
      <c r="R1011" s="578"/>
      <c r="S1011" s="578"/>
      <c r="T1011" s="578"/>
      <c r="U1011" s="578"/>
      <c r="V1011" s="578"/>
      <c r="W1011" s="578"/>
      <c r="X1011" s="578"/>
      <c r="Y1011" s="578"/>
      <c r="Z1011" s="578"/>
      <c r="AA1011" s="578"/>
      <c r="AB1011" s="578"/>
      <c r="AC1011" s="578"/>
      <c r="AD1011" s="578"/>
      <c r="AE1011" s="201"/>
      <c r="AF1011" s="234"/>
      <c r="AG1011" s="234"/>
      <c r="AH1011" s="234"/>
      <c r="AI1011" s="234"/>
      <c r="AJ1011" s="234"/>
      <c r="AK1011" s="578"/>
      <c r="AL1011" s="201"/>
      <c r="AM1011" s="234"/>
      <c r="AN1011" s="234"/>
      <c r="AO1011" s="201"/>
      <c r="AP1011" s="201"/>
      <c r="BL1011" s="83"/>
      <c r="BM1011" s="83"/>
      <c r="BQ1011" s="83"/>
    </row>
    <row r="1012" spans="1:69" s="82" customFormat="1">
      <c r="A1012" s="201"/>
      <c r="B1012" s="234"/>
      <c r="C1012" s="716"/>
      <c r="D1012" s="201"/>
      <c r="E1012" s="201"/>
      <c r="F1012" s="201"/>
      <c r="G1012" s="201"/>
      <c r="H1012" s="201"/>
      <c r="I1012" s="201"/>
      <c r="J1012" s="201"/>
      <c r="K1012" s="201"/>
      <c r="L1012" s="201"/>
      <c r="M1012" s="578"/>
      <c r="N1012" s="578"/>
      <c r="O1012" s="578"/>
      <c r="P1012" s="578"/>
      <c r="Q1012" s="578"/>
      <c r="R1012" s="578"/>
      <c r="S1012" s="578"/>
      <c r="T1012" s="578"/>
      <c r="U1012" s="578"/>
      <c r="V1012" s="578"/>
      <c r="W1012" s="578"/>
      <c r="X1012" s="578"/>
      <c r="Y1012" s="578"/>
      <c r="Z1012" s="578"/>
      <c r="AA1012" s="578"/>
      <c r="AB1012" s="578"/>
      <c r="AC1012" s="578"/>
      <c r="AD1012" s="578"/>
      <c r="AE1012" s="201"/>
      <c r="AF1012" s="234"/>
      <c r="AG1012" s="234"/>
      <c r="AH1012" s="234"/>
      <c r="AI1012" s="234"/>
      <c r="AJ1012" s="234"/>
      <c r="AK1012" s="578"/>
      <c r="AL1012" s="201"/>
      <c r="AM1012" s="234"/>
      <c r="AN1012" s="234"/>
      <c r="AO1012" s="201"/>
      <c r="AP1012" s="201"/>
      <c r="BL1012" s="83"/>
      <c r="BM1012" s="83"/>
      <c r="BQ1012" s="83"/>
    </row>
    <row r="1013" spans="1:69" s="82" customFormat="1">
      <c r="A1013" s="201"/>
      <c r="B1013" s="234"/>
      <c r="C1013" s="716"/>
      <c r="D1013" s="201"/>
      <c r="E1013" s="201"/>
      <c r="F1013" s="201"/>
      <c r="G1013" s="201"/>
      <c r="H1013" s="201"/>
      <c r="I1013" s="201"/>
      <c r="J1013" s="201"/>
      <c r="K1013" s="201"/>
      <c r="L1013" s="201"/>
      <c r="M1013" s="578"/>
      <c r="N1013" s="578"/>
      <c r="O1013" s="578"/>
      <c r="P1013" s="578"/>
      <c r="Q1013" s="578"/>
      <c r="R1013" s="578"/>
      <c r="S1013" s="578"/>
      <c r="T1013" s="578"/>
      <c r="U1013" s="578"/>
      <c r="V1013" s="578"/>
      <c r="W1013" s="578"/>
      <c r="X1013" s="578"/>
      <c r="Y1013" s="578"/>
      <c r="Z1013" s="578"/>
      <c r="AA1013" s="578"/>
      <c r="AB1013" s="578"/>
      <c r="AC1013" s="578"/>
      <c r="AD1013" s="578"/>
      <c r="AE1013" s="201"/>
      <c r="AF1013" s="234"/>
      <c r="AG1013" s="234"/>
      <c r="AH1013" s="234"/>
      <c r="AI1013" s="234"/>
      <c r="AJ1013" s="234"/>
      <c r="AK1013" s="578"/>
      <c r="AL1013" s="201"/>
      <c r="AM1013" s="234"/>
      <c r="AN1013" s="234"/>
      <c r="AO1013" s="201"/>
      <c r="AP1013" s="201"/>
      <c r="BL1013" s="83"/>
      <c r="BM1013" s="83"/>
      <c r="BQ1013" s="83"/>
    </row>
    <row r="1014" spans="1:69" s="82" customFormat="1">
      <c r="A1014" s="201"/>
      <c r="B1014" s="234"/>
      <c r="C1014" s="716"/>
      <c r="D1014" s="201"/>
      <c r="E1014" s="201"/>
      <c r="F1014" s="201"/>
      <c r="G1014" s="201"/>
      <c r="H1014" s="201"/>
      <c r="I1014" s="201"/>
      <c r="J1014" s="201"/>
      <c r="K1014" s="201"/>
      <c r="L1014" s="201"/>
      <c r="M1014" s="578"/>
      <c r="N1014" s="578"/>
      <c r="O1014" s="578"/>
      <c r="P1014" s="578"/>
      <c r="Q1014" s="578"/>
      <c r="R1014" s="578"/>
      <c r="S1014" s="578"/>
      <c r="T1014" s="578"/>
      <c r="U1014" s="578"/>
      <c r="V1014" s="578"/>
      <c r="W1014" s="578"/>
      <c r="X1014" s="578"/>
      <c r="Y1014" s="578"/>
      <c r="Z1014" s="578"/>
      <c r="AA1014" s="578"/>
      <c r="AB1014" s="578"/>
      <c r="AC1014" s="578"/>
      <c r="AD1014" s="578"/>
      <c r="AE1014" s="201"/>
      <c r="AF1014" s="234"/>
      <c r="AG1014" s="234"/>
      <c r="AH1014" s="234"/>
      <c r="AI1014" s="234"/>
      <c r="AJ1014" s="234"/>
      <c r="AK1014" s="578"/>
      <c r="AL1014" s="201"/>
      <c r="AM1014" s="234"/>
      <c r="AN1014" s="234"/>
      <c r="AO1014" s="201"/>
      <c r="AP1014" s="201"/>
      <c r="BL1014" s="83"/>
      <c r="BM1014" s="83"/>
      <c r="BQ1014" s="83"/>
    </row>
    <row r="1015" spans="1:69" s="82" customFormat="1">
      <c r="A1015" s="201"/>
      <c r="B1015" s="234"/>
      <c r="C1015" s="716"/>
      <c r="D1015" s="201"/>
      <c r="E1015" s="201"/>
      <c r="F1015" s="201"/>
      <c r="G1015" s="201"/>
      <c r="H1015" s="201"/>
      <c r="I1015" s="201"/>
      <c r="J1015" s="201"/>
      <c r="K1015" s="201"/>
      <c r="L1015" s="201"/>
      <c r="M1015" s="578"/>
      <c r="N1015" s="578"/>
      <c r="O1015" s="578"/>
      <c r="P1015" s="578"/>
      <c r="Q1015" s="578"/>
      <c r="R1015" s="578"/>
      <c r="S1015" s="578"/>
      <c r="T1015" s="578"/>
      <c r="U1015" s="578"/>
      <c r="V1015" s="578"/>
      <c r="W1015" s="578"/>
      <c r="X1015" s="578"/>
      <c r="Y1015" s="578"/>
      <c r="Z1015" s="578"/>
      <c r="AA1015" s="578"/>
      <c r="AB1015" s="578"/>
      <c r="AC1015" s="578"/>
      <c r="AD1015" s="578"/>
      <c r="AE1015" s="201"/>
      <c r="AF1015" s="234"/>
      <c r="AG1015" s="234"/>
      <c r="AH1015" s="234"/>
      <c r="AI1015" s="234"/>
      <c r="AJ1015" s="234"/>
      <c r="AK1015" s="578"/>
      <c r="AL1015" s="201"/>
      <c r="AM1015" s="234"/>
      <c r="AN1015" s="234"/>
      <c r="AO1015" s="201"/>
      <c r="AP1015" s="201"/>
      <c r="BL1015" s="83"/>
      <c r="BM1015" s="83"/>
      <c r="BQ1015" s="83"/>
    </row>
    <row r="1016" spans="1:69" s="82" customFormat="1">
      <c r="A1016" s="201"/>
      <c r="B1016" s="234"/>
      <c r="C1016" s="716"/>
      <c r="D1016" s="201"/>
      <c r="E1016" s="201"/>
      <c r="F1016" s="201"/>
      <c r="G1016" s="201"/>
      <c r="H1016" s="201"/>
      <c r="I1016" s="201"/>
      <c r="J1016" s="201"/>
      <c r="K1016" s="201"/>
      <c r="L1016" s="201"/>
      <c r="M1016" s="578"/>
      <c r="N1016" s="578"/>
      <c r="O1016" s="578"/>
      <c r="P1016" s="578"/>
      <c r="Q1016" s="578"/>
      <c r="R1016" s="578"/>
      <c r="S1016" s="578"/>
      <c r="T1016" s="578"/>
      <c r="U1016" s="578"/>
      <c r="V1016" s="578"/>
      <c r="W1016" s="578"/>
      <c r="X1016" s="578"/>
      <c r="Y1016" s="578"/>
      <c r="Z1016" s="578"/>
      <c r="AA1016" s="578"/>
      <c r="AB1016" s="578"/>
      <c r="AC1016" s="578"/>
      <c r="AD1016" s="578"/>
      <c r="AE1016" s="201"/>
      <c r="AF1016" s="234"/>
      <c r="AG1016" s="234"/>
      <c r="AH1016" s="234"/>
      <c r="AI1016" s="234"/>
      <c r="AJ1016" s="234"/>
      <c r="AK1016" s="578"/>
      <c r="AL1016" s="201"/>
      <c r="AM1016" s="234"/>
      <c r="AN1016" s="234"/>
      <c r="AO1016" s="201"/>
      <c r="AP1016" s="201"/>
      <c r="BL1016" s="83"/>
      <c r="BM1016" s="83"/>
      <c r="BQ1016" s="83"/>
    </row>
    <row r="1017" spans="1:69" s="82" customFormat="1">
      <c r="A1017" s="201"/>
      <c r="B1017" s="234"/>
      <c r="C1017" s="716"/>
      <c r="D1017" s="201"/>
      <c r="E1017" s="201"/>
      <c r="F1017" s="201"/>
      <c r="G1017" s="201"/>
      <c r="H1017" s="201"/>
      <c r="I1017" s="201"/>
      <c r="J1017" s="201"/>
      <c r="K1017" s="201"/>
      <c r="L1017" s="201"/>
      <c r="M1017" s="578"/>
      <c r="N1017" s="578"/>
      <c r="O1017" s="578"/>
      <c r="P1017" s="578"/>
      <c r="Q1017" s="578"/>
      <c r="R1017" s="578"/>
      <c r="S1017" s="578"/>
      <c r="T1017" s="578"/>
      <c r="U1017" s="578"/>
      <c r="V1017" s="578"/>
      <c r="W1017" s="578"/>
      <c r="X1017" s="578"/>
      <c r="Y1017" s="578"/>
      <c r="Z1017" s="578"/>
      <c r="AA1017" s="578"/>
      <c r="AB1017" s="578"/>
      <c r="AC1017" s="578"/>
      <c r="AD1017" s="578"/>
      <c r="AE1017" s="201"/>
      <c r="AF1017" s="234"/>
      <c r="AG1017" s="234"/>
      <c r="AH1017" s="234"/>
      <c r="AI1017" s="234"/>
      <c r="AJ1017" s="234"/>
      <c r="AK1017" s="578"/>
      <c r="AL1017" s="201"/>
      <c r="AM1017" s="234"/>
      <c r="AN1017" s="234"/>
      <c r="AO1017" s="201"/>
      <c r="AP1017" s="201"/>
      <c r="BL1017" s="83"/>
      <c r="BM1017" s="83"/>
      <c r="BQ1017" s="83"/>
    </row>
    <row r="1018" spans="1:69" s="82" customFormat="1">
      <c r="A1018" s="201"/>
      <c r="B1018" s="234"/>
      <c r="C1018" s="716"/>
      <c r="D1018" s="201"/>
      <c r="E1018" s="201"/>
      <c r="F1018" s="201"/>
      <c r="G1018" s="201"/>
      <c r="H1018" s="201"/>
      <c r="I1018" s="201"/>
      <c r="J1018" s="201"/>
      <c r="K1018" s="201"/>
      <c r="L1018" s="201"/>
      <c r="M1018" s="578"/>
      <c r="N1018" s="578"/>
      <c r="O1018" s="578"/>
      <c r="P1018" s="578"/>
      <c r="Q1018" s="578"/>
      <c r="R1018" s="578"/>
      <c r="S1018" s="578"/>
      <c r="T1018" s="578"/>
      <c r="U1018" s="578"/>
      <c r="V1018" s="578"/>
      <c r="W1018" s="578"/>
      <c r="X1018" s="578"/>
      <c r="Y1018" s="578"/>
      <c r="Z1018" s="578"/>
      <c r="AA1018" s="578"/>
      <c r="AB1018" s="578"/>
      <c r="AC1018" s="578"/>
      <c r="AD1018" s="578"/>
      <c r="AE1018" s="201"/>
      <c r="AF1018" s="234"/>
      <c r="AG1018" s="234"/>
      <c r="AH1018" s="234"/>
      <c r="AI1018" s="234"/>
      <c r="AJ1018" s="234"/>
      <c r="AK1018" s="578"/>
      <c r="AL1018" s="201"/>
      <c r="AM1018" s="234"/>
      <c r="AN1018" s="234"/>
      <c r="AO1018" s="201"/>
      <c r="AP1018" s="201"/>
      <c r="BL1018" s="83"/>
      <c r="BM1018" s="83"/>
      <c r="BQ1018" s="83"/>
    </row>
    <row r="1019" spans="1:69" s="82" customFormat="1">
      <c r="A1019" s="201"/>
      <c r="B1019" s="234"/>
      <c r="C1019" s="716"/>
      <c r="D1019" s="201"/>
      <c r="E1019" s="201"/>
      <c r="F1019" s="201"/>
      <c r="G1019" s="201"/>
      <c r="H1019" s="201"/>
      <c r="I1019" s="201"/>
      <c r="J1019" s="201"/>
      <c r="K1019" s="201"/>
      <c r="L1019" s="201"/>
      <c r="M1019" s="578"/>
      <c r="N1019" s="578"/>
      <c r="O1019" s="578"/>
      <c r="P1019" s="578"/>
      <c r="Q1019" s="578"/>
      <c r="R1019" s="578"/>
      <c r="S1019" s="578"/>
      <c r="T1019" s="578"/>
      <c r="U1019" s="578"/>
      <c r="V1019" s="578"/>
      <c r="W1019" s="578"/>
      <c r="X1019" s="578"/>
      <c r="Y1019" s="578"/>
      <c r="Z1019" s="578"/>
      <c r="AA1019" s="578"/>
      <c r="AB1019" s="578"/>
      <c r="AC1019" s="578"/>
      <c r="AD1019" s="578"/>
      <c r="AE1019" s="201"/>
      <c r="AF1019" s="234"/>
      <c r="AG1019" s="234"/>
      <c r="AH1019" s="234"/>
      <c r="AI1019" s="234"/>
      <c r="AJ1019" s="234"/>
      <c r="AK1019" s="578"/>
      <c r="AL1019" s="201"/>
      <c r="AM1019" s="234"/>
      <c r="AN1019" s="234"/>
      <c r="AO1019" s="201"/>
      <c r="AP1019" s="201"/>
      <c r="BL1019" s="83"/>
      <c r="BM1019" s="83"/>
      <c r="BQ1019" s="83"/>
    </row>
    <row r="1020" spans="1:69" s="82" customFormat="1">
      <c r="A1020" s="201"/>
      <c r="B1020" s="234"/>
      <c r="C1020" s="716"/>
      <c r="D1020" s="201"/>
      <c r="E1020" s="201"/>
      <c r="F1020" s="201"/>
      <c r="G1020" s="201"/>
      <c r="H1020" s="201"/>
      <c r="I1020" s="201"/>
      <c r="J1020" s="201"/>
      <c r="K1020" s="201"/>
      <c r="L1020" s="201"/>
      <c r="M1020" s="578"/>
      <c r="N1020" s="578"/>
      <c r="O1020" s="578"/>
      <c r="P1020" s="578"/>
      <c r="Q1020" s="578"/>
      <c r="R1020" s="578"/>
      <c r="S1020" s="578"/>
      <c r="T1020" s="578"/>
      <c r="U1020" s="578"/>
      <c r="V1020" s="578"/>
      <c r="W1020" s="578"/>
      <c r="X1020" s="578"/>
      <c r="Y1020" s="578"/>
      <c r="Z1020" s="578"/>
      <c r="AA1020" s="578"/>
      <c r="AB1020" s="578"/>
      <c r="AC1020" s="578"/>
      <c r="AD1020" s="578"/>
      <c r="AE1020" s="201"/>
      <c r="AF1020" s="234"/>
      <c r="AG1020" s="234"/>
      <c r="AH1020" s="234"/>
      <c r="AI1020" s="234"/>
      <c r="AJ1020" s="234"/>
      <c r="AK1020" s="578"/>
      <c r="AL1020" s="201"/>
      <c r="AM1020" s="234"/>
      <c r="AN1020" s="234"/>
      <c r="AO1020" s="201"/>
      <c r="AP1020" s="201"/>
      <c r="BL1020" s="83"/>
      <c r="BM1020" s="83"/>
      <c r="BQ1020" s="83"/>
    </row>
    <row r="1021" spans="1:69" s="82" customFormat="1">
      <c r="A1021" s="201"/>
      <c r="B1021" s="234"/>
      <c r="C1021" s="716"/>
      <c r="D1021" s="201"/>
      <c r="E1021" s="201"/>
      <c r="F1021" s="201"/>
      <c r="G1021" s="201"/>
      <c r="H1021" s="201"/>
      <c r="I1021" s="201"/>
      <c r="J1021" s="201"/>
      <c r="K1021" s="201"/>
      <c r="L1021" s="201"/>
      <c r="M1021" s="578"/>
      <c r="N1021" s="578"/>
      <c r="O1021" s="578"/>
      <c r="P1021" s="578"/>
      <c r="Q1021" s="578"/>
      <c r="R1021" s="578"/>
      <c r="S1021" s="578"/>
      <c r="T1021" s="578"/>
      <c r="U1021" s="578"/>
      <c r="V1021" s="578"/>
      <c r="W1021" s="578"/>
      <c r="X1021" s="578"/>
      <c r="Y1021" s="578"/>
      <c r="Z1021" s="578"/>
      <c r="AA1021" s="578"/>
      <c r="AB1021" s="578"/>
      <c r="AC1021" s="578"/>
      <c r="AD1021" s="578"/>
      <c r="AE1021" s="201"/>
      <c r="AF1021" s="234"/>
      <c r="AG1021" s="234"/>
      <c r="AH1021" s="234"/>
      <c r="AI1021" s="234"/>
      <c r="AJ1021" s="234"/>
      <c r="AK1021" s="578"/>
      <c r="AL1021" s="201"/>
      <c r="AM1021" s="234"/>
      <c r="AN1021" s="234"/>
      <c r="AO1021" s="201"/>
      <c r="AP1021" s="201"/>
      <c r="BL1021" s="83"/>
      <c r="BM1021" s="83"/>
      <c r="BQ1021" s="83"/>
    </row>
    <row r="1022" spans="1:69" s="82" customFormat="1">
      <c r="A1022" s="201"/>
      <c r="B1022" s="234"/>
      <c r="C1022" s="716"/>
      <c r="D1022" s="201"/>
      <c r="E1022" s="201"/>
      <c r="F1022" s="201"/>
      <c r="G1022" s="201"/>
      <c r="H1022" s="201"/>
      <c r="I1022" s="201"/>
      <c r="J1022" s="201"/>
      <c r="K1022" s="201"/>
      <c r="L1022" s="201"/>
      <c r="M1022" s="578"/>
      <c r="N1022" s="578"/>
      <c r="O1022" s="578"/>
      <c r="P1022" s="578"/>
      <c r="Q1022" s="578"/>
      <c r="R1022" s="578"/>
      <c r="S1022" s="578"/>
      <c r="T1022" s="578"/>
      <c r="U1022" s="578"/>
      <c r="V1022" s="578"/>
      <c r="W1022" s="578"/>
      <c r="X1022" s="578"/>
      <c r="Y1022" s="578"/>
      <c r="Z1022" s="578"/>
      <c r="AA1022" s="578"/>
      <c r="AB1022" s="578"/>
      <c r="AC1022" s="578"/>
      <c r="AD1022" s="578"/>
      <c r="AE1022" s="201"/>
      <c r="AF1022" s="234"/>
      <c r="AG1022" s="234"/>
      <c r="AH1022" s="234"/>
      <c r="AI1022" s="234"/>
      <c r="AJ1022" s="234"/>
      <c r="AK1022" s="578"/>
      <c r="AL1022" s="201"/>
      <c r="AM1022" s="234"/>
      <c r="AN1022" s="234"/>
      <c r="AO1022" s="201"/>
      <c r="AP1022" s="201"/>
      <c r="BL1022" s="83"/>
      <c r="BM1022" s="83"/>
      <c r="BQ1022" s="83"/>
    </row>
    <row r="1023" spans="1:69" s="82" customFormat="1">
      <c r="A1023" s="201"/>
      <c r="B1023" s="234"/>
      <c r="C1023" s="716"/>
      <c r="D1023" s="201"/>
      <c r="E1023" s="201"/>
      <c r="F1023" s="201"/>
      <c r="G1023" s="201"/>
      <c r="H1023" s="201"/>
      <c r="I1023" s="201"/>
      <c r="J1023" s="201"/>
      <c r="K1023" s="201"/>
      <c r="L1023" s="201"/>
      <c r="M1023" s="578"/>
      <c r="N1023" s="578"/>
      <c r="O1023" s="578"/>
      <c r="P1023" s="578"/>
      <c r="Q1023" s="578"/>
      <c r="R1023" s="578"/>
      <c r="S1023" s="578"/>
      <c r="T1023" s="578"/>
      <c r="U1023" s="578"/>
      <c r="V1023" s="578"/>
      <c r="W1023" s="578"/>
      <c r="X1023" s="578"/>
      <c r="Y1023" s="578"/>
      <c r="Z1023" s="578"/>
      <c r="AA1023" s="578"/>
      <c r="AB1023" s="578"/>
      <c r="AC1023" s="578"/>
      <c r="AD1023" s="578"/>
      <c r="AE1023" s="201"/>
      <c r="AF1023" s="234"/>
      <c r="AG1023" s="234"/>
      <c r="AH1023" s="234"/>
      <c r="AI1023" s="234"/>
      <c r="AJ1023" s="234"/>
      <c r="AK1023" s="578"/>
      <c r="AL1023" s="201"/>
      <c r="AM1023" s="234"/>
      <c r="AN1023" s="234"/>
      <c r="AO1023" s="201"/>
      <c r="AP1023" s="201"/>
      <c r="BL1023" s="83"/>
      <c r="BM1023" s="83"/>
      <c r="BQ1023" s="83"/>
    </row>
    <row r="1024" spans="1:69" s="82" customFormat="1">
      <c r="A1024" s="201"/>
      <c r="B1024" s="234"/>
      <c r="C1024" s="716"/>
      <c r="D1024" s="201"/>
      <c r="E1024" s="201"/>
      <c r="F1024" s="201"/>
      <c r="G1024" s="201"/>
      <c r="H1024" s="201"/>
      <c r="I1024" s="201"/>
      <c r="J1024" s="201"/>
      <c r="K1024" s="201"/>
      <c r="L1024" s="201"/>
      <c r="M1024" s="578"/>
      <c r="N1024" s="578"/>
      <c r="O1024" s="578"/>
      <c r="P1024" s="578"/>
      <c r="Q1024" s="578"/>
      <c r="R1024" s="578"/>
      <c r="S1024" s="578"/>
      <c r="T1024" s="578"/>
      <c r="U1024" s="578"/>
      <c r="V1024" s="578"/>
      <c r="W1024" s="578"/>
      <c r="X1024" s="578"/>
      <c r="Y1024" s="578"/>
      <c r="Z1024" s="578"/>
      <c r="AA1024" s="578"/>
      <c r="AB1024" s="578"/>
      <c r="AC1024" s="578"/>
      <c r="AD1024" s="578"/>
      <c r="AE1024" s="201"/>
      <c r="AF1024" s="234"/>
      <c r="AG1024" s="234"/>
      <c r="AH1024" s="234"/>
      <c r="AI1024" s="234"/>
      <c r="AJ1024" s="234"/>
      <c r="AK1024" s="578"/>
      <c r="AL1024" s="201"/>
      <c r="AM1024" s="234"/>
      <c r="AN1024" s="234"/>
      <c r="AO1024" s="201"/>
      <c r="AP1024" s="201"/>
      <c r="BL1024" s="83"/>
      <c r="BM1024" s="83"/>
      <c r="BQ1024" s="83"/>
    </row>
    <row r="1025" spans="1:69" s="82" customFormat="1">
      <c r="A1025" s="201"/>
      <c r="B1025" s="234"/>
      <c r="C1025" s="716"/>
      <c r="D1025" s="201"/>
      <c r="E1025" s="201"/>
      <c r="F1025" s="201"/>
      <c r="G1025" s="201"/>
      <c r="H1025" s="201"/>
      <c r="I1025" s="201"/>
      <c r="J1025" s="201"/>
      <c r="K1025" s="201"/>
      <c r="L1025" s="201"/>
      <c r="M1025" s="578"/>
      <c r="N1025" s="578"/>
      <c r="O1025" s="578"/>
      <c r="P1025" s="578"/>
      <c r="Q1025" s="578"/>
      <c r="R1025" s="578"/>
      <c r="S1025" s="578"/>
      <c r="T1025" s="578"/>
      <c r="U1025" s="578"/>
      <c r="V1025" s="578"/>
      <c r="W1025" s="578"/>
      <c r="X1025" s="578"/>
      <c r="Y1025" s="578"/>
      <c r="Z1025" s="578"/>
      <c r="AA1025" s="578"/>
      <c r="AB1025" s="578"/>
      <c r="AC1025" s="578"/>
      <c r="AD1025" s="578"/>
      <c r="AE1025" s="201"/>
      <c r="AF1025" s="234"/>
      <c r="AG1025" s="234"/>
      <c r="AH1025" s="234"/>
      <c r="AI1025" s="234"/>
      <c r="AJ1025" s="234"/>
      <c r="AK1025" s="578"/>
      <c r="AL1025" s="201"/>
      <c r="AM1025" s="234"/>
      <c r="AN1025" s="234"/>
      <c r="AO1025" s="201"/>
      <c r="AP1025" s="201"/>
      <c r="BL1025" s="83"/>
      <c r="BM1025" s="83"/>
      <c r="BQ1025" s="83"/>
    </row>
    <row r="1026" spans="1:69" s="82" customFormat="1">
      <c r="A1026" s="201"/>
      <c r="B1026" s="234"/>
      <c r="C1026" s="716"/>
      <c r="D1026" s="201"/>
      <c r="E1026" s="201"/>
      <c r="F1026" s="201"/>
      <c r="G1026" s="201"/>
      <c r="H1026" s="201"/>
      <c r="I1026" s="201"/>
      <c r="J1026" s="201"/>
      <c r="K1026" s="201"/>
      <c r="L1026" s="201"/>
      <c r="M1026" s="578"/>
      <c r="N1026" s="578"/>
      <c r="O1026" s="578"/>
      <c r="P1026" s="578"/>
      <c r="Q1026" s="578"/>
      <c r="R1026" s="578"/>
      <c r="S1026" s="578"/>
      <c r="T1026" s="578"/>
      <c r="U1026" s="578"/>
      <c r="V1026" s="578"/>
      <c r="W1026" s="578"/>
      <c r="X1026" s="578"/>
      <c r="Y1026" s="578"/>
      <c r="Z1026" s="578"/>
      <c r="AA1026" s="578"/>
      <c r="AB1026" s="578"/>
      <c r="AC1026" s="578"/>
      <c r="AD1026" s="578"/>
      <c r="AE1026" s="201"/>
      <c r="AF1026" s="234"/>
      <c r="AG1026" s="234"/>
      <c r="AH1026" s="234"/>
      <c r="AI1026" s="234"/>
      <c r="AJ1026" s="234"/>
      <c r="AK1026" s="578"/>
      <c r="AL1026" s="201"/>
      <c r="AM1026" s="234"/>
      <c r="AN1026" s="234"/>
      <c r="AO1026" s="201"/>
      <c r="AP1026" s="201"/>
      <c r="BL1026" s="83"/>
      <c r="BM1026" s="83"/>
      <c r="BQ1026" s="83"/>
    </row>
    <row r="1027" spans="1:69" s="82" customFormat="1">
      <c r="A1027" s="201"/>
      <c r="B1027" s="234"/>
      <c r="C1027" s="716"/>
      <c r="D1027" s="201"/>
      <c r="E1027" s="201"/>
      <c r="F1027" s="201"/>
      <c r="G1027" s="201"/>
      <c r="H1027" s="201"/>
      <c r="I1027" s="201"/>
      <c r="J1027" s="201"/>
      <c r="K1027" s="201"/>
      <c r="L1027" s="201"/>
      <c r="M1027" s="578"/>
      <c r="N1027" s="578"/>
      <c r="O1027" s="578"/>
      <c r="P1027" s="578"/>
      <c r="Q1027" s="578"/>
      <c r="R1027" s="578"/>
      <c r="S1027" s="578"/>
      <c r="T1027" s="578"/>
      <c r="U1027" s="578"/>
      <c r="V1027" s="578"/>
      <c r="W1027" s="578"/>
      <c r="X1027" s="578"/>
      <c r="Y1027" s="578"/>
      <c r="Z1027" s="578"/>
      <c r="AA1027" s="578"/>
      <c r="AB1027" s="578"/>
      <c r="AC1027" s="578"/>
      <c r="AD1027" s="578"/>
      <c r="AE1027" s="201"/>
      <c r="AF1027" s="234"/>
      <c r="AG1027" s="234"/>
      <c r="AH1027" s="234"/>
      <c r="AI1027" s="234"/>
      <c r="AJ1027" s="234"/>
      <c r="AK1027" s="578"/>
      <c r="AL1027" s="201"/>
      <c r="AM1027" s="234"/>
      <c r="AN1027" s="234"/>
      <c r="AO1027" s="201"/>
      <c r="AP1027" s="201"/>
      <c r="BL1027" s="83"/>
      <c r="BM1027" s="83"/>
      <c r="BQ1027" s="83"/>
    </row>
    <row r="1028" spans="1:69" s="82" customFormat="1">
      <c r="A1028" s="201"/>
      <c r="B1028" s="234"/>
      <c r="C1028" s="716"/>
      <c r="D1028" s="201"/>
      <c r="E1028" s="201"/>
      <c r="F1028" s="201"/>
      <c r="G1028" s="201"/>
      <c r="H1028" s="201"/>
      <c r="I1028" s="201"/>
      <c r="J1028" s="201"/>
      <c r="K1028" s="201"/>
      <c r="L1028" s="201"/>
      <c r="M1028" s="578"/>
      <c r="N1028" s="578"/>
      <c r="O1028" s="578"/>
      <c r="P1028" s="578"/>
      <c r="Q1028" s="578"/>
      <c r="R1028" s="578"/>
      <c r="S1028" s="578"/>
      <c r="T1028" s="578"/>
      <c r="U1028" s="578"/>
      <c r="V1028" s="578"/>
      <c r="W1028" s="578"/>
      <c r="X1028" s="578"/>
      <c r="Y1028" s="578"/>
      <c r="Z1028" s="578"/>
      <c r="AA1028" s="578"/>
      <c r="AB1028" s="578"/>
      <c r="AC1028" s="578"/>
      <c r="AD1028" s="578"/>
      <c r="AE1028" s="201"/>
      <c r="AF1028" s="234"/>
      <c r="AG1028" s="234"/>
      <c r="AH1028" s="234"/>
      <c r="AI1028" s="234"/>
      <c r="AJ1028" s="234"/>
      <c r="AK1028" s="578"/>
      <c r="AL1028" s="201"/>
      <c r="AM1028" s="234"/>
      <c r="AN1028" s="234"/>
      <c r="AO1028" s="201"/>
      <c r="AP1028" s="201"/>
      <c r="BL1028" s="83"/>
      <c r="BM1028" s="83"/>
      <c r="BQ1028" s="83"/>
    </row>
    <row r="1029" spans="1:69" s="82" customFormat="1">
      <c r="A1029" s="201"/>
      <c r="B1029" s="234"/>
      <c r="C1029" s="716"/>
      <c r="D1029" s="201"/>
      <c r="E1029" s="201"/>
      <c r="F1029" s="201"/>
      <c r="G1029" s="201"/>
      <c r="H1029" s="201"/>
      <c r="I1029" s="201"/>
      <c r="J1029" s="201"/>
      <c r="K1029" s="201"/>
      <c r="L1029" s="201"/>
      <c r="M1029" s="578"/>
      <c r="N1029" s="578"/>
      <c r="O1029" s="578"/>
      <c r="P1029" s="578"/>
      <c r="Q1029" s="578"/>
      <c r="R1029" s="578"/>
      <c r="S1029" s="578"/>
      <c r="T1029" s="578"/>
      <c r="U1029" s="578"/>
      <c r="V1029" s="578"/>
      <c r="W1029" s="578"/>
      <c r="X1029" s="578"/>
      <c r="Y1029" s="578"/>
      <c r="Z1029" s="578"/>
      <c r="AA1029" s="578"/>
      <c r="AB1029" s="578"/>
      <c r="AC1029" s="578"/>
      <c r="AD1029" s="578"/>
      <c r="AE1029" s="201"/>
      <c r="AF1029" s="234"/>
      <c r="AG1029" s="234"/>
      <c r="AH1029" s="234"/>
      <c r="AI1029" s="234"/>
      <c r="AJ1029" s="234"/>
      <c r="AK1029" s="578"/>
      <c r="AL1029" s="201"/>
      <c r="AM1029" s="234"/>
      <c r="AN1029" s="234"/>
      <c r="AO1029" s="201"/>
      <c r="AP1029" s="201"/>
      <c r="BL1029" s="83"/>
      <c r="BM1029" s="83"/>
      <c r="BQ1029" s="83"/>
    </row>
    <row r="1030" spans="1:69" s="82" customFormat="1">
      <c r="A1030" s="201"/>
      <c r="B1030" s="234"/>
      <c r="C1030" s="716"/>
      <c r="D1030" s="201"/>
      <c r="E1030" s="201"/>
      <c r="F1030" s="201"/>
      <c r="G1030" s="201"/>
      <c r="H1030" s="201"/>
      <c r="I1030" s="201"/>
      <c r="J1030" s="201"/>
      <c r="K1030" s="201"/>
      <c r="L1030" s="201"/>
      <c r="M1030" s="578"/>
      <c r="N1030" s="578"/>
      <c r="O1030" s="578"/>
      <c r="P1030" s="578"/>
      <c r="Q1030" s="578"/>
      <c r="R1030" s="578"/>
      <c r="S1030" s="578"/>
      <c r="T1030" s="578"/>
      <c r="U1030" s="578"/>
      <c r="V1030" s="578"/>
      <c r="W1030" s="578"/>
      <c r="X1030" s="578"/>
      <c r="Y1030" s="578"/>
      <c r="Z1030" s="578"/>
      <c r="AA1030" s="578"/>
      <c r="AB1030" s="578"/>
      <c r="AC1030" s="578"/>
      <c r="AD1030" s="578"/>
      <c r="AE1030" s="201"/>
      <c r="AF1030" s="234"/>
      <c r="AG1030" s="234"/>
      <c r="AH1030" s="234"/>
      <c r="AI1030" s="234"/>
      <c r="AJ1030" s="234"/>
      <c r="AK1030" s="578"/>
      <c r="AL1030" s="201"/>
      <c r="AM1030" s="234"/>
      <c r="AN1030" s="234"/>
      <c r="AO1030" s="201"/>
      <c r="AP1030" s="201"/>
      <c r="BL1030" s="83"/>
      <c r="BM1030" s="83"/>
      <c r="BQ1030" s="83"/>
    </row>
    <row r="1031" spans="1:69" s="82" customFormat="1">
      <c r="A1031" s="201"/>
      <c r="B1031" s="234"/>
      <c r="C1031" s="716"/>
      <c r="D1031" s="201"/>
      <c r="E1031" s="201"/>
      <c r="F1031" s="201"/>
      <c r="G1031" s="201"/>
      <c r="H1031" s="201"/>
      <c r="I1031" s="201"/>
      <c r="J1031" s="201"/>
      <c r="K1031" s="201"/>
      <c r="L1031" s="201"/>
      <c r="M1031" s="578"/>
      <c r="N1031" s="578"/>
      <c r="O1031" s="578"/>
      <c r="P1031" s="578"/>
      <c r="Q1031" s="578"/>
      <c r="R1031" s="578"/>
      <c r="S1031" s="578"/>
      <c r="T1031" s="578"/>
      <c r="U1031" s="578"/>
      <c r="V1031" s="578"/>
      <c r="W1031" s="578"/>
      <c r="X1031" s="578"/>
      <c r="Y1031" s="578"/>
      <c r="Z1031" s="578"/>
      <c r="AA1031" s="578"/>
      <c r="AB1031" s="578"/>
      <c r="AC1031" s="578"/>
      <c r="AD1031" s="578"/>
      <c r="AE1031" s="201"/>
      <c r="AF1031" s="234"/>
      <c r="AG1031" s="234"/>
      <c r="AH1031" s="234"/>
      <c r="AI1031" s="234"/>
      <c r="AJ1031" s="234"/>
      <c r="AK1031" s="578"/>
      <c r="AL1031" s="201"/>
      <c r="AM1031" s="234"/>
      <c r="AN1031" s="234"/>
      <c r="AO1031" s="201"/>
      <c r="AP1031" s="201"/>
      <c r="BL1031" s="83"/>
      <c r="BM1031" s="83"/>
      <c r="BQ1031" s="83"/>
    </row>
    <row r="1032" spans="1:69" s="82" customFormat="1">
      <c r="A1032" s="201"/>
      <c r="B1032" s="234"/>
      <c r="C1032" s="716"/>
      <c r="D1032" s="201"/>
      <c r="E1032" s="201"/>
      <c r="F1032" s="201"/>
      <c r="G1032" s="201"/>
      <c r="H1032" s="201"/>
      <c r="I1032" s="201"/>
      <c r="J1032" s="201"/>
      <c r="K1032" s="201"/>
      <c r="L1032" s="201"/>
      <c r="M1032" s="578"/>
      <c r="N1032" s="578"/>
      <c r="O1032" s="578"/>
      <c r="P1032" s="578"/>
      <c r="Q1032" s="578"/>
      <c r="R1032" s="578"/>
      <c r="S1032" s="578"/>
      <c r="T1032" s="578"/>
      <c r="U1032" s="578"/>
      <c r="V1032" s="578"/>
      <c r="W1032" s="578"/>
      <c r="X1032" s="578"/>
      <c r="Y1032" s="578"/>
      <c r="Z1032" s="578"/>
      <c r="AA1032" s="578"/>
      <c r="AB1032" s="578"/>
      <c r="AC1032" s="578"/>
      <c r="AD1032" s="578"/>
      <c r="AE1032" s="201"/>
      <c r="AF1032" s="234"/>
      <c r="AG1032" s="234"/>
      <c r="AH1032" s="234"/>
      <c r="AI1032" s="234"/>
      <c r="AJ1032" s="234"/>
      <c r="AK1032" s="578"/>
      <c r="AL1032" s="201"/>
      <c r="AM1032" s="234"/>
      <c r="AN1032" s="234"/>
      <c r="AO1032" s="201"/>
      <c r="AP1032" s="201"/>
      <c r="BL1032" s="83"/>
      <c r="BM1032" s="83"/>
      <c r="BQ1032" s="83"/>
    </row>
    <row r="1033" spans="1:69" s="82" customFormat="1">
      <c r="A1033" s="201"/>
      <c r="B1033" s="234"/>
      <c r="C1033" s="716"/>
      <c r="D1033" s="201"/>
      <c r="E1033" s="201"/>
      <c r="F1033" s="201"/>
      <c r="G1033" s="201"/>
      <c r="H1033" s="201"/>
      <c r="I1033" s="201"/>
      <c r="J1033" s="201"/>
      <c r="K1033" s="201"/>
      <c r="L1033" s="201"/>
      <c r="M1033" s="578"/>
      <c r="N1033" s="578"/>
      <c r="O1033" s="578"/>
      <c r="P1033" s="578"/>
      <c r="Q1033" s="578"/>
      <c r="R1033" s="578"/>
      <c r="S1033" s="578"/>
      <c r="T1033" s="578"/>
      <c r="U1033" s="578"/>
      <c r="V1033" s="578"/>
      <c r="W1033" s="578"/>
      <c r="X1033" s="578"/>
      <c r="Y1033" s="578"/>
      <c r="Z1033" s="578"/>
      <c r="AA1033" s="578"/>
      <c r="AB1033" s="578"/>
      <c r="AC1033" s="578"/>
      <c r="AD1033" s="578"/>
      <c r="AE1033" s="201"/>
      <c r="AF1033" s="234"/>
      <c r="AG1033" s="234"/>
      <c r="AH1033" s="234"/>
      <c r="AI1033" s="234"/>
      <c r="AJ1033" s="234"/>
      <c r="AK1033" s="578"/>
      <c r="AL1033" s="201"/>
      <c r="AM1033" s="234"/>
      <c r="AN1033" s="234"/>
      <c r="AO1033" s="201"/>
      <c r="AP1033" s="201"/>
      <c r="BL1033" s="83"/>
      <c r="BM1033" s="83"/>
      <c r="BQ1033" s="83"/>
    </row>
    <row r="1034" spans="1:69" s="82" customFormat="1">
      <c r="A1034" s="201"/>
      <c r="B1034" s="234"/>
      <c r="C1034" s="716"/>
      <c r="D1034" s="201"/>
      <c r="E1034" s="201"/>
      <c r="F1034" s="201"/>
      <c r="G1034" s="201"/>
      <c r="H1034" s="201"/>
      <c r="I1034" s="201"/>
      <c r="J1034" s="201"/>
      <c r="K1034" s="201"/>
      <c r="L1034" s="201"/>
      <c r="M1034" s="578"/>
      <c r="N1034" s="578"/>
      <c r="O1034" s="578"/>
      <c r="P1034" s="578"/>
      <c r="Q1034" s="578"/>
      <c r="R1034" s="578"/>
      <c r="S1034" s="578"/>
      <c r="T1034" s="578"/>
      <c r="U1034" s="578"/>
      <c r="V1034" s="578"/>
      <c r="W1034" s="578"/>
      <c r="X1034" s="578"/>
      <c r="Y1034" s="578"/>
      <c r="Z1034" s="578"/>
      <c r="AA1034" s="578"/>
      <c r="AB1034" s="578"/>
      <c r="AC1034" s="578"/>
      <c r="AD1034" s="578"/>
      <c r="AE1034" s="201"/>
      <c r="AF1034" s="234"/>
      <c r="AG1034" s="234"/>
      <c r="AH1034" s="234"/>
      <c r="AI1034" s="234"/>
      <c r="AJ1034" s="234"/>
      <c r="AK1034" s="578"/>
      <c r="AL1034" s="201"/>
      <c r="AM1034" s="234"/>
      <c r="AN1034" s="234"/>
      <c r="AO1034" s="201"/>
      <c r="AP1034" s="201"/>
      <c r="BL1034" s="83"/>
      <c r="BM1034" s="83"/>
      <c r="BQ1034" s="83"/>
    </row>
    <row r="1035" spans="1:69" s="82" customFormat="1">
      <c r="A1035" s="201"/>
      <c r="B1035" s="234"/>
      <c r="C1035" s="716"/>
      <c r="D1035" s="201"/>
      <c r="E1035" s="201"/>
      <c r="F1035" s="201"/>
      <c r="G1035" s="201"/>
      <c r="H1035" s="201"/>
      <c r="I1035" s="201"/>
      <c r="J1035" s="201"/>
      <c r="K1035" s="201"/>
      <c r="L1035" s="201"/>
      <c r="M1035" s="578"/>
      <c r="N1035" s="578"/>
      <c r="O1035" s="578"/>
      <c r="P1035" s="578"/>
      <c r="Q1035" s="578"/>
      <c r="R1035" s="578"/>
      <c r="S1035" s="578"/>
      <c r="T1035" s="578"/>
      <c r="U1035" s="578"/>
      <c r="V1035" s="578"/>
      <c r="W1035" s="578"/>
      <c r="X1035" s="578"/>
      <c r="Y1035" s="578"/>
      <c r="Z1035" s="578"/>
      <c r="AA1035" s="578"/>
      <c r="AB1035" s="578"/>
      <c r="AC1035" s="578"/>
      <c r="AD1035" s="578"/>
      <c r="AE1035" s="201"/>
      <c r="AF1035" s="234"/>
      <c r="AG1035" s="234"/>
      <c r="AH1035" s="234"/>
      <c r="AI1035" s="234"/>
      <c r="AJ1035" s="234"/>
      <c r="AK1035" s="578"/>
      <c r="AL1035" s="201"/>
      <c r="AM1035" s="234"/>
      <c r="AN1035" s="234"/>
      <c r="AO1035" s="201"/>
      <c r="AP1035" s="201"/>
      <c r="BL1035" s="83"/>
      <c r="BM1035" s="83"/>
      <c r="BQ1035" s="83"/>
    </row>
    <row r="1036" spans="1:69" s="82" customFormat="1">
      <c r="A1036" s="201"/>
      <c r="B1036" s="234"/>
      <c r="C1036" s="716"/>
      <c r="D1036" s="201"/>
      <c r="E1036" s="201"/>
      <c r="F1036" s="201"/>
      <c r="G1036" s="201"/>
      <c r="H1036" s="201"/>
      <c r="I1036" s="201"/>
      <c r="J1036" s="201"/>
      <c r="K1036" s="201"/>
      <c r="L1036" s="201"/>
      <c r="M1036" s="578"/>
      <c r="N1036" s="578"/>
      <c r="O1036" s="578"/>
      <c r="P1036" s="578"/>
      <c r="Q1036" s="578"/>
      <c r="R1036" s="578"/>
      <c r="S1036" s="578"/>
      <c r="T1036" s="578"/>
      <c r="U1036" s="578"/>
      <c r="V1036" s="578"/>
      <c r="W1036" s="578"/>
      <c r="X1036" s="578"/>
      <c r="Y1036" s="578"/>
      <c r="Z1036" s="578"/>
      <c r="AA1036" s="578"/>
      <c r="AB1036" s="578"/>
      <c r="AC1036" s="578"/>
      <c r="AD1036" s="578"/>
      <c r="AE1036" s="201"/>
      <c r="AF1036" s="234"/>
      <c r="AG1036" s="234"/>
      <c r="AH1036" s="234"/>
      <c r="AI1036" s="234"/>
      <c r="AJ1036" s="234"/>
      <c r="AK1036" s="578"/>
      <c r="AL1036" s="201"/>
      <c r="AM1036" s="234"/>
      <c r="AN1036" s="234"/>
      <c r="AO1036" s="201"/>
      <c r="AP1036" s="201"/>
      <c r="BL1036" s="83"/>
      <c r="BM1036" s="83"/>
      <c r="BQ1036" s="83"/>
    </row>
    <row r="1037" spans="1:69" s="82" customFormat="1">
      <c r="A1037" s="201"/>
      <c r="B1037" s="234"/>
      <c r="C1037" s="716"/>
      <c r="D1037" s="201"/>
      <c r="E1037" s="201"/>
      <c r="F1037" s="201"/>
      <c r="G1037" s="201"/>
      <c r="H1037" s="201"/>
      <c r="I1037" s="201"/>
      <c r="J1037" s="201"/>
      <c r="K1037" s="201"/>
      <c r="L1037" s="201"/>
      <c r="M1037" s="578"/>
      <c r="N1037" s="578"/>
      <c r="O1037" s="578"/>
      <c r="P1037" s="578"/>
      <c r="Q1037" s="578"/>
      <c r="R1037" s="578"/>
      <c r="S1037" s="578"/>
      <c r="T1037" s="578"/>
      <c r="U1037" s="578"/>
      <c r="V1037" s="578"/>
      <c r="W1037" s="578"/>
      <c r="X1037" s="578"/>
      <c r="Y1037" s="578"/>
      <c r="Z1037" s="578"/>
      <c r="AA1037" s="578"/>
      <c r="AB1037" s="578"/>
      <c r="AC1037" s="578"/>
      <c r="AD1037" s="578"/>
      <c r="AE1037" s="201"/>
      <c r="AF1037" s="234"/>
      <c r="AG1037" s="234"/>
      <c r="AH1037" s="234"/>
      <c r="AI1037" s="234"/>
      <c r="AJ1037" s="234"/>
      <c r="AK1037" s="578"/>
      <c r="AL1037" s="201"/>
      <c r="AM1037" s="234"/>
      <c r="AN1037" s="234"/>
      <c r="AO1037" s="201"/>
      <c r="AP1037" s="201"/>
      <c r="BL1037" s="83"/>
      <c r="BM1037" s="83"/>
      <c r="BQ1037" s="83"/>
    </row>
    <row r="1038" spans="1:69" s="82" customFormat="1">
      <c r="A1038" s="201"/>
      <c r="B1038" s="234"/>
      <c r="C1038" s="716"/>
      <c r="D1038" s="201"/>
      <c r="E1038" s="201"/>
      <c r="F1038" s="201"/>
      <c r="G1038" s="201"/>
      <c r="H1038" s="201"/>
      <c r="I1038" s="201"/>
      <c r="J1038" s="201"/>
      <c r="K1038" s="201"/>
      <c r="L1038" s="201"/>
      <c r="M1038" s="578"/>
      <c r="N1038" s="578"/>
      <c r="O1038" s="578"/>
      <c r="P1038" s="578"/>
      <c r="Q1038" s="578"/>
      <c r="R1038" s="578"/>
      <c r="S1038" s="578"/>
      <c r="T1038" s="578"/>
      <c r="U1038" s="578"/>
      <c r="V1038" s="578"/>
      <c r="W1038" s="578"/>
      <c r="X1038" s="578"/>
      <c r="Y1038" s="578"/>
      <c r="Z1038" s="578"/>
      <c r="AA1038" s="578"/>
      <c r="AB1038" s="578"/>
      <c r="AC1038" s="578"/>
      <c r="AD1038" s="578"/>
      <c r="AE1038" s="201"/>
      <c r="AF1038" s="234"/>
      <c r="AG1038" s="234"/>
      <c r="AH1038" s="234"/>
      <c r="AI1038" s="234"/>
      <c r="AJ1038" s="234"/>
      <c r="AK1038" s="578"/>
      <c r="AL1038" s="201"/>
      <c r="AM1038" s="234"/>
      <c r="AN1038" s="234"/>
      <c r="AO1038" s="201"/>
      <c r="AP1038" s="201"/>
      <c r="BL1038" s="83"/>
      <c r="BM1038" s="83"/>
      <c r="BQ1038" s="83"/>
    </row>
    <row r="1039" spans="1:69" s="82" customFormat="1">
      <c r="A1039" s="201"/>
      <c r="B1039" s="234"/>
      <c r="C1039" s="716"/>
      <c r="D1039" s="201"/>
      <c r="E1039" s="201"/>
      <c r="F1039" s="201"/>
      <c r="G1039" s="201"/>
      <c r="H1039" s="201"/>
      <c r="I1039" s="201"/>
      <c r="J1039" s="201"/>
      <c r="K1039" s="201"/>
      <c r="L1039" s="201"/>
      <c r="M1039" s="578"/>
      <c r="N1039" s="578"/>
      <c r="O1039" s="578"/>
      <c r="P1039" s="578"/>
      <c r="Q1039" s="578"/>
      <c r="R1039" s="578"/>
      <c r="S1039" s="578"/>
      <c r="T1039" s="578"/>
      <c r="U1039" s="578"/>
      <c r="V1039" s="578"/>
      <c r="W1039" s="578"/>
      <c r="X1039" s="578"/>
      <c r="Y1039" s="578"/>
      <c r="Z1039" s="578"/>
      <c r="AA1039" s="578"/>
      <c r="AB1039" s="578"/>
      <c r="AC1039" s="578"/>
      <c r="AD1039" s="578"/>
      <c r="AE1039" s="201"/>
      <c r="AF1039" s="234"/>
      <c r="AG1039" s="234"/>
      <c r="AH1039" s="234"/>
      <c r="AI1039" s="234"/>
      <c r="AJ1039" s="234"/>
      <c r="AK1039" s="578"/>
      <c r="AL1039" s="201"/>
      <c r="AM1039" s="234"/>
      <c r="AN1039" s="234"/>
      <c r="AO1039" s="201"/>
      <c r="AP1039" s="201"/>
      <c r="BL1039" s="83"/>
      <c r="BM1039" s="83"/>
      <c r="BQ1039" s="83"/>
    </row>
    <row r="1040" spans="1:69" s="82" customFormat="1">
      <c r="A1040" s="201"/>
      <c r="B1040" s="234"/>
      <c r="C1040" s="716"/>
      <c r="D1040" s="201"/>
      <c r="E1040" s="201"/>
      <c r="F1040" s="201"/>
      <c r="G1040" s="201"/>
      <c r="H1040" s="201"/>
      <c r="I1040" s="201"/>
      <c r="J1040" s="201"/>
      <c r="K1040" s="201"/>
      <c r="L1040" s="201"/>
      <c r="M1040" s="578"/>
      <c r="N1040" s="578"/>
      <c r="O1040" s="578"/>
      <c r="P1040" s="578"/>
      <c r="Q1040" s="578"/>
      <c r="R1040" s="578"/>
      <c r="S1040" s="578"/>
      <c r="T1040" s="578"/>
      <c r="U1040" s="578"/>
      <c r="V1040" s="578"/>
      <c r="W1040" s="578"/>
      <c r="X1040" s="578"/>
      <c r="Y1040" s="578"/>
      <c r="Z1040" s="578"/>
      <c r="AA1040" s="578"/>
      <c r="AB1040" s="578"/>
      <c r="AC1040" s="578"/>
      <c r="AD1040" s="578"/>
      <c r="AE1040" s="201"/>
      <c r="AF1040" s="234"/>
      <c r="AG1040" s="234"/>
      <c r="AH1040" s="234"/>
      <c r="AI1040" s="234"/>
      <c r="AJ1040" s="234"/>
      <c r="AK1040" s="578"/>
      <c r="AL1040" s="201"/>
      <c r="AM1040" s="234"/>
      <c r="AN1040" s="234"/>
      <c r="AO1040" s="201"/>
      <c r="AP1040" s="201"/>
      <c r="BL1040" s="83"/>
      <c r="BM1040" s="83"/>
      <c r="BQ1040" s="83"/>
    </row>
    <row r="1041" spans="1:69" s="82" customFormat="1">
      <c r="A1041" s="201"/>
      <c r="B1041" s="234"/>
      <c r="C1041" s="716"/>
      <c r="D1041" s="201"/>
      <c r="E1041" s="201"/>
      <c r="F1041" s="201"/>
      <c r="G1041" s="201"/>
      <c r="H1041" s="201"/>
      <c r="I1041" s="201"/>
      <c r="J1041" s="201"/>
      <c r="K1041" s="201"/>
      <c r="L1041" s="201"/>
      <c r="M1041" s="578"/>
      <c r="N1041" s="578"/>
      <c r="O1041" s="578"/>
      <c r="P1041" s="578"/>
      <c r="Q1041" s="578"/>
      <c r="R1041" s="578"/>
      <c r="S1041" s="578"/>
      <c r="T1041" s="578"/>
      <c r="U1041" s="578"/>
      <c r="V1041" s="578"/>
      <c r="W1041" s="578"/>
      <c r="X1041" s="578"/>
      <c r="Y1041" s="578"/>
      <c r="Z1041" s="578"/>
      <c r="AA1041" s="578"/>
      <c r="AB1041" s="578"/>
      <c r="AC1041" s="578"/>
      <c r="AD1041" s="578"/>
      <c r="AE1041" s="201"/>
      <c r="AF1041" s="234"/>
      <c r="AG1041" s="234"/>
      <c r="AH1041" s="234"/>
      <c r="AI1041" s="234"/>
      <c r="AJ1041" s="234"/>
      <c r="AK1041" s="578"/>
      <c r="AL1041" s="201"/>
      <c r="AM1041" s="234"/>
      <c r="AN1041" s="234"/>
      <c r="AO1041" s="201"/>
      <c r="AP1041" s="201"/>
      <c r="BL1041" s="83"/>
      <c r="BM1041" s="83"/>
      <c r="BQ1041" s="83"/>
    </row>
    <row r="1042" spans="1:69" s="82" customFormat="1">
      <c r="A1042" s="201"/>
      <c r="B1042" s="234"/>
      <c r="C1042" s="716"/>
      <c r="D1042" s="201"/>
      <c r="E1042" s="201"/>
      <c r="F1042" s="201"/>
      <c r="G1042" s="201"/>
      <c r="H1042" s="201"/>
      <c r="I1042" s="201"/>
      <c r="J1042" s="201"/>
      <c r="K1042" s="201"/>
      <c r="L1042" s="201"/>
      <c r="M1042" s="578"/>
      <c r="N1042" s="578"/>
      <c r="O1042" s="578"/>
      <c r="P1042" s="578"/>
      <c r="Q1042" s="578"/>
      <c r="R1042" s="578"/>
      <c r="S1042" s="578"/>
      <c r="T1042" s="578"/>
      <c r="U1042" s="578"/>
      <c r="V1042" s="578"/>
      <c r="W1042" s="578"/>
      <c r="X1042" s="578"/>
      <c r="Y1042" s="578"/>
      <c r="Z1042" s="578"/>
      <c r="AA1042" s="578"/>
      <c r="AB1042" s="578"/>
      <c r="AC1042" s="578"/>
      <c r="AD1042" s="578"/>
      <c r="AE1042" s="201"/>
      <c r="AF1042" s="234"/>
      <c r="AG1042" s="234"/>
      <c r="AH1042" s="234"/>
      <c r="AI1042" s="234"/>
      <c r="AJ1042" s="234"/>
      <c r="AK1042" s="578"/>
      <c r="AL1042" s="201"/>
      <c r="AM1042" s="234"/>
      <c r="AN1042" s="234"/>
      <c r="AO1042" s="201"/>
      <c r="AP1042" s="201"/>
      <c r="BL1042" s="83"/>
      <c r="BM1042" s="83"/>
      <c r="BQ1042" s="83"/>
    </row>
    <row r="1043" spans="1:69" s="82" customFormat="1">
      <c r="A1043" s="201"/>
      <c r="B1043" s="234"/>
      <c r="C1043" s="716"/>
      <c r="D1043" s="201"/>
      <c r="E1043" s="201"/>
      <c r="F1043" s="201"/>
      <c r="G1043" s="201"/>
      <c r="H1043" s="201"/>
      <c r="I1043" s="201"/>
      <c r="J1043" s="201"/>
      <c r="K1043" s="201"/>
      <c r="L1043" s="201"/>
      <c r="M1043" s="578"/>
      <c r="N1043" s="578"/>
      <c r="O1043" s="578"/>
      <c r="P1043" s="578"/>
      <c r="Q1043" s="578"/>
      <c r="R1043" s="578"/>
      <c r="S1043" s="578"/>
      <c r="T1043" s="578"/>
      <c r="U1043" s="578"/>
      <c r="V1043" s="578"/>
      <c r="W1043" s="578"/>
      <c r="X1043" s="578"/>
      <c r="Y1043" s="578"/>
      <c r="Z1043" s="578"/>
      <c r="AA1043" s="578"/>
      <c r="AB1043" s="578"/>
      <c r="AC1043" s="578"/>
      <c r="AD1043" s="578"/>
      <c r="AE1043" s="201"/>
      <c r="AF1043" s="234"/>
      <c r="AG1043" s="234"/>
      <c r="AH1043" s="234"/>
      <c r="AI1043" s="234"/>
      <c r="AJ1043" s="234"/>
      <c r="AK1043" s="578"/>
      <c r="AL1043" s="201"/>
      <c r="AM1043" s="234"/>
      <c r="AN1043" s="234"/>
      <c r="AO1043" s="201"/>
      <c r="AP1043" s="201"/>
      <c r="BL1043" s="83"/>
      <c r="BM1043" s="83"/>
      <c r="BQ1043" s="83"/>
    </row>
    <row r="1044" spans="1:69" s="82" customFormat="1">
      <c r="A1044" s="201"/>
      <c r="B1044" s="234"/>
      <c r="C1044" s="716"/>
      <c r="D1044" s="201"/>
      <c r="E1044" s="201"/>
      <c r="F1044" s="201"/>
      <c r="G1044" s="201"/>
      <c r="H1044" s="201"/>
      <c r="I1044" s="201"/>
      <c r="J1044" s="201"/>
      <c r="K1044" s="201"/>
      <c r="L1044" s="201"/>
      <c r="M1044" s="578"/>
      <c r="N1044" s="578"/>
      <c r="O1044" s="578"/>
      <c r="P1044" s="578"/>
      <c r="Q1044" s="578"/>
      <c r="R1044" s="578"/>
      <c r="S1044" s="578"/>
      <c r="T1044" s="578"/>
      <c r="U1044" s="578"/>
      <c r="V1044" s="578"/>
      <c r="W1044" s="578"/>
      <c r="X1044" s="578"/>
      <c r="Y1044" s="578"/>
      <c r="Z1044" s="578"/>
      <c r="AA1044" s="578"/>
      <c r="AB1044" s="578"/>
      <c r="AC1044" s="578"/>
      <c r="AD1044" s="578"/>
      <c r="AE1044" s="201"/>
      <c r="AF1044" s="234"/>
      <c r="AG1044" s="234"/>
      <c r="AH1044" s="234"/>
      <c r="AI1044" s="234"/>
      <c r="AJ1044" s="234"/>
      <c r="AK1044" s="578"/>
      <c r="AL1044" s="201"/>
      <c r="AM1044" s="234"/>
      <c r="AN1044" s="234"/>
      <c r="AO1044" s="201"/>
      <c r="AP1044" s="201"/>
      <c r="BL1044" s="83"/>
      <c r="BM1044" s="83"/>
      <c r="BQ1044" s="83"/>
    </row>
    <row r="1045" spans="1:69" s="82" customFormat="1">
      <c r="A1045" s="201"/>
      <c r="B1045" s="234"/>
      <c r="C1045" s="716"/>
      <c r="D1045" s="201"/>
      <c r="E1045" s="201"/>
      <c r="F1045" s="201"/>
      <c r="G1045" s="201"/>
      <c r="H1045" s="201"/>
      <c r="I1045" s="201"/>
      <c r="J1045" s="201"/>
      <c r="K1045" s="201"/>
      <c r="L1045" s="201"/>
      <c r="M1045" s="578"/>
      <c r="N1045" s="578"/>
      <c r="O1045" s="578"/>
      <c r="P1045" s="578"/>
      <c r="Q1045" s="578"/>
      <c r="R1045" s="578"/>
      <c r="S1045" s="578"/>
      <c r="T1045" s="578"/>
      <c r="U1045" s="578"/>
      <c r="V1045" s="578"/>
      <c r="W1045" s="578"/>
      <c r="X1045" s="578"/>
      <c r="Y1045" s="578"/>
      <c r="Z1045" s="578"/>
      <c r="AA1045" s="578"/>
      <c r="AB1045" s="578"/>
      <c r="AC1045" s="578"/>
      <c r="AD1045" s="578"/>
      <c r="AE1045" s="201"/>
      <c r="AF1045" s="234"/>
      <c r="AG1045" s="234"/>
      <c r="AH1045" s="234"/>
      <c r="AI1045" s="234"/>
      <c r="AJ1045" s="234"/>
      <c r="AK1045" s="578"/>
      <c r="AL1045" s="201"/>
      <c r="AM1045" s="234"/>
      <c r="AN1045" s="234"/>
      <c r="AO1045" s="201"/>
      <c r="AP1045" s="201"/>
      <c r="BL1045" s="83"/>
      <c r="BM1045" s="83"/>
      <c r="BQ1045" s="83"/>
    </row>
    <row r="1046" spans="1:69" s="82" customFormat="1">
      <c r="A1046" s="201"/>
      <c r="B1046" s="234"/>
      <c r="C1046" s="716"/>
      <c r="D1046" s="201"/>
      <c r="E1046" s="201"/>
      <c r="F1046" s="201"/>
      <c r="G1046" s="201"/>
      <c r="H1046" s="201"/>
      <c r="I1046" s="201"/>
      <c r="J1046" s="201"/>
      <c r="K1046" s="201"/>
      <c r="L1046" s="201"/>
      <c r="M1046" s="578"/>
      <c r="N1046" s="578"/>
      <c r="O1046" s="578"/>
      <c r="P1046" s="578"/>
      <c r="Q1046" s="578"/>
      <c r="R1046" s="578"/>
      <c r="S1046" s="578"/>
      <c r="T1046" s="578"/>
      <c r="U1046" s="578"/>
      <c r="V1046" s="578"/>
      <c r="W1046" s="578"/>
      <c r="X1046" s="578"/>
      <c r="Y1046" s="578"/>
      <c r="Z1046" s="578"/>
      <c r="AA1046" s="578"/>
      <c r="AB1046" s="578"/>
      <c r="AC1046" s="578"/>
      <c r="AD1046" s="578"/>
      <c r="AE1046" s="201"/>
      <c r="AF1046" s="234"/>
      <c r="AG1046" s="234"/>
      <c r="AH1046" s="234"/>
      <c r="AI1046" s="234"/>
      <c r="AJ1046" s="234"/>
      <c r="AK1046" s="578"/>
      <c r="AL1046" s="201"/>
      <c r="AM1046" s="234"/>
      <c r="AN1046" s="234"/>
      <c r="AO1046" s="201"/>
      <c r="AP1046" s="201"/>
      <c r="BL1046" s="83"/>
      <c r="BM1046" s="83"/>
      <c r="BQ1046" s="83"/>
    </row>
    <row r="1047" spans="1:69" s="82" customFormat="1">
      <c r="A1047" s="201"/>
      <c r="B1047" s="234"/>
      <c r="C1047" s="716"/>
      <c r="D1047" s="201"/>
      <c r="E1047" s="201"/>
      <c r="F1047" s="201"/>
      <c r="G1047" s="201"/>
      <c r="H1047" s="201"/>
      <c r="I1047" s="201"/>
      <c r="J1047" s="201"/>
      <c r="K1047" s="201"/>
      <c r="L1047" s="201"/>
      <c r="M1047" s="578"/>
      <c r="N1047" s="578"/>
      <c r="O1047" s="578"/>
      <c r="P1047" s="578"/>
      <c r="Q1047" s="578"/>
      <c r="R1047" s="578"/>
      <c r="S1047" s="578"/>
      <c r="T1047" s="578"/>
      <c r="U1047" s="578"/>
      <c r="V1047" s="578"/>
      <c r="W1047" s="578"/>
      <c r="X1047" s="578"/>
      <c r="Y1047" s="578"/>
      <c r="Z1047" s="578"/>
      <c r="AA1047" s="578"/>
      <c r="AB1047" s="578"/>
      <c r="AC1047" s="578"/>
      <c r="AD1047" s="578"/>
      <c r="AE1047" s="201"/>
      <c r="AF1047" s="234"/>
      <c r="AG1047" s="234"/>
      <c r="AH1047" s="234"/>
      <c r="AI1047" s="234"/>
      <c r="AJ1047" s="234"/>
      <c r="AK1047" s="578"/>
      <c r="AL1047" s="201"/>
      <c r="AM1047" s="234"/>
      <c r="AN1047" s="234"/>
      <c r="AO1047" s="201"/>
      <c r="AP1047" s="201"/>
      <c r="BL1047" s="83"/>
      <c r="BM1047" s="83"/>
      <c r="BQ1047" s="83"/>
    </row>
    <row r="1048" spans="1:69" s="82" customFormat="1">
      <c r="A1048" s="201"/>
      <c r="B1048" s="234"/>
      <c r="C1048" s="716"/>
      <c r="D1048" s="201"/>
      <c r="E1048" s="201"/>
      <c r="F1048" s="201"/>
      <c r="G1048" s="201"/>
      <c r="H1048" s="201"/>
      <c r="I1048" s="201"/>
      <c r="J1048" s="201"/>
      <c r="K1048" s="201"/>
      <c r="L1048" s="201"/>
      <c r="M1048" s="578"/>
      <c r="N1048" s="578"/>
      <c r="O1048" s="578"/>
      <c r="P1048" s="578"/>
      <c r="Q1048" s="578"/>
      <c r="R1048" s="578"/>
      <c r="S1048" s="578"/>
      <c r="T1048" s="578"/>
      <c r="U1048" s="578"/>
      <c r="V1048" s="578"/>
      <c r="W1048" s="578"/>
      <c r="X1048" s="578"/>
      <c r="Y1048" s="578"/>
      <c r="Z1048" s="578"/>
      <c r="AA1048" s="578"/>
      <c r="AB1048" s="578"/>
      <c r="AC1048" s="578"/>
      <c r="AD1048" s="578"/>
      <c r="AE1048" s="201"/>
      <c r="AF1048" s="234"/>
      <c r="AG1048" s="234"/>
      <c r="AH1048" s="234"/>
      <c r="AI1048" s="234"/>
      <c r="AJ1048" s="234"/>
      <c r="AK1048" s="578"/>
      <c r="AL1048" s="201"/>
      <c r="AM1048" s="234"/>
      <c r="AN1048" s="234"/>
      <c r="AO1048" s="201"/>
      <c r="AP1048" s="201"/>
      <c r="BL1048" s="83"/>
      <c r="BM1048" s="83"/>
      <c r="BQ1048" s="83"/>
    </row>
    <row r="1049" spans="1:69" s="82" customFormat="1">
      <c r="A1049" s="201"/>
      <c r="B1049" s="234"/>
      <c r="C1049" s="716"/>
      <c r="D1049" s="201"/>
      <c r="E1049" s="201"/>
      <c r="F1049" s="201"/>
      <c r="G1049" s="201"/>
      <c r="H1049" s="201"/>
      <c r="I1049" s="201"/>
      <c r="J1049" s="201"/>
      <c r="K1049" s="201"/>
      <c r="L1049" s="201"/>
      <c r="M1049" s="578"/>
      <c r="N1049" s="578"/>
      <c r="O1049" s="578"/>
      <c r="P1049" s="578"/>
      <c r="Q1049" s="578"/>
      <c r="R1049" s="578"/>
      <c r="S1049" s="578"/>
      <c r="T1049" s="578"/>
      <c r="U1049" s="578"/>
      <c r="V1049" s="578"/>
      <c r="W1049" s="578"/>
      <c r="X1049" s="578"/>
      <c r="Y1049" s="578"/>
      <c r="Z1049" s="578"/>
      <c r="AA1049" s="578"/>
      <c r="AB1049" s="578"/>
      <c r="AC1049" s="578"/>
      <c r="AD1049" s="578"/>
      <c r="AE1049" s="201"/>
      <c r="AF1049" s="234"/>
      <c r="AG1049" s="234"/>
      <c r="AH1049" s="234"/>
      <c r="AI1049" s="234"/>
      <c r="AJ1049" s="234"/>
      <c r="AK1049" s="578"/>
      <c r="AL1049" s="201"/>
      <c r="AM1049" s="234"/>
      <c r="AN1049" s="234"/>
      <c r="AO1049" s="201"/>
      <c r="AP1049" s="201"/>
      <c r="BL1049" s="83"/>
      <c r="BM1049" s="83"/>
      <c r="BQ1049" s="83"/>
    </row>
    <row r="1050" spans="1:69" s="82" customFormat="1">
      <c r="A1050" s="201"/>
      <c r="B1050" s="234"/>
      <c r="C1050" s="716"/>
      <c r="D1050" s="201"/>
      <c r="E1050" s="201"/>
      <c r="F1050" s="201"/>
      <c r="G1050" s="201"/>
      <c r="H1050" s="201"/>
      <c r="I1050" s="201"/>
      <c r="J1050" s="201"/>
      <c r="K1050" s="201"/>
      <c r="L1050" s="201"/>
      <c r="M1050" s="578"/>
      <c r="N1050" s="578"/>
      <c r="O1050" s="578"/>
      <c r="P1050" s="578"/>
      <c r="Q1050" s="578"/>
      <c r="R1050" s="578"/>
      <c r="S1050" s="578"/>
      <c r="T1050" s="578"/>
      <c r="U1050" s="578"/>
      <c r="V1050" s="578"/>
      <c r="W1050" s="578"/>
      <c r="X1050" s="578"/>
      <c r="Y1050" s="578"/>
      <c r="Z1050" s="578"/>
      <c r="AA1050" s="578"/>
      <c r="AB1050" s="578"/>
      <c r="AC1050" s="578"/>
      <c r="AD1050" s="578"/>
      <c r="AE1050" s="201"/>
      <c r="AF1050" s="234"/>
      <c r="AG1050" s="234"/>
      <c r="AH1050" s="234"/>
      <c r="AI1050" s="234"/>
      <c r="AJ1050" s="234"/>
      <c r="AK1050" s="578"/>
      <c r="AL1050" s="201"/>
      <c r="AM1050" s="234"/>
      <c r="AN1050" s="234"/>
      <c r="AO1050" s="201"/>
      <c r="AP1050" s="201"/>
      <c r="BL1050" s="83"/>
      <c r="BM1050" s="83"/>
      <c r="BQ1050" s="83"/>
    </row>
    <row r="1051" spans="1:69" s="82" customFormat="1">
      <c r="A1051" s="201"/>
      <c r="B1051" s="234"/>
      <c r="C1051" s="716"/>
      <c r="D1051" s="201"/>
      <c r="E1051" s="201"/>
      <c r="F1051" s="201"/>
      <c r="G1051" s="201"/>
      <c r="H1051" s="201"/>
      <c r="I1051" s="201"/>
      <c r="J1051" s="201"/>
      <c r="K1051" s="201"/>
      <c r="L1051" s="201"/>
      <c r="M1051" s="578"/>
      <c r="N1051" s="578"/>
      <c r="O1051" s="578"/>
      <c r="P1051" s="578"/>
      <c r="Q1051" s="578"/>
      <c r="R1051" s="578"/>
      <c r="S1051" s="578"/>
      <c r="T1051" s="578"/>
      <c r="U1051" s="578"/>
      <c r="V1051" s="578"/>
      <c r="W1051" s="578"/>
      <c r="X1051" s="578"/>
      <c r="Y1051" s="578"/>
      <c r="Z1051" s="578"/>
      <c r="AA1051" s="578"/>
      <c r="AB1051" s="578"/>
      <c r="AC1051" s="578"/>
      <c r="AD1051" s="578"/>
      <c r="AE1051" s="201"/>
      <c r="AF1051" s="234"/>
      <c r="AG1051" s="234"/>
      <c r="AH1051" s="234"/>
      <c r="AI1051" s="234"/>
      <c r="AJ1051" s="234"/>
      <c r="AK1051" s="578"/>
      <c r="AL1051" s="201"/>
      <c r="AM1051" s="234"/>
      <c r="AN1051" s="234"/>
      <c r="AO1051" s="201"/>
      <c r="AP1051" s="201"/>
      <c r="BL1051" s="83"/>
      <c r="BM1051" s="83"/>
      <c r="BQ1051" s="83"/>
    </row>
    <row r="1052" spans="1:69" s="82" customFormat="1">
      <c r="A1052" s="201"/>
      <c r="B1052" s="234"/>
      <c r="C1052" s="716"/>
      <c r="D1052" s="201"/>
      <c r="E1052" s="201"/>
      <c r="F1052" s="201"/>
      <c r="G1052" s="201"/>
      <c r="H1052" s="201"/>
      <c r="I1052" s="201"/>
      <c r="J1052" s="201"/>
      <c r="K1052" s="201"/>
      <c r="L1052" s="201"/>
      <c r="M1052" s="578"/>
      <c r="N1052" s="578"/>
      <c r="O1052" s="578"/>
      <c r="P1052" s="578"/>
      <c r="Q1052" s="578"/>
      <c r="R1052" s="578"/>
      <c r="S1052" s="578"/>
      <c r="T1052" s="578"/>
      <c r="U1052" s="578"/>
      <c r="V1052" s="578"/>
      <c r="W1052" s="578"/>
      <c r="X1052" s="578"/>
      <c r="Y1052" s="578"/>
      <c r="Z1052" s="578"/>
      <c r="AA1052" s="578"/>
      <c r="AB1052" s="578"/>
      <c r="AC1052" s="578"/>
      <c r="AD1052" s="578"/>
      <c r="AE1052" s="201"/>
      <c r="AF1052" s="234"/>
      <c r="AG1052" s="234"/>
      <c r="AH1052" s="234"/>
      <c r="AI1052" s="234"/>
      <c r="AJ1052" s="234"/>
      <c r="AK1052" s="578"/>
      <c r="AL1052" s="201"/>
      <c r="AM1052" s="234"/>
      <c r="AN1052" s="234"/>
      <c r="AO1052" s="201"/>
      <c r="AP1052" s="201"/>
      <c r="BL1052" s="83"/>
      <c r="BM1052" s="83"/>
      <c r="BQ1052" s="83"/>
    </row>
    <row r="1053" spans="1:69" s="82" customFormat="1">
      <c r="A1053" s="201"/>
      <c r="B1053" s="234"/>
      <c r="C1053" s="716"/>
      <c r="D1053" s="201"/>
      <c r="E1053" s="201"/>
      <c r="F1053" s="201"/>
      <c r="G1053" s="201"/>
      <c r="H1053" s="201"/>
      <c r="I1053" s="201"/>
      <c r="J1053" s="201"/>
      <c r="K1053" s="201"/>
      <c r="L1053" s="201"/>
      <c r="M1053" s="578"/>
      <c r="N1053" s="578"/>
      <c r="O1053" s="578"/>
      <c r="P1053" s="578"/>
      <c r="Q1053" s="578"/>
      <c r="R1053" s="578"/>
      <c r="S1053" s="578"/>
      <c r="T1053" s="578"/>
      <c r="U1053" s="578"/>
      <c r="V1053" s="578"/>
      <c r="W1053" s="578"/>
      <c r="X1053" s="578"/>
      <c r="Y1053" s="578"/>
      <c r="Z1053" s="578"/>
      <c r="AA1053" s="578"/>
      <c r="AB1053" s="578"/>
      <c r="AC1053" s="578"/>
      <c r="AD1053" s="578"/>
      <c r="AE1053" s="201"/>
      <c r="AF1053" s="234"/>
      <c r="AG1053" s="234"/>
      <c r="AH1053" s="234"/>
      <c r="AI1053" s="234"/>
      <c r="AJ1053" s="234"/>
      <c r="AK1053" s="578"/>
      <c r="AL1053" s="201"/>
      <c r="AM1053" s="234"/>
      <c r="AN1053" s="234"/>
      <c r="AO1053" s="201"/>
      <c r="AP1053" s="201"/>
      <c r="BL1053" s="83"/>
      <c r="BM1053" s="83"/>
      <c r="BQ1053" s="83"/>
    </row>
    <row r="1054" spans="1:69" s="82" customFormat="1">
      <c r="A1054" s="201"/>
      <c r="B1054" s="234"/>
      <c r="C1054" s="716"/>
      <c r="D1054" s="201"/>
      <c r="E1054" s="201"/>
      <c r="F1054" s="201"/>
      <c r="G1054" s="201"/>
      <c r="H1054" s="201"/>
      <c r="I1054" s="201"/>
      <c r="J1054" s="201"/>
      <c r="K1054" s="201"/>
      <c r="L1054" s="201"/>
      <c r="M1054" s="578"/>
      <c r="N1054" s="578"/>
      <c r="O1054" s="578"/>
      <c r="P1054" s="578"/>
      <c r="Q1054" s="578"/>
      <c r="R1054" s="578"/>
      <c r="S1054" s="578"/>
      <c r="T1054" s="578"/>
      <c r="U1054" s="578"/>
      <c r="V1054" s="578"/>
      <c r="W1054" s="578"/>
      <c r="X1054" s="578"/>
      <c r="Y1054" s="578"/>
      <c r="Z1054" s="578"/>
      <c r="AA1054" s="578"/>
      <c r="AB1054" s="578"/>
      <c r="AC1054" s="578"/>
      <c r="AD1054" s="578"/>
      <c r="AE1054" s="201"/>
      <c r="AF1054" s="234"/>
      <c r="AG1054" s="234"/>
      <c r="AH1054" s="234"/>
      <c r="AI1054" s="234"/>
      <c r="AJ1054" s="234"/>
      <c r="AK1054" s="578"/>
      <c r="AL1054" s="201"/>
      <c r="AM1054" s="234"/>
      <c r="AN1054" s="234"/>
      <c r="AO1054" s="201"/>
      <c r="AP1054" s="201"/>
      <c r="BL1054" s="83"/>
      <c r="BM1054" s="83"/>
      <c r="BQ1054" s="83"/>
    </row>
    <row r="1055" spans="1:69" s="82" customFormat="1">
      <c r="A1055" s="201"/>
      <c r="B1055" s="234"/>
      <c r="C1055" s="716"/>
      <c r="D1055" s="201"/>
      <c r="E1055" s="201"/>
      <c r="F1055" s="201"/>
      <c r="G1055" s="201"/>
      <c r="H1055" s="201"/>
      <c r="I1055" s="201"/>
      <c r="J1055" s="201"/>
      <c r="K1055" s="201"/>
      <c r="L1055" s="201"/>
      <c r="M1055" s="578"/>
      <c r="N1055" s="578"/>
      <c r="O1055" s="578"/>
      <c r="P1055" s="578"/>
      <c r="Q1055" s="578"/>
      <c r="R1055" s="578"/>
      <c r="S1055" s="578"/>
      <c r="T1055" s="578"/>
      <c r="U1055" s="578"/>
      <c r="V1055" s="578"/>
      <c r="W1055" s="578"/>
      <c r="X1055" s="578"/>
      <c r="Y1055" s="578"/>
      <c r="Z1055" s="578"/>
      <c r="AA1055" s="578"/>
      <c r="AB1055" s="578"/>
      <c r="AC1055" s="578"/>
      <c r="AD1055" s="578"/>
      <c r="AE1055" s="201"/>
      <c r="AF1055" s="234"/>
      <c r="AG1055" s="234"/>
      <c r="AH1055" s="234"/>
      <c r="AI1055" s="234"/>
      <c r="AJ1055" s="234"/>
      <c r="AK1055" s="578"/>
      <c r="AL1055" s="201"/>
      <c r="AM1055" s="234"/>
      <c r="AN1055" s="234"/>
      <c r="AO1055" s="201"/>
      <c r="AP1055" s="201"/>
      <c r="BL1055" s="83"/>
      <c r="BM1055" s="83"/>
      <c r="BQ1055" s="83"/>
    </row>
    <row r="1056" spans="1:69" s="82" customFormat="1">
      <c r="A1056" s="201"/>
      <c r="B1056" s="234"/>
      <c r="C1056" s="716"/>
      <c r="D1056" s="201"/>
      <c r="E1056" s="201"/>
      <c r="F1056" s="201"/>
      <c r="G1056" s="201"/>
      <c r="H1056" s="201"/>
      <c r="I1056" s="201"/>
      <c r="J1056" s="201"/>
      <c r="K1056" s="201"/>
      <c r="L1056" s="201"/>
      <c r="M1056" s="578"/>
      <c r="N1056" s="578"/>
      <c r="O1056" s="578"/>
      <c r="P1056" s="578"/>
      <c r="Q1056" s="578"/>
      <c r="R1056" s="578"/>
      <c r="S1056" s="578"/>
      <c r="T1056" s="578"/>
      <c r="U1056" s="578"/>
      <c r="V1056" s="578"/>
      <c r="W1056" s="578"/>
      <c r="X1056" s="578"/>
      <c r="Y1056" s="578"/>
      <c r="Z1056" s="578"/>
      <c r="AA1056" s="578"/>
      <c r="AB1056" s="578"/>
      <c r="AC1056" s="578"/>
      <c r="AD1056" s="578"/>
      <c r="AE1056" s="201"/>
      <c r="AF1056" s="234"/>
      <c r="AG1056" s="234"/>
      <c r="AH1056" s="234"/>
      <c r="AI1056" s="234"/>
      <c r="AJ1056" s="234"/>
      <c r="AK1056" s="578"/>
      <c r="AL1056" s="201"/>
      <c r="AM1056" s="234"/>
      <c r="AN1056" s="234"/>
      <c r="AO1056" s="201"/>
      <c r="AP1056" s="201"/>
      <c r="BL1056" s="83"/>
      <c r="BM1056" s="83"/>
      <c r="BQ1056" s="83"/>
    </row>
    <row r="1057" spans="1:69" s="82" customFormat="1">
      <c r="A1057" s="201"/>
      <c r="B1057" s="234"/>
      <c r="C1057" s="716"/>
      <c r="D1057" s="201"/>
      <c r="E1057" s="201"/>
      <c r="F1057" s="201"/>
      <c r="G1057" s="201"/>
      <c r="H1057" s="201"/>
      <c r="I1057" s="201"/>
      <c r="J1057" s="201"/>
      <c r="K1057" s="201"/>
      <c r="L1057" s="201"/>
      <c r="M1057" s="578"/>
      <c r="N1057" s="578"/>
      <c r="O1057" s="578"/>
      <c r="P1057" s="578"/>
      <c r="Q1057" s="578"/>
      <c r="R1057" s="578"/>
      <c r="S1057" s="578"/>
      <c r="T1057" s="578"/>
      <c r="U1057" s="578"/>
      <c r="V1057" s="578"/>
      <c r="W1057" s="578"/>
      <c r="X1057" s="578"/>
      <c r="Y1057" s="578"/>
      <c r="Z1057" s="578"/>
      <c r="AA1057" s="578"/>
      <c r="AB1057" s="578"/>
      <c r="AC1057" s="578"/>
      <c r="AD1057" s="578"/>
      <c r="AE1057" s="201"/>
      <c r="AF1057" s="234"/>
      <c r="AG1057" s="234"/>
      <c r="AH1057" s="234"/>
      <c r="AI1057" s="234"/>
      <c r="AJ1057" s="234"/>
      <c r="AK1057" s="578"/>
      <c r="AL1057" s="201"/>
      <c r="AM1057" s="234"/>
      <c r="AN1057" s="234"/>
      <c r="AO1057" s="201"/>
      <c r="AP1057" s="201"/>
      <c r="BL1057" s="83"/>
      <c r="BM1057" s="83"/>
      <c r="BQ1057" s="83"/>
    </row>
    <row r="1058" spans="1:69" s="82" customFormat="1">
      <c r="A1058" s="201"/>
      <c r="B1058" s="234"/>
      <c r="C1058" s="716"/>
      <c r="D1058" s="201"/>
      <c r="E1058" s="201"/>
      <c r="F1058" s="201"/>
      <c r="G1058" s="201"/>
      <c r="H1058" s="201"/>
      <c r="I1058" s="201"/>
      <c r="J1058" s="201"/>
      <c r="K1058" s="201"/>
      <c r="L1058" s="201"/>
      <c r="M1058" s="578"/>
      <c r="N1058" s="578"/>
      <c r="O1058" s="578"/>
      <c r="P1058" s="578"/>
      <c r="Q1058" s="578"/>
      <c r="R1058" s="578"/>
      <c r="S1058" s="578"/>
      <c r="T1058" s="578"/>
      <c r="U1058" s="578"/>
      <c r="V1058" s="578"/>
      <c r="W1058" s="578"/>
      <c r="X1058" s="578"/>
      <c r="Y1058" s="578"/>
      <c r="Z1058" s="578"/>
      <c r="AA1058" s="578"/>
      <c r="AB1058" s="578"/>
      <c r="AC1058" s="578"/>
      <c r="AD1058" s="578"/>
      <c r="AE1058" s="201"/>
      <c r="AF1058" s="234"/>
      <c r="AG1058" s="234"/>
      <c r="AH1058" s="234"/>
      <c r="AI1058" s="234"/>
      <c r="AJ1058" s="234"/>
      <c r="AK1058" s="578"/>
      <c r="AL1058" s="201"/>
      <c r="AM1058" s="234"/>
      <c r="AN1058" s="234"/>
      <c r="AO1058" s="201"/>
      <c r="AP1058" s="201"/>
      <c r="BL1058" s="83"/>
      <c r="BM1058" s="83"/>
      <c r="BQ1058" s="83"/>
    </row>
    <row r="1059" spans="1:69" s="82" customFormat="1">
      <c r="A1059" s="201"/>
      <c r="B1059" s="234"/>
      <c r="C1059" s="716"/>
      <c r="D1059" s="201"/>
      <c r="E1059" s="201"/>
      <c r="F1059" s="201"/>
      <c r="G1059" s="201"/>
      <c r="H1059" s="201"/>
      <c r="I1059" s="201"/>
      <c r="J1059" s="201"/>
      <c r="K1059" s="201"/>
      <c r="L1059" s="201"/>
      <c r="M1059" s="578"/>
      <c r="N1059" s="578"/>
      <c r="O1059" s="578"/>
      <c r="P1059" s="578"/>
      <c r="Q1059" s="578"/>
      <c r="R1059" s="578"/>
      <c r="S1059" s="578"/>
      <c r="T1059" s="578"/>
      <c r="U1059" s="578"/>
      <c r="V1059" s="578"/>
      <c r="W1059" s="578"/>
      <c r="X1059" s="578"/>
      <c r="Y1059" s="578"/>
      <c r="Z1059" s="578"/>
      <c r="AA1059" s="578"/>
      <c r="AB1059" s="578"/>
      <c r="AC1059" s="578"/>
      <c r="AD1059" s="578"/>
      <c r="AE1059" s="201"/>
      <c r="AF1059" s="234"/>
      <c r="AG1059" s="234"/>
      <c r="AH1059" s="234"/>
      <c r="AI1059" s="234"/>
      <c r="AJ1059" s="234"/>
      <c r="AK1059" s="578"/>
      <c r="AL1059" s="201"/>
      <c r="AM1059" s="234"/>
      <c r="AN1059" s="234"/>
      <c r="AO1059" s="201"/>
      <c r="AP1059" s="201"/>
      <c r="BL1059" s="83"/>
      <c r="BM1059" s="83"/>
      <c r="BQ1059" s="83"/>
    </row>
    <row r="1060" spans="1:69" s="82" customFormat="1">
      <c r="A1060" s="201"/>
      <c r="B1060" s="234"/>
      <c r="C1060" s="716"/>
      <c r="D1060" s="201"/>
      <c r="E1060" s="201"/>
      <c r="F1060" s="201"/>
      <c r="G1060" s="201"/>
      <c r="H1060" s="201"/>
      <c r="I1060" s="201"/>
      <c r="J1060" s="201"/>
      <c r="K1060" s="201"/>
      <c r="L1060" s="201"/>
      <c r="M1060" s="578"/>
      <c r="N1060" s="578"/>
      <c r="O1060" s="578"/>
      <c r="P1060" s="578"/>
      <c r="Q1060" s="578"/>
      <c r="R1060" s="578"/>
      <c r="S1060" s="578"/>
      <c r="T1060" s="578"/>
      <c r="U1060" s="578"/>
      <c r="V1060" s="578"/>
      <c r="W1060" s="578"/>
      <c r="X1060" s="578"/>
      <c r="Y1060" s="578"/>
      <c r="Z1060" s="578"/>
      <c r="AA1060" s="578"/>
      <c r="AB1060" s="578"/>
      <c r="AC1060" s="578"/>
      <c r="AD1060" s="578"/>
      <c r="AE1060" s="201"/>
      <c r="AF1060" s="234"/>
      <c r="AG1060" s="234"/>
      <c r="AH1060" s="234"/>
      <c r="AI1060" s="234"/>
      <c r="AJ1060" s="234"/>
      <c r="AK1060" s="578"/>
      <c r="AL1060" s="201"/>
      <c r="AM1060" s="234"/>
      <c r="AN1060" s="234"/>
      <c r="AO1060" s="201"/>
      <c r="AP1060" s="201"/>
      <c r="BL1060" s="83"/>
      <c r="BM1060" s="83"/>
      <c r="BQ1060" s="83"/>
    </row>
    <row r="1061" spans="1:69" s="82" customFormat="1">
      <c r="A1061" s="201"/>
      <c r="B1061" s="234"/>
      <c r="C1061" s="716"/>
      <c r="D1061" s="201"/>
      <c r="E1061" s="201"/>
      <c r="F1061" s="201"/>
      <c r="G1061" s="201"/>
      <c r="H1061" s="201"/>
      <c r="I1061" s="201"/>
      <c r="J1061" s="201"/>
      <c r="K1061" s="201"/>
      <c r="L1061" s="201"/>
      <c r="M1061" s="578"/>
      <c r="N1061" s="578"/>
      <c r="O1061" s="578"/>
      <c r="P1061" s="578"/>
      <c r="Q1061" s="578"/>
      <c r="R1061" s="578"/>
      <c r="S1061" s="578"/>
      <c r="T1061" s="578"/>
      <c r="U1061" s="578"/>
      <c r="V1061" s="578"/>
      <c r="W1061" s="578"/>
      <c r="X1061" s="578"/>
      <c r="Y1061" s="578"/>
      <c r="Z1061" s="578"/>
      <c r="AA1061" s="578"/>
      <c r="AB1061" s="578"/>
      <c r="AC1061" s="578"/>
      <c r="AD1061" s="578"/>
      <c r="AE1061" s="201"/>
      <c r="AF1061" s="234"/>
      <c r="AG1061" s="234"/>
      <c r="AH1061" s="234"/>
      <c r="AI1061" s="234"/>
      <c r="AJ1061" s="234"/>
      <c r="AK1061" s="578"/>
      <c r="AL1061" s="201"/>
      <c r="AM1061" s="234"/>
      <c r="AN1061" s="234"/>
      <c r="AO1061" s="201"/>
      <c r="AP1061" s="201"/>
      <c r="BL1061" s="83"/>
      <c r="BM1061" s="83"/>
      <c r="BQ1061" s="83"/>
    </row>
    <row r="1062" spans="1:69" s="82" customFormat="1">
      <c r="A1062" s="201"/>
      <c r="B1062" s="234"/>
      <c r="C1062" s="716"/>
      <c r="D1062" s="201"/>
      <c r="E1062" s="201"/>
      <c r="F1062" s="201"/>
      <c r="G1062" s="201"/>
      <c r="H1062" s="201"/>
      <c r="I1062" s="201"/>
      <c r="J1062" s="201"/>
      <c r="K1062" s="201"/>
      <c r="L1062" s="201"/>
      <c r="M1062" s="578"/>
      <c r="N1062" s="578"/>
      <c r="O1062" s="578"/>
      <c r="P1062" s="578"/>
      <c r="Q1062" s="578"/>
      <c r="R1062" s="578"/>
      <c r="S1062" s="578"/>
      <c r="T1062" s="578"/>
      <c r="U1062" s="578"/>
      <c r="V1062" s="578"/>
      <c r="W1062" s="578"/>
      <c r="X1062" s="578"/>
      <c r="Y1062" s="578"/>
      <c r="Z1062" s="578"/>
      <c r="AA1062" s="578"/>
      <c r="AB1062" s="578"/>
      <c r="AC1062" s="578"/>
      <c r="AD1062" s="578"/>
      <c r="AE1062" s="201"/>
      <c r="AF1062" s="234"/>
      <c r="AG1062" s="234"/>
      <c r="AH1062" s="234"/>
      <c r="AI1062" s="234"/>
      <c r="AJ1062" s="234"/>
      <c r="AK1062" s="578"/>
      <c r="AL1062" s="201"/>
      <c r="AM1062" s="234"/>
      <c r="AN1062" s="234"/>
      <c r="AO1062" s="201"/>
      <c r="AP1062" s="201"/>
      <c r="BL1062" s="83"/>
      <c r="BM1062" s="83"/>
      <c r="BQ1062" s="83"/>
    </row>
    <row r="1063" spans="1:69" s="82" customFormat="1">
      <c r="A1063" s="201"/>
      <c r="B1063" s="234"/>
      <c r="C1063" s="716"/>
      <c r="D1063" s="201"/>
      <c r="E1063" s="201"/>
      <c r="F1063" s="201"/>
      <c r="G1063" s="201"/>
      <c r="H1063" s="201"/>
      <c r="I1063" s="201"/>
      <c r="J1063" s="201"/>
      <c r="K1063" s="201"/>
      <c r="L1063" s="201"/>
      <c r="M1063" s="578"/>
      <c r="N1063" s="578"/>
      <c r="O1063" s="578"/>
      <c r="P1063" s="578"/>
      <c r="Q1063" s="578"/>
      <c r="R1063" s="578"/>
      <c r="S1063" s="578"/>
      <c r="T1063" s="578"/>
      <c r="U1063" s="578"/>
      <c r="V1063" s="578"/>
      <c r="W1063" s="578"/>
      <c r="X1063" s="578"/>
      <c r="Y1063" s="578"/>
      <c r="Z1063" s="578"/>
      <c r="AA1063" s="578"/>
      <c r="AB1063" s="578"/>
      <c r="AC1063" s="578"/>
      <c r="AD1063" s="578"/>
      <c r="AE1063" s="201"/>
      <c r="AF1063" s="234"/>
      <c r="AG1063" s="234"/>
      <c r="AH1063" s="234"/>
      <c r="AI1063" s="234"/>
      <c r="AJ1063" s="234"/>
      <c r="AK1063" s="578"/>
      <c r="AL1063" s="201"/>
      <c r="AM1063" s="234"/>
      <c r="AN1063" s="234"/>
      <c r="AO1063" s="201"/>
      <c r="AP1063" s="201"/>
      <c r="BL1063" s="83"/>
      <c r="BM1063" s="83"/>
      <c r="BQ1063" s="83"/>
    </row>
    <row r="1064" spans="1:69" s="82" customFormat="1">
      <c r="A1064" s="201"/>
      <c r="B1064" s="234"/>
      <c r="C1064" s="716"/>
      <c r="D1064" s="201"/>
      <c r="E1064" s="201"/>
      <c r="F1064" s="201"/>
      <c r="G1064" s="201"/>
      <c r="H1064" s="201"/>
      <c r="I1064" s="201"/>
      <c r="J1064" s="201"/>
      <c r="K1064" s="201"/>
      <c r="L1064" s="201"/>
      <c r="M1064" s="578"/>
      <c r="N1064" s="578"/>
      <c r="O1064" s="578"/>
      <c r="P1064" s="578"/>
      <c r="Q1064" s="578"/>
      <c r="R1064" s="578"/>
      <c r="S1064" s="578"/>
      <c r="T1064" s="578"/>
      <c r="U1064" s="578"/>
      <c r="V1064" s="578"/>
      <c r="W1064" s="578"/>
      <c r="X1064" s="578"/>
      <c r="Y1064" s="578"/>
      <c r="Z1064" s="578"/>
      <c r="AA1064" s="578"/>
      <c r="AB1064" s="578"/>
      <c r="AC1064" s="578"/>
      <c r="AD1064" s="578"/>
      <c r="AE1064" s="201"/>
      <c r="AF1064" s="234"/>
      <c r="AG1064" s="234"/>
      <c r="AH1064" s="234"/>
      <c r="AI1064" s="234"/>
      <c r="AJ1064" s="234"/>
      <c r="AK1064" s="578"/>
      <c r="AL1064" s="201"/>
      <c r="AM1064" s="234"/>
      <c r="AN1064" s="234"/>
      <c r="AO1064" s="201"/>
      <c r="AP1064" s="201"/>
      <c r="BL1064" s="83"/>
      <c r="BM1064" s="83"/>
      <c r="BQ1064" s="83"/>
    </row>
    <row r="1065" spans="1:69" s="82" customFormat="1">
      <c r="A1065" s="201"/>
      <c r="B1065" s="234"/>
      <c r="C1065" s="716"/>
      <c r="D1065" s="201"/>
      <c r="E1065" s="201"/>
      <c r="F1065" s="201"/>
      <c r="G1065" s="201"/>
      <c r="H1065" s="201"/>
      <c r="I1065" s="201"/>
      <c r="J1065" s="201"/>
      <c r="K1065" s="201"/>
      <c r="L1065" s="201"/>
      <c r="M1065" s="578"/>
      <c r="N1065" s="578"/>
      <c r="O1065" s="578"/>
      <c r="P1065" s="578"/>
      <c r="Q1065" s="578"/>
      <c r="R1065" s="578"/>
      <c r="S1065" s="578"/>
      <c r="T1065" s="578"/>
      <c r="U1065" s="578"/>
      <c r="V1065" s="578"/>
      <c r="W1065" s="578"/>
      <c r="X1065" s="578"/>
      <c r="Y1065" s="578"/>
      <c r="Z1065" s="578"/>
      <c r="AA1065" s="578"/>
      <c r="AB1065" s="578"/>
      <c r="AC1065" s="578"/>
      <c r="AD1065" s="578"/>
      <c r="AE1065" s="201"/>
      <c r="AF1065" s="234"/>
      <c r="AG1065" s="234"/>
      <c r="AH1065" s="234"/>
      <c r="AI1065" s="234"/>
      <c r="AJ1065" s="234"/>
      <c r="AK1065" s="578"/>
      <c r="AL1065" s="201"/>
      <c r="AM1065" s="234"/>
      <c r="AN1065" s="234"/>
      <c r="AO1065" s="201"/>
      <c r="AP1065" s="201"/>
      <c r="BL1065" s="83"/>
      <c r="BM1065" s="83"/>
      <c r="BQ1065" s="83"/>
    </row>
    <row r="1066" spans="1:69" s="82" customFormat="1">
      <c r="A1066" s="201"/>
      <c r="B1066" s="234"/>
      <c r="C1066" s="716"/>
      <c r="D1066" s="201"/>
      <c r="E1066" s="201"/>
      <c r="F1066" s="201"/>
      <c r="G1066" s="201"/>
      <c r="H1066" s="201"/>
      <c r="I1066" s="201"/>
      <c r="J1066" s="201"/>
      <c r="K1066" s="201"/>
      <c r="L1066" s="201"/>
      <c r="M1066" s="578"/>
      <c r="N1066" s="578"/>
      <c r="O1066" s="578"/>
      <c r="P1066" s="578"/>
      <c r="Q1066" s="578"/>
      <c r="R1066" s="578"/>
      <c r="S1066" s="578"/>
      <c r="T1066" s="578"/>
      <c r="U1066" s="578"/>
      <c r="V1066" s="578"/>
      <c r="W1066" s="578"/>
      <c r="X1066" s="578"/>
      <c r="Y1066" s="578"/>
      <c r="Z1066" s="578"/>
      <c r="AA1066" s="578"/>
      <c r="AB1066" s="578"/>
      <c r="AC1066" s="578"/>
      <c r="AD1066" s="578"/>
      <c r="AE1066" s="201"/>
      <c r="AF1066" s="234"/>
      <c r="AG1066" s="234"/>
      <c r="AH1066" s="234"/>
      <c r="AI1066" s="234"/>
      <c r="AJ1066" s="234"/>
      <c r="AK1066" s="578"/>
      <c r="AL1066" s="201"/>
      <c r="AM1066" s="234"/>
      <c r="AN1066" s="234"/>
      <c r="AO1066" s="201"/>
      <c r="AP1066" s="201"/>
      <c r="BL1066" s="83"/>
      <c r="BM1066" s="83"/>
      <c r="BQ1066" s="83"/>
    </row>
    <row r="1067" spans="1:69" s="82" customFormat="1">
      <c r="A1067" s="201"/>
      <c r="B1067" s="234"/>
      <c r="C1067" s="716"/>
      <c r="D1067" s="201"/>
      <c r="E1067" s="201"/>
      <c r="F1067" s="201"/>
      <c r="G1067" s="201"/>
      <c r="H1067" s="201"/>
      <c r="I1067" s="201"/>
      <c r="J1067" s="201"/>
      <c r="K1067" s="201"/>
      <c r="L1067" s="201"/>
      <c r="M1067" s="578"/>
      <c r="N1067" s="578"/>
      <c r="O1067" s="578"/>
      <c r="P1067" s="578"/>
      <c r="Q1067" s="578"/>
      <c r="R1067" s="578"/>
      <c r="S1067" s="578"/>
      <c r="T1067" s="578"/>
      <c r="U1067" s="578"/>
      <c r="V1067" s="578"/>
      <c r="W1067" s="578"/>
      <c r="X1067" s="578"/>
      <c r="Y1067" s="578"/>
      <c r="Z1067" s="578"/>
      <c r="AA1067" s="578"/>
      <c r="AB1067" s="578"/>
      <c r="AC1067" s="578"/>
      <c r="AD1067" s="578"/>
      <c r="AE1067" s="201"/>
      <c r="AF1067" s="234"/>
      <c r="AG1067" s="234"/>
      <c r="AH1067" s="234"/>
      <c r="AI1067" s="234"/>
      <c r="AJ1067" s="234"/>
      <c r="AK1067" s="578"/>
      <c r="AL1067" s="201"/>
      <c r="AM1067" s="234"/>
      <c r="AN1067" s="234"/>
      <c r="AO1067" s="201"/>
      <c r="AP1067" s="201"/>
      <c r="BL1067" s="83"/>
      <c r="BM1067" s="83"/>
      <c r="BQ1067" s="83"/>
    </row>
    <row r="1068" spans="1:69" s="82" customFormat="1">
      <c r="A1068" s="201"/>
      <c r="B1068" s="234"/>
      <c r="C1068" s="716"/>
      <c r="D1068" s="201"/>
      <c r="E1068" s="201"/>
      <c r="F1068" s="201"/>
      <c r="G1068" s="201"/>
      <c r="H1068" s="201"/>
      <c r="I1068" s="201"/>
      <c r="J1068" s="201"/>
      <c r="K1068" s="201"/>
      <c r="L1068" s="201"/>
      <c r="M1068" s="578"/>
      <c r="N1068" s="578"/>
      <c r="O1068" s="578"/>
      <c r="P1068" s="578"/>
      <c r="Q1068" s="578"/>
      <c r="R1068" s="578"/>
      <c r="S1068" s="578"/>
      <c r="T1068" s="578"/>
      <c r="U1068" s="578"/>
      <c r="V1068" s="578"/>
      <c r="W1068" s="578"/>
      <c r="X1068" s="578"/>
      <c r="Y1068" s="578"/>
      <c r="Z1068" s="578"/>
      <c r="AA1068" s="578"/>
      <c r="AB1068" s="578"/>
      <c r="AC1068" s="578"/>
      <c r="AD1068" s="578"/>
      <c r="AE1068" s="201"/>
      <c r="AF1068" s="234"/>
      <c r="AG1068" s="234"/>
      <c r="AH1068" s="234"/>
      <c r="AI1068" s="234"/>
      <c r="AJ1068" s="234"/>
      <c r="AK1068" s="578"/>
      <c r="AL1068" s="201"/>
      <c r="AM1068" s="234"/>
      <c r="AN1068" s="234"/>
      <c r="AO1068" s="201"/>
      <c r="AP1068" s="201"/>
      <c r="BL1068" s="83"/>
      <c r="BM1068" s="83"/>
      <c r="BQ1068" s="83"/>
    </row>
    <row r="1069" spans="1:69" s="82" customFormat="1">
      <c r="A1069" s="201"/>
      <c r="B1069" s="234"/>
      <c r="C1069" s="716"/>
      <c r="D1069" s="201"/>
      <c r="E1069" s="201"/>
      <c r="F1069" s="201"/>
      <c r="G1069" s="201"/>
      <c r="H1069" s="201"/>
      <c r="I1069" s="201"/>
      <c r="J1069" s="201"/>
      <c r="K1069" s="201"/>
      <c r="L1069" s="201"/>
      <c r="M1069" s="578"/>
      <c r="N1069" s="578"/>
      <c r="O1069" s="578"/>
      <c r="P1069" s="578"/>
      <c r="Q1069" s="578"/>
      <c r="R1069" s="578"/>
      <c r="S1069" s="578"/>
      <c r="T1069" s="578"/>
      <c r="U1069" s="578"/>
      <c r="V1069" s="578"/>
      <c r="W1069" s="578"/>
      <c r="X1069" s="578"/>
      <c r="Y1069" s="578"/>
      <c r="Z1069" s="578"/>
      <c r="AA1069" s="578"/>
      <c r="AB1069" s="578"/>
      <c r="AC1069" s="578"/>
      <c r="AD1069" s="578"/>
      <c r="AE1069" s="201"/>
      <c r="AF1069" s="234"/>
      <c r="AG1069" s="234"/>
      <c r="AH1069" s="234"/>
      <c r="AI1069" s="234"/>
      <c r="AJ1069" s="234"/>
      <c r="AK1069" s="578"/>
      <c r="AL1069" s="201"/>
      <c r="AM1069" s="234"/>
      <c r="AN1069" s="234"/>
      <c r="AO1069" s="201"/>
      <c r="AP1069" s="201"/>
      <c r="BL1069" s="83"/>
      <c r="BM1069" s="83"/>
      <c r="BQ1069" s="83"/>
    </row>
    <row r="1070" spans="1:69" s="82" customFormat="1">
      <c r="A1070" s="201"/>
      <c r="B1070" s="234"/>
      <c r="C1070" s="716"/>
      <c r="D1070" s="201"/>
      <c r="E1070" s="201"/>
      <c r="F1070" s="201"/>
      <c r="G1070" s="201"/>
      <c r="H1070" s="201"/>
      <c r="I1070" s="201"/>
      <c r="J1070" s="201"/>
      <c r="K1070" s="201"/>
      <c r="L1070" s="201"/>
      <c r="M1070" s="578"/>
      <c r="N1070" s="578"/>
      <c r="O1070" s="578"/>
      <c r="P1070" s="578"/>
      <c r="Q1070" s="578"/>
      <c r="R1070" s="578"/>
      <c r="S1070" s="578"/>
      <c r="T1070" s="578"/>
      <c r="U1070" s="578"/>
      <c r="V1070" s="578"/>
      <c r="W1070" s="578"/>
      <c r="X1070" s="578"/>
      <c r="Y1070" s="578"/>
      <c r="Z1070" s="578"/>
      <c r="AA1070" s="578"/>
      <c r="AB1070" s="578"/>
      <c r="AC1070" s="578"/>
      <c r="AD1070" s="578"/>
      <c r="AE1070" s="201"/>
      <c r="AF1070" s="234"/>
      <c r="AG1070" s="234"/>
      <c r="AH1070" s="234"/>
      <c r="AI1070" s="234"/>
      <c r="AJ1070" s="234"/>
      <c r="AK1070" s="578"/>
      <c r="AL1070" s="201"/>
      <c r="AM1070" s="234"/>
      <c r="AN1070" s="234"/>
      <c r="AO1070" s="201"/>
      <c r="AP1070" s="201"/>
      <c r="BL1070" s="83"/>
      <c r="BM1070" s="83"/>
      <c r="BQ1070" s="83"/>
    </row>
    <row r="1071" spans="1:69" s="82" customFormat="1">
      <c r="A1071" s="201"/>
      <c r="B1071" s="234"/>
      <c r="C1071" s="716"/>
      <c r="D1071" s="201"/>
      <c r="E1071" s="201"/>
      <c r="F1071" s="201"/>
      <c r="G1071" s="201"/>
      <c r="H1071" s="201"/>
      <c r="I1071" s="201"/>
      <c r="J1071" s="201"/>
      <c r="K1071" s="201"/>
      <c r="L1071" s="201"/>
      <c r="M1071" s="578"/>
      <c r="N1071" s="578"/>
      <c r="O1071" s="578"/>
      <c r="P1071" s="578"/>
      <c r="Q1071" s="578"/>
      <c r="R1071" s="578"/>
      <c r="S1071" s="578"/>
      <c r="T1071" s="578"/>
      <c r="U1071" s="578"/>
      <c r="V1071" s="578"/>
      <c r="W1071" s="578"/>
      <c r="X1071" s="578"/>
      <c r="Y1071" s="578"/>
      <c r="Z1071" s="578"/>
      <c r="AA1071" s="578"/>
      <c r="AB1071" s="578"/>
      <c r="AC1071" s="578"/>
      <c r="AD1071" s="578"/>
      <c r="AE1071" s="201"/>
      <c r="AF1071" s="234"/>
      <c r="AG1071" s="234"/>
      <c r="AH1071" s="234"/>
      <c r="AI1071" s="234"/>
      <c r="AJ1071" s="234"/>
      <c r="AK1071" s="578"/>
      <c r="AL1071" s="201"/>
      <c r="AM1071" s="234"/>
      <c r="AN1071" s="234"/>
      <c r="AO1071" s="201"/>
      <c r="AP1071" s="201"/>
      <c r="BL1071" s="83"/>
      <c r="BM1071" s="83"/>
      <c r="BQ1071" s="83"/>
    </row>
    <row r="1072" spans="1:69" s="82" customFormat="1">
      <c r="A1072" s="201"/>
      <c r="B1072" s="234"/>
      <c r="C1072" s="716"/>
      <c r="D1072" s="201"/>
      <c r="E1072" s="201"/>
      <c r="F1072" s="201"/>
      <c r="G1072" s="201"/>
      <c r="H1072" s="201"/>
      <c r="I1072" s="201"/>
      <c r="J1072" s="201"/>
      <c r="K1072" s="201"/>
      <c r="L1072" s="201"/>
      <c r="M1072" s="578"/>
      <c r="N1072" s="578"/>
      <c r="O1072" s="578"/>
      <c r="P1072" s="578"/>
      <c r="Q1072" s="578"/>
      <c r="R1072" s="578"/>
      <c r="S1072" s="578"/>
      <c r="T1072" s="578"/>
      <c r="U1072" s="578"/>
      <c r="V1072" s="578"/>
      <c r="W1072" s="578"/>
      <c r="X1072" s="578"/>
      <c r="Y1072" s="578"/>
      <c r="Z1072" s="578"/>
      <c r="AA1072" s="578"/>
      <c r="AB1072" s="578"/>
      <c r="AC1072" s="578"/>
      <c r="AD1072" s="578"/>
      <c r="AE1072" s="201"/>
      <c r="AF1072" s="234"/>
      <c r="AG1072" s="234"/>
      <c r="AH1072" s="234"/>
      <c r="AI1072" s="234"/>
      <c r="AJ1072" s="234"/>
      <c r="AK1072" s="578"/>
      <c r="AL1072" s="201"/>
      <c r="AM1072" s="234"/>
      <c r="AN1072" s="234"/>
      <c r="AO1072" s="201"/>
      <c r="AP1072" s="201"/>
      <c r="BL1072" s="83"/>
      <c r="BM1072" s="83"/>
      <c r="BQ1072" s="83"/>
    </row>
    <row r="1073" spans="1:69" s="82" customFormat="1">
      <c r="A1073" s="201"/>
      <c r="B1073" s="234"/>
      <c r="C1073" s="716"/>
      <c r="D1073" s="201"/>
      <c r="E1073" s="201"/>
      <c r="F1073" s="201"/>
      <c r="G1073" s="201"/>
      <c r="H1073" s="201"/>
      <c r="I1073" s="201"/>
      <c r="J1073" s="201"/>
      <c r="K1073" s="201"/>
      <c r="L1073" s="201"/>
      <c r="M1073" s="578"/>
      <c r="N1073" s="578"/>
      <c r="O1073" s="578"/>
      <c r="P1073" s="578"/>
      <c r="Q1073" s="578"/>
      <c r="R1073" s="578"/>
      <c r="S1073" s="578"/>
      <c r="T1073" s="578"/>
      <c r="U1073" s="578"/>
      <c r="V1073" s="578"/>
      <c r="W1073" s="578"/>
      <c r="X1073" s="578"/>
      <c r="Y1073" s="578"/>
      <c r="Z1073" s="578"/>
      <c r="AA1073" s="578"/>
      <c r="AB1073" s="578"/>
      <c r="AC1073" s="578"/>
      <c r="AD1073" s="578"/>
      <c r="AE1073" s="201"/>
      <c r="AF1073" s="234"/>
      <c r="AG1073" s="234"/>
      <c r="AH1073" s="234"/>
      <c r="AI1073" s="234"/>
      <c r="AJ1073" s="234"/>
      <c r="AK1073" s="578"/>
      <c r="AL1073" s="201"/>
      <c r="AM1073" s="234"/>
      <c r="AN1073" s="234"/>
      <c r="AO1073" s="201"/>
      <c r="AP1073" s="201"/>
      <c r="BL1073" s="83"/>
      <c r="BM1073" s="83"/>
      <c r="BQ1073" s="83"/>
    </row>
    <row r="1074" spans="1:69" s="82" customFormat="1">
      <c r="A1074" s="201"/>
      <c r="B1074" s="234"/>
      <c r="C1074" s="716"/>
      <c r="D1074" s="201"/>
      <c r="E1074" s="201"/>
      <c r="F1074" s="201"/>
      <c r="G1074" s="201"/>
      <c r="H1074" s="201"/>
      <c r="I1074" s="201"/>
      <c r="J1074" s="201"/>
      <c r="K1074" s="201"/>
      <c r="L1074" s="201"/>
      <c r="M1074" s="578"/>
      <c r="N1074" s="578"/>
      <c r="O1074" s="578"/>
      <c r="P1074" s="578"/>
      <c r="Q1074" s="578"/>
      <c r="R1074" s="578"/>
      <c r="S1074" s="578"/>
      <c r="T1074" s="578"/>
      <c r="U1074" s="578"/>
      <c r="V1074" s="578"/>
      <c r="W1074" s="578"/>
      <c r="X1074" s="578"/>
      <c r="Y1074" s="578"/>
      <c r="Z1074" s="578"/>
      <c r="AA1074" s="578"/>
      <c r="AB1074" s="578"/>
      <c r="AC1074" s="578"/>
      <c r="AD1074" s="578"/>
      <c r="AE1074" s="201"/>
      <c r="AF1074" s="234"/>
      <c r="AG1074" s="234"/>
      <c r="AH1074" s="234"/>
      <c r="AI1074" s="234"/>
      <c r="AJ1074" s="234"/>
      <c r="AK1074" s="578"/>
      <c r="AL1074" s="201"/>
      <c r="AM1074" s="234"/>
      <c r="AN1074" s="234"/>
      <c r="AO1074" s="201"/>
      <c r="AP1074" s="201"/>
      <c r="BL1074" s="83"/>
      <c r="BM1074" s="83"/>
      <c r="BQ1074" s="83"/>
    </row>
    <row r="1075" spans="1:69" s="82" customFormat="1">
      <c r="A1075" s="201"/>
      <c r="B1075" s="234"/>
      <c r="C1075" s="716"/>
      <c r="D1075" s="201"/>
      <c r="E1075" s="201"/>
      <c r="F1075" s="201"/>
      <c r="G1075" s="201"/>
      <c r="H1075" s="201"/>
      <c r="I1075" s="201"/>
      <c r="J1075" s="201"/>
      <c r="K1075" s="201"/>
      <c r="L1075" s="201"/>
      <c r="M1075" s="578"/>
      <c r="N1075" s="578"/>
      <c r="O1075" s="578"/>
      <c r="P1075" s="578"/>
      <c r="Q1075" s="578"/>
      <c r="R1075" s="578"/>
      <c r="S1075" s="578"/>
      <c r="T1075" s="578"/>
      <c r="U1075" s="578"/>
      <c r="V1075" s="578"/>
      <c r="W1075" s="578"/>
      <c r="X1075" s="578"/>
      <c r="Y1075" s="578"/>
      <c r="Z1075" s="578"/>
      <c r="AA1075" s="578"/>
      <c r="AB1075" s="578"/>
      <c r="AC1075" s="578"/>
      <c r="AD1075" s="578"/>
      <c r="AE1075" s="201"/>
      <c r="AF1075" s="234"/>
      <c r="AG1075" s="234"/>
      <c r="AH1075" s="234"/>
      <c r="AI1075" s="234"/>
      <c r="AJ1075" s="234"/>
      <c r="AK1075" s="578"/>
      <c r="AL1075" s="201"/>
      <c r="AM1075" s="234"/>
      <c r="AN1075" s="234"/>
      <c r="AO1075" s="201"/>
      <c r="AP1075" s="201"/>
      <c r="BL1075" s="83"/>
      <c r="BM1075" s="83"/>
      <c r="BQ1075" s="83"/>
    </row>
    <row r="1076" spans="1:69" s="82" customFormat="1">
      <c r="A1076" s="201"/>
      <c r="B1076" s="234"/>
      <c r="C1076" s="716"/>
      <c r="D1076" s="201"/>
      <c r="E1076" s="201"/>
      <c r="F1076" s="201"/>
      <c r="G1076" s="201"/>
      <c r="H1076" s="201"/>
      <c r="I1076" s="201"/>
      <c r="J1076" s="201"/>
      <c r="K1076" s="201"/>
      <c r="L1076" s="201"/>
      <c r="M1076" s="578"/>
      <c r="N1076" s="578"/>
      <c r="O1076" s="578"/>
      <c r="P1076" s="578"/>
      <c r="Q1076" s="578"/>
      <c r="R1076" s="578"/>
      <c r="S1076" s="578"/>
      <c r="T1076" s="578"/>
      <c r="U1076" s="578"/>
      <c r="V1076" s="578"/>
      <c r="W1076" s="578"/>
      <c r="X1076" s="578"/>
      <c r="Y1076" s="578"/>
      <c r="Z1076" s="578"/>
      <c r="AA1076" s="578"/>
      <c r="AB1076" s="578"/>
      <c r="AC1076" s="578"/>
      <c r="AD1076" s="578"/>
      <c r="AE1076" s="201"/>
      <c r="AF1076" s="234"/>
      <c r="AG1076" s="234"/>
      <c r="AH1076" s="234"/>
      <c r="AI1076" s="234"/>
      <c r="AJ1076" s="234"/>
      <c r="AK1076" s="578"/>
      <c r="AL1076" s="201"/>
      <c r="AM1076" s="234"/>
      <c r="AN1076" s="234"/>
      <c r="AO1076" s="201"/>
      <c r="AP1076" s="201"/>
      <c r="BL1076" s="83"/>
      <c r="BM1076" s="83"/>
      <c r="BQ1076" s="83"/>
    </row>
    <row r="1077" spans="1:69" s="82" customFormat="1">
      <c r="A1077" s="201"/>
      <c r="B1077" s="234"/>
      <c r="C1077" s="716"/>
      <c r="D1077" s="201"/>
      <c r="E1077" s="201"/>
      <c r="F1077" s="201"/>
      <c r="G1077" s="201"/>
      <c r="H1077" s="201"/>
      <c r="I1077" s="201"/>
      <c r="J1077" s="201"/>
      <c r="K1077" s="201"/>
      <c r="L1077" s="201"/>
      <c r="M1077" s="578"/>
      <c r="N1077" s="578"/>
      <c r="O1077" s="578"/>
      <c r="P1077" s="578"/>
      <c r="Q1077" s="578"/>
      <c r="R1077" s="578"/>
      <c r="S1077" s="578"/>
      <c r="T1077" s="578"/>
      <c r="U1077" s="578"/>
      <c r="V1077" s="578"/>
      <c r="W1077" s="578"/>
      <c r="X1077" s="578"/>
      <c r="Y1077" s="578"/>
      <c r="Z1077" s="578"/>
      <c r="AA1077" s="578"/>
      <c r="AB1077" s="578"/>
      <c r="AC1077" s="578"/>
      <c r="AD1077" s="578"/>
      <c r="AE1077" s="201"/>
      <c r="AF1077" s="234"/>
      <c r="AG1077" s="234"/>
      <c r="AH1077" s="234"/>
      <c r="AI1077" s="234"/>
      <c r="AJ1077" s="234"/>
      <c r="AK1077" s="578"/>
      <c r="AL1077" s="201"/>
      <c r="AM1077" s="234"/>
      <c r="AN1077" s="234"/>
      <c r="AO1077" s="201"/>
      <c r="AP1077" s="201"/>
      <c r="BL1077" s="83"/>
      <c r="BM1077" s="83"/>
      <c r="BQ1077" s="83"/>
    </row>
    <row r="1078" spans="1:69" s="82" customFormat="1">
      <c r="A1078" s="201"/>
      <c r="B1078" s="234"/>
      <c r="C1078" s="716"/>
      <c r="D1078" s="201"/>
      <c r="E1078" s="201"/>
      <c r="F1078" s="201"/>
      <c r="G1078" s="201"/>
      <c r="H1078" s="201"/>
      <c r="I1078" s="201"/>
      <c r="J1078" s="201"/>
      <c r="K1078" s="201"/>
      <c r="L1078" s="201"/>
      <c r="M1078" s="578"/>
      <c r="N1078" s="578"/>
      <c r="O1078" s="578"/>
      <c r="P1078" s="578"/>
      <c r="Q1078" s="578"/>
      <c r="R1078" s="578"/>
      <c r="S1078" s="578"/>
      <c r="T1078" s="578"/>
      <c r="U1078" s="578"/>
      <c r="V1078" s="578"/>
      <c r="W1078" s="578"/>
      <c r="X1078" s="578"/>
      <c r="Y1078" s="578"/>
      <c r="Z1078" s="578"/>
      <c r="AA1078" s="578"/>
      <c r="AB1078" s="578"/>
      <c r="AC1078" s="578"/>
      <c r="AD1078" s="578"/>
      <c r="AE1078" s="201"/>
      <c r="AF1078" s="234"/>
      <c r="AG1078" s="234"/>
      <c r="AH1078" s="234"/>
      <c r="AI1078" s="234"/>
      <c r="AJ1078" s="234"/>
      <c r="AK1078" s="578"/>
      <c r="AL1078" s="201"/>
      <c r="AM1078" s="234"/>
      <c r="AN1078" s="234"/>
      <c r="AO1078" s="201"/>
      <c r="AP1078" s="201"/>
      <c r="BL1078" s="83"/>
      <c r="BM1078" s="83"/>
      <c r="BQ1078" s="83"/>
    </row>
    <row r="1079" spans="1:69" s="82" customFormat="1">
      <c r="A1079" s="201"/>
      <c r="B1079" s="234"/>
      <c r="C1079" s="716"/>
      <c r="D1079" s="201"/>
      <c r="E1079" s="201"/>
      <c r="F1079" s="201"/>
      <c r="G1079" s="201"/>
      <c r="H1079" s="201"/>
      <c r="I1079" s="201"/>
      <c r="J1079" s="201"/>
      <c r="K1079" s="201"/>
      <c r="L1079" s="201"/>
      <c r="M1079" s="578"/>
      <c r="N1079" s="578"/>
      <c r="O1079" s="578"/>
      <c r="P1079" s="578"/>
      <c r="Q1079" s="578"/>
      <c r="R1079" s="578"/>
      <c r="S1079" s="578"/>
      <c r="T1079" s="578"/>
      <c r="U1079" s="578"/>
      <c r="V1079" s="578"/>
      <c r="W1079" s="578"/>
      <c r="X1079" s="578"/>
      <c r="Y1079" s="578"/>
      <c r="Z1079" s="578"/>
      <c r="AA1079" s="578"/>
      <c r="AB1079" s="578"/>
      <c r="AC1079" s="578"/>
      <c r="AD1079" s="578"/>
      <c r="AE1079" s="201"/>
      <c r="AF1079" s="234"/>
      <c r="AG1079" s="234"/>
      <c r="AH1079" s="234"/>
      <c r="AI1079" s="234"/>
      <c r="AJ1079" s="234"/>
      <c r="AK1079" s="578"/>
      <c r="AL1079" s="201"/>
      <c r="AM1079" s="234"/>
      <c r="AN1079" s="234"/>
      <c r="AO1079" s="201"/>
      <c r="AP1079" s="201"/>
      <c r="BL1079" s="83"/>
      <c r="BM1079" s="83"/>
      <c r="BQ1079" s="83"/>
    </row>
    <row r="1080" spans="1:69" s="82" customFormat="1">
      <c r="A1080" s="201"/>
      <c r="B1080" s="234"/>
      <c r="C1080" s="716"/>
      <c r="D1080" s="201"/>
      <c r="E1080" s="201"/>
      <c r="F1080" s="201"/>
      <c r="G1080" s="201"/>
      <c r="H1080" s="201"/>
      <c r="I1080" s="201"/>
      <c r="J1080" s="201"/>
      <c r="K1080" s="201"/>
      <c r="L1080" s="201"/>
      <c r="M1080" s="578"/>
      <c r="N1080" s="578"/>
      <c r="O1080" s="578"/>
      <c r="P1080" s="578"/>
      <c r="Q1080" s="578"/>
      <c r="R1080" s="578"/>
      <c r="S1080" s="578"/>
      <c r="T1080" s="578"/>
      <c r="U1080" s="578"/>
      <c r="V1080" s="578"/>
      <c r="W1080" s="578"/>
      <c r="X1080" s="578"/>
      <c r="Y1080" s="578"/>
      <c r="Z1080" s="578"/>
      <c r="AA1080" s="578"/>
      <c r="AB1080" s="578"/>
      <c r="AC1080" s="578"/>
      <c r="AD1080" s="578"/>
      <c r="AE1080" s="201"/>
      <c r="AF1080" s="234"/>
      <c r="AG1080" s="234"/>
      <c r="AH1080" s="234"/>
      <c r="AI1080" s="234"/>
      <c r="AJ1080" s="234"/>
      <c r="AK1080" s="578"/>
      <c r="AL1080" s="201"/>
      <c r="AM1080" s="234"/>
      <c r="AN1080" s="234"/>
      <c r="AO1080" s="201"/>
      <c r="AP1080" s="201"/>
      <c r="BL1080" s="83"/>
      <c r="BM1080" s="83"/>
      <c r="BQ1080" s="83"/>
    </row>
    <row r="1081" spans="1:69" s="82" customFormat="1">
      <c r="A1081" s="201"/>
      <c r="B1081" s="234"/>
      <c r="C1081" s="716"/>
      <c r="D1081" s="201"/>
      <c r="E1081" s="201"/>
      <c r="F1081" s="201"/>
      <c r="G1081" s="201"/>
      <c r="H1081" s="201"/>
      <c r="I1081" s="201"/>
      <c r="J1081" s="201"/>
      <c r="K1081" s="201"/>
      <c r="L1081" s="201"/>
      <c r="M1081" s="578"/>
      <c r="N1081" s="578"/>
      <c r="O1081" s="578"/>
      <c r="P1081" s="578"/>
      <c r="Q1081" s="578"/>
      <c r="R1081" s="578"/>
      <c r="S1081" s="578"/>
      <c r="T1081" s="578"/>
      <c r="U1081" s="578"/>
      <c r="V1081" s="578"/>
      <c r="W1081" s="578"/>
      <c r="X1081" s="578"/>
      <c r="Y1081" s="578"/>
      <c r="Z1081" s="578"/>
      <c r="AA1081" s="578"/>
      <c r="AB1081" s="578"/>
      <c r="AC1081" s="578"/>
      <c r="AD1081" s="578"/>
      <c r="AE1081" s="201"/>
      <c r="AF1081" s="234"/>
      <c r="AG1081" s="234"/>
      <c r="AH1081" s="234"/>
      <c r="AI1081" s="234"/>
      <c r="AJ1081" s="234"/>
      <c r="AK1081" s="578"/>
      <c r="AL1081" s="201"/>
      <c r="AM1081" s="234"/>
      <c r="AN1081" s="234"/>
      <c r="AO1081" s="201"/>
      <c r="AP1081" s="201"/>
      <c r="BL1081" s="83"/>
      <c r="BM1081" s="83"/>
      <c r="BQ1081" s="83"/>
    </row>
    <row r="1082" spans="1:69" s="82" customFormat="1">
      <c r="A1082" s="201"/>
      <c r="B1082" s="234"/>
      <c r="C1082" s="716"/>
      <c r="D1082" s="201"/>
      <c r="E1082" s="201"/>
      <c r="F1082" s="201"/>
      <c r="G1082" s="201"/>
      <c r="H1082" s="201"/>
      <c r="I1082" s="201"/>
      <c r="J1082" s="201"/>
      <c r="K1082" s="201"/>
      <c r="L1082" s="201"/>
      <c r="M1082" s="578"/>
      <c r="N1082" s="578"/>
      <c r="O1082" s="578"/>
      <c r="P1082" s="578"/>
      <c r="Q1082" s="578"/>
      <c r="R1082" s="578"/>
      <c r="S1082" s="578"/>
      <c r="T1082" s="578"/>
      <c r="U1082" s="578"/>
      <c r="V1082" s="578"/>
      <c r="W1082" s="578"/>
      <c r="X1082" s="578"/>
      <c r="Y1082" s="578"/>
      <c r="Z1082" s="578"/>
      <c r="AA1082" s="578"/>
      <c r="AB1082" s="578"/>
      <c r="AC1082" s="578"/>
      <c r="AD1082" s="578"/>
      <c r="AE1082" s="201"/>
      <c r="AF1082" s="234"/>
      <c r="AG1082" s="234"/>
      <c r="AH1082" s="234"/>
      <c r="AI1082" s="234"/>
      <c r="AJ1082" s="234"/>
      <c r="AK1082" s="578"/>
      <c r="AL1082" s="201"/>
      <c r="AM1082" s="234"/>
      <c r="AN1082" s="234"/>
      <c r="AO1082" s="201"/>
      <c r="AP1082" s="201"/>
      <c r="BL1082" s="83"/>
      <c r="BM1082" s="83"/>
      <c r="BQ1082" s="83"/>
    </row>
    <row r="1083" spans="1:69" s="82" customFormat="1">
      <c r="A1083" s="201"/>
      <c r="B1083" s="234"/>
      <c r="C1083" s="716"/>
      <c r="D1083" s="201"/>
      <c r="E1083" s="201"/>
      <c r="F1083" s="201"/>
      <c r="G1083" s="201"/>
      <c r="H1083" s="201"/>
      <c r="I1083" s="201"/>
      <c r="J1083" s="201"/>
      <c r="K1083" s="201"/>
      <c r="L1083" s="201"/>
      <c r="M1083" s="578"/>
      <c r="N1083" s="578"/>
      <c r="O1083" s="578"/>
      <c r="P1083" s="578"/>
      <c r="Q1083" s="578"/>
      <c r="R1083" s="578"/>
      <c r="S1083" s="578"/>
      <c r="T1083" s="578"/>
      <c r="U1083" s="578"/>
      <c r="V1083" s="578"/>
      <c r="W1083" s="578"/>
      <c r="X1083" s="578"/>
      <c r="Y1083" s="578"/>
      <c r="Z1083" s="578"/>
      <c r="AA1083" s="578"/>
      <c r="AB1083" s="578"/>
      <c r="AC1083" s="578"/>
      <c r="AD1083" s="578"/>
      <c r="AE1083" s="201"/>
      <c r="AF1083" s="234"/>
      <c r="AG1083" s="234"/>
      <c r="AH1083" s="234"/>
      <c r="AI1083" s="234"/>
      <c r="AJ1083" s="234"/>
      <c r="AK1083" s="578"/>
      <c r="AL1083" s="201"/>
      <c r="AM1083" s="234"/>
      <c r="AN1083" s="234"/>
      <c r="AO1083" s="201"/>
      <c r="AP1083" s="201"/>
      <c r="BL1083" s="83"/>
      <c r="BM1083" s="83"/>
      <c r="BQ1083" s="83"/>
    </row>
    <row r="1084" spans="1:69" s="82" customFormat="1">
      <c r="A1084" s="201"/>
      <c r="B1084" s="234"/>
      <c r="C1084" s="716"/>
      <c r="D1084" s="201"/>
      <c r="E1084" s="201"/>
      <c r="F1084" s="201"/>
      <c r="G1084" s="201"/>
      <c r="H1084" s="201"/>
      <c r="I1084" s="201"/>
      <c r="J1084" s="201"/>
      <c r="K1084" s="201"/>
      <c r="L1084" s="201"/>
      <c r="M1084" s="578"/>
      <c r="N1084" s="578"/>
      <c r="O1084" s="578"/>
      <c r="P1084" s="578"/>
      <c r="Q1084" s="578"/>
      <c r="R1084" s="578"/>
      <c r="S1084" s="578"/>
      <c r="T1084" s="578"/>
      <c r="U1084" s="578"/>
      <c r="V1084" s="578"/>
      <c r="W1084" s="578"/>
      <c r="X1084" s="578"/>
      <c r="Y1084" s="578"/>
      <c r="Z1084" s="578"/>
      <c r="AA1084" s="578"/>
      <c r="AB1084" s="578"/>
      <c r="AC1084" s="578"/>
      <c r="AD1084" s="578"/>
      <c r="AE1084" s="201"/>
      <c r="AF1084" s="234"/>
      <c r="AG1084" s="234"/>
      <c r="AH1084" s="234"/>
      <c r="AI1084" s="234"/>
      <c r="AJ1084" s="234"/>
      <c r="AK1084" s="578"/>
      <c r="AL1084" s="201"/>
      <c r="AM1084" s="234"/>
      <c r="AN1084" s="234"/>
      <c r="AO1084" s="201"/>
      <c r="AP1084" s="201"/>
      <c r="BL1084" s="83"/>
      <c r="BM1084" s="83"/>
      <c r="BQ1084" s="83"/>
    </row>
    <row r="1085" spans="1:69" s="82" customFormat="1">
      <c r="A1085" s="201"/>
      <c r="B1085" s="234"/>
      <c r="C1085" s="716"/>
      <c r="D1085" s="201"/>
      <c r="E1085" s="201"/>
      <c r="F1085" s="201"/>
      <c r="G1085" s="201"/>
      <c r="H1085" s="201"/>
      <c r="I1085" s="201"/>
      <c r="J1085" s="201"/>
      <c r="K1085" s="201"/>
      <c r="L1085" s="201"/>
      <c r="M1085" s="578"/>
      <c r="N1085" s="578"/>
      <c r="O1085" s="578"/>
      <c r="P1085" s="578"/>
      <c r="Q1085" s="578"/>
      <c r="R1085" s="578"/>
      <c r="S1085" s="578"/>
      <c r="T1085" s="578"/>
      <c r="U1085" s="578"/>
      <c r="V1085" s="578"/>
      <c r="W1085" s="578"/>
      <c r="X1085" s="578"/>
      <c r="Y1085" s="578"/>
      <c r="Z1085" s="578"/>
      <c r="AA1085" s="578"/>
      <c r="AB1085" s="578"/>
      <c r="AC1085" s="578"/>
      <c r="AD1085" s="578"/>
      <c r="AE1085" s="201"/>
      <c r="AF1085" s="234"/>
      <c r="AG1085" s="234"/>
      <c r="AH1085" s="234"/>
      <c r="AI1085" s="234"/>
      <c r="AJ1085" s="234"/>
      <c r="AK1085" s="578"/>
      <c r="AL1085" s="201"/>
      <c r="AM1085" s="234"/>
      <c r="AN1085" s="234"/>
      <c r="AO1085" s="201"/>
      <c r="AP1085" s="201"/>
      <c r="BL1085" s="83"/>
      <c r="BM1085" s="83"/>
      <c r="BQ1085" s="83"/>
    </row>
    <row r="1086" spans="1:69" s="82" customFormat="1">
      <c r="A1086" s="201"/>
      <c r="B1086" s="234"/>
      <c r="C1086" s="716"/>
      <c r="D1086" s="201"/>
      <c r="E1086" s="201"/>
      <c r="F1086" s="201"/>
      <c r="G1086" s="201"/>
      <c r="H1086" s="201"/>
      <c r="I1086" s="201"/>
      <c r="J1086" s="201"/>
      <c r="K1086" s="201"/>
      <c r="L1086" s="201"/>
      <c r="M1086" s="578"/>
      <c r="N1086" s="578"/>
      <c r="O1086" s="578"/>
      <c r="P1086" s="578"/>
      <c r="Q1086" s="578"/>
      <c r="R1086" s="578"/>
      <c r="S1086" s="578"/>
      <c r="T1086" s="578"/>
      <c r="U1086" s="578"/>
      <c r="V1086" s="578"/>
      <c r="W1086" s="578"/>
      <c r="X1086" s="578"/>
      <c r="Y1086" s="578"/>
      <c r="Z1086" s="578"/>
      <c r="AA1086" s="578"/>
      <c r="AB1086" s="578"/>
      <c r="AC1086" s="578"/>
      <c r="AD1086" s="578"/>
      <c r="AE1086" s="201"/>
      <c r="AF1086" s="234"/>
      <c r="AG1086" s="234"/>
      <c r="AH1086" s="234"/>
      <c r="AI1086" s="234"/>
      <c r="AJ1086" s="234"/>
      <c r="AK1086" s="578"/>
      <c r="AL1086" s="201"/>
      <c r="AM1086" s="234"/>
      <c r="AN1086" s="234"/>
      <c r="AO1086" s="201"/>
      <c r="AP1086" s="201"/>
      <c r="BL1086" s="83"/>
      <c r="BM1086" s="83"/>
      <c r="BQ1086" s="83"/>
    </row>
    <row r="1087" spans="1:69" s="82" customFormat="1">
      <c r="A1087" s="201"/>
      <c r="B1087" s="234"/>
      <c r="C1087" s="716"/>
      <c r="D1087" s="201"/>
      <c r="E1087" s="201"/>
      <c r="F1087" s="201"/>
      <c r="G1087" s="201"/>
      <c r="H1087" s="201"/>
      <c r="I1087" s="201"/>
      <c r="J1087" s="201"/>
      <c r="K1087" s="201"/>
      <c r="L1087" s="201"/>
      <c r="M1087" s="578"/>
      <c r="N1087" s="578"/>
      <c r="O1087" s="578"/>
      <c r="P1087" s="578"/>
      <c r="Q1087" s="578"/>
      <c r="R1087" s="578"/>
      <c r="S1087" s="578"/>
      <c r="T1087" s="578"/>
      <c r="U1087" s="578"/>
      <c r="V1087" s="578"/>
      <c r="W1087" s="578"/>
      <c r="X1087" s="578"/>
      <c r="Y1087" s="578"/>
      <c r="Z1087" s="578"/>
      <c r="AA1087" s="578"/>
      <c r="AB1087" s="578"/>
      <c r="AC1087" s="578"/>
      <c r="AD1087" s="578"/>
      <c r="AE1087" s="201"/>
      <c r="AF1087" s="234"/>
      <c r="AG1087" s="234"/>
      <c r="AH1087" s="234"/>
      <c r="AI1087" s="234"/>
      <c r="AJ1087" s="234"/>
      <c r="AK1087" s="578"/>
      <c r="AL1087" s="201"/>
      <c r="AM1087" s="234"/>
      <c r="AN1087" s="234"/>
      <c r="AO1087" s="201"/>
      <c r="AP1087" s="201"/>
      <c r="BL1087" s="83"/>
      <c r="BM1087" s="83"/>
      <c r="BQ1087" s="83"/>
    </row>
    <row r="1088" spans="1:69" s="82" customFormat="1">
      <c r="A1088" s="201"/>
      <c r="B1088" s="234"/>
      <c r="C1088" s="716"/>
      <c r="D1088" s="201"/>
      <c r="E1088" s="201"/>
      <c r="F1088" s="201"/>
      <c r="G1088" s="201"/>
      <c r="H1088" s="201"/>
      <c r="I1088" s="201"/>
      <c r="J1088" s="201"/>
      <c r="K1088" s="201"/>
      <c r="L1088" s="201"/>
      <c r="M1088" s="578"/>
      <c r="N1088" s="578"/>
      <c r="O1088" s="578"/>
      <c r="P1088" s="578"/>
      <c r="Q1088" s="578"/>
      <c r="R1088" s="578"/>
      <c r="S1088" s="578"/>
      <c r="T1088" s="578"/>
      <c r="U1088" s="578"/>
      <c r="V1088" s="578"/>
      <c r="W1088" s="578"/>
      <c r="X1088" s="578"/>
      <c r="Y1088" s="578"/>
      <c r="Z1088" s="578"/>
      <c r="AA1088" s="578"/>
      <c r="AB1088" s="578"/>
      <c r="AC1088" s="578"/>
      <c r="AD1088" s="578"/>
      <c r="AE1088" s="201"/>
      <c r="AF1088" s="234"/>
      <c r="AG1088" s="234"/>
      <c r="AH1088" s="234"/>
      <c r="AI1088" s="234"/>
      <c r="AJ1088" s="234"/>
      <c r="AK1088" s="578"/>
      <c r="AL1088" s="201"/>
      <c r="AM1088" s="234"/>
      <c r="AN1088" s="234"/>
      <c r="AO1088" s="201"/>
      <c r="AP1088" s="201"/>
      <c r="BL1088" s="83"/>
      <c r="BM1088" s="83"/>
      <c r="BQ1088" s="83"/>
    </row>
    <row r="1089" spans="1:69" s="82" customFormat="1">
      <c r="A1089" s="201"/>
      <c r="B1089" s="234"/>
      <c r="C1089" s="716"/>
      <c r="D1089" s="201"/>
      <c r="E1089" s="201"/>
      <c r="F1089" s="201"/>
      <c r="G1089" s="201"/>
      <c r="H1089" s="201"/>
      <c r="I1089" s="201"/>
      <c r="J1089" s="201"/>
      <c r="K1089" s="201"/>
      <c r="L1089" s="201"/>
      <c r="M1089" s="578"/>
      <c r="N1089" s="578"/>
      <c r="O1089" s="578"/>
      <c r="P1089" s="578"/>
      <c r="Q1089" s="578"/>
      <c r="R1089" s="578"/>
      <c r="S1089" s="578"/>
      <c r="T1089" s="578"/>
      <c r="U1089" s="578"/>
      <c r="V1089" s="578"/>
      <c r="W1089" s="578"/>
      <c r="X1089" s="578"/>
      <c r="Y1089" s="578"/>
      <c r="Z1089" s="578"/>
      <c r="AA1089" s="578"/>
      <c r="AB1089" s="578"/>
      <c r="AC1089" s="578"/>
      <c r="AD1089" s="578"/>
      <c r="AE1089" s="201"/>
      <c r="AF1089" s="234"/>
      <c r="AG1089" s="234"/>
      <c r="AH1089" s="234"/>
      <c r="AI1089" s="234"/>
      <c r="AJ1089" s="234"/>
      <c r="AK1089" s="578"/>
      <c r="AL1089" s="201"/>
      <c r="AM1089" s="234"/>
      <c r="AN1089" s="234"/>
      <c r="AO1089" s="201"/>
      <c r="AP1089" s="201"/>
      <c r="BL1089" s="83"/>
      <c r="BM1089" s="83"/>
      <c r="BQ1089" s="83"/>
    </row>
    <row r="1090" spans="1:69" s="82" customFormat="1">
      <c r="A1090" s="201"/>
      <c r="B1090" s="234"/>
      <c r="C1090" s="716"/>
      <c r="D1090" s="201"/>
      <c r="E1090" s="201"/>
      <c r="F1090" s="201"/>
      <c r="G1090" s="201"/>
      <c r="H1090" s="201"/>
      <c r="I1090" s="201"/>
      <c r="J1090" s="201"/>
      <c r="K1090" s="201"/>
      <c r="L1090" s="201"/>
      <c r="M1090" s="578"/>
      <c r="N1090" s="578"/>
      <c r="O1090" s="578"/>
      <c r="P1090" s="578"/>
      <c r="Q1090" s="578"/>
      <c r="R1090" s="578"/>
      <c r="S1090" s="578"/>
      <c r="T1090" s="578"/>
      <c r="U1090" s="578"/>
      <c r="V1090" s="578"/>
      <c r="W1090" s="578"/>
      <c r="X1090" s="578"/>
      <c r="Y1090" s="578"/>
      <c r="Z1090" s="578"/>
      <c r="AA1090" s="578"/>
      <c r="AB1090" s="578"/>
      <c r="AC1090" s="578"/>
      <c r="AD1090" s="578"/>
      <c r="AE1090" s="201"/>
      <c r="AF1090" s="234"/>
      <c r="AG1090" s="234"/>
      <c r="AH1090" s="234"/>
      <c r="AI1090" s="234"/>
      <c r="AJ1090" s="234"/>
      <c r="AK1090" s="578"/>
      <c r="AL1090" s="201"/>
      <c r="AM1090" s="234"/>
      <c r="AN1090" s="234"/>
      <c r="AO1090" s="201"/>
      <c r="AP1090" s="201"/>
      <c r="BL1090" s="83"/>
      <c r="BM1090" s="83"/>
      <c r="BQ1090" s="83"/>
    </row>
    <row r="1091" spans="1:69" s="82" customFormat="1">
      <c r="A1091" s="201"/>
      <c r="B1091" s="234"/>
      <c r="C1091" s="716"/>
      <c r="D1091" s="201"/>
      <c r="E1091" s="201"/>
      <c r="F1091" s="201"/>
      <c r="G1091" s="201"/>
      <c r="H1091" s="201"/>
      <c r="I1091" s="201"/>
      <c r="J1091" s="201"/>
      <c r="K1091" s="201"/>
      <c r="L1091" s="201"/>
      <c r="M1091" s="578"/>
      <c r="N1091" s="578"/>
      <c r="O1091" s="578"/>
      <c r="P1091" s="578"/>
      <c r="Q1091" s="578"/>
      <c r="R1091" s="578"/>
      <c r="S1091" s="578"/>
      <c r="T1091" s="578"/>
      <c r="U1091" s="578"/>
      <c r="V1091" s="578"/>
      <c r="W1091" s="578"/>
      <c r="X1091" s="578"/>
      <c r="Y1091" s="578"/>
      <c r="Z1091" s="578"/>
      <c r="AA1091" s="578"/>
      <c r="AB1091" s="578"/>
      <c r="AC1091" s="578"/>
      <c r="AD1091" s="578"/>
      <c r="AE1091" s="201"/>
      <c r="AF1091" s="234"/>
      <c r="AG1091" s="234"/>
      <c r="AH1091" s="234"/>
      <c r="AI1091" s="234"/>
      <c r="AJ1091" s="234"/>
      <c r="AK1091" s="578"/>
      <c r="AL1091" s="201"/>
      <c r="AM1091" s="234"/>
      <c r="AN1091" s="234"/>
      <c r="AO1091" s="201"/>
      <c r="AP1091" s="201"/>
      <c r="BL1091" s="83"/>
      <c r="BM1091" s="83"/>
      <c r="BQ1091" s="83"/>
    </row>
    <row r="1092" spans="1:69" s="82" customFormat="1">
      <c r="A1092" s="201"/>
      <c r="B1092" s="234"/>
      <c r="C1092" s="716"/>
      <c r="D1092" s="201"/>
      <c r="E1092" s="201"/>
      <c r="F1092" s="201"/>
      <c r="G1092" s="201"/>
      <c r="H1092" s="201"/>
      <c r="I1092" s="201"/>
      <c r="J1092" s="201"/>
      <c r="K1092" s="201"/>
      <c r="L1092" s="201"/>
      <c r="M1092" s="578"/>
      <c r="N1092" s="578"/>
      <c r="O1092" s="578"/>
      <c r="P1092" s="578"/>
      <c r="Q1092" s="578"/>
      <c r="R1092" s="578"/>
      <c r="S1092" s="578"/>
      <c r="T1092" s="578"/>
      <c r="U1092" s="578"/>
      <c r="V1092" s="578"/>
      <c r="W1092" s="578"/>
      <c r="X1092" s="578"/>
      <c r="Y1092" s="578"/>
      <c r="Z1092" s="578"/>
      <c r="AA1092" s="578"/>
      <c r="AB1092" s="578"/>
      <c r="AC1092" s="578"/>
      <c r="AD1092" s="578"/>
      <c r="AE1092" s="201"/>
      <c r="AF1092" s="234"/>
      <c r="AG1092" s="234"/>
      <c r="AH1092" s="234"/>
      <c r="AI1092" s="234"/>
      <c r="AJ1092" s="234"/>
      <c r="AK1092" s="578"/>
      <c r="AL1092" s="201"/>
      <c r="AM1092" s="234"/>
      <c r="AN1092" s="234"/>
      <c r="AO1092" s="201"/>
      <c r="AP1092" s="201"/>
      <c r="BL1092" s="83"/>
      <c r="BM1092" s="83"/>
      <c r="BQ1092" s="83"/>
    </row>
    <row r="1093" spans="1:69" s="82" customFormat="1">
      <c r="A1093" s="201"/>
      <c r="B1093" s="234"/>
      <c r="C1093" s="716"/>
      <c r="D1093" s="201"/>
      <c r="E1093" s="201"/>
      <c r="F1093" s="201"/>
      <c r="G1093" s="201"/>
      <c r="H1093" s="201"/>
      <c r="I1093" s="201"/>
      <c r="J1093" s="201"/>
      <c r="K1093" s="201"/>
      <c r="L1093" s="201"/>
      <c r="M1093" s="578"/>
      <c r="N1093" s="578"/>
      <c r="O1093" s="578"/>
      <c r="P1093" s="578"/>
      <c r="Q1093" s="578"/>
      <c r="R1093" s="578"/>
      <c r="S1093" s="578"/>
      <c r="T1093" s="578"/>
      <c r="U1093" s="578"/>
      <c r="V1093" s="578"/>
      <c r="W1093" s="578"/>
      <c r="X1093" s="578"/>
      <c r="Y1093" s="578"/>
      <c r="Z1093" s="578"/>
      <c r="AA1093" s="578"/>
      <c r="AB1093" s="578"/>
      <c r="AC1093" s="578"/>
      <c r="AD1093" s="578"/>
      <c r="AE1093" s="201"/>
      <c r="AF1093" s="234"/>
      <c r="AG1093" s="234"/>
      <c r="AH1093" s="234"/>
      <c r="AI1093" s="234"/>
      <c r="AJ1093" s="234"/>
      <c r="AK1093" s="578"/>
      <c r="AL1093" s="201"/>
      <c r="AM1093" s="234"/>
      <c r="AN1093" s="234"/>
      <c r="AO1093" s="201"/>
      <c r="AP1093" s="201"/>
      <c r="BL1093" s="83"/>
      <c r="BM1093" s="83"/>
      <c r="BQ1093" s="83"/>
    </row>
    <row r="1094" spans="1:69" s="82" customFormat="1">
      <c r="A1094" s="201"/>
      <c r="B1094" s="234"/>
      <c r="C1094" s="716"/>
      <c r="D1094" s="201"/>
      <c r="E1094" s="201"/>
      <c r="F1094" s="201"/>
      <c r="G1094" s="201"/>
      <c r="H1094" s="201"/>
      <c r="I1094" s="201"/>
      <c r="J1094" s="201"/>
      <c r="K1094" s="201"/>
      <c r="L1094" s="201"/>
      <c r="M1094" s="578"/>
      <c r="N1094" s="578"/>
      <c r="O1094" s="578"/>
      <c r="P1094" s="578"/>
      <c r="Q1094" s="578"/>
      <c r="R1094" s="578"/>
      <c r="S1094" s="578"/>
      <c r="T1094" s="578"/>
      <c r="U1094" s="578"/>
      <c r="V1094" s="578"/>
      <c r="W1094" s="578"/>
      <c r="X1094" s="578"/>
      <c r="Y1094" s="578"/>
      <c r="Z1094" s="578"/>
      <c r="AA1094" s="578"/>
      <c r="AB1094" s="578"/>
      <c r="AC1094" s="578"/>
      <c r="AD1094" s="578"/>
      <c r="AE1094" s="201"/>
      <c r="AF1094" s="234"/>
      <c r="AG1094" s="234"/>
      <c r="AH1094" s="234"/>
      <c r="AI1094" s="234"/>
      <c r="AJ1094" s="234"/>
      <c r="AK1094" s="578"/>
      <c r="AL1094" s="201"/>
      <c r="AM1094" s="234"/>
      <c r="AN1094" s="234"/>
      <c r="AO1094" s="201"/>
      <c r="AP1094" s="201"/>
      <c r="BL1094" s="83"/>
      <c r="BM1094" s="83"/>
      <c r="BQ1094" s="83"/>
    </row>
    <row r="1095" spans="1:69" s="82" customFormat="1">
      <c r="A1095" s="201"/>
      <c r="B1095" s="234"/>
      <c r="C1095" s="716"/>
      <c r="D1095" s="201"/>
      <c r="E1095" s="201"/>
      <c r="F1095" s="201"/>
      <c r="G1095" s="201"/>
      <c r="H1095" s="201"/>
      <c r="I1095" s="201"/>
      <c r="J1095" s="201"/>
      <c r="K1095" s="201"/>
      <c r="L1095" s="201"/>
      <c r="M1095" s="578"/>
      <c r="N1095" s="578"/>
      <c r="O1095" s="578"/>
      <c r="P1095" s="578"/>
      <c r="Q1095" s="578"/>
      <c r="R1095" s="578"/>
      <c r="S1095" s="578"/>
      <c r="T1095" s="578"/>
      <c r="U1095" s="578"/>
      <c r="V1095" s="578"/>
      <c r="W1095" s="578"/>
      <c r="X1095" s="578"/>
      <c r="Y1095" s="578"/>
      <c r="Z1095" s="578"/>
      <c r="AA1095" s="578"/>
      <c r="AB1095" s="578"/>
      <c r="AC1095" s="578"/>
      <c r="AD1095" s="578"/>
      <c r="AE1095" s="201"/>
      <c r="AF1095" s="234"/>
      <c r="AG1095" s="234"/>
      <c r="AH1095" s="234"/>
      <c r="AI1095" s="234"/>
      <c r="AJ1095" s="234"/>
      <c r="AK1095" s="578"/>
      <c r="AL1095" s="201"/>
      <c r="AM1095" s="234"/>
      <c r="AN1095" s="234"/>
      <c r="AO1095" s="201"/>
      <c r="AP1095" s="201"/>
      <c r="BL1095" s="83"/>
      <c r="BM1095" s="83"/>
      <c r="BQ1095" s="83"/>
    </row>
    <row r="1096" spans="1:69" s="82" customFormat="1">
      <c r="A1096" s="201"/>
      <c r="B1096" s="234"/>
      <c r="C1096" s="716"/>
      <c r="D1096" s="201"/>
      <c r="E1096" s="201"/>
      <c r="F1096" s="201"/>
      <c r="G1096" s="201"/>
      <c r="H1096" s="201"/>
      <c r="I1096" s="201"/>
      <c r="J1096" s="201"/>
      <c r="K1096" s="201"/>
      <c r="L1096" s="201"/>
      <c r="M1096" s="578"/>
      <c r="N1096" s="578"/>
      <c r="O1096" s="578"/>
      <c r="P1096" s="578"/>
      <c r="Q1096" s="578"/>
      <c r="R1096" s="578"/>
      <c r="S1096" s="578"/>
      <c r="T1096" s="578"/>
      <c r="U1096" s="578"/>
      <c r="V1096" s="578"/>
      <c r="W1096" s="578"/>
      <c r="X1096" s="578"/>
      <c r="Y1096" s="578"/>
      <c r="Z1096" s="578"/>
      <c r="AA1096" s="578"/>
      <c r="AB1096" s="578"/>
      <c r="AC1096" s="578"/>
      <c r="AD1096" s="578"/>
      <c r="AE1096" s="201"/>
      <c r="AF1096" s="234"/>
      <c r="AG1096" s="234"/>
      <c r="AH1096" s="234"/>
      <c r="AI1096" s="234"/>
      <c r="AJ1096" s="234"/>
      <c r="AK1096" s="578"/>
      <c r="AL1096" s="201"/>
      <c r="AM1096" s="234"/>
      <c r="AN1096" s="234"/>
      <c r="AO1096" s="201"/>
      <c r="AP1096" s="201"/>
      <c r="BL1096" s="83"/>
      <c r="BM1096" s="83"/>
      <c r="BQ1096" s="83"/>
    </row>
    <row r="1097" spans="1:69" s="82" customFormat="1">
      <c r="A1097" s="201"/>
      <c r="B1097" s="234"/>
      <c r="C1097" s="716"/>
      <c r="D1097" s="201"/>
      <c r="E1097" s="201"/>
      <c r="F1097" s="201"/>
      <c r="G1097" s="201"/>
      <c r="H1097" s="201"/>
      <c r="I1097" s="201"/>
      <c r="J1097" s="201"/>
      <c r="K1097" s="201"/>
      <c r="L1097" s="201"/>
      <c r="M1097" s="578"/>
      <c r="N1097" s="578"/>
      <c r="O1097" s="578"/>
      <c r="P1097" s="578"/>
      <c r="Q1097" s="578"/>
      <c r="R1097" s="578"/>
      <c r="S1097" s="578"/>
      <c r="T1097" s="578"/>
      <c r="U1097" s="578"/>
      <c r="V1097" s="578"/>
      <c r="W1097" s="578"/>
      <c r="X1097" s="578"/>
      <c r="Y1097" s="578"/>
      <c r="Z1097" s="578"/>
      <c r="AA1097" s="578"/>
      <c r="AB1097" s="578"/>
      <c r="AC1097" s="578"/>
      <c r="AD1097" s="578"/>
      <c r="AE1097" s="201"/>
      <c r="AF1097" s="234"/>
      <c r="AG1097" s="234"/>
      <c r="AH1097" s="234"/>
      <c r="AI1097" s="234"/>
      <c r="AJ1097" s="234"/>
      <c r="AK1097" s="578"/>
      <c r="AL1097" s="201"/>
      <c r="AM1097" s="234"/>
      <c r="AN1097" s="234"/>
      <c r="AO1097" s="201"/>
      <c r="AP1097" s="201"/>
      <c r="BL1097" s="83"/>
      <c r="BM1097" s="83"/>
      <c r="BQ1097" s="83"/>
    </row>
    <row r="1098" spans="1:69" s="82" customFormat="1">
      <c r="A1098" s="201"/>
      <c r="B1098" s="234"/>
      <c r="C1098" s="716"/>
      <c r="D1098" s="201"/>
      <c r="E1098" s="201"/>
      <c r="F1098" s="201"/>
      <c r="G1098" s="201"/>
      <c r="H1098" s="201"/>
      <c r="I1098" s="201"/>
      <c r="J1098" s="201"/>
      <c r="K1098" s="201"/>
      <c r="L1098" s="201"/>
      <c r="M1098" s="578"/>
      <c r="N1098" s="578"/>
      <c r="O1098" s="578"/>
      <c r="P1098" s="578"/>
      <c r="Q1098" s="578"/>
      <c r="R1098" s="578"/>
      <c r="S1098" s="578"/>
      <c r="T1098" s="578"/>
      <c r="U1098" s="578"/>
      <c r="V1098" s="578"/>
      <c r="W1098" s="578"/>
      <c r="X1098" s="578"/>
      <c r="Y1098" s="578"/>
      <c r="Z1098" s="578"/>
      <c r="AA1098" s="578"/>
      <c r="AB1098" s="578"/>
      <c r="AC1098" s="578"/>
      <c r="AD1098" s="578"/>
      <c r="AE1098" s="201"/>
      <c r="AF1098" s="234"/>
      <c r="AG1098" s="234"/>
      <c r="AH1098" s="234"/>
      <c r="AI1098" s="234"/>
      <c r="AJ1098" s="234"/>
      <c r="AK1098" s="578"/>
      <c r="AL1098" s="201"/>
      <c r="AM1098" s="234"/>
      <c r="AN1098" s="234"/>
      <c r="AO1098" s="201"/>
      <c r="AP1098" s="201"/>
      <c r="BL1098" s="83"/>
      <c r="BM1098" s="83"/>
      <c r="BQ1098" s="83"/>
    </row>
    <row r="1099" spans="1:69" s="82" customFormat="1">
      <c r="A1099" s="201"/>
      <c r="B1099" s="234"/>
      <c r="C1099" s="716"/>
      <c r="D1099" s="201"/>
      <c r="E1099" s="201"/>
      <c r="F1099" s="201"/>
      <c r="G1099" s="201"/>
      <c r="H1099" s="201"/>
      <c r="I1099" s="201"/>
      <c r="J1099" s="201"/>
      <c r="K1099" s="201"/>
      <c r="L1099" s="201"/>
      <c r="M1099" s="578"/>
      <c r="N1099" s="578"/>
      <c r="O1099" s="578"/>
      <c r="P1099" s="578"/>
      <c r="Q1099" s="578"/>
      <c r="R1099" s="578"/>
      <c r="S1099" s="578"/>
      <c r="T1099" s="578"/>
      <c r="U1099" s="578"/>
      <c r="V1099" s="578"/>
      <c r="W1099" s="578"/>
      <c r="X1099" s="578"/>
      <c r="Y1099" s="578"/>
      <c r="Z1099" s="578"/>
      <c r="AA1099" s="578"/>
      <c r="AB1099" s="578"/>
      <c r="AC1099" s="578"/>
      <c r="AD1099" s="578"/>
      <c r="AE1099" s="201"/>
      <c r="AF1099" s="234"/>
      <c r="AG1099" s="234"/>
      <c r="AH1099" s="234"/>
      <c r="AI1099" s="234"/>
      <c r="AJ1099" s="234"/>
      <c r="AK1099" s="578"/>
      <c r="AL1099" s="201"/>
      <c r="AM1099" s="234"/>
      <c r="AN1099" s="234"/>
      <c r="AO1099" s="201"/>
      <c r="AP1099" s="201"/>
      <c r="BL1099" s="83"/>
      <c r="BM1099" s="83"/>
      <c r="BQ1099" s="83"/>
    </row>
    <row r="1100" spans="1:69" s="82" customFormat="1">
      <c r="A1100" s="201"/>
      <c r="B1100" s="234"/>
      <c r="C1100" s="716"/>
      <c r="D1100" s="201"/>
      <c r="E1100" s="201"/>
      <c r="F1100" s="201"/>
      <c r="G1100" s="201"/>
      <c r="H1100" s="201"/>
      <c r="I1100" s="201"/>
      <c r="J1100" s="201"/>
      <c r="K1100" s="201"/>
      <c r="L1100" s="201"/>
      <c r="M1100" s="578"/>
      <c r="N1100" s="578"/>
      <c r="O1100" s="578"/>
      <c r="P1100" s="578"/>
      <c r="Q1100" s="578"/>
      <c r="R1100" s="578"/>
      <c r="S1100" s="578"/>
      <c r="T1100" s="578"/>
      <c r="U1100" s="578"/>
      <c r="V1100" s="578"/>
      <c r="W1100" s="578"/>
      <c r="X1100" s="578"/>
      <c r="Y1100" s="578"/>
      <c r="Z1100" s="578"/>
      <c r="AA1100" s="578"/>
      <c r="AB1100" s="578"/>
      <c r="AC1100" s="578"/>
      <c r="AD1100" s="578"/>
      <c r="AE1100" s="201"/>
      <c r="AF1100" s="234"/>
      <c r="AG1100" s="234"/>
      <c r="AH1100" s="234"/>
      <c r="AI1100" s="234"/>
      <c r="AJ1100" s="234"/>
      <c r="AK1100" s="578"/>
      <c r="AL1100" s="201"/>
      <c r="AM1100" s="234"/>
      <c r="AN1100" s="234"/>
      <c r="AO1100" s="201"/>
      <c r="AP1100" s="201"/>
      <c r="BL1100" s="83"/>
      <c r="BM1100" s="83"/>
      <c r="BQ1100" s="83"/>
    </row>
    <row r="1101" spans="1:69" s="82" customFormat="1">
      <c r="A1101" s="201"/>
      <c r="B1101" s="234"/>
      <c r="C1101" s="716"/>
      <c r="D1101" s="201"/>
      <c r="E1101" s="201"/>
      <c r="F1101" s="201"/>
      <c r="G1101" s="201"/>
      <c r="H1101" s="201"/>
      <c r="I1101" s="201"/>
      <c r="J1101" s="201"/>
      <c r="K1101" s="201"/>
      <c r="L1101" s="201"/>
      <c r="M1101" s="578"/>
      <c r="N1101" s="578"/>
      <c r="O1101" s="578"/>
      <c r="P1101" s="578"/>
      <c r="Q1101" s="578"/>
      <c r="R1101" s="578"/>
      <c r="S1101" s="578"/>
      <c r="T1101" s="578"/>
      <c r="U1101" s="578"/>
      <c r="V1101" s="578"/>
      <c r="W1101" s="578"/>
      <c r="X1101" s="578"/>
      <c r="Y1101" s="578"/>
      <c r="Z1101" s="578"/>
      <c r="AA1101" s="578"/>
      <c r="AB1101" s="578"/>
      <c r="AC1101" s="578"/>
      <c r="AD1101" s="578"/>
      <c r="AE1101" s="201"/>
      <c r="AF1101" s="234"/>
      <c r="AG1101" s="234"/>
      <c r="AH1101" s="234"/>
      <c r="AI1101" s="234"/>
      <c r="AJ1101" s="234"/>
      <c r="AK1101" s="578"/>
      <c r="AL1101" s="201"/>
      <c r="AM1101" s="234"/>
      <c r="AN1101" s="234"/>
      <c r="AO1101" s="201"/>
      <c r="AP1101" s="201"/>
      <c r="BL1101" s="83"/>
      <c r="BM1101" s="83"/>
      <c r="BQ1101" s="83"/>
    </row>
    <row r="1102" spans="1:69" s="82" customFormat="1">
      <c r="A1102" s="201"/>
      <c r="B1102" s="234"/>
      <c r="C1102" s="716"/>
      <c r="D1102" s="201"/>
      <c r="E1102" s="201"/>
      <c r="F1102" s="201"/>
      <c r="G1102" s="201"/>
      <c r="H1102" s="201"/>
      <c r="I1102" s="201"/>
      <c r="J1102" s="201"/>
      <c r="K1102" s="201"/>
      <c r="L1102" s="201"/>
      <c r="M1102" s="578"/>
      <c r="N1102" s="578"/>
      <c r="O1102" s="578"/>
      <c r="P1102" s="578"/>
      <c r="Q1102" s="578"/>
      <c r="R1102" s="578"/>
      <c r="S1102" s="578"/>
      <c r="T1102" s="578"/>
      <c r="U1102" s="578"/>
      <c r="V1102" s="578"/>
      <c r="W1102" s="578"/>
      <c r="X1102" s="578"/>
      <c r="Y1102" s="578"/>
      <c r="Z1102" s="578"/>
      <c r="AA1102" s="578"/>
      <c r="AB1102" s="578"/>
      <c r="AC1102" s="578"/>
      <c r="AD1102" s="578"/>
      <c r="AE1102" s="201"/>
      <c r="AF1102" s="234"/>
      <c r="AG1102" s="234"/>
      <c r="AH1102" s="234"/>
      <c r="AI1102" s="234"/>
      <c r="AJ1102" s="234"/>
      <c r="AK1102" s="578"/>
      <c r="AL1102" s="201"/>
      <c r="AM1102" s="234"/>
      <c r="AN1102" s="234"/>
      <c r="AO1102" s="201"/>
      <c r="AP1102" s="201"/>
      <c r="BL1102" s="83"/>
      <c r="BM1102" s="83"/>
      <c r="BQ1102" s="83"/>
    </row>
    <row r="1103" spans="1:69" s="82" customFormat="1">
      <c r="A1103" s="201"/>
      <c r="B1103" s="234"/>
      <c r="C1103" s="716"/>
      <c r="D1103" s="201"/>
      <c r="E1103" s="201"/>
      <c r="F1103" s="201"/>
      <c r="G1103" s="201"/>
      <c r="H1103" s="201"/>
      <c r="I1103" s="201"/>
      <c r="J1103" s="201"/>
      <c r="K1103" s="201"/>
      <c r="L1103" s="201"/>
      <c r="M1103" s="578"/>
      <c r="N1103" s="578"/>
      <c r="O1103" s="578"/>
      <c r="P1103" s="578"/>
      <c r="Q1103" s="578"/>
      <c r="R1103" s="578"/>
      <c r="S1103" s="578"/>
      <c r="T1103" s="578"/>
      <c r="U1103" s="578"/>
      <c r="V1103" s="578"/>
      <c r="W1103" s="578"/>
      <c r="X1103" s="578"/>
      <c r="Y1103" s="578"/>
      <c r="Z1103" s="578"/>
      <c r="AA1103" s="578"/>
      <c r="AB1103" s="578"/>
      <c r="AC1103" s="578"/>
      <c r="AD1103" s="578"/>
      <c r="AE1103" s="201"/>
      <c r="AF1103" s="234"/>
      <c r="AG1103" s="234"/>
      <c r="AH1103" s="234"/>
      <c r="AI1103" s="234"/>
      <c r="AJ1103" s="234"/>
      <c r="AK1103" s="578"/>
      <c r="AL1103" s="201"/>
      <c r="AM1103" s="234"/>
      <c r="AN1103" s="234"/>
      <c r="AO1103" s="201"/>
      <c r="AP1103" s="201"/>
      <c r="BL1103" s="83"/>
      <c r="BM1103" s="83"/>
      <c r="BQ1103" s="83"/>
    </row>
    <row r="1104" spans="1:69" s="82" customFormat="1">
      <c r="A1104" s="201"/>
      <c r="B1104" s="234"/>
      <c r="C1104" s="716"/>
      <c r="D1104" s="201"/>
      <c r="E1104" s="201"/>
      <c r="F1104" s="201"/>
      <c r="G1104" s="201"/>
      <c r="H1104" s="201"/>
      <c r="I1104" s="201"/>
      <c r="J1104" s="201"/>
      <c r="K1104" s="201"/>
      <c r="L1104" s="201"/>
      <c r="M1104" s="578"/>
      <c r="N1104" s="578"/>
      <c r="O1104" s="578"/>
      <c r="P1104" s="578"/>
      <c r="Q1104" s="578"/>
      <c r="R1104" s="578"/>
      <c r="S1104" s="578"/>
      <c r="T1104" s="578"/>
      <c r="U1104" s="578"/>
      <c r="V1104" s="578"/>
      <c r="W1104" s="578"/>
      <c r="X1104" s="578"/>
      <c r="Y1104" s="578"/>
      <c r="Z1104" s="578"/>
      <c r="AA1104" s="578"/>
      <c r="AB1104" s="578"/>
      <c r="AC1104" s="578"/>
      <c r="AD1104" s="578"/>
      <c r="AE1104" s="201"/>
      <c r="AF1104" s="234"/>
      <c r="AG1104" s="234"/>
      <c r="AH1104" s="234"/>
      <c r="AI1104" s="234"/>
      <c r="AJ1104" s="234"/>
      <c r="AK1104" s="578"/>
      <c r="AL1104" s="201"/>
      <c r="AM1104" s="234"/>
      <c r="AN1104" s="234"/>
      <c r="AO1104" s="201"/>
      <c r="AP1104" s="201"/>
      <c r="BL1104" s="83"/>
      <c r="BM1104" s="83"/>
      <c r="BQ1104" s="83"/>
    </row>
    <row r="1105" spans="1:69" s="82" customFormat="1">
      <c r="A1105" s="201"/>
      <c r="B1105" s="234"/>
      <c r="C1105" s="716"/>
      <c r="D1105" s="201"/>
      <c r="E1105" s="201"/>
      <c r="F1105" s="201"/>
      <c r="G1105" s="201"/>
      <c r="H1105" s="201"/>
      <c r="I1105" s="201"/>
      <c r="J1105" s="201"/>
      <c r="K1105" s="201"/>
      <c r="L1105" s="201"/>
      <c r="M1105" s="578"/>
      <c r="N1105" s="578"/>
      <c r="O1105" s="578"/>
      <c r="P1105" s="578"/>
      <c r="Q1105" s="578"/>
      <c r="R1105" s="578"/>
      <c r="S1105" s="578"/>
      <c r="T1105" s="578"/>
      <c r="U1105" s="578"/>
      <c r="V1105" s="578"/>
      <c r="W1105" s="578"/>
      <c r="X1105" s="578"/>
      <c r="Y1105" s="578"/>
      <c r="Z1105" s="578"/>
      <c r="AA1105" s="578"/>
      <c r="AB1105" s="578"/>
      <c r="AC1105" s="578"/>
      <c r="AD1105" s="578"/>
      <c r="AE1105" s="201"/>
      <c r="AF1105" s="234"/>
      <c r="AG1105" s="234"/>
      <c r="AH1105" s="234"/>
      <c r="AI1105" s="234"/>
      <c r="AJ1105" s="234"/>
      <c r="AK1105" s="578"/>
      <c r="AL1105" s="201"/>
      <c r="AM1105" s="234"/>
      <c r="AN1105" s="234"/>
      <c r="AO1105" s="201"/>
      <c r="AP1105" s="201"/>
      <c r="BL1105" s="83"/>
      <c r="BM1105" s="83"/>
      <c r="BQ1105" s="83"/>
    </row>
    <row r="1106" spans="1:69" s="82" customFormat="1">
      <c r="A1106" s="201"/>
      <c r="B1106" s="234"/>
      <c r="C1106" s="716"/>
      <c r="D1106" s="201"/>
      <c r="E1106" s="201"/>
      <c r="F1106" s="201"/>
      <c r="G1106" s="201"/>
      <c r="H1106" s="201"/>
      <c r="I1106" s="201"/>
      <c r="J1106" s="201"/>
      <c r="K1106" s="201"/>
      <c r="L1106" s="201"/>
      <c r="M1106" s="578"/>
      <c r="N1106" s="578"/>
      <c r="O1106" s="578"/>
      <c r="P1106" s="578"/>
      <c r="Q1106" s="578"/>
      <c r="R1106" s="578"/>
      <c r="S1106" s="578"/>
      <c r="T1106" s="578"/>
      <c r="U1106" s="578"/>
      <c r="V1106" s="578"/>
      <c r="W1106" s="578"/>
      <c r="X1106" s="578"/>
      <c r="Y1106" s="578"/>
      <c r="Z1106" s="578"/>
      <c r="AA1106" s="578"/>
      <c r="AB1106" s="578"/>
      <c r="AC1106" s="578"/>
      <c r="AD1106" s="578"/>
      <c r="AE1106" s="201"/>
      <c r="AF1106" s="234"/>
      <c r="AG1106" s="234"/>
      <c r="AH1106" s="234"/>
      <c r="AI1106" s="234"/>
      <c r="AJ1106" s="234"/>
      <c r="AK1106" s="578"/>
      <c r="AL1106" s="201"/>
      <c r="AM1106" s="234"/>
      <c r="AN1106" s="234"/>
      <c r="AO1106" s="201"/>
      <c r="AP1106" s="201"/>
      <c r="BL1106" s="83"/>
      <c r="BM1106" s="83"/>
      <c r="BQ1106" s="83"/>
    </row>
    <row r="1107" spans="1:69" s="82" customFormat="1">
      <c r="A1107" s="201"/>
      <c r="B1107" s="234"/>
      <c r="C1107" s="716"/>
      <c r="D1107" s="201"/>
      <c r="E1107" s="201"/>
      <c r="F1107" s="201"/>
      <c r="G1107" s="201"/>
      <c r="H1107" s="201"/>
      <c r="I1107" s="201"/>
      <c r="J1107" s="201"/>
      <c r="K1107" s="201"/>
      <c r="L1107" s="201"/>
      <c r="M1107" s="578"/>
      <c r="N1107" s="578"/>
      <c r="O1107" s="578"/>
      <c r="P1107" s="578"/>
      <c r="Q1107" s="578"/>
      <c r="R1107" s="578"/>
      <c r="S1107" s="578"/>
      <c r="T1107" s="578"/>
      <c r="U1107" s="578"/>
      <c r="V1107" s="578"/>
      <c r="W1107" s="578"/>
      <c r="X1107" s="578"/>
      <c r="Y1107" s="578"/>
      <c r="Z1107" s="578"/>
      <c r="AA1107" s="578"/>
      <c r="AB1107" s="578"/>
      <c r="AC1107" s="578"/>
      <c r="AD1107" s="578"/>
      <c r="AE1107" s="201"/>
      <c r="AF1107" s="234"/>
      <c r="AG1107" s="234"/>
      <c r="AH1107" s="234"/>
      <c r="AI1107" s="234"/>
      <c r="AJ1107" s="234"/>
      <c r="AK1107" s="578"/>
      <c r="AL1107" s="201"/>
      <c r="AM1107" s="234"/>
      <c r="AN1107" s="234"/>
      <c r="AO1107" s="201"/>
      <c r="AP1107" s="201"/>
      <c r="BL1107" s="83"/>
      <c r="BM1107" s="83"/>
      <c r="BQ1107" s="83"/>
    </row>
    <row r="1108" spans="1:69" s="82" customFormat="1">
      <c r="A1108" s="201"/>
      <c r="B1108" s="234"/>
      <c r="C1108" s="716"/>
      <c r="D1108" s="201"/>
      <c r="E1108" s="201"/>
      <c r="F1108" s="201"/>
      <c r="G1108" s="201"/>
      <c r="H1108" s="201"/>
      <c r="I1108" s="201"/>
      <c r="J1108" s="201"/>
      <c r="K1108" s="201"/>
      <c r="L1108" s="201"/>
      <c r="M1108" s="578"/>
      <c r="N1108" s="578"/>
      <c r="O1108" s="578"/>
      <c r="P1108" s="578"/>
      <c r="Q1108" s="578"/>
      <c r="R1108" s="578"/>
      <c r="S1108" s="578"/>
      <c r="T1108" s="578"/>
      <c r="U1108" s="578"/>
      <c r="V1108" s="578"/>
      <c r="W1108" s="578"/>
      <c r="X1108" s="578"/>
      <c r="Y1108" s="578"/>
      <c r="Z1108" s="578"/>
      <c r="AA1108" s="578"/>
      <c r="AB1108" s="578"/>
      <c r="AC1108" s="578"/>
      <c r="AD1108" s="578"/>
      <c r="AE1108" s="201"/>
      <c r="AF1108" s="234"/>
      <c r="AG1108" s="234"/>
      <c r="AH1108" s="234"/>
      <c r="AI1108" s="234"/>
      <c r="AJ1108" s="234"/>
      <c r="AK1108" s="578"/>
      <c r="AL1108" s="201"/>
      <c r="AM1108" s="234"/>
      <c r="AN1108" s="234"/>
      <c r="AO1108" s="201"/>
      <c r="AP1108" s="201"/>
      <c r="BL1108" s="83"/>
      <c r="BM1108" s="83"/>
      <c r="BQ1108" s="83"/>
    </row>
    <row r="1109" spans="1:69" s="82" customFormat="1">
      <c r="A1109" s="201"/>
      <c r="B1109" s="234"/>
      <c r="C1109" s="716"/>
      <c r="D1109" s="201"/>
      <c r="E1109" s="201"/>
      <c r="F1109" s="201"/>
      <c r="G1109" s="201"/>
      <c r="H1109" s="201"/>
      <c r="I1109" s="201"/>
      <c r="J1109" s="201"/>
      <c r="K1109" s="201"/>
      <c r="L1109" s="201"/>
      <c r="M1109" s="578"/>
      <c r="N1109" s="578"/>
      <c r="O1109" s="578"/>
      <c r="P1109" s="578"/>
      <c r="Q1109" s="578"/>
      <c r="R1109" s="578"/>
      <c r="S1109" s="578"/>
      <c r="T1109" s="578"/>
      <c r="U1109" s="578"/>
      <c r="V1109" s="578"/>
      <c r="W1109" s="578"/>
      <c r="X1109" s="578"/>
      <c r="Y1109" s="578"/>
      <c r="Z1109" s="578"/>
      <c r="AA1109" s="578"/>
      <c r="AB1109" s="578"/>
      <c r="AC1109" s="578"/>
      <c r="AD1109" s="578"/>
      <c r="AE1109" s="201"/>
      <c r="AF1109" s="234"/>
      <c r="AG1109" s="234"/>
      <c r="AH1109" s="234"/>
      <c r="AI1109" s="234"/>
      <c r="AJ1109" s="234"/>
      <c r="AK1109" s="578"/>
      <c r="AL1109" s="201"/>
      <c r="AM1109" s="234"/>
      <c r="AN1109" s="234"/>
      <c r="AO1109" s="201"/>
      <c r="AP1109" s="201"/>
      <c r="BL1109" s="83"/>
      <c r="BM1109" s="83"/>
      <c r="BQ1109" s="83"/>
    </row>
    <row r="1110" spans="1:69" s="82" customFormat="1">
      <c r="A1110" s="201"/>
      <c r="B1110" s="234"/>
      <c r="C1110" s="716"/>
      <c r="D1110" s="201"/>
      <c r="E1110" s="201"/>
      <c r="F1110" s="201"/>
      <c r="G1110" s="201"/>
      <c r="H1110" s="201"/>
      <c r="I1110" s="201"/>
      <c r="J1110" s="201"/>
      <c r="K1110" s="201"/>
      <c r="L1110" s="201"/>
      <c r="M1110" s="578"/>
      <c r="N1110" s="578"/>
      <c r="O1110" s="578"/>
      <c r="P1110" s="578"/>
      <c r="Q1110" s="578"/>
      <c r="R1110" s="578"/>
      <c r="S1110" s="578"/>
      <c r="T1110" s="578"/>
      <c r="U1110" s="578"/>
      <c r="V1110" s="578"/>
      <c r="W1110" s="578"/>
      <c r="X1110" s="578"/>
      <c r="Y1110" s="578"/>
      <c r="Z1110" s="578"/>
      <c r="AA1110" s="578"/>
      <c r="AB1110" s="578"/>
      <c r="AC1110" s="578"/>
      <c r="AD1110" s="578"/>
      <c r="AE1110" s="201"/>
      <c r="AF1110" s="234"/>
      <c r="AG1110" s="234"/>
      <c r="AH1110" s="234"/>
      <c r="AI1110" s="234"/>
      <c r="AJ1110" s="234"/>
      <c r="AK1110" s="578"/>
      <c r="AL1110" s="201"/>
      <c r="AM1110" s="234"/>
      <c r="AN1110" s="234"/>
      <c r="AO1110" s="201"/>
      <c r="AP1110" s="201"/>
      <c r="BL1110" s="83"/>
      <c r="BM1110" s="83"/>
      <c r="BQ1110" s="83"/>
    </row>
    <row r="1111" spans="1:69" s="82" customFormat="1">
      <c r="A1111" s="201"/>
      <c r="B1111" s="234"/>
      <c r="C1111" s="716"/>
      <c r="D1111" s="201"/>
      <c r="E1111" s="201"/>
      <c r="F1111" s="201"/>
      <c r="G1111" s="201"/>
      <c r="H1111" s="201"/>
      <c r="I1111" s="201"/>
      <c r="J1111" s="201"/>
      <c r="K1111" s="201"/>
      <c r="L1111" s="201"/>
      <c r="M1111" s="578"/>
      <c r="N1111" s="578"/>
      <c r="O1111" s="578"/>
      <c r="P1111" s="578"/>
      <c r="Q1111" s="578"/>
      <c r="R1111" s="578"/>
      <c r="S1111" s="578"/>
      <c r="T1111" s="578"/>
      <c r="U1111" s="578"/>
      <c r="V1111" s="578"/>
      <c r="W1111" s="578"/>
      <c r="X1111" s="578"/>
      <c r="Y1111" s="578"/>
      <c r="Z1111" s="578"/>
      <c r="AA1111" s="578"/>
      <c r="AB1111" s="578"/>
      <c r="AC1111" s="578"/>
      <c r="AD1111" s="578"/>
      <c r="AE1111" s="201"/>
      <c r="AF1111" s="234"/>
      <c r="AG1111" s="234"/>
      <c r="AH1111" s="234"/>
      <c r="AI1111" s="234"/>
      <c r="AJ1111" s="234"/>
      <c r="AK1111" s="578"/>
      <c r="AL1111" s="201"/>
      <c r="AM1111" s="234"/>
      <c r="AN1111" s="234"/>
      <c r="AO1111" s="201"/>
      <c r="AP1111" s="201"/>
      <c r="BL1111" s="83"/>
      <c r="BM1111" s="83"/>
      <c r="BQ1111" s="83"/>
    </row>
    <row r="1112" spans="1:69" s="82" customFormat="1">
      <c r="A1112" s="201"/>
      <c r="B1112" s="234"/>
      <c r="C1112" s="716"/>
      <c r="D1112" s="201"/>
      <c r="E1112" s="201"/>
      <c r="F1112" s="201"/>
      <c r="G1112" s="201"/>
      <c r="H1112" s="201"/>
      <c r="I1112" s="201"/>
      <c r="J1112" s="201"/>
      <c r="K1112" s="201"/>
      <c r="L1112" s="201"/>
      <c r="M1112" s="578"/>
      <c r="N1112" s="578"/>
      <c r="O1112" s="578"/>
      <c r="P1112" s="578"/>
      <c r="Q1112" s="578"/>
      <c r="R1112" s="578"/>
      <c r="S1112" s="578"/>
      <c r="T1112" s="578"/>
      <c r="U1112" s="578"/>
      <c r="V1112" s="578"/>
      <c r="W1112" s="578"/>
      <c r="X1112" s="578"/>
      <c r="Y1112" s="578"/>
      <c r="Z1112" s="578"/>
      <c r="AA1112" s="578"/>
      <c r="AB1112" s="578"/>
      <c r="AC1112" s="578"/>
      <c r="AD1112" s="578"/>
      <c r="AE1112" s="201"/>
      <c r="AF1112" s="234"/>
      <c r="AG1112" s="234"/>
      <c r="AH1112" s="234"/>
      <c r="AI1112" s="234"/>
      <c r="AJ1112" s="234"/>
      <c r="AK1112" s="578"/>
      <c r="AL1112" s="201"/>
      <c r="AM1112" s="234"/>
      <c r="AN1112" s="234"/>
      <c r="AO1112" s="201"/>
      <c r="AP1112" s="201"/>
      <c r="BL1112" s="83"/>
      <c r="BM1112" s="83"/>
      <c r="BQ1112" s="83"/>
    </row>
    <row r="1113" spans="1:69" s="82" customFormat="1">
      <c r="A1113" s="201"/>
      <c r="B1113" s="234"/>
      <c r="C1113" s="716"/>
      <c r="D1113" s="201"/>
      <c r="E1113" s="201"/>
      <c r="F1113" s="201"/>
      <c r="G1113" s="201"/>
      <c r="H1113" s="201"/>
      <c r="I1113" s="201"/>
      <c r="J1113" s="201"/>
      <c r="K1113" s="201"/>
      <c r="L1113" s="201"/>
      <c r="M1113" s="578"/>
      <c r="N1113" s="578"/>
      <c r="O1113" s="578"/>
      <c r="P1113" s="578"/>
      <c r="Q1113" s="578"/>
      <c r="R1113" s="578"/>
      <c r="S1113" s="578"/>
      <c r="T1113" s="578"/>
      <c r="U1113" s="578"/>
      <c r="V1113" s="578"/>
      <c r="W1113" s="578"/>
      <c r="X1113" s="578"/>
      <c r="Y1113" s="578"/>
      <c r="Z1113" s="578"/>
      <c r="AA1113" s="578"/>
      <c r="AB1113" s="578"/>
      <c r="AC1113" s="578"/>
      <c r="AD1113" s="578"/>
      <c r="AE1113" s="201"/>
      <c r="AF1113" s="234"/>
      <c r="AG1113" s="234"/>
      <c r="AH1113" s="234"/>
      <c r="AI1113" s="234"/>
      <c r="AJ1113" s="234"/>
      <c r="AK1113" s="578"/>
      <c r="AL1113" s="201"/>
      <c r="AM1113" s="234"/>
      <c r="AN1113" s="234"/>
      <c r="AO1113" s="201"/>
      <c r="AP1113" s="201"/>
      <c r="BL1113" s="83"/>
      <c r="BM1113" s="83"/>
      <c r="BQ1113" s="83"/>
    </row>
    <row r="1114" spans="1:69" s="82" customFormat="1">
      <c r="A1114" s="201"/>
      <c r="B1114" s="234"/>
      <c r="C1114" s="716"/>
      <c r="D1114" s="201"/>
      <c r="E1114" s="201"/>
      <c r="F1114" s="201"/>
      <c r="G1114" s="201"/>
      <c r="H1114" s="201"/>
      <c r="I1114" s="201"/>
      <c r="J1114" s="201"/>
      <c r="K1114" s="201"/>
      <c r="L1114" s="201"/>
      <c r="M1114" s="578"/>
      <c r="N1114" s="578"/>
      <c r="O1114" s="578"/>
      <c r="P1114" s="578"/>
      <c r="Q1114" s="578"/>
      <c r="R1114" s="578"/>
      <c r="S1114" s="578"/>
      <c r="T1114" s="578"/>
      <c r="U1114" s="578"/>
      <c r="V1114" s="578"/>
      <c r="W1114" s="578"/>
      <c r="X1114" s="578"/>
      <c r="Y1114" s="578"/>
      <c r="Z1114" s="578"/>
      <c r="AA1114" s="578"/>
      <c r="AB1114" s="578"/>
      <c r="AC1114" s="578"/>
      <c r="AD1114" s="578"/>
      <c r="AE1114" s="201"/>
      <c r="AF1114" s="234"/>
      <c r="AG1114" s="234"/>
      <c r="AH1114" s="234"/>
      <c r="AI1114" s="234"/>
      <c r="AJ1114" s="234"/>
      <c r="AK1114" s="578"/>
      <c r="AL1114" s="201"/>
      <c r="AM1114" s="234"/>
      <c r="AN1114" s="234"/>
      <c r="AO1114" s="201"/>
      <c r="AP1114" s="201"/>
      <c r="BL1114" s="83"/>
      <c r="BM1114" s="83"/>
      <c r="BQ1114" s="83"/>
    </row>
    <row r="1115" spans="1:69" s="82" customFormat="1">
      <c r="A1115" s="201"/>
      <c r="B1115" s="234"/>
      <c r="C1115" s="716"/>
      <c r="D1115" s="201"/>
      <c r="E1115" s="201"/>
      <c r="F1115" s="201"/>
      <c r="G1115" s="201"/>
      <c r="H1115" s="201"/>
      <c r="I1115" s="201"/>
      <c r="J1115" s="201"/>
      <c r="K1115" s="201"/>
      <c r="L1115" s="201"/>
      <c r="M1115" s="578"/>
      <c r="N1115" s="578"/>
      <c r="O1115" s="578"/>
      <c r="P1115" s="578"/>
      <c r="Q1115" s="578"/>
      <c r="R1115" s="578"/>
      <c r="S1115" s="578"/>
      <c r="T1115" s="578"/>
      <c r="U1115" s="578"/>
      <c r="V1115" s="578"/>
      <c r="W1115" s="578"/>
      <c r="X1115" s="578"/>
      <c r="Y1115" s="578"/>
      <c r="Z1115" s="578"/>
      <c r="AA1115" s="578"/>
      <c r="AB1115" s="578"/>
      <c r="AC1115" s="578"/>
      <c r="AD1115" s="578"/>
      <c r="AE1115" s="201"/>
      <c r="AF1115" s="234"/>
      <c r="AG1115" s="234"/>
      <c r="AH1115" s="234"/>
      <c r="AI1115" s="234"/>
      <c r="AJ1115" s="234"/>
      <c r="AK1115" s="578"/>
      <c r="AL1115" s="201"/>
      <c r="AM1115" s="234"/>
      <c r="AN1115" s="234"/>
      <c r="AO1115" s="201"/>
      <c r="AP1115" s="201"/>
      <c r="BL1115" s="83"/>
      <c r="BM1115" s="83"/>
      <c r="BQ1115" s="83"/>
    </row>
    <row r="1116" spans="1:69" s="82" customFormat="1">
      <c r="A1116" s="201"/>
      <c r="B1116" s="234"/>
      <c r="C1116" s="716"/>
      <c r="D1116" s="201"/>
      <c r="E1116" s="201"/>
      <c r="F1116" s="201"/>
      <c r="G1116" s="201"/>
      <c r="H1116" s="201"/>
      <c r="I1116" s="201"/>
      <c r="J1116" s="201"/>
      <c r="K1116" s="201"/>
      <c r="L1116" s="201"/>
      <c r="M1116" s="578"/>
      <c r="N1116" s="578"/>
      <c r="O1116" s="578"/>
      <c r="P1116" s="578"/>
      <c r="Q1116" s="578"/>
      <c r="R1116" s="578"/>
      <c r="S1116" s="578"/>
      <c r="T1116" s="578"/>
      <c r="U1116" s="578"/>
      <c r="V1116" s="578"/>
      <c r="W1116" s="578"/>
      <c r="X1116" s="578"/>
      <c r="Y1116" s="578"/>
      <c r="Z1116" s="578"/>
      <c r="AA1116" s="578"/>
      <c r="AB1116" s="578"/>
      <c r="AC1116" s="578"/>
      <c r="AD1116" s="578"/>
      <c r="AE1116" s="201"/>
      <c r="AF1116" s="234"/>
      <c r="AG1116" s="234"/>
      <c r="AH1116" s="234"/>
      <c r="AI1116" s="234"/>
      <c r="AJ1116" s="234"/>
      <c r="AK1116" s="578"/>
      <c r="AL1116" s="201"/>
      <c r="AM1116" s="234"/>
      <c r="AN1116" s="234"/>
      <c r="AO1116" s="201"/>
      <c r="AP1116" s="201"/>
      <c r="BL1116" s="83"/>
      <c r="BM1116" s="83"/>
      <c r="BQ1116" s="83"/>
    </row>
    <row r="1117" spans="1:69" s="82" customFormat="1">
      <c r="A1117" s="201"/>
      <c r="B1117" s="234"/>
      <c r="C1117" s="716"/>
      <c r="D1117" s="201"/>
      <c r="E1117" s="201"/>
      <c r="F1117" s="201"/>
      <c r="G1117" s="201"/>
      <c r="H1117" s="201"/>
      <c r="I1117" s="201"/>
      <c r="J1117" s="201"/>
      <c r="K1117" s="201"/>
      <c r="L1117" s="201"/>
      <c r="M1117" s="578"/>
      <c r="N1117" s="578"/>
      <c r="O1117" s="578"/>
      <c r="P1117" s="578"/>
      <c r="Q1117" s="578"/>
      <c r="R1117" s="578"/>
      <c r="S1117" s="578"/>
      <c r="T1117" s="578"/>
      <c r="U1117" s="578"/>
      <c r="V1117" s="578"/>
      <c r="W1117" s="578"/>
      <c r="X1117" s="578"/>
      <c r="Y1117" s="578"/>
      <c r="Z1117" s="578"/>
      <c r="AA1117" s="578"/>
      <c r="AB1117" s="578"/>
      <c r="AC1117" s="578"/>
      <c r="AD1117" s="578"/>
      <c r="AE1117" s="201"/>
      <c r="AF1117" s="234"/>
      <c r="AG1117" s="234"/>
      <c r="AH1117" s="234"/>
      <c r="AI1117" s="234"/>
      <c r="AJ1117" s="234"/>
      <c r="AK1117" s="578"/>
      <c r="AL1117" s="201"/>
      <c r="AM1117" s="234"/>
      <c r="AN1117" s="234"/>
      <c r="AO1117" s="201"/>
      <c r="AP1117" s="201"/>
      <c r="BL1117" s="83"/>
      <c r="BM1117" s="83"/>
      <c r="BQ1117" s="83"/>
    </row>
    <row r="1118" spans="1:69" s="82" customFormat="1">
      <c r="A1118" s="201"/>
      <c r="B1118" s="234"/>
      <c r="C1118" s="716"/>
      <c r="D1118" s="201"/>
      <c r="E1118" s="201"/>
      <c r="F1118" s="201"/>
      <c r="G1118" s="201"/>
      <c r="H1118" s="201"/>
      <c r="I1118" s="201"/>
      <c r="J1118" s="201"/>
      <c r="K1118" s="201"/>
      <c r="L1118" s="201"/>
      <c r="M1118" s="578"/>
      <c r="N1118" s="578"/>
      <c r="O1118" s="578"/>
      <c r="P1118" s="578"/>
      <c r="Q1118" s="578"/>
      <c r="R1118" s="578"/>
      <c r="S1118" s="578"/>
      <c r="T1118" s="578"/>
      <c r="U1118" s="578"/>
      <c r="V1118" s="578"/>
      <c r="W1118" s="578"/>
      <c r="X1118" s="578"/>
      <c r="Y1118" s="578"/>
      <c r="Z1118" s="578"/>
      <c r="AA1118" s="578"/>
      <c r="AB1118" s="578"/>
      <c r="AC1118" s="578"/>
      <c r="AD1118" s="578"/>
      <c r="AE1118" s="201"/>
      <c r="AF1118" s="234"/>
      <c r="AG1118" s="234"/>
      <c r="AH1118" s="234"/>
      <c r="AI1118" s="234"/>
      <c r="AJ1118" s="234"/>
      <c r="AK1118" s="578"/>
      <c r="AL1118" s="201"/>
      <c r="AM1118" s="234"/>
      <c r="AN1118" s="234"/>
      <c r="AO1118" s="201"/>
      <c r="AP1118" s="201"/>
      <c r="BL1118" s="83"/>
      <c r="BM1118" s="83"/>
      <c r="BQ1118" s="83"/>
    </row>
    <row r="1119" spans="1:69" s="82" customFormat="1">
      <c r="A1119" s="201"/>
      <c r="B1119" s="234"/>
      <c r="C1119" s="716"/>
      <c r="D1119" s="201"/>
      <c r="E1119" s="201"/>
      <c r="F1119" s="201"/>
      <c r="G1119" s="201"/>
      <c r="H1119" s="201"/>
      <c r="I1119" s="201"/>
      <c r="J1119" s="201"/>
      <c r="K1119" s="201"/>
      <c r="L1119" s="201"/>
      <c r="M1119" s="578"/>
      <c r="N1119" s="578"/>
      <c r="O1119" s="578"/>
      <c r="P1119" s="578"/>
      <c r="Q1119" s="578"/>
      <c r="R1119" s="578"/>
      <c r="S1119" s="578"/>
      <c r="T1119" s="578"/>
      <c r="U1119" s="578"/>
      <c r="V1119" s="578"/>
      <c r="W1119" s="578"/>
      <c r="X1119" s="578"/>
      <c r="Y1119" s="578"/>
      <c r="Z1119" s="578"/>
      <c r="AA1119" s="578"/>
      <c r="AB1119" s="578"/>
      <c r="AC1119" s="578"/>
      <c r="AD1119" s="578"/>
      <c r="AE1119" s="201"/>
      <c r="AF1119" s="234"/>
      <c r="AG1119" s="234"/>
      <c r="AH1119" s="234"/>
      <c r="AI1119" s="234"/>
      <c r="AJ1119" s="234"/>
      <c r="AK1119" s="578"/>
      <c r="AL1119" s="201"/>
      <c r="AM1119" s="234"/>
      <c r="AN1119" s="234"/>
      <c r="AO1119" s="201"/>
      <c r="AP1119" s="201"/>
      <c r="BL1119" s="83"/>
      <c r="BM1119" s="83"/>
      <c r="BQ1119" s="83"/>
    </row>
    <row r="1120" spans="1:69" s="82" customFormat="1">
      <c r="A1120" s="201"/>
      <c r="B1120" s="234"/>
      <c r="C1120" s="716"/>
      <c r="D1120" s="201"/>
      <c r="E1120" s="201"/>
      <c r="F1120" s="201"/>
      <c r="G1120" s="201"/>
      <c r="H1120" s="201"/>
      <c r="I1120" s="201"/>
      <c r="J1120" s="201"/>
      <c r="K1120" s="201"/>
      <c r="L1120" s="201"/>
      <c r="M1120" s="578"/>
      <c r="N1120" s="578"/>
      <c r="O1120" s="578"/>
      <c r="P1120" s="578"/>
      <c r="Q1120" s="578"/>
      <c r="R1120" s="578"/>
      <c r="S1120" s="578"/>
      <c r="T1120" s="578"/>
      <c r="U1120" s="578"/>
      <c r="V1120" s="578"/>
      <c r="W1120" s="578"/>
      <c r="X1120" s="578"/>
      <c r="Y1120" s="578"/>
      <c r="Z1120" s="578"/>
      <c r="AA1120" s="578"/>
      <c r="AB1120" s="578"/>
      <c r="AC1120" s="578"/>
      <c r="AD1120" s="578"/>
      <c r="AE1120" s="201"/>
      <c r="AF1120" s="234"/>
      <c r="AG1120" s="234"/>
      <c r="AH1120" s="234"/>
      <c r="AI1120" s="234"/>
      <c r="AJ1120" s="234"/>
      <c r="AK1120" s="578"/>
      <c r="AL1120" s="201"/>
      <c r="AM1120" s="234"/>
      <c r="AN1120" s="234"/>
      <c r="AO1120" s="201"/>
      <c r="AP1120" s="201"/>
      <c r="BL1120" s="83"/>
      <c r="BM1120" s="83"/>
      <c r="BQ1120" s="83"/>
    </row>
    <row r="1121" spans="1:69" s="82" customFormat="1">
      <c r="A1121" s="201"/>
      <c r="B1121" s="234"/>
      <c r="C1121" s="716"/>
      <c r="D1121" s="201"/>
      <c r="E1121" s="201"/>
      <c r="F1121" s="201"/>
      <c r="G1121" s="201"/>
      <c r="H1121" s="201"/>
      <c r="I1121" s="201"/>
      <c r="J1121" s="201"/>
      <c r="K1121" s="201"/>
      <c r="L1121" s="201"/>
      <c r="M1121" s="578"/>
      <c r="N1121" s="578"/>
      <c r="O1121" s="578"/>
      <c r="P1121" s="578"/>
      <c r="Q1121" s="578"/>
      <c r="R1121" s="578"/>
      <c r="S1121" s="578"/>
      <c r="T1121" s="578"/>
      <c r="U1121" s="578"/>
      <c r="V1121" s="578"/>
      <c r="W1121" s="578"/>
      <c r="X1121" s="578"/>
      <c r="Y1121" s="578"/>
      <c r="Z1121" s="578"/>
      <c r="AA1121" s="578"/>
      <c r="AB1121" s="578"/>
      <c r="AC1121" s="578"/>
      <c r="AD1121" s="578"/>
      <c r="AE1121" s="201"/>
      <c r="AF1121" s="234"/>
      <c r="AG1121" s="234"/>
      <c r="AH1121" s="234"/>
      <c r="AI1121" s="234"/>
      <c r="AJ1121" s="234"/>
      <c r="AK1121" s="578"/>
      <c r="AL1121" s="201"/>
      <c r="AM1121" s="234"/>
      <c r="AN1121" s="234"/>
      <c r="AO1121" s="201"/>
      <c r="AP1121" s="201"/>
      <c r="BL1121" s="83"/>
      <c r="BM1121" s="83"/>
      <c r="BQ1121" s="83"/>
    </row>
    <row r="1122" spans="1:69" s="82" customFormat="1">
      <c r="A1122" s="201"/>
      <c r="B1122" s="234"/>
      <c r="C1122" s="716"/>
      <c r="D1122" s="201"/>
      <c r="E1122" s="201"/>
      <c r="F1122" s="201"/>
      <c r="G1122" s="201"/>
      <c r="H1122" s="201"/>
      <c r="I1122" s="201"/>
      <c r="J1122" s="201"/>
      <c r="K1122" s="201"/>
      <c r="L1122" s="201"/>
      <c r="M1122" s="578"/>
      <c r="N1122" s="578"/>
      <c r="O1122" s="578"/>
      <c r="P1122" s="578"/>
      <c r="Q1122" s="578"/>
      <c r="R1122" s="578"/>
      <c r="S1122" s="578"/>
      <c r="T1122" s="578"/>
      <c r="U1122" s="578"/>
      <c r="V1122" s="578"/>
      <c r="W1122" s="578"/>
      <c r="X1122" s="578"/>
      <c r="Y1122" s="578"/>
      <c r="Z1122" s="578"/>
      <c r="AA1122" s="578"/>
      <c r="AB1122" s="578"/>
      <c r="AC1122" s="578"/>
      <c r="AD1122" s="578"/>
      <c r="AE1122" s="201"/>
      <c r="AF1122" s="234"/>
      <c r="AG1122" s="234"/>
      <c r="AH1122" s="234"/>
      <c r="AI1122" s="234"/>
      <c r="AJ1122" s="234"/>
      <c r="AK1122" s="578"/>
      <c r="AL1122" s="201"/>
      <c r="AM1122" s="234"/>
      <c r="AN1122" s="234"/>
      <c r="AO1122" s="201"/>
      <c r="AP1122" s="201"/>
      <c r="BL1122" s="83"/>
      <c r="BM1122" s="83"/>
      <c r="BQ1122" s="83"/>
    </row>
    <row r="1123" spans="1:69" s="82" customFormat="1">
      <c r="A1123" s="201"/>
      <c r="B1123" s="234"/>
      <c r="C1123" s="716"/>
      <c r="D1123" s="201"/>
      <c r="E1123" s="201"/>
      <c r="F1123" s="201"/>
      <c r="G1123" s="201"/>
      <c r="H1123" s="201"/>
      <c r="I1123" s="201"/>
      <c r="J1123" s="201"/>
      <c r="K1123" s="201"/>
      <c r="L1123" s="201"/>
      <c r="M1123" s="578"/>
      <c r="N1123" s="578"/>
      <c r="O1123" s="578"/>
      <c r="P1123" s="578"/>
      <c r="Q1123" s="578"/>
      <c r="R1123" s="578"/>
      <c r="S1123" s="578"/>
      <c r="T1123" s="578"/>
      <c r="U1123" s="578"/>
      <c r="V1123" s="578"/>
      <c r="W1123" s="578"/>
      <c r="X1123" s="578"/>
      <c r="Y1123" s="578"/>
      <c r="Z1123" s="578"/>
      <c r="AA1123" s="578"/>
      <c r="AB1123" s="578"/>
      <c r="AC1123" s="578"/>
      <c r="AD1123" s="578"/>
      <c r="AE1123" s="201"/>
      <c r="AF1123" s="234"/>
      <c r="AG1123" s="234"/>
      <c r="AH1123" s="234"/>
      <c r="AI1123" s="234"/>
      <c r="AJ1123" s="234"/>
      <c r="AK1123" s="578"/>
      <c r="AL1123" s="201"/>
      <c r="AM1123" s="234"/>
      <c r="AN1123" s="234"/>
      <c r="AO1123" s="201"/>
      <c r="AP1123" s="201"/>
      <c r="BL1123" s="83"/>
      <c r="BM1123" s="83"/>
      <c r="BQ1123" s="83"/>
    </row>
    <row r="1124" spans="1:69" s="82" customFormat="1">
      <c r="A1124" s="201"/>
      <c r="B1124" s="234"/>
      <c r="C1124" s="716"/>
      <c r="D1124" s="201"/>
      <c r="E1124" s="201"/>
      <c r="F1124" s="201"/>
      <c r="G1124" s="201"/>
      <c r="H1124" s="201"/>
      <c r="I1124" s="201"/>
      <c r="J1124" s="201"/>
      <c r="K1124" s="201"/>
      <c r="L1124" s="201"/>
      <c r="M1124" s="578"/>
      <c r="N1124" s="578"/>
      <c r="O1124" s="578"/>
      <c r="P1124" s="578"/>
      <c r="Q1124" s="578"/>
      <c r="R1124" s="578"/>
      <c r="S1124" s="578"/>
      <c r="T1124" s="578"/>
      <c r="U1124" s="578"/>
      <c r="V1124" s="578"/>
      <c r="W1124" s="578"/>
      <c r="X1124" s="578"/>
      <c r="Y1124" s="578"/>
      <c r="Z1124" s="578"/>
      <c r="AA1124" s="578"/>
      <c r="AB1124" s="578"/>
      <c r="AC1124" s="578"/>
      <c r="AD1124" s="578"/>
      <c r="AE1124" s="201"/>
      <c r="AF1124" s="234"/>
      <c r="AG1124" s="234"/>
      <c r="AH1124" s="234"/>
      <c r="AI1124" s="234"/>
      <c r="AJ1124" s="234"/>
      <c r="AK1124" s="578"/>
      <c r="AL1124" s="201"/>
      <c r="AM1124" s="234"/>
      <c r="AN1124" s="234"/>
      <c r="AO1124" s="201"/>
      <c r="AP1124" s="201"/>
      <c r="BL1124" s="83"/>
      <c r="BM1124" s="83"/>
      <c r="BQ1124" s="83"/>
    </row>
    <row r="1125" spans="1:69" s="82" customFormat="1">
      <c r="A1125" s="201"/>
      <c r="B1125" s="234"/>
      <c r="C1125" s="716"/>
      <c r="D1125" s="201"/>
      <c r="E1125" s="201"/>
      <c r="F1125" s="201"/>
      <c r="G1125" s="201"/>
      <c r="H1125" s="201"/>
      <c r="I1125" s="201"/>
      <c r="J1125" s="201"/>
      <c r="K1125" s="201"/>
      <c r="L1125" s="201"/>
      <c r="M1125" s="578"/>
      <c r="N1125" s="578"/>
      <c r="O1125" s="578"/>
      <c r="P1125" s="578"/>
      <c r="Q1125" s="578"/>
      <c r="R1125" s="578"/>
      <c r="S1125" s="578"/>
      <c r="T1125" s="578"/>
      <c r="U1125" s="578"/>
      <c r="V1125" s="578"/>
      <c r="W1125" s="578"/>
      <c r="X1125" s="578"/>
      <c r="Y1125" s="578"/>
      <c r="Z1125" s="578"/>
      <c r="AA1125" s="578"/>
      <c r="AB1125" s="578"/>
      <c r="AC1125" s="578"/>
      <c r="AD1125" s="578"/>
      <c r="AE1125" s="201"/>
      <c r="AF1125" s="234"/>
      <c r="AG1125" s="234"/>
      <c r="AH1125" s="234"/>
      <c r="AI1125" s="234"/>
      <c r="AJ1125" s="234"/>
      <c r="AK1125" s="578"/>
      <c r="AL1125" s="201"/>
      <c r="AM1125" s="234"/>
      <c r="AN1125" s="234"/>
      <c r="AO1125" s="201"/>
      <c r="AP1125" s="201"/>
      <c r="BL1125" s="83"/>
      <c r="BM1125" s="83"/>
      <c r="BQ1125" s="83"/>
    </row>
    <row r="1126" spans="1:69" s="82" customFormat="1">
      <c r="A1126" s="201"/>
      <c r="B1126" s="234"/>
      <c r="C1126" s="716"/>
      <c r="D1126" s="201"/>
      <c r="E1126" s="201"/>
      <c r="F1126" s="201"/>
      <c r="G1126" s="201"/>
      <c r="H1126" s="201"/>
      <c r="I1126" s="201"/>
      <c r="J1126" s="201"/>
      <c r="K1126" s="201"/>
      <c r="L1126" s="201"/>
      <c r="M1126" s="578"/>
      <c r="N1126" s="578"/>
      <c r="O1126" s="578"/>
      <c r="P1126" s="578"/>
      <c r="Q1126" s="578"/>
      <c r="R1126" s="578"/>
      <c r="S1126" s="578"/>
      <c r="T1126" s="578"/>
      <c r="U1126" s="578"/>
      <c r="V1126" s="578"/>
      <c r="W1126" s="578"/>
      <c r="X1126" s="578"/>
      <c r="Y1126" s="578"/>
      <c r="Z1126" s="578"/>
      <c r="AA1126" s="578"/>
      <c r="AB1126" s="578"/>
      <c r="AC1126" s="578"/>
      <c r="AD1126" s="578"/>
      <c r="AE1126" s="201"/>
      <c r="AF1126" s="234"/>
      <c r="AG1126" s="234"/>
      <c r="AH1126" s="234"/>
      <c r="AI1126" s="234"/>
      <c r="AJ1126" s="234"/>
      <c r="AK1126" s="578"/>
      <c r="AL1126" s="201"/>
      <c r="AM1126" s="234"/>
      <c r="AN1126" s="234"/>
      <c r="AO1126" s="201"/>
      <c r="AP1126" s="201"/>
      <c r="BL1126" s="83"/>
      <c r="BM1126" s="83"/>
      <c r="BQ1126" s="83"/>
    </row>
    <row r="1127" spans="1:69" s="82" customFormat="1">
      <c r="A1127" s="201"/>
      <c r="B1127" s="234"/>
      <c r="C1127" s="716"/>
      <c r="D1127" s="201"/>
      <c r="E1127" s="201"/>
      <c r="F1127" s="201"/>
      <c r="G1127" s="201"/>
      <c r="H1127" s="201"/>
      <c r="I1127" s="201"/>
      <c r="J1127" s="201"/>
      <c r="K1127" s="201"/>
      <c r="L1127" s="201"/>
      <c r="M1127" s="578"/>
      <c r="N1127" s="578"/>
      <c r="O1127" s="578"/>
      <c r="P1127" s="578"/>
      <c r="Q1127" s="578"/>
      <c r="R1127" s="578"/>
      <c r="S1127" s="578"/>
      <c r="T1127" s="578"/>
      <c r="U1127" s="578"/>
      <c r="V1127" s="578"/>
      <c r="W1127" s="578"/>
      <c r="X1127" s="578"/>
      <c r="Y1127" s="578"/>
      <c r="Z1127" s="578"/>
      <c r="AA1127" s="578"/>
      <c r="AB1127" s="578"/>
      <c r="AC1127" s="578"/>
      <c r="AD1127" s="578"/>
      <c r="AE1127" s="201"/>
      <c r="AF1127" s="234"/>
      <c r="AG1127" s="234"/>
      <c r="AH1127" s="234"/>
      <c r="AI1127" s="234"/>
      <c r="AJ1127" s="234"/>
      <c r="AK1127" s="578"/>
      <c r="AL1127" s="201"/>
      <c r="AM1127" s="234"/>
      <c r="AN1127" s="234"/>
      <c r="AO1127" s="201"/>
      <c r="AP1127" s="201"/>
      <c r="BL1127" s="83"/>
      <c r="BM1127" s="83"/>
      <c r="BQ1127" s="83"/>
    </row>
    <row r="1128" spans="1:69" s="82" customFormat="1">
      <c r="A1128" s="201"/>
      <c r="B1128" s="234"/>
      <c r="C1128" s="716"/>
      <c r="D1128" s="201"/>
      <c r="E1128" s="201"/>
      <c r="F1128" s="201"/>
      <c r="G1128" s="201"/>
      <c r="H1128" s="201"/>
      <c r="I1128" s="201"/>
      <c r="J1128" s="201"/>
      <c r="K1128" s="201"/>
      <c r="L1128" s="201"/>
      <c r="M1128" s="578"/>
      <c r="N1128" s="578"/>
      <c r="O1128" s="578"/>
      <c r="P1128" s="578"/>
      <c r="Q1128" s="578"/>
      <c r="R1128" s="578"/>
      <c r="S1128" s="578"/>
      <c r="T1128" s="578"/>
      <c r="U1128" s="578"/>
      <c r="V1128" s="578"/>
      <c r="W1128" s="578"/>
      <c r="X1128" s="578"/>
      <c r="Y1128" s="578"/>
      <c r="Z1128" s="578"/>
      <c r="AA1128" s="578"/>
      <c r="AB1128" s="578"/>
      <c r="AC1128" s="578"/>
      <c r="AD1128" s="578"/>
      <c r="AE1128" s="201"/>
      <c r="AF1128" s="234"/>
      <c r="AG1128" s="234"/>
      <c r="AH1128" s="234"/>
      <c r="AI1128" s="234"/>
      <c r="AJ1128" s="234"/>
      <c r="AK1128" s="578"/>
      <c r="AL1128" s="201"/>
      <c r="AM1128" s="234"/>
      <c r="AN1128" s="234"/>
      <c r="AO1128" s="201"/>
      <c r="AP1128" s="201"/>
      <c r="BL1128" s="83"/>
      <c r="BM1128" s="83"/>
      <c r="BQ1128" s="83"/>
    </row>
    <row r="1129" spans="1:69" s="82" customFormat="1">
      <c r="A1129" s="201"/>
      <c r="B1129" s="234"/>
      <c r="C1129" s="716"/>
      <c r="D1129" s="201"/>
      <c r="E1129" s="201"/>
      <c r="F1129" s="201"/>
      <c r="G1129" s="201"/>
      <c r="H1129" s="201"/>
      <c r="I1129" s="201"/>
      <c r="J1129" s="201"/>
      <c r="K1129" s="201"/>
      <c r="L1129" s="201"/>
      <c r="M1129" s="578"/>
      <c r="N1129" s="578"/>
      <c r="O1129" s="578"/>
      <c r="P1129" s="578"/>
      <c r="Q1129" s="578"/>
      <c r="R1129" s="578"/>
      <c r="S1129" s="578"/>
      <c r="T1129" s="578"/>
      <c r="U1129" s="578"/>
      <c r="V1129" s="578"/>
      <c r="W1129" s="578"/>
      <c r="X1129" s="578"/>
      <c r="Y1129" s="578"/>
      <c r="Z1129" s="578"/>
      <c r="AA1129" s="578"/>
      <c r="AB1129" s="578"/>
      <c r="AC1129" s="578"/>
      <c r="AD1129" s="578"/>
      <c r="AE1129" s="201"/>
      <c r="AF1129" s="234"/>
      <c r="AG1129" s="234"/>
      <c r="AH1129" s="234"/>
      <c r="AI1129" s="234"/>
      <c r="AJ1129" s="234"/>
      <c r="AK1129" s="578"/>
      <c r="AL1129" s="201"/>
      <c r="AM1129" s="234"/>
      <c r="AN1129" s="234"/>
      <c r="AO1129" s="201"/>
      <c r="AP1129" s="201"/>
      <c r="BL1129" s="83"/>
      <c r="BM1129" s="83"/>
      <c r="BQ1129" s="83"/>
    </row>
    <row r="1130" spans="1:69" s="82" customFormat="1">
      <c r="A1130" s="201"/>
      <c r="B1130" s="234"/>
      <c r="C1130" s="716"/>
      <c r="D1130" s="201"/>
      <c r="E1130" s="201"/>
      <c r="F1130" s="201"/>
      <c r="G1130" s="201"/>
      <c r="H1130" s="201"/>
      <c r="I1130" s="201"/>
      <c r="J1130" s="201"/>
      <c r="K1130" s="201"/>
      <c r="L1130" s="201"/>
      <c r="M1130" s="578"/>
      <c r="N1130" s="578"/>
      <c r="O1130" s="578"/>
      <c r="P1130" s="578"/>
      <c r="Q1130" s="578"/>
      <c r="R1130" s="578"/>
      <c r="S1130" s="578"/>
      <c r="T1130" s="578"/>
      <c r="U1130" s="578"/>
      <c r="V1130" s="578"/>
      <c r="W1130" s="578"/>
      <c r="X1130" s="578"/>
      <c r="Y1130" s="578"/>
      <c r="Z1130" s="578"/>
      <c r="AA1130" s="578"/>
      <c r="AB1130" s="578"/>
      <c r="AC1130" s="578"/>
      <c r="AD1130" s="578"/>
      <c r="AE1130" s="201"/>
      <c r="AF1130" s="234"/>
      <c r="AG1130" s="234"/>
      <c r="AH1130" s="234"/>
      <c r="AI1130" s="234"/>
      <c r="AJ1130" s="234"/>
      <c r="AK1130" s="578"/>
      <c r="AL1130" s="201"/>
      <c r="AM1130" s="234"/>
      <c r="AN1130" s="234"/>
      <c r="AO1130" s="201"/>
      <c r="AP1130" s="201"/>
      <c r="BL1130" s="83"/>
      <c r="BM1130" s="83"/>
      <c r="BQ1130" s="83"/>
    </row>
    <row r="1131" spans="1:69" s="82" customFormat="1">
      <c r="A1131" s="201"/>
      <c r="B1131" s="234"/>
      <c r="C1131" s="716"/>
      <c r="D1131" s="201"/>
      <c r="E1131" s="201"/>
      <c r="F1131" s="201"/>
      <c r="G1131" s="201"/>
      <c r="H1131" s="201"/>
      <c r="I1131" s="201"/>
      <c r="J1131" s="201"/>
      <c r="K1131" s="201"/>
      <c r="L1131" s="201"/>
      <c r="M1131" s="578"/>
      <c r="N1131" s="578"/>
      <c r="O1131" s="578"/>
      <c r="P1131" s="578"/>
      <c r="Q1131" s="578"/>
      <c r="R1131" s="578"/>
      <c r="S1131" s="578"/>
      <c r="T1131" s="578"/>
      <c r="U1131" s="578"/>
      <c r="V1131" s="578"/>
      <c r="W1131" s="578"/>
      <c r="X1131" s="578"/>
      <c r="Y1131" s="578"/>
      <c r="Z1131" s="578"/>
      <c r="AA1131" s="578"/>
      <c r="AB1131" s="578"/>
      <c r="AC1131" s="578"/>
      <c r="AD1131" s="578"/>
      <c r="AE1131" s="201"/>
      <c r="AF1131" s="234"/>
      <c r="AG1131" s="234"/>
      <c r="AH1131" s="234"/>
      <c r="AI1131" s="234"/>
      <c r="AJ1131" s="234"/>
      <c r="AK1131" s="578"/>
      <c r="AL1131" s="201"/>
      <c r="AM1131" s="234"/>
      <c r="AN1131" s="234"/>
      <c r="AO1131" s="201"/>
      <c r="AP1131" s="201"/>
      <c r="BL1131" s="83"/>
      <c r="BM1131" s="83"/>
      <c r="BQ1131" s="83"/>
    </row>
    <row r="1132" spans="1:69" s="82" customFormat="1">
      <c r="A1132" s="201"/>
      <c r="B1132" s="234"/>
      <c r="C1132" s="716"/>
      <c r="D1132" s="201"/>
      <c r="E1132" s="201"/>
      <c r="F1132" s="201"/>
      <c r="G1132" s="201"/>
      <c r="H1132" s="201"/>
      <c r="I1132" s="201"/>
      <c r="J1132" s="201"/>
      <c r="K1132" s="201"/>
      <c r="L1132" s="201"/>
      <c r="M1132" s="578"/>
      <c r="N1132" s="578"/>
      <c r="O1132" s="578"/>
      <c r="P1132" s="578"/>
      <c r="Q1132" s="578"/>
      <c r="R1132" s="578"/>
      <c r="S1132" s="578"/>
      <c r="T1132" s="578"/>
      <c r="U1132" s="578"/>
      <c r="V1132" s="578"/>
      <c r="W1132" s="578"/>
      <c r="X1132" s="578"/>
      <c r="Y1132" s="578"/>
      <c r="Z1132" s="578"/>
      <c r="AA1132" s="578"/>
      <c r="AB1132" s="578"/>
      <c r="AC1132" s="578"/>
      <c r="AD1132" s="578"/>
      <c r="AE1132" s="201"/>
      <c r="AF1132" s="234"/>
      <c r="AG1132" s="234"/>
      <c r="AH1132" s="234"/>
      <c r="AI1132" s="234"/>
      <c r="AJ1132" s="234"/>
      <c r="AK1132" s="578"/>
      <c r="AL1132" s="201"/>
      <c r="AM1132" s="234"/>
      <c r="AN1132" s="234"/>
      <c r="AO1132" s="201"/>
      <c r="AP1132" s="201"/>
      <c r="BL1132" s="83"/>
      <c r="BM1132" s="83"/>
      <c r="BQ1132" s="83"/>
    </row>
    <row r="1133" spans="1:69" s="82" customFormat="1">
      <c r="A1133" s="201"/>
      <c r="B1133" s="234"/>
      <c r="C1133" s="716"/>
      <c r="D1133" s="201"/>
      <c r="E1133" s="201"/>
      <c r="F1133" s="201"/>
      <c r="G1133" s="201"/>
      <c r="H1133" s="201"/>
      <c r="I1133" s="201"/>
      <c r="J1133" s="201"/>
      <c r="K1133" s="201"/>
      <c r="L1133" s="201"/>
      <c r="M1133" s="578"/>
      <c r="N1133" s="578"/>
      <c r="O1133" s="578"/>
      <c r="P1133" s="578"/>
      <c r="Q1133" s="578"/>
      <c r="R1133" s="578"/>
      <c r="S1133" s="578"/>
      <c r="T1133" s="578"/>
      <c r="U1133" s="578"/>
      <c r="V1133" s="578"/>
      <c r="W1133" s="578"/>
      <c r="X1133" s="578"/>
      <c r="Y1133" s="578"/>
      <c r="Z1133" s="578"/>
      <c r="AA1133" s="578"/>
      <c r="AB1133" s="578"/>
      <c r="AC1133" s="578"/>
      <c r="AD1133" s="578"/>
      <c r="AE1133" s="201"/>
      <c r="AF1133" s="234"/>
      <c r="AG1133" s="234"/>
      <c r="AH1133" s="234"/>
      <c r="AI1133" s="234"/>
      <c r="AJ1133" s="234"/>
      <c r="AK1133" s="578"/>
      <c r="AL1133" s="201"/>
      <c r="AM1133" s="234"/>
      <c r="AN1133" s="234"/>
      <c r="AO1133" s="201"/>
      <c r="AP1133" s="201"/>
      <c r="BL1133" s="83"/>
      <c r="BM1133" s="83"/>
      <c r="BQ1133" s="83"/>
    </row>
    <row r="1134" spans="1:69" s="82" customFormat="1">
      <c r="A1134" s="201"/>
      <c r="B1134" s="234"/>
      <c r="C1134" s="716"/>
      <c r="D1134" s="201"/>
      <c r="E1134" s="201"/>
      <c r="F1134" s="201"/>
      <c r="G1134" s="201"/>
      <c r="H1134" s="201"/>
      <c r="I1134" s="201"/>
      <c r="J1134" s="201"/>
      <c r="K1134" s="201"/>
      <c r="L1134" s="201"/>
      <c r="M1134" s="578"/>
      <c r="N1134" s="578"/>
      <c r="O1134" s="578"/>
      <c r="P1134" s="578"/>
      <c r="Q1134" s="578"/>
      <c r="R1134" s="578"/>
      <c r="S1134" s="578"/>
      <c r="T1134" s="578"/>
      <c r="U1134" s="578"/>
      <c r="V1134" s="578"/>
      <c r="W1134" s="578"/>
      <c r="X1134" s="578"/>
      <c r="Y1134" s="578"/>
      <c r="Z1134" s="578"/>
      <c r="AA1134" s="578"/>
      <c r="AB1134" s="578"/>
      <c r="AC1134" s="578"/>
      <c r="AD1134" s="578"/>
      <c r="AE1134" s="201"/>
      <c r="AF1134" s="234"/>
      <c r="AG1134" s="234"/>
      <c r="AH1134" s="234"/>
      <c r="AI1134" s="234"/>
      <c r="AJ1134" s="234"/>
      <c r="AK1134" s="578"/>
      <c r="AL1134" s="201"/>
      <c r="AM1134" s="234"/>
      <c r="AN1134" s="234"/>
      <c r="AO1134" s="201"/>
      <c r="AP1134" s="201"/>
      <c r="BL1134" s="83"/>
      <c r="BM1134" s="83"/>
      <c r="BQ1134" s="83"/>
    </row>
    <row r="1135" spans="1:69" s="82" customFormat="1">
      <c r="A1135" s="201"/>
      <c r="B1135" s="234"/>
      <c r="C1135" s="716"/>
      <c r="D1135" s="201"/>
      <c r="E1135" s="201"/>
      <c r="F1135" s="201"/>
      <c r="G1135" s="201"/>
      <c r="H1135" s="201"/>
      <c r="I1135" s="201"/>
      <c r="J1135" s="201"/>
      <c r="K1135" s="201"/>
      <c r="L1135" s="201"/>
      <c r="M1135" s="578"/>
      <c r="N1135" s="578"/>
      <c r="O1135" s="578"/>
      <c r="P1135" s="578"/>
      <c r="Q1135" s="578"/>
      <c r="R1135" s="578"/>
      <c r="S1135" s="578"/>
      <c r="T1135" s="578"/>
      <c r="U1135" s="578"/>
      <c r="V1135" s="578"/>
      <c r="W1135" s="578"/>
      <c r="X1135" s="578"/>
      <c r="Y1135" s="578"/>
      <c r="Z1135" s="578"/>
      <c r="AA1135" s="578"/>
      <c r="AB1135" s="578"/>
      <c r="AC1135" s="578"/>
      <c r="AD1135" s="578"/>
      <c r="AE1135" s="201"/>
      <c r="AF1135" s="234"/>
      <c r="AG1135" s="234"/>
      <c r="AH1135" s="234"/>
      <c r="AI1135" s="234"/>
      <c r="AJ1135" s="234"/>
      <c r="AK1135" s="578"/>
      <c r="AL1135" s="201"/>
      <c r="AM1135" s="234"/>
      <c r="AN1135" s="234"/>
      <c r="AO1135" s="201"/>
      <c r="AP1135" s="201"/>
      <c r="BL1135" s="83"/>
      <c r="BM1135" s="83"/>
      <c r="BQ1135" s="83"/>
    </row>
    <row r="1136" spans="1:69" s="82" customFormat="1">
      <c r="A1136" s="201"/>
      <c r="B1136" s="234"/>
      <c r="C1136" s="716"/>
      <c r="D1136" s="201"/>
      <c r="E1136" s="201"/>
      <c r="F1136" s="201"/>
      <c r="G1136" s="201"/>
      <c r="H1136" s="201"/>
      <c r="I1136" s="201"/>
      <c r="J1136" s="201"/>
      <c r="K1136" s="201"/>
      <c r="L1136" s="201"/>
      <c r="M1136" s="578"/>
      <c r="N1136" s="578"/>
      <c r="O1136" s="578"/>
      <c r="P1136" s="578"/>
      <c r="Q1136" s="578"/>
      <c r="R1136" s="578"/>
      <c r="S1136" s="578"/>
      <c r="T1136" s="578"/>
      <c r="U1136" s="578"/>
      <c r="V1136" s="578"/>
      <c r="W1136" s="578"/>
      <c r="X1136" s="578"/>
      <c r="Y1136" s="578"/>
      <c r="Z1136" s="578"/>
      <c r="AA1136" s="578"/>
      <c r="AB1136" s="578"/>
      <c r="AC1136" s="578"/>
      <c r="AD1136" s="578"/>
      <c r="AE1136" s="201"/>
      <c r="AF1136" s="234"/>
      <c r="AG1136" s="234"/>
      <c r="AH1136" s="234"/>
      <c r="AI1136" s="234"/>
      <c r="AJ1136" s="234"/>
      <c r="AK1136" s="578"/>
      <c r="AL1136" s="201"/>
      <c r="AM1136" s="234"/>
      <c r="AN1136" s="234"/>
      <c r="AO1136" s="201"/>
      <c r="AP1136" s="201"/>
      <c r="BL1136" s="83"/>
      <c r="BM1136" s="83"/>
      <c r="BQ1136" s="83"/>
    </row>
    <row r="1137" spans="1:69" s="82" customFormat="1">
      <c r="A1137" s="201"/>
      <c r="B1137" s="234"/>
      <c r="C1137" s="716"/>
      <c r="D1137" s="201"/>
      <c r="E1137" s="201"/>
      <c r="F1137" s="201"/>
      <c r="G1137" s="201"/>
      <c r="H1137" s="201"/>
      <c r="I1137" s="201"/>
      <c r="J1137" s="201"/>
      <c r="K1137" s="201"/>
      <c r="L1137" s="201"/>
      <c r="M1137" s="578"/>
      <c r="N1137" s="578"/>
      <c r="O1137" s="578"/>
      <c r="P1137" s="578"/>
      <c r="Q1137" s="578"/>
      <c r="R1137" s="578"/>
      <c r="S1137" s="578"/>
      <c r="T1137" s="578"/>
      <c r="U1137" s="578"/>
      <c r="V1137" s="578"/>
      <c r="W1137" s="578"/>
      <c r="X1137" s="578"/>
      <c r="Y1137" s="578"/>
      <c r="Z1137" s="578"/>
      <c r="AA1137" s="578"/>
      <c r="AB1137" s="578"/>
      <c r="AC1137" s="578"/>
      <c r="AD1137" s="578"/>
      <c r="AE1137" s="201"/>
      <c r="AF1137" s="234"/>
      <c r="AG1137" s="234"/>
      <c r="AH1137" s="234"/>
      <c r="AI1137" s="234"/>
      <c r="AJ1137" s="234"/>
      <c r="AK1137" s="578"/>
      <c r="AL1137" s="201"/>
      <c r="AM1137" s="234"/>
      <c r="AN1137" s="234"/>
      <c r="AO1137" s="201"/>
      <c r="AP1137" s="201"/>
      <c r="BL1137" s="83"/>
      <c r="BM1137" s="83"/>
      <c r="BQ1137" s="83"/>
    </row>
    <row r="1138" spans="1:69" s="82" customFormat="1">
      <c r="A1138" s="201"/>
      <c r="B1138" s="234"/>
      <c r="C1138" s="716"/>
      <c r="D1138" s="201"/>
      <c r="E1138" s="201"/>
      <c r="F1138" s="201"/>
      <c r="G1138" s="201"/>
      <c r="H1138" s="201"/>
      <c r="I1138" s="201"/>
      <c r="J1138" s="201"/>
      <c r="K1138" s="201"/>
      <c r="L1138" s="201"/>
      <c r="M1138" s="578"/>
      <c r="N1138" s="578"/>
      <c r="O1138" s="578"/>
      <c r="P1138" s="578"/>
      <c r="Q1138" s="578"/>
      <c r="R1138" s="578"/>
      <c r="S1138" s="578"/>
      <c r="T1138" s="578"/>
      <c r="U1138" s="578"/>
      <c r="V1138" s="578"/>
      <c r="W1138" s="578"/>
      <c r="X1138" s="578"/>
      <c r="Y1138" s="578"/>
      <c r="Z1138" s="578"/>
      <c r="AA1138" s="578"/>
      <c r="AB1138" s="578"/>
      <c r="AC1138" s="578"/>
      <c r="AD1138" s="578"/>
      <c r="AE1138" s="201"/>
      <c r="AF1138" s="234"/>
      <c r="AG1138" s="234"/>
      <c r="AH1138" s="234"/>
      <c r="AI1138" s="234"/>
      <c r="AJ1138" s="234"/>
      <c r="AK1138" s="578"/>
      <c r="AL1138" s="201"/>
      <c r="AM1138" s="234"/>
      <c r="AN1138" s="234"/>
      <c r="AO1138" s="201"/>
      <c r="AP1138" s="201"/>
      <c r="BL1138" s="83"/>
      <c r="BM1138" s="83"/>
      <c r="BQ1138" s="83"/>
    </row>
    <row r="1139" spans="1:69" s="82" customFormat="1">
      <c r="A1139" s="201"/>
      <c r="B1139" s="234"/>
      <c r="C1139" s="716"/>
      <c r="D1139" s="201"/>
      <c r="E1139" s="201"/>
      <c r="F1139" s="201"/>
      <c r="G1139" s="201"/>
      <c r="H1139" s="201"/>
      <c r="I1139" s="201"/>
      <c r="J1139" s="201"/>
      <c r="K1139" s="201"/>
      <c r="L1139" s="201"/>
      <c r="M1139" s="578"/>
      <c r="N1139" s="578"/>
      <c r="O1139" s="578"/>
      <c r="P1139" s="578"/>
      <c r="Q1139" s="578"/>
      <c r="R1139" s="578"/>
      <c r="S1139" s="578"/>
      <c r="T1139" s="578"/>
      <c r="U1139" s="578"/>
      <c r="V1139" s="578"/>
      <c r="W1139" s="578"/>
      <c r="X1139" s="578"/>
      <c r="Y1139" s="578"/>
      <c r="Z1139" s="578"/>
      <c r="AA1139" s="578"/>
      <c r="AB1139" s="578"/>
      <c r="AC1139" s="578"/>
      <c r="AD1139" s="578"/>
      <c r="AE1139" s="201"/>
      <c r="AF1139" s="234"/>
      <c r="AG1139" s="234"/>
      <c r="AH1139" s="234"/>
      <c r="AI1139" s="234"/>
      <c r="AJ1139" s="234"/>
      <c r="AK1139" s="578"/>
      <c r="AL1139" s="201"/>
      <c r="AM1139" s="234"/>
      <c r="AN1139" s="234"/>
      <c r="AO1139" s="201"/>
      <c r="AP1139" s="201"/>
      <c r="BL1139" s="83"/>
      <c r="BM1139" s="83"/>
      <c r="BQ1139" s="83"/>
    </row>
    <row r="1140" spans="1:69" s="82" customFormat="1">
      <c r="A1140" s="201"/>
      <c r="B1140" s="234"/>
      <c r="C1140" s="716"/>
      <c r="D1140" s="201"/>
      <c r="E1140" s="201"/>
      <c r="F1140" s="201"/>
      <c r="G1140" s="201"/>
      <c r="H1140" s="201"/>
      <c r="I1140" s="201"/>
      <c r="J1140" s="201"/>
      <c r="K1140" s="201"/>
      <c r="L1140" s="201"/>
      <c r="M1140" s="578"/>
      <c r="N1140" s="578"/>
      <c r="O1140" s="578"/>
      <c r="P1140" s="578"/>
      <c r="Q1140" s="578"/>
      <c r="R1140" s="578"/>
      <c r="S1140" s="578"/>
      <c r="T1140" s="578"/>
      <c r="U1140" s="578"/>
      <c r="V1140" s="578"/>
      <c r="W1140" s="578"/>
      <c r="X1140" s="578"/>
      <c r="Y1140" s="578"/>
      <c r="Z1140" s="578"/>
      <c r="AA1140" s="578"/>
      <c r="AB1140" s="578"/>
      <c r="AC1140" s="578"/>
      <c r="AD1140" s="578"/>
      <c r="AE1140" s="201"/>
      <c r="AF1140" s="234"/>
      <c r="AG1140" s="234"/>
      <c r="AH1140" s="234"/>
      <c r="AI1140" s="234"/>
      <c r="AJ1140" s="234"/>
      <c r="AK1140" s="578"/>
      <c r="AL1140" s="201"/>
      <c r="AM1140" s="234"/>
      <c r="AN1140" s="234"/>
      <c r="AO1140" s="201"/>
      <c r="AP1140" s="201"/>
      <c r="BL1140" s="83"/>
      <c r="BM1140" s="83"/>
      <c r="BQ1140" s="83"/>
    </row>
    <row r="1141" spans="1:69" s="82" customFormat="1">
      <c r="A1141" s="201"/>
      <c r="B1141" s="234"/>
      <c r="C1141" s="716"/>
      <c r="D1141" s="201"/>
      <c r="E1141" s="201"/>
      <c r="F1141" s="201"/>
      <c r="G1141" s="201"/>
      <c r="H1141" s="201"/>
      <c r="I1141" s="201"/>
      <c r="J1141" s="201"/>
      <c r="K1141" s="201"/>
      <c r="L1141" s="201"/>
      <c r="M1141" s="578"/>
      <c r="N1141" s="578"/>
      <c r="O1141" s="578"/>
      <c r="P1141" s="578"/>
      <c r="Q1141" s="578"/>
      <c r="R1141" s="578"/>
      <c r="S1141" s="578"/>
      <c r="T1141" s="578"/>
      <c r="U1141" s="578"/>
      <c r="V1141" s="578"/>
      <c r="W1141" s="578"/>
      <c r="X1141" s="578"/>
      <c r="Y1141" s="578"/>
      <c r="Z1141" s="578"/>
      <c r="AA1141" s="578"/>
      <c r="AB1141" s="578"/>
      <c r="AC1141" s="578"/>
      <c r="AD1141" s="578"/>
      <c r="AE1141" s="201"/>
      <c r="AF1141" s="234"/>
      <c r="AG1141" s="234"/>
      <c r="AH1141" s="234"/>
      <c r="AI1141" s="234"/>
      <c r="AJ1141" s="234"/>
      <c r="AK1141" s="578"/>
      <c r="AL1141" s="201"/>
      <c r="AM1141" s="234"/>
      <c r="AN1141" s="234"/>
      <c r="AO1141" s="201"/>
      <c r="AP1141" s="201"/>
      <c r="BL1141" s="83"/>
      <c r="BM1141" s="83"/>
      <c r="BQ1141" s="83"/>
    </row>
    <row r="1142" spans="1:69" s="82" customFormat="1">
      <c r="A1142" s="201"/>
      <c r="B1142" s="234"/>
      <c r="C1142" s="716"/>
      <c r="D1142" s="201"/>
      <c r="E1142" s="201"/>
      <c r="F1142" s="201"/>
      <c r="G1142" s="201"/>
      <c r="H1142" s="201"/>
      <c r="I1142" s="201"/>
      <c r="J1142" s="201"/>
      <c r="K1142" s="201"/>
      <c r="L1142" s="201"/>
      <c r="M1142" s="578"/>
      <c r="N1142" s="578"/>
      <c r="O1142" s="578"/>
      <c r="P1142" s="578"/>
      <c r="Q1142" s="578"/>
      <c r="R1142" s="578"/>
      <c r="S1142" s="578"/>
      <c r="T1142" s="578"/>
      <c r="U1142" s="578"/>
      <c r="V1142" s="578"/>
      <c r="W1142" s="578"/>
      <c r="X1142" s="578"/>
      <c r="Y1142" s="578"/>
      <c r="Z1142" s="578"/>
      <c r="AA1142" s="578"/>
      <c r="AB1142" s="578"/>
      <c r="AC1142" s="578"/>
      <c r="AD1142" s="578"/>
      <c r="AE1142" s="201"/>
      <c r="AF1142" s="234"/>
      <c r="AG1142" s="234"/>
      <c r="AH1142" s="234"/>
      <c r="AI1142" s="234"/>
      <c r="AJ1142" s="234"/>
      <c r="AK1142" s="578"/>
      <c r="AL1142" s="201"/>
      <c r="AM1142" s="234"/>
      <c r="AN1142" s="234"/>
      <c r="AO1142" s="201"/>
      <c r="AP1142" s="201"/>
      <c r="BL1142" s="83"/>
      <c r="BM1142" s="83"/>
      <c r="BQ1142" s="83"/>
    </row>
    <row r="1143" spans="1:69" s="82" customFormat="1">
      <c r="A1143" s="201"/>
      <c r="B1143" s="234"/>
      <c r="C1143" s="716"/>
      <c r="D1143" s="201"/>
      <c r="E1143" s="201"/>
      <c r="F1143" s="201"/>
      <c r="G1143" s="201"/>
      <c r="H1143" s="201"/>
      <c r="I1143" s="201"/>
      <c r="J1143" s="201"/>
      <c r="K1143" s="201"/>
      <c r="L1143" s="201"/>
      <c r="M1143" s="578"/>
      <c r="N1143" s="578"/>
      <c r="O1143" s="578"/>
      <c r="P1143" s="578"/>
      <c r="Q1143" s="578"/>
      <c r="R1143" s="578"/>
      <c r="S1143" s="578"/>
      <c r="T1143" s="578"/>
      <c r="U1143" s="578"/>
      <c r="V1143" s="578"/>
      <c r="W1143" s="578"/>
      <c r="X1143" s="578"/>
      <c r="Y1143" s="578"/>
      <c r="Z1143" s="578"/>
      <c r="AA1143" s="578"/>
      <c r="AB1143" s="578"/>
      <c r="AC1143" s="578"/>
      <c r="AD1143" s="578"/>
      <c r="AE1143" s="201"/>
      <c r="AF1143" s="234"/>
      <c r="AG1143" s="234"/>
      <c r="AH1143" s="234"/>
      <c r="AI1143" s="234"/>
      <c r="AJ1143" s="234"/>
      <c r="AK1143" s="578"/>
      <c r="AL1143" s="201"/>
      <c r="AM1143" s="234"/>
      <c r="AN1143" s="234"/>
      <c r="AO1143" s="201"/>
      <c r="AP1143" s="201"/>
      <c r="BL1143" s="83"/>
      <c r="BM1143" s="83"/>
      <c r="BQ1143" s="83"/>
    </row>
    <row r="1144" spans="1:69" s="82" customFormat="1">
      <c r="A1144" s="201"/>
      <c r="B1144" s="234"/>
      <c r="C1144" s="716"/>
      <c r="D1144" s="201"/>
      <c r="E1144" s="201"/>
      <c r="F1144" s="201"/>
      <c r="G1144" s="201"/>
      <c r="H1144" s="201"/>
      <c r="I1144" s="201"/>
      <c r="J1144" s="201"/>
      <c r="K1144" s="201"/>
      <c r="L1144" s="201"/>
      <c r="M1144" s="578"/>
      <c r="N1144" s="578"/>
      <c r="O1144" s="578"/>
      <c r="P1144" s="578"/>
      <c r="Q1144" s="578"/>
      <c r="R1144" s="578"/>
      <c r="S1144" s="578"/>
      <c r="T1144" s="578"/>
      <c r="U1144" s="578"/>
      <c r="V1144" s="578"/>
      <c r="W1144" s="578"/>
      <c r="X1144" s="578"/>
      <c r="Y1144" s="578"/>
      <c r="Z1144" s="578"/>
      <c r="AA1144" s="578"/>
      <c r="AB1144" s="578"/>
      <c r="AC1144" s="578"/>
      <c r="AD1144" s="578"/>
      <c r="AE1144" s="201"/>
      <c r="AF1144" s="234"/>
      <c r="AG1144" s="234"/>
      <c r="AH1144" s="234"/>
      <c r="AI1144" s="234"/>
      <c r="AJ1144" s="234"/>
      <c r="AK1144" s="578"/>
      <c r="AL1144" s="201"/>
      <c r="AM1144" s="234"/>
      <c r="AN1144" s="234"/>
      <c r="AO1144" s="201"/>
      <c r="AP1144" s="201"/>
      <c r="BL1144" s="83"/>
      <c r="BM1144" s="83"/>
      <c r="BQ1144" s="83"/>
    </row>
    <row r="1145" spans="1:69" s="82" customFormat="1">
      <c r="A1145" s="201"/>
      <c r="B1145" s="234"/>
      <c r="C1145" s="716"/>
      <c r="D1145" s="201"/>
      <c r="E1145" s="201"/>
      <c r="F1145" s="201"/>
      <c r="G1145" s="201"/>
      <c r="H1145" s="201"/>
      <c r="I1145" s="201"/>
      <c r="J1145" s="201"/>
      <c r="K1145" s="201"/>
      <c r="L1145" s="201"/>
      <c r="M1145" s="578"/>
      <c r="N1145" s="578"/>
      <c r="O1145" s="578"/>
      <c r="P1145" s="578"/>
      <c r="Q1145" s="578"/>
      <c r="R1145" s="578"/>
      <c r="S1145" s="578"/>
      <c r="T1145" s="578"/>
      <c r="U1145" s="578"/>
      <c r="V1145" s="578"/>
      <c r="W1145" s="578"/>
      <c r="X1145" s="578"/>
      <c r="Y1145" s="578"/>
      <c r="Z1145" s="578"/>
      <c r="AA1145" s="578"/>
      <c r="AB1145" s="578"/>
      <c r="AC1145" s="578"/>
      <c r="AD1145" s="578"/>
      <c r="AE1145" s="201"/>
      <c r="AF1145" s="234"/>
      <c r="AG1145" s="234"/>
      <c r="AH1145" s="234"/>
      <c r="AI1145" s="234"/>
      <c r="AJ1145" s="234"/>
      <c r="AK1145" s="578"/>
      <c r="AL1145" s="201"/>
      <c r="AM1145" s="234"/>
      <c r="AN1145" s="234"/>
      <c r="AO1145" s="201"/>
      <c r="AP1145" s="201"/>
      <c r="BL1145" s="83"/>
      <c r="BM1145" s="83"/>
      <c r="BQ1145" s="83"/>
    </row>
    <row r="1146" spans="1:69" s="82" customFormat="1">
      <c r="A1146" s="201"/>
      <c r="B1146" s="234"/>
      <c r="C1146" s="716"/>
      <c r="D1146" s="201"/>
      <c r="E1146" s="201"/>
      <c r="F1146" s="201"/>
      <c r="G1146" s="201"/>
      <c r="H1146" s="201"/>
      <c r="I1146" s="201"/>
      <c r="J1146" s="201"/>
      <c r="K1146" s="201"/>
      <c r="L1146" s="201"/>
      <c r="M1146" s="578"/>
      <c r="N1146" s="578"/>
      <c r="O1146" s="578"/>
      <c r="P1146" s="578"/>
      <c r="Q1146" s="578"/>
      <c r="R1146" s="578"/>
      <c r="S1146" s="578"/>
      <c r="T1146" s="578"/>
      <c r="U1146" s="578"/>
      <c r="V1146" s="578"/>
      <c r="W1146" s="578"/>
      <c r="X1146" s="578"/>
      <c r="Y1146" s="578"/>
      <c r="Z1146" s="578"/>
      <c r="AA1146" s="578"/>
      <c r="AB1146" s="578"/>
      <c r="AC1146" s="578"/>
      <c r="AD1146" s="578"/>
      <c r="AE1146" s="201"/>
      <c r="AF1146" s="234"/>
      <c r="AG1146" s="234"/>
      <c r="AH1146" s="234"/>
      <c r="AI1146" s="234"/>
      <c r="AJ1146" s="234"/>
      <c r="AK1146" s="578"/>
      <c r="AL1146" s="201"/>
      <c r="AM1146" s="234"/>
      <c r="AN1146" s="234"/>
      <c r="AO1146" s="201"/>
      <c r="AP1146" s="201"/>
      <c r="BL1146" s="83"/>
      <c r="BM1146" s="83"/>
      <c r="BQ1146" s="83"/>
    </row>
    <row r="1147" spans="1:69" s="82" customFormat="1">
      <c r="A1147" s="201"/>
      <c r="B1147" s="234"/>
      <c r="C1147" s="716"/>
      <c r="D1147" s="201"/>
      <c r="E1147" s="201"/>
      <c r="F1147" s="201"/>
      <c r="G1147" s="201"/>
      <c r="H1147" s="201"/>
      <c r="I1147" s="201"/>
      <c r="J1147" s="201"/>
      <c r="K1147" s="201"/>
      <c r="L1147" s="201"/>
      <c r="M1147" s="578"/>
      <c r="N1147" s="578"/>
      <c r="O1147" s="578"/>
      <c r="P1147" s="578"/>
      <c r="Q1147" s="578"/>
      <c r="R1147" s="578"/>
      <c r="S1147" s="578"/>
      <c r="T1147" s="578"/>
      <c r="U1147" s="578"/>
      <c r="V1147" s="578"/>
      <c r="W1147" s="578"/>
      <c r="X1147" s="578"/>
      <c r="Y1147" s="578"/>
      <c r="Z1147" s="578"/>
      <c r="AA1147" s="578"/>
      <c r="AB1147" s="578"/>
      <c r="AC1147" s="578"/>
      <c r="AD1147" s="578"/>
      <c r="AE1147" s="201"/>
      <c r="AF1147" s="234"/>
      <c r="AG1147" s="234"/>
      <c r="AH1147" s="234"/>
      <c r="AI1147" s="234"/>
      <c r="AJ1147" s="234"/>
      <c r="AK1147" s="578"/>
      <c r="AL1147" s="201"/>
      <c r="AM1147" s="234"/>
      <c r="AN1147" s="234"/>
      <c r="AO1147" s="201"/>
      <c r="AP1147" s="201"/>
      <c r="BL1147" s="83"/>
      <c r="BM1147" s="83"/>
      <c r="BQ1147" s="83"/>
    </row>
    <row r="1148" spans="1:69" s="82" customFormat="1">
      <c r="A1148" s="201"/>
      <c r="B1148" s="234"/>
      <c r="C1148" s="716"/>
      <c r="D1148" s="201"/>
      <c r="E1148" s="201"/>
      <c r="F1148" s="201"/>
      <c r="G1148" s="201"/>
      <c r="H1148" s="201"/>
      <c r="I1148" s="201"/>
      <c r="J1148" s="201"/>
      <c r="K1148" s="201"/>
      <c r="L1148" s="201"/>
      <c r="M1148" s="578"/>
      <c r="N1148" s="578"/>
      <c r="O1148" s="578"/>
      <c r="P1148" s="578"/>
      <c r="Q1148" s="578"/>
      <c r="R1148" s="578"/>
      <c r="S1148" s="578"/>
      <c r="T1148" s="578"/>
      <c r="U1148" s="578"/>
      <c r="V1148" s="578"/>
      <c r="W1148" s="578"/>
      <c r="X1148" s="578"/>
      <c r="Y1148" s="578"/>
      <c r="Z1148" s="578"/>
      <c r="AA1148" s="578"/>
      <c r="AB1148" s="578"/>
      <c r="AC1148" s="578"/>
      <c r="AD1148" s="578"/>
      <c r="AE1148" s="201"/>
      <c r="AF1148" s="234"/>
      <c r="AG1148" s="234"/>
      <c r="AH1148" s="234"/>
      <c r="AI1148" s="234"/>
      <c r="AJ1148" s="234"/>
      <c r="AK1148" s="578"/>
      <c r="AL1148" s="201"/>
      <c r="AM1148" s="234"/>
      <c r="AN1148" s="234"/>
      <c r="AO1148" s="201"/>
      <c r="AP1148" s="201"/>
      <c r="BL1148" s="83"/>
      <c r="BM1148" s="83"/>
      <c r="BQ1148" s="83"/>
    </row>
    <row r="1149" spans="1:69" s="82" customFormat="1">
      <c r="A1149" s="201"/>
      <c r="B1149" s="234"/>
      <c r="C1149" s="716"/>
      <c r="D1149" s="201"/>
      <c r="E1149" s="201"/>
      <c r="F1149" s="201"/>
      <c r="G1149" s="201"/>
      <c r="H1149" s="201"/>
      <c r="I1149" s="201"/>
      <c r="J1149" s="201"/>
      <c r="K1149" s="201"/>
      <c r="L1149" s="201"/>
      <c r="M1149" s="578"/>
      <c r="N1149" s="578"/>
      <c r="O1149" s="578"/>
      <c r="P1149" s="578"/>
      <c r="Q1149" s="578"/>
      <c r="R1149" s="578"/>
      <c r="S1149" s="578"/>
      <c r="T1149" s="578"/>
      <c r="U1149" s="578"/>
      <c r="V1149" s="578"/>
      <c r="W1149" s="578"/>
      <c r="X1149" s="578"/>
      <c r="Y1149" s="578"/>
      <c r="Z1149" s="578"/>
      <c r="AA1149" s="578"/>
      <c r="AB1149" s="578"/>
      <c r="AC1149" s="578"/>
      <c r="AD1149" s="578"/>
      <c r="AE1149" s="201"/>
      <c r="AF1149" s="234"/>
      <c r="AG1149" s="234"/>
      <c r="AH1149" s="234"/>
      <c r="AI1149" s="234"/>
      <c r="AJ1149" s="234"/>
      <c r="AK1149" s="578"/>
      <c r="AL1149" s="201"/>
      <c r="AM1149" s="234"/>
      <c r="AN1149" s="234"/>
      <c r="AO1149" s="201"/>
      <c r="AP1149" s="201"/>
      <c r="BL1149" s="83"/>
      <c r="BM1149" s="83"/>
      <c r="BQ1149" s="83"/>
    </row>
    <row r="1150" spans="1:69" s="82" customFormat="1">
      <c r="A1150" s="201"/>
      <c r="B1150" s="234"/>
      <c r="C1150" s="716"/>
      <c r="D1150" s="201"/>
      <c r="E1150" s="201"/>
      <c r="F1150" s="201"/>
      <c r="G1150" s="201"/>
      <c r="H1150" s="201"/>
      <c r="I1150" s="201"/>
      <c r="J1150" s="201"/>
      <c r="K1150" s="201"/>
      <c r="L1150" s="201"/>
      <c r="M1150" s="578"/>
      <c r="N1150" s="578"/>
      <c r="O1150" s="578"/>
      <c r="P1150" s="578"/>
      <c r="Q1150" s="578"/>
      <c r="R1150" s="578"/>
      <c r="S1150" s="578"/>
      <c r="T1150" s="578"/>
      <c r="U1150" s="578"/>
      <c r="V1150" s="578"/>
      <c r="W1150" s="578"/>
      <c r="X1150" s="578"/>
      <c r="Y1150" s="578"/>
      <c r="Z1150" s="578"/>
      <c r="AA1150" s="578"/>
      <c r="AB1150" s="578"/>
      <c r="AC1150" s="578"/>
      <c r="AD1150" s="578"/>
      <c r="AE1150" s="201"/>
      <c r="AF1150" s="234"/>
      <c r="AG1150" s="234"/>
      <c r="AH1150" s="234"/>
      <c r="AI1150" s="234"/>
      <c r="AJ1150" s="234"/>
      <c r="AK1150" s="578"/>
      <c r="AL1150" s="201"/>
      <c r="AM1150" s="234"/>
      <c r="AN1150" s="234"/>
      <c r="AO1150" s="201"/>
      <c r="AP1150" s="201"/>
      <c r="BL1150" s="83"/>
      <c r="BM1150" s="83"/>
      <c r="BQ1150" s="83"/>
    </row>
    <row r="1151" spans="1:69" s="82" customFormat="1">
      <c r="A1151" s="201"/>
      <c r="B1151" s="234"/>
      <c r="C1151" s="716"/>
      <c r="D1151" s="201"/>
      <c r="E1151" s="201"/>
      <c r="F1151" s="201"/>
      <c r="G1151" s="201"/>
      <c r="H1151" s="201"/>
      <c r="I1151" s="201"/>
      <c r="J1151" s="201"/>
      <c r="K1151" s="201"/>
      <c r="L1151" s="201"/>
      <c r="M1151" s="578"/>
      <c r="N1151" s="578"/>
      <c r="O1151" s="578"/>
      <c r="P1151" s="578"/>
      <c r="Q1151" s="578"/>
      <c r="R1151" s="578"/>
      <c r="S1151" s="578"/>
      <c r="T1151" s="578"/>
      <c r="U1151" s="578"/>
      <c r="V1151" s="578"/>
      <c r="W1151" s="578"/>
      <c r="X1151" s="578"/>
      <c r="Y1151" s="578"/>
      <c r="Z1151" s="578"/>
      <c r="AA1151" s="578"/>
      <c r="AB1151" s="578"/>
      <c r="AC1151" s="578"/>
      <c r="AD1151" s="578"/>
      <c r="AE1151" s="201"/>
      <c r="AF1151" s="234"/>
      <c r="AG1151" s="234"/>
      <c r="AH1151" s="234"/>
      <c r="AI1151" s="234"/>
      <c r="AJ1151" s="234"/>
      <c r="AK1151" s="578"/>
      <c r="AL1151" s="201"/>
      <c r="AM1151" s="234"/>
      <c r="AN1151" s="234"/>
      <c r="AO1151" s="201"/>
      <c r="AP1151" s="201"/>
      <c r="BL1151" s="83"/>
      <c r="BM1151" s="83"/>
      <c r="BQ1151" s="83"/>
    </row>
    <row r="1152" spans="1:69" s="82" customFormat="1">
      <c r="A1152" s="201"/>
      <c r="B1152" s="234"/>
      <c r="C1152" s="716"/>
      <c r="D1152" s="201"/>
      <c r="E1152" s="201"/>
      <c r="F1152" s="201"/>
      <c r="G1152" s="201"/>
      <c r="H1152" s="201"/>
      <c r="I1152" s="201"/>
      <c r="J1152" s="201"/>
      <c r="K1152" s="201"/>
      <c r="L1152" s="201"/>
      <c r="M1152" s="578"/>
      <c r="N1152" s="578"/>
      <c r="O1152" s="578"/>
      <c r="P1152" s="578"/>
      <c r="Q1152" s="578"/>
      <c r="R1152" s="578"/>
      <c r="S1152" s="578"/>
      <c r="T1152" s="578"/>
      <c r="U1152" s="578"/>
      <c r="V1152" s="578"/>
      <c r="W1152" s="578"/>
      <c r="X1152" s="578"/>
      <c r="Y1152" s="578"/>
      <c r="Z1152" s="578"/>
      <c r="AA1152" s="578"/>
      <c r="AB1152" s="578"/>
      <c r="AC1152" s="578"/>
      <c r="AD1152" s="578"/>
      <c r="AE1152" s="201"/>
      <c r="AF1152" s="234"/>
      <c r="AG1152" s="234"/>
      <c r="AH1152" s="234"/>
      <c r="AI1152" s="234"/>
      <c r="AJ1152" s="234"/>
      <c r="AK1152" s="578"/>
      <c r="AL1152" s="201"/>
      <c r="AM1152" s="234"/>
      <c r="AN1152" s="234"/>
      <c r="AO1152" s="201"/>
      <c r="AP1152" s="201"/>
      <c r="BL1152" s="83"/>
      <c r="BM1152" s="83"/>
      <c r="BQ1152" s="83"/>
    </row>
    <row r="1153" spans="1:69" s="82" customFormat="1">
      <c r="A1153" s="201"/>
      <c r="B1153" s="234"/>
      <c r="C1153" s="716"/>
      <c r="D1153" s="201"/>
      <c r="E1153" s="201"/>
      <c r="F1153" s="201"/>
      <c r="G1153" s="201"/>
      <c r="H1153" s="201"/>
      <c r="I1153" s="201"/>
      <c r="J1153" s="201"/>
      <c r="K1153" s="201"/>
      <c r="L1153" s="201"/>
      <c r="M1153" s="578"/>
      <c r="N1153" s="578"/>
      <c r="O1153" s="578"/>
      <c r="P1153" s="578"/>
      <c r="Q1153" s="578"/>
      <c r="R1153" s="578"/>
      <c r="S1153" s="578"/>
      <c r="T1153" s="578"/>
      <c r="U1153" s="578"/>
      <c r="V1153" s="578"/>
      <c r="W1153" s="578"/>
      <c r="X1153" s="578"/>
      <c r="Y1153" s="578"/>
      <c r="Z1153" s="578"/>
      <c r="AA1153" s="578"/>
      <c r="AB1153" s="578"/>
      <c r="AC1153" s="578"/>
      <c r="AD1153" s="578"/>
      <c r="AE1153" s="201"/>
      <c r="AF1153" s="234"/>
      <c r="AG1153" s="234"/>
      <c r="AH1153" s="234"/>
      <c r="AI1153" s="234"/>
      <c r="AJ1153" s="234"/>
      <c r="AK1153" s="578"/>
      <c r="AL1153" s="201"/>
      <c r="AM1153" s="234"/>
      <c r="AN1153" s="234"/>
      <c r="AO1153" s="201"/>
      <c r="AP1153" s="201"/>
      <c r="BL1153" s="83"/>
      <c r="BM1153" s="83"/>
      <c r="BQ1153" s="83"/>
    </row>
    <row r="1154" spans="1:69" s="82" customFormat="1">
      <c r="A1154" s="201"/>
      <c r="B1154" s="234"/>
      <c r="C1154" s="716"/>
      <c r="D1154" s="201"/>
      <c r="E1154" s="201"/>
      <c r="F1154" s="201"/>
      <c r="G1154" s="201"/>
      <c r="H1154" s="201"/>
      <c r="I1154" s="201"/>
      <c r="J1154" s="201"/>
      <c r="K1154" s="201"/>
      <c r="L1154" s="201"/>
      <c r="M1154" s="578"/>
      <c r="N1154" s="578"/>
      <c r="O1154" s="578"/>
      <c r="P1154" s="578"/>
      <c r="Q1154" s="578"/>
      <c r="R1154" s="578"/>
      <c r="S1154" s="578"/>
      <c r="T1154" s="578"/>
      <c r="U1154" s="578"/>
      <c r="V1154" s="578"/>
      <c r="W1154" s="578"/>
      <c r="X1154" s="578"/>
      <c r="Y1154" s="578"/>
      <c r="Z1154" s="578"/>
      <c r="AA1154" s="578"/>
      <c r="AB1154" s="578"/>
      <c r="AC1154" s="578"/>
      <c r="AD1154" s="578"/>
      <c r="AE1154" s="201"/>
      <c r="AF1154" s="234"/>
      <c r="AG1154" s="234"/>
      <c r="AH1154" s="234"/>
      <c r="AI1154" s="234"/>
      <c r="AJ1154" s="234"/>
      <c r="AK1154" s="578"/>
      <c r="AL1154" s="201"/>
      <c r="AM1154" s="234"/>
      <c r="AN1154" s="234"/>
      <c r="AO1154" s="201"/>
      <c r="AP1154" s="201"/>
      <c r="BL1154" s="83"/>
      <c r="BM1154" s="83"/>
      <c r="BQ1154" s="83"/>
    </row>
    <row r="1155" spans="1:69" s="82" customFormat="1">
      <c r="A1155" s="201"/>
      <c r="B1155" s="234"/>
      <c r="C1155" s="716"/>
      <c r="D1155" s="201"/>
      <c r="E1155" s="201"/>
      <c r="F1155" s="201"/>
      <c r="G1155" s="201"/>
      <c r="H1155" s="201"/>
      <c r="I1155" s="201"/>
      <c r="J1155" s="201"/>
      <c r="K1155" s="201"/>
      <c r="L1155" s="201"/>
      <c r="M1155" s="578"/>
      <c r="N1155" s="578"/>
      <c r="O1155" s="578"/>
      <c r="P1155" s="578"/>
      <c r="Q1155" s="578"/>
      <c r="R1155" s="578"/>
      <c r="S1155" s="578"/>
      <c r="T1155" s="578"/>
      <c r="U1155" s="578"/>
      <c r="V1155" s="578"/>
      <c r="W1155" s="578"/>
      <c r="X1155" s="578"/>
      <c r="Y1155" s="578"/>
      <c r="Z1155" s="578"/>
      <c r="AA1155" s="578"/>
      <c r="AB1155" s="578"/>
      <c r="AC1155" s="578"/>
      <c r="AD1155" s="578"/>
      <c r="AE1155" s="201"/>
      <c r="AF1155" s="234"/>
      <c r="AG1155" s="234"/>
      <c r="AH1155" s="234"/>
      <c r="AI1155" s="234"/>
      <c r="AJ1155" s="234"/>
      <c r="AK1155" s="578"/>
      <c r="AL1155" s="201"/>
      <c r="AM1155" s="234"/>
      <c r="AN1155" s="234"/>
      <c r="AO1155" s="201"/>
      <c r="AP1155" s="201"/>
      <c r="BL1155" s="83"/>
      <c r="BM1155" s="83"/>
      <c r="BQ1155" s="83"/>
    </row>
    <row r="1156" spans="1:69" s="82" customFormat="1">
      <c r="A1156" s="201"/>
      <c r="B1156" s="234"/>
      <c r="C1156" s="716"/>
      <c r="D1156" s="201"/>
      <c r="E1156" s="201"/>
      <c r="F1156" s="201"/>
      <c r="G1156" s="201"/>
      <c r="H1156" s="201"/>
      <c r="I1156" s="201"/>
      <c r="J1156" s="201"/>
      <c r="K1156" s="201"/>
      <c r="L1156" s="201"/>
      <c r="M1156" s="578"/>
      <c r="N1156" s="578"/>
      <c r="O1156" s="578"/>
      <c r="P1156" s="578"/>
      <c r="Q1156" s="578"/>
      <c r="R1156" s="578"/>
      <c r="S1156" s="578"/>
      <c r="T1156" s="578"/>
      <c r="U1156" s="578"/>
      <c r="V1156" s="578"/>
      <c r="W1156" s="578"/>
      <c r="X1156" s="578"/>
      <c r="Y1156" s="578"/>
      <c r="Z1156" s="578"/>
      <c r="AA1156" s="578"/>
      <c r="AB1156" s="578"/>
      <c r="AC1156" s="578"/>
      <c r="AD1156" s="578"/>
      <c r="AE1156" s="201"/>
      <c r="AF1156" s="234"/>
      <c r="AG1156" s="234"/>
      <c r="AH1156" s="234"/>
      <c r="AI1156" s="234"/>
      <c r="AJ1156" s="234"/>
      <c r="AK1156" s="578"/>
      <c r="AL1156" s="201"/>
      <c r="AM1156" s="234"/>
      <c r="AN1156" s="234"/>
      <c r="AO1156" s="201"/>
      <c r="AP1156" s="201"/>
      <c r="BL1156" s="83"/>
      <c r="BM1156" s="83"/>
      <c r="BQ1156" s="83"/>
    </row>
    <row r="1157" spans="1:69" s="82" customFormat="1">
      <c r="A1157" s="201"/>
      <c r="B1157" s="234"/>
      <c r="C1157" s="716"/>
      <c r="D1157" s="201"/>
      <c r="E1157" s="201"/>
      <c r="F1157" s="201"/>
      <c r="G1157" s="201"/>
      <c r="H1157" s="201"/>
      <c r="I1157" s="201"/>
      <c r="J1157" s="201"/>
      <c r="K1157" s="201"/>
      <c r="L1157" s="201"/>
      <c r="M1157" s="578"/>
      <c r="N1157" s="578"/>
      <c r="O1157" s="578"/>
      <c r="P1157" s="578"/>
      <c r="Q1157" s="578"/>
      <c r="R1157" s="578"/>
      <c r="S1157" s="578"/>
      <c r="T1157" s="578"/>
      <c r="U1157" s="578"/>
      <c r="V1157" s="578"/>
      <c r="W1157" s="578"/>
      <c r="X1157" s="578"/>
      <c r="Y1157" s="578"/>
      <c r="Z1157" s="578"/>
      <c r="AA1157" s="578"/>
      <c r="AB1157" s="578"/>
      <c r="AC1157" s="578"/>
      <c r="AD1157" s="578"/>
      <c r="AE1157" s="201"/>
      <c r="AF1157" s="234"/>
      <c r="AG1157" s="234"/>
      <c r="AH1157" s="234"/>
      <c r="AI1157" s="234"/>
      <c r="AJ1157" s="234"/>
      <c r="AK1157" s="578"/>
      <c r="AL1157" s="201"/>
      <c r="AM1157" s="234"/>
      <c r="AN1157" s="234"/>
      <c r="AO1157" s="201"/>
      <c r="AP1157" s="201"/>
      <c r="BL1157" s="83"/>
      <c r="BM1157" s="83"/>
      <c r="BQ1157" s="83"/>
    </row>
    <row r="1158" spans="1:69" s="82" customFormat="1">
      <c r="A1158" s="201"/>
      <c r="B1158" s="234"/>
      <c r="C1158" s="716"/>
      <c r="D1158" s="201"/>
      <c r="E1158" s="201"/>
      <c r="F1158" s="201"/>
      <c r="G1158" s="201"/>
      <c r="H1158" s="201"/>
      <c r="I1158" s="201"/>
      <c r="J1158" s="201"/>
      <c r="K1158" s="201"/>
      <c r="L1158" s="201"/>
      <c r="M1158" s="578"/>
      <c r="N1158" s="578"/>
      <c r="O1158" s="578"/>
      <c r="P1158" s="578"/>
      <c r="Q1158" s="578"/>
      <c r="R1158" s="578"/>
      <c r="S1158" s="578"/>
      <c r="T1158" s="578"/>
      <c r="U1158" s="578"/>
      <c r="V1158" s="578"/>
      <c r="W1158" s="578"/>
      <c r="X1158" s="578"/>
      <c r="Y1158" s="578"/>
      <c r="Z1158" s="578"/>
      <c r="AA1158" s="578"/>
      <c r="AB1158" s="578"/>
      <c r="AC1158" s="578"/>
      <c r="AD1158" s="578"/>
      <c r="AE1158" s="201"/>
      <c r="AF1158" s="234"/>
      <c r="AG1158" s="234"/>
      <c r="AH1158" s="234"/>
      <c r="AI1158" s="234"/>
      <c r="AJ1158" s="234"/>
      <c r="AK1158" s="578"/>
      <c r="AL1158" s="201"/>
      <c r="AM1158" s="234"/>
      <c r="AN1158" s="234"/>
      <c r="AO1158" s="201"/>
      <c r="AP1158" s="201"/>
      <c r="BL1158" s="83"/>
      <c r="BM1158" s="83"/>
      <c r="BQ1158" s="83"/>
    </row>
    <row r="1159" spans="1:69" s="82" customFormat="1">
      <c r="A1159" s="201"/>
      <c r="B1159" s="234"/>
      <c r="C1159" s="716"/>
      <c r="D1159" s="201"/>
      <c r="E1159" s="201"/>
      <c r="F1159" s="201"/>
      <c r="G1159" s="201"/>
      <c r="H1159" s="201"/>
      <c r="I1159" s="201"/>
      <c r="J1159" s="201"/>
      <c r="K1159" s="201"/>
      <c r="L1159" s="201"/>
      <c r="M1159" s="578"/>
      <c r="N1159" s="578"/>
      <c r="O1159" s="578"/>
      <c r="P1159" s="578"/>
      <c r="Q1159" s="578"/>
      <c r="R1159" s="578"/>
      <c r="S1159" s="578"/>
      <c r="T1159" s="578"/>
      <c r="U1159" s="578"/>
      <c r="V1159" s="578"/>
      <c r="W1159" s="578"/>
      <c r="X1159" s="578"/>
      <c r="Y1159" s="578"/>
      <c r="Z1159" s="578"/>
      <c r="AA1159" s="578"/>
      <c r="AB1159" s="578"/>
      <c r="AC1159" s="578"/>
      <c r="AD1159" s="578"/>
      <c r="AE1159" s="201"/>
      <c r="AF1159" s="234"/>
      <c r="AG1159" s="234"/>
      <c r="AH1159" s="234"/>
      <c r="AI1159" s="234"/>
      <c r="AJ1159" s="234"/>
      <c r="AK1159" s="578"/>
      <c r="AL1159" s="201"/>
      <c r="AM1159" s="234"/>
      <c r="AN1159" s="234"/>
      <c r="AO1159" s="201"/>
      <c r="AP1159" s="201"/>
      <c r="BL1159" s="83"/>
      <c r="BM1159" s="83"/>
      <c r="BQ1159" s="83"/>
    </row>
  </sheetData>
  <autoFilter ref="A12:CA12" xr:uid="{FFEBB282-C842-499C-80DA-6770A585555B}"/>
  <mergeCells count="44">
    <mergeCell ref="AA9:AD10"/>
    <mergeCell ref="AE9:AE10"/>
    <mergeCell ref="B8:B11"/>
    <mergeCell ref="C8:C11"/>
    <mergeCell ref="D8:F11"/>
    <mergeCell ref="O8:R8"/>
    <mergeCell ref="O9:R10"/>
    <mergeCell ref="G8:G11"/>
    <mergeCell ref="H8:I8"/>
    <mergeCell ref="J8:J11"/>
    <mergeCell ref="K8:K11"/>
    <mergeCell ref="AE8:AK8"/>
    <mergeCell ref="AH9:AK10"/>
    <mergeCell ref="AA226:AD226"/>
    <mergeCell ref="AH226:AK226"/>
    <mergeCell ref="AO8:AO10"/>
    <mergeCell ref="AP8:AP10"/>
    <mergeCell ref="H9:H11"/>
    <mergeCell ref="I9:I11"/>
    <mergeCell ref="M9:M10"/>
    <mergeCell ref="N9:N10"/>
    <mergeCell ref="S8:V8"/>
    <mergeCell ref="W8:Z8"/>
    <mergeCell ref="AA8:AD8"/>
    <mergeCell ref="AL8:AN8"/>
    <mergeCell ref="L8:L10"/>
    <mergeCell ref="AL9:AL10"/>
    <mergeCell ref="S9:V10"/>
    <mergeCell ref="W9:Z10"/>
    <mergeCell ref="M225:M226"/>
    <mergeCell ref="N225:N226"/>
    <mergeCell ref="O226:R226"/>
    <mergeCell ref="S226:V226"/>
    <mergeCell ref="W226:Z226"/>
    <mergeCell ref="O227:Q227"/>
    <mergeCell ref="S227:U227"/>
    <mergeCell ref="W227:Y227"/>
    <mergeCell ref="AA227:AC227"/>
    <mergeCell ref="AH227:AK227"/>
    <mergeCell ref="AM9:AN9"/>
    <mergeCell ref="AF9:AF10"/>
    <mergeCell ref="AG9:AG10"/>
    <mergeCell ref="AM227:AN227"/>
    <mergeCell ref="AE224:AF224"/>
  </mergeCells>
  <phoneticPr fontId="6"/>
  <conditionalFormatting sqref="M13:M14">
    <cfRule type="expression" priority="2">
      <formula>"IF(U19=0,"""")"</formula>
    </cfRule>
  </conditionalFormatting>
  <conditionalFormatting sqref="M14">
    <cfRule type="expression" priority="1">
      <formula>"IF(U20=0,"""")"</formula>
    </cfRule>
  </conditionalFormatting>
  <conditionalFormatting sqref="AH13:AK223">
    <cfRule type="expression" dxfId="2" priority="3">
      <formula>AND(AF13="日", AG13="")</formula>
    </cfRule>
  </conditionalFormatting>
  <conditionalFormatting sqref="AM13:AM223">
    <cfRule type="expression" dxfId="1" priority="6">
      <formula>AL13="見学・視察"</formula>
    </cfRule>
  </conditionalFormatting>
  <conditionalFormatting sqref="AN13:AN223">
    <cfRule type="expression" dxfId="0" priority="5">
      <formula>AL13="手土産"</formula>
    </cfRule>
  </conditionalFormatting>
  <dataValidations count="9">
    <dataValidation type="list" errorStyle="information" allowBlank="1" showInputMessage="1" showErrorMessage="1" sqref="M13:N13" xr:uid="{A626F5DC-4ED2-4D6F-A560-0E143A1C433B}">
      <formula1>"0.5,1.0"</formula1>
    </dataValidation>
    <dataValidation type="list" allowBlank="1" showInputMessage="1" showErrorMessage="1" sqref="M14:N223" xr:uid="{552BE015-9107-4EAE-BEA3-1FC1890B7AE8}">
      <formula1>"0.5,1.0"</formula1>
    </dataValidation>
    <dataValidation type="list" allowBlank="1" showInputMessage="1" sqref="AL13:AL223" xr:uid="{40D52CD8-74C2-4C62-9980-911DD6438DC2}">
      <formula1>"見学・視察,手土産"</formula1>
    </dataValidation>
    <dataValidation type="list" errorStyle="information" allowBlank="1" showInputMessage="1" showErrorMessage="1" sqref="K13:K223" xr:uid="{968BAD39-D989-48F0-B15C-22D2D139F027}">
      <formula1>"サブ"</formula1>
    </dataValidation>
    <dataValidation type="list" errorStyle="information" allowBlank="1" showInputMessage="1" showErrorMessage="1" sqref="AF13:AF223" xr:uid="{6C7BA5DF-CE13-4F0E-AD95-4137B19A33A7}">
      <formula1>"日,外"</formula1>
    </dataValidation>
    <dataValidation type="list" errorStyle="information" allowBlank="1" showInputMessage="1" showErrorMessage="1" sqref="AG13:AG223 B13:B223" xr:uid="{98EBF76B-40C3-4D90-9A87-AD8BE6B3BB22}">
      <formula1>"●"</formula1>
    </dataValidation>
    <dataValidation type="list" errorStyle="information" allowBlank="1" showInputMessage="1" showErrorMessage="1" sqref="L13:L223" xr:uid="{6F31D6FB-0B69-4ED0-BDAB-E6F6D773F4F8}">
      <formula1>"業務総括者,事務管理者,講師(個人),講師(法人),検討会等参加(個人),検討会等参加(法人)"</formula1>
    </dataValidation>
    <dataValidation type="list" allowBlank="1" showInputMessage="1" showErrorMessage="1" sqref="C5" xr:uid="{3FC9A34E-9357-4011-80BC-B7D1152BD76D}">
      <formula1>"別紙3-1　一般謝金（内訳）,別紙2-1　業務従事者配置実績表"</formula1>
    </dataValidation>
    <dataValidation type="list" errorStyle="information" allowBlank="1" showInputMessage="1" showErrorMessage="1" sqref="J13:J223" xr:uid="{08AB3CE2-6D00-43E7-8BDC-0FE763BCD939}">
      <formula1>"日本語,英語,その他"</formula1>
    </dataValidation>
  </dataValidations>
  <printOptions horizontalCentered="1"/>
  <pageMargins left="0.51181102362204722" right="0.51181102362204722" top="0.94488188976377963" bottom="0.55118110236220474" header="0.31496062992125984" footer="0.31496062992125984"/>
  <pageSetup paperSize="8" scale="39" orientation="landscape" cellComments="asDisplayed" horizontalDpi="300" verticalDpi="300"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32C-0039-4484-80AD-D181420D6C07}">
  <sheetPr codeName="Sheet25">
    <tabColor rgb="FFFF99FF"/>
    <pageSetUpPr fitToPage="1"/>
  </sheetPr>
  <dimension ref="A1:ZZ964"/>
  <sheetViews>
    <sheetView showGridLines="0" view="pageBreakPreview" zoomScale="48" zoomScaleNormal="90" zoomScaleSheetLayoutView="42" workbookViewId="0">
      <pane ySplit="13" topLeftCell="A14" activePane="bottomLeft" state="frozen"/>
      <selection activeCell="K29" sqref="K29"/>
      <selection pane="bottomLeft" activeCell="L2" sqref="L2"/>
    </sheetView>
  </sheetViews>
  <sheetFormatPr defaultColWidth="9" defaultRowHeight="14" outlineLevelCol="1"/>
  <cols>
    <col min="1" max="1" width="54.1796875" style="194" customWidth="1" outlineLevel="1"/>
    <col min="2" max="2" width="4" style="194" customWidth="1"/>
    <col min="3" max="3" width="16.54296875" style="62" customWidth="1"/>
    <col min="4" max="4" width="20.54296875" style="62" customWidth="1"/>
    <col min="5" max="5" width="18.54296875" style="62" customWidth="1"/>
    <col min="6" max="6" width="8.26953125" style="62" customWidth="1"/>
    <col min="7" max="10" width="15.54296875" style="62" customWidth="1"/>
    <col min="11" max="11" width="8.453125" style="62" customWidth="1"/>
    <col min="12" max="14" width="12.54296875" style="62" customWidth="1"/>
    <col min="15" max="15" width="8.1796875" style="62" customWidth="1"/>
    <col min="16" max="16" width="12.54296875" style="62" customWidth="1"/>
    <col min="17" max="17" width="8.1796875" style="62" customWidth="1"/>
    <col min="18" max="19" width="12.54296875" style="62" customWidth="1"/>
    <col min="20" max="20" width="20.7265625" style="62" customWidth="1"/>
    <col min="21" max="21" width="20.54296875" style="62" customWidth="1"/>
    <col min="22" max="22" width="15.81640625" style="39" customWidth="1"/>
    <col min="23" max="23" width="22.453125" style="39" customWidth="1"/>
    <col min="24" max="24" width="7.7265625" style="194" customWidth="1"/>
    <col min="25" max="25" width="11.453125" style="194" customWidth="1"/>
    <col min="26" max="26" width="4.26953125" style="194" customWidth="1"/>
    <col min="27" max="27" width="20.54296875" style="194" customWidth="1"/>
    <col min="28" max="29" width="19.7265625" style="194" customWidth="1"/>
    <col min="30" max="30" width="9.1796875" style="194" customWidth="1"/>
    <col min="31" max="33" width="10.453125" style="194" customWidth="1"/>
    <col min="34" max="34" width="5.453125" style="194" customWidth="1"/>
    <col min="35" max="35" width="10.453125" style="194" customWidth="1"/>
    <col min="36" max="36" width="10.1796875" style="194" customWidth="1"/>
    <col min="37" max="37" width="5.81640625" style="194" customWidth="1"/>
    <col min="38" max="38" width="10.1796875" style="194" customWidth="1"/>
    <col min="39" max="39" width="6.1796875" style="194" customWidth="1"/>
    <col min="40" max="41" width="10.1796875" style="194" customWidth="1"/>
    <col min="42" max="42" width="9" style="195" customWidth="1"/>
    <col min="43" max="43" width="14.1796875" style="194" customWidth="1"/>
    <col min="44" max="702" width="9" style="194"/>
    <col min="703" max="16384" width="9" style="39"/>
  </cols>
  <sheetData>
    <row r="1" spans="2:43" s="194" customFormat="1">
      <c r="C1" s="188"/>
      <c r="D1" s="188"/>
      <c r="E1" s="188"/>
      <c r="F1" s="188"/>
      <c r="G1" s="188"/>
      <c r="H1" s="188"/>
      <c r="I1" s="188"/>
      <c r="J1" s="188"/>
      <c r="K1" s="188"/>
      <c r="L1" s="188"/>
      <c r="M1" s="188"/>
      <c r="N1" s="188"/>
      <c r="O1" s="188"/>
      <c r="P1" s="188"/>
      <c r="Q1" s="188"/>
      <c r="R1" s="188"/>
      <c r="S1" s="188"/>
      <c r="T1" s="188"/>
      <c r="U1" s="188"/>
      <c r="AP1" s="195"/>
    </row>
    <row r="2" spans="2:43" s="194" customFormat="1">
      <c r="C2" s="188"/>
      <c r="D2" s="188"/>
      <c r="E2" s="188"/>
      <c r="F2" s="188"/>
      <c r="G2" s="188"/>
      <c r="H2" s="188"/>
      <c r="I2" s="188"/>
      <c r="J2" s="188"/>
      <c r="K2" s="188"/>
      <c r="L2" s="188"/>
      <c r="M2" s="188"/>
      <c r="N2" s="188"/>
      <c r="O2" s="188"/>
      <c r="P2" s="188"/>
      <c r="Q2" s="188"/>
      <c r="R2" s="188"/>
      <c r="S2" s="188"/>
      <c r="T2" s="188"/>
      <c r="U2" s="188"/>
      <c r="AP2" s="195"/>
    </row>
    <row r="3" spans="2:43" s="194" customFormat="1">
      <c r="C3" s="188"/>
      <c r="D3" s="188"/>
      <c r="E3" s="188"/>
      <c r="F3" s="188"/>
      <c r="G3" s="188"/>
      <c r="H3" s="188"/>
      <c r="I3" s="188"/>
      <c r="J3" s="188"/>
      <c r="K3" s="188"/>
      <c r="L3" s="188"/>
      <c r="M3" s="188"/>
      <c r="N3" s="188"/>
      <c r="O3" s="188"/>
      <c r="P3" s="188"/>
      <c r="Q3" s="188"/>
      <c r="R3" s="188"/>
      <c r="S3" s="188"/>
      <c r="T3" s="188"/>
      <c r="U3" s="188"/>
      <c r="AP3" s="195"/>
    </row>
    <row r="4" spans="2:43" s="194" customFormat="1">
      <c r="C4" s="188"/>
      <c r="D4" s="188"/>
      <c r="E4" s="188"/>
      <c r="F4" s="188"/>
      <c r="G4" s="188"/>
      <c r="H4" s="188"/>
      <c r="I4" s="188"/>
      <c r="J4" s="188"/>
      <c r="K4" s="188"/>
      <c r="L4" s="188"/>
      <c r="M4" s="188"/>
      <c r="N4" s="188"/>
      <c r="O4" s="188"/>
      <c r="P4" s="188"/>
      <c r="Q4" s="188"/>
      <c r="R4" s="188"/>
      <c r="S4" s="188"/>
      <c r="T4" s="188"/>
      <c r="U4" s="188"/>
      <c r="AP4" s="195"/>
    </row>
    <row r="5" spans="2:43" s="194" customFormat="1">
      <c r="C5" s="188"/>
      <c r="D5" s="188"/>
      <c r="E5" s="188"/>
      <c r="F5" s="188"/>
      <c r="G5" s="188"/>
      <c r="H5" s="188"/>
      <c r="I5" s="188"/>
      <c r="J5" s="188"/>
      <c r="K5" s="188"/>
      <c r="L5" s="188"/>
      <c r="M5" s="188"/>
      <c r="N5" s="188"/>
      <c r="O5" s="188"/>
      <c r="P5" s="188"/>
      <c r="Q5" s="188"/>
      <c r="R5" s="188"/>
      <c r="S5" s="188"/>
      <c r="T5" s="188"/>
      <c r="U5" s="188"/>
      <c r="AP5" s="195"/>
    </row>
    <row r="6" spans="2:43" ht="19.5" customHeight="1" thickBot="1">
      <c r="S6" s="116"/>
      <c r="W6" s="381" t="s">
        <v>504</v>
      </c>
    </row>
    <row r="7" spans="2:43" ht="21.75" customHeight="1" thickBot="1">
      <c r="B7" s="807"/>
      <c r="C7" s="62" t="s">
        <v>350</v>
      </c>
      <c r="F7" s="587"/>
      <c r="G7" s="1201" t="s">
        <v>351</v>
      </c>
      <c r="H7" s="1202"/>
      <c r="I7" s="1061">
        <f>SUM(I9,I53)</f>
        <v>0</v>
      </c>
      <c r="J7" s="1062"/>
      <c r="K7" s="62" t="s">
        <v>352</v>
      </c>
    </row>
    <row r="8" spans="2:43" ht="21.75" customHeight="1">
      <c r="B8" s="807"/>
      <c r="F8" s="587"/>
      <c r="G8" s="588"/>
      <c r="H8" s="588"/>
      <c r="I8" s="589"/>
    </row>
    <row r="9" spans="2:43" ht="24.75" customHeight="1">
      <c r="C9" s="62" t="s">
        <v>353</v>
      </c>
      <c r="F9" s="1051" t="s">
        <v>354</v>
      </c>
      <c r="G9" s="1051"/>
      <c r="H9" s="1051"/>
      <c r="I9" s="1053">
        <f>SUM(S29,S40,S51)</f>
        <v>0</v>
      </c>
      <c r="J9" s="1054"/>
      <c r="K9" s="62" t="s">
        <v>352</v>
      </c>
    </row>
    <row r="10" spans="2:43" ht="20.25" customHeight="1">
      <c r="C10" s="62" t="s">
        <v>355</v>
      </c>
      <c r="S10" s="687"/>
      <c r="T10" s="687" t="s">
        <v>297</v>
      </c>
    </row>
    <row r="11" spans="2:43" ht="20.25" customHeight="1">
      <c r="C11" s="1055" t="s">
        <v>356</v>
      </c>
      <c r="D11" s="1055" t="s">
        <v>357</v>
      </c>
      <c r="E11" s="1055" t="s">
        <v>358</v>
      </c>
      <c r="F11" s="1045" t="s">
        <v>359</v>
      </c>
      <c r="G11" s="1052" t="s">
        <v>360</v>
      </c>
      <c r="H11" s="1052"/>
      <c r="I11" s="1052"/>
      <c r="J11" s="1052"/>
      <c r="K11" s="590" t="s">
        <v>361</v>
      </c>
      <c r="L11" s="590" t="s">
        <v>362</v>
      </c>
      <c r="M11" s="591" t="s">
        <v>363</v>
      </c>
      <c r="N11" s="592" t="s">
        <v>364</v>
      </c>
      <c r="O11" s="590"/>
      <c r="P11" s="590" t="s">
        <v>365</v>
      </c>
      <c r="Q11" s="759"/>
      <c r="R11" s="593" t="s">
        <v>366</v>
      </c>
      <c r="S11" s="592" t="s">
        <v>367</v>
      </c>
      <c r="T11" s="1042" t="s">
        <v>368</v>
      </c>
      <c r="U11" s="1044" t="s">
        <v>369</v>
      </c>
      <c r="V11" s="47"/>
      <c r="AP11" s="194"/>
      <c r="AQ11" s="195"/>
    </row>
    <row r="12" spans="2:43" ht="20.25" customHeight="1">
      <c r="C12" s="1056"/>
      <c r="D12" s="1056"/>
      <c r="E12" s="1056"/>
      <c r="F12" s="1058"/>
      <c r="G12" s="1048" t="s">
        <v>370</v>
      </c>
      <c r="H12" s="1049"/>
      <c r="I12" s="1048" t="s">
        <v>371</v>
      </c>
      <c r="J12" s="1049"/>
      <c r="K12" s="594"/>
      <c r="L12" s="594"/>
      <c r="M12" s="595"/>
      <c r="N12" s="596"/>
      <c r="O12" s="594"/>
      <c r="P12" s="594"/>
      <c r="Q12" s="594"/>
      <c r="R12" s="597"/>
      <c r="S12" s="598"/>
      <c r="T12" s="1047"/>
      <c r="U12" s="1044"/>
      <c r="V12" s="47"/>
      <c r="AP12" s="194"/>
      <c r="AQ12" s="195"/>
    </row>
    <row r="13" spans="2:43" ht="20.25" customHeight="1">
      <c r="C13" s="1057"/>
      <c r="D13" s="1057"/>
      <c r="E13" s="1057"/>
      <c r="F13" s="1046"/>
      <c r="G13" s="757" t="s">
        <v>372</v>
      </c>
      <c r="H13" s="760" t="s">
        <v>373</v>
      </c>
      <c r="I13" s="757" t="s">
        <v>374</v>
      </c>
      <c r="J13" s="757" t="s">
        <v>375</v>
      </c>
      <c r="K13" s="757" t="s">
        <v>376</v>
      </c>
      <c r="L13" s="757"/>
      <c r="M13" s="599" t="s">
        <v>377</v>
      </c>
      <c r="N13" s="600" t="s">
        <v>378</v>
      </c>
      <c r="O13" s="757" t="s">
        <v>379</v>
      </c>
      <c r="P13" s="760" t="s">
        <v>378</v>
      </c>
      <c r="Q13" s="757" t="s">
        <v>380</v>
      </c>
      <c r="R13" s="601" t="s">
        <v>381</v>
      </c>
      <c r="S13" s="758" t="s">
        <v>382</v>
      </c>
      <c r="T13" s="1043"/>
      <c r="U13" s="1044"/>
      <c r="V13" s="47"/>
      <c r="AP13" s="194"/>
      <c r="AQ13" s="195"/>
    </row>
    <row r="14" spans="2:43" ht="47.15" customHeight="1">
      <c r="C14" s="845">
        <f>【4】見・契_研修旅費!C14</f>
        <v>0</v>
      </c>
      <c r="D14" s="719">
        <f>【4】見・契_研修旅費!D14</f>
        <v>0</v>
      </c>
      <c r="E14" s="719">
        <f>【4】見・契_研修旅費!E14</f>
        <v>0</v>
      </c>
      <c r="F14" s="720">
        <f>【4】見・契_研修旅費!F14</f>
        <v>0</v>
      </c>
      <c r="G14" s="721">
        <f>【4】見・契_研修旅費!G14</f>
        <v>0</v>
      </c>
      <c r="H14" s="722">
        <f>【4】見・契_研修旅費!H14</f>
        <v>0</v>
      </c>
      <c r="I14" s="723">
        <f>【4】見・契_研修旅費!I14</f>
        <v>0</v>
      </c>
      <c r="J14" s="724">
        <f>【4】見・契_研修旅費!J14</f>
        <v>0</v>
      </c>
      <c r="K14" s="725">
        <f>【4】見・契_研修旅費!K14</f>
        <v>0</v>
      </c>
      <c r="L14" s="608">
        <f t="shared" ref="L14" si="0">IF(K14="","",(J14*K14))</f>
        <v>0</v>
      </c>
      <c r="M14" s="609">
        <f>IFERROR(ROUND(L14/1.1,0),"")</f>
        <v>0</v>
      </c>
      <c r="N14" s="610" t="str">
        <f>IF($F14="1号",'2026単価表'!$D$33,IF(F14="2号",'2026単価表'!$D$34, ""))</f>
        <v/>
      </c>
      <c r="O14" s="725">
        <f>【4】見・契_研修旅費!O14</f>
        <v>0</v>
      </c>
      <c r="P14" s="611" t="str">
        <f>IF($F14="1号",'2026単価表'!$D$33,IF(F14="2号",'2026単価表'!$D$34, ""))</f>
        <v/>
      </c>
      <c r="Q14" s="726">
        <f>【4】見・契_研修旅費!Q14</f>
        <v>0</v>
      </c>
      <c r="R14" s="727" t="str">
        <f>IFERROR(IF(AND(O14="",Q14=""),0,(SUM(N14*O14+P14*Q14))),"")</f>
        <v/>
      </c>
      <c r="S14" s="614" t="str">
        <f>IFERROR(M14+R14,"")</f>
        <v/>
      </c>
      <c r="T14" s="752"/>
      <c r="U14" s="615"/>
      <c r="V14" s="69"/>
      <c r="AP14" s="194"/>
      <c r="AQ14" s="195"/>
    </row>
    <row r="15" spans="2:43" ht="30" hidden="1" customHeight="1">
      <c r="C15" s="845">
        <f>【4】見・契_研修旅費!C15</f>
        <v>0</v>
      </c>
      <c r="D15" s="719">
        <f>【4】見・契_研修旅費!D15</f>
        <v>0</v>
      </c>
      <c r="E15" s="719">
        <f>【4】見・契_研修旅費!E15</f>
        <v>0</v>
      </c>
      <c r="F15" s="720">
        <f>【4】見・契_研修旅費!F15</f>
        <v>0</v>
      </c>
      <c r="G15" s="721">
        <f>【4】見・契_研修旅費!G15</f>
        <v>0</v>
      </c>
      <c r="H15" s="722">
        <f>【4】見・契_研修旅費!H15</f>
        <v>0</v>
      </c>
      <c r="I15" s="723">
        <f>【4】見・契_研修旅費!I15</f>
        <v>0</v>
      </c>
      <c r="J15" s="724">
        <f>【4】見・契_研修旅費!J15</f>
        <v>0</v>
      </c>
      <c r="K15" s="725">
        <f>【4】見・契_研修旅費!K15</f>
        <v>0</v>
      </c>
      <c r="L15" s="608">
        <f t="shared" ref="L15:L28" si="1">IF(K15="","",(J15*K15))</f>
        <v>0</v>
      </c>
      <c r="M15" s="609">
        <f t="shared" ref="M15:M28" si="2">IFERROR(ROUND(L15/1.1,0),"")</f>
        <v>0</v>
      </c>
      <c r="N15" s="610" t="str">
        <f>IF($F15="1号",'2026単価表'!$D$33,IF(F15="2号",'2026単価表'!$D$34, ""))</f>
        <v/>
      </c>
      <c r="O15" s="725">
        <f>【4】見・契_研修旅費!O15</f>
        <v>0</v>
      </c>
      <c r="P15" s="611" t="str">
        <f>IF($F15="1号",'2026単価表'!$D$33,IF(F15="2号",'2026単価表'!$D$34, ""))</f>
        <v/>
      </c>
      <c r="Q15" s="726">
        <f>【4】見・契_研修旅費!Q15</f>
        <v>0</v>
      </c>
      <c r="R15" s="613" t="str">
        <f t="shared" ref="R15:R28" si="3">IFERROR(IF(AND(O15="",Q15=""),0,(SUM(N15*O15+P15*Q15))),"")</f>
        <v/>
      </c>
      <c r="S15" s="614" t="str">
        <f t="shared" ref="S15:S28" si="4">IFERROR(M15+R15,"")</f>
        <v/>
      </c>
      <c r="T15" s="752"/>
      <c r="U15" s="615"/>
      <c r="V15" s="69"/>
      <c r="AP15" s="194"/>
      <c r="AQ15" s="195"/>
    </row>
    <row r="16" spans="2:43" ht="30" hidden="1" customHeight="1">
      <c r="C16" s="845">
        <f>【4】見・契_研修旅費!C16</f>
        <v>0</v>
      </c>
      <c r="D16" s="719">
        <f>【4】見・契_研修旅費!D16</f>
        <v>0</v>
      </c>
      <c r="E16" s="719">
        <f>【4】見・契_研修旅費!E16</f>
        <v>0</v>
      </c>
      <c r="F16" s="720">
        <f>【4】見・契_研修旅費!F16</f>
        <v>0</v>
      </c>
      <c r="G16" s="721">
        <f>【4】見・契_研修旅費!G16</f>
        <v>0</v>
      </c>
      <c r="H16" s="722">
        <f>【4】見・契_研修旅費!H16</f>
        <v>0</v>
      </c>
      <c r="I16" s="723">
        <f>【4】見・契_研修旅費!I16</f>
        <v>0</v>
      </c>
      <c r="J16" s="724">
        <f>【4】見・契_研修旅費!J16</f>
        <v>0</v>
      </c>
      <c r="K16" s="725">
        <f>【4】見・契_研修旅費!K16</f>
        <v>0</v>
      </c>
      <c r="L16" s="608">
        <f t="shared" si="1"/>
        <v>0</v>
      </c>
      <c r="M16" s="609">
        <f t="shared" si="2"/>
        <v>0</v>
      </c>
      <c r="N16" s="610" t="str">
        <f>IF($F16="1号",'2026単価表'!$D$33,IF(F16="2号",'2026単価表'!$D$34, ""))</f>
        <v/>
      </c>
      <c r="O16" s="725">
        <f>【4】見・契_研修旅費!O16</f>
        <v>0</v>
      </c>
      <c r="P16" s="611" t="str">
        <f>IF($F16="1号",'2026単価表'!$D$33,IF(F16="2号",'2026単価表'!$D$34, ""))</f>
        <v/>
      </c>
      <c r="Q16" s="726">
        <f>【4】見・契_研修旅費!Q16</f>
        <v>0</v>
      </c>
      <c r="R16" s="613" t="str">
        <f t="shared" si="3"/>
        <v/>
      </c>
      <c r="S16" s="614" t="str">
        <f t="shared" si="4"/>
        <v/>
      </c>
      <c r="T16" s="752"/>
      <c r="U16" s="615"/>
      <c r="V16" s="69"/>
      <c r="AP16" s="194"/>
      <c r="AQ16" s="195"/>
    </row>
    <row r="17" spans="3:43" ht="30" hidden="1" customHeight="1">
      <c r="C17" s="845">
        <f>【4】見・契_研修旅費!C17</f>
        <v>0</v>
      </c>
      <c r="D17" s="719">
        <f>【4】見・契_研修旅費!D17</f>
        <v>0</v>
      </c>
      <c r="E17" s="719">
        <f>【4】見・契_研修旅費!E17</f>
        <v>0</v>
      </c>
      <c r="F17" s="720">
        <f>【4】見・契_研修旅費!F17</f>
        <v>0</v>
      </c>
      <c r="G17" s="721">
        <f>【4】見・契_研修旅費!G17</f>
        <v>0</v>
      </c>
      <c r="H17" s="722">
        <f>【4】見・契_研修旅費!H17</f>
        <v>0</v>
      </c>
      <c r="I17" s="723">
        <f>【4】見・契_研修旅費!I17</f>
        <v>0</v>
      </c>
      <c r="J17" s="724">
        <f>【4】見・契_研修旅費!J17</f>
        <v>0</v>
      </c>
      <c r="K17" s="725">
        <f>【4】見・契_研修旅費!K17</f>
        <v>0</v>
      </c>
      <c r="L17" s="608">
        <f t="shared" si="1"/>
        <v>0</v>
      </c>
      <c r="M17" s="609">
        <f t="shared" si="2"/>
        <v>0</v>
      </c>
      <c r="N17" s="610" t="str">
        <f>IF($F17="1号",'2026単価表'!$D$33,IF(F17="2号",'2026単価表'!$D$34, ""))</f>
        <v/>
      </c>
      <c r="O17" s="725">
        <f>【4】見・契_研修旅費!O17</f>
        <v>0</v>
      </c>
      <c r="P17" s="611" t="str">
        <f>IF($F17="1号",'2026単価表'!$D$33,IF(F17="2号",'2026単価表'!$D$34, ""))</f>
        <v/>
      </c>
      <c r="Q17" s="726">
        <f>【4】見・契_研修旅費!Q17</f>
        <v>0</v>
      </c>
      <c r="R17" s="613" t="str">
        <f t="shared" si="3"/>
        <v/>
      </c>
      <c r="S17" s="614" t="str">
        <f t="shared" si="4"/>
        <v/>
      </c>
      <c r="T17" s="752"/>
      <c r="U17" s="615"/>
      <c r="V17" s="69"/>
      <c r="AP17" s="194"/>
      <c r="AQ17" s="195"/>
    </row>
    <row r="18" spans="3:43" ht="61" hidden="1" customHeight="1">
      <c r="C18" s="845">
        <f>【4】見・契_研修旅費!C18</f>
        <v>0</v>
      </c>
      <c r="D18" s="719">
        <f>【4】見・契_研修旅費!D18</f>
        <v>0</v>
      </c>
      <c r="E18" s="719">
        <f>【4】見・契_研修旅費!E18</f>
        <v>0</v>
      </c>
      <c r="F18" s="720">
        <f>【4】見・契_研修旅費!F18</f>
        <v>0</v>
      </c>
      <c r="G18" s="721">
        <f>【4】見・契_研修旅費!G18</f>
        <v>0</v>
      </c>
      <c r="H18" s="722">
        <f>【4】見・契_研修旅費!H18</f>
        <v>0</v>
      </c>
      <c r="I18" s="723">
        <f>【4】見・契_研修旅費!I18</f>
        <v>0</v>
      </c>
      <c r="J18" s="724">
        <f>【4】見・契_研修旅費!J18</f>
        <v>0</v>
      </c>
      <c r="K18" s="725">
        <f>【4】見・契_研修旅費!K18</f>
        <v>0</v>
      </c>
      <c r="L18" s="608">
        <f t="shared" si="1"/>
        <v>0</v>
      </c>
      <c r="M18" s="609">
        <f t="shared" si="2"/>
        <v>0</v>
      </c>
      <c r="N18" s="610" t="str">
        <f>IF($F18="1号",'2026単価表'!$D$33,IF(F18="2号",'2026単価表'!$D$34, ""))</f>
        <v/>
      </c>
      <c r="O18" s="725">
        <f>【4】見・契_研修旅費!O18</f>
        <v>0</v>
      </c>
      <c r="P18" s="611" t="str">
        <f>IF($F18="1号",'2026単価表'!$D$33,IF(F18="2号",'2026単価表'!$D$34, ""))</f>
        <v/>
      </c>
      <c r="Q18" s="726">
        <f>【4】見・契_研修旅費!Q18</f>
        <v>0</v>
      </c>
      <c r="R18" s="613" t="str">
        <f t="shared" si="3"/>
        <v/>
      </c>
      <c r="S18" s="614" t="str">
        <f t="shared" si="4"/>
        <v/>
      </c>
      <c r="T18" s="752"/>
      <c r="U18" s="615"/>
      <c r="V18" s="69"/>
      <c r="AP18" s="194"/>
      <c r="AQ18" s="195"/>
    </row>
    <row r="19" spans="3:43" ht="30" hidden="1" customHeight="1">
      <c r="C19" s="845">
        <f>【4】見・契_研修旅費!C19</f>
        <v>0</v>
      </c>
      <c r="D19" s="719">
        <f>【4】見・契_研修旅費!D19</f>
        <v>0</v>
      </c>
      <c r="E19" s="719">
        <f>【4】見・契_研修旅費!E19</f>
        <v>0</v>
      </c>
      <c r="F19" s="720">
        <f>【4】見・契_研修旅費!F19</f>
        <v>0</v>
      </c>
      <c r="G19" s="721">
        <f>【4】見・契_研修旅費!G19</f>
        <v>0</v>
      </c>
      <c r="H19" s="722">
        <f>【4】見・契_研修旅費!H19</f>
        <v>0</v>
      </c>
      <c r="I19" s="723">
        <f>【4】見・契_研修旅費!I19</f>
        <v>0</v>
      </c>
      <c r="J19" s="724">
        <f>【4】見・契_研修旅費!J19</f>
        <v>0</v>
      </c>
      <c r="K19" s="725">
        <f>【4】見・契_研修旅費!K19</f>
        <v>0</v>
      </c>
      <c r="L19" s="608">
        <f t="shared" si="1"/>
        <v>0</v>
      </c>
      <c r="M19" s="609">
        <f t="shared" si="2"/>
        <v>0</v>
      </c>
      <c r="N19" s="610" t="str">
        <f>IF($F19="1号",'2026単価表'!$D$33,IF(F19="2号",'2026単価表'!$D$34, ""))</f>
        <v/>
      </c>
      <c r="O19" s="725">
        <f>【4】見・契_研修旅費!O19</f>
        <v>0</v>
      </c>
      <c r="P19" s="611" t="str">
        <f>IF($F19="1号",'2026単価表'!$D$33,IF(F19="2号",'2026単価表'!$D$34, ""))</f>
        <v/>
      </c>
      <c r="Q19" s="726">
        <f>【4】見・契_研修旅費!Q19</f>
        <v>0</v>
      </c>
      <c r="R19" s="613" t="str">
        <f t="shared" si="3"/>
        <v/>
      </c>
      <c r="S19" s="614" t="str">
        <f t="shared" si="4"/>
        <v/>
      </c>
      <c r="T19" s="752"/>
      <c r="U19" s="615"/>
      <c r="V19" s="69"/>
      <c r="AP19" s="194"/>
      <c r="AQ19" s="195"/>
    </row>
    <row r="20" spans="3:43" ht="30" hidden="1" customHeight="1">
      <c r="C20" s="845">
        <f>【4】見・契_研修旅費!C20</f>
        <v>0</v>
      </c>
      <c r="D20" s="719">
        <f>【4】見・契_研修旅費!D20</f>
        <v>0</v>
      </c>
      <c r="E20" s="719">
        <f>【4】見・契_研修旅費!E20</f>
        <v>0</v>
      </c>
      <c r="F20" s="720">
        <f>【4】見・契_研修旅費!F20</f>
        <v>0</v>
      </c>
      <c r="G20" s="721">
        <f>【4】見・契_研修旅費!G20</f>
        <v>0</v>
      </c>
      <c r="H20" s="722">
        <f>【4】見・契_研修旅費!H20</f>
        <v>0</v>
      </c>
      <c r="I20" s="723">
        <f>【4】見・契_研修旅費!I20</f>
        <v>0</v>
      </c>
      <c r="J20" s="724">
        <f>【4】見・契_研修旅費!J20</f>
        <v>0</v>
      </c>
      <c r="K20" s="725">
        <f>【4】見・契_研修旅費!K20</f>
        <v>0</v>
      </c>
      <c r="L20" s="608">
        <f t="shared" si="1"/>
        <v>0</v>
      </c>
      <c r="M20" s="609">
        <f t="shared" si="2"/>
        <v>0</v>
      </c>
      <c r="N20" s="610" t="str">
        <f>IF($F20="1号",'2026単価表'!$D$33,IF(F20="2号",'2026単価表'!$D$34, ""))</f>
        <v/>
      </c>
      <c r="O20" s="725">
        <f>【4】見・契_研修旅費!O20</f>
        <v>0</v>
      </c>
      <c r="P20" s="611" t="str">
        <f>IF($F20="1号",'2026単価表'!$D$33,IF(F20="2号",'2026単価表'!$D$34, ""))</f>
        <v/>
      </c>
      <c r="Q20" s="726">
        <f>【4】見・契_研修旅費!Q20</f>
        <v>0</v>
      </c>
      <c r="R20" s="613" t="str">
        <f t="shared" si="3"/>
        <v/>
      </c>
      <c r="S20" s="614" t="str">
        <f t="shared" si="4"/>
        <v/>
      </c>
      <c r="T20" s="752"/>
      <c r="U20" s="615"/>
      <c r="V20" s="69"/>
      <c r="AP20" s="194"/>
      <c r="AQ20" s="195"/>
    </row>
    <row r="21" spans="3:43" ht="30" hidden="1" customHeight="1">
      <c r="C21" s="845">
        <f>【4】見・契_研修旅費!C21</f>
        <v>0</v>
      </c>
      <c r="D21" s="719">
        <f>【4】見・契_研修旅費!D21</f>
        <v>0</v>
      </c>
      <c r="E21" s="719">
        <f>【4】見・契_研修旅費!E21</f>
        <v>0</v>
      </c>
      <c r="F21" s="720">
        <f>【4】見・契_研修旅費!F21</f>
        <v>0</v>
      </c>
      <c r="G21" s="721">
        <f>【4】見・契_研修旅費!G21</f>
        <v>0</v>
      </c>
      <c r="H21" s="722">
        <f>【4】見・契_研修旅費!H21</f>
        <v>0</v>
      </c>
      <c r="I21" s="723">
        <f>【4】見・契_研修旅費!I21</f>
        <v>0</v>
      </c>
      <c r="J21" s="724">
        <f>【4】見・契_研修旅費!J21</f>
        <v>0</v>
      </c>
      <c r="K21" s="725">
        <f>【4】見・契_研修旅費!K21</f>
        <v>0</v>
      </c>
      <c r="L21" s="608">
        <f t="shared" si="1"/>
        <v>0</v>
      </c>
      <c r="M21" s="609">
        <f t="shared" si="2"/>
        <v>0</v>
      </c>
      <c r="N21" s="610" t="str">
        <f>IF($F21="1号",'2026単価表'!$D$33,IF(F21="2号",'2026単価表'!$D$34, ""))</f>
        <v/>
      </c>
      <c r="O21" s="725">
        <f>【4】見・契_研修旅費!O21</f>
        <v>0</v>
      </c>
      <c r="P21" s="611" t="str">
        <f>IF($F21="1号",'2026単価表'!$D$33,IF(F21="2号",'2026単価表'!$D$34, ""))</f>
        <v/>
      </c>
      <c r="Q21" s="726">
        <f>【4】見・契_研修旅費!Q21</f>
        <v>0</v>
      </c>
      <c r="R21" s="613" t="str">
        <f t="shared" si="3"/>
        <v/>
      </c>
      <c r="S21" s="614" t="str">
        <f t="shared" si="4"/>
        <v/>
      </c>
      <c r="T21" s="752"/>
      <c r="U21" s="615"/>
      <c r="V21" s="69"/>
      <c r="AP21" s="194"/>
      <c r="AQ21" s="195"/>
    </row>
    <row r="22" spans="3:43" ht="30" hidden="1" customHeight="1">
      <c r="C22" s="845">
        <f>【4】見・契_研修旅費!C22</f>
        <v>0</v>
      </c>
      <c r="D22" s="719">
        <f>【4】見・契_研修旅費!D22</f>
        <v>0</v>
      </c>
      <c r="E22" s="719">
        <f>【4】見・契_研修旅費!E22</f>
        <v>0</v>
      </c>
      <c r="F22" s="720">
        <f>【4】見・契_研修旅費!F22</f>
        <v>0</v>
      </c>
      <c r="G22" s="721">
        <f>【4】見・契_研修旅費!G22</f>
        <v>0</v>
      </c>
      <c r="H22" s="722">
        <f>【4】見・契_研修旅費!H22</f>
        <v>0</v>
      </c>
      <c r="I22" s="723">
        <f>【4】見・契_研修旅費!I22</f>
        <v>0</v>
      </c>
      <c r="J22" s="724">
        <f>【4】見・契_研修旅費!J22</f>
        <v>0</v>
      </c>
      <c r="K22" s="725">
        <f>【4】見・契_研修旅費!K22</f>
        <v>0</v>
      </c>
      <c r="L22" s="608">
        <f t="shared" si="1"/>
        <v>0</v>
      </c>
      <c r="M22" s="609">
        <f t="shared" si="2"/>
        <v>0</v>
      </c>
      <c r="N22" s="610" t="str">
        <f>IF($F22="1号",'2026単価表'!$D$33,IF(F22="2号",'2026単価表'!$D$34, ""))</f>
        <v/>
      </c>
      <c r="O22" s="725">
        <f>【4】見・契_研修旅費!O22</f>
        <v>0</v>
      </c>
      <c r="P22" s="611" t="str">
        <f>IF($F22="1号",'2026単価表'!$D$33,IF(F22="2号",'2026単価表'!$D$34, ""))</f>
        <v/>
      </c>
      <c r="Q22" s="726">
        <f>【4】見・契_研修旅費!Q22</f>
        <v>0</v>
      </c>
      <c r="R22" s="613" t="str">
        <f t="shared" si="3"/>
        <v/>
      </c>
      <c r="S22" s="614" t="str">
        <f t="shared" si="4"/>
        <v/>
      </c>
      <c r="T22" s="752"/>
      <c r="U22" s="615"/>
      <c r="V22" s="69"/>
      <c r="AP22" s="194"/>
      <c r="AQ22" s="195"/>
    </row>
    <row r="23" spans="3:43" ht="30" hidden="1" customHeight="1">
      <c r="C23" s="845">
        <f>【4】見・契_研修旅費!C23</f>
        <v>0</v>
      </c>
      <c r="D23" s="719">
        <f>【4】見・契_研修旅費!D23</f>
        <v>0</v>
      </c>
      <c r="E23" s="719">
        <f>【4】見・契_研修旅費!E23</f>
        <v>0</v>
      </c>
      <c r="F23" s="720">
        <f>【4】見・契_研修旅費!F23</f>
        <v>0</v>
      </c>
      <c r="G23" s="721">
        <f>【4】見・契_研修旅費!G23</f>
        <v>0</v>
      </c>
      <c r="H23" s="722">
        <f>【4】見・契_研修旅費!H23</f>
        <v>0</v>
      </c>
      <c r="I23" s="723">
        <f>【4】見・契_研修旅費!I23</f>
        <v>0</v>
      </c>
      <c r="J23" s="724">
        <f>【4】見・契_研修旅費!J23</f>
        <v>0</v>
      </c>
      <c r="K23" s="725">
        <f>【4】見・契_研修旅費!K23</f>
        <v>0</v>
      </c>
      <c r="L23" s="608">
        <f t="shared" si="1"/>
        <v>0</v>
      </c>
      <c r="M23" s="609">
        <f t="shared" si="2"/>
        <v>0</v>
      </c>
      <c r="N23" s="610" t="str">
        <f>IF($F23="1号",'2026単価表'!$D$33,IF(F23="2号",'2026単価表'!$D$34, ""))</f>
        <v/>
      </c>
      <c r="O23" s="725">
        <f>【4】見・契_研修旅費!O23</f>
        <v>0</v>
      </c>
      <c r="P23" s="611" t="str">
        <f>IF($F23="1号",'2026単価表'!$D$33,IF(F23="2号",'2026単価表'!$D$34, ""))</f>
        <v/>
      </c>
      <c r="Q23" s="726">
        <f>【4】見・契_研修旅費!Q23</f>
        <v>0</v>
      </c>
      <c r="R23" s="613" t="str">
        <f t="shared" si="3"/>
        <v/>
      </c>
      <c r="S23" s="614" t="str">
        <f t="shared" si="4"/>
        <v/>
      </c>
      <c r="T23" s="752"/>
      <c r="U23" s="615"/>
      <c r="V23" s="69"/>
      <c r="AP23" s="194"/>
      <c r="AQ23" s="195"/>
    </row>
    <row r="24" spans="3:43" ht="30" hidden="1" customHeight="1">
      <c r="C24" s="845">
        <f>【4】見・契_研修旅費!C24</f>
        <v>0</v>
      </c>
      <c r="D24" s="719">
        <f>【4】見・契_研修旅費!D24</f>
        <v>0</v>
      </c>
      <c r="E24" s="719">
        <f>【4】見・契_研修旅費!E24</f>
        <v>0</v>
      </c>
      <c r="F24" s="720">
        <f>【4】見・契_研修旅費!F24</f>
        <v>0</v>
      </c>
      <c r="G24" s="721">
        <f>【4】見・契_研修旅費!G24</f>
        <v>0</v>
      </c>
      <c r="H24" s="722">
        <f>【4】見・契_研修旅費!H24</f>
        <v>0</v>
      </c>
      <c r="I24" s="723">
        <f>【4】見・契_研修旅費!I24</f>
        <v>0</v>
      </c>
      <c r="J24" s="724">
        <f>【4】見・契_研修旅費!J24</f>
        <v>0</v>
      </c>
      <c r="K24" s="725">
        <f>【4】見・契_研修旅費!K24</f>
        <v>0</v>
      </c>
      <c r="L24" s="608">
        <f t="shared" si="1"/>
        <v>0</v>
      </c>
      <c r="M24" s="609">
        <f t="shared" si="2"/>
        <v>0</v>
      </c>
      <c r="N24" s="610" t="str">
        <f>IF($F24="1号",'2026単価表'!$D$33,IF(F24="2号",'2026単価表'!$D$34, ""))</f>
        <v/>
      </c>
      <c r="O24" s="725">
        <f>【4】見・契_研修旅費!O24</f>
        <v>0</v>
      </c>
      <c r="P24" s="611" t="str">
        <f>IF($F24="1号",'2026単価表'!$D$33,IF(F24="2号",'2026単価表'!$D$34, ""))</f>
        <v/>
      </c>
      <c r="Q24" s="726">
        <f>【4】見・契_研修旅費!Q24</f>
        <v>0</v>
      </c>
      <c r="R24" s="613" t="str">
        <f t="shared" si="3"/>
        <v/>
      </c>
      <c r="S24" s="614" t="str">
        <f t="shared" si="4"/>
        <v/>
      </c>
      <c r="T24" s="752"/>
      <c r="U24" s="615"/>
      <c r="V24" s="69"/>
      <c r="AP24" s="194"/>
      <c r="AQ24" s="195"/>
    </row>
    <row r="25" spans="3:43" ht="30" customHeight="1">
      <c r="C25" s="845">
        <f>【4】見・契_研修旅費!C25</f>
        <v>0</v>
      </c>
      <c r="D25" s="719">
        <f>【4】見・契_研修旅費!D25</f>
        <v>0</v>
      </c>
      <c r="E25" s="719">
        <f>【4】見・契_研修旅費!E25</f>
        <v>0</v>
      </c>
      <c r="F25" s="720">
        <f>【4】見・契_研修旅費!F25</f>
        <v>0</v>
      </c>
      <c r="G25" s="721">
        <f>【4】見・契_研修旅費!G25</f>
        <v>0</v>
      </c>
      <c r="H25" s="722">
        <f>【4】見・契_研修旅費!H25</f>
        <v>0</v>
      </c>
      <c r="I25" s="723">
        <f>【4】見・契_研修旅費!I25</f>
        <v>0</v>
      </c>
      <c r="J25" s="724">
        <f>【4】見・契_研修旅費!J25</f>
        <v>0</v>
      </c>
      <c r="K25" s="725">
        <f>【4】見・契_研修旅費!K25</f>
        <v>0</v>
      </c>
      <c r="L25" s="608">
        <f t="shared" si="1"/>
        <v>0</v>
      </c>
      <c r="M25" s="609">
        <f t="shared" si="2"/>
        <v>0</v>
      </c>
      <c r="N25" s="610" t="str">
        <f>IF($F25="1号",'2026単価表'!$D$33,IF(F25="2号",'2026単価表'!$D$34, ""))</f>
        <v/>
      </c>
      <c r="O25" s="725">
        <f>【4】見・契_研修旅費!O25</f>
        <v>0</v>
      </c>
      <c r="P25" s="611" t="str">
        <f>IF($F25="1号",'2026単価表'!$D$33,IF(F25="2号",'2026単価表'!$D$34, ""))</f>
        <v/>
      </c>
      <c r="Q25" s="726">
        <f>【4】見・契_研修旅費!Q25</f>
        <v>0</v>
      </c>
      <c r="R25" s="613" t="str">
        <f t="shared" si="3"/>
        <v/>
      </c>
      <c r="S25" s="614" t="str">
        <f t="shared" si="4"/>
        <v/>
      </c>
      <c r="T25" s="752"/>
      <c r="U25" s="615"/>
      <c r="V25" s="69"/>
      <c r="AP25" s="194"/>
      <c r="AQ25" s="195"/>
    </row>
    <row r="26" spans="3:43" ht="30" customHeight="1">
      <c r="C26" s="845">
        <f>【4】見・契_研修旅費!C26</f>
        <v>0</v>
      </c>
      <c r="D26" s="719">
        <f>【4】見・契_研修旅費!D26</f>
        <v>0</v>
      </c>
      <c r="E26" s="719">
        <f>【4】見・契_研修旅費!E26</f>
        <v>0</v>
      </c>
      <c r="F26" s="720">
        <f>【4】見・契_研修旅費!F26</f>
        <v>0</v>
      </c>
      <c r="G26" s="721">
        <f>【4】見・契_研修旅費!G26</f>
        <v>0</v>
      </c>
      <c r="H26" s="722">
        <f>【4】見・契_研修旅費!H26</f>
        <v>0</v>
      </c>
      <c r="I26" s="723">
        <f>【4】見・契_研修旅費!I26</f>
        <v>0</v>
      </c>
      <c r="J26" s="724">
        <f>【4】見・契_研修旅費!J26</f>
        <v>0</v>
      </c>
      <c r="K26" s="725">
        <f>【4】見・契_研修旅費!K26</f>
        <v>0</v>
      </c>
      <c r="L26" s="608">
        <f t="shared" si="1"/>
        <v>0</v>
      </c>
      <c r="M26" s="609">
        <f t="shared" si="2"/>
        <v>0</v>
      </c>
      <c r="N26" s="610" t="str">
        <f>IF($F26="1号",'2026単価表'!$D$33,IF(F26="2号",'2026単価表'!$D$34, ""))</f>
        <v/>
      </c>
      <c r="O26" s="725">
        <f>【4】見・契_研修旅費!O26</f>
        <v>0</v>
      </c>
      <c r="P26" s="611" t="str">
        <f>IF($F26="1号",'2026単価表'!$D$33,IF(F26="2号",'2026単価表'!$D$34, ""))</f>
        <v/>
      </c>
      <c r="Q26" s="726">
        <f>【4】見・契_研修旅費!Q26</f>
        <v>0</v>
      </c>
      <c r="R26" s="613" t="str">
        <f t="shared" si="3"/>
        <v/>
      </c>
      <c r="S26" s="614" t="str">
        <f t="shared" si="4"/>
        <v/>
      </c>
      <c r="T26" s="752"/>
      <c r="U26" s="615"/>
      <c r="V26" s="69"/>
      <c r="AP26" s="194"/>
      <c r="AQ26" s="195"/>
    </row>
    <row r="27" spans="3:43" ht="30" customHeight="1">
      <c r="C27" s="847">
        <f>【4】見・契_研修旅費!C27</f>
        <v>0</v>
      </c>
      <c r="D27" s="728">
        <f>【4】見・契_研修旅費!D27</f>
        <v>0</v>
      </c>
      <c r="E27" s="728">
        <f>【4】見・契_研修旅費!E27</f>
        <v>0</v>
      </c>
      <c r="F27" s="720">
        <f>【4】見・契_研修旅費!F27</f>
        <v>0</v>
      </c>
      <c r="G27" s="729">
        <f>【4】見・契_研修旅費!G27</f>
        <v>0</v>
      </c>
      <c r="H27" s="730">
        <f>【4】見・契_研修旅費!H27</f>
        <v>0</v>
      </c>
      <c r="I27" s="723">
        <f>【4】見・契_研修旅費!I27</f>
        <v>0</v>
      </c>
      <c r="J27" s="731">
        <f>【4】見・契_研修旅費!J27</f>
        <v>0</v>
      </c>
      <c r="K27" s="732">
        <f>【4】見・契_研修旅費!K27</f>
        <v>0</v>
      </c>
      <c r="L27" s="620">
        <f t="shared" si="1"/>
        <v>0</v>
      </c>
      <c r="M27" s="621">
        <f t="shared" si="2"/>
        <v>0</v>
      </c>
      <c r="N27" s="622" t="str">
        <f>IF($F27="1号",'2026単価表'!$D$33,IF(F27="2号",'2026単価表'!$D$34, ""))</f>
        <v/>
      </c>
      <c r="O27" s="732">
        <f>【4】見・契_研修旅費!O27</f>
        <v>0</v>
      </c>
      <c r="P27" s="623" t="str">
        <f>IF($F27="1号",'2026単価表'!$D$33,IF(F27="2号",'2026単価表'!$D$34, ""))</f>
        <v/>
      </c>
      <c r="Q27" s="733">
        <f>【4】見・契_研修旅費!Q27</f>
        <v>0</v>
      </c>
      <c r="R27" s="625" t="str">
        <f t="shared" si="3"/>
        <v/>
      </c>
      <c r="S27" s="626" t="str">
        <f t="shared" ref="S27" si="5">IFERROR(M27+R27,"")</f>
        <v/>
      </c>
      <c r="T27" s="616"/>
      <c r="U27" s="616"/>
      <c r="V27" s="69"/>
      <c r="AP27" s="194"/>
      <c r="AQ27" s="195"/>
    </row>
    <row r="28" spans="3:43" ht="30" customHeight="1">
      <c r="C28" s="847">
        <f>【4】見・契_研修旅費!C28</f>
        <v>0</v>
      </c>
      <c r="D28" s="728">
        <f>【4】見・契_研修旅費!D28</f>
        <v>0</v>
      </c>
      <c r="E28" s="728">
        <f>【4】見・契_研修旅費!E28</f>
        <v>0</v>
      </c>
      <c r="F28" s="734">
        <f>【4】見・契_研修旅費!F28</f>
        <v>0</v>
      </c>
      <c r="G28" s="729">
        <f>【4】見・契_研修旅費!G28</f>
        <v>0</v>
      </c>
      <c r="H28" s="730">
        <f>【4】見・契_研修旅費!H28</f>
        <v>0</v>
      </c>
      <c r="I28" s="735">
        <f>【4】見・契_研修旅費!I28</f>
        <v>0</v>
      </c>
      <c r="J28" s="731">
        <f>【4】見・契_研修旅費!J28</f>
        <v>0</v>
      </c>
      <c r="K28" s="732">
        <f>【4】見・契_研修旅費!K28</f>
        <v>0</v>
      </c>
      <c r="L28" s="620">
        <f t="shared" si="1"/>
        <v>0</v>
      </c>
      <c r="M28" s="621">
        <f t="shared" si="2"/>
        <v>0</v>
      </c>
      <c r="N28" s="622" t="str">
        <f>IF($F28="1号",'2026単価表'!$D$33,IF(F28="2号",'2026単価表'!$D$34, ""))</f>
        <v/>
      </c>
      <c r="O28" s="732">
        <f>【4】見・契_研修旅費!O28</f>
        <v>0</v>
      </c>
      <c r="P28" s="623" t="str">
        <f>IF($F28="1号",'2026単価表'!$D$33,IF(F28="2号",'2026単価表'!$D$34, ""))</f>
        <v/>
      </c>
      <c r="Q28" s="733">
        <f>【4】見・契_研修旅費!Q28</f>
        <v>0</v>
      </c>
      <c r="R28" s="625" t="str">
        <f t="shared" si="3"/>
        <v/>
      </c>
      <c r="S28" s="626" t="str">
        <f t="shared" si="4"/>
        <v/>
      </c>
      <c r="T28" s="616"/>
      <c r="U28" s="616"/>
      <c r="V28" s="69"/>
      <c r="AP28" s="194"/>
      <c r="AQ28" s="195"/>
    </row>
    <row r="29" spans="3:43" ht="23.25" customHeight="1">
      <c r="G29" s="71"/>
      <c r="H29" s="71"/>
      <c r="R29" s="628" t="s">
        <v>383</v>
      </c>
      <c r="S29" s="629">
        <f>SUM(S14:S28)</f>
        <v>0</v>
      </c>
      <c r="T29" s="630"/>
      <c r="U29" s="631"/>
    </row>
    <row r="31" spans="3:43" ht="20.25" customHeight="1">
      <c r="C31" s="62" t="s">
        <v>384</v>
      </c>
      <c r="S31" s="687"/>
      <c r="T31" s="687" t="s">
        <v>297</v>
      </c>
    </row>
    <row r="32" spans="3:43" ht="20.25" customHeight="1">
      <c r="C32" s="1055" t="s">
        <v>356</v>
      </c>
      <c r="D32" s="1055" t="s">
        <v>357</v>
      </c>
      <c r="E32" s="1055" t="s">
        <v>358</v>
      </c>
      <c r="F32" s="1045" t="s">
        <v>359</v>
      </c>
      <c r="G32" s="1052" t="s">
        <v>360</v>
      </c>
      <c r="H32" s="1052"/>
      <c r="I32" s="1052"/>
      <c r="J32" s="1052"/>
      <c r="K32" s="590" t="s">
        <v>361</v>
      </c>
      <c r="L32" s="590" t="s">
        <v>362</v>
      </c>
      <c r="M32" s="591" t="s">
        <v>363</v>
      </c>
      <c r="N32" s="592" t="s">
        <v>364</v>
      </c>
      <c r="O32" s="590"/>
      <c r="P32" s="590" t="s">
        <v>365</v>
      </c>
      <c r="Q32" s="759"/>
      <c r="R32" s="593" t="s">
        <v>366</v>
      </c>
      <c r="S32" s="592" t="s">
        <v>367</v>
      </c>
      <c r="T32" s="1042" t="s">
        <v>368</v>
      </c>
      <c r="U32" s="1044" t="s">
        <v>369</v>
      </c>
      <c r="V32" s="47"/>
      <c r="AP32" s="194"/>
      <c r="AQ32" s="195"/>
    </row>
    <row r="33" spans="3:43" ht="20.25" customHeight="1">
      <c r="C33" s="1056"/>
      <c r="D33" s="1056"/>
      <c r="E33" s="1056"/>
      <c r="F33" s="1058"/>
      <c r="G33" s="1048" t="s">
        <v>370</v>
      </c>
      <c r="H33" s="1049"/>
      <c r="I33" s="1048" t="s">
        <v>371</v>
      </c>
      <c r="J33" s="1049"/>
      <c r="K33" s="594"/>
      <c r="L33" s="594"/>
      <c r="M33" s="595"/>
      <c r="N33" s="596"/>
      <c r="O33" s="594"/>
      <c r="P33" s="594"/>
      <c r="Q33" s="594"/>
      <c r="R33" s="597"/>
      <c r="S33" s="598"/>
      <c r="T33" s="1047"/>
      <c r="U33" s="1044"/>
      <c r="V33" s="47"/>
      <c r="AP33" s="194"/>
      <c r="AQ33" s="195"/>
    </row>
    <row r="34" spans="3:43" ht="20.25" customHeight="1">
      <c r="C34" s="1057"/>
      <c r="D34" s="1057"/>
      <c r="E34" s="1057"/>
      <c r="F34" s="1046"/>
      <c r="G34" s="757" t="s">
        <v>372</v>
      </c>
      <c r="H34" s="760" t="s">
        <v>373</v>
      </c>
      <c r="I34" s="757" t="s">
        <v>374</v>
      </c>
      <c r="J34" s="757" t="s">
        <v>375</v>
      </c>
      <c r="K34" s="757" t="s">
        <v>376</v>
      </c>
      <c r="L34" s="757"/>
      <c r="M34" s="599" t="s">
        <v>377</v>
      </c>
      <c r="N34" s="600" t="s">
        <v>378</v>
      </c>
      <c r="O34" s="757" t="s">
        <v>379</v>
      </c>
      <c r="P34" s="760" t="s">
        <v>378</v>
      </c>
      <c r="Q34" s="757" t="s">
        <v>380</v>
      </c>
      <c r="R34" s="601" t="s">
        <v>381</v>
      </c>
      <c r="S34" s="758" t="s">
        <v>382</v>
      </c>
      <c r="T34" s="1043"/>
      <c r="U34" s="1044"/>
      <c r="V34" s="47"/>
      <c r="AP34" s="194"/>
      <c r="AQ34" s="195"/>
    </row>
    <row r="35" spans="3:43" ht="30" customHeight="1">
      <c r="C35" s="845">
        <f>【4】見・契_研修旅費!C35</f>
        <v>0</v>
      </c>
      <c r="D35" s="719">
        <f>【4】見・契_研修旅費!D35</f>
        <v>0</v>
      </c>
      <c r="E35" s="719">
        <f>【4】見・契_研修旅費!E35</f>
        <v>0</v>
      </c>
      <c r="F35" s="720"/>
      <c r="G35" s="721">
        <f>【4】見・契_研修旅費!G35</f>
        <v>0</v>
      </c>
      <c r="H35" s="722">
        <f>【4】見・契_研修旅費!H35</f>
        <v>0</v>
      </c>
      <c r="I35" s="723">
        <f>【4】見・契_研修旅費!I35</f>
        <v>0</v>
      </c>
      <c r="J35" s="724">
        <f>【4】見・契_研修旅費!J35</f>
        <v>0</v>
      </c>
      <c r="K35" s="725">
        <f>【4】見・契_研修旅費!K35</f>
        <v>0</v>
      </c>
      <c r="L35" s="608">
        <f t="shared" ref="L35:L39" si="6">IF(K35="","",(J35*K35))</f>
        <v>0</v>
      </c>
      <c r="M35" s="609">
        <f t="shared" ref="M35:M39" si="7">IFERROR(ROUND(L35/1.1,0),"")</f>
        <v>0</v>
      </c>
      <c r="N35" s="610" t="str">
        <f>IF($F35="1号",'2026単価表'!$D$33,IF(F35="2号",'2026単価表'!$D$34, ""))</f>
        <v/>
      </c>
      <c r="O35" s="725">
        <f>【4】見・契_研修旅費!O35</f>
        <v>0</v>
      </c>
      <c r="P35" s="611" t="str">
        <f>IF($F35="1号",'2026単価表'!$D$33,IF(F35="2号",'2026単価表'!$D$34, ""))</f>
        <v/>
      </c>
      <c r="Q35" s="726">
        <f>【4】見・契_研修旅費!Q35</f>
        <v>0</v>
      </c>
      <c r="R35" s="632" t="str">
        <f t="shared" ref="R35:R39" si="8">IFERROR(IF(AND(O35="",Q35=""),0,(SUM(N35*O35+P35*Q35))),"")</f>
        <v/>
      </c>
      <c r="S35" s="614" t="str">
        <f t="shared" ref="S35:S39" si="9">IFERROR(M35+R35,"")</f>
        <v/>
      </c>
      <c r="T35" s="752"/>
      <c r="U35" s="615"/>
      <c r="V35" s="69"/>
      <c r="AP35" s="194"/>
      <c r="AQ35" s="195"/>
    </row>
    <row r="36" spans="3:43" ht="30" customHeight="1">
      <c r="C36" s="845">
        <f>【4】見・契_研修旅費!C36</f>
        <v>0</v>
      </c>
      <c r="D36" s="719">
        <f>【4】見・契_研修旅費!D36</f>
        <v>0</v>
      </c>
      <c r="E36" s="719">
        <f>【4】見・契_研修旅費!E36</f>
        <v>0</v>
      </c>
      <c r="F36" s="720"/>
      <c r="G36" s="721">
        <f>【4】見・契_研修旅費!G36</f>
        <v>0</v>
      </c>
      <c r="H36" s="722">
        <f>【4】見・契_研修旅費!H36</f>
        <v>0</v>
      </c>
      <c r="I36" s="723">
        <f>【4】見・契_研修旅費!I36</f>
        <v>0</v>
      </c>
      <c r="J36" s="724">
        <f>【4】見・契_研修旅費!J36</f>
        <v>0</v>
      </c>
      <c r="K36" s="725">
        <f>【4】見・契_研修旅費!K36</f>
        <v>0</v>
      </c>
      <c r="L36" s="608">
        <f t="shared" si="6"/>
        <v>0</v>
      </c>
      <c r="M36" s="609">
        <f t="shared" si="7"/>
        <v>0</v>
      </c>
      <c r="N36" s="610" t="str">
        <f>IF($F36="1号",'2026単価表'!$D$33,IF(F36="2号",'2026単価表'!$D$34, ""))</f>
        <v/>
      </c>
      <c r="O36" s="725">
        <f>【4】見・契_研修旅費!O36</f>
        <v>0</v>
      </c>
      <c r="P36" s="611" t="str">
        <f>IF($F36="1号",'2026単価表'!$D$33,IF(F36="2号",'2026単価表'!$D$34, ""))</f>
        <v/>
      </c>
      <c r="Q36" s="726">
        <f>【4】見・契_研修旅費!Q36</f>
        <v>0</v>
      </c>
      <c r="R36" s="632" t="str">
        <f t="shared" si="8"/>
        <v/>
      </c>
      <c r="S36" s="614" t="str">
        <f t="shared" si="9"/>
        <v/>
      </c>
      <c r="T36" s="752"/>
      <c r="U36" s="615"/>
      <c r="V36" s="69"/>
      <c r="AP36" s="194"/>
      <c r="AQ36" s="195"/>
    </row>
    <row r="37" spans="3:43" ht="30" customHeight="1">
      <c r="C37" s="845">
        <f>【4】見・契_研修旅費!C37</f>
        <v>0</v>
      </c>
      <c r="D37" s="719">
        <f>【4】見・契_研修旅費!D37</f>
        <v>0</v>
      </c>
      <c r="E37" s="719">
        <f>【4】見・契_研修旅費!E37</f>
        <v>0</v>
      </c>
      <c r="F37" s="720"/>
      <c r="G37" s="721">
        <f>【4】見・契_研修旅費!G37</f>
        <v>0</v>
      </c>
      <c r="H37" s="722">
        <f>【4】見・契_研修旅費!H37</f>
        <v>0</v>
      </c>
      <c r="I37" s="723">
        <f>【4】見・契_研修旅費!I37</f>
        <v>0</v>
      </c>
      <c r="J37" s="724">
        <f>【4】見・契_研修旅費!J37</f>
        <v>0</v>
      </c>
      <c r="K37" s="725">
        <f>【4】見・契_研修旅費!K37</f>
        <v>0</v>
      </c>
      <c r="L37" s="608">
        <f t="shared" si="6"/>
        <v>0</v>
      </c>
      <c r="M37" s="609">
        <f t="shared" si="7"/>
        <v>0</v>
      </c>
      <c r="N37" s="610" t="str">
        <f>IF($F37="1号",'2026単価表'!$D$33,IF(F37="2号",'2026単価表'!$D$34, ""))</f>
        <v/>
      </c>
      <c r="O37" s="725">
        <f>【4】見・契_研修旅費!O37</f>
        <v>0</v>
      </c>
      <c r="P37" s="611" t="str">
        <f>IF($F37="1号",'2026単価表'!$D$33,IF(F37="2号",'2026単価表'!$D$34, ""))</f>
        <v/>
      </c>
      <c r="Q37" s="726">
        <f>【4】見・契_研修旅費!Q37</f>
        <v>0</v>
      </c>
      <c r="R37" s="632" t="str">
        <f t="shared" si="8"/>
        <v/>
      </c>
      <c r="S37" s="614" t="str">
        <f t="shared" si="9"/>
        <v/>
      </c>
      <c r="T37" s="752"/>
      <c r="U37" s="615"/>
      <c r="V37" s="69"/>
      <c r="AP37" s="194"/>
      <c r="AQ37" s="195"/>
    </row>
    <row r="38" spans="3:43" ht="30" customHeight="1">
      <c r="C38" s="845">
        <f>【4】見・契_研修旅費!C38</f>
        <v>0</v>
      </c>
      <c r="D38" s="719">
        <f>【4】見・契_研修旅費!D38</f>
        <v>0</v>
      </c>
      <c r="E38" s="719">
        <f>【4】見・契_研修旅費!E38</f>
        <v>0</v>
      </c>
      <c r="F38" s="720"/>
      <c r="G38" s="721">
        <f>【4】見・契_研修旅費!G38</f>
        <v>0</v>
      </c>
      <c r="H38" s="722">
        <f>【4】見・契_研修旅費!H38</f>
        <v>0</v>
      </c>
      <c r="I38" s="723">
        <f>【4】見・契_研修旅費!I38</f>
        <v>0</v>
      </c>
      <c r="J38" s="724">
        <f>【4】見・契_研修旅費!J38</f>
        <v>0</v>
      </c>
      <c r="K38" s="725">
        <f>【4】見・契_研修旅費!K38</f>
        <v>0</v>
      </c>
      <c r="L38" s="608">
        <f t="shared" si="6"/>
        <v>0</v>
      </c>
      <c r="M38" s="609">
        <f t="shared" si="7"/>
        <v>0</v>
      </c>
      <c r="N38" s="610" t="str">
        <f>IF($F38="1号",'2026単価表'!$D$33,IF(F38="2号",'2026単価表'!$D$34, ""))</f>
        <v/>
      </c>
      <c r="O38" s="725">
        <f>【4】見・契_研修旅費!O38</f>
        <v>0</v>
      </c>
      <c r="P38" s="611" t="str">
        <f>IF($F38="1号",'2026単価表'!$D$33,IF(F38="2号",'2026単価表'!$D$34, ""))</f>
        <v/>
      </c>
      <c r="Q38" s="726">
        <f>【4】見・契_研修旅費!Q38</f>
        <v>0</v>
      </c>
      <c r="R38" s="632" t="str">
        <f t="shared" si="8"/>
        <v/>
      </c>
      <c r="S38" s="614" t="str">
        <f t="shared" si="9"/>
        <v/>
      </c>
      <c r="T38" s="752"/>
      <c r="U38" s="615"/>
      <c r="V38" s="69"/>
      <c r="AP38" s="194"/>
      <c r="AQ38" s="195"/>
    </row>
    <row r="39" spans="3:43" ht="30" customHeight="1">
      <c r="C39" s="847">
        <f>【4】見・契_研修旅費!C39</f>
        <v>0</v>
      </c>
      <c r="D39" s="728">
        <f>【4】見・契_研修旅費!D39</f>
        <v>0</v>
      </c>
      <c r="E39" s="728">
        <f>【4】見・契_研修旅費!E39</f>
        <v>0</v>
      </c>
      <c r="F39" s="734"/>
      <c r="G39" s="729">
        <f>【4】見・契_研修旅費!G39</f>
        <v>0</v>
      </c>
      <c r="H39" s="730">
        <f>【4】見・契_研修旅費!H39</f>
        <v>0</v>
      </c>
      <c r="I39" s="735">
        <f>【4】見・契_研修旅費!I39</f>
        <v>0</v>
      </c>
      <c r="J39" s="731">
        <f>【4】見・契_研修旅費!J39</f>
        <v>0</v>
      </c>
      <c r="K39" s="732">
        <f>【4】見・契_研修旅費!K39</f>
        <v>0</v>
      </c>
      <c r="L39" s="620">
        <f t="shared" si="6"/>
        <v>0</v>
      </c>
      <c r="M39" s="621">
        <f t="shared" si="7"/>
        <v>0</v>
      </c>
      <c r="N39" s="622" t="str">
        <f>IF($F39="1号",'2026単価表'!$D$33,IF(F39="2号",'2026単価表'!$D$34, ""))</f>
        <v/>
      </c>
      <c r="O39" s="732">
        <f>【4】見・契_研修旅費!O39</f>
        <v>0</v>
      </c>
      <c r="P39" s="623" t="str">
        <f>IF($F39="1号",'2026単価表'!$D$33,IF(F39="2号",'2026単価表'!$D$34, ""))</f>
        <v/>
      </c>
      <c r="Q39" s="733">
        <f>【4】見・契_研修旅費!Q39</f>
        <v>0</v>
      </c>
      <c r="R39" s="625" t="str">
        <f t="shared" si="8"/>
        <v/>
      </c>
      <c r="S39" s="626" t="str">
        <f t="shared" si="9"/>
        <v/>
      </c>
      <c r="T39" s="616"/>
      <c r="U39" s="736"/>
      <c r="V39" s="69"/>
      <c r="AP39" s="194"/>
      <c r="AQ39" s="195"/>
    </row>
    <row r="40" spans="3:43" ht="23.25" customHeight="1">
      <c r="G40" s="71"/>
      <c r="H40" s="71"/>
      <c r="R40" s="628" t="s">
        <v>383</v>
      </c>
      <c r="S40" s="629">
        <f>SUM(S35:S39)</f>
        <v>0</v>
      </c>
      <c r="T40" s="630"/>
      <c r="U40" s="631"/>
    </row>
    <row r="41" spans="3:43" ht="23.25" customHeight="1">
      <c r="G41" s="71"/>
      <c r="H41" s="71"/>
      <c r="S41" s="634"/>
      <c r="T41" s="630"/>
      <c r="U41" s="631"/>
    </row>
    <row r="42" spans="3:43" ht="20.25" customHeight="1">
      <c r="C42" s="62" t="s">
        <v>385</v>
      </c>
      <c r="S42" s="687"/>
      <c r="T42" s="687" t="s">
        <v>297</v>
      </c>
    </row>
    <row r="43" spans="3:43" ht="20.25" customHeight="1">
      <c r="C43" s="1055" t="s">
        <v>356</v>
      </c>
      <c r="D43" s="1055" t="s">
        <v>357</v>
      </c>
      <c r="E43" s="1055" t="s">
        <v>358</v>
      </c>
      <c r="F43" s="1045" t="s">
        <v>359</v>
      </c>
      <c r="G43" s="1052" t="s">
        <v>360</v>
      </c>
      <c r="H43" s="1052"/>
      <c r="I43" s="1052"/>
      <c r="J43" s="1052"/>
      <c r="K43" s="590" t="s">
        <v>361</v>
      </c>
      <c r="L43" s="590" t="s">
        <v>362</v>
      </c>
      <c r="M43" s="591" t="s">
        <v>363</v>
      </c>
      <c r="N43" s="592" t="s">
        <v>364</v>
      </c>
      <c r="O43" s="590"/>
      <c r="P43" s="590" t="s">
        <v>365</v>
      </c>
      <c r="Q43" s="759"/>
      <c r="R43" s="593" t="s">
        <v>366</v>
      </c>
      <c r="S43" s="592" t="s">
        <v>367</v>
      </c>
      <c r="T43" s="1042" t="s">
        <v>368</v>
      </c>
      <c r="U43" s="1044" t="s">
        <v>369</v>
      </c>
      <c r="V43" s="47"/>
      <c r="AP43" s="194"/>
      <c r="AQ43" s="195"/>
    </row>
    <row r="44" spans="3:43" ht="20.25" customHeight="1">
      <c r="C44" s="1056"/>
      <c r="D44" s="1056"/>
      <c r="E44" s="1056"/>
      <c r="F44" s="1058"/>
      <c r="G44" s="1048" t="s">
        <v>370</v>
      </c>
      <c r="H44" s="1049"/>
      <c r="I44" s="1048" t="s">
        <v>371</v>
      </c>
      <c r="J44" s="1049"/>
      <c r="K44" s="594"/>
      <c r="L44" s="594"/>
      <c r="M44" s="595"/>
      <c r="N44" s="596"/>
      <c r="O44" s="594"/>
      <c r="P44" s="594"/>
      <c r="Q44" s="594"/>
      <c r="R44" s="597"/>
      <c r="S44" s="598"/>
      <c r="T44" s="1047"/>
      <c r="U44" s="1044"/>
      <c r="V44" s="47"/>
      <c r="AP44" s="194"/>
      <c r="AQ44" s="195"/>
    </row>
    <row r="45" spans="3:43" ht="20.25" customHeight="1">
      <c r="C45" s="1057"/>
      <c r="D45" s="1057"/>
      <c r="E45" s="1057"/>
      <c r="F45" s="1046"/>
      <c r="G45" s="757" t="s">
        <v>372</v>
      </c>
      <c r="H45" s="760" t="s">
        <v>373</v>
      </c>
      <c r="I45" s="757" t="s">
        <v>374</v>
      </c>
      <c r="J45" s="757" t="s">
        <v>375</v>
      </c>
      <c r="K45" s="757" t="s">
        <v>376</v>
      </c>
      <c r="L45" s="757"/>
      <c r="M45" s="599" t="s">
        <v>377</v>
      </c>
      <c r="N45" s="600" t="s">
        <v>378</v>
      </c>
      <c r="O45" s="757" t="s">
        <v>379</v>
      </c>
      <c r="P45" s="760" t="s">
        <v>378</v>
      </c>
      <c r="Q45" s="757" t="s">
        <v>380</v>
      </c>
      <c r="R45" s="601" t="s">
        <v>381</v>
      </c>
      <c r="S45" s="758" t="s">
        <v>382</v>
      </c>
      <c r="T45" s="1043"/>
      <c r="U45" s="1044"/>
      <c r="V45" s="47"/>
      <c r="AP45" s="194"/>
      <c r="AQ45" s="195"/>
    </row>
    <row r="46" spans="3:43" ht="30" customHeight="1">
      <c r="C46" s="845">
        <f>【4】見・契_研修旅費!C46</f>
        <v>0</v>
      </c>
      <c r="D46" s="719">
        <f>【4】見・契_研修旅費!D46</f>
        <v>0</v>
      </c>
      <c r="E46" s="719">
        <f>【4】見・契_研修旅費!E46</f>
        <v>0</v>
      </c>
      <c r="F46" s="720"/>
      <c r="G46" s="721">
        <f>【4】見・契_研修旅費!G46</f>
        <v>0</v>
      </c>
      <c r="H46" s="722">
        <f>【4】見・契_研修旅費!H46</f>
        <v>0</v>
      </c>
      <c r="I46" s="723">
        <f>【4】見・契_研修旅費!I46</f>
        <v>0</v>
      </c>
      <c r="J46" s="724">
        <f>【4】見・契_研修旅費!J46</f>
        <v>0</v>
      </c>
      <c r="K46" s="725">
        <f>【4】見・契_研修旅費!K46</f>
        <v>0</v>
      </c>
      <c r="L46" s="608">
        <f t="shared" ref="L46:L50" si="10">IF(K46="","",(J46*K46))</f>
        <v>0</v>
      </c>
      <c r="M46" s="609">
        <f t="shared" ref="M46:M50" si="11">IFERROR(ROUND(L46/1.1,0),"")</f>
        <v>0</v>
      </c>
      <c r="N46" s="610" t="str">
        <f>IF($F46="1号",'2026単価表'!$D$33,IF(F46="2号",'2026単価表'!$D$34, ""))</f>
        <v/>
      </c>
      <c r="O46" s="725">
        <f>【4】見・契_研修旅費!O46</f>
        <v>0</v>
      </c>
      <c r="P46" s="611" t="str">
        <f>IF($F46="1号",'2026単価表'!$D$33,IF(F46="2号",'2026単価表'!$D$34, ""))</f>
        <v/>
      </c>
      <c r="Q46" s="726">
        <f>【4】見・契_研修旅費!Q46</f>
        <v>0</v>
      </c>
      <c r="R46" s="632" t="str">
        <f t="shared" ref="R46:R50" si="12">IFERROR(IF(AND(O46="",Q46=""),0,(SUM(N46*O46+P46*Q46))),"")</f>
        <v/>
      </c>
      <c r="S46" s="614" t="str">
        <f t="shared" ref="S46:S50" si="13">IFERROR(M46+R46,"")</f>
        <v/>
      </c>
      <c r="T46" s="752"/>
      <c r="U46" s="615"/>
      <c r="V46" s="69"/>
      <c r="AP46" s="194"/>
      <c r="AQ46" s="195"/>
    </row>
    <row r="47" spans="3:43" ht="30" customHeight="1">
      <c r="C47" s="845">
        <f>【4】見・契_研修旅費!C47</f>
        <v>0</v>
      </c>
      <c r="D47" s="719">
        <f>【4】見・契_研修旅費!D47</f>
        <v>0</v>
      </c>
      <c r="E47" s="719">
        <f>【4】見・契_研修旅費!E47</f>
        <v>0</v>
      </c>
      <c r="F47" s="720"/>
      <c r="G47" s="721">
        <f>【4】見・契_研修旅費!G47</f>
        <v>0</v>
      </c>
      <c r="H47" s="722">
        <f>【4】見・契_研修旅費!H47</f>
        <v>0</v>
      </c>
      <c r="I47" s="723">
        <f>【4】見・契_研修旅費!I47</f>
        <v>0</v>
      </c>
      <c r="J47" s="724">
        <f>【4】見・契_研修旅費!J47</f>
        <v>0</v>
      </c>
      <c r="K47" s="725">
        <f>【4】見・契_研修旅費!K47</f>
        <v>0</v>
      </c>
      <c r="L47" s="608">
        <f t="shared" si="10"/>
        <v>0</v>
      </c>
      <c r="M47" s="609">
        <f t="shared" si="11"/>
        <v>0</v>
      </c>
      <c r="N47" s="610" t="str">
        <f>IF($F47="1号",'2026単価表'!$D$33,IF(F47="2号",'2026単価表'!$D$34, ""))</f>
        <v/>
      </c>
      <c r="O47" s="725">
        <f>【4】見・契_研修旅費!O47</f>
        <v>0</v>
      </c>
      <c r="P47" s="611" t="str">
        <f>IF($F47="1号",'2026単価表'!$D$33,IF(F47="2号",'2026単価表'!$D$34, ""))</f>
        <v/>
      </c>
      <c r="Q47" s="726">
        <f>【4】見・契_研修旅費!Q47</f>
        <v>0</v>
      </c>
      <c r="R47" s="632" t="str">
        <f t="shared" si="12"/>
        <v/>
      </c>
      <c r="S47" s="614" t="str">
        <f t="shared" si="13"/>
        <v/>
      </c>
      <c r="T47" s="752"/>
      <c r="U47" s="615"/>
      <c r="V47" s="69"/>
      <c r="AP47" s="194"/>
      <c r="AQ47" s="195"/>
    </row>
    <row r="48" spans="3:43" ht="30" customHeight="1">
      <c r="C48" s="845">
        <f>【4】見・契_研修旅費!C48</f>
        <v>0</v>
      </c>
      <c r="D48" s="719">
        <f>【4】見・契_研修旅費!D48</f>
        <v>0</v>
      </c>
      <c r="E48" s="719">
        <f>【4】見・契_研修旅費!E48</f>
        <v>0</v>
      </c>
      <c r="F48" s="720"/>
      <c r="G48" s="721">
        <f>【4】見・契_研修旅費!G48</f>
        <v>0</v>
      </c>
      <c r="H48" s="722">
        <f>【4】見・契_研修旅費!H48</f>
        <v>0</v>
      </c>
      <c r="I48" s="723">
        <f>【4】見・契_研修旅費!I48</f>
        <v>0</v>
      </c>
      <c r="J48" s="724">
        <f>【4】見・契_研修旅費!J48</f>
        <v>0</v>
      </c>
      <c r="K48" s="725">
        <f>【4】見・契_研修旅費!K48</f>
        <v>0</v>
      </c>
      <c r="L48" s="608">
        <f t="shared" si="10"/>
        <v>0</v>
      </c>
      <c r="M48" s="609">
        <f t="shared" si="11"/>
        <v>0</v>
      </c>
      <c r="N48" s="610" t="str">
        <f>IF($F48="1号",'2026単価表'!$D$33,IF(F48="2号",'2026単価表'!$D$34, ""))</f>
        <v/>
      </c>
      <c r="O48" s="725">
        <f>【4】見・契_研修旅費!O48</f>
        <v>0</v>
      </c>
      <c r="P48" s="611" t="str">
        <f>IF($F48="1号",'2026単価表'!$D$33,IF(F48="2号",'2026単価表'!$D$34, ""))</f>
        <v/>
      </c>
      <c r="Q48" s="726">
        <f>【4】見・契_研修旅費!Q48</f>
        <v>0</v>
      </c>
      <c r="R48" s="632" t="str">
        <f t="shared" si="12"/>
        <v/>
      </c>
      <c r="S48" s="614" t="str">
        <f t="shared" ref="S48" si="14">IFERROR(M48+R48,"")</f>
        <v/>
      </c>
      <c r="T48" s="752"/>
      <c r="U48" s="615"/>
      <c r="V48" s="69"/>
      <c r="AP48" s="194"/>
      <c r="AQ48" s="195"/>
    </row>
    <row r="49" spans="3:45" ht="30" customHeight="1">
      <c r="C49" s="845">
        <f>【4】見・契_研修旅費!C49</f>
        <v>0</v>
      </c>
      <c r="D49" s="719">
        <f>【4】見・契_研修旅費!D49</f>
        <v>0</v>
      </c>
      <c r="E49" s="719">
        <f>【4】見・契_研修旅費!E49</f>
        <v>0</v>
      </c>
      <c r="F49" s="720"/>
      <c r="G49" s="721">
        <f>【4】見・契_研修旅費!G49</f>
        <v>0</v>
      </c>
      <c r="H49" s="722">
        <f>【4】見・契_研修旅費!H49</f>
        <v>0</v>
      </c>
      <c r="I49" s="723">
        <f>【4】見・契_研修旅費!I49</f>
        <v>0</v>
      </c>
      <c r="J49" s="724">
        <f>【4】見・契_研修旅費!J49</f>
        <v>0</v>
      </c>
      <c r="K49" s="725">
        <f>【4】見・契_研修旅費!K49</f>
        <v>0</v>
      </c>
      <c r="L49" s="608">
        <f t="shared" si="10"/>
        <v>0</v>
      </c>
      <c r="M49" s="609">
        <f t="shared" si="11"/>
        <v>0</v>
      </c>
      <c r="N49" s="610" t="str">
        <f>IF($F49="1号",'2026単価表'!$D$33,IF(F49="2号",'2026単価表'!$D$34, ""))</f>
        <v/>
      </c>
      <c r="O49" s="725">
        <f>【4】見・契_研修旅費!O49</f>
        <v>0</v>
      </c>
      <c r="P49" s="611" t="str">
        <f>IF($F49="1号",'2026単価表'!$D$33,IF(F49="2号",'2026単価表'!$D$34, ""))</f>
        <v/>
      </c>
      <c r="Q49" s="726">
        <f>【4】見・契_研修旅費!Q49</f>
        <v>0</v>
      </c>
      <c r="R49" s="632" t="str">
        <f t="shared" si="12"/>
        <v/>
      </c>
      <c r="S49" s="614" t="str">
        <f t="shared" si="13"/>
        <v/>
      </c>
      <c r="T49" s="752"/>
      <c r="U49" s="615"/>
      <c r="V49" s="69"/>
      <c r="AP49" s="194"/>
      <c r="AQ49" s="195"/>
    </row>
    <row r="50" spans="3:45" ht="30" customHeight="1">
      <c r="C50" s="847">
        <f>【4】見・契_研修旅費!C50</f>
        <v>0</v>
      </c>
      <c r="D50" s="728">
        <f>【4】見・契_研修旅費!D50</f>
        <v>0</v>
      </c>
      <c r="E50" s="728">
        <f>【4】見・契_研修旅費!E50</f>
        <v>0</v>
      </c>
      <c r="F50" s="734"/>
      <c r="G50" s="729">
        <f>【4】見・契_研修旅費!G50</f>
        <v>0</v>
      </c>
      <c r="H50" s="730">
        <f>【4】見・契_研修旅費!H50</f>
        <v>0</v>
      </c>
      <c r="I50" s="735">
        <f>【4】見・契_研修旅費!I50</f>
        <v>0</v>
      </c>
      <c r="J50" s="731">
        <f>【4】見・契_研修旅費!J50</f>
        <v>0</v>
      </c>
      <c r="K50" s="732">
        <f>【4】見・契_研修旅費!K50</f>
        <v>0</v>
      </c>
      <c r="L50" s="620">
        <f t="shared" si="10"/>
        <v>0</v>
      </c>
      <c r="M50" s="621">
        <f t="shared" si="11"/>
        <v>0</v>
      </c>
      <c r="N50" s="622" t="str">
        <f>IF($F50="1号",'2026単価表'!$D$33,IF(F50="2号",'2026単価表'!$D$34, ""))</f>
        <v/>
      </c>
      <c r="O50" s="732">
        <f>【4】見・契_研修旅費!O50</f>
        <v>0</v>
      </c>
      <c r="P50" s="623" t="str">
        <f>IF($F50="1号",'2026単価表'!$D$33,IF(F50="2号",'2026単価表'!$D$34, ""))</f>
        <v/>
      </c>
      <c r="Q50" s="733">
        <f>【4】見・契_研修旅費!Q50</f>
        <v>0</v>
      </c>
      <c r="R50" s="625" t="str">
        <f t="shared" si="12"/>
        <v/>
      </c>
      <c r="S50" s="626" t="str">
        <f t="shared" si="13"/>
        <v/>
      </c>
      <c r="T50" s="616"/>
      <c r="U50" s="616"/>
      <c r="V50" s="69"/>
      <c r="AP50" s="194"/>
      <c r="AQ50" s="195"/>
    </row>
    <row r="51" spans="3:45" ht="23.25" customHeight="1">
      <c r="G51" s="71"/>
      <c r="H51" s="71"/>
      <c r="R51" s="628" t="s">
        <v>383</v>
      </c>
      <c r="S51" s="629">
        <f>SUM(S46:S50)</f>
        <v>0</v>
      </c>
      <c r="T51" s="630"/>
      <c r="U51" s="631"/>
    </row>
    <row r="52" spans="3:45" ht="23.25" customHeight="1">
      <c r="G52" s="71"/>
      <c r="H52" s="71"/>
      <c r="S52" s="634"/>
      <c r="T52" s="630"/>
      <c r="U52" s="631"/>
    </row>
    <row r="53" spans="3:45" ht="24.75" customHeight="1">
      <c r="C53" s="62" t="s">
        <v>386</v>
      </c>
      <c r="F53" s="1051" t="s">
        <v>387</v>
      </c>
      <c r="G53" s="1051"/>
      <c r="H53" s="1051"/>
      <c r="I53" s="1053">
        <f>SUM(U62,U72,U82)</f>
        <v>0</v>
      </c>
      <c r="J53" s="1054"/>
      <c r="K53" s="62" t="s">
        <v>352</v>
      </c>
    </row>
    <row r="54" spans="3:45" ht="24.65" customHeight="1">
      <c r="C54" s="62" t="s">
        <v>355</v>
      </c>
      <c r="G54" s="636"/>
      <c r="H54" s="636"/>
      <c r="I54" s="637"/>
    </row>
    <row r="55" spans="3:45" ht="20.25" customHeight="1">
      <c r="C55" s="1055" t="s">
        <v>356</v>
      </c>
      <c r="D55" s="1055" t="s">
        <v>357</v>
      </c>
      <c r="E55" s="1055" t="s">
        <v>358</v>
      </c>
      <c r="F55" s="1045" t="s">
        <v>359</v>
      </c>
      <c r="G55" s="1048" t="s">
        <v>370</v>
      </c>
      <c r="H55" s="1049"/>
      <c r="I55" s="1048" t="s">
        <v>371</v>
      </c>
      <c r="J55" s="1049"/>
      <c r="K55" s="590" t="s">
        <v>361</v>
      </c>
      <c r="L55" s="590" t="s">
        <v>362</v>
      </c>
      <c r="M55" s="591" t="s">
        <v>363</v>
      </c>
      <c r="N55" s="592" t="s">
        <v>364</v>
      </c>
      <c r="O55" s="590"/>
      <c r="P55" s="759" t="s">
        <v>365</v>
      </c>
      <c r="Q55" s="759"/>
      <c r="R55" s="593" t="s">
        <v>366</v>
      </c>
      <c r="S55" s="1050" t="s">
        <v>388</v>
      </c>
      <c r="T55" s="1050"/>
      <c r="U55" s="759" t="s">
        <v>389</v>
      </c>
      <c r="V55" s="1204" t="s">
        <v>368</v>
      </c>
      <c r="W55" s="1203" t="s">
        <v>369</v>
      </c>
      <c r="X55" s="195"/>
      <c r="AP55" s="194"/>
      <c r="AS55" s="195"/>
    </row>
    <row r="56" spans="3:45" ht="20.25" customHeight="1">
      <c r="C56" s="1057"/>
      <c r="D56" s="1057"/>
      <c r="E56" s="1057"/>
      <c r="F56" s="1046"/>
      <c r="G56" s="757" t="s">
        <v>372</v>
      </c>
      <c r="H56" s="760" t="s">
        <v>373</v>
      </c>
      <c r="I56" s="757" t="s">
        <v>374</v>
      </c>
      <c r="J56" s="757" t="s">
        <v>375</v>
      </c>
      <c r="K56" s="757" t="s">
        <v>376</v>
      </c>
      <c r="L56" s="757"/>
      <c r="M56" s="599" t="s">
        <v>377</v>
      </c>
      <c r="N56" s="600" t="s">
        <v>378</v>
      </c>
      <c r="O56" s="757" t="s">
        <v>379</v>
      </c>
      <c r="P56" s="760" t="s">
        <v>378</v>
      </c>
      <c r="Q56" s="757" t="s">
        <v>380</v>
      </c>
      <c r="R56" s="757" t="s">
        <v>381</v>
      </c>
      <c r="S56" s="757" t="s">
        <v>390</v>
      </c>
      <c r="T56" s="757" t="s">
        <v>391</v>
      </c>
      <c r="U56" s="760" t="s">
        <v>392</v>
      </c>
      <c r="V56" s="1205"/>
      <c r="W56" s="1203"/>
      <c r="X56" s="195"/>
      <c r="AP56" s="194"/>
      <c r="AS56" s="195"/>
    </row>
    <row r="57" spans="3:45" ht="30" customHeight="1">
      <c r="C57" s="845">
        <f>【4】見・契_研修旅費!C57</f>
        <v>0</v>
      </c>
      <c r="D57" s="719">
        <f>【4】見・契_研修旅費!D57</f>
        <v>0</v>
      </c>
      <c r="E57" s="719">
        <f>【4】見・契_研修旅費!E57</f>
        <v>0</v>
      </c>
      <c r="F57" s="720"/>
      <c r="G57" s="721">
        <f>【4】見・契_研修旅費!G57</f>
        <v>0</v>
      </c>
      <c r="H57" s="722">
        <f>【4】見・契_研修旅費!H57</f>
        <v>0</v>
      </c>
      <c r="I57" s="723">
        <f>【4】見・契_研修旅費!I57</f>
        <v>0</v>
      </c>
      <c r="J57" s="724">
        <f>【4】見・契_研修旅費!J57</f>
        <v>0</v>
      </c>
      <c r="K57" s="725">
        <f>【4】見・契_研修旅費!K57</f>
        <v>0</v>
      </c>
      <c r="L57" s="608">
        <f>IF(K57="","",(J57*K57))</f>
        <v>0</v>
      </c>
      <c r="M57" s="609">
        <f t="shared" ref="M57:M61" si="15">IFERROR(ROUND(L57/1.1,0),"")</f>
        <v>0</v>
      </c>
      <c r="N57" s="737">
        <f>【4】見・契_研修旅費!N57</f>
        <v>0</v>
      </c>
      <c r="O57" s="725">
        <f>【4】見・契_研修旅費!O57</f>
        <v>0</v>
      </c>
      <c r="P57" s="738">
        <f>【4】見・契_研修旅費!P57</f>
        <v>0</v>
      </c>
      <c r="Q57" s="726">
        <f>【4】見・契_研修旅費!Q57</f>
        <v>0</v>
      </c>
      <c r="R57" s="640">
        <f>N57*O57+P57*Q57</f>
        <v>0</v>
      </c>
      <c r="S57" s="725">
        <f>【4】見・契_研修旅費!S57</f>
        <v>0</v>
      </c>
      <c r="T57" s="738">
        <f>【4】見・契_研修旅費!T57</f>
        <v>0</v>
      </c>
      <c r="U57" s="611">
        <f>SUM(M57,R57,T57)</f>
        <v>0</v>
      </c>
      <c r="V57" s="378"/>
      <c r="W57" s="846"/>
      <c r="X57" s="808"/>
      <c r="AP57" s="194"/>
      <c r="AS57" s="195"/>
    </row>
    <row r="58" spans="3:45" ht="30" customHeight="1">
      <c r="C58" s="845">
        <f>【4】見・契_研修旅費!C58</f>
        <v>0</v>
      </c>
      <c r="D58" s="719">
        <f>【4】見・契_研修旅費!D58</f>
        <v>0</v>
      </c>
      <c r="E58" s="719">
        <f>【4】見・契_研修旅費!E58</f>
        <v>0</v>
      </c>
      <c r="F58" s="720"/>
      <c r="G58" s="721">
        <f>【4】見・契_研修旅費!G58</f>
        <v>0</v>
      </c>
      <c r="H58" s="722">
        <f>【4】見・契_研修旅費!H58</f>
        <v>0</v>
      </c>
      <c r="I58" s="723">
        <f>【4】見・契_研修旅費!I58</f>
        <v>0</v>
      </c>
      <c r="J58" s="724">
        <f>【4】見・契_研修旅費!J58</f>
        <v>0</v>
      </c>
      <c r="K58" s="725">
        <f>【4】見・契_研修旅費!K58</f>
        <v>0</v>
      </c>
      <c r="L58" s="608">
        <f t="shared" ref="L58" si="16">IF(K58="","",(J58*K58))</f>
        <v>0</v>
      </c>
      <c r="M58" s="609">
        <f t="shared" si="15"/>
        <v>0</v>
      </c>
      <c r="N58" s="737">
        <f>【4】見・契_研修旅費!N58</f>
        <v>0</v>
      </c>
      <c r="O58" s="725">
        <f>【4】見・契_研修旅費!O58</f>
        <v>0</v>
      </c>
      <c r="P58" s="738">
        <f>【4】見・契_研修旅費!P58</f>
        <v>0</v>
      </c>
      <c r="Q58" s="726">
        <f>【4】見・契_研修旅費!Q58</f>
        <v>0</v>
      </c>
      <c r="R58" s="640">
        <f t="shared" ref="R58:R61" si="17">N58*O58+P58*Q58</f>
        <v>0</v>
      </c>
      <c r="S58" s="725">
        <f>【4】見・契_研修旅費!S58</f>
        <v>0</v>
      </c>
      <c r="T58" s="738">
        <f>【4】見・契_研修旅費!T58</f>
        <v>0</v>
      </c>
      <c r="U58" s="611">
        <f t="shared" ref="U58" si="18">SUM(M58,R58,T58)</f>
        <v>0</v>
      </c>
      <c r="V58" s="378"/>
      <c r="W58" s="846"/>
      <c r="X58" s="808"/>
      <c r="AP58" s="194"/>
      <c r="AS58" s="195"/>
    </row>
    <row r="59" spans="3:45" ht="30" customHeight="1">
      <c r="C59" s="845">
        <f>【4】見・契_研修旅費!C59</f>
        <v>0</v>
      </c>
      <c r="D59" s="719">
        <f>【4】見・契_研修旅費!D59</f>
        <v>0</v>
      </c>
      <c r="E59" s="719">
        <f>【4】見・契_研修旅費!E59</f>
        <v>0</v>
      </c>
      <c r="F59" s="720"/>
      <c r="G59" s="721">
        <f>【4】見・契_研修旅費!G59</f>
        <v>0</v>
      </c>
      <c r="H59" s="722">
        <f>【4】見・契_研修旅費!H59</f>
        <v>0</v>
      </c>
      <c r="I59" s="723">
        <f>【4】見・契_研修旅費!I59</f>
        <v>0</v>
      </c>
      <c r="J59" s="724">
        <f>【4】見・契_研修旅費!J59</f>
        <v>0</v>
      </c>
      <c r="K59" s="725">
        <f>【4】見・契_研修旅費!K59</f>
        <v>0</v>
      </c>
      <c r="L59" s="608">
        <f t="shared" ref="L59" si="19">IF(K59="","",(J59*K59))</f>
        <v>0</v>
      </c>
      <c r="M59" s="609">
        <f t="shared" ref="M59" si="20">IFERROR(ROUND(L59/1.1,0),"")</f>
        <v>0</v>
      </c>
      <c r="N59" s="737">
        <f>【4】見・契_研修旅費!N59</f>
        <v>0</v>
      </c>
      <c r="O59" s="725">
        <f>【4】見・契_研修旅費!O59</f>
        <v>0</v>
      </c>
      <c r="P59" s="738">
        <f>【4】見・契_研修旅費!P59</f>
        <v>0</v>
      </c>
      <c r="Q59" s="726">
        <f>【4】見・契_研修旅費!Q59</f>
        <v>0</v>
      </c>
      <c r="R59" s="640">
        <f t="shared" si="17"/>
        <v>0</v>
      </c>
      <c r="S59" s="725">
        <f>【4】見・契_研修旅費!S59</f>
        <v>0</v>
      </c>
      <c r="T59" s="738">
        <f>【4】見・契_研修旅費!T59</f>
        <v>0</v>
      </c>
      <c r="U59" s="611">
        <f t="shared" ref="U59" si="21">SUM(M59,R59,T59)</f>
        <v>0</v>
      </c>
      <c r="V59" s="378"/>
      <c r="W59" s="846"/>
      <c r="X59" s="808"/>
      <c r="AP59" s="194"/>
      <c r="AS59" s="195"/>
    </row>
    <row r="60" spans="3:45" ht="30" customHeight="1">
      <c r="C60" s="845">
        <f>【4】見・契_研修旅費!C60</f>
        <v>0</v>
      </c>
      <c r="D60" s="719">
        <f>【4】見・契_研修旅費!D60</f>
        <v>0</v>
      </c>
      <c r="E60" s="719">
        <f>【4】見・契_研修旅費!E60</f>
        <v>0</v>
      </c>
      <c r="F60" s="720"/>
      <c r="G60" s="721">
        <f>【4】見・契_研修旅費!G60</f>
        <v>0</v>
      </c>
      <c r="H60" s="722">
        <f>【4】見・契_研修旅費!H60</f>
        <v>0</v>
      </c>
      <c r="I60" s="723">
        <f>【4】見・契_研修旅費!I60</f>
        <v>0</v>
      </c>
      <c r="J60" s="724">
        <f>【4】見・契_研修旅費!J60</f>
        <v>0</v>
      </c>
      <c r="K60" s="725">
        <f>【4】見・契_研修旅費!K60</f>
        <v>0</v>
      </c>
      <c r="L60" s="608">
        <f t="shared" ref="L60:L61" si="22">IF(K60="","",(J60*K60))</f>
        <v>0</v>
      </c>
      <c r="M60" s="609">
        <f t="shared" si="15"/>
        <v>0</v>
      </c>
      <c r="N60" s="737">
        <f>【4】見・契_研修旅費!N60</f>
        <v>0</v>
      </c>
      <c r="O60" s="725">
        <f>【4】見・契_研修旅費!O60</f>
        <v>0</v>
      </c>
      <c r="P60" s="738">
        <f>【4】見・契_研修旅費!P60</f>
        <v>0</v>
      </c>
      <c r="Q60" s="726">
        <f>【4】見・契_研修旅費!Q60</f>
        <v>0</v>
      </c>
      <c r="R60" s="640">
        <f t="shared" si="17"/>
        <v>0</v>
      </c>
      <c r="S60" s="725">
        <f>【4】見・契_研修旅費!S60</f>
        <v>0</v>
      </c>
      <c r="T60" s="738">
        <f>【4】見・契_研修旅費!T60</f>
        <v>0</v>
      </c>
      <c r="U60" s="611">
        <f t="shared" ref="U60:U61" si="23">SUM(M60,R60,T60)</f>
        <v>0</v>
      </c>
      <c r="V60" s="378"/>
      <c r="W60" s="846"/>
      <c r="X60" s="808"/>
      <c r="AP60" s="194"/>
      <c r="AS60" s="195"/>
    </row>
    <row r="61" spans="3:45" ht="30" customHeight="1">
      <c r="C61" s="847">
        <f>【4】見・契_研修旅費!C61</f>
        <v>0</v>
      </c>
      <c r="D61" s="728">
        <f>【4】見・契_研修旅費!D61</f>
        <v>0</v>
      </c>
      <c r="E61" s="728">
        <f>【4】見・契_研修旅費!E61</f>
        <v>0</v>
      </c>
      <c r="F61" s="734"/>
      <c r="G61" s="729">
        <f>【4】見・契_研修旅費!G61</f>
        <v>0</v>
      </c>
      <c r="H61" s="730">
        <f>【4】見・契_研修旅費!H61</f>
        <v>0</v>
      </c>
      <c r="I61" s="735">
        <f>【4】見・契_研修旅費!I61</f>
        <v>0</v>
      </c>
      <c r="J61" s="731">
        <f>【4】見・契_研修旅費!J61</f>
        <v>0</v>
      </c>
      <c r="K61" s="732">
        <f>【4】見・契_研修旅費!K61</f>
        <v>0</v>
      </c>
      <c r="L61" s="620">
        <f t="shared" si="22"/>
        <v>0</v>
      </c>
      <c r="M61" s="621">
        <f t="shared" si="15"/>
        <v>0</v>
      </c>
      <c r="N61" s="739">
        <f>【4】見・契_研修旅費!N61</f>
        <v>0</v>
      </c>
      <c r="O61" s="732">
        <f>【4】見・契_研修旅費!O61</f>
        <v>0</v>
      </c>
      <c r="P61" s="740">
        <f>【4】見・契_研修旅費!P61</f>
        <v>0</v>
      </c>
      <c r="Q61" s="733">
        <f>【4】見・契_研修旅費!Q61</f>
        <v>0</v>
      </c>
      <c r="R61" s="643">
        <f t="shared" si="17"/>
        <v>0</v>
      </c>
      <c r="S61" s="732">
        <f>【4】見・契_研修旅費!S61</f>
        <v>0</v>
      </c>
      <c r="T61" s="740">
        <f>【4】見・契_研修旅費!T61</f>
        <v>0</v>
      </c>
      <c r="U61" s="623">
        <f t="shared" si="23"/>
        <v>0</v>
      </c>
      <c r="V61" s="74"/>
      <c r="W61" s="848"/>
      <c r="X61" s="808"/>
      <c r="AP61" s="194"/>
      <c r="AS61" s="195"/>
    </row>
    <row r="62" spans="3:45" ht="23.25" customHeight="1">
      <c r="G62" s="71"/>
      <c r="H62" s="71"/>
      <c r="T62" s="646" t="s">
        <v>383</v>
      </c>
      <c r="U62" s="647">
        <f>SUM(U57:U61)</f>
        <v>0</v>
      </c>
      <c r="V62" s="395"/>
      <c r="W62" s="844"/>
      <c r="AP62" s="194"/>
      <c r="AR62" s="195"/>
    </row>
    <row r="63" spans="3:45" ht="23.25" customHeight="1">
      <c r="G63" s="71"/>
      <c r="H63" s="71"/>
      <c r="U63" s="630"/>
      <c r="V63" s="395"/>
      <c r="W63" s="844"/>
      <c r="AP63" s="194"/>
      <c r="AR63" s="195"/>
    </row>
    <row r="64" spans="3:45" ht="22" customHeight="1">
      <c r="C64" s="62" t="s">
        <v>384</v>
      </c>
    </row>
    <row r="65" spans="3:45" ht="20.25" customHeight="1">
      <c r="C65" s="1055" t="s">
        <v>356</v>
      </c>
      <c r="D65" s="1055" t="s">
        <v>357</v>
      </c>
      <c r="E65" s="1055" t="s">
        <v>358</v>
      </c>
      <c r="F65" s="1045" t="s">
        <v>359</v>
      </c>
      <c r="G65" s="1048" t="s">
        <v>370</v>
      </c>
      <c r="H65" s="1049"/>
      <c r="I65" s="1048" t="s">
        <v>371</v>
      </c>
      <c r="J65" s="1049"/>
      <c r="K65" s="590" t="s">
        <v>361</v>
      </c>
      <c r="L65" s="590" t="s">
        <v>362</v>
      </c>
      <c r="M65" s="591" t="s">
        <v>363</v>
      </c>
      <c r="N65" s="592" t="s">
        <v>364</v>
      </c>
      <c r="O65" s="590"/>
      <c r="P65" s="590" t="s">
        <v>365</v>
      </c>
      <c r="Q65" s="759"/>
      <c r="R65" s="593" t="s">
        <v>366</v>
      </c>
      <c r="S65" s="1050" t="s">
        <v>388</v>
      </c>
      <c r="T65" s="1050"/>
      <c r="U65" s="759" t="s">
        <v>389</v>
      </c>
      <c r="V65" s="1204" t="s">
        <v>368</v>
      </c>
      <c r="W65" s="1203" t="s">
        <v>369</v>
      </c>
      <c r="X65" s="195"/>
      <c r="AP65" s="194"/>
      <c r="AS65" s="195"/>
    </row>
    <row r="66" spans="3:45" ht="20.25" customHeight="1">
      <c r="C66" s="1057"/>
      <c r="D66" s="1057"/>
      <c r="E66" s="1057"/>
      <c r="F66" s="1046"/>
      <c r="G66" s="757" t="s">
        <v>372</v>
      </c>
      <c r="H66" s="760" t="s">
        <v>373</v>
      </c>
      <c r="I66" s="757" t="s">
        <v>374</v>
      </c>
      <c r="J66" s="757" t="s">
        <v>375</v>
      </c>
      <c r="K66" s="757" t="s">
        <v>376</v>
      </c>
      <c r="L66" s="757"/>
      <c r="M66" s="599" t="s">
        <v>377</v>
      </c>
      <c r="N66" s="600" t="s">
        <v>378</v>
      </c>
      <c r="O66" s="757" t="s">
        <v>379</v>
      </c>
      <c r="P66" s="600" t="s">
        <v>378</v>
      </c>
      <c r="Q66" s="757" t="s">
        <v>380</v>
      </c>
      <c r="R66" s="757" t="s">
        <v>381</v>
      </c>
      <c r="S66" s="757" t="s">
        <v>390</v>
      </c>
      <c r="T66" s="757" t="s">
        <v>391</v>
      </c>
      <c r="U66" s="760" t="s">
        <v>392</v>
      </c>
      <c r="V66" s="1205"/>
      <c r="W66" s="1203"/>
      <c r="X66" s="195"/>
      <c r="AP66" s="194"/>
      <c r="AS66" s="195"/>
    </row>
    <row r="67" spans="3:45" ht="30" customHeight="1">
      <c r="C67" s="845">
        <f>【4】見・契_研修旅費!C67</f>
        <v>0</v>
      </c>
      <c r="D67" s="719">
        <f>【4】見・契_研修旅費!D67</f>
        <v>0</v>
      </c>
      <c r="E67" s="719">
        <f>【4】見・契_研修旅費!E67</f>
        <v>0</v>
      </c>
      <c r="F67" s="720"/>
      <c r="G67" s="721">
        <f>【4】見・契_研修旅費!G67</f>
        <v>0</v>
      </c>
      <c r="H67" s="722">
        <f>【4】見・契_研修旅費!H67</f>
        <v>0</v>
      </c>
      <c r="I67" s="723">
        <f>【4】見・契_研修旅費!I67</f>
        <v>0</v>
      </c>
      <c r="J67" s="724">
        <f>【4】見・契_研修旅費!J67</f>
        <v>0</v>
      </c>
      <c r="K67" s="725">
        <f>【4】見・契_研修旅費!K67</f>
        <v>0</v>
      </c>
      <c r="L67" s="608">
        <f>IF(K67="","",(J67*K67))</f>
        <v>0</v>
      </c>
      <c r="M67" s="609">
        <f t="shared" ref="M67:M71" si="24">IFERROR(ROUND(L67/1.1,0),"")</f>
        <v>0</v>
      </c>
      <c r="N67" s="737">
        <f>【4】見・契_研修旅費!N67</f>
        <v>0</v>
      </c>
      <c r="O67" s="725">
        <f>【4】見・契_研修旅費!O67</f>
        <v>0</v>
      </c>
      <c r="P67" s="738">
        <f>【4】見・契_研修旅費!P67</f>
        <v>0</v>
      </c>
      <c r="Q67" s="726">
        <f>【4】見・契_研修旅費!Q67</f>
        <v>0</v>
      </c>
      <c r="R67" s="640">
        <f t="shared" ref="R67:R71" si="25">N67*O67+P67*Q67</f>
        <v>0</v>
      </c>
      <c r="S67" s="725">
        <f>【4】見・契_研修旅費!S67</f>
        <v>0</v>
      </c>
      <c r="T67" s="738">
        <f>【4】見・契_研修旅費!T67</f>
        <v>0</v>
      </c>
      <c r="U67" s="611">
        <f>SUM(M67,R67,T67)</f>
        <v>0</v>
      </c>
      <c r="V67" s="378"/>
      <c r="W67" s="846"/>
      <c r="X67" s="808"/>
      <c r="AP67" s="194"/>
      <c r="AS67" s="195"/>
    </row>
    <row r="68" spans="3:45" ht="30" customHeight="1">
      <c r="C68" s="845">
        <f>【4】見・契_研修旅費!C68</f>
        <v>0</v>
      </c>
      <c r="D68" s="719">
        <f>【4】見・契_研修旅費!D68</f>
        <v>0</v>
      </c>
      <c r="E68" s="719">
        <f>【4】見・契_研修旅費!E68</f>
        <v>0</v>
      </c>
      <c r="F68" s="720"/>
      <c r="G68" s="721">
        <f>【4】見・契_研修旅費!G68</f>
        <v>0</v>
      </c>
      <c r="H68" s="722">
        <f>【4】見・契_研修旅費!H68</f>
        <v>0</v>
      </c>
      <c r="I68" s="723">
        <f>【4】見・契_研修旅費!I68</f>
        <v>0</v>
      </c>
      <c r="J68" s="724">
        <f>【4】見・契_研修旅費!J68</f>
        <v>0</v>
      </c>
      <c r="K68" s="725">
        <f>【4】見・契_研修旅費!K68</f>
        <v>0</v>
      </c>
      <c r="L68" s="608">
        <f t="shared" ref="L68" si="26">IF(K68="","",(J68*K68))</f>
        <v>0</v>
      </c>
      <c r="M68" s="609">
        <f t="shared" si="24"/>
        <v>0</v>
      </c>
      <c r="N68" s="737">
        <f>【4】見・契_研修旅費!N68</f>
        <v>0</v>
      </c>
      <c r="O68" s="725">
        <f>【4】見・契_研修旅費!O68</f>
        <v>0</v>
      </c>
      <c r="P68" s="738">
        <f>【4】見・契_研修旅費!P68</f>
        <v>0</v>
      </c>
      <c r="Q68" s="726">
        <f>【4】見・契_研修旅費!Q68</f>
        <v>0</v>
      </c>
      <c r="R68" s="640">
        <f t="shared" si="25"/>
        <v>0</v>
      </c>
      <c r="S68" s="725">
        <f>【4】見・契_研修旅費!S68</f>
        <v>0</v>
      </c>
      <c r="T68" s="738">
        <f>【4】見・契_研修旅費!T68</f>
        <v>0</v>
      </c>
      <c r="U68" s="611">
        <f t="shared" ref="U68" si="27">SUM(M68,R68,T68)</f>
        <v>0</v>
      </c>
      <c r="V68" s="378"/>
      <c r="W68" s="846"/>
      <c r="X68" s="808"/>
      <c r="AP68" s="194"/>
      <c r="AS68" s="195"/>
    </row>
    <row r="69" spans="3:45" ht="30" customHeight="1">
      <c r="C69" s="845">
        <f>【4】見・契_研修旅費!C69</f>
        <v>0</v>
      </c>
      <c r="D69" s="719">
        <f>【4】見・契_研修旅費!D69</f>
        <v>0</v>
      </c>
      <c r="E69" s="719">
        <f>【4】見・契_研修旅費!E69</f>
        <v>0</v>
      </c>
      <c r="F69" s="720"/>
      <c r="G69" s="721">
        <f>【4】見・契_研修旅費!G69</f>
        <v>0</v>
      </c>
      <c r="H69" s="722">
        <f>【4】見・契_研修旅費!H69</f>
        <v>0</v>
      </c>
      <c r="I69" s="723">
        <f>【4】見・契_研修旅費!I69</f>
        <v>0</v>
      </c>
      <c r="J69" s="724">
        <f>【4】見・契_研修旅費!J69</f>
        <v>0</v>
      </c>
      <c r="K69" s="725">
        <f>【4】見・契_研修旅費!K69</f>
        <v>0</v>
      </c>
      <c r="L69" s="608">
        <f t="shared" ref="L69" si="28">IF(K69="","",(J69*K69))</f>
        <v>0</v>
      </c>
      <c r="M69" s="609">
        <f t="shared" ref="M69" si="29">IFERROR(ROUND(L69/1.1,0),"")</f>
        <v>0</v>
      </c>
      <c r="N69" s="737">
        <f>【4】見・契_研修旅費!N69</f>
        <v>0</v>
      </c>
      <c r="O69" s="725">
        <f>【4】見・契_研修旅費!O69</f>
        <v>0</v>
      </c>
      <c r="P69" s="738">
        <f>【4】見・契_研修旅費!P69</f>
        <v>0</v>
      </c>
      <c r="Q69" s="726">
        <f>【4】見・契_研修旅費!Q69</f>
        <v>0</v>
      </c>
      <c r="R69" s="640">
        <f t="shared" si="25"/>
        <v>0</v>
      </c>
      <c r="S69" s="725">
        <f>【4】見・契_研修旅費!S69</f>
        <v>0</v>
      </c>
      <c r="T69" s="738">
        <f>【4】見・契_研修旅費!T69</f>
        <v>0</v>
      </c>
      <c r="U69" s="611">
        <f t="shared" ref="U69" si="30">SUM(M69,R69,T69)</f>
        <v>0</v>
      </c>
      <c r="V69" s="378"/>
      <c r="W69" s="846"/>
      <c r="X69" s="808"/>
      <c r="AP69" s="194"/>
      <c r="AS69" s="195"/>
    </row>
    <row r="70" spans="3:45" ht="30" customHeight="1">
      <c r="C70" s="845">
        <f>【4】見・契_研修旅費!C70</f>
        <v>0</v>
      </c>
      <c r="D70" s="719">
        <f>【4】見・契_研修旅費!D70</f>
        <v>0</v>
      </c>
      <c r="E70" s="719">
        <f>【4】見・契_研修旅費!E70</f>
        <v>0</v>
      </c>
      <c r="F70" s="720"/>
      <c r="G70" s="721">
        <f>【4】見・契_研修旅費!G70</f>
        <v>0</v>
      </c>
      <c r="H70" s="722">
        <f>【4】見・契_研修旅費!H70</f>
        <v>0</v>
      </c>
      <c r="I70" s="723">
        <f>【4】見・契_研修旅費!I70</f>
        <v>0</v>
      </c>
      <c r="J70" s="724">
        <f>【4】見・契_研修旅費!J70</f>
        <v>0</v>
      </c>
      <c r="K70" s="725">
        <f>【4】見・契_研修旅費!K70</f>
        <v>0</v>
      </c>
      <c r="L70" s="608">
        <f t="shared" ref="L70:L71" si="31">IF(K70="","",(J70*K70))</f>
        <v>0</v>
      </c>
      <c r="M70" s="609">
        <f t="shared" si="24"/>
        <v>0</v>
      </c>
      <c r="N70" s="737">
        <f>【4】見・契_研修旅費!N70</f>
        <v>0</v>
      </c>
      <c r="O70" s="725">
        <f>【4】見・契_研修旅費!O70</f>
        <v>0</v>
      </c>
      <c r="P70" s="738">
        <f>【4】見・契_研修旅費!P70</f>
        <v>0</v>
      </c>
      <c r="Q70" s="726">
        <f>【4】見・契_研修旅費!Q70</f>
        <v>0</v>
      </c>
      <c r="R70" s="640">
        <f t="shared" si="25"/>
        <v>0</v>
      </c>
      <c r="S70" s="725">
        <f>【4】見・契_研修旅費!S70</f>
        <v>0</v>
      </c>
      <c r="T70" s="738">
        <f>【4】見・契_研修旅費!T70</f>
        <v>0</v>
      </c>
      <c r="U70" s="611">
        <f t="shared" ref="U70:U71" si="32">SUM(M70,R70,T70)</f>
        <v>0</v>
      </c>
      <c r="V70" s="378"/>
      <c r="W70" s="846"/>
      <c r="X70" s="808"/>
      <c r="AP70" s="194"/>
      <c r="AS70" s="195"/>
    </row>
    <row r="71" spans="3:45" ht="30" customHeight="1">
      <c r="C71" s="847">
        <f>【4】見・契_研修旅費!C71</f>
        <v>0</v>
      </c>
      <c r="D71" s="728">
        <f>【4】見・契_研修旅費!D71</f>
        <v>0</v>
      </c>
      <c r="E71" s="728">
        <f>【4】見・契_研修旅費!E71</f>
        <v>0</v>
      </c>
      <c r="F71" s="734"/>
      <c r="G71" s="729">
        <f>【4】見・契_研修旅費!G71</f>
        <v>0</v>
      </c>
      <c r="H71" s="730">
        <f>【4】見・契_研修旅費!H71</f>
        <v>0</v>
      </c>
      <c r="I71" s="735">
        <f>【4】見・契_研修旅費!I71</f>
        <v>0</v>
      </c>
      <c r="J71" s="731">
        <f>【4】見・契_研修旅費!J71</f>
        <v>0</v>
      </c>
      <c r="K71" s="732">
        <f>【4】見・契_研修旅費!K71</f>
        <v>0</v>
      </c>
      <c r="L71" s="620">
        <f t="shared" si="31"/>
        <v>0</v>
      </c>
      <c r="M71" s="621">
        <f t="shared" si="24"/>
        <v>0</v>
      </c>
      <c r="N71" s="739">
        <f>【4】見・契_研修旅費!N71</f>
        <v>0</v>
      </c>
      <c r="O71" s="732">
        <f>【4】見・契_研修旅費!O71</f>
        <v>0</v>
      </c>
      <c r="P71" s="740">
        <f>【4】見・契_研修旅費!P71</f>
        <v>0</v>
      </c>
      <c r="Q71" s="733">
        <f>【4】見・契_研修旅費!Q71</f>
        <v>0</v>
      </c>
      <c r="R71" s="643">
        <f t="shared" si="25"/>
        <v>0</v>
      </c>
      <c r="S71" s="732">
        <f>【4】見・契_研修旅費!S71</f>
        <v>0</v>
      </c>
      <c r="T71" s="740">
        <f>【4】見・契_研修旅費!T71</f>
        <v>0</v>
      </c>
      <c r="U71" s="623">
        <f t="shared" si="32"/>
        <v>0</v>
      </c>
      <c r="V71" s="74"/>
      <c r="W71" s="848"/>
      <c r="X71" s="808"/>
      <c r="AP71" s="194"/>
      <c r="AS71" s="195"/>
    </row>
    <row r="72" spans="3:45" ht="23.25" customHeight="1">
      <c r="G72" s="71"/>
      <c r="H72" s="71"/>
      <c r="T72" s="646" t="s">
        <v>383</v>
      </c>
      <c r="U72" s="647">
        <f>SUM(U67:U71)</f>
        <v>0</v>
      </c>
      <c r="V72" s="395"/>
      <c r="W72" s="844"/>
      <c r="AP72" s="194"/>
      <c r="AR72" s="195"/>
    </row>
    <row r="74" spans="3:45" ht="22.5" customHeight="1">
      <c r="C74" s="62" t="s">
        <v>385</v>
      </c>
    </row>
    <row r="75" spans="3:45" ht="20.25" customHeight="1">
      <c r="C75" s="1055" t="s">
        <v>356</v>
      </c>
      <c r="D75" s="1055" t="s">
        <v>357</v>
      </c>
      <c r="E75" s="1055" t="s">
        <v>358</v>
      </c>
      <c r="F75" s="1045" t="s">
        <v>359</v>
      </c>
      <c r="G75" s="1048" t="s">
        <v>370</v>
      </c>
      <c r="H75" s="1049"/>
      <c r="I75" s="1048" t="s">
        <v>371</v>
      </c>
      <c r="J75" s="1049"/>
      <c r="K75" s="590" t="s">
        <v>361</v>
      </c>
      <c r="L75" s="590" t="s">
        <v>362</v>
      </c>
      <c r="M75" s="591" t="s">
        <v>363</v>
      </c>
      <c r="N75" s="592" t="s">
        <v>364</v>
      </c>
      <c r="O75" s="590"/>
      <c r="P75" s="590" t="s">
        <v>365</v>
      </c>
      <c r="Q75" s="759"/>
      <c r="R75" s="593" t="s">
        <v>366</v>
      </c>
      <c r="S75" s="1050" t="s">
        <v>388</v>
      </c>
      <c r="T75" s="1050"/>
      <c r="U75" s="759" t="s">
        <v>389</v>
      </c>
      <c r="V75" s="1204" t="s">
        <v>368</v>
      </c>
      <c r="W75" s="1203" t="s">
        <v>369</v>
      </c>
      <c r="X75" s="195"/>
      <c r="AP75" s="194"/>
      <c r="AS75" s="195"/>
    </row>
    <row r="76" spans="3:45" ht="20.25" customHeight="1">
      <c r="C76" s="1057"/>
      <c r="D76" s="1057"/>
      <c r="E76" s="1057"/>
      <c r="F76" s="1046"/>
      <c r="G76" s="757" t="s">
        <v>372</v>
      </c>
      <c r="H76" s="760" t="s">
        <v>373</v>
      </c>
      <c r="I76" s="757" t="s">
        <v>374</v>
      </c>
      <c r="J76" s="757" t="s">
        <v>375</v>
      </c>
      <c r="K76" s="757" t="s">
        <v>376</v>
      </c>
      <c r="L76" s="757"/>
      <c r="M76" s="599" t="s">
        <v>377</v>
      </c>
      <c r="N76" s="600" t="s">
        <v>378</v>
      </c>
      <c r="O76" s="757" t="s">
        <v>379</v>
      </c>
      <c r="P76" s="600" t="s">
        <v>378</v>
      </c>
      <c r="Q76" s="757" t="s">
        <v>380</v>
      </c>
      <c r="R76" s="757" t="s">
        <v>381</v>
      </c>
      <c r="S76" s="757" t="s">
        <v>390</v>
      </c>
      <c r="T76" s="757" t="s">
        <v>391</v>
      </c>
      <c r="U76" s="760" t="s">
        <v>392</v>
      </c>
      <c r="V76" s="1205"/>
      <c r="W76" s="1203"/>
      <c r="X76" s="195"/>
      <c r="AP76" s="194"/>
      <c r="AS76" s="195"/>
    </row>
    <row r="77" spans="3:45" ht="30" customHeight="1">
      <c r="C77" s="845">
        <f>【4】見・契_研修旅費!C77</f>
        <v>0</v>
      </c>
      <c r="D77" s="719">
        <f>【4】見・契_研修旅費!D77</f>
        <v>0</v>
      </c>
      <c r="E77" s="719">
        <f>【4】見・契_研修旅費!E77</f>
        <v>0</v>
      </c>
      <c r="F77" s="720"/>
      <c r="G77" s="721">
        <f>【4】見・契_研修旅費!G77</f>
        <v>0</v>
      </c>
      <c r="H77" s="722">
        <f>【4】見・契_研修旅費!H77</f>
        <v>0</v>
      </c>
      <c r="I77" s="723">
        <f>【4】見・契_研修旅費!I77</f>
        <v>0</v>
      </c>
      <c r="J77" s="724">
        <f>【4】見・契_研修旅費!J77</f>
        <v>0</v>
      </c>
      <c r="K77" s="725">
        <f>【4】見・契_研修旅費!K77</f>
        <v>0</v>
      </c>
      <c r="L77" s="608">
        <f>IF(K77="","",(J77*K77))</f>
        <v>0</v>
      </c>
      <c r="M77" s="609">
        <f t="shared" ref="M77:M81" si="33">IFERROR(ROUND(L77/1.1,0),"")</f>
        <v>0</v>
      </c>
      <c r="N77" s="737">
        <f>【4】見・契_研修旅費!N77</f>
        <v>0</v>
      </c>
      <c r="O77" s="725">
        <f>【4】見・契_研修旅費!O77</f>
        <v>0</v>
      </c>
      <c r="P77" s="738">
        <f>【4】見・契_研修旅費!P77</f>
        <v>0</v>
      </c>
      <c r="Q77" s="726">
        <f>【4】見・契_研修旅費!Q77</f>
        <v>0</v>
      </c>
      <c r="R77" s="640">
        <f t="shared" ref="R77:R81" si="34">N77*O77+P77*Q77</f>
        <v>0</v>
      </c>
      <c r="S77" s="725">
        <f>【4】見・契_研修旅費!S77</f>
        <v>0</v>
      </c>
      <c r="T77" s="738">
        <f>【4】見・契_研修旅費!T77</f>
        <v>0</v>
      </c>
      <c r="U77" s="611">
        <f>SUM(M77,R77,T77)</f>
        <v>0</v>
      </c>
      <c r="V77" s="378"/>
      <c r="W77" s="846"/>
      <c r="X77" s="808"/>
      <c r="AP77" s="194"/>
      <c r="AS77" s="195"/>
    </row>
    <row r="78" spans="3:45" ht="30" customHeight="1">
      <c r="C78" s="845">
        <f>【4】見・契_研修旅費!C78</f>
        <v>0</v>
      </c>
      <c r="D78" s="719">
        <f>【4】見・契_研修旅費!D78</f>
        <v>0</v>
      </c>
      <c r="E78" s="719">
        <f>【4】見・契_研修旅費!E78</f>
        <v>0</v>
      </c>
      <c r="F78" s="720"/>
      <c r="G78" s="721">
        <f>【4】見・契_研修旅費!G78</f>
        <v>0</v>
      </c>
      <c r="H78" s="722">
        <f>【4】見・契_研修旅費!H78</f>
        <v>0</v>
      </c>
      <c r="I78" s="723">
        <f>【4】見・契_研修旅費!I78</f>
        <v>0</v>
      </c>
      <c r="J78" s="724">
        <f>【4】見・契_研修旅費!J78</f>
        <v>0</v>
      </c>
      <c r="K78" s="725">
        <f>【4】見・契_研修旅費!K78</f>
        <v>0</v>
      </c>
      <c r="L78" s="608">
        <f t="shared" ref="L78" si="35">IF(K78="","",(J78*K78))</f>
        <v>0</v>
      </c>
      <c r="M78" s="609">
        <f t="shared" si="33"/>
        <v>0</v>
      </c>
      <c r="N78" s="737">
        <f>【4】見・契_研修旅費!N78</f>
        <v>0</v>
      </c>
      <c r="O78" s="725">
        <f>【4】見・契_研修旅費!O78</f>
        <v>0</v>
      </c>
      <c r="P78" s="738">
        <f>【4】見・契_研修旅費!P78</f>
        <v>0</v>
      </c>
      <c r="Q78" s="726">
        <f>【4】見・契_研修旅費!Q78</f>
        <v>0</v>
      </c>
      <c r="R78" s="640">
        <f t="shared" si="34"/>
        <v>0</v>
      </c>
      <c r="S78" s="725">
        <f>【4】見・契_研修旅費!S78</f>
        <v>0</v>
      </c>
      <c r="T78" s="738">
        <f>【4】見・契_研修旅費!T78</f>
        <v>0</v>
      </c>
      <c r="U78" s="611">
        <f t="shared" ref="U78" si="36">SUM(M78,R78,T78)</f>
        <v>0</v>
      </c>
      <c r="V78" s="378"/>
      <c r="W78" s="846"/>
      <c r="X78" s="808"/>
      <c r="AP78" s="194"/>
      <c r="AS78" s="195"/>
    </row>
    <row r="79" spans="3:45" ht="30" customHeight="1">
      <c r="C79" s="845">
        <f>【4】見・契_研修旅費!C79</f>
        <v>0</v>
      </c>
      <c r="D79" s="719">
        <f>【4】見・契_研修旅費!D79</f>
        <v>0</v>
      </c>
      <c r="E79" s="719">
        <f>【4】見・契_研修旅費!E79</f>
        <v>0</v>
      </c>
      <c r="F79" s="720"/>
      <c r="G79" s="721">
        <f>【4】見・契_研修旅費!G79</f>
        <v>0</v>
      </c>
      <c r="H79" s="722">
        <f>【4】見・契_研修旅費!H79</f>
        <v>0</v>
      </c>
      <c r="I79" s="723">
        <f>【4】見・契_研修旅費!I79</f>
        <v>0</v>
      </c>
      <c r="J79" s="724">
        <f>【4】見・契_研修旅費!J79</f>
        <v>0</v>
      </c>
      <c r="K79" s="725">
        <f>【4】見・契_研修旅費!K79</f>
        <v>0</v>
      </c>
      <c r="L79" s="608">
        <f t="shared" ref="L79" si="37">IF(K79="","",(J79*K79))</f>
        <v>0</v>
      </c>
      <c r="M79" s="609">
        <f t="shared" ref="M79" si="38">IFERROR(ROUND(L79/1.1,0),"")</f>
        <v>0</v>
      </c>
      <c r="N79" s="737">
        <f>【4】見・契_研修旅費!N79</f>
        <v>0</v>
      </c>
      <c r="O79" s="725">
        <f>【4】見・契_研修旅費!O79</f>
        <v>0</v>
      </c>
      <c r="P79" s="738">
        <f>【4】見・契_研修旅費!P79</f>
        <v>0</v>
      </c>
      <c r="Q79" s="726">
        <f>【4】見・契_研修旅費!Q79</f>
        <v>0</v>
      </c>
      <c r="R79" s="640">
        <f t="shared" si="34"/>
        <v>0</v>
      </c>
      <c r="S79" s="725">
        <f>【4】見・契_研修旅費!S79</f>
        <v>0</v>
      </c>
      <c r="T79" s="738">
        <f>【4】見・契_研修旅費!T79</f>
        <v>0</v>
      </c>
      <c r="U79" s="611">
        <f t="shared" ref="U79" si="39">SUM(M79,R79,T79)</f>
        <v>0</v>
      </c>
      <c r="V79" s="378"/>
      <c r="W79" s="846"/>
      <c r="X79" s="808"/>
      <c r="AP79" s="194"/>
      <c r="AS79" s="195"/>
    </row>
    <row r="80" spans="3:45" ht="30" customHeight="1">
      <c r="C80" s="845">
        <f>【4】見・契_研修旅費!C80</f>
        <v>0</v>
      </c>
      <c r="D80" s="719">
        <f>【4】見・契_研修旅費!D80</f>
        <v>0</v>
      </c>
      <c r="E80" s="719">
        <f>【4】見・契_研修旅費!E80</f>
        <v>0</v>
      </c>
      <c r="F80" s="720"/>
      <c r="G80" s="721">
        <f>【4】見・契_研修旅費!G80</f>
        <v>0</v>
      </c>
      <c r="H80" s="722">
        <f>【4】見・契_研修旅費!H80</f>
        <v>0</v>
      </c>
      <c r="I80" s="723">
        <f>【4】見・契_研修旅費!I80</f>
        <v>0</v>
      </c>
      <c r="J80" s="724">
        <f>【4】見・契_研修旅費!J80</f>
        <v>0</v>
      </c>
      <c r="K80" s="725">
        <f>【4】見・契_研修旅費!K80</f>
        <v>0</v>
      </c>
      <c r="L80" s="608">
        <f t="shared" ref="L80:L81" si="40">IF(K80="","",(J80*K80))</f>
        <v>0</v>
      </c>
      <c r="M80" s="609">
        <f t="shared" si="33"/>
        <v>0</v>
      </c>
      <c r="N80" s="737">
        <f>【4】見・契_研修旅費!N80</f>
        <v>0</v>
      </c>
      <c r="O80" s="725">
        <f>【4】見・契_研修旅費!O80</f>
        <v>0</v>
      </c>
      <c r="P80" s="738">
        <f>【4】見・契_研修旅費!P80</f>
        <v>0</v>
      </c>
      <c r="Q80" s="726">
        <f>【4】見・契_研修旅費!Q80</f>
        <v>0</v>
      </c>
      <c r="R80" s="640">
        <f t="shared" si="34"/>
        <v>0</v>
      </c>
      <c r="S80" s="725">
        <f>【4】見・契_研修旅費!S80</f>
        <v>0</v>
      </c>
      <c r="T80" s="738">
        <f>【4】見・契_研修旅費!T80</f>
        <v>0</v>
      </c>
      <c r="U80" s="611">
        <f t="shared" ref="U80:U81" si="41">SUM(M80,R80,T80)</f>
        <v>0</v>
      </c>
      <c r="V80" s="378"/>
      <c r="W80" s="846"/>
      <c r="X80" s="808"/>
      <c r="AP80" s="194"/>
      <c r="AS80" s="195"/>
    </row>
    <row r="81" spans="3:45" ht="30" customHeight="1">
      <c r="C81" s="847">
        <f>【4】見・契_研修旅費!C81</f>
        <v>0</v>
      </c>
      <c r="D81" s="728">
        <f>【4】見・契_研修旅費!D81</f>
        <v>0</v>
      </c>
      <c r="E81" s="728">
        <f>【4】見・契_研修旅費!E81</f>
        <v>0</v>
      </c>
      <c r="F81" s="734"/>
      <c r="G81" s="729">
        <f>【4】見・契_研修旅費!G81</f>
        <v>0</v>
      </c>
      <c r="H81" s="730">
        <f>【4】見・契_研修旅費!H81</f>
        <v>0</v>
      </c>
      <c r="I81" s="735">
        <f>【4】見・契_研修旅費!I81</f>
        <v>0</v>
      </c>
      <c r="J81" s="731">
        <f>【4】見・契_研修旅費!J81</f>
        <v>0</v>
      </c>
      <c r="K81" s="732">
        <f>【4】見・契_研修旅費!K81</f>
        <v>0</v>
      </c>
      <c r="L81" s="620">
        <f t="shared" si="40"/>
        <v>0</v>
      </c>
      <c r="M81" s="621">
        <f t="shared" si="33"/>
        <v>0</v>
      </c>
      <c r="N81" s="739">
        <f>【4】見・契_研修旅費!N81</f>
        <v>0</v>
      </c>
      <c r="O81" s="732">
        <f>【4】見・契_研修旅費!O81</f>
        <v>0</v>
      </c>
      <c r="P81" s="740">
        <f>【4】見・契_研修旅費!P81</f>
        <v>0</v>
      </c>
      <c r="Q81" s="733">
        <f>【4】見・契_研修旅費!Q81</f>
        <v>0</v>
      </c>
      <c r="R81" s="643">
        <f t="shared" si="34"/>
        <v>0</v>
      </c>
      <c r="S81" s="732">
        <f>【4】見・契_研修旅費!S81</f>
        <v>0</v>
      </c>
      <c r="T81" s="740">
        <f>【4】見・契_研修旅費!T81</f>
        <v>0</v>
      </c>
      <c r="U81" s="623">
        <f t="shared" si="41"/>
        <v>0</v>
      </c>
      <c r="V81" s="74"/>
      <c r="W81" s="848"/>
      <c r="X81" s="808"/>
      <c r="AP81" s="194"/>
      <c r="AS81" s="195"/>
    </row>
    <row r="82" spans="3:45" ht="23.25" customHeight="1">
      <c r="G82" s="71"/>
      <c r="H82" s="71"/>
      <c r="T82" s="646" t="s">
        <v>383</v>
      </c>
      <c r="U82" s="647">
        <f>SUM(U77:U81)</f>
        <v>0</v>
      </c>
      <c r="V82" s="395"/>
      <c r="W82" s="844"/>
      <c r="AP82" s="194"/>
      <c r="AR82" s="195"/>
    </row>
    <row r="83" spans="3:45">
      <c r="C83" s="809" t="s">
        <v>505</v>
      </c>
    </row>
    <row r="84" spans="3:45">
      <c r="C84" s="809" t="s">
        <v>395</v>
      </c>
    </row>
    <row r="85" spans="3:45" s="194" customFormat="1">
      <c r="C85" s="188"/>
      <c r="D85" s="188"/>
      <c r="E85" s="188"/>
      <c r="F85" s="188"/>
      <c r="G85" s="188"/>
      <c r="H85" s="188"/>
      <c r="I85" s="188"/>
      <c r="J85" s="188"/>
      <c r="K85" s="188"/>
      <c r="L85" s="188"/>
      <c r="M85" s="188"/>
      <c r="N85" s="188"/>
      <c r="O85" s="188"/>
      <c r="P85" s="188"/>
      <c r="Q85" s="188"/>
      <c r="R85" s="188"/>
      <c r="S85" s="188"/>
      <c r="T85" s="188"/>
      <c r="U85" s="188"/>
      <c r="AP85" s="195"/>
    </row>
    <row r="86" spans="3:45" s="194" customFormat="1">
      <c r="C86" s="188"/>
      <c r="D86" s="188"/>
      <c r="E86" s="188"/>
      <c r="F86" s="188"/>
      <c r="G86" s="188"/>
      <c r="H86" s="188"/>
      <c r="I86" s="188"/>
      <c r="J86" s="188"/>
      <c r="K86" s="188"/>
      <c r="L86" s="188"/>
      <c r="M86" s="188"/>
      <c r="N86" s="188"/>
      <c r="O86" s="188"/>
      <c r="P86" s="188"/>
      <c r="Q86" s="188"/>
      <c r="R86" s="188"/>
      <c r="S86" s="188"/>
      <c r="T86" s="188"/>
      <c r="U86" s="188"/>
      <c r="AP86" s="195"/>
    </row>
    <row r="87" spans="3:45" s="194" customFormat="1">
      <c r="C87" s="188"/>
      <c r="D87" s="188"/>
      <c r="E87" s="188"/>
      <c r="F87" s="188"/>
      <c r="G87" s="188"/>
      <c r="H87" s="188"/>
      <c r="I87" s="188"/>
      <c r="J87" s="188"/>
      <c r="K87" s="188"/>
      <c r="L87" s="188"/>
      <c r="M87" s="188"/>
      <c r="N87" s="188"/>
      <c r="O87" s="188"/>
      <c r="P87" s="188"/>
      <c r="Q87" s="188"/>
      <c r="R87" s="188"/>
      <c r="S87" s="188"/>
      <c r="T87" s="188"/>
      <c r="U87" s="188"/>
      <c r="AP87" s="195"/>
    </row>
    <row r="88" spans="3:45" s="194" customFormat="1">
      <c r="C88" s="188"/>
      <c r="D88" s="188"/>
      <c r="E88" s="188"/>
      <c r="F88" s="188"/>
      <c r="G88" s="188"/>
      <c r="H88" s="188"/>
      <c r="I88" s="188"/>
      <c r="J88" s="188"/>
      <c r="K88" s="188"/>
      <c r="L88" s="188"/>
      <c r="M88" s="188"/>
      <c r="N88" s="188"/>
      <c r="O88" s="188"/>
      <c r="P88" s="188"/>
      <c r="Q88" s="188"/>
      <c r="R88" s="188"/>
      <c r="S88" s="188"/>
      <c r="T88" s="188"/>
      <c r="U88" s="188"/>
      <c r="AP88" s="195"/>
    </row>
    <row r="89" spans="3:45" s="194" customFormat="1">
      <c r="C89" s="188"/>
      <c r="D89" s="188"/>
      <c r="E89" s="188"/>
      <c r="F89" s="188"/>
      <c r="G89" s="188"/>
      <c r="H89" s="188"/>
      <c r="I89" s="188"/>
      <c r="J89" s="188"/>
      <c r="K89" s="188"/>
      <c r="L89" s="188"/>
      <c r="M89" s="188"/>
      <c r="N89" s="188"/>
      <c r="O89" s="188"/>
      <c r="P89" s="188"/>
      <c r="Q89" s="188"/>
      <c r="R89" s="188"/>
      <c r="S89" s="188"/>
      <c r="T89" s="188"/>
      <c r="U89" s="188"/>
      <c r="AP89" s="195"/>
    </row>
    <row r="90" spans="3:45" s="194" customFormat="1">
      <c r="C90" s="188"/>
      <c r="D90" s="188"/>
      <c r="E90" s="188"/>
      <c r="F90" s="188"/>
      <c r="G90" s="188"/>
      <c r="H90" s="188"/>
      <c r="I90" s="188"/>
      <c r="J90" s="188"/>
      <c r="K90" s="188"/>
      <c r="L90" s="188"/>
      <c r="M90" s="188"/>
      <c r="N90" s="188"/>
      <c r="O90" s="188"/>
      <c r="P90" s="188"/>
      <c r="Q90" s="188"/>
      <c r="R90" s="188"/>
      <c r="S90" s="188"/>
      <c r="T90" s="188"/>
      <c r="U90" s="188"/>
      <c r="AP90" s="195"/>
    </row>
    <row r="91" spans="3:45" s="194" customFormat="1">
      <c r="C91" s="188"/>
      <c r="D91" s="188"/>
      <c r="E91" s="188"/>
      <c r="F91" s="188"/>
      <c r="G91" s="188"/>
      <c r="H91" s="188"/>
      <c r="I91" s="188"/>
      <c r="J91" s="188"/>
      <c r="K91" s="188"/>
      <c r="L91" s="188"/>
      <c r="M91" s="188"/>
      <c r="N91" s="188"/>
      <c r="O91" s="188"/>
      <c r="P91" s="188"/>
      <c r="Q91" s="188"/>
      <c r="R91" s="188"/>
      <c r="S91" s="188"/>
      <c r="T91" s="188"/>
      <c r="U91" s="188"/>
      <c r="AP91" s="195"/>
    </row>
    <row r="92" spans="3:45" s="194" customFormat="1">
      <c r="C92" s="188"/>
      <c r="D92" s="188"/>
      <c r="E92" s="188"/>
      <c r="F92" s="188"/>
      <c r="G92" s="188"/>
      <c r="H92" s="188"/>
      <c r="I92" s="188"/>
      <c r="J92" s="188"/>
      <c r="K92" s="188"/>
      <c r="L92" s="188"/>
      <c r="M92" s="188"/>
      <c r="N92" s="188"/>
      <c r="O92" s="188"/>
      <c r="P92" s="188"/>
      <c r="Q92" s="188"/>
      <c r="R92" s="188"/>
      <c r="S92" s="188"/>
      <c r="T92" s="188"/>
      <c r="U92" s="188"/>
      <c r="AP92" s="195"/>
    </row>
    <row r="93" spans="3:45" s="194" customFormat="1">
      <c r="C93" s="188"/>
      <c r="D93" s="188"/>
      <c r="E93" s="188"/>
      <c r="F93" s="188"/>
      <c r="G93" s="188"/>
      <c r="H93" s="188"/>
      <c r="I93" s="188"/>
      <c r="J93" s="188"/>
      <c r="K93" s="188"/>
      <c r="L93" s="188"/>
      <c r="M93" s="188"/>
      <c r="N93" s="188"/>
      <c r="O93" s="188"/>
      <c r="P93" s="188"/>
      <c r="Q93" s="188"/>
      <c r="R93" s="188"/>
      <c r="S93" s="188"/>
      <c r="T93" s="188"/>
      <c r="U93" s="188"/>
      <c r="AP93" s="195"/>
    </row>
    <row r="94" spans="3:45" s="194" customFormat="1">
      <c r="C94" s="188"/>
      <c r="D94" s="188"/>
      <c r="E94" s="188"/>
      <c r="F94" s="188"/>
      <c r="G94" s="188"/>
      <c r="H94" s="188"/>
      <c r="I94" s="188"/>
      <c r="J94" s="188"/>
      <c r="K94" s="188"/>
      <c r="L94" s="188"/>
      <c r="M94" s="188"/>
      <c r="N94" s="188"/>
      <c r="O94" s="188"/>
      <c r="P94" s="188"/>
      <c r="Q94" s="188"/>
      <c r="R94" s="188"/>
      <c r="S94" s="188"/>
      <c r="T94" s="188"/>
      <c r="U94" s="188"/>
      <c r="AP94" s="195"/>
    </row>
    <row r="95" spans="3:45" s="194" customFormat="1">
      <c r="C95" s="188"/>
      <c r="D95" s="188"/>
      <c r="E95" s="188"/>
      <c r="F95" s="188"/>
      <c r="G95" s="188"/>
      <c r="H95" s="188"/>
      <c r="I95" s="188"/>
      <c r="J95" s="188"/>
      <c r="K95" s="188"/>
      <c r="L95" s="188"/>
      <c r="M95" s="188"/>
      <c r="N95" s="188"/>
      <c r="O95" s="188"/>
      <c r="P95" s="188"/>
      <c r="Q95" s="188"/>
      <c r="R95" s="188"/>
      <c r="S95" s="188"/>
      <c r="T95" s="188"/>
      <c r="U95" s="188"/>
      <c r="AP95" s="195"/>
    </row>
    <row r="96" spans="3:45" s="194" customFormat="1">
      <c r="C96" s="188"/>
      <c r="D96" s="188"/>
      <c r="E96" s="188"/>
      <c r="F96" s="188"/>
      <c r="G96" s="188"/>
      <c r="H96" s="188"/>
      <c r="I96" s="188"/>
      <c r="J96" s="188"/>
      <c r="K96" s="188"/>
      <c r="L96" s="188"/>
      <c r="M96" s="188"/>
      <c r="N96" s="188"/>
      <c r="O96" s="188"/>
      <c r="P96" s="188"/>
      <c r="Q96" s="188"/>
      <c r="R96" s="188"/>
      <c r="S96" s="188"/>
      <c r="T96" s="188"/>
      <c r="U96" s="188"/>
      <c r="AP96" s="195"/>
    </row>
    <row r="97" spans="3:42" s="194" customFormat="1">
      <c r="C97" s="188"/>
      <c r="D97" s="188"/>
      <c r="E97" s="188"/>
      <c r="F97" s="188"/>
      <c r="G97" s="188"/>
      <c r="H97" s="188"/>
      <c r="I97" s="188"/>
      <c r="J97" s="188"/>
      <c r="K97" s="188"/>
      <c r="L97" s="188"/>
      <c r="M97" s="188"/>
      <c r="N97" s="188"/>
      <c r="O97" s="188"/>
      <c r="P97" s="188"/>
      <c r="Q97" s="188"/>
      <c r="R97" s="188"/>
      <c r="S97" s="188"/>
      <c r="T97" s="188"/>
      <c r="U97" s="188"/>
      <c r="AP97" s="195"/>
    </row>
    <row r="98" spans="3:42" s="194" customFormat="1">
      <c r="C98" s="188"/>
      <c r="D98" s="188"/>
      <c r="E98" s="188"/>
      <c r="F98" s="188"/>
      <c r="G98" s="188"/>
      <c r="H98" s="188"/>
      <c r="I98" s="188"/>
      <c r="J98" s="188"/>
      <c r="K98" s="188"/>
      <c r="L98" s="188"/>
      <c r="M98" s="188"/>
      <c r="N98" s="188"/>
      <c r="O98" s="188"/>
      <c r="P98" s="188"/>
      <c r="Q98" s="188"/>
      <c r="R98" s="188"/>
      <c r="S98" s="188"/>
      <c r="T98" s="188"/>
      <c r="U98" s="188"/>
      <c r="AP98" s="195"/>
    </row>
    <row r="99" spans="3:42" s="194" customFormat="1">
      <c r="C99" s="188"/>
      <c r="D99" s="188"/>
      <c r="E99" s="188"/>
      <c r="F99" s="188"/>
      <c r="G99" s="188"/>
      <c r="H99" s="188"/>
      <c r="I99" s="188"/>
      <c r="J99" s="188"/>
      <c r="K99" s="188"/>
      <c r="L99" s="188"/>
      <c r="M99" s="188"/>
      <c r="N99" s="188"/>
      <c r="O99" s="188"/>
      <c r="P99" s="188"/>
      <c r="Q99" s="188"/>
      <c r="R99" s="188"/>
      <c r="S99" s="188"/>
      <c r="T99" s="188"/>
      <c r="U99" s="188"/>
      <c r="AP99" s="195"/>
    </row>
    <row r="100" spans="3:42" s="194" customFormat="1">
      <c r="C100" s="188"/>
      <c r="D100" s="188"/>
      <c r="E100" s="188"/>
      <c r="F100" s="188"/>
      <c r="G100" s="188"/>
      <c r="H100" s="188"/>
      <c r="I100" s="188"/>
      <c r="J100" s="188"/>
      <c r="K100" s="188"/>
      <c r="L100" s="188"/>
      <c r="M100" s="188"/>
      <c r="N100" s="188"/>
      <c r="O100" s="188"/>
      <c r="P100" s="188"/>
      <c r="Q100" s="188"/>
      <c r="R100" s="188"/>
      <c r="S100" s="188"/>
      <c r="T100" s="188"/>
      <c r="U100" s="188"/>
      <c r="AP100" s="195"/>
    </row>
    <row r="101" spans="3:42" s="194" customFormat="1">
      <c r="C101" s="188"/>
      <c r="D101" s="188"/>
      <c r="E101" s="188"/>
      <c r="F101" s="188"/>
      <c r="G101" s="188"/>
      <c r="H101" s="188"/>
      <c r="I101" s="188"/>
      <c r="J101" s="188"/>
      <c r="K101" s="188"/>
      <c r="L101" s="188"/>
      <c r="M101" s="188"/>
      <c r="N101" s="188"/>
      <c r="O101" s="188"/>
      <c r="P101" s="188"/>
      <c r="Q101" s="188"/>
      <c r="R101" s="188"/>
      <c r="S101" s="188"/>
      <c r="T101" s="188"/>
      <c r="U101" s="188"/>
      <c r="AP101" s="195"/>
    </row>
    <row r="102" spans="3:42" s="194" customFormat="1">
      <c r="C102" s="188"/>
      <c r="D102" s="188"/>
      <c r="E102" s="188"/>
      <c r="F102" s="188"/>
      <c r="G102" s="188"/>
      <c r="H102" s="188"/>
      <c r="I102" s="188"/>
      <c r="J102" s="188"/>
      <c r="K102" s="188"/>
      <c r="L102" s="188"/>
      <c r="M102" s="188"/>
      <c r="N102" s="188"/>
      <c r="O102" s="188"/>
      <c r="P102" s="188"/>
      <c r="Q102" s="188"/>
      <c r="R102" s="188"/>
      <c r="S102" s="188"/>
      <c r="T102" s="188"/>
      <c r="U102" s="188"/>
      <c r="AP102" s="195"/>
    </row>
    <row r="103" spans="3:42" s="194" customFormat="1">
      <c r="C103" s="188"/>
      <c r="D103" s="188"/>
      <c r="E103" s="188"/>
      <c r="F103" s="188"/>
      <c r="G103" s="188"/>
      <c r="H103" s="188"/>
      <c r="I103" s="188"/>
      <c r="J103" s="188"/>
      <c r="K103" s="188"/>
      <c r="L103" s="188"/>
      <c r="M103" s="188"/>
      <c r="N103" s="188"/>
      <c r="O103" s="188"/>
      <c r="P103" s="188"/>
      <c r="Q103" s="188"/>
      <c r="R103" s="188"/>
      <c r="S103" s="188"/>
      <c r="T103" s="188"/>
      <c r="U103" s="188"/>
      <c r="AP103" s="195"/>
    </row>
    <row r="104" spans="3:42" s="194" customFormat="1">
      <c r="C104" s="188"/>
      <c r="D104" s="188"/>
      <c r="E104" s="188"/>
      <c r="F104" s="188"/>
      <c r="G104" s="188"/>
      <c r="H104" s="188"/>
      <c r="I104" s="188"/>
      <c r="J104" s="188"/>
      <c r="K104" s="188"/>
      <c r="L104" s="188"/>
      <c r="M104" s="188"/>
      <c r="N104" s="188"/>
      <c r="O104" s="188"/>
      <c r="P104" s="188"/>
      <c r="Q104" s="188"/>
      <c r="R104" s="188"/>
      <c r="S104" s="188"/>
      <c r="T104" s="188"/>
      <c r="U104" s="188"/>
      <c r="AP104" s="195"/>
    </row>
    <row r="105" spans="3:42" s="194" customFormat="1">
      <c r="C105" s="188"/>
      <c r="D105" s="188"/>
      <c r="E105" s="188"/>
      <c r="F105" s="188"/>
      <c r="G105" s="188"/>
      <c r="H105" s="188"/>
      <c r="I105" s="188"/>
      <c r="J105" s="188"/>
      <c r="K105" s="188"/>
      <c r="L105" s="188"/>
      <c r="M105" s="188"/>
      <c r="N105" s="188"/>
      <c r="O105" s="188"/>
      <c r="P105" s="188"/>
      <c r="Q105" s="188"/>
      <c r="R105" s="188"/>
      <c r="S105" s="188"/>
      <c r="T105" s="188"/>
      <c r="U105" s="188"/>
      <c r="AP105" s="195"/>
    </row>
    <row r="106" spans="3:42" s="194" customFormat="1">
      <c r="C106" s="188"/>
      <c r="D106" s="188"/>
      <c r="E106" s="188"/>
      <c r="F106" s="188"/>
      <c r="G106" s="188"/>
      <c r="H106" s="188"/>
      <c r="I106" s="188"/>
      <c r="J106" s="188"/>
      <c r="K106" s="188"/>
      <c r="L106" s="188"/>
      <c r="M106" s="188"/>
      <c r="N106" s="188"/>
      <c r="O106" s="188"/>
      <c r="P106" s="188"/>
      <c r="Q106" s="188"/>
      <c r="R106" s="188"/>
      <c r="S106" s="188"/>
      <c r="T106" s="188"/>
      <c r="U106" s="188"/>
      <c r="AP106" s="195"/>
    </row>
    <row r="107" spans="3:42" s="194" customFormat="1">
      <c r="C107" s="188"/>
      <c r="D107" s="188"/>
      <c r="E107" s="188"/>
      <c r="F107" s="188"/>
      <c r="G107" s="188"/>
      <c r="H107" s="188"/>
      <c r="I107" s="188"/>
      <c r="J107" s="188"/>
      <c r="K107" s="188"/>
      <c r="L107" s="188"/>
      <c r="M107" s="188"/>
      <c r="N107" s="188"/>
      <c r="O107" s="188"/>
      <c r="P107" s="188"/>
      <c r="Q107" s="188"/>
      <c r="R107" s="188"/>
      <c r="S107" s="188"/>
      <c r="T107" s="188"/>
      <c r="U107" s="188"/>
      <c r="AP107" s="195"/>
    </row>
    <row r="108" spans="3:42" s="194" customFormat="1">
      <c r="C108" s="188"/>
      <c r="D108" s="188"/>
      <c r="E108" s="188"/>
      <c r="F108" s="188"/>
      <c r="G108" s="188"/>
      <c r="H108" s="188"/>
      <c r="I108" s="188"/>
      <c r="J108" s="188"/>
      <c r="K108" s="188"/>
      <c r="L108" s="188"/>
      <c r="M108" s="188"/>
      <c r="N108" s="188"/>
      <c r="O108" s="188"/>
      <c r="P108" s="188"/>
      <c r="Q108" s="188"/>
      <c r="R108" s="188"/>
      <c r="S108" s="188"/>
      <c r="T108" s="188"/>
      <c r="U108" s="188"/>
      <c r="AP108" s="195"/>
    </row>
    <row r="109" spans="3:42" s="194" customFormat="1">
      <c r="C109" s="188"/>
      <c r="D109" s="188"/>
      <c r="E109" s="188"/>
      <c r="F109" s="188"/>
      <c r="G109" s="188"/>
      <c r="H109" s="188"/>
      <c r="I109" s="188"/>
      <c r="J109" s="188"/>
      <c r="K109" s="188"/>
      <c r="L109" s="188"/>
      <c r="M109" s="188"/>
      <c r="N109" s="188"/>
      <c r="O109" s="188"/>
      <c r="P109" s="188"/>
      <c r="Q109" s="188"/>
      <c r="R109" s="188"/>
      <c r="S109" s="188"/>
      <c r="T109" s="188"/>
      <c r="U109" s="188"/>
      <c r="AP109" s="195"/>
    </row>
    <row r="110" spans="3:42" s="194" customFormat="1">
      <c r="C110" s="188"/>
      <c r="D110" s="188"/>
      <c r="E110" s="188"/>
      <c r="F110" s="188"/>
      <c r="G110" s="188"/>
      <c r="H110" s="188"/>
      <c r="I110" s="188"/>
      <c r="J110" s="188"/>
      <c r="K110" s="188"/>
      <c r="L110" s="188"/>
      <c r="M110" s="188"/>
      <c r="N110" s="188"/>
      <c r="O110" s="188"/>
      <c r="P110" s="188"/>
      <c r="Q110" s="188"/>
      <c r="R110" s="188"/>
      <c r="S110" s="188"/>
      <c r="T110" s="188"/>
      <c r="U110" s="188"/>
      <c r="AP110" s="195"/>
    </row>
    <row r="111" spans="3:42" s="194" customFormat="1">
      <c r="C111" s="188"/>
      <c r="D111" s="188"/>
      <c r="E111" s="188"/>
      <c r="F111" s="188"/>
      <c r="G111" s="188"/>
      <c r="H111" s="188"/>
      <c r="I111" s="188"/>
      <c r="J111" s="188"/>
      <c r="K111" s="188"/>
      <c r="L111" s="188"/>
      <c r="M111" s="188"/>
      <c r="N111" s="188"/>
      <c r="O111" s="188"/>
      <c r="P111" s="188"/>
      <c r="Q111" s="188"/>
      <c r="R111" s="188"/>
      <c r="S111" s="188"/>
      <c r="T111" s="188"/>
      <c r="U111" s="188"/>
      <c r="AP111" s="195"/>
    </row>
    <row r="112" spans="3:42" s="194" customFormat="1">
      <c r="C112" s="188"/>
      <c r="D112" s="188"/>
      <c r="E112" s="188"/>
      <c r="F112" s="188"/>
      <c r="G112" s="188"/>
      <c r="H112" s="188"/>
      <c r="I112" s="188"/>
      <c r="J112" s="188"/>
      <c r="K112" s="188"/>
      <c r="L112" s="188"/>
      <c r="M112" s="188"/>
      <c r="N112" s="188"/>
      <c r="O112" s="188"/>
      <c r="P112" s="188"/>
      <c r="Q112" s="188"/>
      <c r="R112" s="188"/>
      <c r="S112" s="188"/>
      <c r="T112" s="188"/>
      <c r="U112" s="188"/>
      <c r="AP112" s="195"/>
    </row>
    <row r="113" spans="3:42" s="194" customFormat="1">
      <c r="C113" s="188"/>
      <c r="D113" s="188"/>
      <c r="E113" s="188"/>
      <c r="F113" s="188"/>
      <c r="G113" s="188"/>
      <c r="H113" s="188"/>
      <c r="I113" s="188"/>
      <c r="J113" s="188"/>
      <c r="K113" s="188"/>
      <c r="L113" s="188"/>
      <c r="M113" s="188"/>
      <c r="N113" s="188"/>
      <c r="O113" s="188"/>
      <c r="P113" s="188"/>
      <c r="Q113" s="188"/>
      <c r="R113" s="188"/>
      <c r="S113" s="188"/>
      <c r="T113" s="188"/>
      <c r="U113" s="188"/>
      <c r="AP113" s="195"/>
    </row>
    <row r="114" spans="3:42" s="194" customFormat="1">
      <c r="C114" s="188"/>
      <c r="D114" s="188"/>
      <c r="E114" s="188"/>
      <c r="F114" s="188"/>
      <c r="G114" s="188"/>
      <c r="H114" s="188"/>
      <c r="I114" s="188"/>
      <c r="J114" s="188"/>
      <c r="K114" s="188"/>
      <c r="L114" s="188"/>
      <c r="M114" s="188"/>
      <c r="N114" s="188"/>
      <c r="O114" s="188"/>
      <c r="P114" s="188"/>
      <c r="Q114" s="188"/>
      <c r="R114" s="188"/>
      <c r="S114" s="188"/>
      <c r="T114" s="188"/>
      <c r="U114" s="188"/>
      <c r="AP114" s="195"/>
    </row>
    <row r="115" spans="3:42" s="194" customFormat="1">
      <c r="C115" s="188"/>
      <c r="D115" s="188"/>
      <c r="E115" s="188"/>
      <c r="F115" s="188"/>
      <c r="G115" s="188"/>
      <c r="H115" s="188"/>
      <c r="I115" s="188"/>
      <c r="J115" s="188"/>
      <c r="K115" s="188"/>
      <c r="L115" s="188"/>
      <c r="M115" s="188"/>
      <c r="N115" s="188"/>
      <c r="O115" s="188"/>
      <c r="P115" s="188"/>
      <c r="Q115" s="188"/>
      <c r="R115" s="188"/>
      <c r="S115" s="188"/>
      <c r="T115" s="188"/>
      <c r="U115" s="188"/>
      <c r="AP115" s="195"/>
    </row>
    <row r="116" spans="3:42" s="194" customFormat="1">
      <c r="C116" s="188"/>
      <c r="D116" s="188"/>
      <c r="E116" s="188"/>
      <c r="F116" s="188"/>
      <c r="G116" s="188"/>
      <c r="H116" s="188"/>
      <c r="I116" s="188"/>
      <c r="J116" s="188"/>
      <c r="K116" s="188"/>
      <c r="L116" s="188"/>
      <c r="M116" s="188"/>
      <c r="N116" s="188"/>
      <c r="O116" s="188"/>
      <c r="P116" s="188"/>
      <c r="Q116" s="188"/>
      <c r="R116" s="188"/>
      <c r="S116" s="188"/>
      <c r="T116" s="188"/>
      <c r="U116" s="188"/>
      <c r="AP116" s="195"/>
    </row>
    <row r="117" spans="3:42" s="194" customFormat="1">
      <c r="C117" s="188"/>
      <c r="D117" s="188"/>
      <c r="E117" s="188"/>
      <c r="F117" s="188"/>
      <c r="G117" s="188"/>
      <c r="H117" s="188"/>
      <c r="I117" s="188"/>
      <c r="J117" s="188"/>
      <c r="K117" s="188"/>
      <c r="L117" s="188"/>
      <c r="M117" s="188"/>
      <c r="N117" s="188"/>
      <c r="O117" s="188"/>
      <c r="P117" s="188"/>
      <c r="Q117" s="188"/>
      <c r="R117" s="188"/>
      <c r="S117" s="188"/>
      <c r="T117" s="188"/>
      <c r="U117" s="188"/>
      <c r="AP117" s="195"/>
    </row>
    <row r="118" spans="3:42" s="194" customFormat="1">
      <c r="C118" s="188"/>
      <c r="D118" s="188"/>
      <c r="E118" s="188"/>
      <c r="F118" s="188"/>
      <c r="G118" s="188"/>
      <c r="H118" s="188"/>
      <c r="I118" s="188"/>
      <c r="J118" s="188"/>
      <c r="K118" s="188"/>
      <c r="L118" s="188"/>
      <c r="M118" s="188"/>
      <c r="N118" s="188"/>
      <c r="O118" s="188"/>
      <c r="P118" s="188"/>
      <c r="Q118" s="188"/>
      <c r="R118" s="188"/>
      <c r="S118" s="188"/>
      <c r="T118" s="188"/>
      <c r="U118" s="188"/>
      <c r="AP118" s="195"/>
    </row>
    <row r="119" spans="3:42" s="194" customFormat="1">
      <c r="C119" s="188"/>
      <c r="D119" s="188"/>
      <c r="E119" s="188"/>
      <c r="F119" s="188"/>
      <c r="G119" s="188"/>
      <c r="H119" s="188"/>
      <c r="I119" s="188"/>
      <c r="J119" s="188"/>
      <c r="K119" s="188"/>
      <c r="L119" s="188"/>
      <c r="M119" s="188"/>
      <c r="N119" s="188"/>
      <c r="O119" s="188"/>
      <c r="P119" s="188"/>
      <c r="Q119" s="188"/>
      <c r="R119" s="188"/>
      <c r="S119" s="188"/>
      <c r="T119" s="188"/>
      <c r="U119" s="188"/>
      <c r="AP119" s="195"/>
    </row>
    <row r="120" spans="3:42" s="194" customFormat="1">
      <c r="C120" s="188"/>
      <c r="D120" s="188"/>
      <c r="E120" s="188"/>
      <c r="F120" s="188"/>
      <c r="G120" s="188"/>
      <c r="H120" s="188"/>
      <c r="I120" s="188"/>
      <c r="J120" s="188"/>
      <c r="K120" s="188"/>
      <c r="L120" s="188"/>
      <c r="M120" s="188"/>
      <c r="N120" s="188"/>
      <c r="O120" s="188"/>
      <c r="P120" s="188"/>
      <c r="Q120" s="188"/>
      <c r="R120" s="188"/>
      <c r="S120" s="188"/>
      <c r="T120" s="188"/>
      <c r="U120" s="188"/>
      <c r="AP120" s="195"/>
    </row>
    <row r="121" spans="3:42" s="194" customFormat="1">
      <c r="C121" s="188"/>
      <c r="D121" s="188"/>
      <c r="E121" s="188"/>
      <c r="F121" s="188"/>
      <c r="G121" s="188"/>
      <c r="H121" s="188"/>
      <c r="I121" s="188"/>
      <c r="J121" s="188"/>
      <c r="K121" s="188"/>
      <c r="L121" s="188"/>
      <c r="M121" s="188"/>
      <c r="N121" s="188"/>
      <c r="O121" s="188"/>
      <c r="P121" s="188"/>
      <c r="Q121" s="188"/>
      <c r="R121" s="188"/>
      <c r="S121" s="188"/>
      <c r="T121" s="188"/>
      <c r="U121" s="188"/>
      <c r="AP121" s="195"/>
    </row>
    <row r="122" spans="3:42" s="194" customFormat="1">
      <c r="C122" s="188"/>
      <c r="D122" s="188"/>
      <c r="E122" s="188"/>
      <c r="F122" s="188"/>
      <c r="G122" s="188"/>
      <c r="H122" s="188"/>
      <c r="I122" s="188"/>
      <c r="J122" s="188"/>
      <c r="K122" s="188"/>
      <c r="L122" s="188"/>
      <c r="M122" s="188"/>
      <c r="N122" s="188"/>
      <c r="O122" s="188"/>
      <c r="P122" s="188"/>
      <c r="Q122" s="188"/>
      <c r="R122" s="188"/>
      <c r="S122" s="188"/>
      <c r="T122" s="188"/>
      <c r="U122" s="188"/>
      <c r="AP122" s="195"/>
    </row>
    <row r="123" spans="3:42" s="194" customFormat="1">
      <c r="C123" s="188"/>
      <c r="D123" s="188"/>
      <c r="E123" s="188"/>
      <c r="F123" s="188"/>
      <c r="G123" s="188"/>
      <c r="H123" s="188"/>
      <c r="I123" s="188"/>
      <c r="J123" s="188"/>
      <c r="K123" s="188"/>
      <c r="L123" s="188"/>
      <c r="M123" s="188"/>
      <c r="N123" s="188"/>
      <c r="O123" s="188"/>
      <c r="P123" s="188"/>
      <c r="Q123" s="188"/>
      <c r="R123" s="188"/>
      <c r="S123" s="188"/>
      <c r="T123" s="188"/>
      <c r="U123" s="188"/>
      <c r="AP123" s="195"/>
    </row>
    <row r="124" spans="3:42" s="194" customFormat="1">
      <c r="C124" s="188"/>
      <c r="D124" s="188"/>
      <c r="E124" s="188"/>
      <c r="F124" s="188"/>
      <c r="G124" s="188"/>
      <c r="H124" s="188"/>
      <c r="I124" s="188"/>
      <c r="J124" s="188"/>
      <c r="K124" s="188"/>
      <c r="L124" s="188"/>
      <c r="M124" s="188"/>
      <c r="N124" s="188"/>
      <c r="O124" s="188"/>
      <c r="P124" s="188"/>
      <c r="Q124" s="188"/>
      <c r="R124" s="188"/>
      <c r="S124" s="188"/>
      <c r="T124" s="188"/>
      <c r="U124" s="188"/>
      <c r="AP124" s="195"/>
    </row>
    <row r="125" spans="3:42" s="194" customFormat="1">
      <c r="C125" s="188"/>
      <c r="D125" s="188"/>
      <c r="E125" s="188"/>
      <c r="F125" s="188"/>
      <c r="G125" s="188"/>
      <c r="H125" s="188"/>
      <c r="I125" s="188"/>
      <c r="J125" s="188"/>
      <c r="K125" s="188"/>
      <c r="L125" s="188"/>
      <c r="M125" s="188"/>
      <c r="N125" s="188"/>
      <c r="O125" s="188"/>
      <c r="P125" s="188"/>
      <c r="Q125" s="188"/>
      <c r="R125" s="188"/>
      <c r="S125" s="188"/>
      <c r="T125" s="188"/>
      <c r="U125" s="188"/>
      <c r="AP125" s="195"/>
    </row>
    <row r="126" spans="3:42" s="194" customFormat="1">
      <c r="C126" s="188"/>
      <c r="D126" s="188"/>
      <c r="E126" s="188"/>
      <c r="F126" s="188"/>
      <c r="G126" s="188"/>
      <c r="H126" s="188"/>
      <c r="I126" s="188"/>
      <c r="J126" s="188"/>
      <c r="K126" s="188"/>
      <c r="L126" s="188"/>
      <c r="M126" s="188"/>
      <c r="N126" s="188"/>
      <c r="O126" s="188"/>
      <c r="P126" s="188"/>
      <c r="Q126" s="188"/>
      <c r="R126" s="188"/>
      <c r="S126" s="188"/>
      <c r="T126" s="188"/>
      <c r="U126" s="188"/>
      <c r="AP126" s="195"/>
    </row>
    <row r="127" spans="3:42" s="194" customFormat="1">
      <c r="C127" s="188"/>
      <c r="D127" s="188"/>
      <c r="E127" s="188"/>
      <c r="F127" s="188"/>
      <c r="G127" s="188"/>
      <c r="H127" s="188"/>
      <c r="I127" s="188"/>
      <c r="J127" s="188"/>
      <c r="K127" s="188"/>
      <c r="L127" s="188"/>
      <c r="M127" s="188"/>
      <c r="N127" s="188"/>
      <c r="O127" s="188"/>
      <c r="P127" s="188"/>
      <c r="Q127" s="188"/>
      <c r="R127" s="188"/>
      <c r="S127" s="188"/>
      <c r="T127" s="188"/>
      <c r="U127" s="188"/>
      <c r="AP127" s="195"/>
    </row>
    <row r="128" spans="3:42" s="194" customFormat="1">
      <c r="C128" s="188"/>
      <c r="D128" s="188"/>
      <c r="E128" s="188"/>
      <c r="F128" s="188"/>
      <c r="G128" s="188"/>
      <c r="H128" s="188"/>
      <c r="I128" s="188"/>
      <c r="J128" s="188"/>
      <c r="K128" s="188"/>
      <c r="L128" s="188"/>
      <c r="M128" s="188"/>
      <c r="N128" s="188"/>
      <c r="O128" s="188"/>
      <c r="P128" s="188"/>
      <c r="Q128" s="188"/>
      <c r="R128" s="188"/>
      <c r="S128" s="188"/>
      <c r="T128" s="188"/>
      <c r="U128" s="188"/>
      <c r="AP128" s="195"/>
    </row>
    <row r="129" spans="3:42" s="194" customFormat="1">
      <c r="C129" s="188"/>
      <c r="D129" s="188"/>
      <c r="E129" s="188"/>
      <c r="F129" s="188"/>
      <c r="G129" s="188"/>
      <c r="H129" s="188"/>
      <c r="I129" s="188"/>
      <c r="J129" s="188"/>
      <c r="K129" s="188"/>
      <c r="L129" s="188"/>
      <c r="M129" s="188"/>
      <c r="N129" s="188"/>
      <c r="O129" s="188"/>
      <c r="P129" s="188"/>
      <c r="Q129" s="188"/>
      <c r="R129" s="188"/>
      <c r="S129" s="188"/>
      <c r="T129" s="188"/>
      <c r="U129" s="188"/>
      <c r="AP129" s="195"/>
    </row>
    <row r="130" spans="3:42" s="194" customFormat="1">
      <c r="C130" s="188"/>
      <c r="D130" s="188"/>
      <c r="E130" s="188"/>
      <c r="F130" s="188"/>
      <c r="G130" s="188"/>
      <c r="H130" s="188"/>
      <c r="I130" s="188"/>
      <c r="J130" s="188"/>
      <c r="K130" s="188"/>
      <c r="L130" s="188"/>
      <c r="M130" s="188"/>
      <c r="N130" s="188"/>
      <c r="O130" s="188"/>
      <c r="P130" s="188"/>
      <c r="Q130" s="188"/>
      <c r="R130" s="188"/>
      <c r="S130" s="188"/>
      <c r="T130" s="188"/>
      <c r="U130" s="188"/>
      <c r="AP130" s="195"/>
    </row>
    <row r="131" spans="3:42" s="194" customFormat="1">
      <c r="C131" s="188"/>
      <c r="D131" s="188"/>
      <c r="E131" s="188"/>
      <c r="F131" s="188"/>
      <c r="G131" s="188"/>
      <c r="H131" s="188"/>
      <c r="I131" s="188"/>
      <c r="J131" s="188"/>
      <c r="K131" s="188"/>
      <c r="L131" s="188"/>
      <c r="M131" s="188"/>
      <c r="N131" s="188"/>
      <c r="O131" s="188"/>
      <c r="P131" s="188"/>
      <c r="Q131" s="188"/>
      <c r="R131" s="188"/>
      <c r="S131" s="188"/>
      <c r="T131" s="188"/>
      <c r="U131" s="188"/>
      <c r="AP131" s="195"/>
    </row>
    <row r="132" spans="3:42" s="194" customFormat="1">
      <c r="C132" s="188"/>
      <c r="D132" s="188"/>
      <c r="E132" s="188"/>
      <c r="F132" s="188"/>
      <c r="G132" s="188"/>
      <c r="H132" s="188"/>
      <c r="I132" s="188"/>
      <c r="J132" s="188"/>
      <c r="K132" s="188"/>
      <c r="L132" s="188"/>
      <c r="M132" s="188"/>
      <c r="N132" s="188"/>
      <c r="O132" s="188"/>
      <c r="P132" s="188"/>
      <c r="Q132" s="188"/>
      <c r="R132" s="188"/>
      <c r="S132" s="188"/>
      <c r="T132" s="188"/>
      <c r="U132" s="188"/>
      <c r="AP132" s="195"/>
    </row>
    <row r="133" spans="3:42" s="194" customFormat="1">
      <c r="C133" s="188"/>
      <c r="D133" s="188"/>
      <c r="E133" s="188"/>
      <c r="F133" s="188"/>
      <c r="G133" s="188"/>
      <c r="H133" s="188"/>
      <c r="I133" s="188"/>
      <c r="J133" s="188"/>
      <c r="K133" s="188"/>
      <c r="L133" s="188"/>
      <c r="M133" s="188"/>
      <c r="N133" s="188"/>
      <c r="O133" s="188"/>
      <c r="P133" s="188"/>
      <c r="Q133" s="188"/>
      <c r="R133" s="188"/>
      <c r="S133" s="188"/>
      <c r="T133" s="188"/>
      <c r="U133" s="188"/>
      <c r="AP133" s="195"/>
    </row>
    <row r="134" spans="3:42" s="194" customFormat="1">
      <c r="C134" s="188"/>
      <c r="D134" s="188"/>
      <c r="E134" s="188"/>
      <c r="F134" s="188"/>
      <c r="G134" s="188"/>
      <c r="H134" s="188"/>
      <c r="I134" s="188"/>
      <c r="J134" s="188"/>
      <c r="K134" s="188"/>
      <c r="L134" s="188"/>
      <c r="M134" s="188"/>
      <c r="N134" s="188"/>
      <c r="O134" s="188"/>
      <c r="P134" s="188"/>
      <c r="Q134" s="188"/>
      <c r="R134" s="188"/>
      <c r="S134" s="188"/>
      <c r="T134" s="188"/>
      <c r="U134" s="188"/>
      <c r="AP134" s="195"/>
    </row>
    <row r="135" spans="3:42" s="194" customFormat="1">
      <c r="C135" s="188"/>
      <c r="D135" s="188"/>
      <c r="E135" s="188"/>
      <c r="F135" s="188"/>
      <c r="G135" s="188"/>
      <c r="H135" s="188"/>
      <c r="I135" s="188"/>
      <c r="J135" s="188"/>
      <c r="K135" s="188"/>
      <c r="L135" s="188"/>
      <c r="M135" s="188"/>
      <c r="N135" s="188"/>
      <c r="O135" s="188"/>
      <c r="P135" s="188"/>
      <c r="Q135" s="188"/>
      <c r="R135" s="188"/>
      <c r="S135" s="188"/>
      <c r="T135" s="188"/>
      <c r="U135" s="188"/>
      <c r="AP135" s="195"/>
    </row>
    <row r="136" spans="3:42" s="194" customFormat="1">
      <c r="C136" s="188"/>
      <c r="D136" s="188"/>
      <c r="E136" s="188"/>
      <c r="F136" s="188"/>
      <c r="G136" s="188"/>
      <c r="H136" s="188"/>
      <c r="I136" s="188"/>
      <c r="J136" s="188"/>
      <c r="K136" s="188"/>
      <c r="L136" s="188"/>
      <c r="M136" s="188"/>
      <c r="N136" s="188"/>
      <c r="O136" s="188"/>
      <c r="P136" s="188"/>
      <c r="Q136" s="188"/>
      <c r="R136" s="188"/>
      <c r="S136" s="188"/>
      <c r="T136" s="188"/>
      <c r="U136" s="188"/>
      <c r="AP136" s="195"/>
    </row>
    <row r="137" spans="3:42" s="194" customFormat="1">
      <c r="C137" s="188"/>
      <c r="D137" s="188"/>
      <c r="E137" s="188"/>
      <c r="F137" s="188"/>
      <c r="G137" s="188"/>
      <c r="H137" s="188"/>
      <c r="I137" s="188"/>
      <c r="J137" s="188"/>
      <c r="K137" s="188"/>
      <c r="L137" s="188"/>
      <c r="M137" s="188"/>
      <c r="N137" s="188"/>
      <c r="O137" s="188"/>
      <c r="P137" s="188"/>
      <c r="Q137" s="188"/>
      <c r="R137" s="188"/>
      <c r="S137" s="188"/>
      <c r="T137" s="188"/>
      <c r="U137" s="188"/>
      <c r="AP137" s="195"/>
    </row>
    <row r="138" spans="3:42" s="194" customFormat="1">
      <c r="C138" s="188"/>
      <c r="D138" s="188"/>
      <c r="E138" s="188"/>
      <c r="F138" s="188"/>
      <c r="G138" s="188"/>
      <c r="H138" s="188"/>
      <c r="I138" s="188"/>
      <c r="J138" s="188"/>
      <c r="K138" s="188"/>
      <c r="L138" s="188"/>
      <c r="M138" s="188"/>
      <c r="N138" s="188"/>
      <c r="O138" s="188"/>
      <c r="P138" s="188"/>
      <c r="Q138" s="188"/>
      <c r="R138" s="188"/>
      <c r="S138" s="188"/>
      <c r="T138" s="188"/>
      <c r="U138" s="188"/>
      <c r="AP138" s="195"/>
    </row>
    <row r="139" spans="3:42" s="194" customFormat="1">
      <c r="C139" s="188"/>
      <c r="D139" s="188"/>
      <c r="E139" s="188"/>
      <c r="F139" s="188"/>
      <c r="G139" s="188"/>
      <c r="H139" s="188"/>
      <c r="I139" s="188"/>
      <c r="J139" s="188"/>
      <c r="K139" s="188"/>
      <c r="L139" s="188"/>
      <c r="M139" s="188"/>
      <c r="N139" s="188"/>
      <c r="O139" s="188"/>
      <c r="P139" s="188"/>
      <c r="Q139" s="188"/>
      <c r="R139" s="188"/>
      <c r="S139" s="188"/>
      <c r="T139" s="188"/>
      <c r="U139" s="188"/>
      <c r="AP139" s="195"/>
    </row>
    <row r="140" spans="3:42" s="194" customFormat="1">
      <c r="C140" s="188"/>
      <c r="D140" s="188"/>
      <c r="E140" s="188"/>
      <c r="F140" s="188"/>
      <c r="G140" s="188"/>
      <c r="H140" s="188"/>
      <c r="I140" s="188"/>
      <c r="J140" s="188"/>
      <c r="K140" s="188"/>
      <c r="L140" s="188"/>
      <c r="M140" s="188"/>
      <c r="N140" s="188"/>
      <c r="O140" s="188"/>
      <c r="P140" s="188"/>
      <c r="Q140" s="188"/>
      <c r="R140" s="188"/>
      <c r="S140" s="188"/>
      <c r="T140" s="188"/>
      <c r="U140" s="188"/>
      <c r="AP140" s="195"/>
    </row>
    <row r="141" spans="3:42" s="194" customFormat="1">
      <c r="C141" s="188"/>
      <c r="D141" s="188"/>
      <c r="E141" s="188"/>
      <c r="F141" s="188"/>
      <c r="G141" s="188"/>
      <c r="H141" s="188"/>
      <c r="I141" s="188"/>
      <c r="J141" s="188"/>
      <c r="K141" s="188"/>
      <c r="L141" s="188"/>
      <c r="M141" s="188"/>
      <c r="N141" s="188"/>
      <c r="O141" s="188"/>
      <c r="P141" s="188"/>
      <c r="Q141" s="188"/>
      <c r="R141" s="188"/>
      <c r="S141" s="188"/>
      <c r="T141" s="188"/>
      <c r="U141" s="188"/>
      <c r="AP141" s="195"/>
    </row>
    <row r="142" spans="3:42" s="194" customFormat="1">
      <c r="C142" s="188"/>
      <c r="D142" s="188"/>
      <c r="E142" s="188"/>
      <c r="F142" s="188"/>
      <c r="G142" s="188"/>
      <c r="H142" s="188"/>
      <c r="I142" s="188"/>
      <c r="J142" s="188"/>
      <c r="K142" s="188"/>
      <c r="L142" s="188"/>
      <c r="M142" s="188"/>
      <c r="N142" s="188"/>
      <c r="O142" s="188"/>
      <c r="P142" s="188"/>
      <c r="Q142" s="188"/>
      <c r="R142" s="188"/>
      <c r="S142" s="188"/>
      <c r="T142" s="188"/>
      <c r="U142" s="188"/>
      <c r="AP142" s="195"/>
    </row>
    <row r="143" spans="3:42" s="194" customFormat="1">
      <c r="C143" s="188"/>
      <c r="D143" s="188"/>
      <c r="E143" s="188"/>
      <c r="F143" s="188"/>
      <c r="G143" s="188"/>
      <c r="H143" s="188"/>
      <c r="I143" s="188"/>
      <c r="J143" s="188"/>
      <c r="K143" s="188"/>
      <c r="L143" s="188"/>
      <c r="M143" s="188"/>
      <c r="N143" s="188"/>
      <c r="O143" s="188"/>
      <c r="P143" s="188"/>
      <c r="Q143" s="188"/>
      <c r="R143" s="188"/>
      <c r="S143" s="188"/>
      <c r="T143" s="188"/>
      <c r="U143" s="188"/>
      <c r="AP143" s="195"/>
    </row>
    <row r="144" spans="3:42" s="194" customFormat="1">
      <c r="C144" s="188"/>
      <c r="D144" s="188"/>
      <c r="E144" s="188"/>
      <c r="F144" s="188"/>
      <c r="G144" s="188"/>
      <c r="H144" s="188"/>
      <c r="I144" s="188"/>
      <c r="J144" s="188"/>
      <c r="K144" s="188"/>
      <c r="L144" s="188"/>
      <c r="M144" s="188"/>
      <c r="N144" s="188"/>
      <c r="O144" s="188"/>
      <c r="P144" s="188"/>
      <c r="Q144" s="188"/>
      <c r="R144" s="188"/>
      <c r="S144" s="188"/>
      <c r="T144" s="188"/>
      <c r="U144" s="188"/>
      <c r="AP144" s="195"/>
    </row>
    <row r="145" spans="3:42" s="194" customFormat="1">
      <c r="C145" s="188"/>
      <c r="D145" s="188"/>
      <c r="E145" s="188"/>
      <c r="F145" s="188"/>
      <c r="G145" s="188"/>
      <c r="H145" s="188"/>
      <c r="I145" s="188"/>
      <c r="J145" s="188"/>
      <c r="K145" s="188"/>
      <c r="L145" s="188"/>
      <c r="M145" s="188"/>
      <c r="N145" s="188"/>
      <c r="O145" s="188"/>
      <c r="P145" s="188"/>
      <c r="Q145" s="188"/>
      <c r="R145" s="188"/>
      <c r="S145" s="188"/>
      <c r="T145" s="188"/>
      <c r="U145" s="188"/>
      <c r="AP145" s="195"/>
    </row>
    <row r="146" spans="3:42" s="194" customFormat="1">
      <c r="C146" s="188"/>
      <c r="D146" s="188"/>
      <c r="E146" s="188"/>
      <c r="F146" s="188"/>
      <c r="G146" s="188"/>
      <c r="H146" s="188"/>
      <c r="I146" s="188"/>
      <c r="J146" s="188"/>
      <c r="K146" s="188"/>
      <c r="L146" s="188"/>
      <c r="M146" s="188"/>
      <c r="N146" s="188"/>
      <c r="O146" s="188"/>
      <c r="P146" s="188"/>
      <c r="Q146" s="188"/>
      <c r="R146" s="188"/>
      <c r="S146" s="188"/>
      <c r="T146" s="188"/>
      <c r="U146" s="188"/>
      <c r="AP146" s="195"/>
    </row>
    <row r="147" spans="3:42" s="194" customFormat="1">
      <c r="C147" s="188"/>
      <c r="D147" s="188"/>
      <c r="E147" s="188"/>
      <c r="F147" s="188"/>
      <c r="G147" s="188"/>
      <c r="H147" s="188"/>
      <c r="I147" s="188"/>
      <c r="J147" s="188"/>
      <c r="K147" s="188"/>
      <c r="L147" s="188"/>
      <c r="M147" s="188"/>
      <c r="N147" s="188"/>
      <c r="O147" s="188"/>
      <c r="P147" s="188"/>
      <c r="Q147" s="188"/>
      <c r="R147" s="188"/>
      <c r="S147" s="188"/>
      <c r="T147" s="188"/>
      <c r="U147" s="188"/>
      <c r="AP147" s="195"/>
    </row>
    <row r="148" spans="3:42" s="194" customFormat="1">
      <c r="C148" s="188"/>
      <c r="D148" s="188"/>
      <c r="E148" s="188"/>
      <c r="F148" s="188"/>
      <c r="G148" s="188"/>
      <c r="H148" s="188"/>
      <c r="I148" s="188"/>
      <c r="J148" s="188"/>
      <c r="K148" s="188"/>
      <c r="L148" s="188"/>
      <c r="M148" s="188"/>
      <c r="N148" s="188"/>
      <c r="O148" s="188"/>
      <c r="P148" s="188"/>
      <c r="Q148" s="188"/>
      <c r="R148" s="188"/>
      <c r="S148" s="188"/>
      <c r="T148" s="188"/>
      <c r="U148" s="188"/>
      <c r="AP148" s="195"/>
    </row>
    <row r="149" spans="3:42" s="194" customFormat="1">
      <c r="C149" s="188"/>
      <c r="D149" s="188"/>
      <c r="E149" s="188"/>
      <c r="F149" s="188"/>
      <c r="G149" s="188"/>
      <c r="H149" s="188"/>
      <c r="I149" s="188"/>
      <c r="J149" s="188"/>
      <c r="K149" s="188"/>
      <c r="L149" s="188"/>
      <c r="M149" s="188"/>
      <c r="N149" s="188"/>
      <c r="O149" s="188"/>
      <c r="P149" s="188"/>
      <c r="Q149" s="188"/>
      <c r="R149" s="188"/>
      <c r="S149" s="188"/>
      <c r="T149" s="188"/>
      <c r="U149" s="188"/>
      <c r="AP149" s="195"/>
    </row>
    <row r="150" spans="3:42" s="194" customFormat="1">
      <c r="C150" s="188"/>
      <c r="D150" s="188"/>
      <c r="E150" s="188"/>
      <c r="F150" s="188"/>
      <c r="G150" s="188"/>
      <c r="H150" s="188"/>
      <c r="I150" s="188"/>
      <c r="J150" s="188"/>
      <c r="K150" s="188"/>
      <c r="L150" s="188"/>
      <c r="M150" s="188"/>
      <c r="N150" s="188"/>
      <c r="O150" s="188"/>
      <c r="P150" s="188"/>
      <c r="Q150" s="188"/>
      <c r="R150" s="188"/>
      <c r="S150" s="188"/>
      <c r="T150" s="188"/>
      <c r="U150" s="188"/>
      <c r="AP150" s="195"/>
    </row>
    <row r="151" spans="3:42" s="194" customFormat="1">
      <c r="C151" s="188"/>
      <c r="D151" s="188"/>
      <c r="E151" s="188"/>
      <c r="F151" s="188"/>
      <c r="G151" s="188"/>
      <c r="H151" s="188"/>
      <c r="I151" s="188"/>
      <c r="J151" s="188"/>
      <c r="K151" s="188"/>
      <c r="L151" s="188"/>
      <c r="M151" s="188"/>
      <c r="N151" s="188"/>
      <c r="O151" s="188"/>
      <c r="P151" s="188"/>
      <c r="Q151" s="188"/>
      <c r="R151" s="188"/>
      <c r="S151" s="188"/>
      <c r="T151" s="188"/>
      <c r="U151" s="188"/>
      <c r="AP151" s="195"/>
    </row>
    <row r="152" spans="3:42" s="194" customFormat="1">
      <c r="C152" s="188"/>
      <c r="D152" s="188"/>
      <c r="E152" s="188"/>
      <c r="F152" s="188"/>
      <c r="G152" s="188"/>
      <c r="H152" s="188"/>
      <c r="I152" s="188"/>
      <c r="J152" s="188"/>
      <c r="K152" s="188"/>
      <c r="L152" s="188"/>
      <c r="M152" s="188"/>
      <c r="N152" s="188"/>
      <c r="O152" s="188"/>
      <c r="P152" s="188"/>
      <c r="Q152" s="188"/>
      <c r="R152" s="188"/>
      <c r="S152" s="188"/>
      <c r="T152" s="188"/>
      <c r="U152" s="188"/>
      <c r="AP152" s="195"/>
    </row>
    <row r="153" spans="3:42" s="194" customFormat="1">
      <c r="C153" s="188"/>
      <c r="D153" s="188"/>
      <c r="E153" s="188"/>
      <c r="F153" s="188"/>
      <c r="G153" s="188"/>
      <c r="H153" s="188"/>
      <c r="I153" s="188"/>
      <c r="J153" s="188"/>
      <c r="K153" s="188"/>
      <c r="L153" s="188"/>
      <c r="M153" s="188"/>
      <c r="N153" s="188"/>
      <c r="O153" s="188"/>
      <c r="P153" s="188"/>
      <c r="Q153" s="188"/>
      <c r="R153" s="188"/>
      <c r="S153" s="188"/>
      <c r="T153" s="188"/>
      <c r="U153" s="188"/>
      <c r="AP153" s="195"/>
    </row>
    <row r="154" spans="3:42" s="194" customFormat="1">
      <c r="C154" s="188"/>
      <c r="D154" s="188"/>
      <c r="E154" s="188"/>
      <c r="F154" s="188"/>
      <c r="G154" s="188"/>
      <c r="H154" s="188"/>
      <c r="I154" s="188"/>
      <c r="J154" s="188"/>
      <c r="K154" s="188"/>
      <c r="L154" s="188"/>
      <c r="M154" s="188"/>
      <c r="N154" s="188"/>
      <c r="O154" s="188"/>
      <c r="P154" s="188"/>
      <c r="Q154" s="188"/>
      <c r="R154" s="188"/>
      <c r="S154" s="188"/>
      <c r="T154" s="188"/>
      <c r="U154" s="188"/>
      <c r="AP154" s="195"/>
    </row>
    <row r="155" spans="3:42" s="194" customFormat="1">
      <c r="C155" s="188"/>
      <c r="D155" s="188"/>
      <c r="E155" s="188"/>
      <c r="F155" s="188"/>
      <c r="G155" s="188"/>
      <c r="H155" s="188"/>
      <c r="I155" s="188"/>
      <c r="J155" s="188"/>
      <c r="K155" s="188"/>
      <c r="L155" s="188"/>
      <c r="M155" s="188"/>
      <c r="N155" s="188"/>
      <c r="O155" s="188"/>
      <c r="P155" s="188"/>
      <c r="Q155" s="188"/>
      <c r="R155" s="188"/>
      <c r="S155" s="188"/>
      <c r="T155" s="188"/>
      <c r="U155" s="188"/>
      <c r="AP155" s="195"/>
    </row>
    <row r="156" spans="3:42" s="194" customFormat="1">
      <c r="C156" s="188"/>
      <c r="D156" s="188"/>
      <c r="E156" s="188"/>
      <c r="F156" s="188"/>
      <c r="G156" s="188"/>
      <c r="H156" s="188"/>
      <c r="I156" s="188"/>
      <c r="J156" s="188"/>
      <c r="K156" s="188"/>
      <c r="L156" s="188"/>
      <c r="M156" s="188"/>
      <c r="N156" s="188"/>
      <c r="O156" s="188"/>
      <c r="P156" s="188"/>
      <c r="Q156" s="188"/>
      <c r="R156" s="188"/>
      <c r="S156" s="188"/>
      <c r="T156" s="188"/>
      <c r="U156" s="188"/>
      <c r="AP156" s="195"/>
    </row>
    <row r="157" spans="3:42" s="194" customFormat="1">
      <c r="C157" s="188"/>
      <c r="D157" s="188"/>
      <c r="E157" s="188"/>
      <c r="F157" s="188"/>
      <c r="G157" s="188"/>
      <c r="H157" s="188"/>
      <c r="I157" s="188"/>
      <c r="J157" s="188"/>
      <c r="K157" s="188"/>
      <c r="L157" s="188"/>
      <c r="M157" s="188"/>
      <c r="N157" s="188"/>
      <c r="O157" s="188"/>
      <c r="P157" s="188"/>
      <c r="Q157" s="188"/>
      <c r="R157" s="188"/>
      <c r="S157" s="188"/>
      <c r="T157" s="188"/>
      <c r="U157" s="188"/>
      <c r="AP157" s="195"/>
    </row>
    <row r="158" spans="3:42" s="194" customFormat="1">
      <c r="C158" s="188"/>
      <c r="D158" s="188"/>
      <c r="E158" s="188"/>
      <c r="F158" s="188"/>
      <c r="G158" s="188"/>
      <c r="H158" s="188"/>
      <c r="I158" s="188"/>
      <c r="J158" s="188"/>
      <c r="K158" s="188"/>
      <c r="L158" s="188"/>
      <c r="M158" s="188"/>
      <c r="N158" s="188"/>
      <c r="O158" s="188"/>
      <c r="P158" s="188"/>
      <c r="Q158" s="188"/>
      <c r="R158" s="188"/>
      <c r="S158" s="188"/>
      <c r="T158" s="188"/>
      <c r="U158" s="188"/>
      <c r="AP158" s="195"/>
    </row>
    <row r="159" spans="3:42" s="194" customFormat="1">
      <c r="C159" s="188"/>
      <c r="D159" s="188"/>
      <c r="E159" s="188"/>
      <c r="F159" s="188"/>
      <c r="G159" s="188"/>
      <c r="H159" s="188"/>
      <c r="I159" s="188"/>
      <c r="J159" s="188"/>
      <c r="K159" s="188"/>
      <c r="L159" s="188"/>
      <c r="M159" s="188"/>
      <c r="N159" s="188"/>
      <c r="O159" s="188"/>
      <c r="P159" s="188"/>
      <c r="Q159" s="188"/>
      <c r="R159" s="188"/>
      <c r="S159" s="188"/>
      <c r="T159" s="188"/>
      <c r="U159" s="188"/>
      <c r="AP159" s="195"/>
    </row>
    <row r="160" spans="3:42" s="194" customFormat="1">
      <c r="C160" s="188"/>
      <c r="D160" s="188"/>
      <c r="E160" s="188"/>
      <c r="F160" s="188"/>
      <c r="G160" s="188"/>
      <c r="H160" s="188"/>
      <c r="I160" s="188"/>
      <c r="J160" s="188"/>
      <c r="K160" s="188"/>
      <c r="L160" s="188"/>
      <c r="M160" s="188"/>
      <c r="N160" s="188"/>
      <c r="O160" s="188"/>
      <c r="P160" s="188"/>
      <c r="Q160" s="188"/>
      <c r="R160" s="188"/>
      <c r="S160" s="188"/>
      <c r="T160" s="188"/>
      <c r="U160" s="188"/>
      <c r="AP160" s="195"/>
    </row>
    <row r="161" spans="3:42" s="194" customFormat="1">
      <c r="C161" s="188"/>
      <c r="D161" s="188"/>
      <c r="E161" s="188"/>
      <c r="F161" s="188"/>
      <c r="G161" s="188"/>
      <c r="H161" s="188"/>
      <c r="I161" s="188"/>
      <c r="J161" s="188"/>
      <c r="K161" s="188"/>
      <c r="L161" s="188"/>
      <c r="M161" s="188"/>
      <c r="N161" s="188"/>
      <c r="O161" s="188"/>
      <c r="P161" s="188"/>
      <c r="Q161" s="188"/>
      <c r="R161" s="188"/>
      <c r="S161" s="188"/>
      <c r="T161" s="188"/>
      <c r="U161" s="188"/>
      <c r="AP161" s="195"/>
    </row>
    <row r="162" spans="3:42" s="194" customFormat="1">
      <c r="C162" s="188"/>
      <c r="D162" s="188"/>
      <c r="E162" s="188"/>
      <c r="F162" s="188"/>
      <c r="G162" s="188"/>
      <c r="H162" s="188"/>
      <c r="I162" s="188"/>
      <c r="J162" s="188"/>
      <c r="K162" s="188"/>
      <c r="L162" s="188"/>
      <c r="M162" s="188"/>
      <c r="N162" s="188"/>
      <c r="O162" s="188"/>
      <c r="P162" s="188"/>
      <c r="Q162" s="188"/>
      <c r="R162" s="188"/>
      <c r="S162" s="188"/>
      <c r="T162" s="188"/>
      <c r="U162" s="188"/>
      <c r="AP162" s="195"/>
    </row>
    <row r="163" spans="3:42" s="194" customFormat="1">
      <c r="C163" s="188"/>
      <c r="D163" s="188"/>
      <c r="E163" s="188"/>
      <c r="F163" s="188"/>
      <c r="G163" s="188"/>
      <c r="H163" s="188"/>
      <c r="I163" s="188"/>
      <c r="J163" s="188"/>
      <c r="K163" s="188"/>
      <c r="L163" s="188"/>
      <c r="M163" s="188"/>
      <c r="N163" s="188"/>
      <c r="O163" s="188"/>
      <c r="P163" s="188"/>
      <c r="Q163" s="188"/>
      <c r="R163" s="188"/>
      <c r="S163" s="188"/>
      <c r="T163" s="188"/>
      <c r="U163" s="188"/>
      <c r="AP163" s="195"/>
    </row>
    <row r="164" spans="3:42" s="194" customFormat="1">
      <c r="C164" s="188"/>
      <c r="D164" s="188"/>
      <c r="E164" s="188"/>
      <c r="F164" s="188"/>
      <c r="G164" s="188"/>
      <c r="H164" s="188"/>
      <c r="I164" s="188"/>
      <c r="J164" s="188"/>
      <c r="K164" s="188"/>
      <c r="L164" s="188"/>
      <c r="M164" s="188"/>
      <c r="N164" s="188"/>
      <c r="O164" s="188"/>
      <c r="P164" s="188"/>
      <c r="Q164" s="188"/>
      <c r="R164" s="188"/>
      <c r="S164" s="188"/>
      <c r="T164" s="188"/>
      <c r="U164" s="188"/>
      <c r="AP164" s="195"/>
    </row>
    <row r="165" spans="3:42" s="194" customFormat="1">
      <c r="C165" s="188"/>
      <c r="D165" s="188"/>
      <c r="E165" s="188"/>
      <c r="F165" s="188"/>
      <c r="G165" s="188"/>
      <c r="H165" s="188"/>
      <c r="I165" s="188"/>
      <c r="J165" s="188"/>
      <c r="K165" s="188"/>
      <c r="L165" s="188"/>
      <c r="M165" s="188"/>
      <c r="N165" s="188"/>
      <c r="O165" s="188"/>
      <c r="P165" s="188"/>
      <c r="Q165" s="188"/>
      <c r="R165" s="188"/>
      <c r="S165" s="188"/>
      <c r="T165" s="188"/>
      <c r="U165" s="188"/>
      <c r="AP165" s="195"/>
    </row>
    <row r="166" spans="3:42" s="194" customFormat="1">
      <c r="C166" s="188"/>
      <c r="D166" s="188"/>
      <c r="E166" s="188"/>
      <c r="F166" s="188"/>
      <c r="G166" s="188"/>
      <c r="H166" s="188"/>
      <c r="I166" s="188"/>
      <c r="J166" s="188"/>
      <c r="K166" s="188"/>
      <c r="L166" s="188"/>
      <c r="M166" s="188"/>
      <c r="N166" s="188"/>
      <c r="O166" s="188"/>
      <c r="P166" s="188"/>
      <c r="Q166" s="188"/>
      <c r="R166" s="188"/>
      <c r="S166" s="188"/>
      <c r="T166" s="188"/>
      <c r="U166" s="188"/>
      <c r="AP166" s="195"/>
    </row>
    <row r="167" spans="3:42" s="194" customFormat="1">
      <c r="C167" s="188"/>
      <c r="D167" s="188"/>
      <c r="E167" s="188"/>
      <c r="F167" s="188"/>
      <c r="G167" s="188"/>
      <c r="H167" s="188"/>
      <c r="I167" s="188"/>
      <c r="J167" s="188"/>
      <c r="K167" s="188"/>
      <c r="L167" s="188"/>
      <c r="M167" s="188"/>
      <c r="N167" s="188"/>
      <c r="O167" s="188"/>
      <c r="P167" s="188"/>
      <c r="Q167" s="188"/>
      <c r="R167" s="188"/>
      <c r="S167" s="188"/>
      <c r="T167" s="188"/>
      <c r="U167" s="188"/>
      <c r="AP167" s="195"/>
    </row>
    <row r="168" spans="3:42" s="194" customFormat="1">
      <c r="C168" s="188"/>
      <c r="D168" s="188"/>
      <c r="E168" s="188"/>
      <c r="F168" s="188"/>
      <c r="G168" s="188"/>
      <c r="H168" s="188"/>
      <c r="I168" s="188"/>
      <c r="J168" s="188"/>
      <c r="K168" s="188"/>
      <c r="L168" s="188"/>
      <c r="M168" s="188"/>
      <c r="N168" s="188"/>
      <c r="O168" s="188"/>
      <c r="P168" s="188"/>
      <c r="Q168" s="188"/>
      <c r="R168" s="188"/>
      <c r="S168" s="188"/>
      <c r="T168" s="188"/>
      <c r="U168" s="188"/>
      <c r="AP168" s="195"/>
    </row>
    <row r="169" spans="3:42" s="194" customFormat="1">
      <c r="C169" s="188"/>
      <c r="D169" s="188"/>
      <c r="E169" s="188"/>
      <c r="F169" s="188"/>
      <c r="G169" s="188"/>
      <c r="H169" s="188"/>
      <c r="I169" s="188"/>
      <c r="J169" s="188"/>
      <c r="K169" s="188"/>
      <c r="L169" s="188"/>
      <c r="M169" s="188"/>
      <c r="N169" s="188"/>
      <c r="O169" s="188"/>
      <c r="P169" s="188"/>
      <c r="Q169" s="188"/>
      <c r="R169" s="188"/>
      <c r="S169" s="188"/>
      <c r="T169" s="188"/>
      <c r="U169" s="188"/>
      <c r="AP169" s="195"/>
    </row>
    <row r="170" spans="3:42" s="194" customFormat="1">
      <c r="C170" s="188"/>
      <c r="D170" s="188"/>
      <c r="E170" s="188"/>
      <c r="F170" s="188"/>
      <c r="G170" s="188"/>
      <c r="H170" s="188"/>
      <c r="I170" s="188"/>
      <c r="J170" s="188"/>
      <c r="K170" s="188"/>
      <c r="L170" s="188"/>
      <c r="M170" s="188"/>
      <c r="N170" s="188"/>
      <c r="O170" s="188"/>
      <c r="P170" s="188"/>
      <c r="Q170" s="188"/>
      <c r="R170" s="188"/>
      <c r="S170" s="188"/>
      <c r="T170" s="188"/>
      <c r="U170" s="188"/>
      <c r="AP170" s="195"/>
    </row>
    <row r="171" spans="3:42" s="194" customFormat="1">
      <c r="C171" s="188"/>
      <c r="D171" s="188"/>
      <c r="E171" s="188"/>
      <c r="F171" s="188"/>
      <c r="G171" s="188"/>
      <c r="H171" s="188"/>
      <c r="I171" s="188"/>
      <c r="J171" s="188"/>
      <c r="K171" s="188"/>
      <c r="L171" s="188"/>
      <c r="M171" s="188"/>
      <c r="N171" s="188"/>
      <c r="O171" s="188"/>
      <c r="P171" s="188"/>
      <c r="Q171" s="188"/>
      <c r="R171" s="188"/>
      <c r="S171" s="188"/>
      <c r="T171" s="188"/>
      <c r="U171" s="188"/>
      <c r="AP171" s="195"/>
    </row>
    <row r="172" spans="3:42" s="194" customFormat="1">
      <c r="C172" s="188"/>
      <c r="D172" s="188"/>
      <c r="E172" s="188"/>
      <c r="F172" s="188"/>
      <c r="G172" s="188"/>
      <c r="H172" s="188"/>
      <c r="I172" s="188"/>
      <c r="J172" s="188"/>
      <c r="K172" s="188"/>
      <c r="L172" s="188"/>
      <c r="M172" s="188"/>
      <c r="N172" s="188"/>
      <c r="O172" s="188"/>
      <c r="P172" s="188"/>
      <c r="Q172" s="188"/>
      <c r="R172" s="188"/>
      <c r="S172" s="188"/>
      <c r="T172" s="188"/>
      <c r="U172" s="188"/>
      <c r="AP172" s="195"/>
    </row>
    <row r="173" spans="3:42" s="194" customFormat="1">
      <c r="C173" s="188"/>
      <c r="D173" s="188"/>
      <c r="E173" s="188"/>
      <c r="F173" s="188"/>
      <c r="G173" s="188"/>
      <c r="H173" s="188"/>
      <c r="I173" s="188"/>
      <c r="J173" s="188"/>
      <c r="K173" s="188"/>
      <c r="L173" s="188"/>
      <c r="M173" s="188"/>
      <c r="N173" s="188"/>
      <c r="O173" s="188"/>
      <c r="P173" s="188"/>
      <c r="Q173" s="188"/>
      <c r="R173" s="188"/>
      <c r="S173" s="188"/>
      <c r="T173" s="188"/>
      <c r="U173" s="188"/>
      <c r="AP173" s="195"/>
    </row>
    <row r="174" spans="3:42" s="194" customFormat="1">
      <c r="C174" s="188"/>
      <c r="D174" s="188"/>
      <c r="E174" s="188"/>
      <c r="F174" s="188"/>
      <c r="G174" s="188"/>
      <c r="H174" s="188"/>
      <c r="I174" s="188"/>
      <c r="J174" s="188"/>
      <c r="K174" s="188"/>
      <c r="L174" s="188"/>
      <c r="M174" s="188"/>
      <c r="N174" s="188"/>
      <c r="O174" s="188"/>
      <c r="P174" s="188"/>
      <c r="Q174" s="188"/>
      <c r="R174" s="188"/>
      <c r="S174" s="188"/>
      <c r="T174" s="188"/>
      <c r="U174" s="188"/>
      <c r="AP174" s="195"/>
    </row>
    <row r="175" spans="3:42" s="194" customFormat="1">
      <c r="C175" s="188"/>
      <c r="D175" s="188"/>
      <c r="E175" s="188"/>
      <c r="F175" s="188"/>
      <c r="G175" s="188"/>
      <c r="H175" s="188"/>
      <c r="I175" s="188"/>
      <c r="J175" s="188"/>
      <c r="K175" s="188"/>
      <c r="L175" s="188"/>
      <c r="M175" s="188"/>
      <c r="N175" s="188"/>
      <c r="O175" s="188"/>
      <c r="P175" s="188"/>
      <c r="Q175" s="188"/>
      <c r="R175" s="188"/>
      <c r="S175" s="188"/>
      <c r="T175" s="188"/>
      <c r="U175" s="188"/>
      <c r="AP175" s="195"/>
    </row>
    <row r="176" spans="3:42" s="194" customFormat="1">
      <c r="C176" s="188"/>
      <c r="D176" s="188"/>
      <c r="E176" s="188"/>
      <c r="F176" s="188"/>
      <c r="G176" s="188"/>
      <c r="H176" s="188"/>
      <c r="I176" s="188"/>
      <c r="J176" s="188"/>
      <c r="K176" s="188"/>
      <c r="L176" s="188"/>
      <c r="M176" s="188"/>
      <c r="N176" s="188"/>
      <c r="O176" s="188"/>
      <c r="P176" s="188"/>
      <c r="Q176" s="188"/>
      <c r="R176" s="188"/>
      <c r="S176" s="188"/>
      <c r="T176" s="188"/>
      <c r="U176" s="188"/>
      <c r="AP176" s="195"/>
    </row>
    <row r="177" spans="3:42" s="194" customFormat="1">
      <c r="C177" s="188"/>
      <c r="D177" s="188"/>
      <c r="E177" s="188"/>
      <c r="F177" s="188"/>
      <c r="G177" s="188"/>
      <c r="H177" s="188"/>
      <c r="I177" s="188"/>
      <c r="J177" s="188"/>
      <c r="K177" s="188"/>
      <c r="L177" s="188"/>
      <c r="M177" s="188"/>
      <c r="N177" s="188"/>
      <c r="O177" s="188"/>
      <c r="P177" s="188"/>
      <c r="Q177" s="188"/>
      <c r="R177" s="188"/>
      <c r="S177" s="188"/>
      <c r="T177" s="188"/>
      <c r="U177" s="188"/>
      <c r="AP177" s="195"/>
    </row>
    <row r="178" spans="3:42" s="194" customFormat="1">
      <c r="C178" s="188"/>
      <c r="D178" s="188"/>
      <c r="E178" s="188"/>
      <c r="F178" s="188"/>
      <c r="G178" s="188"/>
      <c r="H178" s="188"/>
      <c r="I178" s="188"/>
      <c r="J178" s="188"/>
      <c r="K178" s="188"/>
      <c r="L178" s="188"/>
      <c r="M178" s="188"/>
      <c r="N178" s="188"/>
      <c r="O178" s="188"/>
      <c r="P178" s="188"/>
      <c r="Q178" s="188"/>
      <c r="R178" s="188"/>
      <c r="S178" s="188"/>
      <c r="T178" s="188"/>
      <c r="U178" s="188"/>
      <c r="AP178" s="195"/>
    </row>
    <row r="179" spans="3:42" s="194" customFormat="1">
      <c r="C179" s="188"/>
      <c r="D179" s="188"/>
      <c r="E179" s="188"/>
      <c r="F179" s="188"/>
      <c r="G179" s="188"/>
      <c r="H179" s="188"/>
      <c r="I179" s="188"/>
      <c r="J179" s="188"/>
      <c r="K179" s="188"/>
      <c r="L179" s="188"/>
      <c r="M179" s="188"/>
      <c r="N179" s="188"/>
      <c r="O179" s="188"/>
      <c r="P179" s="188"/>
      <c r="Q179" s="188"/>
      <c r="R179" s="188"/>
      <c r="S179" s="188"/>
      <c r="T179" s="188"/>
      <c r="U179" s="188"/>
      <c r="AP179" s="195"/>
    </row>
    <row r="180" spans="3:42" s="194" customFormat="1">
      <c r="C180" s="188"/>
      <c r="D180" s="188"/>
      <c r="E180" s="188"/>
      <c r="F180" s="188"/>
      <c r="G180" s="188"/>
      <c r="H180" s="188"/>
      <c r="I180" s="188"/>
      <c r="J180" s="188"/>
      <c r="K180" s="188"/>
      <c r="L180" s="188"/>
      <c r="M180" s="188"/>
      <c r="N180" s="188"/>
      <c r="O180" s="188"/>
      <c r="P180" s="188"/>
      <c r="Q180" s="188"/>
      <c r="R180" s="188"/>
      <c r="S180" s="188"/>
      <c r="T180" s="188"/>
      <c r="U180" s="188"/>
      <c r="AP180" s="195"/>
    </row>
    <row r="181" spans="3:42" s="194" customFormat="1">
      <c r="C181" s="188"/>
      <c r="D181" s="188"/>
      <c r="E181" s="188"/>
      <c r="F181" s="188"/>
      <c r="G181" s="188"/>
      <c r="H181" s="188"/>
      <c r="I181" s="188"/>
      <c r="J181" s="188"/>
      <c r="K181" s="188"/>
      <c r="L181" s="188"/>
      <c r="M181" s="188"/>
      <c r="N181" s="188"/>
      <c r="O181" s="188"/>
      <c r="P181" s="188"/>
      <c r="Q181" s="188"/>
      <c r="R181" s="188"/>
      <c r="S181" s="188"/>
      <c r="T181" s="188"/>
      <c r="U181" s="188"/>
      <c r="AP181" s="195"/>
    </row>
    <row r="182" spans="3:42" s="194" customFormat="1">
      <c r="C182" s="188"/>
      <c r="D182" s="188"/>
      <c r="E182" s="188"/>
      <c r="F182" s="188"/>
      <c r="G182" s="188"/>
      <c r="H182" s="188"/>
      <c r="I182" s="188"/>
      <c r="J182" s="188"/>
      <c r="K182" s="188"/>
      <c r="L182" s="188"/>
      <c r="M182" s="188"/>
      <c r="N182" s="188"/>
      <c r="O182" s="188"/>
      <c r="P182" s="188"/>
      <c r="Q182" s="188"/>
      <c r="R182" s="188"/>
      <c r="S182" s="188"/>
      <c r="T182" s="188"/>
      <c r="U182" s="188"/>
      <c r="AP182" s="195"/>
    </row>
    <row r="183" spans="3:42" s="194" customFormat="1">
      <c r="C183" s="188"/>
      <c r="D183" s="188"/>
      <c r="E183" s="188"/>
      <c r="F183" s="188"/>
      <c r="G183" s="188"/>
      <c r="H183" s="188"/>
      <c r="I183" s="188"/>
      <c r="J183" s="188"/>
      <c r="K183" s="188"/>
      <c r="L183" s="188"/>
      <c r="M183" s="188"/>
      <c r="N183" s="188"/>
      <c r="O183" s="188"/>
      <c r="P183" s="188"/>
      <c r="Q183" s="188"/>
      <c r="R183" s="188"/>
      <c r="S183" s="188"/>
      <c r="T183" s="188"/>
      <c r="U183" s="188"/>
      <c r="AP183" s="195"/>
    </row>
    <row r="184" spans="3:42" s="194" customFormat="1">
      <c r="C184" s="188"/>
      <c r="D184" s="188"/>
      <c r="E184" s="188"/>
      <c r="F184" s="188"/>
      <c r="G184" s="188"/>
      <c r="H184" s="188"/>
      <c r="I184" s="188"/>
      <c r="J184" s="188"/>
      <c r="K184" s="188"/>
      <c r="L184" s="188"/>
      <c r="M184" s="188"/>
      <c r="N184" s="188"/>
      <c r="O184" s="188"/>
      <c r="P184" s="188"/>
      <c r="Q184" s="188"/>
      <c r="R184" s="188"/>
      <c r="S184" s="188"/>
      <c r="T184" s="188"/>
      <c r="U184" s="188"/>
      <c r="AP184" s="195"/>
    </row>
    <row r="185" spans="3:42" s="194" customFormat="1">
      <c r="C185" s="188"/>
      <c r="D185" s="188"/>
      <c r="E185" s="188"/>
      <c r="F185" s="188"/>
      <c r="G185" s="188"/>
      <c r="H185" s="188"/>
      <c r="I185" s="188"/>
      <c r="J185" s="188"/>
      <c r="K185" s="188"/>
      <c r="L185" s="188"/>
      <c r="M185" s="188"/>
      <c r="N185" s="188"/>
      <c r="O185" s="188"/>
      <c r="P185" s="188"/>
      <c r="Q185" s="188"/>
      <c r="R185" s="188"/>
      <c r="S185" s="188"/>
      <c r="T185" s="188"/>
      <c r="U185" s="188"/>
      <c r="AP185" s="195"/>
    </row>
    <row r="186" spans="3:42" s="194" customFormat="1">
      <c r="C186" s="188"/>
      <c r="D186" s="188"/>
      <c r="E186" s="188"/>
      <c r="F186" s="188"/>
      <c r="G186" s="188"/>
      <c r="H186" s="188"/>
      <c r="I186" s="188"/>
      <c r="J186" s="188"/>
      <c r="K186" s="188"/>
      <c r="L186" s="188"/>
      <c r="M186" s="188"/>
      <c r="N186" s="188"/>
      <c r="O186" s="188"/>
      <c r="P186" s="188"/>
      <c r="Q186" s="188"/>
      <c r="R186" s="188"/>
      <c r="S186" s="188"/>
      <c r="T186" s="188"/>
      <c r="U186" s="188"/>
      <c r="AP186" s="195"/>
    </row>
    <row r="187" spans="3:42" s="194" customFormat="1">
      <c r="C187" s="188"/>
      <c r="D187" s="188"/>
      <c r="E187" s="188"/>
      <c r="F187" s="188"/>
      <c r="G187" s="188"/>
      <c r="H187" s="188"/>
      <c r="I187" s="188"/>
      <c r="J187" s="188"/>
      <c r="K187" s="188"/>
      <c r="L187" s="188"/>
      <c r="M187" s="188"/>
      <c r="N187" s="188"/>
      <c r="O187" s="188"/>
      <c r="P187" s="188"/>
      <c r="Q187" s="188"/>
      <c r="R187" s="188"/>
      <c r="S187" s="188"/>
      <c r="T187" s="188"/>
      <c r="U187" s="188"/>
      <c r="AP187" s="195"/>
    </row>
    <row r="188" spans="3:42" s="194" customFormat="1">
      <c r="C188" s="188"/>
      <c r="D188" s="188"/>
      <c r="E188" s="188"/>
      <c r="F188" s="188"/>
      <c r="G188" s="188"/>
      <c r="H188" s="188"/>
      <c r="I188" s="188"/>
      <c r="J188" s="188"/>
      <c r="K188" s="188"/>
      <c r="L188" s="188"/>
      <c r="M188" s="188"/>
      <c r="N188" s="188"/>
      <c r="O188" s="188"/>
      <c r="P188" s="188"/>
      <c r="Q188" s="188"/>
      <c r="R188" s="188"/>
      <c r="S188" s="188"/>
      <c r="T188" s="188"/>
      <c r="U188" s="188"/>
      <c r="AP188" s="195"/>
    </row>
    <row r="189" spans="3:42" s="194" customFormat="1">
      <c r="C189" s="188"/>
      <c r="D189" s="188"/>
      <c r="E189" s="188"/>
      <c r="F189" s="188"/>
      <c r="G189" s="188"/>
      <c r="H189" s="188"/>
      <c r="I189" s="188"/>
      <c r="J189" s="188"/>
      <c r="K189" s="188"/>
      <c r="L189" s="188"/>
      <c r="M189" s="188"/>
      <c r="N189" s="188"/>
      <c r="O189" s="188"/>
      <c r="P189" s="188"/>
      <c r="Q189" s="188"/>
      <c r="R189" s="188"/>
      <c r="S189" s="188"/>
      <c r="T189" s="188"/>
      <c r="U189" s="188"/>
      <c r="AP189" s="195"/>
    </row>
    <row r="190" spans="3:42" s="194" customFormat="1">
      <c r="C190" s="188"/>
      <c r="D190" s="188"/>
      <c r="E190" s="188"/>
      <c r="F190" s="188"/>
      <c r="G190" s="188"/>
      <c r="H190" s="188"/>
      <c r="I190" s="188"/>
      <c r="J190" s="188"/>
      <c r="K190" s="188"/>
      <c r="L190" s="188"/>
      <c r="M190" s="188"/>
      <c r="N190" s="188"/>
      <c r="O190" s="188"/>
      <c r="P190" s="188"/>
      <c r="Q190" s="188"/>
      <c r="R190" s="188"/>
      <c r="S190" s="188"/>
      <c r="T190" s="188"/>
      <c r="U190" s="188"/>
      <c r="AP190" s="195"/>
    </row>
    <row r="191" spans="3:42" s="194" customFormat="1">
      <c r="C191" s="188"/>
      <c r="D191" s="188"/>
      <c r="E191" s="188"/>
      <c r="F191" s="188"/>
      <c r="G191" s="188"/>
      <c r="H191" s="188"/>
      <c r="I191" s="188"/>
      <c r="J191" s="188"/>
      <c r="K191" s="188"/>
      <c r="L191" s="188"/>
      <c r="M191" s="188"/>
      <c r="N191" s="188"/>
      <c r="O191" s="188"/>
      <c r="P191" s="188"/>
      <c r="Q191" s="188"/>
      <c r="R191" s="188"/>
      <c r="S191" s="188"/>
      <c r="T191" s="188"/>
      <c r="U191" s="188"/>
      <c r="AP191" s="195"/>
    </row>
    <row r="192" spans="3:42" s="194" customFormat="1">
      <c r="C192" s="188"/>
      <c r="D192" s="188"/>
      <c r="E192" s="188"/>
      <c r="F192" s="188"/>
      <c r="G192" s="188"/>
      <c r="H192" s="188"/>
      <c r="I192" s="188"/>
      <c r="J192" s="188"/>
      <c r="K192" s="188"/>
      <c r="L192" s="188"/>
      <c r="M192" s="188"/>
      <c r="N192" s="188"/>
      <c r="O192" s="188"/>
      <c r="P192" s="188"/>
      <c r="Q192" s="188"/>
      <c r="R192" s="188"/>
      <c r="S192" s="188"/>
      <c r="T192" s="188"/>
      <c r="U192" s="188"/>
      <c r="AP192" s="195"/>
    </row>
    <row r="193" spans="3:42" s="194" customFormat="1">
      <c r="C193" s="188"/>
      <c r="D193" s="188"/>
      <c r="E193" s="188"/>
      <c r="F193" s="188"/>
      <c r="G193" s="188"/>
      <c r="H193" s="188"/>
      <c r="I193" s="188"/>
      <c r="J193" s="188"/>
      <c r="K193" s="188"/>
      <c r="L193" s="188"/>
      <c r="M193" s="188"/>
      <c r="N193" s="188"/>
      <c r="O193" s="188"/>
      <c r="P193" s="188"/>
      <c r="Q193" s="188"/>
      <c r="R193" s="188"/>
      <c r="S193" s="188"/>
      <c r="T193" s="188"/>
      <c r="U193" s="188"/>
      <c r="AP193" s="195"/>
    </row>
    <row r="194" spans="3:42" s="194" customFormat="1">
      <c r="C194" s="188"/>
      <c r="D194" s="188"/>
      <c r="E194" s="188"/>
      <c r="F194" s="188"/>
      <c r="G194" s="188"/>
      <c r="H194" s="188"/>
      <c r="I194" s="188"/>
      <c r="J194" s="188"/>
      <c r="K194" s="188"/>
      <c r="L194" s="188"/>
      <c r="M194" s="188"/>
      <c r="N194" s="188"/>
      <c r="O194" s="188"/>
      <c r="P194" s="188"/>
      <c r="Q194" s="188"/>
      <c r="R194" s="188"/>
      <c r="S194" s="188"/>
      <c r="T194" s="188"/>
      <c r="U194" s="188"/>
      <c r="AP194" s="195"/>
    </row>
    <row r="195" spans="3:42" s="194" customFormat="1">
      <c r="C195" s="188"/>
      <c r="D195" s="188"/>
      <c r="E195" s="188"/>
      <c r="F195" s="188"/>
      <c r="G195" s="188"/>
      <c r="H195" s="188"/>
      <c r="I195" s="188"/>
      <c r="J195" s="188"/>
      <c r="K195" s="188"/>
      <c r="L195" s="188"/>
      <c r="M195" s="188"/>
      <c r="N195" s="188"/>
      <c r="O195" s="188"/>
      <c r="P195" s="188"/>
      <c r="Q195" s="188"/>
      <c r="R195" s="188"/>
      <c r="S195" s="188"/>
      <c r="T195" s="188"/>
      <c r="U195" s="188"/>
      <c r="AP195" s="195"/>
    </row>
    <row r="196" spans="3:42" s="194" customFormat="1">
      <c r="C196" s="188"/>
      <c r="D196" s="188"/>
      <c r="E196" s="188"/>
      <c r="F196" s="188"/>
      <c r="G196" s="188"/>
      <c r="H196" s="188"/>
      <c r="I196" s="188"/>
      <c r="J196" s="188"/>
      <c r="K196" s="188"/>
      <c r="L196" s="188"/>
      <c r="M196" s="188"/>
      <c r="N196" s="188"/>
      <c r="O196" s="188"/>
      <c r="P196" s="188"/>
      <c r="Q196" s="188"/>
      <c r="R196" s="188"/>
      <c r="S196" s="188"/>
      <c r="T196" s="188"/>
      <c r="U196" s="188"/>
      <c r="AP196" s="195"/>
    </row>
    <row r="197" spans="3:42" s="194" customFormat="1">
      <c r="C197" s="188"/>
      <c r="D197" s="188"/>
      <c r="E197" s="188"/>
      <c r="F197" s="188"/>
      <c r="G197" s="188"/>
      <c r="H197" s="188"/>
      <c r="I197" s="188"/>
      <c r="J197" s="188"/>
      <c r="K197" s="188"/>
      <c r="L197" s="188"/>
      <c r="M197" s="188"/>
      <c r="N197" s="188"/>
      <c r="O197" s="188"/>
      <c r="P197" s="188"/>
      <c r="Q197" s="188"/>
      <c r="R197" s="188"/>
      <c r="S197" s="188"/>
      <c r="T197" s="188"/>
      <c r="U197" s="188"/>
      <c r="AP197" s="195"/>
    </row>
    <row r="198" spans="3:42" s="194" customFormat="1">
      <c r="C198" s="188"/>
      <c r="D198" s="188"/>
      <c r="E198" s="188"/>
      <c r="F198" s="188"/>
      <c r="G198" s="188"/>
      <c r="H198" s="188"/>
      <c r="I198" s="188"/>
      <c r="J198" s="188"/>
      <c r="K198" s="188"/>
      <c r="L198" s="188"/>
      <c r="M198" s="188"/>
      <c r="N198" s="188"/>
      <c r="O198" s="188"/>
      <c r="P198" s="188"/>
      <c r="Q198" s="188"/>
      <c r="R198" s="188"/>
      <c r="S198" s="188"/>
      <c r="T198" s="188"/>
      <c r="U198" s="188"/>
      <c r="AP198" s="195"/>
    </row>
    <row r="199" spans="3:42" s="194" customFormat="1">
      <c r="C199" s="188"/>
      <c r="D199" s="188"/>
      <c r="E199" s="188"/>
      <c r="F199" s="188"/>
      <c r="G199" s="188"/>
      <c r="H199" s="188"/>
      <c r="I199" s="188"/>
      <c r="J199" s="188"/>
      <c r="K199" s="188"/>
      <c r="L199" s="188"/>
      <c r="M199" s="188"/>
      <c r="N199" s="188"/>
      <c r="O199" s="188"/>
      <c r="P199" s="188"/>
      <c r="Q199" s="188"/>
      <c r="R199" s="188"/>
      <c r="S199" s="188"/>
      <c r="T199" s="188"/>
      <c r="U199" s="188"/>
      <c r="AP199" s="195"/>
    </row>
    <row r="200" spans="3:42" s="194" customFormat="1">
      <c r="C200" s="188"/>
      <c r="D200" s="188"/>
      <c r="E200" s="188"/>
      <c r="F200" s="188"/>
      <c r="G200" s="188"/>
      <c r="H200" s="188"/>
      <c r="I200" s="188"/>
      <c r="J200" s="188"/>
      <c r="K200" s="188"/>
      <c r="L200" s="188"/>
      <c r="M200" s="188"/>
      <c r="N200" s="188"/>
      <c r="O200" s="188"/>
      <c r="P200" s="188"/>
      <c r="Q200" s="188"/>
      <c r="R200" s="188"/>
      <c r="S200" s="188"/>
      <c r="T200" s="188"/>
      <c r="U200" s="188"/>
      <c r="AP200" s="195"/>
    </row>
    <row r="201" spans="3:42" s="194" customFormat="1">
      <c r="C201" s="188"/>
      <c r="D201" s="188"/>
      <c r="E201" s="188"/>
      <c r="F201" s="188"/>
      <c r="G201" s="188"/>
      <c r="H201" s="188"/>
      <c r="I201" s="188"/>
      <c r="J201" s="188"/>
      <c r="K201" s="188"/>
      <c r="L201" s="188"/>
      <c r="M201" s="188"/>
      <c r="N201" s="188"/>
      <c r="O201" s="188"/>
      <c r="P201" s="188"/>
      <c r="Q201" s="188"/>
      <c r="R201" s="188"/>
      <c r="S201" s="188"/>
      <c r="T201" s="188"/>
      <c r="U201" s="188"/>
      <c r="AP201" s="195"/>
    </row>
    <row r="202" spans="3:42" s="194" customFormat="1">
      <c r="C202" s="188"/>
      <c r="D202" s="188"/>
      <c r="E202" s="188"/>
      <c r="F202" s="188"/>
      <c r="G202" s="188"/>
      <c r="H202" s="188"/>
      <c r="I202" s="188"/>
      <c r="J202" s="188"/>
      <c r="K202" s="188"/>
      <c r="L202" s="188"/>
      <c r="M202" s="188"/>
      <c r="N202" s="188"/>
      <c r="O202" s="188"/>
      <c r="P202" s="188"/>
      <c r="Q202" s="188"/>
      <c r="R202" s="188"/>
      <c r="S202" s="188"/>
      <c r="T202" s="188"/>
      <c r="U202" s="188"/>
      <c r="AP202" s="195"/>
    </row>
    <row r="203" spans="3:42" s="194" customFormat="1">
      <c r="C203" s="188"/>
      <c r="D203" s="188"/>
      <c r="E203" s="188"/>
      <c r="F203" s="188"/>
      <c r="G203" s="188"/>
      <c r="H203" s="188"/>
      <c r="I203" s="188"/>
      <c r="J203" s="188"/>
      <c r="K203" s="188"/>
      <c r="L203" s="188"/>
      <c r="M203" s="188"/>
      <c r="N203" s="188"/>
      <c r="O203" s="188"/>
      <c r="P203" s="188"/>
      <c r="Q203" s="188"/>
      <c r="R203" s="188"/>
      <c r="S203" s="188"/>
      <c r="T203" s="188"/>
      <c r="U203" s="188"/>
      <c r="AP203" s="195"/>
    </row>
    <row r="204" spans="3:42" s="194" customFormat="1">
      <c r="C204" s="188"/>
      <c r="D204" s="188"/>
      <c r="E204" s="188"/>
      <c r="F204" s="188"/>
      <c r="G204" s="188"/>
      <c r="H204" s="188"/>
      <c r="I204" s="188"/>
      <c r="J204" s="188"/>
      <c r="K204" s="188"/>
      <c r="L204" s="188"/>
      <c r="M204" s="188"/>
      <c r="N204" s="188"/>
      <c r="O204" s="188"/>
      <c r="P204" s="188"/>
      <c r="Q204" s="188"/>
      <c r="R204" s="188"/>
      <c r="S204" s="188"/>
      <c r="T204" s="188"/>
      <c r="U204" s="188"/>
      <c r="AP204" s="195"/>
    </row>
    <row r="205" spans="3:42" s="194" customFormat="1">
      <c r="C205" s="188"/>
      <c r="D205" s="188"/>
      <c r="E205" s="188"/>
      <c r="F205" s="188"/>
      <c r="G205" s="188"/>
      <c r="H205" s="188"/>
      <c r="I205" s="188"/>
      <c r="J205" s="188"/>
      <c r="K205" s="188"/>
      <c r="L205" s="188"/>
      <c r="M205" s="188"/>
      <c r="N205" s="188"/>
      <c r="O205" s="188"/>
      <c r="P205" s="188"/>
      <c r="Q205" s="188"/>
      <c r="R205" s="188"/>
      <c r="S205" s="188"/>
      <c r="T205" s="188"/>
      <c r="U205" s="188"/>
      <c r="AP205" s="195"/>
    </row>
    <row r="206" spans="3:42" s="194" customFormat="1">
      <c r="C206" s="188"/>
      <c r="D206" s="188"/>
      <c r="E206" s="188"/>
      <c r="F206" s="188"/>
      <c r="G206" s="188"/>
      <c r="H206" s="188"/>
      <c r="I206" s="188"/>
      <c r="J206" s="188"/>
      <c r="K206" s="188"/>
      <c r="L206" s="188"/>
      <c r="M206" s="188"/>
      <c r="N206" s="188"/>
      <c r="O206" s="188"/>
      <c r="P206" s="188"/>
      <c r="Q206" s="188"/>
      <c r="R206" s="188"/>
      <c r="S206" s="188"/>
      <c r="T206" s="188"/>
      <c r="U206" s="188"/>
      <c r="AP206" s="195"/>
    </row>
    <row r="207" spans="3:42" s="194" customFormat="1">
      <c r="C207" s="188"/>
      <c r="D207" s="188"/>
      <c r="E207" s="188"/>
      <c r="F207" s="188"/>
      <c r="G207" s="188"/>
      <c r="H207" s="188"/>
      <c r="I207" s="188"/>
      <c r="J207" s="188"/>
      <c r="K207" s="188"/>
      <c r="L207" s="188"/>
      <c r="M207" s="188"/>
      <c r="N207" s="188"/>
      <c r="O207" s="188"/>
      <c r="P207" s="188"/>
      <c r="Q207" s="188"/>
      <c r="R207" s="188"/>
      <c r="S207" s="188"/>
      <c r="T207" s="188"/>
      <c r="U207" s="188"/>
      <c r="AP207" s="195"/>
    </row>
    <row r="208" spans="3:42" s="194" customFormat="1">
      <c r="C208" s="188"/>
      <c r="D208" s="188"/>
      <c r="E208" s="188"/>
      <c r="F208" s="188"/>
      <c r="G208" s="188"/>
      <c r="H208" s="188"/>
      <c r="I208" s="188"/>
      <c r="J208" s="188"/>
      <c r="K208" s="188"/>
      <c r="L208" s="188"/>
      <c r="M208" s="188"/>
      <c r="N208" s="188"/>
      <c r="O208" s="188"/>
      <c r="P208" s="188"/>
      <c r="Q208" s="188"/>
      <c r="R208" s="188"/>
      <c r="S208" s="188"/>
      <c r="T208" s="188"/>
      <c r="U208" s="188"/>
      <c r="AP208" s="195"/>
    </row>
    <row r="209" spans="3:42" s="194" customFormat="1">
      <c r="C209" s="188"/>
      <c r="D209" s="188"/>
      <c r="E209" s="188"/>
      <c r="F209" s="188"/>
      <c r="G209" s="188"/>
      <c r="H209" s="188"/>
      <c r="I209" s="188"/>
      <c r="J209" s="188"/>
      <c r="K209" s="188"/>
      <c r="L209" s="188"/>
      <c r="M209" s="188"/>
      <c r="N209" s="188"/>
      <c r="O209" s="188"/>
      <c r="P209" s="188"/>
      <c r="Q209" s="188"/>
      <c r="R209" s="188"/>
      <c r="S209" s="188"/>
      <c r="T209" s="188"/>
      <c r="U209" s="188"/>
      <c r="AP209" s="195"/>
    </row>
    <row r="210" spans="3:42" s="194" customFormat="1">
      <c r="C210" s="188"/>
      <c r="D210" s="188"/>
      <c r="E210" s="188"/>
      <c r="F210" s="188"/>
      <c r="G210" s="188"/>
      <c r="H210" s="188"/>
      <c r="I210" s="188"/>
      <c r="J210" s="188"/>
      <c r="K210" s="188"/>
      <c r="L210" s="188"/>
      <c r="M210" s="188"/>
      <c r="N210" s="188"/>
      <c r="O210" s="188"/>
      <c r="P210" s="188"/>
      <c r="Q210" s="188"/>
      <c r="R210" s="188"/>
      <c r="S210" s="188"/>
      <c r="T210" s="188"/>
      <c r="U210" s="188"/>
      <c r="AP210" s="195"/>
    </row>
    <row r="211" spans="3:42" s="194" customFormat="1">
      <c r="C211" s="188"/>
      <c r="D211" s="188"/>
      <c r="E211" s="188"/>
      <c r="F211" s="188"/>
      <c r="G211" s="188"/>
      <c r="H211" s="188"/>
      <c r="I211" s="188"/>
      <c r="J211" s="188"/>
      <c r="K211" s="188"/>
      <c r="L211" s="188"/>
      <c r="M211" s="188"/>
      <c r="N211" s="188"/>
      <c r="O211" s="188"/>
      <c r="P211" s="188"/>
      <c r="Q211" s="188"/>
      <c r="R211" s="188"/>
      <c r="S211" s="188"/>
      <c r="T211" s="188"/>
      <c r="U211" s="188"/>
      <c r="AP211" s="195"/>
    </row>
    <row r="212" spans="3:42" s="194" customFormat="1">
      <c r="C212" s="188"/>
      <c r="D212" s="188"/>
      <c r="E212" s="188"/>
      <c r="F212" s="188"/>
      <c r="G212" s="188"/>
      <c r="H212" s="188"/>
      <c r="I212" s="188"/>
      <c r="J212" s="188"/>
      <c r="K212" s="188"/>
      <c r="L212" s="188"/>
      <c r="M212" s="188"/>
      <c r="N212" s="188"/>
      <c r="O212" s="188"/>
      <c r="P212" s="188"/>
      <c r="Q212" s="188"/>
      <c r="R212" s="188"/>
      <c r="S212" s="188"/>
      <c r="T212" s="188"/>
      <c r="U212" s="188"/>
      <c r="AP212" s="195"/>
    </row>
    <row r="213" spans="3:42" s="194" customFormat="1">
      <c r="C213" s="188"/>
      <c r="D213" s="188"/>
      <c r="E213" s="188"/>
      <c r="F213" s="188"/>
      <c r="G213" s="188"/>
      <c r="H213" s="188"/>
      <c r="I213" s="188"/>
      <c r="J213" s="188"/>
      <c r="K213" s="188"/>
      <c r="L213" s="188"/>
      <c r="M213" s="188"/>
      <c r="N213" s="188"/>
      <c r="O213" s="188"/>
      <c r="P213" s="188"/>
      <c r="Q213" s="188"/>
      <c r="R213" s="188"/>
      <c r="S213" s="188"/>
      <c r="T213" s="188"/>
      <c r="U213" s="188"/>
      <c r="AP213" s="195"/>
    </row>
    <row r="214" spans="3:42" s="194" customFormat="1">
      <c r="C214" s="188"/>
      <c r="D214" s="188"/>
      <c r="E214" s="188"/>
      <c r="F214" s="188"/>
      <c r="G214" s="188"/>
      <c r="H214" s="188"/>
      <c r="I214" s="188"/>
      <c r="J214" s="188"/>
      <c r="K214" s="188"/>
      <c r="L214" s="188"/>
      <c r="M214" s="188"/>
      <c r="N214" s="188"/>
      <c r="O214" s="188"/>
      <c r="P214" s="188"/>
      <c r="Q214" s="188"/>
      <c r="R214" s="188"/>
      <c r="S214" s="188"/>
      <c r="T214" s="188"/>
      <c r="U214" s="188"/>
      <c r="AP214" s="195"/>
    </row>
    <row r="215" spans="3:42" s="194" customFormat="1">
      <c r="C215" s="188"/>
      <c r="D215" s="188"/>
      <c r="E215" s="188"/>
      <c r="F215" s="188"/>
      <c r="G215" s="188"/>
      <c r="H215" s="188"/>
      <c r="I215" s="188"/>
      <c r="J215" s="188"/>
      <c r="K215" s="188"/>
      <c r="L215" s="188"/>
      <c r="M215" s="188"/>
      <c r="N215" s="188"/>
      <c r="O215" s="188"/>
      <c r="P215" s="188"/>
      <c r="Q215" s="188"/>
      <c r="R215" s="188"/>
      <c r="S215" s="188"/>
      <c r="T215" s="188"/>
      <c r="U215" s="188"/>
      <c r="AP215" s="195"/>
    </row>
    <row r="216" spans="3:42" s="194" customFormat="1">
      <c r="C216" s="188"/>
      <c r="D216" s="188"/>
      <c r="E216" s="188"/>
      <c r="F216" s="188"/>
      <c r="G216" s="188"/>
      <c r="H216" s="188"/>
      <c r="I216" s="188"/>
      <c r="J216" s="188"/>
      <c r="K216" s="188"/>
      <c r="L216" s="188"/>
      <c r="M216" s="188"/>
      <c r="N216" s="188"/>
      <c r="O216" s="188"/>
      <c r="P216" s="188"/>
      <c r="Q216" s="188"/>
      <c r="R216" s="188"/>
      <c r="S216" s="188"/>
      <c r="T216" s="188"/>
      <c r="U216" s="188"/>
      <c r="AP216" s="195"/>
    </row>
    <row r="217" spans="3:42" s="194" customFormat="1">
      <c r="C217" s="188"/>
      <c r="D217" s="188"/>
      <c r="E217" s="188"/>
      <c r="F217" s="188"/>
      <c r="G217" s="188"/>
      <c r="H217" s="188"/>
      <c r="I217" s="188"/>
      <c r="J217" s="188"/>
      <c r="K217" s="188"/>
      <c r="L217" s="188"/>
      <c r="M217" s="188"/>
      <c r="N217" s="188"/>
      <c r="O217" s="188"/>
      <c r="P217" s="188"/>
      <c r="Q217" s="188"/>
      <c r="R217" s="188"/>
      <c r="S217" s="188"/>
      <c r="T217" s="188"/>
      <c r="U217" s="188"/>
      <c r="AP217" s="195"/>
    </row>
    <row r="218" spans="3:42" s="194" customFormat="1">
      <c r="C218" s="188"/>
      <c r="D218" s="188"/>
      <c r="E218" s="188"/>
      <c r="F218" s="188"/>
      <c r="G218" s="188"/>
      <c r="H218" s="188"/>
      <c r="I218" s="188"/>
      <c r="J218" s="188"/>
      <c r="K218" s="188"/>
      <c r="L218" s="188"/>
      <c r="M218" s="188"/>
      <c r="N218" s="188"/>
      <c r="O218" s="188"/>
      <c r="P218" s="188"/>
      <c r="Q218" s="188"/>
      <c r="R218" s="188"/>
      <c r="S218" s="188"/>
      <c r="T218" s="188"/>
      <c r="U218" s="188"/>
      <c r="AP218" s="195"/>
    </row>
    <row r="219" spans="3:42" s="194" customFormat="1">
      <c r="C219" s="188"/>
      <c r="D219" s="188"/>
      <c r="E219" s="188"/>
      <c r="F219" s="188"/>
      <c r="G219" s="188"/>
      <c r="H219" s="188"/>
      <c r="I219" s="188"/>
      <c r="J219" s="188"/>
      <c r="K219" s="188"/>
      <c r="L219" s="188"/>
      <c r="M219" s="188"/>
      <c r="N219" s="188"/>
      <c r="O219" s="188"/>
      <c r="P219" s="188"/>
      <c r="Q219" s="188"/>
      <c r="R219" s="188"/>
      <c r="S219" s="188"/>
      <c r="T219" s="188"/>
      <c r="U219" s="188"/>
      <c r="AP219" s="195"/>
    </row>
    <row r="220" spans="3:42" s="194" customFormat="1">
      <c r="C220" s="188"/>
      <c r="D220" s="188"/>
      <c r="E220" s="188"/>
      <c r="F220" s="188"/>
      <c r="G220" s="188"/>
      <c r="H220" s="188"/>
      <c r="I220" s="188"/>
      <c r="J220" s="188"/>
      <c r="K220" s="188"/>
      <c r="L220" s="188"/>
      <c r="M220" s="188"/>
      <c r="N220" s="188"/>
      <c r="O220" s="188"/>
      <c r="P220" s="188"/>
      <c r="Q220" s="188"/>
      <c r="R220" s="188"/>
      <c r="S220" s="188"/>
      <c r="T220" s="188"/>
      <c r="U220" s="188"/>
      <c r="AP220" s="195"/>
    </row>
    <row r="221" spans="3:42" s="194" customFormat="1">
      <c r="C221" s="188"/>
      <c r="D221" s="188"/>
      <c r="E221" s="188"/>
      <c r="F221" s="188"/>
      <c r="G221" s="188"/>
      <c r="H221" s="188"/>
      <c r="I221" s="188"/>
      <c r="J221" s="188"/>
      <c r="K221" s="188"/>
      <c r="L221" s="188"/>
      <c r="M221" s="188"/>
      <c r="N221" s="188"/>
      <c r="O221" s="188"/>
      <c r="P221" s="188"/>
      <c r="Q221" s="188"/>
      <c r="R221" s="188"/>
      <c r="S221" s="188"/>
      <c r="T221" s="188"/>
      <c r="U221" s="188"/>
      <c r="AP221" s="195"/>
    </row>
    <row r="222" spans="3:42" s="194" customFormat="1">
      <c r="C222" s="188"/>
      <c r="D222" s="188"/>
      <c r="E222" s="188"/>
      <c r="F222" s="188"/>
      <c r="G222" s="188"/>
      <c r="H222" s="188"/>
      <c r="I222" s="188"/>
      <c r="J222" s="188"/>
      <c r="K222" s="188"/>
      <c r="L222" s="188"/>
      <c r="M222" s="188"/>
      <c r="N222" s="188"/>
      <c r="O222" s="188"/>
      <c r="P222" s="188"/>
      <c r="Q222" s="188"/>
      <c r="R222" s="188"/>
      <c r="S222" s="188"/>
      <c r="T222" s="188"/>
      <c r="U222" s="188"/>
      <c r="AP222" s="195"/>
    </row>
    <row r="223" spans="3:42" s="194" customFormat="1">
      <c r="C223" s="188"/>
      <c r="D223" s="188"/>
      <c r="E223" s="188"/>
      <c r="F223" s="188"/>
      <c r="G223" s="188"/>
      <c r="H223" s="188"/>
      <c r="I223" s="188"/>
      <c r="J223" s="188"/>
      <c r="K223" s="188"/>
      <c r="L223" s="188"/>
      <c r="M223" s="188"/>
      <c r="N223" s="188"/>
      <c r="O223" s="188"/>
      <c r="P223" s="188"/>
      <c r="Q223" s="188"/>
      <c r="R223" s="188"/>
      <c r="S223" s="188"/>
      <c r="T223" s="188"/>
      <c r="U223" s="188"/>
      <c r="AP223" s="195"/>
    </row>
    <row r="224" spans="3:42" s="194" customFormat="1">
      <c r="C224" s="188"/>
      <c r="D224" s="188"/>
      <c r="E224" s="188"/>
      <c r="F224" s="188"/>
      <c r="G224" s="188"/>
      <c r="H224" s="188"/>
      <c r="I224" s="188"/>
      <c r="J224" s="188"/>
      <c r="K224" s="188"/>
      <c r="L224" s="188"/>
      <c r="M224" s="188"/>
      <c r="N224" s="188"/>
      <c r="O224" s="188"/>
      <c r="P224" s="188"/>
      <c r="Q224" s="188"/>
      <c r="R224" s="188"/>
      <c r="S224" s="188"/>
      <c r="T224" s="188"/>
      <c r="U224" s="188"/>
      <c r="AP224" s="195"/>
    </row>
    <row r="225" spans="3:42" s="194" customFormat="1">
      <c r="C225" s="188"/>
      <c r="D225" s="188"/>
      <c r="E225" s="188"/>
      <c r="F225" s="188"/>
      <c r="G225" s="188"/>
      <c r="H225" s="188"/>
      <c r="I225" s="188"/>
      <c r="J225" s="188"/>
      <c r="K225" s="188"/>
      <c r="L225" s="188"/>
      <c r="M225" s="188"/>
      <c r="N225" s="188"/>
      <c r="O225" s="188"/>
      <c r="P225" s="188"/>
      <c r="Q225" s="188"/>
      <c r="R225" s="188"/>
      <c r="S225" s="188"/>
      <c r="T225" s="188"/>
      <c r="U225" s="188"/>
      <c r="AP225" s="195"/>
    </row>
    <row r="226" spans="3:42" s="194" customFormat="1">
      <c r="C226" s="188"/>
      <c r="D226" s="188"/>
      <c r="E226" s="188"/>
      <c r="F226" s="188"/>
      <c r="G226" s="188"/>
      <c r="H226" s="188"/>
      <c r="I226" s="188"/>
      <c r="J226" s="188"/>
      <c r="K226" s="188"/>
      <c r="L226" s="188"/>
      <c r="M226" s="188"/>
      <c r="N226" s="188"/>
      <c r="O226" s="188"/>
      <c r="P226" s="188"/>
      <c r="Q226" s="188"/>
      <c r="R226" s="188"/>
      <c r="S226" s="188"/>
      <c r="T226" s="188"/>
      <c r="U226" s="188"/>
      <c r="AP226" s="195"/>
    </row>
    <row r="227" spans="3:42" s="194" customFormat="1">
      <c r="C227" s="188"/>
      <c r="D227" s="188"/>
      <c r="E227" s="188"/>
      <c r="F227" s="188"/>
      <c r="G227" s="188"/>
      <c r="H227" s="188"/>
      <c r="I227" s="188"/>
      <c r="J227" s="188"/>
      <c r="K227" s="188"/>
      <c r="L227" s="188"/>
      <c r="M227" s="188"/>
      <c r="N227" s="188"/>
      <c r="O227" s="188"/>
      <c r="P227" s="188"/>
      <c r="Q227" s="188"/>
      <c r="R227" s="188"/>
      <c r="S227" s="188"/>
      <c r="T227" s="188"/>
      <c r="U227" s="188"/>
      <c r="AP227" s="195"/>
    </row>
    <row r="228" spans="3:42" s="194" customFormat="1">
      <c r="C228" s="188"/>
      <c r="D228" s="188"/>
      <c r="E228" s="188"/>
      <c r="F228" s="188"/>
      <c r="G228" s="188"/>
      <c r="H228" s="188"/>
      <c r="I228" s="188"/>
      <c r="J228" s="188"/>
      <c r="K228" s="188"/>
      <c r="L228" s="188"/>
      <c r="M228" s="188"/>
      <c r="N228" s="188"/>
      <c r="O228" s="188"/>
      <c r="P228" s="188"/>
      <c r="Q228" s="188"/>
      <c r="R228" s="188"/>
      <c r="S228" s="188"/>
      <c r="T228" s="188"/>
      <c r="U228" s="188"/>
      <c r="AP228" s="195"/>
    </row>
    <row r="229" spans="3:42" s="194" customFormat="1">
      <c r="C229" s="188"/>
      <c r="D229" s="188"/>
      <c r="E229" s="188"/>
      <c r="F229" s="188"/>
      <c r="G229" s="188"/>
      <c r="H229" s="188"/>
      <c r="I229" s="188"/>
      <c r="J229" s="188"/>
      <c r="K229" s="188"/>
      <c r="L229" s="188"/>
      <c r="M229" s="188"/>
      <c r="N229" s="188"/>
      <c r="O229" s="188"/>
      <c r="P229" s="188"/>
      <c r="Q229" s="188"/>
      <c r="R229" s="188"/>
      <c r="S229" s="188"/>
      <c r="T229" s="188"/>
      <c r="U229" s="188"/>
      <c r="AP229" s="195"/>
    </row>
    <row r="230" spans="3:42" s="194" customFormat="1">
      <c r="C230" s="188"/>
      <c r="D230" s="188"/>
      <c r="E230" s="188"/>
      <c r="F230" s="188"/>
      <c r="G230" s="188"/>
      <c r="H230" s="188"/>
      <c r="I230" s="188"/>
      <c r="J230" s="188"/>
      <c r="K230" s="188"/>
      <c r="L230" s="188"/>
      <c r="M230" s="188"/>
      <c r="N230" s="188"/>
      <c r="O230" s="188"/>
      <c r="P230" s="188"/>
      <c r="Q230" s="188"/>
      <c r="R230" s="188"/>
      <c r="S230" s="188"/>
      <c r="T230" s="188"/>
      <c r="U230" s="188"/>
      <c r="AP230" s="195"/>
    </row>
    <row r="231" spans="3:42" s="194" customFormat="1">
      <c r="C231" s="188"/>
      <c r="D231" s="188"/>
      <c r="E231" s="188"/>
      <c r="F231" s="188"/>
      <c r="G231" s="188"/>
      <c r="H231" s="188"/>
      <c r="I231" s="188"/>
      <c r="J231" s="188"/>
      <c r="K231" s="188"/>
      <c r="L231" s="188"/>
      <c r="M231" s="188"/>
      <c r="N231" s="188"/>
      <c r="O231" s="188"/>
      <c r="P231" s="188"/>
      <c r="Q231" s="188"/>
      <c r="R231" s="188"/>
      <c r="S231" s="188"/>
      <c r="T231" s="188"/>
      <c r="U231" s="188"/>
      <c r="AP231" s="195"/>
    </row>
    <row r="232" spans="3:42" s="194" customFormat="1">
      <c r="C232" s="188"/>
      <c r="D232" s="188"/>
      <c r="E232" s="188"/>
      <c r="F232" s="188"/>
      <c r="G232" s="188"/>
      <c r="H232" s="188"/>
      <c r="I232" s="188"/>
      <c r="J232" s="188"/>
      <c r="K232" s="188"/>
      <c r="L232" s="188"/>
      <c r="M232" s="188"/>
      <c r="N232" s="188"/>
      <c r="O232" s="188"/>
      <c r="P232" s="188"/>
      <c r="Q232" s="188"/>
      <c r="R232" s="188"/>
      <c r="S232" s="188"/>
      <c r="T232" s="188"/>
      <c r="U232" s="188"/>
      <c r="AP232" s="195"/>
    </row>
    <row r="233" spans="3:42" s="194" customFormat="1">
      <c r="C233" s="188"/>
      <c r="D233" s="188"/>
      <c r="E233" s="188"/>
      <c r="F233" s="188"/>
      <c r="G233" s="188"/>
      <c r="H233" s="188"/>
      <c r="I233" s="188"/>
      <c r="J233" s="188"/>
      <c r="K233" s="188"/>
      <c r="L233" s="188"/>
      <c r="M233" s="188"/>
      <c r="N233" s="188"/>
      <c r="O233" s="188"/>
      <c r="P233" s="188"/>
      <c r="Q233" s="188"/>
      <c r="R233" s="188"/>
      <c r="S233" s="188"/>
      <c r="T233" s="188"/>
      <c r="U233" s="188"/>
      <c r="AP233" s="195"/>
    </row>
    <row r="234" spans="3:42" s="194" customFormat="1">
      <c r="C234" s="188"/>
      <c r="D234" s="188"/>
      <c r="E234" s="188"/>
      <c r="F234" s="188"/>
      <c r="G234" s="188"/>
      <c r="H234" s="188"/>
      <c r="I234" s="188"/>
      <c r="J234" s="188"/>
      <c r="K234" s="188"/>
      <c r="L234" s="188"/>
      <c r="M234" s="188"/>
      <c r="N234" s="188"/>
      <c r="O234" s="188"/>
      <c r="P234" s="188"/>
      <c r="Q234" s="188"/>
      <c r="R234" s="188"/>
      <c r="S234" s="188"/>
      <c r="T234" s="188"/>
      <c r="U234" s="188"/>
      <c r="AP234" s="195"/>
    </row>
    <row r="235" spans="3:42" s="194" customFormat="1">
      <c r="C235" s="188"/>
      <c r="D235" s="188"/>
      <c r="E235" s="188"/>
      <c r="F235" s="188"/>
      <c r="G235" s="188"/>
      <c r="H235" s="188"/>
      <c r="I235" s="188"/>
      <c r="J235" s="188"/>
      <c r="K235" s="188"/>
      <c r="L235" s="188"/>
      <c r="M235" s="188"/>
      <c r="N235" s="188"/>
      <c r="O235" s="188"/>
      <c r="P235" s="188"/>
      <c r="Q235" s="188"/>
      <c r="R235" s="188"/>
      <c r="S235" s="188"/>
      <c r="T235" s="188"/>
      <c r="U235" s="188"/>
      <c r="AP235" s="195"/>
    </row>
    <row r="236" spans="3:42" s="194" customFormat="1">
      <c r="C236" s="188"/>
      <c r="D236" s="188"/>
      <c r="E236" s="188"/>
      <c r="F236" s="188"/>
      <c r="G236" s="188"/>
      <c r="H236" s="188"/>
      <c r="I236" s="188"/>
      <c r="J236" s="188"/>
      <c r="K236" s="188"/>
      <c r="L236" s="188"/>
      <c r="M236" s="188"/>
      <c r="N236" s="188"/>
      <c r="O236" s="188"/>
      <c r="P236" s="188"/>
      <c r="Q236" s="188"/>
      <c r="R236" s="188"/>
      <c r="S236" s="188"/>
      <c r="T236" s="188"/>
      <c r="U236" s="188"/>
      <c r="AP236" s="195"/>
    </row>
    <row r="237" spans="3:42" s="194" customFormat="1">
      <c r="C237" s="188"/>
      <c r="D237" s="188"/>
      <c r="E237" s="188"/>
      <c r="F237" s="188"/>
      <c r="G237" s="188"/>
      <c r="H237" s="188"/>
      <c r="I237" s="188"/>
      <c r="J237" s="188"/>
      <c r="K237" s="188"/>
      <c r="L237" s="188"/>
      <c r="M237" s="188"/>
      <c r="N237" s="188"/>
      <c r="O237" s="188"/>
      <c r="P237" s="188"/>
      <c r="Q237" s="188"/>
      <c r="R237" s="188"/>
      <c r="S237" s="188"/>
      <c r="T237" s="188"/>
      <c r="U237" s="188"/>
      <c r="AP237" s="195"/>
    </row>
    <row r="238" spans="3:42" s="194" customFormat="1">
      <c r="C238" s="188"/>
      <c r="D238" s="188"/>
      <c r="E238" s="188"/>
      <c r="F238" s="188"/>
      <c r="G238" s="188"/>
      <c r="H238" s="188"/>
      <c r="I238" s="188"/>
      <c r="J238" s="188"/>
      <c r="K238" s="188"/>
      <c r="L238" s="188"/>
      <c r="M238" s="188"/>
      <c r="N238" s="188"/>
      <c r="O238" s="188"/>
      <c r="P238" s="188"/>
      <c r="Q238" s="188"/>
      <c r="R238" s="188"/>
      <c r="S238" s="188"/>
      <c r="T238" s="188"/>
      <c r="U238" s="188"/>
      <c r="AP238" s="195"/>
    </row>
    <row r="239" spans="3:42" s="194" customFormat="1">
      <c r="C239" s="188"/>
      <c r="D239" s="188"/>
      <c r="E239" s="188"/>
      <c r="F239" s="188"/>
      <c r="G239" s="188"/>
      <c r="H239" s="188"/>
      <c r="I239" s="188"/>
      <c r="J239" s="188"/>
      <c r="K239" s="188"/>
      <c r="L239" s="188"/>
      <c r="M239" s="188"/>
      <c r="N239" s="188"/>
      <c r="O239" s="188"/>
      <c r="P239" s="188"/>
      <c r="Q239" s="188"/>
      <c r="R239" s="188"/>
      <c r="S239" s="188"/>
      <c r="T239" s="188"/>
      <c r="U239" s="188"/>
      <c r="AP239" s="195"/>
    </row>
    <row r="240" spans="3:42" s="194" customFormat="1">
      <c r="C240" s="188"/>
      <c r="D240" s="188"/>
      <c r="E240" s="188"/>
      <c r="F240" s="188"/>
      <c r="G240" s="188"/>
      <c r="H240" s="188"/>
      <c r="I240" s="188"/>
      <c r="J240" s="188"/>
      <c r="K240" s="188"/>
      <c r="L240" s="188"/>
      <c r="M240" s="188"/>
      <c r="N240" s="188"/>
      <c r="O240" s="188"/>
      <c r="P240" s="188"/>
      <c r="Q240" s="188"/>
      <c r="R240" s="188"/>
      <c r="S240" s="188"/>
      <c r="T240" s="188"/>
      <c r="U240" s="188"/>
      <c r="AP240" s="195"/>
    </row>
    <row r="241" spans="3:42" s="194" customFormat="1">
      <c r="C241" s="188"/>
      <c r="D241" s="188"/>
      <c r="E241" s="188"/>
      <c r="F241" s="188"/>
      <c r="G241" s="188"/>
      <c r="H241" s="188"/>
      <c r="I241" s="188"/>
      <c r="J241" s="188"/>
      <c r="K241" s="188"/>
      <c r="L241" s="188"/>
      <c r="M241" s="188"/>
      <c r="N241" s="188"/>
      <c r="O241" s="188"/>
      <c r="P241" s="188"/>
      <c r="Q241" s="188"/>
      <c r="R241" s="188"/>
      <c r="S241" s="188"/>
      <c r="T241" s="188"/>
      <c r="U241" s="188"/>
      <c r="AP241" s="195"/>
    </row>
    <row r="242" spans="3:42" s="194" customFormat="1">
      <c r="C242" s="188"/>
      <c r="D242" s="188"/>
      <c r="E242" s="188"/>
      <c r="F242" s="188"/>
      <c r="G242" s="188"/>
      <c r="H242" s="188"/>
      <c r="I242" s="188"/>
      <c r="J242" s="188"/>
      <c r="K242" s="188"/>
      <c r="L242" s="188"/>
      <c r="M242" s="188"/>
      <c r="N242" s="188"/>
      <c r="O242" s="188"/>
      <c r="P242" s="188"/>
      <c r="Q242" s="188"/>
      <c r="R242" s="188"/>
      <c r="S242" s="188"/>
      <c r="T242" s="188"/>
      <c r="U242" s="188"/>
      <c r="AP242" s="195"/>
    </row>
    <row r="243" spans="3:42" s="194" customFormat="1">
      <c r="C243" s="188"/>
      <c r="D243" s="188"/>
      <c r="E243" s="188"/>
      <c r="F243" s="188"/>
      <c r="G243" s="188"/>
      <c r="H243" s="188"/>
      <c r="I243" s="188"/>
      <c r="J243" s="188"/>
      <c r="K243" s="188"/>
      <c r="L243" s="188"/>
      <c r="M243" s="188"/>
      <c r="N243" s="188"/>
      <c r="O243" s="188"/>
      <c r="P243" s="188"/>
      <c r="Q243" s="188"/>
      <c r="R243" s="188"/>
      <c r="S243" s="188"/>
      <c r="T243" s="188"/>
      <c r="U243" s="188"/>
      <c r="AP243" s="195"/>
    </row>
    <row r="244" spans="3:42" s="194" customFormat="1">
      <c r="C244" s="188"/>
      <c r="D244" s="188"/>
      <c r="E244" s="188"/>
      <c r="F244" s="188"/>
      <c r="G244" s="188"/>
      <c r="H244" s="188"/>
      <c r="I244" s="188"/>
      <c r="J244" s="188"/>
      <c r="K244" s="188"/>
      <c r="L244" s="188"/>
      <c r="M244" s="188"/>
      <c r="N244" s="188"/>
      <c r="O244" s="188"/>
      <c r="P244" s="188"/>
      <c r="Q244" s="188"/>
      <c r="R244" s="188"/>
      <c r="S244" s="188"/>
      <c r="T244" s="188"/>
      <c r="U244" s="188"/>
      <c r="AP244" s="195"/>
    </row>
    <row r="245" spans="3:42" s="194" customFormat="1">
      <c r="C245" s="188"/>
      <c r="D245" s="188"/>
      <c r="E245" s="188"/>
      <c r="F245" s="188"/>
      <c r="G245" s="188"/>
      <c r="H245" s="188"/>
      <c r="I245" s="188"/>
      <c r="J245" s="188"/>
      <c r="K245" s="188"/>
      <c r="L245" s="188"/>
      <c r="M245" s="188"/>
      <c r="N245" s="188"/>
      <c r="O245" s="188"/>
      <c r="P245" s="188"/>
      <c r="Q245" s="188"/>
      <c r="R245" s="188"/>
      <c r="S245" s="188"/>
      <c r="T245" s="188"/>
      <c r="U245" s="188"/>
      <c r="AP245" s="195"/>
    </row>
    <row r="246" spans="3:42" s="194" customFormat="1">
      <c r="C246" s="188"/>
      <c r="D246" s="188"/>
      <c r="E246" s="188"/>
      <c r="F246" s="188"/>
      <c r="G246" s="188"/>
      <c r="H246" s="188"/>
      <c r="I246" s="188"/>
      <c r="J246" s="188"/>
      <c r="K246" s="188"/>
      <c r="L246" s="188"/>
      <c r="M246" s="188"/>
      <c r="N246" s="188"/>
      <c r="O246" s="188"/>
      <c r="P246" s="188"/>
      <c r="Q246" s="188"/>
      <c r="R246" s="188"/>
      <c r="S246" s="188"/>
      <c r="T246" s="188"/>
      <c r="U246" s="188"/>
      <c r="AP246" s="195"/>
    </row>
    <row r="247" spans="3:42" s="194" customFormat="1">
      <c r="C247" s="188"/>
      <c r="D247" s="188"/>
      <c r="E247" s="188"/>
      <c r="F247" s="188"/>
      <c r="G247" s="188"/>
      <c r="H247" s="188"/>
      <c r="I247" s="188"/>
      <c r="J247" s="188"/>
      <c r="K247" s="188"/>
      <c r="L247" s="188"/>
      <c r="M247" s="188"/>
      <c r="N247" s="188"/>
      <c r="O247" s="188"/>
      <c r="P247" s="188"/>
      <c r="Q247" s="188"/>
      <c r="R247" s="188"/>
      <c r="S247" s="188"/>
      <c r="T247" s="188"/>
      <c r="U247" s="188"/>
      <c r="AP247" s="195"/>
    </row>
    <row r="248" spans="3:42" s="194" customFormat="1">
      <c r="C248" s="188"/>
      <c r="D248" s="188"/>
      <c r="E248" s="188"/>
      <c r="F248" s="188"/>
      <c r="G248" s="188"/>
      <c r="H248" s="188"/>
      <c r="I248" s="188"/>
      <c r="J248" s="188"/>
      <c r="K248" s="188"/>
      <c r="L248" s="188"/>
      <c r="M248" s="188"/>
      <c r="N248" s="188"/>
      <c r="O248" s="188"/>
      <c r="P248" s="188"/>
      <c r="Q248" s="188"/>
      <c r="R248" s="188"/>
      <c r="S248" s="188"/>
      <c r="T248" s="188"/>
      <c r="U248" s="188"/>
      <c r="AP248" s="195"/>
    </row>
    <row r="249" spans="3:42" s="194" customFormat="1">
      <c r="C249" s="188"/>
      <c r="D249" s="188"/>
      <c r="E249" s="188"/>
      <c r="F249" s="188"/>
      <c r="G249" s="188"/>
      <c r="H249" s="188"/>
      <c r="I249" s="188"/>
      <c r="J249" s="188"/>
      <c r="K249" s="188"/>
      <c r="L249" s="188"/>
      <c r="M249" s="188"/>
      <c r="N249" s="188"/>
      <c r="O249" s="188"/>
      <c r="P249" s="188"/>
      <c r="Q249" s="188"/>
      <c r="R249" s="188"/>
      <c r="S249" s="188"/>
      <c r="T249" s="188"/>
      <c r="U249" s="188"/>
      <c r="AP249" s="195"/>
    </row>
    <row r="250" spans="3:42" s="194" customFormat="1">
      <c r="C250" s="188"/>
      <c r="D250" s="188"/>
      <c r="E250" s="188"/>
      <c r="F250" s="188"/>
      <c r="G250" s="188"/>
      <c r="H250" s="188"/>
      <c r="I250" s="188"/>
      <c r="J250" s="188"/>
      <c r="K250" s="188"/>
      <c r="L250" s="188"/>
      <c r="M250" s="188"/>
      <c r="N250" s="188"/>
      <c r="O250" s="188"/>
      <c r="P250" s="188"/>
      <c r="Q250" s="188"/>
      <c r="R250" s="188"/>
      <c r="S250" s="188"/>
      <c r="T250" s="188"/>
      <c r="U250" s="188"/>
      <c r="AP250" s="195"/>
    </row>
    <row r="251" spans="3:42" s="194" customFormat="1">
      <c r="C251" s="188"/>
      <c r="D251" s="188"/>
      <c r="E251" s="188"/>
      <c r="F251" s="188"/>
      <c r="G251" s="188"/>
      <c r="H251" s="188"/>
      <c r="I251" s="188"/>
      <c r="J251" s="188"/>
      <c r="K251" s="188"/>
      <c r="L251" s="188"/>
      <c r="M251" s="188"/>
      <c r="N251" s="188"/>
      <c r="O251" s="188"/>
      <c r="P251" s="188"/>
      <c r="Q251" s="188"/>
      <c r="R251" s="188"/>
      <c r="S251" s="188"/>
      <c r="T251" s="188"/>
      <c r="U251" s="188"/>
      <c r="AP251" s="195"/>
    </row>
    <row r="252" spans="3:42" s="194" customFormat="1">
      <c r="C252" s="188"/>
      <c r="D252" s="188"/>
      <c r="E252" s="188"/>
      <c r="F252" s="188"/>
      <c r="G252" s="188"/>
      <c r="H252" s="188"/>
      <c r="I252" s="188"/>
      <c r="J252" s="188"/>
      <c r="K252" s="188"/>
      <c r="L252" s="188"/>
      <c r="M252" s="188"/>
      <c r="N252" s="188"/>
      <c r="O252" s="188"/>
      <c r="P252" s="188"/>
      <c r="Q252" s="188"/>
      <c r="R252" s="188"/>
      <c r="S252" s="188"/>
      <c r="T252" s="188"/>
      <c r="U252" s="188"/>
      <c r="AP252" s="195"/>
    </row>
    <row r="253" spans="3:42" s="194" customFormat="1">
      <c r="C253" s="188"/>
      <c r="D253" s="188"/>
      <c r="E253" s="188"/>
      <c r="F253" s="188"/>
      <c r="G253" s="188"/>
      <c r="H253" s="188"/>
      <c r="I253" s="188"/>
      <c r="J253" s="188"/>
      <c r="K253" s="188"/>
      <c r="L253" s="188"/>
      <c r="M253" s="188"/>
      <c r="N253" s="188"/>
      <c r="O253" s="188"/>
      <c r="P253" s="188"/>
      <c r="Q253" s="188"/>
      <c r="R253" s="188"/>
      <c r="S253" s="188"/>
      <c r="T253" s="188"/>
      <c r="U253" s="188"/>
      <c r="AP253" s="195"/>
    </row>
    <row r="254" spans="3:42" s="194" customFormat="1">
      <c r="C254" s="188"/>
      <c r="D254" s="188"/>
      <c r="E254" s="188"/>
      <c r="F254" s="188"/>
      <c r="G254" s="188"/>
      <c r="H254" s="188"/>
      <c r="I254" s="188"/>
      <c r="J254" s="188"/>
      <c r="K254" s="188"/>
      <c r="L254" s="188"/>
      <c r="M254" s="188"/>
      <c r="N254" s="188"/>
      <c r="O254" s="188"/>
      <c r="P254" s="188"/>
      <c r="Q254" s="188"/>
      <c r="R254" s="188"/>
      <c r="S254" s="188"/>
      <c r="T254" s="188"/>
      <c r="U254" s="188"/>
      <c r="AP254" s="195"/>
    </row>
    <row r="255" spans="3:42" s="194" customFormat="1">
      <c r="C255" s="188"/>
      <c r="D255" s="188"/>
      <c r="E255" s="188"/>
      <c r="F255" s="188"/>
      <c r="G255" s="188"/>
      <c r="H255" s="188"/>
      <c r="I255" s="188"/>
      <c r="J255" s="188"/>
      <c r="K255" s="188"/>
      <c r="L255" s="188"/>
      <c r="M255" s="188"/>
      <c r="N255" s="188"/>
      <c r="O255" s="188"/>
      <c r="P255" s="188"/>
      <c r="Q255" s="188"/>
      <c r="R255" s="188"/>
      <c r="S255" s="188"/>
      <c r="T255" s="188"/>
      <c r="U255" s="188"/>
      <c r="AP255" s="195"/>
    </row>
    <row r="256" spans="3:42" s="194" customFormat="1">
      <c r="C256" s="188"/>
      <c r="D256" s="188"/>
      <c r="E256" s="188"/>
      <c r="F256" s="188"/>
      <c r="G256" s="188"/>
      <c r="H256" s="188"/>
      <c r="I256" s="188"/>
      <c r="J256" s="188"/>
      <c r="K256" s="188"/>
      <c r="L256" s="188"/>
      <c r="M256" s="188"/>
      <c r="N256" s="188"/>
      <c r="O256" s="188"/>
      <c r="P256" s="188"/>
      <c r="Q256" s="188"/>
      <c r="R256" s="188"/>
      <c r="S256" s="188"/>
      <c r="T256" s="188"/>
      <c r="U256" s="188"/>
      <c r="AP256" s="195"/>
    </row>
    <row r="257" spans="3:42" s="194" customFormat="1">
      <c r="C257" s="188"/>
      <c r="D257" s="188"/>
      <c r="E257" s="188"/>
      <c r="F257" s="188"/>
      <c r="G257" s="188"/>
      <c r="H257" s="188"/>
      <c r="I257" s="188"/>
      <c r="J257" s="188"/>
      <c r="K257" s="188"/>
      <c r="L257" s="188"/>
      <c r="M257" s="188"/>
      <c r="N257" s="188"/>
      <c r="O257" s="188"/>
      <c r="P257" s="188"/>
      <c r="Q257" s="188"/>
      <c r="R257" s="188"/>
      <c r="S257" s="188"/>
      <c r="T257" s="188"/>
      <c r="U257" s="188"/>
      <c r="AP257" s="195"/>
    </row>
    <row r="258" spans="3:42" s="194" customFormat="1">
      <c r="C258" s="188"/>
      <c r="D258" s="188"/>
      <c r="E258" s="188"/>
      <c r="F258" s="188"/>
      <c r="G258" s="188"/>
      <c r="H258" s="188"/>
      <c r="I258" s="188"/>
      <c r="J258" s="188"/>
      <c r="K258" s="188"/>
      <c r="L258" s="188"/>
      <c r="M258" s="188"/>
      <c r="N258" s="188"/>
      <c r="O258" s="188"/>
      <c r="P258" s="188"/>
      <c r="Q258" s="188"/>
      <c r="R258" s="188"/>
      <c r="S258" s="188"/>
      <c r="T258" s="188"/>
      <c r="U258" s="188"/>
      <c r="AP258" s="195"/>
    </row>
    <row r="259" spans="3:42" s="194" customFormat="1">
      <c r="C259" s="188"/>
      <c r="D259" s="188"/>
      <c r="E259" s="188"/>
      <c r="F259" s="188"/>
      <c r="G259" s="188"/>
      <c r="H259" s="188"/>
      <c r="I259" s="188"/>
      <c r="J259" s="188"/>
      <c r="K259" s="188"/>
      <c r="L259" s="188"/>
      <c r="M259" s="188"/>
      <c r="N259" s="188"/>
      <c r="O259" s="188"/>
      <c r="P259" s="188"/>
      <c r="Q259" s="188"/>
      <c r="R259" s="188"/>
      <c r="S259" s="188"/>
      <c r="T259" s="188"/>
      <c r="U259" s="188"/>
      <c r="AP259" s="195"/>
    </row>
    <row r="260" spans="3:42" s="194" customFormat="1">
      <c r="C260" s="188"/>
      <c r="D260" s="188"/>
      <c r="E260" s="188"/>
      <c r="F260" s="188"/>
      <c r="G260" s="188"/>
      <c r="H260" s="188"/>
      <c r="I260" s="188"/>
      <c r="J260" s="188"/>
      <c r="K260" s="188"/>
      <c r="L260" s="188"/>
      <c r="M260" s="188"/>
      <c r="N260" s="188"/>
      <c r="O260" s="188"/>
      <c r="P260" s="188"/>
      <c r="Q260" s="188"/>
      <c r="R260" s="188"/>
      <c r="S260" s="188"/>
      <c r="T260" s="188"/>
      <c r="U260" s="188"/>
      <c r="AP260" s="195"/>
    </row>
    <row r="261" spans="3:42" s="194" customFormat="1">
      <c r="C261" s="188"/>
      <c r="D261" s="188"/>
      <c r="E261" s="188"/>
      <c r="F261" s="188"/>
      <c r="G261" s="188"/>
      <c r="H261" s="188"/>
      <c r="I261" s="188"/>
      <c r="J261" s="188"/>
      <c r="K261" s="188"/>
      <c r="L261" s="188"/>
      <c r="M261" s="188"/>
      <c r="N261" s="188"/>
      <c r="O261" s="188"/>
      <c r="P261" s="188"/>
      <c r="Q261" s="188"/>
      <c r="R261" s="188"/>
      <c r="S261" s="188"/>
      <c r="T261" s="188"/>
      <c r="U261" s="188"/>
      <c r="AP261" s="195"/>
    </row>
    <row r="262" spans="3:42" s="194" customFormat="1">
      <c r="C262" s="188"/>
      <c r="D262" s="188"/>
      <c r="E262" s="188"/>
      <c r="F262" s="188"/>
      <c r="G262" s="188"/>
      <c r="H262" s="188"/>
      <c r="I262" s="188"/>
      <c r="J262" s="188"/>
      <c r="K262" s="188"/>
      <c r="L262" s="188"/>
      <c r="M262" s="188"/>
      <c r="N262" s="188"/>
      <c r="O262" s="188"/>
      <c r="P262" s="188"/>
      <c r="Q262" s="188"/>
      <c r="R262" s="188"/>
      <c r="S262" s="188"/>
      <c r="T262" s="188"/>
      <c r="U262" s="188"/>
      <c r="AP262" s="195"/>
    </row>
    <row r="263" spans="3:42" s="194" customFormat="1">
      <c r="C263" s="188"/>
      <c r="D263" s="188"/>
      <c r="E263" s="188"/>
      <c r="F263" s="188"/>
      <c r="G263" s="188"/>
      <c r="H263" s="188"/>
      <c r="I263" s="188"/>
      <c r="J263" s="188"/>
      <c r="K263" s="188"/>
      <c r="L263" s="188"/>
      <c r="M263" s="188"/>
      <c r="N263" s="188"/>
      <c r="O263" s="188"/>
      <c r="P263" s="188"/>
      <c r="Q263" s="188"/>
      <c r="R263" s="188"/>
      <c r="S263" s="188"/>
      <c r="T263" s="188"/>
      <c r="U263" s="188"/>
      <c r="AP263" s="195"/>
    </row>
    <row r="264" spans="3:42" s="194" customFormat="1">
      <c r="C264" s="188"/>
      <c r="D264" s="188"/>
      <c r="E264" s="188"/>
      <c r="F264" s="188"/>
      <c r="G264" s="188"/>
      <c r="H264" s="188"/>
      <c r="I264" s="188"/>
      <c r="J264" s="188"/>
      <c r="K264" s="188"/>
      <c r="L264" s="188"/>
      <c r="M264" s="188"/>
      <c r="N264" s="188"/>
      <c r="O264" s="188"/>
      <c r="P264" s="188"/>
      <c r="Q264" s="188"/>
      <c r="R264" s="188"/>
      <c r="S264" s="188"/>
      <c r="T264" s="188"/>
      <c r="U264" s="188"/>
      <c r="AP264" s="195"/>
    </row>
    <row r="265" spans="3:42" s="194" customFormat="1">
      <c r="C265" s="188"/>
      <c r="D265" s="188"/>
      <c r="E265" s="188"/>
      <c r="F265" s="188"/>
      <c r="G265" s="188"/>
      <c r="H265" s="188"/>
      <c r="I265" s="188"/>
      <c r="J265" s="188"/>
      <c r="K265" s="188"/>
      <c r="L265" s="188"/>
      <c r="M265" s="188"/>
      <c r="N265" s="188"/>
      <c r="O265" s="188"/>
      <c r="P265" s="188"/>
      <c r="Q265" s="188"/>
      <c r="R265" s="188"/>
      <c r="S265" s="188"/>
      <c r="T265" s="188"/>
      <c r="U265" s="188"/>
      <c r="AP265" s="195"/>
    </row>
    <row r="266" spans="3:42" s="194" customFormat="1">
      <c r="C266" s="188"/>
      <c r="D266" s="188"/>
      <c r="E266" s="188"/>
      <c r="F266" s="188"/>
      <c r="G266" s="188"/>
      <c r="H266" s="188"/>
      <c r="I266" s="188"/>
      <c r="J266" s="188"/>
      <c r="K266" s="188"/>
      <c r="L266" s="188"/>
      <c r="M266" s="188"/>
      <c r="N266" s="188"/>
      <c r="O266" s="188"/>
      <c r="P266" s="188"/>
      <c r="Q266" s="188"/>
      <c r="R266" s="188"/>
      <c r="S266" s="188"/>
      <c r="T266" s="188"/>
      <c r="U266" s="188"/>
      <c r="AP266" s="195"/>
    </row>
    <row r="267" spans="3:42" s="194" customFormat="1">
      <c r="C267" s="188"/>
      <c r="D267" s="188"/>
      <c r="E267" s="188"/>
      <c r="F267" s="188"/>
      <c r="G267" s="188"/>
      <c r="H267" s="188"/>
      <c r="I267" s="188"/>
      <c r="J267" s="188"/>
      <c r="K267" s="188"/>
      <c r="L267" s="188"/>
      <c r="M267" s="188"/>
      <c r="N267" s="188"/>
      <c r="O267" s="188"/>
      <c r="P267" s="188"/>
      <c r="Q267" s="188"/>
      <c r="R267" s="188"/>
      <c r="S267" s="188"/>
      <c r="T267" s="188"/>
      <c r="U267" s="188"/>
      <c r="AP267" s="195"/>
    </row>
    <row r="268" spans="3:42" s="194" customFormat="1">
      <c r="C268" s="188"/>
      <c r="D268" s="188"/>
      <c r="E268" s="188"/>
      <c r="F268" s="188"/>
      <c r="G268" s="188"/>
      <c r="H268" s="188"/>
      <c r="I268" s="188"/>
      <c r="J268" s="188"/>
      <c r="K268" s="188"/>
      <c r="L268" s="188"/>
      <c r="M268" s="188"/>
      <c r="N268" s="188"/>
      <c r="O268" s="188"/>
      <c r="P268" s="188"/>
      <c r="Q268" s="188"/>
      <c r="R268" s="188"/>
      <c r="S268" s="188"/>
      <c r="T268" s="188"/>
      <c r="U268" s="188"/>
      <c r="AP268" s="195"/>
    </row>
    <row r="269" spans="3:42" s="194" customFormat="1">
      <c r="C269" s="188"/>
      <c r="D269" s="188"/>
      <c r="E269" s="188"/>
      <c r="F269" s="188"/>
      <c r="G269" s="188"/>
      <c r="H269" s="188"/>
      <c r="I269" s="188"/>
      <c r="J269" s="188"/>
      <c r="K269" s="188"/>
      <c r="L269" s="188"/>
      <c r="M269" s="188"/>
      <c r="N269" s="188"/>
      <c r="O269" s="188"/>
      <c r="P269" s="188"/>
      <c r="Q269" s="188"/>
      <c r="R269" s="188"/>
      <c r="S269" s="188"/>
      <c r="T269" s="188"/>
      <c r="U269" s="188"/>
      <c r="AP269" s="195"/>
    </row>
    <row r="270" spans="3:42" s="194" customFormat="1">
      <c r="C270" s="188"/>
      <c r="D270" s="188"/>
      <c r="E270" s="188"/>
      <c r="F270" s="188"/>
      <c r="G270" s="188"/>
      <c r="H270" s="188"/>
      <c r="I270" s="188"/>
      <c r="J270" s="188"/>
      <c r="K270" s="188"/>
      <c r="L270" s="188"/>
      <c r="M270" s="188"/>
      <c r="N270" s="188"/>
      <c r="O270" s="188"/>
      <c r="P270" s="188"/>
      <c r="Q270" s="188"/>
      <c r="R270" s="188"/>
      <c r="S270" s="188"/>
      <c r="T270" s="188"/>
      <c r="U270" s="188"/>
      <c r="AP270" s="195"/>
    </row>
    <row r="271" spans="3:42" s="194" customFormat="1">
      <c r="C271" s="188"/>
      <c r="D271" s="188"/>
      <c r="E271" s="188"/>
      <c r="F271" s="188"/>
      <c r="G271" s="188"/>
      <c r="H271" s="188"/>
      <c r="I271" s="188"/>
      <c r="J271" s="188"/>
      <c r="K271" s="188"/>
      <c r="L271" s="188"/>
      <c r="M271" s="188"/>
      <c r="N271" s="188"/>
      <c r="O271" s="188"/>
      <c r="P271" s="188"/>
      <c r="Q271" s="188"/>
      <c r="R271" s="188"/>
      <c r="S271" s="188"/>
      <c r="T271" s="188"/>
      <c r="U271" s="188"/>
      <c r="AP271" s="195"/>
    </row>
    <row r="272" spans="3:42" s="194" customFormat="1">
      <c r="C272" s="188"/>
      <c r="D272" s="188"/>
      <c r="E272" s="188"/>
      <c r="F272" s="188"/>
      <c r="G272" s="188"/>
      <c r="H272" s="188"/>
      <c r="I272" s="188"/>
      <c r="J272" s="188"/>
      <c r="K272" s="188"/>
      <c r="L272" s="188"/>
      <c r="M272" s="188"/>
      <c r="N272" s="188"/>
      <c r="O272" s="188"/>
      <c r="P272" s="188"/>
      <c r="Q272" s="188"/>
      <c r="R272" s="188"/>
      <c r="S272" s="188"/>
      <c r="T272" s="188"/>
      <c r="U272" s="188"/>
      <c r="AP272" s="195"/>
    </row>
    <row r="273" spans="3:42" s="194" customFormat="1">
      <c r="C273" s="188"/>
      <c r="D273" s="188"/>
      <c r="E273" s="188"/>
      <c r="F273" s="188"/>
      <c r="G273" s="188"/>
      <c r="H273" s="188"/>
      <c r="I273" s="188"/>
      <c r="J273" s="188"/>
      <c r="K273" s="188"/>
      <c r="L273" s="188"/>
      <c r="M273" s="188"/>
      <c r="N273" s="188"/>
      <c r="O273" s="188"/>
      <c r="P273" s="188"/>
      <c r="Q273" s="188"/>
      <c r="R273" s="188"/>
      <c r="S273" s="188"/>
      <c r="T273" s="188"/>
      <c r="U273" s="188"/>
      <c r="AP273" s="195"/>
    </row>
    <row r="274" spans="3:42" s="194" customFormat="1">
      <c r="C274" s="188"/>
      <c r="D274" s="188"/>
      <c r="E274" s="188"/>
      <c r="F274" s="188"/>
      <c r="G274" s="188"/>
      <c r="H274" s="188"/>
      <c r="I274" s="188"/>
      <c r="J274" s="188"/>
      <c r="K274" s="188"/>
      <c r="L274" s="188"/>
      <c r="M274" s="188"/>
      <c r="N274" s="188"/>
      <c r="O274" s="188"/>
      <c r="P274" s="188"/>
      <c r="Q274" s="188"/>
      <c r="R274" s="188"/>
      <c r="S274" s="188"/>
      <c r="T274" s="188"/>
      <c r="U274" s="188"/>
      <c r="AP274" s="195"/>
    </row>
    <row r="275" spans="3:42" s="194" customFormat="1">
      <c r="C275" s="188"/>
      <c r="D275" s="188"/>
      <c r="E275" s="188"/>
      <c r="F275" s="188"/>
      <c r="G275" s="188"/>
      <c r="H275" s="188"/>
      <c r="I275" s="188"/>
      <c r="J275" s="188"/>
      <c r="K275" s="188"/>
      <c r="L275" s="188"/>
      <c r="M275" s="188"/>
      <c r="N275" s="188"/>
      <c r="O275" s="188"/>
      <c r="P275" s="188"/>
      <c r="Q275" s="188"/>
      <c r="R275" s="188"/>
      <c r="S275" s="188"/>
      <c r="T275" s="188"/>
      <c r="U275" s="188"/>
      <c r="AP275" s="195"/>
    </row>
    <row r="276" spans="3:42" s="194" customFormat="1">
      <c r="C276" s="188"/>
      <c r="D276" s="188"/>
      <c r="E276" s="188"/>
      <c r="F276" s="188"/>
      <c r="G276" s="188"/>
      <c r="H276" s="188"/>
      <c r="I276" s="188"/>
      <c r="J276" s="188"/>
      <c r="K276" s="188"/>
      <c r="L276" s="188"/>
      <c r="M276" s="188"/>
      <c r="N276" s="188"/>
      <c r="O276" s="188"/>
      <c r="P276" s="188"/>
      <c r="Q276" s="188"/>
      <c r="R276" s="188"/>
      <c r="S276" s="188"/>
      <c r="T276" s="188"/>
      <c r="U276" s="188"/>
      <c r="AP276" s="195"/>
    </row>
    <row r="277" spans="3:42" s="194" customFormat="1">
      <c r="C277" s="188"/>
      <c r="D277" s="188"/>
      <c r="E277" s="188"/>
      <c r="F277" s="188"/>
      <c r="G277" s="188"/>
      <c r="H277" s="188"/>
      <c r="I277" s="188"/>
      <c r="J277" s="188"/>
      <c r="K277" s="188"/>
      <c r="L277" s="188"/>
      <c r="M277" s="188"/>
      <c r="N277" s="188"/>
      <c r="O277" s="188"/>
      <c r="P277" s="188"/>
      <c r="Q277" s="188"/>
      <c r="R277" s="188"/>
      <c r="S277" s="188"/>
      <c r="T277" s="188"/>
      <c r="U277" s="188"/>
      <c r="AP277" s="195"/>
    </row>
    <row r="278" spans="3:42" s="194" customFormat="1">
      <c r="C278" s="188"/>
      <c r="D278" s="188"/>
      <c r="E278" s="188"/>
      <c r="F278" s="188"/>
      <c r="G278" s="188"/>
      <c r="H278" s="188"/>
      <c r="I278" s="188"/>
      <c r="J278" s="188"/>
      <c r="K278" s="188"/>
      <c r="L278" s="188"/>
      <c r="M278" s="188"/>
      <c r="N278" s="188"/>
      <c r="O278" s="188"/>
      <c r="P278" s="188"/>
      <c r="Q278" s="188"/>
      <c r="R278" s="188"/>
      <c r="S278" s="188"/>
      <c r="T278" s="188"/>
      <c r="U278" s="188"/>
      <c r="AP278" s="195"/>
    </row>
    <row r="279" spans="3:42" s="194" customFormat="1">
      <c r="C279" s="188"/>
      <c r="D279" s="188"/>
      <c r="E279" s="188"/>
      <c r="F279" s="188"/>
      <c r="G279" s="188"/>
      <c r="H279" s="188"/>
      <c r="I279" s="188"/>
      <c r="J279" s="188"/>
      <c r="K279" s="188"/>
      <c r="L279" s="188"/>
      <c r="M279" s="188"/>
      <c r="N279" s="188"/>
      <c r="O279" s="188"/>
      <c r="P279" s="188"/>
      <c r="Q279" s="188"/>
      <c r="R279" s="188"/>
      <c r="S279" s="188"/>
      <c r="T279" s="188"/>
      <c r="U279" s="188"/>
      <c r="AP279" s="195"/>
    </row>
    <row r="280" spans="3:42" s="194" customFormat="1">
      <c r="C280" s="188"/>
      <c r="D280" s="188"/>
      <c r="E280" s="188"/>
      <c r="F280" s="188"/>
      <c r="G280" s="188"/>
      <c r="H280" s="188"/>
      <c r="I280" s="188"/>
      <c r="J280" s="188"/>
      <c r="K280" s="188"/>
      <c r="L280" s="188"/>
      <c r="M280" s="188"/>
      <c r="N280" s="188"/>
      <c r="O280" s="188"/>
      <c r="P280" s="188"/>
      <c r="Q280" s="188"/>
      <c r="R280" s="188"/>
      <c r="S280" s="188"/>
      <c r="T280" s="188"/>
      <c r="U280" s="188"/>
      <c r="AP280" s="195"/>
    </row>
    <row r="281" spans="3:42" s="194" customFormat="1">
      <c r="C281" s="188"/>
      <c r="D281" s="188"/>
      <c r="E281" s="188"/>
      <c r="F281" s="188"/>
      <c r="G281" s="188"/>
      <c r="H281" s="188"/>
      <c r="I281" s="188"/>
      <c r="J281" s="188"/>
      <c r="K281" s="188"/>
      <c r="L281" s="188"/>
      <c r="M281" s="188"/>
      <c r="N281" s="188"/>
      <c r="O281" s="188"/>
      <c r="P281" s="188"/>
      <c r="Q281" s="188"/>
      <c r="R281" s="188"/>
      <c r="S281" s="188"/>
      <c r="T281" s="188"/>
      <c r="U281" s="188"/>
      <c r="AP281" s="195"/>
    </row>
    <row r="282" spans="3:42" s="194" customFormat="1">
      <c r="C282" s="188"/>
      <c r="D282" s="188"/>
      <c r="E282" s="188"/>
      <c r="F282" s="188"/>
      <c r="G282" s="188"/>
      <c r="H282" s="188"/>
      <c r="I282" s="188"/>
      <c r="J282" s="188"/>
      <c r="K282" s="188"/>
      <c r="L282" s="188"/>
      <c r="M282" s="188"/>
      <c r="N282" s="188"/>
      <c r="O282" s="188"/>
      <c r="P282" s="188"/>
      <c r="Q282" s="188"/>
      <c r="R282" s="188"/>
      <c r="S282" s="188"/>
      <c r="T282" s="188"/>
      <c r="U282" s="188"/>
      <c r="AP282" s="195"/>
    </row>
    <row r="283" spans="3:42" s="194" customFormat="1">
      <c r="C283" s="188"/>
      <c r="D283" s="188"/>
      <c r="E283" s="188"/>
      <c r="F283" s="188"/>
      <c r="G283" s="188"/>
      <c r="H283" s="188"/>
      <c r="I283" s="188"/>
      <c r="J283" s="188"/>
      <c r="K283" s="188"/>
      <c r="L283" s="188"/>
      <c r="M283" s="188"/>
      <c r="N283" s="188"/>
      <c r="O283" s="188"/>
      <c r="P283" s="188"/>
      <c r="Q283" s="188"/>
      <c r="R283" s="188"/>
      <c r="S283" s="188"/>
      <c r="T283" s="188"/>
      <c r="U283" s="188"/>
      <c r="AP283" s="195"/>
    </row>
    <row r="284" spans="3:42" s="194" customFormat="1">
      <c r="C284" s="188"/>
      <c r="D284" s="188"/>
      <c r="E284" s="188"/>
      <c r="F284" s="188"/>
      <c r="G284" s="188"/>
      <c r="H284" s="188"/>
      <c r="I284" s="188"/>
      <c r="J284" s="188"/>
      <c r="K284" s="188"/>
      <c r="L284" s="188"/>
      <c r="M284" s="188"/>
      <c r="N284" s="188"/>
      <c r="O284" s="188"/>
      <c r="P284" s="188"/>
      <c r="Q284" s="188"/>
      <c r="R284" s="188"/>
      <c r="S284" s="188"/>
      <c r="T284" s="188"/>
      <c r="U284" s="188"/>
      <c r="AP284" s="195"/>
    </row>
    <row r="285" spans="3:42" s="194" customFormat="1">
      <c r="C285" s="188"/>
      <c r="D285" s="188"/>
      <c r="E285" s="188"/>
      <c r="F285" s="188"/>
      <c r="G285" s="188"/>
      <c r="H285" s="188"/>
      <c r="I285" s="188"/>
      <c r="J285" s="188"/>
      <c r="K285" s="188"/>
      <c r="L285" s="188"/>
      <c r="M285" s="188"/>
      <c r="N285" s="188"/>
      <c r="O285" s="188"/>
      <c r="P285" s="188"/>
      <c r="Q285" s="188"/>
      <c r="R285" s="188"/>
      <c r="S285" s="188"/>
      <c r="T285" s="188"/>
      <c r="U285" s="188"/>
      <c r="AP285" s="195"/>
    </row>
    <row r="286" spans="3:42" s="194" customFormat="1">
      <c r="C286" s="188"/>
      <c r="D286" s="188"/>
      <c r="E286" s="188"/>
      <c r="F286" s="188"/>
      <c r="G286" s="188"/>
      <c r="H286" s="188"/>
      <c r="I286" s="188"/>
      <c r="J286" s="188"/>
      <c r="K286" s="188"/>
      <c r="L286" s="188"/>
      <c r="M286" s="188"/>
      <c r="N286" s="188"/>
      <c r="O286" s="188"/>
      <c r="P286" s="188"/>
      <c r="Q286" s="188"/>
      <c r="R286" s="188"/>
      <c r="S286" s="188"/>
      <c r="T286" s="188"/>
      <c r="U286" s="188"/>
      <c r="AP286" s="195"/>
    </row>
    <row r="287" spans="3:42" s="194" customFormat="1">
      <c r="C287" s="188"/>
      <c r="D287" s="188"/>
      <c r="E287" s="188"/>
      <c r="F287" s="188"/>
      <c r="G287" s="188"/>
      <c r="H287" s="188"/>
      <c r="I287" s="188"/>
      <c r="J287" s="188"/>
      <c r="K287" s="188"/>
      <c r="L287" s="188"/>
      <c r="M287" s="188"/>
      <c r="N287" s="188"/>
      <c r="O287" s="188"/>
      <c r="P287" s="188"/>
      <c r="Q287" s="188"/>
      <c r="R287" s="188"/>
      <c r="S287" s="188"/>
      <c r="T287" s="188"/>
      <c r="U287" s="188"/>
      <c r="AP287" s="195"/>
    </row>
    <row r="288" spans="3:42" s="194" customFormat="1">
      <c r="C288" s="188"/>
      <c r="D288" s="188"/>
      <c r="E288" s="188"/>
      <c r="F288" s="188"/>
      <c r="G288" s="188"/>
      <c r="H288" s="188"/>
      <c r="I288" s="188"/>
      <c r="J288" s="188"/>
      <c r="K288" s="188"/>
      <c r="L288" s="188"/>
      <c r="M288" s="188"/>
      <c r="N288" s="188"/>
      <c r="O288" s="188"/>
      <c r="P288" s="188"/>
      <c r="Q288" s="188"/>
      <c r="R288" s="188"/>
      <c r="S288" s="188"/>
      <c r="T288" s="188"/>
      <c r="U288" s="188"/>
      <c r="AP288" s="195"/>
    </row>
    <row r="289" spans="3:42" s="194" customFormat="1">
      <c r="C289" s="188"/>
      <c r="D289" s="188"/>
      <c r="E289" s="188"/>
      <c r="F289" s="188"/>
      <c r="G289" s="188"/>
      <c r="H289" s="188"/>
      <c r="I289" s="188"/>
      <c r="J289" s="188"/>
      <c r="K289" s="188"/>
      <c r="L289" s="188"/>
      <c r="M289" s="188"/>
      <c r="N289" s="188"/>
      <c r="O289" s="188"/>
      <c r="P289" s="188"/>
      <c r="Q289" s="188"/>
      <c r="R289" s="188"/>
      <c r="S289" s="188"/>
      <c r="T289" s="188"/>
      <c r="U289" s="188"/>
      <c r="AP289" s="195"/>
    </row>
    <row r="290" spans="3:42" s="194" customFormat="1">
      <c r="C290" s="188"/>
      <c r="D290" s="188"/>
      <c r="E290" s="188"/>
      <c r="F290" s="188"/>
      <c r="G290" s="188"/>
      <c r="H290" s="188"/>
      <c r="I290" s="188"/>
      <c r="J290" s="188"/>
      <c r="K290" s="188"/>
      <c r="L290" s="188"/>
      <c r="M290" s="188"/>
      <c r="N290" s="188"/>
      <c r="O290" s="188"/>
      <c r="P290" s="188"/>
      <c r="Q290" s="188"/>
      <c r="R290" s="188"/>
      <c r="S290" s="188"/>
      <c r="T290" s="188"/>
      <c r="U290" s="188"/>
      <c r="AP290" s="195"/>
    </row>
    <row r="291" spans="3:42" s="194" customFormat="1">
      <c r="C291" s="188"/>
      <c r="D291" s="188"/>
      <c r="E291" s="188"/>
      <c r="F291" s="188"/>
      <c r="G291" s="188"/>
      <c r="H291" s="188"/>
      <c r="I291" s="188"/>
      <c r="J291" s="188"/>
      <c r="K291" s="188"/>
      <c r="L291" s="188"/>
      <c r="M291" s="188"/>
      <c r="N291" s="188"/>
      <c r="O291" s="188"/>
      <c r="P291" s="188"/>
      <c r="Q291" s="188"/>
      <c r="R291" s="188"/>
      <c r="S291" s="188"/>
      <c r="T291" s="188"/>
      <c r="U291" s="188"/>
      <c r="AP291" s="195"/>
    </row>
    <row r="292" spans="3:42" s="194" customFormat="1">
      <c r="C292" s="188"/>
      <c r="D292" s="188"/>
      <c r="E292" s="188"/>
      <c r="F292" s="188"/>
      <c r="G292" s="188"/>
      <c r="H292" s="188"/>
      <c r="I292" s="188"/>
      <c r="J292" s="188"/>
      <c r="K292" s="188"/>
      <c r="L292" s="188"/>
      <c r="M292" s="188"/>
      <c r="N292" s="188"/>
      <c r="O292" s="188"/>
      <c r="P292" s="188"/>
      <c r="Q292" s="188"/>
      <c r="R292" s="188"/>
      <c r="S292" s="188"/>
      <c r="T292" s="188"/>
      <c r="U292" s="188"/>
      <c r="AP292" s="195"/>
    </row>
    <row r="293" spans="3:42" s="194" customFormat="1">
      <c r="C293" s="188"/>
      <c r="D293" s="188"/>
      <c r="E293" s="188"/>
      <c r="F293" s="188"/>
      <c r="G293" s="188"/>
      <c r="H293" s="188"/>
      <c r="I293" s="188"/>
      <c r="J293" s="188"/>
      <c r="K293" s="188"/>
      <c r="L293" s="188"/>
      <c r="M293" s="188"/>
      <c r="N293" s="188"/>
      <c r="O293" s="188"/>
      <c r="P293" s="188"/>
      <c r="Q293" s="188"/>
      <c r="R293" s="188"/>
      <c r="S293" s="188"/>
      <c r="T293" s="188"/>
      <c r="U293" s="188"/>
      <c r="AP293" s="195"/>
    </row>
    <row r="294" spans="3:42" s="194" customFormat="1">
      <c r="C294" s="188"/>
      <c r="D294" s="188"/>
      <c r="E294" s="188"/>
      <c r="F294" s="188"/>
      <c r="G294" s="188"/>
      <c r="H294" s="188"/>
      <c r="I294" s="188"/>
      <c r="J294" s="188"/>
      <c r="K294" s="188"/>
      <c r="L294" s="188"/>
      <c r="M294" s="188"/>
      <c r="N294" s="188"/>
      <c r="O294" s="188"/>
      <c r="P294" s="188"/>
      <c r="Q294" s="188"/>
      <c r="R294" s="188"/>
      <c r="S294" s="188"/>
      <c r="T294" s="188"/>
      <c r="U294" s="188"/>
      <c r="AP294" s="195"/>
    </row>
    <row r="295" spans="3:42" s="194" customFormat="1">
      <c r="C295" s="188"/>
      <c r="D295" s="188"/>
      <c r="E295" s="188"/>
      <c r="F295" s="188"/>
      <c r="G295" s="188"/>
      <c r="H295" s="188"/>
      <c r="I295" s="188"/>
      <c r="J295" s="188"/>
      <c r="K295" s="188"/>
      <c r="L295" s="188"/>
      <c r="M295" s="188"/>
      <c r="N295" s="188"/>
      <c r="O295" s="188"/>
      <c r="P295" s="188"/>
      <c r="Q295" s="188"/>
      <c r="R295" s="188"/>
      <c r="S295" s="188"/>
      <c r="T295" s="188"/>
      <c r="U295" s="188"/>
      <c r="AP295" s="195"/>
    </row>
    <row r="296" spans="3:42" s="194" customFormat="1">
      <c r="C296" s="188"/>
      <c r="D296" s="188"/>
      <c r="E296" s="188"/>
      <c r="F296" s="188"/>
      <c r="G296" s="188"/>
      <c r="H296" s="188"/>
      <c r="I296" s="188"/>
      <c r="J296" s="188"/>
      <c r="K296" s="188"/>
      <c r="L296" s="188"/>
      <c r="M296" s="188"/>
      <c r="N296" s="188"/>
      <c r="O296" s="188"/>
      <c r="P296" s="188"/>
      <c r="Q296" s="188"/>
      <c r="R296" s="188"/>
      <c r="S296" s="188"/>
      <c r="T296" s="188"/>
      <c r="U296" s="188"/>
      <c r="AP296" s="195"/>
    </row>
    <row r="297" spans="3:42" s="194" customFormat="1">
      <c r="C297" s="188"/>
      <c r="D297" s="188"/>
      <c r="E297" s="188"/>
      <c r="F297" s="188"/>
      <c r="G297" s="188"/>
      <c r="H297" s="188"/>
      <c r="I297" s="188"/>
      <c r="J297" s="188"/>
      <c r="K297" s="188"/>
      <c r="L297" s="188"/>
      <c r="M297" s="188"/>
      <c r="N297" s="188"/>
      <c r="O297" s="188"/>
      <c r="P297" s="188"/>
      <c r="Q297" s="188"/>
      <c r="R297" s="188"/>
      <c r="S297" s="188"/>
      <c r="T297" s="188"/>
      <c r="U297" s="188"/>
      <c r="AP297" s="195"/>
    </row>
    <row r="298" spans="3:42" s="194" customFormat="1">
      <c r="C298" s="188"/>
      <c r="D298" s="188"/>
      <c r="E298" s="188"/>
      <c r="F298" s="188"/>
      <c r="G298" s="188"/>
      <c r="H298" s="188"/>
      <c r="I298" s="188"/>
      <c r="J298" s="188"/>
      <c r="K298" s="188"/>
      <c r="L298" s="188"/>
      <c r="M298" s="188"/>
      <c r="N298" s="188"/>
      <c r="O298" s="188"/>
      <c r="P298" s="188"/>
      <c r="Q298" s="188"/>
      <c r="R298" s="188"/>
      <c r="S298" s="188"/>
      <c r="T298" s="188"/>
      <c r="U298" s="188"/>
      <c r="AP298" s="195"/>
    </row>
    <row r="299" spans="3:42" s="194" customFormat="1">
      <c r="C299" s="188"/>
      <c r="D299" s="188"/>
      <c r="E299" s="188"/>
      <c r="F299" s="188"/>
      <c r="G299" s="188"/>
      <c r="H299" s="188"/>
      <c r="I299" s="188"/>
      <c r="J299" s="188"/>
      <c r="K299" s="188"/>
      <c r="L299" s="188"/>
      <c r="M299" s="188"/>
      <c r="N299" s="188"/>
      <c r="O299" s="188"/>
      <c r="P299" s="188"/>
      <c r="Q299" s="188"/>
      <c r="R299" s="188"/>
      <c r="S299" s="188"/>
      <c r="T299" s="188"/>
      <c r="U299" s="188"/>
      <c r="AP299" s="195"/>
    </row>
    <row r="300" spans="3:42" s="194" customFormat="1">
      <c r="C300" s="188"/>
      <c r="D300" s="188"/>
      <c r="E300" s="188"/>
      <c r="F300" s="188"/>
      <c r="G300" s="188"/>
      <c r="H300" s="188"/>
      <c r="I300" s="188"/>
      <c r="J300" s="188"/>
      <c r="K300" s="188"/>
      <c r="L300" s="188"/>
      <c r="M300" s="188"/>
      <c r="N300" s="188"/>
      <c r="O300" s="188"/>
      <c r="P300" s="188"/>
      <c r="Q300" s="188"/>
      <c r="R300" s="188"/>
      <c r="S300" s="188"/>
      <c r="T300" s="188"/>
      <c r="U300" s="188"/>
      <c r="AP300" s="195"/>
    </row>
    <row r="301" spans="3:42" s="194" customFormat="1">
      <c r="C301" s="188"/>
      <c r="D301" s="188"/>
      <c r="E301" s="188"/>
      <c r="F301" s="188"/>
      <c r="G301" s="188"/>
      <c r="H301" s="188"/>
      <c r="I301" s="188"/>
      <c r="J301" s="188"/>
      <c r="K301" s="188"/>
      <c r="L301" s="188"/>
      <c r="M301" s="188"/>
      <c r="N301" s="188"/>
      <c r="O301" s="188"/>
      <c r="P301" s="188"/>
      <c r="Q301" s="188"/>
      <c r="R301" s="188"/>
      <c r="S301" s="188"/>
      <c r="T301" s="188"/>
      <c r="U301" s="188"/>
      <c r="AP301" s="195"/>
    </row>
    <row r="302" spans="3:42" s="194" customFormat="1">
      <c r="C302" s="188"/>
      <c r="D302" s="188"/>
      <c r="E302" s="188"/>
      <c r="F302" s="188"/>
      <c r="G302" s="188"/>
      <c r="H302" s="188"/>
      <c r="I302" s="188"/>
      <c r="J302" s="188"/>
      <c r="K302" s="188"/>
      <c r="L302" s="188"/>
      <c r="M302" s="188"/>
      <c r="N302" s="188"/>
      <c r="O302" s="188"/>
      <c r="P302" s="188"/>
      <c r="Q302" s="188"/>
      <c r="R302" s="188"/>
      <c r="S302" s="188"/>
      <c r="T302" s="188"/>
      <c r="U302" s="188"/>
      <c r="AP302" s="195"/>
    </row>
    <row r="303" spans="3:42" s="194" customFormat="1">
      <c r="C303" s="188"/>
      <c r="D303" s="188"/>
      <c r="E303" s="188"/>
      <c r="F303" s="188"/>
      <c r="G303" s="188"/>
      <c r="H303" s="188"/>
      <c r="I303" s="188"/>
      <c r="J303" s="188"/>
      <c r="K303" s="188"/>
      <c r="L303" s="188"/>
      <c r="M303" s="188"/>
      <c r="N303" s="188"/>
      <c r="O303" s="188"/>
      <c r="P303" s="188"/>
      <c r="Q303" s="188"/>
      <c r="R303" s="188"/>
      <c r="S303" s="188"/>
      <c r="T303" s="188"/>
      <c r="U303" s="188"/>
      <c r="AP303" s="195"/>
    </row>
    <row r="304" spans="3:42" s="194" customFormat="1">
      <c r="C304" s="188"/>
      <c r="D304" s="188"/>
      <c r="E304" s="188"/>
      <c r="F304" s="188"/>
      <c r="G304" s="188"/>
      <c r="H304" s="188"/>
      <c r="I304" s="188"/>
      <c r="J304" s="188"/>
      <c r="K304" s="188"/>
      <c r="L304" s="188"/>
      <c r="M304" s="188"/>
      <c r="N304" s="188"/>
      <c r="O304" s="188"/>
      <c r="P304" s="188"/>
      <c r="Q304" s="188"/>
      <c r="R304" s="188"/>
      <c r="S304" s="188"/>
      <c r="T304" s="188"/>
      <c r="U304" s="188"/>
      <c r="AP304" s="195"/>
    </row>
    <row r="305" spans="3:42" s="194" customFormat="1">
      <c r="C305" s="188"/>
      <c r="D305" s="188"/>
      <c r="E305" s="188"/>
      <c r="F305" s="188"/>
      <c r="G305" s="188"/>
      <c r="H305" s="188"/>
      <c r="I305" s="188"/>
      <c r="J305" s="188"/>
      <c r="K305" s="188"/>
      <c r="L305" s="188"/>
      <c r="M305" s="188"/>
      <c r="N305" s="188"/>
      <c r="O305" s="188"/>
      <c r="P305" s="188"/>
      <c r="Q305" s="188"/>
      <c r="R305" s="188"/>
      <c r="S305" s="188"/>
      <c r="T305" s="188"/>
      <c r="U305" s="188"/>
      <c r="AP305" s="195"/>
    </row>
    <row r="306" spans="3:42" s="194" customFormat="1">
      <c r="C306" s="188"/>
      <c r="D306" s="188"/>
      <c r="E306" s="188"/>
      <c r="F306" s="188"/>
      <c r="G306" s="188"/>
      <c r="H306" s="188"/>
      <c r="I306" s="188"/>
      <c r="J306" s="188"/>
      <c r="K306" s="188"/>
      <c r="L306" s="188"/>
      <c r="M306" s="188"/>
      <c r="N306" s="188"/>
      <c r="O306" s="188"/>
      <c r="P306" s="188"/>
      <c r="Q306" s="188"/>
      <c r="R306" s="188"/>
      <c r="S306" s="188"/>
      <c r="T306" s="188"/>
      <c r="U306" s="188"/>
      <c r="AP306" s="195"/>
    </row>
    <row r="307" spans="3:42" s="194" customFormat="1">
      <c r="C307" s="188"/>
      <c r="D307" s="188"/>
      <c r="E307" s="188"/>
      <c r="F307" s="188"/>
      <c r="G307" s="188"/>
      <c r="H307" s="188"/>
      <c r="I307" s="188"/>
      <c r="J307" s="188"/>
      <c r="K307" s="188"/>
      <c r="L307" s="188"/>
      <c r="M307" s="188"/>
      <c r="N307" s="188"/>
      <c r="O307" s="188"/>
      <c r="P307" s="188"/>
      <c r="Q307" s="188"/>
      <c r="R307" s="188"/>
      <c r="S307" s="188"/>
      <c r="T307" s="188"/>
      <c r="U307" s="188"/>
      <c r="AP307" s="195"/>
    </row>
    <row r="308" spans="3:42" s="194" customFormat="1">
      <c r="C308" s="188"/>
      <c r="D308" s="188"/>
      <c r="E308" s="188"/>
      <c r="F308" s="188"/>
      <c r="G308" s="188"/>
      <c r="H308" s="188"/>
      <c r="I308" s="188"/>
      <c r="J308" s="188"/>
      <c r="K308" s="188"/>
      <c r="L308" s="188"/>
      <c r="M308" s="188"/>
      <c r="N308" s="188"/>
      <c r="O308" s="188"/>
      <c r="P308" s="188"/>
      <c r="Q308" s="188"/>
      <c r="R308" s="188"/>
      <c r="S308" s="188"/>
      <c r="T308" s="188"/>
      <c r="U308" s="188"/>
      <c r="AP308" s="195"/>
    </row>
    <row r="309" spans="3:42" s="194" customFormat="1">
      <c r="C309" s="188"/>
      <c r="D309" s="188"/>
      <c r="E309" s="188"/>
      <c r="F309" s="188"/>
      <c r="G309" s="188"/>
      <c r="H309" s="188"/>
      <c r="I309" s="188"/>
      <c r="J309" s="188"/>
      <c r="K309" s="188"/>
      <c r="L309" s="188"/>
      <c r="M309" s="188"/>
      <c r="N309" s="188"/>
      <c r="O309" s="188"/>
      <c r="P309" s="188"/>
      <c r="Q309" s="188"/>
      <c r="R309" s="188"/>
      <c r="S309" s="188"/>
      <c r="T309" s="188"/>
      <c r="U309" s="188"/>
      <c r="AP309" s="195"/>
    </row>
    <row r="310" spans="3:42" s="194" customFormat="1">
      <c r="C310" s="188"/>
      <c r="D310" s="188"/>
      <c r="E310" s="188"/>
      <c r="F310" s="188"/>
      <c r="G310" s="188"/>
      <c r="H310" s="188"/>
      <c r="I310" s="188"/>
      <c r="J310" s="188"/>
      <c r="K310" s="188"/>
      <c r="L310" s="188"/>
      <c r="M310" s="188"/>
      <c r="N310" s="188"/>
      <c r="O310" s="188"/>
      <c r="P310" s="188"/>
      <c r="Q310" s="188"/>
      <c r="R310" s="188"/>
      <c r="S310" s="188"/>
      <c r="T310" s="188"/>
      <c r="U310" s="188"/>
      <c r="AP310" s="195"/>
    </row>
    <row r="311" spans="3:42" s="194" customFormat="1">
      <c r="C311" s="188"/>
      <c r="D311" s="188"/>
      <c r="E311" s="188"/>
      <c r="F311" s="188"/>
      <c r="G311" s="188"/>
      <c r="H311" s="188"/>
      <c r="I311" s="188"/>
      <c r="J311" s="188"/>
      <c r="K311" s="188"/>
      <c r="L311" s="188"/>
      <c r="M311" s="188"/>
      <c r="N311" s="188"/>
      <c r="O311" s="188"/>
      <c r="P311" s="188"/>
      <c r="Q311" s="188"/>
      <c r="R311" s="188"/>
      <c r="S311" s="188"/>
      <c r="T311" s="188"/>
      <c r="U311" s="188"/>
      <c r="AP311" s="195"/>
    </row>
    <row r="312" spans="3:42" s="194" customFormat="1">
      <c r="C312" s="188"/>
      <c r="D312" s="188"/>
      <c r="E312" s="188"/>
      <c r="F312" s="188"/>
      <c r="G312" s="188"/>
      <c r="H312" s="188"/>
      <c r="I312" s="188"/>
      <c r="J312" s="188"/>
      <c r="K312" s="188"/>
      <c r="L312" s="188"/>
      <c r="M312" s="188"/>
      <c r="N312" s="188"/>
      <c r="O312" s="188"/>
      <c r="P312" s="188"/>
      <c r="Q312" s="188"/>
      <c r="R312" s="188"/>
      <c r="S312" s="188"/>
      <c r="T312" s="188"/>
      <c r="U312" s="188"/>
      <c r="AP312" s="195"/>
    </row>
    <row r="313" spans="3:42" s="194" customFormat="1">
      <c r="C313" s="188"/>
      <c r="D313" s="188"/>
      <c r="E313" s="188"/>
      <c r="F313" s="188"/>
      <c r="G313" s="188"/>
      <c r="H313" s="188"/>
      <c r="I313" s="188"/>
      <c r="J313" s="188"/>
      <c r="K313" s="188"/>
      <c r="L313" s="188"/>
      <c r="M313" s="188"/>
      <c r="N313" s="188"/>
      <c r="O313" s="188"/>
      <c r="P313" s="188"/>
      <c r="Q313" s="188"/>
      <c r="R313" s="188"/>
      <c r="S313" s="188"/>
      <c r="T313" s="188"/>
      <c r="U313" s="188"/>
      <c r="AP313" s="195"/>
    </row>
    <row r="314" spans="3:42" s="194" customFormat="1">
      <c r="C314" s="188"/>
      <c r="D314" s="188"/>
      <c r="E314" s="188"/>
      <c r="F314" s="188"/>
      <c r="G314" s="188"/>
      <c r="H314" s="188"/>
      <c r="I314" s="188"/>
      <c r="J314" s="188"/>
      <c r="K314" s="188"/>
      <c r="L314" s="188"/>
      <c r="M314" s="188"/>
      <c r="N314" s="188"/>
      <c r="O314" s="188"/>
      <c r="P314" s="188"/>
      <c r="Q314" s="188"/>
      <c r="R314" s="188"/>
      <c r="S314" s="188"/>
      <c r="T314" s="188"/>
      <c r="U314" s="188"/>
      <c r="AP314" s="195"/>
    </row>
    <row r="315" spans="3:42" s="194" customFormat="1">
      <c r="C315" s="188"/>
      <c r="D315" s="188"/>
      <c r="E315" s="188"/>
      <c r="F315" s="188"/>
      <c r="G315" s="188"/>
      <c r="H315" s="188"/>
      <c r="I315" s="188"/>
      <c r="J315" s="188"/>
      <c r="K315" s="188"/>
      <c r="L315" s="188"/>
      <c r="M315" s="188"/>
      <c r="N315" s="188"/>
      <c r="O315" s="188"/>
      <c r="P315" s="188"/>
      <c r="Q315" s="188"/>
      <c r="R315" s="188"/>
      <c r="S315" s="188"/>
      <c r="T315" s="188"/>
      <c r="U315" s="188"/>
      <c r="AP315" s="195"/>
    </row>
    <row r="316" spans="3:42" s="194" customFormat="1">
      <c r="C316" s="188"/>
      <c r="D316" s="188"/>
      <c r="E316" s="188"/>
      <c r="F316" s="188"/>
      <c r="G316" s="188"/>
      <c r="H316" s="188"/>
      <c r="I316" s="188"/>
      <c r="J316" s="188"/>
      <c r="K316" s="188"/>
      <c r="L316" s="188"/>
      <c r="M316" s="188"/>
      <c r="N316" s="188"/>
      <c r="O316" s="188"/>
      <c r="P316" s="188"/>
      <c r="Q316" s="188"/>
      <c r="R316" s="188"/>
      <c r="S316" s="188"/>
      <c r="T316" s="188"/>
      <c r="U316" s="188"/>
      <c r="AP316" s="195"/>
    </row>
    <row r="317" spans="3:42" s="194" customFormat="1">
      <c r="C317" s="188"/>
      <c r="D317" s="188"/>
      <c r="E317" s="188"/>
      <c r="F317" s="188"/>
      <c r="G317" s="188"/>
      <c r="H317" s="188"/>
      <c r="I317" s="188"/>
      <c r="J317" s="188"/>
      <c r="K317" s="188"/>
      <c r="L317" s="188"/>
      <c r="M317" s="188"/>
      <c r="N317" s="188"/>
      <c r="O317" s="188"/>
      <c r="P317" s="188"/>
      <c r="Q317" s="188"/>
      <c r="R317" s="188"/>
      <c r="S317" s="188"/>
      <c r="T317" s="188"/>
      <c r="U317" s="188"/>
      <c r="AP317" s="195"/>
    </row>
    <row r="318" spans="3:42" s="194" customFormat="1">
      <c r="C318" s="188"/>
      <c r="D318" s="188"/>
      <c r="E318" s="188"/>
      <c r="F318" s="188"/>
      <c r="G318" s="188"/>
      <c r="H318" s="188"/>
      <c r="I318" s="188"/>
      <c r="J318" s="188"/>
      <c r="K318" s="188"/>
      <c r="L318" s="188"/>
      <c r="M318" s="188"/>
      <c r="N318" s="188"/>
      <c r="O318" s="188"/>
      <c r="P318" s="188"/>
      <c r="Q318" s="188"/>
      <c r="R318" s="188"/>
      <c r="S318" s="188"/>
      <c r="T318" s="188"/>
      <c r="U318" s="188"/>
      <c r="AP318" s="195"/>
    </row>
    <row r="319" spans="3:42" s="194" customFormat="1">
      <c r="C319" s="188"/>
      <c r="D319" s="188"/>
      <c r="E319" s="188"/>
      <c r="F319" s="188"/>
      <c r="G319" s="188"/>
      <c r="H319" s="188"/>
      <c r="I319" s="188"/>
      <c r="J319" s="188"/>
      <c r="K319" s="188"/>
      <c r="L319" s="188"/>
      <c r="M319" s="188"/>
      <c r="N319" s="188"/>
      <c r="O319" s="188"/>
      <c r="P319" s="188"/>
      <c r="Q319" s="188"/>
      <c r="R319" s="188"/>
      <c r="S319" s="188"/>
      <c r="T319" s="188"/>
      <c r="U319" s="188"/>
      <c r="AP319" s="195"/>
    </row>
    <row r="320" spans="3:42" s="194" customFormat="1">
      <c r="C320" s="188"/>
      <c r="D320" s="188"/>
      <c r="E320" s="188"/>
      <c r="F320" s="188"/>
      <c r="G320" s="188"/>
      <c r="H320" s="188"/>
      <c r="I320" s="188"/>
      <c r="J320" s="188"/>
      <c r="K320" s="188"/>
      <c r="L320" s="188"/>
      <c r="M320" s="188"/>
      <c r="N320" s="188"/>
      <c r="O320" s="188"/>
      <c r="P320" s="188"/>
      <c r="Q320" s="188"/>
      <c r="R320" s="188"/>
      <c r="S320" s="188"/>
      <c r="T320" s="188"/>
      <c r="U320" s="188"/>
      <c r="AP320" s="195"/>
    </row>
    <row r="321" spans="3:42" s="194" customFormat="1">
      <c r="C321" s="188"/>
      <c r="D321" s="188"/>
      <c r="E321" s="188"/>
      <c r="F321" s="188"/>
      <c r="G321" s="188"/>
      <c r="H321" s="188"/>
      <c r="I321" s="188"/>
      <c r="J321" s="188"/>
      <c r="K321" s="188"/>
      <c r="L321" s="188"/>
      <c r="M321" s="188"/>
      <c r="N321" s="188"/>
      <c r="O321" s="188"/>
      <c r="P321" s="188"/>
      <c r="Q321" s="188"/>
      <c r="R321" s="188"/>
      <c r="S321" s="188"/>
      <c r="T321" s="188"/>
      <c r="U321" s="188"/>
      <c r="AP321" s="195"/>
    </row>
    <row r="322" spans="3:42" s="194" customFormat="1">
      <c r="C322" s="188"/>
      <c r="D322" s="188"/>
      <c r="E322" s="188"/>
      <c r="F322" s="188"/>
      <c r="G322" s="188"/>
      <c r="H322" s="188"/>
      <c r="I322" s="188"/>
      <c r="J322" s="188"/>
      <c r="K322" s="188"/>
      <c r="L322" s="188"/>
      <c r="M322" s="188"/>
      <c r="N322" s="188"/>
      <c r="O322" s="188"/>
      <c r="P322" s="188"/>
      <c r="Q322" s="188"/>
      <c r="R322" s="188"/>
      <c r="S322" s="188"/>
      <c r="T322" s="188"/>
      <c r="U322" s="188"/>
      <c r="AP322" s="195"/>
    </row>
    <row r="323" spans="3:42" s="194" customFormat="1">
      <c r="C323" s="188"/>
      <c r="D323" s="188"/>
      <c r="E323" s="188"/>
      <c r="F323" s="188"/>
      <c r="G323" s="188"/>
      <c r="H323" s="188"/>
      <c r="I323" s="188"/>
      <c r="J323" s="188"/>
      <c r="K323" s="188"/>
      <c r="L323" s="188"/>
      <c r="M323" s="188"/>
      <c r="N323" s="188"/>
      <c r="O323" s="188"/>
      <c r="P323" s="188"/>
      <c r="Q323" s="188"/>
      <c r="R323" s="188"/>
      <c r="S323" s="188"/>
      <c r="T323" s="188"/>
      <c r="U323" s="188"/>
      <c r="AP323" s="195"/>
    </row>
    <row r="324" spans="3:42" s="194" customFormat="1">
      <c r="C324" s="188"/>
      <c r="D324" s="188"/>
      <c r="E324" s="188"/>
      <c r="F324" s="188"/>
      <c r="G324" s="188"/>
      <c r="H324" s="188"/>
      <c r="I324" s="188"/>
      <c r="J324" s="188"/>
      <c r="K324" s="188"/>
      <c r="L324" s="188"/>
      <c r="M324" s="188"/>
      <c r="N324" s="188"/>
      <c r="O324" s="188"/>
      <c r="P324" s="188"/>
      <c r="Q324" s="188"/>
      <c r="R324" s="188"/>
      <c r="S324" s="188"/>
      <c r="T324" s="188"/>
      <c r="U324" s="188"/>
      <c r="AP324" s="195"/>
    </row>
    <row r="325" spans="3:42" s="194" customFormat="1">
      <c r="C325" s="188"/>
      <c r="D325" s="188"/>
      <c r="E325" s="188"/>
      <c r="F325" s="188"/>
      <c r="G325" s="188"/>
      <c r="H325" s="188"/>
      <c r="I325" s="188"/>
      <c r="J325" s="188"/>
      <c r="K325" s="188"/>
      <c r="L325" s="188"/>
      <c r="M325" s="188"/>
      <c r="N325" s="188"/>
      <c r="O325" s="188"/>
      <c r="P325" s="188"/>
      <c r="Q325" s="188"/>
      <c r="R325" s="188"/>
      <c r="S325" s="188"/>
      <c r="T325" s="188"/>
      <c r="U325" s="188"/>
      <c r="AP325" s="195"/>
    </row>
    <row r="326" spans="3:42" s="194" customFormat="1">
      <c r="C326" s="188"/>
      <c r="D326" s="188"/>
      <c r="E326" s="188"/>
      <c r="F326" s="188"/>
      <c r="G326" s="188"/>
      <c r="H326" s="188"/>
      <c r="I326" s="188"/>
      <c r="J326" s="188"/>
      <c r="K326" s="188"/>
      <c r="L326" s="188"/>
      <c r="M326" s="188"/>
      <c r="N326" s="188"/>
      <c r="O326" s="188"/>
      <c r="P326" s="188"/>
      <c r="Q326" s="188"/>
      <c r="R326" s="188"/>
      <c r="S326" s="188"/>
      <c r="T326" s="188"/>
      <c r="U326" s="188"/>
      <c r="AP326" s="195"/>
    </row>
    <row r="327" spans="3:42" s="194" customFormat="1">
      <c r="C327" s="188"/>
      <c r="D327" s="188"/>
      <c r="E327" s="188"/>
      <c r="F327" s="188"/>
      <c r="G327" s="188"/>
      <c r="H327" s="188"/>
      <c r="I327" s="188"/>
      <c r="J327" s="188"/>
      <c r="K327" s="188"/>
      <c r="L327" s="188"/>
      <c r="M327" s="188"/>
      <c r="N327" s="188"/>
      <c r="O327" s="188"/>
      <c r="P327" s="188"/>
      <c r="Q327" s="188"/>
      <c r="R327" s="188"/>
      <c r="S327" s="188"/>
      <c r="T327" s="188"/>
      <c r="U327" s="188"/>
      <c r="AP327" s="195"/>
    </row>
    <row r="328" spans="3:42" s="194" customFormat="1">
      <c r="C328" s="188"/>
      <c r="D328" s="188"/>
      <c r="E328" s="188"/>
      <c r="F328" s="188"/>
      <c r="G328" s="188"/>
      <c r="H328" s="188"/>
      <c r="I328" s="188"/>
      <c r="J328" s="188"/>
      <c r="K328" s="188"/>
      <c r="L328" s="188"/>
      <c r="M328" s="188"/>
      <c r="N328" s="188"/>
      <c r="O328" s="188"/>
      <c r="P328" s="188"/>
      <c r="Q328" s="188"/>
      <c r="R328" s="188"/>
      <c r="S328" s="188"/>
      <c r="T328" s="188"/>
      <c r="U328" s="188"/>
      <c r="AP328" s="195"/>
    </row>
    <row r="329" spans="3:42" s="194" customFormat="1">
      <c r="C329" s="188"/>
      <c r="D329" s="188"/>
      <c r="E329" s="188"/>
      <c r="F329" s="188"/>
      <c r="G329" s="188"/>
      <c r="H329" s="188"/>
      <c r="I329" s="188"/>
      <c r="J329" s="188"/>
      <c r="K329" s="188"/>
      <c r="L329" s="188"/>
      <c r="M329" s="188"/>
      <c r="N329" s="188"/>
      <c r="O329" s="188"/>
      <c r="P329" s="188"/>
      <c r="Q329" s="188"/>
      <c r="R329" s="188"/>
      <c r="S329" s="188"/>
      <c r="T329" s="188"/>
      <c r="U329" s="188"/>
      <c r="AP329" s="195"/>
    </row>
    <row r="330" spans="3:42" s="194" customFormat="1">
      <c r="C330" s="188"/>
      <c r="D330" s="188"/>
      <c r="E330" s="188"/>
      <c r="F330" s="188"/>
      <c r="G330" s="188"/>
      <c r="H330" s="188"/>
      <c r="I330" s="188"/>
      <c r="J330" s="188"/>
      <c r="K330" s="188"/>
      <c r="L330" s="188"/>
      <c r="M330" s="188"/>
      <c r="N330" s="188"/>
      <c r="O330" s="188"/>
      <c r="P330" s="188"/>
      <c r="Q330" s="188"/>
      <c r="R330" s="188"/>
      <c r="S330" s="188"/>
      <c r="T330" s="188"/>
      <c r="U330" s="188"/>
      <c r="AP330" s="195"/>
    </row>
    <row r="331" spans="3:42" s="194" customFormat="1">
      <c r="C331" s="188"/>
      <c r="D331" s="188"/>
      <c r="E331" s="188"/>
      <c r="F331" s="188"/>
      <c r="G331" s="188"/>
      <c r="H331" s="188"/>
      <c r="I331" s="188"/>
      <c r="J331" s="188"/>
      <c r="K331" s="188"/>
      <c r="L331" s="188"/>
      <c r="M331" s="188"/>
      <c r="N331" s="188"/>
      <c r="O331" s="188"/>
      <c r="P331" s="188"/>
      <c r="Q331" s="188"/>
      <c r="R331" s="188"/>
      <c r="S331" s="188"/>
      <c r="T331" s="188"/>
      <c r="U331" s="188"/>
      <c r="AP331" s="195"/>
    </row>
    <row r="332" spans="3:42" s="194" customFormat="1">
      <c r="C332" s="188"/>
      <c r="D332" s="188"/>
      <c r="E332" s="188"/>
      <c r="F332" s="188"/>
      <c r="G332" s="188"/>
      <c r="H332" s="188"/>
      <c r="I332" s="188"/>
      <c r="J332" s="188"/>
      <c r="K332" s="188"/>
      <c r="L332" s="188"/>
      <c r="M332" s="188"/>
      <c r="N332" s="188"/>
      <c r="O332" s="188"/>
      <c r="P332" s="188"/>
      <c r="Q332" s="188"/>
      <c r="R332" s="188"/>
      <c r="S332" s="188"/>
      <c r="T332" s="188"/>
      <c r="U332" s="188"/>
      <c r="AP332" s="195"/>
    </row>
    <row r="333" spans="3:42" s="194" customFormat="1">
      <c r="C333" s="188"/>
      <c r="D333" s="188"/>
      <c r="E333" s="188"/>
      <c r="F333" s="188"/>
      <c r="G333" s="188"/>
      <c r="H333" s="188"/>
      <c r="I333" s="188"/>
      <c r="J333" s="188"/>
      <c r="K333" s="188"/>
      <c r="L333" s="188"/>
      <c r="M333" s="188"/>
      <c r="N333" s="188"/>
      <c r="O333" s="188"/>
      <c r="P333" s="188"/>
      <c r="Q333" s="188"/>
      <c r="R333" s="188"/>
      <c r="S333" s="188"/>
      <c r="T333" s="188"/>
      <c r="U333" s="188"/>
      <c r="AP333" s="195"/>
    </row>
    <row r="334" spans="3:42" s="194" customFormat="1">
      <c r="C334" s="188"/>
      <c r="D334" s="188"/>
      <c r="E334" s="188"/>
      <c r="F334" s="188"/>
      <c r="G334" s="188"/>
      <c r="H334" s="188"/>
      <c r="I334" s="188"/>
      <c r="J334" s="188"/>
      <c r="K334" s="188"/>
      <c r="L334" s="188"/>
      <c r="M334" s="188"/>
      <c r="N334" s="188"/>
      <c r="O334" s="188"/>
      <c r="P334" s="188"/>
      <c r="Q334" s="188"/>
      <c r="R334" s="188"/>
      <c r="S334" s="188"/>
      <c r="T334" s="188"/>
      <c r="U334" s="188"/>
      <c r="AP334" s="195"/>
    </row>
    <row r="335" spans="3:42" s="194" customFormat="1">
      <c r="C335" s="188"/>
      <c r="D335" s="188"/>
      <c r="E335" s="188"/>
      <c r="F335" s="188"/>
      <c r="G335" s="188"/>
      <c r="H335" s="188"/>
      <c r="I335" s="188"/>
      <c r="J335" s="188"/>
      <c r="K335" s="188"/>
      <c r="L335" s="188"/>
      <c r="M335" s="188"/>
      <c r="N335" s="188"/>
      <c r="O335" s="188"/>
      <c r="P335" s="188"/>
      <c r="Q335" s="188"/>
      <c r="R335" s="188"/>
      <c r="S335" s="188"/>
      <c r="T335" s="188"/>
      <c r="U335" s="188"/>
      <c r="AP335" s="195"/>
    </row>
    <row r="336" spans="3:42" s="194" customFormat="1">
      <c r="C336" s="188"/>
      <c r="D336" s="188"/>
      <c r="E336" s="188"/>
      <c r="F336" s="188"/>
      <c r="G336" s="188"/>
      <c r="H336" s="188"/>
      <c r="I336" s="188"/>
      <c r="J336" s="188"/>
      <c r="K336" s="188"/>
      <c r="L336" s="188"/>
      <c r="M336" s="188"/>
      <c r="N336" s="188"/>
      <c r="O336" s="188"/>
      <c r="P336" s="188"/>
      <c r="Q336" s="188"/>
      <c r="R336" s="188"/>
      <c r="S336" s="188"/>
      <c r="T336" s="188"/>
      <c r="U336" s="188"/>
      <c r="AP336" s="195"/>
    </row>
    <row r="337" spans="3:42" s="194" customFormat="1">
      <c r="C337" s="188"/>
      <c r="D337" s="188"/>
      <c r="E337" s="188"/>
      <c r="F337" s="188"/>
      <c r="G337" s="188"/>
      <c r="H337" s="188"/>
      <c r="I337" s="188"/>
      <c r="J337" s="188"/>
      <c r="K337" s="188"/>
      <c r="L337" s="188"/>
      <c r="M337" s="188"/>
      <c r="N337" s="188"/>
      <c r="O337" s="188"/>
      <c r="P337" s="188"/>
      <c r="Q337" s="188"/>
      <c r="R337" s="188"/>
      <c r="S337" s="188"/>
      <c r="T337" s="188"/>
      <c r="U337" s="188"/>
      <c r="AP337" s="195"/>
    </row>
    <row r="338" spans="3:42" s="194" customFormat="1">
      <c r="C338" s="188"/>
      <c r="D338" s="188"/>
      <c r="E338" s="188"/>
      <c r="F338" s="188"/>
      <c r="G338" s="188"/>
      <c r="H338" s="188"/>
      <c r="I338" s="188"/>
      <c r="J338" s="188"/>
      <c r="K338" s="188"/>
      <c r="L338" s="188"/>
      <c r="M338" s="188"/>
      <c r="N338" s="188"/>
      <c r="O338" s="188"/>
      <c r="P338" s="188"/>
      <c r="Q338" s="188"/>
      <c r="R338" s="188"/>
      <c r="S338" s="188"/>
      <c r="T338" s="188"/>
      <c r="U338" s="188"/>
      <c r="AP338" s="195"/>
    </row>
    <row r="339" spans="3:42" s="194" customFormat="1">
      <c r="C339" s="188"/>
      <c r="D339" s="188"/>
      <c r="E339" s="188"/>
      <c r="F339" s="188"/>
      <c r="G339" s="188"/>
      <c r="H339" s="188"/>
      <c r="I339" s="188"/>
      <c r="J339" s="188"/>
      <c r="K339" s="188"/>
      <c r="L339" s="188"/>
      <c r="M339" s="188"/>
      <c r="N339" s="188"/>
      <c r="O339" s="188"/>
      <c r="P339" s="188"/>
      <c r="Q339" s="188"/>
      <c r="R339" s="188"/>
      <c r="S339" s="188"/>
      <c r="T339" s="188"/>
      <c r="U339" s="188"/>
      <c r="AP339" s="195"/>
    </row>
    <row r="340" spans="3:42" s="194" customFormat="1">
      <c r="C340" s="188"/>
      <c r="D340" s="188"/>
      <c r="E340" s="188"/>
      <c r="F340" s="188"/>
      <c r="G340" s="188"/>
      <c r="H340" s="188"/>
      <c r="I340" s="188"/>
      <c r="J340" s="188"/>
      <c r="K340" s="188"/>
      <c r="L340" s="188"/>
      <c r="M340" s="188"/>
      <c r="N340" s="188"/>
      <c r="O340" s="188"/>
      <c r="P340" s="188"/>
      <c r="Q340" s="188"/>
      <c r="R340" s="188"/>
      <c r="S340" s="188"/>
      <c r="T340" s="188"/>
      <c r="U340" s="188"/>
      <c r="AP340" s="195"/>
    </row>
    <row r="341" spans="3:42" s="194" customFormat="1">
      <c r="C341" s="188"/>
      <c r="D341" s="188"/>
      <c r="E341" s="188"/>
      <c r="F341" s="188"/>
      <c r="G341" s="188"/>
      <c r="H341" s="188"/>
      <c r="I341" s="188"/>
      <c r="J341" s="188"/>
      <c r="K341" s="188"/>
      <c r="L341" s="188"/>
      <c r="M341" s="188"/>
      <c r="N341" s="188"/>
      <c r="O341" s="188"/>
      <c r="P341" s="188"/>
      <c r="Q341" s="188"/>
      <c r="R341" s="188"/>
      <c r="S341" s="188"/>
      <c r="T341" s="188"/>
      <c r="U341" s="188"/>
      <c r="AP341" s="195"/>
    </row>
    <row r="342" spans="3:42" s="194" customFormat="1">
      <c r="C342" s="188"/>
      <c r="D342" s="188"/>
      <c r="E342" s="188"/>
      <c r="F342" s="188"/>
      <c r="G342" s="188"/>
      <c r="H342" s="188"/>
      <c r="I342" s="188"/>
      <c r="J342" s="188"/>
      <c r="K342" s="188"/>
      <c r="L342" s="188"/>
      <c r="M342" s="188"/>
      <c r="N342" s="188"/>
      <c r="O342" s="188"/>
      <c r="P342" s="188"/>
      <c r="Q342" s="188"/>
      <c r="R342" s="188"/>
      <c r="S342" s="188"/>
      <c r="T342" s="188"/>
      <c r="U342" s="188"/>
      <c r="AP342" s="195"/>
    </row>
    <row r="343" spans="3:42" s="194" customFormat="1">
      <c r="C343" s="188"/>
      <c r="D343" s="188"/>
      <c r="E343" s="188"/>
      <c r="F343" s="188"/>
      <c r="G343" s="188"/>
      <c r="H343" s="188"/>
      <c r="I343" s="188"/>
      <c r="J343" s="188"/>
      <c r="K343" s="188"/>
      <c r="L343" s="188"/>
      <c r="M343" s="188"/>
      <c r="N343" s="188"/>
      <c r="O343" s="188"/>
      <c r="P343" s="188"/>
      <c r="Q343" s="188"/>
      <c r="R343" s="188"/>
      <c r="S343" s="188"/>
      <c r="T343" s="188"/>
      <c r="U343" s="188"/>
      <c r="AP343" s="195"/>
    </row>
    <row r="344" spans="3:42" s="194" customFormat="1">
      <c r="C344" s="188"/>
      <c r="D344" s="188"/>
      <c r="E344" s="188"/>
      <c r="F344" s="188"/>
      <c r="G344" s="188"/>
      <c r="H344" s="188"/>
      <c r="I344" s="188"/>
      <c r="J344" s="188"/>
      <c r="K344" s="188"/>
      <c r="L344" s="188"/>
      <c r="M344" s="188"/>
      <c r="N344" s="188"/>
      <c r="O344" s="188"/>
      <c r="P344" s="188"/>
      <c r="Q344" s="188"/>
      <c r="R344" s="188"/>
      <c r="S344" s="188"/>
      <c r="T344" s="188"/>
      <c r="U344" s="188"/>
      <c r="AP344" s="195"/>
    </row>
    <row r="345" spans="3:42" s="194" customFormat="1">
      <c r="C345" s="188"/>
      <c r="D345" s="188"/>
      <c r="E345" s="188"/>
      <c r="F345" s="188"/>
      <c r="G345" s="188"/>
      <c r="H345" s="188"/>
      <c r="I345" s="188"/>
      <c r="J345" s="188"/>
      <c r="K345" s="188"/>
      <c r="L345" s="188"/>
      <c r="M345" s="188"/>
      <c r="N345" s="188"/>
      <c r="O345" s="188"/>
      <c r="P345" s="188"/>
      <c r="Q345" s="188"/>
      <c r="R345" s="188"/>
      <c r="S345" s="188"/>
      <c r="T345" s="188"/>
      <c r="U345" s="188"/>
      <c r="AP345" s="195"/>
    </row>
    <row r="346" spans="3:42" s="194" customFormat="1">
      <c r="C346" s="188"/>
      <c r="D346" s="188"/>
      <c r="E346" s="188"/>
      <c r="F346" s="188"/>
      <c r="G346" s="188"/>
      <c r="H346" s="188"/>
      <c r="I346" s="188"/>
      <c r="J346" s="188"/>
      <c r="K346" s="188"/>
      <c r="L346" s="188"/>
      <c r="M346" s="188"/>
      <c r="N346" s="188"/>
      <c r="O346" s="188"/>
      <c r="P346" s="188"/>
      <c r="Q346" s="188"/>
      <c r="R346" s="188"/>
      <c r="S346" s="188"/>
      <c r="T346" s="188"/>
      <c r="U346" s="188"/>
      <c r="AP346" s="195"/>
    </row>
    <row r="347" spans="3:42" s="194" customFormat="1">
      <c r="C347" s="188"/>
      <c r="D347" s="188"/>
      <c r="E347" s="188"/>
      <c r="F347" s="188"/>
      <c r="G347" s="188"/>
      <c r="H347" s="188"/>
      <c r="I347" s="188"/>
      <c r="J347" s="188"/>
      <c r="K347" s="188"/>
      <c r="L347" s="188"/>
      <c r="M347" s="188"/>
      <c r="N347" s="188"/>
      <c r="O347" s="188"/>
      <c r="P347" s="188"/>
      <c r="Q347" s="188"/>
      <c r="R347" s="188"/>
      <c r="S347" s="188"/>
      <c r="T347" s="188"/>
      <c r="U347" s="188"/>
      <c r="AP347" s="195"/>
    </row>
    <row r="348" spans="3:42" s="194" customFormat="1">
      <c r="C348" s="188"/>
      <c r="D348" s="188"/>
      <c r="E348" s="188"/>
      <c r="F348" s="188"/>
      <c r="G348" s="188"/>
      <c r="H348" s="188"/>
      <c r="I348" s="188"/>
      <c r="J348" s="188"/>
      <c r="K348" s="188"/>
      <c r="L348" s="188"/>
      <c r="M348" s="188"/>
      <c r="N348" s="188"/>
      <c r="O348" s="188"/>
      <c r="P348" s="188"/>
      <c r="Q348" s="188"/>
      <c r="R348" s="188"/>
      <c r="S348" s="188"/>
      <c r="T348" s="188"/>
      <c r="U348" s="188"/>
      <c r="AP348" s="195"/>
    </row>
    <row r="349" spans="3:42" s="194" customFormat="1">
      <c r="C349" s="188"/>
      <c r="D349" s="188"/>
      <c r="E349" s="188"/>
      <c r="F349" s="188"/>
      <c r="G349" s="188"/>
      <c r="H349" s="188"/>
      <c r="I349" s="188"/>
      <c r="J349" s="188"/>
      <c r="K349" s="188"/>
      <c r="L349" s="188"/>
      <c r="M349" s="188"/>
      <c r="N349" s="188"/>
      <c r="O349" s="188"/>
      <c r="P349" s="188"/>
      <c r="Q349" s="188"/>
      <c r="R349" s="188"/>
      <c r="S349" s="188"/>
      <c r="T349" s="188"/>
      <c r="U349" s="188"/>
      <c r="AP349" s="195"/>
    </row>
    <row r="350" spans="3:42" s="194" customFormat="1">
      <c r="C350" s="188"/>
      <c r="D350" s="188"/>
      <c r="E350" s="188"/>
      <c r="F350" s="188"/>
      <c r="G350" s="188"/>
      <c r="H350" s="188"/>
      <c r="I350" s="188"/>
      <c r="J350" s="188"/>
      <c r="K350" s="188"/>
      <c r="L350" s="188"/>
      <c r="M350" s="188"/>
      <c r="N350" s="188"/>
      <c r="O350" s="188"/>
      <c r="P350" s="188"/>
      <c r="Q350" s="188"/>
      <c r="R350" s="188"/>
      <c r="S350" s="188"/>
      <c r="T350" s="188"/>
      <c r="U350" s="188"/>
      <c r="AP350" s="195"/>
    </row>
    <row r="351" spans="3:42" s="194" customFormat="1">
      <c r="C351" s="188"/>
      <c r="D351" s="188"/>
      <c r="E351" s="188"/>
      <c r="F351" s="188"/>
      <c r="G351" s="188"/>
      <c r="H351" s="188"/>
      <c r="I351" s="188"/>
      <c r="J351" s="188"/>
      <c r="K351" s="188"/>
      <c r="L351" s="188"/>
      <c r="M351" s="188"/>
      <c r="N351" s="188"/>
      <c r="O351" s="188"/>
      <c r="P351" s="188"/>
      <c r="Q351" s="188"/>
      <c r="R351" s="188"/>
      <c r="S351" s="188"/>
      <c r="T351" s="188"/>
      <c r="U351" s="188"/>
      <c r="AP351" s="195"/>
    </row>
    <row r="352" spans="3:42" s="194" customFormat="1">
      <c r="C352" s="188"/>
      <c r="D352" s="188"/>
      <c r="E352" s="188"/>
      <c r="F352" s="188"/>
      <c r="G352" s="188"/>
      <c r="H352" s="188"/>
      <c r="I352" s="188"/>
      <c r="J352" s="188"/>
      <c r="K352" s="188"/>
      <c r="L352" s="188"/>
      <c r="M352" s="188"/>
      <c r="N352" s="188"/>
      <c r="O352" s="188"/>
      <c r="P352" s="188"/>
      <c r="Q352" s="188"/>
      <c r="R352" s="188"/>
      <c r="S352" s="188"/>
      <c r="T352" s="188"/>
      <c r="U352" s="188"/>
      <c r="AP352" s="195"/>
    </row>
    <row r="353" spans="3:42" s="194" customFormat="1">
      <c r="C353" s="188"/>
      <c r="D353" s="188"/>
      <c r="E353" s="188"/>
      <c r="F353" s="188"/>
      <c r="G353" s="188"/>
      <c r="H353" s="188"/>
      <c r="I353" s="188"/>
      <c r="J353" s="188"/>
      <c r="K353" s="188"/>
      <c r="L353" s="188"/>
      <c r="M353" s="188"/>
      <c r="N353" s="188"/>
      <c r="O353" s="188"/>
      <c r="P353" s="188"/>
      <c r="Q353" s="188"/>
      <c r="R353" s="188"/>
      <c r="S353" s="188"/>
      <c r="T353" s="188"/>
      <c r="U353" s="188"/>
      <c r="AP353" s="195"/>
    </row>
    <row r="354" spans="3:42" s="194" customFormat="1">
      <c r="C354" s="188"/>
      <c r="D354" s="188"/>
      <c r="E354" s="188"/>
      <c r="F354" s="188"/>
      <c r="G354" s="188"/>
      <c r="H354" s="188"/>
      <c r="I354" s="188"/>
      <c r="J354" s="188"/>
      <c r="K354" s="188"/>
      <c r="L354" s="188"/>
      <c r="M354" s="188"/>
      <c r="N354" s="188"/>
      <c r="O354" s="188"/>
      <c r="P354" s="188"/>
      <c r="Q354" s="188"/>
      <c r="R354" s="188"/>
      <c r="S354" s="188"/>
      <c r="T354" s="188"/>
      <c r="U354" s="188"/>
      <c r="AP354" s="195"/>
    </row>
    <row r="355" spans="3:42" s="194" customFormat="1">
      <c r="C355" s="188"/>
      <c r="D355" s="188"/>
      <c r="E355" s="188"/>
      <c r="F355" s="188"/>
      <c r="G355" s="188"/>
      <c r="H355" s="188"/>
      <c r="I355" s="188"/>
      <c r="J355" s="188"/>
      <c r="K355" s="188"/>
      <c r="L355" s="188"/>
      <c r="M355" s="188"/>
      <c r="N355" s="188"/>
      <c r="O355" s="188"/>
      <c r="P355" s="188"/>
      <c r="Q355" s="188"/>
      <c r="R355" s="188"/>
      <c r="S355" s="188"/>
      <c r="T355" s="188"/>
      <c r="U355" s="188"/>
      <c r="AP355" s="195"/>
    </row>
    <row r="356" spans="3:42" s="194" customFormat="1">
      <c r="C356" s="188"/>
      <c r="D356" s="188"/>
      <c r="E356" s="188"/>
      <c r="F356" s="188"/>
      <c r="G356" s="188"/>
      <c r="H356" s="188"/>
      <c r="I356" s="188"/>
      <c r="J356" s="188"/>
      <c r="K356" s="188"/>
      <c r="L356" s="188"/>
      <c r="M356" s="188"/>
      <c r="N356" s="188"/>
      <c r="O356" s="188"/>
      <c r="P356" s="188"/>
      <c r="Q356" s="188"/>
      <c r="R356" s="188"/>
      <c r="S356" s="188"/>
      <c r="T356" s="188"/>
      <c r="U356" s="188"/>
      <c r="AP356" s="195"/>
    </row>
    <row r="357" spans="3:42" s="194" customFormat="1">
      <c r="C357" s="188"/>
      <c r="D357" s="188"/>
      <c r="E357" s="188"/>
      <c r="F357" s="188"/>
      <c r="G357" s="188"/>
      <c r="H357" s="188"/>
      <c r="I357" s="188"/>
      <c r="J357" s="188"/>
      <c r="K357" s="188"/>
      <c r="L357" s="188"/>
      <c r="M357" s="188"/>
      <c r="N357" s="188"/>
      <c r="O357" s="188"/>
      <c r="P357" s="188"/>
      <c r="Q357" s="188"/>
      <c r="R357" s="188"/>
      <c r="S357" s="188"/>
      <c r="T357" s="188"/>
      <c r="U357" s="188"/>
      <c r="AP357" s="195"/>
    </row>
    <row r="358" spans="3:42" s="194" customFormat="1">
      <c r="C358" s="188"/>
      <c r="D358" s="188"/>
      <c r="E358" s="188"/>
      <c r="F358" s="188"/>
      <c r="G358" s="188"/>
      <c r="H358" s="188"/>
      <c r="I358" s="188"/>
      <c r="J358" s="188"/>
      <c r="K358" s="188"/>
      <c r="L358" s="188"/>
      <c r="M358" s="188"/>
      <c r="N358" s="188"/>
      <c r="O358" s="188"/>
      <c r="P358" s="188"/>
      <c r="Q358" s="188"/>
      <c r="R358" s="188"/>
      <c r="S358" s="188"/>
      <c r="T358" s="188"/>
      <c r="U358" s="188"/>
      <c r="AP358" s="195"/>
    </row>
    <row r="359" spans="3:42" s="194" customFormat="1">
      <c r="C359" s="188"/>
      <c r="D359" s="188"/>
      <c r="E359" s="188"/>
      <c r="F359" s="188"/>
      <c r="G359" s="188"/>
      <c r="H359" s="188"/>
      <c r="I359" s="188"/>
      <c r="J359" s="188"/>
      <c r="K359" s="188"/>
      <c r="L359" s="188"/>
      <c r="M359" s="188"/>
      <c r="N359" s="188"/>
      <c r="O359" s="188"/>
      <c r="P359" s="188"/>
      <c r="Q359" s="188"/>
      <c r="R359" s="188"/>
      <c r="S359" s="188"/>
      <c r="T359" s="188"/>
      <c r="U359" s="188"/>
      <c r="AP359" s="195"/>
    </row>
    <row r="360" spans="3:42" s="194" customFormat="1">
      <c r="C360" s="188"/>
      <c r="D360" s="188"/>
      <c r="E360" s="188"/>
      <c r="F360" s="188"/>
      <c r="G360" s="188"/>
      <c r="H360" s="188"/>
      <c r="I360" s="188"/>
      <c r="J360" s="188"/>
      <c r="K360" s="188"/>
      <c r="L360" s="188"/>
      <c r="M360" s="188"/>
      <c r="N360" s="188"/>
      <c r="O360" s="188"/>
      <c r="P360" s="188"/>
      <c r="Q360" s="188"/>
      <c r="R360" s="188"/>
      <c r="S360" s="188"/>
      <c r="T360" s="188"/>
      <c r="U360" s="188"/>
      <c r="AP360" s="195"/>
    </row>
    <row r="361" spans="3:42" s="194" customFormat="1">
      <c r="C361" s="188"/>
      <c r="D361" s="188"/>
      <c r="E361" s="188"/>
      <c r="F361" s="188"/>
      <c r="G361" s="188"/>
      <c r="H361" s="188"/>
      <c r="I361" s="188"/>
      <c r="J361" s="188"/>
      <c r="K361" s="188"/>
      <c r="L361" s="188"/>
      <c r="M361" s="188"/>
      <c r="N361" s="188"/>
      <c r="O361" s="188"/>
      <c r="P361" s="188"/>
      <c r="Q361" s="188"/>
      <c r="R361" s="188"/>
      <c r="S361" s="188"/>
      <c r="T361" s="188"/>
      <c r="U361" s="188"/>
      <c r="AP361" s="195"/>
    </row>
    <row r="362" spans="3:42" s="194" customFormat="1">
      <c r="C362" s="188"/>
      <c r="D362" s="188"/>
      <c r="E362" s="188"/>
      <c r="F362" s="188"/>
      <c r="G362" s="188"/>
      <c r="H362" s="188"/>
      <c r="I362" s="188"/>
      <c r="J362" s="188"/>
      <c r="K362" s="188"/>
      <c r="L362" s="188"/>
      <c r="M362" s="188"/>
      <c r="N362" s="188"/>
      <c r="O362" s="188"/>
      <c r="P362" s="188"/>
      <c r="Q362" s="188"/>
      <c r="R362" s="188"/>
      <c r="S362" s="188"/>
      <c r="T362" s="188"/>
      <c r="U362" s="188"/>
      <c r="AP362" s="195"/>
    </row>
    <row r="363" spans="3:42" s="194" customFormat="1">
      <c r="C363" s="188"/>
      <c r="D363" s="188"/>
      <c r="E363" s="188"/>
      <c r="F363" s="188"/>
      <c r="G363" s="188"/>
      <c r="H363" s="188"/>
      <c r="I363" s="188"/>
      <c r="J363" s="188"/>
      <c r="K363" s="188"/>
      <c r="L363" s="188"/>
      <c r="M363" s="188"/>
      <c r="N363" s="188"/>
      <c r="O363" s="188"/>
      <c r="P363" s="188"/>
      <c r="Q363" s="188"/>
      <c r="R363" s="188"/>
      <c r="S363" s="188"/>
      <c r="T363" s="188"/>
      <c r="U363" s="188"/>
      <c r="AP363" s="195"/>
    </row>
    <row r="364" spans="3:42" s="194" customFormat="1">
      <c r="C364" s="188"/>
      <c r="D364" s="188"/>
      <c r="E364" s="188"/>
      <c r="F364" s="188"/>
      <c r="G364" s="188"/>
      <c r="H364" s="188"/>
      <c r="I364" s="188"/>
      <c r="J364" s="188"/>
      <c r="K364" s="188"/>
      <c r="L364" s="188"/>
      <c r="M364" s="188"/>
      <c r="N364" s="188"/>
      <c r="O364" s="188"/>
      <c r="P364" s="188"/>
      <c r="Q364" s="188"/>
      <c r="R364" s="188"/>
      <c r="S364" s="188"/>
      <c r="T364" s="188"/>
      <c r="U364" s="188"/>
      <c r="AP364" s="195"/>
    </row>
    <row r="365" spans="3:42" s="194" customFormat="1">
      <c r="C365" s="188"/>
      <c r="D365" s="188"/>
      <c r="E365" s="188"/>
      <c r="F365" s="188"/>
      <c r="G365" s="188"/>
      <c r="H365" s="188"/>
      <c r="I365" s="188"/>
      <c r="J365" s="188"/>
      <c r="K365" s="188"/>
      <c r="L365" s="188"/>
      <c r="M365" s="188"/>
      <c r="N365" s="188"/>
      <c r="O365" s="188"/>
      <c r="P365" s="188"/>
      <c r="Q365" s="188"/>
      <c r="R365" s="188"/>
      <c r="S365" s="188"/>
      <c r="T365" s="188"/>
      <c r="U365" s="188"/>
      <c r="AP365" s="195"/>
    </row>
    <row r="366" spans="3:42" s="194" customFormat="1">
      <c r="C366" s="188"/>
      <c r="D366" s="188"/>
      <c r="E366" s="188"/>
      <c r="F366" s="188"/>
      <c r="G366" s="188"/>
      <c r="H366" s="188"/>
      <c r="I366" s="188"/>
      <c r="J366" s="188"/>
      <c r="K366" s="188"/>
      <c r="L366" s="188"/>
      <c r="M366" s="188"/>
      <c r="N366" s="188"/>
      <c r="O366" s="188"/>
      <c r="P366" s="188"/>
      <c r="Q366" s="188"/>
      <c r="R366" s="188"/>
      <c r="S366" s="188"/>
      <c r="T366" s="188"/>
      <c r="U366" s="188"/>
      <c r="AP366" s="195"/>
    </row>
    <row r="367" spans="3:42" s="194" customFormat="1">
      <c r="C367" s="188"/>
      <c r="D367" s="188"/>
      <c r="E367" s="188"/>
      <c r="F367" s="188"/>
      <c r="G367" s="188"/>
      <c r="H367" s="188"/>
      <c r="I367" s="188"/>
      <c r="J367" s="188"/>
      <c r="K367" s="188"/>
      <c r="L367" s="188"/>
      <c r="M367" s="188"/>
      <c r="N367" s="188"/>
      <c r="O367" s="188"/>
      <c r="P367" s="188"/>
      <c r="Q367" s="188"/>
      <c r="R367" s="188"/>
      <c r="S367" s="188"/>
      <c r="T367" s="188"/>
      <c r="U367" s="188"/>
      <c r="AP367" s="195"/>
    </row>
    <row r="368" spans="3:42" s="194" customFormat="1">
      <c r="C368" s="188"/>
      <c r="D368" s="188"/>
      <c r="E368" s="188"/>
      <c r="F368" s="188"/>
      <c r="G368" s="188"/>
      <c r="H368" s="188"/>
      <c r="I368" s="188"/>
      <c r="J368" s="188"/>
      <c r="K368" s="188"/>
      <c r="L368" s="188"/>
      <c r="M368" s="188"/>
      <c r="N368" s="188"/>
      <c r="O368" s="188"/>
      <c r="P368" s="188"/>
      <c r="Q368" s="188"/>
      <c r="R368" s="188"/>
      <c r="S368" s="188"/>
      <c r="T368" s="188"/>
      <c r="U368" s="188"/>
      <c r="AP368" s="195"/>
    </row>
    <row r="369" spans="3:42" s="194" customFormat="1">
      <c r="C369" s="188"/>
      <c r="D369" s="188"/>
      <c r="E369" s="188"/>
      <c r="F369" s="188"/>
      <c r="G369" s="188"/>
      <c r="H369" s="188"/>
      <c r="I369" s="188"/>
      <c r="J369" s="188"/>
      <c r="K369" s="188"/>
      <c r="L369" s="188"/>
      <c r="M369" s="188"/>
      <c r="N369" s="188"/>
      <c r="O369" s="188"/>
      <c r="P369" s="188"/>
      <c r="Q369" s="188"/>
      <c r="R369" s="188"/>
      <c r="S369" s="188"/>
      <c r="T369" s="188"/>
      <c r="U369" s="188"/>
      <c r="AP369" s="195"/>
    </row>
    <row r="370" spans="3:42" s="194" customFormat="1">
      <c r="C370" s="188"/>
      <c r="D370" s="188"/>
      <c r="E370" s="188"/>
      <c r="F370" s="188"/>
      <c r="G370" s="188"/>
      <c r="H370" s="188"/>
      <c r="I370" s="188"/>
      <c r="J370" s="188"/>
      <c r="K370" s="188"/>
      <c r="L370" s="188"/>
      <c r="M370" s="188"/>
      <c r="N370" s="188"/>
      <c r="O370" s="188"/>
      <c r="P370" s="188"/>
      <c r="Q370" s="188"/>
      <c r="R370" s="188"/>
      <c r="S370" s="188"/>
      <c r="T370" s="188"/>
      <c r="U370" s="188"/>
      <c r="AP370" s="195"/>
    </row>
    <row r="371" spans="3:42" s="194" customFormat="1">
      <c r="C371" s="188"/>
      <c r="D371" s="188"/>
      <c r="E371" s="188"/>
      <c r="F371" s="188"/>
      <c r="G371" s="188"/>
      <c r="H371" s="188"/>
      <c r="I371" s="188"/>
      <c r="J371" s="188"/>
      <c r="K371" s="188"/>
      <c r="L371" s="188"/>
      <c r="M371" s="188"/>
      <c r="N371" s="188"/>
      <c r="O371" s="188"/>
      <c r="P371" s="188"/>
      <c r="Q371" s="188"/>
      <c r="R371" s="188"/>
      <c r="S371" s="188"/>
      <c r="T371" s="188"/>
      <c r="U371" s="188"/>
      <c r="AP371" s="195"/>
    </row>
    <row r="372" spans="3:42" s="194" customFormat="1">
      <c r="C372" s="188"/>
      <c r="D372" s="188"/>
      <c r="E372" s="188"/>
      <c r="F372" s="188"/>
      <c r="G372" s="188"/>
      <c r="H372" s="188"/>
      <c r="I372" s="188"/>
      <c r="J372" s="188"/>
      <c r="K372" s="188"/>
      <c r="L372" s="188"/>
      <c r="M372" s="188"/>
      <c r="N372" s="188"/>
      <c r="O372" s="188"/>
      <c r="P372" s="188"/>
      <c r="Q372" s="188"/>
      <c r="R372" s="188"/>
      <c r="S372" s="188"/>
      <c r="T372" s="188"/>
      <c r="U372" s="188"/>
      <c r="AP372" s="195"/>
    </row>
    <row r="373" spans="3:42" s="194" customFormat="1">
      <c r="C373" s="188"/>
      <c r="D373" s="188"/>
      <c r="E373" s="188"/>
      <c r="F373" s="188"/>
      <c r="G373" s="188"/>
      <c r="H373" s="188"/>
      <c r="I373" s="188"/>
      <c r="J373" s="188"/>
      <c r="K373" s="188"/>
      <c r="L373" s="188"/>
      <c r="M373" s="188"/>
      <c r="N373" s="188"/>
      <c r="O373" s="188"/>
      <c r="P373" s="188"/>
      <c r="Q373" s="188"/>
      <c r="R373" s="188"/>
      <c r="S373" s="188"/>
      <c r="T373" s="188"/>
      <c r="U373" s="188"/>
      <c r="AP373" s="195"/>
    </row>
    <row r="374" spans="3:42" s="194" customFormat="1">
      <c r="C374" s="188"/>
      <c r="D374" s="188"/>
      <c r="E374" s="188"/>
      <c r="F374" s="188"/>
      <c r="G374" s="188"/>
      <c r="H374" s="188"/>
      <c r="I374" s="188"/>
      <c r="J374" s="188"/>
      <c r="K374" s="188"/>
      <c r="L374" s="188"/>
      <c r="M374" s="188"/>
      <c r="N374" s="188"/>
      <c r="O374" s="188"/>
      <c r="P374" s="188"/>
      <c r="Q374" s="188"/>
      <c r="R374" s="188"/>
      <c r="S374" s="188"/>
      <c r="T374" s="188"/>
      <c r="U374" s="188"/>
      <c r="AP374" s="195"/>
    </row>
    <row r="375" spans="3:42" s="194" customFormat="1">
      <c r="C375" s="188"/>
      <c r="D375" s="188"/>
      <c r="E375" s="188"/>
      <c r="F375" s="188"/>
      <c r="G375" s="188"/>
      <c r="H375" s="188"/>
      <c r="I375" s="188"/>
      <c r="J375" s="188"/>
      <c r="K375" s="188"/>
      <c r="L375" s="188"/>
      <c r="M375" s="188"/>
      <c r="N375" s="188"/>
      <c r="O375" s="188"/>
      <c r="P375" s="188"/>
      <c r="Q375" s="188"/>
      <c r="R375" s="188"/>
      <c r="S375" s="188"/>
      <c r="T375" s="188"/>
      <c r="U375" s="188"/>
      <c r="AP375" s="195"/>
    </row>
    <row r="376" spans="3:42" s="194" customFormat="1">
      <c r="C376" s="188"/>
      <c r="D376" s="188"/>
      <c r="E376" s="188"/>
      <c r="F376" s="188"/>
      <c r="G376" s="188"/>
      <c r="H376" s="188"/>
      <c r="I376" s="188"/>
      <c r="J376" s="188"/>
      <c r="K376" s="188"/>
      <c r="L376" s="188"/>
      <c r="M376" s="188"/>
      <c r="N376" s="188"/>
      <c r="O376" s="188"/>
      <c r="P376" s="188"/>
      <c r="Q376" s="188"/>
      <c r="R376" s="188"/>
      <c r="S376" s="188"/>
      <c r="T376" s="188"/>
      <c r="U376" s="188"/>
      <c r="AP376" s="195"/>
    </row>
    <row r="377" spans="3:42" s="194" customFormat="1">
      <c r="C377" s="188"/>
      <c r="D377" s="188"/>
      <c r="E377" s="188"/>
      <c r="F377" s="188"/>
      <c r="G377" s="188"/>
      <c r="H377" s="188"/>
      <c r="I377" s="188"/>
      <c r="J377" s="188"/>
      <c r="K377" s="188"/>
      <c r="L377" s="188"/>
      <c r="M377" s="188"/>
      <c r="N377" s="188"/>
      <c r="O377" s="188"/>
      <c r="P377" s="188"/>
      <c r="Q377" s="188"/>
      <c r="R377" s="188"/>
      <c r="S377" s="188"/>
      <c r="T377" s="188"/>
      <c r="U377" s="188"/>
      <c r="AP377" s="195"/>
    </row>
    <row r="378" spans="3:42" s="194" customFormat="1">
      <c r="C378" s="188"/>
      <c r="D378" s="188"/>
      <c r="E378" s="188"/>
      <c r="F378" s="188"/>
      <c r="G378" s="188"/>
      <c r="H378" s="188"/>
      <c r="I378" s="188"/>
      <c r="J378" s="188"/>
      <c r="K378" s="188"/>
      <c r="L378" s="188"/>
      <c r="M378" s="188"/>
      <c r="N378" s="188"/>
      <c r="O378" s="188"/>
      <c r="P378" s="188"/>
      <c r="Q378" s="188"/>
      <c r="R378" s="188"/>
      <c r="S378" s="188"/>
      <c r="T378" s="188"/>
      <c r="U378" s="188"/>
      <c r="AP378" s="195"/>
    </row>
    <row r="379" spans="3:42" s="194" customFormat="1">
      <c r="C379" s="188"/>
      <c r="D379" s="188"/>
      <c r="E379" s="188"/>
      <c r="F379" s="188"/>
      <c r="G379" s="188"/>
      <c r="H379" s="188"/>
      <c r="I379" s="188"/>
      <c r="J379" s="188"/>
      <c r="K379" s="188"/>
      <c r="L379" s="188"/>
      <c r="M379" s="188"/>
      <c r="N379" s="188"/>
      <c r="O379" s="188"/>
      <c r="P379" s="188"/>
      <c r="Q379" s="188"/>
      <c r="R379" s="188"/>
      <c r="S379" s="188"/>
      <c r="T379" s="188"/>
      <c r="U379" s="188"/>
      <c r="AP379" s="195"/>
    </row>
    <row r="380" spans="3:42" s="194" customFormat="1">
      <c r="C380" s="188"/>
      <c r="D380" s="188"/>
      <c r="E380" s="188"/>
      <c r="F380" s="188"/>
      <c r="G380" s="188"/>
      <c r="H380" s="188"/>
      <c r="I380" s="188"/>
      <c r="J380" s="188"/>
      <c r="K380" s="188"/>
      <c r="L380" s="188"/>
      <c r="M380" s="188"/>
      <c r="N380" s="188"/>
      <c r="O380" s="188"/>
      <c r="P380" s="188"/>
      <c r="Q380" s="188"/>
      <c r="R380" s="188"/>
      <c r="S380" s="188"/>
      <c r="T380" s="188"/>
      <c r="U380" s="188"/>
      <c r="AP380" s="195"/>
    </row>
    <row r="381" spans="3:42" s="194" customFormat="1">
      <c r="C381" s="188"/>
      <c r="D381" s="188"/>
      <c r="E381" s="188"/>
      <c r="F381" s="188"/>
      <c r="G381" s="188"/>
      <c r="H381" s="188"/>
      <c r="I381" s="188"/>
      <c r="J381" s="188"/>
      <c r="K381" s="188"/>
      <c r="L381" s="188"/>
      <c r="M381" s="188"/>
      <c r="N381" s="188"/>
      <c r="O381" s="188"/>
      <c r="P381" s="188"/>
      <c r="Q381" s="188"/>
      <c r="R381" s="188"/>
      <c r="S381" s="188"/>
      <c r="T381" s="188"/>
      <c r="U381" s="188"/>
      <c r="AP381" s="195"/>
    </row>
    <row r="382" spans="3:42" s="194" customFormat="1">
      <c r="C382" s="188"/>
      <c r="D382" s="188"/>
      <c r="E382" s="188"/>
      <c r="F382" s="188"/>
      <c r="G382" s="188"/>
      <c r="H382" s="188"/>
      <c r="I382" s="188"/>
      <c r="J382" s="188"/>
      <c r="K382" s="188"/>
      <c r="L382" s="188"/>
      <c r="M382" s="188"/>
      <c r="N382" s="188"/>
      <c r="O382" s="188"/>
      <c r="P382" s="188"/>
      <c r="Q382" s="188"/>
      <c r="R382" s="188"/>
      <c r="S382" s="188"/>
      <c r="T382" s="188"/>
      <c r="U382" s="188"/>
      <c r="AP382" s="195"/>
    </row>
    <row r="383" spans="3:42" s="194" customFormat="1">
      <c r="C383" s="188"/>
      <c r="D383" s="188"/>
      <c r="E383" s="188"/>
      <c r="F383" s="188"/>
      <c r="G383" s="188"/>
      <c r="H383" s="188"/>
      <c r="I383" s="188"/>
      <c r="J383" s="188"/>
      <c r="K383" s="188"/>
      <c r="L383" s="188"/>
      <c r="M383" s="188"/>
      <c r="N383" s="188"/>
      <c r="O383" s="188"/>
      <c r="P383" s="188"/>
      <c r="Q383" s="188"/>
      <c r="R383" s="188"/>
      <c r="S383" s="188"/>
      <c r="T383" s="188"/>
      <c r="U383" s="188"/>
      <c r="AP383" s="195"/>
    </row>
    <row r="384" spans="3:42" s="194" customFormat="1">
      <c r="C384" s="188"/>
      <c r="D384" s="188"/>
      <c r="E384" s="188"/>
      <c r="F384" s="188"/>
      <c r="G384" s="188"/>
      <c r="H384" s="188"/>
      <c r="I384" s="188"/>
      <c r="J384" s="188"/>
      <c r="K384" s="188"/>
      <c r="L384" s="188"/>
      <c r="M384" s="188"/>
      <c r="N384" s="188"/>
      <c r="O384" s="188"/>
      <c r="P384" s="188"/>
      <c r="Q384" s="188"/>
      <c r="R384" s="188"/>
      <c r="S384" s="188"/>
      <c r="T384" s="188"/>
      <c r="U384" s="188"/>
      <c r="AP384" s="195"/>
    </row>
    <row r="385" spans="3:42" s="194" customFormat="1">
      <c r="C385" s="188"/>
      <c r="D385" s="188"/>
      <c r="E385" s="188"/>
      <c r="F385" s="188"/>
      <c r="G385" s="188"/>
      <c r="H385" s="188"/>
      <c r="I385" s="188"/>
      <c r="J385" s="188"/>
      <c r="K385" s="188"/>
      <c r="L385" s="188"/>
      <c r="M385" s="188"/>
      <c r="N385" s="188"/>
      <c r="O385" s="188"/>
      <c r="P385" s="188"/>
      <c r="Q385" s="188"/>
      <c r="R385" s="188"/>
      <c r="S385" s="188"/>
      <c r="T385" s="188"/>
      <c r="U385" s="188"/>
      <c r="AP385" s="195"/>
    </row>
    <row r="386" spans="3:42" s="194" customFormat="1">
      <c r="C386" s="188"/>
      <c r="D386" s="188"/>
      <c r="E386" s="188"/>
      <c r="F386" s="188"/>
      <c r="G386" s="188"/>
      <c r="H386" s="188"/>
      <c r="I386" s="188"/>
      <c r="J386" s="188"/>
      <c r="K386" s="188"/>
      <c r="L386" s="188"/>
      <c r="M386" s="188"/>
      <c r="N386" s="188"/>
      <c r="O386" s="188"/>
      <c r="P386" s="188"/>
      <c r="Q386" s="188"/>
      <c r="R386" s="188"/>
      <c r="S386" s="188"/>
      <c r="T386" s="188"/>
      <c r="U386" s="188"/>
      <c r="AP386" s="195"/>
    </row>
    <row r="387" spans="3:42" s="194" customFormat="1">
      <c r="C387" s="188"/>
      <c r="D387" s="188"/>
      <c r="E387" s="188"/>
      <c r="F387" s="188"/>
      <c r="G387" s="188"/>
      <c r="H387" s="188"/>
      <c r="I387" s="188"/>
      <c r="J387" s="188"/>
      <c r="K387" s="188"/>
      <c r="L387" s="188"/>
      <c r="M387" s="188"/>
      <c r="N387" s="188"/>
      <c r="O387" s="188"/>
      <c r="P387" s="188"/>
      <c r="Q387" s="188"/>
      <c r="R387" s="188"/>
      <c r="S387" s="188"/>
      <c r="T387" s="188"/>
      <c r="U387" s="188"/>
      <c r="AP387" s="195"/>
    </row>
    <row r="388" spans="3:42" s="194" customFormat="1">
      <c r="C388" s="188"/>
      <c r="D388" s="188"/>
      <c r="E388" s="188"/>
      <c r="F388" s="188"/>
      <c r="G388" s="188"/>
      <c r="H388" s="188"/>
      <c r="I388" s="188"/>
      <c r="J388" s="188"/>
      <c r="K388" s="188"/>
      <c r="L388" s="188"/>
      <c r="M388" s="188"/>
      <c r="N388" s="188"/>
      <c r="O388" s="188"/>
      <c r="P388" s="188"/>
      <c r="Q388" s="188"/>
      <c r="R388" s="188"/>
      <c r="S388" s="188"/>
      <c r="T388" s="188"/>
      <c r="U388" s="188"/>
      <c r="AP388" s="195"/>
    </row>
    <row r="389" spans="3:42" s="194" customFormat="1">
      <c r="C389" s="188"/>
      <c r="D389" s="188"/>
      <c r="E389" s="188"/>
      <c r="F389" s="188"/>
      <c r="G389" s="188"/>
      <c r="H389" s="188"/>
      <c r="I389" s="188"/>
      <c r="J389" s="188"/>
      <c r="K389" s="188"/>
      <c r="L389" s="188"/>
      <c r="M389" s="188"/>
      <c r="N389" s="188"/>
      <c r="O389" s="188"/>
      <c r="P389" s="188"/>
      <c r="Q389" s="188"/>
      <c r="R389" s="188"/>
      <c r="S389" s="188"/>
      <c r="T389" s="188"/>
      <c r="U389" s="188"/>
      <c r="AP389" s="195"/>
    </row>
    <row r="390" spans="3:42" s="194" customFormat="1">
      <c r="C390" s="188"/>
      <c r="D390" s="188"/>
      <c r="E390" s="188"/>
      <c r="F390" s="188"/>
      <c r="G390" s="188"/>
      <c r="H390" s="188"/>
      <c r="I390" s="188"/>
      <c r="J390" s="188"/>
      <c r="K390" s="188"/>
      <c r="L390" s="188"/>
      <c r="M390" s="188"/>
      <c r="N390" s="188"/>
      <c r="O390" s="188"/>
      <c r="P390" s="188"/>
      <c r="Q390" s="188"/>
      <c r="R390" s="188"/>
      <c r="S390" s="188"/>
      <c r="T390" s="188"/>
      <c r="U390" s="188"/>
      <c r="AP390" s="195"/>
    </row>
    <row r="391" spans="3:42" s="194" customFormat="1">
      <c r="C391" s="188"/>
      <c r="D391" s="188"/>
      <c r="E391" s="188"/>
      <c r="F391" s="188"/>
      <c r="G391" s="188"/>
      <c r="H391" s="188"/>
      <c r="I391" s="188"/>
      <c r="J391" s="188"/>
      <c r="K391" s="188"/>
      <c r="L391" s="188"/>
      <c r="M391" s="188"/>
      <c r="N391" s="188"/>
      <c r="O391" s="188"/>
      <c r="P391" s="188"/>
      <c r="Q391" s="188"/>
      <c r="R391" s="188"/>
      <c r="S391" s="188"/>
      <c r="T391" s="188"/>
      <c r="U391" s="188"/>
      <c r="AP391" s="195"/>
    </row>
    <row r="392" spans="3:42" s="194" customFormat="1">
      <c r="C392" s="188"/>
      <c r="D392" s="188"/>
      <c r="E392" s="188"/>
      <c r="F392" s="188"/>
      <c r="G392" s="188"/>
      <c r="H392" s="188"/>
      <c r="I392" s="188"/>
      <c r="J392" s="188"/>
      <c r="K392" s="188"/>
      <c r="L392" s="188"/>
      <c r="M392" s="188"/>
      <c r="N392" s="188"/>
      <c r="O392" s="188"/>
      <c r="P392" s="188"/>
      <c r="Q392" s="188"/>
      <c r="R392" s="188"/>
      <c r="S392" s="188"/>
      <c r="T392" s="188"/>
      <c r="U392" s="188"/>
      <c r="AP392" s="195"/>
    </row>
    <row r="393" spans="3:42" s="194" customFormat="1">
      <c r="C393" s="188"/>
      <c r="D393" s="188"/>
      <c r="E393" s="188"/>
      <c r="F393" s="188"/>
      <c r="G393" s="188"/>
      <c r="H393" s="188"/>
      <c r="I393" s="188"/>
      <c r="J393" s="188"/>
      <c r="K393" s="188"/>
      <c r="L393" s="188"/>
      <c r="M393" s="188"/>
      <c r="N393" s="188"/>
      <c r="O393" s="188"/>
      <c r="P393" s="188"/>
      <c r="Q393" s="188"/>
      <c r="R393" s="188"/>
      <c r="S393" s="188"/>
      <c r="T393" s="188"/>
      <c r="U393" s="188"/>
      <c r="AP393" s="195"/>
    </row>
    <row r="394" spans="3:42" s="194" customFormat="1">
      <c r="C394" s="188"/>
      <c r="D394" s="188"/>
      <c r="E394" s="188"/>
      <c r="F394" s="188"/>
      <c r="G394" s="188"/>
      <c r="H394" s="188"/>
      <c r="I394" s="188"/>
      <c r="J394" s="188"/>
      <c r="K394" s="188"/>
      <c r="L394" s="188"/>
      <c r="M394" s="188"/>
      <c r="N394" s="188"/>
      <c r="O394" s="188"/>
      <c r="P394" s="188"/>
      <c r="Q394" s="188"/>
      <c r="R394" s="188"/>
      <c r="S394" s="188"/>
      <c r="T394" s="188"/>
      <c r="U394" s="188"/>
      <c r="AP394" s="195"/>
    </row>
    <row r="395" spans="3:42" s="194" customFormat="1">
      <c r="C395" s="188"/>
      <c r="D395" s="188"/>
      <c r="E395" s="188"/>
      <c r="F395" s="188"/>
      <c r="G395" s="188"/>
      <c r="H395" s="188"/>
      <c r="I395" s="188"/>
      <c r="J395" s="188"/>
      <c r="K395" s="188"/>
      <c r="L395" s="188"/>
      <c r="M395" s="188"/>
      <c r="N395" s="188"/>
      <c r="O395" s="188"/>
      <c r="P395" s="188"/>
      <c r="Q395" s="188"/>
      <c r="R395" s="188"/>
      <c r="S395" s="188"/>
      <c r="T395" s="188"/>
      <c r="U395" s="188"/>
      <c r="AP395" s="195"/>
    </row>
    <row r="396" spans="3:42" s="194" customFormat="1">
      <c r="C396" s="188"/>
      <c r="D396" s="188"/>
      <c r="E396" s="188"/>
      <c r="F396" s="188"/>
      <c r="G396" s="188"/>
      <c r="H396" s="188"/>
      <c r="I396" s="188"/>
      <c r="J396" s="188"/>
      <c r="K396" s="188"/>
      <c r="L396" s="188"/>
      <c r="M396" s="188"/>
      <c r="N396" s="188"/>
      <c r="O396" s="188"/>
      <c r="P396" s="188"/>
      <c r="Q396" s="188"/>
      <c r="R396" s="188"/>
      <c r="S396" s="188"/>
      <c r="T396" s="188"/>
      <c r="U396" s="188"/>
      <c r="AP396" s="195"/>
    </row>
    <row r="397" spans="3:42" s="194" customFormat="1">
      <c r="C397" s="188"/>
      <c r="D397" s="188"/>
      <c r="E397" s="188"/>
      <c r="F397" s="188"/>
      <c r="G397" s="188"/>
      <c r="H397" s="188"/>
      <c r="I397" s="188"/>
      <c r="J397" s="188"/>
      <c r="K397" s="188"/>
      <c r="L397" s="188"/>
      <c r="M397" s="188"/>
      <c r="N397" s="188"/>
      <c r="O397" s="188"/>
      <c r="P397" s="188"/>
      <c r="Q397" s="188"/>
      <c r="R397" s="188"/>
      <c r="S397" s="188"/>
      <c r="T397" s="188"/>
      <c r="U397" s="188"/>
      <c r="AP397" s="195"/>
    </row>
    <row r="398" spans="3:42" s="194" customFormat="1">
      <c r="C398" s="188"/>
      <c r="D398" s="188"/>
      <c r="E398" s="188"/>
      <c r="F398" s="188"/>
      <c r="G398" s="188"/>
      <c r="H398" s="188"/>
      <c r="I398" s="188"/>
      <c r="J398" s="188"/>
      <c r="K398" s="188"/>
      <c r="L398" s="188"/>
      <c r="M398" s="188"/>
      <c r="N398" s="188"/>
      <c r="O398" s="188"/>
      <c r="P398" s="188"/>
      <c r="Q398" s="188"/>
      <c r="R398" s="188"/>
      <c r="S398" s="188"/>
      <c r="T398" s="188"/>
      <c r="U398" s="188"/>
      <c r="AP398" s="195"/>
    </row>
    <row r="399" spans="3:42" s="194" customFormat="1">
      <c r="C399" s="188"/>
      <c r="D399" s="188"/>
      <c r="E399" s="188"/>
      <c r="F399" s="188"/>
      <c r="G399" s="188"/>
      <c r="H399" s="188"/>
      <c r="I399" s="188"/>
      <c r="J399" s="188"/>
      <c r="K399" s="188"/>
      <c r="L399" s="188"/>
      <c r="M399" s="188"/>
      <c r="N399" s="188"/>
      <c r="O399" s="188"/>
      <c r="P399" s="188"/>
      <c r="Q399" s="188"/>
      <c r="R399" s="188"/>
      <c r="S399" s="188"/>
      <c r="T399" s="188"/>
      <c r="U399" s="188"/>
      <c r="AP399" s="195"/>
    </row>
    <row r="400" spans="3:42" s="194" customFormat="1">
      <c r="C400" s="188"/>
      <c r="D400" s="188"/>
      <c r="E400" s="188"/>
      <c r="F400" s="188"/>
      <c r="G400" s="188"/>
      <c r="H400" s="188"/>
      <c r="I400" s="188"/>
      <c r="J400" s="188"/>
      <c r="K400" s="188"/>
      <c r="L400" s="188"/>
      <c r="M400" s="188"/>
      <c r="N400" s="188"/>
      <c r="O400" s="188"/>
      <c r="P400" s="188"/>
      <c r="Q400" s="188"/>
      <c r="R400" s="188"/>
      <c r="S400" s="188"/>
      <c r="T400" s="188"/>
      <c r="U400" s="188"/>
      <c r="AP400" s="195"/>
    </row>
    <row r="401" spans="3:42" s="194" customFormat="1">
      <c r="C401" s="188"/>
      <c r="D401" s="188"/>
      <c r="E401" s="188"/>
      <c r="F401" s="188"/>
      <c r="G401" s="188"/>
      <c r="H401" s="188"/>
      <c r="I401" s="188"/>
      <c r="J401" s="188"/>
      <c r="K401" s="188"/>
      <c r="L401" s="188"/>
      <c r="M401" s="188"/>
      <c r="N401" s="188"/>
      <c r="O401" s="188"/>
      <c r="P401" s="188"/>
      <c r="Q401" s="188"/>
      <c r="R401" s="188"/>
      <c r="S401" s="188"/>
      <c r="T401" s="188"/>
      <c r="U401" s="188"/>
      <c r="AP401" s="195"/>
    </row>
    <row r="402" spans="3:42" s="194" customFormat="1">
      <c r="C402" s="188"/>
      <c r="D402" s="188"/>
      <c r="E402" s="188"/>
      <c r="F402" s="188"/>
      <c r="G402" s="188"/>
      <c r="H402" s="188"/>
      <c r="I402" s="188"/>
      <c r="J402" s="188"/>
      <c r="K402" s="188"/>
      <c r="L402" s="188"/>
      <c r="M402" s="188"/>
      <c r="N402" s="188"/>
      <c r="O402" s="188"/>
      <c r="P402" s="188"/>
      <c r="Q402" s="188"/>
      <c r="R402" s="188"/>
      <c r="S402" s="188"/>
      <c r="T402" s="188"/>
      <c r="U402" s="188"/>
      <c r="AP402" s="195"/>
    </row>
    <row r="403" spans="3:42" s="194" customFormat="1">
      <c r="C403" s="188"/>
      <c r="D403" s="188"/>
      <c r="E403" s="188"/>
      <c r="F403" s="188"/>
      <c r="G403" s="188"/>
      <c r="H403" s="188"/>
      <c r="I403" s="188"/>
      <c r="J403" s="188"/>
      <c r="K403" s="188"/>
      <c r="L403" s="188"/>
      <c r="M403" s="188"/>
      <c r="N403" s="188"/>
      <c r="O403" s="188"/>
      <c r="P403" s="188"/>
      <c r="Q403" s="188"/>
      <c r="R403" s="188"/>
      <c r="S403" s="188"/>
      <c r="T403" s="188"/>
      <c r="U403" s="188"/>
      <c r="AP403" s="195"/>
    </row>
    <row r="404" spans="3:42" s="194" customFormat="1">
      <c r="C404" s="188"/>
      <c r="D404" s="188"/>
      <c r="E404" s="188"/>
      <c r="F404" s="188"/>
      <c r="G404" s="188"/>
      <c r="H404" s="188"/>
      <c r="I404" s="188"/>
      <c r="J404" s="188"/>
      <c r="K404" s="188"/>
      <c r="L404" s="188"/>
      <c r="M404" s="188"/>
      <c r="N404" s="188"/>
      <c r="O404" s="188"/>
      <c r="P404" s="188"/>
      <c r="Q404" s="188"/>
      <c r="R404" s="188"/>
      <c r="S404" s="188"/>
      <c r="T404" s="188"/>
      <c r="U404" s="188"/>
      <c r="AP404" s="195"/>
    </row>
    <row r="405" spans="3:42" s="194" customFormat="1">
      <c r="C405" s="188"/>
      <c r="D405" s="188"/>
      <c r="E405" s="188"/>
      <c r="F405" s="188"/>
      <c r="G405" s="188"/>
      <c r="H405" s="188"/>
      <c r="I405" s="188"/>
      <c r="J405" s="188"/>
      <c r="K405" s="188"/>
      <c r="L405" s="188"/>
      <c r="M405" s="188"/>
      <c r="N405" s="188"/>
      <c r="O405" s="188"/>
      <c r="P405" s="188"/>
      <c r="Q405" s="188"/>
      <c r="R405" s="188"/>
      <c r="S405" s="188"/>
      <c r="T405" s="188"/>
      <c r="U405" s="188"/>
      <c r="AP405" s="195"/>
    </row>
    <row r="406" spans="3:42" s="194" customFormat="1">
      <c r="C406" s="188"/>
      <c r="D406" s="188"/>
      <c r="E406" s="188"/>
      <c r="F406" s="188"/>
      <c r="G406" s="188"/>
      <c r="H406" s="188"/>
      <c r="I406" s="188"/>
      <c r="J406" s="188"/>
      <c r="K406" s="188"/>
      <c r="L406" s="188"/>
      <c r="M406" s="188"/>
      <c r="N406" s="188"/>
      <c r="O406" s="188"/>
      <c r="P406" s="188"/>
      <c r="Q406" s="188"/>
      <c r="R406" s="188"/>
      <c r="S406" s="188"/>
      <c r="T406" s="188"/>
      <c r="U406" s="188"/>
      <c r="AP406" s="195"/>
    </row>
    <row r="407" spans="3:42" s="194" customFormat="1">
      <c r="C407" s="188"/>
      <c r="D407" s="188"/>
      <c r="E407" s="188"/>
      <c r="F407" s="188"/>
      <c r="G407" s="188"/>
      <c r="H407" s="188"/>
      <c r="I407" s="188"/>
      <c r="J407" s="188"/>
      <c r="K407" s="188"/>
      <c r="L407" s="188"/>
      <c r="M407" s="188"/>
      <c r="N407" s="188"/>
      <c r="O407" s="188"/>
      <c r="P407" s="188"/>
      <c r="Q407" s="188"/>
      <c r="R407" s="188"/>
      <c r="S407" s="188"/>
      <c r="T407" s="188"/>
      <c r="U407" s="188"/>
      <c r="AP407" s="195"/>
    </row>
    <row r="408" spans="3:42" s="194" customFormat="1">
      <c r="C408" s="188"/>
      <c r="D408" s="188"/>
      <c r="E408" s="188"/>
      <c r="F408" s="188"/>
      <c r="G408" s="188"/>
      <c r="H408" s="188"/>
      <c r="I408" s="188"/>
      <c r="J408" s="188"/>
      <c r="K408" s="188"/>
      <c r="L408" s="188"/>
      <c r="M408" s="188"/>
      <c r="N408" s="188"/>
      <c r="O408" s="188"/>
      <c r="P408" s="188"/>
      <c r="Q408" s="188"/>
      <c r="R408" s="188"/>
      <c r="S408" s="188"/>
      <c r="T408" s="188"/>
      <c r="U408" s="188"/>
      <c r="AP408" s="195"/>
    </row>
    <row r="409" spans="3:42" s="194" customFormat="1">
      <c r="C409" s="188"/>
      <c r="D409" s="188"/>
      <c r="E409" s="188"/>
      <c r="F409" s="188"/>
      <c r="G409" s="188"/>
      <c r="H409" s="188"/>
      <c r="I409" s="188"/>
      <c r="J409" s="188"/>
      <c r="K409" s="188"/>
      <c r="L409" s="188"/>
      <c r="M409" s="188"/>
      <c r="N409" s="188"/>
      <c r="O409" s="188"/>
      <c r="P409" s="188"/>
      <c r="Q409" s="188"/>
      <c r="R409" s="188"/>
      <c r="S409" s="188"/>
      <c r="T409" s="188"/>
      <c r="U409" s="188"/>
      <c r="AP409" s="195"/>
    </row>
    <row r="410" spans="3:42" s="194" customFormat="1">
      <c r="C410" s="188"/>
      <c r="D410" s="188"/>
      <c r="E410" s="188"/>
      <c r="F410" s="188"/>
      <c r="G410" s="188"/>
      <c r="H410" s="188"/>
      <c r="I410" s="188"/>
      <c r="J410" s="188"/>
      <c r="K410" s="188"/>
      <c r="L410" s="188"/>
      <c r="M410" s="188"/>
      <c r="N410" s="188"/>
      <c r="O410" s="188"/>
      <c r="P410" s="188"/>
      <c r="Q410" s="188"/>
      <c r="R410" s="188"/>
      <c r="S410" s="188"/>
      <c r="T410" s="188"/>
      <c r="U410" s="188"/>
      <c r="AP410" s="195"/>
    </row>
    <row r="411" spans="3:42" s="194" customFormat="1">
      <c r="C411" s="188"/>
      <c r="D411" s="188"/>
      <c r="E411" s="188"/>
      <c r="F411" s="188"/>
      <c r="G411" s="188"/>
      <c r="H411" s="188"/>
      <c r="I411" s="188"/>
      <c r="J411" s="188"/>
      <c r="K411" s="188"/>
      <c r="L411" s="188"/>
      <c r="M411" s="188"/>
      <c r="N411" s="188"/>
      <c r="O411" s="188"/>
      <c r="P411" s="188"/>
      <c r="Q411" s="188"/>
      <c r="R411" s="188"/>
      <c r="S411" s="188"/>
      <c r="T411" s="188"/>
      <c r="U411" s="188"/>
      <c r="AP411" s="195"/>
    </row>
    <row r="412" spans="3:42" s="194" customFormat="1">
      <c r="C412" s="188"/>
      <c r="D412" s="188"/>
      <c r="E412" s="188"/>
      <c r="F412" s="188"/>
      <c r="G412" s="188"/>
      <c r="H412" s="188"/>
      <c r="I412" s="188"/>
      <c r="J412" s="188"/>
      <c r="K412" s="188"/>
      <c r="L412" s="188"/>
      <c r="M412" s="188"/>
      <c r="N412" s="188"/>
      <c r="O412" s="188"/>
      <c r="P412" s="188"/>
      <c r="Q412" s="188"/>
      <c r="R412" s="188"/>
      <c r="S412" s="188"/>
      <c r="T412" s="188"/>
      <c r="U412" s="188"/>
      <c r="AP412" s="195"/>
    </row>
    <row r="413" spans="3:42" s="194" customFormat="1">
      <c r="C413" s="188"/>
      <c r="D413" s="188"/>
      <c r="E413" s="188"/>
      <c r="F413" s="188"/>
      <c r="G413" s="188"/>
      <c r="H413" s="188"/>
      <c r="I413" s="188"/>
      <c r="J413" s="188"/>
      <c r="K413" s="188"/>
      <c r="L413" s="188"/>
      <c r="M413" s="188"/>
      <c r="N413" s="188"/>
      <c r="O413" s="188"/>
      <c r="P413" s="188"/>
      <c r="Q413" s="188"/>
      <c r="R413" s="188"/>
      <c r="S413" s="188"/>
      <c r="T413" s="188"/>
      <c r="U413" s="188"/>
      <c r="AP413" s="195"/>
    </row>
    <row r="414" spans="3:42" s="194" customFormat="1">
      <c r="C414" s="188"/>
      <c r="D414" s="188"/>
      <c r="E414" s="188"/>
      <c r="F414" s="188"/>
      <c r="G414" s="188"/>
      <c r="H414" s="188"/>
      <c r="I414" s="188"/>
      <c r="J414" s="188"/>
      <c r="K414" s="188"/>
      <c r="L414" s="188"/>
      <c r="M414" s="188"/>
      <c r="N414" s="188"/>
      <c r="O414" s="188"/>
      <c r="P414" s="188"/>
      <c r="Q414" s="188"/>
      <c r="R414" s="188"/>
      <c r="S414" s="188"/>
      <c r="T414" s="188"/>
      <c r="U414" s="188"/>
      <c r="AP414" s="195"/>
    </row>
    <row r="415" spans="3:42" s="194" customFormat="1">
      <c r="C415" s="188"/>
      <c r="D415" s="188"/>
      <c r="E415" s="188"/>
      <c r="F415" s="188"/>
      <c r="G415" s="188"/>
      <c r="H415" s="188"/>
      <c r="I415" s="188"/>
      <c r="J415" s="188"/>
      <c r="K415" s="188"/>
      <c r="L415" s="188"/>
      <c r="M415" s="188"/>
      <c r="N415" s="188"/>
      <c r="O415" s="188"/>
      <c r="P415" s="188"/>
      <c r="Q415" s="188"/>
      <c r="R415" s="188"/>
      <c r="S415" s="188"/>
      <c r="T415" s="188"/>
      <c r="U415" s="188"/>
      <c r="AP415" s="195"/>
    </row>
    <row r="416" spans="3:42" s="194" customFormat="1">
      <c r="C416" s="188"/>
      <c r="D416" s="188"/>
      <c r="E416" s="188"/>
      <c r="F416" s="188"/>
      <c r="G416" s="188"/>
      <c r="H416" s="188"/>
      <c r="I416" s="188"/>
      <c r="J416" s="188"/>
      <c r="K416" s="188"/>
      <c r="L416" s="188"/>
      <c r="M416" s="188"/>
      <c r="N416" s="188"/>
      <c r="O416" s="188"/>
      <c r="P416" s="188"/>
      <c r="Q416" s="188"/>
      <c r="R416" s="188"/>
      <c r="S416" s="188"/>
      <c r="T416" s="188"/>
      <c r="U416" s="188"/>
      <c r="AP416" s="195"/>
    </row>
    <row r="417" spans="3:42" s="194" customFormat="1">
      <c r="C417" s="188"/>
      <c r="D417" s="188"/>
      <c r="E417" s="188"/>
      <c r="F417" s="188"/>
      <c r="G417" s="188"/>
      <c r="H417" s="188"/>
      <c r="I417" s="188"/>
      <c r="J417" s="188"/>
      <c r="K417" s="188"/>
      <c r="L417" s="188"/>
      <c r="M417" s="188"/>
      <c r="N417" s="188"/>
      <c r="O417" s="188"/>
      <c r="P417" s="188"/>
      <c r="Q417" s="188"/>
      <c r="R417" s="188"/>
      <c r="S417" s="188"/>
      <c r="T417" s="188"/>
      <c r="U417" s="188"/>
      <c r="AP417" s="195"/>
    </row>
    <row r="418" spans="3:42" s="194" customFormat="1">
      <c r="C418" s="188"/>
      <c r="D418" s="188"/>
      <c r="E418" s="188"/>
      <c r="F418" s="188"/>
      <c r="G418" s="188"/>
      <c r="H418" s="188"/>
      <c r="I418" s="188"/>
      <c r="J418" s="188"/>
      <c r="K418" s="188"/>
      <c r="L418" s="188"/>
      <c r="M418" s="188"/>
      <c r="N418" s="188"/>
      <c r="O418" s="188"/>
      <c r="P418" s="188"/>
      <c r="Q418" s="188"/>
      <c r="R418" s="188"/>
      <c r="S418" s="188"/>
      <c r="T418" s="188"/>
      <c r="U418" s="188"/>
      <c r="AP418" s="195"/>
    </row>
    <row r="419" spans="3:42" s="194" customFormat="1">
      <c r="C419" s="188"/>
      <c r="D419" s="188"/>
      <c r="E419" s="188"/>
      <c r="F419" s="188"/>
      <c r="G419" s="188"/>
      <c r="H419" s="188"/>
      <c r="I419" s="188"/>
      <c r="J419" s="188"/>
      <c r="K419" s="188"/>
      <c r="L419" s="188"/>
      <c r="M419" s="188"/>
      <c r="N419" s="188"/>
      <c r="O419" s="188"/>
      <c r="P419" s="188"/>
      <c r="Q419" s="188"/>
      <c r="R419" s="188"/>
      <c r="S419" s="188"/>
      <c r="T419" s="188"/>
      <c r="U419" s="188"/>
      <c r="AP419" s="195"/>
    </row>
    <row r="420" spans="3:42" s="194" customFormat="1">
      <c r="C420" s="188"/>
      <c r="D420" s="188"/>
      <c r="E420" s="188"/>
      <c r="F420" s="188"/>
      <c r="G420" s="188"/>
      <c r="H420" s="188"/>
      <c r="I420" s="188"/>
      <c r="J420" s="188"/>
      <c r="K420" s="188"/>
      <c r="L420" s="188"/>
      <c r="M420" s="188"/>
      <c r="N420" s="188"/>
      <c r="O420" s="188"/>
      <c r="P420" s="188"/>
      <c r="Q420" s="188"/>
      <c r="R420" s="188"/>
      <c r="S420" s="188"/>
      <c r="T420" s="188"/>
      <c r="U420" s="188"/>
      <c r="AP420" s="195"/>
    </row>
    <row r="421" spans="3:42" s="194" customFormat="1">
      <c r="C421" s="188"/>
      <c r="D421" s="188"/>
      <c r="E421" s="188"/>
      <c r="F421" s="188"/>
      <c r="G421" s="188"/>
      <c r="H421" s="188"/>
      <c r="I421" s="188"/>
      <c r="J421" s="188"/>
      <c r="K421" s="188"/>
      <c r="L421" s="188"/>
      <c r="M421" s="188"/>
      <c r="N421" s="188"/>
      <c r="O421" s="188"/>
      <c r="P421" s="188"/>
      <c r="Q421" s="188"/>
      <c r="R421" s="188"/>
      <c r="S421" s="188"/>
      <c r="T421" s="188"/>
      <c r="U421" s="188"/>
      <c r="AP421" s="195"/>
    </row>
    <row r="422" spans="3:42" s="194" customFormat="1">
      <c r="C422" s="188"/>
      <c r="D422" s="188"/>
      <c r="E422" s="188"/>
      <c r="F422" s="188"/>
      <c r="G422" s="188"/>
      <c r="H422" s="188"/>
      <c r="I422" s="188"/>
      <c r="J422" s="188"/>
      <c r="K422" s="188"/>
      <c r="L422" s="188"/>
      <c r="M422" s="188"/>
      <c r="N422" s="188"/>
      <c r="O422" s="188"/>
      <c r="P422" s="188"/>
      <c r="Q422" s="188"/>
      <c r="R422" s="188"/>
      <c r="S422" s="188"/>
      <c r="T422" s="188"/>
      <c r="U422" s="188"/>
      <c r="AP422" s="195"/>
    </row>
    <row r="423" spans="3:42" s="194" customFormat="1">
      <c r="C423" s="188"/>
      <c r="D423" s="188"/>
      <c r="E423" s="188"/>
      <c r="F423" s="188"/>
      <c r="G423" s="188"/>
      <c r="H423" s="188"/>
      <c r="I423" s="188"/>
      <c r="J423" s="188"/>
      <c r="K423" s="188"/>
      <c r="L423" s="188"/>
      <c r="M423" s="188"/>
      <c r="N423" s="188"/>
      <c r="O423" s="188"/>
      <c r="P423" s="188"/>
      <c r="Q423" s="188"/>
      <c r="R423" s="188"/>
      <c r="S423" s="188"/>
      <c r="T423" s="188"/>
      <c r="U423" s="188"/>
      <c r="AP423" s="195"/>
    </row>
    <row r="424" spans="3:42" s="194" customFormat="1">
      <c r="C424" s="188"/>
      <c r="D424" s="188"/>
      <c r="E424" s="188"/>
      <c r="F424" s="188"/>
      <c r="G424" s="188"/>
      <c r="H424" s="188"/>
      <c r="I424" s="188"/>
      <c r="J424" s="188"/>
      <c r="K424" s="188"/>
      <c r="L424" s="188"/>
      <c r="M424" s="188"/>
      <c r="N424" s="188"/>
      <c r="O424" s="188"/>
      <c r="P424" s="188"/>
      <c r="Q424" s="188"/>
      <c r="R424" s="188"/>
      <c r="S424" s="188"/>
      <c r="T424" s="188"/>
      <c r="U424" s="188"/>
      <c r="AP424" s="195"/>
    </row>
    <row r="425" spans="3:42" s="194" customFormat="1">
      <c r="C425" s="188"/>
      <c r="D425" s="188"/>
      <c r="E425" s="188"/>
      <c r="F425" s="188"/>
      <c r="G425" s="188"/>
      <c r="H425" s="188"/>
      <c r="I425" s="188"/>
      <c r="J425" s="188"/>
      <c r="K425" s="188"/>
      <c r="L425" s="188"/>
      <c r="M425" s="188"/>
      <c r="N425" s="188"/>
      <c r="O425" s="188"/>
      <c r="P425" s="188"/>
      <c r="Q425" s="188"/>
      <c r="R425" s="188"/>
      <c r="S425" s="188"/>
      <c r="T425" s="188"/>
      <c r="U425" s="188"/>
      <c r="AP425" s="195"/>
    </row>
    <row r="426" spans="3:42" s="194" customFormat="1">
      <c r="C426" s="188"/>
      <c r="D426" s="188"/>
      <c r="E426" s="188"/>
      <c r="F426" s="188"/>
      <c r="G426" s="188"/>
      <c r="H426" s="188"/>
      <c r="I426" s="188"/>
      <c r="J426" s="188"/>
      <c r="K426" s="188"/>
      <c r="L426" s="188"/>
      <c r="M426" s="188"/>
      <c r="N426" s="188"/>
      <c r="O426" s="188"/>
      <c r="P426" s="188"/>
      <c r="Q426" s="188"/>
      <c r="R426" s="188"/>
      <c r="S426" s="188"/>
      <c r="T426" s="188"/>
      <c r="U426" s="188"/>
      <c r="AP426" s="195"/>
    </row>
    <row r="427" spans="3:42" s="194" customFormat="1">
      <c r="C427" s="188"/>
      <c r="D427" s="188"/>
      <c r="E427" s="188"/>
      <c r="F427" s="188"/>
      <c r="G427" s="188"/>
      <c r="H427" s="188"/>
      <c r="I427" s="188"/>
      <c r="J427" s="188"/>
      <c r="K427" s="188"/>
      <c r="L427" s="188"/>
      <c r="M427" s="188"/>
      <c r="N427" s="188"/>
      <c r="O427" s="188"/>
      <c r="P427" s="188"/>
      <c r="Q427" s="188"/>
      <c r="R427" s="188"/>
      <c r="S427" s="188"/>
      <c r="T427" s="188"/>
      <c r="U427" s="188"/>
      <c r="AP427" s="195"/>
    </row>
    <row r="428" spans="3:42" s="194" customFormat="1">
      <c r="C428" s="188"/>
      <c r="D428" s="188"/>
      <c r="E428" s="188"/>
      <c r="F428" s="188"/>
      <c r="G428" s="188"/>
      <c r="H428" s="188"/>
      <c r="I428" s="188"/>
      <c r="J428" s="188"/>
      <c r="K428" s="188"/>
      <c r="L428" s="188"/>
      <c r="M428" s="188"/>
      <c r="N428" s="188"/>
      <c r="O428" s="188"/>
      <c r="P428" s="188"/>
      <c r="Q428" s="188"/>
      <c r="R428" s="188"/>
      <c r="S428" s="188"/>
      <c r="T428" s="188"/>
      <c r="U428" s="188"/>
      <c r="AP428" s="195"/>
    </row>
    <row r="429" spans="3:42" s="194" customFormat="1">
      <c r="C429" s="188"/>
      <c r="D429" s="188"/>
      <c r="E429" s="188"/>
      <c r="F429" s="188"/>
      <c r="G429" s="188"/>
      <c r="H429" s="188"/>
      <c r="I429" s="188"/>
      <c r="J429" s="188"/>
      <c r="K429" s="188"/>
      <c r="L429" s="188"/>
      <c r="M429" s="188"/>
      <c r="N429" s="188"/>
      <c r="O429" s="188"/>
      <c r="P429" s="188"/>
      <c r="Q429" s="188"/>
      <c r="R429" s="188"/>
      <c r="S429" s="188"/>
      <c r="T429" s="188"/>
      <c r="U429" s="188"/>
      <c r="AP429" s="195"/>
    </row>
    <row r="430" spans="3:42" s="194" customFormat="1">
      <c r="C430" s="188"/>
      <c r="D430" s="188"/>
      <c r="E430" s="188"/>
      <c r="F430" s="188"/>
      <c r="G430" s="188"/>
      <c r="H430" s="188"/>
      <c r="I430" s="188"/>
      <c r="J430" s="188"/>
      <c r="K430" s="188"/>
      <c r="L430" s="188"/>
      <c r="M430" s="188"/>
      <c r="N430" s="188"/>
      <c r="O430" s="188"/>
      <c r="P430" s="188"/>
      <c r="Q430" s="188"/>
      <c r="R430" s="188"/>
      <c r="S430" s="188"/>
      <c r="T430" s="188"/>
      <c r="U430" s="188"/>
      <c r="AP430" s="195"/>
    </row>
    <row r="431" spans="3:42" s="194" customFormat="1">
      <c r="C431" s="188"/>
      <c r="D431" s="188"/>
      <c r="E431" s="188"/>
      <c r="F431" s="188"/>
      <c r="G431" s="188"/>
      <c r="H431" s="188"/>
      <c r="I431" s="188"/>
      <c r="J431" s="188"/>
      <c r="K431" s="188"/>
      <c r="L431" s="188"/>
      <c r="M431" s="188"/>
      <c r="N431" s="188"/>
      <c r="O431" s="188"/>
      <c r="P431" s="188"/>
      <c r="Q431" s="188"/>
      <c r="R431" s="188"/>
      <c r="S431" s="188"/>
      <c r="T431" s="188"/>
      <c r="U431" s="188"/>
      <c r="AP431" s="195"/>
    </row>
    <row r="432" spans="3:42" s="194" customFormat="1">
      <c r="C432" s="188"/>
      <c r="D432" s="188"/>
      <c r="E432" s="188"/>
      <c r="F432" s="188"/>
      <c r="G432" s="188"/>
      <c r="H432" s="188"/>
      <c r="I432" s="188"/>
      <c r="J432" s="188"/>
      <c r="K432" s="188"/>
      <c r="L432" s="188"/>
      <c r="M432" s="188"/>
      <c r="N432" s="188"/>
      <c r="O432" s="188"/>
      <c r="P432" s="188"/>
      <c r="Q432" s="188"/>
      <c r="R432" s="188"/>
      <c r="S432" s="188"/>
      <c r="T432" s="188"/>
      <c r="U432" s="188"/>
      <c r="AP432" s="195"/>
    </row>
    <row r="433" spans="3:42" s="194" customFormat="1">
      <c r="C433" s="188"/>
      <c r="D433" s="188"/>
      <c r="E433" s="188"/>
      <c r="F433" s="188"/>
      <c r="G433" s="188"/>
      <c r="H433" s="188"/>
      <c r="I433" s="188"/>
      <c r="J433" s="188"/>
      <c r="K433" s="188"/>
      <c r="L433" s="188"/>
      <c r="M433" s="188"/>
      <c r="N433" s="188"/>
      <c r="O433" s="188"/>
      <c r="P433" s="188"/>
      <c r="Q433" s="188"/>
      <c r="R433" s="188"/>
      <c r="S433" s="188"/>
      <c r="T433" s="188"/>
      <c r="U433" s="188"/>
      <c r="AP433" s="195"/>
    </row>
    <row r="434" spans="3:42" s="194" customFormat="1">
      <c r="C434" s="188"/>
      <c r="D434" s="188"/>
      <c r="E434" s="188"/>
      <c r="F434" s="188"/>
      <c r="G434" s="188"/>
      <c r="H434" s="188"/>
      <c r="I434" s="188"/>
      <c r="J434" s="188"/>
      <c r="K434" s="188"/>
      <c r="L434" s="188"/>
      <c r="M434" s="188"/>
      <c r="N434" s="188"/>
      <c r="O434" s="188"/>
      <c r="P434" s="188"/>
      <c r="Q434" s="188"/>
      <c r="R434" s="188"/>
      <c r="S434" s="188"/>
      <c r="T434" s="188"/>
      <c r="U434" s="188"/>
      <c r="AP434" s="195"/>
    </row>
    <row r="435" spans="3:42" s="194" customFormat="1">
      <c r="C435" s="188"/>
      <c r="D435" s="188"/>
      <c r="E435" s="188"/>
      <c r="F435" s="188"/>
      <c r="G435" s="188"/>
      <c r="H435" s="188"/>
      <c r="I435" s="188"/>
      <c r="J435" s="188"/>
      <c r="K435" s="188"/>
      <c r="L435" s="188"/>
      <c r="M435" s="188"/>
      <c r="N435" s="188"/>
      <c r="O435" s="188"/>
      <c r="P435" s="188"/>
      <c r="Q435" s="188"/>
      <c r="R435" s="188"/>
      <c r="S435" s="188"/>
      <c r="T435" s="188"/>
      <c r="U435" s="188"/>
      <c r="AP435" s="195"/>
    </row>
    <row r="436" spans="3:42" s="194" customFormat="1">
      <c r="C436" s="188"/>
      <c r="D436" s="188"/>
      <c r="E436" s="188"/>
      <c r="F436" s="188"/>
      <c r="G436" s="188"/>
      <c r="H436" s="188"/>
      <c r="I436" s="188"/>
      <c r="J436" s="188"/>
      <c r="K436" s="188"/>
      <c r="L436" s="188"/>
      <c r="M436" s="188"/>
      <c r="N436" s="188"/>
      <c r="O436" s="188"/>
      <c r="P436" s="188"/>
      <c r="Q436" s="188"/>
      <c r="R436" s="188"/>
      <c r="S436" s="188"/>
      <c r="T436" s="188"/>
      <c r="U436" s="188"/>
      <c r="AP436" s="195"/>
    </row>
    <row r="437" spans="3:42" s="194" customFormat="1">
      <c r="C437" s="188"/>
      <c r="D437" s="188"/>
      <c r="E437" s="188"/>
      <c r="F437" s="188"/>
      <c r="G437" s="188"/>
      <c r="H437" s="188"/>
      <c r="I437" s="188"/>
      <c r="J437" s="188"/>
      <c r="K437" s="188"/>
      <c r="L437" s="188"/>
      <c r="M437" s="188"/>
      <c r="N437" s="188"/>
      <c r="O437" s="188"/>
      <c r="P437" s="188"/>
      <c r="Q437" s="188"/>
      <c r="R437" s="188"/>
      <c r="S437" s="188"/>
      <c r="T437" s="188"/>
      <c r="U437" s="188"/>
      <c r="AP437" s="195"/>
    </row>
    <row r="438" spans="3:42" s="194" customFormat="1">
      <c r="C438" s="188"/>
      <c r="D438" s="188"/>
      <c r="E438" s="188"/>
      <c r="F438" s="188"/>
      <c r="G438" s="188"/>
      <c r="H438" s="188"/>
      <c r="I438" s="188"/>
      <c r="J438" s="188"/>
      <c r="K438" s="188"/>
      <c r="L438" s="188"/>
      <c r="M438" s="188"/>
      <c r="N438" s="188"/>
      <c r="O438" s="188"/>
      <c r="P438" s="188"/>
      <c r="Q438" s="188"/>
      <c r="R438" s="188"/>
      <c r="S438" s="188"/>
      <c r="T438" s="188"/>
      <c r="U438" s="188"/>
      <c r="AP438" s="195"/>
    </row>
    <row r="439" spans="3:42" s="194" customFormat="1">
      <c r="C439" s="188"/>
      <c r="D439" s="188"/>
      <c r="E439" s="188"/>
      <c r="F439" s="188"/>
      <c r="G439" s="188"/>
      <c r="H439" s="188"/>
      <c r="I439" s="188"/>
      <c r="J439" s="188"/>
      <c r="K439" s="188"/>
      <c r="L439" s="188"/>
      <c r="M439" s="188"/>
      <c r="N439" s="188"/>
      <c r="O439" s="188"/>
      <c r="P439" s="188"/>
      <c r="Q439" s="188"/>
      <c r="R439" s="188"/>
      <c r="S439" s="188"/>
      <c r="T439" s="188"/>
      <c r="U439" s="188"/>
      <c r="AP439" s="195"/>
    </row>
    <row r="440" spans="3:42" s="194" customFormat="1">
      <c r="C440" s="188"/>
      <c r="D440" s="188"/>
      <c r="E440" s="188"/>
      <c r="F440" s="188"/>
      <c r="G440" s="188"/>
      <c r="H440" s="188"/>
      <c r="I440" s="188"/>
      <c r="J440" s="188"/>
      <c r="K440" s="188"/>
      <c r="L440" s="188"/>
      <c r="M440" s="188"/>
      <c r="N440" s="188"/>
      <c r="O440" s="188"/>
      <c r="P440" s="188"/>
      <c r="Q440" s="188"/>
      <c r="R440" s="188"/>
      <c r="S440" s="188"/>
      <c r="T440" s="188"/>
      <c r="U440" s="188"/>
      <c r="AP440" s="195"/>
    </row>
    <row r="441" spans="3:42" s="194" customFormat="1">
      <c r="C441" s="188"/>
      <c r="D441" s="188"/>
      <c r="E441" s="188"/>
      <c r="F441" s="188"/>
      <c r="G441" s="188"/>
      <c r="H441" s="188"/>
      <c r="I441" s="188"/>
      <c r="J441" s="188"/>
      <c r="K441" s="188"/>
      <c r="L441" s="188"/>
      <c r="M441" s="188"/>
      <c r="N441" s="188"/>
      <c r="O441" s="188"/>
      <c r="P441" s="188"/>
      <c r="Q441" s="188"/>
      <c r="R441" s="188"/>
      <c r="S441" s="188"/>
      <c r="T441" s="188"/>
      <c r="U441" s="188"/>
      <c r="AP441" s="195"/>
    </row>
    <row r="442" spans="3:42" s="194" customFormat="1">
      <c r="C442" s="188"/>
      <c r="D442" s="188"/>
      <c r="E442" s="188"/>
      <c r="F442" s="188"/>
      <c r="G442" s="188"/>
      <c r="H442" s="188"/>
      <c r="I442" s="188"/>
      <c r="J442" s="188"/>
      <c r="K442" s="188"/>
      <c r="L442" s="188"/>
      <c r="M442" s="188"/>
      <c r="N442" s="188"/>
      <c r="O442" s="188"/>
      <c r="P442" s="188"/>
      <c r="Q442" s="188"/>
      <c r="R442" s="188"/>
      <c r="S442" s="188"/>
      <c r="T442" s="188"/>
      <c r="U442" s="188"/>
      <c r="AP442" s="195"/>
    </row>
    <row r="443" spans="3:42" s="194" customFormat="1">
      <c r="C443" s="188"/>
      <c r="D443" s="188"/>
      <c r="E443" s="188"/>
      <c r="F443" s="188"/>
      <c r="G443" s="188"/>
      <c r="H443" s="188"/>
      <c r="I443" s="188"/>
      <c r="J443" s="188"/>
      <c r="K443" s="188"/>
      <c r="L443" s="188"/>
      <c r="M443" s="188"/>
      <c r="N443" s="188"/>
      <c r="O443" s="188"/>
      <c r="P443" s="188"/>
      <c r="Q443" s="188"/>
      <c r="R443" s="188"/>
      <c r="S443" s="188"/>
      <c r="T443" s="188"/>
      <c r="U443" s="188"/>
      <c r="AP443" s="195"/>
    </row>
    <row r="444" spans="3:42" s="194" customFormat="1">
      <c r="C444" s="188"/>
      <c r="D444" s="188"/>
      <c r="E444" s="188"/>
      <c r="F444" s="188"/>
      <c r="G444" s="188"/>
      <c r="H444" s="188"/>
      <c r="I444" s="188"/>
      <c r="J444" s="188"/>
      <c r="K444" s="188"/>
      <c r="L444" s="188"/>
      <c r="M444" s="188"/>
      <c r="N444" s="188"/>
      <c r="O444" s="188"/>
      <c r="P444" s="188"/>
      <c r="Q444" s="188"/>
      <c r="R444" s="188"/>
      <c r="S444" s="188"/>
      <c r="T444" s="188"/>
      <c r="U444" s="188"/>
      <c r="AP444" s="195"/>
    </row>
    <row r="445" spans="3:42" s="194" customFormat="1">
      <c r="C445" s="188"/>
      <c r="D445" s="188"/>
      <c r="E445" s="188"/>
      <c r="F445" s="188"/>
      <c r="G445" s="188"/>
      <c r="H445" s="188"/>
      <c r="I445" s="188"/>
      <c r="J445" s="188"/>
      <c r="K445" s="188"/>
      <c r="L445" s="188"/>
      <c r="M445" s="188"/>
      <c r="N445" s="188"/>
      <c r="O445" s="188"/>
      <c r="P445" s="188"/>
      <c r="Q445" s="188"/>
      <c r="R445" s="188"/>
      <c r="S445" s="188"/>
      <c r="T445" s="188"/>
      <c r="U445" s="188"/>
      <c r="AP445" s="195"/>
    </row>
    <row r="446" spans="3:42" s="194" customFormat="1">
      <c r="C446" s="188"/>
      <c r="D446" s="188"/>
      <c r="E446" s="188"/>
      <c r="F446" s="188"/>
      <c r="G446" s="188"/>
      <c r="H446" s="188"/>
      <c r="I446" s="188"/>
      <c r="J446" s="188"/>
      <c r="K446" s="188"/>
      <c r="L446" s="188"/>
      <c r="M446" s="188"/>
      <c r="N446" s="188"/>
      <c r="O446" s="188"/>
      <c r="P446" s="188"/>
      <c r="Q446" s="188"/>
      <c r="R446" s="188"/>
      <c r="S446" s="188"/>
      <c r="T446" s="188"/>
      <c r="U446" s="188"/>
      <c r="AP446" s="195"/>
    </row>
    <row r="447" spans="3:42" s="194" customFormat="1">
      <c r="C447" s="188"/>
      <c r="D447" s="188"/>
      <c r="E447" s="188"/>
      <c r="F447" s="188"/>
      <c r="G447" s="188"/>
      <c r="H447" s="188"/>
      <c r="I447" s="188"/>
      <c r="J447" s="188"/>
      <c r="K447" s="188"/>
      <c r="L447" s="188"/>
      <c r="M447" s="188"/>
      <c r="N447" s="188"/>
      <c r="O447" s="188"/>
      <c r="P447" s="188"/>
      <c r="Q447" s="188"/>
      <c r="R447" s="188"/>
      <c r="S447" s="188"/>
      <c r="T447" s="188"/>
      <c r="U447" s="188"/>
      <c r="AP447" s="195"/>
    </row>
    <row r="448" spans="3:42" s="194" customFormat="1">
      <c r="C448" s="188"/>
      <c r="D448" s="188"/>
      <c r="E448" s="188"/>
      <c r="F448" s="188"/>
      <c r="G448" s="188"/>
      <c r="H448" s="188"/>
      <c r="I448" s="188"/>
      <c r="J448" s="188"/>
      <c r="K448" s="188"/>
      <c r="L448" s="188"/>
      <c r="M448" s="188"/>
      <c r="N448" s="188"/>
      <c r="O448" s="188"/>
      <c r="P448" s="188"/>
      <c r="Q448" s="188"/>
      <c r="R448" s="188"/>
      <c r="S448" s="188"/>
      <c r="T448" s="188"/>
      <c r="U448" s="188"/>
      <c r="AP448" s="195"/>
    </row>
    <row r="449" spans="3:42" s="194" customFormat="1">
      <c r="C449" s="188"/>
      <c r="D449" s="188"/>
      <c r="E449" s="188"/>
      <c r="F449" s="188"/>
      <c r="G449" s="188"/>
      <c r="H449" s="188"/>
      <c r="I449" s="188"/>
      <c r="J449" s="188"/>
      <c r="K449" s="188"/>
      <c r="L449" s="188"/>
      <c r="M449" s="188"/>
      <c r="N449" s="188"/>
      <c r="O449" s="188"/>
      <c r="P449" s="188"/>
      <c r="Q449" s="188"/>
      <c r="R449" s="188"/>
      <c r="S449" s="188"/>
      <c r="T449" s="188"/>
      <c r="U449" s="188"/>
      <c r="AP449" s="195"/>
    </row>
    <row r="450" spans="3:42" s="194" customFormat="1">
      <c r="C450" s="188"/>
      <c r="D450" s="188"/>
      <c r="E450" s="188"/>
      <c r="F450" s="188"/>
      <c r="G450" s="188"/>
      <c r="H450" s="188"/>
      <c r="I450" s="188"/>
      <c r="J450" s="188"/>
      <c r="K450" s="188"/>
      <c r="L450" s="188"/>
      <c r="M450" s="188"/>
      <c r="N450" s="188"/>
      <c r="O450" s="188"/>
      <c r="P450" s="188"/>
      <c r="Q450" s="188"/>
      <c r="R450" s="188"/>
      <c r="S450" s="188"/>
      <c r="T450" s="188"/>
      <c r="U450" s="188"/>
      <c r="AP450" s="195"/>
    </row>
    <row r="451" spans="3:42" s="194" customFormat="1">
      <c r="C451" s="188"/>
      <c r="D451" s="188"/>
      <c r="E451" s="188"/>
      <c r="F451" s="188"/>
      <c r="G451" s="188"/>
      <c r="H451" s="188"/>
      <c r="I451" s="188"/>
      <c r="J451" s="188"/>
      <c r="K451" s="188"/>
      <c r="L451" s="188"/>
      <c r="M451" s="188"/>
      <c r="N451" s="188"/>
      <c r="O451" s="188"/>
      <c r="P451" s="188"/>
      <c r="Q451" s="188"/>
      <c r="R451" s="188"/>
      <c r="S451" s="188"/>
      <c r="T451" s="188"/>
      <c r="U451" s="188"/>
      <c r="AP451" s="195"/>
    </row>
    <row r="452" spans="3:42" s="194" customFormat="1">
      <c r="C452" s="188"/>
      <c r="D452" s="188"/>
      <c r="E452" s="188"/>
      <c r="F452" s="188"/>
      <c r="G452" s="188"/>
      <c r="H452" s="188"/>
      <c r="I452" s="188"/>
      <c r="J452" s="188"/>
      <c r="K452" s="188"/>
      <c r="L452" s="188"/>
      <c r="M452" s="188"/>
      <c r="N452" s="188"/>
      <c r="O452" s="188"/>
      <c r="P452" s="188"/>
      <c r="Q452" s="188"/>
      <c r="R452" s="188"/>
      <c r="S452" s="188"/>
      <c r="T452" s="188"/>
      <c r="U452" s="188"/>
      <c r="AP452" s="195"/>
    </row>
    <row r="453" spans="3:42" s="194" customFormat="1">
      <c r="C453" s="188"/>
      <c r="D453" s="188"/>
      <c r="E453" s="188"/>
      <c r="F453" s="188"/>
      <c r="G453" s="188"/>
      <c r="H453" s="188"/>
      <c r="I453" s="188"/>
      <c r="J453" s="188"/>
      <c r="K453" s="188"/>
      <c r="L453" s="188"/>
      <c r="M453" s="188"/>
      <c r="N453" s="188"/>
      <c r="O453" s="188"/>
      <c r="P453" s="188"/>
      <c r="Q453" s="188"/>
      <c r="R453" s="188"/>
      <c r="S453" s="188"/>
      <c r="T453" s="188"/>
      <c r="U453" s="188"/>
      <c r="AP453" s="195"/>
    </row>
    <row r="454" spans="3:42" s="194" customFormat="1">
      <c r="C454" s="188"/>
      <c r="D454" s="188"/>
      <c r="E454" s="188"/>
      <c r="F454" s="188"/>
      <c r="G454" s="188"/>
      <c r="H454" s="188"/>
      <c r="I454" s="188"/>
      <c r="J454" s="188"/>
      <c r="K454" s="188"/>
      <c r="L454" s="188"/>
      <c r="M454" s="188"/>
      <c r="N454" s="188"/>
      <c r="O454" s="188"/>
      <c r="P454" s="188"/>
      <c r="Q454" s="188"/>
      <c r="R454" s="188"/>
      <c r="S454" s="188"/>
      <c r="T454" s="188"/>
      <c r="U454" s="188"/>
      <c r="AP454" s="195"/>
    </row>
    <row r="455" spans="3:42" s="194" customFormat="1">
      <c r="C455" s="188"/>
      <c r="D455" s="188"/>
      <c r="E455" s="188"/>
      <c r="F455" s="188"/>
      <c r="G455" s="188"/>
      <c r="H455" s="188"/>
      <c r="I455" s="188"/>
      <c r="J455" s="188"/>
      <c r="K455" s="188"/>
      <c r="L455" s="188"/>
      <c r="M455" s="188"/>
      <c r="N455" s="188"/>
      <c r="O455" s="188"/>
      <c r="P455" s="188"/>
      <c r="Q455" s="188"/>
      <c r="R455" s="188"/>
      <c r="S455" s="188"/>
      <c r="T455" s="188"/>
      <c r="U455" s="188"/>
      <c r="AP455" s="195"/>
    </row>
    <row r="456" spans="3:42" s="194" customFormat="1">
      <c r="C456" s="188"/>
      <c r="D456" s="188"/>
      <c r="E456" s="188"/>
      <c r="F456" s="188"/>
      <c r="G456" s="188"/>
      <c r="H456" s="188"/>
      <c r="I456" s="188"/>
      <c r="J456" s="188"/>
      <c r="K456" s="188"/>
      <c r="L456" s="188"/>
      <c r="M456" s="188"/>
      <c r="N456" s="188"/>
      <c r="O456" s="188"/>
      <c r="P456" s="188"/>
      <c r="Q456" s="188"/>
      <c r="R456" s="188"/>
      <c r="S456" s="188"/>
      <c r="T456" s="188"/>
      <c r="U456" s="188"/>
      <c r="AP456" s="195"/>
    </row>
    <row r="457" spans="3:42" s="194" customFormat="1">
      <c r="C457" s="188"/>
      <c r="D457" s="188"/>
      <c r="E457" s="188"/>
      <c r="F457" s="188"/>
      <c r="G457" s="188"/>
      <c r="H457" s="188"/>
      <c r="I457" s="188"/>
      <c r="J457" s="188"/>
      <c r="K457" s="188"/>
      <c r="L457" s="188"/>
      <c r="M457" s="188"/>
      <c r="N457" s="188"/>
      <c r="O457" s="188"/>
      <c r="P457" s="188"/>
      <c r="Q457" s="188"/>
      <c r="R457" s="188"/>
      <c r="S457" s="188"/>
      <c r="T457" s="188"/>
      <c r="U457" s="188"/>
      <c r="AP457" s="195"/>
    </row>
    <row r="458" spans="3:42" s="194" customFormat="1">
      <c r="C458" s="188"/>
      <c r="D458" s="188"/>
      <c r="E458" s="188"/>
      <c r="F458" s="188"/>
      <c r="G458" s="188"/>
      <c r="H458" s="188"/>
      <c r="I458" s="188"/>
      <c r="J458" s="188"/>
      <c r="K458" s="188"/>
      <c r="L458" s="188"/>
      <c r="M458" s="188"/>
      <c r="N458" s="188"/>
      <c r="O458" s="188"/>
      <c r="P458" s="188"/>
      <c r="Q458" s="188"/>
      <c r="R458" s="188"/>
      <c r="S458" s="188"/>
      <c r="T458" s="188"/>
      <c r="U458" s="188"/>
      <c r="AP458" s="195"/>
    </row>
    <row r="459" spans="3:42" s="194" customFormat="1">
      <c r="C459" s="188"/>
      <c r="D459" s="188"/>
      <c r="E459" s="188"/>
      <c r="F459" s="188"/>
      <c r="G459" s="188"/>
      <c r="H459" s="188"/>
      <c r="I459" s="188"/>
      <c r="J459" s="188"/>
      <c r="K459" s="188"/>
      <c r="L459" s="188"/>
      <c r="M459" s="188"/>
      <c r="N459" s="188"/>
      <c r="O459" s="188"/>
      <c r="P459" s="188"/>
      <c r="Q459" s="188"/>
      <c r="R459" s="188"/>
      <c r="S459" s="188"/>
      <c r="T459" s="188"/>
      <c r="U459" s="188"/>
      <c r="AP459" s="195"/>
    </row>
    <row r="460" spans="3:42" s="194" customFormat="1">
      <c r="C460" s="188"/>
      <c r="D460" s="188"/>
      <c r="E460" s="188"/>
      <c r="F460" s="188"/>
      <c r="G460" s="188"/>
      <c r="H460" s="188"/>
      <c r="I460" s="188"/>
      <c r="J460" s="188"/>
      <c r="K460" s="188"/>
      <c r="L460" s="188"/>
      <c r="M460" s="188"/>
      <c r="N460" s="188"/>
      <c r="O460" s="188"/>
      <c r="P460" s="188"/>
      <c r="Q460" s="188"/>
      <c r="R460" s="188"/>
      <c r="S460" s="188"/>
      <c r="T460" s="188"/>
      <c r="U460" s="188"/>
      <c r="AP460" s="195"/>
    </row>
    <row r="461" spans="3:42" s="194" customFormat="1">
      <c r="C461" s="188"/>
      <c r="D461" s="188"/>
      <c r="E461" s="188"/>
      <c r="F461" s="188"/>
      <c r="G461" s="188"/>
      <c r="H461" s="188"/>
      <c r="I461" s="188"/>
      <c r="J461" s="188"/>
      <c r="K461" s="188"/>
      <c r="L461" s="188"/>
      <c r="M461" s="188"/>
      <c r="N461" s="188"/>
      <c r="O461" s="188"/>
      <c r="P461" s="188"/>
      <c r="Q461" s="188"/>
      <c r="R461" s="188"/>
      <c r="S461" s="188"/>
      <c r="T461" s="188"/>
      <c r="U461" s="188"/>
      <c r="AP461" s="195"/>
    </row>
    <row r="462" spans="3:42" s="194" customFormat="1">
      <c r="C462" s="188"/>
      <c r="D462" s="188"/>
      <c r="E462" s="188"/>
      <c r="F462" s="188"/>
      <c r="G462" s="188"/>
      <c r="H462" s="188"/>
      <c r="I462" s="188"/>
      <c r="J462" s="188"/>
      <c r="K462" s="188"/>
      <c r="L462" s="188"/>
      <c r="M462" s="188"/>
      <c r="N462" s="188"/>
      <c r="O462" s="188"/>
      <c r="P462" s="188"/>
      <c r="Q462" s="188"/>
      <c r="R462" s="188"/>
      <c r="S462" s="188"/>
      <c r="T462" s="188"/>
      <c r="U462" s="188"/>
      <c r="AP462" s="195"/>
    </row>
    <row r="463" spans="3:42" s="194" customFormat="1">
      <c r="C463" s="188"/>
      <c r="D463" s="188"/>
      <c r="E463" s="188"/>
      <c r="F463" s="188"/>
      <c r="G463" s="188"/>
      <c r="H463" s="188"/>
      <c r="I463" s="188"/>
      <c r="J463" s="188"/>
      <c r="K463" s="188"/>
      <c r="L463" s="188"/>
      <c r="M463" s="188"/>
      <c r="N463" s="188"/>
      <c r="O463" s="188"/>
      <c r="P463" s="188"/>
      <c r="Q463" s="188"/>
      <c r="R463" s="188"/>
      <c r="S463" s="188"/>
      <c r="T463" s="188"/>
      <c r="U463" s="188"/>
      <c r="AP463" s="195"/>
    </row>
    <row r="464" spans="3:42" s="194" customFormat="1">
      <c r="C464" s="188"/>
      <c r="D464" s="188"/>
      <c r="E464" s="188"/>
      <c r="F464" s="188"/>
      <c r="G464" s="188"/>
      <c r="H464" s="188"/>
      <c r="I464" s="188"/>
      <c r="J464" s="188"/>
      <c r="K464" s="188"/>
      <c r="L464" s="188"/>
      <c r="M464" s="188"/>
      <c r="N464" s="188"/>
      <c r="O464" s="188"/>
      <c r="P464" s="188"/>
      <c r="Q464" s="188"/>
      <c r="R464" s="188"/>
      <c r="S464" s="188"/>
      <c r="T464" s="188"/>
      <c r="U464" s="188"/>
      <c r="AP464" s="195"/>
    </row>
    <row r="465" spans="3:42" s="194" customFormat="1">
      <c r="C465" s="188"/>
      <c r="D465" s="188"/>
      <c r="E465" s="188"/>
      <c r="F465" s="188"/>
      <c r="G465" s="188"/>
      <c r="H465" s="188"/>
      <c r="I465" s="188"/>
      <c r="J465" s="188"/>
      <c r="K465" s="188"/>
      <c r="L465" s="188"/>
      <c r="M465" s="188"/>
      <c r="N465" s="188"/>
      <c r="O465" s="188"/>
      <c r="P465" s="188"/>
      <c r="Q465" s="188"/>
      <c r="R465" s="188"/>
      <c r="S465" s="188"/>
      <c r="T465" s="188"/>
      <c r="U465" s="188"/>
      <c r="AP465" s="195"/>
    </row>
    <row r="466" spans="3:42" s="194" customFormat="1">
      <c r="C466" s="188"/>
      <c r="D466" s="188"/>
      <c r="E466" s="188"/>
      <c r="F466" s="188"/>
      <c r="G466" s="188"/>
      <c r="H466" s="188"/>
      <c r="I466" s="188"/>
      <c r="J466" s="188"/>
      <c r="K466" s="188"/>
      <c r="L466" s="188"/>
      <c r="M466" s="188"/>
      <c r="N466" s="188"/>
      <c r="O466" s="188"/>
      <c r="P466" s="188"/>
      <c r="Q466" s="188"/>
      <c r="R466" s="188"/>
      <c r="S466" s="188"/>
      <c r="T466" s="188"/>
      <c r="U466" s="188"/>
      <c r="AP466" s="195"/>
    </row>
    <row r="467" spans="3:42" s="194" customFormat="1">
      <c r="C467" s="188"/>
      <c r="D467" s="188"/>
      <c r="E467" s="188"/>
      <c r="F467" s="188"/>
      <c r="G467" s="188"/>
      <c r="H467" s="188"/>
      <c r="I467" s="188"/>
      <c r="J467" s="188"/>
      <c r="K467" s="188"/>
      <c r="L467" s="188"/>
      <c r="M467" s="188"/>
      <c r="N467" s="188"/>
      <c r="O467" s="188"/>
      <c r="P467" s="188"/>
      <c r="Q467" s="188"/>
      <c r="R467" s="188"/>
      <c r="S467" s="188"/>
      <c r="T467" s="188"/>
      <c r="U467" s="188"/>
      <c r="AP467" s="195"/>
    </row>
    <row r="468" spans="3:42" s="194" customFormat="1">
      <c r="C468" s="188"/>
      <c r="D468" s="188"/>
      <c r="E468" s="188"/>
      <c r="F468" s="188"/>
      <c r="G468" s="188"/>
      <c r="H468" s="188"/>
      <c r="I468" s="188"/>
      <c r="J468" s="188"/>
      <c r="K468" s="188"/>
      <c r="L468" s="188"/>
      <c r="M468" s="188"/>
      <c r="N468" s="188"/>
      <c r="O468" s="188"/>
      <c r="P468" s="188"/>
      <c r="Q468" s="188"/>
      <c r="R468" s="188"/>
      <c r="S468" s="188"/>
      <c r="T468" s="188"/>
      <c r="U468" s="188"/>
      <c r="AP468" s="195"/>
    </row>
    <row r="469" spans="3:42" s="194" customFormat="1">
      <c r="C469" s="188"/>
      <c r="D469" s="188"/>
      <c r="E469" s="188"/>
      <c r="F469" s="188"/>
      <c r="G469" s="188"/>
      <c r="H469" s="188"/>
      <c r="I469" s="188"/>
      <c r="J469" s="188"/>
      <c r="K469" s="188"/>
      <c r="L469" s="188"/>
      <c r="M469" s="188"/>
      <c r="N469" s="188"/>
      <c r="O469" s="188"/>
      <c r="P469" s="188"/>
      <c r="Q469" s="188"/>
      <c r="R469" s="188"/>
      <c r="S469" s="188"/>
      <c r="T469" s="188"/>
      <c r="U469" s="188"/>
      <c r="AP469" s="195"/>
    </row>
    <row r="470" spans="3:42" s="194" customFormat="1">
      <c r="C470" s="188"/>
      <c r="D470" s="188"/>
      <c r="E470" s="188"/>
      <c r="F470" s="188"/>
      <c r="G470" s="188"/>
      <c r="H470" s="188"/>
      <c r="I470" s="188"/>
      <c r="J470" s="188"/>
      <c r="K470" s="188"/>
      <c r="L470" s="188"/>
      <c r="M470" s="188"/>
      <c r="N470" s="188"/>
      <c r="O470" s="188"/>
      <c r="P470" s="188"/>
      <c r="Q470" s="188"/>
      <c r="R470" s="188"/>
      <c r="S470" s="188"/>
      <c r="T470" s="188"/>
      <c r="U470" s="188"/>
      <c r="AP470" s="195"/>
    </row>
    <row r="471" spans="3:42" s="194" customFormat="1">
      <c r="C471" s="188"/>
      <c r="D471" s="188"/>
      <c r="E471" s="188"/>
      <c r="F471" s="188"/>
      <c r="G471" s="188"/>
      <c r="H471" s="188"/>
      <c r="I471" s="188"/>
      <c r="J471" s="188"/>
      <c r="K471" s="188"/>
      <c r="L471" s="188"/>
      <c r="M471" s="188"/>
      <c r="N471" s="188"/>
      <c r="O471" s="188"/>
      <c r="P471" s="188"/>
      <c r="Q471" s="188"/>
      <c r="R471" s="188"/>
      <c r="S471" s="188"/>
      <c r="T471" s="188"/>
      <c r="U471" s="188"/>
      <c r="AP471" s="195"/>
    </row>
    <row r="472" spans="3:42" s="194" customFormat="1">
      <c r="C472" s="188"/>
      <c r="D472" s="188"/>
      <c r="E472" s="188"/>
      <c r="F472" s="188"/>
      <c r="G472" s="188"/>
      <c r="H472" s="188"/>
      <c r="I472" s="188"/>
      <c r="J472" s="188"/>
      <c r="K472" s="188"/>
      <c r="L472" s="188"/>
      <c r="M472" s="188"/>
      <c r="N472" s="188"/>
      <c r="O472" s="188"/>
      <c r="P472" s="188"/>
      <c r="Q472" s="188"/>
      <c r="R472" s="188"/>
      <c r="S472" s="188"/>
      <c r="T472" s="188"/>
      <c r="U472" s="188"/>
      <c r="AP472" s="195"/>
    </row>
    <row r="473" spans="3:42" s="194" customFormat="1">
      <c r="C473" s="188"/>
      <c r="D473" s="188"/>
      <c r="E473" s="188"/>
      <c r="F473" s="188"/>
      <c r="G473" s="188"/>
      <c r="H473" s="188"/>
      <c r="I473" s="188"/>
      <c r="J473" s="188"/>
      <c r="K473" s="188"/>
      <c r="L473" s="188"/>
      <c r="M473" s="188"/>
      <c r="N473" s="188"/>
      <c r="O473" s="188"/>
      <c r="P473" s="188"/>
      <c r="Q473" s="188"/>
      <c r="R473" s="188"/>
      <c r="S473" s="188"/>
      <c r="T473" s="188"/>
      <c r="U473" s="188"/>
      <c r="AP473" s="195"/>
    </row>
    <row r="474" spans="3:42" s="194" customFormat="1">
      <c r="C474" s="188"/>
      <c r="D474" s="188"/>
      <c r="E474" s="188"/>
      <c r="F474" s="188"/>
      <c r="G474" s="188"/>
      <c r="H474" s="188"/>
      <c r="I474" s="188"/>
      <c r="J474" s="188"/>
      <c r="K474" s="188"/>
      <c r="L474" s="188"/>
      <c r="M474" s="188"/>
      <c r="N474" s="188"/>
      <c r="O474" s="188"/>
      <c r="P474" s="188"/>
      <c r="Q474" s="188"/>
      <c r="R474" s="188"/>
      <c r="S474" s="188"/>
      <c r="T474" s="188"/>
      <c r="U474" s="188"/>
      <c r="AP474" s="195"/>
    </row>
    <row r="475" spans="3:42" s="194" customFormat="1">
      <c r="C475" s="188"/>
      <c r="D475" s="188"/>
      <c r="E475" s="188"/>
      <c r="F475" s="188"/>
      <c r="G475" s="188"/>
      <c r="H475" s="188"/>
      <c r="I475" s="188"/>
      <c r="J475" s="188"/>
      <c r="K475" s="188"/>
      <c r="L475" s="188"/>
      <c r="M475" s="188"/>
      <c r="N475" s="188"/>
      <c r="O475" s="188"/>
      <c r="P475" s="188"/>
      <c r="Q475" s="188"/>
      <c r="R475" s="188"/>
      <c r="S475" s="188"/>
      <c r="T475" s="188"/>
      <c r="U475" s="188"/>
      <c r="AP475" s="195"/>
    </row>
    <row r="476" spans="3:42" s="194" customFormat="1">
      <c r="C476" s="188"/>
      <c r="D476" s="188"/>
      <c r="E476" s="188"/>
      <c r="F476" s="188"/>
      <c r="G476" s="188"/>
      <c r="H476" s="188"/>
      <c r="I476" s="188"/>
      <c r="J476" s="188"/>
      <c r="K476" s="188"/>
      <c r="L476" s="188"/>
      <c r="M476" s="188"/>
      <c r="N476" s="188"/>
      <c r="O476" s="188"/>
      <c r="P476" s="188"/>
      <c r="Q476" s="188"/>
      <c r="R476" s="188"/>
      <c r="S476" s="188"/>
      <c r="T476" s="188"/>
      <c r="U476" s="188"/>
      <c r="AP476" s="195"/>
    </row>
    <row r="477" spans="3:42" s="194" customFormat="1">
      <c r="C477" s="188"/>
      <c r="D477" s="188"/>
      <c r="E477" s="188"/>
      <c r="F477" s="188"/>
      <c r="G477" s="188"/>
      <c r="H477" s="188"/>
      <c r="I477" s="188"/>
      <c r="J477" s="188"/>
      <c r="K477" s="188"/>
      <c r="L477" s="188"/>
      <c r="M477" s="188"/>
      <c r="N477" s="188"/>
      <c r="O477" s="188"/>
      <c r="P477" s="188"/>
      <c r="Q477" s="188"/>
      <c r="R477" s="188"/>
      <c r="S477" s="188"/>
      <c r="T477" s="188"/>
      <c r="U477" s="188"/>
      <c r="AP477" s="195"/>
    </row>
    <row r="478" spans="3:42" s="194" customFormat="1">
      <c r="C478" s="188"/>
      <c r="D478" s="188"/>
      <c r="E478" s="188"/>
      <c r="F478" s="188"/>
      <c r="G478" s="188"/>
      <c r="H478" s="188"/>
      <c r="I478" s="188"/>
      <c r="J478" s="188"/>
      <c r="K478" s="188"/>
      <c r="L478" s="188"/>
      <c r="M478" s="188"/>
      <c r="N478" s="188"/>
      <c r="O478" s="188"/>
      <c r="P478" s="188"/>
      <c r="Q478" s="188"/>
      <c r="R478" s="188"/>
      <c r="S478" s="188"/>
      <c r="T478" s="188"/>
      <c r="U478" s="188"/>
      <c r="AP478" s="195"/>
    </row>
    <row r="479" spans="3:42" s="194" customFormat="1">
      <c r="C479" s="188"/>
      <c r="D479" s="188"/>
      <c r="E479" s="188"/>
      <c r="F479" s="188"/>
      <c r="G479" s="188"/>
      <c r="H479" s="188"/>
      <c r="I479" s="188"/>
      <c r="J479" s="188"/>
      <c r="K479" s="188"/>
      <c r="L479" s="188"/>
      <c r="M479" s="188"/>
      <c r="N479" s="188"/>
      <c r="O479" s="188"/>
      <c r="P479" s="188"/>
      <c r="Q479" s="188"/>
      <c r="R479" s="188"/>
      <c r="S479" s="188"/>
      <c r="T479" s="188"/>
      <c r="U479" s="188"/>
      <c r="AP479" s="195"/>
    </row>
    <row r="480" spans="3:42" s="194" customFormat="1">
      <c r="C480" s="188"/>
      <c r="D480" s="188"/>
      <c r="E480" s="188"/>
      <c r="F480" s="188"/>
      <c r="G480" s="188"/>
      <c r="H480" s="188"/>
      <c r="I480" s="188"/>
      <c r="J480" s="188"/>
      <c r="K480" s="188"/>
      <c r="L480" s="188"/>
      <c r="M480" s="188"/>
      <c r="N480" s="188"/>
      <c r="O480" s="188"/>
      <c r="P480" s="188"/>
      <c r="Q480" s="188"/>
      <c r="R480" s="188"/>
      <c r="S480" s="188"/>
      <c r="T480" s="188"/>
      <c r="U480" s="188"/>
      <c r="AP480" s="195"/>
    </row>
    <row r="481" spans="3:42" s="194" customFormat="1">
      <c r="C481" s="188"/>
      <c r="D481" s="188"/>
      <c r="E481" s="188"/>
      <c r="F481" s="188"/>
      <c r="G481" s="188"/>
      <c r="H481" s="188"/>
      <c r="I481" s="188"/>
      <c r="J481" s="188"/>
      <c r="K481" s="188"/>
      <c r="L481" s="188"/>
      <c r="M481" s="188"/>
      <c r="N481" s="188"/>
      <c r="O481" s="188"/>
      <c r="P481" s="188"/>
      <c r="Q481" s="188"/>
      <c r="R481" s="188"/>
      <c r="S481" s="188"/>
      <c r="T481" s="188"/>
      <c r="U481" s="188"/>
      <c r="AP481" s="195"/>
    </row>
    <row r="482" spans="3:42" s="194" customFormat="1">
      <c r="C482" s="188"/>
      <c r="D482" s="188"/>
      <c r="E482" s="188"/>
      <c r="F482" s="188"/>
      <c r="G482" s="188"/>
      <c r="H482" s="188"/>
      <c r="I482" s="188"/>
      <c r="J482" s="188"/>
      <c r="K482" s="188"/>
      <c r="L482" s="188"/>
      <c r="M482" s="188"/>
      <c r="N482" s="188"/>
      <c r="O482" s="188"/>
      <c r="P482" s="188"/>
      <c r="Q482" s="188"/>
      <c r="R482" s="188"/>
      <c r="S482" s="188"/>
      <c r="T482" s="188"/>
      <c r="U482" s="188"/>
      <c r="AP482" s="195"/>
    </row>
    <row r="483" spans="3:42" s="194" customFormat="1">
      <c r="C483" s="188"/>
      <c r="D483" s="188"/>
      <c r="E483" s="188"/>
      <c r="F483" s="188"/>
      <c r="G483" s="188"/>
      <c r="H483" s="188"/>
      <c r="I483" s="188"/>
      <c r="J483" s="188"/>
      <c r="K483" s="188"/>
      <c r="L483" s="188"/>
      <c r="M483" s="188"/>
      <c r="N483" s="188"/>
      <c r="O483" s="188"/>
      <c r="P483" s="188"/>
      <c r="Q483" s="188"/>
      <c r="R483" s="188"/>
      <c r="S483" s="188"/>
      <c r="T483" s="188"/>
      <c r="U483" s="188"/>
      <c r="AP483" s="195"/>
    </row>
    <row r="484" spans="3:42" s="194" customFormat="1">
      <c r="C484" s="188"/>
      <c r="D484" s="188"/>
      <c r="E484" s="188"/>
      <c r="F484" s="188"/>
      <c r="G484" s="188"/>
      <c r="H484" s="188"/>
      <c r="I484" s="188"/>
      <c r="J484" s="188"/>
      <c r="K484" s="188"/>
      <c r="L484" s="188"/>
      <c r="M484" s="188"/>
      <c r="N484" s="188"/>
      <c r="O484" s="188"/>
      <c r="P484" s="188"/>
      <c r="Q484" s="188"/>
      <c r="R484" s="188"/>
      <c r="S484" s="188"/>
      <c r="T484" s="188"/>
      <c r="U484" s="188"/>
      <c r="AP484" s="195"/>
    </row>
    <row r="485" spans="3:42" s="194" customFormat="1">
      <c r="C485" s="188"/>
      <c r="D485" s="188"/>
      <c r="E485" s="188"/>
      <c r="F485" s="188"/>
      <c r="G485" s="188"/>
      <c r="H485" s="188"/>
      <c r="I485" s="188"/>
      <c r="J485" s="188"/>
      <c r="K485" s="188"/>
      <c r="L485" s="188"/>
      <c r="M485" s="188"/>
      <c r="N485" s="188"/>
      <c r="O485" s="188"/>
      <c r="P485" s="188"/>
      <c r="Q485" s="188"/>
      <c r="R485" s="188"/>
      <c r="S485" s="188"/>
      <c r="T485" s="188"/>
      <c r="U485" s="188"/>
      <c r="AP485" s="195"/>
    </row>
    <row r="486" spans="3:42" s="194" customFormat="1">
      <c r="C486" s="188"/>
      <c r="D486" s="188"/>
      <c r="E486" s="188"/>
      <c r="F486" s="188"/>
      <c r="G486" s="188"/>
      <c r="H486" s="188"/>
      <c r="I486" s="188"/>
      <c r="J486" s="188"/>
      <c r="K486" s="188"/>
      <c r="L486" s="188"/>
      <c r="M486" s="188"/>
      <c r="N486" s="188"/>
      <c r="O486" s="188"/>
      <c r="P486" s="188"/>
      <c r="Q486" s="188"/>
      <c r="R486" s="188"/>
      <c r="S486" s="188"/>
      <c r="T486" s="188"/>
      <c r="U486" s="188"/>
      <c r="AP486" s="195"/>
    </row>
    <row r="487" spans="3:42" s="194" customFormat="1">
      <c r="C487" s="188"/>
      <c r="D487" s="188"/>
      <c r="E487" s="188"/>
      <c r="F487" s="188"/>
      <c r="G487" s="188"/>
      <c r="H487" s="188"/>
      <c r="I487" s="188"/>
      <c r="J487" s="188"/>
      <c r="K487" s="188"/>
      <c r="L487" s="188"/>
      <c r="M487" s="188"/>
      <c r="N487" s="188"/>
      <c r="O487" s="188"/>
      <c r="P487" s="188"/>
      <c r="Q487" s="188"/>
      <c r="R487" s="188"/>
      <c r="S487" s="188"/>
      <c r="T487" s="188"/>
      <c r="U487" s="188"/>
      <c r="AP487" s="195"/>
    </row>
    <row r="488" spans="3:42" s="194" customFormat="1">
      <c r="C488" s="188"/>
      <c r="D488" s="188"/>
      <c r="E488" s="188"/>
      <c r="F488" s="188"/>
      <c r="G488" s="188"/>
      <c r="H488" s="188"/>
      <c r="I488" s="188"/>
      <c r="J488" s="188"/>
      <c r="K488" s="188"/>
      <c r="L488" s="188"/>
      <c r="M488" s="188"/>
      <c r="N488" s="188"/>
      <c r="O488" s="188"/>
      <c r="P488" s="188"/>
      <c r="Q488" s="188"/>
      <c r="R488" s="188"/>
      <c r="S488" s="188"/>
      <c r="T488" s="188"/>
      <c r="U488" s="188"/>
      <c r="AP488" s="195"/>
    </row>
    <row r="489" spans="3:42" s="194" customFormat="1">
      <c r="C489" s="188"/>
      <c r="D489" s="188"/>
      <c r="E489" s="188"/>
      <c r="F489" s="188"/>
      <c r="G489" s="188"/>
      <c r="H489" s="188"/>
      <c r="I489" s="188"/>
      <c r="J489" s="188"/>
      <c r="K489" s="188"/>
      <c r="L489" s="188"/>
      <c r="M489" s="188"/>
      <c r="N489" s="188"/>
      <c r="O489" s="188"/>
      <c r="P489" s="188"/>
      <c r="Q489" s="188"/>
      <c r="R489" s="188"/>
      <c r="S489" s="188"/>
      <c r="T489" s="188"/>
      <c r="U489" s="188"/>
      <c r="AP489" s="195"/>
    </row>
    <row r="490" spans="3:42" s="194" customFormat="1">
      <c r="C490" s="188"/>
      <c r="D490" s="188"/>
      <c r="E490" s="188"/>
      <c r="F490" s="188"/>
      <c r="G490" s="188"/>
      <c r="H490" s="188"/>
      <c r="I490" s="188"/>
      <c r="J490" s="188"/>
      <c r="K490" s="188"/>
      <c r="L490" s="188"/>
      <c r="M490" s="188"/>
      <c r="N490" s="188"/>
      <c r="O490" s="188"/>
      <c r="P490" s="188"/>
      <c r="Q490" s="188"/>
      <c r="R490" s="188"/>
      <c r="S490" s="188"/>
      <c r="T490" s="188"/>
      <c r="U490" s="188"/>
      <c r="AP490" s="195"/>
    </row>
    <row r="491" spans="3:42" s="194" customFormat="1">
      <c r="C491" s="188"/>
      <c r="D491" s="188"/>
      <c r="E491" s="188"/>
      <c r="F491" s="188"/>
      <c r="G491" s="188"/>
      <c r="H491" s="188"/>
      <c r="I491" s="188"/>
      <c r="J491" s="188"/>
      <c r="K491" s="188"/>
      <c r="L491" s="188"/>
      <c r="M491" s="188"/>
      <c r="N491" s="188"/>
      <c r="O491" s="188"/>
      <c r="P491" s="188"/>
      <c r="Q491" s="188"/>
      <c r="R491" s="188"/>
      <c r="S491" s="188"/>
      <c r="T491" s="188"/>
      <c r="U491" s="188"/>
      <c r="AP491" s="195"/>
    </row>
    <row r="492" spans="3:42" s="194" customFormat="1">
      <c r="C492" s="188"/>
      <c r="D492" s="188"/>
      <c r="E492" s="188"/>
      <c r="F492" s="188"/>
      <c r="G492" s="188"/>
      <c r="H492" s="188"/>
      <c r="I492" s="188"/>
      <c r="J492" s="188"/>
      <c r="K492" s="188"/>
      <c r="L492" s="188"/>
      <c r="M492" s="188"/>
      <c r="N492" s="188"/>
      <c r="O492" s="188"/>
      <c r="P492" s="188"/>
      <c r="Q492" s="188"/>
      <c r="R492" s="188"/>
      <c r="S492" s="188"/>
      <c r="T492" s="188"/>
      <c r="U492" s="188"/>
      <c r="AP492" s="195"/>
    </row>
    <row r="493" spans="3:42" s="194" customFormat="1">
      <c r="C493" s="188"/>
      <c r="D493" s="188"/>
      <c r="E493" s="188"/>
      <c r="F493" s="188"/>
      <c r="G493" s="188"/>
      <c r="H493" s="188"/>
      <c r="I493" s="188"/>
      <c r="J493" s="188"/>
      <c r="K493" s="188"/>
      <c r="L493" s="188"/>
      <c r="M493" s="188"/>
      <c r="N493" s="188"/>
      <c r="O493" s="188"/>
      <c r="P493" s="188"/>
      <c r="Q493" s="188"/>
      <c r="R493" s="188"/>
      <c r="S493" s="188"/>
      <c r="T493" s="188"/>
      <c r="U493" s="188"/>
      <c r="AP493" s="195"/>
    </row>
    <row r="494" spans="3:42" s="194" customFormat="1">
      <c r="C494" s="188"/>
      <c r="D494" s="188"/>
      <c r="E494" s="188"/>
      <c r="F494" s="188"/>
      <c r="G494" s="188"/>
      <c r="H494" s="188"/>
      <c r="I494" s="188"/>
      <c r="J494" s="188"/>
      <c r="K494" s="188"/>
      <c r="L494" s="188"/>
      <c r="M494" s="188"/>
      <c r="N494" s="188"/>
      <c r="O494" s="188"/>
      <c r="P494" s="188"/>
      <c r="Q494" s="188"/>
      <c r="R494" s="188"/>
      <c r="S494" s="188"/>
      <c r="T494" s="188"/>
      <c r="U494" s="188"/>
      <c r="AP494" s="195"/>
    </row>
    <row r="495" spans="3:42" s="194" customFormat="1">
      <c r="C495" s="188"/>
      <c r="D495" s="188"/>
      <c r="E495" s="188"/>
      <c r="F495" s="188"/>
      <c r="G495" s="188"/>
      <c r="H495" s="188"/>
      <c r="I495" s="188"/>
      <c r="J495" s="188"/>
      <c r="K495" s="188"/>
      <c r="L495" s="188"/>
      <c r="M495" s="188"/>
      <c r="N495" s="188"/>
      <c r="O495" s="188"/>
      <c r="P495" s="188"/>
      <c r="Q495" s="188"/>
      <c r="R495" s="188"/>
      <c r="S495" s="188"/>
      <c r="T495" s="188"/>
      <c r="U495" s="188"/>
      <c r="AP495" s="195"/>
    </row>
    <row r="496" spans="3:42" s="194" customFormat="1">
      <c r="C496" s="188"/>
      <c r="D496" s="188"/>
      <c r="E496" s="188"/>
      <c r="F496" s="188"/>
      <c r="G496" s="188"/>
      <c r="H496" s="188"/>
      <c r="I496" s="188"/>
      <c r="J496" s="188"/>
      <c r="K496" s="188"/>
      <c r="L496" s="188"/>
      <c r="M496" s="188"/>
      <c r="N496" s="188"/>
      <c r="O496" s="188"/>
      <c r="P496" s="188"/>
      <c r="Q496" s="188"/>
      <c r="R496" s="188"/>
      <c r="S496" s="188"/>
      <c r="T496" s="188"/>
      <c r="U496" s="188"/>
      <c r="AP496" s="195"/>
    </row>
    <row r="497" spans="3:42" s="194" customFormat="1">
      <c r="C497" s="188"/>
      <c r="D497" s="188"/>
      <c r="E497" s="188"/>
      <c r="F497" s="188"/>
      <c r="G497" s="188"/>
      <c r="H497" s="188"/>
      <c r="I497" s="188"/>
      <c r="J497" s="188"/>
      <c r="K497" s="188"/>
      <c r="L497" s="188"/>
      <c r="M497" s="188"/>
      <c r="N497" s="188"/>
      <c r="O497" s="188"/>
      <c r="P497" s="188"/>
      <c r="Q497" s="188"/>
      <c r="R497" s="188"/>
      <c r="S497" s="188"/>
      <c r="T497" s="188"/>
      <c r="U497" s="188"/>
      <c r="AP497" s="195"/>
    </row>
    <row r="498" spans="3:42" s="194" customFormat="1">
      <c r="C498" s="188"/>
      <c r="D498" s="188"/>
      <c r="E498" s="188"/>
      <c r="F498" s="188"/>
      <c r="G498" s="188"/>
      <c r="H498" s="188"/>
      <c r="I498" s="188"/>
      <c r="J498" s="188"/>
      <c r="K498" s="188"/>
      <c r="L498" s="188"/>
      <c r="M498" s="188"/>
      <c r="N498" s="188"/>
      <c r="O498" s="188"/>
      <c r="P498" s="188"/>
      <c r="Q498" s="188"/>
      <c r="R498" s="188"/>
      <c r="S498" s="188"/>
      <c r="T498" s="188"/>
      <c r="U498" s="188"/>
      <c r="AP498" s="195"/>
    </row>
    <row r="499" spans="3:42" s="194" customFormat="1">
      <c r="C499" s="188"/>
      <c r="D499" s="188"/>
      <c r="E499" s="188"/>
      <c r="F499" s="188"/>
      <c r="G499" s="188"/>
      <c r="H499" s="188"/>
      <c r="I499" s="188"/>
      <c r="J499" s="188"/>
      <c r="K499" s="188"/>
      <c r="L499" s="188"/>
      <c r="M499" s="188"/>
      <c r="N499" s="188"/>
      <c r="O499" s="188"/>
      <c r="P499" s="188"/>
      <c r="Q499" s="188"/>
      <c r="R499" s="188"/>
      <c r="S499" s="188"/>
      <c r="T499" s="188"/>
      <c r="U499" s="188"/>
      <c r="AP499" s="195"/>
    </row>
    <row r="500" spans="3:42" s="194" customFormat="1">
      <c r="C500" s="188"/>
      <c r="D500" s="188"/>
      <c r="E500" s="188"/>
      <c r="F500" s="188"/>
      <c r="G500" s="188"/>
      <c r="H500" s="188"/>
      <c r="I500" s="188"/>
      <c r="J500" s="188"/>
      <c r="K500" s="188"/>
      <c r="L500" s="188"/>
      <c r="M500" s="188"/>
      <c r="N500" s="188"/>
      <c r="O500" s="188"/>
      <c r="P500" s="188"/>
      <c r="Q500" s="188"/>
      <c r="R500" s="188"/>
      <c r="S500" s="188"/>
      <c r="T500" s="188"/>
      <c r="U500" s="188"/>
      <c r="AP500" s="195"/>
    </row>
    <row r="501" spans="3:42" s="194" customFormat="1">
      <c r="C501" s="188"/>
      <c r="D501" s="188"/>
      <c r="E501" s="188"/>
      <c r="F501" s="188"/>
      <c r="G501" s="188"/>
      <c r="H501" s="188"/>
      <c r="I501" s="188"/>
      <c r="J501" s="188"/>
      <c r="K501" s="188"/>
      <c r="L501" s="188"/>
      <c r="M501" s="188"/>
      <c r="N501" s="188"/>
      <c r="O501" s="188"/>
      <c r="P501" s="188"/>
      <c r="Q501" s="188"/>
      <c r="R501" s="188"/>
      <c r="S501" s="188"/>
      <c r="T501" s="188"/>
      <c r="U501" s="188"/>
      <c r="AP501" s="195"/>
    </row>
    <row r="502" spans="3:42" s="194" customFormat="1">
      <c r="C502" s="188"/>
      <c r="D502" s="188"/>
      <c r="E502" s="188"/>
      <c r="F502" s="188"/>
      <c r="G502" s="188"/>
      <c r="H502" s="188"/>
      <c r="I502" s="188"/>
      <c r="J502" s="188"/>
      <c r="K502" s="188"/>
      <c r="L502" s="188"/>
      <c r="M502" s="188"/>
      <c r="N502" s="188"/>
      <c r="O502" s="188"/>
      <c r="P502" s="188"/>
      <c r="Q502" s="188"/>
      <c r="R502" s="188"/>
      <c r="S502" s="188"/>
      <c r="T502" s="188"/>
      <c r="U502" s="188"/>
      <c r="AP502" s="195"/>
    </row>
    <row r="503" spans="3:42" s="194" customFormat="1">
      <c r="C503" s="188"/>
      <c r="D503" s="188"/>
      <c r="E503" s="188"/>
      <c r="F503" s="188"/>
      <c r="G503" s="188"/>
      <c r="H503" s="188"/>
      <c r="I503" s="188"/>
      <c r="J503" s="188"/>
      <c r="K503" s="188"/>
      <c r="L503" s="188"/>
      <c r="M503" s="188"/>
      <c r="N503" s="188"/>
      <c r="O503" s="188"/>
      <c r="P503" s="188"/>
      <c r="Q503" s="188"/>
      <c r="R503" s="188"/>
      <c r="S503" s="188"/>
      <c r="T503" s="188"/>
      <c r="U503" s="188"/>
      <c r="AP503" s="195"/>
    </row>
    <row r="504" spans="3:42" s="194" customFormat="1">
      <c r="C504" s="188"/>
      <c r="D504" s="188"/>
      <c r="E504" s="188"/>
      <c r="F504" s="188"/>
      <c r="G504" s="188"/>
      <c r="H504" s="188"/>
      <c r="I504" s="188"/>
      <c r="J504" s="188"/>
      <c r="K504" s="188"/>
      <c r="L504" s="188"/>
      <c r="M504" s="188"/>
      <c r="N504" s="188"/>
      <c r="O504" s="188"/>
      <c r="P504" s="188"/>
      <c r="Q504" s="188"/>
      <c r="R504" s="188"/>
      <c r="S504" s="188"/>
      <c r="T504" s="188"/>
      <c r="U504" s="188"/>
      <c r="AP504" s="195"/>
    </row>
    <row r="505" spans="3:42" s="194" customFormat="1">
      <c r="C505" s="188"/>
      <c r="D505" s="188"/>
      <c r="E505" s="188"/>
      <c r="F505" s="188"/>
      <c r="G505" s="188"/>
      <c r="H505" s="188"/>
      <c r="I505" s="188"/>
      <c r="J505" s="188"/>
      <c r="K505" s="188"/>
      <c r="L505" s="188"/>
      <c r="M505" s="188"/>
      <c r="N505" s="188"/>
      <c r="O505" s="188"/>
      <c r="P505" s="188"/>
      <c r="Q505" s="188"/>
      <c r="R505" s="188"/>
      <c r="S505" s="188"/>
      <c r="T505" s="188"/>
      <c r="U505" s="188"/>
      <c r="AP505" s="195"/>
    </row>
    <row r="506" spans="3:42" s="194" customFormat="1">
      <c r="C506" s="188"/>
      <c r="D506" s="188"/>
      <c r="E506" s="188"/>
      <c r="F506" s="188"/>
      <c r="G506" s="188"/>
      <c r="H506" s="188"/>
      <c r="I506" s="188"/>
      <c r="J506" s="188"/>
      <c r="K506" s="188"/>
      <c r="L506" s="188"/>
      <c r="M506" s="188"/>
      <c r="N506" s="188"/>
      <c r="O506" s="188"/>
      <c r="P506" s="188"/>
      <c r="Q506" s="188"/>
      <c r="R506" s="188"/>
      <c r="S506" s="188"/>
      <c r="T506" s="188"/>
      <c r="U506" s="188"/>
      <c r="AP506" s="195"/>
    </row>
    <row r="507" spans="3:42" s="194" customFormat="1">
      <c r="C507" s="188"/>
      <c r="D507" s="188"/>
      <c r="E507" s="188"/>
      <c r="F507" s="188"/>
      <c r="G507" s="188"/>
      <c r="H507" s="188"/>
      <c r="I507" s="188"/>
      <c r="J507" s="188"/>
      <c r="K507" s="188"/>
      <c r="L507" s="188"/>
      <c r="M507" s="188"/>
      <c r="N507" s="188"/>
      <c r="O507" s="188"/>
      <c r="P507" s="188"/>
      <c r="Q507" s="188"/>
      <c r="R507" s="188"/>
      <c r="S507" s="188"/>
      <c r="T507" s="188"/>
      <c r="U507" s="188"/>
      <c r="AP507" s="195"/>
    </row>
    <row r="508" spans="3:42" s="194" customFormat="1">
      <c r="C508" s="188"/>
      <c r="D508" s="188"/>
      <c r="E508" s="188"/>
      <c r="F508" s="188"/>
      <c r="G508" s="188"/>
      <c r="H508" s="188"/>
      <c r="I508" s="188"/>
      <c r="J508" s="188"/>
      <c r="K508" s="188"/>
      <c r="L508" s="188"/>
      <c r="M508" s="188"/>
      <c r="N508" s="188"/>
      <c r="O508" s="188"/>
      <c r="P508" s="188"/>
      <c r="Q508" s="188"/>
      <c r="R508" s="188"/>
      <c r="S508" s="188"/>
      <c r="T508" s="188"/>
      <c r="U508" s="188"/>
      <c r="AP508" s="195"/>
    </row>
    <row r="509" spans="3:42" s="194" customFormat="1">
      <c r="C509" s="188"/>
      <c r="D509" s="188"/>
      <c r="E509" s="188"/>
      <c r="F509" s="188"/>
      <c r="G509" s="188"/>
      <c r="H509" s="188"/>
      <c r="I509" s="188"/>
      <c r="J509" s="188"/>
      <c r="K509" s="188"/>
      <c r="L509" s="188"/>
      <c r="M509" s="188"/>
      <c r="N509" s="188"/>
      <c r="O509" s="188"/>
      <c r="P509" s="188"/>
      <c r="Q509" s="188"/>
      <c r="R509" s="188"/>
      <c r="S509" s="188"/>
      <c r="T509" s="188"/>
      <c r="U509" s="188"/>
      <c r="AP509" s="195"/>
    </row>
    <row r="510" spans="3:42" s="194" customFormat="1">
      <c r="C510" s="188"/>
      <c r="D510" s="188"/>
      <c r="E510" s="188"/>
      <c r="F510" s="188"/>
      <c r="G510" s="188"/>
      <c r="H510" s="188"/>
      <c r="I510" s="188"/>
      <c r="J510" s="188"/>
      <c r="K510" s="188"/>
      <c r="L510" s="188"/>
      <c r="M510" s="188"/>
      <c r="N510" s="188"/>
      <c r="O510" s="188"/>
      <c r="P510" s="188"/>
      <c r="Q510" s="188"/>
      <c r="R510" s="188"/>
      <c r="S510" s="188"/>
      <c r="T510" s="188"/>
      <c r="U510" s="188"/>
      <c r="AP510" s="195"/>
    </row>
    <row r="511" spans="3:42" s="194" customFormat="1">
      <c r="C511" s="188"/>
      <c r="D511" s="188"/>
      <c r="E511" s="188"/>
      <c r="F511" s="188"/>
      <c r="G511" s="188"/>
      <c r="H511" s="188"/>
      <c r="I511" s="188"/>
      <c r="J511" s="188"/>
      <c r="K511" s="188"/>
      <c r="L511" s="188"/>
      <c r="M511" s="188"/>
      <c r="N511" s="188"/>
      <c r="O511" s="188"/>
      <c r="P511" s="188"/>
      <c r="Q511" s="188"/>
      <c r="R511" s="188"/>
      <c r="S511" s="188"/>
      <c r="T511" s="188"/>
      <c r="U511" s="188"/>
      <c r="AP511" s="195"/>
    </row>
    <row r="512" spans="3:42" s="194" customFormat="1">
      <c r="C512" s="188"/>
      <c r="D512" s="188"/>
      <c r="E512" s="188"/>
      <c r="F512" s="188"/>
      <c r="G512" s="188"/>
      <c r="H512" s="188"/>
      <c r="I512" s="188"/>
      <c r="J512" s="188"/>
      <c r="K512" s="188"/>
      <c r="L512" s="188"/>
      <c r="M512" s="188"/>
      <c r="N512" s="188"/>
      <c r="O512" s="188"/>
      <c r="P512" s="188"/>
      <c r="Q512" s="188"/>
      <c r="R512" s="188"/>
      <c r="S512" s="188"/>
      <c r="T512" s="188"/>
      <c r="U512" s="188"/>
      <c r="AP512" s="195"/>
    </row>
    <row r="513" spans="3:42" s="194" customFormat="1">
      <c r="C513" s="188"/>
      <c r="D513" s="188"/>
      <c r="E513" s="188"/>
      <c r="F513" s="188"/>
      <c r="G513" s="188"/>
      <c r="H513" s="188"/>
      <c r="I513" s="188"/>
      <c r="J513" s="188"/>
      <c r="K513" s="188"/>
      <c r="L513" s="188"/>
      <c r="M513" s="188"/>
      <c r="N513" s="188"/>
      <c r="O513" s="188"/>
      <c r="P513" s="188"/>
      <c r="Q513" s="188"/>
      <c r="R513" s="188"/>
      <c r="S513" s="188"/>
      <c r="T513" s="188"/>
      <c r="U513" s="188"/>
      <c r="AP513" s="195"/>
    </row>
    <row r="514" spans="3:42" s="194" customFormat="1">
      <c r="C514" s="188"/>
      <c r="D514" s="188"/>
      <c r="E514" s="188"/>
      <c r="F514" s="188"/>
      <c r="G514" s="188"/>
      <c r="H514" s="188"/>
      <c r="I514" s="188"/>
      <c r="J514" s="188"/>
      <c r="K514" s="188"/>
      <c r="L514" s="188"/>
      <c r="M514" s="188"/>
      <c r="N514" s="188"/>
      <c r="O514" s="188"/>
      <c r="P514" s="188"/>
      <c r="Q514" s="188"/>
      <c r="R514" s="188"/>
      <c r="S514" s="188"/>
      <c r="T514" s="188"/>
      <c r="U514" s="188"/>
      <c r="AP514" s="195"/>
    </row>
    <row r="515" spans="3:42" s="194" customFormat="1">
      <c r="C515" s="188"/>
      <c r="D515" s="188"/>
      <c r="E515" s="188"/>
      <c r="F515" s="188"/>
      <c r="G515" s="188"/>
      <c r="H515" s="188"/>
      <c r="I515" s="188"/>
      <c r="J515" s="188"/>
      <c r="K515" s="188"/>
      <c r="L515" s="188"/>
      <c r="M515" s="188"/>
      <c r="N515" s="188"/>
      <c r="O515" s="188"/>
      <c r="P515" s="188"/>
      <c r="Q515" s="188"/>
      <c r="R515" s="188"/>
      <c r="S515" s="188"/>
      <c r="T515" s="188"/>
      <c r="U515" s="188"/>
      <c r="AP515" s="195"/>
    </row>
    <row r="516" spans="3:42" s="194" customFormat="1">
      <c r="C516" s="188"/>
      <c r="D516" s="188"/>
      <c r="E516" s="188"/>
      <c r="F516" s="188"/>
      <c r="G516" s="188"/>
      <c r="H516" s="188"/>
      <c r="I516" s="188"/>
      <c r="J516" s="188"/>
      <c r="K516" s="188"/>
      <c r="L516" s="188"/>
      <c r="M516" s="188"/>
      <c r="N516" s="188"/>
      <c r="O516" s="188"/>
      <c r="P516" s="188"/>
      <c r="Q516" s="188"/>
      <c r="R516" s="188"/>
      <c r="S516" s="188"/>
      <c r="T516" s="188"/>
      <c r="U516" s="188"/>
      <c r="AP516" s="195"/>
    </row>
    <row r="517" spans="3:42" s="194" customFormat="1">
      <c r="C517" s="188"/>
      <c r="D517" s="188"/>
      <c r="E517" s="188"/>
      <c r="F517" s="188"/>
      <c r="G517" s="188"/>
      <c r="H517" s="188"/>
      <c r="I517" s="188"/>
      <c r="J517" s="188"/>
      <c r="K517" s="188"/>
      <c r="L517" s="188"/>
      <c r="M517" s="188"/>
      <c r="N517" s="188"/>
      <c r="O517" s="188"/>
      <c r="P517" s="188"/>
      <c r="Q517" s="188"/>
      <c r="R517" s="188"/>
      <c r="S517" s="188"/>
      <c r="T517" s="188"/>
      <c r="U517" s="188"/>
      <c r="AP517" s="195"/>
    </row>
    <row r="518" spans="3:42" s="194" customFormat="1">
      <c r="C518" s="188"/>
      <c r="D518" s="188"/>
      <c r="E518" s="188"/>
      <c r="F518" s="188"/>
      <c r="G518" s="188"/>
      <c r="H518" s="188"/>
      <c r="I518" s="188"/>
      <c r="J518" s="188"/>
      <c r="K518" s="188"/>
      <c r="L518" s="188"/>
      <c r="M518" s="188"/>
      <c r="N518" s="188"/>
      <c r="O518" s="188"/>
      <c r="P518" s="188"/>
      <c r="Q518" s="188"/>
      <c r="R518" s="188"/>
      <c r="S518" s="188"/>
      <c r="T518" s="188"/>
      <c r="U518" s="188"/>
      <c r="AP518" s="195"/>
    </row>
    <row r="519" spans="3:42" s="194" customFormat="1">
      <c r="C519" s="188"/>
      <c r="D519" s="188"/>
      <c r="E519" s="188"/>
      <c r="F519" s="188"/>
      <c r="G519" s="188"/>
      <c r="H519" s="188"/>
      <c r="I519" s="188"/>
      <c r="J519" s="188"/>
      <c r="K519" s="188"/>
      <c r="L519" s="188"/>
      <c r="M519" s="188"/>
      <c r="N519" s="188"/>
      <c r="O519" s="188"/>
      <c r="P519" s="188"/>
      <c r="Q519" s="188"/>
      <c r="R519" s="188"/>
      <c r="S519" s="188"/>
      <c r="T519" s="188"/>
      <c r="U519" s="188"/>
      <c r="AP519" s="195"/>
    </row>
    <row r="520" spans="3:42" s="194" customFormat="1">
      <c r="C520" s="188"/>
      <c r="D520" s="188"/>
      <c r="E520" s="188"/>
      <c r="F520" s="188"/>
      <c r="G520" s="188"/>
      <c r="H520" s="188"/>
      <c r="I520" s="188"/>
      <c r="J520" s="188"/>
      <c r="K520" s="188"/>
      <c r="L520" s="188"/>
      <c r="M520" s="188"/>
      <c r="N520" s="188"/>
      <c r="O520" s="188"/>
      <c r="P520" s="188"/>
      <c r="Q520" s="188"/>
      <c r="R520" s="188"/>
      <c r="S520" s="188"/>
      <c r="T520" s="188"/>
      <c r="U520" s="188"/>
      <c r="AP520" s="195"/>
    </row>
    <row r="521" spans="3:42" s="194" customFormat="1">
      <c r="C521" s="188"/>
      <c r="D521" s="188"/>
      <c r="E521" s="188"/>
      <c r="F521" s="188"/>
      <c r="G521" s="188"/>
      <c r="H521" s="188"/>
      <c r="I521" s="188"/>
      <c r="J521" s="188"/>
      <c r="K521" s="188"/>
      <c r="L521" s="188"/>
      <c r="M521" s="188"/>
      <c r="N521" s="188"/>
      <c r="O521" s="188"/>
      <c r="P521" s="188"/>
      <c r="Q521" s="188"/>
      <c r="R521" s="188"/>
      <c r="S521" s="188"/>
      <c r="T521" s="188"/>
      <c r="U521" s="188"/>
      <c r="AP521" s="195"/>
    </row>
    <row r="522" spans="3:42" s="194" customFormat="1">
      <c r="C522" s="188"/>
      <c r="D522" s="188"/>
      <c r="E522" s="188"/>
      <c r="F522" s="188"/>
      <c r="G522" s="188"/>
      <c r="H522" s="188"/>
      <c r="I522" s="188"/>
      <c r="J522" s="188"/>
      <c r="K522" s="188"/>
      <c r="L522" s="188"/>
      <c r="M522" s="188"/>
      <c r="N522" s="188"/>
      <c r="O522" s="188"/>
      <c r="P522" s="188"/>
      <c r="Q522" s="188"/>
      <c r="R522" s="188"/>
      <c r="S522" s="188"/>
      <c r="T522" s="188"/>
      <c r="U522" s="188"/>
      <c r="AP522" s="195"/>
    </row>
    <row r="523" spans="3:42" s="194" customFormat="1">
      <c r="C523" s="188"/>
      <c r="D523" s="188"/>
      <c r="E523" s="188"/>
      <c r="F523" s="188"/>
      <c r="G523" s="188"/>
      <c r="H523" s="188"/>
      <c r="I523" s="188"/>
      <c r="J523" s="188"/>
      <c r="K523" s="188"/>
      <c r="L523" s="188"/>
      <c r="M523" s="188"/>
      <c r="N523" s="188"/>
      <c r="O523" s="188"/>
      <c r="P523" s="188"/>
      <c r="Q523" s="188"/>
      <c r="R523" s="188"/>
      <c r="S523" s="188"/>
      <c r="T523" s="188"/>
      <c r="U523" s="188"/>
      <c r="AP523" s="195"/>
    </row>
    <row r="524" spans="3:42" s="194" customFormat="1">
      <c r="C524" s="188"/>
      <c r="D524" s="188"/>
      <c r="E524" s="188"/>
      <c r="F524" s="188"/>
      <c r="G524" s="188"/>
      <c r="H524" s="188"/>
      <c r="I524" s="188"/>
      <c r="J524" s="188"/>
      <c r="K524" s="188"/>
      <c r="L524" s="188"/>
      <c r="M524" s="188"/>
      <c r="N524" s="188"/>
      <c r="O524" s="188"/>
      <c r="P524" s="188"/>
      <c r="Q524" s="188"/>
      <c r="R524" s="188"/>
      <c r="S524" s="188"/>
      <c r="T524" s="188"/>
      <c r="U524" s="188"/>
      <c r="AP524" s="195"/>
    </row>
    <row r="525" spans="3:42" s="194" customFormat="1">
      <c r="C525" s="188"/>
      <c r="D525" s="188"/>
      <c r="E525" s="188"/>
      <c r="F525" s="188"/>
      <c r="G525" s="188"/>
      <c r="H525" s="188"/>
      <c r="I525" s="188"/>
      <c r="J525" s="188"/>
      <c r="K525" s="188"/>
      <c r="L525" s="188"/>
      <c r="M525" s="188"/>
      <c r="N525" s="188"/>
      <c r="O525" s="188"/>
      <c r="P525" s="188"/>
      <c r="Q525" s="188"/>
      <c r="R525" s="188"/>
      <c r="S525" s="188"/>
      <c r="T525" s="188"/>
      <c r="U525" s="188"/>
      <c r="AP525" s="195"/>
    </row>
    <row r="526" spans="3:42" s="194" customFormat="1">
      <c r="C526" s="188"/>
      <c r="D526" s="188"/>
      <c r="E526" s="188"/>
      <c r="F526" s="188"/>
      <c r="G526" s="188"/>
      <c r="H526" s="188"/>
      <c r="I526" s="188"/>
      <c r="J526" s="188"/>
      <c r="K526" s="188"/>
      <c r="L526" s="188"/>
      <c r="M526" s="188"/>
      <c r="N526" s="188"/>
      <c r="O526" s="188"/>
      <c r="P526" s="188"/>
      <c r="Q526" s="188"/>
      <c r="R526" s="188"/>
      <c r="S526" s="188"/>
      <c r="T526" s="188"/>
      <c r="U526" s="188"/>
      <c r="AP526" s="195"/>
    </row>
    <row r="527" spans="3:42" s="194" customFormat="1">
      <c r="C527" s="188"/>
      <c r="D527" s="188"/>
      <c r="E527" s="188"/>
      <c r="F527" s="188"/>
      <c r="G527" s="188"/>
      <c r="H527" s="188"/>
      <c r="I527" s="188"/>
      <c r="J527" s="188"/>
      <c r="K527" s="188"/>
      <c r="L527" s="188"/>
      <c r="M527" s="188"/>
      <c r="N527" s="188"/>
      <c r="O527" s="188"/>
      <c r="P527" s="188"/>
      <c r="Q527" s="188"/>
      <c r="R527" s="188"/>
      <c r="S527" s="188"/>
      <c r="T527" s="188"/>
      <c r="U527" s="188"/>
      <c r="AP527" s="195"/>
    </row>
    <row r="528" spans="3:42" s="194" customFormat="1">
      <c r="C528" s="188"/>
      <c r="D528" s="188"/>
      <c r="E528" s="188"/>
      <c r="F528" s="188"/>
      <c r="G528" s="188"/>
      <c r="H528" s="188"/>
      <c r="I528" s="188"/>
      <c r="J528" s="188"/>
      <c r="K528" s="188"/>
      <c r="L528" s="188"/>
      <c r="M528" s="188"/>
      <c r="N528" s="188"/>
      <c r="O528" s="188"/>
      <c r="P528" s="188"/>
      <c r="Q528" s="188"/>
      <c r="R528" s="188"/>
      <c r="S528" s="188"/>
      <c r="T528" s="188"/>
      <c r="U528" s="188"/>
      <c r="AP528" s="195"/>
    </row>
    <row r="529" spans="3:42" s="194" customFormat="1">
      <c r="C529" s="188"/>
      <c r="D529" s="188"/>
      <c r="E529" s="188"/>
      <c r="F529" s="188"/>
      <c r="G529" s="188"/>
      <c r="H529" s="188"/>
      <c r="I529" s="188"/>
      <c r="J529" s="188"/>
      <c r="K529" s="188"/>
      <c r="L529" s="188"/>
      <c r="M529" s="188"/>
      <c r="N529" s="188"/>
      <c r="O529" s="188"/>
      <c r="P529" s="188"/>
      <c r="Q529" s="188"/>
      <c r="R529" s="188"/>
      <c r="S529" s="188"/>
      <c r="T529" s="188"/>
      <c r="U529" s="188"/>
      <c r="AP529" s="195"/>
    </row>
    <row r="530" spans="3:42" s="194" customFormat="1">
      <c r="C530" s="188"/>
      <c r="D530" s="188"/>
      <c r="E530" s="188"/>
      <c r="F530" s="188"/>
      <c r="G530" s="188"/>
      <c r="H530" s="188"/>
      <c r="I530" s="188"/>
      <c r="J530" s="188"/>
      <c r="K530" s="188"/>
      <c r="L530" s="188"/>
      <c r="M530" s="188"/>
      <c r="N530" s="188"/>
      <c r="O530" s="188"/>
      <c r="P530" s="188"/>
      <c r="Q530" s="188"/>
      <c r="R530" s="188"/>
      <c r="S530" s="188"/>
      <c r="T530" s="188"/>
      <c r="U530" s="188"/>
      <c r="AP530" s="195"/>
    </row>
    <row r="531" spans="3:42" s="194" customFormat="1">
      <c r="C531" s="188"/>
      <c r="D531" s="188"/>
      <c r="E531" s="188"/>
      <c r="F531" s="188"/>
      <c r="G531" s="188"/>
      <c r="H531" s="188"/>
      <c r="I531" s="188"/>
      <c r="J531" s="188"/>
      <c r="K531" s="188"/>
      <c r="L531" s="188"/>
      <c r="M531" s="188"/>
      <c r="N531" s="188"/>
      <c r="O531" s="188"/>
      <c r="P531" s="188"/>
      <c r="Q531" s="188"/>
      <c r="R531" s="188"/>
      <c r="S531" s="188"/>
      <c r="T531" s="188"/>
      <c r="U531" s="188"/>
      <c r="AP531" s="195"/>
    </row>
    <row r="532" spans="3:42" s="194" customFormat="1">
      <c r="C532" s="188"/>
      <c r="D532" s="188"/>
      <c r="E532" s="188"/>
      <c r="F532" s="188"/>
      <c r="G532" s="188"/>
      <c r="H532" s="188"/>
      <c r="I532" s="188"/>
      <c r="J532" s="188"/>
      <c r="K532" s="188"/>
      <c r="L532" s="188"/>
      <c r="M532" s="188"/>
      <c r="N532" s="188"/>
      <c r="O532" s="188"/>
      <c r="P532" s="188"/>
      <c r="Q532" s="188"/>
      <c r="R532" s="188"/>
      <c r="S532" s="188"/>
      <c r="T532" s="188"/>
      <c r="U532" s="188"/>
      <c r="AP532" s="195"/>
    </row>
    <row r="533" spans="3:42" s="194" customFormat="1">
      <c r="C533" s="188"/>
      <c r="D533" s="188"/>
      <c r="E533" s="188"/>
      <c r="F533" s="188"/>
      <c r="G533" s="188"/>
      <c r="H533" s="188"/>
      <c r="I533" s="188"/>
      <c r="J533" s="188"/>
      <c r="K533" s="188"/>
      <c r="L533" s="188"/>
      <c r="M533" s="188"/>
      <c r="N533" s="188"/>
      <c r="O533" s="188"/>
      <c r="P533" s="188"/>
      <c r="Q533" s="188"/>
      <c r="R533" s="188"/>
      <c r="S533" s="188"/>
      <c r="T533" s="188"/>
      <c r="U533" s="188"/>
      <c r="AP533" s="195"/>
    </row>
    <row r="534" spans="3:42" s="194" customFormat="1">
      <c r="C534" s="188"/>
      <c r="D534" s="188"/>
      <c r="E534" s="188"/>
      <c r="F534" s="188"/>
      <c r="G534" s="188"/>
      <c r="H534" s="188"/>
      <c r="I534" s="188"/>
      <c r="J534" s="188"/>
      <c r="K534" s="188"/>
      <c r="L534" s="188"/>
      <c r="M534" s="188"/>
      <c r="N534" s="188"/>
      <c r="O534" s="188"/>
      <c r="P534" s="188"/>
      <c r="Q534" s="188"/>
      <c r="R534" s="188"/>
      <c r="S534" s="188"/>
      <c r="T534" s="188"/>
      <c r="U534" s="188"/>
      <c r="AP534" s="195"/>
    </row>
    <row r="535" spans="3:42" s="194" customFormat="1">
      <c r="C535" s="188"/>
      <c r="D535" s="188"/>
      <c r="E535" s="188"/>
      <c r="F535" s="188"/>
      <c r="G535" s="188"/>
      <c r="H535" s="188"/>
      <c r="I535" s="188"/>
      <c r="J535" s="188"/>
      <c r="K535" s="188"/>
      <c r="L535" s="188"/>
      <c r="M535" s="188"/>
      <c r="N535" s="188"/>
      <c r="O535" s="188"/>
      <c r="P535" s="188"/>
      <c r="Q535" s="188"/>
      <c r="R535" s="188"/>
      <c r="S535" s="188"/>
      <c r="T535" s="188"/>
      <c r="U535" s="188"/>
      <c r="AP535" s="195"/>
    </row>
    <row r="536" spans="3:42" s="194" customFormat="1">
      <c r="C536" s="188"/>
      <c r="D536" s="188"/>
      <c r="E536" s="188"/>
      <c r="F536" s="188"/>
      <c r="G536" s="188"/>
      <c r="H536" s="188"/>
      <c r="I536" s="188"/>
      <c r="J536" s="188"/>
      <c r="K536" s="188"/>
      <c r="L536" s="188"/>
      <c r="M536" s="188"/>
      <c r="N536" s="188"/>
      <c r="O536" s="188"/>
      <c r="P536" s="188"/>
      <c r="Q536" s="188"/>
      <c r="R536" s="188"/>
      <c r="S536" s="188"/>
      <c r="T536" s="188"/>
      <c r="U536" s="188"/>
      <c r="AP536" s="195"/>
    </row>
    <row r="537" spans="3:42" s="194" customFormat="1">
      <c r="C537" s="188"/>
      <c r="D537" s="188"/>
      <c r="E537" s="188"/>
      <c r="F537" s="188"/>
      <c r="G537" s="188"/>
      <c r="H537" s="188"/>
      <c r="I537" s="188"/>
      <c r="J537" s="188"/>
      <c r="K537" s="188"/>
      <c r="L537" s="188"/>
      <c r="M537" s="188"/>
      <c r="N537" s="188"/>
      <c r="O537" s="188"/>
      <c r="P537" s="188"/>
      <c r="Q537" s="188"/>
      <c r="R537" s="188"/>
      <c r="S537" s="188"/>
      <c r="T537" s="188"/>
      <c r="U537" s="188"/>
      <c r="AP537" s="195"/>
    </row>
    <row r="538" spans="3:42" s="194" customFormat="1">
      <c r="C538" s="188"/>
      <c r="D538" s="188"/>
      <c r="E538" s="188"/>
      <c r="F538" s="188"/>
      <c r="G538" s="188"/>
      <c r="H538" s="188"/>
      <c r="I538" s="188"/>
      <c r="J538" s="188"/>
      <c r="K538" s="188"/>
      <c r="L538" s="188"/>
      <c r="M538" s="188"/>
      <c r="N538" s="188"/>
      <c r="O538" s="188"/>
      <c r="P538" s="188"/>
      <c r="Q538" s="188"/>
      <c r="R538" s="188"/>
      <c r="S538" s="188"/>
      <c r="T538" s="188"/>
      <c r="U538" s="188"/>
      <c r="AP538" s="195"/>
    </row>
    <row r="539" spans="3:42" s="194" customFormat="1">
      <c r="C539" s="188"/>
      <c r="D539" s="188"/>
      <c r="E539" s="188"/>
      <c r="F539" s="188"/>
      <c r="G539" s="188"/>
      <c r="H539" s="188"/>
      <c r="I539" s="188"/>
      <c r="J539" s="188"/>
      <c r="K539" s="188"/>
      <c r="L539" s="188"/>
      <c r="M539" s="188"/>
      <c r="N539" s="188"/>
      <c r="O539" s="188"/>
      <c r="P539" s="188"/>
      <c r="Q539" s="188"/>
      <c r="R539" s="188"/>
      <c r="S539" s="188"/>
      <c r="T539" s="188"/>
      <c r="U539" s="188"/>
      <c r="AP539" s="195"/>
    </row>
    <row r="540" spans="3:42" s="194" customFormat="1">
      <c r="C540" s="188"/>
      <c r="D540" s="188"/>
      <c r="E540" s="188"/>
      <c r="F540" s="188"/>
      <c r="G540" s="188"/>
      <c r="H540" s="188"/>
      <c r="I540" s="188"/>
      <c r="J540" s="188"/>
      <c r="K540" s="188"/>
      <c r="L540" s="188"/>
      <c r="M540" s="188"/>
      <c r="N540" s="188"/>
      <c r="O540" s="188"/>
      <c r="P540" s="188"/>
      <c r="Q540" s="188"/>
      <c r="R540" s="188"/>
      <c r="S540" s="188"/>
      <c r="T540" s="188"/>
      <c r="U540" s="188"/>
      <c r="AP540" s="195"/>
    </row>
    <row r="541" spans="3:42" s="194" customFormat="1">
      <c r="C541" s="188"/>
      <c r="D541" s="188"/>
      <c r="E541" s="188"/>
      <c r="F541" s="188"/>
      <c r="G541" s="188"/>
      <c r="H541" s="188"/>
      <c r="I541" s="188"/>
      <c r="J541" s="188"/>
      <c r="K541" s="188"/>
      <c r="L541" s="188"/>
      <c r="M541" s="188"/>
      <c r="N541" s="188"/>
      <c r="O541" s="188"/>
      <c r="P541" s="188"/>
      <c r="Q541" s="188"/>
      <c r="R541" s="188"/>
      <c r="S541" s="188"/>
      <c r="T541" s="188"/>
      <c r="U541" s="188"/>
      <c r="AP541" s="195"/>
    </row>
    <row r="542" spans="3:42" s="194" customFormat="1">
      <c r="C542" s="188"/>
      <c r="D542" s="188"/>
      <c r="E542" s="188"/>
      <c r="F542" s="188"/>
      <c r="G542" s="188"/>
      <c r="H542" s="188"/>
      <c r="I542" s="188"/>
      <c r="J542" s="188"/>
      <c r="K542" s="188"/>
      <c r="L542" s="188"/>
      <c r="M542" s="188"/>
      <c r="N542" s="188"/>
      <c r="O542" s="188"/>
      <c r="P542" s="188"/>
      <c r="Q542" s="188"/>
      <c r="R542" s="188"/>
      <c r="S542" s="188"/>
      <c r="T542" s="188"/>
      <c r="U542" s="188"/>
      <c r="AP542" s="195"/>
    </row>
    <row r="543" spans="3:42" s="194" customFormat="1">
      <c r="C543" s="188"/>
      <c r="D543" s="188"/>
      <c r="E543" s="188"/>
      <c r="F543" s="188"/>
      <c r="G543" s="188"/>
      <c r="H543" s="188"/>
      <c r="I543" s="188"/>
      <c r="J543" s="188"/>
      <c r="K543" s="188"/>
      <c r="L543" s="188"/>
      <c r="M543" s="188"/>
      <c r="N543" s="188"/>
      <c r="O543" s="188"/>
      <c r="P543" s="188"/>
      <c r="Q543" s="188"/>
      <c r="R543" s="188"/>
      <c r="S543" s="188"/>
      <c r="T543" s="188"/>
      <c r="U543" s="188"/>
      <c r="AP543" s="195"/>
    </row>
    <row r="544" spans="3:42" s="194" customFormat="1">
      <c r="C544" s="188"/>
      <c r="D544" s="188"/>
      <c r="E544" s="188"/>
      <c r="F544" s="188"/>
      <c r="G544" s="188"/>
      <c r="H544" s="188"/>
      <c r="I544" s="188"/>
      <c r="J544" s="188"/>
      <c r="K544" s="188"/>
      <c r="L544" s="188"/>
      <c r="M544" s="188"/>
      <c r="N544" s="188"/>
      <c r="O544" s="188"/>
      <c r="P544" s="188"/>
      <c r="Q544" s="188"/>
      <c r="R544" s="188"/>
      <c r="S544" s="188"/>
      <c r="T544" s="188"/>
      <c r="U544" s="188"/>
      <c r="AP544" s="195"/>
    </row>
    <row r="545" spans="3:42" s="194" customFormat="1">
      <c r="C545" s="188"/>
      <c r="D545" s="188"/>
      <c r="E545" s="188"/>
      <c r="F545" s="188"/>
      <c r="G545" s="188"/>
      <c r="H545" s="188"/>
      <c r="I545" s="188"/>
      <c r="J545" s="188"/>
      <c r="K545" s="188"/>
      <c r="L545" s="188"/>
      <c r="M545" s="188"/>
      <c r="N545" s="188"/>
      <c r="O545" s="188"/>
      <c r="P545" s="188"/>
      <c r="Q545" s="188"/>
      <c r="R545" s="188"/>
      <c r="S545" s="188"/>
      <c r="T545" s="188"/>
      <c r="U545" s="188"/>
      <c r="AP545" s="195"/>
    </row>
    <row r="546" spans="3:42" s="194" customFormat="1">
      <c r="C546" s="188"/>
      <c r="D546" s="188"/>
      <c r="E546" s="188"/>
      <c r="F546" s="188"/>
      <c r="G546" s="188"/>
      <c r="H546" s="188"/>
      <c r="I546" s="188"/>
      <c r="J546" s="188"/>
      <c r="K546" s="188"/>
      <c r="L546" s="188"/>
      <c r="M546" s="188"/>
      <c r="N546" s="188"/>
      <c r="O546" s="188"/>
      <c r="P546" s="188"/>
      <c r="Q546" s="188"/>
      <c r="R546" s="188"/>
      <c r="S546" s="188"/>
      <c r="T546" s="188"/>
      <c r="U546" s="188"/>
      <c r="AP546" s="195"/>
    </row>
    <row r="547" spans="3:42" s="194" customFormat="1">
      <c r="C547" s="188"/>
      <c r="D547" s="188"/>
      <c r="E547" s="188"/>
      <c r="F547" s="188"/>
      <c r="G547" s="188"/>
      <c r="H547" s="188"/>
      <c r="I547" s="188"/>
      <c r="J547" s="188"/>
      <c r="K547" s="188"/>
      <c r="L547" s="188"/>
      <c r="M547" s="188"/>
      <c r="N547" s="188"/>
      <c r="O547" s="188"/>
      <c r="P547" s="188"/>
      <c r="Q547" s="188"/>
      <c r="R547" s="188"/>
      <c r="S547" s="188"/>
      <c r="T547" s="188"/>
      <c r="U547" s="188"/>
      <c r="AP547" s="195"/>
    </row>
    <row r="548" spans="3:42" s="194" customFormat="1">
      <c r="C548" s="188"/>
      <c r="D548" s="188"/>
      <c r="E548" s="188"/>
      <c r="F548" s="188"/>
      <c r="G548" s="188"/>
      <c r="H548" s="188"/>
      <c r="I548" s="188"/>
      <c r="J548" s="188"/>
      <c r="K548" s="188"/>
      <c r="L548" s="188"/>
      <c r="M548" s="188"/>
      <c r="N548" s="188"/>
      <c r="O548" s="188"/>
      <c r="P548" s="188"/>
      <c r="Q548" s="188"/>
      <c r="R548" s="188"/>
      <c r="S548" s="188"/>
      <c r="T548" s="188"/>
      <c r="U548" s="188"/>
      <c r="AP548" s="195"/>
    </row>
    <row r="549" spans="3:42" s="194" customFormat="1">
      <c r="C549" s="188"/>
      <c r="D549" s="188"/>
      <c r="E549" s="188"/>
      <c r="F549" s="188"/>
      <c r="G549" s="188"/>
      <c r="H549" s="188"/>
      <c r="I549" s="188"/>
      <c r="J549" s="188"/>
      <c r="K549" s="188"/>
      <c r="L549" s="188"/>
      <c r="M549" s="188"/>
      <c r="N549" s="188"/>
      <c r="O549" s="188"/>
      <c r="P549" s="188"/>
      <c r="Q549" s="188"/>
      <c r="R549" s="188"/>
      <c r="S549" s="188"/>
      <c r="T549" s="188"/>
      <c r="U549" s="188"/>
      <c r="AP549" s="195"/>
    </row>
    <row r="550" spans="3:42" s="194" customFormat="1">
      <c r="C550" s="188"/>
      <c r="D550" s="188"/>
      <c r="E550" s="188"/>
      <c r="F550" s="188"/>
      <c r="G550" s="188"/>
      <c r="H550" s="188"/>
      <c r="I550" s="188"/>
      <c r="J550" s="188"/>
      <c r="K550" s="188"/>
      <c r="L550" s="188"/>
      <c r="M550" s="188"/>
      <c r="N550" s="188"/>
      <c r="O550" s="188"/>
      <c r="P550" s="188"/>
      <c r="Q550" s="188"/>
      <c r="R550" s="188"/>
      <c r="S550" s="188"/>
      <c r="T550" s="188"/>
      <c r="U550" s="188"/>
      <c r="AP550" s="195"/>
    </row>
    <row r="551" spans="3:42" s="194" customFormat="1">
      <c r="C551" s="188"/>
      <c r="D551" s="188"/>
      <c r="E551" s="188"/>
      <c r="F551" s="188"/>
      <c r="G551" s="188"/>
      <c r="H551" s="188"/>
      <c r="I551" s="188"/>
      <c r="J551" s="188"/>
      <c r="K551" s="188"/>
      <c r="L551" s="188"/>
      <c r="M551" s="188"/>
      <c r="N551" s="188"/>
      <c r="O551" s="188"/>
      <c r="P551" s="188"/>
      <c r="Q551" s="188"/>
      <c r="R551" s="188"/>
      <c r="S551" s="188"/>
      <c r="T551" s="188"/>
      <c r="U551" s="188"/>
      <c r="AP551" s="195"/>
    </row>
    <row r="552" spans="3:42" s="194" customFormat="1">
      <c r="C552" s="188"/>
      <c r="D552" s="188"/>
      <c r="E552" s="188"/>
      <c r="F552" s="188"/>
      <c r="G552" s="188"/>
      <c r="H552" s="188"/>
      <c r="I552" s="188"/>
      <c r="J552" s="188"/>
      <c r="K552" s="188"/>
      <c r="L552" s="188"/>
      <c r="M552" s="188"/>
      <c r="N552" s="188"/>
      <c r="O552" s="188"/>
      <c r="P552" s="188"/>
      <c r="Q552" s="188"/>
      <c r="R552" s="188"/>
      <c r="S552" s="188"/>
      <c r="T552" s="188"/>
      <c r="U552" s="188"/>
      <c r="AP552" s="195"/>
    </row>
    <row r="553" spans="3:42" s="194" customFormat="1">
      <c r="C553" s="188"/>
      <c r="D553" s="188"/>
      <c r="E553" s="188"/>
      <c r="F553" s="188"/>
      <c r="G553" s="188"/>
      <c r="H553" s="188"/>
      <c r="I553" s="188"/>
      <c r="J553" s="188"/>
      <c r="K553" s="188"/>
      <c r="L553" s="188"/>
      <c r="M553" s="188"/>
      <c r="N553" s="188"/>
      <c r="O553" s="188"/>
      <c r="P553" s="188"/>
      <c r="Q553" s="188"/>
      <c r="R553" s="188"/>
      <c r="S553" s="188"/>
      <c r="T553" s="188"/>
      <c r="U553" s="188"/>
      <c r="AP553" s="195"/>
    </row>
    <row r="554" spans="3:42" s="194" customFormat="1">
      <c r="C554" s="188"/>
      <c r="D554" s="188"/>
      <c r="E554" s="188"/>
      <c r="F554" s="188"/>
      <c r="G554" s="188"/>
      <c r="H554" s="188"/>
      <c r="I554" s="188"/>
      <c r="J554" s="188"/>
      <c r="K554" s="188"/>
      <c r="L554" s="188"/>
      <c r="M554" s="188"/>
      <c r="N554" s="188"/>
      <c r="O554" s="188"/>
      <c r="P554" s="188"/>
      <c r="Q554" s="188"/>
      <c r="R554" s="188"/>
      <c r="S554" s="188"/>
      <c r="T554" s="188"/>
      <c r="U554" s="188"/>
      <c r="AP554" s="195"/>
    </row>
    <row r="555" spans="3:42" s="194" customFormat="1">
      <c r="C555" s="188"/>
      <c r="D555" s="188"/>
      <c r="E555" s="188"/>
      <c r="F555" s="188"/>
      <c r="G555" s="188"/>
      <c r="H555" s="188"/>
      <c r="I555" s="188"/>
      <c r="J555" s="188"/>
      <c r="K555" s="188"/>
      <c r="L555" s="188"/>
      <c r="M555" s="188"/>
      <c r="N555" s="188"/>
      <c r="O555" s="188"/>
      <c r="P555" s="188"/>
      <c r="Q555" s="188"/>
      <c r="R555" s="188"/>
      <c r="S555" s="188"/>
      <c r="T555" s="188"/>
      <c r="U555" s="188"/>
      <c r="AP555" s="195"/>
    </row>
    <row r="556" spans="3:42" s="194" customFormat="1">
      <c r="C556" s="188"/>
      <c r="D556" s="188"/>
      <c r="E556" s="188"/>
      <c r="F556" s="188"/>
      <c r="G556" s="188"/>
      <c r="H556" s="188"/>
      <c r="I556" s="188"/>
      <c r="J556" s="188"/>
      <c r="K556" s="188"/>
      <c r="L556" s="188"/>
      <c r="M556" s="188"/>
      <c r="N556" s="188"/>
      <c r="O556" s="188"/>
      <c r="P556" s="188"/>
      <c r="Q556" s="188"/>
      <c r="R556" s="188"/>
      <c r="S556" s="188"/>
      <c r="T556" s="188"/>
      <c r="U556" s="188"/>
      <c r="AP556" s="195"/>
    </row>
    <row r="557" spans="3:42" s="194" customFormat="1">
      <c r="C557" s="188"/>
      <c r="D557" s="188"/>
      <c r="E557" s="188"/>
      <c r="F557" s="188"/>
      <c r="G557" s="188"/>
      <c r="H557" s="188"/>
      <c r="I557" s="188"/>
      <c r="J557" s="188"/>
      <c r="K557" s="188"/>
      <c r="L557" s="188"/>
      <c r="M557" s="188"/>
      <c r="N557" s="188"/>
      <c r="O557" s="188"/>
      <c r="P557" s="188"/>
      <c r="Q557" s="188"/>
      <c r="R557" s="188"/>
      <c r="S557" s="188"/>
      <c r="T557" s="188"/>
      <c r="U557" s="188"/>
      <c r="AP557" s="195"/>
    </row>
    <row r="558" spans="3:42" s="194" customFormat="1">
      <c r="C558" s="188"/>
      <c r="D558" s="188"/>
      <c r="E558" s="188"/>
      <c r="F558" s="188"/>
      <c r="G558" s="188"/>
      <c r="H558" s="188"/>
      <c r="I558" s="188"/>
      <c r="J558" s="188"/>
      <c r="K558" s="188"/>
      <c r="L558" s="188"/>
      <c r="M558" s="188"/>
      <c r="N558" s="188"/>
      <c r="O558" s="188"/>
      <c r="P558" s="188"/>
      <c r="Q558" s="188"/>
      <c r="R558" s="188"/>
      <c r="S558" s="188"/>
      <c r="T558" s="188"/>
      <c r="U558" s="188"/>
      <c r="AP558" s="195"/>
    </row>
    <row r="559" spans="3:42" s="194" customFormat="1">
      <c r="C559" s="188"/>
      <c r="D559" s="188"/>
      <c r="E559" s="188"/>
      <c r="F559" s="188"/>
      <c r="G559" s="188"/>
      <c r="H559" s="188"/>
      <c r="I559" s="188"/>
      <c r="J559" s="188"/>
      <c r="K559" s="188"/>
      <c r="L559" s="188"/>
      <c r="M559" s="188"/>
      <c r="N559" s="188"/>
      <c r="O559" s="188"/>
      <c r="P559" s="188"/>
      <c r="Q559" s="188"/>
      <c r="R559" s="188"/>
      <c r="S559" s="188"/>
      <c r="T559" s="188"/>
      <c r="U559" s="188"/>
      <c r="AP559" s="195"/>
    </row>
    <row r="560" spans="3:42" s="194" customFormat="1">
      <c r="C560" s="188"/>
      <c r="D560" s="188"/>
      <c r="E560" s="188"/>
      <c r="F560" s="188"/>
      <c r="G560" s="188"/>
      <c r="H560" s="188"/>
      <c r="I560" s="188"/>
      <c r="J560" s="188"/>
      <c r="K560" s="188"/>
      <c r="L560" s="188"/>
      <c r="M560" s="188"/>
      <c r="N560" s="188"/>
      <c r="O560" s="188"/>
      <c r="P560" s="188"/>
      <c r="Q560" s="188"/>
      <c r="R560" s="188"/>
      <c r="S560" s="188"/>
      <c r="T560" s="188"/>
      <c r="U560" s="188"/>
      <c r="AP560" s="195"/>
    </row>
    <row r="561" spans="3:42" s="194" customFormat="1">
      <c r="C561" s="188"/>
      <c r="D561" s="188"/>
      <c r="E561" s="188"/>
      <c r="F561" s="188"/>
      <c r="G561" s="188"/>
      <c r="H561" s="188"/>
      <c r="I561" s="188"/>
      <c r="J561" s="188"/>
      <c r="K561" s="188"/>
      <c r="L561" s="188"/>
      <c r="M561" s="188"/>
      <c r="N561" s="188"/>
      <c r="O561" s="188"/>
      <c r="P561" s="188"/>
      <c r="Q561" s="188"/>
      <c r="R561" s="188"/>
      <c r="S561" s="188"/>
      <c r="T561" s="188"/>
      <c r="U561" s="188"/>
      <c r="AP561" s="195"/>
    </row>
    <row r="562" spans="3:42" s="194" customFormat="1">
      <c r="C562" s="188"/>
      <c r="D562" s="188"/>
      <c r="E562" s="188"/>
      <c r="F562" s="188"/>
      <c r="G562" s="188"/>
      <c r="H562" s="188"/>
      <c r="I562" s="188"/>
      <c r="J562" s="188"/>
      <c r="K562" s="188"/>
      <c r="L562" s="188"/>
      <c r="M562" s="188"/>
      <c r="N562" s="188"/>
      <c r="O562" s="188"/>
      <c r="P562" s="188"/>
      <c r="Q562" s="188"/>
      <c r="R562" s="188"/>
      <c r="S562" s="188"/>
      <c r="T562" s="188"/>
      <c r="U562" s="188"/>
      <c r="AP562" s="195"/>
    </row>
    <row r="563" spans="3:42" s="194" customFormat="1">
      <c r="C563" s="188"/>
      <c r="D563" s="188"/>
      <c r="E563" s="188"/>
      <c r="F563" s="188"/>
      <c r="G563" s="188"/>
      <c r="H563" s="188"/>
      <c r="I563" s="188"/>
      <c r="J563" s="188"/>
      <c r="K563" s="188"/>
      <c r="L563" s="188"/>
      <c r="M563" s="188"/>
      <c r="N563" s="188"/>
      <c r="O563" s="188"/>
      <c r="P563" s="188"/>
      <c r="Q563" s="188"/>
      <c r="R563" s="188"/>
      <c r="S563" s="188"/>
      <c r="T563" s="188"/>
      <c r="U563" s="188"/>
      <c r="AP563" s="195"/>
    </row>
    <row r="564" spans="3:42" s="194" customFormat="1">
      <c r="C564" s="188"/>
      <c r="D564" s="188"/>
      <c r="E564" s="188"/>
      <c r="F564" s="188"/>
      <c r="G564" s="188"/>
      <c r="H564" s="188"/>
      <c r="I564" s="188"/>
      <c r="J564" s="188"/>
      <c r="K564" s="188"/>
      <c r="L564" s="188"/>
      <c r="M564" s="188"/>
      <c r="N564" s="188"/>
      <c r="O564" s="188"/>
      <c r="P564" s="188"/>
      <c r="Q564" s="188"/>
      <c r="R564" s="188"/>
      <c r="S564" s="188"/>
      <c r="T564" s="188"/>
      <c r="U564" s="188"/>
      <c r="AP564" s="195"/>
    </row>
    <row r="565" spans="3:42" s="194" customFormat="1">
      <c r="C565" s="188"/>
      <c r="D565" s="188"/>
      <c r="E565" s="188"/>
      <c r="F565" s="188"/>
      <c r="G565" s="188"/>
      <c r="H565" s="188"/>
      <c r="I565" s="188"/>
      <c r="J565" s="188"/>
      <c r="K565" s="188"/>
      <c r="L565" s="188"/>
      <c r="M565" s="188"/>
      <c r="N565" s="188"/>
      <c r="O565" s="188"/>
      <c r="P565" s="188"/>
      <c r="Q565" s="188"/>
      <c r="R565" s="188"/>
      <c r="S565" s="188"/>
      <c r="T565" s="188"/>
      <c r="U565" s="188"/>
      <c r="AP565" s="195"/>
    </row>
    <row r="566" spans="3:42" s="194" customFormat="1">
      <c r="C566" s="188"/>
      <c r="D566" s="188"/>
      <c r="E566" s="188"/>
      <c r="F566" s="188"/>
      <c r="G566" s="188"/>
      <c r="H566" s="188"/>
      <c r="I566" s="188"/>
      <c r="J566" s="188"/>
      <c r="K566" s="188"/>
      <c r="L566" s="188"/>
      <c r="M566" s="188"/>
      <c r="N566" s="188"/>
      <c r="O566" s="188"/>
      <c r="P566" s="188"/>
      <c r="Q566" s="188"/>
      <c r="R566" s="188"/>
      <c r="S566" s="188"/>
      <c r="T566" s="188"/>
      <c r="U566" s="188"/>
      <c r="AP566" s="195"/>
    </row>
    <row r="567" spans="3:42" s="194" customFormat="1">
      <c r="C567" s="188"/>
      <c r="D567" s="188"/>
      <c r="E567" s="188"/>
      <c r="F567" s="188"/>
      <c r="G567" s="188"/>
      <c r="H567" s="188"/>
      <c r="I567" s="188"/>
      <c r="J567" s="188"/>
      <c r="K567" s="188"/>
      <c r="L567" s="188"/>
      <c r="M567" s="188"/>
      <c r="N567" s="188"/>
      <c r="O567" s="188"/>
      <c r="P567" s="188"/>
      <c r="Q567" s="188"/>
      <c r="R567" s="188"/>
      <c r="S567" s="188"/>
      <c r="T567" s="188"/>
      <c r="U567" s="188"/>
      <c r="AP567" s="195"/>
    </row>
    <row r="568" spans="3:42" s="194" customFormat="1">
      <c r="C568" s="188"/>
      <c r="D568" s="188"/>
      <c r="E568" s="188"/>
      <c r="F568" s="188"/>
      <c r="G568" s="188"/>
      <c r="H568" s="188"/>
      <c r="I568" s="188"/>
      <c r="J568" s="188"/>
      <c r="K568" s="188"/>
      <c r="L568" s="188"/>
      <c r="M568" s="188"/>
      <c r="N568" s="188"/>
      <c r="O568" s="188"/>
      <c r="P568" s="188"/>
      <c r="Q568" s="188"/>
      <c r="R568" s="188"/>
      <c r="S568" s="188"/>
      <c r="T568" s="188"/>
      <c r="U568" s="188"/>
      <c r="AP568" s="195"/>
    </row>
    <row r="569" spans="3:42" s="194" customFormat="1">
      <c r="C569" s="188"/>
      <c r="D569" s="188"/>
      <c r="E569" s="188"/>
      <c r="F569" s="188"/>
      <c r="G569" s="188"/>
      <c r="H569" s="188"/>
      <c r="I569" s="188"/>
      <c r="J569" s="188"/>
      <c r="K569" s="188"/>
      <c r="L569" s="188"/>
      <c r="M569" s="188"/>
      <c r="N569" s="188"/>
      <c r="O569" s="188"/>
      <c r="P569" s="188"/>
      <c r="Q569" s="188"/>
      <c r="R569" s="188"/>
      <c r="S569" s="188"/>
      <c r="T569" s="188"/>
      <c r="U569" s="188"/>
      <c r="AP569" s="195"/>
    </row>
    <row r="570" spans="3:42" s="194" customFormat="1">
      <c r="C570" s="188"/>
      <c r="D570" s="188"/>
      <c r="E570" s="188"/>
      <c r="F570" s="188"/>
      <c r="G570" s="188"/>
      <c r="H570" s="188"/>
      <c r="I570" s="188"/>
      <c r="J570" s="188"/>
      <c r="K570" s="188"/>
      <c r="L570" s="188"/>
      <c r="M570" s="188"/>
      <c r="N570" s="188"/>
      <c r="O570" s="188"/>
      <c r="P570" s="188"/>
      <c r="Q570" s="188"/>
      <c r="R570" s="188"/>
      <c r="S570" s="188"/>
      <c r="T570" s="188"/>
      <c r="U570" s="188"/>
      <c r="AP570" s="195"/>
    </row>
    <row r="571" spans="3:42" s="194" customFormat="1">
      <c r="C571" s="188"/>
      <c r="D571" s="188"/>
      <c r="E571" s="188"/>
      <c r="F571" s="188"/>
      <c r="G571" s="188"/>
      <c r="H571" s="188"/>
      <c r="I571" s="188"/>
      <c r="J571" s="188"/>
      <c r="K571" s="188"/>
      <c r="L571" s="188"/>
      <c r="M571" s="188"/>
      <c r="N571" s="188"/>
      <c r="O571" s="188"/>
      <c r="P571" s="188"/>
      <c r="Q571" s="188"/>
      <c r="R571" s="188"/>
      <c r="S571" s="188"/>
      <c r="T571" s="188"/>
      <c r="U571" s="188"/>
      <c r="AP571" s="195"/>
    </row>
    <row r="572" spans="3:42" s="194" customFormat="1">
      <c r="C572" s="188"/>
      <c r="D572" s="188"/>
      <c r="E572" s="188"/>
      <c r="F572" s="188"/>
      <c r="G572" s="188"/>
      <c r="H572" s="188"/>
      <c r="I572" s="188"/>
      <c r="J572" s="188"/>
      <c r="K572" s="188"/>
      <c r="L572" s="188"/>
      <c r="M572" s="188"/>
      <c r="N572" s="188"/>
      <c r="O572" s="188"/>
      <c r="P572" s="188"/>
      <c r="Q572" s="188"/>
      <c r="R572" s="188"/>
      <c r="S572" s="188"/>
      <c r="T572" s="188"/>
      <c r="U572" s="188"/>
      <c r="AP572" s="195"/>
    </row>
    <row r="573" spans="3:42" s="194" customFormat="1">
      <c r="C573" s="188"/>
      <c r="D573" s="188"/>
      <c r="E573" s="188"/>
      <c r="F573" s="188"/>
      <c r="G573" s="188"/>
      <c r="H573" s="188"/>
      <c r="I573" s="188"/>
      <c r="J573" s="188"/>
      <c r="K573" s="188"/>
      <c r="L573" s="188"/>
      <c r="M573" s="188"/>
      <c r="N573" s="188"/>
      <c r="O573" s="188"/>
      <c r="P573" s="188"/>
      <c r="Q573" s="188"/>
      <c r="R573" s="188"/>
      <c r="S573" s="188"/>
      <c r="T573" s="188"/>
      <c r="U573" s="188"/>
      <c r="AP573" s="195"/>
    </row>
    <row r="574" spans="3:42" s="194" customFormat="1">
      <c r="C574" s="188"/>
      <c r="D574" s="188"/>
      <c r="E574" s="188"/>
      <c r="F574" s="188"/>
      <c r="G574" s="188"/>
      <c r="H574" s="188"/>
      <c r="I574" s="188"/>
      <c r="J574" s="188"/>
      <c r="K574" s="188"/>
      <c r="L574" s="188"/>
      <c r="M574" s="188"/>
      <c r="N574" s="188"/>
      <c r="O574" s="188"/>
      <c r="P574" s="188"/>
      <c r="Q574" s="188"/>
      <c r="R574" s="188"/>
      <c r="S574" s="188"/>
      <c r="T574" s="188"/>
      <c r="U574" s="188"/>
      <c r="AP574" s="195"/>
    </row>
    <row r="575" spans="3:42" s="194" customFormat="1">
      <c r="C575" s="188"/>
      <c r="D575" s="188"/>
      <c r="E575" s="188"/>
      <c r="F575" s="188"/>
      <c r="G575" s="188"/>
      <c r="H575" s="188"/>
      <c r="I575" s="188"/>
      <c r="J575" s="188"/>
      <c r="K575" s="188"/>
      <c r="L575" s="188"/>
      <c r="M575" s="188"/>
      <c r="N575" s="188"/>
      <c r="O575" s="188"/>
      <c r="P575" s="188"/>
      <c r="Q575" s="188"/>
      <c r="R575" s="188"/>
      <c r="S575" s="188"/>
      <c r="T575" s="188"/>
      <c r="U575" s="188"/>
      <c r="AP575" s="195"/>
    </row>
    <row r="576" spans="3:42" s="194" customFormat="1">
      <c r="C576" s="188"/>
      <c r="D576" s="188"/>
      <c r="E576" s="188"/>
      <c r="F576" s="188"/>
      <c r="G576" s="188"/>
      <c r="H576" s="188"/>
      <c r="I576" s="188"/>
      <c r="J576" s="188"/>
      <c r="K576" s="188"/>
      <c r="L576" s="188"/>
      <c r="M576" s="188"/>
      <c r="N576" s="188"/>
      <c r="O576" s="188"/>
      <c r="P576" s="188"/>
      <c r="Q576" s="188"/>
      <c r="R576" s="188"/>
      <c r="S576" s="188"/>
      <c r="T576" s="188"/>
      <c r="U576" s="188"/>
      <c r="AP576" s="195"/>
    </row>
    <row r="577" spans="3:42" s="194" customFormat="1">
      <c r="C577" s="188"/>
      <c r="D577" s="188"/>
      <c r="E577" s="188"/>
      <c r="F577" s="188"/>
      <c r="G577" s="188"/>
      <c r="H577" s="188"/>
      <c r="I577" s="188"/>
      <c r="J577" s="188"/>
      <c r="K577" s="188"/>
      <c r="L577" s="188"/>
      <c r="M577" s="188"/>
      <c r="N577" s="188"/>
      <c r="O577" s="188"/>
      <c r="P577" s="188"/>
      <c r="Q577" s="188"/>
      <c r="R577" s="188"/>
      <c r="S577" s="188"/>
      <c r="T577" s="188"/>
      <c r="U577" s="188"/>
      <c r="AP577" s="195"/>
    </row>
    <row r="578" spans="3:42" s="194" customFormat="1">
      <c r="C578" s="188"/>
      <c r="D578" s="188"/>
      <c r="E578" s="188"/>
      <c r="F578" s="188"/>
      <c r="G578" s="188"/>
      <c r="H578" s="188"/>
      <c r="I578" s="188"/>
      <c r="J578" s="188"/>
      <c r="K578" s="188"/>
      <c r="L578" s="188"/>
      <c r="M578" s="188"/>
      <c r="N578" s="188"/>
      <c r="O578" s="188"/>
      <c r="P578" s="188"/>
      <c r="Q578" s="188"/>
      <c r="R578" s="188"/>
      <c r="S578" s="188"/>
      <c r="T578" s="188"/>
      <c r="U578" s="188"/>
      <c r="AP578" s="195"/>
    </row>
    <row r="579" spans="3:42" s="194" customFormat="1">
      <c r="C579" s="188"/>
      <c r="D579" s="188"/>
      <c r="E579" s="188"/>
      <c r="F579" s="188"/>
      <c r="G579" s="188"/>
      <c r="H579" s="188"/>
      <c r="I579" s="188"/>
      <c r="J579" s="188"/>
      <c r="K579" s="188"/>
      <c r="L579" s="188"/>
      <c r="M579" s="188"/>
      <c r="N579" s="188"/>
      <c r="O579" s="188"/>
      <c r="P579" s="188"/>
      <c r="Q579" s="188"/>
      <c r="R579" s="188"/>
      <c r="S579" s="188"/>
      <c r="T579" s="188"/>
      <c r="U579" s="188"/>
      <c r="AP579" s="195"/>
    </row>
    <row r="580" spans="3:42" s="194" customFormat="1">
      <c r="C580" s="188"/>
      <c r="D580" s="188"/>
      <c r="E580" s="188"/>
      <c r="F580" s="188"/>
      <c r="G580" s="188"/>
      <c r="H580" s="188"/>
      <c r="I580" s="188"/>
      <c r="J580" s="188"/>
      <c r="K580" s="188"/>
      <c r="L580" s="188"/>
      <c r="M580" s="188"/>
      <c r="N580" s="188"/>
      <c r="O580" s="188"/>
      <c r="P580" s="188"/>
      <c r="Q580" s="188"/>
      <c r="R580" s="188"/>
      <c r="S580" s="188"/>
      <c r="T580" s="188"/>
      <c r="U580" s="188"/>
      <c r="AP580" s="195"/>
    </row>
    <row r="581" spans="3:42" s="194" customFormat="1">
      <c r="C581" s="188"/>
      <c r="D581" s="188"/>
      <c r="E581" s="188"/>
      <c r="F581" s="188"/>
      <c r="G581" s="188"/>
      <c r="H581" s="188"/>
      <c r="I581" s="188"/>
      <c r="J581" s="188"/>
      <c r="K581" s="188"/>
      <c r="L581" s="188"/>
      <c r="M581" s="188"/>
      <c r="N581" s="188"/>
      <c r="O581" s="188"/>
      <c r="P581" s="188"/>
      <c r="Q581" s="188"/>
      <c r="R581" s="188"/>
      <c r="S581" s="188"/>
      <c r="T581" s="188"/>
      <c r="U581" s="188"/>
      <c r="AP581" s="195"/>
    </row>
    <row r="582" spans="3:42" s="194" customFormat="1">
      <c r="C582" s="188"/>
      <c r="D582" s="188"/>
      <c r="E582" s="188"/>
      <c r="F582" s="188"/>
      <c r="G582" s="188"/>
      <c r="H582" s="188"/>
      <c r="I582" s="188"/>
      <c r="J582" s="188"/>
      <c r="K582" s="188"/>
      <c r="L582" s="188"/>
      <c r="M582" s="188"/>
      <c r="N582" s="188"/>
      <c r="O582" s="188"/>
      <c r="P582" s="188"/>
      <c r="Q582" s="188"/>
      <c r="R582" s="188"/>
      <c r="S582" s="188"/>
      <c r="T582" s="188"/>
      <c r="U582" s="188"/>
      <c r="AP582" s="195"/>
    </row>
    <row r="583" spans="3:42" s="194" customFormat="1">
      <c r="C583" s="188"/>
      <c r="D583" s="188"/>
      <c r="E583" s="188"/>
      <c r="F583" s="188"/>
      <c r="G583" s="188"/>
      <c r="H583" s="188"/>
      <c r="I583" s="188"/>
      <c r="J583" s="188"/>
      <c r="K583" s="188"/>
      <c r="L583" s="188"/>
      <c r="M583" s="188"/>
      <c r="N583" s="188"/>
      <c r="O583" s="188"/>
      <c r="P583" s="188"/>
      <c r="Q583" s="188"/>
      <c r="R583" s="188"/>
      <c r="S583" s="188"/>
      <c r="T583" s="188"/>
      <c r="U583" s="188"/>
      <c r="AP583" s="195"/>
    </row>
    <row r="584" spans="3:42" s="194" customFormat="1">
      <c r="C584" s="188"/>
      <c r="D584" s="188"/>
      <c r="E584" s="188"/>
      <c r="F584" s="188"/>
      <c r="G584" s="188"/>
      <c r="H584" s="188"/>
      <c r="I584" s="188"/>
      <c r="J584" s="188"/>
      <c r="K584" s="188"/>
      <c r="L584" s="188"/>
      <c r="M584" s="188"/>
      <c r="N584" s="188"/>
      <c r="O584" s="188"/>
      <c r="P584" s="188"/>
      <c r="Q584" s="188"/>
      <c r="R584" s="188"/>
      <c r="S584" s="188"/>
      <c r="T584" s="188"/>
      <c r="U584" s="188"/>
      <c r="AP584" s="195"/>
    </row>
    <row r="585" spans="3:42" s="194" customFormat="1">
      <c r="C585" s="188"/>
      <c r="D585" s="188"/>
      <c r="E585" s="188"/>
      <c r="F585" s="188"/>
      <c r="G585" s="188"/>
      <c r="H585" s="188"/>
      <c r="I585" s="188"/>
      <c r="J585" s="188"/>
      <c r="K585" s="188"/>
      <c r="L585" s="188"/>
      <c r="M585" s="188"/>
      <c r="N585" s="188"/>
      <c r="O585" s="188"/>
      <c r="P585" s="188"/>
      <c r="Q585" s="188"/>
      <c r="R585" s="188"/>
      <c r="S585" s="188"/>
      <c r="T585" s="188"/>
      <c r="U585" s="188"/>
      <c r="AP585" s="195"/>
    </row>
    <row r="586" spans="3:42" s="194" customFormat="1">
      <c r="C586" s="188"/>
      <c r="D586" s="188"/>
      <c r="E586" s="188"/>
      <c r="F586" s="188"/>
      <c r="G586" s="188"/>
      <c r="H586" s="188"/>
      <c r="I586" s="188"/>
      <c r="J586" s="188"/>
      <c r="K586" s="188"/>
      <c r="L586" s="188"/>
      <c r="M586" s="188"/>
      <c r="N586" s="188"/>
      <c r="O586" s="188"/>
      <c r="P586" s="188"/>
      <c r="Q586" s="188"/>
      <c r="R586" s="188"/>
      <c r="S586" s="188"/>
      <c r="T586" s="188"/>
      <c r="U586" s="188"/>
      <c r="AP586" s="195"/>
    </row>
    <row r="587" spans="3:42" s="194" customFormat="1">
      <c r="C587" s="188"/>
      <c r="D587" s="188"/>
      <c r="E587" s="188"/>
      <c r="F587" s="188"/>
      <c r="G587" s="188"/>
      <c r="H587" s="188"/>
      <c r="I587" s="188"/>
      <c r="J587" s="188"/>
      <c r="K587" s="188"/>
      <c r="L587" s="188"/>
      <c r="M587" s="188"/>
      <c r="N587" s="188"/>
      <c r="O587" s="188"/>
      <c r="P587" s="188"/>
      <c r="Q587" s="188"/>
      <c r="R587" s="188"/>
      <c r="S587" s="188"/>
      <c r="T587" s="188"/>
      <c r="U587" s="188"/>
      <c r="AP587" s="195"/>
    </row>
    <row r="588" spans="3:42" s="194" customFormat="1">
      <c r="C588" s="188"/>
      <c r="D588" s="188"/>
      <c r="E588" s="188"/>
      <c r="F588" s="188"/>
      <c r="G588" s="188"/>
      <c r="H588" s="188"/>
      <c r="I588" s="188"/>
      <c r="J588" s="188"/>
      <c r="K588" s="188"/>
      <c r="L588" s="188"/>
      <c r="M588" s="188"/>
      <c r="N588" s="188"/>
      <c r="O588" s="188"/>
      <c r="P588" s="188"/>
      <c r="Q588" s="188"/>
      <c r="R588" s="188"/>
      <c r="S588" s="188"/>
      <c r="T588" s="188"/>
      <c r="U588" s="188"/>
      <c r="AP588" s="195"/>
    </row>
    <row r="589" spans="3:42" s="194" customFormat="1">
      <c r="C589" s="188"/>
      <c r="D589" s="188"/>
      <c r="E589" s="188"/>
      <c r="F589" s="188"/>
      <c r="G589" s="188"/>
      <c r="H589" s="188"/>
      <c r="I589" s="188"/>
      <c r="J589" s="188"/>
      <c r="K589" s="188"/>
      <c r="L589" s="188"/>
      <c r="M589" s="188"/>
      <c r="N589" s="188"/>
      <c r="O589" s="188"/>
      <c r="P589" s="188"/>
      <c r="Q589" s="188"/>
      <c r="R589" s="188"/>
      <c r="S589" s="188"/>
      <c r="T589" s="188"/>
      <c r="U589" s="188"/>
      <c r="AP589" s="195"/>
    </row>
    <row r="590" spans="3:42" s="194" customFormat="1">
      <c r="C590" s="188"/>
      <c r="D590" s="188"/>
      <c r="E590" s="188"/>
      <c r="F590" s="188"/>
      <c r="G590" s="188"/>
      <c r="H590" s="188"/>
      <c r="I590" s="188"/>
      <c r="J590" s="188"/>
      <c r="K590" s="188"/>
      <c r="L590" s="188"/>
      <c r="M590" s="188"/>
      <c r="N590" s="188"/>
      <c r="O590" s="188"/>
      <c r="P590" s="188"/>
      <c r="Q590" s="188"/>
      <c r="R590" s="188"/>
      <c r="S590" s="188"/>
      <c r="T590" s="188"/>
      <c r="U590" s="188"/>
      <c r="AP590" s="195"/>
    </row>
    <row r="591" spans="3:42" s="194" customFormat="1">
      <c r="C591" s="188"/>
      <c r="D591" s="188"/>
      <c r="E591" s="188"/>
      <c r="F591" s="188"/>
      <c r="G591" s="188"/>
      <c r="H591" s="188"/>
      <c r="I591" s="188"/>
      <c r="J591" s="188"/>
      <c r="K591" s="188"/>
      <c r="L591" s="188"/>
      <c r="M591" s="188"/>
      <c r="N591" s="188"/>
      <c r="O591" s="188"/>
      <c r="P591" s="188"/>
      <c r="Q591" s="188"/>
      <c r="R591" s="188"/>
      <c r="S591" s="188"/>
      <c r="T591" s="188"/>
      <c r="U591" s="188"/>
      <c r="AP591" s="195"/>
    </row>
    <row r="592" spans="3:42" s="194" customFormat="1">
      <c r="C592" s="188"/>
      <c r="D592" s="188"/>
      <c r="E592" s="188"/>
      <c r="F592" s="188"/>
      <c r="G592" s="188"/>
      <c r="H592" s="188"/>
      <c r="I592" s="188"/>
      <c r="J592" s="188"/>
      <c r="K592" s="188"/>
      <c r="L592" s="188"/>
      <c r="M592" s="188"/>
      <c r="N592" s="188"/>
      <c r="O592" s="188"/>
      <c r="P592" s="188"/>
      <c r="Q592" s="188"/>
      <c r="R592" s="188"/>
      <c r="S592" s="188"/>
      <c r="T592" s="188"/>
      <c r="U592" s="188"/>
      <c r="AP592" s="195"/>
    </row>
    <row r="593" spans="3:42" s="194" customFormat="1">
      <c r="C593" s="188"/>
      <c r="D593" s="188"/>
      <c r="E593" s="188"/>
      <c r="F593" s="188"/>
      <c r="G593" s="188"/>
      <c r="H593" s="188"/>
      <c r="I593" s="188"/>
      <c r="J593" s="188"/>
      <c r="K593" s="188"/>
      <c r="L593" s="188"/>
      <c r="M593" s="188"/>
      <c r="N593" s="188"/>
      <c r="O593" s="188"/>
      <c r="P593" s="188"/>
      <c r="Q593" s="188"/>
      <c r="R593" s="188"/>
      <c r="S593" s="188"/>
      <c r="T593" s="188"/>
      <c r="U593" s="188"/>
      <c r="AP593" s="195"/>
    </row>
    <row r="594" spans="3:42" s="194" customFormat="1">
      <c r="C594" s="188"/>
      <c r="D594" s="188"/>
      <c r="E594" s="188"/>
      <c r="F594" s="188"/>
      <c r="G594" s="188"/>
      <c r="H594" s="188"/>
      <c r="I594" s="188"/>
      <c r="J594" s="188"/>
      <c r="K594" s="188"/>
      <c r="L594" s="188"/>
      <c r="M594" s="188"/>
      <c r="N594" s="188"/>
      <c r="O594" s="188"/>
      <c r="P594" s="188"/>
      <c r="Q594" s="188"/>
      <c r="R594" s="188"/>
      <c r="S594" s="188"/>
      <c r="T594" s="188"/>
      <c r="U594" s="188"/>
      <c r="AP594" s="195"/>
    </row>
    <row r="595" spans="3:42" s="194" customFormat="1">
      <c r="C595" s="188"/>
      <c r="D595" s="188"/>
      <c r="E595" s="188"/>
      <c r="F595" s="188"/>
      <c r="G595" s="188"/>
      <c r="H595" s="188"/>
      <c r="I595" s="188"/>
      <c r="J595" s="188"/>
      <c r="K595" s="188"/>
      <c r="L595" s="188"/>
      <c r="M595" s="188"/>
      <c r="N595" s="188"/>
      <c r="O595" s="188"/>
      <c r="P595" s="188"/>
      <c r="Q595" s="188"/>
      <c r="R595" s="188"/>
      <c r="S595" s="188"/>
      <c r="T595" s="188"/>
      <c r="U595" s="188"/>
      <c r="AP595" s="195"/>
    </row>
    <row r="596" spans="3:42" s="194" customFormat="1">
      <c r="C596" s="188"/>
      <c r="D596" s="188"/>
      <c r="E596" s="188"/>
      <c r="F596" s="188"/>
      <c r="G596" s="188"/>
      <c r="H596" s="188"/>
      <c r="I596" s="188"/>
      <c r="J596" s="188"/>
      <c r="K596" s="188"/>
      <c r="L596" s="188"/>
      <c r="M596" s="188"/>
      <c r="N596" s="188"/>
      <c r="O596" s="188"/>
      <c r="P596" s="188"/>
      <c r="Q596" s="188"/>
      <c r="R596" s="188"/>
      <c r="S596" s="188"/>
      <c r="T596" s="188"/>
      <c r="U596" s="188"/>
      <c r="AP596" s="195"/>
    </row>
    <row r="597" spans="3:42" s="194" customFormat="1">
      <c r="C597" s="188"/>
      <c r="D597" s="188"/>
      <c r="E597" s="188"/>
      <c r="F597" s="188"/>
      <c r="G597" s="188"/>
      <c r="H597" s="188"/>
      <c r="I597" s="188"/>
      <c r="J597" s="188"/>
      <c r="K597" s="188"/>
      <c r="L597" s="188"/>
      <c r="M597" s="188"/>
      <c r="N597" s="188"/>
      <c r="O597" s="188"/>
      <c r="P597" s="188"/>
      <c r="Q597" s="188"/>
      <c r="R597" s="188"/>
      <c r="S597" s="188"/>
      <c r="T597" s="188"/>
      <c r="U597" s="188"/>
      <c r="AP597" s="195"/>
    </row>
    <row r="598" spans="3:42" s="194" customFormat="1">
      <c r="C598" s="188"/>
      <c r="D598" s="188"/>
      <c r="E598" s="188"/>
      <c r="F598" s="188"/>
      <c r="G598" s="188"/>
      <c r="H598" s="188"/>
      <c r="I598" s="188"/>
      <c r="J598" s="188"/>
      <c r="K598" s="188"/>
      <c r="L598" s="188"/>
      <c r="M598" s="188"/>
      <c r="N598" s="188"/>
      <c r="O598" s="188"/>
      <c r="P598" s="188"/>
      <c r="Q598" s="188"/>
      <c r="R598" s="188"/>
      <c r="S598" s="188"/>
      <c r="T598" s="188"/>
      <c r="U598" s="188"/>
      <c r="AP598" s="195"/>
    </row>
    <row r="599" spans="3:42" s="194" customFormat="1">
      <c r="C599" s="188"/>
      <c r="D599" s="188"/>
      <c r="E599" s="188"/>
      <c r="F599" s="188"/>
      <c r="G599" s="188"/>
      <c r="H599" s="188"/>
      <c r="I599" s="188"/>
      <c r="J599" s="188"/>
      <c r="K599" s="188"/>
      <c r="L599" s="188"/>
      <c r="M599" s="188"/>
      <c r="N599" s="188"/>
      <c r="O599" s="188"/>
      <c r="P599" s="188"/>
      <c r="Q599" s="188"/>
      <c r="R599" s="188"/>
      <c r="S599" s="188"/>
      <c r="T599" s="188"/>
      <c r="U599" s="188"/>
      <c r="AP599" s="195"/>
    </row>
    <row r="600" spans="3:42" s="194" customFormat="1">
      <c r="C600" s="188"/>
      <c r="D600" s="188"/>
      <c r="E600" s="188"/>
      <c r="F600" s="188"/>
      <c r="G600" s="188"/>
      <c r="H600" s="188"/>
      <c r="I600" s="188"/>
      <c r="J600" s="188"/>
      <c r="K600" s="188"/>
      <c r="L600" s="188"/>
      <c r="M600" s="188"/>
      <c r="N600" s="188"/>
      <c r="O600" s="188"/>
      <c r="P600" s="188"/>
      <c r="Q600" s="188"/>
      <c r="R600" s="188"/>
      <c r="S600" s="188"/>
      <c r="T600" s="188"/>
      <c r="U600" s="188"/>
      <c r="AP600" s="195"/>
    </row>
    <row r="601" spans="3:42" s="194" customFormat="1">
      <c r="C601" s="188"/>
      <c r="D601" s="188"/>
      <c r="E601" s="188"/>
      <c r="F601" s="188"/>
      <c r="G601" s="188"/>
      <c r="H601" s="188"/>
      <c r="I601" s="188"/>
      <c r="J601" s="188"/>
      <c r="K601" s="188"/>
      <c r="L601" s="188"/>
      <c r="M601" s="188"/>
      <c r="N601" s="188"/>
      <c r="O601" s="188"/>
      <c r="P601" s="188"/>
      <c r="Q601" s="188"/>
      <c r="R601" s="188"/>
      <c r="S601" s="188"/>
      <c r="T601" s="188"/>
      <c r="U601" s="188"/>
      <c r="AP601" s="195"/>
    </row>
    <row r="602" spans="3:42" s="194" customFormat="1">
      <c r="C602" s="188"/>
      <c r="D602" s="188"/>
      <c r="E602" s="188"/>
      <c r="F602" s="188"/>
      <c r="G602" s="188"/>
      <c r="H602" s="188"/>
      <c r="I602" s="188"/>
      <c r="J602" s="188"/>
      <c r="K602" s="188"/>
      <c r="L602" s="188"/>
      <c r="M602" s="188"/>
      <c r="N602" s="188"/>
      <c r="O602" s="188"/>
      <c r="P602" s="188"/>
      <c r="Q602" s="188"/>
      <c r="R602" s="188"/>
      <c r="S602" s="188"/>
      <c r="T602" s="188"/>
      <c r="U602" s="188"/>
      <c r="AP602" s="195"/>
    </row>
    <row r="603" spans="3:42" s="194" customFormat="1">
      <c r="C603" s="188"/>
      <c r="D603" s="188"/>
      <c r="E603" s="188"/>
      <c r="F603" s="188"/>
      <c r="G603" s="188"/>
      <c r="H603" s="188"/>
      <c r="I603" s="188"/>
      <c r="J603" s="188"/>
      <c r="K603" s="188"/>
      <c r="L603" s="188"/>
      <c r="M603" s="188"/>
      <c r="N603" s="188"/>
      <c r="O603" s="188"/>
      <c r="P603" s="188"/>
      <c r="Q603" s="188"/>
      <c r="R603" s="188"/>
      <c r="S603" s="188"/>
      <c r="T603" s="188"/>
      <c r="U603" s="188"/>
      <c r="AP603" s="195"/>
    </row>
    <row r="604" spans="3:42" s="194" customFormat="1">
      <c r="C604" s="188"/>
      <c r="D604" s="188"/>
      <c r="E604" s="188"/>
      <c r="F604" s="188"/>
      <c r="G604" s="188"/>
      <c r="H604" s="188"/>
      <c r="I604" s="188"/>
      <c r="J604" s="188"/>
      <c r="K604" s="188"/>
      <c r="L604" s="188"/>
      <c r="M604" s="188"/>
      <c r="N604" s="188"/>
      <c r="O604" s="188"/>
      <c r="P604" s="188"/>
      <c r="Q604" s="188"/>
      <c r="R604" s="188"/>
      <c r="S604" s="188"/>
      <c r="T604" s="188"/>
      <c r="U604" s="188"/>
      <c r="AP604" s="195"/>
    </row>
    <row r="605" spans="3:42" s="194" customFormat="1">
      <c r="C605" s="188"/>
      <c r="D605" s="188"/>
      <c r="E605" s="188"/>
      <c r="F605" s="188"/>
      <c r="G605" s="188"/>
      <c r="H605" s="188"/>
      <c r="I605" s="188"/>
      <c r="J605" s="188"/>
      <c r="K605" s="188"/>
      <c r="L605" s="188"/>
      <c r="M605" s="188"/>
      <c r="N605" s="188"/>
      <c r="O605" s="188"/>
      <c r="P605" s="188"/>
      <c r="Q605" s="188"/>
      <c r="R605" s="188"/>
      <c r="S605" s="188"/>
      <c r="T605" s="188"/>
      <c r="U605" s="188"/>
      <c r="AP605" s="195"/>
    </row>
    <row r="606" spans="3:42" s="194" customFormat="1">
      <c r="C606" s="188"/>
      <c r="D606" s="188"/>
      <c r="E606" s="188"/>
      <c r="F606" s="188"/>
      <c r="G606" s="188"/>
      <c r="H606" s="188"/>
      <c r="I606" s="188"/>
      <c r="J606" s="188"/>
      <c r="K606" s="188"/>
      <c r="L606" s="188"/>
      <c r="M606" s="188"/>
      <c r="N606" s="188"/>
      <c r="O606" s="188"/>
      <c r="P606" s="188"/>
      <c r="Q606" s="188"/>
      <c r="R606" s="188"/>
      <c r="S606" s="188"/>
      <c r="T606" s="188"/>
      <c r="U606" s="188"/>
      <c r="AP606" s="195"/>
    </row>
    <row r="607" spans="3:42" s="194" customFormat="1">
      <c r="C607" s="188"/>
      <c r="D607" s="188"/>
      <c r="E607" s="188"/>
      <c r="F607" s="188"/>
      <c r="G607" s="188"/>
      <c r="H607" s="188"/>
      <c r="I607" s="188"/>
      <c r="J607" s="188"/>
      <c r="K607" s="188"/>
      <c r="L607" s="188"/>
      <c r="M607" s="188"/>
      <c r="N607" s="188"/>
      <c r="O607" s="188"/>
      <c r="P607" s="188"/>
      <c r="Q607" s="188"/>
      <c r="R607" s="188"/>
      <c r="S607" s="188"/>
      <c r="T607" s="188"/>
      <c r="U607" s="188"/>
      <c r="AP607" s="195"/>
    </row>
    <row r="608" spans="3:42" s="194" customFormat="1">
      <c r="C608" s="188"/>
      <c r="D608" s="188"/>
      <c r="E608" s="188"/>
      <c r="F608" s="188"/>
      <c r="G608" s="188"/>
      <c r="H608" s="188"/>
      <c r="I608" s="188"/>
      <c r="J608" s="188"/>
      <c r="K608" s="188"/>
      <c r="L608" s="188"/>
      <c r="M608" s="188"/>
      <c r="N608" s="188"/>
      <c r="O608" s="188"/>
      <c r="P608" s="188"/>
      <c r="Q608" s="188"/>
      <c r="R608" s="188"/>
      <c r="S608" s="188"/>
      <c r="T608" s="188"/>
      <c r="U608" s="188"/>
      <c r="AP608" s="195"/>
    </row>
    <row r="609" spans="3:42" s="194" customFormat="1">
      <c r="C609" s="188"/>
      <c r="D609" s="188"/>
      <c r="E609" s="188"/>
      <c r="F609" s="188"/>
      <c r="G609" s="188"/>
      <c r="H609" s="188"/>
      <c r="I609" s="188"/>
      <c r="J609" s="188"/>
      <c r="K609" s="188"/>
      <c r="L609" s="188"/>
      <c r="M609" s="188"/>
      <c r="N609" s="188"/>
      <c r="O609" s="188"/>
      <c r="P609" s="188"/>
      <c r="Q609" s="188"/>
      <c r="R609" s="188"/>
      <c r="S609" s="188"/>
      <c r="T609" s="188"/>
      <c r="U609" s="188"/>
      <c r="AP609" s="195"/>
    </row>
    <row r="610" spans="3:42" s="194" customFormat="1">
      <c r="C610" s="188"/>
      <c r="D610" s="188"/>
      <c r="E610" s="188"/>
      <c r="F610" s="188"/>
      <c r="G610" s="188"/>
      <c r="H610" s="188"/>
      <c r="I610" s="188"/>
      <c r="J610" s="188"/>
      <c r="K610" s="188"/>
      <c r="L610" s="188"/>
      <c r="M610" s="188"/>
      <c r="N610" s="188"/>
      <c r="O610" s="188"/>
      <c r="P610" s="188"/>
      <c r="Q610" s="188"/>
      <c r="R610" s="188"/>
      <c r="S610" s="188"/>
      <c r="T610" s="188"/>
      <c r="U610" s="188"/>
      <c r="AP610" s="195"/>
    </row>
    <row r="611" spans="3:42" s="194" customFormat="1">
      <c r="C611" s="188"/>
      <c r="D611" s="188"/>
      <c r="E611" s="188"/>
      <c r="F611" s="188"/>
      <c r="G611" s="188"/>
      <c r="H611" s="188"/>
      <c r="I611" s="188"/>
      <c r="J611" s="188"/>
      <c r="K611" s="188"/>
      <c r="L611" s="188"/>
      <c r="M611" s="188"/>
      <c r="N611" s="188"/>
      <c r="O611" s="188"/>
      <c r="P611" s="188"/>
      <c r="Q611" s="188"/>
      <c r="R611" s="188"/>
      <c r="S611" s="188"/>
      <c r="T611" s="188"/>
      <c r="U611" s="188"/>
      <c r="AP611" s="195"/>
    </row>
    <row r="612" spans="3:42" s="194" customFormat="1">
      <c r="C612" s="188"/>
      <c r="D612" s="188"/>
      <c r="E612" s="188"/>
      <c r="F612" s="188"/>
      <c r="G612" s="188"/>
      <c r="H612" s="188"/>
      <c r="I612" s="188"/>
      <c r="J612" s="188"/>
      <c r="K612" s="188"/>
      <c r="L612" s="188"/>
      <c r="M612" s="188"/>
      <c r="N612" s="188"/>
      <c r="O612" s="188"/>
      <c r="P612" s="188"/>
      <c r="Q612" s="188"/>
      <c r="R612" s="188"/>
      <c r="S612" s="188"/>
      <c r="T612" s="188"/>
      <c r="U612" s="188"/>
      <c r="AP612" s="195"/>
    </row>
    <row r="613" spans="3:42" s="194" customFormat="1">
      <c r="C613" s="188"/>
      <c r="D613" s="188"/>
      <c r="E613" s="188"/>
      <c r="F613" s="188"/>
      <c r="G613" s="188"/>
      <c r="H613" s="188"/>
      <c r="I613" s="188"/>
      <c r="J613" s="188"/>
      <c r="K613" s="188"/>
      <c r="L613" s="188"/>
      <c r="M613" s="188"/>
      <c r="N613" s="188"/>
      <c r="O613" s="188"/>
      <c r="P613" s="188"/>
      <c r="Q613" s="188"/>
      <c r="R613" s="188"/>
      <c r="S613" s="188"/>
      <c r="T613" s="188"/>
      <c r="U613" s="188"/>
      <c r="AP613" s="195"/>
    </row>
    <row r="614" spans="3:42" s="194" customFormat="1">
      <c r="C614" s="188"/>
      <c r="D614" s="188"/>
      <c r="E614" s="188"/>
      <c r="F614" s="188"/>
      <c r="G614" s="188"/>
      <c r="H614" s="188"/>
      <c r="I614" s="188"/>
      <c r="J614" s="188"/>
      <c r="K614" s="188"/>
      <c r="L614" s="188"/>
      <c r="M614" s="188"/>
      <c r="N614" s="188"/>
      <c r="O614" s="188"/>
      <c r="P614" s="188"/>
      <c r="Q614" s="188"/>
      <c r="R614" s="188"/>
      <c r="S614" s="188"/>
      <c r="T614" s="188"/>
      <c r="U614" s="188"/>
      <c r="AP614" s="195"/>
    </row>
    <row r="615" spans="3:42" s="194" customFormat="1">
      <c r="C615" s="188"/>
      <c r="D615" s="188"/>
      <c r="E615" s="188"/>
      <c r="F615" s="188"/>
      <c r="G615" s="188"/>
      <c r="H615" s="188"/>
      <c r="I615" s="188"/>
      <c r="J615" s="188"/>
      <c r="K615" s="188"/>
      <c r="L615" s="188"/>
      <c r="M615" s="188"/>
      <c r="N615" s="188"/>
      <c r="O615" s="188"/>
      <c r="P615" s="188"/>
      <c r="Q615" s="188"/>
      <c r="R615" s="188"/>
      <c r="S615" s="188"/>
      <c r="T615" s="188"/>
      <c r="U615" s="188"/>
      <c r="AP615" s="195"/>
    </row>
    <row r="616" spans="3:42" s="194" customFormat="1">
      <c r="C616" s="188"/>
      <c r="D616" s="188"/>
      <c r="E616" s="188"/>
      <c r="F616" s="188"/>
      <c r="G616" s="188"/>
      <c r="H616" s="188"/>
      <c r="I616" s="188"/>
      <c r="J616" s="188"/>
      <c r="K616" s="188"/>
      <c r="L616" s="188"/>
      <c r="M616" s="188"/>
      <c r="N616" s="188"/>
      <c r="O616" s="188"/>
      <c r="P616" s="188"/>
      <c r="Q616" s="188"/>
      <c r="R616" s="188"/>
      <c r="S616" s="188"/>
      <c r="T616" s="188"/>
      <c r="U616" s="188"/>
      <c r="AP616" s="195"/>
    </row>
    <row r="617" spans="3:42" s="194" customFormat="1">
      <c r="C617" s="188"/>
      <c r="D617" s="188"/>
      <c r="E617" s="188"/>
      <c r="F617" s="188"/>
      <c r="G617" s="188"/>
      <c r="H617" s="188"/>
      <c r="I617" s="188"/>
      <c r="J617" s="188"/>
      <c r="K617" s="188"/>
      <c r="L617" s="188"/>
      <c r="M617" s="188"/>
      <c r="N617" s="188"/>
      <c r="O617" s="188"/>
      <c r="P617" s="188"/>
      <c r="Q617" s="188"/>
      <c r="R617" s="188"/>
      <c r="S617" s="188"/>
      <c r="T617" s="188"/>
      <c r="U617" s="188"/>
      <c r="AP617" s="195"/>
    </row>
    <row r="618" spans="3:42" s="194" customFormat="1">
      <c r="C618" s="188"/>
      <c r="D618" s="188"/>
      <c r="E618" s="188"/>
      <c r="F618" s="188"/>
      <c r="G618" s="188"/>
      <c r="H618" s="188"/>
      <c r="I618" s="188"/>
      <c r="J618" s="188"/>
      <c r="K618" s="188"/>
      <c r="L618" s="188"/>
      <c r="M618" s="188"/>
      <c r="N618" s="188"/>
      <c r="O618" s="188"/>
      <c r="P618" s="188"/>
      <c r="Q618" s="188"/>
      <c r="R618" s="188"/>
      <c r="S618" s="188"/>
      <c r="T618" s="188"/>
      <c r="U618" s="188"/>
      <c r="AP618" s="195"/>
    </row>
    <row r="619" spans="3:42" s="194" customFormat="1">
      <c r="C619" s="188"/>
      <c r="D619" s="188"/>
      <c r="E619" s="188"/>
      <c r="F619" s="188"/>
      <c r="G619" s="188"/>
      <c r="H619" s="188"/>
      <c r="I619" s="188"/>
      <c r="J619" s="188"/>
      <c r="K619" s="188"/>
      <c r="L619" s="188"/>
      <c r="M619" s="188"/>
      <c r="N619" s="188"/>
      <c r="O619" s="188"/>
      <c r="P619" s="188"/>
      <c r="Q619" s="188"/>
      <c r="R619" s="188"/>
      <c r="S619" s="188"/>
      <c r="T619" s="188"/>
      <c r="U619" s="188"/>
      <c r="AP619" s="195"/>
    </row>
    <row r="620" spans="3:42" s="194" customFormat="1">
      <c r="C620" s="188"/>
      <c r="D620" s="188"/>
      <c r="E620" s="188"/>
      <c r="F620" s="188"/>
      <c r="G620" s="188"/>
      <c r="H620" s="188"/>
      <c r="I620" s="188"/>
      <c r="J620" s="188"/>
      <c r="K620" s="188"/>
      <c r="L620" s="188"/>
      <c r="M620" s="188"/>
      <c r="N620" s="188"/>
      <c r="O620" s="188"/>
      <c r="P620" s="188"/>
      <c r="Q620" s="188"/>
      <c r="R620" s="188"/>
      <c r="S620" s="188"/>
      <c r="T620" s="188"/>
      <c r="U620" s="188"/>
      <c r="AP620" s="195"/>
    </row>
    <row r="621" spans="3:42" s="194" customFormat="1">
      <c r="C621" s="188"/>
      <c r="D621" s="188"/>
      <c r="E621" s="188"/>
      <c r="F621" s="188"/>
      <c r="G621" s="188"/>
      <c r="H621" s="188"/>
      <c r="I621" s="188"/>
      <c r="J621" s="188"/>
      <c r="K621" s="188"/>
      <c r="L621" s="188"/>
      <c r="M621" s="188"/>
      <c r="N621" s="188"/>
      <c r="O621" s="188"/>
      <c r="P621" s="188"/>
      <c r="Q621" s="188"/>
      <c r="R621" s="188"/>
      <c r="S621" s="188"/>
      <c r="T621" s="188"/>
      <c r="U621" s="188"/>
      <c r="AP621" s="195"/>
    </row>
    <row r="622" spans="3:42" s="194" customFormat="1">
      <c r="C622" s="188"/>
      <c r="D622" s="188"/>
      <c r="E622" s="188"/>
      <c r="F622" s="188"/>
      <c r="G622" s="188"/>
      <c r="H622" s="188"/>
      <c r="I622" s="188"/>
      <c r="J622" s="188"/>
      <c r="K622" s="188"/>
      <c r="L622" s="188"/>
      <c r="M622" s="188"/>
      <c r="N622" s="188"/>
      <c r="O622" s="188"/>
      <c r="P622" s="188"/>
      <c r="Q622" s="188"/>
      <c r="R622" s="188"/>
      <c r="S622" s="188"/>
      <c r="T622" s="188"/>
      <c r="U622" s="188"/>
      <c r="AP622" s="195"/>
    </row>
    <row r="623" spans="3:42" s="194" customFormat="1">
      <c r="C623" s="188"/>
      <c r="D623" s="188"/>
      <c r="E623" s="188"/>
      <c r="F623" s="188"/>
      <c r="G623" s="188"/>
      <c r="H623" s="188"/>
      <c r="I623" s="188"/>
      <c r="J623" s="188"/>
      <c r="K623" s="188"/>
      <c r="L623" s="188"/>
      <c r="M623" s="188"/>
      <c r="N623" s="188"/>
      <c r="O623" s="188"/>
      <c r="P623" s="188"/>
      <c r="Q623" s="188"/>
      <c r="R623" s="188"/>
      <c r="S623" s="188"/>
      <c r="T623" s="188"/>
      <c r="U623" s="188"/>
      <c r="AP623" s="195"/>
    </row>
    <row r="624" spans="3:42" s="194" customFormat="1">
      <c r="C624" s="188"/>
      <c r="D624" s="188"/>
      <c r="E624" s="188"/>
      <c r="F624" s="188"/>
      <c r="G624" s="188"/>
      <c r="H624" s="188"/>
      <c r="I624" s="188"/>
      <c r="J624" s="188"/>
      <c r="K624" s="188"/>
      <c r="L624" s="188"/>
      <c r="M624" s="188"/>
      <c r="N624" s="188"/>
      <c r="O624" s="188"/>
      <c r="P624" s="188"/>
      <c r="Q624" s="188"/>
      <c r="R624" s="188"/>
      <c r="S624" s="188"/>
      <c r="T624" s="188"/>
      <c r="U624" s="188"/>
      <c r="AP624" s="195"/>
    </row>
    <row r="625" spans="3:42" s="194" customFormat="1">
      <c r="C625" s="188"/>
      <c r="D625" s="188"/>
      <c r="E625" s="188"/>
      <c r="F625" s="188"/>
      <c r="G625" s="188"/>
      <c r="H625" s="188"/>
      <c r="I625" s="188"/>
      <c r="J625" s="188"/>
      <c r="K625" s="188"/>
      <c r="L625" s="188"/>
      <c r="M625" s="188"/>
      <c r="N625" s="188"/>
      <c r="O625" s="188"/>
      <c r="P625" s="188"/>
      <c r="Q625" s="188"/>
      <c r="R625" s="188"/>
      <c r="S625" s="188"/>
      <c r="T625" s="188"/>
      <c r="U625" s="188"/>
      <c r="AP625" s="195"/>
    </row>
    <row r="626" spans="3:42" s="194" customFormat="1">
      <c r="C626" s="188"/>
      <c r="D626" s="188"/>
      <c r="E626" s="188"/>
      <c r="F626" s="188"/>
      <c r="G626" s="188"/>
      <c r="H626" s="188"/>
      <c r="I626" s="188"/>
      <c r="J626" s="188"/>
      <c r="K626" s="188"/>
      <c r="L626" s="188"/>
      <c r="M626" s="188"/>
      <c r="N626" s="188"/>
      <c r="O626" s="188"/>
      <c r="P626" s="188"/>
      <c r="Q626" s="188"/>
      <c r="R626" s="188"/>
      <c r="S626" s="188"/>
      <c r="T626" s="188"/>
      <c r="U626" s="188"/>
      <c r="AP626" s="195"/>
    </row>
    <row r="627" spans="3:42" s="194" customFormat="1">
      <c r="C627" s="188"/>
      <c r="D627" s="188"/>
      <c r="E627" s="188"/>
      <c r="F627" s="188"/>
      <c r="G627" s="188"/>
      <c r="H627" s="188"/>
      <c r="I627" s="188"/>
      <c r="J627" s="188"/>
      <c r="K627" s="188"/>
      <c r="L627" s="188"/>
      <c r="M627" s="188"/>
      <c r="N627" s="188"/>
      <c r="O627" s="188"/>
      <c r="P627" s="188"/>
      <c r="Q627" s="188"/>
      <c r="R627" s="188"/>
      <c r="S627" s="188"/>
      <c r="T627" s="188"/>
      <c r="U627" s="188"/>
      <c r="AP627" s="195"/>
    </row>
    <row r="628" spans="3:42" s="194" customFormat="1">
      <c r="C628" s="188"/>
      <c r="D628" s="188"/>
      <c r="E628" s="188"/>
      <c r="F628" s="188"/>
      <c r="G628" s="188"/>
      <c r="H628" s="188"/>
      <c r="I628" s="188"/>
      <c r="J628" s="188"/>
      <c r="K628" s="188"/>
      <c r="L628" s="188"/>
      <c r="M628" s="188"/>
      <c r="N628" s="188"/>
      <c r="O628" s="188"/>
      <c r="P628" s="188"/>
      <c r="Q628" s="188"/>
      <c r="R628" s="188"/>
      <c r="S628" s="188"/>
      <c r="T628" s="188"/>
      <c r="U628" s="188"/>
      <c r="AP628" s="195"/>
    </row>
    <row r="629" spans="3:42" s="194" customFormat="1">
      <c r="C629" s="188"/>
      <c r="D629" s="188"/>
      <c r="E629" s="188"/>
      <c r="F629" s="188"/>
      <c r="G629" s="188"/>
      <c r="H629" s="188"/>
      <c r="I629" s="188"/>
      <c r="J629" s="188"/>
      <c r="K629" s="188"/>
      <c r="L629" s="188"/>
      <c r="M629" s="188"/>
      <c r="N629" s="188"/>
      <c r="O629" s="188"/>
      <c r="P629" s="188"/>
      <c r="Q629" s="188"/>
      <c r="R629" s="188"/>
      <c r="S629" s="188"/>
      <c r="T629" s="188"/>
      <c r="U629" s="188"/>
      <c r="AP629" s="195"/>
    </row>
    <row r="630" spans="3:42" s="194" customFormat="1">
      <c r="C630" s="188"/>
      <c r="D630" s="188"/>
      <c r="E630" s="188"/>
      <c r="F630" s="188"/>
      <c r="G630" s="188"/>
      <c r="H630" s="188"/>
      <c r="I630" s="188"/>
      <c r="J630" s="188"/>
      <c r="K630" s="188"/>
      <c r="L630" s="188"/>
      <c r="M630" s="188"/>
      <c r="N630" s="188"/>
      <c r="O630" s="188"/>
      <c r="P630" s="188"/>
      <c r="Q630" s="188"/>
      <c r="R630" s="188"/>
      <c r="S630" s="188"/>
      <c r="T630" s="188"/>
      <c r="U630" s="188"/>
      <c r="AP630" s="195"/>
    </row>
    <row r="631" spans="3:42" s="194" customFormat="1">
      <c r="C631" s="188"/>
      <c r="D631" s="188"/>
      <c r="E631" s="188"/>
      <c r="F631" s="188"/>
      <c r="G631" s="188"/>
      <c r="H631" s="188"/>
      <c r="I631" s="188"/>
      <c r="J631" s="188"/>
      <c r="K631" s="188"/>
      <c r="L631" s="188"/>
      <c r="M631" s="188"/>
      <c r="N631" s="188"/>
      <c r="O631" s="188"/>
      <c r="P631" s="188"/>
      <c r="Q631" s="188"/>
      <c r="R631" s="188"/>
      <c r="S631" s="188"/>
      <c r="T631" s="188"/>
      <c r="U631" s="188"/>
      <c r="AP631" s="195"/>
    </row>
    <row r="632" spans="3:42" s="194" customFormat="1">
      <c r="C632" s="188"/>
      <c r="D632" s="188"/>
      <c r="E632" s="188"/>
      <c r="F632" s="188"/>
      <c r="G632" s="188"/>
      <c r="H632" s="188"/>
      <c r="I632" s="188"/>
      <c r="J632" s="188"/>
      <c r="K632" s="188"/>
      <c r="L632" s="188"/>
      <c r="M632" s="188"/>
      <c r="N632" s="188"/>
      <c r="O632" s="188"/>
      <c r="P632" s="188"/>
      <c r="Q632" s="188"/>
      <c r="R632" s="188"/>
      <c r="S632" s="188"/>
      <c r="T632" s="188"/>
      <c r="U632" s="188"/>
      <c r="AP632" s="195"/>
    </row>
    <row r="633" spans="3:42" s="194" customFormat="1">
      <c r="C633" s="188"/>
      <c r="D633" s="188"/>
      <c r="E633" s="188"/>
      <c r="F633" s="188"/>
      <c r="G633" s="188"/>
      <c r="H633" s="188"/>
      <c r="I633" s="188"/>
      <c r="J633" s="188"/>
      <c r="K633" s="188"/>
      <c r="L633" s="188"/>
      <c r="M633" s="188"/>
      <c r="N633" s="188"/>
      <c r="O633" s="188"/>
      <c r="P633" s="188"/>
      <c r="Q633" s="188"/>
      <c r="R633" s="188"/>
      <c r="S633" s="188"/>
      <c r="T633" s="188"/>
      <c r="U633" s="188"/>
      <c r="AP633" s="195"/>
    </row>
    <row r="634" spans="3:42" s="194" customFormat="1">
      <c r="C634" s="188"/>
      <c r="D634" s="188"/>
      <c r="E634" s="188"/>
      <c r="F634" s="188"/>
      <c r="G634" s="188"/>
      <c r="H634" s="188"/>
      <c r="I634" s="188"/>
      <c r="J634" s="188"/>
      <c r="K634" s="188"/>
      <c r="L634" s="188"/>
      <c r="M634" s="188"/>
      <c r="N634" s="188"/>
      <c r="O634" s="188"/>
      <c r="P634" s="188"/>
      <c r="Q634" s="188"/>
      <c r="R634" s="188"/>
      <c r="S634" s="188"/>
      <c r="T634" s="188"/>
      <c r="U634" s="188"/>
      <c r="AP634" s="195"/>
    </row>
    <row r="635" spans="3:42" s="194" customFormat="1">
      <c r="C635" s="188"/>
      <c r="D635" s="188"/>
      <c r="E635" s="188"/>
      <c r="F635" s="188"/>
      <c r="G635" s="188"/>
      <c r="H635" s="188"/>
      <c r="I635" s="188"/>
      <c r="J635" s="188"/>
      <c r="K635" s="188"/>
      <c r="L635" s="188"/>
      <c r="M635" s="188"/>
      <c r="N635" s="188"/>
      <c r="O635" s="188"/>
      <c r="P635" s="188"/>
      <c r="Q635" s="188"/>
      <c r="R635" s="188"/>
      <c r="S635" s="188"/>
      <c r="T635" s="188"/>
      <c r="U635" s="188"/>
      <c r="AP635" s="195"/>
    </row>
    <row r="636" spans="3:42" s="194" customFormat="1">
      <c r="C636" s="188"/>
      <c r="D636" s="188"/>
      <c r="E636" s="188"/>
      <c r="F636" s="188"/>
      <c r="G636" s="188"/>
      <c r="H636" s="188"/>
      <c r="I636" s="188"/>
      <c r="J636" s="188"/>
      <c r="K636" s="188"/>
      <c r="L636" s="188"/>
      <c r="M636" s="188"/>
      <c r="N636" s="188"/>
      <c r="O636" s="188"/>
      <c r="P636" s="188"/>
      <c r="Q636" s="188"/>
      <c r="R636" s="188"/>
      <c r="S636" s="188"/>
      <c r="T636" s="188"/>
      <c r="U636" s="188"/>
      <c r="AP636" s="195"/>
    </row>
    <row r="637" spans="3:42" s="194" customFormat="1">
      <c r="C637" s="188"/>
      <c r="D637" s="188"/>
      <c r="E637" s="188"/>
      <c r="F637" s="188"/>
      <c r="G637" s="188"/>
      <c r="H637" s="188"/>
      <c r="I637" s="188"/>
      <c r="J637" s="188"/>
      <c r="K637" s="188"/>
      <c r="L637" s="188"/>
      <c r="M637" s="188"/>
      <c r="N637" s="188"/>
      <c r="O637" s="188"/>
      <c r="P637" s="188"/>
      <c r="Q637" s="188"/>
      <c r="R637" s="188"/>
      <c r="S637" s="188"/>
      <c r="T637" s="188"/>
      <c r="U637" s="188"/>
      <c r="AP637" s="195"/>
    </row>
    <row r="638" spans="3:42" s="194" customFormat="1">
      <c r="C638" s="188"/>
      <c r="D638" s="188"/>
      <c r="E638" s="188"/>
      <c r="F638" s="188"/>
      <c r="G638" s="188"/>
      <c r="H638" s="188"/>
      <c r="I638" s="188"/>
      <c r="J638" s="188"/>
      <c r="K638" s="188"/>
      <c r="L638" s="188"/>
      <c r="M638" s="188"/>
      <c r="N638" s="188"/>
      <c r="O638" s="188"/>
      <c r="P638" s="188"/>
      <c r="Q638" s="188"/>
      <c r="R638" s="188"/>
      <c r="S638" s="188"/>
      <c r="T638" s="188"/>
      <c r="U638" s="188"/>
      <c r="AP638" s="195"/>
    </row>
    <row r="639" spans="3:42" s="194" customFormat="1">
      <c r="C639" s="188"/>
      <c r="D639" s="188"/>
      <c r="E639" s="188"/>
      <c r="F639" s="188"/>
      <c r="G639" s="188"/>
      <c r="H639" s="188"/>
      <c r="I639" s="188"/>
      <c r="J639" s="188"/>
      <c r="K639" s="188"/>
      <c r="L639" s="188"/>
      <c r="M639" s="188"/>
      <c r="N639" s="188"/>
      <c r="O639" s="188"/>
      <c r="P639" s="188"/>
      <c r="Q639" s="188"/>
      <c r="R639" s="188"/>
      <c r="S639" s="188"/>
      <c r="T639" s="188"/>
      <c r="U639" s="188"/>
      <c r="AP639" s="195"/>
    </row>
    <row r="640" spans="3:42" s="194" customFormat="1">
      <c r="C640" s="188"/>
      <c r="D640" s="188"/>
      <c r="E640" s="188"/>
      <c r="F640" s="188"/>
      <c r="G640" s="188"/>
      <c r="H640" s="188"/>
      <c r="I640" s="188"/>
      <c r="J640" s="188"/>
      <c r="K640" s="188"/>
      <c r="L640" s="188"/>
      <c r="M640" s="188"/>
      <c r="N640" s="188"/>
      <c r="O640" s="188"/>
      <c r="P640" s="188"/>
      <c r="Q640" s="188"/>
      <c r="R640" s="188"/>
      <c r="S640" s="188"/>
      <c r="T640" s="188"/>
      <c r="U640" s="188"/>
      <c r="AP640" s="195"/>
    </row>
    <row r="641" spans="3:42" s="194" customFormat="1">
      <c r="C641" s="188"/>
      <c r="D641" s="188"/>
      <c r="E641" s="188"/>
      <c r="F641" s="188"/>
      <c r="G641" s="188"/>
      <c r="H641" s="188"/>
      <c r="I641" s="188"/>
      <c r="J641" s="188"/>
      <c r="K641" s="188"/>
      <c r="L641" s="188"/>
      <c r="M641" s="188"/>
      <c r="N641" s="188"/>
      <c r="O641" s="188"/>
      <c r="P641" s="188"/>
      <c r="Q641" s="188"/>
      <c r="R641" s="188"/>
      <c r="S641" s="188"/>
      <c r="T641" s="188"/>
      <c r="U641" s="188"/>
      <c r="AP641" s="195"/>
    </row>
    <row r="642" spans="3:42" s="194" customFormat="1">
      <c r="C642" s="188"/>
      <c r="D642" s="188"/>
      <c r="E642" s="188"/>
      <c r="F642" s="188"/>
      <c r="G642" s="188"/>
      <c r="H642" s="188"/>
      <c r="I642" s="188"/>
      <c r="J642" s="188"/>
      <c r="K642" s="188"/>
      <c r="L642" s="188"/>
      <c r="M642" s="188"/>
      <c r="N642" s="188"/>
      <c r="O642" s="188"/>
      <c r="P642" s="188"/>
      <c r="Q642" s="188"/>
      <c r="R642" s="188"/>
      <c r="S642" s="188"/>
      <c r="T642" s="188"/>
      <c r="U642" s="188"/>
      <c r="AP642" s="195"/>
    </row>
    <row r="643" spans="3:42" s="194" customFormat="1">
      <c r="C643" s="188"/>
      <c r="D643" s="188"/>
      <c r="E643" s="188"/>
      <c r="F643" s="188"/>
      <c r="G643" s="188"/>
      <c r="H643" s="188"/>
      <c r="I643" s="188"/>
      <c r="J643" s="188"/>
      <c r="K643" s="188"/>
      <c r="L643" s="188"/>
      <c r="M643" s="188"/>
      <c r="N643" s="188"/>
      <c r="O643" s="188"/>
      <c r="P643" s="188"/>
      <c r="Q643" s="188"/>
      <c r="R643" s="188"/>
      <c r="S643" s="188"/>
      <c r="T643" s="188"/>
      <c r="U643" s="188"/>
      <c r="AP643" s="195"/>
    </row>
    <row r="644" spans="3:42" s="194" customFormat="1">
      <c r="C644" s="188"/>
      <c r="D644" s="188"/>
      <c r="E644" s="188"/>
      <c r="F644" s="188"/>
      <c r="G644" s="188"/>
      <c r="H644" s="188"/>
      <c r="I644" s="188"/>
      <c r="J644" s="188"/>
      <c r="K644" s="188"/>
      <c r="L644" s="188"/>
      <c r="M644" s="188"/>
      <c r="N644" s="188"/>
      <c r="O644" s="188"/>
      <c r="P644" s="188"/>
      <c r="Q644" s="188"/>
      <c r="R644" s="188"/>
      <c r="S644" s="188"/>
      <c r="T644" s="188"/>
      <c r="U644" s="188"/>
      <c r="AP644" s="195"/>
    </row>
    <row r="645" spans="3:42" s="194" customFormat="1">
      <c r="C645" s="188"/>
      <c r="D645" s="188"/>
      <c r="E645" s="188"/>
      <c r="F645" s="188"/>
      <c r="G645" s="188"/>
      <c r="H645" s="188"/>
      <c r="I645" s="188"/>
      <c r="J645" s="188"/>
      <c r="K645" s="188"/>
      <c r="L645" s="188"/>
      <c r="M645" s="188"/>
      <c r="N645" s="188"/>
      <c r="O645" s="188"/>
      <c r="P645" s="188"/>
      <c r="Q645" s="188"/>
      <c r="R645" s="188"/>
      <c r="S645" s="188"/>
      <c r="T645" s="188"/>
      <c r="U645" s="188"/>
      <c r="AP645" s="195"/>
    </row>
    <row r="646" spans="3:42" s="194" customFormat="1">
      <c r="C646" s="188"/>
      <c r="D646" s="188"/>
      <c r="E646" s="188"/>
      <c r="F646" s="188"/>
      <c r="G646" s="188"/>
      <c r="H646" s="188"/>
      <c r="I646" s="188"/>
      <c r="J646" s="188"/>
      <c r="K646" s="188"/>
      <c r="L646" s="188"/>
      <c r="M646" s="188"/>
      <c r="N646" s="188"/>
      <c r="O646" s="188"/>
      <c r="P646" s="188"/>
      <c r="Q646" s="188"/>
      <c r="R646" s="188"/>
      <c r="S646" s="188"/>
      <c r="T646" s="188"/>
      <c r="U646" s="188"/>
      <c r="AP646" s="195"/>
    </row>
    <row r="647" spans="3:42" s="194" customFormat="1">
      <c r="C647" s="188"/>
      <c r="D647" s="188"/>
      <c r="E647" s="188"/>
      <c r="F647" s="188"/>
      <c r="G647" s="188"/>
      <c r="H647" s="188"/>
      <c r="I647" s="188"/>
      <c r="J647" s="188"/>
      <c r="K647" s="188"/>
      <c r="L647" s="188"/>
      <c r="M647" s="188"/>
      <c r="N647" s="188"/>
      <c r="O647" s="188"/>
      <c r="P647" s="188"/>
      <c r="Q647" s="188"/>
      <c r="R647" s="188"/>
      <c r="S647" s="188"/>
      <c r="T647" s="188"/>
      <c r="U647" s="188"/>
      <c r="AP647" s="195"/>
    </row>
    <row r="648" spans="3:42" s="194" customFormat="1">
      <c r="C648" s="188"/>
      <c r="D648" s="188"/>
      <c r="E648" s="188"/>
      <c r="F648" s="188"/>
      <c r="G648" s="188"/>
      <c r="H648" s="188"/>
      <c r="I648" s="188"/>
      <c r="J648" s="188"/>
      <c r="K648" s="188"/>
      <c r="L648" s="188"/>
      <c r="M648" s="188"/>
      <c r="N648" s="188"/>
      <c r="O648" s="188"/>
      <c r="P648" s="188"/>
      <c r="Q648" s="188"/>
      <c r="R648" s="188"/>
      <c r="S648" s="188"/>
      <c r="T648" s="188"/>
      <c r="U648" s="188"/>
      <c r="AP648" s="195"/>
    </row>
    <row r="649" spans="3:42" s="194" customFormat="1">
      <c r="C649" s="188"/>
      <c r="D649" s="188"/>
      <c r="E649" s="188"/>
      <c r="F649" s="188"/>
      <c r="G649" s="188"/>
      <c r="H649" s="188"/>
      <c r="I649" s="188"/>
      <c r="J649" s="188"/>
      <c r="K649" s="188"/>
      <c r="L649" s="188"/>
      <c r="M649" s="188"/>
      <c r="N649" s="188"/>
      <c r="O649" s="188"/>
      <c r="P649" s="188"/>
      <c r="Q649" s="188"/>
      <c r="R649" s="188"/>
      <c r="S649" s="188"/>
      <c r="T649" s="188"/>
      <c r="U649" s="188"/>
      <c r="AP649" s="195"/>
    </row>
    <row r="650" spans="3:42" s="194" customFormat="1">
      <c r="C650" s="188"/>
      <c r="D650" s="188"/>
      <c r="E650" s="188"/>
      <c r="F650" s="188"/>
      <c r="G650" s="188"/>
      <c r="H650" s="188"/>
      <c r="I650" s="188"/>
      <c r="J650" s="188"/>
      <c r="K650" s="188"/>
      <c r="L650" s="188"/>
      <c r="M650" s="188"/>
      <c r="N650" s="188"/>
      <c r="O650" s="188"/>
      <c r="P650" s="188"/>
      <c r="Q650" s="188"/>
      <c r="R650" s="188"/>
      <c r="S650" s="188"/>
      <c r="T650" s="188"/>
      <c r="U650" s="188"/>
      <c r="AP650" s="195"/>
    </row>
    <row r="651" spans="3:42" s="194" customFormat="1">
      <c r="C651" s="188"/>
      <c r="D651" s="188"/>
      <c r="E651" s="188"/>
      <c r="F651" s="188"/>
      <c r="G651" s="188"/>
      <c r="H651" s="188"/>
      <c r="I651" s="188"/>
      <c r="J651" s="188"/>
      <c r="K651" s="188"/>
      <c r="L651" s="188"/>
      <c r="M651" s="188"/>
      <c r="N651" s="188"/>
      <c r="O651" s="188"/>
      <c r="P651" s="188"/>
      <c r="Q651" s="188"/>
      <c r="R651" s="188"/>
      <c r="S651" s="188"/>
      <c r="T651" s="188"/>
      <c r="U651" s="188"/>
      <c r="AP651" s="195"/>
    </row>
    <row r="652" spans="3:42" s="194" customFormat="1">
      <c r="C652" s="188"/>
      <c r="D652" s="188"/>
      <c r="E652" s="188"/>
      <c r="F652" s="188"/>
      <c r="G652" s="188"/>
      <c r="H652" s="188"/>
      <c r="I652" s="188"/>
      <c r="J652" s="188"/>
      <c r="K652" s="188"/>
      <c r="L652" s="188"/>
      <c r="M652" s="188"/>
      <c r="N652" s="188"/>
      <c r="O652" s="188"/>
      <c r="P652" s="188"/>
      <c r="Q652" s="188"/>
      <c r="R652" s="188"/>
      <c r="S652" s="188"/>
      <c r="T652" s="188"/>
      <c r="U652" s="188"/>
      <c r="AP652" s="195"/>
    </row>
    <row r="653" spans="3:42" s="194" customFormat="1">
      <c r="C653" s="188"/>
      <c r="D653" s="188"/>
      <c r="E653" s="188"/>
      <c r="F653" s="188"/>
      <c r="G653" s="188"/>
      <c r="H653" s="188"/>
      <c r="I653" s="188"/>
      <c r="J653" s="188"/>
      <c r="K653" s="188"/>
      <c r="L653" s="188"/>
      <c r="M653" s="188"/>
      <c r="N653" s="188"/>
      <c r="O653" s="188"/>
      <c r="P653" s="188"/>
      <c r="Q653" s="188"/>
      <c r="R653" s="188"/>
      <c r="S653" s="188"/>
      <c r="T653" s="188"/>
      <c r="U653" s="188"/>
      <c r="AP653" s="195"/>
    </row>
    <row r="654" spans="3:42" s="194" customFormat="1">
      <c r="C654" s="188"/>
      <c r="D654" s="188"/>
      <c r="E654" s="188"/>
      <c r="F654" s="188"/>
      <c r="G654" s="188"/>
      <c r="H654" s="188"/>
      <c r="I654" s="188"/>
      <c r="J654" s="188"/>
      <c r="K654" s="188"/>
      <c r="L654" s="188"/>
      <c r="M654" s="188"/>
      <c r="N654" s="188"/>
      <c r="O654" s="188"/>
      <c r="P654" s="188"/>
      <c r="Q654" s="188"/>
      <c r="R654" s="188"/>
      <c r="S654" s="188"/>
      <c r="T654" s="188"/>
      <c r="U654" s="188"/>
      <c r="AP654" s="195"/>
    </row>
    <row r="655" spans="3:42" s="194" customFormat="1">
      <c r="C655" s="188"/>
      <c r="D655" s="188"/>
      <c r="E655" s="188"/>
      <c r="F655" s="188"/>
      <c r="G655" s="188"/>
      <c r="H655" s="188"/>
      <c r="I655" s="188"/>
      <c r="J655" s="188"/>
      <c r="K655" s="188"/>
      <c r="L655" s="188"/>
      <c r="M655" s="188"/>
      <c r="N655" s="188"/>
      <c r="O655" s="188"/>
      <c r="P655" s="188"/>
      <c r="Q655" s="188"/>
      <c r="R655" s="188"/>
      <c r="S655" s="188"/>
      <c r="T655" s="188"/>
      <c r="U655" s="188"/>
      <c r="AP655" s="195"/>
    </row>
    <row r="656" spans="3:42" s="194" customFormat="1">
      <c r="C656" s="188"/>
      <c r="D656" s="188"/>
      <c r="E656" s="188"/>
      <c r="F656" s="188"/>
      <c r="G656" s="188"/>
      <c r="H656" s="188"/>
      <c r="I656" s="188"/>
      <c r="J656" s="188"/>
      <c r="K656" s="188"/>
      <c r="L656" s="188"/>
      <c r="M656" s="188"/>
      <c r="N656" s="188"/>
      <c r="O656" s="188"/>
      <c r="P656" s="188"/>
      <c r="Q656" s="188"/>
      <c r="R656" s="188"/>
      <c r="S656" s="188"/>
      <c r="T656" s="188"/>
      <c r="U656" s="188"/>
      <c r="AP656" s="195"/>
    </row>
    <row r="657" spans="3:42" s="194" customFormat="1">
      <c r="C657" s="188"/>
      <c r="D657" s="188"/>
      <c r="E657" s="188"/>
      <c r="F657" s="188"/>
      <c r="G657" s="188"/>
      <c r="H657" s="188"/>
      <c r="I657" s="188"/>
      <c r="J657" s="188"/>
      <c r="K657" s="188"/>
      <c r="L657" s="188"/>
      <c r="M657" s="188"/>
      <c r="N657" s="188"/>
      <c r="O657" s="188"/>
      <c r="P657" s="188"/>
      <c r="Q657" s="188"/>
      <c r="R657" s="188"/>
      <c r="S657" s="188"/>
      <c r="T657" s="188"/>
      <c r="U657" s="188"/>
      <c r="AP657" s="195"/>
    </row>
    <row r="658" spans="3:42" s="194" customFormat="1">
      <c r="C658" s="188"/>
      <c r="D658" s="188"/>
      <c r="E658" s="188"/>
      <c r="F658" s="188"/>
      <c r="G658" s="188"/>
      <c r="H658" s="188"/>
      <c r="I658" s="188"/>
      <c r="J658" s="188"/>
      <c r="K658" s="188"/>
      <c r="L658" s="188"/>
      <c r="M658" s="188"/>
      <c r="N658" s="188"/>
      <c r="O658" s="188"/>
      <c r="P658" s="188"/>
      <c r="Q658" s="188"/>
      <c r="R658" s="188"/>
      <c r="S658" s="188"/>
      <c r="T658" s="188"/>
      <c r="U658" s="188"/>
      <c r="AP658" s="195"/>
    </row>
    <row r="659" spans="3:42" s="194" customFormat="1">
      <c r="C659" s="188"/>
      <c r="D659" s="188"/>
      <c r="E659" s="188"/>
      <c r="F659" s="188"/>
      <c r="G659" s="188"/>
      <c r="H659" s="188"/>
      <c r="I659" s="188"/>
      <c r="J659" s="188"/>
      <c r="K659" s="188"/>
      <c r="L659" s="188"/>
      <c r="M659" s="188"/>
      <c r="N659" s="188"/>
      <c r="O659" s="188"/>
      <c r="P659" s="188"/>
      <c r="Q659" s="188"/>
      <c r="R659" s="188"/>
      <c r="S659" s="188"/>
      <c r="T659" s="188"/>
      <c r="U659" s="188"/>
      <c r="AP659" s="195"/>
    </row>
    <row r="660" spans="3:42" s="194" customFormat="1">
      <c r="C660" s="188"/>
      <c r="D660" s="188"/>
      <c r="E660" s="188"/>
      <c r="F660" s="188"/>
      <c r="G660" s="188"/>
      <c r="H660" s="188"/>
      <c r="I660" s="188"/>
      <c r="J660" s="188"/>
      <c r="K660" s="188"/>
      <c r="L660" s="188"/>
      <c r="M660" s="188"/>
      <c r="N660" s="188"/>
      <c r="O660" s="188"/>
      <c r="P660" s="188"/>
      <c r="Q660" s="188"/>
      <c r="R660" s="188"/>
      <c r="S660" s="188"/>
      <c r="T660" s="188"/>
      <c r="U660" s="188"/>
      <c r="AP660" s="195"/>
    </row>
    <row r="661" spans="3:42" s="194" customFormat="1">
      <c r="C661" s="188"/>
      <c r="D661" s="188"/>
      <c r="E661" s="188"/>
      <c r="F661" s="188"/>
      <c r="G661" s="188"/>
      <c r="H661" s="188"/>
      <c r="I661" s="188"/>
      <c r="J661" s="188"/>
      <c r="K661" s="188"/>
      <c r="L661" s="188"/>
      <c r="M661" s="188"/>
      <c r="N661" s="188"/>
      <c r="O661" s="188"/>
      <c r="P661" s="188"/>
      <c r="Q661" s="188"/>
      <c r="R661" s="188"/>
      <c r="S661" s="188"/>
      <c r="T661" s="188"/>
      <c r="U661" s="188"/>
      <c r="AP661" s="195"/>
    </row>
    <row r="662" spans="3:42" s="194" customFormat="1">
      <c r="C662" s="188"/>
      <c r="D662" s="188"/>
      <c r="E662" s="188"/>
      <c r="F662" s="188"/>
      <c r="G662" s="188"/>
      <c r="H662" s="188"/>
      <c r="I662" s="188"/>
      <c r="J662" s="188"/>
      <c r="K662" s="188"/>
      <c r="L662" s="188"/>
      <c r="M662" s="188"/>
      <c r="N662" s="188"/>
      <c r="O662" s="188"/>
      <c r="P662" s="188"/>
      <c r="Q662" s="188"/>
      <c r="R662" s="188"/>
      <c r="S662" s="188"/>
      <c r="T662" s="188"/>
      <c r="U662" s="188"/>
      <c r="AP662" s="195"/>
    </row>
    <row r="663" spans="3:42" s="194" customFormat="1">
      <c r="C663" s="188"/>
      <c r="D663" s="188"/>
      <c r="E663" s="188"/>
      <c r="F663" s="188"/>
      <c r="G663" s="188"/>
      <c r="H663" s="188"/>
      <c r="I663" s="188"/>
      <c r="J663" s="188"/>
      <c r="K663" s="188"/>
      <c r="L663" s="188"/>
      <c r="M663" s="188"/>
      <c r="N663" s="188"/>
      <c r="O663" s="188"/>
      <c r="P663" s="188"/>
      <c r="Q663" s="188"/>
      <c r="R663" s="188"/>
      <c r="S663" s="188"/>
      <c r="T663" s="188"/>
      <c r="U663" s="188"/>
      <c r="AP663" s="195"/>
    </row>
    <row r="664" spans="3:42" s="194" customFormat="1">
      <c r="C664" s="188"/>
      <c r="D664" s="188"/>
      <c r="E664" s="188"/>
      <c r="F664" s="188"/>
      <c r="G664" s="188"/>
      <c r="H664" s="188"/>
      <c r="I664" s="188"/>
      <c r="J664" s="188"/>
      <c r="K664" s="188"/>
      <c r="L664" s="188"/>
      <c r="M664" s="188"/>
      <c r="N664" s="188"/>
      <c r="O664" s="188"/>
      <c r="P664" s="188"/>
      <c r="Q664" s="188"/>
      <c r="R664" s="188"/>
      <c r="S664" s="188"/>
      <c r="T664" s="188"/>
      <c r="U664" s="188"/>
      <c r="AP664" s="195"/>
    </row>
    <row r="665" spans="3:42" s="194" customFormat="1">
      <c r="C665" s="188"/>
      <c r="D665" s="188"/>
      <c r="E665" s="188"/>
      <c r="F665" s="188"/>
      <c r="G665" s="188"/>
      <c r="H665" s="188"/>
      <c r="I665" s="188"/>
      <c r="J665" s="188"/>
      <c r="K665" s="188"/>
      <c r="L665" s="188"/>
      <c r="M665" s="188"/>
      <c r="N665" s="188"/>
      <c r="O665" s="188"/>
      <c r="P665" s="188"/>
      <c r="Q665" s="188"/>
      <c r="R665" s="188"/>
      <c r="S665" s="188"/>
      <c r="T665" s="188"/>
      <c r="U665" s="188"/>
      <c r="AP665" s="195"/>
    </row>
    <row r="666" spans="3:42" s="194" customFormat="1">
      <c r="C666" s="188"/>
      <c r="D666" s="188"/>
      <c r="E666" s="188"/>
      <c r="F666" s="188"/>
      <c r="G666" s="188"/>
      <c r="H666" s="188"/>
      <c r="I666" s="188"/>
      <c r="J666" s="188"/>
      <c r="K666" s="188"/>
      <c r="L666" s="188"/>
      <c r="M666" s="188"/>
      <c r="N666" s="188"/>
      <c r="O666" s="188"/>
      <c r="P666" s="188"/>
      <c r="Q666" s="188"/>
      <c r="R666" s="188"/>
      <c r="S666" s="188"/>
      <c r="T666" s="188"/>
      <c r="U666" s="188"/>
      <c r="AP666" s="195"/>
    </row>
    <row r="667" spans="3:42" s="194" customFormat="1">
      <c r="C667" s="188"/>
      <c r="D667" s="188"/>
      <c r="E667" s="188"/>
      <c r="F667" s="188"/>
      <c r="G667" s="188"/>
      <c r="H667" s="188"/>
      <c r="I667" s="188"/>
      <c r="J667" s="188"/>
      <c r="K667" s="188"/>
      <c r="L667" s="188"/>
      <c r="M667" s="188"/>
      <c r="N667" s="188"/>
      <c r="O667" s="188"/>
      <c r="P667" s="188"/>
      <c r="Q667" s="188"/>
      <c r="R667" s="188"/>
      <c r="S667" s="188"/>
      <c r="T667" s="188"/>
      <c r="U667" s="188"/>
      <c r="AP667" s="195"/>
    </row>
    <row r="668" spans="3:42" s="194" customFormat="1">
      <c r="C668" s="188"/>
      <c r="D668" s="188"/>
      <c r="E668" s="188"/>
      <c r="F668" s="188"/>
      <c r="G668" s="188"/>
      <c r="H668" s="188"/>
      <c r="I668" s="188"/>
      <c r="J668" s="188"/>
      <c r="K668" s="188"/>
      <c r="L668" s="188"/>
      <c r="M668" s="188"/>
      <c r="N668" s="188"/>
      <c r="O668" s="188"/>
      <c r="P668" s="188"/>
      <c r="Q668" s="188"/>
      <c r="R668" s="188"/>
      <c r="S668" s="188"/>
      <c r="T668" s="188"/>
      <c r="U668" s="188"/>
      <c r="AP668" s="195"/>
    </row>
    <row r="669" spans="3:42" s="194" customFormat="1">
      <c r="C669" s="188"/>
      <c r="D669" s="188"/>
      <c r="E669" s="188"/>
      <c r="F669" s="188"/>
      <c r="G669" s="188"/>
      <c r="H669" s="188"/>
      <c r="I669" s="188"/>
      <c r="J669" s="188"/>
      <c r="K669" s="188"/>
      <c r="L669" s="188"/>
      <c r="M669" s="188"/>
      <c r="N669" s="188"/>
      <c r="O669" s="188"/>
      <c r="P669" s="188"/>
      <c r="Q669" s="188"/>
      <c r="R669" s="188"/>
      <c r="S669" s="188"/>
      <c r="T669" s="188"/>
      <c r="U669" s="188"/>
      <c r="AP669" s="195"/>
    </row>
    <row r="670" spans="3:42" s="194" customFormat="1">
      <c r="C670" s="188"/>
      <c r="D670" s="188"/>
      <c r="E670" s="188"/>
      <c r="F670" s="188"/>
      <c r="G670" s="188"/>
      <c r="H670" s="188"/>
      <c r="I670" s="188"/>
      <c r="J670" s="188"/>
      <c r="K670" s="188"/>
      <c r="L670" s="188"/>
      <c r="M670" s="188"/>
      <c r="N670" s="188"/>
      <c r="O670" s="188"/>
      <c r="P670" s="188"/>
      <c r="Q670" s="188"/>
      <c r="R670" s="188"/>
      <c r="S670" s="188"/>
      <c r="T670" s="188"/>
      <c r="U670" s="188"/>
      <c r="AP670" s="195"/>
    </row>
    <row r="671" spans="3:42" s="194" customFormat="1">
      <c r="C671" s="188"/>
      <c r="D671" s="188"/>
      <c r="E671" s="188"/>
      <c r="F671" s="188"/>
      <c r="G671" s="188"/>
      <c r="H671" s="188"/>
      <c r="I671" s="188"/>
      <c r="J671" s="188"/>
      <c r="K671" s="188"/>
      <c r="L671" s="188"/>
      <c r="M671" s="188"/>
      <c r="N671" s="188"/>
      <c r="O671" s="188"/>
      <c r="P671" s="188"/>
      <c r="Q671" s="188"/>
      <c r="R671" s="188"/>
      <c r="S671" s="188"/>
      <c r="T671" s="188"/>
      <c r="U671" s="188"/>
      <c r="AP671" s="195"/>
    </row>
    <row r="672" spans="3:42" s="194" customFormat="1">
      <c r="C672" s="188"/>
      <c r="D672" s="188"/>
      <c r="E672" s="188"/>
      <c r="F672" s="188"/>
      <c r="G672" s="188"/>
      <c r="H672" s="188"/>
      <c r="I672" s="188"/>
      <c r="J672" s="188"/>
      <c r="K672" s="188"/>
      <c r="L672" s="188"/>
      <c r="M672" s="188"/>
      <c r="N672" s="188"/>
      <c r="O672" s="188"/>
      <c r="P672" s="188"/>
      <c r="Q672" s="188"/>
      <c r="R672" s="188"/>
      <c r="S672" s="188"/>
      <c r="T672" s="188"/>
      <c r="U672" s="188"/>
      <c r="AP672" s="195"/>
    </row>
    <row r="673" spans="3:42" s="194" customFormat="1">
      <c r="C673" s="188"/>
      <c r="D673" s="188"/>
      <c r="E673" s="188"/>
      <c r="F673" s="188"/>
      <c r="G673" s="188"/>
      <c r="H673" s="188"/>
      <c r="I673" s="188"/>
      <c r="J673" s="188"/>
      <c r="K673" s="188"/>
      <c r="L673" s="188"/>
      <c r="M673" s="188"/>
      <c r="N673" s="188"/>
      <c r="O673" s="188"/>
      <c r="P673" s="188"/>
      <c r="Q673" s="188"/>
      <c r="R673" s="188"/>
      <c r="S673" s="188"/>
      <c r="T673" s="188"/>
      <c r="U673" s="188"/>
      <c r="AP673" s="195"/>
    </row>
    <row r="674" spans="3:42" s="194" customFormat="1">
      <c r="C674" s="188"/>
      <c r="D674" s="188"/>
      <c r="E674" s="188"/>
      <c r="F674" s="188"/>
      <c r="G674" s="188"/>
      <c r="H674" s="188"/>
      <c r="I674" s="188"/>
      <c r="J674" s="188"/>
      <c r="K674" s="188"/>
      <c r="L674" s="188"/>
      <c r="M674" s="188"/>
      <c r="N674" s="188"/>
      <c r="O674" s="188"/>
      <c r="P674" s="188"/>
      <c r="Q674" s="188"/>
      <c r="R674" s="188"/>
      <c r="S674" s="188"/>
      <c r="T674" s="188"/>
      <c r="U674" s="188"/>
      <c r="AP674" s="195"/>
    </row>
    <row r="675" spans="3:42" s="194" customFormat="1">
      <c r="C675" s="188"/>
      <c r="D675" s="188"/>
      <c r="E675" s="188"/>
      <c r="F675" s="188"/>
      <c r="G675" s="188"/>
      <c r="H675" s="188"/>
      <c r="I675" s="188"/>
      <c r="J675" s="188"/>
      <c r="K675" s="188"/>
      <c r="L675" s="188"/>
      <c r="M675" s="188"/>
      <c r="N675" s="188"/>
      <c r="O675" s="188"/>
      <c r="P675" s="188"/>
      <c r="Q675" s="188"/>
      <c r="R675" s="188"/>
      <c r="S675" s="188"/>
      <c r="T675" s="188"/>
      <c r="U675" s="188"/>
      <c r="AP675" s="195"/>
    </row>
    <row r="676" spans="3:42" s="194" customFormat="1">
      <c r="C676" s="188"/>
      <c r="D676" s="188"/>
      <c r="E676" s="188"/>
      <c r="F676" s="188"/>
      <c r="G676" s="188"/>
      <c r="H676" s="188"/>
      <c r="I676" s="188"/>
      <c r="J676" s="188"/>
      <c r="K676" s="188"/>
      <c r="L676" s="188"/>
      <c r="M676" s="188"/>
      <c r="N676" s="188"/>
      <c r="O676" s="188"/>
      <c r="P676" s="188"/>
      <c r="Q676" s="188"/>
      <c r="R676" s="188"/>
      <c r="S676" s="188"/>
      <c r="T676" s="188"/>
      <c r="U676" s="188"/>
      <c r="AP676" s="195"/>
    </row>
    <row r="677" spans="3:42" s="194" customFormat="1">
      <c r="C677" s="188"/>
      <c r="D677" s="188"/>
      <c r="E677" s="188"/>
      <c r="F677" s="188"/>
      <c r="G677" s="188"/>
      <c r="H677" s="188"/>
      <c r="I677" s="188"/>
      <c r="J677" s="188"/>
      <c r="K677" s="188"/>
      <c r="L677" s="188"/>
      <c r="M677" s="188"/>
      <c r="N677" s="188"/>
      <c r="O677" s="188"/>
      <c r="P677" s="188"/>
      <c r="Q677" s="188"/>
      <c r="R677" s="188"/>
      <c r="S677" s="188"/>
      <c r="T677" s="188"/>
      <c r="U677" s="188"/>
      <c r="AP677" s="195"/>
    </row>
    <row r="678" spans="3:42" s="194" customFormat="1">
      <c r="C678" s="188"/>
      <c r="D678" s="188"/>
      <c r="E678" s="188"/>
      <c r="F678" s="188"/>
      <c r="G678" s="188"/>
      <c r="H678" s="188"/>
      <c r="I678" s="188"/>
      <c r="J678" s="188"/>
      <c r="K678" s="188"/>
      <c r="L678" s="188"/>
      <c r="M678" s="188"/>
      <c r="N678" s="188"/>
      <c r="O678" s="188"/>
      <c r="P678" s="188"/>
      <c r="Q678" s="188"/>
      <c r="R678" s="188"/>
      <c r="S678" s="188"/>
      <c r="T678" s="188"/>
      <c r="U678" s="188"/>
      <c r="AP678" s="195"/>
    </row>
    <row r="679" spans="3:42" s="194" customFormat="1">
      <c r="C679" s="188"/>
      <c r="D679" s="188"/>
      <c r="E679" s="188"/>
      <c r="F679" s="188"/>
      <c r="G679" s="188"/>
      <c r="H679" s="188"/>
      <c r="I679" s="188"/>
      <c r="J679" s="188"/>
      <c r="K679" s="188"/>
      <c r="L679" s="188"/>
      <c r="M679" s="188"/>
      <c r="N679" s="188"/>
      <c r="O679" s="188"/>
      <c r="P679" s="188"/>
      <c r="Q679" s="188"/>
      <c r="R679" s="188"/>
      <c r="S679" s="188"/>
      <c r="T679" s="188"/>
      <c r="U679" s="188"/>
      <c r="AP679" s="195"/>
    </row>
    <row r="680" spans="3:42" s="194" customFormat="1">
      <c r="C680" s="188"/>
      <c r="D680" s="188"/>
      <c r="E680" s="188"/>
      <c r="F680" s="188"/>
      <c r="G680" s="188"/>
      <c r="H680" s="188"/>
      <c r="I680" s="188"/>
      <c r="J680" s="188"/>
      <c r="K680" s="188"/>
      <c r="L680" s="188"/>
      <c r="M680" s="188"/>
      <c r="N680" s="188"/>
      <c r="O680" s="188"/>
      <c r="P680" s="188"/>
      <c r="Q680" s="188"/>
      <c r="R680" s="188"/>
      <c r="S680" s="188"/>
      <c r="T680" s="188"/>
      <c r="U680" s="188"/>
      <c r="AP680" s="195"/>
    </row>
    <row r="681" spans="3:42" s="194" customFormat="1">
      <c r="C681" s="188"/>
      <c r="D681" s="188"/>
      <c r="E681" s="188"/>
      <c r="F681" s="188"/>
      <c r="G681" s="188"/>
      <c r="H681" s="188"/>
      <c r="I681" s="188"/>
      <c r="J681" s="188"/>
      <c r="K681" s="188"/>
      <c r="L681" s="188"/>
      <c r="M681" s="188"/>
      <c r="N681" s="188"/>
      <c r="O681" s="188"/>
      <c r="P681" s="188"/>
      <c r="Q681" s="188"/>
      <c r="R681" s="188"/>
      <c r="S681" s="188"/>
      <c r="T681" s="188"/>
      <c r="U681" s="188"/>
      <c r="AP681" s="195"/>
    </row>
    <row r="682" spans="3:42" s="194" customFormat="1">
      <c r="C682" s="188"/>
      <c r="D682" s="188"/>
      <c r="E682" s="188"/>
      <c r="F682" s="188"/>
      <c r="G682" s="188"/>
      <c r="H682" s="188"/>
      <c r="I682" s="188"/>
      <c r="J682" s="188"/>
      <c r="K682" s="188"/>
      <c r="L682" s="188"/>
      <c r="M682" s="188"/>
      <c r="N682" s="188"/>
      <c r="O682" s="188"/>
      <c r="P682" s="188"/>
      <c r="Q682" s="188"/>
      <c r="R682" s="188"/>
      <c r="S682" s="188"/>
      <c r="T682" s="188"/>
      <c r="U682" s="188"/>
      <c r="AP682" s="195"/>
    </row>
    <row r="683" spans="3:42" s="194" customFormat="1">
      <c r="C683" s="188"/>
      <c r="D683" s="188"/>
      <c r="E683" s="188"/>
      <c r="F683" s="188"/>
      <c r="G683" s="188"/>
      <c r="H683" s="188"/>
      <c r="I683" s="188"/>
      <c r="J683" s="188"/>
      <c r="K683" s="188"/>
      <c r="L683" s="188"/>
      <c r="M683" s="188"/>
      <c r="N683" s="188"/>
      <c r="O683" s="188"/>
      <c r="P683" s="188"/>
      <c r="Q683" s="188"/>
      <c r="R683" s="188"/>
      <c r="S683" s="188"/>
      <c r="T683" s="188"/>
      <c r="U683" s="188"/>
      <c r="AP683" s="195"/>
    </row>
    <row r="684" spans="3:42" s="194" customFormat="1">
      <c r="C684" s="188"/>
      <c r="D684" s="188"/>
      <c r="E684" s="188"/>
      <c r="F684" s="188"/>
      <c r="G684" s="188"/>
      <c r="H684" s="188"/>
      <c r="I684" s="188"/>
      <c r="J684" s="188"/>
      <c r="K684" s="188"/>
      <c r="L684" s="188"/>
      <c r="M684" s="188"/>
      <c r="N684" s="188"/>
      <c r="O684" s="188"/>
      <c r="P684" s="188"/>
      <c r="Q684" s="188"/>
      <c r="R684" s="188"/>
      <c r="S684" s="188"/>
      <c r="T684" s="188"/>
      <c r="U684" s="188"/>
      <c r="AP684" s="195"/>
    </row>
    <row r="685" spans="3:42" s="194" customFormat="1">
      <c r="C685" s="188"/>
      <c r="D685" s="188"/>
      <c r="E685" s="188"/>
      <c r="F685" s="188"/>
      <c r="G685" s="188"/>
      <c r="H685" s="188"/>
      <c r="I685" s="188"/>
      <c r="J685" s="188"/>
      <c r="K685" s="188"/>
      <c r="L685" s="188"/>
      <c r="M685" s="188"/>
      <c r="N685" s="188"/>
      <c r="O685" s="188"/>
      <c r="P685" s="188"/>
      <c r="Q685" s="188"/>
      <c r="R685" s="188"/>
      <c r="S685" s="188"/>
      <c r="T685" s="188"/>
      <c r="U685" s="188"/>
      <c r="AP685" s="195"/>
    </row>
    <row r="686" spans="3:42" s="194" customFormat="1">
      <c r="C686" s="188"/>
      <c r="D686" s="188"/>
      <c r="E686" s="188"/>
      <c r="F686" s="188"/>
      <c r="G686" s="188"/>
      <c r="H686" s="188"/>
      <c r="I686" s="188"/>
      <c r="J686" s="188"/>
      <c r="K686" s="188"/>
      <c r="L686" s="188"/>
      <c r="M686" s="188"/>
      <c r="N686" s="188"/>
      <c r="O686" s="188"/>
      <c r="P686" s="188"/>
      <c r="Q686" s="188"/>
      <c r="R686" s="188"/>
      <c r="S686" s="188"/>
      <c r="T686" s="188"/>
      <c r="U686" s="188"/>
      <c r="AP686" s="195"/>
    </row>
    <row r="687" spans="3:42" s="194" customFormat="1">
      <c r="C687" s="188"/>
      <c r="D687" s="188"/>
      <c r="E687" s="188"/>
      <c r="F687" s="188"/>
      <c r="G687" s="188"/>
      <c r="H687" s="188"/>
      <c r="I687" s="188"/>
      <c r="J687" s="188"/>
      <c r="K687" s="188"/>
      <c r="L687" s="188"/>
      <c r="M687" s="188"/>
      <c r="N687" s="188"/>
      <c r="O687" s="188"/>
      <c r="P687" s="188"/>
      <c r="Q687" s="188"/>
      <c r="R687" s="188"/>
      <c r="S687" s="188"/>
      <c r="T687" s="188"/>
      <c r="U687" s="188"/>
      <c r="AP687" s="195"/>
    </row>
    <row r="688" spans="3:42" s="194" customFormat="1">
      <c r="C688" s="188"/>
      <c r="D688" s="188"/>
      <c r="E688" s="188"/>
      <c r="F688" s="188"/>
      <c r="G688" s="188"/>
      <c r="H688" s="188"/>
      <c r="I688" s="188"/>
      <c r="J688" s="188"/>
      <c r="K688" s="188"/>
      <c r="L688" s="188"/>
      <c r="M688" s="188"/>
      <c r="N688" s="188"/>
      <c r="O688" s="188"/>
      <c r="P688" s="188"/>
      <c r="Q688" s="188"/>
      <c r="R688" s="188"/>
      <c r="S688" s="188"/>
      <c r="T688" s="188"/>
      <c r="U688" s="188"/>
      <c r="AP688" s="195"/>
    </row>
    <row r="689" spans="3:42" s="194" customFormat="1">
      <c r="C689" s="188"/>
      <c r="D689" s="188"/>
      <c r="E689" s="188"/>
      <c r="F689" s="188"/>
      <c r="G689" s="188"/>
      <c r="H689" s="188"/>
      <c r="I689" s="188"/>
      <c r="J689" s="188"/>
      <c r="K689" s="188"/>
      <c r="L689" s="188"/>
      <c r="M689" s="188"/>
      <c r="N689" s="188"/>
      <c r="O689" s="188"/>
      <c r="P689" s="188"/>
      <c r="Q689" s="188"/>
      <c r="R689" s="188"/>
      <c r="S689" s="188"/>
      <c r="T689" s="188"/>
      <c r="U689" s="188"/>
      <c r="AP689" s="195"/>
    </row>
    <row r="690" spans="3:42" s="194" customFormat="1">
      <c r="C690" s="188"/>
      <c r="D690" s="188"/>
      <c r="E690" s="188"/>
      <c r="F690" s="188"/>
      <c r="G690" s="188"/>
      <c r="H690" s="188"/>
      <c r="I690" s="188"/>
      <c r="J690" s="188"/>
      <c r="K690" s="188"/>
      <c r="L690" s="188"/>
      <c r="M690" s="188"/>
      <c r="N690" s="188"/>
      <c r="O690" s="188"/>
      <c r="P690" s="188"/>
      <c r="Q690" s="188"/>
      <c r="R690" s="188"/>
      <c r="S690" s="188"/>
      <c r="T690" s="188"/>
      <c r="U690" s="188"/>
      <c r="AP690" s="195"/>
    </row>
    <row r="691" spans="3:42" s="194" customFormat="1">
      <c r="C691" s="188"/>
      <c r="D691" s="188"/>
      <c r="E691" s="188"/>
      <c r="F691" s="188"/>
      <c r="G691" s="188"/>
      <c r="H691" s="188"/>
      <c r="I691" s="188"/>
      <c r="J691" s="188"/>
      <c r="K691" s="188"/>
      <c r="L691" s="188"/>
      <c r="M691" s="188"/>
      <c r="N691" s="188"/>
      <c r="O691" s="188"/>
      <c r="P691" s="188"/>
      <c r="Q691" s="188"/>
      <c r="R691" s="188"/>
      <c r="S691" s="188"/>
      <c r="T691" s="188"/>
      <c r="U691" s="188"/>
      <c r="AP691" s="195"/>
    </row>
    <row r="692" spans="3:42" s="194" customFormat="1">
      <c r="C692" s="188"/>
      <c r="D692" s="188"/>
      <c r="E692" s="188"/>
      <c r="F692" s="188"/>
      <c r="G692" s="188"/>
      <c r="H692" s="188"/>
      <c r="I692" s="188"/>
      <c r="J692" s="188"/>
      <c r="K692" s="188"/>
      <c r="L692" s="188"/>
      <c r="M692" s="188"/>
      <c r="N692" s="188"/>
      <c r="O692" s="188"/>
      <c r="P692" s="188"/>
      <c r="Q692" s="188"/>
      <c r="R692" s="188"/>
      <c r="S692" s="188"/>
      <c r="T692" s="188"/>
      <c r="U692" s="188"/>
      <c r="AP692" s="195"/>
    </row>
    <row r="693" spans="3:42" s="194" customFormat="1">
      <c r="C693" s="188"/>
      <c r="D693" s="188"/>
      <c r="E693" s="188"/>
      <c r="F693" s="188"/>
      <c r="G693" s="188"/>
      <c r="H693" s="188"/>
      <c r="I693" s="188"/>
      <c r="J693" s="188"/>
      <c r="K693" s="188"/>
      <c r="L693" s="188"/>
      <c r="M693" s="188"/>
      <c r="N693" s="188"/>
      <c r="O693" s="188"/>
      <c r="P693" s="188"/>
      <c r="Q693" s="188"/>
      <c r="R693" s="188"/>
      <c r="S693" s="188"/>
      <c r="T693" s="188"/>
      <c r="U693" s="188"/>
      <c r="AP693" s="195"/>
    </row>
    <row r="694" spans="3:42" s="194" customFormat="1">
      <c r="C694" s="188"/>
      <c r="D694" s="188"/>
      <c r="E694" s="188"/>
      <c r="F694" s="188"/>
      <c r="G694" s="188"/>
      <c r="H694" s="188"/>
      <c r="I694" s="188"/>
      <c r="J694" s="188"/>
      <c r="K694" s="188"/>
      <c r="L694" s="188"/>
      <c r="M694" s="188"/>
      <c r="N694" s="188"/>
      <c r="O694" s="188"/>
      <c r="P694" s="188"/>
      <c r="Q694" s="188"/>
      <c r="R694" s="188"/>
      <c r="S694" s="188"/>
      <c r="T694" s="188"/>
      <c r="U694" s="188"/>
      <c r="AP694" s="195"/>
    </row>
    <row r="695" spans="3:42" s="194" customFormat="1">
      <c r="C695" s="188"/>
      <c r="D695" s="188"/>
      <c r="E695" s="188"/>
      <c r="F695" s="188"/>
      <c r="G695" s="188"/>
      <c r="H695" s="188"/>
      <c r="I695" s="188"/>
      <c r="J695" s="188"/>
      <c r="K695" s="188"/>
      <c r="L695" s="188"/>
      <c r="M695" s="188"/>
      <c r="N695" s="188"/>
      <c r="O695" s="188"/>
      <c r="P695" s="188"/>
      <c r="Q695" s="188"/>
      <c r="R695" s="188"/>
      <c r="S695" s="188"/>
      <c r="T695" s="188"/>
      <c r="U695" s="188"/>
      <c r="AP695" s="195"/>
    </row>
    <row r="696" spans="3:42" s="194" customFormat="1">
      <c r="C696" s="188"/>
      <c r="D696" s="188"/>
      <c r="E696" s="188"/>
      <c r="F696" s="188"/>
      <c r="G696" s="188"/>
      <c r="H696" s="188"/>
      <c r="I696" s="188"/>
      <c r="J696" s="188"/>
      <c r="K696" s="188"/>
      <c r="L696" s="188"/>
      <c r="M696" s="188"/>
      <c r="N696" s="188"/>
      <c r="O696" s="188"/>
      <c r="P696" s="188"/>
      <c r="Q696" s="188"/>
      <c r="R696" s="188"/>
      <c r="S696" s="188"/>
      <c r="T696" s="188"/>
      <c r="U696" s="188"/>
      <c r="AP696" s="195"/>
    </row>
    <row r="697" spans="3:42" s="194" customFormat="1">
      <c r="C697" s="188"/>
      <c r="D697" s="188"/>
      <c r="E697" s="188"/>
      <c r="F697" s="188"/>
      <c r="G697" s="188"/>
      <c r="H697" s="188"/>
      <c r="I697" s="188"/>
      <c r="J697" s="188"/>
      <c r="K697" s="188"/>
      <c r="L697" s="188"/>
      <c r="M697" s="188"/>
      <c r="N697" s="188"/>
      <c r="O697" s="188"/>
      <c r="P697" s="188"/>
      <c r="Q697" s="188"/>
      <c r="R697" s="188"/>
      <c r="S697" s="188"/>
      <c r="T697" s="188"/>
      <c r="U697" s="188"/>
      <c r="AP697" s="195"/>
    </row>
    <row r="698" spans="3:42" s="194" customFormat="1">
      <c r="C698" s="188"/>
      <c r="D698" s="188"/>
      <c r="E698" s="188"/>
      <c r="F698" s="188"/>
      <c r="G698" s="188"/>
      <c r="H698" s="188"/>
      <c r="I698" s="188"/>
      <c r="J698" s="188"/>
      <c r="K698" s="188"/>
      <c r="L698" s="188"/>
      <c r="M698" s="188"/>
      <c r="N698" s="188"/>
      <c r="O698" s="188"/>
      <c r="P698" s="188"/>
      <c r="Q698" s="188"/>
      <c r="R698" s="188"/>
      <c r="S698" s="188"/>
      <c r="T698" s="188"/>
      <c r="U698" s="188"/>
      <c r="AP698" s="195"/>
    </row>
    <row r="699" spans="3:42" s="194" customFormat="1">
      <c r="C699" s="188"/>
      <c r="D699" s="188"/>
      <c r="E699" s="188"/>
      <c r="F699" s="188"/>
      <c r="G699" s="188"/>
      <c r="H699" s="188"/>
      <c r="I699" s="188"/>
      <c r="J699" s="188"/>
      <c r="K699" s="188"/>
      <c r="L699" s="188"/>
      <c r="M699" s="188"/>
      <c r="N699" s="188"/>
      <c r="O699" s="188"/>
      <c r="P699" s="188"/>
      <c r="Q699" s="188"/>
      <c r="R699" s="188"/>
      <c r="S699" s="188"/>
      <c r="T699" s="188"/>
      <c r="U699" s="188"/>
      <c r="AP699" s="195"/>
    </row>
    <row r="700" spans="3:42" s="194" customFormat="1">
      <c r="C700" s="188"/>
      <c r="D700" s="188"/>
      <c r="E700" s="188"/>
      <c r="F700" s="188"/>
      <c r="G700" s="188"/>
      <c r="H700" s="188"/>
      <c r="I700" s="188"/>
      <c r="J700" s="188"/>
      <c r="K700" s="188"/>
      <c r="L700" s="188"/>
      <c r="M700" s="188"/>
      <c r="N700" s="188"/>
      <c r="O700" s="188"/>
      <c r="P700" s="188"/>
      <c r="Q700" s="188"/>
      <c r="R700" s="188"/>
      <c r="S700" s="188"/>
      <c r="T700" s="188"/>
      <c r="U700" s="188"/>
      <c r="AP700" s="195"/>
    </row>
    <row r="701" spans="3:42" s="194" customFormat="1">
      <c r="C701" s="188"/>
      <c r="D701" s="188"/>
      <c r="E701" s="188"/>
      <c r="F701" s="188"/>
      <c r="G701" s="188"/>
      <c r="H701" s="188"/>
      <c r="I701" s="188"/>
      <c r="J701" s="188"/>
      <c r="K701" s="188"/>
      <c r="L701" s="188"/>
      <c r="M701" s="188"/>
      <c r="N701" s="188"/>
      <c r="O701" s="188"/>
      <c r="P701" s="188"/>
      <c r="Q701" s="188"/>
      <c r="R701" s="188"/>
      <c r="S701" s="188"/>
      <c r="T701" s="188"/>
      <c r="U701" s="188"/>
      <c r="AP701" s="195"/>
    </row>
    <row r="702" spans="3:42" s="194" customFormat="1">
      <c r="C702" s="188"/>
      <c r="D702" s="188"/>
      <c r="E702" s="188"/>
      <c r="F702" s="188"/>
      <c r="G702" s="188"/>
      <c r="H702" s="188"/>
      <c r="I702" s="188"/>
      <c r="J702" s="188"/>
      <c r="K702" s="188"/>
      <c r="L702" s="188"/>
      <c r="M702" s="188"/>
      <c r="N702" s="188"/>
      <c r="O702" s="188"/>
      <c r="P702" s="188"/>
      <c r="Q702" s="188"/>
      <c r="R702" s="188"/>
      <c r="S702" s="188"/>
      <c r="T702" s="188"/>
      <c r="U702" s="188"/>
      <c r="AP702" s="195"/>
    </row>
    <row r="703" spans="3:42" s="194" customFormat="1">
      <c r="C703" s="188"/>
      <c r="D703" s="188"/>
      <c r="E703" s="188"/>
      <c r="F703" s="188"/>
      <c r="G703" s="188"/>
      <c r="H703" s="188"/>
      <c r="I703" s="188"/>
      <c r="J703" s="188"/>
      <c r="K703" s="188"/>
      <c r="L703" s="188"/>
      <c r="M703" s="188"/>
      <c r="N703" s="188"/>
      <c r="O703" s="188"/>
      <c r="P703" s="188"/>
      <c r="Q703" s="188"/>
      <c r="R703" s="188"/>
      <c r="S703" s="188"/>
      <c r="T703" s="188"/>
      <c r="U703" s="188"/>
      <c r="AP703" s="195"/>
    </row>
    <row r="704" spans="3:42" s="194" customFormat="1">
      <c r="C704" s="188"/>
      <c r="D704" s="188"/>
      <c r="E704" s="188"/>
      <c r="F704" s="188"/>
      <c r="G704" s="188"/>
      <c r="H704" s="188"/>
      <c r="I704" s="188"/>
      <c r="J704" s="188"/>
      <c r="K704" s="188"/>
      <c r="L704" s="188"/>
      <c r="M704" s="188"/>
      <c r="N704" s="188"/>
      <c r="O704" s="188"/>
      <c r="P704" s="188"/>
      <c r="Q704" s="188"/>
      <c r="R704" s="188"/>
      <c r="S704" s="188"/>
      <c r="T704" s="188"/>
      <c r="U704" s="188"/>
      <c r="AP704" s="195"/>
    </row>
    <row r="705" spans="3:42" s="194" customFormat="1">
      <c r="C705" s="188"/>
      <c r="D705" s="188"/>
      <c r="E705" s="188"/>
      <c r="F705" s="188"/>
      <c r="G705" s="188"/>
      <c r="H705" s="188"/>
      <c r="I705" s="188"/>
      <c r="J705" s="188"/>
      <c r="K705" s="188"/>
      <c r="L705" s="188"/>
      <c r="M705" s="188"/>
      <c r="N705" s="188"/>
      <c r="O705" s="188"/>
      <c r="P705" s="188"/>
      <c r="Q705" s="188"/>
      <c r="R705" s="188"/>
      <c r="S705" s="188"/>
      <c r="T705" s="188"/>
      <c r="U705" s="188"/>
      <c r="AP705" s="195"/>
    </row>
    <row r="706" spans="3:42" s="194" customFormat="1">
      <c r="C706" s="188"/>
      <c r="D706" s="188"/>
      <c r="E706" s="188"/>
      <c r="F706" s="188"/>
      <c r="G706" s="188"/>
      <c r="H706" s="188"/>
      <c r="I706" s="188"/>
      <c r="J706" s="188"/>
      <c r="K706" s="188"/>
      <c r="L706" s="188"/>
      <c r="M706" s="188"/>
      <c r="N706" s="188"/>
      <c r="O706" s="188"/>
      <c r="P706" s="188"/>
      <c r="Q706" s="188"/>
      <c r="R706" s="188"/>
      <c r="S706" s="188"/>
      <c r="T706" s="188"/>
      <c r="U706" s="188"/>
      <c r="AP706" s="195"/>
    </row>
    <row r="707" spans="3:42" s="194" customFormat="1">
      <c r="C707" s="188"/>
      <c r="D707" s="188"/>
      <c r="E707" s="188"/>
      <c r="F707" s="188"/>
      <c r="G707" s="188"/>
      <c r="H707" s="188"/>
      <c r="I707" s="188"/>
      <c r="J707" s="188"/>
      <c r="K707" s="188"/>
      <c r="L707" s="188"/>
      <c r="M707" s="188"/>
      <c r="N707" s="188"/>
      <c r="O707" s="188"/>
      <c r="P707" s="188"/>
      <c r="Q707" s="188"/>
      <c r="R707" s="188"/>
      <c r="S707" s="188"/>
      <c r="T707" s="188"/>
      <c r="U707" s="188"/>
      <c r="AP707" s="195"/>
    </row>
    <row r="708" spans="3:42" s="194" customFormat="1">
      <c r="C708" s="188"/>
      <c r="D708" s="188"/>
      <c r="E708" s="188"/>
      <c r="F708" s="188"/>
      <c r="G708" s="188"/>
      <c r="H708" s="188"/>
      <c r="I708" s="188"/>
      <c r="J708" s="188"/>
      <c r="K708" s="188"/>
      <c r="L708" s="188"/>
      <c r="M708" s="188"/>
      <c r="N708" s="188"/>
      <c r="O708" s="188"/>
      <c r="P708" s="188"/>
      <c r="Q708" s="188"/>
      <c r="R708" s="188"/>
      <c r="S708" s="188"/>
      <c r="T708" s="188"/>
      <c r="U708" s="188"/>
      <c r="AP708" s="195"/>
    </row>
    <row r="709" spans="3:42" s="194" customFormat="1">
      <c r="C709" s="188"/>
      <c r="D709" s="188"/>
      <c r="E709" s="188"/>
      <c r="F709" s="188"/>
      <c r="G709" s="188"/>
      <c r="H709" s="188"/>
      <c r="I709" s="188"/>
      <c r="J709" s="188"/>
      <c r="K709" s="188"/>
      <c r="L709" s="188"/>
      <c r="M709" s="188"/>
      <c r="N709" s="188"/>
      <c r="O709" s="188"/>
      <c r="P709" s="188"/>
      <c r="Q709" s="188"/>
      <c r="R709" s="188"/>
      <c r="S709" s="188"/>
      <c r="T709" s="188"/>
      <c r="U709" s="188"/>
      <c r="AP709" s="195"/>
    </row>
    <row r="710" spans="3:42" s="194" customFormat="1">
      <c r="C710" s="188"/>
      <c r="D710" s="188"/>
      <c r="E710" s="188"/>
      <c r="F710" s="188"/>
      <c r="G710" s="188"/>
      <c r="H710" s="188"/>
      <c r="I710" s="188"/>
      <c r="J710" s="188"/>
      <c r="K710" s="188"/>
      <c r="L710" s="188"/>
      <c r="M710" s="188"/>
      <c r="N710" s="188"/>
      <c r="O710" s="188"/>
      <c r="P710" s="188"/>
      <c r="Q710" s="188"/>
      <c r="R710" s="188"/>
      <c r="S710" s="188"/>
      <c r="T710" s="188"/>
      <c r="U710" s="188"/>
      <c r="AP710" s="195"/>
    </row>
    <row r="711" spans="3:42" s="194" customFormat="1">
      <c r="C711" s="188"/>
      <c r="D711" s="188"/>
      <c r="E711" s="188"/>
      <c r="F711" s="188"/>
      <c r="G711" s="188"/>
      <c r="H711" s="188"/>
      <c r="I711" s="188"/>
      <c r="J711" s="188"/>
      <c r="K711" s="188"/>
      <c r="L711" s="188"/>
      <c r="M711" s="188"/>
      <c r="N711" s="188"/>
      <c r="O711" s="188"/>
      <c r="P711" s="188"/>
      <c r="Q711" s="188"/>
      <c r="R711" s="188"/>
      <c r="S711" s="188"/>
      <c r="T711" s="188"/>
      <c r="U711" s="188"/>
      <c r="AP711" s="195"/>
    </row>
    <row r="712" spans="3:42" s="194" customFormat="1">
      <c r="C712" s="188"/>
      <c r="D712" s="188"/>
      <c r="E712" s="188"/>
      <c r="F712" s="188"/>
      <c r="G712" s="188"/>
      <c r="H712" s="188"/>
      <c r="I712" s="188"/>
      <c r="J712" s="188"/>
      <c r="K712" s="188"/>
      <c r="L712" s="188"/>
      <c r="M712" s="188"/>
      <c r="N712" s="188"/>
      <c r="O712" s="188"/>
      <c r="P712" s="188"/>
      <c r="Q712" s="188"/>
      <c r="R712" s="188"/>
      <c r="S712" s="188"/>
      <c r="T712" s="188"/>
      <c r="U712" s="188"/>
      <c r="AP712" s="195"/>
    </row>
    <row r="713" spans="3:42" s="194" customFormat="1">
      <c r="C713" s="188"/>
      <c r="D713" s="188"/>
      <c r="E713" s="188"/>
      <c r="F713" s="188"/>
      <c r="G713" s="188"/>
      <c r="H713" s="188"/>
      <c r="I713" s="188"/>
      <c r="J713" s="188"/>
      <c r="K713" s="188"/>
      <c r="L713" s="188"/>
      <c r="M713" s="188"/>
      <c r="N713" s="188"/>
      <c r="O713" s="188"/>
      <c r="P713" s="188"/>
      <c r="Q713" s="188"/>
      <c r="R713" s="188"/>
      <c r="S713" s="188"/>
      <c r="T713" s="188"/>
      <c r="U713" s="188"/>
      <c r="AP713" s="195"/>
    </row>
    <row r="714" spans="3:42" s="194" customFormat="1">
      <c r="C714" s="188"/>
      <c r="D714" s="188"/>
      <c r="E714" s="188"/>
      <c r="F714" s="188"/>
      <c r="G714" s="188"/>
      <c r="H714" s="188"/>
      <c r="I714" s="188"/>
      <c r="J714" s="188"/>
      <c r="K714" s="188"/>
      <c r="L714" s="188"/>
      <c r="M714" s="188"/>
      <c r="N714" s="188"/>
      <c r="O714" s="188"/>
      <c r="P714" s="188"/>
      <c r="Q714" s="188"/>
      <c r="R714" s="188"/>
      <c r="S714" s="188"/>
      <c r="T714" s="188"/>
      <c r="U714" s="188"/>
      <c r="AP714" s="195"/>
    </row>
    <row r="715" spans="3:42" s="194" customFormat="1">
      <c r="C715" s="188"/>
      <c r="D715" s="188"/>
      <c r="E715" s="188"/>
      <c r="F715" s="188"/>
      <c r="G715" s="188"/>
      <c r="H715" s="188"/>
      <c r="I715" s="188"/>
      <c r="J715" s="188"/>
      <c r="K715" s="188"/>
      <c r="L715" s="188"/>
      <c r="M715" s="188"/>
      <c r="N715" s="188"/>
      <c r="O715" s="188"/>
      <c r="P715" s="188"/>
      <c r="Q715" s="188"/>
      <c r="R715" s="188"/>
      <c r="S715" s="188"/>
      <c r="T715" s="188"/>
      <c r="U715" s="188"/>
      <c r="AP715" s="195"/>
    </row>
    <row r="716" spans="3:42" s="194" customFormat="1">
      <c r="C716" s="188"/>
      <c r="D716" s="188"/>
      <c r="E716" s="188"/>
      <c r="F716" s="188"/>
      <c r="G716" s="188"/>
      <c r="H716" s="188"/>
      <c r="I716" s="188"/>
      <c r="J716" s="188"/>
      <c r="K716" s="188"/>
      <c r="L716" s="188"/>
      <c r="M716" s="188"/>
      <c r="N716" s="188"/>
      <c r="O716" s="188"/>
      <c r="P716" s="188"/>
      <c r="Q716" s="188"/>
      <c r="R716" s="188"/>
      <c r="S716" s="188"/>
      <c r="T716" s="188"/>
      <c r="U716" s="188"/>
      <c r="AP716" s="195"/>
    </row>
    <row r="717" spans="3:42" s="194" customFormat="1">
      <c r="C717" s="188"/>
      <c r="D717" s="188"/>
      <c r="E717" s="188"/>
      <c r="F717" s="188"/>
      <c r="G717" s="188"/>
      <c r="H717" s="188"/>
      <c r="I717" s="188"/>
      <c r="J717" s="188"/>
      <c r="K717" s="188"/>
      <c r="L717" s="188"/>
      <c r="M717" s="188"/>
      <c r="N717" s="188"/>
      <c r="O717" s="188"/>
      <c r="P717" s="188"/>
      <c r="Q717" s="188"/>
      <c r="R717" s="188"/>
      <c r="S717" s="188"/>
      <c r="T717" s="188"/>
      <c r="U717" s="188"/>
      <c r="AP717" s="195"/>
    </row>
    <row r="718" spans="3:42" s="194" customFormat="1">
      <c r="C718" s="188"/>
      <c r="D718" s="188"/>
      <c r="E718" s="188"/>
      <c r="F718" s="188"/>
      <c r="G718" s="188"/>
      <c r="H718" s="188"/>
      <c r="I718" s="188"/>
      <c r="J718" s="188"/>
      <c r="K718" s="188"/>
      <c r="L718" s="188"/>
      <c r="M718" s="188"/>
      <c r="N718" s="188"/>
      <c r="O718" s="188"/>
      <c r="P718" s="188"/>
      <c r="Q718" s="188"/>
      <c r="R718" s="188"/>
      <c r="S718" s="188"/>
      <c r="T718" s="188"/>
      <c r="U718" s="188"/>
      <c r="AP718" s="195"/>
    </row>
    <row r="719" spans="3:42" s="194" customFormat="1">
      <c r="C719" s="188"/>
      <c r="D719" s="188"/>
      <c r="E719" s="188"/>
      <c r="F719" s="188"/>
      <c r="G719" s="188"/>
      <c r="H719" s="188"/>
      <c r="I719" s="188"/>
      <c r="J719" s="188"/>
      <c r="K719" s="188"/>
      <c r="L719" s="188"/>
      <c r="M719" s="188"/>
      <c r="N719" s="188"/>
      <c r="O719" s="188"/>
      <c r="P719" s="188"/>
      <c r="Q719" s="188"/>
      <c r="R719" s="188"/>
      <c r="S719" s="188"/>
      <c r="T719" s="188"/>
      <c r="U719" s="188"/>
      <c r="AP719" s="195"/>
    </row>
    <row r="720" spans="3:42" s="194" customFormat="1">
      <c r="C720" s="188"/>
      <c r="D720" s="188"/>
      <c r="E720" s="188"/>
      <c r="F720" s="188"/>
      <c r="G720" s="188"/>
      <c r="H720" s="188"/>
      <c r="I720" s="188"/>
      <c r="J720" s="188"/>
      <c r="K720" s="188"/>
      <c r="L720" s="188"/>
      <c r="M720" s="188"/>
      <c r="N720" s="188"/>
      <c r="O720" s="188"/>
      <c r="P720" s="188"/>
      <c r="Q720" s="188"/>
      <c r="R720" s="188"/>
      <c r="S720" s="188"/>
      <c r="T720" s="188"/>
      <c r="U720" s="188"/>
      <c r="AP720" s="195"/>
    </row>
    <row r="721" spans="3:42" s="194" customFormat="1">
      <c r="C721" s="188"/>
      <c r="D721" s="188"/>
      <c r="E721" s="188"/>
      <c r="F721" s="188"/>
      <c r="G721" s="188"/>
      <c r="H721" s="188"/>
      <c r="I721" s="188"/>
      <c r="J721" s="188"/>
      <c r="K721" s="188"/>
      <c r="L721" s="188"/>
      <c r="M721" s="188"/>
      <c r="N721" s="188"/>
      <c r="O721" s="188"/>
      <c r="P721" s="188"/>
      <c r="Q721" s="188"/>
      <c r="R721" s="188"/>
      <c r="S721" s="188"/>
      <c r="T721" s="188"/>
      <c r="U721" s="188"/>
      <c r="AP721" s="195"/>
    </row>
    <row r="722" spans="3:42" s="194" customFormat="1">
      <c r="C722" s="188"/>
      <c r="D722" s="188"/>
      <c r="E722" s="188"/>
      <c r="F722" s="188"/>
      <c r="G722" s="188"/>
      <c r="H722" s="188"/>
      <c r="I722" s="188"/>
      <c r="J722" s="188"/>
      <c r="K722" s="188"/>
      <c r="L722" s="188"/>
      <c r="M722" s="188"/>
      <c r="N722" s="188"/>
      <c r="O722" s="188"/>
      <c r="P722" s="188"/>
      <c r="Q722" s="188"/>
      <c r="R722" s="188"/>
      <c r="S722" s="188"/>
      <c r="T722" s="188"/>
      <c r="U722" s="188"/>
      <c r="AP722" s="195"/>
    </row>
    <row r="723" spans="3:42" s="194" customFormat="1">
      <c r="C723" s="188"/>
      <c r="D723" s="188"/>
      <c r="E723" s="188"/>
      <c r="F723" s="188"/>
      <c r="G723" s="188"/>
      <c r="H723" s="188"/>
      <c r="I723" s="188"/>
      <c r="J723" s="188"/>
      <c r="K723" s="188"/>
      <c r="L723" s="188"/>
      <c r="M723" s="188"/>
      <c r="N723" s="188"/>
      <c r="O723" s="188"/>
      <c r="P723" s="188"/>
      <c r="Q723" s="188"/>
      <c r="R723" s="188"/>
      <c r="S723" s="188"/>
      <c r="T723" s="188"/>
      <c r="U723" s="188"/>
      <c r="AP723" s="195"/>
    </row>
    <row r="724" spans="3:42" s="194" customFormat="1">
      <c r="C724" s="188"/>
      <c r="D724" s="188"/>
      <c r="E724" s="188"/>
      <c r="F724" s="188"/>
      <c r="G724" s="188"/>
      <c r="H724" s="188"/>
      <c r="I724" s="188"/>
      <c r="J724" s="188"/>
      <c r="K724" s="188"/>
      <c r="L724" s="188"/>
      <c r="M724" s="188"/>
      <c r="N724" s="188"/>
      <c r="O724" s="188"/>
      <c r="P724" s="188"/>
      <c r="Q724" s="188"/>
      <c r="R724" s="188"/>
      <c r="S724" s="188"/>
      <c r="T724" s="188"/>
      <c r="U724" s="188"/>
      <c r="AP724" s="195"/>
    </row>
    <row r="725" spans="3:42" s="194" customFormat="1">
      <c r="C725" s="188"/>
      <c r="D725" s="188"/>
      <c r="E725" s="188"/>
      <c r="F725" s="188"/>
      <c r="G725" s="188"/>
      <c r="H725" s="188"/>
      <c r="I725" s="188"/>
      <c r="J725" s="188"/>
      <c r="K725" s="188"/>
      <c r="L725" s="188"/>
      <c r="M725" s="188"/>
      <c r="N725" s="188"/>
      <c r="O725" s="188"/>
      <c r="P725" s="188"/>
      <c r="Q725" s="188"/>
      <c r="R725" s="188"/>
      <c r="S725" s="188"/>
      <c r="T725" s="188"/>
      <c r="U725" s="188"/>
      <c r="AP725" s="195"/>
    </row>
    <row r="726" spans="3:42" s="194" customFormat="1">
      <c r="C726" s="188"/>
      <c r="D726" s="188"/>
      <c r="E726" s="188"/>
      <c r="F726" s="188"/>
      <c r="G726" s="188"/>
      <c r="H726" s="188"/>
      <c r="I726" s="188"/>
      <c r="J726" s="188"/>
      <c r="K726" s="188"/>
      <c r="L726" s="188"/>
      <c r="M726" s="188"/>
      <c r="N726" s="188"/>
      <c r="O726" s="188"/>
      <c r="P726" s="188"/>
      <c r="Q726" s="188"/>
      <c r="R726" s="188"/>
      <c r="S726" s="188"/>
      <c r="T726" s="188"/>
      <c r="U726" s="188"/>
      <c r="AP726" s="195"/>
    </row>
    <row r="727" spans="3:42" s="194" customFormat="1">
      <c r="C727" s="188"/>
      <c r="D727" s="188"/>
      <c r="E727" s="188"/>
      <c r="F727" s="188"/>
      <c r="G727" s="188"/>
      <c r="H727" s="188"/>
      <c r="I727" s="188"/>
      <c r="J727" s="188"/>
      <c r="K727" s="188"/>
      <c r="L727" s="188"/>
      <c r="M727" s="188"/>
      <c r="N727" s="188"/>
      <c r="O727" s="188"/>
      <c r="P727" s="188"/>
      <c r="Q727" s="188"/>
      <c r="R727" s="188"/>
      <c r="S727" s="188"/>
      <c r="T727" s="188"/>
      <c r="U727" s="188"/>
      <c r="AP727" s="195"/>
    </row>
    <row r="728" spans="3:42" s="194" customFormat="1">
      <c r="C728" s="188"/>
      <c r="D728" s="188"/>
      <c r="E728" s="188"/>
      <c r="F728" s="188"/>
      <c r="G728" s="188"/>
      <c r="H728" s="188"/>
      <c r="I728" s="188"/>
      <c r="J728" s="188"/>
      <c r="K728" s="188"/>
      <c r="L728" s="188"/>
      <c r="M728" s="188"/>
      <c r="N728" s="188"/>
      <c r="O728" s="188"/>
      <c r="P728" s="188"/>
      <c r="Q728" s="188"/>
      <c r="R728" s="188"/>
      <c r="S728" s="188"/>
      <c r="T728" s="188"/>
      <c r="U728" s="188"/>
      <c r="AP728" s="195"/>
    </row>
    <row r="729" spans="3:42" s="194" customFormat="1">
      <c r="C729" s="188"/>
      <c r="D729" s="188"/>
      <c r="E729" s="188"/>
      <c r="F729" s="188"/>
      <c r="G729" s="188"/>
      <c r="H729" s="188"/>
      <c r="I729" s="188"/>
      <c r="J729" s="188"/>
      <c r="K729" s="188"/>
      <c r="L729" s="188"/>
      <c r="M729" s="188"/>
      <c r="N729" s="188"/>
      <c r="O729" s="188"/>
      <c r="P729" s="188"/>
      <c r="Q729" s="188"/>
      <c r="R729" s="188"/>
      <c r="S729" s="188"/>
      <c r="T729" s="188"/>
      <c r="U729" s="188"/>
      <c r="AP729" s="195"/>
    </row>
    <row r="730" spans="3:42" s="194" customFormat="1">
      <c r="C730" s="188"/>
      <c r="D730" s="188"/>
      <c r="E730" s="188"/>
      <c r="F730" s="188"/>
      <c r="G730" s="188"/>
      <c r="H730" s="188"/>
      <c r="I730" s="188"/>
      <c r="J730" s="188"/>
      <c r="K730" s="188"/>
      <c r="L730" s="188"/>
      <c r="M730" s="188"/>
      <c r="N730" s="188"/>
      <c r="O730" s="188"/>
      <c r="P730" s="188"/>
      <c r="Q730" s="188"/>
      <c r="R730" s="188"/>
      <c r="S730" s="188"/>
      <c r="T730" s="188"/>
      <c r="U730" s="188"/>
      <c r="AP730" s="195"/>
    </row>
    <row r="731" spans="3:42" s="194" customFormat="1">
      <c r="C731" s="188"/>
      <c r="D731" s="188"/>
      <c r="E731" s="188"/>
      <c r="F731" s="188"/>
      <c r="G731" s="188"/>
      <c r="H731" s="188"/>
      <c r="I731" s="188"/>
      <c r="J731" s="188"/>
      <c r="K731" s="188"/>
      <c r="L731" s="188"/>
      <c r="M731" s="188"/>
      <c r="N731" s="188"/>
      <c r="O731" s="188"/>
      <c r="P731" s="188"/>
      <c r="Q731" s="188"/>
      <c r="R731" s="188"/>
      <c r="S731" s="188"/>
      <c r="T731" s="188"/>
      <c r="U731" s="188"/>
      <c r="AP731" s="195"/>
    </row>
    <row r="732" spans="3:42" s="194" customFormat="1">
      <c r="C732" s="188"/>
      <c r="D732" s="188"/>
      <c r="E732" s="188"/>
      <c r="F732" s="188"/>
      <c r="G732" s="188"/>
      <c r="H732" s="188"/>
      <c r="I732" s="188"/>
      <c r="J732" s="188"/>
      <c r="K732" s="188"/>
      <c r="L732" s="188"/>
      <c r="M732" s="188"/>
      <c r="N732" s="188"/>
      <c r="O732" s="188"/>
      <c r="P732" s="188"/>
      <c r="Q732" s="188"/>
      <c r="R732" s="188"/>
      <c r="S732" s="188"/>
      <c r="T732" s="188"/>
      <c r="U732" s="188"/>
      <c r="AP732" s="195"/>
    </row>
    <row r="733" spans="3:42" s="194" customFormat="1">
      <c r="C733" s="188"/>
      <c r="D733" s="188"/>
      <c r="E733" s="188"/>
      <c r="F733" s="188"/>
      <c r="G733" s="188"/>
      <c r="H733" s="188"/>
      <c r="I733" s="188"/>
      <c r="J733" s="188"/>
      <c r="K733" s="188"/>
      <c r="L733" s="188"/>
      <c r="M733" s="188"/>
      <c r="N733" s="188"/>
      <c r="O733" s="188"/>
      <c r="P733" s="188"/>
      <c r="Q733" s="188"/>
      <c r="R733" s="188"/>
      <c r="S733" s="188"/>
      <c r="T733" s="188"/>
      <c r="U733" s="188"/>
      <c r="AP733" s="195"/>
    </row>
    <row r="734" spans="3:42" s="194" customFormat="1">
      <c r="C734" s="188"/>
      <c r="D734" s="188"/>
      <c r="E734" s="188"/>
      <c r="F734" s="188"/>
      <c r="G734" s="188"/>
      <c r="H734" s="188"/>
      <c r="I734" s="188"/>
      <c r="J734" s="188"/>
      <c r="K734" s="188"/>
      <c r="L734" s="188"/>
      <c r="M734" s="188"/>
      <c r="N734" s="188"/>
      <c r="O734" s="188"/>
      <c r="P734" s="188"/>
      <c r="Q734" s="188"/>
      <c r="R734" s="188"/>
      <c r="S734" s="188"/>
      <c r="T734" s="188"/>
      <c r="U734" s="188"/>
      <c r="AP734" s="195"/>
    </row>
    <row r="735" spans="3:42" s="194" customFormat="1">
      <c r="C735" s="188"/>
      <c r="D735" s="188"/>
      <c r="E735" s="188"/>
      <c r="F735" s="188"/>
      <c r="G735" s="188"/>
      <c r="H735" s="188"/>
      <c r="I735" s="188"/>
      <c r="J735" s="188"/>
      <c r="K735" s="188"/>
      <c r="L735" s="188"/>
      <c r="M735" s="188"/>
      <c r="N735" s="188"/>
      <c r="O735" s="188"/>
      <c r="P735" s="188"/>
      <c r="Q735" s="188"/>
      <c r="R735" s="188"/>
      <c r="S735" s="188"/>
      <c r="T735" s="188"/>
      <c r="U735" s="188"/>
      <c r="AP735" s="195"/>
    </row>
    <row r="736" spans="3:42" s="194" customFormat="1">
      <c r="C736" s="188"/>
      <c r="D736" s="188"/>
      <c r="E736" s="188"/>
      <c r="F736" s="188"/>
      <c r="G736" s="188"/>
      <c r="H736" s="188"/>
      <c r="I736" s="188"/>
      <c r="J736" s="188"/>
      <c r="K736" s="188"/>
      <c r="L736" s="188"/>
      <c r="M736" s="188"/>
      <c r="N736" s="188"/>
      <c r="O736" s="188"/>
      <c r="P736" s="188"/>
      <c r="Q736" s="188"/>
      <c r="R736" s="188"/>
      <c r="S736" s="188"/>
      <c r="T736" s="188"/>
      <c r="U736" s="188"/>
      <c r="AP736" s="195"/>
    </row>
    <row r="737" spans="3:42" s="194" customFormat="1">
      <c r="C737" s="188"/>
      <c r="D737" s="188"/>
      <c r="E737" s="188"/>
      <c r="F737" s="188"/>
      <c r="G737" s="188"/>
      <c r="H737" s="188"/>
      <c r="I737" s="188"/>
      <c r="J737" s="188"/>
      <c r="K737" s="188"/>
      <c r="L737" s="188"/>
      <c r="M737" s="188"/>
      <c r="N737" s="188"/>
      <c r="O737" s="188"/>
      <c r="P737" s="188"/>
      <c r="Q737" s="188"/>
      <c r="R737" s="188"/>
      <c r="S737" s="188"/>
      <c r="T737" s="188"/>
      <c r="U737" s="188"/>
      <c r="AP737" s="195"/>
    </row>
    <row r="738" spans="3:42" s="194" customFormat="1">
      <c r="C738" s="188"/>
      <c r="D738" s="188"/>
      <c r="E738" s="188"/>
      <c r="F738" s="188"/>
      <c r="G738" s="188"/>
      <c r="H738" s="188"/>
      <c r="I738" s="188"/>
      <c r="J738" s="188"/>
      <c r="K738" s="188"/>
      <c r="L738" s="188"/>
      <c r="M738" s="188"/>
      <c r="N738" s="188"/>
      <c r="O738" s="188"/>
      <c r="P738" s="188"/>
      <c r="Q738" s="188"/>
      <c r="R738" s="188"/>
      <c r="S738" s="188"/>
      <c r="T738" s="188"/>
      <c r="U738" s="188"/>
      <c r="AP738" s="195"/>
    </row>
    <row r="739" spans="3:42" s="194" customFormat="1">
      <c r="C739" s="188"/>
      <c r="D739" s="188"/>
      <c r="E739" s="188"/>
      <c r="F739" s="188"/>
      <c r="G739" s="188"/>
      <c r="H739" s="188"/>
      <c r="I739" s="188"/>
      <c r="J739" s="188"/>
      <c r="K739" s="188"/>
      <c r="L739" s="188"/>
      <c r="M739" s="188"/>
      <c r="N739" s="188"/>
      <c r="O739" s="188"/>
      <c r="P739" s="188"/>
      <c r="Q739" s="188"/>
      <c r="R739" s="188"/>
      <c r="S739" s="188"/>
      <c r="T739" s="188"/>
      <c r="U739" s="188"/>
      <c r="AP739" s="195"/>
    </row>
    <row r="740" spans="3:42" s="194" customFormat="1">
      <c r="C740" s="188"/>
      <c r="D740" s="188"/>
      <c r="E740" s="188"/>
      <c r="F740" s="188"/>
      <c r="G740" s="188"/>
      <c r="H740" s="188"/>
      <c r="I740" s="188"/>
      <c r="J740" s="188"/>
      <c r="K740" s="188"/>
      <c r="L740" s="188"/>
      <c r="M740" s="188"/>
      <c r="N740" s="188"/>
      <c r="O740" s="188"/>
      <c r="P740" s="188"/>
      <c r="Q740" s="188"/>
      <c r="R740" s="188"/>
      <c r="S740" s="188"/>
      <c r="T740" s="188"/>
      <c r="U740" s="188"/>
      <c r="AP740" s="195"/>
    </row>
    <row r="741" spans="3:42" s="194" customFormat="1">
      <c r="C741" s="188"/>
      <c r="D741" s="188"/>
      <c r="E741" s="188"/>
      <c r="F741" s="188"/>
      <c r="G741" s="188"/>
      <c r="H741" s="188"/>
      <c r="I741" s="188"/>
      <c r="J741" s="188"/>
      <c r="K741" s="188"/>
      <c r="L741" s="188"/>
      <c r="M741" s="188"/>
      <c r="N741" s="188"/>
      <c r="O741" s="188"/>
      <c r="P741" s="188"/>
      <c r="Q741" s="188"/>
      <c r="R741" s="188"/>
      <c r="S741" s="188"/>
      <c r="T741" s="188"/>
      <c r="U741" s="188"/>
      <c r="AP741" s="195"/>
    </row>
    <row r="742" spans="3:42" s="194" customFormat="1">
      <c r="C742" s="188"/>
      <c r="D742" s="188"/>
      <c r="E742" s="188"/>
      <c r="F742" s="188"/>
      <c r="G742" s="188"/>
      <c r="H742" s="188"/>
      <c r="I742" s="188"/>
      <c r="J742" s="188"/>
      <c r="K742" s="188"/>
      <c r="L742" s="188"/>
      <c r="M742" s="188"/>
      <c r="N742" s="188"/>
      <c r="O742" s="188"/>
      <c r="P742" s="188"/>
      <c r="Q742" s="188"/>
      <c r="R742" s="188"/>
      <c r="S742" s="188"/>
      <c r="T742" s="188"/>
      <c r="U742" s="188"/>
      <c r="AP742" s="195"/>
    </row>
    <row r="743" spans="3:42" s="194" customFormat="1">
      <c r="C743" s="188"/>
      <c r="D743" s="188"/>
      <c r="E743" s="188"/>
      <c r="F743" s="188"/>
      <c r="G743" s="188"/>
      <c r="H743" s="188"/>
      <c r="I743" s="188"/>
      <c r="J743" s="188"/>
      <c r="K743" s="188"/>
      <c r="L743" s="188"/>
      <c r="M743" s="188"/>
      <c r="N743" s="188"/>
      <c r="O743" s="188"/>
      <c r="P743" s="188"/>
      <c r="Q743" s="188"/>
      <c r="R743" s="188"/>
      <c r="S743" s="188"/>
      <c r="T743" s="188"/>
      <c r="U743" s="188"/>
      <c r="AP743" s="195"/>
    </row>
    <row r="744" spans="3:42" s="194" customFormat="1">
      <c r="C744" s="188"/>
      <c r="D744" s="188"/>
      <c r="E744" s="188"/>
      <c r="F744" s="188"/>
      <c r="G744" s="188"/>
      <c r="H744" s="188"/>
      <c r="I744" s="188"/>
      <c r="J744" s="188"/>
      <c r="K744" s="188"/>
      <c r="L744" s="188"/>
      <c r="M744" s="188"/>
      <c r="N744" s="188"/>
      <c r="O744" s="188"/>
      <c r="P744" s="188"/>
      <c r="Q744" s="188"/>
      <c r="R744" s="188"/>
      <c r="S744" s="188"/>
      <c r="T744" s="188"/>
      <c r="U744" s="188"/>
      <c r="AP744" s="195"/>
    </row>
    <row r="745" spans="3:42" s="194" customFormat="1">
      <c r="C745" s="188"/>
      <c r="D745" s="188"/>
      <c r="E745" s="188"/>
      <c r="F745" s="188"/>
      <c r="G745" s="188"/>
      <c r="H745" s="188"/>
      <c r="I745" s="188"/>
      <c r="J745" s="188"/>
      <c r="K745" s="188"/>
      <c r="L745" s="188"/>
      <c r="M745" s="188"/>
      <c r="N745" s="188"/>
      <c r="O745" s="188"/>
      <c r="P745" s="188"/>
      <c r="Q745" s="188"/>
      <c r="R745" s="188"/>
      <c r="S745" s="188"/>
      <c r="T745" s="188"/>
      <c r="U745" s="188"/>
      <c r="AP745" s="195"/>
    </row>
    <row r="746" spans="3:42" s="194" customFormat="1">
      <c r="C746" s="188"/>
      <c r="D746" s="188"/>
      <c r="E746" s="188"/>
      <c r="F746" s="188"/>
      <c r="G746" s="188"/>
      <c r="H746" s="188"/>
      <c r="I746" s="188"/>
      <c r="J746" s="188"/>
      <c r="K746" s="188"/>
      <c r="L746" s="188"/>
      <c r="M746" s="188"/>
      <c r="N746" s="188"/>
      <c r="O746" s="188"/>
      <c r="P746" s="188"/>
      <c r="Q746" s="188"/>
      <c r="R746" s="188"/>
      <c r="S746" s="188"/>
      <c r="T746" s="188"/>
      <c r="U746" s="188"/>
      <c r="AP746" s="195"/>
    </row>
    <row r="747" spans="3:42" s="194" customFormat="1">
      <c r="C747" s="188"/>
      <c r="D747" s="188"/>
      <c r="E747" s="188"/>
      <c r="F747" s="188"/>
      <c r="G747" s="188"/>
      <c r="H747" s="188"/>
      <c r="I747" s="188"/>
      <c r="J747" s="188"/>
      <c r="K747" s="188"/>
      <c r="L747" s="188"/>
      <c r="M747" s="188"/>
      <c r="N747" s="188"/>
      <c r="O747" s="188"/>
      <c r="P747" s="188"/>
      <c r="Q747" s="188"/>
      <c r="R747" s="188"/>
      <c r="S747" s="188"/>
      <c r="T747" s="188"/>
      <c r="U747" s="188"/>
      <c r="AP747" s="195"/>
    </row>
    <row r="748" spans="3:42" s="194" customFormat="1">
      <c r="C748" s="188"/>
      <c r="D748" s="188"/>
      <c r="E748" s="188"/>
      <c r="F748" s="188"/>
      <c r="G748" s="188"/>
      <c r="H748" s="188"/>
      <c r="I748" s="188"/>
      <c r="J748" s="188"/>
      <c r="K748" s="188"/>
      <c r="L748" s="188"/>
      <c r="M748" s="188"/>
      <c r="N748" s="188"/>
      <c r="O748" s="188"/>
      <c r="P748" s="188"/>
      <c r="Q748" s="188"/>
      <c r="R748" s="188"/>
      <c r="S748" s="188"/>
      <c r="T748" s="188"/>
      <c r="U748" s="188"/>
      <c r="AP748" s="195"/>
    </row>
    <row r="749" spans="3:42" s="194" customFormat="1">
      <c r="C749" s="188"/>
      <c r="D749" s="188"/>
      <c r="E749" s="188"/>
      <c r="F749" s="188"/>
      <c r="G749" s="188"/>
      <c r="H749" s="188"/>
      <c r="I749" s="188"/>
      <c r="J749" s="188"/>
      <c r="K749" s="188"/>
      <c r="L749" s="188"/>
      <c r="M749" s="188"/>
      <c r="N749" s="188"/>
      <c r="O749" s="188"/>
      <c r="P749" s="188"/>
      <c r="Q749" s="188"/>
      <c r="R749" s="188"/>
      <c r="S749" s="188"/>
      <c r="T749" s="188"/>
      <c r="U749" s="188"/>
      <c r="AP749" s="195"/>
    </row>
    <row r="750" spans="3:42" s="194" customFormat="1">
      <c r="C750" s="188"/>
      <c r="D750" s="188"/>
      <c r="E750" s="188"/>
      <c r="F750" s="188"/>
      <c r="G750" s="188"/>
      <c r="H750" s="188"/>
      <c r="I750" s="188"/>
      <c r="J750" s="188"/>
      <c r="K750" s="188"/>
      <c r="L750" s="188"/>
      <c r="M750" s="188"/>
      <c r="N750" s="188"/>
      <c r="O750" s="188"/>
      <c r="P750" s="188"/>
      <c r="Q750" s="188"/>
      <c r="R750" s="188"/>
      <c r="S750" s="188"/>
      <c r="T750" s="188"/>
      <c r="U750" s="188"/>
      <c r="AP750" s="195"/>
    </row>
    <row r="751" spans="3:42" s="194" customFormat="1">
      <c r="C751" s="188"/>
      <c r="D751" s="188"/>
      <c r="E751" s="188"/>
      <c r="F751" s="188"/>
      <c r="G751" s="188"/>
      <c r="H751" s="188"/>
      <c r="I751" s="188"/>
      <c r="J751" s="188"/>
      <c r="K751" s="188"/>
      <c r="L751" s="188"/>
      <c r="M751" s="188"/>
      <c r="N751" s="188"/>
      <c r="O751" s="188"/>
      <c r="P751" s="188"/>
      <c r="Q751" s="188"/>
      <c r="R751" s="188"/>
      <c r="S751" s="188"/>
      <c r="T751" s="188"/>
      <c r="U751" s="188"/>
      <c r="AP751" s="195"/>
    </row>
    <row r="752" spans="3:42" s="194" customFormat="1">
      <c r="C752" s="188"/>
      <c r="D752" s="188"/>
      <c r="E752" s="188"/>
      <c r="F752" s="188"/>
      <c r="G752" s="188"/>
      <c r="H752" s="188"/>
      <c r="I752" s="188"/>
      <c r="J752" s="188"/>
      <c r="K752" s="188"/>
      <c r="L752" s="188"/>
      <c r="M752" s="188"/>
      <c r="N752" s="188"/>
      <c r="O752" s="188"/>
      <c r="P752" s="188"/>
      <c r="Q752" s="188"/>
      <c r="R752" s="188"/>
      <c r="S752" s="188"/>
      <c r="T752" s="188"/>
      <c r="U752" s="188"/>
      <c r="AP752" s="195"/>
    </row>
    <row r="753" spans="3:42" s="194" customFormat="1">
      <c r="C753" s="188"/>
      <c r="D753" s="188"/>
      <c r="E753" s="188"/>
      <c r="F753" s="188"/>
      <c r="G753" s="188"/>
      <c r="H753" s="188"/>
      <c r="I753" s="188"/>
      <c r="J753" s="188"/>
      <c r="K753" s="188"/>
      <c r="L753" s="188"/>
      <c r="M753" s="188"/>
      <c r="N753" s="188"/>
      <c r="O753" s="188"/>
      <c r="P753" s="188"/>
      <c r="Q753" s="188"/>
      <c r="R753" s="188"/>
      <c r="S753" s="188"/>
      <c r="T753" s="188"/>
      <c r="U753" s="188"/>
      <c r="AP753" s="195"/>
    </row>
    <row r="754" spans="3:42" s="194" customFormat="1">
      <c r="C754" s="188"/>
      <c r="D754" s="188"/>
      <c r="E754" s="188"/>
      <c r="F754" s="188"/>
      <c r="G754" s="188"/>
      <c r="H754" s="188"/>
      <c r="I754" s="188"/>
      <c r="J754" s="188"/>
      <c r="K754" s="188"/>
      <c r="L754" s="188"/>
      <c r="M754" s="188"/>
      <c r="N754" s="188"/>
      <c r="O754" s="188"/>
      <c r="P754" s="188"/>
      <c r="Q754" s="188"/>
      <c r="R754" s="188"/>
      <c r="S754" s="188"/>
      <c r="T754" s="188"/>
      <c r="U754" s="188"/>
      <c r="AP754" s="195"/>
    </row>
    <row r="755" spans="3:42" s="194" customFormat="1">
      <c r="C755" s="188"/>
      <c r="D755" s="188"/>
      <c r="E755" s="188"/>
      <c r="F755" s="188"/>
      <c r="G755" s="188"/>
      <c r="H755" s="188"/>
      <c r="I755" s="188"/>
      <c r="J755" s="188"/>
      <c r="K755" s="188"/>
      <c r="L755" s="188"/>
      <c r="M755" s="188"/>
      <c r="N755" s="188"/>
      <c r="O755" s="188"/>
      <c r="P755" s="188"/>
      <c r="Q755" s="188"/>
      <c r="R755" s="188"/>
      <c r="S755" s="188"/>
      <c r="T755" s="188"/>
      <c r="U755" s="188"/>
      <c r="AP755" s="195"/>
    </row>
    <row r="756" spans="3:42" s="194" customFormat="1">
      <c r="C756" s="188"/>
      <c r="D756" s="188"/>
      <c r="E756" s="188"/>
      <c r="F756" s="188"/>
      <c r="G756" s="188"/>
      <c r="H756" s="188"/>
      <c r="I756" s="188"/>
      <c r="J756" s="188"/>
      <c r="K756" s="188"/>
      <c r="L756" s="188"/>
      <c r="M756" s="188"/>
      <c r="N756" s="188"/>
      <c r="O756" s="188"/>
      <c r="P756" s="188"/>
      <c r="Q756" s="188"/>
      <c r="R756" s="188"/>
      <c r="S756" s="188"/>
      <c r="T756" s="188"/>
      <c r="U756" s="188"/>
      <c r="AP756" s="195"/>
    </row>
    <row r="757" spans="3:42" s="194" customFormat="1">
      <c r="C757" s="188"/>
      <c r="D757" s="188"/>
      <c r="E757" s="188"/>
      <c r="F757" s="188"/>
      <c r="G757" s="188"/>
      <c r="H757" s="188"/>
      <c r="I757" s="188"/>
      <c r="J757" s="188"/>
      <c r="K757" s="188"/>
      <c r="L757" s="188"/>
      <c r="M757" s="188"/>
      <c r="N757" s="188"/>
      <c r="O757" s="188"/>
      <c r="P757" s="188"/>
      <c r="Q757" s="188"/>
      <c r="R757" s="188"/>
      <c r="S757" s="188"/>
      <c r="T757" s="188"/>
      <c r="U757" s="188"/>
      <c r="AP757" s="195"/>
    </row>
    <row r="758" spans="3:42" s="194" customFormat="1">
      <c r="C758" s="188"/>
      <c r="D758" s="188"/>
      <c r="E758" s="188"/>
      <c r="F758" s="188"/>
      <c r="G758" s="188"/>
      <c r="H758" s="188"/>
      <c r="I758" s="188"/>
      <c r="J758" s="188"/>
      <c r="K758" s="188"/>
      <c r="L758" s="188"/>
      <c r="M758" s="188"/>
      <c r="N758" s="188"/>
      <c r="O758" s="188"/>
      <c r="P758" s="188"/>
      <c r="Q758" s="188"/>
      <c r="R758" s="188"/>
      <c r="S758" s="188"/>
      <c r="T758" s="188"/>
      <c r="U758" s="188"/>
      <c r="AP758" s="195"/>
    </row>
    <row r="759" spans="3:42" s="194" customFormat="1">
      <c r="C759" s="188"/>
      <c r="D759" s="188"/>
      <c r="E759" s="188"/>
      <c r="F759" s="188"/>
      <c r="G759" s="188"/>
      <c r="H759" s="188"/>
      <c r="I759" s="188"/>
      <c r="J759" s="188"/>
      <c r="K759" s="188"/>
      <c r="L759" s="188"/>
      <c r="M759" s="188"/>
      <c r="N759" s="188"/>
      <c r="O759" s="188"/>
      <c r="P759" s="188"/>
      <c r="Q759" s="188"/>
      <c r="R759" s="188"/>
      <c r="S759" s="188"/>
      <c r="T759" s="188"/>
      <c r="U759" s="188"/>
      <c r="AP759" s="195"/>
    </row>
    <row r="760" spans="3:42" s="194" customFormat="1">
      <c r="C760" s="188"/>
      <c r="D760" s="188"/>
      <c r="E760" s="188"/>
      <c r="F760" s="188"/>
      <c r="G760" s="188"/>
      <c r="H760" s="188"/>
      <c r="I760" s="188"/>
      <c r="J760" s="188"/>
      <c r="K760" s="188"/>
      <c r="L760" s="188"/>
      <c r="M760" s="188"/>
      <c r="N760" s="188"/>
      <c r="O760" s="188"/>
      <c r="P760" s="188"/>
      <c r="Q760" s="188"/>
      <c r="R760" s="188"/>
      <c r="S760" s="188"/>
      <c r="T760" s="188"/>
      <c r="U760" s="188"/>
      <c r="AP760" s="195"/>
    </row>
    <row r="761" spans="3:42" s="194" customFormat="1">
      <c r="C761" s="188"/>
      <c r="D761" s="188"/>
      <c r="E761" s="188"/>
      <c r="F761" s="188"/>
      <c r="G761" s="188"/>
      <c r="H761" s="188"/>
      <c r="I761" s="188"/>
      <c r="J761" s="188"/>
      <c r="K761" s="188"/>
      <c r="L761" s="188"/>
      <c r="M761" s="188"/>
      <c r="N761" s="188"/>
      <c r="O761" s="188"/>
      <c r="P761" s="188"/>
      <c r="Q761" s="188"/>
      <c r="R761" s="188"/>
      <c r="S761" s="188"/>
      <c r="T761" s="188"/>
      <c r="U761" s="188"/>
      <c r="AP761" s="195"/>
    </row>
    <row r="762" spans="3:42" s="194" customFormat="1">
      <c r="C762" s="188"/>
      <c r="D762" s="188"/>
      <c r="E762" s="188"/>
      <c r="F762" s="188"/>
      <c r="G762" s="188"/>
      <c r="H762" s="188"/>
      <c r="I762" s="188"/>
      <c r="J762" s="188"/>
      <c r="K762" s="188"/>
      <c r="L762" s="188"/>
      <c r="M762" s="188"/>
      <c r="N762" s="188"/>
      <c r="O762" s="188"/>
      <c r="P762" s="188"/>
      <c r="Q762" s="188"/>
      <c r="R762" s="188"/>
      <c r="S762" s="188"/>
      <c r="T762" s="188"/>
      <c r="U762" s="188"/>
      <c r="AP762" s="195"/>
    </row>
    <row r="763" spans="3:42" s="194" customFormat="1">
      <c r="C763" s="188"/>
      <c r="D763" s="188"/>
      <c r="E763" s="188"/>
      <c r="F763" s="188"/>
      <c r="G763" s="188"/>
      <c r="H763" s="188"/>
      <c r="I763" s="188"/>
      <c r="J763" s="188"/>
      <c r="K763" s="188"/>
      <c r="L763" s="188"/>
      <c r="M763" s="188"/>
      <c r="N763" s="188"/>
      <c r="O763" s="188"/>
      <c r="P763" s="188"/>
      <c r="Q763" s="188"/>
      <c r="R763" s="188"/>
      <c r="S763" s="188"/>
      <c r="T763" s="188"/>
      <c r="U763" s="188"/>
      <c r="AP763" s="195"/>
    </row>
    <row r="764" spans="3:42" s="194" customFormat="1">
      <c r="C764" s="188"/>
      <c r="D764" s="188"/>
      <c r="E764" s="188"/>
      <c r="F764" s="188"/>
      <c r="G764" s="188"/>
      <c r="H764" s="188"/>
      <c r="I764" s="188"/>
      <c r="J764" s="188"/>
      <c r="K764" s="188"/>
      <c r="L764" s="188"/>
      <c r="M764" s="188"/>
      <c r="N764" s="188"/>
      <c r="O764" s="188"/>
      <c r="P764" s="188"/>
      <c r="Q764" s="188"/>
      <c r="R764" s="188"/>
      <c r="S764" s="188"/>
      <c r="T764" s="188"/>
      <c r="U764" s="188"/>
      <c r="AP764" s="195"/>
    </row>
    <row r="765" spans="3:42" s="194" customFormat="1">
      <c r="C765" s="188"/>
      <c r="D765" s="188"/>
      <c r="E765" s="188"/>
      <c r="F765" s="188"/>
      <c r="G765" s="188"/>
      <c r="H765" s="188"/>
      <c r="I765" s="188"/>
      <c r="J765" s="188"/>
      <c r="K765" s="188"/>
      <c r="L765" s="188"/>
      <c r="M765" s="188"/>
      <c r="N765" s="188"/>
      <c r="O765" s="188"/>
      <c r="P765" s="188"/>
      <c r="Q765" s="188"/>
      <c r="R765" s="188"/>
      <c r="S765" s="188"/>
      <c r="T765" s="188"/>
      <c r="U765" s="188"/>
      <c r="AP765" s="195"/>
    </row>
    <row r="766" spans="3:42" s="194" customFormat="1">
      <c r="C766" s="188"/>
      <c r="D766" s="188"/>
      <c r="E766" s="188"/>
      <c r="F766" s="188"/>
      <c r="G766" s="188"/>
      <c r="H766" s="188"/>
      <c r="I766" s="188"/>
      <c r="J766" s="188"/>
      <c r="K766" s="188"/>
      <c r="L766" s="188"/>
      <c r="M766" s="188"/>
      <c r="N766" s="188"/>
      <c r="O766" s="188"/>
      <c r="P766" s="188"/>
      <c r="Q766" s="188"/>
      <c r="R766" s="188"/>
      <c r="S766" s="188"/>
      <c r="T766" s="188"/>
      <c r="U766" s="188"/>
      <c r="AP766" s="195"/>
    </row>
    <row r="767" spans="3:42" s="194" customFormat="1">
      <c r="C767" s="188"/>
      <c r="D767" s="188"/>
      <c r="E767" s="188"/>
      <c r="F767" s="188"/>
      <c r="G767" s="188"/>
      <c r="H767" s="188"/>
      <c r="I767" s="188"/>
      <c r="J767" s="188"/>
      <c r="K767" s="188"/>
      <c r="L767" s="188"/>
      <c r="M767" s="188"/>
      <c r="N767" s="188"/>
      <c r="O767" s="188"/>
      <c r="P767" s="188"/>
      <c r="Q767" s="188"/>
      <c r="R767" s="188"/>
      <c r="S767" s="188"/>
      <c r="T767" s="188"/>
      <c r="U767" s="188"/>
      <c r="AP767" s="195"/>
    </row>
    <row r="768" spans="3:42" s="194" customFormat="1">
      <c r="C768" s="188"/>
      <c r="D768" s="188"/>
      <c r="E768" s="188"/>
      <c r="F768" s="188"/>
      <c r="G768" s="188"/>
      <c r="H768" s="188"/>
      <c r="I768" s="188"/>
      <c r="J768" s="188"/>
      <c r="K768" s="188"/>
      <c r="L768" s="188"/>
      <c r="M768" s="188"/>
      <c r="N768" s="188"/>
      <c r="O768" s="188"/>
      <c r="P768" s="188"/>
      <c r="Q768" s="188"/>
      <c r="R768" s="188"/>
      <c r="S768" s="188"/>
      <c r="T768" s="188"/>
      <c r="U768" s="188"/>
      <c r="AP768" s="195"/>
    </row>
    <row r="769" spans="3:42" s="194" customFormat="1">
      <c r="C769" s="188"/>
      <c r="D769" s="188"/>
      <c r="E769" s="188"/>
      <c r="F769" s="188"/>
      <c r="G769" s="188"/>
      <c r="H769" s="188"/>
      <c r="I769" s="188"/>
      <c r="J769" s="188"/>
      <c r="K769" s="188"/>
      <c r="L769" s="188"/>
      <c r="M769" s="188"/>
      <c r="N769" s="188"/>
      <c r="O769" s="188"/>
      <c r="P769" s="188"/>
      <c r="Q769" s="188"/>
      <c r="R769" s="188"/>
      <c r="S769" s="188"/>
      <c r="T769" s="188"/>
      <c r="U769" s="188"/>
      <c r="AP769" s="195"/>
    </row>
    <row r="770" spans="3:42" s="194" customFormat="1">
      <c r="C770" s="188"/>
      <c r="D770" s="188"/>
      <c r="E770" s="188"/>
      <c r="F770" s="188"/>
      <c r="G770" s="188"/>
      <c r="H770" s="188"/>
      <c r="I770" s="188"/>
      <c r="J770" s="188"/>
      <c r="K770" s="188"/>
      <c r="L770" s="188"/>
      <c r="M770" s="188"/>
      <c r="N770" s="188"/>
      <c r="O770" s="188"/>
      <c r="P770" s="188"/>
      <c r="Q770" s="188"/>
      <c r="R770" s="188"/>
      <c r="S770" s="188"/>
      <c r="T770" s="188"/>
      <c r="U770" s="188"/>
      <c r="AP770" s="195"/>
    </row>
    <row r="771" spans="3:42" s="194" customFormat="1">
      <c r="C771" s="188"/>
      <c r="D771" s="188"/>
      <c r="E771" s="188"/>
      <c r="F771" s="188"/>
      <c r="G771" s="188"/>
      <c r="H771" s="188"/>
      <c r="I771" s="188"/>
      <c r="J771" s="188"/>
      <c r="K771" s="188"/>
      <c r="L771" s="188"/>
      <c r="M771" s="188"/>
      <c r="N771" s="188"/>
      <c r="O771" s="188"/>
      <c r="P771" s="188"/>
      <c r="Q771" s="188"/>
      <c r="R771" s="188"/>
      <c r="S771" s="188"/>
      <c r="T771" s="188"/>
      <c r="U771" s="188"/>
      <c r="AP771" s="195"/>
    </row>
    <row r="772" spans="3:42" s="194" customFormat="1">
      <c r="C772" s="188"/>
      <c r="D772" s="188"/>
      <c r="E772" s="188"/>
      <c r="F772" s="188"/>
      <c r="G772" s="188"/>
      <c r="H772" s="188"/>
      <c r="I772" s="188"/>
      <c r="J772" s="188"/>
      <c r="K772" s="188"/>
      <c r="L772" s="188"/>
      <c r="M772" s="188"/>
      <c r="N772" s="188"/>
      <c r="O772" s="188"/>
      <c r="P772" s="188"/>
      <c r="Q772" s="188"/>
      <c r="R772" s="188"/>
      <c r="S772" s="188"/>
      <c r="T772" s="188"/>
      <c r="U772" s="188"/>
      <c r="AP772" s="195"/>
    </row>
    <row r="773" spans="3:42" s="194" customFormat="1">
      <c r="C773" s="188"/>
      <c r="D773" s="188"/>
      <c r="E773" s="188"/>
      <c r="F773" s="188"/>
      <c r="G773" s="188"/>
      <c r="H773" s="188"/>
      <c r="I773" s="188"/>
      <c r="J773" s="188"/>
      <c r="K773" s="188"/>
      <c r="L773" s="188"/>
      <c r="M773" s="188"/>
      <c r="N773" s="188"/>
      <c r="O773" s="188"/>
      <c r="P773" s="188"/>
      <c r="Q773" s="188"/>
      <c r="R773" s="188"/>
      <c r="S773" s="188"/>
      <c r="T773" s="188"/>
      <c r="U773" s="188"/>
      <c r="AP773" s="195"/>
    </row>
    <row r="774" spans="3:42" s="194" customFormat="1">
      <c r="C774" s="188"/>
      <c r="D774" s="188"/>
      <c r="E774" s="188"/>
      <c r="F774" s="188"/>
      <c r="G774" s="188"/>
      <c r="H774" s="188"/>
      <c r="I774" s="188"/>
      <c r="J774" s="188"/>
      <c r="K774" s="188"/>
      <c r="L774" s="188"/>
      <c r="M774" s="188"/>
      <c r="N774" s="188"/>
      <c r="O774" s="188"/>
      <c r="P774" s="188"/>
      <c r="Q774" s="188"/>
      <c r="R774" s="188"/>
      <c r="S774" s="188"/>
      <c r="T774" s="188"/>
      <c r="U774" s="188"/>
      <c r="AP774" s="195"/>
    </row>
    <row r="775" spans="3:42" s="194" customFormat="1">
      <c r="C775" s="188"/>
      <c r="D775" s="188"/>
      <c r="E775" s="188"/>
      <c r="F775" s="188"/>
      <c r="G775" s="188"/>
      <c r="H775" s="188"/>
      <c r="I775" s="188"/>
      <c r="J775" s="188"/>
      <c r="K775" s="188"/>
      <c r="L775" s="188"/>
      <c r="M775" s="188"/>
      <c r="N775" s="188"/>
      <c r="O775" s="188"/>
      <c r="P775" s="188"/>
      <c r="Q775" s="188"/>
      <c r="R775" s="188"/>
      <c r="S775" s="188"/>
      <c r="T775" s="188"/>
      <c r="U775" s="188"/>
      <c r="AP775" s="195"/>
    </row>
    <row r="776" spans="3:42" s="194" customFormat="1">
      <c r="C776" s="188"/>
      <c r="D776" s="188"/>
      <c r="E776" s="188"/>
      <c r="F776" s="188"/>
      <c r="G776" s="188"/>
      <c r="H776" s="188"/>
      <c r="I776" s="188"/>
      <c r="J776" s="188"/>
      <c r="K776" s="188"/>
      <c r="L776" s="188"/>
      <c r="M776" s="188"/>
      <c r="N776" s="188"/>
      <c r="O776" s="188"/>
      <c r="P776" s="188"/>
      <c r="Q776" s="188"/>
      <c r="R776" s="188"/>
      <c r="S776" s="188"/>
      <c r="T776" s="188"/>
      <c r="U776" s="188"/>
      <c r="AP776" s="195"/>
    </row>
    <row r="777" spans="3:42" s="194" customFormat="1">
      <c r="C777" s="188"/>
      <c r="D777" s="188"/>
      <c r="E777" s="188"/>
      <c r="F777" s="188"/>
      <c r="G777" s="188"/>
      <c r="H777" s="188"/>
      <c r="I777" s="188"/>
      <c r="J777" s="188"/>
      <c r="K777" s="188"/>
      <c r="L777" s="188"/>
      <c r="M777" s="188"/>
      <c r="N777" s="188"/>
      <c r="O777" s="188"/>
      <c r="P777" s="188"/>
      <c r="Q777" s="188"/>
      <c r="R777" s="188"/>
      <c r="S777" s="188"/>
      <c r="T777" s="188"/>
      <c r="U777" s="188"/>
      <c r="AP777" s="195"/>
    </row>
    <row r="778" spans="3:42" s="194" customFormat="1">
      <c r="C778" s="188"/>
      <c r="D778" s="188"/>
      <c r="E778" s="188"/>
      <c r="F778" s="188"/>
      <c r="G778" s="188"/>
      <c r="H778" s="188"/>
      <c r="I778" s="188"/>
      <c r="J778" s="188"/>
      <c r="K778" s="188"/>
      <c r="L778" s="188"/>
      <c r="M778" s="188"/>
      <c r="N778" s="188"/>
      <c r="O778" s="188"/>
      <c r="P778" s="188"/>
      <c r="Q778" s="188"/>
      <c r="R778" s="188"/>
      <c r="S778" s="188"/>
      <c r="T778" s="188"/>
      <c r="U778" s="188"/>
      <c r="AP778" s="195"/>
    </row>
    <row r="779" spans="3:42" s="194" customFormat="1">
      <c r="C779" s="188"/>
      <c r="D779" s="188"/>
      <c r="E779" s="188"/>
      <c r="F779" s="188"/>
      <c r="G779" s="188"/>
      <c r="H779" s="188"/>
      <c r="I779" s="188"/>
      <c r="J779" s="188"/>
      <c r="K779" s="188"/>
      <c r="L779" s="188"/>
      <c r="M779" s="188"/>
      <c r="N779" s="188"/>
      <c r="O779" s="188"/>
      <c r="P779" s="188"/>
      <c r="Q779" s="188"/>
      <c r="R779" s="188"/>
      <c r="S779" s="188"/>
      <c r="T779" s="188"/>
      <c r="U779" s="188"/>
      <c r="AP779" s="195"/>
    </row>
    <row r="780" spans="3:42" s="194" customFormat="1">
      <c r="C780" s="188"/>
      <c r="D780" s="188"/>
      <c r="E780" s="188"/>
      <c r="F780" s="188"/>
      <c r="G780" s="188"/>
      <c r="H780" s="188"/>
      <c r="I780" s="188"/>
      <c r="J780" s="188"/>
      <c r="K780" s="188"/>
      <c r="L780" s="188"/>
      <c r="M780" s="188"/>
      <c r="N780" s="188"/>
      <c r="O780" s="188"/>
      <c r="P780" s="188"/>
      <c r="Q780" s="188"/>
      <c r="R780" s="188"/>
      <c r="S780" s="188"/>
      <c r="T780" s="188"/>
      <c r="U780" s="188"/>
      <c r="AP780" s="195"/>
    </row>
    <row r="781" spans="3:42" s="194" customFormat="1">
      <c r="C781" s="188"/>
      <c r="D781" s="188"/>
      <c r="E781" s="188"/>
      <c r="F781" s="188"/>
      <c r="G781" s="188"/>
      <c r="H781" s="188"/>
      <c r="I781" s="188"/>
      <c r="J781" s="188"/>
      <c r="K781" s="188"/>
      <c r="L781" s="188"/>
      <c r="M781" s="188"/>
      <c r="N781" s="188"/>
      <c r="O781" s="188"/>
      <c r="P781" s="188"/>
      <c r="Q781" s="188"/>
      <c r="R781" s="188"/>
      <c r="S781" s="188"/>
      <c r="T781" s="188"/>
      <c r="U781" s="188"/>
      <c r="AP781" s="195"/>
    </row>
    <row r="782" spans="3:42" s="194" customFormat="1">
      <c r="C782" s="188"/>
      <c r="D782" s="188"/>
      <c r="E782" s="188"/>
      <c r="F782" s="188"/>
      <c r="G782" s="188"/>
      <c r="H782" s="188"/>
      <c r="I782" s="188"/>
      <c r="J782" s="188"/>
      <c r="K782" s="188"/>
      <c r="L782" s="188"/>
      <c r="M782" s="188"/>
      <c r="N782" s="188"/>
      <c r="O782" s="188"/>
      <c r="P782" s="188"/>
      <c r="Q782" s="188"/>
      <c r="R782" s="188"/>
      <c r="S782" s="188"/>
      <c r="T782" s="188"/>
      <c r="U782" s="188"/>
      <c r="AP782" s="195"/>
    </row>
    <row r="783" spans="3:42" s="194" customFormat="1">
      <c r="C783" s="188"/>
      <c r="D783" s="188"/>
      <c r="E783" s="188"/>
      <c r="F783" s="188"/>
      <c r="G783" s="188"/>
      <c r="H783" s="188"/>
      <c r="I783" s="188"/>
      <c r="J783" s="188"/>
      <c r="K783" s="188"/>
      <c r="L783" s="188"/>
      <c r="M783" s="188"/>
      <c r="N783" s="188"/>
      <c r="O783" s="188"/>
      <c r="P783" s="188"/>
      <c r="Q783" s="188"/>
      <c r="R783" s="188"/>
      <c r="S783" s="188"/>
      <c r="T783" s="188"/>
      <c r="U783" s="188"/>
      <c r="AP783" s="195"/>
    </row>
    <row r="784" spans="3:42" s="194" customFormat="1">
      <c r="C784" s="188"/>
      <c r="D784" s="188"/>
      <c r="E784" s="188"/>
      <c r="F784" s="188"/>
      <c r="G784" s="188"/>
      <c r="H784" s="188"/>
      <c r="I784" s="188"/>
      <c r="J784" s="188"/>
      <c r="K784" s="188"/>
      <c r="L784" s="188"/>
      <c r="M784" s="188"/>
      <c r="N784" s="188"/>
      <c r="O784" s="188"/>
      <c r="P784" s="188"/>
      <c r="Q784" s="188"/>
      <c r="R784" s="188"/>
      <c r="S784" s="188"/>
      <c r="T784" s="188"/>
      <c r="U784" s="188"/>
      <c r="AP784" s="195"/>
    </row>
    <row r="785" spans="3:42" s="194" customFormat="1">
      <c r="C785" s="188"/>
      <c r="D785" s="188"/>
      <c r="E785" s="188"/>
      <c r="F785" s="188"/>
      <c r="G785" s="188"/>
      <c r="H785" s="188"/>
      <c r="I785" s="188"/>
      <c r="J785" s="188"/>
      <c r="K785" s="188"/>
      <c r="L785" s="188"/>
      <c r="M785" s="188"/>
      <c r="N785" s="188"/>
      <c r="O785" s="188"/>
      <c r="P785" s="188"/>
      <c r="Q785" s="188"/>
      <c r="R785" s="188"/>
      <c r="S785" s="188"/>
      <c r="T785" s="188"/>
      <c r="U785" s="188"/>
      <c r="AP785" s="195"/>
    </row>
    <row r="786" spans="3:42" s="194" customFormat="1">
      <c r="C786" s="188"/>
      <c r="D786" s="188"/>
      <c r="E786" s="188"/>
      <c r="F786" s="188"/>
      <c r="G786" s="188"/>
      <c r="H786" s="188"/>
      <c r="I786" s="188"/>
      <c r="J786" s="188"/>
      <c r="K786" s="188"/>
      <c r="L786" s="188"/>
      <c r="M786" s="188"/>
      <c r="N786" s="188"/>
      <c r="O786" s="188"/>
      <c r="P786" s="188"/>
      <c r="Q786" s="188"/>
      <c r="R786" s="188"/>
      <c r="S786" s="188"/>
      <c r="T786" s="188"/>
      <c r="U786" s="188"/>
      <c r="AP786" s="195"/>
    </row>
    <row r="787" spans="3:42" s="194" customFormat="1">
      <c r="C787" s="188"/>
      <c r="D787" s="188"/>
      <c r="E787" s="188"/>
      <c r="F787" s="188"/>
      <c r="G787" s="188"/>
      <c r="H787" s="188"/>
      <c r="I787" s="188"/>
      <c r="J787" s="188"/>
      <c r="K787" s="188"/>
      <c r="L787" s="188"/>
      <c r="M787" s="188"/>
      <c r="N787" s="188"/>
      <c r="O787" s="188"/>
      <c r="P787" s="188"/>
      <c r="Q787" s="188"/>
      <c r="R787" s="188"/>
      <c r="S787" s="188"/>
      <c r="T787" s="188"/>
      <c r="U787" s="188"/>
      <c r="AP787" s="195"/>
    </row>
    <row r="788" spans="3:42" s="194" customFormat="1">
      <c r="C788" s="188"/>
      <c r="D788" s="188"/>
      <c r="E788" s="188"/>
      <c r="F788" s="188"/>
      <c r="G788" s="188"/>
      <c r="H788" s="188"/>
      <c r="I788" s="188"/>
      <c r="J788" s="188"/>
      <c r="K788" s="188"/>
      <c r="L788" s="188"/>
      <c r="M788" s="188"/>
      <c r="N788" s="188"/>
      <c r="O788" s="188"/>
      <c r="P788" s="188"/>
      <c r="Q788" s="188"/>
      <c r="R788" s="188"/>
      <c r="S788" s="188"/>
      <c r="T788" s="188"/>
      <c r="U788" s="188"/>
      <c r="AP788" s="195"/>
    </row>
    <row r="789" spans="3:42" s="194" customFormat="1">
      <c r="C789" s="188"/>
      <c r="D789" s="188"/>
      <c r="E789" s="188"/>
      <c r="F789" s="188"/>
      <c r="G789" s="188"/>
      <c r="H789" s="188"/>
      <c r="I789" s="188"/>
      <c r="J789" s="188"/>
      <c r="K789" s="188"/>
      <c r="L789" s="188"/>
      <c r="M789" s="188"/>
      <c r="N789" s="188"/>
      <c r="O789" s="188"/>
      <c r="P789" s="188"/>
      <c r="Q789" s="188"/>
      <c r="R789" s="188"/>
      <c r="S789" s="188"/>
      <c r="T789" s="188"/>
      <c r="U789" s="188"/>
      <c r="AP789" s="195"/>
    </row>
    <row r="790" spans="3:42" s="194" customFormat="1">
      <c r="C790" s="188"/>
      <c r="D790" s="188"/>
      <c r="E790" s="188"/>
      <c r="F790" s="188"/>
      <c r="G790" s="188"/>
      <c r="H790" s="188"/>
      <c r="I790" s="188"/>
      <c r="J790" s="188"/>
      <c r="K790" s="188"/>
      <c r="L790" s="188"/>
      <c r="M790" s="188"/>
      <c r="N790" s="188"/>
      <c r="O790" s="188"/>
      <c r="P790" s="188"/>
      <c r="Q790" s="188"/>
      <c r="R790" s="188"/>
      <c r="S790" s="188"/>
      <c r="T790" s="188"/>
      <c r="U790" s="188"/>
      <c r="AP790" s="195"/>
    </row>
    <row r="791" spans="3:42" s="194" customFormat="1">
      <c r="C791" s="188"/>
      <c r="D791" s="188"/>
      <c r="E791" s="188"/>
      <c r="F791" s="188"/>
      <c r="G791" s="188"/>
      <c r="H791" s="188"/>
      <c r="I791" s="188"/>
      <c r="J791" s="188"/>
      <c r="K791" s="188"/>
      <c r="L791" s="188"/>
      <c r="M791" s="188"/>
      <c r="N791" s="188"/>
      <c r="O791" s="188"/>
      <c r="P791" s="188"/>
      <c r="Q791" s="188"/>
      <c r="R791" s="188"/>
      <c r="S791" s="188"/>
      <c r="T791" s="188"/>
      <c r="U791" s="188"/>
      <c r="AP791" s="195"/>
    </row>
    <row r="792" spans="3:42" s="194" customFormat="1">
      <c r="C792" s="188"/>
      <c r="D792" s="188"/>
      <c r="E792" s="188"/>
      <c r="F792" s="188"/>
      <c r="G792" s="188"/>
      <c r="H792" s="188"/>
      <c r="I792" s="188"/>
      <c r="J792" s="188"/>
      <c r="K792" s="188"/>
      <c r="L792" s="188"/>
      <c r="M792" s="188"/>
      <c r="N792" s="188"/>
      <c r="O792" s="188"/>
      <c r="P792" s="188"/>
      <c r="Q792" s="188"/>
      <c r="R792" s="188"/>
      <c r="S792" s="188"/>
      <c r="T792" s="188"/>
      <c r="U792" s="188"/>
      <c r="AP792" s="195"/>
    </row>
    <row r="793" spans="3:42" s="194" customFormat="1">
      <c r="C793" s="188"/>
      <c r="D793" s="188"/>
      <c r="E793" s="188"/>
      <c r="F793" s="188"/>
      <c r="G793" s="188"/>
      <c r="H793" s="188"/>
      <c r="I793" s="188"/>
      <c r="J793" s="188"/>
      <c r="K793" s="188"/>
      <c r="L793" s="188"/>
      <c r="M793" s="188"/>
      <c r="N793" s="188"/>
      <c r="O793" s="188"/>
      <c r="P793" s="188"/>
      <c r="Q793" s="188"/>
      <c r="R793" s="188"/>
      <c r="S793" s="188"/>
      <c r="T793" s="188"/>
      <c r="U793" s="188"/>
      <c r="AP793" s="195"/>
    </row>
    <row r="794" spans="3:42" s="194" customFormat="1">
      <c r="C794" s="188"/>
      <c r="D794" s="188"/>
      <c r="E794" s="188"/>
      <c r="F794" s="188"/>
      <c r="G794" s="188"/>
      <c r="H794" s="188"/>
      <c r="I794" s="188"/>
      <c r="J794" s="188"/>
      <c r="K794" s="188"/>
      <c r="L794" s="188"/>
      <c r="M794" s="188"/>
      <c r="N794" s="188"/>
      <c r="O794" s="188"/>
      <c r="P794" s="188"/>
      <c r="Q794" s="188"/>
      <c r="R794" s="188"/>
      <c r="S794" s="188"/>
      <c r="T794" s="188"/>
      <c r="U794" s="188"/>
      <c r="AP794" s="195"/>
    </row>
    <row r="795" spans="3:42" s="194" customFormat="1">
      <c r="C795" s="188"/>
      <c r="D795" s="188"/>
      <c r="E795" s="188"/>
      <c r="F795" s="188"/>
      <c r="G795" s="188"/>
      <c r="H795" s="188"/>
      <c r="I795" s="188"/>
      <c r="J795" s="188"/>
      <c r="K795" s="188"/>
      <c r="L795" s="188"/>
      <c r="M795" s="188"/>
      <c r="N795" s="188"/>
      <c r="O795" s="188"/>
      <c r="P795" s="188"/>
      <c r="Q795" s="188"/>
      <c r="R795" s="188"/>
      <c r="S795" s="188"/>
      <c r="T795" s="188"/>
      <c r="U795" s="188"/>
      <c r="AP795" s="195"/>
    </row>
    <row r="796" spans="3:42" s="194" customFormat="1">
      <c r="C796" s="188"/>
      <c r="D796" s="188"/>
      <c r="E796" s="188"/>
      <c r="F796" s="188"/>
      <c r="G796" s="188"/>
      <c r="H796" s="188"/>
      <c r="I796" s="188"/>
      <c r="J796" s="188"/>
      <c r="K796" s="188"/>
      <c r="L796" s="188"/>
      <c r="M796" s="188"/>
      <c r="N796" s="188"/>
      <c r="O796" s="188"/>
      <c r="P796" s="188"/>
      <c r="Q796" s="188"/>
      <c r="R796" s="188"/>
      <c r="S796" s="188"/>
      <c r="T796" s="188"/>
      <c r="U796" s="188"/>
      <c r="AP796" s="195"/>
    </row>
    <row r="797" spans="3:42" s="194" customFormat="1">
      <c r="C797" s="188"/>
      <c r="D797" s="188"/>
      <c r="E797" s="188"/>
      <c r="F797" s="188"/>
      <c r="G797" s="188"/>
      <c r="H797" s="188"/>
      <c r="I797" s="188"/>
      <c r="J797" s="188"/>
      <c r="K797" s="188"/>
      <c r="L797" s="188"/>
      <c r="M797" s="188"/>
      <c r="N797" s="188"/>
      <c r="O797" s="188"/>
      <c r="P797" s="188"/>
      <c r="Q797" s="188"/>
      <c r="R797" s="188"/>
      <c r="S797" s="188"/>
      <c r="T797" s="188"/>
      <c r="U797" s="188"/>
      <c r="AP797" s="195"/>
    </row>
    <row r="798" spans="3:42" s="194" customFormat="1">
      <c r="C798" s="188"/>
      <c r="D798" s="188"/>
      <c r="E798" s="188"/>
      <c r="F798" s="188"/>
      <c r="G798" s="188"/>
      <c r="H798" s="188"/>
      <c r="I798" s="188"/>
      <c r="J798" s="188"/>
      <c r="K798" s="188"/>
      <c r="L798" s="188"/>
      <c r="M798" s="188"/>
      <c r="N798" s="188"/>
      <c r="O798" s="188"/>
      <c r="P798" s="188"/>
      <c r="Q798" s="188"/>
      <c r="R798" s="188"/>
      <c r="S798" s="188"/>
      <c r="T798" s="188"/>
      <c r="U798" s="188"/>
      <c r="AP798" s="195"/>
    </row>
    <row r="799" spans="3:42" s="194" customFormat="1">
      <c r="C799" s="188"/>
      <c r="D799" s="188"/>
      <c r="E799" s="188"/>
      <c r="F799" s="188"/>
      <c r="G799" s="188"/>
      <c r="H799" s="188"/>
      <c r="I799" s="188"/>
      <c r="J799" s="188"/>
      <c r="K799" s="188"/>
      <c r="L799" s="188"/>
      <c r="M799" s="188"/>
      <c r="N799" s="188"/>
      <c r="O799" s="188"/>
      <c r="P799" s="188"/>
      <c r="Q799" s="188"/>
      <c r="R799" s="188"/>
      <c r="S799" s="188"/>
      <c r="T799" s="188"/>
      <c r="U799" s="188"/>
      <c r="AP799" s="195"/>
    </row>
    <row r="800" spans="3:42" s="194" customFormat="1">
      <c r="C800" s="188"/>
      <c r="D800" s="188"/>
      <c r="E800" s="188"/>
      <c r="F800" s="188"/>
      <c r="G800" s="188"/>
      <c r="H800" s="188"/>
      <c r="I800" s="188"/>
      <c r="J800" s="188"/>
      <c r="K800" s="188"/>
      <c r="L800" s="188"/>
      <c r="M800" s="188"/>
      <c r="N800" s="188"/>
      <c r="O800" s="188"/>
      <c r="P800" s="188"/>
      <c r="Q800" s="188"/>
      <c r="R800" s="188"/>
      <c r="S800" s="188"/>
      <c r="T800" s="188"/>
      <c r="U800" s="188"/>
      <c r="AP800" s="195"/>
    </row>
    <row r="801" spans="3:42" s="194" customFormat="1">
      <c r="C801" s="188"/>
      <c r="D801" s="188"/>
      <c r="E801" s="188"/>
      <c r="F801" s="188"/>
      <c r="G801" s="188"/>
      <c r="H801" s="188"/>
      <c r="I801" s="188"/>
      <c r="J801" s="188"/>
      <c r="K801" s="188"/>
      <c r="L801" s="188"/>
      <c r="M801" s="188"/>
      <c r="N801" s="188"/>
      <c r="O801" s="188"/>
      <c r="P801" s="188"/>
      <c r="Q801" s="188"/>
      <c r="R801" s="188"/>
      <c r="S801" s="188"/>
      <c r="T801" s="188"/>
      <c r="U801" s="188"/>
      <c r="AP801" s="195"/>
    </row>
    <row r="802" spans="3:42" s="194" customFormat="1">
      <c r="C802" s="188"/>
      <c r="D802" s="188"/>
      <c r="E802" s="188"/>
      <c r="F802" s="188"/>
      <c r="G802" s="188"/>
      <c r="H802" s="188"/>
      <c r="I802" s="188"/>
      <c r="J802" s="188"/>
      <c r="K802" s="188"/>
      <c r="L802" s="188"/>
      <c r="M802" s="188"/>
      <c r="N802" s="188"/>
      <c r="O802" s="188"/>
      <c r="P802" s="188"/>
      <c r="Q802" s="188"/>
      <c r="R802" s="188"/>
      <c r="S802" s="188"/>
      <c r="T802" s="188"/>
      <c r="U802" s="188"/>
      <c r="AP802" s="195"/>
    </row>
    <row r="803" spans="3:42" s="194" customFormat="1">
      <c r="C803" s="188"/>
      <c r="D803" s="188"/>
      <c r="E803" s="188"/>
      <c r="F803" s="188"/>
      <c r="G803" s="188"/>
      <c r="H803" s="188"/>
      <c r="I803" s="188"/>
      <c r="J803" s="188"/>
      <c r="K803" s="188"/>
      <c r="L803" s="188"/>
      <c r="M803" s="188"/>
      <c r="N803" s="188"/>
      <c r="O803" s="188"/>
      <c r="P803" s="188"/>
      <c r="Q803" s="188"/>
      <c r="R803" s="188"/>
      <c r="S803" s="188"/>
      <c r="T803" s="188"/>
      <c r="U803" s="188"/>
      <c r="AP803" s="195"/>
    </row>
    <row r="804" spans="3:42" s="194" customFormat="1">
      <c r="C804" s="188"/>
      <c r="D804" s="188"/>
      <c r="E804" s="188"/>
      <c r="F804" s="188"/>
      <c r="G804" s="188"/>
      <c r="H804" s="188"/>
      <c r="I804" s="188"/>
      <c r="J804" s="188"/>
      <c r="K804" s="188"/>
      <c r="L804" s="188"/>
      <c r="M804" s="188"/>
      <c r="N804" s="188"/>
      <c r="O804" s="188"/>
      <c r="P804" s="188"/>
      <c r="Q804" s="188"/>
      <c r="R804" s="188"/>
      <c r="S804" s="188"/>
      <c r="T804" s="188"/>
      <c r="U804" s="188"/>
      <c r="AP804" s="195"/>
    </row>
    <row r="805" spans="3:42" s="194" customFormat="1">
      <c r="C805" s="188"/>
      <c r="D805" s="188"/>
      <c r="E805" s="188"/>
      <c r="F805" s="188"/>
      <c r="G805" s="188"/>
      <c r="H805" s="188"/>
      <c r="I805" s="188"/>
      <c r="J805" s="188"/>
      <c r="K805" s="188"/>
      <c r="L805" s="188"/>
      <c r="M805" s="188"/>
      <c r="N805" s="188"/>
      <c r="O805" s="188"/>
      <c r="P805" s="188"/>
      <c r="Q805" s="188"/>
      <c r="R805" s="188"/>
      <c r="S805" s="188"/>
      <c r="T805" s="188"/>
      <c r="U805" s="188"/>
      <c r="AP805" s="195"/>
    </row>
    <row r="806" spans="3:42" s="194" customFormat="1">
      <c r="C806" s="188"/>
      <c r="D806" s="188"/>
      <c r="E806" s="188"/>
      <c r="F806" s="188"/>
      <c r="G806" s="188"/>
      <c r="H806" s="188"/>
      <c r="I806" s="188"/>
      <c r="J806" s="188"/>
      <c r="K806" s="188"/>
      <c r="L806" s="188"/>
      <c r="M806" s="188"/>
      <c r="N806" s="188"/>
      <c r="O806" s="188"/>
      <c r="P806" s="188"/>
      <c r="Q806" s="188"/>
      <c r="R806" s="188"/>
      <c r="S806" s="188"/>
      <c r="T806" s="188"/>
      <c r="U806" s="188"/>
      <c r="AP806" s="195"/>
    </row>
    <row r="807" spans="3:42" s="194" customFormat="1">
      <c r="C807" s="188"/>
      <c r="D807" s="188"/>
      <c r="E807" s="188"/>
      <c r="F807" s="188"/>
      <c r="G807" s="188"/>
      <c r="H807" s="188"/>
      <c r="I807" s="188"/>
      <c r="J807" s="188"/>
      <c r="K807" s="188"/>
      <c r="L807" s="188"/>
      <c r="M807" s="188"/>
      <c r="N807" s="188"/>
      <c r="O807" s="188"/>
      <c r="P807" s="188"/>
      <c r="Q807" s="188"/>
      <c r="R807" s="188"/>
      <c r="S807" s="188"/>
      <c r="T807" s="188"/>
      <c r="U807" s="188"/>
      <c r="AP807" s="195"/>
    </row>
    <row r="808" spans="3:42" s="194" customFormat="1">
      <c r="C808" s="188"/>
      <c r="D808" s="188"/>
      <c r="E808" s="188"/>
      <c r="F808" s="188"/>
      <c r="G808" s="188"/>
      <c r="H808" s="188"/>
      <c r="I808" s="188"/>
      <c r="J808" s="188"/>
      <c r="K808" s="188"/>
      <c r="L808" s="188"/>
      <c r="M808" s="188"/>
      <c r="N808" s="188"/>
      <c r="O808" s="188"/>
      <c r="P808" s="188"/>
      <c r="Q808" s="188"/>
      <c r="R808" s="188"/>
      <c r="S808" s="188"/>
      <c r="T808" s="188"/>
      <c r="U808" s="188"/>
      <c r="AP808" s="195"/>
    </row>
    <row r="809" spans="3:42" s="194" customFormat="1">
      <c r="C809" s="188"/>
      <c r="D809" s="188"/>
      <c r="E809" s="188"/>
      <c r="F809" s="188"/>
      <c r="G809" s="188"/>
      <c r="H809" s="188"/>
      <c r="I809" s="188"/>
      <c r="J809" s="188"/>
      <c r="K809" s="188"/>
      <c r="L809" s="188"/>
      <c r="M809" s="188"/>
      <c r="N809" s="188"/>
      <c r="O809" s="188"/>
      <c r="P809" s="188"/>
      <c r="Q809" s="188"/>
      <c r="R809" s="188"/>
      <c r="S809" s="188"/>
      <c r="T809" s="188"/>
      <c r="U809" s="188"/>
      <c r="AP809" s="195"/>
    </row>
    <row r="810" spans="3:42" s="194" customFormat="1">
      <c r="C810" s="188"/>
      <c r="D810" s="188"/>
      <c r="E810" s="188"/>
      <c r="F810" s="188"/>
      <c r="G810" s="188"/>
      <c r="H810" s="188"/>
      <c r="I810" s="188"/>
      <c r="J810" s="188"/>
      <c r="K810" s="188"/>
      <c r="L810" s="188"/>
      <c r="M810" s="188"/>
      <c r="N810" s="188"/>
      <c r="O810" s="188"/>
      <c r="P810" s="188"/>
      <c r="Q810" s="188"/>
      <c r="R810" s="188"/>
      <c r="S810" s="188"/>
      <c r="T810" s="188"/>
      <c r="U810" s="188"/>
      <c r="AP810" s="195"/>
    </row>
    <row r="811" spans="3:42" s="194" customFormat="1">
      <c r="C811" s="188"/>
      <c r="D811" s="188"/>
      <c r="E811" s="188"/>
      <c r="F811" s="188"/>
      <c r="G811" s="188"/>
      <c r="H811" s="188"/>
      <c r="I811" s="188"/>
      <c r="J811" s="188"/>
      <c r="K811" s="188"/>
      <c r="L811" s="188"/>
      <c r="M811" s="188"/>
      <c r="N811" s="188"/>
      <c r="O811" s="188"/>
      <c r="P811" s="188"/>
      <c r="Q811" s="188"/>
      <c r="R811" s="188"/>
      <c r="S811" s="188"/>
      <c r="T811" s="188"/>
      <c r="U811" s="188"/>
      <c r="AP811" s="195"/>
    </row>
    <row r="812" spans="3:42" s="194" customFormat="1">
      <c r="C812" s="188"/>
      <c r="D812" s="188"/>
      <c r="E812" s="188"/>
      <c r="F812" s="188"/>
      <c r="G812" s="188"/>
      <c r="H812" s="188"/>
      <c r="I812" s="188"/>
      <c r="J812" s="188"/>
      <c r="K812" s="188"/>
      <c r="L812" s="188"/>
      <c r="M812" s="188"/>
      <c r="N812" s="188"/>
      <c r="O812" s="188"/>
      <c r="P812" s="188"/>
      <c r="Q812" s="188"/>
      <c r="R812" s="188"/>
      <c r="S812" s="188"/>
      <c r="T812" s="188"/>
      <c r="U812" s="188"/>
      <c r="AP812" s="195"/>
    </row>
    <row r="813" spans="3:42" s="194" customFormat="1">
      <c r="C813" s="188"/>
      <c r="D813" s="188"/>
      <c r="E813" s="188"/>
      <c r="F813" s="188"/>
      <c r="G813" s="188"/>
      <c r="H813" s="188"/>
      <c r="I813" s="188"/>
      <c r="J813" s="188"/>
      <c r="K813" s="188"/>
      <c r="L813" s="188"/>
      <c r="M813" s="188"/>
      <c r="N813" s="188"/>
      <c r="O813" s="188"/>
      <c r="P813" s="188"/>
      <c r="Q813" s="188"/>
      <c r="R813" s="188"/>
      <c r="S813" s="188"/>
      <c r="T813" s="188"/>
      <c r="U813" s="188"/>
      <c r="AP813" s="195"/>
    </row>
    <row r="814" spans="3:42" s="194" customFormat="1">
      <c r="C814" s="188"/>
      <c r="D814" s="188"/>
      <c r="E814" s="188"/>
      <c r="F814" s="188"/>
      <c r="G814" s="188"/>
      <c r="H814" s="188"/>
      <c r="I814" s="188"/>
      <c r="J814" s="188"/>
      <c r="K814" s="188"/>
      <c r="L814" s="188"/>
      <c r="M814" s="188"/>
      <c r="N814" s="188"/>
      <c r="O814" s="188"/>
      <c r="P814" s="188"/>
      <c r="Q814" s="188"/>
      <c r="R814" s="188"/>
      <c r="S814" s="188"/>
      <c r="T814" s="188"/>
      <c r="U814" s="188"/>
      <c r="AP814" s="195"/>
    </row>
    <row r="815" spans="3:42" s="194" customFormat="1">
      <c r="C815" s="188"/>
      <c r="D815" s="188"/>
      <c r="E815" s="188"/>
      <c r="F815" s="188"/>
      <c r="G815" s="188"/>
      <c r="H815" s="188"/>
      <c r="I815" s="188"/>
      <c r="J815" s="188"/>
      <c r="K815" s="188"/>
      <c r="L815" s="188"/>
      <c r="M815" s="188"/>
      <c r="N815" s="188"/>
      <c r="O815" s="188"/>
      <c r="P815" s="188"/>
      <c r="Q815" s="188"/>
      <c r="R815" s="188"/>
      <c r="S815" s="188"/>
      <c r="T815" s="188"/>
      <c r="U815" s="188"/>
      <c r="AP815" s="195"/>
    </row>
    <row r="816" spans="3:42" s="194" customFormat="1">
      <c r="C816" s="188"/>
      <c r="D816" s="188"/>
      <c r="E816" s="188"/>
      <c r="F816" s="188"/>
      <c r="G816" s="188"/>
      <c r="H816" s="188"/>
      <c r="I816" s="188"/>
      <c r="J816" s="188"/>
      <c r="K816" s="188"/>
      <c r="L816" s="188"/>
      <c r="M816" s="188"/>
      <c r="N816" s="188"/>
      <c r="O816" s="188"/>
      <c r="P816" s="188"/>
      <c r="Q816" s="188"/>
      <c r="R816" s="188"/>
      <c r="S816" s="188"/>
      <c r="T816" s="188"/>
      <c r="U816" s="188"/>
      <c r="AP816" s="195"/>
    </row>
    <row r="817" spans="3:42" s="194" customFormat="1">
      <c r="C817" s="188"/>
      <c r="D817" s="188"/>
      <c r="E817" s="188"/>
      <c r="F817" s="188"/>
      <c r="G817" s="188"/>
      <c r="H817" s="188"/>
      <c r="I817" s="188"/>
      <c r="J817" s="188"/>
      <c r="K817" s="188"/>
      <c r="L817" s="188"/>
      <c r="M817" s="188"/>
      <c r="N817" s="188"/>
      <c r="O817" s="188"/>
      <c r="P817" s="188"/>
      <c r="Q817" s="188"/>
      <c r="R817" s="188"/>
      <c r="S817" s="188"/>
      <c r="T817" s="188"/>
      <c r="U817" s="188"/>
      <c r="AP817" s="195"/>
    </row>
    <row r="818" spans="3:42" s="194" customFormat="1">
      <c r="C818" s="188"/>
      <c r="D818" s="188"/>
      <c r="E818" s="188"/>
      <c r="F818" s="188"/>
      <c r="G818" s="188"/>
      <c r="H818" s="188"/>
      <c r="I818" s="188"/>
      <c r="J818" s="188"/>
      <c r="K818" s="188"/>
      <c r="L818" s="188"/>
      <c r="M818" s="188"/>
      <c r="N818" s="188"/>
      <c r="O818" s="188"/>
      <c r="P818" s="188"/>
      <c r="Q818" s="188"/>
      <c r="R818" s="188"/>
      <c r="S818" s="188"/>
      <c r="T818" s="188"/>
      <c r="U818" s="188"/>
      <c r="AP818" s="195"/>
    </row>
    <row r="819" spans="3:42" s="194" customFormat="1">
      <c r="C819" s="188"/>
      <c r="D819" s="188"/>
      <c r="E819" s="188"/>
      <c r="F819" s="188"/>
      <c r="G819" s="188"/>
      <c r="H819" s="188"/>
      <c r="I819" s="188"/>
      <c r="J819" s="188"/>
      <c r="K819" s="188"/>
      <c r="L819" s="188"/>
      <c r="M819" s="188"/>
      <c r="N819" s="188"/>
      <c r="O819" s="188"/>
      <c r="P819" s="188"/>
      <c r="Q819" s="188"/>
      <c r="R819" s="188"/>
      <c r="S819" s="188"/>
      <c r="T819" s="188"/>
      <c r="U819" s="188"/>
      <c r="AP819" s="195"/>
    </row>
    <row r="820" spans="3:42" s="194" customFormat="1">
      <c r="C820" s="188"/>
      <c r="D820" s="188"/>
      <c r="E820" s="188"/>
      <c r="F820" s="188"/>
      <c r="G820" s="188"/>
      <c r="H820" s="188"/>
      <c r="I820" s="188"/>
      <c r="J820" s="188"/>
      <c r="K820" s="188"/>
      <c r="L820" s="188"/>
      <c r="M820" s="188"/>
      <c r="N820" s="188"/>
      <c r="O820" s="188"/>
      <c r="P820" s="188"/>
      <c r="Q820" s="188"/>
      <c r="R820" s="188"/>
      <c r="S820" s="188"/>
      <c r="T820" s="188"/>
      <c r="U820" s="188"/>
      <c r="AP820" s="195"/>
    </row>
    <row r="821" spans="3:42" s="194" customFormat="1">
      <c r="C821" s="188"/>
      <c r="D821" s="188"/>
      <c r="E821" s="188"/>
      <c r="F821" s="188"/>
      <c r="G821" s="188"/>
      <c r="H821" s="188"/>
      <c r="I821" s="188"/>
      <c r="J821" s="188"/>
      <c r="K821" s="188"/>
      <c r="L821" s="188"/>
      <c r="M821" s="188"/>
      <c r="N821" s="188"/>
      <c r="O821" s="188"/>
      <c r="P821" s="188"/>
      <c r="Q821" s="188"/>
      <c r="R821" s="188"/>
      <c r="S821" s="188"/>
      <c r="T821" s="188"/>
      <c r="U821" s="188"/>
      <c r="AP821" s="195"/>
    </row>
    <row r="822" spans="3:42" s="194" customFormat="1">
      <c r="C822" s="188"/>
      <c r="D822" s="188"/>
      <c r="E822" s="188"/>
      <c r="F822" s="188"/>
      <c r="G822" s="188"/>
      <c r="H822" s="188"/>
      <c r="I822" s="188"/>
      <c r="J822" s="188"/>
      <c r="K822" s="188"/>
      <c r="L822" s="188"/>
      <c r="M822" s="188"/>
      <c r="N822" s="188"/>
      <c r="O822" s="188"/>
      <c r="P822" s="188"/>
      <c r="Q822" s="188"/>
      <c r="R822" s="188"/>
      <c r="S822" s="188"/>
      <c r="T822" s="188"/>
      <c r="U822" s="188"/>
      <c r="AP822" s="195"/>
    </row>
    <row r="823" spans="3:42" s="194" customFormat="1">
      <c r="C823" s="188"/>
      <c r="D823" s="188"/>
      <c r="E823" s="188"/>
      <c r="F823" s="188"/>
      <c r="G823" s="188"/>
      <c r="H823" s="188"/>
      <c r="I823" s="188"/>
      <c r="J823" s="188"/>
      <c r="K823" s="188"/>
      <c r="L823" s="188"/>
      <c r="M823" s="188"/>
      <c r="N823" s="188"/>
      <c r="O823" s="188"/>
      <c r="P823" s="188"/>
      <c r="Q823" s="188"/>
      <c r="R823" s="188"/>
      <c r="S823" s="188"/>
      <c r="T823" s="188"/>
      <c r="U823" s="188"/>
      <c r="AP823" s="195"/>
    </row>
    <row r="824" spans="3:42" s="194" customFormat="1">
      <c r="C824" s="188"/>
      <c r="D824" s="188"/>
      <c r="E824" s="188"/>
      <c r="F824" s="188"/>
      <c r="G824" s="188"/>
      <c r="H824" s="188"/>
      <c r="I824" s="188"/>
      <c r="J824" s="188"/>
      <c r="K824" s="188"/>
      <c r="L824" s="188"/>
      <c r="M824" s="188"/>
      <c r="N824" s="188"/>
      <c r="O824" s="188"/>
      <c r="P824" s="188"/>
      <c r="Q824" s="188"/>
      <c r="R824" s="188"/>
      <c r="S824" s="188"/>
      <c r="T824" s="188"/>
      <c r="U824" s="188"/>
      <c r="AP824" s="195"/>
    </row>
    <row r="825" spans="3:42" s="194" customFormat="1">
      <c r="C825" s="188"/>
      <c r="D825" s="188"/>
      <c r="E825" s="188"/>
      <c r="F825" s="188"/>
      <c r="G825" s="188"/>
      <c r="H825" s="188"/>
      <c r="I825" s="188"/>
      <c r="J825" s="188"/>
      <c r="K825" s="188"/>
      <c r="L825" s="188"/>
      <c r="M825" s="188"/>
      <c r="N825" s="188"/>
      <c r="O825" s="188"/>
      <c r="P825" s="188"/>
      <c r="Q825" s="188"/>
      <c r="R825" s="188"/>
      <c r="S825" s="188"/>
      <c r="T825" s="188"/>
      <c r="U825" s="188"/>
      <c r="AP825" s="195"/>
    </row>
    <row r="826" spans="3:42" s="194" customFormat="1">
      <c r="C826" s="188"/>
      <c r="D826" s="188"/>
      <c r="E826" s="188"/>
      <c r="F826" s="188"/>
      <c r="G826" s="188"/>
      <c r="H826" s="188"/>
      <c r="I826" s="188"/>
      <c r="J826" s="188"/>
      <c r="K826" s="188"/>
      <c r="L826" s="188"/>
      <c r="M826" s="188"/>
      <c r="N826" s="188"/>
      <c r="O826" s="188"/>
      <c r="P826" s="188"/>
      <c r="Q826" s="188"/>
      <c r="R826" s="188"/>
      <c r="S826" s="188"/>
      <c r="T826" s="188"/>
      <c r="U826" s="188"/>
      <c r="AP826" s="195"/>
    </row>
    <row r="827" spans="3:42" s="194" customFormat="1">
      <c r="C827" s="188"/>
      <c r="D827" s="188"/>
      <c r="E827" s="188"/>
      <c r="F827" s="188"/>
      <c r="G827" s="188"/>
      <c r="H827" s="188"/>
      <c r="I827" s="188"/>
      <c r="J827" s="188"/>
      <c r="K827" s="188"/>
      <c r="L827" s="188"/>
      <c r="M827" s="188"/>
      <c r="N827" s="188"/>
      <c r="O827" s="188"/>
      <c r="P827" s="188"/>
      <c r="Q827" s="188"/>
      <c r="R827" s="188"/>
      <c r="S827" s="188"/>
      <c r="T827" s="188"/>
      <c r="U827" s="188"/>
      <c r="AP827" s="195"/>
    </row>
    <row r="828" spans="3:42" s="194" customFormat="1">
      <c r="C828" s="188"/>
      <c r="D828" s="188"/>
      <c r="E828" s="188"/>
      <c r="F828" s="188"/>
      <c r="G828" s="188"/>
      <c r="H828" s="188"/>
      <c r="I828" s="188"/>
      <c r="J828" s="188"/>
      <c r="K828" s="188"/>
      <c r="L828" s="188"/>
      <c r="M828" s="188"/>
      <c r="N828" s="188"/>
      <c r="O828" s="188"/>
      <c r="P828" s="188"/>
      <c r="Q828" s="188"/>
      <c r="R828" s="188"/>
      <c r="S828" s="188"/>
      <c r="T828" s="188"/>
      <c r="U828" s="188"/>
      <c r="AP828" s="195"/>
    </row>
    <row r="829" spans="3:42" s="194" customFormat="1">
      <c r="C829" s="188"/>
      <c r="D829" s="188"/>
      <c r="E829" s="188"/>
      <c r="F829" s="188"/>
      <c r="G829" s="188"/>
      <c r="H829" s="188"/>
      <c r="I829" s="188"/>
      <c r="J829" s="188"/>
      <c r="K829" s="188"/>
      <c r="L829" s="188"/>
      <c r="M829" s="188"/>
      <c r="N829" s="188"/>
      <c r="O829" s="188"/>
      <c r="P829" s="188"/>
      <c r="Q829" s="188"/>
      <c r="R829" s="188"/>
      <c r="S829" s="188"/>
      <c r="T829" s="188"/>
      <c r="U829" s="188"/>
      <c r="AP829" s="195"/>
    </row>
    <row r="830" spans="3:42" s="194" customFormat="1">
      <c r="C830" s="188"/>
      <c r="D830" s="188"/>
      <c r="E830" s="188"/>
      <c r="F830" s="188"/>
      <c r="G830" s="188"/>
      <c r="H830" s="188"/>
      <c r="I830" s="188"/>
      <c r="J830" s="188"/>
      <c r="K830" s="188"/>
      <c r="L830" s="188"/>
      <c r="M830" s="188"/>
      <c r="N830" s="188"/>
      <c r="O830" s="188"/>
      <c r="P830" s="188"/>
      <c r="Q830" s="188"/>
      <c r="R830" s="188"/>
      <c r="S830" s="188"/>
      <c r="T830" s="188"/>
      <c r="U830" s="188"/>
      <c r="AP830" s="195"/>
    </row>
    <row r="831" spans="3:42" s="194" customFormat="1">
      <c r="C831" s="188"/>
      <c r="D831" s="188"/>
      <c r="E831" s="188"/>
      <c r="F831" s="188"/>
      <c r="G831" s="188"/>
      <c r="H831" s="188"/>
      <c r="I831" s="188"/>
      <c r="J831" s="188"/>
      <c r="K831" s="188"/>
      <c r="L831" s="188"/>
      <c r="M831" s="188"/>
      <c r="N831" s="188"/>
      <c r="O831" s="188"/>
      <c r="P831" s="188"/>
      <c r="Q831" s="188"/>
      <c r="R831" s="188"/>
      <c r="S831" s="188"/>
      <c r="T831" s="188"/>
      <c r="U831" s="188"/>
      <c r="AP831" s="195"/>
    </row>
    <row r="832" spans="3:42" s="194" customFormat="1">
      <c r="C832" s="188"/>
      <c r="D832" s="188"/>
      <c r="E832" s="188"/>
      <c r="F832" s="188"/>
      <c r="G832" s="188"/>
      <c r="H832" s="188"/>
      <c r="I832" s="188"/>
      <c r="J832" s="188"/>
      <c r="K832" s="188"/>
      <c r="L832" s="188"/>
      <c r="M832" s="188"/>
      <c r="N832" s="188"/>
      <c r="O832" s="188"/>
      <c r="P832" s="188"/>
      <c r="Q832" s="188"/>
      <c r="R832" s="188"/>
      <c r="S832" s="188"/>
      <c r="T832" s="188"/>
      <c r="U832" s="188"/>
      <c r="AP832" s="195"/>
    </row>
    <row r="833" spans="3:42" s="194" customFormat="1">
      <c r="C833" s="188"/>
      <c r="D833" s="188"/>
      <c r="E833" s="188"/>
      <c r="F833" s="188"/>
      <c r="G833" s="188"/>
      <c r="H833" s="188"/>
      <c r="I833" s="188"/>
      <c r="J833" s="188"/>
      <c r="K833" s="188"/>
      <c r="L833" s="188"/>
      <c r="M833" s="188"/>
      <c r="N833" s="188"/>
      <c r="O833" s="188"/>
      <c r="P833" s="188"/>
      <c r="Q833" s="188"/>
      <c r="R833" s="188"/>
      <c r="S833" s="188"/>
      <c r="T833" s="188"/>
      <c r="U833" s="188"/>
      <c r="AP833" s="195"/>
    </row>
    <row r="834" spans="3:42" s="194" customFormat="1">
      <c r="C834" s="188"/>
      <c r="D834" s="188"/>
      <c r="E834" s="188"/>
      <c r="F834" s="188"/>
      <c r="G834" s="188"/>
      <c r="H834" s="188"/>
      <c r="I834" s="188"/>
      <c r="J834" s="188"/>
      <c r="K834" s="188"/>
      <c r="L834" s="188"/>
      <c r="M834" s="188"/>
      <c r="N834" s="188"/>
      <c r="O834" s="188"/>
      <c r="P834" s="188"/>
      <c r="Q834" s="188"/>
      <c r="R834" s="188"/>
      <c r="S834" s="188"/>
      <c r="T834" s="188"/>
      <c r="U834" s="188"/>
      <c r="AP834" s="195"/>
    </row>
    <row r="835" spans="3:42" s="194" customFormat="1">
      <c r="C835" s="188"/>
      <c r="D835" s="188"/>
      <c r="E835" s="188"/>
      <c r="F835" s="188"/>
      <c r="G835" s="188"/>
      <c r="H835" s="188"/>
      <c r="I835" s="188"/>
      <c r="J835" s="188"/>
      <c r="K835" s="188"/>
      <c r="L835" s="188"/>
      <c r="M835" s="188"/>
      <c r="N835" s="188"/>
      <c r="O835" s="188"/>
      <c r="P835" s="188"/>
      <c r="Q835" s="188"/>
      <c r="R835" s="188"/>
      <c r="S835" s="188"/>
      <c r="T835" s="188"/>
      <c r="U835" s="188"/>
      <c r="AP835" s="195"/>
    </row>
    <row r="836" spans="3:42" s="194" customFormat="1">
      <c r="C836" s="188"/>
      <c r="D836" s="188"/>
      <c r="E836" s="188"/>
      <c r="F836" s="188"/>
      <c r="G836" s="188"/>
      <c r="H836" s="188"/>
      <c r="I836" s="188"/>
      <c r="J836" s="188"/>
      <c r="K836" s="188"/>
      <c r="L836" s="188"/>
      <c r="M836" s="188"/>
      <c r="N836" s="188"/>
      <c r="O836" s="188"/>
      <c r="P836" s="188"/>
      <c r="Q836" s="188"/>
      <c r="R836" s="188"/>
      <c r="S836" s="188"/>
      <c r="T836" s="188"/>
      <c r="U836" s="188"/>
      <c r="AP836" s="195"/>
    </row>
    <row r="837" spans="3:42" s="194" customFormat="1">
      <c r="C837" s="188"/>
      <c r="D837" s="188"/>
      <c r="E837" s="188"/>
      <c r="F837" s="188"/>
      <c r="G837" s="188"/>
      <c r="H837" s="188"/>
      <c r="I837" s="188"/>
      <c r="J837" s="188"/>
      <c r="K837" s="188"/>
      <c r="L837" s="188"/>
      <c r="M837" s="188"/>
      <c r="N837" s="188"/>
      <c r="O837" s="188"/>
      <c r="P837" s="188"/>
      <c r="Q837" s="188"/>
      <c r="R837" s="188"/>
      <c r="S837" s="188"/>
      <c r="T837" s="188"/>
      <c r="U837" s="188"/>
      <c r="AP837" s="195"/>
    </row>
    <row r="838" spans="3:42" s="194" customFormat="1">
      <c r="C838" s="188"/>
      <c r="D838" s="188"/>
      <c r="E838" s="188"/>
      <c r="F838" s="188"/>
      <c r="G838" s="188"/>
      <c r="H838" s="188"/>
      <c r="I838" s="188"/>
      <c r="J838" s="188"/>
      <c r="K838" s="188"/>
      <c r="L838" s="188"/>
      <c r="M838" s="188"/>
      <c r="N838" s="188"/>
      <c r="O838" s="188"/>
      <c r="P838" s="188"/>
      <c r="Q838" s="188"/>
      <c r="R838" s="188"/>
      <c r="S838" s="188"/>
      <c r="T838" s="188"/>
      <c r="U838" s="188"/>
      <c r="AP838" s="195"/>
    </row>
    <row r="839" spans="3:42" s="194" customFormat="1">
      <c r="C839" s="188"/>
      <c r="D839" s="188"/>
      <c r="E839" s="188"/>
      <c r="F839" s="188"/>
      <c r="G839" s="188"/>
      <c r="H839" s="188"/>
      <c r="I839" s="188"/>
      <c r="J839" s="188"/>
      <c r="K839" s="188"/>
      <c r="L839" s="188"/>
      <c r="M839" s="188"/>
      <c r="N839" s="188"/>
      <c r="O839" s="188"/>
      <c r="P839" s="188"/>
      <c r="Q839" s="188"/>
      <c r="R839" s="188"/>
      <c r="S839" s="188"/>
      <c r="T839" s="188"/>
      <c r="U839" s="188"/>
      <c r="AP839" s="195"/>
    </row>
    <row r="840" spans="3:42" s="194" customFormat="1">
      <c r="C840" s="188"/>
      <c r="D840" s="188"/>
      <c r="E840" s="188"/>
      <c r="F840" s="188"/>
      <c r="G840" s="188"/>
      <c r="H840" s="188"/>
      <c r="I840" s="188"/>
      <c r="J840" s="188"/>
      <c r="K840" s="188"/>
      <c r="L840" s="188"/>
      <c r="M840" s="188"/>
      <c r="N840" s="188"/>
      <c r="O840" s="188"/>
      <c r="P840" s="188"/>
      <c r="Q840" s="188"/>
      <c r="R840" s="188"/>
      <c r="S840" s="188"/>
      <c r="T840" s="188"/>
      <c r="U840" s="188"/>
      <c r="AP840" s="195"/>
    </row>
    <row r="841" spans="3:42" s="194" customFormat="1">
      <c r="C841" s="188"/>
      <c r="D841" s="188"/>
      <c r="E841" s="188"/>
      <c r="F841" s="188"/>
      <c r="G841" s="188"/>
      <c r="H841" s="188"/>
      <c r="I841" s="188"/>
      <c r="J841" s="188"/>
      <c r="K841" s="188"/>
      <c r="L841" s="188"/>
      <c r="M841" s="188"/>
      <c r="N841" s="188"/>
      <c r="O841" s="188"/>
      <c r="P841" s="188"/>
      <c r="Q841" s="188"/>
      <c r="R841" s="188"/>
      <c r="S841" s="188"/>
      <c r="T841" s="188"/>
      <c r="U841" s="188"/>
      <c r="AP841" s="195"/>
    </row>
    <row r="842" spans="3:42" s="194" customFormat="1">
      <c r="C842" s="188"/>
      <c r="D842" s="188"/>
      <c r="E842" s="188"/>
      <c r="F842" s="188"/>
      <c r="G842" s="188"/>
      <c r="H842" s="188"/>
      <c r="I842" s="188"/>
      <c r="J842" s="188"/>
      <c r="K842" s="188"/>
      <c r="L842" s="188"/>
      <c r="M842" s="188"/>
      <c r="N842" s="188"/>
      <c r="O842" s="188"/>
      <c r="P842" s="188"/>
      <c r="Q842" s="188"/>
      <c r="R842" s="188"/>
      <c r="S842" s="188"/>
      <c r="T842" s="188"/>
      <c r="U842" s="188"/>
      <c r="AP842" s="195"/>
    </row>
    <row r="843" spans="3:42" s="194" customFormat="1">
      <c r="C843" s="188"/>
      <c r="D843" s="188"/>
      <c r="E843" s="188"/>
      <c r="F843" s="188"/>
      <c r="G843" s="188"/>
      <c r="H843" s="188"/>
      <c r="I843" s="188"/>
      <c r="J843" s="188"/>
      <c r="K843" s="188"/>
      <c r="L843" s="188"/>
      <c r="M843" s="188"/>
      <c r="N843" s="188"/>
      <c r="O843" s="188"/>
      <c r="P843" s="188"/>
      <c r="Q843" s="188"/>
      <c r="R843" s="188"/>
      <c r="S843" s="188"/>
      <c r="T843" s="188"/>
      <c r="U843" s="188"/>
      <c r="AP843" s="195"/>
    </row>
    <row r="844" spans="3:42" s="194" customFormat="1">
      <c r="C844" s="188"/>
      <c r="D844" s="188"/>
      <c r="E844" s="188"/>
      <c r="F844" s="188"/>
      <c r="G844" s="188"/>
      <c r="H844" s="188"/>
      <c r="I844" s="188"/>
      <c r="J844" s="188"/>
      <c r="K844" s="188"/>
      <c r="L844" s="188"/>
      <c r="M844" s="188"/>
      <c r="N844" s="188"/>
      <c r="O844" s="188"/>
      <c r="P844" s="188"/>
      <c r="Q844" s="188"/>
      <c r="R844" s="188"/>
      <c r="S844" s="188"/>
      <c r="T844" s="188"/>
      <c r="U844" s="188"/>
      <c r="AP844" s="195"/>
    </row>
    <row r="845" spans="3:42" s="194" customFormat="1">
      <c r="C845" s="188"/>
      <c r="D845" s="188"/>
      <c r="E845" s="188"/>
      <c r="F845" s="188"/>
      <c r="G845" s="188"/>
      <c r="H845" s="188"/>
      <c r="I845" s="188"/>
      <c r="J845" s="188"/>
      <c r="K845" s="188"/>
      <c r="L845" s="188"/>
      <c r="M845" s="188"/>
      <c r="N845" s="188"/>
      <c r="O845" s="188"/>
      <c r="P845" s="188"/>
      <c r="Q845" s="188"/>
      <c r="R845" s="188"/>
      <c r="S845" s="188"/>
      <c r="T845" s="188"/>
      <c r="U845" s="188"/>
      <c r="AP845" s="195"/>
    </row>
    <row r="846" spans="3:42" s="194" customFormat="1">
      <c r="C846" s="188"/>
      <c r="D846" s="188"/>
      <c r="E846" s="188"/>
      <c r="F846" s="188"/>
      <c r="G846" s="188"/>
      <c r="H846" s="188"/>
      <c r="I846" s="188"/>
      <c r="J846" s="188"/>
      <c r="K846" s="188"/>
      <c r="L846" s="188"/>
      <c r="M846" s="188"/>
      <c r="N846" s="188"/>
      <c r="O846" s="188"/>
      <c r="P846" s="188"/>
      <c r="Q846" s="188"/>
      <c r="R846" s="188"/>
      <c r="S846" s="188"/>
      <c r="T846" s="188"/>
      <c r="U846" s="188"/>
      <c r="AP846" s="195"/>
    </row>
    <row r="847" spans="3:42" s="194" customFormat="1">
      <c r="C847" s="188"/>
      <c r="D847" s="188"/>
      <c r="E847" s="188"/>
      <c r="F847" s="188"/>
      <c r="G847" s="188"/>
      <c r="H847" s="188"/>
      <c r="I847" s="188"/>
      <c r="J847" s="188"/>
      <c r="K847" s="188"/>
      <c r="L847" s="188"/>
      <c r="M847" s="188"/>
      <c r="N847" s="188"/>
      <c r="O847" s="188"/>
      <c r="P847" s="188"/>
      <c r="Q847" s="188"/>
      <c r="R847" s="188"/>
      <c r="S847" s="188"/>
      <c r="T847" s="188"/>
      <c r="U847" s="188"/>
      <c r="AP847" s="195"/>
    </row>
    <row r="848" spans="3:42" s="194" customFormat="1">
      <c r="C848" s="188"/>
      <c r="D848" s="188"/>
      <c r="E848" s="188"/>
      <c r="F848" s="188"/>
      <c r="G848" s="188"/>
      <c r="H848" s="188"/>
      <c r="I848" s="188"/>
      <c r="J848" s="188"/>
      <c r="K848" s="188"/>
      <c r="L848" s="188"/>
      <c r="M848" s="188"/>
      <c r="N848" s="188"/>
      <c r="O848" s="188"/>
      <c r="P848" s="188"/>
      <c r="Q848" s="188"/>
      <c r="R848" s="188"/>
      <c r="S848" s="188"/>
      <c r="T848" s="188"/>
      <c r="U848" s="188"/>
      <c r="AP848" s="195"/>
    </row>
    <row r="849" spans="3:42" s="194" customFormat="1">
      <c r="C849" s="188"/>
      <c r="D849" s="188"/>
      <c r="E849" s="188"/>
      <c r="F849" s="188"/>
      <c r="G849" s="188"/>
      <c r="H849" s="188"/>
      <c r="I849" s="188"/>
      <c r="J849" s="188"/>
      <c r="K849" s="188"/>
      <c r="L849" s="188"/>
      <c r="M849" s="188"/>
      <c r="N849" s="188"/>
      <c r="O849" s="188"/>
      <c r="P849" s="188"/>
      <c r="Q849" s="188"/>
      <c r="R849" s="188"/>
      <c r="S849" s="188"/>
      <c r="T849" s="188"/>
      <c r="U849" s="188"/>
      <c r="AP849" s="195"/>
    </row>
    <row r="850" spans="3:42" s="194" customFormat="1">
      <c r="C850" s="188"/>
      <c r="D850" s="188"/>
      <c r="E850" s="188"/>
      <c r="F850" s="188"/>
      <c r="G850" s="188"/>
      <c r="H850" s="188"/>
      <c r="I850" s="188"/>
      <c r="J850" s="188"/>
      <c r="K850" s="188"/>
      <c r="L850" s="188"/>
      <c r="M850" s="188"/>
      <c r="N850" s="188"/>
      <c r="O850" s="188"/>
      <c r="P850" s="188"/>
      <c r="Q850" s="188"/>
      <c r="R850" s="188"/>
      <c r="S850" s="188"/>
      <c r="T850" s="188"/>
      <c r="U850" s="188"/>
      <c r="AP850" s="195"/>
    </row>
    <row r="851" spans="3:42" s="194" customFormat="1">
      <c r="C851" s="188"/>
      <c r="D851" s="188"/>
      <c r="E851" s="188"/>
      <c r="F851" s="188"/>
      <c r="G851" s="188"/>
      <c r="H851" s="188"/>
      <c r="I851" s="188"/>
      <c r="J851" s="188"/>
      <c r="K851" s="188"/>
      <c r="L851" s="188"/>
      <c r="M851" s="188"/>
      <c r="N851" s="188"/>
      <c r="O851" s="188"/>
      <c r="P851" s="188"/>
      <c r="Q851" s="188"/>
      <c r="R851" s="188"/>
      <c r="S851" s="188"/>
      <c r="T851" s="188"/>
      <c r="U851" s="188"/>
      <c r="AP851" s="195"/>
    </row>
    <row r="852" spans="3:42" s="194" customFormat="1">
      <c r="C852" s="188"/>
      <c r="D852" s="188"/>
      <c r="E852" s="188"/>
      <c r="F852" s="188"/>
      <c r="G852" s="188"/>
      <c r="H852" s="188"/>
      <c r="I852" s="188"/>
      <c r="J852" s="188"/>
      <c r="K852" s="188"/>
      <c r="L852" s="188"/>
      <c r="M852" s="188"/>
      <c r="N852" s="188"/>
      <c r="O852" s="188"/>
      <c r="P852" s="188"/>
      <c r="Q852" s="188"/>
      <c r="R852" s="188"/>
      <c r="S852" s="188"/>
      <c r="T852" s="188"/>
      <c r="U852" s="188"/>
      <c r="AP852" s="195"/>
    </row>
    <row r="853" spans="3:42" s="194" customFormat="1">
      <c r="C853" s="188"/>
      <c r="D853" s="188"/>
      <c r="E853" s="188"/>
      <c r="F853" s="188"/>
      <c r="G853" s="188"/>
      <c r="H853" s="188"/>
      <c r="I853" s="188"/>
      <c r="J853" s="188"/>
      <c r="K853" s="188"/>
      <c r="L853" s="188"/>
      <c r="M853" s="188"/>
      <c r="N853" s="188"/>
      <c r="O853" s="188"/>
      <c r="P853" s="188"/>
      <c r="Q853" s="188"/>
      <c r="R853" s="188"/>
      <c r="S853" s="188"/>
      <c r="T853" s="188"/>
      <c r="U853" s="188"/>
      <c r="AP853" s="195"/>
    </row>
    <row r="854" spans="3:42" s="194" customFormat="1">
      <c r="C854" s="188"/>
      <c r="D854" s="188"/>
      <c r="E854" s="188"/>
      <c r="F854" s="188"/>
      <c r="G854" s="188"/>
      <c r="H854" s="188"/>
      <c r="I854" s="188"/>
      <c r="J854" s="188"/>
      <c r="K854" s="188"/>
      <c r="L854" s="188"/>
      <c r="M854" s="188"/>
      <c r="N854" s="188"/>
      <c r="O854" s="188"/>
      <c r="P854" s="188"/>
      <c r="Q854" s="188"/>
      <c r="R854" s="188"/>
      <c r="S854" s="188"/>
      <c r="T854" s="188"/>
      <c r="U854" s="188"/>
      <c r="AP854" s="195"/>
    </row>
    <row r="855" spans="3:42" s="194" customFormat="1">
      <c r="C855" s="188"/>
      <c r="D855" s="188"/>
      <c r="E855" s="188"/>
      <c r="F855" s="188"/>
      <c r="G855" s="188"/>
      <c r="H855" s="188"/>
      <c r="I855" s="188"/>
      <c r="J855" s="188"/>
      <c r="K855" s="188"/>
      <c r="L855" s="188"/>
      <c r="M855" s="188"/>
      <c r="N855" s="188"/>
      <c r="O855" s="188"/>
      <c r="P855" s="188"/>
      <c r="Q855" s="188"/>
      <c r="R855" s="188"/>
      <c r="S855" s="188"/>
      <c r="T855" s="188"/>
      <c r="U855" s="188"/>
      <c r="AP855" s="195"/>
    </row>
    <row r="856" spans="3:42" s="194" customFormat="1">
      <c r="C856" s="188"/>
      <c r="D856" s="188"/>
      <c r="E856" s="188"/>
      <c r="F856" s="188"/>
      <c r="G856" s="188"/>
      <c r="H856" s="188"/>
      <c r="I856" s="188"/>
      <c r="J856" s="188"/>
      <c r="K856" s="188"/>
      <c r="L856" s="188"/>
      <c r="M856" s="188"/>
      <c r="N856" s="188"/>
      <c r="O856" s="188"/>
      <c r="P856" s="188"/>
      <c r="Q856" s="188"/>
      <c r="R856" s="188"/>
      <c r="S856" s="188"/>
      <c r="T856" s="188"/>
      <c r="U856" s="188"/>
      <c r="AP856" s="195"/>
    </row>
    <row r="857" spans="3:42" s="194" customFormat="1">
      <c r="C857" s="188"/>
      <c r="D857" s="188"/>
      <c r="E857" s="188"/>
      <c r="F857" s="188"/>
      <c r="G857" s="188"/>
      <c r="H857" s="188"/>
      <c r="I857" s="188"/>
      <c r="J857" s="188"/>
      <c r="K857" s="188"/>
      <c r="L857" s="188"/>
      <c r="M857" s="188"/>
      <c r="N857" s="188"/>
      <c r="O857" s="188"/>
      <c r="P857" s="188"/>
      <c r="Q857" s="188"/>
      <c r="R857" s="188"/>
      <c r="S857" s="188"/>
      <c r="T857" s="188"/>
      <c r="U857" s="188"/>
      <c r="AP857" s="195"/>
    </row>
    <row r="858" spans="3:42" s="194" customFormat="1">
      <c r="C858" s="188"/>
      <c r="D858" s="188"/>
      <c r="E858" s="188"/>
      <c r="F858" s="188"/>
      <c r="G858" s="188"/>
      <c r="H858" s="188"/>
      <c r="I858" s="188"/>
      <c r="J858" s="188"/>
      <c r="K858" s="188"/>
      <c r="L858" s="188"/>
      <c r="M858" s="188"/>
      <c r="N858" s="188"/>
      <c r="O858" s="188"/>
      <c r="P858" s="188"/>
      <c r="Q858" s="188"/>
      <c r="R858" s="188"/>
      <c r="S858" s="188"/>
      <c r="T858" s="188"/>
      <c r="U858" s="188"/>
      <c r="AP858" s="195"/>
    </row>
    <row r="859" spans="3:42" s="194" customFormat="1">
      <c r="C859" s="188"/>
      <c r="D859" s="188"/>
      <c r="E859" s="188"/>
      <c r="F859" s="188"/>
      <c r="G859" s="188"/>
      <c r="H859" s="188"/>
      <c r="I859" s="188"/>
      <c r="J859" s="188"/>
      <c r="K859" s="188"/>
      <c r="L859" s="188"/>
      <c r="M859" s="188"/>
      <c r="N859" s="188"/>
      <c r="O859" s="188"/>
      <c r="P859" s="188"/>
      <c r="Q859" s="188"/>
      <c r="R859" s="188"/>
      <c r="S859" s="188"/>
      <c r="T859" s="188"/>
      <c r="U859" s="188"/>
      <c r="AP859" s="195"/>
    </row>
    <row r="860" spans="3:42" s="194" customFormat="1">
      <c r="C860" s="188"/>
      <c r="D860" s="188"/>
      <c r="E860" s="188"/>
      <c r="F860" s="188"/>
      <c r="G860" s="188"/>
      <c r="H860" s="188"/>
      <c r="I860" s="188"/>
      <c r="J860" s="188"/>
      <c r="K860" s="188"/>
      <c r="L860" s="188"/>
      <c r="M860" s="188"/>
      <c r="N860" s="188"/>
      <c r="O860" s="188"/>
      <c r="P860" s="188"/>
      <c r="Q860" s="188"/>
      <c r="R860" s="188"/>
      <c r="S860" s="188"/>
      <c r="T860" s="188"/>
      <c r="U860" s="188"/>
      <c r="AP860" s="195"/>
    </row>
    <row r="861" spans="3:42" s="194" customFormat="1">
      <c r="C861" s="188"/>
      <c r="D861" s="188"/>
      <c r="E861" s="188"/>
      <c r="F861" s="188"/>
      <c r="G861" s="188"/>
      <c r="H861" s="188"/>
      <c r="I861" s="188"/>
      <c r="J861" s="188"/>
      <c r="K861" s="188"/>
      <c r="L861" s="188"/>
      <c r="M861" s="188"/>
      <c r="N861" s="188"/>
      <c r="O861" s="188"/>
      <c r="P861" s="188"/>
      <c r="Q861" s="188"/>
      <c r="R861" s="188"/>
      <c r="S861" s="188"/>
      <c r="T861" s="188"/>
      <c r="U861" s="188"/>
      <c r="AP861" s="195"/>
    </row>
    <row r="862" spans="3:42" s="194" customFormat="1">
      <c r="C862" s="188"/>
      <c r="D862" s="188"/>
      <c r="E862" s="188"/>
      <c r="F862" s="188"/>
      <c r="G862" s="188"/>
      <c r="H862" s="188"/>
      <c r="I862" s="188"/>
      <c r="J862" s="188"/>
      <c r="K862" s="188"/>
      <c r="L862" s="188"/>
      <c r="M862" s="188"/>
      <c r="N862" s="188"/>
      <c r="O862" s="188"/>
      <c r="P862" s="188"/>
      <c r="Q862" s="188"/>
      <c r="R862" s="188"/>
      <c r="S862" s="188"/>
      <c r="T862" s="188"/>
      <c r="U862" s="188"/>
      <c r="AP862" s="195"/>
    </row>
    <row r="863" spans="3:42" s="194" customFormat="1">
      <c r="C863" s="188"/>
      <c r="D863" s="188"/>
      <c r="E863" s="188"/>
      <c r="F863" s="188"/>
      <c r="G863" s="188"/>
      <c r="H863" s="188"/>
      <c r="I863" s="188"/>
      <c r="J863" s="188"/>
      <c r="K863" s="188"/>
      <c r="L863" s="188"/>
      <c r="M863" s="188"/>
      <c r="N863" s="188"/>
      <c r="O863" s="188"/>
      <c r="P863" s="188"/>
      <c r="Q863" s="188"/>
      <c r="R863" s="188"/>
      <c r="S863" s="188"/>
      <c r="T863" s="188"/>
      <c r="U863" s="188"/>
      <c r="AP863" s="195"/>
    </row>
    <row r="864" spans="3:42" s="194" customFormat="1">
      <c r="C864" s="188"/>
      <c r="D864" s="188"/>
      <c r="E864" s="188"/>
      <c r="F864" s="188"/>
      <c r="G864" s="188"/>
      <c r="H864" s="188"/>
      <c r="I864" s="188"/>
      <c r="J864" s="188"/>
      <c r="K864" s="188"/>
      <c r="L864" s="188"/>
      <c r="M864" s="188"/>
      <c r="N864" s="188"/>
      <c r="O864" s="188"/>
      <c r="P864" s="188"/>
      <c r="Q864" s="188"/>
      <c r="R864" s="188"/>
      <c r="S864" s="188"/>
      <c r="T864" s="188"/>
      <c r="U864" s="188"/>
      <c r="AP864" s="195"/>
    </row>
    <row r="865" spans="3:42" s="194" customFormat="1">
      <c r="C865" s="188"/>
      <c r="D865" s="188"/>
      <c r="E865" s="188"/>
      <c r="F865" s="188"/>
      <c r="G865" s="188"/>
      <c r="H865" s="188"/>
      <c r="I865" s="188"/>
      <c r="J865" s="188"/>
      <c r="K865" s="188"/>
      <c r="L865" s="188"/>
      <c r="M865" s="188"/>
      <c r="N865" s="188"/>
      <c r="O865" s="188"/>
      <c r="P865" s="188"/>
      <c r="Q865" s="188"/>
      <c r="R865" s="188"/>
      <c r="S865" s="188"/>
      <c r="T865" s="188"/>
      <c r="U865" s="188"/>
      <c r="AP865" s="195"/>
    </row>
    <row r="866" spans="3:42" s="194" customFormat="1">
      <c r="C866" s="188"/>
      <c r="D866" s="188"/>
      <c r="E866" s="188"/>
      <c r="F866" s="188"/>
      <c r="G866" s="188"/>
      <c r="H866" s="188"/>
      <c r="I866" s="188"/>
      <c r="J866" s="188"/>
      <c r="K866" s="188"/>
      <c r="L866" s="188"/>
      <c r="M866" s="188"/>
      <c r="N866" s="188"/>
      <c r="O866" s="188"/>
      <c r="P866" s="188"/>
      <c r="Q866" s="188"/>
      <c r="R866" s="188"/>
      <c r="S866" s="188"/>
      <c r="T866" s="188"/>
      <c r="U866" s="188"/>
      <c r="AP866" s="195"/>
    </row>
    <row r="867" spans="3:42" s="194" customFormat="1">
      <c r="C867" s="188"/>
      <c r="D867" s="188"/>
      <c r="E867" s="188"/>
      <c r="F867" s="188"/>
      <c r="G867" s="188"/>
      <c r="H867" s="188"/>
      <c r="I867" s="188"/>
      <c r="J867" s="188"/>
      <c r="K867" s="188"/>
      <c r="L867" s="188"/>
      <c r="M867" s="188"/>
      <c r="N867" s="188"/>
      <c r="O867" s="188"/>
      <c r="P867" s="188"/>
      <c r="Q867" s="188"/>
      <c r="R867" s="188"/>
      <c r="S867" s="188"/>
      <c r="T867" s="188"/>
      <c r="U867" s="188"/>
      <c r="AP867" s="195"/>
    </row>
    <row r="868" spans="3:42" s="194" customFormat="1">
      <c r="C868" s="188"/>
      <c r="D868" s="188"/>
      <c r="E868" s="188"/>
      <c r="F868" s="188"/>
      <c r="G868" s="188"/>
      <c r="H868" s="188"/>
      <c r="I868" s="188"/>
      <c r="J868" s="188"/>
      <c r="K868" s="188"/>
      <c r="L868" s="188"/>
      <c r="M868" s="188"/>
      <c r="N868" s="188"/>
      <c r="O868" s="188"/>
      <c r="P868" s="188"/>
      <c r="Q868" s="188"/>
      <c r="R868" s="188"/>
      <c r="S868" s="188"/>
      <c r="T868" s="188"/>
      <c r="U868" s="188"/>
      <c r="AP868" s="195"/>
    </row>
    <row r="869" spans="3:42" s="194" customFormat="1">
      <c r="C869" s="188"/>
      <c r="D869" s="188"/>
      <c r="E869" s="188"/>
      <c r="F869" s="188"/>
      <c r="G869" s="188"/>
      <c r="H869" s="188"/>
      <c r="I869" s="188"/>
      <c r="J869" s="188"/>
      <c r="K869" s="188"/>
      <c r="L869" s="188"/>
      <c r="M869" s="188"/>
      <c r="N869" s="188"/>
      <c r="O869" s="188"/>
      <c r="P869" s="188"/>
      <c r="Q869" s="188"/>
      <c r="R869" s="188"/>
      <c r="S869" s="188"/>
      <c r="T869" s="188"/>
      <c r="U869" s="188"/>
      <c r="AP869" s="195"/>
    </row>
    <row r="870" spans="3:42" s="194" customFormat="1">
      <c r="C870" s="188"/>
      <c r="D870" s="188"/>
      <c r="E870" s="188"/>
      <c r="F870" s="188"/>
      <c r="G870" s="188"/>
      <c r="H870" s="188"/>
      <c r="I870" s="188"/>
      <c r="J870" s="188"/>
      <c r="K870" s="188"/>
      <c r="L870" s="188"/>
      <c r="M870" s="188"/>
      <c r="N870" s="188"/>
      <c r="O870" s="188"/>
      <c r="P870" s="188"/>
      <c r="Q870" s="188"/>
      <c r="R870" s="188"/>
      <c r="S870" s="188"/>
      <c r="T870" s="188"/>
      <c r="U870" s="188"/>
      <c r="AP870" s="195"/>
    </row>
    <row r="871" spans="3:42" s="194" customFormat="1">
      <c r="C871" s="188"/>
      <c r="D871" s="188"/>
      <c r="E871" s="188"/>
      <c r="F871" s="188"/>
      <c r="G871" s="188"/>
      <c r="H871" s="188"/>
      <c r="I871" s="188"/>
      <c r="J871" s="188"/>
      <c r="K871" s="188"/>
      <c r="L871" s="188"/>
      <c r="M871" s="188"/>
      <c r="N871" s="188"/>
      <c r="O871" s="188"/>
      <c r="P871" s="188"/>
      <c r="Q871" s="188"/>
      <c r="R871" s="188"/>
      <c r="S871" s="188"/>
      <c r="T871" s="188"/>
      <c r="U871" s="188"/>
      <c r="AP871" s="195"/>
    </row>
    <row r="872" spans="3:42" s="194" customFormat="1">
      <c r="C872" s="188"/>
      <c r="D872" s="188"/>
      <c r="E872" s="188"/>
      <c r="F872" s="188"/>
      <c r="G872" s="188"/>
      <c r="H872" s="188"/>
      <c r="I872" s="188"/>
      <c r="J872" s="188"/>
      <c r="K872" s="188"/>
      <c r="L872" s="188"/>
      <c r="M872" s="188"/>
      <c r="N872" s="188"/>
      <c r="O872" s="188"/>
      <c r="P872" s="188"/>
      <c r="Q872" s="188"/>
      <c r="R872" s="188"/>
      <c r="S872" s="188"/>
      <c r="T872" s="188"/>
      <c r="U872" s="188"/>
      <c r="AP872" s="195"/>
    </row>
    <row r="873" spans="3:42" s="194" customFormat="1">
      <c r="C873" s="188"/>
      <c r="D873" s="188"/>
      <c r="E873" s="188"/>
      <c r="F873" s="188"/>
      <c r="G873" s="188"/>
      <c r="H873" s="188"/>
      <c r="I873" s="188"/>
      <c r="J873" s="188"/>
      <c r="K873" s="188"/>
      <c r="L873" s="188"/>
      <c r="M873" s="188"/>
      <c r="N873" s="188"/>
      <c r="O873" s="188"/>
      <c r="P873" s="188"/>
      <c r="Q873" s="188"/>
      <c r="R873" s="188"/>
      <c r="S873" s="188"/>
      <c r="T873" s="188"/>
      <c r="U873" s="188"/>
      <c r="AP873" s="195"/>
    </row>
    <row r="874" spans="3:42" s="194" customFormat="1">
      <c r="C874" s="188"/>
      <c r="D874" s="188"/>
      <c r="E874" s="188"/>
      <c r="F874" s="188"/>
      <c r="G874" s="188"/>
      <c r="H874" s="188"/>
      <c r="I874" s="188"/>
      <c r="J874" s="188"/>
      <c r="K874" s="188"/>
      <c r="L874" s="188"/>
      <c r="M874" s="188"/>
      <c r="N874" s="188"/>
      <c r="O874" s="188"/>
      <c r="P874" s="188"/>
      <c r="Q874" s="188"/>
      <c r="R874" s="188"/>
      <c r="S874" s="188"/>
      <c r="T874" s="188"/>
      <c r="U874" s="188"/>
      <c r="AP874" s="195"/>
    </row>
    <row r="875" spans="3:42" s="194" customFormat="1">
      <c r="C875" s="188"/>
      <c r="D875" s="188"/>
      <c r="E875" s="188"/>
      <c r="F875" s="188"/>
      <c r="G875" s="188"/>
      <c r="H875" s="188"/>
      <c r="I875" s="188"/>
      <c r="J875" s="188"/>
      <c r="K875" s="188"/>
      <c r="L875" s="188"/>
      <c r="M875" s="188"/>
      <c r="N875" s="188"/>
      <c r="O875" s="188"/>
      <c r="P875" s="188"/>
      <c r="Q875" s="188"/>
      <c r="R875" s="188"/>
      <c r="S875" s="188"/>
      <c r="T875" s="188"/>
      <c r="U875" s="188"/>
      <c r="AP875" s="195"/>
    </row>
    <row r="876" spans="3:42" s="194" customFormat="1">
      <c r="C876" s="188"/>
      <c r="D876" s="188"/>
      <c r="E876" s="188"/>
      <c r="F876" s="188"/>
      <c r="G876" s="188"/>
      <c r="H876" s="188"/>
      <c r="I876" s="188"/>
      <c r="J876" s="188"/>
      <c r="K876" s="188"/>
      <c r="L876" s="188"/>
      <c r="M876" s="188"/>
      <c r="N876" s="188"/>
      <c r="O876" s="188"/>
      <c r="P876" s="188"/>
      <c r="Q876" s="188"/>
      <c r="R876" s="188"/>
      <c r="S876" s="188"/>
      <c r="T876" s="188"/>
      <c r="U876" s="188"/>
      <c r="AP876" s="195"/>
    </row>
    <row r="877" spans="3:42" s="194" customFormat="1">
      <c r="C877" s="188"/>
      <c r="D877" s="188"/>
      <c r="E877" s="188"/>
      <c r="F877" s="188"/>
      <c r="G877" s="188"/>
      <c r="H877" s="188"/>
      <c r="I877" s="188"/>
      <c r="J877" s="188"/>
      <c r="K877" s="188"/>
      <c r="L877" s="188"/>
      <c r="M877" s="188"/>
      <c r="N877" s="188"/>
      <c r="O877" s="188"/>
      <c r="P877" s="188"/>
      <c r="Q877" s="188"/>
      <c r="R877" s="188"/>
      <c r="S877" s="188"/>
      <c r="T877" s="188"/>
      <c r="U877" s="188"/>
      <c r="AP877" s="195"/>
    </row>
    <row r="878" spans="3:42" s="194" customFormat="1">
      <c r="C878" s="188"/>
      <c r="D878" s="188"/>
      <c r="E878" s="188"/>
      <c r="F878" s="188"/>
      <c r="G878" s="188"/>
      <c r="H878" s="188"/>
      <c r="I878" s="188"/>
      <c r="J878" s="188"/>
      <c r="K878" s="188"/>
      <c r="L878" s="188"/>
      <c r="M878" s="188"/>
      <c r="N878" s="188"/>
      <c r="O878" s="188"/>
      <c r="P878" s="188"/>
      <c r="Q878" s="188"/>
      <c r="R878" s="188"/>
      <c r="S878" s="188"/>
      <c r="T878" s="188"/>
      <c r="U878" s="188"/>
      <c r="AP878" s="195"/>
    </row>
    <row r="879" spans="3:42" s="194" customFormat="1">
      <c r="C879" s="188"/>
      <c r="D879" s="188"/>
      <c r="E879" s="188"/>
      <c r="F879" s="188"/>
      <c r="G879" s="188"/>
      <c r="H879" s="188"/>
      <c r="I879" s="188"/>
      <c r="J879" s="188"/>
      <c r="K879" s="188"/>
      <c r="L879" s="188"/>
      <c r="M879" s="188"/>
      <c r="N879" s="188"/>
      <c r="O879" s="188"/>
      <c r="P879" s="188"/>
      <c r="Q879" s="188"/>
      <c r="R879" s="188"/>
      <c r="S879" s="188"/>
      <c r="T879" s="188"/>
      <c r="U879" s="188"/>
      <c r="AP879" s="195"/>
    </row>
    <row r="880" spans="3:42" s="194" customFormat="1">
      <c r="C880" s="188"/>
      <c r="D880" s="188"/>
      <c r="E880" s="188"/>
      <c r="F880" s="188"/>
      <c r="G880" s="188"/>
      <c r="H880" s="188"/>
      <c r="I880" s="188"/>
      <c r="J880" s="188"/>
      <c r="K880" s="188"/>
      <c r="L880" s="188"/>
      <c r="M880" s="188"/>
      <c r="N880" s="188"/>
      <c r="O880" s="188"/>
      <c r="P880" s="188"/>
      <c r="Q880" s="188"/>
      <c r="R880" s="188"/>
      <c r="S880" s="188"/>
      <c r="T880" s="188"/>
      <c r="U880" s="188"/>
      <c r="AP880" s="195"/>
    </row>
    <row r="881" spans="3:42" s="194" customFormat="1">
      <c r="C881" s="188"/>
      <c r="D881" s="188"/>
      <c r="E881" s="188"/>
      <c r="F881" s="188"/>
      <c r="G881" s="188"/>
      <c r="H881" s="188"/>
      <c r="I881" s="188"/>
      <c r="J881" s="188"/>
      <c r="K881" s="188"/>
      <c r="L881" s="188"/>
      <c r="M881" s="188"/>
      <c r="N881" s="188"/>
      <c r="O881" s="188"/>
      <c r="P881" s="188"/>
      <c r="Q881" s="188"/>
      <c r="R881" s="188"/>
      <c r="S881" s="188"/>
      <c r="T881" s="188"/>
      <c r="U881" s="188"/>
      <c r="AP881" s="195"/>
    </row>
    <row r="882" spans="3:42" s="194" customFormat="1">
      <c r="C882" s="188"/>
      <c r="D882" s="188"/>
      <c r="E882" s="188"/>
      <c r="F882" s="188"/>
      <c r="G882" s="188"/>
      <c r="H882" s="188"/>
      <c r="I882" s="188"/>
      <c r="J882" s="188"/>
      <c r="K882" s="188"/>
      <c r="L882" s="188"/>
      <c r="M882" s="188"/>
      <c r="N882" s="188"/>
      <c r="O882" s="188"/>
      <c r="P882" s="188"/>
      <c r="Q882" s="188"/>
      <c r="R882" s="188"/>
      <c r="S882" s="188"/>
      <c r="T882" s="188"/>
      <c r="U882" s="188"/>
      <c r="AP882" s="195"/>
    </row>
    <row r="883" spans="3:42" s="194" customFormat="1">
      <c r="C883" s="188"/>
      <c r="D883" s="188"/>
      <c r="E883" s="188"/>
      <c r="F883" s="188"/>
      <c r="G883" s="188"/>
      <c r="H883" s="188"/>
      <c r="I883" s="188"/>
      <c r="J883" s="188"/>
      <c r="K883" s="188"/>
      <c r="L883" s="188"/>
      <c r="M883" s="188"/>
      <c r="N883" s="188"/>
      <c r="O883" s="188"/>
      <c r="P883" s="188"/>
      <c r="Q883" s="188"/>
      <c r="R883" s="188"/>
      <c r="S883" s="188"/>
      <c r="T883" s="188"/>
      <c r="U883" s="188"/>
      <c r="AP883" s="195"/>
    </row>
    <row r="884" spans="3:42" s="194" customFormat="1">
      <c r="C884" s="188"/>
      <c r="D884" s="188"/>
      <c r="E884" s="188"/>
      <c r="F884" s="188"/>
      <c r="G884" s="188"/>
      <c r="H884" s="188"/>
      <c r="I884" s="188"/>
      <c r="J884" s="188"/>
      <c r="K884" s="188"/>
      <c r="L884" s="188"/>
      <c r="M884" s="188"/>
      <c r="N884" s="188"/>
      <c r="O884" s="188"/>
      <c r="P884" s="188"/>
      <c r="Q884" s="188"/>
      <c r="R884" s="188"/>
      <c r="S884" s="188"/>
      <c r="T884" s="188"/>
      <c r="U884" s="188"/>
      <c r="AP884" s="195"/>
    </row>
    <row r="885" spans="3:42" s="194" customFormat="1">
      <c r="C885" s="188"/>
      <c r="D885" s="188"/>
      <c r="E885" s="188"/>
      <c r="F885" s="188"/>
      <c r="G885" s="188"/>
      <c r="H885" s="188"/>
      <c r="I885" s="188"/>
      <c r="J885" s="188"/>
      <c r="K885" s="188"/>
      <c r="L885" s="188"/>
      <c r="M885" s="188"/>
      <c r="N885" s="188"/>
      <c r="O885" s="188"/>
      <c r="P885" s="188"/>
      <c r="Q885" s="188"/>
      <c r="R885" s="188"/>
      <c r="S885" s="188"/>
      <c r="T885" s="188"/>
      <c r="U885" s="188"/>
      <c r="AP885" s="195"/>
    </row>
    <row r="886" spans="3:42" s="194" customFormat="1">
      <c r="C886" s="188"/>
      <c r="D886" s="188"/>
      <c r="E886" s="188"/>
      <c r="F886" s="188"/>
      <c r="G886" s="188"/>
      <c r="H886" s="188"/>
      <c r="I886" s="188"/>
      <c r="J886" s="188"/>
      <c r="K886" s="188"/>
      <c r="L886" s="188"/>
      <c r="M886" s="188"/>
      <c r="N886" s="188"/>
      <c r="O886" s="188"/>
      <c r="P886" s="188"/>
      <c r="Q886" s="188"/>
      <c r="R886" s="188"/>
      <c r="S886" s="188"/>
      <c r="T886" s="188"/>
      <c r="U886" s="188"/>
      <c r="AP886" s="195"/>
    </row>
    <row r="887" spans="3:42" s="194" customFormat="1">
      <c r="C887" s="188"/>
      <c r="D887" s="188"/>
      <c r="E887" s="188"/>
      <c r="F887" s="188"/>
      <c r="G887" s="188"/>
      <c r="H887" s="188"/>
      <c r="I887" s="188"/>
      <c r="J887" s="188"/>
      <c r="K887" s="188"/>
      <c r="L887" s="188"/>
      <c r="M887" s="188"/>
      <c r="N887" s="188"/>
      <c r="O887" s="188"/>
      <c r="P887" s="188"/>
      <c r="Q887" s="188"/>
      <c r="R887" s="188"/>
      <c r="S887" s="188"/>
      <c r="T887" s="188"/>
      <c r="U887" s="188"/>
      <c r="AP887" s="195"/>
    </row>
    <row r="888" spans="3:42" s="194" customFormat="1">
      <c r="C888" s="188"/>
      <c r="D888" s="188"/>
      <c r="E888" s="188"/>
      <c r="F888" s="188"/>
      <c r="G888" s="188"/>
      <c r="H888" s="188"/>
      <c r="I888" s="188"/>
      <c r="J888" s="188"/>
      <c r="K888" s="188"/>
      <c r="L888" s="188"/>
      <c r="M888" s="188"/>
      <c r="N888" s="188"/>
      <c r="O888" s="188"/>
      <c r="P888" s="188"/>
      <c r="Q888" s="188"/>
      <c r="R888" s="188"/>
      <c r="S888" s="188"/>
      <c r="T888" s="188"/>
      <c r="U888" s="188"/>
      <c r="AP888" s="195"/>
    </row>
    <row r="889" spans="3:42" s="194" customFormat="1">
      <c r="C889" s="188"/>
      <c r="D889" s="188"/>
      <c r="E889" s="188"/>
      <c r="F889" s="188"/>
      <c r="G889" s="188"/>
      <c r="H889" s="188"/>
      <c r="I889" s="188"/>
      <c r="J889" s="188"/>
      <c r="K889" s="188"/>
      <c r="L889" s="188"/>
      <c r="M889" s="188"/>
      <c r="N889" s="188"/>
      <c r="O889" s="188"/>
      <c r="P889" s="188"/>
      <c r="Q889" s="188"/>
      <c r="R889" s="188"/>
      <c r="S889" s="188"/>
      <c r="T889" s="188"/>
      <c r="U889" s="188"/>
      <c r="AP889" s="195"/>
    </row>
    <row r="890" spans="3:42" s="194" customFormat="1">
      <c r="C890" s="188"/>
      <c r="D890" s="188"/>
      <c r="E890" s="188"/>
      <c r="F890" s="188"/>
      <c r="G890" s="188"/>
      <c r="H890" s="188"/>
      <c r="I890" s="188"/>
      <c r="J890" s="188"/>
      <c r="K890" s="188"/>
      <c r="L890" s="188"/>
      <c r="M890" s="188"/>
      <c r="N890" s="188"/>
      <c r="O890" s="188"/>
      <c r="P890" s="188"/>
      <c r="Q890" s="188"/>
      <c r="R890" s="188"/>
      <c r="S890" s="188"/>
      <c r="T890" s="188"/>
      <c r="U890" s="188"/>
      <c r="AP890" s="195"/>
    </row>
    <row r="891" spans="3:42" s="194" customFormat="1">
      <c r="C891" s="188"/>
      <c r="D891" s="188"/>
      <c r="E891" s="188"/>
      <c r="F891" s="188"/>
      <c r="G891" s="188"/>
      <c r="H891" s="188"/>
      <c r="I891" s="188"/>
      <c r="J891" s="188"/>
      <c r="K891" s="188"/>
      <c r="L891" s="188"/>
      <c r="M891" s="188"/>
      <c r="N891" s="188"/>
      <c r="O891" s="188"/>
      <c r="P891" s="188"/>
      <c r="Q891" s="188"/>
      <c r="R891" s="188"/>
      <c r="S891" s="188"/>
      <c r="T891" s="188"/>
      <c r="U891" s="188"/>
      <c r="AP891" s="195"/>
    </row>
    <row r="892" spans="3:42" s="194" customFormat="1">
      <c r="C892" s="188"/>
      <c r="D892" s="188"/>
      <c r="E892" s="188"/>
      <c r="F892" s="188"/>
      <c r="G892" s="188"/>
      <c r="H892" s="188"/>
      <c r="I892" s="188"/>
      <c r="J892" s="188"/>
      <c r="K892" s="188"/>
      <c r="L892" s="188"/>
      <c r="M892" s="188"/>
      <c r="N892" s="188"/>
      <c r="O892" s="188"/>
      <c r="P892" s="188"/>
      <c r="Q892" s="188"/>
      <c r="R892" s="188"/>
      <c r="S892" s="188"/>
      <c r="T892" s="188"/>
      <c r="U892" s="188"/>
      <c r="AP892" s="195"/>
    </row>
    <row r="893" spans="3:42" s="194" customFormat="1">
      <c r="C893" s="188"/>
      <c r="D893" s="188"/>
      <c r="E893" s="188"/>
      <c r="F893" s="188"/>
      <c r="G893" s="188"/>
      <c r="H893" s="188"/>
      <c r="I893" s="188"/>
      <c r="J893" s="188"/>
      <c r="K893" s="188"/>
      <c r="L893" s="188"/>
      <c r="M893" s="188"/>
      <c r="N893" s="188"/>
      <c r="O893" s="188"/>
      <c r="P893" s="188"/>
      <c r="Q893" s="188"/>
      <c r="R893" s="188"/>
      <c r="S893" s="188"/>
      <c r="T893" s="188"/>
      <c r="U893" s="188"/>
      <c r="AP893" s="195"/>
    </row>
    <row r="894" spans="3:42" s="194" customFormat="1">
      <c r="C894" s="188"/>
      <c r="D894" s="188"/>
      <c r="E894" s="188"/>
      <c r="F894" s="188"/>
      <c r="G894" s="188"/>
      <c r="H894" s="188"/>
      <c r="I894" s="188"/>
      <c r="J894" s="188"/>
      <c r="K894" s="188"/>
      <c r="L894" s="188"/>
      <c r="M894" s="188"/>
      <c r="N894" s="188"/>
      <c r="O894" s="188"/>
      <c r="P894" s="188"/>
      <c r="Q894" s="188"/>
      <c r="R894" s="188"/>
      <c r="S894" s="188"/>
      <c r="T894" s="188"/>
      <c r="U894" s="188"/>
      <c r="AP894" s="195"/>
    </row>
    <row r="895" spans="3:42" s="194" customFormat="1">
      <c r="C895" s="188"/>
      <c r="D895" s="188"/>
      <c r="E895" s="188"/>
      <c r="F895" s="188"/>
      <c r="G895" s="188"/>
      <c r="H895" s="188"/>
      <c r="I895" s="188"/>
      <c r="J895" s="188"/>
      <c r="K895" s="188"/>
      <c r="L895" s="188"/>
      <c r="M895" s="188"/>
      <c r="N895" s="188"/>
      <c r="O895" s="188"/>
      <c r="P895" s="188"/>
      <c r="Q895" s="188"/>
      <c r="R895" s="188"/>
      <c r="S895" s="188"/>
      <c r="T895" s="188"/>
      <c r="U895" s="188"/>
      <c r="AP895" s="195"/>
    </row>
    <row r="896" spans="3:42" s="194" customFormat="1">
      <c r="C896" s="188"/>
      <c r="D896" s="188"/>
      <c r="E896" s="188"/>
      <c r="F896" s="188"/>
      <c r="G896" s="188"/>
      <c r="H896" s="188"/>
      <c r="I896" s="188"/>
      <c r="J896" s="188"/>
      <c r="K896" s="188"/>
      <c r="L896" s="188"/>
      <c r="M896" s="188"/>
      <c r="N896" s="188"/>
      <c r="O896" s="188"/>
      <c r="P896" s="188"/>
      <c r="Q896" s="188"/>
      <c r="R896" s="188"/>
      <c r="S896" s="188"/>
      <c r="T896" s="188"/>
      <c r="U896" s="188"/>
      <c r="AP896" s="195"/>
    </row>
    <row r="897" spans="3:42" s="194" customFormat="1">
      <c r="C897" s="188"/>
      <c r="D897" s="188"/>
      <c r="E897" s="188"/>
      <c r="F897" s="188"/>
      <c r="G897" s="188"/>
      <c r="H897" s="188"/>
      <c r="I897" s="188"/>
      <c r="J897" s="188"/>
      <c r="K897" s="188"/>
      <c r="L897" s="188"/>
      <c r="M897" s="188"/>
      <c r="N897" s="188"/>
      <c r="O897" s="188"/>
      <c r="P897" s="188"/>
      <c r="Q897" s="188"/>
      <c r="R897" s="188"/>
      <c r="S897" s="188"/>
      <c r="T897" s="188"/>
      <c r="U897" s="188"/>
      <c r="AP897" s="195"/>
    </row>
    <row r="898" spans="3:42" s="194" customFormat="1">
      <c r="C898" s="188"/>
      <c r="D898" s="188"/>
      <c r="E898" s="188"/>
      <c r="F898" s="188"/>
      <c r="G898" s="188"/>
      <c r="H898" s="188"/>
      <c r="I898" s="188"/>
      <c r="J898" s="188"/>
      <c r="K898" s="188"/>
      <c r="L898" s="188"/>
      <c r="M898" s="188"/>
      <c r="N898" s="188"/>
      <c r="O898" s="188"/>
      <c r="P898" s="188"/>
      <c r="Q898" s="188"/>
      <c r="R898" s="188"/>
      <c r="S898" s="188"/>
      <c r="T898" s="188"/>
      <c r="U898" s="188"/>
      <c r="AP898" s="195"/>
    </row>
    <row r="899" spans="3:42" s="194" customFormat="1">
      <c r="C899" s="188"/>
      <c r="D899" s="188"/>
      <c r="E899" s="188"/>
      <c r="F899" s="188"/>
      <c r="G899" s="188"/>
      <c r="H899" s="188"/>
      <c r="I899" s="188"/>
      <c r="J899" s="188"/>
      <c r="K899" s="188"/>
      <c r="L899" s="188"/>
      <c r="M899" s="188"/>
      <c r="N899" s="188"/>
      <c r="O899" s="188"/>
      <c r="P899" s="188"/>
      <c r="Q899" s="188"/>
      <c r="R899" s="188"/>
      <c r="S899" s="188"/>
      <c r="T899" s="188"/>
      <c r="U899" s="188"/>
      <c r="AP899" s="195"/>
    </row>
    <row r="900" spans="3:42" s="194" customFormat="1">
      <c r="C900" s="188"/>
      <c r="D900" s="188"/>
      <c r="E900" s="188"/>
      <c r="F900" s="188"/>
      <c r="G900" s="188"/>
      <c r="H900" s="188"/>
      <c r="I900" s="188"/>
      <c r="J900" s="188"/>
      <c r="K900" s="188"/>
      <c r="L900" s="188"/>
      <c r="M900" s="188"/>
      <c r="N900" s="188"/>
      <c r="O900" s="188"/>
      <c r="P900" s="188"/>
      <c r="Q900" s="188"/>
      <c r="R900" s="188"/>
      <c r="S900" s="188"/>
      <c r="T900" s="188"/>
      <c r="U900" s="188"/>
      <c r="AP900" s="195"/>
    </row>
    <row r="901" spans="3:42" s="194" customFormat="1">
      <c r="C901" s="188"/>
      <c r="D901" s="188"/>
      <c r="E901" s="188"/>
      <c r="F901" s="188"/>
      <c r="G901" s="188"/>
      <c r="H901" s="188"/>
      <c r="I901" s="188"/>
      <c r="J901" s="188"/>
      <c r="K901" s="188"/>
      <c r="L901" s="188"/>
      <c r="M901" s="188"/>
      <c r="N901" s="188"/>
      <c r="O901" s="188"/>
      <c r="P901" s="188"/>
      <c r="Q901" s="188"/>
      <c r="R901" s="188"/>
      <c r="S901" s="188"/>
      <c r="T901" s="188"/>
      <c r="U901" s="188"/>
      <c r="AP901" s="195"/>
    </row>
    <row r="902" spans="3:42" s="194" customFormat="1">
      <c r="C902" s="188"/>
      <c r="D902" s="188"/>
      <c r="E902" s="188"/>
      <c r="F902" s="188"/>
      <c r="G902" s="188"/>
      <c r="H902" s="188"/>
      <c r="I902" s="188"/>
      <c r="J902" s="188"/>
      <c r="K902" s="188"/>
      <c r="L902" s="188"/>
      <c r="M902" s="188"/>
      <c r="N902" s="188"/>
      <c r="O902" s="188"/>
      <c r="P902" s="188"/>
      <c r="Q902" s="188"/>
      <c r="R902" s="188"/>
      <c r="S902" s="188"/>
      <c r="T902" s="188"/>
      <c r="U902" s="188"/>
      <c r="AP902" s="195"/>
    </row>
    <row r="903" spans="3:42" s="194" customFormat="1">
      <c r="C903" s="188"/>
      <c r="D903" s="188"/>
      <c r="E903" s="188"/>
      <c r="F903" s="188"/>
      <c r="G903" s="188"/>
      <c r="H903" s="188"/>
      <c r="I903" s="188"/>
      <c r="J903" s="188"/>
      <c r="K903" s="188"/>
      <c r="L903" s="188"/>
      <c r="M903" s="188"/>
      <c r="N903" s="188"/>
      <c r="O903" s="188"/>
      <c r="P903" s="188"/>
      <c r="Q903" s="188"/>
      <c r="R903" s="188"/>
      <c r="S903" s="188"/>
      <c r="T903" s="188"/>
      <c r="U903" s="188"/>
      <c r="AP903" s="195"/>
    </row>
    <row r="904" spans="3:42" s="194" customFormat="1">
      <c r="C904" s="188"/>
      <c r="D904" s="188"/>
      <c r="E904" s="188"/>
      <c r="F904" s="188"/>
      <c r="G904" s="188"/>
      <c r="H904" s="188"/>
      <c r="I904" s="188"/>
      <c r="J904" s="188"/>
      <c r="K904" s="188"/>
      <c r="L904" s="188"/>
      <c r="M904" s="188"/>
      <c r="N904" s="188"/>
      <c r="O904" s="188"/>
      <c r="P904" s="188"/>
      <c r="Q904" s="188"/>
      <c r="R904" s="188"/>
      <c r="S904" s="188"/>
      <c r="T904" s="188"/>
      <c r="U904" s="188"/>
      <c r="AP904" s="195"/>
    </row>
    <row r="905" spans="3:42" s="194" customFormat="1">
      <c r="C905" s="188"/>
      <c r="D905" s="188"/>
      <c r="E905" s="188"/>
      <c r="F905" s="188"/>
      <c r="G905" s="188"/>
      <c r="H905" s="188"/>
      <c r="I905" s="188"/>
      <c r="J905" s="188"/>
      <c r="K905" s="188"/>
      <c r="L905" s="188"/>
      <c r="M905" s="188"/>
      <c r="N905" s="188"/>
      <c r="O905" s="188"/>
      <c r="P905" s="188"/>
      <c r="Q905" s="188"/>
      <c r="R905" s="188"/>
      <c r="S905" s="188"/>
      <c r="T905" s="188"/>
      <c r="U905" s="188"/>
      <c r="AP905" s="195"/>
    </row>
    <row r="906" spans="3:42" s="194" customFormat="1">
      <c r="C906" s="188"/>
      <c r="D906" s="188"/>
      <c r="E906" s="188"/>
      <c r="F906" s="188"/>
      <c r="G906" s="188"/>
      <c r="H906" s="188"/>
      <c r="I906" s="188"/>
      <c r="J906" s="188"/>
      <c r="K906" s="188"/>
      <c r="L906" s="188"/>
      <c r="M906" s="188"/>
      <c r="N906" s="188"/>
      <c r="O906" s="188"/>
      <c r="P906" s="188"/>
      <c r="Q906" s="188"/>
      <c r="R906" s="188"/>
      <c r="S906" s="188"/>
      <c r="T906" s="188"/>
      <c r="U906" s="188"/>
      <c r="AP906" s="195"/>
    </row>
    <row r="907" spans="3:42" s="194" customFormat="1">
      <c r="C907" s="188"/>
      <c r="D907" s="188"/>
      <c r="E907" s="188"/>
      <c r="F907" s="188"/>
      <c r="G907" s="188"/>
      <c r="H907" s="188"/>
      <c r="I907" s="188"/>
      <c r="J907" s="188"/>
      <c r="K907" s="188"/>
      <c r="L907" s="188"/>
      <c r="M907" s="188"/>
      <c r="N907" s="188"/>
      <c r="O907" s="188"/>
      <c r="P907" s="188"/>
      <c r="Q907" s="188"/>
      <c r="R907" s="188"/>
      <c r="S907" s="188"/>
      <c r="T907" s="188"/>
      <c r="U907" s="188"/>
      <c r="AP907" s="195"/>
    </row>
    <row r="908" spans="3:42" s="194" customFormat="1">
      <c r="C908" s="188"/>
      <c r="D908" s="188"/>
      <c r="E908" s="188"/>
      <c r="F908" s="188"/>
      <c r="G908" s="188"/>
      <c r="H908" s="188"/>
      <c r="I908" s="188"/>
      <c r="J908" s="188"/>
      <c r="K908" s="188"/>
      <c r="L908" s="188"/>
      <c r="M908" s="188"/>
      <c r="N908" s="188"/>
      <c r="O908" s="188"/>
      <c r="P908" s="188"/>
      <c r="Q908" s="188"/>
      <c r="R908" s="188"/>
      <c r="S908" s="188"/>
      <c r="T908" s="188"/>
      <c r="U908" s="188"/>
      <c r="AP908" s="195"/>
    </row>
    <row r="909" spans="3:42" s="194" customFormat="1">
      <c r="C909" s="188"/>
      <c r="D909" s="188"/>
      <c r="E909" s="188"/>
      <c r="F909" s="188"/>
      <c r="G909" s="188"/>
      <c r="H909" s="188"/>
      <c r="I909" s="188"/>
      <c r="J909" s="188"/>
      <c r="K909" s="188"/>
      <c r="L909" s="188"/>
      <c r="M909" s="188"/>
      <c r="N909" s="188"/>
      <c r="O909" s="188"/>
      <c r="P909" s="188"/>
      <c r="Q909" s="188"/>
      <c r="R909" s="188"/>
      <c r="S909" s="188"/>
      <c r="T909" s="188"/>
      <c r="U909" s="188"/>
      <c r="AP909" s="195"/>
    </row>
    <row r="910" spans="3:42" s="194" customFormat="1">
      <c r="C910" s="188"/>
      <c r="D910" s="188"/>
      <c r="E910" s="188"/>
      <c r="F910" s="188"/>
      <c r="G910" s="188"/>
      <c r="H910" s="188"/>
      <c r="I910" s="188"/>
      <c r="J910" s="188"/>
      <c r="K910" s="188"/>
      <c r="L910" s="188"/>
      <c r="M910" s="188"/>
      <c r="N910" s="188"/>
      <c r="O910" s="188"/>
      <c r="P910" s="188"/>
      <c r="Q910" s="188"/>
      <c r="R910" s="188"/>
      <c r="S910" s="188"/>
      <c r="T910" s="188"/>
      <c r="U910" s="188"/>
      <c r="AP910" s="195"/>
    </row>
    <row r="911" spans="3:42" s="194" customFormat="1">
      <c r="C911" s="188"/>
      <c r="D911" s="188"/>
      <c r="E911" s="188"/>
      <c r="F911" s="188"/>
      <c r="G911" s="188"/>
      <c r="H911" s="188"/>
      <c r="I911" s="188"/>
      <c r="J911" s="188"/>
      <c r="K911" s="188"/>
      <c r="L911" s="188"/>
      <c r="M911" s="188"/>
      <c r="N911" s="188"/>
      <c r="O911" s="188"/>
      <c r="P911" s="188"/>
      <c r="Q911" s="188"/>
      <c r="R911" s="188"/>
      <c r="S911" s="188"/>
      <c r="T911" s="188"/>
      <c r="U911" s="188"/>
      <c r="AP911" s="195"/>
    </row>
    <row r="912" spans="3:42" s="194" customFormat="1">
      <c r="C912" s="188"/>
      <c r="D912" s="188"/>
      <c r="E912" s="188"/>
      <c r="F912" s="188"/>
      <c r="G912" s="188"/>
      <c r="H912" s="188"/>
      <c r="I912" s="188"/>
      <c r="J912" s="188"/>
      <c r="K912" s="188"/>
      <c r="L912" s="188"/>
      <c r="M912" s="188"/>
      <c r="N912" s="188"/>
      <c r="O912" s="188"/>
      <c r="P912" s="188"/>
      <c r="Q912" s="188"/>
      <c r="R912" s="188"/>
      <c r="S912" s="188"/>
      <c r="T912" s="188"/>
      <c r="U912" s="188"/>
      <c r="AP912" s="195"/>
    </row>
    <row r="913" spans="3:42" s="194" customFormat="1">
      <c r="C913" s="188"/>
      <c r="D913" s="188"/>
      <c r="E913" s="188"/>
      <c r="F913" s="188"/>
      <c r="G913" s="188"/>
      <c r="H913" s="188"/>
      <c r="I913" s="188"/>
      <c r="J913" s="188"/>
      <c r="K913" s="188"/>
      <c r="L913" s="188"/>
      <c r="M913" s="188"/>
      <c r="N913" s="188"/>
      <c r="O913" s="188"/>
      <c r="P913" s="188"/>
      <c r="Q913" s="188"/>
      <c r="R913" s="188"/>
      <c r="S913" s="188"/>
      <c r="T913" s="188"/>
      <c r="U913" s="188"/>
      <c r="AP913" s="195"/>
    </row>
    <row r="914" spans="3:42" s="194" customFormat="1">
      <c r="C914" s="188"/>
      <c r="D914" s="188"/>
      <c r="E914" s="188"/>
      <c r="F914" s="188"/>
      <c r="G914" s="188"/>
      <c r="H914" s="188"/>
      <c r="I914" s="188"/>
      <c r="J914" s="188"/>
      <c r="K914" s="188"/>
      <c r="L914" s="188"/>
      <c r="M914" s="188"/>
      <c r="N914" s="188"/>
      <c r="O914" s="188"/>
      <c r="P914" s="188"/>
      <c r="Q914" s="188"/>
      <c r="R914" s="188"/>
      <c r="S914" s="188"/>
      <c r="T914" s="188"/>
      <c r="U914" s="188"/>
      <c r="AP914" s="195"/>
    </row>
    <row r="915" spans="3:42" s="194" customFormat="1">
      <c r="C915" s="188"/>
      <c r="D915" s="188"/>
      <c r="E915" s="188"/>
      <c r="F915" s="188"/>
      <c r="G915" s="188"/>
      <c r="H915" s="188"/>
      <c r="I915" s="188"/>
      <c r="J915" s="188"/>
      <c r="K915" s="188"/>
      <c r="L915" s="188"/>
      <c r="M915" s="188"/>
      <c r="N915" s="188"/>
      <c r="O915" s="188"/>
      <c r="P915" s="188"/>
      <c r="Q915" s="188"/>
      <c r="R915" s="188"/>
      <c r="S915" s="188"/>
      <c r="T915" s="188"/>
      <c r="U915" s="188"/>
      <c r="AP915" s="195"/>
    </row>
    <row r="916" spans="3:42" s="194" customFormat="1">
      <c r="C916" s="188"/>
      <c r="D916" s="188"/>
      <c r="E916" s="188"/>
      <c r="F916" s="188"/>
      <c r="G916" s="188"/>
      <c r="H916" s="188"/>
      <c r="I916" s="188"/>
      <c r="J916" s="188"/>
      <c r="K916" s="188"/>
      <c r="L916" s="188"/>
      <c r="M916" s="188"/>
      <c r="N916" s="188"/>
      <c r="O916" s="188"/>
      <c r="P916" s="188"/>
      <c r="Q916" s="188"/>
      <c r="R916" s="188"/>
      <c r="S916" s="188"/>
      <c r="T916" s="188"/>
      <c r="U916" s="188"/>
      <c r="AP916" s="195"/>
    </row>
    <row r="917" spans="3:42" s="194" customFormat="1">
      <c r="C917" s="188"/>
      <c r="D917" s="188"/>
      <c r="E917" s="188"/>
      <c r="F917" s="188"/>
      <c r="G917" s="188"/>
      <c r="H917" s="188"/>
      <c r="I917" s="188"/>
      <c r="J917" s="188"/>
      <c r="K917" s="188"/>
      <c r="L917" s="188"/>
      <c r="M917" s="188"/>
      <c r="N917" s="188"/>
      <c r="O917" s="188"/>
      <c r="P917" s="188"/>
      <c r="Q917" s="188"/>
      <c r="R917" s="188"/>
      <c r="S917" s="188"/>
      <c r="T917" s="188"/>
      <c r="U917" s="188"/>
      <c r="AP917" s="195"/>
    </row>
    <row r="918" spans="3:42" s="194" customFormat="1">
      <c r="C918" s="188"/>
      <c r="D918" s="188"/>
      <c r="E918" s="188"/>
      <c r="F918" s="188"/>
      <c r="G918" s="188"/>
      <c r="H918" s="188"/>
      <c r="I918" s="188"/>
      <c r="J918" s="188"/>
      <c r="K918" s="188"/>
      <c r="L918" s="188"/>
      <c r="M918" s="188"/>
      <c r="N918" s="188"/>
      <c r="O918" s="188"/>
      <c r="P918" s="188"/>
      <c r="Q918" s="188"/>
      <c r="R918" s="188"/>
      <c r="S918" s="188"/>
      <c r="T918" s="188"/>
      <c r="U918" s="188"/>
      <c r="AP918" s="195"/>
    </row>
    <row r="919" spans="3:42" s="194" customFormat="1">
      <c r="C919" s="188"/>
      <c r="D919" s="188"/>
      <c r="E919" s="188"/>
      <c r="F919" s="188"/>
      <c r="G919" s="188"/>
      <c r="H919" s="188"/>
      <c r="I919" s="188"/>
      <c r="J919" s="188"/>
      <c r="K919" s="188"/>
      <c r="L919" s="188"/>
      <c r="M919" s="188"/>
      <c r="N919" s="188"/>
      <c r="O919" s="188"/>
      <c r="P919" s="188"/>
      <c r="Q919" s="188"/>
      <c r="R919" s="188"/>
      <c r="S919" s="188"/>
      <c r="T919" s="188"/>
      <c r="U919" s="188"/>
      <c r="AP919" s="195"/>
    </row>
    <row r="920" spans="3:42" s="194" customFormat="1">
      <c r="C920" s="188"/>
      <c r="D920" s="188"/>
      <c r="E920" s="188"/>
      <c r="F920" s="188"/>
      <c r="G920" s="188"/>
      <c r="H920" s="188"/>
      <c r="I920" s="188"/>
      <c r="J920" s="188"/>
      <c r="K920" s="188"/>
      <c r="L920" s="188"/>
      <c r="M920" s="188"/>
      <c r="N920" s="188"/>
      <c r="O920" s="188"/>
      <c r="P920" s="188"/>
      <c r="Q920" s="188"/>
      <c r="R920" s="188"/>
      <c r="S920" s="188"/>
      <c r="T920" s="188"/>
      <c r="U920" s="188"/>
      <c r="AP920" s="195"/>
    </row>
    <row r="921" spans="3:42" s="194" customFormat="1">
      <c r="C921" s="188"/>
      <c r="D921" s="188"/>
      <c r="E921" s="188"/>
      <c r="F921" s="188"/>
      <c r="G921" s="188"/>
      <c r="H921" s="188"/>
      <c r="I921" s="188"/>
      <c r="J921" s="188"/>
      <c r="K921" s="188"/>
      <c r="L921" s="188"/>
      <c r="M921" s="188"/>
      <c r="N921" s="188"/>
      <c r="O921" s="188"/>
      <c r="P921" s="188"/>
      <c r="Q921" s="188"/>
      <c r="R921" s="188"/>
      <c r="S921" s="188"/>
      <c r="T921" s="188"/>
      <c r="U921" s="188"/>
      <c r="AP921" s="195"/>
    </row>
    <row r="922" spans="3:42" s="194" customFormat="1">
      <c r="C922" s="188"/>
      <c r="D922" s="188"/>
      <c r="E922" s="188"/>
      <c r="F922" s="188"/>
      <c r="G922" s="188"/>
      <c r="H922" s="188"/>
      <c r="I922" s="188"/>
      <c r="J922" s="188"/>
      <c r="K922" s="188"/>
      <c r="L922" s="188"/>
      <c r="M922" s="188"/>
      <c r="N922" s="188"/>
      <c r="O922" s="188"/>
      <c r="P922" s="188"/>
      <c r="Q922" s="188"/>
      <c r="R922" s="188"/>
      <c r="S922" s="188"/>
      <c r="T922" s="188"/>
      <c r="U922" s="188"/>
      <c r="AP922" s="195"/>
    </row>
    <row r="923" spans="3:42" s="194" customFormat="1">
      <c r="C923" s="188"/>
      <c r="D923" s="188"/>
      <c r="E923" s="188"/>
      <c r="F923" s="188"/>
      <c r="G923" s="188"/>
      <c r="H923" s="188"/>
      <c r="I923" s="188"/>
      <c r="J923" s="188"/>
      <c r="K923" s="188"/>
      <c r="L923" s="188"/>
      <c r="M923" s="188"/>
      <c r="N923" s="188"/>
      <c r="O923" s="188"/>
      <c r="P923" s="188"/>
      <c r="Q923" s="188"/>
      <c r="R923" s="188"/>
      <c r="S923" s="188"/>
      <c r="T923" s="188"/>
      <c r="U923" s="188"/>
      <c r="AP923" s="195"/>
    </row>
    <row r="924" spans="3:42" s="194" customFormat="1">
      <c r="C924" s="188"/>
      <c r="D924" s="188"/>
      <c r="E924" s="188"/>
      <c r="F924" s="188"/>
      <c r="G924" s="188"/>
      <c r="H924" s="188"/>
      <c r="I924" s="188"/>
      <c r="J924" s="188"/>
      <c r="K924" s="188"/>
      <c r="L924" s="188"/>
      <c r="M924" s="188"/>
      <c r="N924" s="188"/>
      <c r="O924" s="188"/>
      <c r="P924" s="188"/>
      <c r="Q924" s="188"/>
      <c r="R924" s="188"/>
      <c r="S924" s="188"/>
      <c r="T924" s="188"/>
      <c r="U924" s="188"/>
      <c r="AP924" s="195"/>
    </row>
    <row r="925" spans="3:42" s="194" customFormat="1">
      <c r="C925" s="188"/>
      <c r="D925" s="188"/>
      <c r="E925" s="188"/>
      <c r="F925" s="188"/>
      <c r="G925" s="188"/>
      <c r="H925" s="188"/>
      <c r="I925" s="188"/>
      <c r="J925" s="188"/>
      <c r="K925" s="188"/>
      <c r="L925" s="188"/>
      <c r="M925" s="188"/>
      <c r="N925" s="188"/>
      <c r="O925" s="188"/>
      <c r="P925" s="188"/>
      <c r="Q925" s="188"/>
      <c r="R925" s="188"/>
      <c r="S925" s="188"/>
      <c r="T925" s="188"/>
      <c r="U925" s="188"/>
      <c r="AP925" s="195"/>
    </row>
    <row r="926" spans="3:42" s="194" customFormat="1">
      <c r="C926" s="188"/>
      <c r="D926" s="188"/>
      <c r="E926" s="188"/>
      <c r="F926" s="188"/>
      <c r="G926" s="188"/>
      <c r="H926" s="188"/>
      <c r="I926" s="188"/>
      <c r="J926" s="188"/>
      <c r="K926" s="188"/>
      <c r="L926" s="188"/>
      <c r="M926" s="188"/>
      <c r="N926" s="188"/>
      <c r="O926" s="188"/>
      <c r="P926" s="188"/>
      <c r="Q926" s="188"/>
      <c r="R926" s="188"/>
      <c r="S926" s="188"/>
      <c r="T926" s="188"/>
      <c r="U926" s="188"/>
      <c r="AP926" s="195"/>
    </row>
    <row r="927" spans="3:42" s="194" customFormat="1">
      <c r="C927" s="188"/>
      <c r="D927" s="188"/>
      <c r="E927" s="188"/>
      <c r="F927" s="188"/>
      <c r="G927" s="188"/>
      <c r="H927" s="188"/>
      <c r="I927" s="188"/>
      <c r="J927" s="188"/>
      <c r="K927" s="188"/>
      <c r="L927" s="188"/>
      <c r="M927" s="188"/>
      <c r="N927" s="188"/>
      <c r="O927" s="188"/>
      <c r="P927" s="188"/>
      <c r="Q927" s="188"/>
      <c r="R927" s="188"/>
      <c r="S927" s="188"/>
      <c r="T927" s="188"/>
      <c r="U927" s="188"/>
      <c r="AP927" s="195"/>
    </row>
    <row r="928" spans="3:42" s="194" customFormat="1">
      <c r="C928" s="188"/>
      <c r="D928" s="188"/>
      <c r="E928" s="188"/>
      <c r="F928" s="188"/>
      <c r="G928" s="188"/>
      <c r="H928" s="188"/>
      <c r="I928" s="188"/>
      <c r="J928" s="188"/>
      <c r="K928" s="188"/>
      <c r="L928" s="188"/>
      <c r="M928" s="188"/>
      <c r="N928" s="188"/>
      <c r="O928" s="188"/>
      <c r="P928" s="188"/>
      <c r="Q928" s="188"/>
      <c r="R928" s="188"/>
      <c r="S928" s="188"/>
      <c r="T928" s="188"/>
      <c r="U928" s="188"/>
      <c r="AP928" s="195"/>
    </row>
    <row r="929" spans="3:42" s="194" customFormat="1">
      <c r="C929" s="188"/>
      <c r="D929" s="188"/>
      <c r="E929" s="188"/>
      <c r="F929" s="188"/>
      <c r="G929" s="188"/>
      <c r="H929" s="188"/>
      <c r="I929" s="188"/>
      <c r="J929" s="188"/>
      <c r="K929" s="188"/>
      <c r="L929" s="188"/>
      <c r="M929" s="188"/>
      <c r="N929" s="188"/>
      <c r="O929" s="188"/>
      <c r="P929" s="188"/>
      <c r="Q929" s="188"/>
      <c r="R929" s="188"/>
      <c r="S929" s="188"/>
      <c r="T929" s="188"/>
      <c r="U929" s="188"/>
      <c r="AP929" s="195"/>
    </row>
    <row r="930" spans="3:42" s="194" customFormat="1">
      <c r="C930" s="188"/>
      <c r="D930" s="188"/>
      <c r="E930" s="188"/>
      <c r="F930" s="188"/>
      <c r="G930" s="188"/>
      <c r="H930" s="188"/>
      <c r="I930" s="188"/>
      <c r="J930" s="188"/>
      <c r="K930" s="188"/>
      <c r="L930" s="188"/>
      <c r="M930" s="188"/>
      <c r="N930" s="188"/>
      <c r="O930" s="188"/>
      <c r="P930" s="188"/>
      <c r="Q930" s="188"/>
      <c r="R930" s="188"/>
      <c r="S930" s="188"/>
      <c r="T930" s="188"/>
      <c r="U930" s="188"/>
      <c r="AP930" s="195"/>
    </row>
    <row r="931" spans="3:42" s="194" customFormat="1">
      <c r="C931" s="188"/>
      <c r="D931" s="188"/>
      <c r="E931" s="188"/>
      <c r="F931" s="188"/>
      <c r="G931" s="188"/>
      <c r="H931" s="188"/>
      <c r="I931" s="188"/>
      <c r="J931" s="188"/>
      <c r="K931" s="188"/>
      <c r="L931" s="188"/>
      <c r="M931" s="188"/>
      <c r="N931" s="188"/>
      <c r="O931" s="188"/>
      <c r="P931" s="188"/>
      <c r="Q931" s="188"/>
      <c r="R931" s="188"/>
      <c r="S931" s="188"/>
      <c r="T931" s="188"/>
      <c r="U931" s="188"/>
      <c r="AP931" s="195"/>
    </row>
    <row r="932" spans="3:42" s="194" customFormat="1">
      <c r="C932" s="188"/>
      <c r="D932" s="188"/>
      <c r="E932" s="188"/>
      <c r="F932" s="188"/>
      <c r="G932" s="188"/>
      <c r="H932" s="188"/>
      <c r="I932" s="188"/>
      <c r="J932" s="188"/>
      <c r="K932" s="188"/>
      <c r="L932" s="188"/>
      <c r="M932" s="188"/>
      <c r="N932" s="188"/>
      <c r="O932" s="188"/>
      <c r="P932" s="188"/>
      <c r="Q932" s="188"/>
      <c r="R932" s="188"/>
      <c r="S932" s="188"/>
      <c r="T932" s="188"/>
      <c r="U932" s="188"/>
      <c r="AP932" s="195"/>
    </row>
    <row r="933" spans="3:42" s="194" customFormat="1">
      <c r="C933" s="188"/>
      <c r="D933" s="188"/>
      <c r="E933" s="188"/>
      <c r="F933" s="188"/>
      <c r="G933" s="188"/>
      <c r="H933" s="188"/>
      <c r="I933" s="188"/>
      <c r="J933" s="188"/>
      <c r="K933" s="188"/>
      <c r="L933" s="188"/>
      <c r="M933" s="188"/>
      <c r="N933" s="188"/>
      <c r="O933" s="188"/>
      <c r="P933" s="188"/>
      <c r="Q933" s="188"/>
      <c r="R933" s="188"/>
      <c r="S933" s="188"/>
      <c r="T933" s="188"/>
      <c r="U933" s="188"/>
      <c r="AP933" s="195"/>
    </row>
    <row r="934" spans="3:42" s="194" customFormat="1">
      <c r="C934" s="188"/>
      <c r="D934" s="188"/>
      <c r="E934" s="188"/>
      <c r="F934" s="188"/>
      <c r="G934" s="188"/>
      <c r="H934" s="188"/>
      <c r="I934" s="188"/>
      <c r="J934" s="188"/>
      <c r="K934" s="188"/>
      <c r="L934" s="188"/>
      <c r="M934" s="188"/>
      <c r="N934" s="188"/>
      <c r="O934" s="188"/>
      <c r="P934" s="188"/>
      <c r="Q934" s="188"/>
      <c r="R934" s="188"/>
      <c r="S934" s="188"/>
      <c r="T934" s="188"/>
      <c r="U934" s="188"/>
      <c r="AP934" s="195"/>
    </row>
    <row r="935" spans="3:42" s="194" customFormat="1">
      <c r="C935" s="188"/>
      <c r="D935" s="188"/>
      <c r="E935" s="188"/>
      <c r="F935" s="188"/>
      <c r="G935" s="188"/>
      <c r="H935" s="188"/>
      <c r="I935" s="188"/>
      <c r="J935" s="188"/>
      <c r="K935" s="188"/>
      <c r="L935" s="188"/>
      <c r="M935" s="188"/>
      <c r="N935" s="188"/>
      <c r="O935" s="188"/>
      <c r="P935" s="188"/>
      <c r="Q935" s="188"/>
      <c r="R935" s="188"/>
      <c r="S935" s="188"/>
      <c r="T935" s="188"/>
      <c r="U935" s="188"/>
      <c r="AP935" s="195"/>
    </row>
    <row r="936" spans="3:42" s="194" customFormat="1">
      <c r="C936" s="188"/>
      <c r="D936" s="188"/>
      <c r="E936" s="188"/>
      <c r="F936" s="188"/>
      <c r="G936" s="188"/>
      <c r="H936" s="188"/>
      <c r="I936" s="188"/>
      <c r="J936" s="188"/>
      <c r="K936" s="188"/>
      <c r="L936" s="188"/>
      <c r="M936" s="188"/>
      <c r="N936" s="188"/>
      <c r="O936" s="188"/>
      <c r="P936" s="188"/>
      <c r="Q936" s="188"/>
      <c r="R936" s="188"/>
      <c r="S936" s="188"/>
      <c r="T936" s="188"/>
      <c r="U936" s="188"/>
      <c r="AP936" s="195"/>
    </row>
    <row r="937" spans="3:42" s="194" customFormat="1">
      <c r="C937" s="188"/>
      <c r="D937" s="188"/>
      <c r="E937" s="188"/>
      <c r="F937" s="188"/>
      <c r="G937" s="188"/>
      <c r="H937" s="188"/>
      <c r="I937" s="188"/>
      <c r="J937" s="188"/>
      <c r="K937" s="188"/>
      <c r="L937" s="188"/>
      <c r="M937" s="188"/>
      <c r="N937" s="188"/>
      <c r="O937" s="188"/>
      <c r="P937" s="188"/>
      <c r="Q937" s="188"/>
      <c r="R937" s="188"/>
      <c r="S937" s="188"/>
      <c r="T937" s="188"/>
      <c r="U937" s="188"/>
      <c r="AP937" s="195"/>
    </row>
    <row r="938" spans="3:42" s="194" customFormat="1">
      <c r="C938" s="188"/>
      <c r="D938" s="188"/>
      <c r="E938" s="188"/>
      <c r="F938" s="188"/>
      <c r="G938" s="188"/>
      <c r="H938" s="188"/>
      <c r="I938" s="188"/>
      <c r="J938" s="188"/>
      <c r="K938" s="188"/>
      <c r="L938" s="188"/>
      <c r="M938" s="188"/>
      <c r="N938" s="188"/>
      <c r="O938" s="188"/>
      <c r="P938" s="188"/>
      <c r="Q938" s="188"/>
      <c r="R938" s="188"/>
      <c r="S938" s="188"/>
      <c r="T938" s="188"/>
      <c r="U938" s="188"/>
      <c r="AP938" s="195"/>
    </row>
    <row r="939" spans="3:42" s="194" customFormat="1">
      <c r="C939" s="188"/>
      <c r="D939" s="188"/>
      <c r="E939" s="188"/>
      <c r="F939" s="188"/>
      <c r="G939" s="188"/>
      <c r="H939" s="188"/>
      <c r="I939" s="188"/>
      <c r="J939" s="188"/>
      <c r="K939" s="188"/>
      <c r="L939" s="188"/>
      <c r="M939" s="188"/>
      <c r="N939" s="188"/>
      <c r="O939" s="188"/>
      <c r="P939" s="188"/>
      <c r="Q939" s="188"/>
      <c r="R939" s="188"/>
      <c r="S939" s="188"/>
      <c r="T939" s="188"/>
      <c r="U939" s="188"/>
      <c r="AP939" s="195"/>
    </row>
    <row r="940" spans="3:42" s="194" customFormat="1">
      <c r="C940" s="188"/>
      <c r="D940" s="188"/>
      <c r="E940" s="188"/>
      <c r="F940" s="188"/>
      <c r="G940" s="188"/>
      <c r="H940" s="188"/>
      <c r="I940" s="188"/>
      <c r="J940" s="188"/>
      <c r="K940" s="188"/>
      <c r="L940" s="188"/>
      <c r="M940" s="188"/>
      <c r="N940" s="188"/>
      <c r="O940" s="188"/>
      <c r="P940" s="188"/>
      <c r="Q940" s="188"/>
      <c r="R940" s="188"/>
      <c r="S940" s="188"/>
      <c r="T940" s="188"/>
      <c r="U940" s="188"/>
      <c r="AP940" s="195"/>
    </row>
    <row r="941" spans="3:42" s="194" customFormat="1">
      <c r="C941" s="188"/>
      <c r="D941" s="188"/>
      <c r="E941" s="188"/>
      <c r="F941" s="188"/>
      <c r="G941" s="188"/>
      <c r="H941" s="188"/>
      <c r="I941" s="188"/>
      <c r="J941" s="188"/>
      <c r="K941" s="188"/>
      <c r="L941" s="188"/>
      <c r="M941" s="188"/>
      <c r="N941" s="188"/>
      <c r="O941" s="188"/>
      <c r="P941" s="188"/>
      <c r="Q941" s="188"/>
      <c r="R941" s="188"/>
      <c r="S941" s="188"/>
      <c r="T941" s="188"/>
      <c r="U941" s="188"/>
      <c r="AP941" s="195"/>
    </row>
    <row r="942" spans="3:42" s="194" customFormat="1">
      <c r="C942" s="188"/>
      <c r="D942" s="188"/>
      <c r="E942" s="188"/>
      <c r="F942" s="188"/>
      <c r="G942" s="188"/>
      <c r="H942" s="188"/>
      <c r="I942" s="188"/>
      <c r="J942" s="188"/>
      <c r="K942" s="188"/>
      <c r="L942" s="188"/>
      <c r="M942" s="188"/>
      <c r="N942" s="188"/>
      <c r="O942" s="188"/>
      <c r="P942" s="188"/>
      <c r="Q942" s="188"/>
      <c r="R942" s="188"/>
      <c r="S942" s="188"/>
      <c r="T942" s="188"/>
      <c r="U942" s="188"/>
      <c r="AP942" s="195"/>
    </row>
    <row r="943" spans="3:42" s="194" customFormat="1">
      <c r="C943" s="188"/>
      <c r="D943" s="188"/>
      <c r="E943" s="188"/>
      <c r="F943" s="188"/>
      <c r="G943" s="188"/>
      <c r="H943" s="188"/>
      <c r="I943" s="188"/>
      <c r="J943" s="188"/>
      <c r="K943" s="188"/>
      <c r="L943" s="188"/>
      <c r="M943" s="188"/>
      <c r="N943" s="188"/>
      <c r="O943" s="188"/>
      <c r="P943" s="188"/>
      <c r="Q943" s="188"/>
      <c r="R943" s="188"/>
      <c r="S943" s="188"/>
      <c r="T943" s="188"/>
      <c r="U943" s="188"/>
      <c r="AP943" s="195"/>
    </row>
    <row r="944" spans="3:42" s="194" customFormat="1">
      <c r="C944" s="188"/>
      <c r="D944" s="188"/>
      <c r="E944" s="188"/>
      <c r="F944" s="188"/>
      <c r="G944" s="188"/>
      <c r="H944" s="188"/>
      <c r="I944" s="188"/>
      <c r="J944" s="188"/>
      <c r="K944" s="188"/>
      <c r="L944" s="188"/>
      <c r="M944" s="188"/>
      <c r="N944" s="188"/>
      <c r="O944" s="188"/>
      <c r="P944" s="188"/>
      <c r="Q944" s="188"/>
      <c r="R944" s="188"/>
      <c r="S944" s="188"/>
      <c r="T944" s="188"/>
      <c r="U944" s="188"/>
      <c r="AP944" s="195"/>
    </row>
    <row r="945" spans="3:42" s="194" customFormat="1">
      <c r="C945" s="188"/>
      <c r="D945" s="188"/>
      <c r="E945" s="188"/>
      <c r="F945" s="188"/>
      <c r="G945" s="188"/>
      <c r="H945" s="188"/>
      <c r="I945" s="188"/>
      <c r="J945" s="188"/>
      <c r="K945" s="188"/>
      <c r="L945" s="188"/>
      <c r="M945" s="188"/>
      <c r="N945" s="188"/>
      <c r="O945" s="188"/>
      <c r="P945" s="188"/>
      <c r="Q945" s="188"/>
      <c r="R945" s="188"/>
      <c r="S945" s="188"/>
      <c r="T945" s="188"/>
      <c r="U945" s="188"/>
      <c r="AP945" s="195"/>
    </row>
    <row r="946" spans="3:42" s="194" customFormat="1">
      <c r="C946" s="188"/>
      <c r="D946" s="188"/>
      <c r="E946" s="188"/>
      <c r="F946" s="188"/>
      <c r="G946" s="188"/>
      <c r="H946" s="188"/>
      <c r="I946" s="188"/>
      <c r="J946" s="188"/>
      <c r="K946" s="188"/>
      <c r="L946" s="188"/>
      <c r="M946" s="188"/>
      <c r="N946" s="188"/>
      <c r="O946" s="188"/>
      <c r="P946" s="188"/>
      <c r="Q946" s="188"/>
      <c r="R946" s="188"/>
      <c r="S946" s="188"/>
      <c r="T946" s="188"/>
      <c r="U946" s="188"/>
      <c r="AP946" s="195"/>
    </row>
    <row r="947" spans="3:42" s="194" customFormat="1">
      <c r="C947" s="188"/>
      <c r="D947" s="188"/>
      <c r="E947" s="188"/>
      <c r="F947" s="188"/>
      <c r="G947" s="188"/>
      <c r="H947" s="188"/>
      <c r="I947" s="188"/>
      <c r="J947" s="188"/>
      <c r="K947" s="188"/>
      <c r="L947" s="188"/>
      <c r="M947" s="188"/>
      <c r="N947" s="188"/>
      <c r="O947" s="188"/>
      <c r="P947" s="188"/>
      <c r="Q947" s="188"/>
      <c r="R947" s="188"/>
      <c r="S947" s="188"/>
      <c r="T947" s="188"/>
      <c r="U947" s="188"/>
      <c r="AP947" s="195"/>
    </row>
    <row r="948" spans="3:42" s="194" customFormat="1">
      <c r="C948" s="188"/>
      <c r="D948" s="188"/>
      <c r="E948" s="188"/>
      <c r="F948" s="188"/>
      <c r="G948" s="188"/>
      <c r="H948" s="188"/>
      <c r="I948" s="188"/>
      <c r="J948" s="188"/>
      <c r="K948" s="188"/>
      <c r="L948" s="188"/>
      <c r="M948" s="188"/>
      <c r="N948" s="188"/>
      <c r="O948" s="188"/>
      <c r="P948" s="188"/>
      <c r="Q948" s="188"/>
      <c r="R948" s="188"/>
      <c r="S948" s="188"/>
      <c r="T948" s="188"/>
      <c r="U948" s="188"/>
      <c r="AP948" s="195"/>
    </row>
    <row r="949" spans="3:42" s="194" customFormat="1">
      <c r="C949" s="188"/>
      <c r="D949" s="188"/>
      <c r="E949" s="188"/>
      <c r="F949" s="188"/>
      <c r="G949" s="188"/>
      <c r="H949" s="188"/>
      <c r="I949" s="188"/>
      <c r="J949" s="188"/>
      <c r="K949" s="188"/>
      <c r="L949" s="188"/>
      <c r="M949" s="188"/>
      <c r="N949" s="188"/>
      <c r="O949" s="188"/>
      <c r="P949" s="188"/>
      <c r="Q949" s="188"/>
      <c r="R949" s="188"/>
      <c r="S949" s="188"/>
      <c r="T949" s="188"/>
      <c r="U949" s="188"/>
      <c r="AP949" s="195"/>
    </row>
    <row r="950" spans="3:42" s="194" customFormat="1">
      <c r="C950" s="188"/>
      <c r="D950" s="188"/>
      <c r="E950" s="188"/>
      <c r="F950" s="188"/>
      <c r="G950" s="188"/>
      <c r="H950" s="188"/>
      <c r="I950" s="188"/>
      <c r="J950" s="188"/>
      <c r="K950" s="188"/>
      <c r="L950" s="188"/>
      <c r="M950" s="188"/>
      <c r="N950" s="188"/>
      <c r="O950" s="188"/>
      <c r="P950" s="188"/>
      <c r="Q950" s="188"/>
      <c r="R950" s="188"/>
      <c r="S950" s="188"/>
      <c r="T950" s="188"/>
      <c r="U950" s="188"/>
      <c r="AP950" s="195"/>
    </row>
    <row r="951" spans="3:42" s="194" customFormat="1">
      <c r="C951" s="188"/>
      <c r="D951" s="188"/>
      <c r="E951" s="188"/>
      <c r="F951" s="188"/>
      <c r="G951" s="188"/>
      <c r="H951" s="188"/>
      <c r="I951" s="188"/>
      <c r="J951" s="188"/>
      <c r="K951" s="188"/>
      <c r="L951" s="188"/>
      <c r="M951" s="188"/>
      <c r="N951" s="188"/>
      <c r="O951" s="188"/>
      <c r="P951" s="188"/>
      <c r="Q951" s="188"/>
      <c r="R951" s="188"/>
      <c r="S951" s="188"/>
      <c r="T951" s="188"/>
      <c r="U951" s="188"/>
      <c r="AP951" s="195"/>
    </row>
    <row r="952" spans="3:42" s="194" customFormat="1">
      <c r="C952" s="188"/>
      <c r="D952" s="188"/>
      <c r="E952" s="188"/>
      <c r="F952" s="188"/>
      <c r="G952" s="188"/>
      <c r="H952" s="188"/>
      <c r="I952" s="188"/>
      <c r="J952" s="188"/>
      <c r="K952" s="188"/>
      <c r="L952" s="188"/>
      <c r="M952" s="188"/>
      <c r="N952" s="188"/>
      <c r="O952" s="188"/>
      <c r="P952" s="188"/>
      <c r="Q952" s="188"/>
      <c r="R952" s="188"/>
      <c r="S952" s="188"/>
      <c r="T952" s="188"/>
      <c r="U952" s="188"/>
      <c r="AP952" s="195"/>
    </row>
    <row r="953" spans="3:42" s="194" customFormat="1">
      <c r="C953" s="188"/>
      <c r="D953" s="188"/>
      <c r="E953" s="188"/>
      <c r="F953" s="188"/>
      <c r="G953" s="188"/>
      <c r="H953" s="188"/>
      <c r="I953" s="188"/>
      <c r="J953" s="188"/>
      <c r="K953" s="188"/>
      <c r="L953" s="188"/>
      <c r="M953" s="188"/>
      <c r="N953" s="188"/>
      <c r="O953" s="188"/>
      <c r="P953" s="188"/>
      <c r="Q953" s="188"/>
      <c r="R953" s="188"/>
      <c r="S953" s="188"/>
      <c r="T953" s="188"/>
      <c r="U953" s="188"/>
      <c r="AP953" s="195"/>
    </row>
    <row r="954" spans="3:42" s="194" customFormat="1">
      <c r="C954" s="188"/>
      <c r="D954" s="188"/>
      <c r="E954" s="188"/>
      <c r="F954" s="188"/>
      <c r="G954" s="188"/>
      <c r="H954" s="188"/>
      <c r="I954" s="188"/>
      <c r="J954" s="188"/>
      <c r="K954" s="188"/>
      <c r="L954" s="188"/>
      <c r="M954" s="188"/>
      <c r="N954" s="188"/>
      <c r="O954" s="188"/>
      <c r="P954" s="188"/>
      <c r="Q954" s="188"/>
      <c r="R954" s="188"/>
      <c r="S954" s="188"/>
      <c r="T954" s="188"/>
      <c r="U954" s="188"/>
      <c r="AP954" s="195"/>
    </row>
    <row r="955" spans="3:42" s="194" customFormat="1">
      <c r="C955" s="188"/>
      <c r="D955" s="188"/>
      <c r="E955" s="188"/>
      <c r="F955" s="188"/>
      <c r="G955" s="188"/>
      <c r="H955" s="188"/>
      <c r="I955" s="188"/>
      <c r="J955" s="188"/>
      <c r="K955" s="188"/>
      <c r="L955" s="188"/>
      <c r="M955" s="188"/>
      <c r="N955" s="188"/>
      <c r="O955" s="188"/>
      <c r="P955" s="188"/>
      <c r="Q955" s="188"/>
      <c r="R955" s="188"/>
      <c r="S955" s="188"/>
      <c r="T955" s="188"/>
      <c r="U955" s="188"/>
      <c r="AP955" s="195"/>
    </row>
    <row r="956" spans="3:42" s="194" customFormat="1">
      <c r="C956" s="188"/>
      <c r="D956" s="188"/>
      <c r="E956" s="188"/>
      <c r="F956" s="188"/>
      <c r="G956" s="188"/>
      <c r="H956" s="188"/>
      <c r="I956" s="188"/>
      <c r="J956" s="188"/>
      <c r="K956" s="188"/>
      <c r="L956" s="188"/>
      <c r="M956" s="188"/>
      <c r="N956" s="188"/>
      <c r="O956" s="188"/>
      <c r="P956" s="188"/>
      <c r="Q956" s="188"/>
      <c r="R956" s="188"/>
      <c r="S956" s="188"/>
      <c r="T956" s="188"/>
      <c r="U956" s="188"/>
      <c r="AP956" s="195"/>
    </row>
    <row r="957" spans="3:42" s="194" customFormat="1">
      <c r="C957" s="188"/>
      <c r="D957" s="188"/>
      <c r="E957" s="188"/>
      <c r="F957" s="188"/>
      <c r="G957" s="188"/>
      <c r="H957" s="188"/>
      <c r="I957" s="188"/>
      <c r="J957" s="188"/>
      <c r="K957" s="188"/>
      <c r="L957" s="188"/>
      <c r="M957" s="188"/>
      <c r="N957" s="188"/>
      <c r="O957" s="188"/>
      <c r="P957" s="188"/>
      <c r="Q957" s="188"/>
      <c r="R957" s="188"/>
      <c r="S957" s="188"/>
      <c r="T957" s="188"/>
      <c r="U957" s="188"/>
      <c r="AP957" s="195"/>
    </row>
    <row r="958" spans="3:42" s="194" customFormat="1">
      <c r="C958" s="188"/>
      <c r="D958" s="188"/>
      <c r="E958" s="188"/>
      <c r="F958" s="188"/>
      <c r="G958" s="188"/>
      <c r="H958" s="188"/>
      <c r="I958" s="188"/>
      <c r="J958" s="188"/>
      <c r="K958" s="188"/>
      <c r="L958" s="188"/>
      <c r="M958" s="188"/>
      <c r="N958" s="188"/>
      <c r="O958" s="188"/>
      <c r="P958" s="188"/>
      <c r="Q958" s="188"/>
      <c r="R958" s="188"/>
      <c r="S958" s="188"/>
      <c r="T958" s="188"/>
      <c r="U958" s="188"/>
      <c r="AP958" s="195"/>
    </row>
    <row r="959" spans="3:42" s="194" customFormat="1">
      <c r="C959" s="188"/>
      <c r="D959" s="188"/>
      <c r="E959" s="188"/>
      <c r="F959" s="188"/>
      <c r="G959" s="188"/>
      <c r="H959" s="188"/>
      <c r="I959" s="188"/>
      <c r="J959" s="188"/>
      <c r="K959" s="188"/>
      <c r="L959" s="188"/>
      <c r="M959" s="188"/>
      <c r="N959" s="188"/>
      <c r="O959" s="188"/>
      <c r="P959" s="188"/>
      <c r="Q959" s="188"/>
      <c r="R959" s="188"/>
      <c r="S959" s="188"/>
      <c r="T959" s="188"/>
      <c r="U959" s="188"/>
      <c r="AP959" s="195"/>
    </row>
    <row r="960" spans="3:42" s="194" customFormat="1">
      <c r="C960" s="188"/>
      <c r="D960" s="188"/>
      <c r="E960" s="188"/>
      <c r="F960" s="188"/>
      <c r="G960" s="188"/>
      <c r="H960" s="188"/>
      <c r="I960" s="188"/>
      <c r="J960" s="188"/>
      <c r="K960" s="188"/>
      <c r="L960" s="188"/>
      <c r="M960" s="188"/>
      <c r="N960" s="188"/>
      <c r="O960" s="188"/>
      <c r="P960" s="188"/>
      <c r="Q960" s="188"/>
      <c r="R960" s="188"/>
      <c r="S960" s="188"/>
      <c r="T960" s="188"/>
      <c r="U960" s="188"/>
      <c r="AP960" s="195"/>
    </row>
    <row r="961" spans="3:42" s="194" customFormat="1">
      <c r="C961" s="188"/>
      <c r="D961" s="188"/>
      <c r="E961" s="188"/>
      <c r="F961" s="188"/>
      <c r="G961" s="188"/>
      <c r="H961" s="188"/>
      <c r="I961" s="188"/>
      <c r="J961" s="188"/>
      <c r="K961" s="188"/>
      <c r="L961" s="188"/>
      <c r="M961" s="188"/>
      <c r="N961" s="188"/>
      <c r="O961" s="188"/>
      <c r="P961" s="188"/>
      <c r="Q961" s="188"/>
      <c r="R961" s="188"/>
      <c r="S961" s="188"/>
      <c r="T961" s="188"/>
      <c r="U961" s="188"/>
      <c r="AP961" s="195"/>
    </row>
    <row r="962" spans="3:42" s="194" customFormat="1">
      <c r="C962" s="188"/>
      <c r="D962" s="188"/>
      <c r="E962" s="188"/>
      <c r="F962" s="188"/>
      <c r="G962" s="188"/>
      <c r="H962" s="188"/>
      <c r="I962" s="188"/>
      <c r="J962" s="188"/>
      <c r="K962" s="188"/>
      <c r="L962" s="188"/>
      <c r="M962" s="188"/>
      <c r="N962" s="188"/>
      <c r="O962" s="188"/>
      <c r="P962" s="188"/>
      <c r="Q962" s="188"/>
      <c r="R962" s="188"/>
      <c r="S962" s="188"/>
      <c r="T962" s="188"/>
      <c r="U962" s="188"/>
      <c r="AP962" s="195"/>
    </row>
    <row r="963" spans="3:42" s="194" customFormat="1">
      <c r="C963" s="188"/>
      <c r="D963" s="188"/>
      <c r="E963" s="188"/>
      <c r="F963" s="188"/>
      <c r="G963" s="188"/>
      <c r="H963" s="188"/>
      <c r="I963" s="188"/>
      <c r="J963" s="188"/>
      <c r="K963" s="188"/>
      <c r="L963" s="188"/>
      <c r="M963" s="188"/>
      <c r="N963" s="188"/>
      <c r="O963" s="188"/>
      <c r="P963" s="188"/>
      <c r="Q963" s="188"/>
      <c r="R963" s="188"/>
      <c r="S963" s="188"/>
      <c r="T963" s="188"/>
      <c r="U963" s="188"/>
      <c r="AP963" s="195"/>
    </row>
    <row r="964" spans="3:42" s="194" customFormat="1">
      <c r="C964" s="188"/>
      <c r="D964" s="188"/>
      <c r="E964" s="188"/>
      <c r="F964" s="188"/>
      <c r="G964" s="188"/>
      <c r="H964" s="188"/>
      <c r="I964" s="188"/>
      <c r="J964" s="188"/>
      <c r="K964" s="188"/>
      <c r="L964" s="188"/>
      <c r="M964" s="188"/>
      <c r="N964" s="188"/>
      <c r="O964" s="188"/>
      <c r="P964" s="188"/>
      <c r="Q964" s="188"/>
      <c r="R964" s="188"/>
      <c r="S964" s="188"/>
      <c r="T964" s="188"/>
      <c r="U964" s="188"/>
      <c r="AP964" s="195"/>
    </row>
  </sheetData>
  <mergeCells count="60">
    <mergeCell ref="I75:J75"/>
    <mergeCell ref="S75:T75"/>
    <mergeCell ref="V75:V76"/>
    <mergeCell ref="W75:W76"/>
    <mergeCell ref="C75:C76"/>
    <mergeCell ref="D75:D76"/>
    <mergeCell ref="E75:E76"/>
    <mergeCell ref="F75:F76"/>
    <mergeCell ref="G75:H75"/>
    <mergeCell ref="W65:W66"/>
    <mergeCell ref="C65:C66"/>
    <mergeCell ref="D65:D66"/>
    <mergeCell ref="E65:E66"/>
    <mergeCell ref="F65:F66"/>
    <mergeCell ref="G65:H65"/>
    <mergeCell ref="I65:J65"/>
    <mergeCell ref="S65:T65"/>
    <mergeCell ref="V65:V66"/>
    <mergeCell ref="W55:W56"/>
    <mergeCell ref="C55:C56"/>
    <mergeCell ref="D55:D56"/>
    <mergeCell ref="E55:E56"/>
    <mergeCell ref="F55:F56"/>
    <mergeCell ref="G55:H55"/>
    <mergeCell ref="I55:J55"/>
    <mergeCell ref="S55:T55"/>
    <mergeCell ref="V55:V56"/>
    <mergeCell ref="F53:H53"/>
    <mergeCell ref="C43:C45"/>
    <mergeCell ref="D43:D45"/>
    <mergeCell ref="E43:E45"/>
    <mergeCell ref="F43:F45"/>
    <mergeCell ref="G43:J43"/>
    <mergeCell ref="I53:J53"/>
    <mergeCell ref="T11:T13"/>
    <mergeCell ref="U11:U13"/>
    <mergeCell ref="G12:H12"/>
    <mergeCell ref="I12:J12"/>
    <mergeCell ref="T43:T45"/>
    <mergeCell ref="U43:U45"/>
    <mergeCell ref="G44:H44"/>
    <mergeCell ref="I44:J44"/>
    <mergeCell ref="T32:T34"/>
    <mergeCell ref="U32:U34"/>
    <mergeCell ref="G33:H33"/>
    <mergeCell ref="I33:J33"/>
    <mergeCell ref="C32:C34"/>
    <mergeCell ref="D32:D34"/>
    <mergeCell ref="E32:E34"/>
    <mergeCell ref="F32:F34"/>
    <mergeCell ref="G7:H7"/>
    <mergeCell ref="F9:H9"/>
    <mergeCell ref="C11:C13"/>
    <mergeCell ref="D11:D13"/>
    <mergeCell ref="E11:E13"/>
    <mergeCell ref="F11:F13"/>
    <mergeCell ref="G32:J32"/>
    <mergeCell ref="G11:J11"/>
    <mergeCell ref="I7:J7"/>
    <mergeCell ref="I9:J9"/>
  </mergeCells>
  <phoneticPr fontId="6"/>
  <dataValidations count="5">
    <dataValidation imeMode="off" allowBlank="1" showInputMessage="1" showErrorMessage="1" sqref="K46:K50 K57:K61 K67:K71 K35:K39 K14:K28 K77:K81" xr:uid="{AE56F011-1058-4B8E-BC40-1AC57AC0621B}"/>
    <dataValidation imeMode="on" allowBlank="1" showInputMessage="1" showErrorMessage="1" sqref="T35:U39 G67:H71 G57:H61 T46:U50 G14:H28 T14:U28 D14:E28 G35:H39 D35:E39 G46:H50 D46:E50 V57:W61 D57:E61 V67:W71 D67:E71 V77:W81 D77:E81 G77:H81" xr:uid="{645BA4A9-DDE4-451F-96D1-7268B44E8555}"/>
    <dataValidation type="list" allowBlank="1" showInputMessage="1" showErrorMessage="1" sqref="WVM46:WVM50 VIE57:VIE61 VIE67:VIE71 WVM35:WVM39 WVM14:WVM28 WBU14:WBU28 WLQ14:WLQ28 JA14:JA28 SW14:SW28 ACS14:ACS28 AMO14:AMO28 AWK14:AWK28 BGG14:BGG28 BQC14:BQC28 BZY14:BZY28 CJU14:CJU28 CTQ14:CTQ28 DDM14:DDM28 DNI14:DNI28 DXE14:DXE28 EHA14:EHA28 EQW14:EQW28 FAS14:FAS28 FKO14:FKO28 FUK14:FUK28 GEG14:GEG28 GOC14:GOC28 GXY14:GXY28 HHU14:HHU28 HRQ14:HRQ28 IBM14:IBM28 ILI14:ILI28 IVE14:IVE28 JFA14:JFA28 JOW14:JOW28 JYS14:JYS28 KIO14:KIO28 KSK14:KSK28 LCG14:LCG28 LMC14:LMC28 LVY14:LVY28 MFU14:MFU28 MPQ14:MPQ28 MZM14:MZM28 NJI14:NJI28 NTE14:NTE28 ODA14:ODA28 OMW14:OMW28 OWS14:OWS28 PGO14:PGO28 PQK14:PQK28 QAG14:QAG28 QKC14:QKC28 QTY14:QTY28 RDU14:RDU28 RNQ14:RNQ28 RXM14:RXM28 SHI14:SHI28 SRE14:SRE28 TBA14:TBA28 TKW14:TKW28 TUS14:TUS28 UEO14:UEO28 UOK14:UOK28 UYG14:UYG28 VIC14:VIC28 VRY14:VRY28 VRY35:VRY39 VIC35:VIC39 UYG35:UYG39 UOK35:UOK39 UEO35:UEO39 TUS35:TUS39 TKW35:TKW39 TBA35:TBA39 SRE35:SRE39 SHI35:SHI39 RXM35:RXM39 RNQ35:RNQ39 RDU35:RDU39 QTY35:QTY39 QKC35:QKC39 QAG35:QAG39 PQK35:PQK39 PGO35:PGO39 OWS35:OWS39 OMW35:OMW39 ODA35:ODA39 NTE35:NTE39 NJI35:NJI39 MZM35:MZM39 MPQ35:MPQ39 MFU35:MFU39 LVY35:LVY39 LMC35:LMC39 LCG35:LCG39 KSK35:KSK39 KIO35:KIO39 JYS35:JYS39 JOW35:JOW39 JFA35:JFA39 IVE35:IVE39 ILI35:ILI39 IBM35:IBM39 HRQ35:HRQ39 HHU35:HHU39 GXY35:GXY39 GOC35:GOC39 GEG35:GEG39 FUK35:FUK39 FKO35:FKO39 FAS35:FAS39 EQW35:EQW39 EHA35:EHA39 DXE35:DXE39 DNI35:DNI39 DDM35:DDM39 CTQ35:CTQ39 CJU35:CJU39 BZY35:BZY39 BQC35:BQC39 BGG35:BGG39 AWK35:AWK39 AMO35:AMO39 ACS35:ACS39 SW35:SW39 JA35:JA39 WLQ35:WLQ39 WBU35:WBU39 WBU46:WBU50 WLQ46:WLQ50 JA46:JA50 SW46:SW50 ACS46:ACS50 AMO46:AMO50 AWK46:AWK50 BGG46:BGG50 BQC46:BQC50 BZY46:BZY50 CJU46:CJU50 CTQ46:CTQ50 DDM46:DDM50 DNI46:DNI50 DXE46:DXE50 EHA46:EHA50 EQW46:EQW50 FAS46:FAS50 FKO46:FKO50 FUK46:FUK50 GEG46:GEG50 GOC46:GOC50 GXY46:GXY50 HHU46:HHU50 HRQ46:HRQ50 IBM46:IBM50 ILI46:ILI50 IVE46:IVE50 JFA46:JFA50 JOW46:JOW50 JYS46:JYS50 KIO46:KIO50 KSK46:KSK50 LCG46:LCG50 LMC46:LMC50 LVY46:LVY50 MFU46:MFU50 MPQ46:MPQ50 MZM46:MZM50 NJI46:NJI50 NTE46:NTE50 ODA46:ODA50 OMW46:OMW50 OWS46:OWS50 PGO46:PGO50 PQK46:PQK50 QAG46:QAG50 QKC46:QKC50 QTY46:QTY50 RDU46:RDU50 RNQ46:RNQ50 RXM46:RXM50 SHI46:SHI50 SRE46:SRE50 TBA46:TBA50 TKW46:TKW50 TUS46:TUS50 UEO46:UEO50 UOK46:UOK50 UYG46:UYG50 VIC46:VIC50 VRY46:VRY50 VSA57:VSA61 WBW57:WBW61 WLS57:WLS61 WVO57:WVO61 JC57:JC61 SY57:SY61 ACU57:ACU61 AMQ57:AMQ61 AWM57:AWM61 BGI57:BGI61 BQE57:BQE61 CAA57:CAA61 CJW57:CJW61 CTS57:CTS61 DDO57:DDO61 DNK57:DNK61 DXG57:DXG61 EHC57:EHC61 EQY57:EQY61 FAU57:FAU61 FKQ57:FKQ61 FUM57:FUM61 GEI57:GEI61 GOE57:GOE61 GYA57:GYA61 HHW57:HHW61 HRS57:HRS61 IBO57:IBO61 ILK57:ILK61 IVG57:IVG61 JFC57:JFC61 JOY57:JOY61 JYU57:JYU61 KIQ57:KIQ61 KSM57:KSM61 LCI57:LCI61 LME57:LME61 LWA57:LWA61 MFW57:MFW61 MPS57:MPS61 MZO57:MZO61 NJK57:NJK61 NTG57:NTG61 ODC57:ODC61 OMY57:OMY61 OWU57:OWU61 PGQ57:PGQ61 PQM57:PQM61 QAI57:QAI61 QKE57:QKE61 QUA57:QUA61 RDW57:RDW61 RNS57:RNS61 RXO57:RXO61 SHK57:SHK61 SRG57:SRG61 TBC57:TBC61 TKY57:TKY61 TUU57:TUU61 UEQ57:UEQ61 UOM57:UOM61 UYI57:UYI61 VSA67:VSA71 WBW67:WBW71 WLS67:WLS71 WVO67:WVO71 JC67:JC71 SY67:SY71 ACU67:ACU71 AMQ67:AMQ71 AWM67:AWM71 BGI67:BGI71 BQE67:BQE71 CAA67:CAA71 CJW67:CJW71 CTS67:CTS71 DDO67:DDO71 DNK67:DNK71 DXG67:DXG71 EHC67:EHC71 EQY67:EQY71 FAU67:FAU71 FKQ67:FKQ71 FUM67:FUM71 GEI67:GEI71 GOE67:GOE71 GYA67:GYA71 HHW67:HHW71 HRS67:HRS71 IBO67:IBO71 ILK67:ILK71 IVG67:IVG71 JFC67:JFC71 JOY67:JOY71 JYU67:JYU71 KIQ67:KIQ71 KSM67:KSM71 LCI67:LCI71 LME67:LME71 LWA67:LWA71 MFW67:MFW71 MPS67:MPS71 MZO67:MZO71 NJK67:NJK71 NTG67:NTG71 ODC67:ODC71 OMY67:OMY71 OWU67:OWU71 PGQ67:PGQ71 PQM67:PQM71 QAI67:QAI71 QKE67:QKE71 QUA67:QUA71 RDW67:RDW71 RNS67:RNS71 RXO67:RXO71 SHK67:SHK71 SRG67:SRG71 TBC67:TBC71 TKY67:TKY71 TUU67:TUU71 UEQ67:UEQ71 UOM67:UOM71 UYI67:UYI71 VSA77:VSA81 WBW77:WBW81 WLS77:WLS81 WVO77:WVO81 JC77:JC81 SY77:SY81 ACU77:ACU81 AMQ77:AMQ81 AWM77:AWM81 BGI77:BGI81 BQE77:BQE81 CAA77:CAA81 CJW77:CJW81 CTS77:CTS81 DDO77:DDO81 DNK77:DNK81 DXG77:DXG81 EHC77:EHC81 EQY77:EQY81 FAU77:FAU81 FKQ77:FKQ81 FUM77:FUM81 GEI77:GEI81 GOE77:GOE81 GYA77:GYA81 HHW77:HHW81 HRS77:HRS81 IBO77:IBO81 ILK77:ILK81 IVG77:IVG81 JFC77:JFC81 JOY77:JOY81 JYU77:JYU81 KIQ77:KIQ81 KSM77:KSM81 LCI77:LCI81 LME77:LME81 LWA77:LWA81 MFW77:MFW81 MPS77:MPS81 MZO77:MZO81 NJK77:NJK81 NTG77:NTG81 ODC77:ODC81 OMY77:OMY81 OWU77:OWU81 PGQ77:PGQ81 PQM77:PQM81 QAI77:QAI81 QKE77:QKE81 QUA77:QUA81 RDW77:RDW81 RNS77:RNS81 RXO77:RXO81 SHK77:SHK81 SRG77:SRG81 TBC77:TBC81 TKY77:TKY81 TUU77:TUU81 UEQ77:UEQ81 UOM77:UOM81 UYI77:UYI81 VIE77:VIE81" xr:uid="{0106E93D-EEC0-479B-B524-163FB471CAFD}">
      <formula1>"1,2,3,4"</formula1>
    </dataValidation>
    <dataValidation type="list" errorStyle="information" imeMode="off" allowBlank="1" showInputMessage="1" showErrorMessage="1" sqref="I67:I71 I35:I39 I46:I50 I57:I61 I14:I28 I77:I81" xr:uid="{F9986D36-304F-4240-968A-FF5BCBA6BF6D}">
      <formula1>"鉄道,航空,バス,ﾀｸｼｰ,船"</formula1>
    </dataValidation>
    <dataValidation type="list" errorStyle="information" allowBlank="1" showInputMessage="1" showErrorMessage="1" sqref="F67:F71 F35:F39 F46:F50 F57:F61 F77:F81 F14:F28" xr:uid="{A969B8C4-48CA-402A-9224-F254EB9A9EE7}">
      <formula1>"1号,2号"</formula1>
    </dataValidation>
  </dataValidations>
  <printOptions horizontalCentered="1"/>
  <pageMargins left="0.51181102362204722" right="0.51181102362204722" top="0.94488188976377963" bottom="0.55118110236220474" header="0.31496062992125984" footer="0.31496062992125984"/>
  <pageSetup paperSize="9" scale="43" fitToHeight="0" orientation="landscape" cellComments="asDisplayed" horizontalDpi="300" verticalDpi="300" r:id="rId1"/>
  <rowBreaks count="1" manualBreakCount="1">
    <brk id="52" min="2" max="22"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2454-3EBA-4BDE-BA28-DB92F7E1CB48}">
  <sheetPr codeName="Sheet26">
    <tabColor rgb="FFFF99FF"/>
    <pageSetUpPr fitToPage="1"/>
  </sheetPr>
  <dimension ref="A1:ZZ999"/>
  <sheetViews>
    <sheetView showGridLines="0" view="pageBreakPreview" zoomScale="60" zoomScaleNormal="80" zoomScaleSheetLayoutView="80" workbookViewId="0">
      <selection activeCell="K29" sqref="K29"/>
    </sheetView>
  </sheetViews>
  <sheetFormatPr defaultColWidth="7" defaultRowHeight="14"/>
  <cols>
    <col min="1" max="1" width="49.81640625" style="196" customWidth="1"/>
    <col min="2" max="2" width="16.54296875" style="651" customWidth="1"/>
    <col min="3" max="3" width="45.54296875" style="652" customWidth="1"/>
    <col min="4" max="4" width="12.54296875" style="396" customWidth="1"/>
    <col min="5" max="5" width="12.54296875" style="652" customWidth="1"/>
    <col min="6" max="7" width="12.54296875" style="396" customWidth="1"/>
    <col min="8" max="9" width="15.54296875" style="653" customWidth="1"/>
    <col min="10" max="10" width="2.26953125" style="196" customWidth="1"/>
    <col min="11" max="11" width="11.7265625" style="196" customWidth="1"/>
    <col min="12" max="12" width="13.26953125" style="196" customWidth="1"/>
    <col min="13" max="13" width="36.54296875" style="197" customWidth="1"/>
    <col min="14" max="14" width="42.54296875" style="196" customWidth="1"/>
    <col min="15" max="15" width="11.1796875" style="196" customWidth="1"/>
    <col min="16" max="16" width="11.7265625" style="196" customWidth="1"/>
    <col min="17" max="17" width="13.81640625" style="196" bestFit="1" customWidth="1"/>
    <col min="18" max="18" width="12.453125" style="196" customWidth="1"/>
    <col min="19" max="19" width="8.81640625" style="198" customWidth="1"/>
    <col min="20" max="20" width="12.54296875" style="199" customWidth="1"/>
    <col min="21" max="702" width="7" style="196"/>
    <col min="703" max="16384" width="7" style="70"/>
  </cols>
  <sheetData>
    <row r="1" spans="2:20" s="70" customFormat="1" ht="16.5" customHeight="1">
      <c r="B1" s="651"/>
      <c r="C1" s="652"/>
      <c r="D1" s="396"/>
      <c r="E1" s="652"/>
      <c r="F1" s="396"/>
      <c r="G1" s="396"/>
      <c r="H1" s="653"/>
      <c r="I1" s="653"/>
      <c r="J1" s="381"/>
      <c r="M1" s="399"/>
      <c r="S1" s="397"/>
      <c r="T1" s="398"/>
    </row>
    <row r="2" spans="2:20" ht="16.5" customHeight="1">
      <c r="H2" s="998" t="s">
        <v>506</v>
      </c>
      <c r="I2" s="998"/>
      <c r="J2" s="813"/>
    </row>
    <row r="3" spans="2:20" ht="16.5" customHeight="1">
      <c r="B3" s="817" t="s">
        <v>396</v>
      </c>
      <c r="C3" s="97">
        <f>G23+G32+G45+G64+G73+G95</f>
        <v>0</v>
      </c>
    </row>
    <row r="4" spans="2:20" ht="16.5" customHeight="1">
      <c r="B4" s="817"/>
      <c r="C4" s="683"/>
    </row>
    <row r="5" spans="2:20" ht="16.5" customHeight="1">
      <c r="B5" s="818" t="s">
        <v>397</v>
      </c>
      <c r="H5" s="1063" t="s">
        <v>297</v>
      </c>
      <c r="I5" s="1063"/>
    </row>
    <row r="6" spans="2:20" ht="32.25" customHeight="1">
      <c r="B6" s="820" t="s">
        <v>398</v>
      </c>
      <c r="C6" s="654" t="s">
        <v>399</v>
      </c>
      <c r="D6" s="642" t="s">
        <v>400</v>
      </c>
      <c r="E6" s="655" t="s">
        <v>401</v>
      </c>
      <c r="F6" s="656" t="s">
        <v>402</v>
      </c>
      <c r="G6" s="657" t="s">
        <v>403</v>
      </c>
      <c r="H6" s="658" t="s">
        <v>404</v>
      </c>
      <c r="I6" s="656" t="s">
        <v>369</v>
      </c>
      <c r="J6" s="198"/>
    </row>
    <row r="7" spans="2:20" ht="19.5" customHeight="1">
      <c r="B7" s="821"/>
      <c r="C7" s="741">
        <f>【5】見・契_研修諸経費!C6</f>
        <v>0</v>
      </c>
      <c r="D7" s="742">
        <f>【5】見・契_研修諸経費!D6</f>
        <v>0</v>
      </c>
      <c r="E7" s="743">
        <f>【5】見・契_研修諸経費!E6</f>
        <v>0</v>
      </c>
      <c r="F7" s="744">
        <f>【5】見・契_研修諸経費!F6</f>
        <v>0</v>
      </c>
      <c r="G7" s="663">
        <f>IFERROR(ROUND(IF(E7="","",IF(E7="8%税込",D7*F7/1.08,IF(E7="10%税込",D7*F7/1.1,IF(E7="税抜",D7*F7)))),0),"")</f>
        <v>0</v>
      </c>
      <c r="H7" s="664"/>
      <c r="I7" s="664"/>
      <c r="J7" s="814"/>
    </row>
    <row r="8" spans="2:20" ht="19.5" hidden="1" customHeight="1">
      <c r="B8" s="821"/>
      <c r="C8" s="741">
        <f>【5】見・契_研修諸経費!C7</f>
        <v>0</v>
      </c>
      <c r="D8" s="742">
        <f>【5】見・契_研修諸経費!D7</f>
        <v>0</v>
      </c>
      <c r="E8" s="743">
        <f>【5】見・契_研修諸経費!E7</f>
        <v>0</v>
      </c>
      <c r="F8" s="744">
        <f>【5】見・契_研修諸経費!F7</f>
        <v>0</v>
      </c>
      <c r="G8" s="663">
        <f t="shared" ref="G8:G22" si="0">IFERROR(ROUND(IF(E8="","",IF(E8="8%税込",D8*F8/1.08,IF(E8="10%税込",D8*F8/1.1,IF(E8="税抜",D8*F8)))),0),"")</f>
        <v>0</v>
      </c>
      <c r="H8" s="664"/>
      <c r="I8" s="664"/>
      <c r="J8" s="814"/>
    </row>
    <row r="9" spans="2:20" ht="19.5" hidden="1" customHeight="1">
      <c r="B9" s="821"/>
      <c r="C9" s="741">
        <f>【5】見・契_研修諸経費!C8</f>
        <v>0</v>
      </c>
      <c r="D9" s="742">
        <f>【5】見・契_研修諸経費!D8</f>
        <v>0</v>
      </c>
      <c r="E9" s="743">
        <f>【5】見・契_研修諸経費!E8</f>
        <v>0</v>
      </c>
      <c r="F9" s="744">
        <f>【5】見・契_研修諸経費!F8</f>
        <v>0</v>
      </c>
      <c r="G9" s="663">
        <f t="shared" si="0"/>
        <v>0</v>
      </c>
      <c r="H9" s="664"/>
      <c r="I9" s="664"/>
      <c r="J9" s="814"/>
    </row>
    <row r="10" spans="2:20" ht="19.5" hidden="1" customHeight="1">
      <c r="B10" s="821"/>
      <c r="C10" s="741">
        <f>【5】見・契_研修諸経費!C9</f>
        <v>0</v>
      </c>
      <c r="D10" s="742">
        <f>【5】見・契_研修諸経費!D9</f>
        <v>0</v>
      </c>
      <c r="E10" s="743">
        <f>【5】見・契_研修諸経費!E9</f>
        <v>0</v>
      </c>
      <c r="F10" s="744">
        <f>【5】見・契_研修諸経費!F9</f>
        <v>0</v>
      </c>
      <c r="G10" s="663">
        <f t="shared" si="0"/>
        <v>0</v>
      </c>
      <c r="H10" s="664"/>
      <c r="I10" s="664"/>
      <c r="J10" s="814"/>
    </row>
    <row r="11" spans="2:20" ht="19.5" hidden="1" customHeight="1">
      <c r="B11" s="821"/>
      <c r="C11" s="741">
        <f>【5】見・契_研修諸経費!C10</f>
        <v>0</v>
      </c>
      <c r="D11" s="742">
        <f>【5】見・契_研修諸経費!D10</f>
        <v>0</v>
      </c>
      <c r="E11" s="743">
        <f>【5】見・契_研修諸経費!E10</f>
        <v>0</v>
      </c>
      <c r="F11" s="744">
        <f>【5】見・契_研修諸経費!F10</f>
        <v>0</v>
      </c>
      <c r="G11" s="663">
        <f t="shared" si="0"/>
        <v>0</v>
      </c>
      <c r="H11" s="664"/>
      <c r="I11" s="664"/>
      <c r="J11" s="814"/>
    </row>
    <row r="12" spans="2:20" ht="19.5" hidden="1" customHeight="1">
      <c r="B12" s="821"/>
      <c r="C12" s="741">
        <f>【5】見・契_研修諸経費!C11</f>
        <v>0</v>
      </c>
      <c r="D12" s="742">
        <f>【5】見・契_研修諸経費!D11</f>
        <v>0</v>
      </c>
      <c r="E12" s="743">
        <f>【5】見・契_研修諸経費!E11</f>
        <v>0</v>
      </c>
      <c r="F12" s="744">
        <f>【5】見・契_研修諸経費!F11</f>
        <v>0</v>
      </c>
      <c r="G12" s="663">
        <f t="shared" si="0"/>
        <v>0</v>
      </c>
      <c r="H12" s="664"/>
      <c r="I12" s="664"/>
      <c r="J12" s="814"/>
    </row>
    <row r="13" spans="2:20" ht="19.5" hidden="1" customHeight="1">
      <c r="B13" s="821"/>
      <c r="C13" s="741">
        <f>【5】見・契_研修諸経費!C12</f>
        <v>0</v>
      </c>
      <c r="D13" s="742">
        <f>【5】見・契_研修諸経費!D12</f>
        <v>0</v>
      </c>
      <c r="E13" s="743">
        <f>【5】見・契_研修諸経費!E12</f>
        <v>0</v>
      </c>
      <c r="F13" s="744">
        <f>【5】見・契_研修諸経費!F12</f>
        <v>0</v>
      </c>
      <c r="G13" s="663">
        <f t="shared" si="0"/>
        <v>0</v>
      </c>
      <c r="H13" s="664"/>
      <c r="I13" s="664"/>
      <c r="J13" s="814"/>
    </row>
    <row r="14" spans="2:20" ht="19.5" hidden="1" customHeight="1">
      <c r="B14" s="821"/>
      <c r="C14" s="741">
        <f>【5】見・契_研修諸経費!C13</f>
        <v>0</v>
      </c>
      <c r="D14" s="742">
        <f>【5】見・契_研修諸経費!D13</f>
        <v>0</v>
      </c>
      <c r="E14" s="743">
        <f>【5】見・契_研修諸経費!E13</f>
        <v>0</v>
      </c>
      <c r="F14" s="744">
        <f>【5】見・契_研修諸経費!F13</f>
        <v>0</v>
      </c>
      <c r="G14" s="663">
        <f t="shared" si="0"/>
        <v>0</v>
      </c>
      <c r="H14" s="664"/>
      <c r="I14" s="664"/>
      <c r="J14" s="814"/>
    </row>
    <row r="15" spans="2:20" ht="19.5" hidden="1" customHeight="1">
      <c r="B15" s="821"/>
      <c r="C15" s="741">
        <f>【5】見・契_研修諸経費!C14</f>
        <v>0</v>
      </c>
      <c r="D15" s="742">
        <f>【5】見・契_研修諸経費!D14</f>
        <v>0</v>
      </c>
      <c r="E15" s="743">
        <f>【5】見・契_研修諸経費!E14</f>
        <v>0</v>
      </c>
      <c r="F15" s="744">
        <f>【5】見・契_研修諸経費!F14</f>
        <v>0</v>
      </c>
      <c r="G15" s="663">
        <f t="shared" si="0"/>
        <v>0</v>
      </c>
      <c r="H15" s="664"/>
      <c r="I15" s="664"/>
      <c r="J15" s="814"/>
    </row>
    <row r="16" spans="2:20" ht="19.5" hidden="1" customHeight="1">
      <c r="B16" s="821"/>
      <c r="C16" s="741">
        <f>【5】見・契_研修諸経費!C15</f>
        <v>0</v>
      </c>
      <c r="D16" s="742">
        <f>【5】見・契_研修諸経費!D15</f>
        <v>0</v>
      </c>
      <c r="E16" s="743">
        <f>【5】見・契_研修諸経費!E15</f>
        <v>0</v>
      </c>
      <c r="F16" s="744">
        <f>【5】見・契_研修諸経費!F15</f>
        <v>0</v>
      </c>
      <c r="G16" s="663">
        <f t="shared" si="0"/>
        <v>0</v>
      </c>
      <c r="H16" s="664"/>
      <c r="I16" s="664"/>
      <c r="J16" s="814"/>
    </row>
    <row r="17" spans="2:10" ht="19.5" hidden="1" customHeight="1">
      <c r="B17" s="821"/>
      <c r="C17" s="741">
        <f>【5】見・契_研修諸経費!C16</f>
        <v>0</v>
      </c>
      <c r="D17" s="742">
        <f>【5】見・契_研修諸経費!D16</f>
        <v>0</v>
      </c>
      <c r="E17" s="743">
        <f>【5】見・契_研修諸経費!E16</f>
        <v>0</v>
      </c>
      <c r="F17" s="744">
        <f>【5】見・契_研修諸経費!F16</f>
        <v>0</v>
      </c>
      <c r="G17" s="663">
        <f t="shared" si="0"/>
        <v>0</v>
      </c>
      <c r="H17" s="664"/>
      <c r="I17" s="664"/>
      <c r="J17" s="814"/>
    </row>
    <row r="18" spans="2:10" ht="19.5" hidden="1" customHeight="1">
      <c r="B18" s="821"/>
      <c r="C18" s="741">
        <f>【5】見・契_研修諸経費!C17</f>
        <v>0</v>
      </c>
      <c r="D18" s="742">
        <f>【5】見・契_研修諸経費!D17</f>
        <v>0</v>
      </c>
      <c r="E18" s="743">
        <f>【5】見・契_研修諸経費!E17</f>
        <v>0</v>
      </c>
      <c r="F18" s="744">
        <f>【5】見・契_研修諸経費!F17</f>
        <v>0</v>
      </c>
      <c r="G18" s="663">
        <f t="shared" si="0"/>
        <v>0</v>
      </c>
      <c r="H18" s="664"/>
      <c r="I18" s="664"/>
      <c r="J18" s="814"/>
    </row>
    <row r="19" spans="2:10" ht="19.5" customHeight="1">
      <c r="B19" s="821"/>
      <c r="C19" s="741">
        <f>【5】見・契_研修諸経費!C18</f>
        <v>0</v>
      </c>
      <c r="D19" s="742">
        <f>【5】見・契_研修諸経費!D18</f>
        <v>0</v>
      </c>
      <c r="E19" s="743">
        <f>【5】見・契_研修諸経費!E18</f>
        <v>0</v>
      </c>
      <c r="F19" s="744">
        <f>【5】見・契_研修諸経費!F18</f>
        <v>0</v>
      </c>
      <c r="G19" s="663">
        <f t="shared" si="0"/>
        <v>0</v>
      </c>
      <c r="H19" s="664"/>
      <c r="I19" s="664"/>
      <c r="J19" s="814"/>
    </row>
    <row r="20" spans="2:10" ht="19.5" customHeight="1">
      <c r="B20" s="821"/>
      <c r="C20" s="741">
        <f>【5】見・契_研修諸経費!C19</f>
        <v>0</v>
      </c>
      <c r="D20" s="742">
        <f>【5】見・契_研修諸経費!D19</f>
        <v>0</v>
      </c>
      <c r="E20" s="743">
        <f>【5】見・契_研修諸経費!E19</f>
        <v>0</v>
      </c>
      <c r="F20" s="744">
        <f>【5】見・契_研修諸経費!F19</f>
        <v>0</v>
      </c>
      <c r="G20" s="663">
        <f t="shared" si="0"/>
        <v>0</v>
      </c>
      <c r="H20" s="664"/>
      <c r="I20" s="664"/>
      <c r="J20" s="814"/>
    </row>
    <row r="21" spans="2:10" ht="19.5" customHeight="1">
      <c r="B21" s="821"/>
      <c r="C21" s="741">
        <f>【5】見・契_研修諸経費!C20</f>
        <v>0</v>
      </c>
      <c r="D21" s="742">
        <f>【5】見・契_研修諸経費!D20</f>
        <v>0</v>
      </c>
      <c r="E21" s="743">
        <f>【5】見・契_研修諸経費!E20</f>
        <v>0</v>
      </c>
      <c r="F21" s="744">
        <f>【5】見・契_研修諸経費!F20</f>
        <v>0</v>
      </c>
      <c r="G21" s="663">
        <f t="shared" si="0"/>
        <v>0</v>
      </c>
      <c r="H21" s="664"/>
      <c r="I21" s="664"/>
      <c r="J21" s="814"/>
    </row>
    <row r="22" spans="2:10" ht="19.5" customHeight="1">
      <c r="B22" s="821"/>
      <c r="C22" s="741">
        <f>【5】見・契_研修諸経費!C21</f>
        <v>0</v>
      </c>
      <c r="D22" s="742">
        <f>【5】見・契_研修諸経費!D21</f>
        <v>0</v>
      </c>
      <c r="E22" s="743">
        <f>【5】見・契_研修諸経費!E21</f>
        <v>0</v>
      </c>
      <c r="F22" s="744">
        <f>【5】見・契_研修諸経費!F21</f>
        <v>0</v>
      </c>
      <c r="G22" s="663">
        <f t="shared" si="0"/>
        <v>0</v>
      </c>
      <c r="H22" s="664"/>
      <c r="I22" s="664"/>
      <c r="J22" s="814"/>
    </row>
    <row r="23" spans="2:10" ht="24.75" customHeight="1">
      <c r="C23" s="396"/>
      <c r="D23" s="665"/>
      <c r="E23" s="1068" t="s">
        <v>405</v>
      </c>
      <c r="F23" s="1069"/>
      <c r="G23" s="819">
        <f>SUM(G7:G22)</f>
        <v>0</v>
      </c>
      <c r="H23" s="667"/>
      <c r="I23" s="667"/>
      <c r="J23" s="815"/>
    </row>
    <row r="24" spans="2:10" ht="22.5" customHeight="1">
      <c r="H24" s="687"/>
      <c r="I24" s="687"/>
      <c r="J24" s="813"/>
    </row>
    <row r="25" spans="2:10" ht="16.5" customHeight="1">
      <c r="B25" s="817" t="s">
        <v>406</v>
      </c>
      <c r="C25" s="653"/>
      <c r="G25" s="665"/>
      <c r="H25" s="687"/>
      <c r="I25" s="687" t="s">
        <v>297</v>
      </c>
    </row>
    <row r="26" spans="2:10" ht="33" customHeight="1">
      <c r="B26" s="822" t="s">
        <v>407</v>
      </c>
      <c r="C26" s="668" t="s">
        <v>408</v>
      </c>
      <c r="D26" s="642" t="s">
        <v>400</v>
      </c>
      <c r="E26" s="655" t="s">
        <v>401</v>
      </c>
      <c r="F26" s="656" t="s">
        <v>402</v>
      </c>
      <c r="G26" s="657" t="s">
        <v>403</v>
      </c>
      <c r="H26" s="658" t="s">
        <v>404</v>
      </c>
      <c r="I26" s="656" t="s">
        <v>369</v>
      </c>
      <c r="J26" s="198"/>
    </row>
    <row r="27" spans="2:10" ht="19.5" customHeight="1">
      <c r="B27" s="823"/>
      <c r="C27" s="745">
        <f>【5】見・契_研修諸経費!C26</f>
        <v>0</v>
      </c>
      <c r="D27" s="742">
        <f>【5】見・契_研修諸経費!D26</f>
        <v>0</v>
      </c>
      <c r="E27" s="743">
        <f>【5】見・契_研修諸経費!E26</f>
        <v>0</v>
      </c>
      <c r="F27" s="744">
        <f>【5】見・契_研修諸経費!F26</f>
        <v>0</v>
      </c>
      <c r="G27" s="663">
        <f>IFERROR(ROUND(IF(E27="","",IF(E27="10%税込",D27*F27/1.1,IF(E27="税抜",D27*F27))),0),"")</f>
        <v>0</v>
      </c>
      <c r="H27" s="664"/>
      <c r="I27" s="664"/>
      <c r="J27" s="814"/>
    </row>
    <row r="28" spans="2:10" ht="19.5" customHeight="1">
      <c r="B28" s="823"/>
      <c r="C28" s="745">
        <f>【5】見・契_研修諸経費!C27</f>
        <v>0</v>
      </c>
      <c r="D28" s="742">
        <f>【5】見・契_研修諸経費!D27</f>
        <v>0</v>
      </c>
      <c r="E28" s="743">
        <f>【5】見・契_研修諸経費!E27</f>
        <v>0</v>
      </c>
      <c r="F28" s="744">
        <f>【5】見・契_研修諸経費!F27</f>
        <v>0</v>
      </c>
      <c r="G28" s="663">
        <f t="shared" ref="G28:G31" si="1">IFERROR(ROUND(IF(E28="","",IF(E28="10%税込",D28*F28/1.1,IF(E28="税抜",D28*F28))),0),"")</f>
        <v>0</v>
      </c>
      <c r="H28" s="664"/>
      <c r="I28" s="664"/>
      <c r="J28" s="814"/>
    </row>
    <row r="29" spans="2:10" ht="19.5" customHeight="1">
      <c r="B29" s="823"/>
      <c r="C29" s="745">
        <f>【5】見・契_研修諸経費!C28</f>
        <v>0</v>
      </c>
      <c r="D29" s="742">
        <f>【5】見・契_研修諸経費!D28</f>
        <v>0</v>
      </c>
      <c r="E29" s="743">
        <f>【5】見・契_研修諸経費!E28</f>
        <v>0</v>
      </c>
      <c r="F29" s="744">
        <f>【5】見・契_研修諸経費!F28</f>
        <v>0</v>
      </c>
      <c r="G29" s="663">
        <f t="shared" si="1"/>
        <v>0</v>
      </c>
      <c r="H29" s="664"/>
      <c r="I29" s="664"/>
      <c r="J29" s="814"/>
    </row>
    <row r="30" spans="2:10" ht="19.5" customHeight="1">
      <c r="B30" s="823"/>
      <c r="C30" s="745">
        <f>【5】見・契_研修諸経費!C29</f>
        <v>0</v>
      </c>
      <c r="D30" s="742">
        <f>【5】見・契_研修諸経費!D29</f>
        <v>0</v>
      </c>
      <c r="E30" s="743">
        <f>【5】見・契_研修諸経費!E29</f>
        <v>0</v>
      </c>
      <c r="F30" s="744">
        <f>【5】見・契_研修諸経費!F29</f>
        <v>0</v>
      </c>
      <c r="G30" s="663">
        <f t="shared" si="1"/>
        <v>0</v>
      </c>
      <c r="H30" s="664"/>
      <c r="I30" s="664"/>
      <c r="J30" s="814"/>
    </row>
    <row r="31" spans="2:10" ht="19.5" customHeight="1">
      <c r="B31" s="823"/>
      <c r="C31" s="745">
        <f>【5】見・契_研修諸経費!C30</f>
        <v>0</v>
      </c>
      <c r="D31" s="742">
        <f>【5】見・契_研修諸経費!D30</f>
        <v>0</v>
      </c>
      <c r="E31" s="743">
        <f>【5】見・契_研修諸経費!E30</f>
        <v>0</v>
      </c>
      <c r="F31" s="744">
        <f>【5】見・契_研修諸経費!F30</f>
        <v>0</v>
      </c>
      <c r="G31" s="663">
        <f t="shared" si="1"/>
        <v>0</v>
      </c>
      <c r="H31" s="664"/>
      <c r="I31" s="664"/>
      <c r="J31" s="814"/>
    </row>
    <row r="32" spans="2:10" ht="24.75" customHeight="1">
      <c r="C32" s="396"/>
      <c r="D32" s="665"/>
      <c r="E32" s="1066" t="s">
        <v>409</v>
      </c>
      <c r="F32" s="1067"/>
      <c r="G32" s="819">
        <f>SUM(G27:G31)</f>
        <v>0</v>
      </c>
      <c r="H32" s="667"/>
      <c r="I32" s="667"/>
      <c r="J32" s="815"/>
    </row>
    <row r="33" spans="1:702" ht="11.25" customHeight="1">
      <c r="C33" s="396"/>
      <c r="D33" s="652"/>
      <c r="F33" s="652"/>
      <c r="G33" s="665"/>
      <c r="H33" s="687"/>
      <c r="I33" s="687"/>
      <c r="J33" s="816"/>
    </row>
    <row r="34" spans="1:702" s="39" customFormat="1" ht="16.5" customHeight="1">
      <c r="A34" s="194"/>
      <c r="B34" s="817" t="s">
        <v>411</v>
      </c>
      <c r="C34" s="653"/>
      <c r="D34" s="396"/>
      <c r="E34" s="652"/>
      <c r="F34" s="396"/>
      <c r="G34" s="665"/>
      <c r="H34" s="687"/>
      <c r="I34" s="687" t="s">
        <v>297</v>
      </c>
      <c r="J34" s="196"/>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I34" s="194"/>
      <c r="CJ34" s="194"/>
      <c r="CK34" s="194"/>
      <c r="CL34" s="194"/>
      <c r="CM34" s="194"/>
      <c r="CN34" s="194"/>
      <c r="CO34" s="194"/>
      <c r="CP34" s="194"/>
      <c r="CQ34" s="194"/>
      <c r="CR34" s="194"/>
      <c r="CS34" s="194"/>
      <c r="CT34" s="194"/>
      <c r="CU34" s="194"/>
      <c r="CV34" s="194"/>
      <c r="CW34" s="194"/>
      <c r="CX34" s="194"/>
      <c r="CY34" s="194"/>
      <c r="CZ34" s="194"/>
      <c r="DA34" s="194"/>
      <c r="DB34" s="194"/>
      <c r="DC34" s="194"/>
      <c r="DD34" s="194"/>
      <c r="DE34" s="194"/>
      <c r="DF34" s="194"/>
      <c r="DG34" s="194"/>
      <c r="DH34" s="194"/>
      <c r="DI34" s="194"/>
      <c r="DJ34" s="194"/>
      <c r="DK34" s="194"/>
      <c r="DL34" s="194"/>
      <c r="DM34" s="194"/>
      <c r="DN34" s="194"/>
      <c r="DO34" s="194"/>
      <c r="DP34" s="194"/>
      <c r="DQ34" s="194"/>
      <c r="DR34" s="194"/>
      <c r="DS34" s="194"/>
      <c r="DT34" s="194"/>
      <c r="DU34" s="194"/>
      <c r="DV34" s="194"/>
      <c r="DW34" s="194"/>
      <c r="DX34" s="194"/>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c r="IW34" s="194"/>
      <c r="IX34" s="194"/>
      <c r="IY34" s="194"/>
      <c r="IZ34" s="194"/>
      <c r="JA34" s="194"/>
      <c r="JB34" s="194"/>
      <c r="JC34" s="194"/>
      <c r="JD34" s="194"/>
      <c r="JE34" s="194"/>
      <c r="JF34" s="194"/>
      <c r="JG34" s="194"/>
      <c r="JH34" s="194"/>
      <c r="JI34" s="194"/>
      <c r="JJ34" s="194"/>
      <c r="JK34" s="194"/>
      <c r="JL34" s="194"/>
      <c r="JM34" s="194"/>
      <c r="JN34" s="194"/>
      <c r="JO34" s="194"/>
      <c r="JP34" s="194"/>
      <c r="JQ34" s="194"/>
      <c r="JR34" s="194"/>
      <c r="JS34" s="194"/>
      <c r="JT34" s="194"/>
      <c r="JU34" s="194"/>
      <c r="JV34" s="194"/>
      <c r="JW34" s="194"/>
      <c r="JX34" s="194"/>
      <c r="JY34" s="194"/>
      <c r="JZ34" s="194"/>
      <c r="KA34" s="194"/>
      <c r="KB34" s="194"/>
      <c r="KC34" s="194"/>
      <c r="KD34" s="194"/>
      <c r="KE34" s="194"/>
      <c r="KF34" s="194"/>
      <c r="KG34" s="194"/>
      <c r="KH34" s="194"/>
      <c r="KI34" s="194"/>
      <c r="KJ34" s="194"/>
      <c r="KK34" s="194"/>
      <c r="KL34" s="194"/>
      <c r="KM34" s="194"/>
      <c r="KN34" s="194"/>
      <c r="KO34" s="194"/>
      <c r="KP34" s="194"/>
      <c r="KQ34" s="194"/>
      <c r="KR34" s="194"/>
      <c r="KS34" s="194"/>
      <c r="KT34" s="194"/>
      <c r="KU34" s="194"/>
      <c r="KV34" s="194"/>
      <c r="KW34" s="194"/>
      <c r="KX34" s="194"/>
      <c r="KY34" s="194"/>
      <c r="KZ34" s="194"/>
      <c r="LA34" s="194"/>
      <c r="LB34" s="194"/>
      <c r="LC34" s="194"/>
      <c r="LD34" s="194"/>
      <c r="LE34" s="194"/>
      <c r="LF34" s="194"/>
      <c r="LG34" s="194"/>
      <c r="LH34" s="194"/>
      <c r="LI34" s="194"/>
      <c r="LJ34" s="194"/>
      <c r="LK34" s="194"/>
      <c r="LL34" s="194"/>
      <c r="LM34" s="194"/>
      <c r="LN34" s="194"/>
      <c r="LO34" s="194"/>
      <c r="LP34" s="194"/>
      <c r="LQ34" s="194"/>
      <c r="LR34" s="194"/>
      <c r="LS34" s="194"/>
      <c r="LT34" s="194"/>
      <c r="LU34" s="194"/>
      <c r="LV34" s="194"/>
      <c r="LW34" s="194"/>
      <c r="LX34" s="194"/>
      <c r="LY34" s="194"/>
      <c r="LZ34" s="194"/>
      <c r="MA34" s="194"/>
      <c r="MB34" s="194"/>
      <c r="MC34" s="194"/>
      <c r="MD34" s="194"/>
      <c r="ME34" s="194"/>
      <c r="MF34" s="194"/>
      <c r="MG34" s="194"/>
      <c r="MH34" s="194"/>
      <c r="MI34" s="194"/>
      <c r="MJ34" s="194"/>
      <c r="MK34" s="194"/>
      <c r="ML34" s="194"/>
      <c r="MM34" s="194"/>
      <c r="MN34" s="194"/>
      <c r="MO34" s="194"/>
      <c r="MP34" s="194"/>
      <c r="MQ34" s="194"/>
      <c r="MR34" s="194"/>
      <c r="MS34" s="194"/>
      <c r="MT34" s="194"/>
      <c r="MU34" s="194"/>
      <c r="MV34" s="194"/>
      <c r="MW34" s="194"/>
      <c r="MX34" s="194"/>
      <c r="MY34" s="194"/>
      <c r="MZ34" s="194"/>
      <c r="NA34" s="194"/>
      <c r="NB34" s="194"/>
      <c r="NC34" s="194"/>
      <c r="ND34" s="194"/>
      <c r="NE34" s="194"/>
      <c r="NF34" s="194"/>
      <c r="NG34" s="194"/>
      <c r="NH34" s="194"/>
      <c r="NI34" s="194"/>
      <c r="NJ34" s="194"/>
      <c r="NK34" s="194"/>
      <c r="NL34" s="194"/>
      <c r="NM34" s="194"/>
      <c r="NN34" s="194"/>
      <c r="NO34" s="194"/>
      <c r="NP34" s="194"/>
      <c r="NQ34" s="194"/>
      <c r="NR34" s="194"/>
      <c r="NS34" s="194"/>
      <c r="NT34" s="194"/>
      <c r="NU34" s="194"/>
      <c r="NV34" s="194"/>
      <c r="NW34" s="194"/>
      <c r="NX34" s="194"/>
      <c r="NY34" s="194"/>
      <c r="NZ34" s="194"/>
      <c r="OA34" s="194"/>
      <c r="OB34" s="194"/>
      <c r="OC34" s="194"/>
      <c r="OD34" s="194"/>
      <c r="OE34" s="194"/>
      <c r="OF34" s="194"/>
      <c r="OG34" s="194"/>
      <c r="OH34" s="194"/>
      <c r="OI34" s="194"/>
      <c r="OJ34" s="194"/>
      <c r="OK34" s="194"/>
      <c r="OL34" s="194"/>
      <c r="OM34" s="194"/>
      <c r="ON34" s="194"/>
      <c r="OO34" s="194"/>
      <c r="OP34" s="194"/>
      <c r="OQ34" s="194"/>
      <c r="OR34" s="194"/>
      <c r="OS34" s="194"/>
      <c r="OT34" s="194"/>
      <c r="OU34" s="194"/>
      <c r="OV34" s="194"/>
      <c r="OW34" s="194"/>
      <c r="OX34" s="194"/>
      <c r="OY34" s="194"/>
      <c r="OZ34" s="194"/>
      <c r="PA34" s="194"/>
      <c r="PB34" s="194"/>
      <c r="PC34" s="194"/>
      <c r="PD34" s="194"/>
      <c r="PE34" s="194"/>
      <c r="PF34" s="194"/>
      <c r="PG34" s="194"/>
      <c r="PH34" s="194"/>
      <c r="PI34" s="194"/>
      <c r="PJ34" s="194"/>
      <c r="PK34" s="194"/>
      <c r="PL34" s="194"/>
      <c r="PM34" s="194"/>
      <c r="PN34" s="194"/>
      <c r="PO34" s="194"/>
      <c r="PP34" s="194"/>
      <c r="PQ34" s="194"/>
      <c r="PR34" s="194"/>
      <c r="PS34" s="194"/>
      <c r="PT34" s="194"/>
      <c r="PU34" s="194"/>
      <c r="PV34" s="194"/>
      <c r="PW34" s="194"/>
      <c r="PX34" s="194"/>
      <c r="PY34" s="194"/>
      <c r="PZ34" s="194"/>
      <c r="QA34" s="194"/>
      <c r="QB34" s="194"/>
      <c r="QC34" s="194"/>
      <c r="QD34" s="194"/>
      <c r="QE34" s="194"/>
      <c r="QF34" s="194"/>
      <c r="QG34" s="194"/>
      <c r="QH34" s="194"/>
      <c r="QI34" s="194"/>
      <c r="QJ34" s="194"/>
      <c r="QK34" s="194"/>
      <c r="QL34" s="194"/>
      <c r="QM34" s="194"/>
      <c r="QN34" s="194"/>
      <c r="QO34" s="194"/>
      <c r="QP34" s="194"/>
      <c r="QQ34" s="194"/>
      <c r="QR34" s="194"/>
      <c r="QS34" s="194"/>
      <c r="QT34" s="194"/>
      <c r="QU34" s="194"/>
      <c r="QV34" s="194"/>
      <c r="QW34" s="194"/>
      <c r="QX34" s="194"/>
      <c r="QY34" s="194"/>
      <c r="QZ34" s="194"/>
      <c r="RA34" s="194"/>
      <c r="RB34" s="194"/>
      <c r="RC34" s="194"/>
      <c r="RD34" s="194"/>
      <c r="RE34" s="194"/>
      <c r="RF34" s="194"/>
      <c r="RG34" s="194"/>
      <c r="RH34" s="194"/>
      <c r="RI34" s="194"/>
      <c r="RJ34" s="194"/>
      <c r="RK34" s="194"/>
      <c r="RL34" s="194"/>
      <c r="RM34" s="194"/>
      <c r="RN34" s="194"/>
      <c r="RO34" s="194"/>
      <c r="RP34" s="194"/>
      <c r="RQ34" s="194"/>
      <c r="RR34" s="194"/>
      <c r="RS34" s="194"/>
      <c r="RT34" s="194"/>
      <c r="RU34" s="194"/>
      <c r="RV34" s="194"/>
      <c r="RW34" s="194"/>
      <c r="RX34" s="194"/>
      <c r="RY34" s="194"/>
      <c r="RZ34" s="194"/>
      <c r="SA34" s="194"/>
      <c r="SB34" s="194"/>
      <c r="SC34" s="194"/>
      <c r="SD34" s="194"/>
      <c r="SE34" s="194"/>
      <c r="SF34" s="194"/>
      <c r="SG34" s="194"/>
      <c r="SH34" s="194"/>
      <c r="SI34" s="194"/>
      <c r="SJ34" s="194"/>
      <c r="SK34" s="194"/>
      <c r="SL34" s="194"/>
      <c r="SM34" s="194"/>
      <c r="SN34" s="194"/>
      <c r="SO34" s="194"/>
      <c r="SP34" s="194"/>
      <c r="SQ34" s="194"/>
      <c r="SR34" s="194"/>
      <c r="SS34" s="194"/>
      <c r="ST34" s="194"/>
      <c r="SU34" s="194"/>
      <c r="SV34" s="194"/>
      <c r="SW34" s="194"/>
      <c r="SX34" s="194"/>
      <c r="SY34" s="194"/>
      <c r="SZ34" s="194"/>
      <c r="TA34" s="194"/>
      <c r="TB34" s="194"/>
      <c r="TC34" s="194"/>
      <c r="TD34" s="194"/>
      <c r="TE34" s="194"/>
      <c r="TF34" s="194"/>
      <c r="TG34" s="194"/>
      <c r="TH34" s="194"/>
      <c r="TI34" s="194"/>
      <c r="TJ34" s="194"/>
      <c r="TK34" s="194"/>
      <c r="TL34" s="194"/>
      <c r="TM34" s="194"/>
      <c r="TN34" s="194"/>
      <c r="TO34" s="194"/>
      <c r="TP34" s="194"/>
      <c r="TQ34" s="194"/>
      <c r="TR34" s="194"/>
      <c r="TS34" s="194"/>
      <c r="TT34" s="194"/>
      <c r="TU34" s="194"/>
      <c r="TV34" s="194"/>
      <c r="TW34" s="194"/>
      <c r="TX34" s="194"/>
      <c r="TY34" s="194"/>
      <c r="TZ34" s="194"/>
      <c r="UA34" s="194"/>
      <c r="UB34" s="194"/>
      <c r="UC34" s="194"/>
      <c r="UD34" s="194"/>
      <c r="UE34" s="194"/>
      <c r="UF34" s="194"/>
      <c r="UG34" s="194"/>
      <c r="UH34" s="194"/>
      <c r="UI34" s="194"/>
      <c r="UJ34" s="194"/>
      <c r="UK34" s="194"/>
      <c r="UL34" s="194"/>
      <c r="UM34" s="194"/>
      <c r="UN34" s="194"/>
      <c r="UO34" s="194"/>
      <c r="UP34" s="194"/>
      <c r="UQ34" s="194"/>
      <c r="UR34" s="194"/>
      <c r="US34" s="194"/>
      <c r="UT34" s="194"/>
      <c r="UU34" s="194"/>
      <c r="UV34" s="194"/>
      <c r="UW34" s="194"/>
      <c r="UX34" s="194"/>
      <c r="UY34" s="194"/>
      <c r="UZ34" s="194"/>
      <c r="VA34" s="194"/>
      <c r="VB34" s="194"/>
      <c r="VC34" s="194"/>
      <c r="VD34" s="194"/>
      <c r="VE34" s="194"/>
      <c r="VF34" s="194"/>
      <c r="VG34" s="194"/>
      <c r="VH34" s="194"/>
      <c r="VI34" s="194"/>
      <c r="VJ34" s="194"/>
      <c r="VK34" s="194"/>
      <c r="VL34" s="194"/>
      <c r="VM34" s="194"/>
      <c r="VN34" s="194"/>
      <c r="VO34" s="194"/>
      <c r="VP34" s="194"/>
      <c r="VQ34" s="194"/>
      <c r="VR34" s="194"/>
      <c r="VS34" s="194"/>
      <c r="VT34" s="194"/>
      <c r="VU34" s="194"/>
      <c r="VV34" s="194"/>
      <c r="VW34" s="194"/>
      <c r="VX34" s="194"/>
      <c r="VY34" s="194"/>
      <c r="VZ34" s="194"/>
      <c r="WA34" s="194"/>
      <c r="WB34" s="194"/>
      <c r="WC34" s="194"/>
      <c r="WD34" s="194"/>
      <c r="WE34" s="194"/>
      <c r="WF34" s="194"/>
      <c r="WG34" s="194"/>
      <c r="WH34" s="194"/>
      <c r="WI34" s="194"/>
      <c r="WJ34" s="194"/>
      <c r="WK34" s="194"/>
      <c r="WL34" s="194"/>
      <c r="WM34" s="194"/>
      <c r="WN34" s="194"/>
      <c r="WO34" s="194"/>
      <c r="WP34" s="194"/>
      <c r="WQ34" s="194"/>
      <c r="WR34" s="194"/>
      <c r="WS34" s="194"/>
      <c r="WT34" s="194"/>
      <c r="WU34" s="194"/>
      <c r="WV34" s="194"/>
      <c r="WW34" s="194"/>
      <c r="WX34" s="194"/>
      <c r="WY34" s="194"/>
      <c r="WZ34" s="194"/>
      <c r="XA34" s="194"/>
      <c r="XB34" s="194"/>
      <c r="XC34" s="194"/>
      <c r="XD34" s="194"/>
      <c r="XE34" s="194"/>
      <c r="XF34" s="194"/>
      <c r="XG34" s="194"/>
      <c r="XH34" s="194"/>
      <c r="XI34" s="194"/>
      <c r="XJ34" s="194"/>
      <c r="XK34" s="194"/>
      <c r="XL34" s="194"/>
      <c r="XM34" s="194"/>
      <c r="XN34" s="194"/>
      <c r="XO34" s="194"/>
      <c r="XP34" s="194"/>
      <c r="XQ34" s="194"/>
      <c r="XR34" s="194"/>
      <c r="XS34" s="194"/>
      <c r="XT34" s="194"/>
      <c r="XU34" s="194"/>
      <c r="XV34" s="194"/>
      <c r="XW34" s="194"/>
      <c r="XX34" s="194"/>
      <c r="XY34" s="194"/>
      <c r="XZ34" s="194"/>
      <c r="YA34" s="194"/>
      <c r="YB34" s="194"/>
      <c r="YC34" s="194"/>
      <c r="YD34" s="194"/>
      <c r="YE34" s="194"/>
      <c r="YF34" s="194"/>
      <c r="YG34" s="194"/>
      <c r="YH34" s="194"/>
      <c r="YI34" s="194"/>
      <c r="YJ34" s="194"/>
      <c r="YK34" s="194"/>
      <c r="YL34" s="194"/>
      <c r="YM34" s="194"/>
      <c r="YN34" s="194"/>
      <c r="YO34" s="194"/>
      <c r="YP34" s="194"/>
      <c r="YQ34" s="194"/>
      <c r="YR34" s="194"/>
      <c r="YS34" s="194"/>
      <c r="YT34" s="194"/>
      <c r="YU34" s="194"/>
      <c r="YV34" s="194"/>
      <c r="YW34" s="194"/>
      <c r="YX34" s="194"/>
      <c r="YY34" s="194"/>
      <c r="YZ34" s="194"/>
      <c r="ZA34" s="194"/>
      <c r="ZB34" s="194"/>
      <c r="ZC34" s="194"/>
      <c r="ZD34" s="194"/>
      <c r="ZE34" s="194"/>
      <c r="ZF34" s="194"/>
      <c r="ZG34" s="194"/>
      <c r="ZH34" s="194"/>
      <c r="ZI34" s="194"/>
      <c r="ZJ34" s="194"/>
      <c r="ZK34" s="194"/>
      <c r="ZL34" s="194"/>
      <c r="ZM34" s="194"/>
      <c r="ZN34" s="194"/>
      <c r="ZO34" s="194"/>
      <c r="ZP34" s="194"/>
      <c r="ZQ34" s="194"/>
      <c r="ZR34" s="194"/>
      <c r="ZS34" s="194"/>
      <c r="ZT34" s="194"/>
      <c r="ZU34" s="194"/>
      <c r="ZV34" s="194"/>
      <c r="ZW34" s="194"/>
      <c r="ZX34" s="194"/>
      <c r="ZY34" s="194"/>
      <c r="ZZ34" s="194"/>
    </row>
    <row r="35" spans="1:702" s="39" customFormat="1" ht="33" customHeight="1">
      <c r="A35" s="194"/>
      <c r="B35" s="822" t="s">
        <v>407</v>
      </c>
      <c r="C35" s="668" t="s">
        <v>412</v>
      </c>
      <c r="D35" s="642" t="s">
        <v>400</v>
      </c>
      <c r="E35" s="655" t="s">
        <v>401</v>
      </c>
      <c r="F35" s="656" t="s">
        <v>413</v>
      </c>
      <c r="G35" s="657" t="s">
        <v>403</v>
      </c>
      <c r="H35" s="658" t="s">
        <v>404</v>
      </c>
      <c r="I35" s="656" t="s">
        <v>369</v>
      </c>
      <c r="J35" s="198"/>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I35" s="194"/>
      <c r="CJ35" s="194"/>
      <c r="CK35" s="194"/>
      <c r="CL35" s="194"/>
      <c r="CM35" s="194"/>
      <c r="CN35" s="194"/>
      <c r="CO35" s="194"/>
      <c r="CP35" s="194"/>
      <c r="CQ35" s="194"/>
      <c r="CR35" s="194"/>
      <c r="CS35" s="194"/>
      <c r="CT35" s="194"/>
      <c r="CU35" s="194"/>
      <c r="CV35" s="194"/>
      <c r="CW35" s="194"/>
      <c r="CX35" s="194"/>
      <c r="CY35" s="194"/>
      <c r="CZ35" s="194"/>
      <c r="DA35" s="194"/>
      <c r="DB35" s="194"/>
      <c r="DC35" s="194"/>
      <c r="DD35" s="194"/>
      <c r="DE35" s="194"/>
      <c r="DF35" s="194"/>
      <c r="DG35" s="194"/>
      <c r="DH35" s="194"/>
      <c r="DI35" s="194"/>
      <c r="DJ35" s="194"/>
      <c r="DK35" s="194"/>
      <c r="DL35" s="194"/>
      <c r="DM35" s="194"/>
      <c r="DN35" s="194"/>
      <c r="DO35" s="194"/>
      <c r="DP35" s="194"/>
      <c r="DQ35" s="194"/>
      <c r="DR35" s="194"/>
      <c r="DS35" s="194"/>
      <c r="DT35" s="194"/>
      <c r="DU35" s="194"/>
      <c r="DV35" s="194"/>
      <c r="DW35" s="194"/>
      <c r="DX35" s="194"/>
      <c r="DY35" s="194"/>
      <c r="DZ35" s="194"/>
      <c r="EA35" s="194"/>
      <c r="EB35" s="194"/>
      <c r="EC35" s="194"/>
      <c r="ED35" s="194"/>
      <c r="EE35" s="194"/>
      <c r="EF35" s="194"/>
      <c r="EG35" s="194"/>
      <c r="EH35" s="194"/>
      <c r="EI35" s="194"/>
      <c r="EJ35" s="194"/>
      <c r="EK35" s="194"/>
      <c r="EL35" s="194"/>
      <c r="EM35" s="194"/>
      <c r="EN35" s="194"/>
      <c r="EO35" s="194"/>
      <c r="EP35" s="194"/>
      <c r="EQ35" s="194"/>
      <c r="ER35" s="194"/>
      <c r="ES35" s="194"/>
      <c r="ET35" s="194"/>
      <c r="EU35" s="194"/>
      <c r="EV35" s="194"/>
      <c r="EW35" s="194"/>
      <c r="EX35" s="194"/>
      <c r="EY35" s="194"/>
      <c r="EZ35" s="194"/>
      <c r="FA35" s="194"/>
      <c r="FB35" s="194"/>
      <c r="FC35" s="194"/>
      <c r="FD35" s="194"/>
      <c r="FE35" s="194"/>
      <c r="FF35" s="194"/>
      <c r="FG35" s="194"/>
      <c r="FH35" s="194"/>
      <c r="FI35" s="194"/>
      <c r="FJ35" s="194"/>
      <c r="FK35" s="194"/>
      <c r="FL35" s="194"/>
      <c r="FM35" s="194"/>
      <c r="FN35" s="194"/>
      <c r="FO35" s="194"/>
      <c r="FP35" s="194"/>
      <c r="FQ35" s="194"/>
      <c r="FR35" s="194"/>
      <c r="FS35" s="194"/>
      <c r="FT35" s="194"/>
      <c r="FU35" s="194"/>
      <c r="FV35" s="194"/>
      <c r="FW35" s="194"/>
      <c r="FX35" s="194"/>
      <c r="FY35" s="194"/>
      <c r="FZ35" s="194"/>
      <c r="GA35" s="194"/>
      <c r="GB35" s="194"/>
      <c r="GC35" s="194"/>
      <c r="GD35" s="194"/>
      <c r="GE35" s="194"/>
      <c r="GF35" s="194"/>
      <c r="GG35" s="194"/>
      <c r="GH35" s="194"/>
      <c r="GI35" s="194"/>
      <c r="GJ35" s="194"/>
      <c r="GK35" s="194"/>
      <c r="GL35" s="194"/>
      <c r="GM35" s="194"/>
      <c r="GN35" s="194"/>
      <c r="GO35" s="194"/>
      <c r="GP35" s="194"/>
      <c r="GQ35" s="194"/>
      <c r="GR35" s="194"/>
      <c r="GS35" s="194"/>
      <c r="GT35" s="194"/>
      <c r="GU35" s="194"/>
      <c r="GV35" s="194"/>
      <c r="GW35" s="194"/>
      <c r="GX35" s="194"/>
      <c r="GY35" s="194"/>
      <c r="GZ35" s="194"/>
      <c r="HA35" s="194"/>
      <c r="HB35" s="194"/>
      <c r="HC35" s="194"/>
      <c r="HD35" s="194"/>
      <c r="HE35" s="194"/>
      <c r="HF35" s="194"/>
      <c r="HG35" s="194"/>
      <c r="HH35" s="194"/>
      <c r="HI35" s="194"/>
      <c r="HJ35" s="194"/>
      <c r="HK35" s="194"/>
      <c r="HL35" s="194"/>
      <c r="HM35" s="194"/>
      <c r="HN35" s="194"/>
      <c r="HO35" s="194"/>
      <c r="HP35" s="194"/>
      <c r="HQ35" s="194"/>
      <c r="HR35" s="194"/>
      <c r="HS35" s="194"/>
      <c r="HT35" s="194"/>
      <c r="HU35" s="194"/>
      <c r="HV35" s="194"/>
      <c r="HW35" s="194"/>
      <c r="HX35" s="194"/>
      <c r="HY35" s="194"/>
      <c r="HZ35" s="194"/>
      <c r="IA35" s="194"/>
      <c r="IB35" s="194"/>
      <c r="IC35" s="194"/>
      <c r="ID35" s="194"/>
      <c r="IE35" s="194"/>
      <c r="IF35" s="194"/>
      <c r="IG35" s="194"/>
      <c r="IH35" s="194"/>
      <c r="II35" s="194"/>
      <c r="IJ35" s="194"/>
      <c r="IK35" s="194"/>
      <c r="IL35" s="194"/>
      <c r="IM35" s="194"/>
      <c r="IN35" s="194"/>
      <c r="IO35" s="194"/>
      <c r="IP35" s="194"/>
      <c r="IQ35" s="194"/>
      <c r="IR35" s="194"/>
      <c r="IS35" s="194"/>
      <c r="IT35" s="194"/>
      <c r="IU35" s="194"/>
      <c r="IV35" s="194"/>
      <c r="IW35" s="194"/>
      <c r="IX35" s="194"/>
      <c r="IY35" s="194"/>
      <c r="IZ35" s="194"/>
      <c r="JA35" s="194"/>
      <c r="JB35" s="194"/>
      <c r="JC35" s="194"/>
      <c r="JD35" s="194"/>
      <c r="JE35" s="194"/>
      <c r="JF35" s="194"/>
      <c r="JG35" s="194"/>
      <c r="JH35" s="194"/>
      <c r="JI35" s="194"/>
      <c r="JJ35" s="194"/>
      <c r="JK35" s="194"/>
      <c r="JL35" s="194"/>
      <c r="JM35" s="194"/>
      <c r="JN35" s="194"/>
      <c r="JO35" s="194"/>
      <c r="JP35" s="194"/>
      <c r="JQ35" s="194"/>
      <c r="JR35" s="194"/>
      <c r="JS35" s="194"/>
      <c r="JT35" s="194"/>
      <c r="JU35" s="194"/>
      <c r="JV35" s="194"/>
      <c r="JW35" s="194"/>
      <c r="JX35" s="194"/>
      <c r="JY35" s="194"/>
      <c r="JZ35" s="194"/>
      <c r="KA35" s="194"/>
      <c r="KB35" s="194"/>
      <c r="KC35" s="194"/>
      <c r="KD35" s="194"/>
      <c r="KE35" s="194"/>
      <c r="KF35" s="194"/>
      <c r="KG35" s="194"/>
      <c r="KH35" s="194"/>
      <c r="KI35" s="194"/>
      <c r="KJ35" s="194"/>
      <c r="KK35" s="194"/>
      <c r="KL35" s="194"/>
      <c r="KM35" s="194"/>
      <c r="KN35" s="194"/>
      <c r="KO35" s="194"/>
      <c r="KP35" s="194"/>
      <c r="KQ35" s="194"/>
      <c r="KR35" s="194"/>
      <c r="KS35" s="194"/>
      <c r="KT35" s="194"/>
      <c r="KU35" s="194"/>
      <c r="KV35" s="194"/>
      <c r="KW35" s="194"/>
      <c r="KX35" s="194"/>
      <c r="KY35" s="194"/>
      <c r="KZ35" s="194"/>
      <c r="LA35" s="194"/>
      <c r="LB35" s="194"/>
      <c r="LC35" s="194"/>
      <c r="LD35" s="194"/>
      <c r="LE35" s="194"/>
      <c r="LF35" s="194"/>
      <c r="LG35" s="194"/>
      <c r="LH35" s="194"/>
      <c r="LI35" s="194"/>
      <c r="LJ35" s="194"/>
      <c r="LK35" s="194"/>
      <c r="LL35" s="194"/>
      <c r="LM35" s="194"/>
      <c r="LN35" s="194"/>
      <c r="LO35" s="194"/>
      <c r="LP35" s="194"/>
      <c r="LQ35" s="194"/>
      <c r="LR35" s="194"/>
      <c r="LS35" s="194"/>
      <c r="LT35" s="194"/>
      <c r="LU35" s="194"/>
      <c r="LV35" s="194"/>
      <c r="LW35" s="194"/>
      <c r="LX35" s="194"/>
      <c r="LY35" s="194"/>
      <c r="LZ35" s="194"/>
      <c r="MA35" s="194"/>
      <c r="MB35" s="194"/>
      <c r="MC35" s="194"/>
      <c r="MD35" s="194"/>
      <c r="ME35" s="194"/>
      <c r="MF35" s="194"/>
      <c r="MG35" s="194"/>
      <c r="MH35" s="194"/>
      <c r="MI35" s="194"/>
      <c r="MJ35" s="194"/>
      <c r="MK35" s="194"/>
      <c r="ML35" s="194"/>
      <c r="MM35" s="194"/>
      <c r="MN35" s="194"/>
      <c r="MO35" s="194"/>
      <c r="MP35" s="194"/>
      <c r="MQ35" s="194"/>
      <c r="MR35" s="194"/>
      <c r="MS35" s="194"/>
      <c r="MT35" s="194"/>
      <c r="MU35" s="194"/>
      <c r="MV35" s="194"/>
      <c r="MW35" s="194"/>
      <c r="MX35" s="194"/>
      <c r="MY35" s="194"/>
      <c r="MZ35" s="194"/>
      <c r="NA35" s="194"/>
      <c r="NB35" s="194"/>
      <c r="NC35" s="194"/>
      <c r="ND35" s="194"/>
      <c r="NE35" s="194"/>
      <c r="NF35" s="194"/>
      <c r="NG35" s="194"/>
      <c r="NH35" s="194"/>
      <c r="NI35" s="194"/>
      <c r="NJ35" s="194"/>
      <c r="NK35" s="194"/>
      <c r="NL35" s="194"/>
      <c r="NM35" s="194"/>
      <c r="NN35" s="194"/>
      <c r="NO35" s="194"/>
      <c r="NP35" s="194"/>
      <c r="NQ35" s="194"/>
      <c r="NR35" s="194"/>
      <c r="NS35" s="194"/>
      <c r="NT35" s="194"/>
      <c r="NU35" s="194"/>
      <c r="NV35" s="194"/>
      <c r="NW35" s="194"/>
      <c r="NX35" s="194"/>
      <c r="NY35" s="194"/>
      <c r="NZ35" s="194"/>
      <c r="OA35" s="194"/>
      <c r="OB35" s="194"/>
      <c r="OC35" s="194"/>
      <c r="OD35" s="194"/>
      <c r="OE35" s="194"/>
      <c r="OF35" s="194"/>
      <c r="OG35" s="194"/>
      <c r="OH35" s="194"/>
      <c r="OI35" s="194"/>
      <c r="OJ35" s="194"/>
      <c r="OK35" s="194"/>
      <c r="OL35" s="194"/>
      <c r="OM35" s="194"/>
      <c r="ON35" s="194"/>
      <c r="OO35" s="194"/>
      <c r="OP35" s="194"/>
      <c r="OQ35" s="194"/>
      <c r="OR35" s="194"/>
      <c r="OS35" s="194"/>
      <c r="OT35" s="194"/>
      <c r="OU35" s="194"/>
      <c r="OV35" s="194"/>
      <c r="OW35" s="194"/>
      <c r="OX35" s="194"/>
      <c r="OY35" s="194"/>
      <c r="OZ35" s="194"/>
      <c r="PA35" s="194"/>
      <c r="PB35" s="194"/>
      <c r="PC35" s="194"/>
      <c r="PD35" s="194"/>
      <c r="PE35" s="194"/>
      <c r="PF35" s="194"/>
      <c r="PG35" s="194"/>
      <c r="PH35" s="194"/>
      <c r="PI35" s="194"/>
      <c r="PJ35" s="194"/>
      <c r="PK35" s="194"/>
      <c r="PL35" s="194"/>
      <c r="PM35" s="194"/>
      <c r="PN35" s="194"/>
      <c r="PO35" s="194"/>
      <c r="PP35" s="194"/>
      <c r="PQ35" s="194"/>
      <c r="PR35" s="194"/>
      <c r="PS35" s="194"/>
      <c r="PT35" s="194"/>
      <c r="PU35" s="194"/>
      <c r="PV35" s="194"/>
      <c r="PW35" s="194"/>
      <c r="PX35" s="194"/>
      <c r="PY35" s="194"/>
      <c r="PZ35" s="194"/>
      <c r="QA35" s="194"/>
      <c r="QB35" s="194"/>
      <c r="QC35" s="194"/>
      <c r="QD35" s="194"/>
      <c r="QE35" s="194"/>
      <c r="QF35" s="194"/>
      <c r="QG35" s="194"/>
      <c r="QH35" s="194"/>
      <c r="QI35" s="194"/>
      <c r="QJ35" s="194"/>
      <c r="QK35" s="194"/>
      <c r="QL35" s="194"/>
      <c r="QM35" s="194"/>
      <c r="QN35" s="194"/>
      <c r="QO35" s="194"/>
      <c r="QP35" s="194"/>
      <c r="QQ35" s="194"/>
      <c r="QR35" s="194"/>
      <c r="QS35" s="194"/>
      <c r="QT35" s="194"/>
      <c r="QU35" s="194"/>
      <c r="QV35" s="194"/>
      <c r="QW35" s="194"/>
      <c r="QX35" s="194"/>
      <c r="QY35" s="194"/>
      <c r="QZ35" s="194"/>
      <c r="RA35" s="194"/>
      <c r="RB35" s="194"/>
      <c r="RC35" s="194"/>
      <c r="RD35" s="194"/>
      <c r="RE35" s="194"/>
      <c r="RF35" s="194"/>
      <c r="RG35" s="194"/>
      <c r="RH35" s="194"/>
      <c r="RI35" s="194"/>
      <c r="RJ35" s="194"/>
      <c r="RK35" s="194"/>
      <c r="RL35" s="194"/>
      <c r="RM35" s="194"/>
      <c r="RN35" s="194"/>
      <c r="RO35" s="194"/>
      <c r="RP35" s="194"/>
      <c r="RQ35" s="194"/>
      <c r="RR35" s="194"/>
      <c r="RS35" s="194"/>
      <c r="RT35" s="194"/>
      <c r="RU35" s="194"/>
      <c r="RV35" s="194"/>
      <c r="RW35" s="194"/>
      <c r="RX35" s="194"/>
      <c r="RY35" s="194"/>
      <c r="RZ35" s="194"/>
      <c r="SA35" s="194"/>
      <c r="SB35" s="194"/>
      <c r="SC35" s="194"/>
      <c r="SD35" s="194"/>
      <c r="SE35" s="194"/>
      <c r="SF35" s="194"/>
      <c r="SG35" s="194"/>
      <c r="SH35" s="194"/>
      <c r="SI35" s="194"/>
      <c r="SJ35" s="194"/>
      <c r="SK35" s="194"/>
      <c r="SL35" s="194"/>
      <c r="SM35" s="194"/>
      <c r="SN35" s="194"/>
      <c r="SO35" s="194"/>
      <c r="SP35" s="194"/>
      <c r="SQ35" s="194"/>
      <c r="SR35" s="194"/>
      <c r="SS35" s="194"/>
      <c r="ST35" s="194"/>
      <c r="SU35" s="194"/>
      <c r="SV35" s="194"/>
      <c r="SW35" s="194"/>
      <c r="SX35" s="194"/>
      <c r="SY35" s="194"/>
      <c r="SZ35" s="194"/>
      <c r="TA35" s="194"/>
      <c r="TB35" s="194"/>
      <c r="TC35" s="194"/>
      <c r="TD35" s="194"/>
      <c r="TE35" s="194"/>
      <c r="TF35" s="194"/>
      <c r="TG35" s="194"/>
      <c r="TH35" s="194"/>
      <c r="TI35" s="194"/>
      <c r="TJ35" s="194"/>
      <c r="TK35" s="194"/>
      <c r="TL35" s="194"/>
      <c r="TM35" s="194"/>
      <c r="TN35" s="194"/>
      <c r="TO35" s="194"/>
      <c r="TP35" s="194"/>
      <c r="TQ35" s="194"/>
      <c r="TR35" s="194"/>
      <c r="TS35" s="194"/>
      <c r="TT35" s="194"/>
      <c r="TU35" s="194"/>
      <c r="TV35" s="194"/>
      <c r="TW35" s="194"/>
      <c r="TX35" s="194"/>
      <c r="TY35" s="194"/>
      <c r="TZ35" s="194"/>
      <c r="UA35" s="194"/>
      <c r="UB35" s="194"/>
      <c r="UC35" s="194"/>
      <c r="UD35" s="194"/>
      <c r="UE35" s="194"/>
      <c r="UF35" s="194"/>
      <c r="UG35" s="194"/>
      <c r="UH35" s="194"/>
      <c r="UI35" s="194"/>
      <c r="UJ35" s="194"/>
      <c r="UK35" s="194"/>
      <c r="UL35" s="194"/>
      <c r="UM35" s="194"/>
      <c r="UN35" s="194"/>
      <c r="UO35" s="194"/>
      <c r="UP35" s="194"/>
      <c r="UQ35" s="194"/>
      <c r="UR35" s="194"/>
      <c r="US35" s="194"/>
      <c r="UT35" s="194"/>
      <c r="UU35" s="194"/>
      <c r="UV35" s="194"/>
      <c r="UW35" s="194"/>
      <c r="UX35" s="194"/>
      <c r="UY35" s="194"/>
      <c r="UZ35" s="194"/>
      <c r="VA35" s="194"/>
      <c r="VB35" s="194"/>
      <c r="VC35" s="194"/>
      <c r="VD35" s="194"/>
      <c r="VE35" s="194"/>
      <c r="VF35" s="194"/>
      <c r="VG35" s="194"/>
      <c r="VH35" s="194"/>
      <c r="VI35" s="194"/>
      <c r="VJ35" s="194"/>
      <c r="VK35" s="194"/>
      <c r="VL35" s="194"/>
      <c r="VM35" s="194"/>
      <c r="VN35" s="194"/>
      <c r="VO35" s="194"/>
      <c r="VP35" s="194"/>
      <c r="VQ35" s="194"/>
      <c r="VR35" s="194"/>
      <c r="VS35" s="194"/>
      <c r="VT35" s="194"/>
      <c r="VU35" s="194"/>
      <c r="VV35" s="194"/>
      <c r="VW35" s="194"/>
      <c r="VX35" s="194"/>
      <c r="VY35" s="194"/>
      <c r="VZ35" s="194"/>
      <c r="WA35" s="194"/>
      <c r="WB35" s="194"/>
      <c r="WC35" s="194"/>
      <c r="WD35" s="194"/>
      <c r="WE35" s="194"/>
      <c r="WF35" s="194"/>
      <c r="WG35" s="194"/>
      <c r="WH35" s="194"/>
      <c r="WI35" s="194"/>
      <c r="WJ35" s="194"/>
      <c r="WK35" s="194"/>
      <c r="WL35" s="194"/>
      <c r="WM35" s="194"/>
      <c r="WN35" s="194"/>
      <c r="WO35" s="194"/>
      <c r="WP35" s="194"/>
      <c r="WQ35" s="194"/>
      <c r="WR35" s="194"/>
      <c r="WS35" s="194"/>
      <c r="WT35" s="194"/>
      <c r="WU35" s="194"/>
      <c r="WV35" s="194"/>
      <c r="WW35" s="194"/>
      <c r="WX35" s="194"/>
      <c r="WY35" s="194"/>
      <c r="WZ35" s="194"/>
      <c r="XA35" s="194"/>
      <c r="XB35" s="194"/>
      <c r="XC35" s="194"/>
      <c r="XD35" s="194"/>
      <c r="XE35" s="194"/>
      <c r="XF35" s="194"/>
      <c r="XG35" s="194"/>
      <c r="XH35" s="194"/>
      <c r="XI35" s="194"/>
      <c r="XJ35" s="194"/>
      <c r="XK35" s="194"/>
      <c r="XL35" s="194"/>
      <c r="XM35" s="194"/>
      <c r="XN35" s="194"/>
      <c r="XO35" s="194"/>
      <c r="XP35" s="194"/>
      <c r="XQ35" s="194"/>
      <c r="XR35" s="194"/>
      <c r="XS35" s="194"/>
      <c r="XT35" s="194"/>
      <c r="XU35" s="194"/>
      <c r="XV35" s="194"/>
      <c r="XW35" s="194"/>
      <c r="XX35" s="194"/>
      <c r="XY35" s="194"/>
      <c r="XZ35" s="194"/>
      <c r="YA35" s="194"/>
      <c r="YB35" s="194"/>
      <c r="YC35" s="194"/>
      <c r="YD35" s="194"/>
      <c r="YE35" s="194"/>
      <c r="YF35" s="194"/>
      <c r="YG35" s="194"/>
      <c r="YH35" s="194"/>
      <c r="YI35" s="194"/>
      <c r="YJ35" s="194"/>
      <c r="YK35" s="194"/>
      <c r="YL35" s="194"/>
      <c r="YM35" s="194"/>
      <c r="YN35" s="194"/>
      <c r="YO35" s="194"/>
      <c r="YP35" s="194"/>
      <c r="YQ35" s="194"/>
      <c r="YR35" s="194"/>
      <c r="YS35" s="194"/>
      <c r="YT35" s="194"/>
      <c r="YU35" s="194"/>
      <c r="YV35" s="194"/>
      <c r="YW35" s="194"/>
      <c r="YX35" s="194"/>
      <c r="YY35" s="194"/>
      <c r="YZ35" s="194"/>
      <c r="ZA35" s="194"/>
      <c r="ZB35" s="194"/>
      <c r="ZC35" s="194"/>
      <c r="ZD35" s="194"/>
      <c r="ZE35" s="194"/>
      <c r="ZF35" s="194"/>
      <c r="ZG35" s="194"/>
      <c r="ZH35" s="194"/>
      <c r="ZI35" s="194"/>
      <c r="ZJ35" s="194"/>
      <c r="ZK35" s="194"/>
      <c r="ZL35" s="194"/>
      <c r="ZM35" s="194"/>
      <c r="ZN35" s="194"/>
      <c r="ZO35" s="194"/>
      <c r="ZP35" s="194"/>
      <c r="ZQ35" s="194"/>
      <c r="ZR35" s="194"/>
      <c r="ZS35" s="194"/>
      <c r="ZT35" s="194"/>
      <c r="ZU35" s="194"/>
      <c r="ZV35" s="194"/>
      <c r="ZW35" s="194"/>
      <c r="ZX35" s="194"/>
      <c r="ZY35" s="194"/>
      <c r="ZZ35" s="194"/>
    </row>
    <row r="36" spans="1:702" s="39" customFormat="1" ht="19.5" customHeight="1">
      <c r="A36" s="194"/>
      <c r="B36" s="823"/>
      <c r="C36" s="741">
        <f>【5】見・契_研修諸経費!C35</f>
        <v>0</v>
      </c>
      <c r="D36" s="742">
        <f>【5】見・契_研修諸経費!D35</f>
        <v>0</v>
      </c>
      <c r="E36" s="743">
        <f>【5】見・契_研修諸経費!E35</f>
        <v>0</v>
      </c>
      <c r="F36" s="744">
        <f>【5】見・契_研修諸経費!F35</f>
        <v>0</v>
      </c>
      <c r="G36" s="663">
        <f>IFERROR(ROUND(IF(E36="","",IF(E36="10%税込",D36*F36/1.1,IF(E36="税抜",D36*F36,IF(E36="不課税",D36*F36)))),0),"")</f>
        <v>0</v>
      </c>
      <c r="H36" s="664"/>
      <c r="I36" s="664"/>
      <c r="J36" s="81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4"/>
      <c r="DS36" s="194"/>
      <c r="DT36" s="194"/>
      <c r="DU36" s="194"/>
      <c r="DV36" s="194"/>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c r="IX36" s="194"/>
      <c r="IY36" s="194"/>
      <c r="IZ36" s="194"/>
      <c r="JA36" s="194"/>
      <c r="JB36" s="194"/>
      <c r="JC36" s="194"/>
      <c r="JD36" s="194"/>
      <c r="JE36" s="194"/>
      <c r="JF36" s="194"/>
      <c r="JG36" s="194"/>
      <c r="JH36" s="194"/>
      <c r="JI36" s="194"/>
      <c r="JJ36" s="194"/>
      <c r="JK36" s="194"/>
      <c r="JL36" s="194"/>
      <c r="JM36" s="194"/>
      <c r="JN36" s="194"/>
      <c r="JO36" s="194"/>
      <c r="JP36" s="194"/>
      <c r="JQ36" s="194"/>
      <c r="JR36" s="194"/>
      <c r="JS36" s="194"/>
      <c r="JT36" s="194"/>
      <c r="JU36" s="194"/>
      <c r="JV36" s="194"/>
      <c r="JW36" s="194"/>
      <c r="JX36" s="194"/>
      <c r="JY36" s="194"/>
      <c r="JZ36" s="194"/>
      <c r="KA36" s="194"/>
      <c r="KB36" s="194"/>
      <c r="KC36" s="194"/>
      <c r="KD36" s="194"/>
      <c r="KE36" s="194"/>
      <c r="KF36" s="194"/>
      <c r="KG36" s="194"/>
      <c r="KH36" s="194"/>
      <c r="KI36" s="194"/>
      <c r="KJ36" s="194"/>
      <c r="KK36" s="194"/>
      <c r="KL36" s="194"/>
      <c r="KM36" s="194"/>
      <c r="KN36" s="194"/>
      <c r="KO36" s="194"/>
      <c r="KP36" s="194"/>
      <c r="KQ36" s="194"/>
      <c r="KR36" s="194"/>
      <c r="KS36" s="194"/>
      <c r="KT36" s="194"/>
      <c r="KU36" s="194"/>
      <c r="KV36" s="194"/>
      <c r="KW36" s="194"/>
      <c r="KX36" s="194"/>
      <c r="KY36" s="194"/>
      <c r="KZ36" s="194"/>
      <c r="LA36" s="194"/>
      <c r="LB36" s="194"/>
      <c r="LC36" s="194"/>
      <c r="LD36" s="194"/>
      <c r="LE36" s="194"/>
      <c r="LF36" s="194"/>
      <c r="LG36" s="194"/>
      <c r="LH36" s="194"/>
      <c r="LI36" s="194"/>
      <c r="LJ36" s="194"/>
      <c r="LK36" s="194"/>
      <c r="LL36" s="194"/>
      <c r="LM36" s="194"/>
      <c r="LN36" s="194"/>
      <c r="LO36" s="194"/>
      <c r="LP36" s="194"/>
      <c r="LQ36" s="194"/>
      <c r="LR36" s="194"/>
      <c r="LS36" s="194"/>
      <c r="LT36" s="194"/>
      <c r="LU36" s="194"/>
      <c r="LV36" s="194"/>
      <c r="LW36" s="194"/>
      <c r="LX36" s="194"/>
      <c r="LY36" s="194"/>
      <c r="LZ36" s="194"/>
      <c r="MA36" s="194"/>
      <c r="MB36" s="194"/>
      <c r="MC36" s="194"/>
      <c r="MD36" s="194"/>
      <c r="ME36" s="194"/>
      <c r="MF36" s="194"/>
      <c r="MG36" s="194"/>
      <c r="MH36" s="194"/>
      <c r="MI36" s="194"/>
      <c r="MJ36" s="194"/>
      <c r="MK36" s="194"/>
      <c r="ML36" s="194"/>
      <c r="MM36" s="194"/>
      <c r="MN36" s="194"/>
      <c r="MO36" s="194"/>
      <c r="MP36" s="194"/>
      <c r="MQ36" s="194"/>
      <c r="MR36" s="194"/>
      <c r="MS36" s="194"/>
      <c r="MT36" s="194"/>
      <c r="MU36" s="194"/>
      <c r="MV36" s="194"/>
      <c r="MW36" s="194"/>
      <c r="MX36" s="194"/>
      <c r="MY36" s="194"/>
      <c r="MZ36" s="194"/>
      <c r="NA36" s="194"/>
      <c r="NB36" s="194"/>
      <c r="NC36" s="194"/>
      <c r="ND36" s="194"/>
      <c r="NE36" s="194"/>
      <c r="NF36" s="194"/>
      <c r="NG36" s="194"/>
      <c r="NH36" s="194"/>
      <c r="NI36" s="194"/>
      <c r="NJ36" s="194"/>
      <c r="NK36" s="194"/>
      <c r="NL36" s="194"/>
      <c r="NM36" s="194"/>
      <c r="NN36" s="194"/>
      <c r="NO36" s="194"/>
      <c r="NP36" s="194"/>
      <c r="NQ36" s="194"/>
      <c r="NR36" s="194"/>
      <c r="NS36" s="194"/>
      <c r="NT36" s="194"/>
      <c r="NU36" s="194"/>
      <c r="NV36" s="194"/>
      <c r="NW36" s="194"/>
      <c r="NX36" s="194"/>
      <c r="NY36" s="194"/>
      <c r="NZ36" s="194"/>
      <c r="OA36" s="194"/>
      <c r="OB36" s="194"/>
      <c r="OC36" s="194"/>
      <c r="OD36" s="194"/>
      <c r="OE36" s="194"/>
      <c r="OF36" s="194"/>
      <c r="OG36" s="194"/>
      <c r="OH36" s="194"/>
      <c r="OI36" s="194"/>
      <c r="OJ36" s="194"/>
      <c r="OK36" s="194"/>
      <c r="OL36" s="194"/>
      <c r="OM36" s="194"/>
      <c r="ON36" s="194"/>
      <c r="OO36" s="194"/>
      <c r="OP36" s="194"/>
      <c r="OQ36" s="194"/>
      <c r="OR36" s="194"/>
      <c r="OS36" s="194"/>
      <c r="OT36" s="194"/>
      <c r="OU36" s="194"/>
      <c r="OV36" s="194"/>
      <c r="OW36" s="194"/>
      <c r="OX36" s="194"/>
      <c r="OY36" s="194"/>
      <c r="OZ36" s="194"/>
      <c r="PA36" s="194"/>
      <c r="PB36" s="194"/>
      <c r="PC36" s="194"/>
      <c r="PD36" s="194"/>
      <c r="PE36" s="194"/>
      <c r="PF36" s="194"/>
      <c r="PG36" s="194"/>
      <c r="PH36" s="194"/>
      <c r="PI36" s="194"/>
      <c r="PJ36" s="194"/>
      <c r="PK36" s="194"/>
      <c r="PL36" s="194"/>
      <c r="PM36" s="194"/>
      <c r="PN36" s="194"/>
      <c r="PO36" s="194"/>
      <c r="PP36" s="194"/>
      <c r="PQ36" s="194"/>
      <c r="PR36" s="194"/>
      <c r="PS36" s="194"/>
      <c r="PT36" s="194"/>
      <c r="PU36" s="194"/>
      <c r="PV36" s="194"/>
      <c r="PW36" s="194"/>
      <c r="PX36" s="194"/>
      <c r="PY36" s="194"/>
      <c r="PZ36" s="194"/>
      <c r="QA36" s="194"/>
      <c r="QB36" s="194"/>
      <c r="QC36" s="194"/>
      <c r="QD36" s="194"/>
      <c r="QE36" s="194"/>
      <c r="QF36" s="194"/>
      <c r="QG36" s="194"/>
      <c r="QH36" s="194"/>
      <c r="QI36" s="194"/>
      <c r="QJ36" s="194"/>
      <c r="QK36" s="194"/>
      <c r="QL36" s="194"/>
      <c r="QM36" s="194"/>
      <c r="QN36" s="194"/>
      <c r="QO36" s="194"/>
      <c r="QP36" s="194"/>
      <c r="QQ36" s="194"/>
      <c r="QR36" s="194"/>
      <c r="QS36" s="194"/>
      <c r="QT36" s="194"/>
      <c r="QU36" s="194"/>
      <c r="QV36" s="194"/>
      <c r="QW36" s="194"/>
      <c r="QX36" s="194"/>
      <c r="QY36" s="194"/>
      <c r="QZ36" s="194"/>
      <c r="RA36" s="194"/>
      <c r="RB36" s="194"/>
      <c r="RC36" s="194"/>
      <c r="RD36" s="194"/>
      <c r="RE36" s="194"/>
      <c r="RF36" s="194"/>
      <c r="RG36" s="194"/>
      <c r="RH36" s="194"/>
      <c r="RI36" s="194"/>
      <c r="RJ36" s="194"/>
      <c r="RK36" s="194"/>
      <c r="RL36" s="194"/>
      <c r="RM36" s="194"/>
      <c r="RN36" s="194"/>
      <c r="RO36" s="194"/>
      <c r="RP36" s="194"/>
      <c r="RQ36" s="194"/>
      <c r="RR36" s="194"/>
      <c r="RS36" s="194"/>
      <c r="RT36" s="194"/>
      <c r="RU36" s="194"/>
      <c r="RV36" s="194"/>
      <c r="RW36" s="194"/>
      <c r="RX36" s="194"/>
      <c r="RY36" s="194"/>
      <c r="RZ36" s="194"/>
      <c r="SA36" s="194"/>
      <c r="SB36" s="194"/>
      <c r="SC36" s="194"/>
      <c r="SD36" s="194"/>
      <c r="SE36" s="194"/>
      <c r="SF36" s="194"/>
      <c r="SG36" s="194"/>
      <c r="SH36" s="194"/>
      <c r="SI36" s="194"/>
      <c r="SJ36" s="194"/>
      <c r="SK36" s="194"/>
      <c r="SL36" s="194"/>
      <c r="SM36" s="194"/>
      <c r="SN36" s="194"/>
      <c r="SO36" s="194"/>
      <c r="SP36" s="194"/>
      <c r="SQ36" s="194"/>
      <c r="SR36" s="194"/>
      <c r="SS36" s="194"/>
      <c r="ST36" s="194"/>
      <c r="SU36" s="194"/>
      <c r="SV36" s="194"/>
      <c r="SW36" s="194"/>
      <c r="SX36" s="194"/>
      <c r="SY36" s="194"/>
      <c r="SZ36" s="194"/>
      <c r="TA36" s="194"/>
      <c r="TB36" s="194"/>
      <c r="TC36" s="194"/>
      <c r="TD36" s="194"/>
      <c r="TE36" s="194"/>
      <c r="TF36" s="194"/>
      <c r="TG36" s="194"/>
      <c r="TH36" s="194"/>
      <c r="TI36" s="194"/>
      <c r="TJ36" s="194"/>
      <c r="TK36" s="194"/>
      <c r="TL36" s="194"/>
      <c r="TM36" s="194"/>
      <c r="TN36" s="194"/>
      <c r="TO36" s="194"/>
      <c r="TP36" s="194"/>
      <c r="TQ36" s="194"/>
      <c r="TR36" s="194"/>
      <c r="TS36" s="194"/>
      <c r="TT36" s="194"/>
      <c r="TU36" s="194"/>
      <c r="TV36" s="194"/>
      <c r="TW36" s="194"/>
      <c r="TX36" s="194"/>
      <c r="TY36" s="194"/>
      <c r="TZ36" s="194"/>
      <c r="UA36" s="194"/>
      <c r="UB36" s="194"/>
      <c r="UC36" s="194"/>
      <c r="UD36" s="194"/>
      <c r="UE36" s="194"/>
      <c r="UF36" s="194"/>
      <c r="UG36" s="194"/>
      <c r="UH36" s="194"/>
      <c r="UI36" s="194"/>
      <c r="UJ36" s="194"/>
      <c r="UK36" s="194"/>
      <c r="UL36" s="194"/>
      <c r="UM36" s="194"/>
      <c r="UN36" s="194"/>
      <c r="UO36" s="194"/>
      <c r="UP36" s="194"/>
      <c r="UQ36" s="194"/>
      <c r="UR36" s="194"/>
      <c r="US36" s="194"/>
      <c r="UT36" s="194"/>
      <c r="UU36" s="194"/>
      <c r="UV36" s="194"/>
      <c r="UW36" s="194"/>
      <c r="UX36" s="194"/>
      <c r="UY36" s="194"/>
      <c r="UZ36" s="194"/>
      <c r="VA36" s="194"/>
      <c r="VB36" s="194"/>
      <c r="VC36" s="194"/>
      <c r="VD36" s="194"/>
      <c r="VE36" s="194"/>
      <c r="VF36" s="194"/>
      <c r="VG36" s="194"/>
      <c r="VH36" s="194"/>
      <c r="VI36" s="194"/>
      <c r="VJ36" s="194"/>
      <c r="VK36" s="194"/>
      <c r="VL36" s="194"/>
      <c r="VM36" s="194"/>
      <c r="VN36" s="194"/>
      <c r="VO36" s="194"/>
      <c r="VP36" s="194"/>
      <c r="VQ36" s="194"/>
      <c r="VR36" s="194"/>
      <c r="VS36" s="194"/>
      <c r="VT36" s="194"/>
      <c r="VU36" s="194"/>
      <c r="VV36" s="194"/>
      <c r="VW36" s="194"/>
      <c r="VX36" s="194"/>
      <c r="VY36" s="194"/>
      <c r="VZ36" s="194"/>
      <c r="WA36" s="194"/>
      <c r="WB36" s="194"/>
      <c r="WC36" s="194"/>
      <c r="WD36" s="194"/>
      <c r="WE36" s="194"/>
      <c r="WF36" s="194"/>
      <c r="WG36" s="194"/>
      <c r="WH36" s="194"/>
      <c r="WI36" s="194"/>
      <c r="WJ36" s="194"/>
      <c r="WK36" s="194"/>
      <c r="WL36" s="194"/>
      <c r="WM36" s="194"/>
      <c r="WN36" s="194"/>
      <c r="WO36" s="194"/>
      <c r="WP36" s="194"/>
      <c r="WQ36" s="194"/>
      <c r="WR36" s="194"/>
      <c r="WS36" s="194"/>
      <c r="WT36" s="194"/>
      <c r="WU36" s="194"/>
      <c r="WV36" s="194"/>
      <c r="WW36" s="194"/>
      <c r="WX36" s="194"/>
      <c r="WY36" s="194"/>
      <c r="WZ36" s="194"/>
      <c r="XA36" s="194"/>
      <c r="XB36" s="194"/>
      <c r="XC36" s="194"/>
      <c r="XD36" s="194"/>
      <c r="XE36" s="194"/>
      <c r="XF36" s="194"/>
      <c r="XG36" s="194"/>
      <c r="XH36" s="194"/>
      <c r="XI36" s="194"/>
      <c r="XJ36" s="194"/>
      <c r="XK36" s="194"/>
      <c r="XL36" s="194"/>
      <c r="XM36" s="194"/>
      <c r="XN36" s="194"/>
      <c r="XO36" s="194"/>
      <c r="XP36" s="194"/>
      <c r="XQ36" s="194"/>
      <c r="XR36" s="194"/>
      <c r="XS36" s="194"/>
      <c r="XT36" s="194"/>
      <c r="XU36" s="194"/>
      <c r="XV36" s="194"/>
      <c r="XW36" s="194"/>
      <c r="XX36" s="194"/>
      <c r="XY36" s="194"/>
      <c r="XZ36" s="194"/>
      <c r="YA36" s="194"/>
      <c r="YB36" s="194"/>
      <c r="YC36" s="194"/>
      <c r="YD36" s="194"/>
      <c r="YE36" s="194"/>
      <c r="YF36" s="194"/>
      <c r="YG36" s="194"/>
      <c r="YH36" s="194"/>
      <c r="YI36" s="194"/>
      <c r="YJ36" s="194"/>
      <c r="YK36" s="194"/>
      <c r="YL36" s="194"/>
      <c r="YM36" s="194"/>
      <c r="YN36" s="194"/>
      <c r="YO36" s="194"/>
      <c r="YP36" s="194"/>
      <c r="YQ36" s="194"/>
      <c r="YR36" s="194"/>
      <c r="YS36" s="194"/>
      <c r="YT36" s="194"/>
      <c r="YU36" s="194"/>
      <c r="YV36" s="194"/>
      <c r="YW36" s="194"/>
      <c r="YX36" s="194"/>
      <c r="YY36" s="194"/>
      <c r="YZ36" s="194"/>
      <c r="ZA36" s="194"/>
      <c r="ZB36" s="194"/>
      <c r="ZC36" s="194"/>
      <c r="ZD36" s="194"/>
      <c r="ZE36" s="194"/>
      <c r="ZF36" s="194"/>
      <c r="ZG36" s="194"/>
      <c r="ZH36" s="194"/>
      <c r="ZI36" s="194"/>
      <c r="ZJ36" s="194"/>
      <c r="ZK36" s="194"/>
      <c r="ZL36" s="194"/>
      <c r="ZM36" s="194"/>
      <c r="ZN36" s="194"/>
      <c r="ZO36" s="194"/>
      <c r="ZP36" s="194"/>
      <c r="ZQ36" s="194"/>
      <c r="ZR36" s="194"/>
      <c r="ZS36" s="194"/>
      <c r="ZT36" s="194"/>
      <c r="ZU36" s="194"/>
      <c r="ZV36" s="194"/>
      <c r="ZW36" s="194"/>
      <c r="ZX36" s="194"/>
      <c r="ZY36" s="194"/>
      <c r="ZZ36" s="194"/>
    </row>
    <row r="37" spans="1:702" s="39" customFormat="1" ht="19.5" hidden="1" customHeight="1">
      <c r="A37" s="194"/>
      <c r="B37" s="823"/>
      <c r="C37" s="741">
        <f>【5】見・契_研修諸経費!C36</f>
        <v>0</v>
      </c>
      <c r="D37" s="742">
        <f>【5】見・契_研修諸経費!D36</f>
        <v>0</v>
      </c>
      <c r="E37" s="743">
        <f>【5】見・契_研修諸経費!E36</f>
        <v>0</v>
      </c>
      <c r="F37" s="744">
        <f>【5】見・契_研修諸経費!F36</f>
        <v>0</v>
      </c>
      <c r="G37" s="663">
        <f t="shared" ref="G37:G44" si="2">IFERROR(ROUND(IF(E37="","",IF(E37="10%税込",D37*F37/1.1,IF(E37="税抜",D37*F37,IF(E37="不課税",D37*F37)))),0),"")</f>
        <v>0</v>
      </c>
      <c r="H37" s="664"/>
      <c r="I37" s="664"/>
      <c r="J37" s="81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I37" s="194"/>
      <c r="CJ37" s="194"/>
      <c r="CK37" s="194"/>
      <c r="CL37" s="194"/>
      <c r="CM37" s="194"/>
      <c r="CN37" s="194"/>
      <c r="CO37" s="194"/>
      <c r="CP37" s="194"/>
      <c r="CQ37" s="194"/>
      <c r="CR37" s="194"/>
      <c r="CS37" s="194"/>
      <c r="CT37" s="194"/>
      <c r="CU37" s="194"/>
      <c r="CV37" s="194"/>
      <c r="CW37" s="194"/>
      <c r="CX37" s="194"/>
      <c r="CY37" s="194"/>
      <c r="CZ37" s="194"/>
      <c r="DA37" s="194"/>
      <c r="DB37" s="194"/>
      <c r="DC37" s="194"/>
      <c r="DD37" s="194"/>
      <c r="DE37" s="194"/>
      <c r="DF37" s="194"/>
      <c r="DG37" s="194"/>
      <c r="DH37" s="194"/>
      <c r="DI37" s="194"/>
      <c r="DJ37" s="194"/>
      <c r="DK37" s="194"/>
      <c r="DL37" s="194"/>
      <c r="DM37" s="194"/>
      <c r="DN37" s="194"/>
      <c r="DO37" s="194"/>
      <c r="DP37" s="194"/>
      <c r="DQ37" s="194"/>
      <c r="DR37" s="194"/>
      <c r="DS37" s="194"/>
      <c r="DT37" s="194"/>
      <c r="DU37" s="194"/>
      <c r="DV37" s="194"/>
      <c r="DW37" s="194"/>
      <c r="DX37" s="194"/>
      <c r="DY37" s="194"/>
      <c r="DZ37" s="194"/>
      <c r="EA37" s="194"/>
      <c r="EB37" s="194"/>
      <c r="EC37" s="194"/>
      <c r="ED37" s="194"/>
      <c r="EE37" s="194"/>
      <c r="EF37" s="194"/>
      <c r="EG37" s="194"/>
      <c r="EH37" s="194"/>
      <c r="EI37" s="194"/>
      <c r="EJ37" s="194"/>
      <c r="EK37" s="194"/>
      <c r="EL37" s="194"/>
      <c r="EM37" s="194"/>
      <c r="EN37" s="194"/>
      <c r="EO37" s="194"/>
      <c r="EP37" s="194"/>
      <c r="EQ37" s="194"/>
      <c r="ER37" s="194"/>
      <c r="ES37" s="194"/>
      <c r="ET37" s="194"/>
      <c r="EU37" s="194"/>
      <c r="EV37" s="194"/>
      <c r="EW37" s="194"/>
      <c r="EX37" s="194"/>
      <c r="EY37" s="194"/>
      <c r="EZ37" s="194"/>
      <c r="FA37" s="194"/>
      <c r="FB37" s="194"/>
      <c r="FC37" s="194"/>
      <c r="FD37" s="194"/>
      <c r="FE37" s="194"/>
      <c r="FF37" s="194"/>
      <c r="FG37" s="194"/>
      <c r="FH37" s="194"/>
      <c r="FI37" s="194"/>
      <c r="FJ37" s="194"/>
      <c r="FK37" s="194"/>
      <c r="FL37" s="194"/>
      <c r="FM37" s="194"/>
      <c r="FN37" s="194"/>
      <c r="FO37" s="194"/>
      <c r="FP37" s="194"/>
      <c r="FQ37" s="194"/>
      <c r="FR37" s="194"/>
      <c r="FS37" s="194"/>
      <c r="FT37" s="194"/>
      <c r="FU37" s="194"/>
      <c r="FV37" s="194"/>
      <c r="FW37" s="194"/>
      <c r="FX37" s="194"/>
      <c r="FY37" s="194"/>
      <c r="FZ37" s="194"/>
      <c r="GA37" s="194"/>
      <c r="GB37" s="194"/>
      <c r="GC37" s="194"/>
      <c r="GD37" s="194"/>
      <c r="GE37" s="194"/>
      <c r="GF37" s="194"/>
      <c r="GG37" s="194"/>
      <c r="GH37" s="194"/>
      <c r="GI37" s="194"/>
      <c r="GJ37" s="194"/>
      <c r="GK37" s="194"/>
      <c r="GL37" s="194"/>
      <c r="GM37" s="194"/>
      <c r="GN37" s="194"/>
      <c r="GO37" s="194"/>
      <c r="GP37" s="194"/>
      <c r="GQ37" s="194"/>
      <c r="GR37" s="194"/>
      <c r="GS37" s="194"/>
      <c r="GT37" s="194"/>
      <c r="GU37" s="194"/>
      <c r="GV37" s="194"/>
      <c r="GW37" s="194"/>
      <c r="GX37" s="194"/>
      <c r="GY37" s="194"/>
      <c r="GZ37" s="194"/>
      <c r="HA37" s="194"/>
      <c r="HB37" s="194"/>
      <c r="HC37" s="194"/>
      <c r="HD37" s="194"/>
      <c r="HE37" s="194"/>
      <c r="HF37" s="194"/>
      <c r="HG37" s="194"/>
      <c r="HH37" s="194"/>
      <c r="HI37" s="194"/>
      <c r="HJ37" s="194"/>
      <c r="HK37" s="194"/>
      <c r="HL37" s="194"/>
      <c r="HM37" s="194"/>
      <c r="HN37" s="194"/>
      <c r="HO37" s="194"/>
      <c r="HP37" s="194"/>
      <c r="HQ37" s="194"/>
      <c r="HR37" s="194"/>
      <c r="HS37" s="194"/>
      <c r="HT37" s="194"/>
      <c r="HU37" s="194"/>
      <c r="HV37" s="194"/>
      <c r="HW37" s="194"/>
      <c r="HX37" s="194"/>
      <c r="HY37" s="194"/>
      <c r="HZ37" s="194"/>
      <c r="IA37" s="194"/>
      <c r="IB37" s="194"/>
      <c r="IC37" s="194"/>
      <c r="ID37" s="194"/>
      <c r="IE37" s="194"/>
      <c r="IF37" s="194"/>
      <c r="IG37" s="194"/>
      <c r="IH37" s="194"/>
      <c r="II37" s="194"/>
      <c r="IJ37" s="194"/>
      <c r="IK37" s="194"/>
      <c r="IL37" s="194"/>
      <c r="IM37" s="194"/>
      <c r="IN37" s="194"/>
      <c r="IO37" s="194"/>
      <c r="IP37" s="194"/>
      <c r="IQ37" s="194"/>
      <c r="IR37" s="194"/>
      <c r="IS37" s="194"/>
      <c r="IT37" s="194"/>
      <c r="IU37" s="194"/>
      <c r="IV37" s="194"/>
      <c r="IW37" s="194"/>
      <c r="IX37" s="194"/>
      <c r="IY37" s="194"/>
      <c r="IZ37" s="194"/>
      <c r="JA37" s="194"/>
      <c r="JB37" s="194"/>
      <c r="JC37" s="194"/>
      <c r="JD37" s="194"/>
      <c r="JE37" s="194"/>
      <c r="JF37" s="194"/>
      <c r="JG37" s="194"/>
      <c r="JH37" s="194"/>
      <c r="JI37" s="194"/>
      <c r="JJ37" s="194"/>
      <c r="JK37" s="194"/>
      <c r="JL37" s="194"/>
      <c r="JM37" s="194"/>
      <c r="JN37" s="194"/>
      <c r="JO37" s="194"/>
      <c r="JP37" s="194"/>
      <c r="JQ37" s="194"/>
      <c r="JR37" s="194"/>
      <c r="JS37" s="194"/>
      <c r="JT37" s="194"/>
      <c r="JU37" s="194"/>
      <c r="JV37" s="194"/>
      <c r="JW37" s="194"/>
      <c r="JX37" s="194"/>
      <c r="JY37" s="194"/>
      <c r="JZ37" s="194"/>
      <c r="KA37" s="194"/>
      <c r="KB37" s="194"/>
      <c r="KC37" s="194"/>
      <c r="KD37" s="194"/>
      <c r="KE37" s="194"/>
      <c r="KF37" s="194"/>
      <c r="KG37" s="194"/>
      <c r="KH37" s="194"/>
      <c r="KI37" s="194"/>
      <c r="KJ37" s="194"/>
      <c r="KK37" s="194"/>
      <c r="KL37" s="194"/>
      <c r="KM37" s="194"/>
      <c r="KN37" s="194"/>
      <c r="KO37" s="194"/>
      <c r="KP37" s="194"/>
      <c r="KQ37" s="194"/>
      <c r="KR37" s="194"/>
      <c r="KS37" s="194"/>
      <c r="KT37" s="194"/>
      <c r="KU37" s="194"/>
      <c r="KV37" s="194"/>
      <c r="KW37" s="194"/>
      <c r="KX37" s="194"/>
      <c r="KY37" s="194"/>
      <c r="KZ37" s="194"/>
      <c r="LA37" s="194"/>
      <c r="LB37" s="194"/>
      <c r="LC37" s="194"/>
      <c r="LD37" s="194"/>
      <c r="LE37" s="194"/>
      <c r="LF37" s="194"/>
      <c r="LG37" s="194"/>
      <c r="LH37" s="194"/>
      <c r="LI37" s="194"/>
      <c r="LJ37" s="194"/>
      <c r="LK37" s="194"/>
      <c r="LL37" s="194"/>
      <c r="LM37" s="194"/>
      <c r="LN37" s="194"/>
      <c r="LO37" s="194"/>
      <c r="LP37" s="194"/>
      <c r="LQ37" s="194"/>
      <c r="LR37" s="194"/>
      <c r="LS37" s="194"/>
      <c r="LT37" s="194"/>
      <c r="LU37" s="194"/>
      <c r="LV37" s="194"/>
      <c r="LW37" s="194"/>
      <c r="LX37" s="194"/>
      <c r="LY37" s="194"/>
      <c r="LZ37" s="194"/>
      <c r="MA37" s="194"/>
      <c r="MB37" s="194"/>
      <c r="MC37" s="194"/>
      <c r="MD37" s="194"/>
      <c r="ME37" s="194"/>
      <c r="MF37" s="194"/>
      <c r="MG37" s="194"/>
      <c r="MH37" s="194"/>
      <c r="MI37" s="194"/>
      <c r="MJ37" s="194"/>
      <c r="MK37" s="194"/>
      <c r="ML37" s="194"/>
      <c r="MM37" s="194"/>
      <c r="MN37" s="194"/>
      <c r="MO37" s="194"/>
      <c r="MP37" s="194"/>
      <c r="MQ37" s="194"/>
      <c r="MR37" s="194"/>
      <c r="MS37" s="194"/>
      <c r="MT37" s="194"/>
      <c r="MU37" s="194"/>
      <c r="MV37" s="194"/>
      <c r="MW37" s="194"/>
      <c r="MX37" s="194"/>
      <c r="MY37" s="194"/>
      <c r="MZ37" s="194"/>
      <c r="NA37" s="194"/>
      <c r="NB37" s="194"/>
      <c r="NC37" s="194"/>
      <c r="ND37" s="194"/>
      <c r="NE37" s="194"/>
      <c r="NF37" s="194"/>
      <c r="NG37" s="194"/>
      <c r="NH37" s="194"/>
      <c r="NI37" s="194"/>
      <c r="NJ37" s="194"/>
      <c r="NK37" s="194"/>
      <c r="NL37" s="194"/>
      <c r="NM37" s="194"/>
      <c r="NN37" s="194"/>
      <c r="NO37" s="194"/>
      <c r="NP37" s="194"/>
      <c r="NQ37" s="194"/>
      <c r="NR37" s="194"/>
      <c r="NS37" s="194"/>
      <c r="NT37" s="194"/>
      <c r="NU37" s="194"/>
      <c r="NV37" s="194"/>
      <c r="NW37" s="194"/>
      <c r="NX37" s="194"/>
      <c r="NY37" s="194"/>
      <c r="NZ37" s="194"/>
      <c r="OA37" s="194"/>
      <c r="OB37" s="194"/>
      <c r="OC37" s="194"/>
      <c r="OD37" s="194"/>
      <c r="OE37" s="194"/>
      <c r="OF37" s="194"/>
      <c r="OG37" s="194"/>
      <c r="OH37" s="194"/>
      <c r="OI37" s="194"/>
      <c r="OJ37" s="194"/>
      <c r="OK37" s="194"/>
      <c r="OL37" s="194"/>
      <c r="OM37" s="194"/>
      <c r="ON37" s="194"/>
      <c r="OO37" s="194"/>
      <c r="OP37" s="194"/>
      <c r="OQ37" s="194"/>
      <c r="OR37" s="194"/>
      <c r="OS37" s="194"/>
      <c r="OT37" s="194"/>
      <c r="OU37" s="194"/>
      <c r="OV37" s="194"/>
      <c r="OW37" s="194"/>
      <c r="OX37" s="194"/>
      <c r="OY37" s="194"/>
      <c r="OZ37" s="194"/>
      <c r="PA37" s="194"/>
      <c r="PB37" s="194"/>
      <c r="PC37" s="194"/>
      <c r="PD37" s="194"/>
      <c r="PE37" s="194"/>
      <c r="PF37" s="194"/>
      <c r="PG37" s="194"/>
      <c r="PH37" s="194"/>
      <c r="PI37" s="194"/>
      <c r="PJ37" s="194"/>
      <c r="PK37" s="194"/>
      <c r="PL37" s="194"/>
      <c r="PM37" s="194"/>
      <c r="PN37" s="194"/>
      <c r="PO37" s="194"/>
      <c r="PP37" s="194"/>
      <c r="PQ37" s="194"/>
      <c r="PR37" s="194"/>
      <c r="PS37" s="194"/>
      <c r="PT37" s="194"/>
      <c r="PU37" s="194"/>
      <c r="PV37" s="194"/>
      <c r="PW37" s="194"/>
      <c r="PX37" s="194"/>
      <c r="PY37" s="194"/>
      <c r="PZ37" s="194"/>
      <c r="QA37" s="194"/>
      <c r="QB37" s="194"/>
      <c r="QC37" s="194"/>
      <c r="QD37" s="194"/>
      <c r="QE37" s="194"/>
      <c r="QF37" s="194"/>
      <c r="QG37" s="194"/>
      <c r="QH37" s="194"/>
      <c r="QI37" s="194"/>
      <c r="QJ37" s="194"/>
      <c r="QK37" s="194"/>
      <c r="QL37" s="194"/>
      <c r="QM37" s="194"/>
      <c r="QN37" s="194"/>
      <c r="QO37" s="194"/>
      <c r="QP37" s="194"/>
      <c r="QQ37" s="194"/>
      <c r="QR37" s="194"/>
      <c r="QS37" s="194"/>
      <c r="QT37" s="194"/>
      <c r="QU37" s="194"/>
      <c r="QV37" s="194"/>
      <c r="QW37" s="194"/>
      <c r="QX37" s="194"/>
      <c r="QY37" s="194"/>
      <c r="QZ37" s="194"/>
      <c r="RA37" s="194"/>
      <c r="RB37" s="194"/>
      <c r="RC37" s="194"/>
      <c r="RD37" s="194"/>
      <c r="RE37" s="194"/>
      <c r="RF37" s="194"/>
      <c r="RG37" s="194"/>
      <c r="RH37" s="194"/>
      <c r="RI37" s="194"/>
      <c r="RJ37" s="194"/>
      <c r="RK37" s="194"/>
      <c r="RL37" s="194"/>
      <c r="RM37" s="194"/>
      <c r="RN37" s="194"/>
      <c r="RO37" s="194"/>
      <c r="RP37" s="194"/>
      <c r="RQ37" s="194"/>
      <c r="RR37" s="194"/>
      <c r="RS37" s="194"/>
      <c r="RT37" s="194"/>
      <c r="RU37" s="194"/>
      <c r="RV37" s="194"/>
      <c r="RW37" s="194"/>
      <c r="RX37" s="194"/>
      <c r="RY37" s="194"/>
      <c r="RZ37" s="194"/>
      <c r="SA37" s="194"/>
      <c r="SB37" s="194"/>
      <c r="SC37" s="194"/>
      <c r="SD37" s="194"/>
      <c r="SE37" s="194"/>
      <c r="SF37" s="194"/>
      <c r="SG37" s="194"/>
      <c r="SH37" s="194"/>
      <c r="SI37" s="194"/>
      <c r="SJ37" s="194"/>
      <c r="SK37" s="194"/>
      <c r="SL37" s="194"/>
      <c r="SM37" s="194"/>
      <c r="SN37" s="194"/>
      <c r="SO37" s="194"/>
      <c r="SP37" s="194"/>
      <c r="SQ37" s="194"/>
      <c r="SR37" s="194"/>
      <c r="SS37" s="194"/>
      <c r="ST37" s="194"/>
      <c r="SU37" s="194"/>
      <c r="SV37" s="194"/>
      <c r="SW37" s="194"/>
      <c r="SX37" s="194"/>
      <c r="SY37" s="194"/>
      <c r="SZ37" s="194"/>
      <c r="TA37" s="194"/>
      <c r="TB37" s="194"/>
      <c r="TC37" s="194"/>
      <c r="TD37" s="194"/>
      <c r="TE37" s="194"/>
      <c r="TF37" s="194"/>
      <c r="TG37" s="194"/>
      <c r="TH37" s="194"/>
      <c r="TI37" s="194"/>
      <c r="TJ37" s="194"/>
      <c r="TK37" s="194"/>
      <c r="TL37" s="194"/>
      <c r="TM37" s="194"/>
      <c r="TN37" s="194"/>
      <c r="TO37" s="194"/>
      <c r="TP37" s="194"/>
      <c r="TQ37" s="194"/>
      <c r="TR37" s="194"/>
      <c r="TS37" s="194"/>
      <c r="TT37" s="194"/>
      <c r="TU37" s="194"/>
      <c r="TV37" s="194"/>
      <c r="TW37" s="194"/>
      <c r="TX37" s="194"/>
      <c r="TY37" s="194"/>
      <c r="TZ37" s="194"/>
      <c r="UA37" s="194"/>
      <c r="UB37" s="194"/>
      <c r="UC37" s="194"/>
      <c r="UD37" s="194"/>
      <c r="UE37" s="194"/>
      <c r="UF37" s="194"/>
      <c r="UG37" s="194"/>
      <c r="UH37" s="194"/>
      <c r="UI37" s="194"/>
      <c r="UJ37" s="194"/>
      <c r="UK37" s="194"/>
      <c r="UL37" s="194"/>
      <c r="UM37" s="194"/>
      <c r="UN37" s="194"/>
      <c r="UO37" s="194"/>
      <c r="UP37" s="194"/>
      <c r="UQ37" s="194"/>
      <c r="UR37" s="194"/>
      <c r="US37" s="194"/>
      <c r="UT37" s="194"/>
      <c r="UU37" s="194"/>
      <c r="UV37" s="194"/>
      <c r="UW37" s="194"/>
      <c r="UX37" s="194"/>
      <c r="UY37" s="194"/>
      <c r="UZ37" s="194"/>
      <c r="VA37" s="194"/>
      <c r="VB37" s="194"/>
      <c r="VC37" s="194"/>
      <c r="VD37" s="194"/>
      <c r="VE37" s="194"/>
      <c r="VF37" s="194"/>
      <c r="VG37" s="194"/>
      <c r="VH37" s="194"/>
      <c r="VI37" s="194"/>
      <c r="VJ37" s="194"/>
      <c r="VK37" s="194"/>
      <c r="VL37" s="194"/>
      <c r="VM37" s="194"/>
      <c r="VN37" s="194"/>
      <c r="VO37" s="194"/>
      <c r="VP37" s="194"/>
      <c r="VQ37" s="194"/>
      <c r="VR37" s="194"/>
      <c r="VS37" s="194"/>
      <c r="VT37" s="194"/>
      <c r="VU37" s="194"/>
      <c r="VV37" s="194"/>
      <c r="VW37" s="194"/>
      <c r="VX37" s="194"/>
      <c r="VY37" s="194"/>
      <c r="VZ37" s="194"/>
      <c r="WA37" s="194"/>
      <c r="WB37" s="194"/>
      <c r="WC37" s="194"/>
      <c r="WD37" s="194"/>
      <c r="WE37" s="194"/>
      <c r="WF37" s="194"/>
      <c r="WG37" s="194"/>
      <c r="WH37" s="194"/>
      <c r="WI37" s="194"/>
      <c r="WJ37" s="194"/>
      <c r="WK37" s="194"/>
      <c r="WL37" s="194"/>
      <c r="WM37" s="194"/>
      <c r="WN37" s="194"/>
      <c r="WO37" s="194"/>
      <c r="WP37" s="194"/>
      <c r="WQ37" s="194"/>
      <c r="WR37" s="194"/>
      <c r="WS37" s="194"/>
      <c r="WT37" s="194"/>
      <c r="WU37" s="194"/>
      <c r="WV37" s="194"/>
      <c r="WW37" s="194"/>
      <c r="WX37" s="194"/>
      <c r="WY37" s="194"/>
      <c r="WZ37" s="194"/>
      <c r="XA37" s="194"/>
      <c r="XB37" s="194"/>
      <c r="XC37" s="194"/>
      <c r="XD37" s="194"/>
      <c r="XE37" s="194"/>
      <c r="XF37" s="194"/>
      <c r="XG37" s="194"/>
      <c r="XH37" s="194"/>
      <c r="XI37" s="194"/>
      <c r="XJ37" s="194"/>
      <c r="XK37" s="194"/>
      <c r="XL37" s="194"/>
      <c r="XM37" s="194"/>
      <c r="XN37" s="194"/>
      <c r="XO37" s="194"/>
      <c r="XP37" s="194"/>
      <c r="XQ37" s="194"/>
      <c r="XR37" s="194"/>
      <c r="XS37" s="194"/>
      <c r="XT37" s="194"/>
      <c r="XU37" s="194"/>
      <c r="XV37" s="194"/>
      <c r="XW37" s="194"/>
      <c r="XX37" s="194"/>
      <c r="XY37" s="194"/>
      <c r="XZ37" s="194"/>
      <c r="YA37" s="194"/>
      <c r="YB37" s="194"/>
      <c r="YC37" s="194"/>
      <c r="YD37" s="194"/>
      <c r="YE37" s="194"/>
      <c r="YF37" s="194"/>
      <c r="YG37" s="194"/>
      <c r="YH37" s="194"/>
      <c r="YI37" s="194"/>
      <c r="YJ37" s="194"/>
      <c r="YK37" s="194"/>
      <c r="YL37" s="194"/>
      <c r="YM37" s="194"/>
      <c r="YN37" s="194"/>
      <c r="YO37" s="194"/>
      <c r="YP37" s="194"/>
      <c r="YQ37" s="194"/>
      <c r="YR37" s="194"/>
      <c r="YS37" s="194"/>
      <c r="YT37" s="194"/>
      <c r="YU37" s="194"/>
      <c r="YV37" s="194"/>
      <c r="YW37" s="194"/>
      <c r="YX37" s="194"/>
      <c r="YY37" s="194"/>
      <c r="YZ37" s="194"/>
      <c r="ZA37" s="194"/>
      <c r="ZB37" s="194"/>
      <c r="ZC37" s="194"/>
      <c r="ZD37" s="194"/>
      <c r="ZE37" s="194"/>
      <c r="ZF37" s="194"/>
      <c r="ZG37" s="194"/>
      <c r="ZH37" s="194"/>
      <c r="ZI37" s="194"/>
      <c r="ZJ37" s="194"/>
      <c r="ZK37" s="194"/>
      <c r="ZL37" s="194"/>
      <c r="ZM37" s="194"/>
      <c r="ZN37" s="194"/>
      <c r="ZO37" s="194"/>
      <c r="ZP37" s="194"/>
      <c r="ZQ37" s="194"/>
      <c r="ZR37" s="194"/>
      <c r="ZS37" s="194"/>
      <c r="ZT37" s="194"/>
      <c r="ZU37" s="194"/>
      <c r="ZV37" s="194"/>
      <c r="ZW37" s="194"/>
      <c r="ZX37" s="194"/>
      <c r="ZY37" s="194"/>
      <c r="ZZ37" s="194"/>
    </row>
    <row r="38" spans="1:702" s="39" customFormat="1" ht="19.5" hidden="1" customHeight="1">
      <c r="A38" s="194"/>
      <c r="B38" s="823"/>
      <c r="C38" s="741">
        <f>【5】見・契_研修諸経費!C37</f>
        <v>0</v>
      </c>
      <c r="D38" s="742">
        <f>【5】見・契_研修諸経費!D37</f>
        <v>0</v>
      </c>
      <c r="E38" s="743">
        <f>【5】見・契_研修諸経費!E37</f>
        <v>0</v>
      </c>
      <c r="F38" s="744">
        <f>【5】見・契_研修諸経費!F37</f>
        <v>0</v>
      </c>
      <c r="G38" s="663">
        <f t="shared" si="2"/>
        <v>0</v>
      </c>
      <c r="H38" s="664"/>
      <c r="I38" s="664"/>
      <c r="J38" s="81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I38" s="194"/>
      <c r="CJ38" s="194"/>
      <c r="CK38" s="194"/>
      <c r="CL38" s="194"/>
      <c r="CM38" s="194"/>
      <c r="CN38" s="194"/>
      <c r="CO38" s="194"/>
      <c r="CP38" s="194"/>
      <c r="CQ38" s="194"/>
      <c r="CR38" s="194"/>
      <c r="CS38" s="194"/>
      <c r="CT38" s="194"/>
      <c r="CU38" s="194"/>
      <c r="CV38" s="194"/>
      <c r="CW38" s="194"/>
      <c r="CX38" s="194"/>
      <c r="CY38" s="194"/>
      <c r="CZ38" s="194"/>
      <c r="DA38" s="194"/>
      <c r="DB38" s="194"/>
      <c r="DC38" s="194"/>
      <c r="DD38" s="194"/>
      <c r="DE38" s="194"/>
      <c r="DF38" s="194"/>
      <c r="DG38" s="194"/>
      <c r="DH38" s="194"/>
      <c r="DI38" s="194"/>
      <c r="DJ38" s="194"/>
      <c r="DK38" s="194"/>
      <c r="DL38" s="194"/>
      <c r="DM38" s="194"/>
      <c r="DN38" s="194"/>
      <c r="DO38" s="194"/>
      <c r="DP38" s="194"/>
      <c r="DQ38" s="194"/>
      <c r="DR38" s="194"/>
      <c r="DS38" s="194"/>
      <c r="DT38" s="194"/>
      <c r="DU38" s="194"/>
      <c r="DV38" s="194"/>
      <c r="DW38" s="194"/>
      <c r="DX38" s="194"/>
      <c r="DY38" s="194"/>
      <c r="DZ38" s="194"/>
      <c r="EA38" s="194"/>
      <c r="EB38" s="194"/>
      <c r="EC38" s="194"/>
      <c r="ED38" s="194"/>
      <c r="EE38" s="194"/>
      <c r="EF38" s="194"/>
      <c r="EG38" s="194"/>
      <c r="EH38" s="194"/>
      <c r="EI38" s="194"/>
      <c r="EJ38" s="194"/>
      <c r="EK38" s="194"/>
      <c r="EL38" s="194"/>
      <c r="EM38" s="194"/>
      <c r="EN38" s="194"/>
      <c r="EO38" s="194"/>
      <c r="EP38" s="194"/>
      <c r="EQ38" s="194"/>
      <c r="ER38" s="194"/>
      <c r="ES38" s="194"/>
      <c r="ET38" s="194"/>
      <c r="EU38" s="194"/>
      <c r="EV38" s="194"/>
      <c r="EW38" s="194"/>
      <c r="EX38" s="194"/>
      <c r="EY38" s="194"/>
      <c r="EZ38" s="194"/>
      <c r="FA38" s="194"/>
      <c r="FB38" s="194"/>
      <c r="FC38" s="194"/>
      <c r="FD38" s="194"/>
      <c r="FE38" s="194"/>
      <c r="FF38" s="194"/>
      <c r="FG38" s="194"/>
      <c r="FH38" s="194"/>
      <c r="FI38" s="194"/>
      <c r="FJ38" s="194"/>
      <c r="FK38" s="194"/>
      <c r="FL38" s="194"/>
      <c r="FM38" s="194"/>
      <c r="FN38" s="194"/>
      <c r="FO38" s="194"/>
      <c r="FP38" s="194"/>
      <c r="FQ38" s="194"/>
      <c r="FR38" s="194"/>
      <c r="FS38" s="194"/>
      <c r="FT38" s="194"/>
      <c r="FU38" s="194"/>
      <c r="FV38" s="194"/>
      <c r="FW38" s="194"/>
      <c r="FX38" s="194"/>
      <c r="FY38" s="194"/>
      <c r="FZ38" s="194"/>
      <c r="GA38" s="194"/>
      <c r="GB38" s="194"/>
      <c r="GC38" s="194"/>
      <c r="GD38" s="194"/>
      <c r="GE38" s="194"/>
      <c r="GF38" s="194"/>
      <c r="GG38" s="194"/>
      <c r="GH38" s="194"/>
      <c r="GI38" s="194"/>
      <c r="GJ38" s="194"/>
      <c r="GK38" s="194"/>
      <c r="GL38" s="194"/>
      <c r="GM38" s="194"/>
      <c r="GN38" s="194"/>
      <c r="GO38" s="194"/>
      <c r="GP38" s="194"/>
      <c r="GQ38" s="194"/>
      <c r="GR38" s="194"/>
      <c r="GS38" s="194"/>
      <c r="GT38" s="194"/>
      <c r="GU38" s="194"/>
      <c r="GV38" s="194"/>
      <c r="GW38" s="194"/>
      <c r="GX38" s="194"/>
      <c r="GY38" s="194"/>
      <c r="GZ38" s="194"/>
      <c r="HA38" s="194"/>
      <c r="HB38" s="194"/>
      <c r="HC38" s="194"/>
      <c r="HD38" s="194"/>
      <c r="HE38" s="194"/>
      <c r="HF38" s="194"/>
      <c r="HG38" s="194"/>
      <c r="HH38" s="194"/>
      <c r="HI38" s="194"/>
      <c r="HJ38" s="194"/>
      <c r="HK38" s="194"/>
      <c r="HL38" s="194"/>
      <c r="HM38" s="194"/>
      <c r="HN38" s="194"/>
      <c r="HO38" s="194"/>
      <c r="HP38" s="194"/>
      <c r="HQ38" s="194"/>
      <c r="HR38" s="194"/>
      <c r="HS38" s="194"/>
      <c r="HT38" s="194"/>
      <c r="HU38" s="194"/>
      <c r="HV38" s="194"/>
      <c r="HW38" s="194"/>
      <c r="HX38" s="194"/>
      <c r="HY38" s="194"/>
      <c r="HZ38" s="194"/>
      <c r="IA38" s="194"/>
      <c r="IB38" s="194"/>
      <c r="IC38" s="194"/>
      <c r="ID38" s="194"/>
      <c r="IE38" s="194"/>
      <c r="IF38" s="194"/>
      <c r="IG38" s="194"/>
      <c r="IH38" s="194"/>
      <c r="II38" s="194"/>
      <c r="IJ38" s="194"/>
      <c r="IK38" s="194"/>
      <c r="IL38" s="194"/>
      <c r="IM38" s="194"/>
      <c r="IN38" s="194"/>
      <c r="IO38" s="194"/>
      <c r="IP38" s="194"/>
      <c r="IQ38" s="194"/>
      <c r="IR38" s="194"/>
      <c r="IS38" s="194"/>
      <c r="IT38" s="194"/>
      <c r="IU38" s="194"/>
      <c r="IV38" s="194"/>
      <c r="IW38" s="194"/>
      <c r="IX38" s="194"/>
      <c r="IY38" s="194"/>
      <c r="IZ38" s="194"/>
      <c r="JA38" s="194"/>
      <c r="JB38" s="194"/>
      <c r="JC38" s="194"/>
      <c r="JD38" s="194"/>
      <c r="JE38" s="194"/>
      <c r="JF38" s="194"/>
      <c r="JG38" s="194"/>
      <c r="JH38" s="194"/>
      <c r="JI38" s="194"/>
      <c r="JJ38" s="194"/>
      <c r="JK38" s="194"/>
      <c r="JL38" s="194"/>
      <c r="JM38" s="194"/>
      <c r="JN38" s="194"/>
      <c r="JO38" s="194"/>
      <c r="JP38" s="194"/>
      <c r="JQ38" s="194"/>
      <c r="JR38" s="194"/>
      <c r="JS38" s="194"/>
      <c r="JT38" s="194"/>
      <c r="JU38" s="194"/>
      <c r="JV38" s="194"/>
      <c r="JW38" s="194"/>
      <c r="JX38" s="194"/>
      <c r="JY38" s="194"/>
      <c r="JZ38" s="194"/>
      <c r="KA38" s="194"/>
      <c r="KB38" s="194"/>
      <c r="KC38" s="194"/>
      <c r="KD38" s="194"/>
      <c r="KE38" s="194"/>
      <c r="KF38" s="194"/>
      <c r="KG38" s="194"/>
      <c r="KH38" s="194"/>
      <c r="KI38" s="194"/>
      <c r="KJ38" s="194"/>
      <c r="KK38" s="194"/>
      <c r="KL38" s="194"/>
      <c r="KM38" s="194"/>
      <c r="KN38" s="194"/>
      <c r="KO38" s="194"/>
      <c r="KP38" s="194"/>
      <c r="KQ38" s="194"/>
      <c r="KR38" s="194"/>
      <c r="KS38" s="194"/>
      <c r="KT38" s="194"/>
      <c r="KU38" s="194"/>
      <c r="KV38" s="194"/>
      <c r="KW38" s="194"/>
      <c r="KX38" s="194"/>
      <c r="KY38" s="194"/>
      <c r="KZ38" s="194"/>
      <c r="LA38" s="194"/>
      <c r="LB38" s="194"/>
      <c r="LC38" s="194"/>
      <c r="LD38" s="194"/>
      <c r="LE38" s="194"/>
      <c r="LF38" s="194"/>
      <c r="LG38" s="194"/>
      <c r="LH38" s="194"/>
      <c r="LI38" s="194"/>
      <c r="LJ38" s="194"/>
      <c r="LK38" s="194"/>
      <c r="LL38" s="194"/>
      <c r="LM38" s="194"/>
      <c r="LN38" s="194"/>
      <c r="LO38" s="194"/>
      <c r="LP38" s="194"/>
      <c r="LQ38" s="194"/>
      <c r="LR38" s="194"/>
      <c r="LS38" s="194"/>
      <c r="LT38" s="194"/>
      <c r="LU38" s="194"/>
      <c r="LV38" s="194"/>
      <c r="LW38" s="194"/>
      <c r="LX38" s="194"/>
      <c r="LY38" s="194"/>
      <c r="LZ38" s="194"/>
      <c r="MA38" s="194"/>
      <c r="MB38" s="194"/>
      <c r="MC38" s="194"/>
      <c r="MD38" s="194"/>
      <c r="ME38" s="194"/>
      <c r="MF38" s="194"/>
      <c r="MG38" s="194"/>
      <c r="MH38" s="194"/>
      <c r="MI38" s="194"/>
      <c r="MJ38" s="194"/>
      <c r="MK38" s="194"/>
      <c r="ML38" s="194"/>
      <c r="MM38" s="194"/>
      <c r="MN38" s="194"/>
      <c r="MO38" s="194"/>
      <c r="MP38" s="194"/>
      <c r="MQ38" s="194"/>
      <c r="MR38" s="194"/>
      <c r="MS38" s="194"/>
      <c r="MT38" s="194"/>
      <c r="MU38" s="194"/>
      <c r="MV38" s="194"/>
      <c r="MW38" s="194"/>
      <c r="MX38" s="194"/>
      <c r="MY38" s="194"/>
      <c r="MZ38" s="194"/>
      <c r="NA38" s="194"/>
      <c r="NB38" s="194"/>
      <c r="NC38" s="194"/>
      <c r="ND38" s="194"/>
      <c r="NE38" s="194"/>
      <c r="NF38" s="194"/>
      <c r="NG38" s="194"/>
      <c r="NH38" s="194"/>
      <c r="NI38" s="194"/>
      <c r="NJ38" s="194"/>
      <c r="NK38" s="194"/>
      <c r="NL38" s="194"/>
      <c r="NM38" s="194"/>
      <c r="NN38" s="194"/>
      <c r="NO38" s="194"/>
      <c r="NP38" s="194"/>
      <c r="NQ38" s="194"/>
      <c r="NR38" s="194"/>
      <c r="NS38" s="194"/>
      <c r="NT38" s="194"/>
      <c r="NU38" s="194"/>
      <c r="NV38" s="194"/>
      <c r="NW38" s="194"/>
      <c r="NX38" s="194"/>
      <c r="NY38" s="194"/>
      <c r="NZ38" s="194"/>
      <c r="OA38" s="194"/>
      <c r="OB38" s="194"/>
      <c r="OC38" s="194"/>
      <c r="OD38" s="194"/>
      <c r="OE38" s="194"/>
      <c r="OF38" s="194"/>
      <c r="OG38" s="194"/>
      <c r="OH38" s="194"/>
      <c r="OI38" s="194"/>
      <c r="OJ38" s="194"/>
      <c r="OK38" s="194"/>
      <c r="OL38" s="194"/>
      <c r="OM38" s="194"/>
      <c r="ON38" s="194"/>
      <c r="OO38" s="194"/>
      <c r="OP38" s="194"/>
      <c r="OQ38" s="194"/>
      <c r="OR38" s="194"/>
      <c r="OS38" s="194"/>
      <c r="OT38" s="194"/>
      <c r="OU38" s="194"/>
      <c r="OV38" s="194"/>
      <c r="OW38" s="194"/>
      <c r="OX38" s="194"/>
      <c r="OY38" s="194"/>
      <c r="OZ38" s="194"/>
      <c r="PA38" s="194"/>
      <c r="PB38" s="194"/>
      <c r="PC38" s="194"/>
      <c r="PD38" s="194"/>
      <c r="PE38" s="194"/>
      <c r="PF38" s="194"/>
      <c r="PG38" s="194"/>
      <c r="PH38" s="194"/>
      <c r="PI38" s="194"/>
      <c r="PJ38" s="194"/>
      <c r="PK38" s="194"/>
      <c r="PL38" s="194"/>
      <c r="PM38" s="194"/>
      <c r="PN38" s="194"/>
      <c r="PO38" s="194"/>
      <c r="PP38" s="194"/>
      <c r="PQ38" s="194"/>
      <c r="PR38" s="194"/>
      <c r="PS38" s="194"/>
      <c r="PT38" s="194"/>
      <c r="PU38" s="194"/>
      <c r="PV38" s="194"/>
      <c r="PW38" s="194"/>
      <c r="PX38" s="194"/>
      <c r="PY38" s="194"/>
      <c r="PZ38" s="194"/>
      <c r="QA38" s="194"/>
      <c r="QB38" s="194"/>
      <c r="QC38" s="194"/>
      <c r="QD38" s="194"/>
      <c r="QE38" s="194"/>
      <c r="QF38" s="194"/>
      <c r="QG38" s="194"/>
      <c r="QH38" s="194"/>
      <c r="QI38" s="194"/>
      <c r="QJ38" s="194"/>
      <c r="QK38" s="194"/>
      <c r="QL38" s="194"/>
      <c r="QM38" s="194"/>
      <c r="QN38" s="194"/>
      <c r="QO38" s="194"/>
      <c r="QP38" s="194"/>
      <c r="QQ38" s="194"/>
      <c r="QR38" s="194"/>
      <c r="QS38" s="194"/>
      <c r="QT38" s="194"/>
      <c r="QU38" s="194"/>
      <c r="QV38" s="194"/>
      <c r="QW38" s="194"/>
      <c r="QX38" s="194"/>
      <c r="QY38" s="194"/>
      <c r="QZ38" s="194"/>
      <c r="RA38" s="194"/>
      <c r="RB38" s="194"/>
      <c r="RC38" s="194"/>
      <c r="RD38" s="194"/>
      <c r="RE38" s="194"/>
      <c r="RF38" s="194"/>
      <c r="RG38" s="194"/>
      <c r="RH38" s="194"/>
      <c r="RI38" s="194"/>
      <c r="RJ38" s="194"/>
      <c r="RK38" s="194"/>
      <c r="RL38" s="194"/>
      <c r="RM38" s="194"/>
      <c r="RN38" s="194"/>
      <c r="RO38" s="194"/>
      <c r="RP38" s="194"/>
      <c r="RQ38" s="194"/>
      <c r="RR38" s="194"/>
      <c r="RS38" s="194"/>
      <c r="RT38" s="194"/>
      <c r="RU38" s="194"/>
      <c r="RV38" s="194"/>
      <c r="RW38" s="194"/>
      <c r="RX38" s="194"/>
      <c r="RY38" s="194"/>
      <c r="RZ38" s="194"/>
      <c r="SA38" s="194"/>
      <c r="SB38" s="194"/>
      <c r="SC38" s="194"/>
      <c r="SD38" s="194"/>
      <c r="SE38" s="194"/>
      <c r="SF38" s="194"/>
      <c r="SG38" s="194"/>
      <c r="SH38" s="194"/>
      <c r="SI38" s="194"/>
      <c r="SJ38" s="194"/>
      <c r="SK38" s="194"/>
      <c r="SL38" s="194"/>
      <c r="SM38" s="194"/>
      <c r="SN38" s="194"/>
      <c r="SO38" s="194"/>
      <c r="SP38" s="194"/>
      <c r="SQ38" s="194"/>
      <c r="SR38" s="194"/>
      <c r="SS38" s="194"/>
      <c r="ST38" s="194"/>
      <c r="SU38" s="194"/>
      <c r="SV38" s="194"/>
      <c r="SW38" s="194"/>
      <c r="SX38" s="194"/>
      <c r="SY38" s="194"/>
      <c r="SZ38" s="194"/>
      <c r="TA38" s="194"/>
      <c r="TB38" s="194"/>
      <c r="TC38" s="194"/>
      <c r="TD38" s="194"/>
      <c r="TE38" s="194"/>
      <c r="TF38" s="194"/>
      <c r="TG38" s="194"/>
      <c r="TH38" s="194"/>
      <c r="TI38" s="194"/>
      <c r="TJ38" s="194"/>
      <c r="TK38" s="194"/>
      <c r="TL38" s="194"/>
      <c r="TM38" s="194"/>
      <c r="TN38" s="194"/>
      <c r="TO38" s="194"/>
      <c r="TP38" s="194"/>
      <c r="TQ38" s="194"/>
      <c r="TR38" s="194"/>
      <c r="TS38" s="194"/>
      <c r="TT38" s="194"/>
      <c r="TU38" s="194"/>
      <c r="TV38" s="194"/>
      <c r="TW38" s="194"/>
      <c r="TX38" s="194"/>
      <c r="TY38" s="194"/>
      <c r="TZ38" s="194"/>
      <c r="UA38" s="194"/>
      <c r="UB38" s="194"/>
      <c r="UC38" s="194"/>
      <c r="UD38" s="194"/>
      <c r="UE38" s="194"/>
      <c r="UF38" s="194"/>
      <c r="UG38" s="194"/>
      <c r="UH38" s="194"/>
      <c r="UI38" s="194"/>
      <c r="UJ38" s="194"/>
      <c r="UK38" s="194"/>
      <c r="UL38" s="194"/>
      <c r="UM38" s="194"/>
      <c r="UN38" s="194"/>
      <c r="UO38" s="194"/>
      <c r="UP38" s="194"/>
      <c r="UQ38" s="194"/>
      <c r="UR38" s="194"/>
      <c r="US38" s="194"/>
      <c r="UT38" s="194"/>
      <c r="UU38" s="194"/>
      <c r="UV38" s="194"/>
      <c r="UW38" s="194"/>
      <c r="UX38" s="194"/>
      <c r="UY38" s="194"/>
      <c r="UZ38" s="194"/>
      <c r="VA38" s="194"/>
      <c r="VB38" s="194"/>
      <c r="VC38" s="194"/>
      <c r="VD38" s="194"/>
      <c r="VE38" s="194"/>
      <c r="VF38" s="194"/>
      <c r="VG38" s="194"/>
      <c r="VH38" s="194"/>
      <c r="VI38" s="194"/>
      <c r="VJ38" s="194"/>
      <c r="VK38" s="194"/>
      <c r="VL38" s="194"/>
      <c r="VM38" s="194"/>
      <c r="VN38" s="194"/>
      <c r="VO38" s="194"/>
      <c r="VP38" s="194"/>
      <c r="VQ38" s="194"/>
      <c r="VR38" s="194"/>
      <c r="VS38" s="194"/>
      <c r="VT38" s="194"/>
      <c r="VU38" s="194"/>
      <c r="VV38" s="194"/>
      <c r="VW38" s="194"/>
      <c r="VX38" s="194"/>
      <c r="VY38" s="194"/>
      <c r="VZ38" s="194"/>
      <c r="WA38" s="194"/>
      <c r="WB38" s="194"/>
      <c r="WC38" s="194"/>
      <c r="WD38" s="194"/>
      <c r="WE38" s="194"/>
      <c r="WF38" s="194"/>
      <c r="WG38" s="194"/>
      <c r="WH38" s="194"/>
      <c r="WI38" s="194"/>
      <c r="WJ38" s="194"/>
      <c r="WK38" s="194"/>
      <c r="WL38" s="194"/>
      <c r="WM38" s="194"/>
      <c r="WN38" s="194"/>
      <c r="WO38" s="194"/>
      <c r="WP38" s="194"/>
      <c r="WQ38" s="194"/>
      <c r="WR38" s="194"/>
      <c r="WS38" s="194"/>
      <c r="WT38" s="194"/>
      <c r="WU38" s="194"/>
      <c r="WV38" s="194"/>
      <c r="WW38" s="194"/>
      <c r="WX38" s="194"/>
      <c r="WY38" s="194"/>
      <c r="WZ38" s="194"/>
      <c r="XA38" s="194"/>
      <c r="XB38" s="194"/>
      <c r="XC38" s="194"/>
      <c r="XD38" s="194"/>
      <c r="XE38" s="194"/>
      <c r="XF38" s="194"/>
      <c r="XG38" s="194"/>
      <c r="XH38" s="194"/>
      <c r="XI38" s="194"/>
      <c r="XJ38" s="194"/>
      <c r="XK38" s="194"/>
      <c r="XL38" s="194"/>
      <c r="XM38" s="194"/>
      <c r="XN38" s="194"/>
      <c r="XO38" s="194"/>
      <c r="XP38" s="194"/>
      <c r="XQ38" s="194"/>
      <c r="XR38" s="194"/>
      <c r="XS38" s="194"/>
      <c r="XT38" s="194"/>
      <c r="XU38" s="194"/>
      <c r="XV38" s="194"/>
      <c r="XW38" s="194"/>
      <c r="XX38" s="194"/>
      <c r="XY38" s="194"/>
      <c r="XZ38" s="194"/>
      <c r="YA38" s="194"/>
      <c r="YB38" s="194"/>
      <c r="YC38" s="194"/>
      <c r="YD38" s="194"/>
      <c r="YE38" s="194"/>
      <c r="YF38" s="194"/>
      <c r="YG38" s="194"/>
      <c r="YH38" s="194"/>
      <c r="YI38" s="194"/>
      <c r="YJ38" s="194"/>
      <c r="YK38" s="194"/>
      <c r="YL38" s="194"/>
      <c r="YM38" s="194"/>
      <c r="YN38" s="194"/>
      <c r="YO38" s="194"/>
      <c r="YP38" s="194"/>
      <c r="YQ38" s="194"/>
      <c r="YR38" s="194"/>
      <c r="YS38" s="194"/>
      <c r="YT38" s="194"/>
      <c r="YU38" s="194"/>
      <c r="YV38" s="194"/>
      <c r="YW38" s="194"/>
      <c r="YX38" s="194"/>
      <c r="YY38" s="194"/>
      <c r="YZ38" s="194"/>
      <c r="ZA38" s="194"/>
      <c r="ZB38" s="194"/>
      <c r="ZC38" s="194"/>
      <c r="ZD38" s="194"/>
      <c r="ZE38" s="194"/>
      <c r="ZF38" s="194"/>
      <c r="ZG38" s="194"/>
      <c r="ZH38" s="194"/>
      <c r="ZI38" s="194"/>
      <c r="ZJ38" s="194"/>
      <c r="ZK38" s="194"/>
      <c r="ZL38" s="194"/>
      <c r="ZM38" s="194"/>
      <c r="ZN38" s="194"/>
      <c r="ZO38" s="194"/>
      <c r="ZP38" s="194"/>
      <c r="ZQ38" s="194"/>
      <c r="ZR38" s="194"/>
      <c r="ZS38" s="194"/>
      <c r="ZT38" s="194"/>
      <c r="ZU38" s="194"/>
      <c r="ZV38" s="194"/>
      <c r="ZW38" s="194"/>
      <c r="ZX38" s="194"/>
      <c r="ZY38" s="194"/>
      <c r="ZZ38" s="194"/>
    </row>
    <row r="39" spans="1:702" s="39" customFormat="1" ht="19.5" hidden="1" customHeight="1">
      <c r="A39" s="194"/>
      <c r="B39" s="823"/>
      <c r="C39" s="741">
        <f>【5】見・契_研修諸経費!C38</f>
        <v>0</v>
      </c>
      <c r="D39" s="742">
        <f>【5】見・契_研修諸経費!D38</f>
        <v>0</v>
      </c>
      <c r="E39" s="743">
        <f>【5】見・契_研修諸経費!E38</f>
        <v>0</v>
      </c>
      <c r="F39" s="744">
        <f>【5】見・契_研修諸経費!F38</f>
        <v>0</v>
      </c>
      <c r="G39" s="663">
        <f t="shared" si="2"/>
        <v>0</v>
      </c>
      <c r="H39" s="664"/>
      <c r="I39" s="664"/>
      <c r="J39" s="81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c r="CD39" s="194"/>
      <c r="CE39" s="194"/>
      <c r="CF39" s="194"/>
      <c r="CG39" s="194"/>
      <c r="CH39" s="194"/>
      <c r="CI39" s="194"/>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194"/>
      <c r="EU39" s="194"/>
      <c r="EV39" s="194"/>
      <c r="EW39" s="194"/>
      <c r="EX39" s="194"/>
      <c r="EY39" s="194"/>
      <c r="EZ39" s="194"/>
      <c r="FA39" s="194"/>
      <c r="FB39" s="194"/>
      <c r="FC39" s="194"/>
      <c r="FD39" s="194"/>
      <c r="FE39" s="194"/>
      <c r="FF39" s="194"/>
      <c r="FG39" s="194"/>
      <c r="FH39" s="194"/>
      <c r="FI39" s="194"/>
      <c r="FJ39" s="194"/>
      <c r="FK39" s="194"/>
      <c r="FL39" s="194"/>
      <c r="FM39" s="194"/>
      <c r="FN39" s="194"/>
      <c r="FO39" s="194"/>
      <c r="FP39" s="194"/>
      <c r="FQ39" s="194"/>
      <c r="FR39" s="194"/>
      <c r="FS39" s="194"/>
      <c r="FT39" s="194"/>
      <c r="FU39" s="194"/>
      <c r="FV39" s="194"/>
      <c r="FW39" s="194"/>
      <c r="FX39" s="194"/>
      <c r="FY39" s="194"/>
      <c r="FZ39" s="194"/>
      <c r="GA39" s="194"/>
      <c r="GB39" s="194"/>
      <c r="GC39" s="194"/>
      <c r="GD39" s="194"/>
      <c r="GE39" s="194"/>
      <c r="GF39" s="194"/>
      <c r="GG39" s="194"/>
      <c r="GH39" s="194"/>
      <c r="GI39" s="194"/>
      <c r="GJ39" s="194"/>
      <c r="GK39" s="194"/>
      <c r="GL39" s="194"/>
      <c r="GM39" s="194"/>
      <c r="GN39" s="194"/>
      <c r="GO39" s="194"/>
      <c r="GP39" s="194"/>
      <c r="GQ39" s="194"/>
      <c r="GR39" s="194"/>
      <c r="GS39" s="194"/>
      <c r="GT39" s="194"/>
      <c r="GU39" s="194"/>
      <c r="GV39" s="194"/>
      <c r="GW39" s="194"/>
      <c r="GX39" s="194"/>
      <c r="GY39" s="194"/>
      <c r="GZ39" s="194"/>
      <c r="HA39" s="194"/>
      <c r="HB39" s="194"/>
      <c r="HC39" s="194"/>
      <c r="HD39" s="194"/>
      <c r="HE39" s="194"/>
      <c r="HF39" s="194"/>
      <c r="HG39" s="194"/>
      <c r="HH39" s="194"/>
      <c r="HI39" s="194"/>
      <c r="HJ39" s="194"/>
      <c r="HK39" s="194"/>
      <c r="HL39" s="194"/>
      <c r="HM39" s="194"/>
      <c r="HN39" s="194"/>
      <c r="HO39" s="194"/>
      <c r="HP39" s="194"/>
      <c r="HQ39" s="194"/>
      <c r="HR39" s="194"/>
      <c r="HS39" s="194"/>
      <c r="HT39" s="194"/>
      <c r="HU39" s="194"/>
      <c r="HV39" s="194"/>
      <c r="HW39" s="194"/>
      <c r="HX39" s="194"/>
      <c r="HY39" s="194"/>
      <c r="HZ39" s="194"/>
      <c r="IA39" s="194"/>
      <c r="IB39" s="194"/>
      <c r="IC39" s="194"/>
      <c r="ID39" s="194"/>
      <c r="IE39" s="194"/>
      <c r="IF39" s="194"/>
      <c r="IG39" s="194"/>
      <c r="IH39" s="194"/>
      <c r="II39" s="194"/>
      <c r="IJ39" s="194"/>
      <c r="IK39" s="194"/>
      <c r="IL39" s="194"/>
      <c r="IM39" s="194"/>
      <c r="IN39" s="194"/>
      <c r="IO39" s="194"/>
      <c r="IP39" s="194"/>
      <c r="IQ39" s="194"/>
      <c r="IR39" s="194"/>
      <c r="IS39" s="194"/>
      <c r="IT39" s="194"/>
      <c r="IU39" s="194"/>
      <c r="IV39" s="194"/>
      <c r="IW39" s="194"/>
      <c r="IX39" s="194"/>
      <c r="IY39" s="194"/>
      <c r="IZ39" s="194"/>
      <c r="JA39" s="194"/>
      <c r="JB39" s="194"/>
      <c r="JC39" s="194"/>
      <c r="JD39" s="194"/>
      <c r="JE39" s="194"/>
      <c r="JF39" s="194"/>
      <c r="JG39" s="194"/>
      <c r="JH39" s="194"/>
      <c r="JI39" s="194"/>
      <c r="JJ39" s="194"/>
      <c r="JK39" s="194"/>
      <c r="JL39" s="194"/>
      <c r="JM39" s="194"/>
      <c r="JN39" s="194"/>
      <c r="JO39" s="194"/>
      <c r="JP39" s="194"/>
      <c r="JQ39" s="194"/>
      <c r="JR39" s="194"/>
      <c r="JS39" s="194"/>
      <c r="JT39" s="194"/>
      <c r="JU39" s="194"/>
      <c r="JV39" s="194"/>
      <c r="JW39" s="194"/>
      <c r="JX39" s="194"/>
      <c r="JY39" s="194"/>
      <c r="JZ39" s="194"/>
      <c r="KA39" s="194"/>
      <c r="KB39" s="194"/>
      <c r="KC39" s="194"/>
      <c r="KD39" s="194"/>
      <c r="KE39" s="194"/>
      <c r="KF39" s="194"/>
      <c r="KG39" s="194"/>
      <c r="KH39" s="194"/>
      <c r="KI39" s="194"/>
      <c r="KJ39" s="194"/>
      <c r="KK39" s="194"/>
      <c r="KL39" s="194"/>
      <c r="KM39" s="194"/>
      <c r="KN39" s="194"/>
      <c r="KO39" s="194"/>
      <c r="KP39" s="194"/>
      <c r="KQ39" s="194"/>
      <c r="KR39" s="194"/>
      <c r="KS39" s="194"/>
      <c r="KT39" s="194"/>
      <c r="KU39" s="194"/>
      <c r="KV39" s="194"/>
      <c r="KW39" s="194"/>
      <c r="KX39" s="194"/>
      <c r="KY39" s="194"/>
      <c r="KZ39" s="194"/>
      <c r="LA39" s="194"/>
      <c r="LB39" s="194"/>
      <c r="LC39" s="194"/>
      <c r="LD39" s="194"/>
      <c r="LE39" s="194"/>
      <c r="LF39" s="194"/>
      <c r="LG39" s="194"/>
      <c r="LH39" s="194"/>
      <c r="LI39" s="194"/>
      <c r="LJ39" s="194"/>
      <c r="LK39" s="194"/>
      <c r="LL39" s="194"/>
      <c r="LM39" s="194"/>
      <c r="LN39" s="194"/>
      <c r="LO39" s="194"/>
      <c r="LP39" s="194"/>
      <c r="LQ39" s="194"/>
      <c r="LR39" s="194"/>
      <c r="LS39" s="194"/>
      <c r="LT39" s="194"/>
      <c r="LU39" s="194"/>
      <c r="LV39" s="194"/>
      <c r="LW39" s="194"/>
      <c r="LX39" s="194"/>
      <c r="LY39" s="194"/>
      <c r="LZ39" s="194"/>
      <c r="MA39" s="194"/>
      <c r="MB39" s="194"/>
      <c r="MC39" s="194"/>
      <c r="MD39" s="194"/>
      <c r="ME39" s="194"/>
      <c r="MF39" s="194"/>
      <c r="MG39" s="194"/>
      <c r="MH39" s="194"/>
      <c r="MI39" s="194"/>
      <c r="MJ39" s="194"/>
      <c r="MK39" s="194"/>
      <c r="ML39" s="194"/>
      <c r="MM39" s="194"/>
      <c r="MN39" s="194"/>
      <c r="MO39" s="194"/>
      <c r="MP39" s="194"/>
      <c r="MQ39" s="194"/>
      <c r="MR39" s="194"/>
      <c r="MS39" s="194"/>
      <c r="MT39" s="194"/>
      <c r="MU39" s="194"/>
      <c r="MV39" s="194"/>
      <c r="MW39" s="194"/>
      <c r="MX39" s="194"/>
      <c r="MY39" s="194"/>
      <c r="MZ39" s="194"/>
      <c r="NA39" s="194"/>
      <c r="NB39" s="194"/>
      <c r="NC39" s="194"/>
      <c r="ND39" s="194"/>
      <c r="NE39" s="194"/>
      <c r="NF39" s="194"/>
      <c r="NG39" s="194"/>
      <c r="NH39" s="194"/>
      <c r="NI39" s="194"/>
      <c r="NJ39" s="194"/>
      <c r="NK39" s="194"/>
      <c r="NL39" s="194"/>
      <c r="NM39" s="194"/>
      <c r="NN39" s="194"/>
      <c r="NO39" s="194"/>
      <c r="NP39" s="194"/>
      <c r="NQ39" s="194"/>
      <c r="NR39" s="194"/>
      <c r="NS39" s="194"/>
      <c r="NT39" s="194"/>
      <c r="NU39" s="194"/>
      <c r="NV39" s="194"/>
      <c r="NW39" s="194"/>
      <c r="NX39" s="194"/>
      <c r="NY39" s="194"/>
      <c r="NZ39" s="194"/>
      <c r="OA39" s="194"/>
      <c r="OB39" s="194"/>
      <c r="OC39" s="194"/>
      <c r="OD39" s="194"/>
      <c r="OE39" s="194"/>
      <c r="OF39" s="194"/>
      <c r="OG39" s="194"/>
      <c r="OH39" s="194"/>
      <c r="OI39" s="194"/>
      <c r="OJ39" s="194"/>
      <c r="OK39" s="194"/>
      <c r="OL39" s="194"/>
      <c r="OM39" s="194"/>
      <c r="ON39" s="194"/>
      <c r="OO39" s="194"/>
      <c r="OP39" s="194"/>
      <c r="OQ39" s="194"/>
      <c r="OR39" s="194"/>
      <c r="OS39" s="194"/>
      <c r="OT39" s="194"/>
      <c r="OU39" s="194"/>
      <c r="OV39" s="194"/>
      <c r="OW39" s="194"/>
      <c r="OX39" s="194"/>
      <c r="OY39" s="194"/>
      <c r="OZ39" s="194"/>
      <c r="PA39" s="194"/>
      <c r="PB39" s="194"/>
      <c r="PC39" s="194"/>
      <c r="PD39" s="194"/>
      <c r="PE39" s="194"/>
      <c r="PF39" s="194"/>
      <c r="PG39" s="194"/>
      <c r="PH39" s="194"/>
      <c r="PI39" s="194"/>
      <c r="PJ39" s="194"/>
      <c r="PK39" s="194"/>
      <c r="PL39" s="194"/>
      <c r="PM39" s="194"/>
      <c r="PN39" s="194"/>
      <c r="PO39" s="194"/>
      <c r="PP39" s="194"/>
      <c r="PQ39" s="194"/>
      <c r="PR39" s="194"/>
      <c r="PS39" s="194"/>
      <c r="PT39" s="194"/>
      <c r="PU39" s="194"/>
      <c r="PV39" s="194"/>
      <c r="PW39" s="194"/>
      <c r="PX39" s="194"/>
      <c r="PY39" s="194"/>
      <c r="PZ39" s="194"/>
      <c r="QA39" s="194"/>
      <c r="QB39" s="194"/>
      <c r="QC39" s="194"/>
      <c r="QD39" s="194"/>
      <c r="QE39" s="194"/>
      <c r="QF39" s="194"/>
      <c r="QG39" s="194"/>
      <c r="QH39" s="194"/>
      <c r="QI39" s="194"/>
      <c r="QJ39" s="194"/>
      <c r="QK39" s="194"/>
      <c r="QL39" s="194"/>
      <c r="QM39" s="194"/>
      <c r="QN39" s="194"/>
      <c r="QO39" s="194"/>
      <c r="QP39" s="194"/>
      <c r="QQ39" s="194"/>
      <c r="QR39" s="194"/>
      <c r="QS39" s="194"/>
      <c r="QT39" s="194"/>
      <c r="QU39" s="194"/>
      <c r="QV39" s="194"/>
      <c r="QW39" s="194"/>
      <c r="QX39" s="194"/>
      <c r="QY39" s="194"/>
      <c r="QZ39" s="194"/>
      <c r="RA39" s="194"/>
      <c r="RB39" s="194"/>
      <c r="RC39" s="194"/>
      <c r="RD39" s="194"/>
      <c r="RE39" s="194"/>
      <c r="RF39" s="194"/>
      <c r="RG39" s="194"/>
      <c r="RH39" s="194"/>
      <c r="RI39" s="194"/>
      <c r="RJ39" s="194"/>
      <c r="RK39" s="194"/>
      <c r="RL39" s="194"/>
      <c r="RM39" s="194"/>
      <c r="RN39" s="194"/>
      <c r="RO39" s="194"/>
      <c r="RP39" s="194"/>
      <c r="RQ39" s="194"/>
      <c r="RR39" s="194"/>
      <c r="RS39" s="194"/>
      <c r="RT39" s="194"/>
      <c r="RU39" s="194"/>
      <c r="RV39" s="194"/>
      <c r="RW39" s="194"/>
      <c r="RX39" s="194"/>
      <c r="RY39" s="194"/>
      <c r="RZ39" s="194"/>
      <c r="SA39" s="194"/>
      <c r="SB39" s="194"/>
      <c r="SC39" s="194"/>
      <c r="SD39" s="194"/>
      <c r="SE39" s="194"/>
      <c r="SF39" s="194"/>
      <c r="SG39" s="194"/>
      <c r="SH39" s="194"/>
      <c r="SI39" s="194"/>
      <c r="SJ39" s="194"/>
      <c r="SK39" s="194"/>
      <c r="SL39" s="194"/>
      <c r="SM39" s="194"/>
      <c r="SN39" s="194"/>
      <c r="SO39" s="194"/>
      <c r="SP39" s="194"/>
      <c r="SQ39" s="194"/>
      <c r="SR39" s="194"/>
      <c r="SS39" s="194"/>
      <c r="ST39" s="194"/>
      <c r="SU39" s="194"/>
      <c r="SV39" s="194"/>
      <c r="SW39" s="194"/>
      <c r="SX39" s="194"/>
      <c r="SY39" s="194"/>
      <c r="SZ39" s="194"/>
      <c r="TA39" s="194"/>
      <c r="TB39" s="194"/>
      <c r="TC39" s="194"/>
      <c r="TD39" s="194"/>
      <c r="TE39" s="194"/>
      <c r="TF39" s="194"/>
      <c r="TG39" s="194"/>
      <c r="TH39" s="194"/>
      <c r="TI39" s="194"/>
      <c r="TJ39" s="194"/>
      <c r="TK39" s="194"/>
      <c r="TL39" s="194"/>
      <c r="TM39" s="194"/>
      <c r="TN39" s="194"/>
      <c r="TO39" s="194"/>
      <c r="TP39" s="194"/>
      <c r="TQ39" s="194"/>
      <c r="TR39" s="194"/>
      <c r="TS39" s="194"/>
      <c r="TT39" s="194"/>
      <c r="TU39" s="194"/>
      <c r="TV39" s="194"/>
      <c r="TW39" s="194"/>
      <c r="TX39" s="194"/>
      <c r="TY39" s="194"/>
      <c r="TZ39" s="194"/>
      <c r="UA39" s="194"/>
      <c r="UB39" s="194"/>
      <c r="UC39" s="194"/>
      <c r="UD39" s="194"/>
      <c r="UE39" s="194"/>
      <c r="UF39" s="194"/>
      <c r="UG39" s="194"/>
      <c r="UH39" s="194"/>
      <c r="UI39" s="194"/>
      <c r="UJ39" s="194"/>
      <c r="UK39" s="194"/>
      <c r="UL39" s="194"/>
      <c r="UM39" s="194"/>
      <c r="UN39" s="194"/>
      <c r="UO39" s="194"/>
      <c r="UP39" s="194"/>
      <c r="UQ39" s="194"/>
      <c r="UR39" s="194"/>
      <c r="US39" s="194"/>
      <c r="UT39" s="194"/>
      <c r="UU39" s="194"/>
      <c r="UV39" s="194"/>
      <c r="UW39" s="194"/>
      <c r="UX39" s="194"/>
      <c r="UY39" s="194"/>
      <c r="UZ39" s="194"/>
      <c r="VA39" s="194"/>
      <c r="VB39" s="194"/>
      <c r="VC39" s="194"/>
      <c r="VD39" s="194"/>
      <c r="VE39" s="194"/>
      <c r="VF39" s="194"/>
      <c r="VG39" s="194"/>
      <c r="VH39" s="194"/>
      <c r="VI39" s="194"/>
      <c r="VJ39" s="194"/>
      <c r="VK39" s="194"/>
      <c r="VL39" s="194"/>
      <c r="VM39" s="194"/>
      <c r="VN39" s="194"/>
      <c r="VO39" s="194"/>
      <c r="VP39" s="194"/>
      <c r="VQ39" s="194"/>
      <c r="VR39" s="194"/>
      <c r="VS39" s="194"/>
      <c r="VT39" s="194"/>
      <c r="VU39" s="194"/>
      <c r="VV39" s="194"/>
      <c r="VW39" s="194"/>
      <c r="VX39" s="194"/>
      <c r="VY39" s="194"/>
      <c r="VZ39" s="194"/>
      <c r="WA39" s="194"/>
      <c r="WB39" s="194"/>
      <c r="WC39" s="194"/>
      <c r="WD39" s="194"/>
      <c r="WE39" s="194"/>
      <c r="WF39" s="194"/>
      <c r="WG39" s="194"/>
      <c r="WH39" s="194"/>
      <c r="WI39" s="194"/>
      <c r="WJ39" s="194"/>
      <c r="WK39" s="194"/>
      <c r="WL39" s="194"/>
      <c r="WM39" s="194"/>
      <c r="WN39" s="194"/>
      <c r="WO39" s="194"/>
      <c r="WP39" s="194"/>
      <c r="WQ39" s="194"/>
      <c r="WR39" s="194"/>
      <c r="WS39" s="194"/>
      <c r="WT39" s="194"/>
      <c r="WU39" s="194"/>
      <c r="WV39" s="194"/>
      <c r="WW39" s="194"/>
      <c r="WX39" s="194"/>
      <c r="WY39" s="194"/>
      <c r="WZ39" s="194"/>
      <c r="XA39" s="194"/>
      <c r="XB39" s="194"/>
      <c r="XC39" s="194"/>
      <c r="XD39" s="194"/>
      <c r="XE39" s="194"/>
      <c r="XF39" s="194"/>
      <c r="XG39" s="194"/>
      <c r="XH39" s="194"/>
      <c r="XI39" s="194"/>
      <c r="XJ39" s="194"/>
      <c r="XK39" s="194"/>
      <c r="XL39" s="194"/>
      <c r="XM39" s="194"/>
      <c r="XN39" s="194"/>
      <c r="XO39" s="194"/>
      <c r="XP39" s="194"/>
      <c r="XQ39" s="194"/>
      <c r="XR39" s="194"/>
      <c r="XS39" s="194"/>
      <c r="XT39" s="194"/>
      <c r="XU39" s="194"/>
      <c r="XV39" s="194"/>
      <c r="XW39" s="194"/>
      <c r="XX39" s="194"/>
      <c r="XY39" s="194"/>
      <c r="XZ39" s="194"/>
      <c r="YA39" s="194"/>
      <c r="YB39" s="194"/>
      <c r="YC39" s="194"/>
      <c r="YD39" s="194"/>
      <c r="YE39" s="194"/>
      <c r="YF39" s="194"/>
      <c r="YG39" s="194"/>
      <c r="YH39" s="194"/>
      <c r="YI39" s="194"/>
      <c r="YJ39" s="194"/>
      <c r="YK39" s="194"/>
      <c r="YL39" s="194"/>
      <c r="YM39" s="194"/>
      <c r="YN39" s="194"/>
      <c r="YO39" s="194"/>
      <c r="YP39" s="194"/>
      <c r="YQ39" s="194"/>
      <c r="YR39" s="194"/>
      <c r="YS39" s="194"/>
      <c r="YT39" s="194"/>
      <c r="YU39" s="194"/>
      <c r="YV39" s="194"/>
      <c r="YW39" s="194"/>
      <c r="YX39" s="194"/>
      <c r="YY39" s="194"/>
      <c r="YZ39" s="194"/>
      <c r="ZA39" s="194"/>
      <c r="ZB39" s="194"/>
      <c r="ZC39" s="194"/>
      <c r="ZD39" s="194"/>
      <c r="ZE39" s="194"/>
      <c r="ZF39" s="194"/>
      <c r="ZG39" s="194"/>
      <c r="ZH39" s="194"/>
      <c r="ZI39" s="194"/>
      <c r="ZJ39" s="194"/>
      <c r="ZK39" s="194"/>
      <c r="ZL39" s="194"/>
      <c r="ZM39" s="194"/>
      <c r="ZN39" s="194"/>
      <c r="ZO39" s="194"/>
      <c r="ZP39" s="194"/>
      <c r="ZQ39" s="194"/>
      <c r="ZR39" s="194"/>
      <c r="ZS39" s="194"/>
      <c r="ZT39" s="194"/>
      <c r="ZU39" s="194"/>
      <c r="ZV39" s="194"/>
      <c r="ZW39" s="194"/>
      <c r="ZX39" s="194"/>
      <c r="ZY39" s="194"/>
      <c r="ZZ39" s="194"/>
    </row>
    <row r="40" spans="1:702" s="39" customFormat="1" ht="19.5" hidden="1" customHeight="1">
      <c r="A40" s="194"/>
      <c r="B40" s="823"/>
      <c r="C40" s="741">
        <f>【5】見・契_研修諸経費!C39</f>
        <v>0</v>
      </c>
      <c r="D40" s="742">
        <f>【5】見・契_研修諸経費!D39</f>
        <v>0</v>
      </c>
      <c r="E40" s="743">
        <f>【5】見・契_研修諸経費!E39</f>
        <v>0</v>
      </c>
      <c r="F40" s="744">
        <f>【5】見・契_研修諸経費!F39</f>
        <v>0</v>
      </c>
      <c r="G40" s="663">
        <f t="shared" si="2"/>
        <v>0</v>
      </c>
      <c r="H40" s="664"/>
      <c r="I40" s="664"/>
      <c r="J40" s="81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194"/>
      <c r="DN40" s="194"/>
      <c r="DO40" s="194"/>
      <c r="DP40" s="194"/>
      <c r="DQ40" s="194"/>
      <c r="DR40" s="194"/>
      <c r="DS40" s="194"/>
      <c r="DT40" s="194"/>
      <c r="DU40" s="194"/>
      <c r="DV40" s="194"/>
      <c r="DW40" s="194"/>
      <c r="DX40" s="194"/>
      <c r="DY40" s="194"/>
      <c r="DZ40" s="194"/>
      <c r="EA40" s="194"/>
      <c r="EB40" s="194"/>
      <c r="EC40" s="194"/>
      <c r="ED40" s="194"/>
      <c r="EE40" s="194"/>
      <c r="EF40" s="194"/>
      <c r="EG40" s="194"/>
      <c r="EH40" s="194"/>
      <c r="EI40" s="194"/>
      <c r="EJ40" s="194"/>
      <c r="EK40" s="194"/>
      <c r="EL40" s="194"/>
      <c r="EM40" s="194"/>
      <c r="EN40" s="194"/>
      <c r="EO40" s="194"/>
      <c r="EP40" s="194"/>
      <c r="EQ40" s="194"/>
      <c r="ER40" s="194"/>
      <c r="ES40" s="194"/>
      <c r="ET40" s="194"/>
      <c r="EU40" s="194"/>
      <c r="EV40" s="194"/>
      <c r="EW40" s="194"/>
      <c r="EX40" s="194"/>
      <c r="EY40" s="194"/>
      <c r="EZ40" s="194"/>
      <c r="FA40" s="194"/>
      <c r="FB40" s="194"/>
      <c r="FC40" s="194"/>
      <c r="FD40" s="194"/>
      <c r="FE40" s="194"/>
      <c r="FF40" s="194"/>
      <c r="FG40" s="194"/>
      <c r="FH40" s="194"/>
      <c r="FI40" s="194"/>
      <c r="FJ40" s="194"/>
      <c r="FK40" s="194"/>
      <c r="FL40" s="194"/>
      <c r="FM40" s="194"/>
      <c r="FN40" s="194"/>
      <c r="FO40" s="194"/>
      <c r="FP40" s="194"/>
      <c r="FQ40" s="194"/>
      <c r="FR40" s="194"/>
      <c r="FS40" s="194"/>
      <c r="FT40" s="194"/>
      <c r="FU40" s="194"/>
      <c r="FV40" s="194"/>
      <c r="FW40" s="194"/>
      <c r="FX40" s="194"/>
      <c r="FY40" s="194"/>
      <c r="FZ40" s="194"/>
      <c r="GA40" s="194"/>
      <c r="GB40" s="194"/>
      <c r="GC40" s="194"/>
      <c r="GD40" s="194"/>
      <c r="GE40" s="194"/>
      <c r="GF40" s="194"/>
      <c r="GG40" s="194"/>
      <c r="GH40" s="194"/>
      <c r="GI40" s="194"/>
      <c r="GJ40" s="194"/>
      <c r="GK40" s="194"/>
      <c r="GL40" s="194"/>
      <c r="GM40" s="194"/>
      <c r="GN40" s="194"/>
      <c r="GO40" s="194"/>
      <c r="GP40" s="194"/>
      <c r="GQ40" s="194"/>
      <c r="GR40" s="194"/>
      <c r="GS40" s="194"/>
      <c r="GT40" s="194"/>
      <c r="GU40" s="194"/>
      <c r="GV40" s="194"/>
      <c r="GW40" s="194"/>
      <c r="GX40" s="194"/>
      <c r="GY40" s="194"/>
      <c r="GZ40" s="194"/>
      <c r="HA40" s="194"/>
      <c r="HB40" s="194"/>
      <c r="HC40" s="194"/>
      <c r="HD40" s="194"/>
      <c r="HE40" s="194"/>
      <c r="HF40" s="194"/>
      <c r="HG40" s="194"/>
      <c r="HH40" s="194"/>
      <c r="HI40" s="194"/>
      <c r="HJ40" s="194"/>
      <c r="HK40" s="194"/>
      <c r="HL40" s="194"/>
      <c r="HM40" s="194"/>
      <c r="HN40" s="194"/>
      <c r="HO40" s="194"/>
      <c r="HP40" s="194"/>
      <c r="HQ40" s="194"/>
      <c r="HR40" s="194"/>
      <c r="HS40" s="194"/>
      <c r="HT40" s="194"/>
      <c r="HU40" s="194"/>
      <c r="HV40" s="194"/>
      <c r="HW40" s="194"/>
      <c r="HX40" s="194"/>
      <c r="HY40" s="194"/>
      <c r="HZ40" s="194"/>
      <c r="IA40" s="194"/>
      <c r="IB40" s="194"/>
      <c r="IC40" s="194"/>
      <c r="ID40" s="194"/>
      <c r="IE40" s="194"/>
      <c r="IF40" s="194"/>
      <c r="IG40" s="194"/>
      <c r="IH40" s="194"/>
      <c r="II40" s="194"/>
      <c r="IJ40" s="194"/>
      <c r="IK40" s="194"/>
      <c r="IL40" s="194"/>
      <c r="IM40" s="194"/>
      <c r="IN40" s="194"/>
      <c r="IO40" s="194"/>
      <c r="IP40" s="194"/>
      <c r="IQ40" s="194"/>
      <c r="IR40" s="194"/>
      <c r="IS40" s="194"/>
      <c r="IT40" s="194"/>
      <c r="IU40" s="194"/>
      <c r="IV40" s="194"/>
      <c r="IW40" s="194"/>
      <c r="IX40" s="194"/>
      <c r="IY40" s="194"/>
      <c r="IZ40" s="194"/>
      <c r="JA40" s="194"/>
      <c r="JB40" s="194"/>
      <c r="JC40" s="194"/>
      <c r="JD40" s="194"/>
      <c r="JE40" s="194"/>
      <c r="JF40" s="194"/>
      <c r="JG40" s="194"/>
      <c r="JH40" s="194"/>
      <c r="JI40" s="194"/>
      <c r="JJ40" s="194"/>
      <c r="JK40" s="194"/>
      <c r="JL40" s="194"/>
      <c r="JM40" s="194"/>
      <c r="JN40" s="194"/>
      <c r="JO40" s="194"/>
      <c r="JP40" s="194"/>
      <c r="JQ40" s="194"/>
      <c r="JR40" s="194"/>
      <c r="JS40" s="194"/>
      <c r="JT40" s="194"/>
      <c r="JU40" s="194"/>
      <c r="JV40" s="194"/>
      <c r="JW40" s="194"/>
      <c r="JX40" s="194"/>
      <c r="JY40" s="194"/>
      <c r="JZ40" s="194"/>
      <c r="KA40" s="194"/>
      <c r="KB40" s="194"/>
      <c r="KC40" s="194"/>
      <c r="KD40" s="194"/>
      <c r="KE40" s="194"/>
      <c r="KF40" s="194"/>
      <c r="KG40" s="194"/>
      <c r="KH40" s="194"/>
      <c r="KI40" s="194"/>
      <c r="KJ40" s="194"/>
      <c r="KK40" s="194"/>
      <c r="KL40" s="194"/>
      <c r="KM40" s="194"/>
      <c r="KN40" s="194"/>
      <c r="KO40" s="194"/>
      <c r="KP40" s="194"/>
      <c r="KQ40" s="194"/>
      <c r="KR40" s="194"/>
      <c r="KS40" s="194"/>
      <c r="KT40" s="194"/>
      <c r="KU40" s="194"/>
      <c r="KV40" s="194"/>
      <c r="KW40" s="194"/>
      <c r="KX40" s="194"/>
      <c r="KY40" s="194"/>
      <c r="KZ40" s="194"/>
      <c r="LA40" s="194"/>
      <c r="LB40" s="194"/>
      <c r="LC40" s="194"/>
      <c r="LD40" s="194"/>
      <c r="LE40" s="194"/>
      <c r="LF40" s="194"/>
      <c r="LG40" s="194"/>
      <c r="LH40" s="194"/>
      <c r="LI40" s="194"/>
      <c r="LJ40" s="194"/>
      <c r="LK40" s="194"/>
      <c r="LL40" s="194"/>
      <c r="LM40" s="194"/>
      <c r="LN40" s="194"/>
      <c r="LO40" s="194"/>
      <c r="LP40" s="194"/>
      <c r="LQ40" s="194"/>
      <c r="LR40" s="194"/>
      <c r="LS40" s="194"/>
      <c r="LT40" s="194"/>
      <c r="LU40" s="194"/>
      <c r="LV40" s="194"/>
      <c r="LW40" s="194"/>
      <c r="LX40" s="194"/>
      <c r="LY40" s="194"/>
      <c r="LZ40" s="194"/>
      <c r="MA40" s="194"/>
      <c r="MB40" s="194"/>
      <c r="MC40" s="194"/>
      <c r="MD40" s="194"/>
      <c r="ME40" s="194"/>
      <c r="MF40" s="194"/>
      <c r="MG40" s="194"/>
      <c r="MH40" s="194"/>
      <c r="MI40" s="194"/>
      <c r="MJ40" s="194"/>
      <c r="MK40" s="194"/>
      <c r="ML40" s="194"/>
      <c r="MM40" s="194"/>
      <c r="MN40" s="194"/>
      <c r="MO40" s="194"/>
      <c r="MP40" s="194"/>
      <c r="MQ40" s="194"/>
      <c r="MR40" s="194"/>
      <c r="MS40" s="194"/>
      <c r="MT40" s="194"/>
      <c r="MU40" s="194"/>
      <c r="MV40" s="194"/>
      <c r="MW40" s="194"/>
      <c r="MX40" s="194"/>
      <c r="MY40" s="194"/>
      <c r="MZ40" s="194"/>
      <c r="NA40" s="194"/>
      <c r="NB40" s="194"/>
      <c r="NC40" s="194"/>
      <c r="ND40" s="194"/>
      <c r="NE40" s="194"/>
      <c r="NF40" s="194"/>
      <c r="NG40" s="194"/>
      <c r="NH40" s="194"/>
      <c r="NI40" s="194"/>
      <c r="NJ40" s="194"/>
      <c r="NK40" s="194"/>
      <c r="NL40" s="194"/>
      <c r="NM40" s="194"/>
      <c r="NN40" s="194"/>
      <c r="NO40" s="194"/>
      <c r="NP40" s="194"/>
      <c r="NQ40" s="194"/>
      <c r="NR40" s="194"/>
      <c r="NS40" s="194"/>
      <c r="NT40" s="194"/>
      <c r="NU40" s="194"/>
      <c r="NV40" s="194"/>
      <c r="NW40" s="194"/>
      <c r="NX40" s="194"/>
      <c r="NY40" s="194"/>
      <c r="NZ40" s="194"/>
      <c r="OA40" s="194"/>
      <c r="OB40" s="194"/>
      <c r="OC40" s="194"/>
      <c r="OD40" s="194"/>
      <c r="OE40" s="194"/>
      <c r="OF40" s="194"/>
      <c r="OG40" s="194"/>
      <c r="OH40" s="194"/>
      <c r="OI40" s="194"/>
      <c r="OJ40" s="194"/>
      <c r="OK40" s="194"/>
      <c r="OL40" s="194"/>
      <c r="OM40" s="194"/>
      <c r="ON40" s="194"/>
      <c r="OO40" s="194"/>
      <c r="OP40" s="194"/>
      <c r="OQ40" s="194"/>
      <c r="OR40" s="194"/>
      <c r="OS40" s="194"/>
      <c r="OT40" s="194"/>
      <c r="OU40" s="194"/>
      <c r="OV40" s="194"/>
      <c r="OW40" s="194"/>
      <c r="OX40" s="194"/>
      <c r="OY40" s="194"/>
      <c r="OZ40" s="194"/>
      <c r="PA40" s="194"/>
      <c r="PB40" s="194"/>
      <c r="PC40" s="194"/>
      <c r="PD40" s="194"/>
      <c r="PE40" s="194"/>
      <c r="PF40" s="194"/>
      <c r="PG40" s="194"/>
      <c r="PH40" s="194"/>
      <c r="PI40" s="194"/>
      <c r="PJ40" s="194"/>
      <c r="PK40" s="194"/>
      <c r="PL40" s="194"/>
      <c r="PM40" s="194"/>
      <c r="PN40" s="194"/>
      <c r="PO40" s="194"/>
      <c r="PP40" s="194"/>
      <c r="PQ40" s="194"/>
      <c r="PR40" s="194"/>
      <c r="PS40" s="194"/>
      <c r="PT40" s="194"/>
      <c r="PU40" s="194"/>
      <c r="PV40" s="194"/>
      <c r="PW40" s="194"/>
      <c r="PX40" s="194"/>
      <c r="PY40" s="194"/>
      <c r="PZ40" s="194"/>
      <c r="QA40" s="194"/>
      <c r="QB40" s="194"/>
      <c r="QC40" s="194"/>
      <c r="QD40" s="194"/>
      <c r="QE40" s="194"/>
      <c r="QF40" s="194"/>
      <c r="QG40" s="194"/>
      <c r="QH40" s="194"/>
      <c r="QI40" s="194"/>
      <c r="QJ40" s="194"/>
      <c r="QK40" s="194"/>
      <c r="QL40" s="194"/>
      <c r="QM40" s="194"/>
      <c r="QN40" s="194"/>
      <c r="QO40" s="194"/>
      <c r="QP40" s="194"/>
      <c r="QQ40" s="194"/>
      <c r="QR40" s="194"/>
      <c r="QS40" s="194"/>
      <c r="QT40" s="194"/>
      <c r="QU40" s="194"/>
      <c r="QV40" s="194"/>
      <c r="QW40" s="194"/>
      <c r="QX40" s="194"/>
      <c r="QY40" s="194"/>
      <c r="QZ40" s="194"/>
      <c r="RA40" s="194"/>
      <c r="RB40" s="194"/>
      <c r="RC40" s="194"/>
      <c r="RD40" s="194"/>
      <c r="RE40" s="194"/>
      <c r="RF40" s="194"/>
      <c r="RG40" s="194"/>
      <c r="RH40" s="194"/>
      <c r="RI40" s="194"/>
      <c r="RJ40" s="194"/>
      <c r="RK40" s="194"/>
      <c r="RL40" s="194"/>
      <c r="RM40" s="194"/>
      <c r="RN40" s="194"/>
      <c r="RO40" s="194"/>
      <c r="RP40" s="194"/>
      <c r="RQ40" s="194"/>
      <c r="RR40" s="194"/>
      <c r="RS40" s="194"/>
      <c r="RT40" s="194"/>
      <c r="RU40" s="194"/>
      <c r="RV40" s="194"/>
      <c r="RW40" s="194"/>
      <c r="RX40" s="194"/>
      <c r="RY40" s="194"/>
      <c r="RZ40" s="194"/>
      <c r="SA40" s="194"/>
      <c r="SB40" s="194"/>
      <c r="SC40" s="194"/>
      <c r="SD40" s="194"/>
      <c r="SE40" s="194"/>
      <c r="SF40" s="194"/>
      <c r="SG40" s="194"/>
      <c r="SH40" s="194"/>
      <c r="SI40" s="194"/>
      <c r="SJ40" s="194"/>
      <c r="SK40" s="194"/>
      <c r="SL40" s="194"/>
      <c r="SM40" s="194"/>
      <c r="SN40" s="194"/>
      <c r="SO40" s="194"/>
      <c r="SP40" s="194"/>
      <c r="SQ40" s="194"/>
      <c r="SR40" s="194"/>
      <c r="SS40" s="194"/>
      <c r="ST40" s="194"/>
      <c r="SU40" s="194"/>
      <c r="SV40" s="194"/>
      <c r="SW40" s="194"/>
      <c r="SX40" s="194"/>
      <c r="SY40" s="194"/>
      <c r="SZ40" s="194"/>
      <c r="TA40" s="194"/>
      <c r="TB40" s="194"/>
      <c r="TC40" s="194"/>
      <c r="TD40" s="194"/>
      <c r="TE40" s="194"/>
      <c r="TF40" s="194"/>
      <c r="TG40" s="194"/>
      <c r="TH40" s="194"/>
      <c r="TI40" s="194"/>
      <c r="TJ40" s="194"/>
      <c r="TK40" s="194"/>
      <c r="TL40" s="194"/>
      <c r="TM40" s="194"/>
      <c r="TN40" s="194"/>
      <c r="TO40" s="194"/>
      <c r="TP40" s="194"/>
      <c r="TQ40" s="194"/>
      <c r="TR40" s="194"/>
      <c r="TS40" s="194"/>
      <c r="TT40" s="194"/>
      <c r="TU40" s="194"/>
      <c r="TV40" s="194"/>
      <c r="TW40" s="194"/>
      <c r="TX40" s="194"/>
      <c r="TY40" s="194"/>
      <c r="TZ40" s="194"/>
      <c r="UA40" s="194"/>
      <c r="UB40" s="194"/>
      <c r="UC40" s="194"/>
      <c r="UD40" s="194"/>
      <c r="UE40" s="194"/>
      <c r="UF40" s="194"/>
      <c r="UG40" s="194"/>
      <c r="UH40" s="194"/>
      <c r="UI40" s="194"/>
      <c r="UJ40" s="194"/>
      <c r="UK40" s="194"/>
      <c r="UL40" s="194"/>
      <c r="UM40" s="194"/>
      <c r="UN40" s="194"/>
      <c r="UO40" s="194"/>
      <c r="UP40" s="194"/>
      <c r="UQ40" s="194"/>
      <c r="UR40" s="194"/>
      <c r="US40" s="194"/>
      <c r="UT40" s="194"/>
      <c r="UU40" s="194"/>
      <c r="UV40" s="194"/>
      <c r="UW40" s="194"/>
      <c r="UX40" s="194"/>
      <c r="UY40" s="194"/>
      <c r="UZ40" s="194"/>
      <c r="VA40" s="194"/>
      <c r="VB40" s="194"/>
      <c r="VC40" s="194"/>
      <c r="VD40" s="194"/>
      <c r="VE40" s="194"/>
      <c r="VF40" s="194"/>
      <c r="VG40" s="194"/>
      <c r="VH40" s="194"/>
      <c r="VI40" s="194"/>
      <c r="VJ40" s="194"/>
      <c r="VK40" s="194"/>
      <c r="VL40" s="194"/>
      <c r="VM40" s="194"/>
      <c r="VN40" s="194"/>
      <c r="VO40" s="194"/>
      <c r="VP40" s="194"/>
      <c r="VQ40" s="194"/>
      <c r="VR40" s="194"/>
      <c r="VS40" s="194"/>
      <c r="VT40" s="194"/>
      <c r="VU40" s="194"/>
      <c r="VV40" s="194"/>
      <c r="VW40" s="194"/>
      <c r="VX40" s="194"/>
      <c r="VY40" s="194"/>
      <c r="VZ40" s="194"/>
      <c r="WA40" s="194"/>
      <c r="WB40" s="194"/>
      <c r="WC40" s="194"/>
      <c r="WD40" s="194"/>
      <c r="WE40" s="194"/>
      <c r="WF40" s="194"/>
      <c r="WG40" s="194"/>
      <c r="WH40" s="194"/>
      <c r="WI40" s="194"/>
      <c r="WJ40" s="194"/>
      <c r="WK40" s="194"/>
      <c r="WL40" s="194"/>
      <c r="WM40" s="194"/>
      <c r="WN40" s="194"/>
      <c r="WO40" s="194"/>
      <c r="WP40" s="194"/>
      <c r="WQ40" s="194"/>
      <c r="WR40" s="194"/>
      <c r="WS40" s="194"/>
      <c r="WT40" s="194"/>
      <c r="WU40" s="194"/>
      <c r="WV40" s="194"/>
      <c r="WW40" s="194"/>
      <c r="WX40" s="194"/>
      <c r="WY40" s="194"/>
      <c r="WZ40" s="194"/>
      <c r="XA40" s="194"/>
      <c r="XB40" s="194"/>
      <c r="XC40" s="194"/>
      <c r="XD40" s="194"/>
      <c r="XE40" s="194"/>
      <c r="XF40" s="194"/>
      <c r="XG40" s="194"/>
      <c r="XH40" s="194"/>
      <c r="XI40" s="194"/>
      <c r="XJ40" s="194"/>
      <c r="XK40" s="194"/>
      <c r="XL40" s="194"/>
      <c r="XM40" s="194"/>
      <c r="XN40" s="194"/>
      <c r="XO40" s="194"/>
      <c r="XP40" s="194"/>
      <c r="XQ40" s="194"/>
      <c r="XR40" s="194"/>
      <c r="XS40" s="194"/>
      <c r="XT40" s="194"/>
      <c r="XU40" s="194"/>
      <c r="XV40" s="194"/>
      <c r="XW40" s="194"/>
      <c r="XX40" s="194"/>
      <c r="XY40" s="194"/>
      <c r="XZ40" s="194"/>
      <c r="YA40" s="194"/>
      <c r="YB40" s="194"/>
      <c r="YC40" s="194"/>
      <c r="YD40" s="194"/>
      <c r="YE40" s="194"/>
      <c r="YF40" s="194"/>
      <c r="YG40" s="194"/>
      <c r="YH40" s="194"/>
      <c r="YI40" s="194"/>
      <c r="YJ40" s="194"/>
      <c r="YK40" s="194"/>
      <c r="YL40" s="194"/>
      <c r="YM40" s="194"/>
      <c r="YN40" s="194"/>
      <c r="YO40" s="194"/>
      <c r="YP40" s="194"/>
      <c r="YQ40" s="194"/>
      <c r="YR40" s="194"/>
      <c r="YS40" s="194"/>
      <c r="YT40" s="194"/>
      <c r="YU40" s="194"/>
      <c r="YV40" s="194"/>
      <c r="YW40" s="194"/>
      <c r="YX40" s="194"/>
      <c r="YY40" s="194"/>
      <c r="YZ40" s="194"/>
      <c r="ZA40" s="194"/>
      <c r="ZB40" s="194"/>
      <c r="ZC40" s="194"/>
      <c r="ZD40" s="194"/>
      <c r="ZE40" s="194"/>
      <c r="ZF40" s="194"/>
      <c r="ZG40" s="194"/>
      <c r="ZH40" s="194"/>
      <c r="ZI40" s="194"/>
      <c r="ZJ40" s="194"/>
      <c r="ZK40" s="194"/>
      <c r="ZL40" s="194"/>
      <c r="ZM40" s="194"/>
      <c r="ZN40" s="194"/>
      <c r="ZO40" s="194"/>
      <c r="ZP40" s="194"/>
      <c r="ZQ40" s="194"/>
      <c r="ZR40" s="194"/>
      <c r="ZS40" s="194"/>
      <c r="ZT40" s="194"/>
      <c r="ZU40" s="194"/>
      <c r="ZV40" s="194"/>
      <c r="ZW40" s="194"/>
      <c r="ZX40" s="194"/>
      <c r="ZY40" s="194"/>
      <c r="ZZ40" s="194"/>
    </row>
    <row r="41" spans="1:702" s="39" customFormat="1" ht="19.5" customHeight="1">
      <c r="A41" s="194"/>
      <c r="B41" s="823"/>
      <c r="C41" s="741">
        <f>【5】見・契_研修諸経費!C40</f>
        <v>0</v>
      </c>
      <c r="D41" s="742">
        <f>【5】見・契_研修諸経費!D40</f>
        <v>0</v>
      </c>
      <c r="E41" s="743">
        <f>【5】見・契_研修諸経費!E40</f>
        <v>0</v>
      </c>
      <c r="F41" s="744">
        <f>【5】見・契_研修諸経費!F40</f>
        <v>0</v>
      </c>
      <c r="G41" s="663">
        <f t="shared" si="2"/>
        <v>0</v>
      </c>
      <c r="H41" s="664"/>
      <c r="I41" s="664"/>
      <c r="J41" s="81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I41" s="194"/>
      <c r="CJ41" s="194"/>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194"/>
      <c r="GM41" s="194"/>
      <c r="GN41" s="194"/>
      <c r="GO41" s="194"/>
      <c r="GP41" s="194"/>
      <c r="GQ41" s="194"/>
      <c r="GR41" s="194"/>
      <c r="GS41" s="194"/>
      <c r="GT41" s="194"/>
      <c r="GU41" s="194"/>
      <c r="GV41" s="194"/>
      <c r="GW41" s="194"/>
      <c r="GX41" s="194"/>
      <c r="GY41" s="194"/>
      <c r="GZ41" s="194"/>
      <c r="HA41" s="194"/>
      <c r="HB41" s="194"/>
      <c r="HC41" s="194"/>
      <c r="HD41" s="194"/>
      <c r="HE41" s="194"/>
      <c r="HF41" s="194"/>
      <c r="HG41" s="194"/>
      <c r="HH41" s="194"/>
      <c r="HI41" s="194"/>
      <c r="HJ41" s="194"/>
      <c r="HK41" s="194"/>
      <c r="HL41" s="194"/>
      <c r="HM41" s="194"/>
      <c r="HN41" s="194"/>
      <c r="HO41" s="194"/>
      <c r="HP41" s="194"/>
      <c r="HQ41" s="194"/>
      <c r="HR41" s="194"/>
      <c r="HS41" s="194"/>
      <c r="HT41" s="194"/>
      <c r="HU41" s="194"/>
      <c r="HV41" s="194"/>
      <c r="HW41" s="194"/>
      <c r="HX41" s="194"/>
      <c r="HY41" s="194"/>
      <c r="HZ41" s="194"/>
      <c r="IA41" s="194"/>
      <c r="IB41" s="194"/>
      <c r="IC41" s="194"/>
      <c r="ID41" s="194"/>
      <c r="IE41" s="194"/>
      <c r="IF41" s="194"/>
      <c r="IG41" s="194"/>
      <c r="IH41" s="194"/>
      <c r="II41" s="194"/>
      <c r="IJ41" s="194"/>
      <c r="IK41" s="194"/>
      <c r="IL41" s="194"/>
      <c r="IM41" s="194"/>
      <c r="IN41" s="194"/>
      <c r="IO41" s="194"/>
      <c r="IP41" s="194"/>
      <c r="IQ41" s="194"/>
      <c r="IR41" s="194"/>
      <c r="IS41" s="194"/>
      <c r="IT41" s="194"/>
      <c r="IU41" s="194"/>
      <c r="IV41" s="194"/>
      <c r="IW41" s="194"/>
      <c r="IX41" s="194"/>
      <c r="IY41" s="194"/>
      <c r="IZ41" s="194"/>
      <c r="JA41" s="194"/>
      <c r="JB41" s="194"/>
      <c r="JC41" s="194"/>
      <c r="JD41" s="194"/>
      <c r="JE41" s="194"/>
      <c r="JF41" s="194"/>
      <c r="JG41" s="194"/>
      <c r="JH41" s="194"/>
      <c r="JI41" s="194"/>
      <c r="JJ41" s="194"/>
      <c r="JK41" s="194"/>
      <c r="JL41" s="194"/>
      <c r="JM41" s="194"/>
      <c r="JN41" s="194"/>
      <c r="JO41" s="194"/>
      <c r="JP41" s="194"/>
      <c r="JQ41" s="194"/>
      <c r="JR41" s="194"/>
      <c r="JS41" s="194"/>
      <c r="JT41" s="194"/>
      <c r="JU41" s="194"/>
      <c r="JV41" s="194"/>
      <c r="JW41" s="194"/>
      <c r="JX41" s="194"/>
      <c r="JY41" s="194"/>
      <c r="JZ41" s="194"/>
      <c r="KA41" s="194"/>
      <c r="KB41" s="194"/>
      <c r="KC41" s="194"/>
      <c r="KD41" s="194"/>
      <c r="KE41" s="194"/>
      <c r="KF41" s="194"/>
      <c r="KG41" s="194"/>
      <c r="KH41" s="194"/>
      <c r="KI41" s="194"/>
      <c r="KJ41" s="194"/>
      <c r="KK41" s="194"/>
      <c r="KL41" s="194"/>
      <c r="KM41" s="194"/>
      <c r="KN41" s="194"/>
      <c r="KO41" s="194"/>
      <c r="KP41" s="194"/>
      <c r="KQ41" s="194"/>
      <c r="KR41" s="194"/>
      <c r="KS41" s="194"/>
      <c r="KT41" s="194"/>
      <c r="KU41" s="194"/>
      <c r="KV41" s="194"/>
      <c r="KW41" s="194"/>
      <c r="KX41" s="194"/>
      <c r="KY41" s="194"/>
      <c r="KZ41" s="194"/>
      <c r="LA41" s="194"/>
      <c r="LB41" s="194"/>
      <c r="LC41" s="194"/>
      <c r="LD41" s="194"/>
      <c r="LE41" s="194"/>
      <c r="LF41" s="194"/>
      <c r="LG41" s="194"/>
      <c r="LH41" s="194"/>
      <c r="LI41" s="194"/>
      <c r="LJ41" s="194"/>
      <c r="LK41" s="194"/>
      <c r="LL41" s="194"/>
      <c r="LM41" s="194"/>
      <c r="LN41" s="194"/>
      <c r="LO41" s="194"/>
      <c r="LP41" s="194"/>
      <c r="LQ41" s="194"/>
      <c r="LR41" s="194"/>
      <c r="LS41" s="194"/>
      <c r="LT41" s="194"/>
      <c r="LU41" s="194"/>
      <c r="LV41" s="194"/>
      <c r="LW41" s="194"/>
      <c r="LX41" s="194"/>
      <c r="LY41" s="194"/>
      <c r="LZ41" s="194"/>
      <c r="MA41" s="194"/>
      <c r="MB41" s="194"/>
      <c r="MC41" s="194"/>
      <c r="MD41" s="194"/>
      <c r="ME41" s="194"/>
      <c r="MF41" s="194"/>
      <c r="MG41" s="194"/>
      <c r="MH41" s="194"/>
      <c r="MI41" s="194"/>
      <c r="MJ41" s="194"/>
      <c r="MK41" s="194"/>
      <c r="ML41" s="194"/>
      <c r="MM41" s="194"/>
      <c r="MN41" s="194"/>
      <c r="MO41" s="194"/>
      <c r="MP41" s="194"/>
      <c r="MQ41" s="194"/>
      <c r="MR41" s="194"/>
      <c r="MS41" s="194"/>
      <c r="MT41" s="194"/>
      <c r="MU41" s="194"/>
      <c r="MV41" s="194"/>
      <c r="MW41" s="194"/>
      <c r="MX41" s="194"/>
      <c r="MY41" s="194"/>
      <c r="MZ41" s="194"/>
      <c r="NA41" s="194"/>
      <c r="NB41" s="194"/>
      <c r="NC41" s="194"/>
      <c r="ND41" s="194"/>
      <c r="NE41" s="194"/>
      <c r="NF41" s="194"/>
      <c r="NG41" s="194"/>
      <c r="NH41" s="194"/>
      <c r="NI41" s="194"/>
      <c r="NJ41" s="194"/>
      <c r="NK41" s="194"/>
      <c r="NL41" s="194"/>
      <c r="NM41" s="194"/>
      <c r="NN41" s="194"/>
      <c r="NO41" s="194"/>
      <c r="NP41" s="194"/>
      <c r="NQ41" s="194"/>
      <c r="NR41" s="194"/>
      <c r="NS41" s="194"/>
      <c r="NT41" s="194"/>
      <c r="NU41" s="194"/>
      <c r="NV41" s="194"/>
      <c r="NW41" s="194"/>
      <c r="NX41" s="194"/>
      <c r="NY41" s="194"/>
      <c r="NZ41" s="194"/>
      <c r="OA41" s="194"/>
      <c r="OB41" s="194"/>
      <c r="OC41" s="194"/>
      <c r="OD41" s="194"/>
      <c r="OE41" s="194"/>
      <c r="OF41" s="194"/>
      <c r="OG41" s="194"/>
      <c r="OH41" s="194"/>
      <c r="OI41" s="194"/>
      <c r="OJ41" s="194"/>
      <c r="OK41" s="194"/>
      <c r="OL41" s="194"/>
      <c r="OM41" s="194"/>
      <c r="ON41" s="194"/>
      <c r="OO41" s="194"/>
      <c r="OP41" s="194"/>
      <c r="OQ41" s="194"/>
      <c r="OR41" s="194"/>
      <c r="OS41" s="194"/>
      <c r="OT41" s="194"/>
      <c r="OU41" s="194"/>
      <c r="OV41" s="194"/>
      <c r="OW41" s="194"/>
      <c r="OX41" s="194"/>
      <c r="OY41" s="194"/>
      <c r="OZ41" s="194"/>
      <c r="PA41" s="194"/>
      <c r="PB41" s="194"/>
      <c r="PC41" s="194"/>
      <c r="PD41" s="194"/>
      <c r="PE41" s="194"/>
      <c r="PF41" s="194"/>
      <c r="PG41" s="194"/>
      <c r="PH41" s="194"/>
      <c r="PI41" s="194"/>
      <c r="PJ41" s="194"/>
      <c r="PK41" s="194"/>
      <c r="PL41" s="194"/>
      <c r="PM41" s="194"/>
      <c r="PN41" s="194"/>
      <c r="PO41" s="194"/>
      <c r="PP41" s="194"/>
      <c r="PQ41" s="194"/>
      <c r="PR41" s="194"/>
      <c r="PS41" s="194"/>
      <c r="PT41" s="194"/>
      <c r="PU41" s="194"/>
      <c r="PV41" s="194"/>
      <c r="PW41" s="194"/>
      <c r="PX41" s="194"/>
      <c r="PY41" s="194"/>
      <c r="PZ41" s="194"/>
      <c r="QA41" s="194"/>
      <c r="QB41" s="194"/>
      <c r="QC41" s="194"/>
      <c r="QD41" s="194"/>
      <c r="QE41" s="194"/>
      <c r="QF41" s="194"/>
      <c r="QG41" s="194"/>
      <c r="QH41" s="194"/>
      <c r="QI41" s="194"/>
      <c r="QJ41" s="194"/>
      <c r="QK41" s="194"/>
      <c r="QL41" s="194"/>
      <c r="QM41" s="194"/>
      <c r="QN41" s="194"/>
      <c r="QO41" s="194"/>
      <c r="QP41" s="194"/>
      <c r="QQ41" s="194"/>
      <c r="QR41" s="194"/>
      <c r="QS41" s="194"/>
      <c r="QT41" s="194"/>
      <c r="QU41" s="194"/>
      <c r="QV41" s="194"/>
      <c r="QW41" s="194"/>
      <c r="QX41" s="194"/>
      <c r="QY41" s="194"/>
      <c r="QZ41" s="194"/>
      <c r="RA41" s="194"/>
      <c r="RB41" s="194"/>
      <c r="RC41" s="194"/>
      <c r="RD41" s="194"/>
      <c r="RE41" s="194"/>
      <c r="RF41" s="194"/>
      <c r="RG41" s="194"/>
      <c r="RH41" s="194"/>
      <c r="RI41" s="194"/>
      <c r="RJ41" s="194"/>
      <c r="RK41" s="194"/>
      <c r="RL41" s="194"/>
      <c r="RM41" s="194"/>
      <c r="RN41" s="194"/>
      <c r="RO41" s="194"/>
      <c r="RP41" s="194"/>
      <c r="RQ41" s="194"/>
      <c r="RR41" s="194"/>
      <c r="RS41" s="194"/>
      <c r="RT41" s="194"/>
      <c r="RU41" s="194"/>
      <c r="RV41" s="194"/>
      <c r="RW41" s="194"/>
      <c r="RX41" s="194"/>
      <c r="RY41" s="194"/>
      <c r="RZ41" s="194"/>
      <c r="SA41" s="194"/>
      <c r="SB41" s="194"/>
      <c r="SC41" s="194"/>
      <c r="SD41" s="194"/>
      <c r="SE41" s="194"/>
      <c r="SF41" s="194"/>
      <c r="SG41" s="194"/>
      <c r="SH41" s="194"/>
      <c r="SI41" s="194"/>
      <c r="SJ41" s="194"/>
      <c r="SK41" s="194"/>
      <c r="SL41" s="194"/>
      <c r="SM41" s="194"/>
      <c r="SN41" s="194"/>
      <c r="SO41" s="194"/>
      <c r="SP41" s="194"/>
      <c r="SQ41" s="194"/>
      <c r="SR41" s="194"/>
      <c r="SS41" s="194"/>
      <c r="ST41" s="194"/>
      <c r="SU41" s="194"/>
      <c r="SV41" s="194"/>
      <c r="SW41" s="194"/>
      <c r="SX41" s="194"/>
      <c r="SY41" s="194"/>
      <c r="SZ41" s="194"/>
      <c r="TA41" s="194"/>
      <c r="TB41" s="194"/>
      <c r="TC41" s="194"/>
      <c r="TD41" s="194"/>
      <c r="TE41" s="194"/>
      <c r="TF41" s="194"/>
      <c r="TG41" s="194"/>
      <c r="TH41" s="194"/>
      <c r="TI41" s="194"/>
      <c r="TJ41" s="194"/>
      <c r="TK41" s="194"/>
      <c r="TL41" s="194"/>
      <c r="TM41" s="194"/>
      <c r="TN41" s="194"/>
      <c r="TO41" s="194"/>
      <c r="TP41" s="194"/>
      <c r="TQ41" s="194"/>
      <c r="TR41" s="194"/>
      <c r="TS41" s="194"/>
      <c r="TT41" s="194"/>
      <c r="TU41" s="194"/>
      <c r="TV41" s="194"/>
      <c r="TW41" s="194"/>
      <c r="TX41" s="194"/>
      <c r="TY41" s="194"/>
      <c r="TZ41" s="194"/>
      <c r="UA41" s="194"/>
      <c r="UB41" s="194"/>
      <c r="UC41" s="194"/>
      <c r="UD41" s="194"/>
      <c r="UE41" s="194"/>
      <c r="UF41" s="194"/>
      <c r="UG41" s="194"/>
      <c r="UH41" s="194"/>
      <c r="UI41" s="194"/>
      <c r="UJ41" s="194"/>
      <c r="UK41" s="194"/>
      <c r="UL41" s="194"/>
      <c r="UM41" s="194"/>
      <c r="UN41" s="194"/>
      <c r="UO41" s="194"/>
      <c r="UP41" s="194"/>
      <c r="UQ41" s="194"/>
      <c r="UR41" s="194"/>
      <c r="US41" s="194"/>
      <c r="UT41" s="194"/>
      <c r="UU41" s="194"/>
      <c r="UV41" s="194"/>
      <c r="UW41" s="194"/>
      <c r="UX41" s="194"/>
      <c r="UY41" s="194"/>
      <c r="UZ41" s="194"/>
      <c r="VA41" s="194"/>
      <c r="VB41" s="194"/>
      <c r="VC41" s="194"/>
      <c r="VD41" s="194"/>
      <c r="VE41" s="194"/>
      <c r="VF41" s="194"/>
      <c r="VG41" s="194"/>
      <c r="VH41" s="194"/>
      <c r="VI41" s="194"/>
      <c r="VJ41" s="194"/>
      <c r="VK41" s="194"/>
      <c r="VL41" s="194"/>
      <c r="VM41" s="194"/>
      <c r="VN41" s="194"/>
      <c r="VO41" s="194"/>
      <c r="VP41" s="194"/>
      <c r="VQ41" s="194"/>
      <c r="VR41" s="194"/>
      <c r="VS41" s="194"/>
      <c r="VT41" s="194"/>
      <c r="VU41" s="194"/>
      <c r="VV41" s="194"/>
      <c r="VW41" s="194"/>
      <c r="VX41" s="194"/>
      <c r="VY41" s="194"/>
      <c r="VZ41" s="194"/>
      <c r="WA41" s="194"/>
      <c r="WB41" s="194"/>
      <c r="WC41" s="194"/>
      <c r="WD41" s="194"/>
      <c r="WE41" s="194"/>
      <c r="WF41" s="194"/>
      <c r="WG41" s="194"/>
      <c r="WH41" s="194"/>
      <c r="WI41" s="194"/>
      <c r="WJ41" s="194"/>
      <c r="WK41" s="194"/>
      <c r="WL41" s="194"/>
      <c r="WM41" s="194"/>
      <c r="WN41" s="194"/>
      <c r="WO41" s="194"/>
      <c r="WP41" s="194"/>
      <c r="WQ41" s="194"/>
      <c r="WR41" s="194"/>
      <c r="WS41" s="194"/>
      <c r="WT41" s="194"/>
      <c r="WU41" s="194"/>
      <c r="WV41" s="194"/>
      <c r="WW41" s="194"/>
      <c r="WX41" s="194"/>
      <c r="WY41" s="194"/>
      <c r="WZ41" s="194"/>
      <c r="XA41" s="194"/>
      <c r="XB41" s="194"/>
      <c r="XC41" s="194"/>
      <c r="XD41" s="194"/>
      <c r="XE41" s="194"/>
      <c r="XF41" s="194"/>
      <c r="XG41" s="194"/>
      <c r="XH41" s="194"/>
      <c r="XI41" s="194"/>
      <c r="XJ41" s="194"/>
      <c r="XK41" s="194"/>
      <c r="XL41" s="194"/>
      <c r="XM41" s="194"/>
      <c r="XN41" s="194"/>
      <c r="XO41" s="194"/>
      <c r="XP41" s="194"/>
      <c r="XQ41" s="194"/>
      <c r="XR41" s="194"/>
      <c r="XS41" s="194"/>
      <c r="XT41" s="194"/>
      <c r="XU41" s="194"/>
      <c r="XV41" s="194"/>
      <c r="XW41" s="194"/>
      <c r="XX41" s="194"/>
      <c r="XY41" s="194"/>
      <c r="XZ41" s="194"/>
      <c r="YA41" s="194"/>
      <c r="YB41" s="194"/>
      <c r="YC41" s="194"/>
      <c r="YD41" s="194"/>
      <c r="YE41" s="194"/>
      <c r="YF41" s="194"/>
      <c r="YG41" s="194"/>
      <c r="YH41" s="194"/>
      <c r="YI41" s="194"/>
      <c r="YJ41" s="194"/>
      <c r="YK41" s="194"/>
      <c r="YL41" s="194"/>
      <c r="YM41" s="194"/>
      <c r="YN41" s="194"/>
      <c r="YO41" s="194"/>
      <c r="YP41" s="194"/>
      <c r="YQ41" s="194"/>
      <c r="YR41" s="194"/>
      <c r="YS41" s="194"/>
      <c r="YT41" s="194"/>
      <c r="YU41" s="194"/>
      <c r="YV41" s="194"/>
      <c r="YW41" s="194"/>
      <c r="YX41" s="194"/>
      <c r="YY41" s="194"/>
      <c r="YZ41" s="194"/>
      <c r="ZA41" s="194"/>
      <c r="ZB41" s="194"/>
      <c r="ZC41" s="194"/>
      <c r="ZD41" s="194"/>
      <c r="ZE41" s="194"/>
      <c r="ZF41" s="194"/>
      <c r="ZG41" s="194"/>
      <c r="ZH41" s="194"/>
      <c r="ZI41" s="194"/>
      <c r="ZJ41" s="194"/>
      <c r="ZK41" s="194"/>
      <c r="ZL41" s="194"/>
      <c r="ZM41" s="194"/>
      <c r="ZN41" s="194"/>
      <c r="ZO41" s="194"/>
      <c r="ZP41" s="194"/>
      <c r="ZQ41" s="194"/>
      <c r="ZR41" s="194"/>
      <c r="ZS41" s="194"/>
      <c r="ZT41" s="194"/>
      <c r="ZU41" s="194"/>
      <c r="ZV41" s="194"/>
      <c r="ZW41" s="194"/>
      <c r="ZX41" s="194"/>
      <c r="ZY41" s="194"/>
      <c r="ZZ41" s="194"/>
    </row>
    <row r="42" spans="1:702" s="39" customFormat="1" ht="19.5" customHeight="1">
      <c r="A42" s="194"/>
      <c r="B42" s="823"/>
      <c r="C42" s="741">
        <f>【5】見・契_研修諸経費!C41</f>
        <v>0</v>
      </c>
      <c r="D42" s="742">
        <f>【5】見・契_研修諸経費!D41</f>
        <v>0</v>
      </c>
      <c r="E42" s="743">
        <f>【5】見・契_研修諸経費!E41</f>
        <v>0</v>
      </c>
      <c r="F42" s="744">
        <f>【5】見・契_研修諸経費!F41</f>
        <v>0</v>
      </c>
      <c r="G42" s="663">
        <f t="shared" si="2"/>
        <v>0</v>
      </c>
      <c r="H42" s="664"/>
      <c r="I42" s="664"/>
      <c r="J42" s="81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I42" s="194"/>
      <c r="CJ42" s="194"/>
      <c r="CK42" s="194"/>
      <c r="CL42" s="194"/>
      <c r="CM42" s="194"/>
      <c r="CN42" s="194"/>
      <c r="CO42" s="194"/>
      <c r="CP42" s="194"/>
      <c r="CQ42" s="194"/>
      <c r="CR42" s="194"/>
      <c r="CS42" s="194"/>
      <c r="CT42" s="194"/>
      <c r="CU42" s="194"/>
      <c r="CV42" s="194"/>
      <c r="CW42" s="194"/>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c r="DV42" s="194"/>
      <c r="DW42" s="194"/>
      <c r="DX42" s="194"/>
      <c r="DY42" s="194"/>
      <c r="DZ42" s="194"/>
      <c r="EA42" s="194"/>
      <c r="EB42" s="194"/>
      <c r="EC42" s="194"/>
      <c r="ED42" s="194"/>
      <c r="EE42" s="194"/>
      <c r="EF42" s="194"/>
      <c r="EG42" s="194"/>
      <c r="EH42" s="194"/>
      <c r="EI42" s="194"/>
      <c r="EJ42" s="194"/>
      <c r="EK42" s="194"/>
      <c r="EL42" s="194"/>
      <c r="EM42" s="194"/>
      <c r="EN42" s="194"/>
      <c r="EO42" s="194"/>
      <c r="EP42" s="194"/>
      <c r="EQ42" s="194"/>
      <c r="ER42" s="194"/>
      <c r="ES42" s="194"/>
      <c r="ET42" s="194"/>
      <c r="EU42" s="194"/>
      <c r="EV42" s="194"/>
      <c r="EW42" s="194"/>
      <c r="EX42" s="194"/>
      <c r="EY42" s="194"/>
      <c r="EZ42" s="194"/>
      <c r="FA42" s="194"/>
      <c r="FB42" s="194"/>
      <c r="FC42" s="194"/>
      <c r="FD42" s="194"/>
      <c r="FE42" s="194"/>
      <c r="FF42" s="194"/>
      <c r="FG42" s="194"/>
      <c r="FH42" s="194"/>
      <c r="FI42" s="194"/>
      <c r="FJ42" s="194"/>
      <c r="FK42" s="194"/>
      <c r="FL42" s="194"/>
      <c r="FM42" s="194"/>
      <c r="FN42" s="194"/>
      <c r="FO42" s="194"/>
      <c r="FP42" s="194"/>
      <c r="FQ42" s="194"/>
      <c r="FR42" s="194"/>
      <c r="FS42" s="194"/>
      <c r="FT42" s="194"/>
      <c r="FU42" s="194"/>
      <c r="FV42" s="194"/>
      <c r="FW42" s="194"/>
      <c r="FX42" s="194"/>
      <c r="FY42" s="194"/>
      <c r="FZ42" s="194"/>
      <c r="GA42" s="194"/>
      <c r="GB42" s="194"/>
      <c r="GC42" s="194"/>
      <c r="GD42" s="194"/>
      <c r="GE42" s="194"/>
      <c r="GF42" s="194"/>
      <c r="GG42" s="194"/>
      <c r="GH42" s="194"/>
      <c r="GI42" s="194"/>
      <c r="GJ42" s="194"/>
      <c r="GK42" s="194"/>
      <c r="GL42" s="194"/>
      <c r="GM42" s="194"/>
      <c r="GN42" s="194"/>
      <c r="GO42" s="194"/>
      <c r="GP42" s="194"/>
      <c r="GQ42" s="194"/>
      <c r="GR42" s="194"/>
      <c r="GS42" s="194"/>
      <c r="GT42" s="194"/>
      <c r="GU42" s="194"/>
      <c r="GV42" s="194"/>
      <c r="GW42" s="194"/>
      <c r="GX42" s="194"/>
      <c r="GY42" s="194"/>
      <c r="GZ42" s="194"/>
      <c r="HA42" s="194"/>
      <c r="HB42" s="194"/>
      <c r="HC42" s="194"/>
      <c r="HD42" s="194"/>
      <c r="HE42" s="194"/>
      <c r="HF42" s="194"/>
      <c r="HG42" s="194"/>
      <c r="HH42" s="194"/>
      <c r="HI42" s="194"/>
      <c r="HJ42" s="194"/>
      <c r="HK42" s="194"/>
      <c r="HL42" s="194"/>
      <c r="HM42" s="194"/>
      <c r="HN42" s="194"/>
      <c r="HO42" s="194"/>
      <c r="HP42" s="194"/>
      <c r="HQ42" s="194"/>
      <c r="HR42" s="194"/>
      <c r="HS42" s="194"/>
      <c r="HT42" s="194"/>
      <c r="HU42" s="194"/>
      <c r="HV42" s="194"/>
      <c r="HW42" s="194"/>
      <c r="HX42" s="194"/>
      <c r="HY42" s="194"/>
      <c r="HZ42" s="194"/>
      <c r="IA42" s="194"/>
      <c r="IB42" s="194"/>
      <c r="IC42" s="194"/>
      <c r="ID42" s="194"/>
      <c r="IE42" s="194"/>
      <c r="IF42" s="194"/>
      <c r="IG42" s="194"/>
      <c r="IH42" s="194"/>
      <c r="II42" s="194"/>
      <c r="IJ42" s="194"/>
      <c r="IK42" s="194"/>
      <c r="IL42" s="194"/>
      <c r="IM42" s="194"/>
      <c r="IN42" s="194"/>
      <c r="IO42" s="194"/>
      <c r="IP42" s="194"/>
      <c r="IQ42" s="194"/>
      <c r="IR42" s="194"/>
      <c r="IS42" s="194"/>
      <c r="IT42" s="194"/>
      <c r="IU42" s="194"/>
      <c r="IV42" s="194"/>
      <c r="IW42" s="194"/>
      <c r="IX42" s="194"/>
      <c r="IY42" s="194"/>
      <c r="IZ42" s="194"/>
      <c r="JA42" s="194"/>
      <c r="JB42" s="194"/>
      <c r="JC42" s="194"/>
      <c r="JD42" s="194"/>
      <c r="JE42" s="194"/>
      <c r="JF42" s="194"/>
      <c r="JG42" s="194"/>
      <c r="JH42" s="194"/>
      <c r="JI42" s="194"/>
      <c r="JJ42" s="194"/>
      <c r="JK42" s="194"/>
      <c r="JL42" s="194"/>
      <c r="JM42" s="194"/>
      <c r="JN42" s="194"/>
      <c r="JO42" s="194"/>
      <c r="JP42" s="194"/>
      <c r="JQ42" s="194"/>
      <c r="JR42" s="194"/>
      <c r="JS42" s="194"/>
      <c r="JT42" s="194"/>
      <c r="JU42" s="194"/>
      <c r="JV42" s="194"/>
      <c r="JW42" s="194"/>
      <c r="JX42" s="194"/>
      <c r="JY42" s="194"/>
      <c r="JZ42" s="194"/>
      <c r="KA42" s="194"/>
      <c r="KB42" s="194"/>
      <c r="KC42" s="194"/>
      <c r="KD42" s="194"/>
      <c r="KE42" s="194"/>
      <c r="KF42" s="194"/>
      <c r="KG42" s="194"/>
      <c r="KH42" s="194"/>
      <c r="KI42" s="194"/>
      <c r="KJ42" s="194"/>
      <c r="KK42" s="194"/>
      <c r="KL42" s="194"/>
      <c r="KM42" s="194"/>
      <c r="KN42" s="194"/>
      <c r="KO42" s="194"/>
      <c r="KP42" s="194"/>
      <c r="KQ42" s="194"/>
      <c r="KR42" s="194"/>
      <c r="KS42" s="194"/>
      <c r="KT42" s="194"/>
      <c r="KU42" s="194"/>
      <c r="KV42" s="194"/>
      <c r="KW42" s="194"/>
      <c r="KX42" s="194"/>
      <c r="KY42" s="194"/>
      <c r="KZ42" s="194"/>
      <c r="LA42" s="194"/>
      <c r="LB42" s="194"/>
      <c r="LC42" s="194"/>
      <c r="LD42" s="194"/>
      <c r="LE42" s="194"/>
      <c r="LF42" s="194"/>
      <c r="LG42" s="194"/>
      <c r="LH42" s="194"/>
      <c r="LI42" s="194"/>
      <c r="LJ42" s="194"/>
      <c r="LK42" s="194"/>
      <c r="LL42" s="194"/>
      <c r="LM42" s="194"/>
      <c r="LN42" s="194"/>
      <c r="LO42" s="194"/>
      <c r="LP42" s="194"/>
      <c r="LQ42" s="194"/>
      <c r="LR42" s="194"/>
      <c r="LS42" s="194"/>
      <c r="LT42" s="194"/>
      <c r="LU42" s="194"/>
      <c r="LV42" s="194"/>
      <c r="LW42" s="194"/>
      <c r="LX42" s="194"/>
      <c r="LY42" s="194"/>
      <c r="LZ42" s="194"/>
      <c r="MA42" s="194"/>
      <c r="MB42" s="194"/>
      <c r="MC42" s="194"/>
      <c r="MD42" s="194"/>
      <c r="ME42" s="194"/>
      <c r="MF42" s="194"/>
      <c r="MG42" s="194"/>
      <c r="MH42" s="194"/>
      <c r="MI42" s="194"/>
      <c r="MJ42" s="194"/>
      <c r="MK42" s="194"/>
      <c r="ML42" s="194"/>
      <c r="MM42" s="194"/>
      <c r="MN42" s="194"/>
      <c r="MO42" s="194"/>
      <c r="MP42" s="194"/>
      <c r="MQ42" s="194"/>
      <c r="MR42" s="194"/>
      <c r="MS42" s="194"/>
      <c r="MT42" s="194"/>
      <c r="MU42" s="194"/>
      <c r="MV42" s="194"/>
      <c r="MW42" s="194"/>
      <c r="MX42" s="194"/>
      <c r="MY42" s="194"/>
      <c r="MZ42" s="194"/>
      <c r="NA42" s="194"/>
      <c r="NB42" s="194"/>
      <c r="NC42" s="194"/>
      <c r="ND42" s="194"/>
      <c r="NE42" s="194"/>
      <c r="NF42" s="194"/>
      <c r="NG42" s="194"/>
      <c r="NH42" s="194"/>
      <c r="NI42" s="194"/>
      <c r="NJ42" s="194"/>
      <c r="NK42" s="194"/>
      <c r="NL42" s="194"/>
      <c r="NM42" s="194"/>
      <c r="NN42" s="194"/>
      <c r="NO42" s="194"/>
      <c r="NP42" s="194"/>
      <c r="NQ42" s="194"/>
      <c r="NR42" s="194"/>
      <c r="NS42" s="194"/>
      <c r="NT42" s="194"/>
      <c r="NU42" s="194"/>
      <c r="NV42" s="194"/>
      <c r="NW42" s="194"/>
      <c r="NX42" s="194"/>
      <c r="NY42" s="194"/>
      <c r="NZ42" s="194"/>
      <c r="OA42" s="194"/>
      <c r="OB42" s="194"/>
      <c r="OC42" s="194"/>
      <c r="OD42" s="194"/>
      <c r="OE42" s="194"/>
      <c r="OF42" s="194"/>
      <c r="OG42" s="194"/>
      <c r="OH42" s="194"/>
      <c r="OI42" s="194"/>
      <c r="OJ42" s="194"/>
      <c r="OK42" s="194"/>
      <c r="OL42" s="194"/>
      <c r="OM42" s="194"/>
      <c r="ON42" s="194"/>
      <c r="OO42" s="194"/>
      <c r="OP42" s="194"/>
      <c r="OQ42" s="194"/>
      <c r="OR42" s="194"/>
      <c r="OS42" s="194"/>
      <c r="OT42" s="194"/>
      <c r="OU42" s="194"/>
      <c r="OV42" s="194"/>
      <c r="OW42" s="194"/>
      <c r="OX42" s="194"/>
      <c r="OY42" s="194"/>
      <c r="OZ42" s="194"/>
      <c r="PA42" s="194"/>
      <c r="PB42" s="194"/>
      <c r="PC42" s="194"/>
      <c r="PD42" s="194"/>
      <c r="PE42" s="194"/>
      <c r="PF42" s="194"/>
      <c r="PG42" s="194"/>
      <c r="PH42" s="194"/>
      <c r="PI42" s="194"/>
      <c r="PJ42" s="194"/>
      <c r="PK42" s="194"/>
      <c r="PL42" s="194"/>
      <c r="PM42" s="194"/>
      <c r="PN42" s="194"/>
      <c r="PO42" s="194"/>
      <c r="PP42" s="194"/>
      <c r="PQ42" s="194"/>
      <c r="PR42" s="194"/>
      <c r="PS42" s="194"/>
      <c r="PT42" s="194"/>
      <c r="PU42" s="194"/>
      <c r="PV42" s="194"/>
      <c r="PW42" s="194"/>
      <c r="PX42" s="194"/>
      <c r="PY42" s="194"/>
      <c r="PZ42" s="194"/>
      <c r="QA42" s="194"/>
      <c r="QB42" s="194"/>
      <c r="QC42" s="194"/>
      <c r="QD42" s="194"/>
      <c r="QE42" s="194"/>
      <c r="QF42" s="194"/>
      <c r="QG42" s="194"/>
      <c r="QH42" s="194"/>
      <c r="QI42" s="194"/>
      <c r="QJ42" s="194"/>
      <c r="QK42" s="194"/>
      <c r="QL42" s="194"/>
      <c r="QM42" s="194"/>
      <c r="QN42" s="194"/>
      <c r="QO42" s="194"/>
      <c r="QP42" s="194"/>
      <c r="QQ42" s="194"/>
      <c r="QR42" s="194"/>
      <c r="QS42" s="194"/>
      <c r="QT42" s="194"/>
      <c r="QU42" s="194"/>
      <c r="QV42" s="194"/>
      <c r="QW42" s="194"/>
      <c r="QX42" s="194"/>
      <c r="QY42" s="194"/>
      <c r="QZ42" s="194"/>
      <c r="RA42" s="194"/>
      <c r="RB42" s="194"/>
      <c r="RC42" s="194"/>
      <c r="RD42" s="194"/>
      <c r="RE42" s="194"/>
      <c r="RF42" s="194"/>
      <c r="RG42" s="194"/>
      <c r="RH42" s="194"/>
      <c r="RI42" s="194"/>
      <c r="RJ42" s="194"/>
      <c r="RK42" s="194"/>
      <c r="RL42" s="194"/>
      <c r="RM42" s="194"/>
      <c r="RN42" s="194"/>
      <c r="RO42" s="194"/>
      <c r="RP42" s="194"/>
      <c r="RQ42" s="194"/>
      <c r="RR42" s="194"/>
      <c r="RS42" s="194"/>
      <c r="RT42" s="194"/>
      <c r="RU42" s="194"/>
      <c r="RV42" s="194"/>
      <c r="RW42" s="194"/>
      <c r="RX42" s="194"/>
      <c r="RY42" s="194"/>
      <c r="RZ42" s="194"/>
      <c r="SA42" s="194"/>
      <c r="SB42" s="194"/>
      <c r="SC42" s="194"/>
      <c r="SD42" s="194"/>
      <c r="SE42" s="194"/>
      <c r="SF42" s="194"/>
      <c r="SG42" s="194"/>
      <c r="SH42" s="194"/>
      <c r="SI42" s="194"/>
      <c r="SJ42" s="194"/>
      <c r="SK42" s="194"/>
      <c r="SL42" s="194"/>
      <c r="SM42" s="194"/>
      <c r="SN42" s="194"/>
      <c r="SO42" s="194"/>
      <c r="SP42" s="194"/>
      <c r="SQ42" s="194"/>
      <c r="SR42" s="194"/>
      <c r="SS42" s="194"/>
      <c r="ST42" s="194"/>
      <c r="SU42" s="194"/>
      <c r="SV42" s="194"/>
      <c r="SW42" s="194"/>
      <c r="SX42" s="194"/>
      <c r="SY42" s="194"/>
      <c r="SZ42" s="194"/>
      <c r="TA42" s="194"/>
      <c r="TB42" s="194"/>
      <c r="TC42" s="194"/>
      <c r="TD42" s="194"/>
      <c r="TE42" s="194"/>
      <c r="TF42" s="194"/>
      <c r="TG42" s="194"/>
      <c r="TH42" s="194"/>
      <c r="TI42" s="194"/>
      <c r="TJ42" s="194"/>
      <c r="TK42" s="194"/>
      <c r="TL42" s="194"/>
      <c r="TM42" s="194"/>
      <c r="TN42" s="194"/>
      <c r="TO42" s="194"/>
      <c r="TP42" s="194"/>
      <c r="TQ42" s="194"/>
      <c r="TR42" s="194"/>
      <c r="TS42" s="194"/>
      <c r="TT42" s="194"/>
      <c r="TU42" s="194"/>
      <c r="TV42" s="194"/>
      <c r="TW42" s="194"/>
      <c r="TX42" s="194"/>
      <c r="TY42" s="194"/>
      <c r="TZ42" s="194"/>
      <c r="UA42" s="194"/>
      <c r="UB42" s="194"/>
      <c r="UC42" s="194"/>
      <c r="UD42" s="194"/>
      <c r="UE42" s="194"/>
      <c r="UF42" s="194"/>
      <c r="UG42" s="194"/>
      <c r="UH42" s="194"/>
      <c r="UI42" s="194"/>
      <c r="UJ42" s="194"/>
      <c r="UK42" s="194"/>
      <c r="UL42" s="194"/>
      <c r="UM42" s="194"/>
      <c r="UN42" s="194"/>
      <c r="UO42" s="194"/>
      <c r="UP42" s="194"/>
      <c r="UQ42" s="194"/>
      <c r="UR42" s="194"/>
      <c r="US42" s="194"/>
      <c r="UT42" s="194"/>
      <c r="UU42" s="194"/>
      <c r="UV42" s="194"/>
      <c r="UW42" s="194"/>
      <c r="UX42" s="194"/>
      <c r="UY42" s="194"/>
      <c r="UZ42" s="194"/>
      <c r="VA42" s="194"/>
      <c r="VB42" s="194"/>
      <c r="VC42" s="194"/>
      <c r="VD42" s="194"/>
      <c r="VE42" s="194"/>
      <c r="VF42" s="194"/>
      <c r="VG42" s="194"/>
      <c r="VH42" s="194"/>
      <c r="VI42" s="194"/>
      <c r="VJ42" s="194"/>
      <c r="VK42" s="194"/>
      <c r="VL42" s="194"/>
      <c r="VM42" s="194"/>
      <c r="VN42" s="194"/>
      <c r="VO42" s="194"/>
      <c r="VP42" s="194"/>
      <c r="VQ42" s="194"/>
      <c r="VR42" s="194"/>
      <c r="VS42" s="194"/>
      <c r="VT42" s="194"/>
      <c r="VU42" s="194"/>
      <c r="VV42" s="194"/>
      <c r="VW42" s="194"/>
      <c r="VX42" s="194"/>
      <c r="VY42" s="194"/>
      <c r="VZ42" s="194"/>
      <c r="WA42" s="194"/>
      <c r="WB42" s="194"/>
      <c r="WC42" s="194"/>
      <c r="WD42" s="194"/>
      <c r="WE42" s="194"/>
      <c r="WF42" s="194"/>
      <c r="WG42" s="194"/>
      <c r="WH42" s="194"/>
      <c r="WI42" s="194"/>
      <c r="WJ42" s="194"/>
      <c r="WK42" s="194"/>
      <c r="WL42" s="194"/>
      <c r="WM42" s="194"/>
      <c r="WN42" s="194"/>
      <c r="WO42" s="194"/>
      <c r="WP42" s="194"/>
      <c r="WQ42" s="194"/>
      <c r="WR42" s="194"/>
      <c r="WS42" s="194"/>
      <c r="WT42" s="194"/>
      <c r="WU42" s="194"/>
      <c r="WV42" s="194"/>
      <c r="WW42" s="194"/>
      <c r="WX42" s="194"/>
      <c r="WY42" s="194"/>
      <c r="WZ42" s="194"/>
      <c r="XA42" s="194"/>
      <c r="XB42" s="194"/>
      <c r="XC42" s="194"/>
      <c r="XD42" s="194"/>
      <c r="XE42" s="194"/>
      <c r="XF42" s="194"/>
      <c r="XG42" s="194"/>
      <c r="XH42" s="194"/>
      <c r="XI42" s="194"/>
      <c r="XJ42" s="194"/>
      <c r="XK42" s="194"/>
      <c r="XL42" s="194"/>
      <c r="XM42" s="194"/>
      <c r="XN42" s="194"/>
      <c r="XO42" s="194"/>
      <c r="XP42" s="194"/>
      <c r="XQ42" s="194"/>
      <c r="XR42" s="194"/>
      <c r="XS42" s="194"/>
      <c r="XT42" s="194"/>
      <c r="XU42" s="194"/>
      <c r="XV42" s="194"/>
      <c r="XW42" s="194"/>
      <c r="XX42" s="194"/>
      <c r="XY42" s="194"/>
      <c r="XZ42" s="194"/>
      <c r="YA42" s="194"/>
      <c r="YB42" s="194"/>
      <c r="YC42" s="194"/>
      <c r="YD42" s="194"/>
      <c r="YE42" s="194"/>
      <c r="YF42" s="194"/>
      <c r="YG42" s="194"/>
      <c r="YH42" s="194"/>
      <c r="YI42" s="194"/>
      <c r="YJ42" s="194"/>
      <c r="YK42" s="194"/>
      <c r="YL42" s="194"/>
      <c r="YM42" s="194"/>
      <c r="YN42" s="194"/>
      <c r="YO42" s="194"/>
      <c r="YP42" s="194"/>
      <c r="YQ42" s="194"/>
      <c r="YR42" s="194"/>
      <c r="YS42" s="194"/>
      <c r="YT42" s="194"/>
      <c r="YU42" s="194"/>
      <c r="YV42" s="194"/>
      <c r="YW42" s="194"/>
      <c r="YX42" s="194"/>
      <c r="YY42" s="194"/>
      <c r="YZ42" s="194"/>
      <c r="ZA42" s="194"/>
      <c r="ZB42" s="194"/>
      <c r="ZC42" s="194"/>
      <c r="ZD42" s="194"/>
      <c r="ZE42" s="194"/>
      <c r="ZF42" s="194"/>
      <c r="ZG42" s="194"/>
      <c r="ZH42" s="194"/>
      <c r="ZI42" s="194"/>
      <c r="ZJ42" s="194"/>
      <c r="ZK42" s="194"/>
      <c r="ZL42" s="194"/>
      <c r="ZM42" s="194"/>
      <c r="ZN42" s="194"/>
      <c r="ZO42" s="194"/>
      <c r="ZP42" s="194"/>
      <c r="ZQ42" s="194"/>
      <c r="ZR42" s="194"/>
      <c r="ZS42" s="194"/>
      <c r="ZT42" s="194"/>
      <c r="ZU42" s="194"/>
      <c r="ZV42" s="194"/>
      <c r="ZW42" s="194"/>
      <c r="ZX42" s="194"/>
      <c r="ZY42" s="194"/>
      <c r="ZZ42" s="194"/>
    </row>
    <row r="43" spans="1:702" s="39" customFormat="1" ht="19.5" customHeight="1">
      <c r="A43" s="194"/>
      <c r="B43" s="823"/>
      <c r="C43" s="741">
        <f>【5】見・契_研修諸経費!C42</f>
        <v>0</v>
      </c>
      <c r="D43" s="742">
        <f>【5】見・契_研修諸経費!D42</f>
        <v>0</v>
      </c>
      <c r="E43" s="743">
        <f>【5】見・契_研修諸経費!E42</f>
        <v>0</v>
      </c>
      <c r="F43" s="744">
        <f>【5】見・契_研修諸経費!F42</f>
        <v>0</v>
      </c>
      <c r="G43" s="663">
        <f t="shared" si="2"/>
        <v>0</v>
      </c>
      <c r="H43" s="664"/>
      <c r="I43" s="664"/>
      <c r="J43" s="81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4"/>
      <c r="CH43" s="194"/>
      <c r="CI43" s="194"/>
      <c r="CJ43" s="194"/>
      <c r="CK43" s="194"/>
      <c r="CL43" s="194"/>
      <c r="CM43" s="194"/>
      <c r="CN43" s="194"/>
      <c r="CO43" s="194"/>
      <c r="CP43" s="194"/>
      <c r="CQ43" s="194"/>
      <c r="CR43" s="194"/>
      <c r="CS43" s="194"/>
      <c r="CT43" s="194"/>
      <c r="CU43" s="194"/>
      <c r="CV43" s="194"/>
      <c r="CW43" s="194"/>
      <c r="CX43" s="194"/>
      <c r="CY43" s="194"/>
      <c r="CZ43" s="194"/>
      <c r="DA43" s="194"/>
      <c r="DB43" s="194"/>
      <c r="DC43" s="194"/>
      <c r="DD43" s="194"/>
      <c r="DE43" s="194"/>
      <c r="DF43" s="194"/>
      <c r="DG43" s="194"/>
      <c r="DH43" s="194"/>
      <c r="DI43" s="194"/>
      <c r="DJ43" s="194"/>
      <c r="DK43" s="194"/>
      <c r="DL43" s="194"/>
      <c r="DM43" s="194"/>
      <c r="DN43" s="194"/>
      <c r="DO43" s="194"/>
      <c r="DP43" s="194"/>
      <c r="DQ43" s="194"/>
      <c r="DR43" s="194"/>
      <c r="DS43" s="194"/>
      <c r="DT43" s="194"/>
      <c r="DU43" s="194"/>
      <c r="DV43" s="194"/>
      <c r="DW43" s="194"/>
      <c r="DX43" s="194"/>
      <c r="DY43" s="194"/>
      <c r="DZ43" s="194"/>
      <c r="EA43" s="194"/>
      <c r="EB43" s="194"/>
      <c r="EC43" s="194"/>
      <c r="ED43" s="194"/>
      <c r="EE43" s="194"/>
      <c r="EF43" s="194"/>
      <c r="EG43" s="194"/>
      <c r="EH43" s="194"/>
      <c r="EI43" s="194"/>
      <c r="EJ43" s="194"/>
      <c r="EK43" s="194"/>
      <c r="EL43" s="194"/>
      <c r="EM43" s="194"/>
      <c r="EN43" s="194"/>
      <c r="EO43" s="194"/>
      <c r="EP43" s="194"/>
      <c r="EQ43" s="194"/>
      <c r="ER43" s="194"/>
      <c r="ES43" s="194"/>
      <c r="ET43" s="194"/>
      <c r="EU43" s="194"/>
      <c r="EV43" s="194"/>
      <c r="EW43" s="194"/>
      <c r="EX43" s="194"/>
      <c r="EY43" s="194"/>
      <c r="EZ43" s="194"/>
      <c r="FA43" s="194"/>
      <c r="FB43" s="194"/>
      <c r="FC43" s="194"/>
      <c r="FD43" s="194"/>
      <c r="FE43" s="194"/>
      <c r="FF43" s="194"/>
      <c r="FG43" s="194"/>
      <c r="FH43" s="194"/>
      <c r="FI43" s="194"/>
      <c r="FJ43" s="194"/>
      <c r="FK43" s="194"/>
      <c r="FL43" s="194"/>
      <c r="FM43" s="194"/>
      <c r="FN43" s="194"/>
      <c r="FO43" s="194"/>
      <c r="FP43" s="194"/>
      <c r="FQ43" s="194"/>
      <c r="FR43" s="194"/>
      <c r="FS43" s="194"/>
      <c r="FT43" s="194"/>
      <c r="FU43" s="194"/>
      <c r="FV43" s="194"/>
      <c r="FW43" s="194"/>
      <c r="FX43" s="194"/>
      <c r="FY43" s="194"/>
      <c r="FZ43" s="194"/>
      <c r="GA43" s="194"/>
      <c r="GB43" s="194"/>
      <c r="GC43" s="194"/>
      <c r="GD43" s="194"/>
      <c r="GE43" s="194"/>
      <c r="GF43" s="194"/>
      <c r="GG43" s="194"/>
      <c r="GH43" s="194"/>
      <c r="GI43" s="194"/>
      <c r="GJ43" s="194"/>
      <c r="GK43" s="194"/>
      <c r="GL43" s="194"/>
      <c r="GM43" s="194"/>
      <c r="GN43" s="194"/>
      <c r="GO43" s="194"/>
      <c r="GP43" s="194"/>
      <c r="GQ43" s="194"/>
      <c r="GR43" s="194"/>
      <c r="GS43" s="194"/>
      <c r="GT43" s="194"/>
      <c r="GU43" s="194"/>
      <c r="GV43" s="194"/>
      <c r="GW43" s="194"/>
      <c r="GX43" s="194"/>
      <c r="GY43" s="194"/>
      <c r="GZ43" s="194"/>
      <c r="HA43" s="194"/>
      <c r="HB43" s="194"/>
      <c r="HC43" s="194"/>
      <c r="HD43" s="194"/>
      <c r="HE43" s="194"/>
      <c r="HF43" s="194"/>
      <c r="HG43" s="194"/>
      <c r="HH43" s="194"/>
      <c r="HI43" s="194"/>
      <c r="HJ43" s="194"/>
      <c r="HK43" s="194"/>
      <c r="HL43" s="194"/>
      <c r="HM43" s="194"/>
      <c r="HN43" s="194"/>
      <c r="HO43" s="194"/>
      <c r="HP43" s="194"/>
      <c r="HQ43" s="194"/>
      <c r="HR43" s="194"/>
      <c r="HS43" s="194"/>
      <c r="HT43" s="194"/>
      <c r="HU43" s="194"/>
      <c r="HV43" s="194"/>
      <c r="HW43" s="194"/>
      <c r="HX43" s="194"/>
      <c r="HY43" s="194"/>
      <c r="HZ43" s="194"/>
      <c r="IA43" s="194"/>
      <c r="IB43" s="194"/>
      <c r="IC43" s="194"/>
      <c r="ID43" s="194"/>
      <c r="IE43" s="194"/>
      <c r="IF43" s="194"/>
      <c r="IG43" s="194"/>
      <c r="IH43" s="194"/>
      <c r="II43" s="194"/>
      <c r="IJ43" s="194"/>
      <c r="IK43" s="194"/>
      <c r="IL43" s="194"/>
      <c r="IM43" s="194"/>
      <c r="IN43" s="194"/>
      <c r="IO43" s="194"/>
      <c r="IP43" s="194"/>
      <c r="IQ43" s="194"/>
      <c r="IR43" s="194"/>
      <c r="IS43" s="194"/>
      <c r="IT43" s="194"/>
      <c r="IU43" s="194"/>
      <c r="IV43" s="194"/>
      <c r="IW43" s="194"/>
      <c r="IX43" s="194"/>
      <c r="IY43" s="194"/>
      <c r="IZ43" s="194"/>
      <c r="JA43" s="194"/>
      <c r="JB43" s="194"/>
      <c r="JC43" s="194"/>
      <c r="JD43" s="194"/>
      <c r="JE43" s="194"/>
      <c r="JF43" s="194"/>
      <c r="JG43" s="194"/>
      <c r="JH43" s="194"/>
      <c r="JI43" s="194"/>
      <c r="JJ43" s="194"/>
      <c r="JK43" s="194"/>
      <c r="JL43" s="194"/>
      <c r="JM43" s="194"/>
      <c r="JN43" s="194"/>
      <c r="JO43" s="194"/>
      <c r="JP43" s="194"/>
      <c r="JQ43" s="194"/>
      <c r="JR43" s="194"/>
      <c r="JS43" s="194"/>
      <c r="JT43" s="194"/>
      <c r="JU43" s="194"/>
      <c r="JV43" s="194"/>
      <c r="JW43" s="194"/>
      <c r="JX43" s="194"/>
      <c r="JY43" s="194"/>
      <c r="JZ43" s="194"/>
      <c r="KA43" s="194"/>
      <c r="KB43" s="194"/>
      <c r="KC43" s="194"/>
      <c r="KD43" s="194"/>
      <c r="KE43" s="194"/>
      <c r="KF43" s="194"/>
      <c r="KG43" s="194"/>
      <c r="KH43" s="194"/>
      <c r="KI43" s="194"/>
      <c r="KJ43" s="194"/>
      <c r="KK43" s="194"/>
      <c r="KL43" s="194"/>
      <c r="KM43" s="194"/>
      <c r="KN43" s="194"/>
      <c r="KO43" s="194"/>
      <c r="KP43" s="194"/>
      <c r="KQ43" s="194"/>
      <c r="KR43" s="194"/>
      <c r="KS43" s="194"/>
      <c r="KT43" s="194"/>
      <c r="KU43" s="194"/>
      <c r="KV43" s="194"/>
      <c r="KW43" s="194"/>
      <c r="KX43" s="194"/>
      <c r="KY43" s="194"/>
      <c r="KZ43" s="194"/>
      <c r="LA43" s="194"/>
      <c r="LB43" s="194"/>
      <c r="LC43" s="194"/>
      <c r="LD43" s="194"/>
      <c r="LE43" s="194"/>
      <c r="LF43" s="194"/>
      <c r="LG43" s="194"/>
      <c r="LH43" s="194"/>
      <c r="LI43" s="194"/>
      <c r="LJ43" s="194"/>
      <c r="LK43" s="194"/>
      <c r="LL43" s="194"/>
      <c r="LM43" s="194"/>
      <c r="LN43" s="194"/>
      <c r="LO43" s="194"/>
      <c r="LP43" s="194"/>
      <c r="LQ43" s="194"/>
      <c r="LR43" s="194"/>
      <c r="LS43" s="194"/>
      <c r="LT43" s="194"/>
      <c r="LU43" s="194"/>
      <c r="LV43" s="194"/>
      <c r="LW43" s="194"/>
      <c r="LX43" s="194"/>
      <c r="LY43" s="194"/>
      <c r="LZ43" s="194"/>
      <c r="MA43" s="194"/>
      <c r="MB43" s="194"/>
      <c r="MC43" s="194"/>
      <c r="MD43" s="194"/>
      <c r="ME43" s="194"/>
      <c r="MF43" s="194"/>
      <c r="MG43" s="194"/>
      <c r="MH43" s="194"/>
      <c r="MI43" s="194"/>
      <c r="MJ43" s="194"/>
      <c r="MK43" s="194"/>
      <c r="ML43" s="194"/>
      <c r="MM43" s="194"/>
      <c r="MN43" s="194"/>
      <c r="MO43" s="194"/>
      <c r="MP43" s="194"/>
      <c r="MQ43" s="194"/>
      <c r="MR43" s="194"/>
      <c r="MS43" s="194"/>
      <c r="MT43" s="194"/>
      <c r="MU43" s="194"/>
      <c r="MV43" s="194"/>
      <c r="MW43" s="194"/>
      <c r="MX43" s="194"/>
      <c r="MY43" s="194"/>
      <c r="MZ43" s="194"/>
      <c r="NA43" s="194"/>
      <c r="NB43" s="194"/>
      <c r="NC43" s="194"/>
      <c r="ND43" s="194"/>
      <c r="NE43" s="194"/>
      <c r="NF43" s="194"/>
      <c r="NG43" s="194"/>
      <c r="NH43" s="194"/>
      <c r="NI43" s="194"/>
      <c r="NJ43" s="194"/>
      <c r="NK43" s="194"/>
      <c r="NL43" s="194"/>
      <c r="NM43" s="194"/>
      <c r="NN43" s="194"/>
      <c r="NO43" s="194"/>
      <c r="NP43" s="194"/>
      <c r="NQ43" s="194"/>
      <c r="NR43" s="194"/>
      <c r="NS43" s="194"/>
      <c r="NT43" s="194"/>
      <c r="NU43" s="194"/>
      <c r="NV43" s="194"/>
      <c r="NW43" s="194"/>
      <c r="NX43" s="194"/>
      <c r="NY43" s="194"/>
      <c r="NZ43" s="194"/>
      <c r="OA43" s="194"/>
      <c r="OB43" s="194"/>
      <c r="OC43" s="194"/>
      <c r="OD43" s="194"/>
      <c r="OE43" s="194"/>
      <c r="OF43" s="194"/>
      <c r="OG43" s="194"/>
      <c r="OH43" s="194"/>
      <c r="OI43" s="194"/>
      <c r="OJ43" s="194"/>
      <c r="OK43" s="194"/>
      <c r="OL43" s="194"/>
      <c r="OM43" s="194"/>
      <c r="ON43" s="194"/>
      <c r="OO43" s="194"/>
      <c r="OP43" s="194"/>
      <c r="OQ43" s="194"/>
      <c r="OR43" s="194"/>
      <c r="OS43" s="194"/>
      <c r="OT43" s="194"/>
      <c r="OU43" s="194"/>
      <c r="OV43" s="194"/>
      <c r="OW43" s="194"/>
      <c r="OX43" s="194"/>
      <c r="OY43" s="194"/>
      <c r="OZ43" s="194"/>
      <c r="PA43" s="194"/>
      <c r="PB43" s="194"/>
      <c r="PC43" s="194"/>
      <c r="PD43" s="194"/>
      <c r="PE43" s="194"/>
      <c r="PF43" s="194"/>
      <c r="PG43" s="194"/>
      <c r="PH43" s="194"/>
      <c r="PI43" s="194"/>
      <c r="PJ43" s="194"/>
      <c r="PK43" s="194"/>
      <c r="PL43" s="194"/>
      <c r="PM43" s="194"/>
      <c r="PN43" s="194"/>
      <c r="PO43" s="194"/>
      <c r="PP43" s="194"/>
      <c r="PQ43" s="194"/>
      <c r="PR43" s="194"/>
      <c r="PS43" s="194"/>
      <c r="PT43" s="194"/>
      <c r="PU43" s="194"/>
      <c r="PV43" s="194"/>
      <c r="PW43" s="194"/>
      <c r="PX43" s="194"/>
      <c r="PY43" s="194"/>
      <c r="PZ43" s="194"/>
      <c r="QA43" s="194"/>
      <c r="QB43" s="194"/>
      <c r="QC43" s="194"/>
      <c r="QD43" s="194"/>
      <c r="QE43" s="194"/>
      <c r="QF43" s="194"/>
      <c r="QG43" s="194"/>
      <c r="QH43" s="194"/>
      <c r="QI43" s="194"/>
      <c r="QJ43" s="194"/>
      <c r="QK43" s="194"/>
      <c r="QL43" s="194"/>
      <c r="QM43" s="194"/>
      <c r="QN43" s="194"/>
      <c r="QO43" s="194"/>
      <c r="QP43" s="194"/>
      <c r="QQ43" s="194"/>
      <c r="QR43" s="194"/>
      <c r="QS43" s="194"/>
      <c r="QT43" s="194"/>
      <c r="QU43" s="194"/>
      <c r="QV43" s="194"/>
      <c r="QW43" s="194"/>
      <c r="QX43" s="194"/>
      <c r="QY43" s="194"/>
      <c r="QZ43" s="194"/>
      <c r="RA43" s="194"/>
      <c r="RB43" s="194"/>
      <c r="RC43" s="194"/>
      <c r="RD43" s="194"/>
      <c r="RE43" s="194"/>
      <c r="RF43" s="194"/>
      <c r="RG43" s="194"/>
      <c r="RH43" s="194"/>
      <c r="RI43" s="194"/>
      <c r="RJ43" s="194"/>
      <c r="RK43" s="194"/>
      <c r="RL43" s="194"/>
      <c r="RM43" s="194"/>
      <c r="RN43" s="194"/>
      <c r="RO43" s="194"/>
      <c r="RP43" s="194"/>
      <c r="RQ43" s="194"/>
      <c r="RR43" s="194"/>
      <c r="RS43" s="194"/>
      <c r="RT43" s="194"/>
      <c r="RU43" s="194"/>
      <c r="RV43" s="194"/>
      <c r="RW43" s="194"/>
      <c r="RX43" s="194"/>
      <c r="RY43" s="194"/>
      <c r="RZ43" s="194"/>
      <c r="SA43" s="194"/>
      <c r="SB43" s="194"/>
      <c r="SC43" s="194"/>
      <c r="SD43" s="194"/>
      <c r="SE43" s="194"/>
      <c r="SF43" s="194"/>
      <c r="SG43" s="194"/>
      <c r="SH43" s="194"/>
      <c r="SI43" s="194"/>
      <c r="SJ43" s="194"/>
      <c r="SK43" s="194"/>
      <c r="SL43" s="194"/>
      <c r="SM43" s="194"/>
      <c r="SN43" s="194"/>
      <c r="SO43" s="194"/>
      <c r="SP43" s="194"/>
      <c r="SQ43" s="194"/>
      <c r="SR43" s="194"/>
      <c r="SS43" s="194"/>
      <c r="ST43" s="194"/>
      <c r="SU43" s="194"/>
      <c r="SV43" s="194"/>
      <c r="SW43" s="194"/>
      <c r="SX43" s="194"/>
      <c r="SY43" s="194"/>
      <c r="SZ43" s="194"/>
      <c r="TA43" s="194"/>
      <c r="TB43" s="194"/>
      <c r="TC43" s="194"/>
      <c r="TD43" s="194"/>
      <c r="TE43" s="194"/>
      <c r="TF43" s="194"/>
      <c r="TG43" s="194"/>
      <c r="TH43" s="194"/>
      <c r="TI43" s="194"/>
      <c r="TJ43" s="194"/>
      <c r="TK43" s="194"/>
      <c r="TL43" s="194"/>
      <c r="TM43" s="194"/>
      <c r="TN43" s="194"/>
      <c r="TO43" s="194"/>
      <c r="TP43" s="194"/>
      <c r="TQ43" s="194"/>
      <c r="TR43" s="194"/>
      <c r="TS43" s="194"/>
      <c r="TT43" s="194"/>
      <c r="TU43" s="194"/>
      <c r="TV43" s="194"/>
      <c r="TW43" s="194"/>
      <c r="TX43" s="194"/>
      <c r="TY43" s="194"/>
      <c r="TZ43" s="194"/>
      <c r="UA43" s="194"/>
      <c r="UB43" s="194"/>
      <c r="UC43" s="194"/>
      <c r="UD43" s="194"/>
      <c r="UE43" s="194"/>
      <c r="UF43" s="194"/>
      <c r="UG43" s="194"/>
      <c r="UH43" s="194"/>
      <c r="UI43" s="194"/>
      <c r="UJ43" s="194"/>
      <c r="UK43" s="194"/>
      <c r="UL43" s="194"/>
      <c r="UM43" s="194"/>
      <c r="UN43" s="194"/>
      <c r="UO43" s="194"/>
      <c r="UP43" s="194"/>
      <c r="UQ43" s="194"/>
      <c r="UR43" s="194"/>
      <c r="US43" s="194"/>
      <c r="UT43" s="194"/>
      <c r="UU43" s="194"/>
      <c r="UV43" s="194"/>
      <c r="UW43" s="194"/>
      <c r="UX43" s="194"/>
      <c r="UY43" s="194"/>
      <c r="UZ43" s="194"/>
      <c r="VA43" s="194"/>
      <c r="VB43" s="194"/>
      <c r="VC43" s="194"/>
      <c r="VD43" s="194"/>
      <c r="VE43" s="194"/>
      <c r="VF43" s="194"/>
      <c r="VG43" s="194"/>
      <c r="VH43" s="194"/>
      <c r="VI43" s="194"/>
      <c r="VJ43" s="194"/>
      <c r="VK43" s="194"/>
      <c r="VL43" s="194"/>
      <c r="VM43" s="194"/>
      <c r="VN43" s="194"/>
      <c r="VO43" s="194"/>
      <c r="VP43" s="194"/>
      <c r="VQ43" s="194"/>
      <c r="VR43" s="194"/>
      <c r="VS43" s="194"/>
      <c r="VT43" s="194"/>
      <c r="VU43" s="194"/>
      <c r="VV43" s="194"/>
      <c r="VW43" s="194"/>
      <c r="VX43" s="194"/>
      <c r="VY43" s="194"/>
      <c r="VZ43" s="194"/>
      <c r="WA43" s="194"/>
      <c r="WB43" s="194"/>
      <c r="WC43" s="194"/>
      <c r="WD43" s="194"/>
      <c r="WE43" s="194"/>
      <c r="WF43" s="194"/>
      <c r="WG43" s="194"/>
      <c r="WH43" s="194"/>
      <c r="WI43" s="194"/>
      <c r="WJ43" s="194"/>
      <c r="WK43" s="194"/>
      <c r="WL43" s="194"/>
      <c r="WM43" s="194"/>
      <c r="WN43" s="194"/>
      <c r="WO43" s="194"/>
      <c r="WP43" s="194"/>
      <c r="WQ43" s="194"/>
      <c r="WR43" s="194"/>
      <c r="WS43" s="194"/>
      <c r="WT43" s="194"/>
      <c r="WU43" s="194"/>
      <c r="WV43" s="194"/>
      <c r="WW43" s="194"/>
      <c r="WX43" s="194"/>
      <c r="WY43" s="194"/>
      <c r="WZ43" s="194"/>
      <c r="XA43" s="194"/>
      <c r="XB43" s="194"/>
      <c r="XC43" s="194"/>
      <c r="XD43" s="194"/>
      <c r="XE43" s="194"/>
      <c r="XF43" s="194"/>
      <c r="XG43" s="194"/>
      <c r="XH43" s="194"/>
      <c r="XI43" s="194"/>
      <c r="XJ43" s="194"/>
      <c r="XK43" s="194"/>
      <c r="XL43" s="194"/>
      <c r="XM43" s="194"/>
      <c r="XN43" s="194"/>
      <c r="XO43" s="194"/>
      <c r="XP43" s="194"/>
      <c r="XQ43" s="194"/>
      <c r="XR43" s="194"/>
      <c r="XS43" s="194"/>
      <c r="XT43" s="194"/>
      <c r="XU43" s="194"/>
      <c r="XV43" s="194"/>
      <c r="XW43" s="194"/>
      <c r="XX43" s="194"/>
      <c r="XY43" s="194"/>
      <c r="XZ43" s="194"/>
      <c r="YA43" s="194"/>
      <c r="YB43" s="194"/>
      <c r="YC43" s="194"/>
      <c r="YD43" s="194"/>
      <c r="YE43" s="194"/>
      <c r="YF43" s="194"/>
      <c r="YG43" s="194"/>
      <c r="YH43" s="194"/>
      <c r="YI43" s="194"/>
      <c r="YJ43" s="194"/>
      <c r="YK43" s="194"/>
      <c r="YL43" s="194"/>
      <c r="YM43" s="194"/>
      <c r="YN43" s="194"/>
      <c r="YO43" s="194"/>
      <c r="YP43" s="194"/>
      <c r="YQ43" s="194"/>
      <c r="YR43" s="194"/>
      <c r="YS43" s="194"/>
      <c r="YT43" s="194"/>
      <c r="YU43" s="194"/>
      <c r="YV43" s="194"/>
      <c r="YW43" s="194"/>
      <c r="YX43" s="194"/>
      <c r="YY43" s="194"/>
      <c r="YZ43" s="194"/>
      <c r="ZA43" s="194"/>
      <c r="ZB43" s="194"/>
      <c r="ZC43" s="194"/>
      <c r="ZD43" s="194"/>
      <c r="ZE43" s="194"/>
      <c r="ZF43" s="194"/>
      <c r="ZG43" s="194"/>
      <c r="ZH43" s="194"/>
      <c r="ZI43" s="194"/>
      <c r="ZJ43" s="194"/>
      <c r="ZK43" s="194"/>
      <c r="ZL43" s="194"/>
      <c r="ZM43" s="194"/>
      <c r="ZN43" s="194"/>
      <c r="ZO43" s="194"/>
      <c r="ZP43" s="194"/>
      <c r="ZQ43" s="194"/>
      <c r="ZR43" s="194"/>
      <c r="ZS43" s="194"/>
      <c r="ZT43" s="194"/>
      <c r="ZU43" s="194"/>
      <c r="ZV43" s="194"/>
      <c r="ZW43" s="194"/>
      <c r="ZX43" s="194"/>
      <c r="ZY43" s="194"/>
      <c r="ZZ43" s="194"/>
    </row>
    <row r="44" spans="1:702" s="39" customFormat="1" ht="19.5" customHeight="1">
      <c r="A44" s="194"/>
      <c r="B44" s="823"/>
      <c r="C44" s="741">
        <f>【5】見・契_研修諸経費!C43</f>
        <v>0</v>
      </c>
      <c r="D44" s="742">
        <f>【5】見・契_研修諸経費!D43</f>
        <v>0</v>
      </c>
      <c r="E44" s="743">
        <f>【5】見・契_研修諸経費!E43</f>
        <v>0</v>
      </c>
      <c r="F44" s="744">
        <f>【5】見・契_研修諸経費!F43</f>
        <v>0</v>
      </c>
      <c r="G44" s="663">
        <f t="shared" si="2"/>
        <v>0</v>
      </c>
      <c r="H44" s="673"/>
      <c r="I44" s="673"/>
      <c r="J44" s="81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194"/>
      <c r="CH44" s="194"/>
      <c r="CI44" s="194"/>
      <c r="CJ44" s="194"/>
      <c r="CK44" s="194"/>
      <c r="CL44" s="194"/>
      <c r="CM44" s="194"/>
      <c r="CN44" s="194"/>
      <c r="CO44" s="194"/>
      <c r="CP44" s="194"/>
      <c r="CQ44" s="194"/>
      <c r="CR44" s="194"/>
      <c r="CS44" s="194"/>
      <c r="CT44" s="194"/>
      <c r="CU44" s="194"/>
      <c r="CV44" s="194"/>
      <c r="CW44" s="194"/>
      <c r="CX44" s="194"/>
      <c r="CY44" s="194"/>
      <c r="CZ44" s="194"/>
      <c r="DA44" s="194"/>
      <c r="DB44" s="194"/>
      <c r="DC44" s="194"/>
      <c r="DD44" s="194"/>
      <c r="DE44" s="194"/>
      <c r="DF44" s="194"/>
      <c r="DG44" s="194"/>
      <c r="DH44" s="194"/>
      <c r="DI44" s="194"/>
      <c r="DJ44" s="194"/>
      <c r="DK44" s="194"/>
      <c r="DL44" s="194"/>
      <c r="DM44" s="194"/>
      <c r="DN44" s="194"/>
      <c r="DO44" s="194"/>
      <c r="DP44" s="194"/>
      <c r="DQ44" s="194"/>
      <c r="DR44" s="194"/>
      <c r="DS44" s="194"/>
      <c r="DT44" s="194"/>
      <c r="DU44" s="194"/>
      <c r="DV44" s="194"/>
      <c r="DW44" s="194"/>
      <c r="DX44" s="194"/>
      <c r="DY44" s="194"/>
      <c r="DZ44" s="194"/>
      <c r="EA44" s="194"/>
      <c r="EB44" s="194"/>
      <c r="EC44" s="194"/>
      <c r="ED44" s="194"/>
      <c r="EE44" s="194"/>
      <c r="EF44" s="194"/>
      <c r="EG44" s="194"/>
      <c r="EH44" s="194"/>
      <c r="EI44" s="194"/>
      <c r="EJ44" s="194"/>
      <c r="EK44" s="194"/>
      <c r="EL44" s="194"/>
      <c r="EM44" s="194"/>
      <c r="EN44" s="194"/>
      <c r="EO44" s="194"/>
      <c r="EP44" s="194"/>
      <c r="EQ44" s="194"/>
      <c r="ER44" s="194"/>
      <c r="ES44" s="194"/>
      <c r="ET44" s="194"/>
      <c r="EU44" s="194"/>
      <c r="EV44" s="194"/>
      <c r="EW44" s="194"/>
      <c r="EX44" s="194"/>
      <c r="EY44" s="194"/>
      <c r="EZ44" s="194"/>
      <c r="FA44" s="194"/>
      <c r="FB44" s="194"/>
      <c r="FC44" s="194"/>
      <c r="FD44" s="194"/>
      <c r="FE44" s="194"/>
      <c r="FF44" s="194"/>
      <c r="FG44" s="194"/>
      <c r="FH44" s="194"/>
      <c r="FI44" s="194"/>
      <c r="FJ44" s="194"/>
      <c r="FK44" s="194"/>
      <c r="FL44" s="194"/>
      <c r="FM44" s="194"/>
      <c r="FN44" s="194"/>
      <c r="FO44" s="194"/>
      <c r="FP44" s="194"/>
      <c r="FQ44" s="194"/>
      <c r="FR44" s="194"/>
      <c r="FS44" s="194"/>
      <c r="FT44" s="194"/>
      <c r="FU44" s="194"/>
      <c r="FV44" s="194"/>
      <c r="FW44" s="194"/>
      <c r="FX44" s="194"/>
      <c r="FY44" s="194"/>
      <c r="FZ44" s="194"/>
      <c r="GA44" s="194"/>
      <c r="GB44" s="194"/>
      <c r="GC44" s="194"/>
      <c r="GD44" s="194"/>
      <c r="GE44" s="194"/>
      <c r="GF44" s="194"/>
      <c r="GG44" s="194"/>
      <c r="GH44" s="194"/>
      <c r="GI44" s="194"/>
      <c r="GJ44" s="194"/>
      <c r="GK44" s="194"/>
      <c r="GL44" s="194"/>
      <c r="GM44" s="194"/>
      <c r="GN44" s="194"/>
      <c r="GO44" s="194"/>
      <c r="GP44" s="194"/>
      <c r="GQ44" s="194"/>
      <c r="GR44" s="194"/>
      <c r="GS44" s="194"/>
      <c r="GT44" s="194"/>
      <c r="GU44" s="194"/>
      <c r="GV44" s="194"/>
      <c r="GW44" s="194"/>
      <c r="GX44" s="194"/>
      <c r="GY44" s="194"/>
      <c r="GZ44" s="194"/>
      <c r="HA44" s="194"/>
      <c r="HB44" s="194"/>
      <c r="HC44" s="194"/>
      <c r="HD44" s="194"/>
      <c r="HE44" s="194"/>
      <c r="HF44" s="194"/>
      <c r="HG44" s="194"/>
      <c r="HH44" s="194"/>
      <c r="HI44" s="194"/>
      <c r="HJ44" s="194"/>
      <c r="HK44" s="194"/>
      <c r="HL44" s="194"/>
      <c r="HM44" s="194"/>
      <c r="HN44" s="194"/>
      <c r="HO44" s="194"/>
      <c r="HP44" s="194"/>
      <c r="HQ44" s="194"/>
      <c r="HR44" s="194"/>
      <c r="HS44" s="194"/>
      <c r="HT44" s="194"/>
      <c r="HU44" s="194"/>
      <c r="HV44" s="194"/>
      <c r="HW44" s="194"/>
      <c r="HX44" s="194"/>
      <c r="HY44" s="194"/>
      <c r="HZ44" s="194"/>
      <c r="IA44" s="194"/>
      <c r="IB44" s="194"/>
      <c r="IC44" s="194"/>
      <c r="ID44" s="194"/>
      <c r="IE44" s="194"/>
      <c r="IF44" s="194"/>
      <c r="IG44" s="194"/>
      <c r="IH44" s="194"/>
      <c r="II44" s="194"/>
      <c r="IJ44" s="194"/>
      <c r="IK44" s="194"/>
      <c r="IL44" s="194"/>
      <c r="IM44" s="194"/>
      <c r="IN44" s="194"/>
      <c r="IO44" s="194"/>
      <c r="IP44" s="194"/>
      <c r="IQ44" s="194"/>
      <c r="IR44" s="194"/>
      <c r="IS44" s="194"/>
      <c r="IT44" s="194"/>
      <c r="IU44" s="194"/>
      <c r="IV44" s="194"/>
      <c r="IW44" s="194"/>
      <c r="IX44" s="194"/>
      <c r="IY44" s="194"/>
      <c r="IZ44" s="194"/>
      <c r="JA44" s="194"/>
      <c r="JB44" s="194"/>
      <c r="JC44" s="194"/>
      <c r="JD44" s="194"/>
      <c r="JE44" s="194"/>
      <c r="JF44" s="194"/>
      <c r="JG44" s="194"/>
      <c r="JH44" s="194"/>
      <c r="JI44" s="194"/>
      <c r="JJ44" s="194"/>
      <c r="JK44" s="194"/>
      <c r="JL44" s="194"/>
      <c r="JM44" s="194"/>
      <c r="JN44" s="194"/>
      <c r="JO44" s="194"/>
      <c r="JP44" s="194"/>
      <c r="JQ44" s="194"/>
      <c r="JR44" s="194"/>
      <c r="JS44" s="194"/>
      <c r="JT44" s="194"/>
      <c r="JU44" s="194"/>
      <c r="JV44" s="194"/>
      <c r="JW44" s="194"/>
      <c r="JX44" s="194"/>
      <c r="JY44" s="194"/>
      <c r="JZ44" s="194"/>
      <c r="KA44" s="194"/>
      <c r="KB44" s="194"/>
      <c r="KC44" s="194"/>
      <c r="KD44" s="194"/>
      <c r="KE44" s="194"/>
      <c r="KF44" s="194"/>
      <c r="KG44" s="194"/>
      <c r="KH44" s="194"/>
      <c r="KI44" s="194"/>
      <c r="KJ44" s="194"/>
      <c r="KK44" s="194"/>
      <c r="KL44" s="194"/>
      <c r="KM44" s="194"/>
      <c r="KN44" s="194"/>
      <c r="KO44" s="194"/>
      <c r="KP44" s="194"/>
      <c r="KQ44" s="194"/>
      <c r="KR44" s="194"/>
      <c r="KS44" s="194"/>
      <c r="KT44" s="194"/>
      <c r="KU44" s="194"/>
      <c r="KV44" s="194"/>
      <c r="KW44" s="194"/>
      <c r="KX44" s="194"/>
      <c r="KY44" s="194"/>
      <c r="KZ44" s="194"/>
      <c r="LA44" s="194"/>
      <c r="LB44" s="194"/>
      <c r="LC44" s="194"/>
      <c r="LD44" s="194"/>
      <c r="LE44" s="194"/>
      <c r="LF44" s="194"/>
      <c r="LG44" s="194"/>
      <c r="LH44" s="194"/>
      <c r="LI44" s="194"/>
      <c r="LJ44" s="194"/>
      <c r="LK44" s="194"/>
      <c r="LL44" s="194"/>
      <c r="LM44" s="194"/>
      <c r="LN44" s="194"/>
      <c r="LO44" s="194"/>
      <c r="LP44" s="194"/>
      <c r="LQ44" s="194"/>
      <c r="LR44" s="194"/>
      <c r="LS44" s="194"/>
      <c r="LT44" s="194"/>
      <c r="LU44" s="194"/>
      <c r="LV44" s="194"/>
      <c r="LW44" s="194"/>
      <c r="LX44" s="194"/>
      <c r="LY44" s="194"/>
      <c r="LZ44" s="194"/>
      <c r="MA44" s="194"/>
      <c r="MB44" s="194"/>
      <c r="MC44" s="194"/>
      <c r="MD44" s="194"/>
      <c r="ME44" s="194"/>
      <c r="MF44" s="194"/>
      <c r="MG44" s="194"/>
      <c r="MH44" s="194"/>
      <c r="MI44" s="194"/>
      <c r="MJ44" s="194"/>
      <c r="MK44" s="194"/>
      <c r="ML44" s="194"/>
      <c r="MM44" s="194"/>
      <c r="MN44" s="194"/>
      <c r="MO44" s="194"/>
      <c r="MP44" s="194"/>
      <c r="MQ44" s="194"/>
      <c r="MR44" s="194"/>
      <c r="MS44" s="194"/>
      <c r="MT44" s="194"/>
      <c r="MU44" s="194"/>
      <c r="MV44" s="194"/>
      <c r="MW44" s="194"/>
      <c r="MX44" s="194"/>
      <c r="MY44" s="194"/>
      <c r="MZ44" s="194"/>
      <c r="NA44" s="194"/>
      <c r="NB44" s="194"/>
      <c r="NC44" s="194"/>
      <c r="ND44" s="194"/>
      <c r="NE44" s="194"/>
      <c r="NF44" s="194"/>
      <c r="NG44" s="194"/>
      <c r="NH44" s="194"/>
      <c r="NI44" s="194"/>
      <c r="NJ44" s="194"/>
      <c r="NK44" s="194"/>
      <c r="NL44" s="194"/>
      <c r="NM44" s="194"/>
      <c r="NN44" s="194"/>
      <c r="NO44" s="194"/>
      <c r="NP44" s="194"/>
      <c r="NQ44" s="194"/>
      <c r="NR44" s="194"/>
      <c r="NS44" s="194"/>
      <c r="NT44" s="194"/>
      <c r="NU44" s="194"/>
      <c r="NV44" s="194"/>
      <c r="NW44" s="194"/>
      <c r="NX44" s="194"/>
      <c r="NY44" s="194"/>
      <c r="NZ44" s="194"/>
      <c r="OA44" s="194"/>
      <c r="OB44" s="194"/>
      <c r="OC44" s="194"/>
      <c r="OD44" s="194"/>
      <c r="OE44" s="194"/>
      <c r="OF44" s="194"/>
      <c r="OG44" s="194"/>
      <c r="OH44" s="194"/>
      <c r="OI44" s="194"/>
      <c r="OJ44" s="194"/>
      <c r="OK44" s="194"/>
      <c r="OL44" s="194"/>
      <c r="OM44" s="194"/>
      <c r="ON44" s="194"/>
      <c r="OO44" s="194"/>
      <c r="OP44" s="194"/>
      <c r="OQ44" s="194"/>
      <c r="OR44" s="194"/>
      <c r="OS44" s="194"/>
      <c r="OT44" s="194"/>
      <c r="OU44" s="194"/>
      <c r="OV44" s="194"/>
      <c r="OW44" s="194"/>
      <c r="OX44" s="194"/>
      <c r="OY44" s="194"/>
      <c r="OZ44" s="194"/>
      <c r="PA44" s="194"/>
      <c r="PB44" s="194"/>
      <c r="PC44" s="194"/>
      <c r="PD44" s="194"/>
      <c r="PE44" s="194"/>
      <c r="PF44" s="194"/>
      <c r="PG44" s="194"/>
      <c r="PH44" s="194"/>
      <c r="PI44" s="194"/>
      <c r="PJ44" s="194"/>
      <c r="PK44" s="194"/>
      <c r="PL44" s="194"/>
      <c r="PM44" s="194"/>
      <c r="PN44" s="194"/>
      <c r="PO44" s="194"/>
      <c r="PP44" s="194"/>
      <c r="PQ44" s="194"/>
      <c r="PR44" s="194"/>
      <c r="PS44" s="194"/>
      <c r="PT44" s="194"/>
      <c r="PU44" s="194"/>
      <c r="PV44" s="194"/>
      <c r="PW44" s="194"/>
      <c r="PX44" s="194"/>
      <c r="PY44" s="194"/>
      <c r="PZ44" s="194"/>
      <c r="QA44" s="194"/>
      <c r="QB44" s="194"/>
      <c r="QC44" s="194"/>
      <c r="QD44" s="194"/>
      <c r="QE44" s="194"/>
      <c r="QF44" s="194"/>
      <c r="QG44" s="194"/>
      <c r="QH44" s="194"/>
      <c r="QI44" s="194"/>
      <c r="QJ44" s="194"/>
      <c r="QK44" s="194"/>
      <c r="QL44" s="194"/>
      <c r="QM44" s="194"/>
      <c r="QN44" s="194"/>
      <c r="QO44" s="194"/>
      <c r="QP44" s="194"/>
      <c r="QQ44" s="194"/>
      <c r="QR44" s="194"/>
      <c r="QS44" s="194"/>
      <c r="QT44" s="194"/>
      <c r="QU44" s="194"/>
      <c r="QV44" s="194"/>
      <c r="QW44" s="194"/>
      <c r="QX44" s="194"/>
      <c r="QY44" s="194"/>
      <c r="QZ44" s="194"/>
      <c r="RA44" s="194"/>
      <c r="RB44" s="194"/>
      <c r="RC44" s="194"/>
      <c r="RD44" s="194"/>
      <c r="RE44" s="194"/>
      <c r="RF44" s="194"/>
      <c r="RG44" s="194"/>
      <c r="RH44" s="194"/>
      <c r="RI44" s="194"/>
      <c r="RJ44" s="194"/>
      <c r="RK44" s="194"/>
      <c r="RL44" s="194"/>
      <c r="RM44" s="194"/>
      <c r="RN44" s="194"/>
      <c r="RO44" s="194"/>
      <c r="RP44" s="194"/>
      <c r="RQ44" s="194"/>
      <c r="RR44" s="194"/>
      <c r="RS44" s="194"/>
      <c r="RT44" s="194"/>
      <c r="RU44" s="194"/>
      <c r="RV44" s="194"/>
      <c r="RW44" s="194"/>
      <c r="RX44" s="194"/>
      <c r="RY44" s="194"/>
      <c r="RZ44" s="194"/>
      <c r="SA44" s="194"/>
      <c r="SB44" s="194"/>
      <c r="SC44" s="194"/>
      <c r="SD44" s="194"/>
      <c r="SE44" s="194"/>
      <c r="SF44" s="194"/>
      <c r="SG44" s="194"/>
      <c r="SH44" s="194"/>
      <c r="SI44" s="194"/>
      <c r="SJ44" s="194"/>
      <c r="SK44" s="194"/>
      <c r="SL44" s="194"/>
      <c r="SM44" s="194"/>
      <c r="SN44" s="194"/>
      <c r="SO44" s="194"/>
      <c r="SP44" s="194"/>
      <c r="SQ44" s="194"/>
      <c r="SR44" s="194"/>
      <c r="SS44" s="194"/>
      <c r="ST44" s="194"/>
      <c r="SU44" s="194"/>
      <c r="SV44" s="194"/>
      <c r="SW44" s="194"/>
      <c r="SX44" s="194"/>
      <c r="SY44" s="194"/>
      <c r="SZ44" s="194"/>
      <c r="TA44" s="194"/>
      <c r="TB44" s="194"/>
      <c r="TC44" s="194"/>
      <c r="TD44" s="194"/>
      <c r="TE44" s="194"/>
      <c r="TF44" s="194"/>
      <c r="TG44" s="194"/>
      <c r="TH44" s="194"/>
      <c r="TI44" s="194"/>
      <c r="TJ44" s="194"/>
      <c r="TK44" s="194"/>
      <c r="TL44" s="194"/>
      <c r="TM44" s="194"/>
      <c r="TN44" s="194"/>
      <c r="TO44" s="194"/>
      <c r="TP44" s="194"/>
      <c r="TQ44" s="194"/>
      <c r="TR44" s="194"/>
      <c r="TS44" s="194"/>
      <c r="TT44" s="194"/>
      <c r="TU44" s="194"/>
      <c r="TV44" s="194"/>
      <c r="TW44" s="194"/>
      <c r="TX44" s="194"/>
      <c r="TY44" s="194"/>
      <c r="TZ44" s="194"/>
      <c r="UA44" s="194"/>
      <c r="UB44" s="194"/>
      <c r="UC44" s="194"/>
      <c r="UD44" s="194"/>
      <c r="UE44" s="194"/>
      <c r="UF44" s="194"/>
      <c r="UG44" s="194"/>
      <c r="UH44" s="194"/>
      <c r="UI44" s="194"/>
      <c r="UJ44" s="194"/>
      <c r="UK44" s="194"/>
      <c r="UL44" s="194"/>
      <c r="UM44" s="194"/>
      <c r="UN44" s="194"/>
      <c r="UO44" s="194"/>
      <c r="UP44" s="194"/>
      <c r="UQ44" s="194"/>
      <c r="UR44" s="194"/>
      <c r="US44" s="194"/>
      <c r="UT44" s="194"/>
      <c r="UU44" s="194"/>
      <c r="UV44" s="194"/>
      <c r="UW44" s="194"/>
      <c r="UX44" s="194"/>
      <c r="UY44" s="194"/>
      <c r="UZ44" s="194"/>
      <c r="VA44" s="194"/>
      <c r="VB44" s="194"/>
      <c r="VC44" s="194"/>
      <c r="VD44" s="194"/>
      <c r="VE44" s="194"/>
      <c r="VF44" s="194"/>
      <c r="VG44" s="194"/>
      <c r="VH44" s="194"/>
      <c r="VI44" s="194"/>
      <c r="VJ44" s="194"/>
      <c r="VK44" s="194"/>
      <c r="VL44" s="194"/>
      <c r="VM44" s="194"/>
      <c r="VN44" s="194"/>
      <c r="VO44" s="194"/>
      <c r="VP44" s="194"/>
      <c r="VQ44" s="194"/>
      <c r="VR44" s="194"/>
      <c r="VS44" s="194"/>
      <c r="VT44" s="194"/>
      <c r="VU44" s="194"/>
      <c r="VV44" s="194"/>
      <c r="VW44" s="194"/>
      <c r="VX44" s="194"/>
      <c r="VY44" s="194"/>
      <c r="VZ44" s="194"/>
      <c r="WA44" s="194"/>
      <c r="WB44" s="194"/>
      <c r="WC44" s="194"/>
      <c r="WD44" s="194"/>
      <c r="WE44" s="194"/>
      <c r="WF44" s="194"/>
      <c r="WG44" s="194"/>
      <c r="WH44" s="194"/>
      <c r="WI44" s="194"/>
      <c r="WJ44" s="194"/>
      <c r="WK44" s="194"/>
      <c r="WL44" s="194"/>
      <c r="WM44" s="194"/>
      <c r="WN44" s="194"/>
      <c r="WO44" s="194"/>
      <c r="WP44" s="194"/>
      <c r="WQ44" s="194"/>
      <c r="WR44" s="194"/>
      <c r="WS44" s="194"/>
      <c r="WT44" s="194"/>
      <c r="WU44" s="194"/>
      <c r="WV44" s="194"/>
      <c r="WW44" s="194"/>
      <c r="WX44" s="194"/>
      <c r="WY44" s="194"/>
      <c r="WZ44" s="194"/>
      <c r="XA44" s="194"/>
      <c r="XB44" s="194"/>
      <c r="XC44" s="194"/>
      <c r="XD44" s="194"/>
      <c r="XE44" s="194"/>
      <c r="XF44" s="194"/>
      <c r="XG44" s="194"/>
      <c r="XH44" s="194"/>
      <c r="XI44" s="194"/>
      <c r="XJ44" s="194"/>
      <c r="XK44" s="194"/>
      <c r="XL44" s="194"/>
      <c r="XM44" s="194"/>
      <c r="XN44" s="194"/>
      <c r="XO44" s="194"/>
      <c r="XP44" s="194"/>
      <c r="XQ44" s="194"/>
      <c r="XR44" s="194"/>
      <c r="XS44" s="194"/>
      <c r="XT44" s="194"/>
      <c r="XU44" s="194"/>
      <c r="XV44" s="194"/>
      <c r="XW44" s="194"/>
      <c r="XX44" s="194"/>
      <c r="XY44" s="194"/>
      <c r="XZ44" s="194"/>
      <c r="YA44" s="194"/>
      <c r="YB44" s="194"/>
      <c r="YC44" s="194"/>
      <c r="YD44" s="194"/>
      <c r="YE44" s="194"/>
      <c r="YF44" s="194"/>
      <c r="YG44" s="194"/>
      <c r="YH44" s="194"/>
      <c r="YI44" s="194"/>
      <c r="YJ44" s="194"/>
      <c r="YK44" s="194"/>
      <c r="YL44" s="194"/>
      <c r="YM44" s="194"/>
      <c r="YN44" s="194"/>
      <c r="YO44" s="194"/>
      <c r="YP44" s="194"/>
      <c r="YQ44" s="194"/>
      <c r="YR44" s="194"/>
      <c r="YS44" s="194"/>
      <c r="YT44" s="194"/>
      <c r="YU44" s="194"/>
      <c r="YV44" s="194"/>
      <c r="YW44" s="194"/>
      <c r="YX44" s="194"/>
      <c r="YY44" s="194"/>
      <c r="YZ44" s="194"/>
      <c r="ZA44" s="194"/>
      <c r="ZB44" s="194"/>
      <c r="ZC44" s="194"/>
      <c r="ZD44" s="194"/>
      <c r="ZE44" s="194"/>
      <c r="ZF44" s="194"/>
      <c r="ZG44" s="194"/>
      <c r="ZH44" s="194"/>
      <c r="ZI44" s="194"/>
      <c r="ZJ44" s="194"/>
      <c r="ZK44" s="194"/>
      <c r="ZL44" s="194"/>
      <c r="ZM44" s="194"/>
      <c r="ZN44" s="194"/>
      <c r="ZO44" s="194"/>
      <c r="ZP44" s="194"/>
      <c r="ZQ44" s="194"/>
      <c r="ZR44" s="194"/>
      <c r="ZS44" s="194"/>
      <c r="ZT44" s="194"/>
      <c r="ZU44" s="194"/>
      <c r="ZV44" s="194"/>
      <c r="ZW44" s="194"/>
      <c r="ZX44" s="194"/>
      <c r="ZY44" s="194"/>
      <c r="ZZ44" s="194"/>
    </row>
    <row r="45" spans="1:702" s="39" customFormat="1" ht="24.75" customHeight="1">
      <c r="A45" s="194"/>
      <c r="B45" s="651"/>
      <c r="C45" s="396"/>
      <c r="D45" s="665"/>
      <c r="E45" s="1068" t="s">
        <v>414</v>
      </c>
      <c r="F45" s="1069"/>
      <c r="G45" s="819">
        <f>SUM(G36:G44)</f>
        <v>0</v>
      </c>
      <c r="H45" s="667"/>
      <c r="I45" s="667"/>
      <c r="J45" s="815"/>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c r="CD45" s="194"/>
      <c r="CE45" s="194"/>
      <c r="CF45" s="194"/>
      <c r="CG45" s="194"/>
      <c r="CH45" s="194"/>
      <c r="CI45" s="194"/>
      <c r="CJ45" s="194"/>
      <c r="CK45" s="194"/>
      <c r="CL45" s="194"/>
      <c r="CM45" s="194"/>
      <c r="CN45" s="194"/>
      <c r="CO45" s="194"/>
      <c r="CP45" s="194"/>
      <c r="CQ45" s="194"/>
      <c r="CR45" s="194"/>
      <c r="CS45" s="194"/>
      <c r="CT45" s="194"/>
      <c r="CU45" s="194"/>
      <c r="CV45" s="194"/>
      <c r="CW45" s="194"/>
      <c r="CX45" s="194"/>
      <c r="CY45" s="194"/>
      <c r="CZ45" s="194"/>
      <c r="DA45" s="194"/>
      <c r="DB45" s="194"/>
      <c r="DC45" s="194"/>
      <c r="DD45" s="194"/>
      <c r="DE45" s="194"/>
      <c r="DF45" s="194"/>
      <c r="DG45" s="194"/>
      <c r="DH45" s="194"/>
      <c r="DI45" s="194"/>
      <c r="DJ45" s="194"/>
      <c r="DK45" s="194"/>
      <c r="DL45" s="194"/>
      <c r="DM45" s="194"/>
      <c r="DN45" s="194"/>
      <c r="DO45" s="194"/>
      <c r="DP45" s="194"/>
      <c r="DQ45" s="194"/>
      <c r="DR45" s="194"/>
      <c r="DS45" s="194"/>
      <c r="DT45" s="194"/>
      <c r="DU45" s="194"/>
      <c r="DV45" s="194"/>
      <c r="DW45" s="194"/>
      <c r="DX45" s="194"/>
      <c r="DY45" s="194"/>
      <c r="DZ45" s="194"/>
      <c r="EA45" s="194"/>
      <c r="EB45" s="194"/>
      <c r="EC45" s="194"/>
      <c r="ED45" s="194"/>
      <c r="EE45" s="194"/>
      <c r="EF45" s="194"/>
      <c r="EG45" s="194"/>
      <c r="EH45" s="194"/>
      <c r="EI45" s="194"/>
      <c r="EJ45" s="194"/>
      <c r="EK45" s="194"/>
      <c r="EL45" s="194"/>
      <c r="EM45" s="194"/>
      <c r="EN45" s="194"/>
      <c r="EO45" s="194"/>
      <c r="EP45" s="194"/>
      <c r="EQ45" s="194"/>
      <c r="ER45" s="194"/>
      <c r="ES45" s="194"/>
      <c r="ET45" s="194"/>
      <c r="EU45" s="194"/>
      <c r="EV45" s="194"/>
      <c r="EW45" s="194"/>
      <c r="EX45" s="194"/>
      <c r="EY45" s="194"/>
      <c r="EZ45" s="194"/>
      <c r="FA45" s="194"/>
      <c r="FB45" s="194"/>
      <c r="FC45" s="194"/>
      <c r="FD45" s="194"/>
      <c r="FE45" s="194"/>
      <c r="FF45" s="194"/>
      <c r="FG45" s="194"/>
      <c r="FH45" s="194"/>
      <c r="FI45" s="194"/>
      <c r="FJ45" s="194"/>
      <c r="FK45" s="194"/>
      <c r="FL45" s="194"/>
      <c r="FM45" s="194"/>
      <c r="FN45" s="194"/>
      <c r="FO45" s="194"/>
      <c r="FP45" s="194"/>
      <c r="FQ45" s="194"/>
      <c r="FR45" s="194"/>
      <c r="FS45" s="194"/>
      <c r="FT45" s="194"/>
      <c r="FU45" s="194"/>
      <c r="FV45" s="194"/>
      <c r="FW45" s="194"/>
      <c r="FX45" s="194"/>
      <c r="FY45" s="194"/>
      <c r="FZ45" s="194"/>
      <c r="GA45" s="194"/>
      <c r="GB45" s="194"/>
      <c r="GC45" s="194"/>
      <c r="GD45" s="194"/>
      <c r="GE45" s="194"/>
      <c r="GF45" s="194"/>
      <c r="GG45" s="194"/>
      <c r="GH45" s="194"/>
      <c r="GI45" s="194"/>
      <c r="GJ45" s="194"/>
      <c r="GK45" s="194"/>
      <c r="GL45" s="194"/>
      <c r="GM45" s="194"/>
      <c r="GN45" s="194"/>
      <c r="GO45" s="194"/>
      <c r="GP45" s="194"/>
      <c r="GQ45" s="194"/>
      <c r="GR45" s="194"/>
      <c r="GS45" s="194"/>
      <c r="GT45" s="194"/>
      <c r="GU45" s="194"/>
      <c r="GV45" s="194"/>
      <c r="GW45" s="194"/>
      <c r="GX45" s="194"/>
      <c r="GY45" s="194"/>
      <c r="GZ45" s="194"/>
      <c r="HA45" s="194"/>
      <c r="HB45" s="194"/>
      <c r="HC45" s="194"/>
      <c r="HD45" s="194"/>
      <c r="HE45" s="194"/>
      <c r="HF45" s="194"/>
      <c r="HG45" s="194"/>
      <c r="HH45" s="194"/>
      <c r="HI45" s="194"/>
      <c r="HJ45" s="194"/>
      <c r="HK45" s="194"/>
      <c r="HL45" s="194"/>
      <c r="HM45" s="194"/>
      <c r="HN45" s="194"/>
      <c r="HO45" s="194"/>
      <c r="HP45" s="194"/>
      <c r="HQ45" s="194"/>
      <c r="HR45" s="194"/>
      <c r="HS45" s="194"/>
      <c r="HT45" s="194"/>
      <c r="HU45" s="194"/>
      <c r="HV45" s="194"/>
      <c r="HW45" s="194"/>
      <c r="HX45" s="194"/>
      <c r="HY45" s="194"/>
      <c r="HZ45" s="194"/>
      <c r="IA45" s="194"/>
      <c r="IB45" s="194"/>
      <c r="IC45" s="194"/>
      <c r="ID45" s="194"/>
      <c r="IE45" s="194"/>
      <c r="IF45" s="194"/>
      <c r="IG45" s="194"/>
      <c r="IH45" s="194"/>
      <c r="II45" s="194"/>
      <c r="IJ45" s="194"/>
      <c r="IK45" s="194"/>
      <c r="IL45" s="194"/>
      <c r="IM45" s="194"/>
      <c r="IN45" s="194"/>
      <c r="IO45" s="194"/>
      <c r="IP45" s="194"/>
      <c r="IQ45" s="194"/>
      <c r="IR45" s="194"/>
      <c r="IS45" s="194"/>
      <c r="IT45" s="194"/>
      <c r="IU45" s="194"/>
      <c r="IV45" s="194"/>
      <c r="IW45" s="194"/>
      <c r="IX45" s="194"/>
      <c r="IY45" s="194"/>
      <c r="IZ45" s="194"/>
      <c r="JA45" s="194"/>
      <c r="JB45" s="194"/>
      <c r="JC45" s="194"/>
      <c r="JD45" s="194"/>
      <c r="JE45" s="194"/>
      <c r="JF45" s="194"/>
      <c r="JG45" s="194"/>
      <c r="JH45" s="194"/>
      <c r="JI45" s="194"/>
      <c r="JJ45" s="194"/>
      <c r="JK45" s="194"/>
      <c r="JL45" s="194"/>
      <c r="JM45" s="194"/>
      <c r="JN45" s="194"/>
      <c r="JO45" s="194"/>
      <c r="JP45" s="194"/>
      <c r="JQ45" s="194"/>
      <c r="JR45" s="194"/>
      <c r="JS45" s="194"/>
      <c r="JT45" s="194"/>
      <c r="JU45" s="194"/>
      <c r="JV45" s="194"/>
      <c r="JW45" s="194"/>
      <c r="JX45" s="194"/>
      <c r="JY45" s="194"/>
      <c r="JZ45" s="194"/>
      <c r="KA45" s="194"/>
      <c r="KB45" s="194"/>
      <c r="KC45" s="194"/>
      <c r="KD45" s="194"/>
      <c r="KE45" s="194"/>
      <c r="KF45" s="194"/>
      <c r="KG45" s="194"/>
      <c r="KH45" s="194"/>
      <c r="KI45" s="194"/>
      <c r="KJ45" s="194"/>
      <c r="KK45" s="194"/>
      <c r="KL45" s="194"/>
      <c r="KM45" s="194"/>
      <c r="KN45" s="194"/>
      <c r="KO45" s="194"/>
      <c r="KP45" s="194"/>
      <c r="KQ45" s="194"/>
      <c r="KR45" s="194"/>
      <c r="KS45" s="194"/>
      <c r="KT45" s="194"/>
      <c r="KU45" s="194"/>
      <c r="KV45" s="194"/>
      <c r="KW45" s="194"/>
      <c r="KX45" s="194"/>
      <c r="KY45" s="194"/>
      <c r="KZ45" s="194"/>
      <c r="LA45" s="194"/>
      <c r="LB45" s="194"/>
      <c r="LC45" s="194"/>
      <c r="LD45" s="194"/>
      <c r="LE45" s="194"/>
      <c r="LF45" s="194"/>
      <c r="LG45" s="194"/>
      <c r="LH45" s="194"/>
      <c r="LI45" s="194"/>
      <c r="LJ45" s="194"/>
      <c r="LK45" s="194"/>
      <c r="LL45" s="194"/>
      <c r="LM45" s="194"/>
      <c r="LN45" s="194"/>
      <c r="LO45" s="194"/>
      <c r="LP45" s="194"/>
      <c r="LQ45" s="194"/>
      <c r="LR45" s="194"/>
      <c r="LS45" s="194"/>
      <c r="LT45" s="194"/>
      <c r="LU45" s="194"/>
      <c r="LV45" s="194"/>
      <c r="LW45" s="194"/>
      <c r="LX45" s="194"/>
      <c r="LY45" s="194"/>
      <c r="LZ45" s="194"/>
      <c r="MA45" s="194"/>
      <c r="MB45" s="194"/>
      <c r="MC45" s="194"/>
      <c r="MD45" s="194"/>
      <c r="ME45" s="194"/>
      <c r="MF45" s="194"/>
      <c r="MG45" s="194"/>
      <c r="MH45" s="194"/>
      <c r="MI45" s="194"/>
      <c r="MJ45" s="194"/>
      <c r="MK45" s="194"/>
      <c r="ML45" s="194"/>
      <c r="MM45" s="194"/>
      <c r="MN45" s="194"/>
      <c r="MO45" s="194"/>
      <c r="MP45" s="194"/>
      <c r="MQ45" s="194"/>
      <c r="MR45" s="194"/>
      <c r="MS45" s="194"/>
      <c r="MT45" s="194"/>
      <c r="MU45" s="194"/>
      <c r="MV45" s="194"/>
      <c r="MW45" s="194"/>
      <c r="MX45" s="194"/>
      <c r="MY45" s="194"/>
      <c r="MZ45" s="194"/>
      <c r="NA45" s="194"/>
      <c r="NB45" s="194"/>
      <c r="NC45" s="194"/>
      <c r="ND45" s="194"/>
      <c r="NE45" s="194"/>
      <c r="NF45" s="194"/>
      <c r="NG45" s="194"/>
      <c r="NH45" s="194"/>
      <c r="NI45" s="194"/>
      <c r="NJ45" s="194"/>
      <c r="NK45" s="194"/>
      <c r="NL45" s="194"/>
      <c r="NM45" s="194"/>
      <c r="NN45" s="194"/>
      <c r="NO45" s="194"/>
      <c r="NP45" s="194"/>
      <c r="NQ45" s="194"/>
      <c r="NR45" s="194"/>
      <c r="NS45" s="194"/>
      <c r="NT45" s="194"/>
      <c r="NU45" s="194"/>
      <c r="NV45" s="194"/>
      <c r="NW45" s="194"/>
      <c r="NX45" s="194"/>
      <c r="NY45" s="194"/>
      <c r="NZ45" s="194"/>
      <c r="OA45" s="194"/>
      <c r="OB45" s="194"/>
      <c r="OC45" s="194"/>
      <c r="OD45" s="194"/>
      <c r="OE45" s="194"/>
      <c r="OF45" s="194"/>
      <c r="OG45" s="194"/>
      <c r="OH45" s="194"/>
      <c r="OI45" s="194"/>
      <c r="OJ45" s="194"/>
      <c r="OK45" s="194"/>
      <c r="OL45" s="194"/>
      <c r="OM45" s="194"/>
      <c r="ON45" s="194"/>
      <c r="OO45" s="194"/>
      <c r="OP45" s="194"/>
      <c r="OQ45" s="194"/>
      <c r="OR45" s="194"/>
      <c r="OS45" s="194"/>
      <c r="OT45" s="194"/>
      <c r="OU45" s="194"/>
      <c r="OV45" s="194"/>
      <c r="OW45" s="194"/>
      <c r="OX45" s="194"/>
      <c r="OY45" s="194"/>
      <c r="OZ45" s="194"/>
      <c r="PA45" s="194"/>
      <c r="PB45" s="194"/>
      <c r="PC45" s="194"/>
      <c r="PD45" s="194"/>
      <c r="PE45" s="194"/>
      <c r="PF45" s="194"/>
      <c r="PG45" s="194"/>
      <c r="PH45" s="194"/>
      <c r="PI45" s="194"/>
      <c r="PJ45" s="194"/>
      <c r="PK45" s="194"/>
      <c r="PL45" s="194"/>
      <c r="PM45" s="194"/>
      <c r="PN45" s="194"/>
      <c r="PO45" s="194"/>
      <c r="PP45" s="194"/>
      <c r="PQ45" s="194"/>
      <c r="PR45" s="194"/>
      <c r="PS45" s="194"/>
      <c r="PT45" s="194"/>
      <c r="PU45" s="194"/>
      <c r="PV45" s="194"/>
      <c r="PW45" s="194"/>
      <c r="PX45" s="194"/>
      <c r="PY45" s="194"/>
      <c r="PZ45" s="194"/>
      <c r="QA45" s="194"/>
      <c r="QB45" s="194"/>
      <c r="QC45" s="194"/>
      <c r="QD45" s="194"/>
      <c r="QE45" s="194"/>
      <c r="QF45" s="194"/>
      <c r="QG45" s="194"/>
      <c r="QH45" s="194"/>
      <c r="QI45" s="194"/>
      <c r="QJ45" s="194"/>
      <c r="QK45" s="194"/>
      <c r="QL45" s="194"/>
      <c r="QM45" s="194"/>
      <c r="QN45" s="194"/>
      <c r="QO45" s="194"/>
      <c r="QP45" s="194"/>
      <c r="QQ45" s="194"/>
      <c r="QR45" s="194"/>
      <c r="QS45" s="194"/>
      <c r="QT45" s="194"/>
      <c r="QU45" s="194"/>
      <c r="QV45" s="194"/>
      <c r="QW45" s="194"/>
      <c r="QX45" s="194"/>
      <c r="QY45" s="194"/>
      <c r="QZ45" s="194"/>
      <c r="RA45" s="194"/>
      <c r="RB45" s="194"/>
      <c r="RC45" s="194"/>
      <c r="RD45" s="194"/>
      <c r="RE45" s="194"/>
      <c r="RF45" s="194"/>
      <c r="RG45" s="194"/>
      <c r="RH45" s="194"/>
      <c r="RI45" s="194"/>
      <c r="RJ45" s="194"/>
      <c r="RK45" s="194"/>
      <c r="RL45" s="194"/>
      <c r="RM45" s="194"/>
      <c r="RN45" s="194"/>
      <c r="RO45" s="194"/>
      <c r="RP45" s="194"/>
      <c r="RQ45" s="194"/>
      <c r="RR45" s="194"/>
      <c r="RS45" s="194"/>
      <c r="RT45" s="194"/>
      <c r="RU45" s="194"/>
      <c r="RV45" s="194"/>
      <c r="RW45" s="194"/>
      <c r="RX45" s="194"/>
      <c r="RY45" s="194"/>
      <c r="RZ45" s="194"/>
      <c r="SA45" s="194"/>
      <c r="SB45" s="194"/>
      <c r="SC45" s="194"/>
      <c r="SD45" s="194"/>
      <c r="SE45" s="194"/>
      <c r="SF45" s="194"/>
      <c r="SG45" s="194"/>
      <c r="SH45" s="194"/>
      <c r="SI45" s="194"/>
      <c r="SJ45" s="194"/>
      <c r="SK45" s="194"/>
      <c r="SL45" s="194"/>
      <c r="SM45" s="194"/>
      <c r="SN45" s="194"/>
      <c r="SO45" s="194"/>
      <c r="SP45" s="194"/>
      <c r="SQ45" s="194"/>
      <c r="SR45" s="194"/>
      <c r="SS45" s="194"/>
      <c r="ST45" s="194"/>
      <c r="SU45" s="194"/>
      <c r="SV45" s="194"/>
      <c r="SW45" s="194"/>
      <c r="SX45" s="194"/>
      <c r="SY45" s="194"/>
      <c r="SZ45" s="194"/>
      <c r="TA45" s="194"/>
      <c r="TB45" s="194"/>
      <c r="TC45" s="194"/>
      <c r="TD45" s="194"/>
      <c r="TE45" s="194"/>
      <c r="TF45" s="194"/>
      <c r="TG45" s="194"/>
      <c r="TH45" s="194"/>
      <c r="TI45" s="194"/>
      <c r="TJ45" s="194"/>
      <c r="TK45" s="194"/>
      <c r="TL45" s="194"/>
      <c r="TM45" s="194"/>
      <c r="TN45" s="194"/>
      <c r="TO45" s="194"/>
      <c r="TP45" s="194"/>
      <c r="TQ45" s="194"/>
      <c r="TR45" s="194"/>
      <c r="TS45" s="194"/>
      <c r="TT45" s="194"/>
      <c r="TU45" s="194"/>
      <c r="TV45" s="194"/>
      <c r="TW45" s="194"/>
      <c r="TX45" s="194"/>
      <c r="TY45" s="194"/>
      <c r="TZ45" s="194"/>
      <c r="UA45" s="194"/>
      <c r="UB45" s="194"/>
      <c r="UC45" s="194"/>
      <c r="UD45" s="194"/>
      <c r="UE45" s="194"/>
      <c r="UF45" s="194"/>
      <c r="UG45" s="194"/>
      <c r="UH45" s="194"/>
      <c r="UI45" s="194"/>
      <c r="UJ45" s="194"/>
      <c r="UK45" s="194"/>
      <c r="UL45" s="194"/>
      <c r="UM45" s="194"/>
      <c r="UN45" s="194"/>
      <c r="UO45" s="194"/>
      <c r="UP45" s="194"/>
      <c r="UQ45" s="194"/>
      <c r="UR45" s="194"/>
      <c r="US45" s="194"/>
      <c r="UT45" s="194"/>
      <c r="UU45" s="194"/>
      <c r="UV45" s="194"/>
      <c r="UW45" s="194"/>
      <c r="UX45" s="194"/>
      <c r="UY45" s="194"/>
      <c r="UZ45" s="194"/>
      <c r="VA45" s="194"/>
      <c r="VB45" s="194"/>
      <c r="VC45" s="194"/>
      <c r="VD45" s="194"/>
      <c r="VE45" s="194"/>
      <c r="VF45" s="194"/>
      <c r="VG45" s="194"/>
      <c r="VH45" s="194"/>
      <c r="VI45" s="194"/>
      <c r="VJ45" s="194"/>
      <c r="VK45" s="194"/>
      <c r="VL45" s="194"/>
      <c r="VM45" s="194"/>
      <c r="VN45" s="194"/>
      <c r="VO45" s="194"/>
      <c r="VP45" s="194"/>
      <c r="VQ45" s="194"/>
      <c r="VR45" s="194"/>
      <c r="VS45" s="194"/>
      <c r="VT45" s="194"/>
      <c r="VU45" s="194"/>
      <c r="VV45" s="194"/>
      <c r="VW45" s="194"/>
      <c r="VX45" s="194"/>
      <c r="VY45" s="194"/>
      <c r="VZ45" s="194"/>
      <c r="WA45" s="194"/>
      <c r="WB45" s="194"/>
      <c r="WC45" s="194"/>
      <c r="WD45" s="194"/>
      <c r="WE45" s="194"/>
      <c r="WF45" s="194"/>
      <c r="WG45" s="194"/>
      <c r="WH45" s="194"/>
      <c r="WI45" s="194"/>
      <c r="WJ45" s="194"/>
      <c r="WK45" s="194"/>
      <c r="WL45" s="194"/>
      <c r="WM45" s="194"/>
      <c r="WN45" s="194"/>
      <c r="WO45" s="194"/>
      <c r="WP45" s="194"/>
      <c r="WQ45" s="194"/>
      <c r="WR45" s="194"/>
      <c r="WS45" s="194"/>
      <c r="WT45" s="194"/>
      <c r="WU45" s="194"/>
      <c r="WV45" s="194"/>
      <c r="WW45" s="194"/>
      <c r="WX45" s="194"/>
      <c r="WY45" s="194"/>
      <c r="WZ45" s="194"/>
      <c r="XA45" s="194"/>
      <c r="XB45" s="194"/>
      <c r="XC45" s="194"/>
      <c r="XD45" s="194"/>
      <c r="XE45" s="194"/>
      <c r="XF45" s="194"/>
      <c r="XG45" s="194"/>
      <c r="XH45" s="194"/>
      <c r="XI45" s="194"/>
      <c r="XJ45" s="194"/>
      <c r="XK45" s="194"/>
      <c r="XL45" s="194"/>
      <c r="XM45" s="194"/>
      <c r="XN45" s="194"/>
      <c r="XO45" s="194"/>
      <c r="XP45" s="194"/>
      <c r="XQ45" s="194"/>
      <c r="XR45" s="194"/>
      <c r="XS45" s="194"/>
      <c r="XT45" s="194"/>
      <c r="XU45" s="194"/>
      <c r="XV45" s="194"/>
      <c r="XW45" s="194"/>
      <c r="XX45" s="194"/>
      <c r="XY45" s="194"/>
      <c r="XZ45" s="194"/>
      <c r="YA45" s="194"/>
      <c r="YB45" s="194"/>
      <c r="YC45" s="194"/>
      <c r="YD45" s="194"/>
      <c r="YE45" s="194"/>
      <c r="YF45" s="194"/>
      <c r="YG45" s="194"/>
      <c r="YH45" s="194"/>
      <c r="YI45" s="194"/>
      <c r="YJ45" s="194"/>
      <c r="YK45" s="194"/>
      <c r="YL45" s="194"/>
      <c r="YM45" s="194"/>
      <c r="YN45" s="194"/>
      <c r="YO45" s="194"/>
      <c r="YP45" s="194"/>
      <c r="YQ45" s="194"/>
      <c r="YR45" s="194"/>
      <c r="YS45" s="194"/>
      <c r="YT45" s="194"/>
      <c r="YU45" s="194"/>
      <c r="YV45" s="194"/>
      <c r="YW45" s="194"/>
      <c r="YX45" s="194"/>
      <c r="YY45" s="194"/>
      <c r="YZ45" s="194"/>
      <c r="ZA45" s="194"/>
      <c r="ZB45" s="194"/>
      <c r="ZC45" s="194"/>
      <c r="ZD45" s="194"/>
      <c r="ZE45" s="194"/>
      <c r="ZF45" s="194"/>
      <c r="ZG45" s="194"/>
      <c r="ZH45" s="194"/>
      <c r="ZI45" s="194"/>
      <c r="ZJ45" s="194"/>
      <c r="ZK45" s="194"/>
      <c r="ZL45" s="194"/>
      <c r="ZM45" s="194"/>
      <c r="ZN45" s="194"/>
      <c r="ZO45" s="194"/>
      <c r="ZP45" s="194"/>
      <c r="ZQ45" s="194"/>
      <c r="ZR45" s="194"/>
      <c r="ZS45" s="194"/>
      <c r="ZT45" s="194"/>
      <c r="ZU45" s="194"/>
      <c r="ZV45" s="194"/>
      <c r="ZW45" s="194"/>
      <c r="ZX45" s="194"/>
      <c r="ZY45" s="194"/>
      <c r="ZZ45" s="194"/>
    </row>
    <row r="46" spans="1:702" ht="16.5" customHeight="1">
      <c r="C46" s="396"/>
      <c r="D46" s="652"/>
      <c r="F46" s="652"/>
      <c r="G46" s="665"/>
      <c r="H46" s="687"/>
      <c r="I46" s="687"/>
      <c r="J46" s="813"/>
    </row>
    <row r="47" spans="1:702" s="39" customFormat="1" ht="16.5" customHeight="1">
      <c r="A47" s="194"/>
      <c r="B47" s="817" t="s">
        <v>415</v>
      </c>
      <c r="C47" s="653"/>
      <c r="D47" s="396"/>
      <c r="E47" s="652"/>
      <c r="F47" s="396"/>
      <c r="G47" s="665"/>
      <c r="H47" s="687"/>
      <c r="I47" s="687" t="s">
        <v>297</v>
      </c>
      <c r="J47" s="196"/>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194"/>
      <c r="BZ47" s="194"/>
      <c r="CA47" s="194"/>
      <c r="CB47" s="194"/>
      <c r="CC47" s="194"/>
      <c r="CD47" s="194"/>
      <c r="CE47" s="194"/>
      <c r="CF47" s="194"/>
      <c r="CG47" s="194"/>
      <c r="CH47" s="194"/>
      <c r="CI47" s="194"/>
      <c r="CJ47" s="194"/>
      <c r="CK47" s="194"/>
      <c r="CL47" s="194"/>
      <c r="CM47" s="194"/>
      <c r="CN47" s="194"/>
      <c r="CO47" s="194"/>
      <c r="CP47" s="194"/>
      <c r="CQ47" s="194"/>
      <c r="CR47" s="194"/>
      <c r="CS47" s="194"/>
      <c r="CT47" s="194"/>
      <c r="CU47" s="194"/>
      <c r="CV47" s="194"/>
      <c r="CW47" s="194"/>
      <c r="CX47" s="194"/>
      <c r="CY47" s="194"/>
      <c r="CZ47" s="194"/>
      <c r="DA47" s="194"/>
      <c r="DB47" s="194"/>
      <c r="DC47" s="194"/>
      <c r="DD47" s="194"/>
      <c r="DE47" s="194"/>
      <c r="DF47" s="194"/>
      <c r="DG47" s="194"/>
      <c r="DH47" s="194"/>
      <c r="DI47" s="194"/>
      <c r="DJ47" s="194"/>
      <c r="DK47" s="194"/>
      <c r="DL47" s="194"/>
      <c r="DM47" s="194"/>
      <c r="DN47" s="194"/>
      <c r="DO47" s="194"/>
      <c r="DP47" s="194"/>
      <c r="DQ47" s="194"/>
      <c r="DR47" s="194"/>
      <c r="DS47" s="194"/>
      <c r="DT47" s="194"/>
      <c r="DU47" s="194"/>
      <c r="DV47" s="194"/>
      <c r="DW47" s="194"/>
      <c r="DX47" s="194"/>
      <c r="DY47" s="194"/>
      <c r="DZ47" s="194"/>
      <c r="EA47" s="194"/>
      <c r="EB47" s="194"/>
      <c r="EC47" s="194"/>
      <c r="ED47" s="194"/>
      <c r="EE47" s="194"/>
      <c r="EF47" s="194"/>
      <c r="EG47" s="194"/>
      <c r="EH47" s="194"/>
      <c r="EI47" s="194"/>
      <c r="EJ47" s="194"/>
      <c r="EK47" s="194"/>
      <c r="EL47" s="194"/>
      <c r="EM47" s="194"/>
      <c r="EN47" s="194"/>
      <c r="EO47" s="194"/>
      <c r="EP47" s="194"/>
      <c r="EQ47" s="194"/>
      <c r="ER47" s="194"/>
      <c r="ES47" s="194"/>
      <c r="ET47" s="194"/>
      <c r="EU47" s="194"/>
      <c r="EV47" s="194"/>
      <c r="EW47" s="194"/>
      <c r="EX47" s="194"/>
      <c r="EY47" s="194"/>
      <c r="EZ47" s="194"/>
      <c r="FA47" s="194"/>
      <c r="FB47" s="194"/>
      <c r="FC47" s="194"/>
      <c r="FD47" s="194"/>
      <c r="FE47" s="194"/>
      <c r="FF47" s="194"/>
      <c r="FG47" s="194"/>
      <c r="FH47" s="194"/>
      <c r="FI47" s="194"/>
      <c r="FJ47" s="194"/>
      <c r="FK47" s="194"/>
      <c r="FL47" s="194"/>
      <c r="FM47" s="194"/>
      <c r="FN47" s="194"/>
      <c r="FO47" s="194"/>
      <c r="FP47" s="194"/>
      <c r="FQ47" s="194"/>
      <c r="FR47" s="194"/>
      <c r="FS47" s="194"/>
      <c r="FT47" s="194"/>
      <c r="FU47" s="194"/>
      <c r="FV47" s="194"/>
      <c r="FW47" s="194"/>
      <c r="FX47" s="194"/>
      <c r="FY47" s="194"/>
      <c r="FZ47" s="194"/>
      <c r="GA47" s="194"/>
      <c r="GB47" s="194"/>
      <c r="GC47" s="194"/>
      <c r="GD47" s="194"/>
      <c r="GE47" s="194"/>
      <c r="GF47" s="194"/>
      <c r="GG47" s="194"/>
      <c r="GH47" s="194"/>
      <c r="GI47" s="194"/>
      <c r="GJ47" s="194"/>
      <c r="GK47" s="194"/>
      <c r="GL47" s="194"/>
      <c r="GM47" s="194"/>
      <c r="GN47" s="194"/>
      <c r="GO47" s="194"/>
      <c r="GP47" s="194"/>
      <c r="GQ47" s="194"/>
      <c r="GR47" s="194"/>
      <c r="GS47" s="194"/>
      <c r="GT47" s="194"/>
      <c r="GU47" s="194"/>
      <c r="GV47" s="194"/>
      <c r="GW47" s="194"/>
      <c r="GX47" s="194"/>
      <c r="GY47" s="194"/>
      <c r="GZ47" s="194"/>
      <c r="HA47" s="194"/>
      <c r="HB47" s="194"/>
      <c r="HC47" s="194"/>
      <c r="HD47" s="194"/>
      <c r="HE47" s="194"/>
      <c r="HF47" s="194"/>
      <c r="HG47" s="194"/>
      <c r="HH47" s="194"/>
      <c r="HI47" s="194"/>
      <c r="HJ47" s="194"/>
      <c r="HK47" s="194"/>
      <c r="HL47" s="194"/>
      <c r="HM47" s="194"/>
      <c r="HN47" s="194"/>
      <c r="HO47" s="194"/>
      <c r="HP47" s="194"/>
      <c r="HQ47" s="194"/>
      <c r="HR47" s="194"/>
      <c r="HS47" s="194"/>
      <c r="HT47" s="194"/>
      <c r="HU47" s="194"/>
      <c r="HV47" s="194"/>
      <c r="HW47" s="194"/>
      <c r="HX47" s="194"/>
      <c r="HY47" s="194"/>
      <c r="HZ47" s="194"/>
      <c r="IA47" s="194"/>
      <c r="IB47" s="194"/>
      <c r="IC47" s="194"/>
      <c r="ID47" s="194"/>
      <c r="IE47" s="194"/>
      <c r="IF47" s="194"/>
      <c r="IG47" s="194"/>
      <c r="IH47" s="194"/>
      <c r="II47" s="194"/>
      <c r="IJ47" s="194"/>
      <c r="IK47" s="194"/>
      <c r="IL47" s="194"/>
      <c r="IM47" s="194"/>
      <c r="IN47" s="194"/>
      <c r="IO47" s="194"/>
      <c r="IP47" s="194"/>
      <c r="IQ47" s="194"/>
      <c r="IR47" s="194"/>
      <c r="IS47" s="194"/>
      <c r="IT47" s="194"/>
      <c r="IU47" s="194"/>
      <c r="IV47" s="194"/>
      <c r="IW47" s="194"/>
      <c r="IX47" s="194"/>
      <c r="IY47" s="194"/>
      <c r="IZ47" s="194"/>
      <c r="JA47" s="194"/>
      <c r="JB47" s="194"/>
      <c r="JC47" s="194"/>
      <c r="JD47" s="194"/>
      <c r="JE47" s="194"/>
      <c r="JF47" s="194"/>
      <c r="JG47" s="194"/>
      <c r="JH47" s="194"/>
      <c r="JI47" s="194"/>
      <c r="JJ47" s="194"/>
      <c r="JK47" s="194"/>
      <c r="JL47" s="194"/>
      <c r="JM47" s="194"/>
      <c r="JN47" s="194"/>
      <c r="JO47" s="194"/>
      <c r="JP47" s="194"/>
      <c r="JQ47" s="194"/>
      <c r="JR47" s="194"/>
      <c r="JS47" s="194"/>
      <c r="JT47" s="194"/>
      <c r="JU47" s="194"/>
      <c r="JV47" s="194"/>
      <c r="JW47" s="194"/>
      <c r="JX47" s="194"/>
      <c r="JY47" s="194"/>
      <c r="JZ47" s="194"/>
      <c r="KA47" s="194"/>
      <c r="KB47" s="194"/>
      <c r="KC47" s="194"/>
      <c r="KD47" s="194"/>
      <c r="KE47" s="194"/>
      <c r="KF47" s="194"/>
      <c r="KG47" s="194"/>
      <c r="KH47" s="194"/>
      <c r="KI47" s="194"/>
      <c r="KJ47" s="194"/>
      <c r="KK47" s="194"/>
      <c r="KL47" s="194"/>
      <c r="KM47" s="194"/>
      <c r="KN47" s="194"/>
      <c r="KO47" s="194"/>
      <c r="KP47" s="194"/>
      <c r="KQ47" s="194"/>
      <c r="KR47" s="194"/>
      <c r="KS47" s="194"/>
      <c r="KT47" s="194"/>
      <c r="KU47" s="194"/>
      <c r="KV47" s="194"/>
      <c r="KW47" s="194"/>
      <c r="KX47" s="194"/>
      <c r="KY47" s="194"/>
      <c r="KZ47" s="194"/>
      <c r="LA47" s="194"/>
      <c r="LB47" s="194"/>
      <c r="LC47" s="194"/>
      <c r="LD47" s="194"/>
      <c r="LE47" s="194"/>
      <c r="LF47" s="194"/>
      <c r="LG47" s="194"/>
      <c r="LH47" s="194"/>
      <c r="LI47" s="194"/>
      <c r="LJ47" s="194"/>
      <c r="LK47" s="194"/>
      <c r="LL47" s="194"/>
      <c r="LM47" s="194"/>
      <c r="LN47" s="194"/>
      <c r="LO47" s="194"/>
      <c r="LP47" s="194"/>
      <c r="LQ47" s="194"/>
      <c r="LR47" s="194"/>
      <c r="LS47" s="194"/>
      <c r="LT47" s="194"/>
      <c r="LU47" s="194"/>
      <c r="LV47" s="194"/>
      <c r="LW47" s="194"/>
      <c r="LX47" s="194"/>
      <c r="LY47" s="194"/>
      <c r="LZ47" s="194"/>
      <c r="MA47" s="194"/>
      <c r="MB47" s="194"/>
      <c r="MC47" s="194"/>
      <c r="MD47" s="194"/>
      <c r="ME47" s="194"/>
      <c r="MF47" s="194"/>
      <c r="MG47" s="194"/>
      <c r="MH47" s="194"/>
      <c r="MI47" s="194"/>
      <c r="MJ47" s="194"/>
      <c r="MK47" s="194"/>
      <c r="ML47" s="194"/>
      <c r="MM47" s="194"/>
      <c r="MN47" s="194"/>
      <c r="MO47" s="194"/>
      <c r="MP47" s="194"/>
      <c r="MQ47" s="194"/>
      <c r="MR47" s="194"/>
      <c r="MS47" s="194"/>
      <c r="MT47" s="194"/>
      <c r="MU47" s="194"/>
      <c r="MV47" s="194"/>
      <c r="MW47" s="194"/>
      <c r="MX47" s="194"/>
      <c r="MY47" s="194"/>
      <c r="MZ47" s="194"/>
      <c r="NA47" s="194"/>
      <c r="NB47" s="194"/>
      <c r="NC47" s="194"/>
      <c r="ND47" s="194"/>
      <c r="NE47" s="194"/>
      <c r="NF47" s="194"/>
      <c r="NG47" s="194"/>
      <c r="NH47" s="194"/>
      <c r="NI47" s="194"/>
      <c r="NJ47" s="194"/>
      <c r="NK47" s="194"/>
      <c r="NL47" s="194"/>
      <c r="NM47" s="194"/>
      <c r="NN47" s="194"/>
      <c r="NO47" s="194"/>
      <c r="NP47" s="194"/>
      <c r="NQ47" s="194"/>
      <c r="NR47" s="194"/>
      <c r="NS47" s="194"/>
      <c r="NT47" s="194"/>
      <c r="NU47" s="194"/>
      <c r="NV47" s="194"/>
      <c r="NW47" s="194"/>
      <c r="NX47" s="194"/>
      <c r="NY47" s="194"/>
      <c r="NZ47" s="194"/>
      <c r="OA47" s="194"/>
      <c r="OB47" s="194"/>
      <c r="OC47" s="194"/>
      <c r="OD47" s="194"/>
      <c r="OE47" s="194"/>
      <c r="OF47" s="194"/>
      <c r="OG47" s="194"/>
      <c r="OH47" s="194"/>
      <c r="OI47" s="194"/>
      <c r="OJ47" s="194"/>
      <c r="OK47" s="194"/>
      <c r="OL47" s="194"/>
      <c r="OM47" s="194"/>
      <c r="ON47" s="194"/>
      <c r="OO47" s="194"/>
      <c r="OP47" s="194"/>
      <c r="OQ47" s="194"/>
      <c r="OR47" s="194"/>
      <c r="OS47" s="194"/>
      <c r="OT47" s="194"/>
      <c r="OU47" s="194"/>
      <c r="OV47" s="194"/>
      <c r="OW47" s="194"/>
      <c r="OX47" s="194"/>
      <c r="OY47" s="194"/>
      <c r="OZ47" s="194"/>
      <c r="PA47" s="194"/>
      <c r="PB47" s="194"/>
      <c r="PC47" s="194"/>
      <c r="PD47" s="194"/>
      <c r="PE47" s="194"/>
      <c r="PF47" s="194"/>
      <c r="PG47" s="194"/>
      <c r="PH47" s="194"/>
      <c r="PI47" s="194"/>
      <c r="PJ47" s="194"/>
      <c r="PK47" s="194"/>
      <c r="PL47" s="194"/>
      <c r="PM47" s="194"/>
      <c r="PN47" s="194"/>
      <c r="PO47" s="194"/>
      <c r="PP47" s="194"/>
      <c r="PQ47" s="194"/>
      <c r="PR47" s="194"/>
      <c r="PS47" s="194"/>
      <c r="PT47" s="194"/>
      <c r="PU47" s="194"/>
      <c r="PV47" s="194"/>
      <c r="PW47" s="194"/>
      <c r="PX47" s="194"/>
      <c r="PY47" s="194"/>
      <c r="PZ47" s="194"/>
      <c r="QA47" s="194"/>
      <c r="QB47" s="194"/>
      <c r="QC47" s="194"/>
      <c r="QD47" s="194"/>
      <c r="QE47" s="194"/>
      <c r="QF47" s="194"/>
      <c r="QG47" s="194"/>
      <c r="QH47" s="194"/>
      <c r="QI47" s="194"/>
      <c r="QJ47" s="194"/>
      <c r="QK47" s="194"/>
      <c r="QL47" s="194"/>
      <c r="QM47" s="194"/>
      <c r="QN47" s="194"/>
      <c r="QO47" s="194"/>
      <c r="QP47" s="194"/>
      <c r="QQ47" s="194"/>
      <c r="QR47" s="194"/>
      <c r="QS47" s="194"/>
      <c r="QT47" s="194"/>
      <c r="QU47" s="194"/>
      <c r="QV47" s="194"/>
      <c r="QW47" s="194"/>
      <c r="QX47" s="194"/>
      <c r="QY47" s="194"/>
      <c r="QZ47" s="194"/>
      <c r="RA47" s="194"/>
      <c r="RB47" s="194"/>
      <c r="RC47" s="194"/>
      <c r="RD47" s="194"/>
      <c r="RE47" s="194"/>
      <c r="RF47" s="194"/>
      <c r="RG47" s="194"/>
      <c r="RH47" s="194"/>
      <c r="RI47" s="194"/>
      <c r="RJ47" s="194"/>
      <c r="RK47" s="194"/>
      <c r="RL47" s="194"/>
      <c r="RM47" s="194"/>
      <c r="RN47" s="194"/>
      <c r="RO47" s="194"/>
      <c r="RP47" s="194"/>
      <c r="RQ47" s="194"/>
      <c r="RR47" s="194"/>
      <c r="RS47" s="194"/>
      <c r="RT47" s="194"/>
      <c r="RU47" s="194"/>
      <c r="RV47" s="194"/>
      <c r="RW47" s="194"/>
      <c r="RX47" s="194"/>
      <c r="RY47" s="194"/>
      <c r="RZ47" s="194"/>
      <c r="SA47" s="194"/>
      <c r="SB47" s="194"/>
      <c r="SC47" s="194"/>
      <c r="SD47" s="194"/>
      <c r="SE47" s="194"/>
      <c r="SF47" s="194"/>
      <c r="SG47" s="194"/>
      <c r="SH47" s="194"/>
      <c r="SI47" s="194"/>
      <c r="SJ47" s="194"/>
      <c r="SK47" s="194"/>
      <c r="SL47" s="194"/>
      <c r="SM47" s="194"/>
      <c r="SN47" s="194"/>
      <c r="SO47" s="194"/>
      <c r="SP47" s="194"/>
      <c r="SQ47" s="194"/>
      <c r="SR47" s="194"/>
      <c r="SS47" s="194"/>
      <c r="ST47" s="194"/>
      <c r="SU47" s="194"/>
      <c r="SV47" s="194"/>
      <c r="SW47" s="194"/>
      <c r="SX47" s="194"/>
      <c r="SY47" s="194"/>
      <c r="SZ47" s="194"/>
      <c r="TA47" s="194"/>
      <c r="TB47" s="194"/>
      <c r="TC47" s="194"/>
      <c r="TD47" s="194"/>
      <c r="TE47" s="194"/>
      <c r="TF47" s="194"/>
      <c r="TG47" s="194"/>
      <c r="TH47" s="194"/>
      <c r="TI47" s="194"/>
      <c r="TJ47" s="194"/>
      <c r="TK47" s="194"/>
      <c r="TL47" s="194"/>
      <c r="TM47" s="194"/>
      <c r="TN47" s="194"/>
      <c r="TO47" s="194"/>
      <c r="TP47" s="194"/>
      <c r="TQ47" s="194"/>
      <c r="TR47" s="194"/>
      <c r="TS47" s="194"/>
      <c r="TT47" s="194"/>
      <c r="TU47" s="194"/>
      <c r="TV47" s="194"/>
      <c r="TW47" s="194"/>
      <c r="TX47" s="194"/>
      <c r="TY47" s="194"/>
      <c r="TZ47" s="194"/>
      <c r="UA47" s="194"/>
      <c r="UB47" s="194"/>
      <c r="UC47" s="194"/>
      <c r="UD47" s="194"/>
      <c r="UE47" s="194"/>
      <c r="UF47" s="194"/>
      <c r="UG47" s="194"/>
      <c r="UH47" s="194"/>
      <c r="UI47" s="194"/>
      <c r="UJ47" s="194"/>
      <c r="UK47" s="194"/>
      <c r="UL47" s="194"/>
      <c r="UM47" s="194"/>
      <c r="UN47" s="194"/>
      <c r="UO47" s="194"/>
      <c r="UP47" s="194"/>
      <c r="UQ47" s="194"/>
      <c r="UR47" s="194"/>
      <c r="US47" s="194"/>
      <c r="UT47" s="194"/>
      <c r="UU47" s="194"/>
      <c r="UV47" s="194"/>
      <c r="UW47" s="194"/>
      <c r="UX47" s="194"/>
      <c r="UY47" s="194"/>
      <c r="UZ47" s="194"/>
      <c r="VA47" s="194"/>
      <c r="VB47" s="194"/>
      <c r="VC47" s="194"/>
      <c r="VD47" s="194"/>
      <c r="VE47" s="194"/>
      <c r="VF47" s="194"/>
      <c r="VG47" s="194"/>
      <c r="VH47" s="194"/>
      <c r="VI47" s="194"/>
      <c r="VJ47" s="194"/>
      <c r="VK47" s="194"/>
      <c r="VL47" s="194"/>
      <c r="VM47" s="194"/>
      <c r="VN47" s="194"/>
      <c r="VO47" s="194"/>
      <c r="VP47" s="194"/>
      <c r="VQ47" s="194"/>
      <c r="VR47" s="194"/>
      <c r="VS47" s="194"/>
      <c r="VT47" s="194"/>
      <c r="VU47" s="194"/>
      <c r="VV47" s="194"/>
      <c r="VW47" s="194"/>
      <c r="VX47" s="194"/>
      <c r="VY47" s="194"/>
      <c r="VZ47" s="194"/>
      <c r="WA47" s="194"/>
      <c r="WB47" s="194"/>
      <c r="WC47" s="194"/>
      <c r="WD47" s="194"/>
      <c r="WE47" s="194"/>
      <c r="WF47" s="194"/>
      <c r="WG47" s="194"/>
      <c r="WH47" s="194"/>
      <c r="WI47" s="194"/>
      <c r="WJ47" s="194"/>
      <c r="WK47" s="194"/>
      <c r="WL47" s="194"/>
      <c r="WM47" s="194"/>
      <c r="WN47" s="194"/>
      <c r="WO47" s="194"/>
      <c r="WP47" s="194"/>
      <c r="WQ47" s="194"/>
      <c r="WR47" s="194"/>
      <c r="WS47" s="194"/>
      <c r="WT47" s="194"/>
      <c r="WU47" s="194"/>
      <c r="WV47" s="194"/>
      <c r="WW47" s="194"/>
      <c r="WX47" s="194"/>
      <c r="WY47" s="194"/>
      <c r="WZ47" s="194"/>
      <c r="XA47" s="194"/>
      <c r="XB47" s="194"/>
      <c r="XC47" s="194"/>
      <c r="XD47" s="194"/>
      <c r="XE47" s="194"/>
      <c r="XF47" s="194"/>
      <c r="XG47" s="194"/>
      <c r="XH47" s="194"/>
      <c r="XI47" s="194"/>
      <c r="XJ47" s="194"/>
      <c r="XK47" s="194"/>
      <c r="XL47" s="194"/>
      <c r="XM47" s="194"/>
      <c r="XN47" s="194"/>
      <c r="XO47" s="194"/>
      <c r="XP47" s="194"/>
      <c r="XQ47" s="194"/>
      <c r="XR47" s="194"/>
      <c r="XS47" s="194"/>
      <c r="XT47" s="194"/>
      <c r="XU47" s="194"/>
      <c r="XV47" s="194"/>
      <c r="XW47" s="194"/>
      <c r="XX47" s="194"/>
      <c r="XY47" s="194"/>
      <c r="XZ47" s="194"/>
      <c r="YA47" s="194"/>
      <c r="YB47" s="194"/>
      <c r="YC47" s="194"/>
      <c r="YD47" s="194"/>
      <c r="YE47" s="194"/>
      <c r="YF47" s="194"/>
      <c r="YG47" s="194"/>
      <c r="YH47" s="194"/>
      <c r="YI47" s="194"/>
      <c r="YJ47" s="194"/>
      <c r="YK47" s="194"/>
      <c r="YL47" s="194"/>
      <c r="YM47" s="194"/>
      <c r="YN47" s="194"/>
      <c r="YO47" s="194"/>
      <c r="YP47" s="194"/>
      <c r="YQ47" s="194"/>
      <c r="YR47" s="194"/>
      <c r="YS47" s="194"/>
      <c r="YT47" s="194"/>
      <c r="YU47" s="194"/>
      <c r="YV47" s="194"/>
      <c r="YW47" s="194"/>
      <c r="YX47" s="194"/>
      <c r="YY47" s="194"/>
      <c r="YZ47" s="194"/>
      <c r="ZA47" s="194"/>
      <c r="ZB47" s="194"/>
      <c r="ZC47" s="194"/>
      <c r="ZD47" s="194"/>
      <c r="ZE47" s="194"/>
      <c r="ZF47" s="194"/>
      <c r="ZG47" s="194"/>
      <c r="ZH47" s="194"/>
      <c r="ZI47" s="194"/>
      <c r="ZJ47" s="194"/>
      <c r="ZK47" s="194"/>
      <c r="ZL47" s="194"/>
      <c r="ZM47" s="194"/>
      <c r="ZN47" s="194"/>
      <c r="ZO47" s="194"/>
      <c r="ZP47" s="194"/>
      <c r="ZQ47" s="194"/>
      <c r="ZR47" s="194"/>
      <c r="ZS47" s="194"/>
      <c r="ZT47" s="194"/>
      <c r="ZU47" s="194"/>
      <c r="ZV47" s="194"/>
      <c r="ZW47" s="194"/>
      <c r="ZX47" s="194"/>
      <c r="ZY47" s="194"/>
      <c r="ZZ47" s="194"/>
    </row>
    <row r="48" spans="1:702" s="39" customFormat="1" ht="35.25" customHeight="1">
      <c r="A48" s="194"/>
      <c r="B48" s="824" t="s">
        <v>398</v>
      </c>
      <c r="C48" s="674" t="s">
        <v>416</v>
      </c>
      <c r="D48" s="642" t="s">
        <v>400</v>
      </c>
      <c r="E48" s="655" t="s">
        <v>401</v>
      </c>
      <c r="F48" s="675" t="s">
        <v>417</v>
      </c>
      <c r="G48" s="657" t="s">
        <v>403</v>
      </c>
      <c r="H48" s="658" t="s">
        <v>404</v>
      </c>
      <c r="I48" s="656" t="s">
        <v>369</v>
      </c>
      <c r="J48" s="198"/>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c r="BV48" s="194"/>
      <c r="BW48" s="194"/>
      <c r="BX48" s="194"/>
      <c r="BY48" s="194"/>
      <c r="BZ48" s="194"/>
      <c r="CA48" s="194"/>
      <c r="CB48" s="194"/>
      <c r="CC48" s="194"/>
      <c r="CD48" s="194"/>
      <c r="CE48" s="194"/>
      <c r="CF48" s="194"/>
      <c r="CG48" s="194"/>
      <c r="CH48" s="194"/>
      <c r="CI48" s="194"/>
      <c r="CJ48" s="194"/>
      <c r="CK48" s="194"/>
      <c r="CL48" s="194"/>
      <c r="CM48" s="194"/>
      <c r="CN48" s="194"/>
      <c r="CO48" s="194"/>
      <c r="CP48" s="194"/>
      <c r="CQ48" s="194"/>
      <c r="CR48" s="194"/>
      <c r="CS48" s="194"/>
      <c r="CT48" s="194"/>
      <c r="CU48" s="194"/>
      <c r="CV48" s="194"/>
      <c r="CW48" s="194"/>
      <c r="CX48" s="194"/>
      <c r="CY48" s="194"/>
      <c r="CZ48" s="194"/>
      <c r="DA48" s="194"/>
      <c r="DB48" s="194"/>
      <c r="DC48" s="194"/>
      <c r="DD48" s="194"/>
      <c r="DE48" s="194"/>
      <c r="DF48" s="194"/>
      <c r="DG48" s="194"/>
      <c r="DH48" s="194"/>
      <c r="DI48" s="194"/>
      <c r="DJ48" s="194"/>
      <c r="DK48" s="194"/>
      <c r="DL48" s="194"/>
      <c r="DM48" s="194"/>
      <c r="DN48" s="194"/>
      <c r="DO48" s="194"/>
      <c r="DP48" s="194"/>
      <c r="DQ48" s="194"/>
      <c r="DR48" s="194"/>
      <c r="DS48" s="194"/>
      <c r="DT48" s="194"/>
      <c r="DU48" s="194"/>
      <c r="DV48" s="194"/>
      <c r="DW48" s="194"/>
      <c r="DX48" s="194"/>
      <c r="DY48" s="194"/>
      <c r="DZ48" s="194"/>
      <c r="EA48" s="194"/>
      <c r="EB48" s="194"/>
      <c r="EC48" s="194"/>
      <c r="ED48" s="194"/>
      <c r="EE48" s="194"/>
      <c r="EF48" s="194"/>
      <c r="EG48" s="194"/>
      <c r="EH48" s="194"/>
      <c r="EI48" s="194"/>
      <c r="EJ48" s="194"/>
      <c r="EK48" s="194"/>
      <c r="EL48" s="194"/>
      <c r="EM48" s="194"/>
      <c r="EN48" s="194"/>
      <c r="EO48" s="194"/>
      <c r="EP48" s="194"/>
      <c r="EQ48" s="194"/>
      <c r="ER48" s="194"/>
      <c r="ES48" s="194"/>
      <c r="ET48" s="194"/>
      <c r="EU48" s="194"/>
      <c r="EV48" s="194"/>
      <c r="EW48" s="194"/>
      <c r="EX48" s="194"/>
      <c r="EY48" s="194"/>
      <c r="EZ48" s="194"/>
      <c r="FA48" s="194"/>
      <c r="FB48" s="194"/>
      <c r="FC48" s="194"/>
      <c r="FD48" s="194"/>
      <c r="FE48" s="194"/>
      <c r="FF48" s="194"/>
      <c r="FG48" s="194"/>
      <c r="FH48" s="194"/>
      <c r="FI48" s="194"/>
      <c r="FJ48" s="194"/>
      <c r="FK48" s="194"/>
      <c r="FL48" s="194"/>
      <c r="FM48" s="194"/>
      <c r="FN48" s="194"/>
      <c r="FO48" s="194"/>
      <c r="FP48" s="194"/>
      <c r="FQ48" s="194"/>
      <c r="FR48" s="194"/>
      <c r="FS48" s="194"/>
      <c r="FT48" s="194"/>
      <c r="FU48" s="194"/>
      <c r="FV48" s="194"/>
      <c r="FW48" s="194"/>
      <c r="FX48" s="194"/>
      <c r="FY48" s="194"/>
      <c r="FZ48" s="194"/>
      <c r="GA48" s="194"/>
      <c r="GB48" s="194"/>
      <c r="GC48" s="194"/>
      <c r="GD48" s="194"/>
      <c r="GE48" s="194"/>
      <c r="GF48" s="194"/>
      <c r="GG48" s="194"/>
      <c r="GH48" s="194"/>
      <c r="GI48" s="194"/>
      <c r="GJ48" s="194"/>
      <c r="GK48" s="194"/>
      <c r="GL48" s="194"/>
      <c r="GM48" s="194"/>
      <c r="GN48" s="194"/>
      <c r="GO48" s="194"/>
      <c r="GP48" s="194"/>
      <c r="GQ48" s="194"/>
      <c r="GR48" s="194"/>
      <c r="GS48" s="194"/>
      <c r="GT48" s="194"/>
      <c r="GU48" s="194"/>
      <c r="GV48" s="194"/>
      <c r="GW48" s="194"/>
      <c r="GX48" s="194"/>
      <c r="GY48" s="194"/>
      <c r="GZ48" s="194"/>
      <c r="HA48" s="194"/>
      <c r="HB48" s="194"/>
      <c r="HC48" s="194"/>
      <c r="HD48" s="194"/>
      <c r="HE48" s="194"/>
      <c r="HF48" s="194"/>
      <c r="HG48" s="194"/>
      <c r="HH48" s="194"/>
      <c r="HI48" s="194"/>
      <c r="HJ48" s="194"/>
      <c r="HK48" s="194"/>
      <c r="HL48" s="194"/>
      <c r="HM48" s="194"/>
      <c r="HN48" s="194"/>
      <c r="HO48" s="194"/>
      <c r="HP48" s="194"/>
      <c r="HQ48" s="194"/>
      <c r="HR48" s="194"/>
      <c r="HS48" s="194"/>
      <c r="HT48" s="194"/>
      <c r="HU48" s="194"/>
      <c r="HV48" s="194"/>
      <c r="HW48" s="194"/>
      <c r="HX48" s="194"/>
      <c r="HY48" s="194"/>
      <c r="HZ48" s="194"/>
      <c r="IA48" s="194"/>
      <c r="IB48" s="194"/>
      <c r="IC48" s="194"/>
      <c r="ID48" s="194"/>
      <c r="IE48" s="194"/>
      <c r="IF48" s="194"/>
      <c r="IG48" s="194"/>
      <c r="IH48" s="194"/>
      <c r="II48" s="194"/>
      <c r="IJ48" s="194"/>
      <c r="IK48" s="194"/>
      <c r="IL48" s="194"/>
      <c r="IM48" s="194"/>
      <c r="IN48" s="194"/>
      <c r="IO48" s="194"/>
      <c r="IP48" s="194"/>
      <c r="IQ48" s="194"/>
      <c r="IR48" s="194"/>
      <c r="IS48" s="194"/>
      <c r="IT48" s="194"/>
      <c r="IU48" s="194"/>
      <c r="IV48" s="194"/>
      <c r="IW48" s="194"/>
      <c r="IX48" s="194"/>
      <c r="IY48" s="194"/>
      <c r="IZ48" s="194"/>
      <c r="JA48" s="194"/>
      <c r="JB48" s="194"/>
      <c r="JC48" s="194"/>
      <c r="JD48" s="194"/>
      <c r="JE48" s="194"/>
      <c r="JF48" s="194"/>
      <c r="JG48" s="194"/>
      <c r="JH48" s="194"/>
      <c r="JI48" s="194"/>
      <c r="JJ48" s="194"/>
      <c r="JK48" s="194"/>
      <c r="JL48" s="194"/>
      <c r="JM48" s="194"/>
      <c r="JN48" s="194"/>
      <c r="JO48" s="194"/>
      <c r="JP48" s="194"/>
      <c r="JQ48" s="194"/>
      <c r="JR48" s="194"/>
      <c r="JS48" s="194"/>
      <c r="JT48" s="194"/>
      <c r="JU48" s="194"/>
      <c r="JV48" s="194"/>
      <c r="JW48" s="194"/>
      <c r="JX48" s="194"/>
      <c r="JY48" s="194"/>
      <c r="JZ48" s="194"/>
      <c r="KA48" s="194"/>
      <c r="KB48" s="194"/>
      <c r="KC48" s="194"/>
      <c r="KD48" s="194"/>
      <c r="KE48" s="194"/>
      <c r="KF48" s="194"/>
      <c r="KG48" s="194"/>
      <c r="KH48" s="194"/>
      <c r="KI48" s="194"/>
      <c r="KJ48" s="194"/>
      <c r="KK48" s="194"/>
      <c r="KL48" s="194"/>
      <c r="KM48" s="194"/>
      <c r="KN48" s="194"/>
      <c r="KO48" s="194"/>
      <c r="KP48" s="194"/>
      <c r="KQ48" s="194"/>
      <c r="KR48" s="194"/>
      <c r="KS48" s="194"/>
      <c r="KT48" s="194"/>
      <c r="KU48" s="194"/>
      <c r="KV48" s="194"/>
      <c r="KW48" s="194"/>
      <c r="KX48" s="194"/>
      <c r="KY48" s="194"/>
      <c r="KZ48" s="194"/>
      <c r="LA48" s="194"/>
      <c r="LB48" s="194"/>
      <c r="LC48" s="194"/>
      <c r="LD48" s="194"/>
      <c r="LE48" s="194"/>
      <c r="LF48" s="194"/>
      <c r="LG48" s="194"/>
      <c r="LH48" s="194"/>
      <c r="LI48" s="194"/>
      <c r="LJ48" s="194"/>
      <c r="LK48" s="194"/>
      <c r="LL48" s="194"/>
      <c r="LM48" s="194"/>
      <c r="LN48" s="194"/>
      <c r="LO48" s="194"/>
      <c r="LP48" s="194"/>
      <c r="LQ48" s="194"/>
      <c r="LR48" s="194"/>
      <c r="LS48" s="194"/>
      <c r="LT48" s="194"/>
      <c r="LU48" s="194"/>
      <c r="LV48" s="194"/>
      <c r="LW48" s="194"/>
      <c r="LX48" s="194"/>
      <c r="LY48" s="194"/>
      <c r="LZ48" s="194"/>
      <c r="MA48" s="194"/>
      <c r="MB48" s="194"/>
      <c r="MC48" s="194"/>
      <c r="MD48" s="194"/>
      <c r="ME48" s="194"/>
      <c r="MF48" s="194"/>
      <c r="MG48" s="194"/>
      <c r="MH48" s="194"/>
      <c r="MI48" s="194"/>
      <c r="MJ48" s="194"/>
      <c r="MK48" s="194"/>
      <c r="ML48" s="194"/>
      <c r="MM48" s="194"/>
      <c r="MN48" s="194"/>
      <c r="MO48" s="194"/>
      <c r="MP48" s="194"/>
      <c r="MQ48" s="194"/>
      <c r="MR48" s="194"/>
      <c r="MS48" s="194"/>
      <c r="MT48" s="194"/>
      <c r="MU48" s="194"/>
      <c r="MV48" s="194"/>
      <c r="MW48" s="194"/>
      <c r="MX48" s="194"/>
      <c r="MY48" s="194"/>
      <c r="MZ48" s="194"/>
      <c r="NA48" s="194"/>
      <c r="NB48" s="194"/>
      <c r="NC48" s="194"/>
      <c r="ND48" s="194"/>
      <c r="NE48" s="194"/>
      <c r="NF48" s="194"/>
      <c r="NG48" s="194"/>
      <c r="NH48" s="194"/>
      <c r="NI48" s="194"/>
      <c r="NJ48" s="194"/>
      <c r="NK48" s="194"/>
      <c r="NL48" s="194"/>
      <c r="NM48" s="194"/>
      <c r="NN48" s="194"/>
      <c r="NO48" s="194"/>
      <c r="NP48" s="194"/>
      <c r="NQ48" s="194"/>
      <c r="NR48" s="194"/>
      <c r="NS48" s="194"/>
      <c r="NT48" s="194"/>
      <c r="NU48" s="194"/>
      <c r="NV48" s="194"/>
      <c r="NW48" s="194"/>
      <c r="NX48" s="194"/>
      <c r="NY48" s="194"/>
      <c r="NZ48" s="194"/>
      <c r="OA48" s="194"/>
      <c r="OB48" s="194"/>
      <c r="OC48" s="194"/>
      <c r="OD48" s="194"/>
      <c r="OE48" s="194"/>
      <c r="OF48" s="194"/>
      <c r="OG48" s="194"/>
      <c r="OH48" s="194"/>
      <c r="OI48" s="194"/>
      <c r="OJ48" s="194"/>
      <c r="OK48" s="194"/>
      <c r="OL48" s="194"/>
      <c r="OM48" s="194"/>
      <c r="ON48" s="194"/>
      <c r="OO48" s="194"/>
      <c r="OP48" s="194"/>
      <c r="OQ48" s="194"/>
      <c r="OR48" s="194"/>
      <c r="OS48" s="194"/>
      <c r="OT48" s="194"/>
      <c r="OU48" s="194"/>
      <c r="OV48" s="194"/>
      <c r="OW48" s="194"/>
      <c r="OX48" s="194"/>
      <c r="OY48" s="194"/>
      <c r="OZ48" s="194"/>
      <c r="PA48" s="194"/>
      <c r="PB48" s="194"/>
      <c r="PC48" s="194"/>
      <c r="PD48" s="194"/>
      <c r="PE48" s="194"/>
      <c r="PF48" s="194"/>
      <c r="PG48" s="194"/>
      <c r="PH48" s="194"/>
      <c r="PI48" s="194"/>
      <c r="PJ48" s="194"/>
      <c r="PK48" s="194"/>
      <c r="PL48" s="194"/>
      <c r="PM48" s="194"/>
      <c r="PN48" s="194"/>
      <c r="PO48" s="194"/>
      <c r="PP48" s="194"/>
      <c r="PQ48" s="194"/>
      <c r="PR48" s="194"/>
      <c r="PS48" s="194"/>
      <c r="PT48" s="194"/>
      <c r="PU48" s="194"/>
      <c r="PV48" s="194"/>
      <c r="PW48" s="194"/>
      <c r="PX48" s="194"/>
      <c r="PY48" s="194"/>
      <c r="PZ48" s="194"/>
      <c r="QA48" s="194"/>
      <c r="QB48" s="194"/>
      <c r="QC48" s="194"/>
      <c r="QD48" s="194"/>
      <c r="QE48" s="194"/>
      <c r="QF48" s="194"/>
      <c r="QG48" s="194"/>
      <c r="QH48" s="194"/>
      <c r="QI48" s="194"/>
      <c r="QJ48" s="194"/>
      <c r="QK48" s="194"/>
      <c r="QL48" s="194"/>
      <c r="QM48" s="194"/>
      <c r="QN48" s="194"/>
      <c r="QO48" s="194"/>
      <c r="QP48" s="194"/>
      <c r="QQ48" s="194"/>
      <c r="QR48" s="194"/>
      <c r="QS48" s="194"/>
      <c r="QT48" s="194"/>
      <c r="QU48" s="194"/>
      <c r="QV48" s="194"/>
      <c r="QW48" s="194"/>
      <c r="QX48" s="194"/>
      <c r="QY48" s="194"/>
      <c r="QZ48" s="194"/>
      <c r="RA48" s="194"/>
      <c r="RB48" s="194"/>
      <c r="RC48" s="194"/>
      <c r="RD48" s="194"/>
      <c r="RE48" s="194"/>
      <c r="RF48" s="194"/>
      <c r="RG48" s="194"/>
      <c r="RH48" s="194"/>
      <c r="RI48" s="194"/>
      <c r="RJ48" s="194"/>
      <c r="RK48" s="194"/>
      <c r="RL48" s="194"/>
      <c r="RM48" s="194"/>
      <c r="RN48" s="194"/>
      <c r="RO48" s="194"/>
      <c r="RP48" s="194"/>
      <c r="RQ48" s="194"/>
      <c r="RR48" s="194"/>
      <c r="RS48" s="194"/>
      <c r="RT48" s="194"/>
      <c r="RU48" s="194"/>
      <c r="RV48" s="194"/>
      <c r="RW48" s="194"/>
      <c r="RX48" s="194"/>
      <c r="RY48" s="194"/>
      <c r="RZ48" s="194"/>
      <c r="SA48" s="194"/>
      <c r="SB48" s="194"/>
      <c r="SC48" s="194"/>
      <c r="SD48" s="194"/>
      <c r="SE48" s="194"/>
      <c r="SF48" s="194"/>
      <c r="SG48" s="194"/>
      <c r="SH48" s="194"/>
      <c r="SI48" s="194"/>
      <c r="SJ48" s="194"/>
      <c r="SK48" s="194"/>
      <c r="SL48" s="194"/>
      <c r="SM48" s="194"/>
      <c r="SN48" s="194"/>
      <c r="SO48" s="194"/>
      <c r="SP48" s="194"/>
      <c r="SQ48" s="194"/>
      <c r="SR48" s="194"/>
      <c r="SS48" s="194"/>
      <c r="ST48" s="194"/>
      <c r="SU48" s="194"/>
      <c r="SV48" s="194"/>
      <c r="SW48" s="194"/>
      <c r="SX48" s="194"/>
      <c r="SY48" s="194"/>
      <c r="SZ48" s="194"/>
      <c r="TA48" s="194"/>
      <c r="TB48" s="194"/>
      <c r="TC48" s="194"/>
      <c r="TD48" s="194"/>
      <c r="TE48" s="194"/>
      <c r="TF48" s="194"/>
      <c r="TG48" s="194"/>
      <c r="TH48" s="194"/>
      <c r="TI48" s="194"/>
      <c r="TJ48" s="194"/>
      <c r="TK48" s="194"/>
      <c r="TL48" s="194"/>
      <c r="TM48" s="194"/>
      <c r="TN48" s="194"/>
      <c r="TO48" s="194"/>
      <c r="TP48" s="194"/>
      <c r="TQ48" s="194"/>
      <c r="TR48" s="194"/>
      <c r="TS48" s="194"/>
      <c r="TT48" s="194"/>
      <c r="TU48" s="194"/>
      <c r="TV48" s="194"/>
      <c r="TW48" s="194"/>
      <c r="TX48" s="194"/>
      <c r="TY48" s="194"/>
      <c r="TZ48" s="194"/>
      <c r="UA48" s="194"/>
      <c r="UB48" s="194"/>
      <c r="UC48" s="194"/>
      <c r="UD48" s="194"/>
      <c r="UE48" s="194"/>
      <c r="UF48" s="194"/>
      <c r="UG48" s="194"/>
      <c r="UH48" s="194"/>
      <c r="UI48" s="194"/>
      <c r="UJ48" s="194"/>
      <c r="UK48" s="194"/>
      <c r="UL48" s="194"/>
      <c r="UM48" s="194"/>
      <c r="UN48" s="194"/>
      <c r="UO48" s="194"/>
      <c r="UP48" s="194"/>
      <c r="UQ48" s="194"/>
      <c r="UR48" s="194"/>
      <c r="US48" s="194"/>
      <c r="UT48" s="194"/>
      <c r="UU48" s="194"/>
      <c r="UV48" s="194"/>
      <c r="UW48" s="194"/>
      <c r="UX48" s="194"/>
      <c r="UY48" s="194"/>
      <c r="UZ48" s="194"/>
      <c r="VA48" s="194"/>
      <c r="VB48" s="194"/>
      <c r="VC48" s="194"/>
      <c r="VD48" s="194"/>
      <c r="VE48" s="194"/>
      <c r="VF48" s="194"/>
      <c r="VG48" s="194"/>
      <c r="VH48" s="194"/>
      <c r="VI48" s="194"/>
      <c r="VJ48" s="194"/>
      <c r="VK48" s="194"/>
      <c r="VL48" s="194"/>
      <c r="VM48" s="194"/>
      <c r="VN48" s="194"/>
      <c r="VO48" s="194"/>
      <c r="VP48" s="194"/>
      <c r="VQ48" s="194"/>
      <c r="VR48" s="194"/>
      <c r="VS48" s="194"/>
      <c r="VT48" s="194"/>
      <c r="VU48" s="194"/>
      <c r="VV48" s="194"/>
      <c r="VW48" s="194"/>
      <c r="VX48" s="194"/>
      <c r="VY48" s="194"/>
      <c r="VZ48" s="194"/>
      <c r="WA48" s="194"/>
      <c r="WB48" s="194"/>
      <c r="WC48" s="194"/>
      <c r="WD48" s="194"/>
      <c r="WE48" s="194"/>
      <c r="WF48" s="194"/>
      <c r="WG48" s="194"/>
      <c r="WH48" s="194"/>
      <c r="WI48" s="194"/>
      <c r="WJ48" s="194"/>
      <c r="WK48" s="194"/>
      <c r="WL48" s="194"/>
      <c r="WM48" s="194"/>
      <c r="WN48" s="194"/>
      <c r="WO48" s="194"/>
      <c r="WP48" s="194"/>
      <c r="WQ48" s="194"/>
      <c r="WR48" s="194"/>
      <c r="WS48" s="194"/>
      <c r="WT48" s="194"/>
      <c r="WU48" s="194"/>
      <c r="WV48" s="194"/>
      <c r="WW48" s="194"/>
      <c r="WX48" s="194"/>
      <c r="WY48" s="194"/>
      <c r="WZ48" s="194"/>
      <c r="XA48" s="194"/>
      <c r="XB48" s="194"/>
      <c r="XC48" s="194"/>
      <c r="XD48" s="194"/>
      <c r="XE48" s="194"/>
      <c r="XF48" s="194"/>
      <c r="XG48" s="194"/>
      <c r="XH48" s="194"/>
      <c r="XI48" s="194"/>
      <c r="XJ48" s="194"/>
      <c r="XK48" s="194"/>
      <c r="XL48" s="194"/>
      <c r="XM48" s="194"/>
      <c r="XN48" s="194"/>
      <c r="XO48" s="194"/>
      <c r="XP48" s="194"/>
      <c r="XQ48" s="194"/>
      <c r="XR48" s="194"/>
      <c r="XS48" s="194"/>
      <c r="XT48" s="194"/>
      <c r="XU48" s="194"/>
      <c r="XV48" s="194"/>
      <c r="XW48" s="194"/>
      <c r="XX48" s="194"/>
      <c r="XY48" s="194"/>
      <c r="XZ48" s="194"/>
      <c r="YA48" s="194"/>
      <c r="YB48" s="194"/>
      <c r="YC48" s="194"/>
      <c r="YD48" s="194"/>
      <c r="YE48" s="194"/>
      <c r="YF48" s="194"/>
      <c r="YG48" s="194"/>
      <c r="YH48" s="194"/>
      <c r="YI48" s="194"/>
      <c r="YJ48" s="194"/>
      <c r="YK48" s="194"/>
      <c r="YL48" s="194"/>
      <c r="YM48" s="194"/>
      <c r="YN48" s="194"/>
      <c r="YO48" s="194"/>
      <c r="YP48" s="194"/>
      <c r="YQ48" s="194"/>
      <c r="YR48" s="194"/>
      <c r="YS48" s="194"/>
      <c r="YT48" s="194"/>
      <c r="YU48" s="194"/>
      <c r="YV48" s="194"/>
      <c r="YW48" s="194"/>
      <c r="YX48" s="194"/>
      <c r="YY48" s="194"/>
      <c r="YZ48" s="194"/>
      <c r="ZA48" s="194"/>
      <c r="ZB48" s="194"/>
      <c r="ZC48" s="194"/>
      <c r="ZD48" s="194"/>
      <c r="ZE48" s="194"/>
      <c r="ZF48" s="194"/>
      <c r="ZG48" s="194"/>
      <c r="ZH48" s="194"/>
      <c r="ZI48" s="194"/>
      <c r="ZJ48" s="194"/>
      <c r="ZK48" s="194"/>
      <c r="ZL48" s="194"/>
      <c r="ZM48" s="194"/>
      <c r="ZN48" s="194"/>
      <c r="ZO48" s="194"/>
      <c r="ZP48" s="194"/>
      <c r="ZQ48" s="194"/>
      <c r="ZR48" s="194"/>
      <c r="ZS48" s="194"/>
      <c r="ZT48" s="194"/>
      <c r="ZU48" s="194"/>
      <c r="ZV48" s="194"/>
      <c r="ZW48" s="194"/>
      <c r="ZX48" s="194"/>
      <c r="ZY48" s="194"/>
      <c r="ZZ48" s="194"/>
    </row>
    <row r="49" spans="1:702" s="39" customFormat="1" ht="19.5" customHeight="1">
      <c r="A49" s="194"/>
      <c r="B49" s="823"/>
      <c r="C49" s="741">
        <f>【5】見・契_研修諸経費!C48</f>
        <v>0</v>
      </c>
      <c r="D49" s="742">
        <f>【5】見・契_研修諸経費!D48</f>
        <v>0</v>
      </c>
      <c r="E49" s="743">
        <f>【5】見・契_研修諸経費!E48</f>
        <v>0</v>
      </c>
      <c r="F49" s="746">
        <f>【5】見・契_研修諸経費!F48</f>
        <v>0</v>
      </c>
      <c r="G49" s="663">
        <f>IFERROR(ROUND(IF(E49="","",IF(E49="10%税込",D49*F49/1.1,IF(E49="税抜",D49*F49))),0),"")</f>
        <v>0</v>
      </c>
      <c r="H49" s="664"/>
      <c r="I49" s="664"/>
      <c r="J49" s="81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c r="CD49" s="194"/>
      <c r="CE49" s="194"/>
      <c r="CF49" s="194"/>
      <c r="CG49" s="194"/>
      <c r="CH49" s="194"/>
      <c r="CI49" s="194"/>
      <c r="CJ49" s="194"/>
      <c r="CK49" s="194"/>
      <c r="CL49" s="194"/>
      <c r="CM49" s="194"/>
      <c r="CN49" s="194"/>
      <c r="CO49" s="194"/>
      <c r="CP49" s="194"/>
      <c r="CQ49" s="194"/>
      <c r="CR49" s="194"/>
      <c r="CS49" s="194"/>
      <c r="CT49" s="194"/>
      <c r="CU49" s="194"/>
      <c r="CV49" s="194"/>
      <c r="CW49" s="194"/>
      <c r="CX49" s="194"/>
      <c r="CY49" s="194"/>
      <c r="CZ49" s="194"/>
      <c r="DA49" s="194"/>
      <c r="DB49" s="194"/>
      <c r="DC49" s="194"/>
      <c r="DD49" s="194"/>
      <c r="DE49" s="194"/>
      <c r="DF49" s="194"/>
      <c r="DG49" s="194"/>
      <c r="DH49" s="194"/>
      <c r="DI49" s="194"/>
      <c r="DJ49" s="194"/>
      <c r="DK49" s="194"/>
      <c r="DL49" s="194"/>
      <c r="DM49" s="194"/>
      <c r="DN49" s="194"/>
      <c r="DO49" s="194"/>
      <c r="DP49" s="194"/>
      <c r="DQ49" s="194"/>
      <c r="DR49" s="194"/>
      <c r="DS49" s="194"/>
      <c r="DT49" s="194"/>
      <c r="DU49" s="194"/>
      <c r="DV49" s="194"/>
      <c r="DW49" s="194"/>
      <c r="DX49" s="194"/>
      <c r="DY49" s="194"/>
      <c r="DZ49" s="194"/>
      <c r="EA49" s="194"/>
      <c r="EB49" s="194"/>
      <c r="EC49" s="194"/>
      <c r="ED49" s="194"/>
      <c r="EE49" s="194"/>
      <c r="EF49" s="194"/>
      <c r="EG49" s="194"/>
      <c r="EH49" s="194"/>
      <c r="EI49" s="194"/>
      <c r="EJ49" s="194"/>
      <c r="EK49" s="194"/>
      <c r="EL49" s="194"/>
      <c r="EM49" s="194"/>
      <c r="EN49" s="194"/>
      <c r="EO49" s="194"/>
      <c r="EP49" s="194"/>
      <c r="EQ49" s="194"/>
      <c r="ER49" s="194"/>
      <c r="ES49" s="194"/>
      <c r="ET49" s="194"/>
      <c r="EU49" s="194"/>
      <c r="EV49" s="194"/>
      <c r="EW49" s="194"/>
      <c r="EX49" s="194"/>
      <c r="EY49" s="194"/>
      <c r="EZ49" s="194"/>
      <c r="FA49" s="194"/>
      <c r="FB49" s="194"/>
      <c r="FC49" s="194"/>
      <c r="FD49" s="194"/>
      <c r="FE49" s="194"/>
      <c r="FF49" s="194"/>
      <c r="FG49" s="194"/>
      <c r="FH49" s="194"/>
      <c r="FI49" s="194"/>
      <c r="FJ49" s="194"/>
      <c r="FK49" s="194"/>
      <c r="FL49" s="194"/>
      <c r="FM49" s="194"/>
      <c r="FN49" s="194"/>
      <c r="FO49" s="194"/>
      <c r="FP49" s="194"/>
      <c r="FQ49" s="194"/>
      <c r="FR49" s="194"/>
      <c r="FS49" s="194"/>
      <c r="FT49" s="194"/>
      <c r="FU49" s="194"/>
      <c r="FV49" s="194"/>
      <c r="FW49" s="194"/>
      <c r="FX49" s="194"/>
      <c r="FY49" s="194"/>
      <c r="FZ49" s="194"/>
      <c r="GA49" s="194"/>
      <c r="GB49" s="194"/>
      <c r="GC49" s="194"/>
      <c r="GD49" s="194"/>
      <c r="GE49" s="194"/>
      <c r="GF49" s="194"/>
      <c r="GG49" s="194"/>
      <c r="GH49" s="194"/>
      <c r="GI49" s="194"/>
      <c r="GJ49" s="194"/>
      <c r="GK49" s="194"/>
      <c r="GL49" s="194"/>
      <c r="GM49" s="194"/>
      <c r="GN49" s="194"/>
      <c r="GO49" s="194"/>
      <c r="GP49" s="194"/>
      <c r="GQ49" s="194"/>
      <c r="GR49" s="194"/>
      <c r="GS49" s="194"/>
      <c r="GT49" s="194"/>
      <c r="GU49" s="194"/>
      <c r="GV49" s="194"/>
      <c r="GW49" s="194"/>
      <c r="GX49" s="194"/>
      <c r="GY49" s="194"/>
      <c r="GZ49" s="194"/>
      <c r="HA49" s="194"/>
      <c r="HB49" s="194"/>
      <c r="HC49" s="194"/>
      <c r="HD49" s="194"/>
      <c r="HE49" s="194"/>
      <c r="HF49" s="194"/>
      <c r="HG49" s="194"/>
      <c r="HH49" s="194"/>
      <c r="HI49" s="194"/>
      <c r="HJ49" s="194"/>
      <c r="HK49" s="194"/>
      <c r="HL49" s="194"/>
      <c r="HM49" s="194"/>
      <c r="HN49" s="194"/>
      <c r="HO49" s="194"/>
      <c r="HP49" s="194"/>
      <c r="HQ49" s="194"/>
      <c r="HR49" s="194"/>
      <c r="HS49" s="194"/>
      <c r="HT49" s="194"/>
      <c r="HU49" s="194"/>
      <c r="HV49" s="194"/>
      <c r="HW49" s="194"/>
      <c r="HX49" s="194"/>
      <c r="HY49" s="194"/>
      <c r="HZ49" s="194"/>
      <c r="IA49" s="194"/>
      <c r="IB49" s="194"/>
      <c r="IC49" s="194"/>
      <c r="ID49" s="194"/>
      <c r="IE49" s="194"/>
      <c r="IF49" s="194"/>
      <c r="IG49" s="194"/>
      <c r="IH49" s="194"/>
      <c r="II49" s="194"/>
      <c r="IJ49" s="194"/>
      <c r="IK49" s="194"/>
      <c r="IL49" s="194"/>
      <c r="IM49" s="194"/>
      <c r="IN49" s="194"/>
      <c r="IO49" s="194"/>
      <c r="IP49" s="194"/>
      <c r="IQ49" s="194"/>
      <c r="IR49" s="194"/>
      <c r="IS49" s="194"/>
      <c r="IT49" s="194"/>
      <c r="IU49" s="194"/>
      <c r="IV49" s="194"/>
      <c r="IW49" s="194"/>
      <c r="IX49" s="194"/>
      <c r="IY49" s="194"/>
      <c r="IZ49" s="194"/>
      <c r="JA49" s="194"/>
      <c r="JB49" s="194"/>
      <c r="JC49" s="194"/>
      <c r="JD49" s="194"/>
      <c r="JE49" s="194"/>
      <c r="JF49" s="194"/>
      <c r="JG49" s="194"/>
      <c r="JH49" s="194"/>
      <c r="JI49" s="194"/>
      <c r="JJ49" s="194"/>
      <c r="JK49" s="194"/>
      <c r="JL49" s="194"/>
      <c r="JM49" s="194"/>
      <c r="JN49" s="194"/>
      <c r="JO49" s="194"/>
      <c r="JP49" s="194"/>
      <c r="JQ49" s="194"/>
      <c r="JR49" s="194"/>
      <c r="JS49" s="194"/>
      <c r="JT49" s="194"/>
      <c r="JU49" s="194"/>
      <c r="JV49" s="194"/>
      <c r="JW49" s="194"/>
      <c r="JX49" s="194"/>
      <c r="JY49" s="194"/>
      <c r="JZ49" s="194"/>
      <c r="KA49" s="194"/>
      <c r="KB49" s="194"/>
      <c r="KC49" s="194"/>
      <c r="KD49" s="194"/>
      <c r="KE49" s="194"/>
      <c r="KF49" s="194"/>
      <c r="KG49" s="194"/>
      <c r="KH49" s="194"/>
      <c r="KI49" s="194"/>
      <c r="KJ49" s="194"/>
      <c r="KK49" s="194"/>
      <c r="KL49" s="194"/>
      <c r="KM49" s="194"/>
      <c r="KN49" s="194"/>
      <c r="KO49" s="194"/>
      <c r="KP49" s="194"/>
      <c r="KQ49" s="194"/>
      <c r="KR49" s="194"/>
      <c r="KS49" s="194"/>
      <c r="KT49" s="194"/>
      <c r="KU49" s="194"/>
      <c r="KV49" s="194"/>
      <c r="KW49" s="194"/>
      <c r="KX49" s="194"/>
      <c r="KY49" s="194"/>
      <c r="KZ49" s="194"/>
      <c r="LA49" s="194"/>
      <c r="LB49" s="194"/>
      <c r="LC49" s="194"/>
      <c r="LD49" s="194"/>
      <c r="LE49" s="194"/>
      <c r="LF49" s="194"/>
      <c r="LG49" s="194"/>
      <c r="LH49" s="194"/>
      <c r="LI49" s="194"/>
      <c r="LJ49" s="194"/>
      <c r="LK49" s="194"/>
      <c r="LL49" s="194"/>
      <c r="LM49" s="194"/>
      <c r="LN49" s="194"/>
      <c r="LO49" s="194"/>
      <c r="LP49" s="194"/>
      <c r="LQ49" s="194"/>
      <c r="LR49" s="194"/>
      <c r="LS49" s="194"/>
      <c r="LT49" s="194"/>
      <c r="LU49" s="194"/>
      <c r="LV49" s="194"/>
      <c r="LW49" s="194"/>
      <c r="LX49" s="194"/>
      <c r="LY49" s="194"/>
      <c r="LZ49" s="194"/>
      <c r="MA49" s="194"/>
      <c r="MB49" s="194"/>
      <c r="MC49" s="194"/>
      <c r="MD49" s="194"/>
      <c r="ME49" s="194"/>
      <c r="MF49" s="194"/>
      <c r="MG49" s="194"/>
      <c r="MH49" s="194"/>
      <c r="MI49" s="194"/>
      <c r="MJ49" s="194"/>
      <c r="MK49" s="194"/>
      <c r="ML49" s="194"/>
      <c r="MM49" s="194"/>
      <c r="MN49" s="194"/>
      <c r="MO49" s="194"/>
      <c r="MP49" s="194"/>
      <c r="MQ49" s="194"/>
      <c r="MR49" s="194"/>
      <c r="MS49" s="194"/>
      <c r="MT49" s="194"/>
      <c r="MU49" s="194"/>
      <c r="MV49" s="194"/>
      <c r="MW49" s="194"/>
      <c r="MX49" s="194"/>
      <c r="MY49" s="194"/>
      <c r="MZ49" s="194"/>
      <c r="NA49" s="194"/>
      <c r="NB49" s="194"/>
      <c r="NC49" s="194"/>
      <c r="ND49" s="194"/>
      <c r="NE49" s="194"/>
      <c r="NF49" s="194"/>
      <c r="NG49" s="194"/>
      <c r="NH49" s="194"/>
      <c r="NI49" s="194"/>
      <c r="NJ49" s="194"/>
      <c r="NK49" s="194"/>
      <c r="NL49" s="194"/>
      <c r="NM49" s="194"/>
      <c r="NN49" s="194"/>
      <c r="NO49" s="194"/>
      <c r="NP49" s="194"/>
      <c r="NQ49" s="194"/>
      <c r="NR49" s="194"/>
      <c r="NS49" s="194"/>
      <c r="NT49" s="194"/>
      <c r="NU49" s="194"/>
      <c r="NV49" s="194"/>
      <c r="NW49" s="194"/>
      <c r="NX49" s="194"/>
      <c r="NY49" s="194"/>
      <c r="NZ49" s="194"/>
      <c r="OA49" s="194"/>
      <c r="OB49" s="194"/>
      <c r="OC49" s="194"/>
      <c r="OD49" s="194"/>
      <c r="OE49" s="194"/>
      <c r="OF49" s="194"/>
      <c r="OG49" s="194"/>
      <c r="OH49" s="194"/>
      <c r="OI49" s="194"/>
      <c r="OJ49" s="194"/>
      <c r="OK49" s="194"/>
      <c r="OL49" s="194"/>
      <c r="OM49" s="194"/>
      <c r="ON49" s="194"/>
      <c r="OO49" s="194"/>
      <c r="OP49" s="194"/>
      <c r="OQ49" s="194"/>
      <c r="OR49" s="194"/>
      <c r="OS49" s="194"/>
      <c r="OT49" s="194"/>
      <c r="OU49" s="194"/>
      <c r="OV49" s="194"/>
      <c r="OW49" s="194"/>
      <c r="OX49" s="194"/>
      <c r="OY49" s="194"/>
      <c r="OZ49" s="194"/>
      <c r="PA49" s="194"/>
      <c r="PB49" s="194"/>
      <c r="PC49" s="194"/>
      <c r="PD49" s="194"/>
      <c r="PE49" s="194"/>
      <c r="PF49" s="194"/>
      <c r="PG49" s="194"/>
      <c r="PH49" s="194"/>
      <c r="PI49" s="194"/>
      <c r="PJ49" s="194"/>
      <c r="PK49" s="194"/>
      <c r="PL49" s="194"/>
      <c r="PM49" s="194"/>
      <c r="PN49" s="194"/>
      <c r="PO49" s="194"/>
      <c r="PP49" s="194"/>
      <c r="PQ49" s="194"/>
      <c r="PR49" s="194"/>
      <c r="PS49" s="194"/>
      <c r="PT49" s="194"/>
      <c r="PU49" s="194"/>
      <c r="PV49" s="194"/>
      <c r="PW49" s="194"/>
      <c r="PX49" s="194"/>
      <c r="PY49" s="194"/>
      <c r="PZ49" s="194"/>
      <c r="QA49" s="194"/>
      <c r="QB49" s="194"/>
      <c r="QC49" s="194"/>
      <c r="QD49" s="194"/>
      <c r="QE49" s="194"/>
      <c r="QF49" s="194"/>
      <c r="QG49" s="194"/>
      <c r="QH49" s="194"/>
      <c r="QI49" s="194"/>
      <c r="QJ49" s="194"/>
      <c r="QK49" s="194"/>
      <c r="QL49" s="194"/>
      <c r="QM49" s="194"/>
      <c r="QN49" s="194"/>
      <c r="QO49" s="194"/>
      <c r="QP49" s="194"/>
      <c r="QQ49" s="194"/>
      <c r="QR49" s="194"/>
      <c r="QS49" s="194"/>
      <c r="QT49" s="194"/>
      <c r="QU49" s="194"/>
      <c r="QV49" s="194"/>
      <c r="QW49" s="194"/>
      <c r="QX49" s="194"/>
      <c r="QY49" s="194"/>
      <c r="QZ49" s="194"/>
      <c r="RA49" s="194"/>
      <c r="RB49" s="194"/>
      <c r="RC49" s="194"/>
      <c r="RD49" s="194"/>
      <c r="RE49" s="194"/>
      <c r="RF49" s="194"/>
      <c r="RG49" s="194"/>
      <c r="RH49" s="194"/>
      <c r="RI49" s="194"/>
      <c r="RJ49" s="194"/>
      <c r="RK49" s="194"/>
      <c r="RL49" s="194"/>
      <c r="RM49" s="194"/>
      <c r="RN49" s="194"/>
      <c r="RO49" s="194"/>
      <c r="RP49" s="194"/>
      <c r="RQ49" s="194"/>
      <c r="RR49" s="194"/>
      <c r="RS49" s="194"/>
      <c r="RT49" s="194"/>
      <c r="RU49" s="194"/>
      <c r="RV49" s="194"/>
      <c r="RW49" s="194"/>
      <c r="RX49" s="194"/>
      <c r="RY49" s="194"/>
      <c r="RZ49" s="194"/>
      <c r="SA49" s="194"/>
      <c r="SB49" s="194"/>
      <c r="SC49" s="194"/>
      <c r="SD49" s="194"/>
      <c r="SE49" s="194"/>
      <c r="SF49" s="194"/>
      <c r="SG49" s="194"/>
      <c r="SH49" s="194"/>
      <c r="SI49" s="194"/>
      <c r="SJ49" s="194"/>
      <c r="SK49" s="194"/>
      <c r="SL49" s="194"/>
      <c r="SM49" s="194"/>
      <c r="SN49" s="194"/>
      <c r="SO49" s="194"/>
      <c r="SP49" s="194"/>
      <c r="SQ49" s="194"/>
      <c r="SR49" s="194"/>
      <c r="SS49" s="194"/>
      <c r="ST49" s="194"/>
      <c r="SU49" s="194"/>
      <c r="SV49" s="194"/>
      <c r="SW49" s="194"/>
      <c r="SX49" s="194"/>
      <c r="SY49" s="194"/>
      <c r="SZ49" s="194"/>
      <c r="TA49" s="194"/>
      <c r="TB49" s="194"/>
      <c r="TC49" s="194"/>
      <c r="TD49" s="194"/>
      <c r="TE49" s="194"/>
      <c r="TF49" s="194"/>
      <c r="TG49" s="194"/>
      <c r="TH49" s="194"/>
      <c r="TI49" s="194"/>
      <c r="TJ49" s="194"/>
      <c r="TK49" s="194"/>
      <c r="TL49" s="194"/>
      <c r="TM49" s="194"/>
      <c r="TN49" s="194"/>
      <c r="TO49" s="194"/>
      <c r="TP49" s="194"/>
      <c r="TQ49" s="194"/>
      <c r="TR49" s="194"/>
      <c r="TS49" s="194"/>
      <c r="TT49" s="194"/>
      <c r="TU49" s="194"/>
      <c r="TV49" s="194"/>
      <c r="TW49" s="194"/>
      <c r="TX49" s="194"/>
      <c r="TY49" s="194"/>
      <c r="TZ49" s="194"/>
      <c r="UA49" s="194"/>
      <c r="UB49" s="194"/>
      <c r="UC49" s="194"/>
      <c r="UD49" s="194"/>
      <c r="UE49" s="194"/>
      <c r="UF49" s="194"/>
      <c r="UG49" s="194"/>
      <c r="UH49" s="194"/>
      <c r="UI49" s="194"/>
      <c r="UJ49" s="194"/>
      <c r="UK49" s="194"/>
      <c r="UL49" s="194"/>
      <c r="UM49" s="194"/>
      <c r="UN49" s="194"/>
      <c r="UO49" s="194"/>
      <c r="UP49" s="194"/>
      <c r="UQ49" s="194"/>
      <c r="UR49" s="194"/>
      <c r="US49" s="194"/>
      <c r="UT49" s="194"/>
      <c r="UU49" s="194"/>
      <c r="UV49" s="194"/>
      <c r="UW49" s="194"/>
      <c r="UX49" s="194"/>
      <c r="UY49" s="194"/>
      <c r="UZ49" s="194"/>
      <c r="VA49" s="194"/>
      <c r="VB49" s="194"/>
      <c r="VC49" s="194"/>
      <c r="VD49" s="194"/>
      <c r="VE49" s="194"/>
      <c r="VF49" s="194"/>
      <c r="VG49" s="194"/>
      <c r="VH49" s="194"/>
      <c r="VI49" s="194"/>
      <c r="VJ49" s="194"/>
      <c r="VK49" s="194"/>
      <c r="VL49" s="194"/>
      <c r="VM49" s="194"/>
      <c r="VN49" s="194"/>
      <c r="VO49" s="194"/>
      <c r="VP49" s="194"/>
      <c r="VQ49" s="194"/>
      <c r="VR49" s="194"/>
      <c r="VS49" s="194"/>
      <c r="VT49" s="194"/>
      <c r="VU49" s="194"/>
      <c r="VV49" s="194"/>
      <c r="VW49" s="194"/>
      <c r="VX49" s="194"/>
      <c r="VY49" s="194"/>
      <c r="VZ49" s="194"/>
      <c r="WA49" s="194"/>
      <c r="WB49" s="194"/>
      <c r="WC49" s="194"/>
      <c r="WD49" s="194"/>
      <c r="WE49" s="194"/>
      <c r="WF49" s="194"/>
      <c r="WG49" s="194"/>
      <c r="WH49" s="194"/>
      <c r="WI49" s="194"/>
      <c r="WJ49" s="194"/>
      <c r="WK49" s="194"/>
      <c r="WL49" s="194"/>
      <c r="WM49" s="194"/>
      <c r="WN49" s="194"/>
      <c r="WO49" s="194"/>
      <c r="WP49" s="194"/>
      <c r="WQ49" s="194"/>
      <c r="WR49" s="194"/>
      <c r="WS49" s="194"/>
      <c r="WT49" s="194"/>
      <c r="WU49" s="194"/>
      <c r="WV49" s="194"/>
      <c r="WW49" s="194"/>
      <c r="WX49" s="194"/>
      <c r="WY49" s="194"/>
      <c r="WZ49" s="194"/>
      <c r="XA49" s="194"/>
      <c r="XB49" s="194"/>
      <c r="XC49" s="194"/>
      <c r="XD49" s="194"/>
      <c r="XE49" s="194"/>
      <c r="XF49" s="194"/>
      <c r="XG49" s="194"/>
      <c r="XH49" s="194"/>
      <c r="XI49" s="194"/>
      <c r="XJ49" s="194"/>
      <c r="XK49" s="194"/>
      <c r="XL49" s="194"/>
      <c r="XM49" s="194"/>
      <c r="XN49" s="194"/>
      <c r="XO49" s="194"/>
      <c r="XP49" s="194"/>
      <c r="XQ49" s="194"/>
      <c r="XR49" s="194"/>
      <c r="XS49" s="194"/>
      <c r="XT49" s="194"/>
      <c r="XU49" s="194"/>
      <c r="XV49" s="194"/>
      <c r="XW49" s="194"/>
      <c r="XX49" s="194"/>
      <c r="XY49" s="194"/>
      <c r="XZ49" s="194"/>
      <c r="YA49" s="194"/>
      <c r="YB49" s="194"/>
      <c r="YC49" s="194"/>
      <c r="YD49" s="194"/>
      <c r="YE49" s="194"/>
      <c r="YF49" s="194"/>
      <c r="YG49" s="194"/>
      <c r="YH49" s="194"/>
      <c r="YI49" s="194"/>
      <c r="YJ49" s="194"/>
      <c r="YK49" s="194"/>
      <c r="YL49" s="194"/>
      <c r="YM49" s="194"/>
      <c r="YN49" s="194"/>
      <c r="YO49" s="194"/>
      <c r="YP49" s="194"/>
      <c r="YQ49" s="194"/>
      <c r="YR49" s="194"/>
      <c r="YS49" s="194"/>
      <c r="YT49" s="194"/>
      <c r="YU49" s="194"/>
      <c r="YV49" s="194"/>
      <c r="YW49" s="194"/>
      <c r="YX49" s="194"/>
      <c r="YY49" s="194"/>
      <c r="YZ49" s="194"/>
      <c r="ZA49" s="194"/>
      <c r="ZB49" s="194"/>
      <c r="ZC49" s="194"/>
      <c r="ZD49" s="194"/>
      <c r="ZE49" s="194"/>
      <c r="ZF49" s="194"/>
      <c r="ZG49" s="194"/>
      <c r="ZH49" s="194"/>
      <c r="ZI49" s="194"/>
      <c r="ZJ49" s="194"/>
      <c r="ZK49" s="194"/>
      <c r="ZL49" s="194"/>
      <c r="ZM49" s="194"/>
      <c r="ZN49" s="194"/>
      <c r="ZO49" s="194"/>
      <c r="ZP49" s="194"/>
      <c r="ZQ49" s="194"/>
      <c r="ZR49" s="194"/>
      <c r="ZS49" s="194"/>
      <c r="ZT49" s="194"/>
      <c r="ZU49" s="194"/>
      <c r="ZV49" s="194"/>
      <c r="ZW49" s="194"/>
      <c r="ZX49" s="194"/>
      <c r="ZY49" s="194"/>
      <c r="ZZ49" s="194"/>
    </row>
    <row r="50" spans="1:702" s="39" customFormat="1" ht="19.5" hidden="1" customHeight="1">
      <c r="A50" s="194"/>
      <c r="B50" s="823"/>
      <c r="C50" s="741">
        <f>【5】見・契_研修諸経費!C49</f>
        <v>0</v>
      </c>
      <c r="D50" s="742">
        <f>【5】見・契_研修諸経費!D49</f>
        <v>0</v>
      </c>
      <c r="E50" s="743">
        <f>【5】見・契_研修諸経費!E49</f>
        <v>0</v>
      </c>
      <c r="F50" s="746">
        <f>【5】見・契_研修諸経費!F49</f>
        <v>0</v>
      </c>
      <c r="G50" s="663">
        <f t="shared" ref="G50:G63" si="3">IFERROR(ROUND(IF(E50="","",IF(E50="10%税込",D50*F50/1.1,IF(E50="税抜",D50*F50))),0),"")</f>
        <v>0</v>
      </c>
      <c r="H50" s="664"/>
      <c r="I50" s="664"/>
      <c r="J50" s="81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BS50" s="194"/>
      <c r="BT50" s="194"/>
      <c r="BU50" s="194"/>
      <c r="BV50" s="194"/>
      <c r="BW50" s="194"/>
      <c r="BX50" s="194"/>
      <c r="BY50" s="194"/>
      <c r="BZ50" s="194"/>
      <c r="CA50" s="194"/>
      <c r="CB50" s="194"/>
      <c r="CC50" s="194"/>
      <c r="CD50" s="194"/>
      <c r="CE50" s="194"/>
      <c r="CF50" s="194"/>
      <c r="CG50" s="194"/>
      <c r="CH50" s="194"/>
      <c r="CI50" s="194"/>
      <c r="CJ50" s="194"/>
      <c r="CK50" s="194"/>
      <c r="CL50" s="194"/>
      <c r="CM50" s="194"/>
      <c r="CN50" s="194"/>
      <c r="CO50" s="194"/>
      <c r="CP50" s="194"/>
      <c r="CQ50" s="194"/>
      <c r="CR50" s="194"/>
      <c r="CS50" s="194"/>
      <c r="CT50" s="194"/>
      <c r="CU50" s="194"/>
      <c r="CV50" s="194"/>
      <c r="CW50" s="194"/>
      <c r="CX50" s="194"/>
      <c r="CY50" s="194"/>
      <c r="CZ50" s="194"/>
      <c r="DA50" s="194"/>
      <c r="DB50" s="194"/>
      <c r="DC50" s="194"/>
      <c r="DD50" s="194"/>
      <c r="DE50" s="194"/>
      <c r="DF50" s="194"/>
      <c r="DG50" s="194"/>
      <c r="DH50" s="194"/>
      <c r="DI50" s="194"/>
      <c r="DJ50" s="194"/>
      <c r="DK50" s="194"/>
      <c r="DL50" s="194"/>
      <c r="DM50" s="194"/>
      <c r="DN50" s="194"/>
      <c r="DO50" s="194"/>
      <c r="DP50" s="194"/>
      <c r="DQ50" s="194"/>
      <c r="DR50" s="194"/>
      <c r="DS50" s="194"/>
      <c r="DT50" s="194"/>
      <c r="DU50" s="194"/>
      <c r="DV50" s="194"/>
      <c r="DW50" s="194"/>
      <c r="DX50" s="194"/>
      <c r="DY50" s="194"/>
      <c r="DZ50" s="194"/>
      <c r="EA50" s="194"/>
      <c r="EB50" s="194"/>
      <c r="EC50" s="194"/>
      <c r="ED50" s="194"/>
      <c r="EE50" s="194"/>
      <c r="EF50" s="194"/>
      <c r="EG50" s="194"/>
      <c r="EH50" s="194"/>
      <c r="EI50" s="194"/>
      <c r="EJ50" s="194"/>
      <c r="EK50" s="194"/>
      <c r="EL50" s="194"/>
      <c r="EM50" s="194"/>
      <c r="EN50" s="194"/>
      <c r="EO50" s="194"/>
      <c r="EP50" s="194"/>
      <c r="EQ50" s="194"/>
      <c r="ER50" s="194"/>
      <c r="ES50" s="194"/>
      <c r="ET50" s="194"/>
      <c r="EU50" s="194"/>
      <c r="EV50" s="194"/>
      <c r="EW50" s="194"/>
      <c r="EX50" s="194"/>
      <c r="EY50" s="194"/>
      <c r="EZ50" s="194"/>
      <c r="FA50" s="194"/>
      <c r="FB50" s="194"/>
      <c r="FC50" s="194"/>
      <c r="FD50" s="194"/>
      <c r="FE50" s="194"/>
      <c r="FF50" s="194"/>
      <c r="FG50" s="194"/>
      <c r="FH50" s="194"/>
      <c r="FI50" s="194"/>
      <c r="FJ50" s="194"/>
      <c r="FK50" s="194"/>
      <c r="FL50" s="194"/>
      <c r="FM50" s="194"/>
      <c r="FN50" s="194"/>
      <c r="FO50" s="194"/>
      <c r="FP50" s="194"/>
      <c r="FQ50" s="194"/>
      <c r="FR50" s="194"/>
      <c r="FS50" s="194"/>
      <c r="FT50" s="194"/>
      <c r="FU50" s="194"/>
      <c r="FV50" s="194"/>
      <c r="FW50" s="194"/>
      <c r="FX50" s="194"/>
      <c r="FY50" s="194"/>
      <c r="FZ50" s="194"/>
      <c r="GA50" s="194"/>
      <c r="GB50" s="194"/>
      <c r="GC50" s="194"/>
      <c r="GD50" s="194"/>
      <c r="GE50" s="194"/>
      <c r="GF50" s="194"/>
      <c r="GG50" s="194"/>
      <c r="GH50" s="194"/>
      <c r="GI50" s="194"/>
      <c r="GJ50" s="194"/>
      <c r="GK50" s="194"/>
      <c r="GL50" s="194"/>
      <c r="GM50" s="194"/>
      <c r="GN50" s="194"/>
      <c r="GO50" s="194"/>
      <c r="GP50" s="194"/>
      <c r="GQ50" s="194"/>
      <c r="GR50" s="194"/>
      <c r="GS50" s="194"/>
      <c r="GT50" s="194"/>
      <c r="GU50" s="194"/>
      <c r="GV50" s="194"/>
      <c r="GW50" s="194"/>
      <c r="GX50" s="194"/>
      <c r="GY50" s="194"/>
      <c r="GZ50" s="194"/>
      <c r="HA50" s="194"/>
      <c r="HB50" s="194"/>
      <c r="HC50" s="194"/>
      <c r="HD50" s="194"/>
      <c r="HE50" s="194"/>
      <c r="HF50" s="194"/>
      <c r="HG50" s="194"/>
      <c r="HH50" s="194"/>
      <c r="HI50" s="194"/>
      <c r="HJ50" s="194"/>
      <c r="HK50" s="194"/>
      <c r="HL50" s="194"/>
      <c r="HM50" s="194"/>
      <c r="HN50" s="194"/>
      <c r="HO50" s="194"/>
      <c r="HP50" s="194"/>
      <c r="HQ50" s="194"/>
      <c r="HR50" s="194"/>
      <c r="HS50" s="194"/>
      <c r="HT50" s="194"/>
      <c r="HU50" s="194"/>
      <c r="HV50" s="194"/>
      <c r="HW50" s="194"/>
      <c r="HX50" s="194"/>
      <c r="HY50" s="194"/>
      <c r="HZ50" s="194"/>
      <c r="IA50" s="194"/>
      <c r="IB50" s="194"/>
      <c r="IC50" s="194"/>
      <c r="ID50" s="194"/>
      <c r="IE50" s="194"/>
      <c r="IF50" s="194"/>
      <c r="IG50" s="194"/>
      <c r="IH50" s="194"/>
      <c r="II50" s="194"/>
      <c r="IJ50" s="194"/>
      <c r="IK50" s="194"/>
      <c r="IL50" s="194"/>
      <c r="IM50" s="194"/>
      <c r="IN50" s="194"/>
      <c r="IO50" s="194"/>
      <c r="IP50" s="194"/>
      <c r="IQ50" s="194"/>
      <c r="IR50" s="194"/>
      <c r="IS50" s="194"/>
      <c r="IT50" s="194"/>
      <c r="IU50" s="194"/>
      <c r="IV50" s="194"/>
      <c r="IW50" s="194"/>
      <c r="IX50" s="194"/>
      <c r="IY50" s="194"/>
      <c r="IZ50" s="194"/>
      <c r="JA50" s="194"/>
      <c r="JB50" s="194"/>
      <c r="JC50" s="194"/>
      <c r="JD50" s="194"/>
      <c r="JE50" s="194"/>
      <c r="JF50" s="194"/>
      <c r="JG50" s="194"/>
      <c r="JH50" s="194"/>
      <c r="JI50" s="194"/>
      <c r="JJ50" s="194"/>
      <c r="JK50" s="194"/>
      <c r="JL50" s="194"/>
      <c r="JM50" s="194"/>
      <c r="JN50" s="194"/>
      <c r="JO50" s="194"/>
      <c r="JP50" s="194"/>
      <c r="JQ50" s="194"/>
      <c r="JR50" s="194"/>
      <c r="JS50" s="194"/>
      <c r="JT50" s="194"/>
      <c r="JU50" s="194"/>
      <c r="JV50" s="194"/>
      <c r="JW50" s="194"/>
      <c r="JX50" s="194"/>
      <c r="JY50" s="194"/>
      <c r="JZ50" s="194"/>
      <c r="KA50" s="194"/>
      <c r="KB50" s="194"/>
      <c r="KC50" s="194"/>
      <c r="KD50" s="194"/>
      <c r="KE50" s="194"/>
      <c r="KF50" s="194"/>
      <c r="KG50" s="194"/>
      <c r="KH50" s="194"/>
      <c r="KI50" s="194"/>
      <c r="KJ50" s="194"/>
      <c r="KK50" s="194"/>
      <c r="KL50" s="194"/>
      <c r="KM50" s="194"/>
      <c r="KN50" s="194"/>
      <c r="KO50" s="194"/>
      <c r="KP50" s="194"/>
      <c r="KQ50" s="194"/>
      <c r="KR50" s="194"/>
      <c r="KS50" s="194"/>
      <c r="KT50" s="194"/>
      <c r="KU50" s="194"/>
      <c r="KV50" s="194"/>
      <c r="KW50" s="194"/>
      <c r="KX50" s="194"/>
      <c r="KY50" s="194"/>
      <c r="KZ50" s="194"/>
      <c r="LA50" s="194"/>
      <c r="LB50" s="194"/>
      <c r="LC50" s="194"/>
      <c r="LD50" s="194"/>
      <c r="LE50" s="194"/>
      <c r="LF50" s="194"/>
      <c r="LG50" s="194"/>
      <c r="LH50" s="194"/>
      <c r="LI50" s="194"/>
      <c r="LJ50" s="194"/>
      <c r="LK50" s="194"/>
      <c r="LL50" s="194"/>
      <c r="LM50" s="194"/>
      <c r="LN50" s="194"/>
      <c r="LO50" s="194"/>
      <c r="LP50" s="194"/>
      <c r="LQ50" s="194"/>
      <c r="LR50" s="194"/>
      <c r="LS50" s="194"/>
      <c r="LT50" s="194"/>
      <c r="LU50" s="194"/>
      <c r="LV50" s="194"/>
      <c r="LW50" s="194"/>
      <c r="LX50" s="194"/>
      <c r="LY50" s="194"/>
      <c r="LZ50" s="194"/>
      <c r="MA50" s="194"/>
      <c r="MB50" s="194"/>
      <c r="MC50" s="194"/>
      <c r="MD50" s="194"/>
      <c r="ME50" s="194"/>
      <c r="MF50" s="194"/>
      <c r="MG50" s="194"/>
      <c r="MH50" s="194"/>
      <c r="MI50" s="194"/>
      <c r="MJ50" s="194"/>
      <c r="MK50" s="194"/>
      <c r="ML50" s="194"/>
      <c r="MM50" s="194"/>
      <c r="MN50" s="194"/>
      <c r="MO50" s="194"/>
      <c r="MP50" s="194"/>
      <c r="MQ50" s="194"/>
      <c r="MR50" s="194"/>
      <c r="MS50" s="194"/>
      <c r="MT50" s="194"/>
      <c r="MU50" s="194"/>
      <c r="MV50" s="194"/>
      <c r="MW50" s="194"/>
      <c r="MX50" s="194"/>
      <c r="MY50" s="194"/>
      <c r="MZ50" s="194"/>
      <c r="NA50" s="194"/>
      <c r="NB50" s="194"/>
      <c r="NC50" s="194"/>
      <c r="ND50" s="194"/>
      <c r="NE50" s="194"/>
      <c r="NF50" s="194"/>
      <c r="NG50" s="194"/>
      <c r="NH50" s="194"/>
      <c r="NI50" s="194"/>
      <c r="NJ50" s="194"/>
      <c r="NK50" s="194"/>
      <c r="NL50" s="194"/>
      <c r="NM50" s="194"/>
      <c r="NN50" s="194"/>
      <c r="NO50" s="194"/>
      <c r="NP50" s="194"/>
      <c r="NQ50" s="194"/>
      <c r="NR50" s="194"/>
      <c r="NS50" s="194"/>
      <c r="NT50" s="194"/>
      <c r="NU50" s="194"/>
      <c r="NV50" s="194"/>
      <c r="NW50" s="194"/>
      <c r="NX50" s="194"/>
      <c r="NY50" s="194"/>
      <c r="NZ50" s="194"/>
      <c r="OA50" s="194"/>
      <c r="OB50" s="194"/>
      <c r="OC50" s="194"/>
      <c r="OD50" s="194"/>
      <c r="OE50" s="194"/>
      <c r="OF50" s="194"/>
      <c r="OG50" s="194"/>
      <c r="OH50" s="194"/>
      <c r="OI50" s="194"/>
      <c r="OJ50" s="194"/>
      <c r="OK50" s="194"/>
      <c r="OL50" s="194"/>
      <c r="OM50" s="194"/>
      <c r="ON50" s="194"/>
      <c r="OO50" s="194"/>
      <c r="OP50" s="194"/>
      <c r="OQ50" s="194"/>
      <c r="OR50" s="194"/>
      <c r="OS50" s="194"/>
      <c r="OT50" s="194"/>
      <c r="OU50" s="194"/>
      <c r="OV50" s="194"/>
      <c r="OW50" s="194"/>
      <c r="OX50" s="194"/>
      <c r="OY50" s="194"/>
      <c r="OZ50" s="194"/>
      <c r="PA50" s="194"/>
      <c r="PB50" s="194"/>
      <c r="PC50" s="194"/>
      <c r="PD50" s="194"/>
      <c r="PE50" s="194"/>
      <c r="PF50" s="194"/>
      <c r="PG50" s="194"/>
      <c r="PH50" s="194"/>
      <c r="PI50" s="194"/>
      <c r="PJ50" s="194"/>
      <c r="PK50" s="194"/>
      <c r="PL50" s="194"/>
      <c r="PM50" s="194"/>
      <c r="PN50" s="194"/>
      <c r="PO50" s="194"/>
      <c r="PP50" s="194"/>
      <c r="PQ50" s="194"/>
      <c r="PR50" s="194"/>
      <c r="PS50" s="194"/>
      <c r="PT50" s="194"/>
      <c r="PU50" s="194"/>
      <c r="PV50" s="194"/>
      <c r="PW50" s="194"/>
      <c r="PX50" s="194"/>
      <c r="PY50" s="194"/>
      <c r="PZ50" s="194"/>
      <c r="QA50" s="194"/>
      <c r="QB50" s="194"/>
      <c r="QC50" s="194"/>
      <c r="QD50" s="194"/>
      <c r="QE50" s="194"/>
      <c r="QF50" s="194"/>
      <c r="QG50" s="194"/>
      <c r="QH50" s="194"/>
      <c r="QI50" s="194"/>
      <c r="QJ50" s="194"/>
      <c r="QK50" s="194"/>
      <c r="QL50" s="194"/>
      <c r="QM50" s="194"/>
      <c r="QN50" s="194"/>
      <c r="QO50" s="194"/>
      <c r="QP50" s="194"/>
      <c r="QQ50" s="194"/>
      <c r="QR50" s="194"/>
      <c r="QS50" s="194"/>
      <c r="QT50" s="194"/>
      <c r="QU50" s="194"/>
      <c r="QV50" s="194"/>
      <c r="QW50" s="194"/>
      <c r="QX50" s="194"/>
      <c r="QY50" s="194"/>
      <c r="QZ50" s="194"/>
      <c r="RA50" s="194"/>
      <c r="RB50" s="194"/>
      <c r="RC50" s="194"/>
      <c r="RD50" s="194"/>
      <c r="RE50" s="194"/>
      <c r="RF50" s="194"/>
      <c r="RG50" s="194"/>
      <c r="RH50" s="194"/>
      <c r="RI50" s="194"/>
      <c r="RJ50" s="194"/>
      <c r="RK50" s="194"/>
      <c r="RL50" s="194"/>
      <c r="RM50" s="194"/>
      <c r="RN50" s="194"/>
      <c r="RO50" s="194"/>
      <c r="RP50" s="194"/>
      <c r="RQ50" s="194"/>
      <c r="RR50" s="194"/>
      <c r="RS50" s="194"/>
      <c r="RT50" s="194"/>
      <c r="RU50" s="194"/>
      <c r="RV50" s="194"/>
      <c r="RW50" s="194"/>
      <c r="RX50" s="194"/>
      <c r="RY50" s="194"/>
      <c r="RZ50" s="194"/>
      <c r="SA50" s="194"/>
      <c r="SB50" s="194"/>
      <c r="SC50" s="194"/>
      <c r="SD50" s="194"/>
      <c r="SE50" s="194"/>
      <c r="SF50" s="194"/>
      <c r="SG50" s="194"/>
      <c r="SH50" s="194"/>
      <c r="SI50" s="194"/>
      <c r="SJ50" s="194"/>
      <c r="SK50" s="194"/>
      <c r="SL50" s="194"/>
      <c r="SM50" s="194"/>
      <c r="SN50" s="194"/>
      <c r="SO50" s="194"/>
      <c r="SP50" s="194"/>
      <c r="SQ50" s="194"/>
      <c r="SR50" s="194"/>
      <c r="SS50" s="194"/>
      <c r="ST50" s="194"/>
      <c r="SU50" s="194"/>
      <c r="SV50" s="194"/>
      <c r="SW50" s="194"/>
      <c r="SX50" s="194"/>
      <c r="SY50" s="194"/>
      <c r="SZ50" s="194"/>
      <c r="TA50" s="194"/>
      <c r="TB50" s="194"/>
      <c r="TC50" s="194"/>
      <c r="TD50" s="194"/>
      <c r="TE50" s="194"/>
      <c r="TF50" s="194"/>
      <c r="TG50" s="194"/>
      <c r="TH50" s="194"/>
      <c r="TI50" s="194"/>
      <c r="TJ50" s="194"/>
      <c r="TK50" s="194"/>
      <c r="TL50" s="194"/>
      <c r="TM50" s="194"/>
      <c r="TN50" s="194"/>
      <c r="TO50" s="194"/>
      <c r="TP50" s="194"/>
      <c r="TQ50" s="194"/>
      <c r="TR50" s="194"/>
      <c r="TS50" s="194"/>
      <c r="TT50" s="194"/>
      <c r="TU50" s="194"/>
      <c r="TV50" s="194"/>
      <c r="TW50" s="194"/>
      <c r="TX50" s="194"/>
      <c r="TY50" s="194"/>
      <c r="TZ50" s="194"/>
      <c r="UA50" s="194"/>
      <c r="UB50" s="194"/>
      <c r="UC50" s="194"/>
      <c r="UD50" s="194"/>
      <c r="UE50" s="194"/>
      <c r="UF50" s="194"/>
      <c r="UG50" s="194"/>
      <c r="UH50" s="194"/>
      <c r="UI50" s="194"/>
      <c r="UJ50" s="194"/>
      <c r="UK50" s="194"/>
      <c r="UL50" s="194"/>
      <c r="UM50" s="194"/>
      <c r="UN50" s="194"/>
      <c r="UO50" s="194"/>
      <c r="UP50" s="194"/>
      <c r="UQ50" s="194"/>
      <c r="UR50" s="194"/>
      <c r="US50" s="194"/>
      <c r="UT50" s="194"/>
      <c r="UU50" s="194"/>
      <c r="UV50" s="194"/>
      <c r="UW50" s="194"/>
      <c r="UX50" s="194"/>
      <c r="UY50" s="194"/>
      <c r="UZ50" s="194"/>
      <c r="VA50" s="194"/>
      <c r="VB50" s="194"/>
      <c r="VC50" s="194"/>
      <c r="VD50" s="194"/>
      <c r="VE50" s="194"/>
      <c r="VF50" s="194"/>
      <c r="VG50" s="194"/>
      <c r="VH50" s="194"/>
      <c r="VI50" s="194"/>
      <c r="VJ50" s="194"/>
      <c r="VK50" s="194"/>
      <c r="VL50" s="194"/>
      <c r="VM50" s="194"/>
      <c r="VN50" s="194"/>
      <c r="VO50" s="194"/>
      <c r="VP50" s="194"/>
      <c r="VQ50" s="194"/>
      <c r="VR50" s="194"/>
      <c r="VS50" s="194"/>
      <c r="VT50" s="194"/>
      <c r="VU50" s="194"/>
      <c r="VV50" s="194"/>
      <c r="VW50" s="194"/>
      <c r="VX50" s="194"/>
      <c r="VY50" s="194"/>
      <c r="VZ50" s="194"/>
      <c r="WA50" s="194"/>
      <c r="WB50" s="194"/>
      <c r="WC50" s="194"/>
      <c r="WD50" s="194"/>
      <c r="WE50" s="194"/>
      <c r="WF50" s="194"/>
      <c r="WG50" s="194"/>
      <c r="WH50" s="194"/>
      <c r="WI50" s="194"/>
      <c r="WJ50" s="194"/>
      <c r="WK50" s="194"/>
      <c r="WL50" s="194"/>
      <c r="WM50" s="194"/>
      <c r="WN50" s="194"/>
      <c r="WO50" s="194"/>
      <c r="WP50" s="194"/>
      <c r="WQ50" s="194"/>
      <c r="WR50" s="194"/>
      <c r="WS50" s="194"/>
      <c r="WT50" s="194"/>
      <c r="WU50" s="194"/>
      <c r="WV50" s="194"/>
      <c r="WW50" s="194"/>
      <c r="WX50" s="194"/>
      <c r="WY50" s="194"/>
      <c r="WZ50" s="194"/>
      <c r="XA50" s="194"/>
      <c r="XB50" s="194"/>
      <c r="XC50" s="194"/>
      <c r="XD50" s="194"/>
      <c r="XE50" s="194"/>
      <c r="XF50" s="194"/>
      <c r="XG50" s="194"/>
      <c r="XH50" s="194"/>
      <c r="XI50" s="194"/>
      <c r="XJ50" s="194"/>
      <c r="XK50" s="194"/>
      <c r="XL50" s="194"/>
      <c r="XM50" s="194"/>
      <c r="XN50" s="194"/>
      <c r="XO50" s="194"/>
      <c r="XP50" s="194"/>
      <c r="XQ50" s="194"/>
      <c r="XR50" s="194"/>
      <c r="XS50" s="194"/>
      <c r="XT50" s="194"/>
      <c r="XU50" s="194"/>
      <c r="XV50" s="194"/>
      <c r="XW50" s="194"/>
      <c r="XX50" s="194"/>
      <c r="XY50" s="194"/>
      <c r="XZ50" s="194"/>
      <c r="YA50" s="194"/>
      <c r="YB50" s="194"/>
      <c r="YC50" s="194"/>
      <c r="YD50" s="194"/>
      <c r="YE50" s="194"/>
      <c r="YF50" s="194"/>
      <c r="YG50" s="194"/>
      <c r="YH50" s="194"/>
      <c r="YI50" s="194"/>
      <c r="YJ50" s="194"/>
      <c r="YK50" s="194"/>
      <c r="YL50" s="194"/>
      <c r="YM50" s="194"/>
      <c r="YN50" s="194"/>
      <c r="YO50" s="194"/>
      <c r="YP50" s="194"/>
      <c r="YQ50" s="194"/>
      <c r="YR50" s="194"/>
      <c r="YS50" s="194"/>
      <c r="YT50" s="194"/>
      <c r="YU50" s="194"/>
      <c r="YV50" s="194"/>
      <c r="YW50" s="194"/>
      <c r="YX50" s="194"/>
      <c r="YY50" s="194"/>
      <c r="YZ50" s="194"/>
      <c r="ZA50" s="194"/>
      <c r="ZB50" s="194"/>
      <c r="ZC50" s="194"/>
      <c r="ZD50" s="194"/>
      <c r="ZE50" s="194"/>
      <c r="ZF50" s="194"/>
      <c r="ZG50" s="194"/>
      <c r="ZH50" s="194"/>
      <c r="ZI50" s="194"/>
      <c r="ZJ50" s="194"/>
      <c r="ZK50" s="194"/>
      <c r="ZL50" s="194"/>
      <c r="ZM50" s="194"/>
      <c r="ZN50" s="194"/>
      <c r="ZO50" s="194"/>
      <c r="ZP50" s="194"/>
      <c r="ZQ50" s="194"/>
      <c r="ZR50" s="194"/>
      <c r="ZS50" s="194"/>
      <c r="ZT50" s="194"/>
      <c r="ZU50" s="194"/>
      <c r="ZV50" s="194"/>
      <c r="ZW50" s="194"/>
      <c r="ZX50" s="194"/>
      <c r="ZY50" s="194"/>
      <c r="ZZ50" s="194"/>
    </row>
    <row r="51" spans="1:702" s="39" customFormat="1" ht="19.5" hidden="1" customHeight="1">
      <c r="A51" s="194"/>
      <c r="B51" s="823"/>
      <c r="C51" s="741">
        <f>【5】見・契_研修諸経費!C50</f>
        <v>0</v>
      </c>
      <c r="D51" s="742">
        <f>【5】見・契_研修諸経費!D50</f>
        <v>0</v>
      </c>
      <c r="E51" s="743">
        <f>【5】見・契_研修諸経費!E50</f>
        <v>0</v>
      </c>
      <c r="F51" s="746">
        <f>【5】見・契_研修諸経費!F50</f>
        <v>0</v>
      </c>
      <c r="G51" s="663">
        <f t="shared" si="3"/>
        <v>0</v>
      </c>
      <c r="H51" s="664"/>
      <c r="I51" s="664"/>
      <c r="J51" s="81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BS51" s="194"/>
      <c r="BT51" s="194"/>
      <c r="BU51" s="194"/>
      <c r="BV51" s="194"/>
      <c r="BW51" s="194"/>
      <c r="BX51" s="194"/>
      <c r="BY51" s="194"/>
      <c r="BZ51" s="194"/>
      <c r="CA51" s="194"/>
      <c r="CB51" s="194"/>
      <c r="CC51" s="194"/>
      <c r="CD51" s="194"/>
      <c r="CE51" s="194"/>
      <c r="CF51" s="194"/>
      <c r="CG51" s="194"/>
      <c r="CH51" s="194"/>
      <c r="CI51" s="194"/>
      <c r="CJ51" s="194"/>
      <c r="CK51" s="194"/>
      <c r="CL51" s="194"/>
      <c r="CM51" s="194"/>
      <c r="CN51" s="194"/>
      <c r="CO51" s="194"/>
      <c r="CP51" s="194"/>
      <c r="CQ51" s="194"/>
      <c r="CR51" s="194"/>
      <c r="CS51" s="194"/>
      <c r="CT51" s="194"/>
      <c r="CU51" s="194"/>
      <c r="CV51" s="194"/>
      <c r="CW51" s="194"/>
      <c r="CX51" s="194"/>
      <c r="CY51" s="194"/>
      <c r="CZ51" s="194"/>
      <c r="DA51" s="194"/>
      <c r="DB51" s="194"/>
      <c r="DC51" s="194"/>
      <c r="DD51" s="194"/>
      <c r="DE51" s="194"/>
      <c r="DF51" s="194"/>
      <c r="DG51" s="194"/>
      <c r="DH51" s="194"/>
      <c r="DI51" s="194"/>
      <c r="DJ51" s="194"/>
      <c r="DK51" s="194"/>
      <c r="DL51" s="194"/>
      <c r="DM51" s="194"/>
      <c r="DN51" s="194"/>
      <c r="DO51" s="194"/>
      <c r="DP51" s="194"/>
      <c r="DQ51" s="194"/>
      <c r="DR51" s="194"/>
      <c r="DS51" s="194"/>
      <c r="DT51" s="194"/>
      <c r="DU51" s="194"/>
      <c r="DV51" s="194"/>
      <c r="DW51" s="194"/>
      <c r="DX51" s="194"/>
      <c r="DY51" s="194"/>
      <c r="DZ51" s="194"/>
      <c r="EA51" s="194"/>
      <c r="EB51" s="194"/>
      <c r="EC51" s="194"/>
      <c r="ED51" s="194"/>
      <c r="EE51" s="194"/>
      <c r="EF51" s="194"/>
      <c r="EG51" s="194"/>
      <c r="EH51" s="194"/>
      <c r="EI51" s="194"/>
      <c r="EJ51" s="194"/>
      <c r="EK51" s="194"/>
      <c r="EL51" s="194"/>
      <c r="EM51" s="194"/>
      <c r="EN51" s="194"/>
      <c r="EO51" s="194"/>
      <c r="EP51" s="194"/>
      <c r="EQ51" s="194"/>
      <c r="ER51" s="194"/>
      <c r="ES51" s="194"/>
      <c r="ET51" s="194"/>
      <c r="EU51" s="194"/>
      <c r="EV51" s="194"/>
      <c r="EW51" s="194"/>
      <c r="EX51" s="194"/>
      <c r="EY51" s="194"/>
      <c r="EZ51" s="194"/>
      <c r="FA51" s="194"/>
      <c r="FB51" s="194"/>
      <c r="FC51" s="194"/>
      <c r="FD51" s="194"/>
      <c r="FE51" s="194"/>
      <c r="FF51" s="194"/>
      <c r="FG51" s="194"/>
      <c r="FH51" s="194"/>
      <c r="FI51" s="194"/>
      <c r="FJ51" s="194"/>
      <c r="FK51" s="194"/>
      <c r="FL51" s="194"/>
      <c r="FM51" s="194"/>
      <c r="FN51" s="194"/>
      <c r="FO51" s="194"/>
      <c r="FP51" s="194"/>
      <c r="FQ51" s="194"/>
      <c r="FR51" s="194"/>
      <c r="FS51" s="194"/>
      <c r="FT51" s="194"/>
      <c r="FU51" s="194"/>
      <c r="FV51" s="194"/>
      <c r="FW51" s="194"/>
      <c r="FX51" s="194"/>
      <c r="FY51" s="194"/>
      <c r="FZ51" s="194"/>
      <c r="GA51" s="194"/>
      <c r="GB51" s="194"/>
      <c r="GC51" s="194"/>
      <c r="GD51" s="194"/>
      <c r="GE51" s="194"/>
      <c r="GF51" s="194"/>
      <c r="GG51" s="194"/>
      <c r="GH51" s="194"/>
      <c r="GI51" s="194"/>
      <c r="GJ51" s="194"/>
      <c r="GK51" s="194"/>
      <c r="GL51" s="194"/>
      <c r="GM51" s="194"/>
      <c r="GN51" s="194"/>
      <c r="GO51" s="194"/>
      <c r="GP51" s="194"/>
      <c r="GQ51" s="194"/>
      <c r="GR51" s="194"/>
      <c r="GS51" s="194"/>
      <c r="GT51" s="194"/>
      <c r="GU51" s="194"/>
      <c r="GV51" s="194"/>
      <c r="GW51" s="194"/>
      <c r="GX51" s="194"/>
      <c r="GY51" s="194"/>
      <c r="GZ51" s="194"/>
      <c r="HA51" s="194"/>
      <c r="HB51" s="194"/>
      <c r="HC51" s="194"/>
      <c r="HD51" s="194"/>
      <c r="HE51" s="194"/>
      <c r="HF51" s="194"/>
      <c r="HG51" s="194"/>
      <c r="HH51" s="194"/>
      <c r="HI51" s="194"/>
      <c r="HJ51" s="194"/>
      <c r="HK51" s="194"/>
      <c r="HL51" s="194"/>
      <c r="HM51" s="194"/>
      <c r="HN51" s="194"/>
      <c r="HO51" s="194"/>
      <c r="HP51" s="194"/>
      <c r="HQ51" s="194"/>
      <c r="HR51" s="194"/>
      <c r="HS51" s="194"/>
      <c r="HT51" s="194"/>
      <c r="HU51" s="194"/>
      <c r="HV51" s="194"/>
      <c r="HW51" s="194"/>
      <c r="HX51" s="194"/>
      <c r="HY51" s="194"/>
      <c r="HZ51" s="194"/>
      <c r="IA51" s="194"/>
      <c r="IB51" s="194"/>
      <c r="IC51" s="194"/>
      <c r="ID51" s="194"/>
      <c r="IE51" s="194"/>
      <c r="IF51" s="194"/>
      <c r="IG51" s="194"/>
      <c r="IH51" s="194"/>
      <c r="II51" s="194"/>
      <c r="IJ51" s="194"/>
      <c r="IK51" s="194"/>
      <c r="IL51" s="194"/>
      <c r="IM51" s="194"/>
      <c r="IN51" s="194"/>
      <c r="IO51" s="194"/>
      <c r="IP51" s="194"/>
      <c r="IQ51" s="194"/>
      <c r="IR51" s="194"/>
      <c r="IS51" s="194"/>
      <c r="IT51" s="194"/>
      <c r="IU51" s="194"/>
      <c r="IV51" s="194"/>
      <c r="IW51" s="194"/>
      <c r="IX51" s="194"/>
      <c r="IY51" s="194"/>
      <c r="IZ51" s="194"/>
      <c r="JA51" s="194"/>
      <c r="JB51" s="194"/>
      <c r="JC51" s="194"/>
      <c r="JD51" s="194"/>
      <c r="JE51" s="194"/>
      <c r="JF51" s="194"/>
      <c r="JG51" s="194"/>
      <c r="JH51" s="194"/>
      <c r="JI51" s="194"/>
      <c r="JJ51" s="194"/>
      <c r="JK51" s="194"/>
      <c r="JL51" s="194"/>
      <c r="JM51" s="194"/>
      <c r="JN51" s="194"/>
      <c r="JO51" s="194"/>
      <c r="JP51" s="194"/>
      <c r="JQ51" s="194"/>
      <c r="JR51" s="194"/>
      <c r="JS51" s="194"/>
      <c r="JT51" s="194"/>
      <c r="JU51" s="194"/>
      <c r="JV51" s="194"/>
      <c r="JW51" s="194"/>
      <c r="JX51" s="194"/>
      <c r="JY51" s="194"/>
      <c r="JZ51" s="194"/>
      <c r="KA51" s="194"/>
      <c r="KB51" s="194"/>
      <c r="KC51" s="194"/>
      <c r="KD51" s="194"/>
      <c r="KE51" s="194"/>
      <c r="KF51" s="194"/>
      <c r="KG51" s="194"/>
      <c r="KH51" s="194"/>
      <c r="KI51" s="194"/>
      <c r="KJ51" s="194"/>
      <c r="KK51" s="194"/>
      <c r="KL51" s="194"/>
      <c r="KM51" s="194"/>
      <c r="KN51" s="194"/>
      <c r="KO51" s="194"/>
      <c r="KP51" s="194"/>
      <c r="KQ51" s="194"/>
      <c r="KR51" s="194"/>
      <c r="KS51" s="194"/>
      <c r="KT51" s="194"/>
      <c r="KU51" s="194"/>
      <c r="KV51" s="194"/>
      <c r="KW51" s="194"/>
      <c r="KX51" s="194"/>
      <c r="KY51" s="194"/>
      <c r="KZ51" s="194"/>
      <c r="LA51" s="194"/>
      <c r="LB51" s="194"/>
      <c r="LC51" s="194"/>
      <c r="LD51" s="194"/>
      <c r="LE51" s="194"/>
      <c r="LF51" s="194"/>
      <c r="LG51" s="194"/>
      <c r="LH51" s="194"/>
      <c r="LI51" s="194"/>
      <c r="LJ51" s="194"/>
      <c r="LK51" s="194"/>
      <c r="LL51" s="194"/>
      <c r="LM51" s="194"/>
      <c r="LN51" s="194"/>
      <c r="LO51" s="194"/>
      <c r="LP51" s="194"/>
      <c r="LQ51" s="194"/>
      <c r="LR51" s="194"/>
      <c r="LS51" s="194"/>
      <c r="LT51" s="194"/>
      <c r="LU51" s="194"/>
      <c r="LV51" s="194"/>
      <c r="LW51" s="194"/>
      <c r="LX51" s="194"/>
      <c r="LY51" s="194"/>
      <c r="LZ51" s="194"/>
      <c r="MA51" s="194"/>
      <c r="MB51" s="194"/>
      <c r="MC51" s="194"/>
      <c r="MD51" s="194"/>
      <c r="ME51" s="194"/>
      <c r="MF51" s="194"/>
      <c r="MG51" s="194"/>
      <c r="MH51" s="194"/>
      <c r="MI51" s="194"/>
      <c r="MJ51" s="194"/>
      <c r="MK51" s="194"/>
      <c r="ML51" s="194"/>
      <c r="MM51" s="194"/>
      <c r="MN51" s="194"/>
      <c r="MO51" s="194"/>
      <c r="MP51" s="194"/>
      <c r="MQ51" s="194"/>
      <c r="MR51" s="194"/>
      <c r="MS51" s="194"/>
      <c r="MT51" s="194"/>
      <c r="MU51" s="194"/>
      <c r="MV51" s="194"/>
      <c r="MW51" s="194"/>
      <c r="MX51" s="194"/>
      <c r="MY51" s="194"/>
      <c r="MZ51" s="194"/>
      <c r="NA51" s="194"/>
      <c r="NB51" s="194"/>
      <c r="NC51" s="194"/>
      <c r="ND51" s="194"/>
      <c r="NE51" s="194"/>
      <c r="NF51" s="194"/>
      <c r="NG51" s="194"/>
      <c r="NH51" s="194"/>
      <c r="NI51" s="194"/>
      <c r="NJ51" s="194"/>
      <c r="NK51" s="194"/>
      <c r="NL51" s="194"/>
      <c r="NM51" s="194"/>
      <c r="NN51" s="194"/>
      <c r="NO51" s="194"/>
      <c r="NP51" s="194"/>
      <c r="NQ51" s="194"/>
      <c r="NR51" s="194"/>
      <c r="NS51" s="194"/>
      <c r="NT51" s="194"/>
      <c r="NU51" s="194"/>
      <c r="NV51" s="194"/>
      <c r="NW51" s="194"/>
      <c r="NX51" s="194"/>
      <c r="NY51" s="194"/>
      <c r="NZ51" s="194"/>
      <c r="OA51" s="194"/>
      <c r="OB51" s="194"/>
      <c r="OC51" s="194"/>
      <c r="OD51" s="194"/>
      <c r="OE51" s="194"/>
      <c r="OF51" s="194"/>
      <c r="OG51" s="194"/>
      <c r="OH51" s="194"/>
      <c r="OI51" s="194"/>
      <c r="OJ51" s="194"/>
      <c r="OK51" s="194"/>
      <c r="OL51" s="194"/>
      <c r="OM51" s="194"/>
      <c r="ON51" s="194"/>
      <c r="OO51" s="194"/>
      <c r="OP51" s="194"/>
      <c r="OQ51" s="194"/>
      <c r="OR51" s="194"/>
      <c r="OS51" s="194"/>
      <c r="OT51" s="194"/>
      <c r="OU51" s="194"/>
      <c r="OV51" s="194"/>
      <c r="OW51" s="194"/>
      <c r="OX51" s="194"/>
      <c r="OY51" s="194"/>
      <c r="OZ51" s="194"/>
      <c r="PA51" s="194"/>
      <c r="PB51" s="194"/>
      <c r="PC51" s="194"/>
      <c r="PD51" s="194"/>
      <c r="PE51" s="194"/>
      <c r="PF51" s="194"/>
      <c r="PG51" s="194"/>
      <c r="PH51" s="194"/>
      <c r="PI51" s="194"/>
      <c r="PJ51" s="194"/>
      <c r="PK51" s="194"/>
      <c r="PL51" s="194"/>
      <c r="PM51" s="194"/>
      <c r="PN51" s="194"/>
      <c r="PO51" s="194"/>
      <c r="PP51" s="194"/>
      <c r="PQ51" s="194"/>
      <c r="PR51" s="194"/>
      <c r="PS51" s="194"/>
      <c r="PT51" s="194"/>
      <c r="PU51" s="194"/>
      <c r="PV51" s="194"/>
      <c r="PW51" s="194"/>
      <c r="PX51" s="194"/>
      <c r="PY51" s="194"/>
      <c r="PZ51" s="194"/>
      <c r="QA51" s="194"/>
      <c r="QB51" s="194"/>
      <c r="QC51" s="194"/>
      <c r="QD51" s="194"/>
      <c r="QE51" s="194"/>
      <c r="QF51" s="194"/>
      <c r="QG51" s="194"/>
      <c r="QH51" s="194"/>
      <c r="QI51" s="194"/>
      <c r="QJ51" s="194"/>
      <c r="QK51" s="194"/>
      <c r="QL51" s="194"/>
      <c r="QM51" s="194"/>
      <c r="QN51" s="194"/>
      <c r="QO51" s="194"/>
      <c r="QP51" s="194"/>
      <c r="QQ51" s="194"/>
      <c r="QR51" s="194"/>
      <c r="QS51" s="194"/>
      <c r="QT51" s="194"/>
      <c r="QU51" s="194"/>
      <c r="QV51" s="194"/>
      <c r="QW51" s="194"/>
      <c r="QX51" s="194"/>
      <c r="QY51" s="194"/>
      <c r="QZ51" s="194"/>
      <c r="RA51" s="194"/>
      <c r="RB51" s="194"/>
      <c r="RC51" s="194"/>
      <c r="RD51" s="194"/>
      <c r="RE51" s="194"/>
      <c r="RF51" s="194"/>
      <c r="RG51" s="194"/>
      <c r="RH51" s="194"/>
      <c r="RI51" s="194"/>
      <c r="RJ51" s="194"/>
      <c r="RK51" s="194"/>
      <c r="RL51" s="194"/>
      <c r="RM51" s="194"/>
      <c r="RN51" s="194"/>
      <c r="RO51" s="194"/>
      <c r="RP51" s="194"/>
      <c r="RQ51" s="194"/>
      <c r="RR51" s="194"/>
      <c r="RS51" s="194"/>
      <c r="RT51" s="194"/>
      <c r="RU51" s="194"/>
      <c r="RV51" s="194"/>
      <c r="RW51" s="194"/>
      <c r="RX51" s="194"/>
      <c r="RY51" s="194"/>
      <c r="RZ51" s="194"/>
      <c r="SA51" s="194"/>
      <c r="SB51" s="194"/>
      <c r="SC51" s="194"/>
      <c r="SD51" s="194"/>
      <c r="SE51" s="194"/>
      <c r="SF51" s="194"/>
      <c r="SG51" s="194"/>
      <c r="SH51" s="194"/>
      <c r="SI51" s="194"/>
      <c r="SJ51" s="194"/>
      <c r="SK51" s="194"/>
      <c r="SL51" s="194"/>
      <c r="SM51" s="194"/>
      <c r="SN51" s="194"/>
      <c r="SO51" s="194"/>
      <c r="SP51" s="194"/>
      <c r="SQ51" s="194"/>
      <c r="SR51" s="194"/>
      <c r="SS51" s="194"/>
      <c r="ST51" s="194"/>
      <c r="SU51" s="194"/>
      <c r="SV51" s="194"/>
      <c r="SW51" s="194"/>
      <c r="SX51" s="194"/>
      <c r="SY51" s="194"/>
      <c r="SZ51" s="194"/>
      <c r="TA51" s="194"/>
      <c r="TB51" s="194"/>
      <c r="TC51" s="194"/>
      <c r="TD51" s="194"/>
      <c r="TE51" s="194"/>
      <c r="TF51" s="194"/>
      <c r="TG51" s="194"/>
      <c r="TH51" s="194"/>
      <c r="TI51" s="194"/>
      <c r="TJ51" s="194"/>
      <c r="TK51" s="194"/>
      <c r="TL51" s="194"/>
      <c r="TM51" s="194"/>
      <c r="TN51" s="194"/>
      <c r="TO51" s="194"/>
      <c r="TP51" s="194"/>
      <c r="TQ51" s="194"/>
      <c r="TR51" s="194"/>
      <c r="TS51" s="194"/>
      <c r="TT51" s="194"/>
      <c r="TU51" s="194"/>
      <c r="TV51" s="194"/>
      <c r="TW51" s="194"/>
      <c r="TX51" s="194"/>
      <c r="TY51" s="194"/>
      <c r="TZ51" s="194"/>
      <c r="UA51" s="194"/>
      <c r="UB51" s="194"/>
      <c r="UC51" s="194"/>
      <c r="UD51" s="194"/>
      <c r="UE51" s="194"/>
      <c r="UF51" s="194"/>
      <c r="UG51" s="194"/>
      <c r="UH51" s="194"/>
      <c r="UI51" s="194"/>
      <c r="UJ51" s="194"/>
      <c r="UK51" s="194"/>
      <c r="UL51" s="194"/>
      <c r="UM51" s="194"/>
      <c r="UN51" s="194"/>
      <c r="UO51" s="194"/>
      <c r="UP51" s="194"/>
      <c r="UQ51" s="194"/>
      <c r="UR51" s="194"/>
      <c r="US51" s="194"/>
      <c r="UT51" s="194"/>
      <c r="UU51" s="194"/>
      <c r="UV51" s="194"/>
      <c r="UW51" s="194"/>
      <c r="UX51" s="194"/>
      <c r="UY51" s="194"/>
      <c r="UZ51" s="194"/>
      <c r="VA51" s="194"/>
      <c r="VB51" s="194"/>
      <c r="VC51" s="194"/>
      <c r="VD51" s="194"/>
      <c r="VE51" s="194"/>
      <c r="VF51" s="194"/>
      <c r="VG51" s="194"/>
      <c r="VH51" s="194"/>
      <c r="VI51" s="194"/>
      <c r="VJ51" s="194"/>
      <c r="VK51" s="194"/>
      <c r="VL51" s="194"/>
      <c r="VM51" s="194"/>
      <c r="VN51" s="194"/>
      <c r="VO51" s="194"/>
      <c r="VP51" s="194"/>
      <c r="VQ51" s="194"/>
      <c r="VR51" s="194"/>
      <c r="VS51" s="194"/>
      <c r="VT51" s="194"/>
      <c r="VU51" s="194"/>
      <c r="VV51" s="194"/>
      <c r="VW51" s="194"/>
      <c r="VX51" s="194"/>
      <c r="VY51" s="194"/>
      <c r="VZ51" s="194"/>
      <c r="WA51" s="194"/>
      <c r="WB51" s="194"/>
      <c r="WC51" s="194"/>
      <c r="WD51" s="194"/>
      <c r="WE51" s="194"/>
      <c r="WF51" s="194"/>
      <c r="WG51" s="194"/>
      <c r="WH51" s="194"/>
      <c r="WI51" s="194"/>
      <c r="WJ51" s="194"/>
      <c r="WK51" s="194"/>
      <c r="WL51" s="194"/>
      <c r="WM51" s="194"/>
      <c r="WN51" s="194"/>
      <c r="WO51" s="194"/>
      <c r="WP51" s="194"/>
      <c r="WQ51" s="194"/>
      <c r="WR51" s="194"/>
      <c r="WS51" s="194"/>
      <c r="WT51" s="194"/>
      <c r="WU51" s="194"/>
      <c r="WV51" s="194"/>
      <c r="WW51" s="194"/>
      <c r="WX51" s="194"/>
      <c r="WY51" s="194"/>
      <c r="WZ51" s="194"/>
      <c r="XA51" s="194"/>
      <c r="XB51" s="194"/>
      <c r="XC51" s="194"/>
      <c r="XD51" s="194"/>
      <c r="XE51" s="194"/>
      <c r="XF51" s="194"/>
      <c r="XG51" s="194"/>
      <c r="XH51" s="194"/>
      <c r="XI51" s="194"/>
      <c r="XJ51" s="194"/>
      <c r="XK51" s="194"/>
      <c r="XL51" s="194"/>
      <c r="XM51" s="194"/>
      <c r="XN51" s="194"/>
      <c r="XO51" s="194"/>
      <c r="XP51" s="194"/>
      <c r="XQ51" s="194"/>
      <c r="XR51" s="194"/>
      <c r="XS51" s="194"/>
      <c r="XT51" s="194"/>
      <c r="XU51" s="194"/>
      <c r="XV51" s="194"/>
      <c r="XW51" s="194"/>
      <c r="XX51" s="194"/>
      <c r="XY51" s="194"/>
      <c r="XZ51" s="194"/>
      <c r="YA51" s="194"/>
      <c r="YB51" s="194"/>
      <c r="YC51" s="194"/>
      <c r="YD51" s="194"/>
      <c r="YE51" s="194"/>
      <c r="YF51" s="194"/>
      <c r="YG51" s="194"/>
      <c r="YH51" s="194"/>
      <c r="YI51" s="194"/>
      <c r="YJ51" s="194"/>
      <c r="YK51" s="194"/>
      <c r="YL51" s="194"/>
      <c r="YM51" s="194"/>
      <c r="YN51" s="194"/>
      <c r="YO51" s="194"/>
      <c r="YP51" s="194"/>
      <c r="YQ51" s="194"/>
      <c r="YR51" s="194"/>
      <c r="YS51" s="194"/>
      <c r="YT51" s="194"/>
      <c r="YU51" s="194"/>
      <c r="YV51" s="194"/>
      <c r="YW51" s="194"/>
      <c r="YX51" s="194"/>
      <c r="YY51" s="194"/>
      <c r="YZ51" s="194"/>
      <c r="ZA51" s="194"/>
      <c r="ZB51" s="194"/>
      <c r="ZC51" s="194"/>
      <c r="ZD51" s="194"/>
      <c r="ZE51" s="194"/>
      <c r="ZF51" s="194"/>
      <c r="ZG51" s="194"/>
      <c r="ZH51" s="194"/>
      <c r="ZI51" s="194"/>
      <c r="ZJ51" s="194"/>
      <c r="ZK51" s="194"/>
      <c r="ZL51" s="194"/>
      <c r="ZM51" s="194"/>
      <c r="ZN51" s="194"/>
      <c r="ZO51" s="194"/>
      <c r="ZP51" s="194"/>
      <c r="ZQ51" s="194"/>
      <c r="ZR51" s="194"/>
      <c r="ZS51" s="194"/>
      <c r="ZT51" s="194"/>
      <c r="ZU51" s="194"/>
      <c r="ZV51" s="194"/>
      <c r="ZW51" s="194"/>
      <c r="ZX51" s="194"/>
      <c r="ZY51" s="194"/>
      <c r="ZZ51" s="194"/>
    </row>
    <row r="52" spans="1:702" s="39" customFormat="1" ht="19.5" hidden="1" customHeight="1">
      <c r="A52" s="194"/>
      <c r="B52" s="823"/>
      <c r="C52" s="741">
        <f>【5】見・契_研修諸経費!C51</f>
        <v>0</v>
      </c>
      <c r="D52" s="742">
        <f>【5】見・契_研修諸経費!D51</f>
        <v>0</v>
      </c>
      <c r="E52" s="743">
        <f>【5】見・契_研修諸経費!E51</f>
        <v>0</v>
      </c>
      <c r="F52" s="746">
        <f>【5】見・契_研修諸経費!F51</f>
        <v>0</v>
      </c>
      <c r="G52" s="663">
        <f t="shared" si="3"/>
        <v>0</v>
      </c>
      <c r="H52" s="664"/>
      <c r="I52" s="664"/>
      <c r="J52" s="81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4"/>
      <c r="BR52" s="194"/>
      <c r="BS52" s="194"/>
      <c r="BT52" s="194"/>
      <c r="BU52" s="194"/>
      <c r="BV52" s="194"/>
      <c r="BW52" s="194"/>
      <c r="BX52" s="194"/>
      <c r="BY52" s="194"/>
      <c r="BZ52" s="194"/>
      <c r="CA52" s="194"/>
      <c r="CB52" s="194"/>
      <c r="CC52" s="194"/>
      <c r="CD52" s="194"/>
      <c r="CE52" s="194"/>
      <c r="CF52" s="194"/>
      <c r="CG52" s="194"/>
      <c r="CH52" s="194"/>
      <c r="CI52" s="194"/>
      <c r="CJ52" s="194"/>
      <c r="CK52" s="194"/>
      <c r="CL52" s="194"/>
      <c r="CM52" s="194"/>
      <c r="CN52" s="194"/>
      <c r="CO52" s="194"/>
      <c r="CP52" s="194"/>
      <c r="CQ52" s="194"/>
      <c r="CR52" s="194"/>
      <c r="CS52" s="194"/>
      <c r="CT52" s="194"/>
      <c r="CU52" s="194"/>
      <c r="CV52" s="194"/>
      <c r="CW52" s="194"/>
      <c r="CX52" s="194"/>
      <c r="CY52" s="194"/>
      <c r="CZ52" s="194"/>
      <c r="DA52" s="194"/>
      <c r="DB52" s="194"/>
      <c r="DC52" s="194"/>
      <c r="DD52" s="194"/>
      <c r="DE52" s="194"/>
      <c r="DF52" s="194"/>
      <c r="DG52" s="194"/>
      <c r="DH52" s="194"/>
      <c r="DI52" s="194"/>
      <c r="DJ52" s="194"/>
      <c r="DK52" s="194"/>
      <c r="DL52" s="194"/>
      <c r="DM52" s="194"/>
      <c r="DN52" s="194"/>
      <c r="DO52" s="194"/>
      <c r="DP52" s="194"/>
      <c r="DQ52" s="194"/>
      <c r="DR52" s="194"/>
      <c r="DS52" s="194"/>
      <c r="DT52" s="194"/>
      <c r="DU52" s="194"/>
      <c r="DV52" s="194"/>
      <c r="DW52" s="194"/>
      <c r="DX52" s="194"/>
      <c r="DY52" s="194"/>
      <c r="DZ52" s="194"/>
      <c r="EA52" s="194"/>
      <c r="EB52" s="194"/>
      <c r="EC52" s="194"/>
      <c r="ED52" s="194"/>
      <c r="EE52" s="194"/>
      <c r="EF52" s="194"/>
      <c r="EG52" s="194"/>
      <c r="EH52" s="194"/>
      <c r="EI52" s="194"/>
      <c r="EJ52" s="194"/>
      <c r="EK52" s="194"/>
      <c r="EL52" s="194"/>
      <c r="EM52" s="194"/>
      <c r="EN52" s="194"/>
      <c r="EO52" s="194"/>
      <c r="EP52" s="194"/>
      <c r="EQ52" s="194"/>
      <c r="ER52" s="194"/>
      <c r="ES52" s="194"/>
      <c r="ET52" s="194"/>
      <c r="EU52" s="194"/>
      <c r="EV52" s="194"/>
      <c r="EW52" s="194"/>
      <c r="EX52" s="194"/>
      <c r="EY52" s="194"/>
      <c r="EZ52" s="194"/>
      <c r="FA52" s="194"/>
      <c r="FB52" s="194"/>
      <c r="FC52" s="194"/>
      <c r="FD52" s="194"/>
      <c r="FE52" s="194"/>
      <c r="FF52" s="194"/>
      <c r="FG52" s="194"/>
      <c r="FH52" s="194"/>
      <c r="FI52" s="194"/>
      <c r="FJ52" s="194"/>
      <c r="FK52" s="194"/>
      <c r="FL52" s="194"/>
      <c r="FM52" s="194"/>
      <c r="FN52" s="194"/>
      <c r="FO52" s="194"/>
      <c r="FP52" s="194"/>
      <c r="FQ52" s="194"/>
      <c r="FR52" s="194"/>
      <c r="FS52" s="194"/>
      <c r="FT52" s="194"/>
      <c r="FU52" s="194"/>
      <c r="FV52" s="194"/>
      <c r="FW52" s="194"/>
      <c r="FX52" s="194"/>
      <c r="FY52" s="194"/>
      <c r="FZ52" s="194"/>
      <c r="GA52" s="194"/>
      <c r="GB52" s="194"/>
      <c r="GC52" s="194"/>
      <c r="GD52" s="194"/>
      <c r="GE52" s="194"/>
      <c r="GF52" s="194"/>
      <c r="GG52" s="194"/>
      <c r="GH52" s="194"/>
      <c r="GI52" s="194"/>
      <c r="GJ52" s="194"/>
      <c r="GK52" s="194"/>
      <c r="GL52" s="194"/>
      <c r="GM52" s="194"/>
      <c r="GN52" s="194"/>
      <c r="GO52" s="194"/>
      <c r="GP52" s="194"/>
      <c r="GQ52" s="194"/>
      <c r="GR52" s="194"/>
      <c r="GS52" s="194"/>
      <c r="GT52" s="194"/>
      <c r="GU52" s="194"/>
      <c r="GV52" s="194"/>
      <c r="GW52" s="194"/>
      <c r="GX52" s="194"/>
      <c r="GY52" s="194"/>
      <c r="GZ52" s="194"/>
      <c r="HA52" s="194"/>
      <c r="HB52" s="194"/>
      <c r="HC52" s="194"/>
      <c r="HD52" s="194"/>
      <c r="HE52" s="194"/>
      <c r="HF52" s="194"/>
      <c r="HG52" s="194"/>
      <c r="HH52" s="194"/>
      <c r="HI52" s="194"/>
      <c r="HJ52" s="194"/>
      <c r="HK52" s="194"/>
      <c r="HL52" s="194"/>
      <c r="HM52" s="194"/>
      <c r="HN52" s="194"/>
      <c r="HO52" s="194"/>
      <c r="HP52" s="194"/>
      <c r="HQ52" s="194"/>
      <c r="HR52" s="194"/>
      <c r="HS52" s="194"/>
      <c r="HT52" s="194"/>
      <c r="HU52" s="194"/>
      <c r="HV52" s="194"/>
      <c r="HW52" s="194"/>
      <c r="HX52" s="194"/>
      <c r="HY52" s="194"/>
      <c r="HZ52" s="194"/>
      <c r="IA52" s="194"/>
      <c r="IB52" s="194"/>
      <c r="IC52" s="194"/>
      <c r="ID52" s="194"/>
      <c r="IE52" s="194"/>
      <c r="IF52" s="194"/>
      <c r="IG52" s="194"/>
      <c r="IH52" s="194"/>
      <c r="II52" s="194"/>
      <c r="IJ52" s="194"/>
      <c r="IK52" s="194"/>
      <c r="IL52" s="194"/>
      <c r="IM52" s="194"/>
      <c r="IN52" s="194"/>
      <c r="IO52" s="194"/>
      <c r="IP52" s="194"/>
      <c r="IQ52" s="194"/>
      <c r="IR52" s="194"/>
      <c r="IS52" s="194"/>
      <c r="IT52" s="194"/>
      <c r="IU52" s="194"/>
      <c r="IV52" s="194"/>
      <c r="IW52" s="194"/>
      <c r="IX52" s="194"/>
      <c r="IY52" s="194"/>
      <c r="IZ52" s="194"/>
      <c r="JA52" s="194"/>
      <c r="JB52" s="194"/>
      <c r="JC52" s="194"/>
      <c r="JD52" s="194"/>
      <c r="JE52" s="194"/>
      <c r="JF52" s="194"/>
      <c r="JG52" s="194"/>
      <c r="JH52" s="194"/>
      <c r="JI52" s="194"/>
      <c r="JJ52" s="194"/>
      <c r="JK52" s="194"/>
      <c r="JL52" s="194"/>
      <c r="JM52" s="194"/>
      <c r="JN52" s="194"/>
      <c r="JO52" s="194"/>
      <c r="JP52" s="194"/>
      <c r="JQ52" s="194"/>
      <c r="JR52" s="194"/>
      <c r="JS52" s="194"/>
      <c r="JT52" s="194"/>
      <c r="JU52" s="194"/>
      <c r="JV52" s="194"/>
      <c r="JW52" s="194"/>
      <c r="JX52" s="194"/>
      <c r="JY52" s="194"/>
      <c r="JZ52" s="194"/>
      <c r="KA52" s="194"/>
      <c r="KB52" s="194"/>
      <c r="KC52" s="194"/>
      <c r="KD52" s="194"/>
      <c r="KE52" s="194"/>
      <c r="KF52" s="194"/>
      <c r="KG52" s="194"/>
      <c r="KH52" s="194"/>
      <c r="KI52" s="194"/>
      <c r="KJ52" s="194"/>
      <c r="KK52" s="194"/>
      <c r="KL52" s="194"/>
      <c r="KM52" s="194"/>
      <c r="KN52" s="194"/>
      <c r="KO52" s="194"/>
      <c r="KP52" s="194"/>
      <c r="KQ52" s="194"/>
      <c r="KR52" s="194"/>
      <c r="KS52" s="194"/>
      <c r="KT52" s="194"/>
      <c r="KU52" s="194"/>
      <c r="KV52" s="194"/>
      <c r="KW52" s="194"/>
      <c r="KX52" s="194"/>
      <c r="KY52" s="194"/>
      <c r="KZ52" s="194"/>
      <c r="LA52" s="194"/>
      <c r="LB52" s="194"/>
      <c r="LC52" s="194"/>
      <c r="LD52" s="194"/>
      <c r="LE52" s="194"/>
      <c r="LF52" s="194"/>
      <c r="LG52" s="194"/>
      <c r="LH52" s="194"/>
      <c r="LI52" s="194"/>
      <c r="LJ52" s="194"/>
      <c r="LK52" s="194"/>
      <c r="LL52" s="194"/>
      <c r="LM52" s="194"/>
      <c r="LN52" s="194"/>
      <c r="LO52" s="194"/>
      <c r="LP52" s="194"/>
      <c r="LQ52" s="194"/>
      <c r="LR52" s="194"/>
      <c r="LS52" s="194"/>
      <c r="LT52" s="194"/>
      <c r="LU52" s="194"/>
      <c r="LV52" s="194"/>
      <c r="LW52" s="194"/>
      <c r="LX52" s="194"/>
      <c r="LY52" s="194"/>
      <c r="LZ52" s="194"/>
      <c r="MA52" s="194"/>
      <c r="MB52" s="194"/>
      <c r="MC52" s="194"/>
      <c r="MD52" s="194"/>
      <c r="ME52" s="194"/>
      <c r="MF52" s="194"/>
      <c r="MG52" s="194"/>
      <c r="MH52" s="194"/>
      <c r="MI52" s="194"/>
      <c r="MJ52" s="194"/>
      <c r="MK52" s="194"/>
      <c r="ML52" s="194"/>
      <c r="MM52" s="194"/>
      <c r="MN52" s="194"/>
      <c r="MO52" s="194"/>
      <c r="MP52" s="194"/>
      <c r="MQ52" s="194"/>
      <c r="MR52" s="194"/>
      <c r="MS52" s="194"/>
      <c r="MT52" s="194"/>
      <c r="MU52" s="194"/>
      <c r="MV52" s="194"/>
      <c r="MW52" s="194"/>
      <c r="MX52" s="194"/>
      <c r="MY52" s="194"/>
      <c r="MZ52" s="194"/>
      <c r="NA52" s="194"/>
      <c r="NB52" s="194"/>
      <c r="NC52" s="194"/>
      <c r="ND52" s="194"/>
      <c r="NE52" s="194"/>
      <c r="NF52" s="194"/>
      <c r="NG52" s="194"/>
      <c r="NH52" s="194"/>
      <c r="NI52" s="194"/>
      <c r="NJ52" s="194"/>
      <c r="NK52" s="194"/>
      <c r="NL52" s="194"/>
      <c r="NM52" s="194"/>
      <c r="NN52" s="194"/>
      <c r="NO52" s="194"/>
      <c r="NP52" s="194"/>
      <c r="NQ52" s="194"/>
      <c r="NR52" s="194"/>
      <c r="NS52" s="194"/>
      <c r="NT52" s="194"/>
      <c r="NU52" s="194"/>
      <c r="NV52" s="194"/>
      <c r="NW52" s="194"/>
      <c r="NX52" s="194"/>
      <c r="NY52" s="194"/>
      <c r="NZ52" s="194"/>
      <c r="OA52" s="194"/>
      <c r="OB52" s="194"/>
      <c r="OC52" s="194"/>
      <c r="OD52" s="194"/>
      <c r="OE52" s="194"/>
      <c r="OF52" s="194"/>
      <c r="OG52" s="194"/>
      <c r="OH52" s="194"/>
      <c r="OI52" s="194"/>
      <c r="OJ52" s="194"/>
      <c r="OK52" s="194"/>
      <c r="OL52" s="194"/>
      <c r="OM52" s="194"/>
      <c r="ON52" s="194"/>
      <c r="OO52" s="194"/>
      <c r="OP52" s="194"/>
      <c r="OQ52" s="194"/>
      <c r="OR52" s="194"/>
      <c r="OS52" s="194"/>
      <c r="OT52" s="194"/>
      <c r="OU52" s="194"/>
      <c r="OV52" s="194"/>
      <c r="OW52" s="194"/>
      <c r="OX52" s="194"/>
      <c r="OY52" s="194"/>
      <c r="OZ52" s="194"/>
      <c r="PA52" s="194"/>
      <c r="PB52" s="194"/>
      <c r="PC52" s="194"/>
      <c r="PD52" s="194"/>
      <c r="PE52" s="194"/>
      <c r="PF52" s="194"/>
      <c r="PG52" s="194"/>
      <c r="PH52" s="194"/>
      <c r="PI52" s="194"/>
      <c r="PJ52" s="194"/>
      <c r="PK52" s="194"/>
      <c r="PL52" s="194"/>
      <c r="PM52" s="194"/>
      <c r="PN52" s="194"/>
      <c r="PO52" s="194"/>
      <c r="PP52" s="194"/>
      <c r="PQ52" s="194"/>
      <c r="PR52" s="194"/>
      <c r="PS52" s="194"/>
      <c r="PT52" s="194"/>
      <c r="PU52" s="194"/>
      <c r="PV52" s="194"/>
      <c r="PW52" s="194"/>
      <c r="PX52" s="194"/>
      <c r="PY52" s="194"/>
      <c r="PZ52" s="194"/>
      <c r="QA52" s="194"/>
      <c r="QB52" s="194"/>
      <c r="QC52" s="194"/>
      <c r="QD52" s="194"/>
      <c r="QE52" s="194"/>
      <c r="QF52" s="194"/>
      <c r="QG52" s="194"/>
      <c r="QH52" s="194"/>
      <c r="QI52" s="194"/>
      <c r="QJ52" s="194"/>
      <c r="QK52" s="194"/>
      <c r="QL52" s="194"/>
      <c r="QM52" s="194"/>
      <c r="QN52" s="194"/>
      <c r="QO52" s="194"/>
      <c r="QP52" s="194"/>
      <c r="QQ52" s="194"/>
      <c r="QR52" s="194"/>
      <c r="QS52" s="194"/>
      <c r="QT52" s="194"/>
      <c r="QU52" s="194"/>
      <c r="QV52" s="194"/>
      <c r="QW52" s="194"/>
      <c r="QX52" s="194"/>
      <c r="QY52" s="194"/>
      <c r="QZ52" s="194"/>
      <c r="RA52" s="194"/>
      <c r="RB52" s="194"/>
      <c r="RC52" s="194"/>
      <c r="RD52" s="194"/>
      <c r="RE52" s="194"/>
      <c r="RF52" s="194"/>
      <c r="RG52" s="194"/>
      <c r="RH52" s="194"/>
      <c r="RI52" s="194"/>
      <c r="RJ52" s="194"/>
      <c r="RK52" s="194"/>
      <c r="RL52" s="194"/>
      <c r="RM52" s="194"/>
      <c r="RN52" s="194"/>
      <c r="RO52" s="194"/>
      <c r="RP52" s="194"/>
      <c r="RQ52" s="194"/>
      <c r="RR52" s="194"/>
      <c r="RS52" s="194"/>
      <c r="RT52" s="194"/>
      <c r="RU52" s="194"/>
      <c r="RV52" s="194"/>
      <c r="RW52" s="194"/>
      <c r="RX52" s="194"/>
      <c r="RY52" s="194"/>
      <c r="RZ52" s="194"/>
      <c r="SA52" s="194"/>
      <c r="SB52" s="194"/>
      <c r="SC52" s="194"/>
      <c r="SD52" s="194"/>
      <c r="SE52" s="194"/>
      <c r="SF52" s="194"/>
      <c r="SG52" s="194"/>
      <c r="SH52" s="194"/>
      <c r="SI52" s="194"/>
      <c r="SJ52" s="194"/>
      <c r="SK52" s="194"/>
      <c r="SL52" s="194"/>
      <c r="SM52" s="194"/>
      <c r="SN52" s="194"/>
      <c r="SO52" s="194"/>
      <c r="SP52" s="194"/>
      <c r="SQ52" s="194"/>
      <c r="SR52" s="194"/>
      <c r="SS52" s="194"/>
      <c r="ST52" s="194"/>
      <c r="SU52" s="194"/>
      <c r="SV52" s="194"/>
      <c r="SW52" s="194"/>
      <c r="SX52" s="194"/>
      <c r="SY52" s="194"/>
      <c r="SZ52" s="194"/>
      <c r="TA52" s="194"/>
      <c r="TB52" s="194"/>
      <c r="TC52" s="194"/>
      <c r="TD52" s="194"/>
      <c r="TE52" s="194"/>
      <c r="TF52" s="194"/>
      <c r="TG52" s="194"/>
      <c r="TH52" s="194"/>
      <c r="TI52" s="194"/>
      <c r="TJ52" s="194"/>
      <c r="TK52" s="194"/>
      <c r="TL52" s="194"/>
      <c r="TM52" s="194"/>
      <c r="TN52" s="194"/>
      <c r="TO52" s="194"/>
      <c r="TP52" s="194"/>
      <c r="TQ52" s="194"/>
      <c r="TR52" s="194"/>
      <c r="TS52" s="194"/>
      <c r="TT52" s="194"/>
      <c r="TU52" s="194"/>
      <c r="TV52" s="194"/>
      <c r="TW52" s="194"/>
      <c r="TX52" s="194"/>
      <c r="TY52" s="194"/>
      <c r="TZ52" s="194"/>
      <c r="UA52" s="194"/>
      <c r="UB52" s="194"/>
      <c r="UC52" s="194"/>
      <c r="UD52" s="194"/>
      <c r="UE52" s="194"/>
      <c r="UF52" s="194"/>
      <c r="UG52" s="194"/>
      <c r="UH52" s="194"/>
      <c r="UI52" s="194"/>
      <c r="UJ52" s="194"/>
      <c r="UK52" s="194"/>
      <c r="UL52" s="194"/>
      <c r="UM52" s="194"/>
      <c r="UN52" s="194"/>
      <c r="UO52" s="194"/>
      <c r="UP52" s="194"/>
      <c r="UQ52" s="194"/>
      <c r="UR52" s="194"/>
      <c r="US52" s="194"/>
      <c r="UT52" s="194"/>
      <c r="UU52" s="194"/>
      <c r="UV52" s="194"/>
      <c r="UW52" s="194"/>
      <c r="UX52" s="194"/>
      <c r="UY52" s="194"/>
      <c r="UZ52" s="194"/>
      <c r="VA52" s="194"/>
      <c r="VB52" s="194"/>
      <c r="VC52" s="194"/>
      <c r="VD52" s="194"/>
      <c r="VE52" s="194"/>
      <c r="VF52" s="194"/>
      <c r="VG52" s="194"/>
      <c r="VH52" s="194"/>
      <c r="VI52" s="194"/>
      <c r="VJ52" s="194"/>
      <c r="VK52" s="194"/>
      <c r="VL52" s="194"/>
      <c r="VM52" s="194"/>
      <c r="VN52" s="194"/>
      <c r="VO52" s="194"/>
      <c r="VP52" s="194"/>
      <c r="VQ52" s="194"/>
      <c r="VR52" s="194"/>
      <c r="VS52" s="194"/>
      <c r="VT52" s="194"/>
      <c r="VU52" s="194"/>
      <c r="VV52" s="194"/>
      <c r="VW52" s="194"/>
      <c r="VX52" s="194"/>
      <c r="VY52" s="194"/>
      <c r="VZ52" s="194"/>
      <c r="WA52" s="194"/>
      <c r="WB52" s="194"/>
      <c r="WC52" s="194"/>
      <c r="WD52" s="194"/>
      <c r="WE52" s="194"/>
      <c r="WF52" s="194"/>
      <c r="WG52" s="194"/>
      <c r="WH52" s="194"/>
      <c r="WI52" s="194"/>
      <c r="WJ52" s="194"/>
      <c r="WK52" s="194"/>
      <c r="WL52" s="194"/>
      <c r="WM52" s="194"/>
      <c r="WN52" s="194"/>
      <c r="WO52" s="194"/>
      <c r="WP52" s="194"/>
      <c r="WQ52" s="194"/>
      <c r="WR52" s="194"/>
      <c r="WS52" s="194"/>
      <c r="WT52" s="194"/>
      <c r="WU52" s="194"/>
      <c r="WV52" s="194"/>
      <c r="WW52" s="194"/>
      <c r="WX52" s="194"/>
      <c r="WY52" s="194"/>
      <c r="WZ52" s="194"/>
      <c r="XA52" s="194"/>
      <c r="XB52" s="194"/>
      <c r="XC52" s="194"/>
      <c r="XD52" s="194"/>
      <c r="XE52" s="194"/>
      <c r="XF52" s="194"/>
      <c r="XG52" s="194"/>
      <c r="XH52" s="194"/>
      <c r="XI52" s="194"/>
      <c r="XJ52" s="194"/>
      <c r="XK52" s="194"/>
      <c r="XL52" s="194"/>
      <c r="XM52" s="194"/>
      <c r="XN52" s="194"/>
      <c r="XO52" s="194"/>
      <c r="XP52" s="194"/>
      <c r="XQ52" s="194"/>
      <c r="XR52" s="194"/>
      <c r="XS52" s="194"/>
      <c r="XT52" s="194"/>
      <c r="XU52" s="194"/>
      <c r="XV52" s="194"/>
      <c r="XW52" s="194"/>
      <c r="XX52" s="194"/>
      <c r="XY52" s="194"/>
      <c r="XZ52" s="194"/>
      <c r="YA52" s="194"/>
      <c r="YB52" s="194"/>
      <c r="YC52" s="194"/>
      <c r="YD52" s="194"/>
      <c r="YE52" s="194"/>
      <c r="YF52" s="194"/>
      <c r="YG52" s="194"/>
      <c r="YH52" s="194"/>
      <c r="YI52" s="194"/>
      <c r="YJ52" s="194"/>
      <c r="YK52" s="194"/>
      <c r="YL52" s="194"/>
      <c r="YM52" s="194"/>
      <c r="YN52" s="194"/>
      <c r="YO52" s="194"/>
      <c r="YP52" s="194"/>
      <c r="YQ52" s="194"/>
      <c r="YR52" s="194"/>
      <c r="YS52" s="194"/>
      <c r="YT52" s="194"/>
      <c r="YU52" s="194"/>
      <c r="YV52" s="194"/>
      <c r="YW52" s="194"/>
      <c r="YX52" s="194"/>
      <c r="YY52" s="194"/>
      <c r="YZ52" s="194"/>
      <c r="ZA52" s="194"/>
      <c r="ZB52" s="194"/>
      <c r="ZC52" s="194"/>
      <c r="ZD52" s="194"/>
      <c r="ZE52" s="194"/>
      <c r="ZF52" s="194"/>
      <c r="ZG52" s="194"/>
      <c r="ZH52" s="194"/>
      <c r="ZI52" s="194"/>
      <c r="ZJ52" s="194"/>
      <c r="ZK52" s="194"/>
      <c r="ZL52" s="194"/>
      <c r="ZM52" s="194"/>
      <c r="ZN52" s="194"/>
      <c r="ZO52" s="194"/>
      <c r="ZP52" s="194"/>
      <c r="ZQ52" s="194"/>
      <c r="ZR52" s="194"/>
      <c r="ZS52" s="194"/>
      <c r="ZT52" s="194"/>
      <c r="ZU52" s="194"/>
      <c r="ZV52" s="194"/>
      <c r="ZW52" s="194"/>
      <c r="ZX52" s="194"/>
      <c r="ZY52" s="194"/>
      <c r="ZZ52" s="194"/>
    </row>
    <row r="53" spans="1:702" s="39" customFormat="1" ht="19.5" hidden="1" customHeight="1">
      <c r="A53" s="194"/>
      <c r="B53" s="823"/>
      <c r="C53" s="741">
        <f>【5】見・契_研修諸経費!C52</f>
        <v>0</v>
      </c>
      <c r="D53" s="742">
        <f>【5】見・契_研修諸経費!D52</f>
        <v>0</v>
      </c>
      <c r="E53" s="743">
        <f>【5】見・契_研修諸経費!E52</f>
        <v>0</v>
      </c>
      <c r="F53" s="746">
        <f>【5】見・契_研修諸経費!F52</f>
        <v>0</v>
      </c>
      <c r="G53" s="663">
        <f t="shared" si="3"/>
        <v>0</v>
      </c>
      <c r="H53" s="664"/>
      <c r="I53" s="664"/>
      <c r="J53" s="81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4"/>
      <c r="BR53" s="194"/>
      <c r="BS53" s="194"/>
      <c r="BT53" s="194"/>
      <c r="BU53" s="194"/>
      <c r="BV53" s="194"/>
      <c r="BW53" s="194"/>
      <c r="BX53" s="194"/>
      <c r="BY53" s="194"/>
      <c r="BZ53" s="194"/>
      <c r="CA53" s="194"/>
      <c r="CB53" s="194"/>
      <c r="CC53" s="194"/>
      <c r="CD53" s="194"/>
      <c r="CE53" s="194"/>
      <c r="CF53" s="194"/>
      <c r="CG53" s="194"/>
      <c r="CH53" s="194"/>
      <c r="CI53" s="194"/>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194"/>
      <c r="EU53" s="194"/>
      <c r="EV53" s="194"/>
      <c r="EW53" s="194"/>
      <c r="EX53" s="194"/>
      <c r="EY53" s="194"/>
      <c r="EZ53" s="194"/>
      <c r="FA53" s="194"/>
      <c r="FB53" s="194"/>
      <c r="FC53" s="194"/>
      <c r="FD53" s="194"/>
      <c r="FE53" s="194"/>
      <c r="FF53" s="194"/>
      <c r="FG53" s="194"/>
      <c r="FH53" s="194"/>
      <c r="FI53" s="194"/>
      <c r="FJ53" s="194"/>
      <c r="FK53" s="194"/>
      <c r="FL53" s="194"/>
      <c r="FM53" s="194"/>
      <c r="FN53" s="194"/>
      <c r="FO53" s="194"/>
      <c r="FP53" s="194"/>
      <c r="FQ53" s="194"/>
      <c r="FR53" s="194"/>
      <c r="FS53" s="194"/>
      <c r="FT53" s="194"/>
      <c r="FU53" s="194"/>
      <c r="FV53" s="194"/>
      <c r="FW53" s="194"/>
      <c r="FX53" s="194"/>
      <c r="FY53" s="194"/>
      <c r="FZ53" s="194"/>
      <c r="GA53" s="194"/>
      <c r="GB53" s="194"/>
      <c r="GC53" s="194"/>
      <c r="GD53" s="194"/>
      <c r="GE53" s="194"/>
      <c r="GF53" s="194"/>
      <c r="GG53" s="194"/>
      <c r="GH53" s="194"/>
      <c r="GI53" s="194"/>
      <c r="GJ53" s="194"/>
      <c r="GK53" s="194"/>
      <c r="GL53" s="194"/>
      <c r="GM53" s="194"/>
      <c r="GN53" s="194"/>
      <c r="GO53" s="194"/>
      <c r="GP53" s="194"/>
      <c r="GQ53" s="194"/>
      <c r="GR53" s="194"/>
      <c r="GS53" s="194"/>
      <c r="GT53" s="194"/>
      <c r="GU53" s="194"/>
      <c r="GV53" s="194"/>
      <c r="GW53" s="194"/>
      <c r="GX53" s="194"/>
      <c r="GY53" s="194"/>
      <c r="GZ53" s="194"/>
      <c r="HA53" s="194"/>
      <c r="HB53" s="194"/>
      <c r="HC53" s="194"/>
      <c r="HD53" s="194"/>
      <c r="HE53" s="194"/>
      <c r="HF53" s="194"/>
      <c r="HG53" s="194"/>
      <c r="HH53" s="194"/>
      <c r="HI53" s="194"/>
      <c r="HJ53" s="194"/>
      <c r="HK53" s="194"/>
      <c r="HL53" s="194"/>
      <c r="HM53" s="194"/>
      <c r="HN53" s="194"/>
      <c r="HO53" s="194"/>
      <c r="HP53" s="194"/>
      <c r="HQ53" s="194"/>
      <c r="HR53" s="194"/>
      <c r="HS53" s="194"/>
      <c r="HT53" s="194"/>
      <c r="HU53" s="194"/>
      <c r="HV53" s="194"/>
      <c r="HW53" s="194"/>
      <c r="HX53" s="194"/>
      <c r="HY53" s="194"/>
      <c r="HZ53" s="194"/>
      <c r="IA53" s="194"/>
      <c r="IB53" s="194"/>
      <c r="IC53" s="194"/>
      <c r="ID53" s="194"/>
      <c r="IE53" s="194"/>
      <c r="IF53" s="194"/>
      <c r="IG53" s="194"/>
      <c r="IH53" s="194"/>
      <c r="II53" s="194"/>
      <c r="IJ53" s="194"/>
      <c r="IK53" s="194"/>
      <c r="IL53" s="194"/>
      <c r="IM53" s="194"/>
      <c r="IN53" s="194"/>
      <c r="IO53" s="194"/>
      <c r="IP53" s="194"/>
      <c r="IQ53" s="194"/>
      <c r="IR53" s="194"/>
      <c r="IS53" s="194"/>
      <c r="IT53" s="194"/>
      <c r="IU53" s="194"/>
      <c r="IV53" s="194"/>
      <c r="IW53" s="194"/>
      <c r="IX53" s="194"/>
      <c r="IY53" s="194"/>
      <c r="IZ53" s="194"/>
      <c r="JA53" s="194"/>
      <c r="JB53" s="194"/>
      <c r="JC53" s="194"/>
      <c r="JD53" s="194"/>
      <c r="JE53" s="194"/>
      <c r="JF53" s="194"/>
      <c r="JG53" s="194"/>
      <c r="JH53" s="194"/>
      <c r="JI53" s="194"/>
      <c r="JJ53" s="194"/>
      <c r="JK53" s="194"/>
      <c r="JL53" s="194"/>
      <c r="JM53" s="194"/>
      <c r="JN53" s="194"/>
      <c r="JO53" s="194"/>
      <c r="JP53" s="194"/>
      <c r="JQ53" s="194"/>
      <c r="JR53" s="194"/>
      <c r="JS53" s="194"/>
      <c r="JT53" s="194"/>
      <c r="JU53" s="194"/>
      <c r="JV53" s="194"/>
      <c r="JW53" s="194"/>
      <c r="JX53" s="194"/>
      <c r="JY53" s="194"/>
      <c r="JZ53" s="194"/>
      <c r="KA53" s="194"/>
      <c r="KB53" s="194"/>
      <c r="KC53" s="194"/>
      <c r="KD53" s="194"/>
      <c r="KE53" s="194"/>
      <c r="KF53" s="194"/>
      <c r="KG53" s="194"/>
      <c r="KH53" s="194"/>
      <c r="KI53" s="194"/>
      <c r="KJ53" s="194"/>
      <c r="KK53" s="194"/>
      <c r="KL53" s="194"/>
      <c r="KM53" s="194"/>
      <c r="KN53" s="194"/>
      <c r="KO53" s="194"/>
      <c r="KP53" s="194"/>
      <c r="KQ53" s="194"/>
      <c r="KR53" s="194"/>
      <c r="KS53" s="194"/>
      <c r="KT53" s="194"/>
      <c r="KU53" s="194"/>
      <c r="KV53" s="194"/>
      <c r="KW53" s="194"/>
      <c r="KX53" s="194"/>
      <c r="KY53" s="194"/>
      <c r="KZ53" s="194"/>
      <c r="LA53" s="194"/>
      <c r="LB53" s="194"/>
      <c r="LC53" s="194"/>
      <c r="LD53" s="194"/>
      <c r="LE53" s="194"/>
      <c r="LF53" s="194"/>
      <c r="LG53" s="194"/>
      <c r="LH53" s="194"/>
      <c r="LI53" s="194"/>
      <c r="LJ53" s="194"/>
      <c r="LK53" s="194"/>
      <c r="LL53" s="194"/>
      <c r="LM53" s="194"/>
      <c r="LN53" s="194"/>
      <c r="LO53" s="194"/>
      <c r="LP53" s="194"/>
      <c r="LQ53" s="194"/>
      <c r="LR53" s="194"/>
      <c r="LS53" s="194"/>
      <c r="LT53" s="194"/>
      <c r="LU53" s="194"/>
      <c r="LV53" s="194"/>
      <c r="LW53" s="194"/>
      <c r="LX53" s="194"/>
      <c r="LY53" s="194"/>
      <c r="LZ53" s="194"/>
      <c r="MA53" s="194"/>
      <c r="MB53" s="194"/>
      <c r="MC53" s="194"/>
      <c r="MD53" s="194"/>
      <c r="ME53" s="194"/>
      <c r="MF53" s="194"/>
      <c r="MG53" s="194"/>
      <c r="MH53" s="194"/>
      <c r="MI53" s="194"/>
      <c r="MJ53" s="194"/>
      <c r="MK53" s="194"/>
      <c r="ML53" s="194"/>
      <c r="MM53" s="194"/>
      <c r="MN53" s="194"/>
      <c r="MO53" s="194"/>
      <c r="MP53" s="194"/>
      <c r="MQ53" s="194"/>
      <c r="MR53" s="194"/>
      <c r="MS53" s="194"/>
      <c r="MT53" s="194"/>
      <c r="MU53" s="194"/>
      <c r="MV53" s="194"/>
      <c r="MW53" s="194"/>
      <c r="MX53" s="194"/>
      <c r="MY53" s="194"/>
      <c r="MZ53" s="194"/>
      <c r="NA53" s="194"/>
      <c r="NB53" s="194"/>
      <c r="NC53" s="194"/>
      <c r="ND53" s="194"/>
      <c r="NE53" s="194"/>
      <c r="NF53" s="194"/>
      <c r="NG53" s="194"/>
      <c r="NH53" s="194"/>
      <c r="NI53" s="194"/>
      <c r="NJ53" s="194"/>
      <c r="NK53" s="194"/>
      <c r="NL53" s="194"/>
      <c r="NM53" s="194"/>
      <c r="NN53" s="194"/>
      <c r="NO53" s="194"/>
      <c r="NP53" s="194"/>
      <c r="NQ53" s="194"/>
      <c r="NR53" s="194"/>
      <c r="NS53" s="194"/>
      <c r="NT53" s="194"/>
      <c r="NU53" s="194"/>
      <c r="NV53" s="194"/>
      <c r="NW53" s="194"/>
      <c r="NX53" s="194"/>
      <c r="NY53" s="194"/>
      <c r="NZ53" s="194"/>
      <c r="OA53" s="194"/>
      <c r="OB53" s="194"/>
      <c r="OC53" s="194"/>
      <c r="OD53" s="194"/>
      <c r="OE53" s="194"/>
      <c r="OF53" s="194"/>
      <c r="OG53" s="194"/>
      <c r="OH53" s="194"/>
      <c r="OI53" s="194"/>
      <c r="OJ53" s="194"/>
      <c r="OK53" s="194"/>
      <c r="OL53" s="194"/>
      <c r="OM53" s="194"/>
      <c r="ON53" s="194"/>
      <c r="OO53" s="194"/>
      <c r="OP53" s="194"/>
      <c r="OQ53" s="194"/>
      <c r="OR53" s="194"/>
      <c r="OS53" s="194"/>
      <c r="OT53" s="194"/>
      <c r="OU53" s="194"/>
      <c r="OV53" s="194"/>
      <c r="OW53" s="194"/>
      <c r="OX53" s="194"/>
      <c r="OY53" s="194"/>
      <c r="OZ53" s="194"/>
      <c r="PA53" s="194"/>
      <c r="PB53" s="194"/>
      <c r="PC53" s="194"/>
      <c r="PD53" s="194"/>
      <c r="PE53" s="194"/>
      <c r="PF53" s="194"/>
      <c r="PG53" s="194"/>
      <c r="PH53" s="194"/>
      <c r="PI53" s="194"/>
      <c r="PJ53" s="194"/>
      <c r="PK53" s="194"/>
      <c r="PL53" s="194"/>
      <c r="PM53" s="194"/>
      <c r="PN53" s="194"/>
      <c r="PO53" s="194"/>
      <c r="PP53" s="194"/>
      <c r="PQ53" s="194"/>
      <c r="PR53" s="194"/>
      <c r="PS53" s="194"/>
      <c r="PT53" s="194"/>
      <c r="PU53" s="194"/>
      <c r="PV53" s="194"/>
      <c r="PW53" s="194"/>
      <c r="PX53" s="194"/>
      <c r="PY53" s="194"/>
      <c r="PZ53" s="194"/>
      <c r="QA53" s="194"/>
      <c r="QB53" s="194"/>
      <c r="QC53" s="194"/>
      <c r="QD53" s="194"/>
      <c r="QE53" s="194"/>
      <c r="QF53" s="194"/>
      <c r="QG53" s="194"/>
      <c r="QH53" s="194"/>
      <c r="QI53" s="194"/>
      <c r="QJ53" s="194"/>
      <c r="QK53" s="194"/>
      <c r="QL53" s="194"/>
      <c r="QM53" s="194"/>
      <c r="QN53" s="194"/>
      <c r="QO53" s="194"/>
      <c r="QP53" s="194"/>
      <c r="QQ53" s="194"/>
      <c r="QR53" s="194"/>
      <c r="QS53" s="194"/>
      <c r="QT53" s="194"/>
      <c r="QU53" s="194"/>
      <c r="QV53" s="194"/>
      <c r="QW53" s="194"/>
      <c r="QX53" s="194"/>
      <c r="QY53" s="194"/>
      <c r="QZ53" s="194"/>
      <c r="RA53" s="194"/>
      <c r="RB53" s="194"/>
      <c r="RC53" s="194"/>
      <c r="RD53" s="194"/>
      <c r="RE53" s="194"/>
      <c r="RF53" s="194"/>
      <c r="RG53" s="194"/>
      <c r="RH53" s="194"/>
      <c r="RI53" s="194"/>
      <c r="RJ53" s="194"/>
      <c r="RK53" s="194"/>
      <c r="RL53" s="194"/>
      <c r="RM53" s="194"/>
      <c r="RN53" s="194"/>
      <c r="RO53" s="194"/>
      <c r="RP53" s="194"/>
      <c r="RQ53" s="194"/>
      <c r="RR53" s="194"/>
      <c r="RS53" s="194"/>
      <c r="RT53" s="194"/>
      <c r="RU53" s="194"/>
      <c r="RV53" s="194"/>
      <c r="RW53" s="194"/>
      <c r="RX53" s="194"/>
      <c r="RY53" s="194"/>
      <c r="RZ53" s="194"/>
      <c r="SA53" s="194"/>
      <c r="SB53" s="194"/>
      <c r="SC53" s="194"/>
      <c r="SD53" s="194"/>
      <c r="SE53" s="194"/>
      <c r="SF53" s="194"/>
      <c r="SG53" s="194"/>
      <c r="SH53" s="194"/>
      <c r="SI53" s="194"/>
      <c r="SJ53" s="194"/>
      <c r="SK53" s="194"/>
      <c r="SL53" s="194"/>
      <c r="SM53" s="194"/>
      <c r="SN53" s="194"/>
      <c r="SO53" s="194"/>
      <c r="SP53" s="194"/>
      <c r="SQ53" s="194"/>
      <c r="SR53" s="194"/>
      <c r="SS53" s="194"/>
      <c r="ST53" s="194"/>
      <c r="SU53" s="194"/>
      <c r="SV53" s="194"/>
      <c r="SW53" s="194"/>
      <c r="SX53" s="194"/>
      <c r="SY53" s="194"/>
      <c r="SZ53" s="194"/>
      <c r="TA53" s="194"/>
      <c r="TB53" s="194"/>
      <c r="TC53" s="194"/>
      <c r="TD53" s="194"/>
      <c r="TE53" s="194"/>
      <c r="TF53" s="194"/>
      <c r="TG53" s="194"/>
      <c r="TH53" s="194"/>
      <c r="TI53" s="194"/>
      <c r="TJ53" s="194"/>
      <c r="TK53" s="194"/>
      <c r="TL53" s="194"/>
      <c r="TM53" s="194"/>
      <c r="TN53" s="194"/>
      <c r="TO53" s="194"/>
      <c r="TP53" s="194"/>
      <c r="TQ53" s="194"/>
      <c r="TR53" s="194"/>
      <c r="TS53" s="194"/>
      <c r="TT53" s="194"/>
      <c r="TU53" s="194"/>
      <c r="TV53" s="194"/>
      <c r="TW53" s="194"/>
      <c r="TX53" s="194"/>
      <c r="TY53" s="194"/>
      <c r="TZ53" s="194"/>
      <c r="UA53" s="194"/>
      <c r="UB53" s="194"/>
      <c r="UC53" s="194"/>
      <c r="UD53" s="194"/>
      <c r="UE53" s="194"/>
      <c r="UF53" s="194"/>
      <c r="UG53" s="194"/>
      <c r="UH53" s="194"/>
      <c r="UI53" s="194"/>
      <c r="UJ53" s="194"/>
      <c r="UK53" s="194"/>
      <c r="UL53" s="194"/>
      <c r="UM53" s="194"/>
      <c r="UN53" s="194"/>
      <c r="UO53" s="194"/>
      <c r="UP53" s="194"/>
      <c r="UQ53" s="194"/>
      <c r="UR53" s="194"/>
      <c r="US53" s="194"/>
      <c r="UT53" s="194"/>
      <c r="UU53" s="194"/>
      <c r="UV53" s="194"/>
      <c r="UW53" s="194"/>
      <c r="UX53" s="194"/>
      <c r="UY53" s="194"/>
      <c r="UZ53" s="194"/>
      <c r="VA53" s="194"/>
      <c r="VB53" s="194"/>
      <c r="VC53" s="194"/>
      <c r="VD53" s="194"/>
      <c r="VE53" s="194"/>
      <c r="VF53" s="194"/>
      <c r="VG53" s="194"/>
      <c r="VH53" s="194"/>
      <c r="VI53" s="194"/>
      <c r="VJ53" s="194"/>
      <c r="VK53" s="194"/>
      <c r="VL53" s="194"/>
      <c r="VM53" s="194"/>
      <c r="VN53" s="194"/>
      <c r="VO53" s="194"/>
      <c r="VP53" s="194"/>
      <c r="VQ53" s="194"/>
      <c r="VR53" s="194"/>
      <c r="VS53" s="194"/>
      <c r="VT53" s="194"/>
      <c r="VU53" s="194"/>
      <c r="VV53" s="194"/>
      <c r="VW53" s="194"/>
      <c r="VX53" s="194"/>
      <c r="VY53" s="194"/>
      <c r="VZ53" s="194"/>
      <c r="WA53" s="194"/>
      <c r="WB53" s="194"/>
      <c r="WC53" s="194"/>
      <c r="WD53" s="194"/>
      <c r="WE53" s="194"/>
      <c r="WF53" s="194"/>
      <c r="WG53" s="194"/>
      <c r="WH53" s="194"/>
      <c r="WI53" s="194"/>
      <c r="WJ53" s="194"/>
      <c r="WK53" s="194"/>
      <c r="WL53" s="194"/>
      <c r="WM53" s="194"/>
      <c r="WN53" s="194"/>
      <c r="WO53" s="194"/>
      <c r="WP53" s="194"/>
      <c r="WQ53" s="194"/>
      <c r="WR53" s="194"/>
      <c r="WS53" s="194"/>
      <c r="WT53" s="194"/>
      <c r="WU53" s="194"/>
      <c r="WV53" s="194"/>
      <c r="WW53" s="194"/>
      <c r="WX53" s="194"/>
      <c r="WY53" s="194"/>
      <c r="WZ53" s="194"/>
      <c r="XA53" s="194"/>
      <c r="XB53" s="194"/>
      <c r="XC53" s="194"/>
      <c r="XD53" s="194"/>
      <c r="XE53" s="194"/>
      <c r="XF53" s="194"/>
      <c r="XG53" s="194"/>
      <c r="XH53" s="194"/>
      <c r="XI53" s="194"/>
      <c r="XJ53" s="194"/>
      <c r="XK53" s="194"/>
      <c r="XL53" s="194"/>
      <c r="XM53" s="194"/>
      <c r="XN53" s="194"/>
      <c r="XO53" s="194"/>
      <c r="XP53" s="194"/>
      <c r="XQ53" s="194"/>
      <c r="XR53" s="194"/>
      <c r="XS53" s="194"/>
      <c r="XT53" s="194"/>
      <c r="XU53" s="194"/>
      <c r="XV53" s="194"/>
      <c r="XW53" s="194"/>
      <c r="XX53" s="194"/>
      <c r="XY53" s="194"/>
      <c r="XZ53" s="194"/>
      <c r="YA53" s="194"/>
      <c r="YB53" s="194"/>
      <c r="YC53" s="194"/>
      <c r="YD53" s="194"/>
      <c r="YE53" s="194"/>
      <c r="YF53" s="194"/>
      <c r="YG53" s="194"/>
      <c r="YH53" s="194"/>
      <c r="YI53" s="194"/>
      <c r="YJ53" s="194"/>
      <c r="YK53" s="194"/>
      <c r="YL53" s="194"/>
      <c r="YM53" s="194"/>
      <c r="YN53" s="194"/>
      <c r="YO53" s="194"/>
      <c r="YP53" s="194"/>
      <c r="YQ53" s="194"/>
      <c r="YR53" s="194"/>
      <c r="YS53" s="194"/>
      <c r="YT53" s="194"/>
      <c r="YU53" s="194"/>
      <c r="YV53" s="194"/>
      <c r="YW53" s="194"/>
      <c r="YX53" s="194"/>
      <c r="YY53" s="194"/>
      <c r="YZ53" s="194"/>
      <c r="ZA53" s="194"/>
      <c r="ZB53" s="194"/>
      <c r="ZC53" s="194"/>
      <c r="ZD53" s="194"/>
      <c r="ZE53" s="194"/>
      <c r="ZF53" s="194"/>
      <c r="ZG53" s="194"/>
      <c r="ZH53" s="194"/>
      <c r="ZI53" s="194"/>
      <c r="ZJ53" s="194"/>
      <c r="ZK53" s="194"/>
      <c r="ZL53" s="194"/>
      <c r="ZM53" s="194"/>
      <c r="ZN53" s="194"/>
      <c r="ZO53" s="194"/>
      <c r="ZP53" s="194"/>
      <c r="ZQ53" s="194"/>
      <c r="ZR53" s="194"/>
      <c r="ZS53" s="194"/>
      <c r="ZT53" s="194"/>
      <c r="ZU53" s="194"/>
      <c r="ZV53" s="194"/>
      <c r="ZW53" s="194"/>
      <c r="ZX53" s="194"/>
      <c r="ZY53" s="194"/>
      <c r="ZZ53" s="194"/>
    </row>
    <row r="54" spans="1:702" s="39" customFormat="1" ht="19.5" hidden="1" customHeight="1">
      <c r="A54" s="194"/>
      <c r="B54" s="823"/>
      <c r="C54" s="741">
        <f>【5】見・契_研修諸経費!C53</f>
        <v>0</v>
      </c>
      <c r="D54" s="742">
        <f>【5】見・契_研修諸経費!D53</f>
        <v>0</v>
      </c>
      <c r="E54" s="743">
        <f>【5】見・契_研修諸経費!E53</f>
        <v>0</v>
      </c>
      <c r="F54" s="746">
        <f>【5】見・契_研修諸経費!F53</f>
        <v>0</v>
      </c>
      <c r="G54" s="663">
        <f t="shared" si="3"/>
        <v>0</v>
      </c>
      <c r="H54" s="664"/>
      <c r="I54" s="664"/>
      <c r="J54" s="81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4"/>
      <c r="BQ54" s="194"/>
      <c r="BR54" s="194"/>
      <c r="BS54" s="194"/>
      <c r="BT54" s="194"/>
      <c r="BU54" s="194"/>
      <c r="BV54" s="194"/>
      <c r="BW54" s="194"/>
      <c r="BX54" s="194"/>
      <c r="BY54" s="194"/>
      <c r="BZ54" s="194"/>
      <c r="CA54" s="194"/>
      <c r="CB54" s="194"/>
      <c r="CC54" s="194"/>
      <c r="CD54" s="194"/>
      <c r="CE54" s="194"/>
      <c r="CF54" s="194"/>
      <c r="CG54" s="194"/>
      <c r="CH54" s="194"/>
      <c r="CI54" s="194"/>
      <c r="CJ54" s="194"/>
      <c r="CK54" s="194"/>
      <c r="CL54" s="194"/>
      <c r="CM54" s="194"/>
      <c r="CN54" s="194"/>
      <c r="CO54" s="194"/>
      <c r="CP54" s="194"/>
      <c r="CQ54" s="194"/>
      <c r="CR54" s="194"/>
      <c r="CS54" s="194"/>
      <c r="CT54" s="194"/>
      <c r="CU54" s="194"/>
      <c r="CV54" s="194"/>
      <c r="CW54" s="194"/>
      <c r="CX54" s="194"/>
      <c r="CY54" s="194"/>
      <c r="CZ54" s="194"/>
      <c r="DA54" s="194"/>
      <c r="DB54" s="194"/>
      <c r="DC54" s="194"/>
      <c r="DD54" s="194"/>
      <c r="DE54" s="194"/>
      <c r="DF54" s="194"/>
      <c r="DG54" s="194"/>
      <c r="DH54" s="194"/>
      <c r="DI54" s="194"/>
      <c r="DJ54" s="194"/>
      <c r="DK54" s="194"/>
      <c r="DL54" s="194"/>
      <c r="DM54" s="194"/>
      <c r="DN54" s="194"/>
      <c r="DO54" s="194"/>
      <c r="DP54" s="194"/>
      <c r="DQ54" s="194"/>
      <c r="DR54" s="194"/>
      <c r="DS54" s="194"/>
      <c r="DT54" s="194"/>
      <c r="DU54" s="194"/>
      <c r="DV54" s="194"/>
      <c r="DW54" s="194"/>
      <c r="DX54" s="194"/>
      <c r="DY54" s="194"/>
      <c r="DZ54" s="194"/>
      <c r="EA54" s="194"/>
      <c r="EB54" s="194"/>
      <c r="EC54" s="194"/>
      <c r="ED54" s="194"/>
      <c r="EE54" s="194"/>
      <c r="EF54" s="194"/>
      <c r="EG54" s="194"/>
      <c r="EH54" s="194"/>
      <c r="EI54" s="194"/>
      <c r="EJ54" s="194"/>
      <c r="EK54" s="194"/>
      <c r="EL54" s="194"/>
      <c r="EM54" s="194"/>
      <c r="EN54" s="194"/>
      <c r="EO54" s="194"/>
      <c r="EP54" s="194"/>
      <c r="EQ54" s="194"/>
      <c r="ER54" s="194"/>
      <c r="ES54" s="194"/>
      <c r="ET54" s="194"/>
      <c r="EU54" s="194"/>
      <c r="EV54" s="194"/>
      <c r="EW54" s="194"/>
      <c r="EX54" s="194"/>
      <c r="EY54" s="194"/>
      <c r="EZ54" s="194"/>
      <c r="FA54" s="194"/>
      <c r="FB54" s="194"/>
      <c r="FC54" s="194"/>
      <c r="FD54" s="194"/>
      <c r="FE54" s="194"/>
      <c r="FF54" s="194"/>
      <c r="FG54" s="194"/>
      <c r="FH54" s="194"/>
      <c r="FI54" s="194"/>
      <c r="FJ54" s="194"/>
      <c r="FK54" s="194"/>
      <c r="FL54" s="194"/>
      <c r="FM54" s="194"/>
      <c r="FN54" s="194"/>
      <c r="FO54" s="194"/>
      <c r="FP54" s="194"/>
      <c r="FQ54" s="194"/>
      <c r="FR54" s="194"/>
      <c r="FS54" s="194"/>
      <c r="FT54" s="194"/>
      <c r="FU54" s="194"/>
      <c r="FV54" s="194"/>
      <c r="FW54" s="194"/>
      <c r="FX54" s="194"/>
      <c r="FY54" s="194"/>
      <c r="FZ54" s="194"/>
      <c r="GA54" s="194"/>
      <c r="GB54" s="194"/>
      <c r="GC54" s="194"/>
      <c r="GD54" s="194"/>
      <c r="GE54" s="194"/>
      <c r="GF54" s="194"/>
      <c r="GG54" s="194"/>
      <c r="GH54" s="194"/>
      <c r="GI54" s="194"/>
      <c r="GJ54" s="194"/>
      <c r="GK54" s="194"/>
      <c r="GL54" s="194"/>
      <c r="GM54" s="194"/>
      <c r="GN54" s="194"/>
      <c r="GO54" s="194"/>
      <c r="GP54" s="194"/>
      <c r="GQ54" s="194"/>
      <c r="GR54" s="194"/>
      <c r="GS54" s="194"/>
      <c r="GT54" s="194"/>
      <c r="GU54" s="194"/>
      <c r="GV54" s="194"/>
      <c r="GW54" s="194"/>
      <c r="GX54" s="194"/>
      <c r="GY54" s="194"/>
      <c r="GZ54" s="194"/>
      <c r="HA54" s="194"/>
      <c r="HB54" s="194"/>
      <c r="HC54" s="194"/>
      <c r="HD54" s="194"/>
      <c r="HE54" s="194"/>
      <c r="HF54" s="194"/>
      <c r="HG54" s="194"/>
      <c r="HH54" s="194"/>
      <c r="HI54" s="194"/>
      <c r="HJ54" s="194"/>
      <c r="HK54" s="194"/>
      <c r="HL54" s="194"/>
      <c r="HM54" s="194"/>
      <c r="HN54" s="194"/>
      <c r="HO54" s="194"/>
      <c r="HP54" s="194"/>
      <c r="HQ54" s="194"/>
      <c r="HR54" s="194"/>
      <c r="HS54" s="194"/>
      <c r="HT54" s="194"/>
      <c r="HU54" s="194"/>
      <c r="HV54" s="194"/>
      <c r="HW54" s="194"/>
      <c r="HX54" s="194"/>
      <c r="HY54" s="194"/>
      <c r="HZ54" s="194"/>
      <c r="IA54" s="194"/>
      <c r="IB54" s="194"/>
      <c r="IC54" s="194"/>
      <c r="ID54" s="194"/>
      <c r="IE54" s="194"/>
      <c r="IF54" s="194"/>
      <c r="IG54" s="194"/>
      <c r="IH54" s="194"/>
      <c r="II54" s="194"/>
      <c r="IJ54" s="194"/>
      <c r="IK54" s="194"/>
      <c r="IL54" s="194"/>
      <c r="IM54" s="194"/>
      <c r="IN54" s="194"/>
      <c r="IO54" s="194"/>
      <c r="IP54" s="194"/>
      <c r="IQ54" s="194"/>
      <c r="IR54" s="194"/>
      <c r="IS54" s="194"/>
      <c r="IT54" s="194"/>
      <c r="IU54" s="194"/>
      <c r="IV54" s="194"/>
      <c r="IW54" s="194"/>
      <c r="IX54" s="194"/>
      <c r="IY54" s="194"/>
      <c r="IZ54" s="194"/>
      <c r="JA54" s="194"/>
      <c r="JB54" s="194"/>
      <c r="JC54" s="194"/>
      <c r="JD54" s="194"/>
      <c r="JE54" s="194"/>
      <c r="JF54" s="194"/>
      <c r="JG54" s="194"/>
      <c r="JH54" s="194"/>
      <c r="JI54" s="194"/>
      <c r="JJ54" s="194"/>
      <c r="JK54" s="194"/>
      <c r="JL54" s="194"/>
      <c r="JM54" s="194"/>
      <c r="JN54" s="194"/>
      <c r="JO54" s="194"/>
      <c r="JP54" s="194"/>
      <c r="JQ54" s="194"/>
      <c r="JR54" s="194"/>
      <c r="JS54" s="194"/>
      <c r="JT54" s="194"/>
      <c r="JU54" s="194"/>
      <c r="JV54" s="194"/>
      <c r="JW54" s="194"/>
      <c r="JX54" s="194"/>
      <c r="JY54" s="194"/>
      <c r="JZ54" s="194"/>
      <c r="KA54" s="194"/>
      <c r="KB54" s="194"/>
      <c r="KC54" s="194"/>
      <c r="KD54" s="194"/>
      <c r="KE54" s="194"/>
      <c r="KF54" s="194"/>
      <c r="KG54" s="194"/>
      <c r="KH54" s="194"/>
      <c r="KI54" s="194"/>
      <c r="KJ54" s="194"/>
      <c r="KK54" s="194"/>
      <c r="KL54" s="194"/>
      <c r="KM54" s="194"/>
      <c r="KN54" s="194"/>
      <c r="KO54" s="194"/>
      <c r="KP54" s="194"/>
      <c r="KQ54" s="194"/>
      <c r="KR54" s="194"/>
      <c r="KS54" s="194"/>
      <c r="KT54" s="194"/>
      <c r="KU54" s="194"/>
      <c r="KV54" s="194"/>
      <c r="KW54" s="194"/>
      <c r="KX54" s="194"/>
      <c r="KY54" s="194"/>
      <c r="KZ54" s="194"/>
      <c r="LA54" s="194"/>
      <c r="LB54" s="194"/>
      <c r="LC54" s="194"/>
      <c r="LD54" s="194"/>
      <c r="LE54" s="194"/>
      <c r="LF54" s="194"/>
      <c r="LG54" s="194"/>
      <c r="LH54" s="194"/>
      <c r="LI54" s="194"/>
      <c r="LJ54" s="194"/>
      <c r="LK54" s="194"/>
      <c r="LL54" s="194"/>
      <c r="LM54" s="194"/>
      <c r="LN54" s="194"/>
      <c r="LO54" s="194"/>
      <c r="LP54" s="194"/>
      <c r="LQ54" s="194"/>
      <c r="LR54" s="194"/>
      <c r="LS54" s="194"/>
      <c r="LT54" s="194"/>
      <c r="LU54" s="194"/>
      <c r="LV54" s="194"/>
      <c r="LW54" s="194"/>
      <c r="LX54" s="194"/>
      <c r="LY54" s="194"/>
      <c r="LZ54" s="194"/>
      <c r="MA54" s="194"/>
      <c r="MB54" s="194"/>
      <c r="MC54" s="194"/>
      <c r="MD54" s="194"/>
      <c r="ME54" s="194"/>
      <c r="MF54" s="194"/>
      <c r="MG54" s="194"/>
      <c r="MH54" s="194"/>
      <c r="MI54" s="194"/>
      <c r="MJ54" s="194"/>
      <c r="MK54" s="194"/>
      <c r="ML54" s="194"/>
      <c r="MM54" s="194"/>
      <c r="MN54" s="194"/>
      <c r="MO54" s="194"/>
      <c r="MP54" s="194"/>
      <c r="MQ54" s="194"/>
      <c r="MR54" s="194"/>
      <c r="MS54" s="194"/>
      <c r="MT54" s="194"/>
      <c r="MU54" s="194"/>
      <c r="MV54" s="194"/>
      <c r="MW54" s="194"/>
      <c r="MX54" s="194"/>
      <c r="MY54" s="194"/>
      <c r="MZ54" s="194"/>
      <c r="NA54" s="194"/>
      <c r="NB54" s="194"/>
      <c r="NC54" s="194"/>
      <c r="ND54" s="194"/>
      <c r="NE54" s="194"/>
      <c r="NF54" s="194"/>
      <c r="NG54" s="194"/>
      <c r="NH54" s="194"/>
      <c r="NI54" s="194"/>
      <c r="NJ54" s="194"/>
      <c r="NK54" s="194"/>
      <c r="NL54" s="194"/>
      <c r="NM54" s="194"/>
      <c r="NN54" s="194"/>
      <c r="NO54" s="194"/>
      <c r="NP54" s="194"/>
      <c r="NQ54" s="194"/>
      <c r="NR54" s="194"/>
      <c r="NS54" s="194"/>
      <c r="NT54" s="194"/>
      <c r="NU54" s="194"/>
      <c r="NV54" s="194"/>
      <c r="NW54" s="194"/>
      <c r="NX54" s="194"/>
      <c r="NY54" s="194"/>
      <c r="NZ54" s="194"/>
      <c r="OA54" s="194"/>
      <c r="OB54" s="194"/>
      <c r="OC54" s="194"/>
      <c r="OD54" s="194"/>
      <c r="OE54" s="194"/>
      <c r="OF54" s="194"/>
      <c r="OG54" s="194"/>
      <c r="OH54" s="194"/>
      <c r="OI54" s="194"/>
      <c r="OJ54" s="194"/>
      <c r="OK54" s="194"/>
      <c r="OL54" s="194"/>
      <c r="OM54" s="194"/>
      <c r="ON54" s="194"/>
      <c r="OO54" s="194"/>
      <c r="OP54" s="194"/>
      <c r="OQ54" s="194"/>
      <c r="OR54" s="194"/>
      <c r="OS54" s="194"/>
      <c r="OT54" s="194"/>
      <c r="OU54" s="194"/>
      <c r="OV54" s="194"/>
      <c r="OW54" s="194"/>
      <c r="OX54" s="194"/>
      <c r="OY54" s="194"/>
      <c r="OZ54" s="194"/>
      <c r="PA54" s="194"/>
      <c r="PB54" s="194"/>
      <c r="PC54" s="194"/>
      <c r="PD54" s="194"/>
      <c r="PE54" s="194"/>
      <c r="PF54" s="194"/>
      <c r="PG54" s="194"/>
      <c r="PH54" s="194"/>
      <c r="PI54" s="194"/>
      <c r="PJ54" s="194"/>
      <c r="PK54" s="194"/>
      <c r="PL54" s="194"/>
      <c r="PM54" s="194"/>
      <c r="PN54" s="194"/>
      <c r="PO54" s="194"/>
      <c r="PP54" s="194"/>
      <c r="PQ54" s="194"/>
      <c r="PR54" s="194"/>
      <c r="PS54" s="194"/>
      <c r="PT54" s="194"/>
      <c r="PU54" s="194"/>
      <c r="PV54" s="194"/>
      <c r="PW54" s="194"/>
      <c r="PX54" s="194"/>
      <c r="PY54" s="194"/>
      <c r="PZ54" s="194"/>
      <c r="QA54" s="194"/>
      <c r="QB54" s="194"/>
      <c r="QC54" s="194"/>
      <c r="QD54" s="194"/>
      <c r="QE54" s="194"/>
      <c r="QF54" s="194"/>
      <c r="QG54" s="194"/>
      <c r="QH54" s="194"/>
      <c r="QI54" s="194"/>
      <c r="QJ54" s="194"/>
      <c r="QK54" s="194"/>
      <c r="QL54" s="194"/>
      <c r="QM54" s="194"/>
      <c r="QN54" s="194"/>
      <c r="QO54" s="194"/>
      <c r="QP54" s="194"/>
      <c r="QQ54" s="194"/>
      <c r="QR54" s="194"/>
      <c r="QS54" s="194"/>
      <c r="QT54" s="194"/>
      <c r="QU54" s="194"/>
      <c r="QV54" s="194"/>
      <c r="QW54" s="194"/>
      <c r="QX54" s="194"/>
      <c r="QY54" s="194"/>
      <c r="QZ54" s="194"/>
      <c r="RA54" s="194"/>
      <c r="RB54" s="194"/>
      <c r="RC54" s="194"/>
      <c r="RD54" s="194"/>
      <c r="RE54" s="194"/>
      <c r="RF54" s="194"/>
      <c r="RG54" s="194"/>
      <c r="RH54" s="194"/>
      <c r="RI54" s="194"/>
      <c r="RJ54" s="194"/>
      <c r="RK54" s="194"/>
      <c r="RL54" s="194"/>
      <c r="RM54" s="194"/>
      <c r="RN54" s="194"/>
      <c r="RO54" s="194"/>
      <c r="RP54" s="194"/>
      <c r="RQ54" s="194"/>
      <c r="RR54" s="194"/>
      <c r="RS54" s="194"/>
      <c r="RT54" s="194"/>
      <c r="RU54" s="194"/>
      <c r="RV54" s="194"/>
      <c r="RW54" s="194"/>
      <c r="RX54" s="194"/>
      <c r="RY54" s="194"/>
      <c r="RZ54" s="194"/>
      <c r="SA54" s="194"/>
      <c r="SB54" s="194"/>
      <c r="SC54" s="194"/>
      <c r="SD54" s="194"/>
      <c r="SE54" s="194"/>
      <c r="SF54" s="194"/>
      <c r="SG54" s="194"/>
      <c r="SH54" s="194"/>
      <c r="SI54" s="194"/>
      <c r="SJ54" s="194"/>
      <c r="SK54" s="194"/>
      <c r="SL54" s="194"/>
      <c r="SM54" s="194"/>
      <c r="SN54" s="194"/>
      <c r="SO54" s="194"/>
      <c r="SP54" s="194"/>
      <c r="SQ54" s="194"/>
      <c r="SR54" s="194"/>
      <c r="SS54" s="194"/>
      <c r="ST54" s="194"/>
      <c r="SU54" s="194"/>
      <c r="SV54" s="194"/>
      <c r="SW54" s="194"/>
      <c r="SX54" s="194"/>
      <c r="SY54" s="194"/>
      <c r="SZ54" s="194"/>
      <c r="TA54" s="194"/>
      <c r="TB54" s="194"/>
      <c r="TC54" s="194"/>
      <c r="TD54" s="194"/>
      <c r="TE54" s="194"/>
      <c r="TF54" s="194"/>
      <c r="TG54" s="194"/>
      <c r="TH54" s="194"/>
      <c r="TI54" s="194"/>
      <c r="TJ54" s="194"/>
      <c r="TK54" s="194"/>
      <c r="TL54" s="194"/>
      <c r="TM54" s="194"/>
      <c r="TN54" s="194"/>
      <c r="TO54" s="194"/>
      <c r="TP54" s="194"/>
      <c r="TQ54" s="194"/>
      <c r="TR54" s="194"/>
      <c r="TS54" s="194"/>
      <c r="TT54" s="194"/>
      <c r="TU54" s="194"/>
      <c r="TV54" s="194"/>
      <c r="TW54" s="194"/>
      <c r="TX54" s="194"/>
      <c r="TY54" s="194"/>
      <c r="TZ54" s="194"/>
      <c r="UA54" s="194"/>
      <c r="UB54" s="194"/>
      <c r="UC54" s="194"/>
      <c r="UD54" s="194"/>
      <c r="UE54" s="194"/>
      <c r="UF54" s="194"/>
      <c r="UG54" s="194"/>
      <c r="UH54" s="194"/>
      <c r="UI54" s="194"/>
      <c r="UJ54" s="194"/>
      <c r="UK54" s="194"/>
      <c r="UL54" s="194"/>
      <c r="UM54" s="194"/>
      <c r="UN54" s="194"/>
      <c r="UO54" s="194"/>
      <c r="UP54" s="194"/>
      <c r="UQ54" s="194"/>
      <c r="UR54" s="194"/>
      <c r="US54" s="194"/>
      <c r="UT54" s="194"/>
      <c r="UU54" s="194"/>
      <c r="UV54" s="194"/>
      <c r="UW54" s="194"/>
      <c r="UX54" s="194"/>
      <c r="UY54" s="194"/>
      <c r="UZ54" s="194"/>
      <c r="VA54" s="194"/>
      <c r="VB54" s="194"/>
      <c r="VC54" s="194"/>
      <c r="VD54" s="194"/>
      <c r="VE54" s="194"/>
      <c r="VF54" s="194"/>
      <c r="VG54" s="194"/>
      <c r="VH54" s="194"/>
      <c r="VI54" s="194"/>
      <c r="VJ54" s="194"/>
      <c r="VK54" s="194"/>
      <c r="VL54" s="194"/>
      <c r="VM54" s="194"/>
      <c r="VN54" s="194"/>
      <c r="VO54" s="194"/>
      <c r="VP54" s="194"/>
      <c r="VQ54" s="194"/>
      <c r="VR54" s="194"/>
      <c r="VS54" s="194"/>
      <c r="VT54" s="194"/>
      <c r="VU54" s="194"/>
      <c r="VV54" s="194"/>
      <c r="VW54" s="194"/>
      <c r="VX54" s="194"/>
      <c r="VY54" s="194"/>
      <c r="VZ54" s="194"/>
      <c r="WA54" s="194"/>
      <c r="WB54" s="194"/>
      <c r="WC54" s="194"/>
      <c r="WD54" s="194"/>
      <c r="WE54" s="194"/>
      <c r="WF54" s="194"/>
      <c r="WG54" s="194"/>
      <c r="WH54" s="194"/>
      <c r="WI54" s="194"/>
      <c r="WJ54" s="194"/>
      <c r="WK54" s="194"/>
      <c r="WL54" s="194"/>
      <c r="WM54" s="194"/>
      <c r="WN54" s="194"/>
      <c r="WO54" s="194"/>
      <c r="WP54" s="194"/>
      <c r="WQ54" s="194"/>
      <c r="WR54" s="194"/>
      <c r="WS54" s="194"/>
      <c r="WT54" s="194"/>
      <c r="WU54" s="194"/>
      <c r="WV54" s="194"/>
      <c r="WW54" s="194"/>
      <c r="WX54" s="194"/>
      <c r="WY54" s="194"/>
      <c r="WZ54" s="194"/>
      <c r="XA54" s="194"/>
      <c r="XB54" s="194"/>
      <c r="XC54" s="194"/>
      <c r="XD54" s="194"/>
      <c r="XE54" s="194"/>
      <c r="XF54" s="194"/>
      <c r="XG54" s="194"/>
      <c r="XH54" s="194"/>
      <c r="XI54" s="194"/>
      <c r="XJ54" s="194"/>
      <c r="XK54" s="194"/>
      <c r="XL54" s="194"/>
      <c r="XM54" s="194"/>
      <c r="XN54" s="194"/>
      <c r="XO54" s="194"/>
      <c r="XP54" s="194"/>
      <c r="XQ54" s="194"/>
      <c r="XR54" s="194"/>
      <c r="XS54" s="194"/>
      <c r="XT54" s="194"/>
      <c r="XU54" s="194"/>
      <c r="XV54" s="194"/>
      <c r="XW54" s="194"/>
      <c r="XX54" s="194"/>
      <c r="XY54" s="194"/>
      <c r="XZ54" s="194"/>
      <c r="YA54" s="194"/>
      <c r="YB54" s="194"/>
      <c r="YC54" s="194"/>
      <c r="YD54" s="194"/>
      <c r="YE54" s="194"/>
      <c r="YF54" s="194"/>
      <c r="YG54" s="194"/>
      <c r="YH54" s="194"/>
      <c r="YI54" s="194"/>
      <c r="YJ54" s="194"/>
      <c r="YK54" s="194"/>
      <c r="YL54" s="194"/>
      <c r="YM54" s="194"/>
      <c r="YN54" s="194"/>
      <c r="YO54" s="194"/>
      <c r="YP54" s="194"/>
      <c r="YQ54" s="194"/>
      <c r="YR54" s="194"/>
      <c r="YS54" s="194"/>
      <c r="YT54" s="194"/>
      <c r="YU54" s="194"/>
      <c r="YV54" s="194"/>
      <c r="YW54" s="194"/>
      <c r="YX54" s="194"/>
      <c r="YY54" s="194"/>
      <c r="YZ54" s="194"/>
      <c r="ZA54" s="194"/>
      <c r="ZB54" s="194"/>
      <c r="ZC54" s="194"/>
      <c r="ZD54" s="194"/>
      <c r="ZE54" s="194"/>
      <c r="ZF54" s="194"/>
      <c r="ZG54" s="194"/>
      <c r="ZH54" s="194"/>
      <c r="ZI54" s="194"/>
      <c r="ZJ54" s="194"/>
      <c r="ZK54" s="194"/>
      <c r="ZL54" s="194"/>
      <c r="ZM54" s="194"/>
      <c r="ZN54" s="194"/>
      <c r="ZO54" s="194"/>
      <c r="ZP54" s="194"/>
      <c r="ZQ54" s="194"/>
      <c r="ZR54" s="194"/>
      <c r="ZS54" s="194"/>
      <c r="ZT54" s="194"/>
      <c r="ZU54" s="194"/>
      <c r="ZV54" s="194"/>
      <c r="ZW54" s="194"/>
      <c r="ZX54" s="194"/>
      <c r="ZY54" s="194"/>
      <c r="ZZ54" s="194"/>
    </row>
    <row r="55" spans="1:702" s="39" customFormat="1" ht="19.5" hidden="1" customHeight="1">
      <c r="A55" s="194"/>
      <c r="B55" s="823"/>
      <c r="C55" s="741">
        <f>【5】見・契_研修諸経費!C54</f>
        <v>0</v>
      </c>
      <c r="D55" s="742">
        <f>【5】見・契_研修諸経費!D54</f>
        <v>0</v>
      </c>
      <c r="E55" s="743">
        <f>【5】見・契_研修諸経費!E54</f>
        <v>0</v>
      </c>
      <c r="F55" s="746">
        <f>【5】見・契_研修諸経費!F54</f>
        <v>0</v>
      </c>
      <c r="G55" s="663">
        <f t="shared" si="3"/>
        <v>0</v>
      </c>
      <c r="H55" s="664"/>
      <c r="I55" s="664"/>
      <c r="J55" s="81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c r="BM55" s="194"/>
      <c r="BN55" s="194"/>
      <c r="BO55" s="194"/>
      <c r="BP55" s="194"/>
      <c r="BQ55" s="194"/>
      <c r="BR55" s="194"/>
      <c r="BS55" s="194"/>
      <c r="BT55" s="194"/>
      <c r="BU55" s="194"/>
      <c r="BV55" s="194"/>
      <c r="BW55" s="194"/>
      <c r="BX55" s="194"/>
      <c r="BY55" s="194"/>
      <c r="BZ55" s="194"/>
      <c r="CA55" s="194"/>
      <c r="CB55" s="194"/>
      <c r="CC55" s="194"/>
      <c r="CD55" s="194"/>
      <c r="CE55" s="194"/>
      <c r="CF55" s="194"/>
      <c r="CG55" s="194"/>
      <c r="CH55" s="194"/>
      <c r="CI55" s="194"/>
      <c r="CJ55" s="194"/>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194"/>
      <c r="EN55" s="194"/>
      <c r="EO55" s="194"/>
      <c r="EP55" s="194"/>
      <c r="EQ55" s="194"/>
      <c r="ER55" s="194"/>
      <c r="ES55" s="194"/>
      <c r="ET55" s="194"/>
      <c r="EU55" s="194"/>
      <c r="EV55" s="194"/>
      <c r="EW55" s="194"/>
      <c r="EX55" s="194"/>
      <c r="EY55" s="194"/>
      <c r="EZ55" s="194"/>
      <c r="FA55" s="194"/>
      <c r="FB55" s="194"/>
      <c r="FC55" s="194"/>
      <c r="FD55" s="194"/>
      <c r="FE55" s="194"/>
      <c r="FF55" s="194"/>
      <c r="FG55" s="194"/>
      <c r="FH55" s="194"/>
      <c r="FI55" s="194"/>
      <c r="FJ55" s="194"/>
      <c r="FK55" s="194"/>
      <c r="FL55" s="194"/>
      <c r="FM55" s="194"/>
      <c r="FN55" s="194"/>
      <c r="FO55" s="194"/>
      <c r="FP55" s="194"/>
      <c r="FQ55" s="194"/>
      <c r="FR55" s="194"/>
      <c r="FS55" s="194"/>
      <c r="FT55" s="194"/>
      <c r="FU55" s="194"/>
      <c r="FV55" s="194"/>
      <c r="FW55" s="194"/>
      <c r="FX55" s="194"/>
      <c r="FY55" s="194"/>
      <c r="FZ55" s="194"/>
      <c r="GA55" s="194"/>
      <c r="GB55" s="194"/>
      <c r="GC55" s="194"/>
      <c r="GD55" s="194"/>
      <c r="GE55" s="194"/>
      <c r="GF55" s="194"/>
      <c r="GG55" s="194"/>
      <c r="GH55" s="194"/>
      <c r="GI55" s="194"/>
      <c r="GJ55" s="194"/>
      <c r="GK55" s="194"/>
      <c r="GL55" s="194"/>
      <c r="GM55" s="194"/>
      <c r="GN55" s="194"/>
      <c r="GO55" s="194"/>
      <c r="GP55" s="194"/>
      <c r="GQ55" s="194"/>
      <c r="GR55" s="194"/>
      <c r="GS55" s="194"/>
      <c r="GT55" s="194"/>
      <c r="GU55" s="194"/>
      <c r="GV55" s="194"/>
      <c r="GW55" s="194"/>
      <c r="GX55" s="194"/>
      <c r="GY55" s="194"/>
      <c r="GZ55" s="194"/>
      <c r="HA55" s="194"/>
      <c r="HB55" s="194"/>
      <c r="HC55" s="194"/>
      <c r="HD55" s="194"/>
      <c r="HE55" s="194"/>
      <c r="HF55" s="194"/>
      <c r="HG55" s="194"/>
      <c r="HH55" s="194"/>
      <c r="HI55" s="194"/>
      <c r="HJ55" s="194"/>
      <c r="HK55" s="194"/>
      <c r="HL55" s="194"/>
      <c r="HM55" s="194"/>
      <c r="HN55" s="194"/>
      <c r="HO55" s="194"/>
      <c r="HP55" s="194"/>
      <c r="HQ55" s="194"/>
      <c r="HR55" s="194"/>
      <c r="HS55" s="194"/>
      <c r="HT55" s="194"/>
      <c r="HU55" s="194"/>
      <c r="HV55" s="194"/>
      <c r="HW55" s="194"/>
      <c r="HX55" s="194"/>
      <c r="HY55" s="194"/>
      <c r="HZ55" s="194"/>
      <c r="IA55" s="194"/>
      <c r="IB55" s="194"/>
      <c r="IC55" s="194"/>
      <c r="ID55" s="194"/>
      <c r="IE55" s="194"/>
      <c r="IF55" s="194"/>
      <c r="IG55" s="194"/>
      <c r="IH55" s="194"/>
      <c r="II55" s="194"/>
      <c r="IJ55" s="194"/>
      <c r="IK55" s="194"/>
      <c r="IL55" s="194"/>
      <c r="IM55" s="194"/>
      <c r="IN55" s="194"/>
      <c r="IO55" s="194"/>
      <c r="IP55" s="194"/>
      <c r="IQ55" s="194"/>
      <c r="IR55" s="194"/>
      <c r="IS55" s="194"/>
      <c r="IT55" s="194"/>
      <c r="IU55" s="194"/>
      <c r="IV55" s="194"/>
      <c r="IW55" s="194"/>
      <c r="IX55" s="194"/>
      <c r="IY55" s="194"/>
      <c r="IZ55" s="194"/>
      <c r="JA55" s="194"/>
      <c r="JB55" s="194"/>
      <c r="JC55" s="194"/>
      <c r="JD55" s="194"/>
      <c r="JE55" s="194"/>
      <c r="JF55" s="194"/>
      <c r="JG55" s="194"/>
      <c r="JH55" s="194"/>
      <c r="JI55" s="194"/>
      <c r="JJ55" s="194"/>
      <c r="JK55" s="194"/>
      <c r="JL55" s="194"/>
      <c r="JM55" s="194"/>
      <c r="JN55" s="194"/>
      <c r="JO55" s="194"/>
      <c r="JP55" s="194"/>
      <c r="JQ55" s="194"/>
      <c r="JR55" s="194"/>
      <c r="JS55" s="194"/>
      <c r="JT55" s="194"/>
      <c r="JU55" s="194"/>
      <c r="JV55" s="194"/>
      <c r="JW55" s="194"/>
      <c r="JX55" s="194"/>
      <c r="JY55" s="194"/>
      <c r="JZ55" s="194"/>
      <c r="KA55" s="194"/>
      <c r="KB55" s="194"/>
      <c r="KC55" s="194"/>
      <c r="KD55" s="194"/>
      <c r="KE55" s="194"/>
      <c r="KF55" s="194"/>
      <c r="KG55" s="194"/>
      <c r="KH55" s="194"/>
      <c r="KI55" s="194"/>
      <c r="KJ55" s="194"/>
      <c r="KK55" s="194"/>
      <c r="KL55" s="194"/>
      <c r="KM55" s="194"/>
      <c r="KN55" s="194"/>
      <c r="KO55" s="194"/>
      <c r="KP55" s="194"/>
      <c r="KQ55" s="194"/>
      <c r="KR55" s="194"/>
      <c r="KS55" s="194"/>
      <c r="KT55" s="194"/>
      <c r="KU55" s="194"/>
      <c r="KV55" s="194"/>
      <c r="KW55" s="194"/>
      <c r="KX55" s="194"/>
      <c r="KY55" s="194"/>
      <c r="KZ55" s="194"/>
      <c r="LA55" s="194"/>
      <c r="LB55" s="194"/>
      <c r="LC55" s="194"/>
      <c r="LD55" s="194"/>
      <c r="LE55" s="194"/>
      <c r="LF55" s="194"/>
      <c r="LG55" s="194"/>
      <c r="LH55" s="194"/>
      <c r="LI55" s="194"/>
      <c r="LJ55" s="194"/>
      <c r="LK55" s="194"/>
      <c r="LL55" s="194"/>
      <c r="LM55" s="194"/>
      <c r="LN55" s="194"/>
      <c r="LO55" s="194"/>
      <c r="LP55" s="194"/>
      <c r="LQ55" s="194"/>
      <c r="LR55" s="194"/>
      <c r="LS55" s="194"/>
      <c r="LT55" s="194"/>
      <c r="LU55" s="194"/>
      <c r="LV55" s="194"/>
      <c r="LW55" s="194"/>
      <c r="LX55" s="194"/>
      <c r="LY55" s="194"/>
      <c r="LZ55" s="194"/>
      <c r="MA55" s="194"/>
      <c r="MB55" s="194"/>
      <c r="MC55" s="194"/>
      <c r="MD55" s="194"/>
      <c r="ME55" s="194"/>
      <c r="MF55" s="194"/>
      <c r="MG55" s="194"/>
      <c r="MH55" s="194"/>
      <c r="MI55" s="194"/>
      <c r="MJ55" s="194"/>
      <c r="MK55" s="194"/>
      <c r="ML55" s="194"/>
      <c r="MM55" s="194"/>
      <c r="MN55" s="194"/>
      <c r="MO55" s="194"/>
      <c r="MP55" s="194"/>
      <c r="MQ55" s="194"/>
      <c r="MR55" s="194"/>
      <c r="MS55" s="194"/>
      <c r="MT55" s="194"/>
      <c r="MU55" s="194"/>
      <c r="MV55" s="194"/>
      <c r="MW55" s="194"/>
      <c r="MX55" s="194"/>
      <c r="MY55" s="194"/>
      <c r="MZ55" s="194"/>
      <c r="NA55" s="194"/>
      <c r="NB55" s="194"/>
      <c r="NC55" s="194"/>
      <c r="ND55" s="194"/>
      <c r="NE55" s="194"/>
      <c r="NF55" s="194"/>
      <c r="NG55" s="194"/>
      <c r="NH55" s="194"/>
      <c r="NI55" s="194"/>
      <c r="NJ55" s="194"/>
      <c r="NK55" s="194"/>
      <c r="NL55" s="194"/>
      <c r="NM55" s="194"/>
      <c r="NN55" s="194"/>
      <c r="NO55" s="194"/>
      <c r="NP55" s="194"/>
      <c r="NQ55" s="194"/>
      <c r="NR55" s="194"/>
      <c r="NS55" s="194"/>
      <c r="NT55" s="194"/>
      <c r="NU55" s="194"/>
      <c r="NV55" s="194"/>
      <c r="NW55" s="194"/>
      <c r="NX55" s="194"/>
      <c r="NY55" s="194"/>
      <c r="NZ55" s="194"/>
      <c r="OA55" s="194"/>
      <c r="OB55" s="194"/>
      <c r="OC55" s="194"/>
      <c r="OD55" s="194"/>
      <c r="OE55" s="194"/>
      <c r="OF55" s="194"/>
      <c r="OG55" s="194"/>
      <c r="OH55" s="194"/>
      <c r="OI55" s="194"/>
      <c r="OJ55" s="194"/>
      <c r="OK55" s="194"/>
      <c r="OL55" s="194"/>
      <c r="OM55" s="194"/>
      <c r="ON55" s="194"/>
      <c r="OO55" s="194"/>
      <c r="OP55" s="194"/>
      <c r="OQ55" s="194"/>
      <c r="OR55" s="194"/>
      <c r="OS55" s="194"/>
      <c r="OT55" s="194"/>
      <c r="OU55" s="194"/>
      <c r="OV55" s="194"/>
      <c r="OW55" s="194"/>
      <c r="OX55" s="194"/>
      <c r="OY55" s="194"/>
      <c r="OZ55" s="194"/>
      <c r="PA55" s="194"/>
      <c r="PB55" s="194"/>
      <c r="PC55" s="194"/>
      <c r="PD55" s="194"/>
      <c r="PE55" s="194"/>
      <c r="PF55" s="194"/>
      <c r="PG55" s="194"/>
      <c r="PH55" s="194"/>
      <c r="PI55" s="194"/>
      <c r="PJ55" s="194"/>
      <c r="PK55" s="194"/>
      <c r="PL55" s="194"/>
      <c r="PM55" s="194"/>
      <c r="PN55" s="194"/>
      <c r="PO55" s="194"/>
      <c r="PP55" s="194"/>
      <c r="PQ55" s="194"/>
      <c r="PR55" s="194"/>
      <c r="PS55" s="194"/>
      <c r="PT55" s="194"/>
      <c r="PU55" s="194"/>
      <c r="PV55" s="194"/>
      <c r="PW55" s="194"/>
      <c r="PX55" s="194"/>
      <c r="PY55" s="194"/>
      <c r="PZ55" s="194"/>
      <c r="QA55" s="194"/>
      <c r="QB55" s="194"/>
      <c r="QC55" s="194"/>
      <c r="QD55" s="194"/>
      <c r="QE55" s="194"/>
      <c r="QF55" s="194"/>
      <c r="QG55" s="194"/>
      <c r="QH55" s="194"/>
      <c r="QI55" s="194"/>
      <c r="QJ55" s="194"/>
      <c r="QK55" s="194"/>
      <c r="QL55" s="194"/>
      <c r="QM55" s="194"/>
      <c r="QN55" s="194"/>
      <c r="QO55" s="194"/>
      <c r="QP55" s="194"/>
      <c r="QQ55" s="194"/>
      <c r="QR55" s="194"/>
      <c r="QS55" s="194"/>
      <c r="QT55" s="194"/>
      <c r="QU55" s="194"/>
      <c r="QV55" s="194"/>
      <c r="QW55" s="194"/>
      <c r="QX55" s="194"/>
      <c r="QY55" s="194"/>
      <c r="QZ55" s="194"/>
      <c r="RA55" s="194"/>
      <c r="RB55" s="194"/>
      <c r="RC55" s="194"/>
      <c r="RD55" s="194"/>
      <c r="RE55" s="194"/>
      <c r="RF55" s="194"/>
      <c r="RG55" s="194"/>
      <c r="RH55" s="194"/>
      <c r="RI55" s="194"/>
      <c r="RJ55" s="194"/>
      <c r="RK55" s="194"/>
      <c r="RL55" s="194"/>
      <c r="RM55" s="194"/>
      <c r="RN55" s="194"/>
      <c r="RO55" s="194"/>
      <c r="RP55" s="194"/>
      <c r="RQ55" s="194"/>
      <c r="RR55" s="194"/>
      <c r="RS55" s="194"/>
      <c r="RT55" s="194"/>
      <c r="RU55" s="194"/>
      <c r="RV55" s="194"/>
      <c r="RW55" s="194"/>
      <c r="RX55" s="194"/>
      <c r="RY55" s="194"/>
      <c r="RZ55" s="194"/>
      <c r="SA55" s="194"/>
      <c r="SB55" s="194"/>
      <c r="SC55" s="194"/>
      <c r="SD55" s="194"/>
      <c r="SE55" s="194"/>
      <c r="SF55" s="194"/>
      <c r="SG55" s="194"/>
      <c r="SH55" s="194"/>
      <c r="SI55" s="194"/>
      <c r="SJ55" s="194"/>
      <c r="SK55" s="194"/>
      <c r="SL55" s="194"/>
      <c r="SM55" s="194"/>
      <c r="SN55" s="194"/>
      <c r="SO55" s="194"/>
      <c r="SP55" s="194"/>
      <c r="SQ55" s="194"/>
      <c r="SR55" s="194"/>
      <c r="SS55" s="194"/>
      <c r="ST55" s="194"/>
      <c r="SU55" s="194"/>
      <c r="SV55" s="194"/>
      <c r="SW55" s="194"/>
      <c r="SX55" s="194"/>
      <c r="SY55" s="194"/>
      <c r="SZ55" s="194"/>
      <c r="TA55" s="194"/>
      <c r="TB55" s="194"/>
      <c r="TC55" s="194"/>
      <c r="TD55" s="194"/>
      <c r="TE55" s="194"/>
      <c r="TF55" s="194"/>
      <c r="TG55" s="194"/>
      <c r="TH55" s="194"/>
      <c r="TI55" s="194"/>
      <c r="TJ55" s="194"/>
      <c r="TK55" s="194"/>
      <c r="TL55" s="194"/>
      <c r="TM55" s="194"/>
      <c r="TN55" s="194"/>
      <c r="TO55" s="194"/>
      <c r="TP55" s="194"/>
      <c r="TQ55" s="194"/>
      <c r="TR55" s="194"/>
      <c r="TS55" s="194"/>
      <c r="TT55" s="194"/>
      <c r="TU55" s="194"/>
      <c r="TV55" s="194"/>
      <c r="TW55" s="194"/>
      <c r="TX55" s="194"/>
      <c r="TY55" s="194"/>
      <c r="TZ55" s="194"/>
      <c r="UA55" s="194"/>
      <c r="UB55" s="194"/>
      <c r="UC55" s="194"/>
      <c r="UD55" s="194"/>
      <c r="UE55" s="194"/>
      <c r="UF55" s="194"/>
      <c r="UG55" s="194"/>
      <c r="UH55" s="194"/>
      <c r="UI55" s="194"/>
      <c r="UJ55" s="194"/>
      <c r="UK55" s="194"/>
      <c r="UL55" s="194"/>
      <c r="UM55" s="194"/>
      <c r="UN55" s="194"/>
      <c r="UO55" s="194"/>
      <c r="UP55" s="194"/>
      <c r="UQ55" s="194"/>
      <c r="UR55" s="194"/>
      <c r="US55" s="194"/>
      <c r="UT55" s="194"/>
      <c r="UU55" s="194"/>
      <c r="UV55" s="194"/>
      <c r="UW55" s="194"/>
      <c r="UX55" s="194"/>
      <c r="UY55" s="194"/>
      <c r="UZ55" s="194"/>
      <c r="VA55" s="194"/>
      <c r="VB55" s="194"/>
      <c r="VC55" s="194"/>
      <c r="VD55" s="194"/>
      <c r="VE55" s="194"/>
      <c r="VF55" s="194"/>
      <c r="VG55" s="194"/>
      <c r="VH55" s="194"/>
      <c r="VI55" s="194"/>
      <c r="VJ55" s="194"/>
      <c r="VK55" s="194"/>
      <c r="VL55" s="194"/>
      <c r="VM55" s="194"/>
      <c r="VN55" s="194"/>
      <c r="VO55" s="194"/>
      <c r="VP55" s="194"/>
      <c r="VQ55" s="194"/>
      <c r="VR55" s="194"/>
      <c r="VS55" s="194"/>
      <c r="VT55" s="194"/>
      <c r="VU55" s="194"/>
      <c r="VV55" s="194"/>
      <c r="VW55" s="194"/>
      <c r="VX55" s="194"/>
      <c r="VY55" s="194"/>
      <c r="VZ55" s="194"/>
      <c r="WA55" s="194"/>
      <c r="WB55" s="194"/>
      <c r="WC55" s="194"/>
      <c r="WD55" s="194"/>
      <c r="WE55" s="194"/>
      <c r="WF55" s="194"/>
      <c r="WG55" s="194"/>
      <c r="WH55" s="194"/>
      <c r="WI55" s="194"/>
      <c r="WJ55" s="194"/>
      <c r="WK55" s="194"/>
      <c r="WL55" s="194"/>
      <c r="WM55" s="194"/>
      <c r="WN55" s="194"/>
      <c r="WO55" s="194"/>
      <c r="WP55" s="194"/>
      <c r="WQ55" s="194"/>
      <c r="WR55" s="194"/>
      <c r="WS55" s="194"/>
      <c r="WT55" s="194"/>
      <c r="WU55" s="194"/>
      <c r="WV55" s="194"/>
      <c r="WW55" s="194"/>
      <c r="WX55" s="194"/>
      <c r="WY55" s="194"/>
      <c r="WZ55" s="194"/>
      <c r="XA55" s="194"/>
      <c r="XB55" s="194"/>
      <c r="XC55" s="194"/>
      <c r="XD55" s="194"/>
      <c r="XE55" s="194"/>
      <c r="XF55" s="194"/>
      <c r="XG55" s="194"/>
      <c r="XH55" s="194"/>
      <c r="XI55" s="194"/>
      <c r="XJ55" s="194"/>
      <c r="XK55" s="194"/>
      <c r="XL55" s="194"/>
      <c r="XM55" s="194"/>
      <c r="XN55" s="194"/>
      <c r="XO55" s="194"/>
      <c r="XP55" s="194"/>
      <c r="XQ55" s="194"/>
      <c r="XR55" s="194"/>
      <c r="XS55" s="194"/>
      <c r="XT55" s="194"/>
      <c r="XU55" s="194"/>
      <c r="XV55" s="194"/>
      <c r="XW55" s="194"/>
      <c r="XX55" s="194"/>
      <c r="XY55" s="194"/>
      <c r="XZ55" s="194"/>
      <c r="YA55" s="194"/>
      <c r="YB55" s="194"/>
      <c r="YC55" s="194"/>
      <c r="YD55" s="194"/>
      <c r="YE55" s="194"/>
      <c r="YF55" s="194"/>
      <c r="YG55" s="194"/>
      <c r="YH55" s="194"/>
      <c r="YI55" s="194"/>
      <c r="YJ55" s="194"/>
      <c r="YK55" s="194"/>
      <c r="YL55" s="194"/>
      <c r="YM55" s="194"/>
      <c r="YN55" s="194"/>
      <c r="YO55" s="194"/>
      <c r="YP55" s="194"/>
      <c r="YQ55" s="194"/>
      <c r="YR55" s="194"/>
      <c r="YS55" s="194"/>
      <c r="YT55" s="194"/>
      <c r="YU55" s="194"/>
      <c r="YV55" s="194"/>
      <c r="YW55" s="194"/>
      <c r="YX55" s="194"/>
      <c r="YY55" s="194"/>
      <c r="YZ55" s="194"/>
      <c r="ZA55" s="194"/>
      <c r="ZB55" s="194"/>
      <c r="ZC55" s="194"/>
      <c r="ZD55" s="194"/>
      <c r="ZE55" s="194"/>
      <c r="ZF55" s="194"/>
      <c r="ZG55" s="194"/>
      <c r="ZH55" s="194"/>
      <c r="ZI55" s="194"/>
      <c r="ZJ55" s="194"/>
      <c r="ZK55" s="194"/>
      <c r="ZL55" s="194"/>
      <c r="ZM55" s="194"/>
      <c r="ZN55" s="194"/>
      <c r="ZO55" s="194"/>
      <c r="ZP55" s="194"/>
      <c r="ZQ55" s="194"/>
      <c r="ZR55" s="194"/>
      <c r="ZS55" s="194"/>
      <c r="ZT55" s="194"/>
      <c r="ZU55" s="194"/>
      <c r="ZV55" s="194"/>
      <c r="ZW55" s="194"/>
      <c r="ZX55" s="194"/>
      <c r="ZY55" s="194"/>
      <c r="ZZ55" s="194"/>
    </row>
    <row r="56" spans="1:702" s="39" customFormat="1" ht="19.5" hidden="1" customHeight="1">
      <c r="A56" s="194"/>
      <c r="B56" s="823"/>
      <c r="C56" s="741">
        <f>【5】見・契_研修諸経費!C55</f>
        <v>0</v>
      </c>
      <c r="D56" s="742">
        <f>【5】見・契_研修諸経費!D55</f>
        <v>0</v>
      </c>
      <c r="E56" s="743">
        <f>【5】見・契_研修諸経費!E55</f>
        <v>0</v>
      </c>
      <c r="F56" s="746">
        <f>【5】見・契_研修諸経費!F55</f>
        <v>0</v>
      </c>
      <c r="G56" s="663">
        <f t="shared" si="3"/>
        <v>0</v>
      </c>
      <c r="H56" s="664"/>
      <c r="I56" s="664"/>
      <c r="J56" s="81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c r="BQ56" s="194"/>
      <c r="BR56" s="194"/>
      <c r="BS56" s="194"/>
      <c r="BT56" s="194"/>
      <c r="BU56" s="194"/>
      <c r="BV56" s="194"/>
      <c r="BW56" s="194"/>
      <c r="BX56" s="194"/>
      <c r="BY56" s="194"/>
      <c r="BZ56" s="194"/>
      <c r="CA56" s="194"/>
      <c r="CB56" s="194"/>
      <c r="CC56" s="194"/>
      <c r="CD56" s="194"/>
      <c r="CE56" s="194"/>
      <c r="CF56" s="194"/>
      <c r="CG56" s="194"/>
      <c r="CH56" s="194"/>
      <c r="CI56" s="194"/>
      <c r="CJ56" s="194"/>
      <c r="CK56" s="194"/>
      <c r="CL56" s="194"/>
      <c r="CM56" s="194"/>
      <c r="CN56" s="194"/>
      <c r="CO56" s="194"/>
      <c r="CP56" s="194"/>
      <c r="CQ56" s="194"/>
      <c r="CR56" s="194"/>
      <c r="CS56" s="194"/>
      <c r="CT56" s="194"/>
      <c r="CU56" s="194"/>
      <c r="CV56" s="194"/>
      <c r="CW56" s="194"/>
      <c r="CX56" s="194"/>
      <c r="CY56" s="194"/>
      <c r="CZ56" s="194"/>
      <c r="DA56" s="194"/>
      <c r="DB56" s="194"/>
      <c r="DC56" s="194"/>
      <c r="DD56" s="194"/>
      <c r="DE56" s="194"/>
      <c r="DF56" s="194"/>
      <c r="DG56" s="194"/>
      <c r="DH56" s="194"/>
      <c r="DI56" s="194"/>
      <c r="DJ56" s="194"/>
      <c r="DK56" s="194"/>
      <c r="DL56" s="194"/>
      <c r="DM56" s="194"/>
      <c r="DN56" s="194"/>
      <c r="DO56" s="194"/>
      <c r="DP56" s="194"/>
      <c r="DQ56" s="194"/>
      <c r="DR56" s="194"/>
      <c r="DS56" s="194"/>
      <c r="DT56" s="194"/>
      <c r="DU56" s="194"/>
      <c r="DV56" s="194"/>
      <c r="DW56" s="194"/>
      <c r="DX56" s="194"/>
      <c r="DY56" s="194"/>
      <c r="DZ56" s="194"/>
      <c r="EA56" s="194"/>
      <c r="EB56" s="194"/>
      <c r="EC56" s="194"/>
      <c r="ED56" s="194"/>
      <c r="EE56" s="194"/>
      <c r="EF56" s="194"/>
      <c r="EG56" s="194"/>
      <c r="EH56" s="194"/>
      <c r="EI56" s="194"/>
      <c r="EJ56" s="194"/>
      <c r="EK56" s="194"/>
      <c r="EL56" s="194"/>
      <c r="EM56" s="194"/>
      <c r="EN56" s="194"/>
      <c r="EO56" s="194"/>
      <c r="EP56" s="194"/>
      <c r="EQ56" s="194"/>
      <c r="ER56" s="194"/>
      <c r="ES56" s="194"/>
      <c r="ET56" s="194"/>
      <c r="EU56" s="194"/>
      <c r="EV56" s="194"/>
      <c r="EW56" s="194"/>
      <c r="EX56" s="194"/>
      <c r="EY56" s="194"/>
      <c r="EZ56" s="194"/>
      <c r="FA56" s="194"/>
      <c r="FB56" s="194"/>
      <c r="FC56" s="194"/>
      <c r="FD56" s="194"/>
      <c r="FE56" s="194"/>
      <c r="FF56" s="194"/>
      <c r="FG56" s="194"/>
      <c r="FH56" s="194"/>
      <c r="FI56" s="194"/>
      <c r="FJ56" s="194"/>
      <c r="FK56" s="194"/>
      <c r="FL56" s="194"/>
      <c r="FM56" s="194"/>
      <c r="FN56" s="194"/>
      <c r="FO56" s="194"/>
      <c r="FP56" s="194"/>
      <c r="FQ56" s="194"/>
      <c r="FR56" s="194"/>
      <c r="FS56" s="194"/>
      <c r="FT56" s="194"/>
      <c r="FU56" s="194"/>
      <c r="FV56" s="194"/>
      <c r="FW56" s="194"/>
      <c r="FX56" s="194"/>
      <c r="FY56" s="194"/>
      <c r="FZ56" s="194"/>
      <c r="GA56" s="194"/>
      <c r="GB56" s="194"/>
      <c r="GC56" s="194"/>
      <c r="GD56" s="194"/>
      <c r="GE56" s="194"/>
      <c r="GF56" s="194"/>
      <c r="GG56" s="194"/>
      <c r="GH56" s="194"/>
      <c r="GI56" s="194"/>
      <c r="GJ56" s="194"/>
      <c r="GK56" s="194"/>
      <c r="GL56" s="194"/>
      <c r="GM56" s="194"/>
      <c r="GN56" s="194"/>
      <c r="GO56" s="194"/>
      <c r="GP56" s="194"/>
      <c r="GQ56" s="194"/>
      <c r="GR56" s="194"/>
      <c r="GS56" s="194"/>
      <c r="GT56" s="194"/>
      <c r="GU56" s="194"/>
      <c r="GV56" s="194"/>
      <c r="GW56" s="194"/>
      <c r="GX56" s="194"/>
      <c r="GY56" s="194"/>
      <c r="GZ56" s="194"/>
      <c r="HA56" s="194"/>
      <c r="HB56" s="194"/>
      <c r="HC56" s="194"/>
      <c r="HD56" s="194"/>
      <c r="HE56" s="194"/>
      <c r="HF56" s="194"/>
      <c r="HG56" s="194"/>
      <c r="HH56" s="194"/>
      <c r="HI56" s="194"/>
      <c r="HJ56" s="194"/>
      <c r="HK56" s="194"/>
      <c r="HL56" s="194"/>
      <c r="HM56" s="194"/>
      <c r="HN56" s="194"/>
      <c r="HO56" s="194"/>
      <c r="HP56" s="194"/>
      <c r="HQ56" s="194"/>
      <c r="HR56" s="194"/>
      <c r="HS56" s="194"/>
      <c r="HT56" s="194"/>
      <c r="HU56" s="194"/>
      <c r="HV56" s="194"/>
      <c r="HW56" s="194"/>
      <c r="HX56" s="194"/>
      <c r="HY56" s="194"/>
      <c r="HZ56" s="194"/>
      <c r="IA56" s="194"/>
      <c r="IB56" s="194"/>
      <c r="IC56" s="194"/>
      <c r="ID56" s="194"/>
      <c r="IE56" s="194"/>
      <c r="IF56" s="194"/>
      <c r="IG56" s="194"/>
      <c r="IH56" s="194"/>
      <c r="II56" s="194"/>
      <c r="IJ56" s="194"/>
      <c r="IK56" s="194"/>
      <c r="IL56" s="194"/>
      <c r="IM56" s="194"/>
      <c r="IN56" s="194"/>
      <c r="IO56" s="194"/>
      <c r="IP56" s="194"/>
      <c r="IQ56" s="194"/>
      <c r="IR56" s="194"/>
      <c r="IS56" s="194"/>
      <c r="IT56" s="194"/>
      <c r="IU56" s="194"/>
      <c r="IV56" s="194"/>
      <c r="IW56" s="194"/>
      <c r="IX56" s="194"/>
      <c r="IY56" s="194"/>
      <c r="IZ56" s="194"/>
      <c r="JA56" s="194"/>
      <c r="JB56" s="194"/>
      <c r="JC56" s="194"/>
      <c r="JD56" s="194"/>
      <c r="JE56" s="194"/>
      <c r="JF56" s="194"/>
      <c r="JG56" s="194"/>
      <c r="JH56" s="194"/>
      <c r="JI56" s="194"/>
      <c r="JJ56" s="194"/>
      <c r="JK56" s="194"/>
      <c r="JL56" s="194"/>
      <c r="JM56" s="194"/>
      <c r="JN56" s="194"/>
      <c r="JO56" s="194"/>
      <c r="JP56" s="194"/>
      <c r="JQ56" s="194"/>
      <c r="JR56" s="194"/>
      <c r="JS56" s="194"/>
      <c r="JT56" s="194"/>
      <c r="JU56" s="194"/>
      <c r="JV56" s="194"/>
      <c r="JW56" s="194"/>
      <c r="JX56" s="194"/>
      <c r="JY56" s="194"/>
      <c r="JZ56" s="194"/>
      <c r="KA56" s="194"/>
      <c r="KB56" s="194"/>
      <c r="KC56" s="194"/>
      <c r="KD56" s="194"/>
      <c r="KE56" s="194"/>
      <c r="KF56" s="194"/>
      <c r="KG56" s="194"/>
      <c r="KH56" s="194"/>
      <c r="KI56" s="194"/>
      <c r="KJ56" s="194"/>
      <c r="KK56" s="194"/>
      <c r="KL56" s="194"/>
      <c r="KM56" s="194"/>
      <c r="KN56" s="194"/>
      <c r="KO56" s="194"/>
      <c r="KP56" s="194"/>
      <c r="KQ56" s="194"/>
      <c r="KR56" s="194"/>
      <c r="KS56" s="194"/>
      <c r="KT56" s="194"/>
      <c r="KU56" s="194"/>
      <c r="KV56" s="194"/>
      <c r="KW56" s="194"/>
      <c r="KX56" s="194"/>
      <c r="KY56" s="194"/>
      <c r="KZ56" s="194"/>
      <c r="LA56" s="194"/>
      <c r="LB56" s="194"/>
      <c r="LC56" s="194"/>
      <c r="LD56" s="194"/>
      <c r="LE56" s="194"/>
      <c r="LF56" s="194"/>
      <c r="LG56" s="194"/>
      <c r="LH56" s="194"/>
      <c r="LI56" s="194"/>
      <c r="LJ56" s="194"/>
      <c r="LK56" s="194"/>
      <c r="LL56" s="194"/>
      <c r="LM56" s="194"/>
      <c r="LN56" s="194"/>
      <c r="LO56" s="194"/>
      <c r="LP56" s="194"/>
      <c r="LQ56" s="194"/>
      <c r="LR56" s="194"/>
      <c r="LS56" s="194"/>
      <c r="LT56" s="194"/>
      <c r="LU56" s="194"/>
      <c r="LV56" s="194"/>
      <c r="LW56" s="194"/>
      <c r="LX56" s="194"/>
      <c r="LY56" s="194"/>
      <c r="LZ56" s="194"/>
      <c r="MA56" s="194"/>
      <c r="MB56" s="194"/>
      <c r="MC56" s="194"/>
      <c r="MD56" s="194"/>
      <c r="ME56" s="194"/>
      <c r="MF56" s="194"/>
      <c r="MG56" s="194"/>
      <c r="MH56" s="194"/>
      <c r="MI56" s="194"/>
      <c r="MJ56" s="194"/>
      <c r="MK56" s="194"/>
      <c r="ML56" s="194"/>
      <c r="MM56" s="194"/>
      <c r="MN56" s="194"/>
      <c r="MO56" s="194"/>
      <c r="MP56" s="194"/>
      <c r="MQ56" s="194"/>
      <c r="MR56" s="194"/>
      <c r="MS56" s="194"/>
      <c r="MT56" s="194"/>
      <c r="MU56" s="194"/>
      <c r="MV56" s="194"/>
      <c r="MW56" s="194"/>
      <c r="MX56" s="194"/>
      <c r="MY56" s="194"/>
      <c r="MZ56" s="194"/>
      <c r="NA56" s="194"/>
      <c r="NB56" s="194"/>
      <c r="NC56" s="194"/>
      <c r="ND56" s="194"/>
      <c r="NE56" s="194"/>
      <c r="NF56" s="194"/>
      <c r="NG56" s="194"/>
      <c r="NH56" s="194"/>
      <c r="NI56" s="194"/>
      <c r="NJ56" s="194"/>
      <c r="NK56" s="194"/>
      <c r="NL56" s="194"/>
      <c r="NM56" s="194"/>
      <c r="NN56" s="194"/>
      <c r="NO56" s="194"/>
      <c r="NP56" s="194"/>
      <c r="NQ56" s="194"/>
      <c r="NR56" s="194"/>
      <c r="NS56" s="194"/>
      <c r="NT56" s="194"/>
      <c r="NU56" s="194"/>
      <c r="NV56" s="194"/>
      <c r="NW56" s="194"/>
      <c r="NX56" s="194"/>
      <c r="NY56" s="194"/>
      <c r="NZ56" s="194"/>
      <c r="OA56" s="194"/>
      <c r="OB56" s="194"/>
      <c r="OC56" s="194"/>
      <c r="OD56" s="194"/>
      <c r="OE56" s="194"/>
      <c r="OF56" s="194"/>
      <c r="OG56" s="194"/>
      <c r="OH56" s="194"/>
      <c r="OI56" s="194"/>
      <c r="OJ56" s="194"/>
      <c r="OK56" s="194"/>
      <c r="OL56" s="194"/>
      <c r="OM56" s="194"/>
      <c r="ON56" s="194"/>
      <c r="OO56" s="194"/>
      <c r="OP56" s="194"/>
      <c r="OQ56" s="194"/>
      <c r="OR56" s="194"/>
      <c r="OS56" s="194"/>
      <c r="OT56" s="194"/>
      <c r="OU56" s="194"/>
      <c r="OV56" s="194"/>
      <c r="OW56" s="194"/>
      <c r="OX56" s="194"/>
      <c r="OY56" s="194"/>
      <c r="OZ56" s="194"/>
      <c r="PA56" s="194"/>
      <c r="PB56" s="194"/>
      <c r="PC56" s="194"/>
      <c r="PD56" s="194"/>
      <c r="PE56" s="194"/>
      <c r="PF56" s="194"/>
      <c r="PG56" s="194"/>
      <c r="PH56" s="194"/>
      <c r="PI56" s="194"/>
      <c r="PJ56" s="194"/>
      <c r="PK56" s="194"/>
      <c r="PL56" s="194"/>
      <c r="PM56" s="194"/>
      <c r="PN56" s="194"/>
      <c r="PO56" s="194"/>
      <c r="PP56" s="194"/>
      <c r="PQ56" s="194"/>
      <c r="PR56" s="194"/>
      <c r="PS56" s="194"/>
      <c r="PT56" s="194"/>
      <c r="PU56" s="194"/>
      <c r="PV56" s="194"/>
      <c r="PW56" s="194"/>
      <c r="PX56" s="194"/>
      <c r="PY56" s="194"/>
      <c r="PZ56" s="194"/>
      <c r="QA56" s="194"/>
      <c r="QB56" s="194"/>
      <c r="QC56" s="194"/>
      <c r="QD56" s="194"/>
      <c r="QE56" s="194"/>
      <c r="QF56" s="194"/>
      <c r="QG56" s="194"/>
      <c r="QH56" s="194"/>
      <c r="QI56" s="194"/>
      <c r="QJ56" s="194"/>
      <c r="QK56" s="194"/>
      <c r="QL56" s="194"/>
      <c r="QM56" s="194"/>
      <c r="QN56" s="194"/>
      <c r="QO56" s="194"/>
      <c r="QP56" s="194"/>
      <c r="QQ56" s="194"/>
      <c r="QR56" s="194"/>
      <c r="QS56" s="194"/>
      <c r="QT56" s="194"/>
      <c r="QU56" s="194"/>
      <c r="QV56" s="194"/>
      <c r="QW56" s="194"/>
      <c r="QX56" s="194"/>
      <c r="QY56" s="194"/>
      <c r="QZ56" s="194"/>
      <c r="RA56" s="194"/>
      <c r="RB56" s="194"/>
      <c r="RC56" s="194"/>
      <c r="RD56" s="194"/>
      <c r="RE56" s="194"/>
      <c r="RF56" s="194"/>
      <c r="RG56" s="194"/>
      <c r="RH56" s="194"/>
      <c r="RI56" s="194"/>
      <c r="RJ56" s="194"/>
      <c r="RK56" s="194"/>
      <c r="RL56" s="194"/>
      <c r="RM56" s="194"/>
      <c r="RN56" s="194"/>
      <c r="RO56" s="194"/>
      <c r="RP56" s="194"/>
      <c r="RQ56" s="194"/>
      <c r="RR56" s="194"/>
      <c r="RS56" s="194"/>
      <c r="RT56" s="194"/>
      <c r="RU56" s="194"/>
      <c r="RV56" s="194"/>
      <c r="RW56" s="194"/>
      <c r="RX56" s="194"/>
      <c r="RY56" s="194"/>
      <c r="RZ56" s="194"/>
      <c r="SA56" s="194"/>
      <c r="SB56" s="194"/>
      <c r="SC56" s="194"/>
      <c r="SD56" s="194"/>
      <c r="SE56" s="194"/>
      <c r="SF56" s="194"/>
      <c r="SG56" s="194"/>
      <c r="SH56" s="194"/>
      <c r="SI56" s="194"/>
      <c r="SJ56" s="194"/>
      <c r="SK56" s="194"/>
      <c r="SL56" s="194"/>
      <c r="SM56" s="194"/>
      <c r="SN56" s="194"/>
      <c r="SO56" s="194"/>
      <c r="SP56" s="194"/>
      <c r="SQ56" s="194"/>
      <c r="SR56" s="194"/>
      <c r="SS56" s="194"/>
      <c r="ST56" s="194"/>
      <c r="SU56" s="194"/>
      <c r="SV56" s="194"/>
      <c r="SW56" s="194"/>
      <c r="SX56" s="194"/>
      <c r="SY56" s="194"/>
      <c r="SZ56" s="194"/>
      <c r="TA56" s="194"/>
      <c r="TB56" s="194"/>
      <c r="TC56" s="194"/>
      <c r="TD56" s="194"/>
      <c r="TE56" s="194"/>
      <c r="TF56" s="194"/>
      <c r="TG56" s="194"/>
      <c r="TH56" s="194"/>
      <c r="TI56" s="194"/>
      <c r="TJ56" s="194"/>
      <c r="TK56" s="194"/>
      <c r="TL56" s="194"/>
      <c r="TM56" s="194"/>
      <c r="TN56" s="194"/>
      <c r="TO56" s="194"/>
      <c r="TP56" s="194"/>
      <c r="TQ56" s="194"/>
      <c r="TR56" s="194"/>
      <c r="TS56" s="194"/>
      <c r="TT56" s="194"/>
      <c r="TU56" s="194"/>
      <c r="TV56" s="194"/>
      <c r="TW56" s="194"/>
      <c r="TX56" s="194"/>
      <c r="TY56" s="194"/>
      <c r="TZ56" s="194"/>
      <c r="UA56" s="194"/>
      <c r="UB56" s="194"/>
      <c r="UC56" s="194"/>
      <c r="UD56" s="194"/>
      <c r="UE56" s="194"/>
      <c r="UF56" s="194"/>
      <c r="UG56" s="194"/>
      <c r="UH56" s="194"/>
      <c r="UI56" s="194"/>
      <c r="UJ56" s="194"/>
      <c r="UK56" s="194"/>
      <c r="UL56" s="194"/>
      <c r="UM56" s="194"/>
      <c r="UN56" s="194"/>
      <c r="UO56" s="194"/>
      <c r="UP56" s="194"/>
      <c r="UQ56" s="194"/>
      <c r="UR56" s="194"/>
      <c r="US56" s="194"/>
      <c r="UT56" s="194"/>
      <c r="UU56" s="194"/>
      <c r="UV56" s="194"/>
      <c r="UW56" s="194"/>
      <c r="UX56" s="194"/>
      <c r="UY56" s="194"/>
      <c r="UZ56" s="194"/>
      <c r="VA56" s="194"/>
      <c r="VB56" s="194"/>
      <c r="VC56" s="194"/>
      <c r="VD56" s="194"/>
      <c r="VE56" s="194"/>
      <c r="VF56" s="194"/>
      <c r="VG56" s="194"/>
      <c r="VH56" s="194"/>
      <c r="VI56" s="194"/>
      <c r="VJ56" s="194"/>
      <c r="VK56" s="194"/>
      <c r="VL56" s="194"/>
      <c r="VM56" s="194"/>
      <c r="VN56" s="194"/>
      <c r="VO56" s="194"/>
      <c r="VP56" s="194"/>
      <c r="VQ56" s="194"/>
      <c r="VR56" s="194"/>
      <c r="VS56" s="194"/>
      <c r="VT56" s="194"/>
      <c r="VU56" s="194"/>
      <c r="VV56" s="194"/>
      <c r="VW56" s="194"/>
      <c r="VX56" s="194"/>
      <c r="VY56" s="194"/>
      <c r="VZ56" s="194"/>
      <c r="WA56" s="194"/>
      <c r="WB56" s="194"/>
      <c r="WC56" s="194"/>
      <c r="WD56" s="194"/>
      <c r="WE56" s="194"/>
      <c r="WF56" s="194"/>
      <c r="WG56" s="194"/>
      <c r="WH56" s="194"/>
      <c r="WI56" s="194"/>
      <c r="WJ56" s="194"/>
      <c r="WK56" s="194"/>
      <c r="WL56" s="194"/>
      <c r="WM56" s="194"/>
      <c r="WN56" s="194"/>
      <c r="WO56" s="194"/>
      <c r="WP56" s="194"/>
      <c r="WQ56" s="194"/>
      <c r="WR56" s="194"/>
      <c r="WS56" s="194"/>
      <c r="WT56" s="194"/>
      <c r="WU56" s="194"/>
      <c r="WV56" s="194"/>
      <c r="WW56" s="194"/>
      <c r="WX56" s="194"/>
      <c r="WY56" s="194"/>
      <c r="WZ56" s="194"/>
      <c r="XA56" s="194"/>
      <c r="XB56" s="194"/>
      <c r="XC56" s="194"/>
      <c r="XD56" s="194"/>
      <c r="XE56" s="194"/>
      <c r="XF56" s="194"/>
      <c r="XG56" s="194"/>
      <c r="XH56" s="194"/>
      <c r="XI56" s="194"/>
      <c r="XJ56" s="194"/>
      <c r="XK56" s="194"/>
      <c r="XL56" s="194"/>
      <c r="XM56" s="194"/>
      <c r="XN56" s="194"/>
      <c r="XO56" s="194"/>
      <c r="XP56" s="194"/>
      <c r="XQ56" s="194"/>
      <c r="XR56" s="194"/>
      <c r="XS56" s="194"/>
      <c r="XT56" s="194"/>
      <c r="XU56" s="194"/>
      <c r="XV56" s="194"/>
      <c r="XW56" s="194"/>
      <c r="XX56" s="194"/>
      <c r="XY56" s="194"/>
      <c r="XZ56" s="194"/>
      <c r="YA56" s="194"/>
      <c r="YB56" s="194"/>
      <c r="YC56" s="194"/>
      <c r="YD56" s="194"/>
      <c r="YE56" s="194"/>
      <c r="YF56" s="194"/>
      <c r="YG56" s="194"/>
      <c r="YH56" s="194"/>
      <c r="YI56" s="194"/>
      <c r="YJ56" s="194"/>
      <c r="YK56" s="194"/>
      <c r="YL56" s="194"/>
      <c r="YM56" s="194"/>
      <c r="YN56" s="194"/>
      <c r="YO56" s="194"/>
      <c r="YP56" s="194"/>
      <c r="YQ56" s="194"/>
      <c r="YR56" s="194"/>
      <c r="YS56" s="194"/>
      <c r="YT56" s="194"/>
      <c r="YU56" s="194"/>
      <c r="YV56" s="194"/>
      <c r="YW56" s="194"/>
      <c r="YX56" s="194"/>
      <c r="YY56" s="194"/>
      <c r="YZ56" s="194"/>
      <c r="ZA56" s="194"/>
      <c r="ZB56" s="194"/>
      <c r="ZC56" s="194"/>
      <c r="ZD56" s="194"/>
      <c r="ZE56" s="194"/>
      <c r="ZF56" s="194"/>
      <c r="ZG56" s="194"/>
      <c r="ZH56" s="194"/>
      <c r="ZI56" s="194"/>
      <c r="ZJ56" s="194"/>
      <c r="ZK56" s="194"/>
      <c r="ZL56" s="194"/>
      <c r="ZM56" s="194"/>
      <c r="ZN56" s="194"/>
      <c r="ZO56" s="194"/>
      <c r="ZP56" s="194"/>
      <c r="ZQ56" s="194"/>
      <c r="ZR56" s="194"/>
      <c r="ZS56" s="194"/>
      <c r="ZT56" s="194"/>
      <c r="ZU56" s="194"/>
      <c r="ZV56" s="194"/>
      <c r="ZW56" s="194"/>
      <c r="ZX56" s="194"/>
      <c r="ZY56" s="194"/>
      <c r="ZZ56" s="194"/>
    </row>
    <row r="57" spans="1:702" s="39" customFormat="1" ht="19.5" hidden="1" customHeight="1">
      <c r="A57" s="194"/>
      <c r="B57" s="823"/>
      <c r="C57" s="741">
        <f>【5】見・契_研修諸経費!C56</f>
        <v>0</v>
      </c>
      <c r="D57" s="742">
        <f>【5】見・契_研修諸経費!D56</f>
        <v>0</v>
      </c>
      <c r="E57" s="743">
        <f>【5】見・契_研修諸経費!E56</f>
        <v>0</v>
      </c>
      <c r="F57" s="746">
        <f>【5】見・契_研修諸経費!F56</f>
        <v>0</v>
      </c>
      <c r="G57" s="663">
        <f t="shared" si="3"/>
        <v>0</v>
      </c>
      <c r="H57" s="664"/>
      <c r="I57" s="664"/>
      <c r="J57" s="81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c r="BD57" s="194"/>
      <c r="BE57" s="194"/>
      <c r="BF57" s="194"/>
      <c r="BG57" s="194"/>
      <c r="BH57" s="194"/>
      <c r="BI57" s="194"/>
      <c r="BJ57" s="194"/>
      <c r="BK57" s="194"/>
      <c r="BL57" s="194"/>
      <c r="BM57" s="194"/>
      <c r="BN57" s="194"/>
      <c r="BO57" s="194"/>
      <c r="BP57" s="194"/>
      <c r="BQ57" s="194"/>
      <c r="BR57" s="194"/>
      <c r="BS57" s="194"/>
      <c r="BT57" s="194"/>
      <c r="BU57" s="194"/>
      <c r="BV57" s="194"/>
      <c r="BW57" s="194"/>
      <c r="BX57" s="194"/>
      <c r="BY57" s="194"/>
      <c r="BZ57" s="194"/>
      <c r="CA57" s="194"/>
      <c r="CB57" s="194"/>
      <c r="CC57" s="194"/>
      <c r="CD57" s="194"/>
      <c r="CE57" s="194"/>
      <c r="CF57" s="194"/>
      <c r="CG57" s="194"/>
      <c r="CH57" s="194"/>
      <c r="CI57" s="194"/>
      <c r="CJ57" s="194"/>
      <c r="CK57" s="194"/>
      <c r="CL57" s="194"/>
      <c r="CM57" s="194"/>
      <c r="CN57" s="194"/>
      <c r="CO57" s="194"/>
      <c r="CP57" s="194"/>
      <c r="CQ57" s="194"/>
      <c r="CR57" s="194"/>
      <c r="CS57" s="194"/>
      <c r="CT57" s="194"/>
      <c r="CU57" s="194"/>
      <c r="CV57" s="194"/>
      <c r="CW57" s="194"/>
      <c r="CX57" s="194"/>
      <c r="CY57" s="194"/>
      <c r="CZ57" s="194"/>
      <c r="DA57" s="194"/>
      <c r="DB57" s="194"/>
      <c r="DC57" s="194"/>
      <c r="DD57" s="194"/>
      <c r="DE57" s="194"/>
      <c r="DF57" s="194"/>
      <c r="DG57" s="194"/>
      <c r="DH57" s="194"/>
      <c r="DI57" s="194"/>
      <c r="DJ57" s="194"/>
      <c r="DK57" s="194"/>
      <c r="DL57" s="194"/>
      <c r="DM57" s="194"/>
      <c r="DN57" s="194"/>
      <c r="DO57" s="194"/>
      <c r="DP57" s="194"/>
      <c r="DQ57" s="194"/>
      <c r="DR57" s="194"/>
      <c r="DS57" s="194"/>
      <c r="DT57" s="194"/>
      <c r="DU57" s="194"/>
      <c r="DV57" s="194"/>
      <c r="DW57" s="194"/>
      <c r="DX57" s="194"/>
      <c r="DY57" s="194"/>
      <c r="DZ57" s="194"/>
      <c r="EA57" s="194"/>
      <c r="EB57" s="194"/>
      <c r="EC57" s="194"/>
      <c r="ED57" s="194"/>
      <c r="EE57" s="194"/>
      <c r="EF57" s="194"/>
      <c r="EG57" s="194"/>
      <c r="EH57" s="194"/>
      <c r="EI57" s="194"/>
      <c r="EJ57" s="194"/>
      <c r="EK57" s="194"/>
      <c r="EL57" s="194"/>
      <c r="EM57" s="194"/>
      <c r="EN57" s="194"/>
      <c r="EO57" s="194"/>
      <c r="EP57" s="194"/>
      <c r="EQ57" s="194"/>
      <c r="ER57" s="194"/>
      <c r="ES57" s="194"/>
      <c r="ET57" s="194"/>
      <c r="EU57" s="194"/>
      <c r="EV57" s="194"/>
      <c r="EW57" s="194"/>
      <c r="EX57" s="194"/>
      <c r="EY57" s="194"/>
      <c r="EZ57" s="194"/>
      <c r="FA57" s="194"/>
      <c r="FB57" s="194"/>
      <c r="FC57" s="194"/>
      <c r="FD57" s="194"/>
      <c r="FE57" s="194"/>
      <c r="FF57" s="194"/>
      <c r="FG57" s="194"/>
      <c r="FH57" s="194"/>
      <c r="FI57" s="194"/>
      <c r="FJ57" s="194"/>
      <c r="FK57" s="194"/>
      <c r="FL57" s="194"/>
      <c r="FM57" s="194"/>
      <c r="FN57" s="194"/>
      <c r="FO57" s="194"/>
      <c r="FP57" s="194"/>
      <c r="FQ57" s="194"/>
      <c r="FR57" s="194"/>
      <c r="FS57" s="194"/>
      <c r="FT57" s="194"/>
      <c r="FU57" s="194"/>
      <c r="FV57" s="194"/>
      <c r="FW57" s="194"/>
      <c r="FX57" s="194"/>
      <c r="FY57" s="194"/>
      <c r="FZ57" s="194"/>
      <c r="GA57" s="194"/>
      <c r="GB57" s="194"/>
      <c r="GC57" s="194"/>
      <c r="GD57" s="194"/>
      <c r="GE57" s="194"/>
      <c r="GF57" s="194"/>
      <c r="GG57" s="194"/>
      <c r="GH57" s="194"/>
      <c r="GI57" s="194"/>
      <c r="GJ57" s="194"/>
      <c r="GK57" s="194"/>
      <c r="GL57" s="194"/>
      <c r="GM57" s="194"/>
      <c r="GN57" s="194"/>
      <c r="GO57" s="194"/>
      <c r="GP57" s="194"/>
      <c r="GQ57" s="194"/>
      <c r="GR57" s="194"/>
      <c r="GS57" s="194"/>
      <c r="GT57" s="194"/>
      <c r="GU57" s="194"/>
      <c r="GV57" s="194"/>
      <c r="GW57" s="194"/>
      <c r="GX57" s="194"/>
      <c r="GY57" s="194"/>
      <c r="GZ57" s="194"/>
      <c r="HA57" s="194"/>
      <c r="HB57" s="194"/>
      <c r="HC57" s="194"/>
      <c r="HD57" s="194"/>
      <c r="HE57" s="194"/>
      <c r="HF57" s="194"/>
      <c r="HG57" s="194"/>
      <c r="HH57" s="194"/>
      <c r="HI57" s="194"/>
      <c r="HJ57" s="194"/>
      <c r="HK57" s="194"/>
      <c r="HL57" s="194"/>
      <c r="HM57" s="194"/>
      <c r="HN57" s="194"/>
      <c r="HO57" s="194"/>
      <c r="HP57" s="194"/>
      <c r="HQ57" s="194"/>
      <c r="HR57" s="194"/>
      <c r="HS57" s="194"/>
      <c r="HT57" s="194"/>
      <c r="HU57" s="194"/>
      <c r="HV57" s="194"/>
      <c r="HW57" s="194"/>
      <c r="HX57" s="194"/>
      <c r="HY57" s="194"/>
      <c r="HZ57" s="194"/>
      <c r="IA57" s="194"/>
      <c r="IB57" s="194"/>
      <c r="IC57" s="194"/>
      <c r="ID57" s="194"/>
      <c r="IE57" s="194"/>
      <c r="IF57" s="194"/>
      <c r="IG57" s="194"/>
      <c r="IH57" s="194"/>
      <c r="II57" s="194"/>
      <c r="IJ57" s="194"/>
      <c r="IK57" s="194"/>
      <c r="IL57" s="194"/>
      <c r="IM57" s="194"/>
      <c r="IN57" s="194"/>
      <c r="IO57" s="194"/>
      <c r="IP57" s="194"/>
      <c r="IQ57" s="194"/>
      <c r="IR57" s="194"/>
      <c r="IS57" s="194"/>
      <c r="IT57" s="194"/>
      <c r="IU57" s="194"/>
      <c r="IV57" s="194"/>
      <c r="IW57" s="194"/>
      <c r="IX57" s="194"/>
      <c r="IY57" s="194"/>
      <c r="IZ57" s="194"/>
      <c r="JA57" s="194"/>
      <c r="JB57" s="194"/>
      <c r="JC57" s="194"/>
      <c r="JD57" s="194"/>
      <c r="JE57" s="194"/>
      <c r="JF57" s="194"/>
      <c r="JG57" s="194"/>
      <c r="JH57" s="194"/>
      <c r="JI57" s="194"/>
      <c r="JJ57" s="194"/>
      <c r="JK57" s="194"/>
      <c r="JL57" s="194"/>
      <c r="JM57" s="194"/>
      <c r="JN57" s="194"/>
      <c r="JO57" s="194"/>
      <c r="JP57" s="194"/>
      <c r="JQ57" s="194"/>
      <c r="JR57" s="194"/>
      <c r="JS57" s="194"/>
      <c r="JT57" s="194"/>
      <c r="JU57" s="194"/>
      <c r="JV57" s="194"/>
      <c r="JW57" s="194"/>
      <c r="JX57" s="194"/>
      <c r="JY57" s="194"/>
      <c r="JZ57" s="194"/>
      <c r="KA57" s="194"/>
      <c r="KB57" s="194"/>
      <c r="KC57" s="194"/>
      <c r="KD57" s="194"/>
      <c r="KE57" s="194"/>
      <c r="KF57" s="194"/>
      <c r="KG57" s="194"/>
      <c r="KH57" s="194"/>
      <c r="KI57" s="194"/>
      <c r="KJ57" s="194"/>
      <c r="KK57" s="194"/>
      <c r="KL57" s="194"/>
      <c r="KM57" s="194"/>
      <c r="KN57" s="194"/>
      <c r="KO57" s="194"/>
      <c r="KP57" s="194"/>
      <c r="KQ57" s="194"/>
      <c r="KR57" s="194"/>
      <c r="KS57" s="194"/>
      <c r="KT57" s="194"/>
      <c r="KU57" s="194"/>
      <c r="KV57" s="194"/>
      <c r="KW57" s="194"/>
      <c r="KX57" s="194"/>
      <c r="KY57" s="194"/>
      <c r="KZ57" s="194"/>
      <c r="LA57" s="194"/>
      <c r="LB57" s="194"/>
      <c r="LC57" s="194"/>
      <c r="LD57" s="194"/>
      <c r="LE57" s="194"/>
      <c r="LF57" s="194"/>
      <c r="LG57" s="194"/>
      <c r="LH57" s="194"/>
      <c r="LI57" s="194"/>
      <c r="LJ57" s="194"/>
      <c r="LK57" s="194"/>
      <c r="LL57" s="194"/>
      <c r="LM57" s="194"/>
      <c r="LN57" s="194"/>
      <c r="LO57" s="194"/>
      <c r="LP57" s="194"/>
      <c r="LQ57" s="194"/>
      <c r="LR57" s="194"/>
      <c r="LS57" s="194"/>
      <c r="LT57" s="194"/>
      <c r="LU57" s="194"/>
      <c r="LV57" s="194"/>
      <c r="LW57" s="194"/>
      <c r="LX57" s="194"/>
      <c r="LY57" s="194"/>
      <c r="LZ57" s="194"/>
      <c r="MA57" s="194"/>
      <c r="MB57" s="194"/>
      <c r="MC57" s="194"/>
      <c r="MD57" s="194"/>
      <c r="ME57" s="194"/>
      <c r="MF57" s="194"/>
      <c r="MG57" s="194"/>
      <c r="MH57" s="194"/>
      <c r="MI57" s="194"/>
      <c r="MJ57" s="194"/>
      <c r="MK57" s="194"/>
      <c r="ML57" s="194"/>
      <c r="MM57" s="194"/>
      <c r="MN57" s="194"/>
      <c r="MO57" s="194"/>
      <c r="MP57" s="194"/>
      <c r="MQ57" s="194"/>
      <c r="MR57" s="194"/>
      <c r="MS57" s="194"/>
      <c r="MT57" s="194"/>
      <c r="MU57" s="194"/>
      <c r="MV57" s="194"/>
      <c r="MW57" s="194"/>
      <c r="MX57" s="194"/>
      <c r="MY57" s="194"/>
      <c r="MZ57" s="194"/>
      <c r="NA57" s="194"/>
      <c r="NB57" s="194"/>
      <c r="NC57" s="194"/>
      <c r="ND57" s="194"/>
      <c r="NE57" s="194"/>
      <c r="NF57" s="194"/>
      <c r="NG57" s="194"/>
      <c r="NH57" s="194"/>
      <c r="NI57" s="194"/>
      <c r="NJ57" s="194"/>
      <c r="NK57" s="194"/>
      <c r="NL57" s="194"/>
      <c r="NM57" s="194"/>
      <c r="NN57" s="194"/>
      <c r="NO57" s="194"/>
      <c r="NP57" s="194"/>
      <c r="NQ57" s="194"/>
      <c r="NR57" s="194"/>
      <c r="NS57" s="194"/>
      <c r="NT57" s="194"/>
      <c r="NU57" s="194"/>
      <c r="NV57" s="194"/>
      <c r="NW57" s="194"/>
      <c r="NX57" s="194"/>
      <c r="NY57" s="194"/>
      <c r="NZ57" s="194"/>
      <c r="OA57" s="194"/>
      <c r="OB57" s="194"/>
      <c r="OC57" s="194"/>
      <c r="OD57" s="194"/>
      <c r="OE57" s="194"/>
      <c r="OF57" s="194"/>
      <c r="OG57" s="194"/>
      <c r="OH57" s="194"/>
      <c r="OI57" s="194"/>
      <c r="OJ57" s="194"/>
      <c r="OK57" s="194"/>
      <c r="OL57" s="194"/>
      <c r="OM57" s="194"/>
      <c r="ON57" s="194"/>
      <c r="OO57" s="194"/>
      <c r="OP57" s="194"/>
      <c r="OQ57" s="194"/>
      <c r="OR57" s="194"/>
      <c r="OS57" s="194"/>
      <c r="OT57" s="194"/>
      <c r="OU57" s="194"/>
      <c r="OV57" s="194"/>
      <c r="OW57" s="194"/>
      <c r="OX57" s="194"/>
      <c r="OY57" s="194"/>
      <c r="OZ57" s="194"/>
      <c r="PA57" s="194"/>
      <c r="PB57" s="194"/>
      <c r="PC57" s="194"/>
      <c r="PD57" s="194"/>
      <c r="PE57" s="194"/>
      <c r="PF57" s="194"/>
      <c r="PG57" s="194"/>
      <c r="PH57" s="194"/>
      <c r="PI57" s="194"/>
      <c r="PJ57" s="194"/>
      <c r="PK57" s="194"/>
      <c r="PL57" s="194"/>
      <c r="PM57" s="194"/>
      <c r="PN57" s="194"/>
      <c r="PO57" s="194"/>
      <c r="PP57" s="194"/>
      <c r="PQ57" s="194"/>
      <c r="PR57" s="194"/>
      <c r="PS57" s="194"/>
      <c r="PT57" s="194"/>
      <c r="PU57" s="194"/>
      <c r="PV57" s="194"/>
      <c r="PW57" s="194"/>
      <c r="PX57" s="194"/>
      <c r="PY57" s="194"/>
      <c r="PZ57" s="194"/>
      <c r="QA57" s="194"/>
      <c r="QB57" s="194"/>
      <c r="QC57" s="194"/>
      <c r="QD57" s="194"/>
      <c r="QE57" s="194"/>
      <c r="QF57" s="194"/>
      <c r="QG57" s="194"/>
      <c r="QH57" s="194"/>
      <c r="QI57" s="194"/>
      <c r="QJ57" s="194"/>
      <c r="QK57" s="194"/>
      <c r="QL57" s="194"/>
      <c r="QM57" s="194"/>
      <c r="QN57" s="194"/>
      <c r="QO57" s="194"/>
      <c r="QP57" s="194"/>
      <c r="QQ57" s="194"/>
      <c r="QR57" s="194"/>
      <c r="QS57" s="194"/>
      <c r="QT57" s="194"/>
      <c r="QU57" s="194"/>
      <c r="QV57" s="194"/>
      <c r="QW57" s="194"/>
      <c r="QX57" s="194"/>
      <c r="QY57" s="194"/>
      <c r="QZ57" s="194"/>
      <c r="RA57" s="194"/>
      <c r="RB57" s="194"/>
      <c r="RC57" s="194"/>
      <c r="RD57" s="194"/>
      <c r="RE57" s="194"/>
      <c r="RF57" s="194"/>
      <c r="RG57" s="194"/>
      <c r="RH57" s="194"/>
      <c r="RI57" s="194"/>
      <c r="RJ57" s="194"/>
      <c r="RK57" s="194"/>
      <c r="RL57" s="194"/>
      <c r="RM57" s="194"/>
      <c r="RN57" s="194"/>
      <c r="RO57" s="194"/>
      <c r="RP57" s="194"/>
      <c r="RQ57" s="194"/>
      <c r="RR57" s="194"/>
      <c r="RS57" s="194"/>
      <c r="RT57" s="194"/>
      <c r="RU57" s="194"/>
      <c r="RV57" s="194"/>
      <c r="RW57" s="194"/>
      <c r="RX57" s="194"/>
      <c r="RY57" s="194"/>
      <c r="RZ57" s="194"/>
      <c r="SA57" s="194"/>
      <c r="SB57" s="194"/>
      <c r="SC57" s="194"/>
      <c r="SD57" s="194"/>
      <c r="SE57" s="194"/>
      <c r="SF57" s="194"/>
      <c r="SG57" s="194"/>
      <c r="SH57" s="194"/>
      <c r="SI57" s="194"/>
      <c r="SJ57" s="194"/>
      <c r="SK57" s="194"/>
      <c r="SL57" s="194"/>
      <c r="SM57" s="194"/>
      <c r="SN57" s="194"/>
      <c r="SO57" s="194"/>
      <c r="SP57" s="194"/>
      <c r="SQ57" s="194"/>
      <c r="SR57" s="194"/>
      <c r="SS57" s="194"/>
      <c r="ST57" s="194"/>
      <c r="SU57" s="194"/>
      <c r="SV57" s="194"/>
      <c r="SW57" s="194"/>
      <c r="SX57" s="194"/>
      <c r="SY57" s="194"/>
      <c r="SZ57" s="194"/>
      <c r="TA57" s="194"/>
      <c r="TB57" s="194"/>
      <c r="TC57" s="194"/>
      <c r="TD57" s="194"/>
      <c r="TE57" s="194"/>
      <c r="TF57" s="194"/>
      <c r="TG57" s="194"/>
      <c r="TH57" s="194"/>
      <c r="TI57" s="194"/>
      <c r="TJ57" s="194"/>
      <c r="TK57" s="194"/>
      <c r="TL57" s="194"/>
      <c r="TM57" s="194"/>
      <c r="TN57" s="194"/>
      <c r="TO57" s="194"/>
      <c r="TP57" s="194"/>
      <c r="TQ57" s="194"/>
      <c r="TR57" s="194"/>
      <c r="TS57" s="194"/>
      <c r="TT57" s="194"/>
      <c r="TU57" s="194"/>
      <c r="TV57" s="194"/>
      <c r="TW57" s="194"/>
      <c r="TX57" s="194"/>
      <c r="TY57" s="194"/>
      <c r="TZ57" s="194"/>
      <c r="UA57" s="194"/>
      <c r="UB57" s="194"/>
      <c r="UC57" s="194"/>
      <c r="UD57" s="194"/>
      <c r="UE57" s="194"/>
      <c r="UF57" s="194"/>
      <c r="UG57" s="194"/>
      <c r="UH57" s="194"/>
      <c r="UI57" s="194"/>
      <c r="UJ57" s="194"/>
      <c r="UK57" s="194"/>
      <c r="UL57" s="194"/>
      <c r="UM57" s="194"/>
      <c r="UN57" s="194"/>
      <c r="UO57" s="194"/>
      <c r="UP57" s="194"/>
      <c r="UQ57" s="194"/>
      <c r="UR57" s="194"/>
      <c r="US57" s="194"/>
      <c r="UT57" s="194"/>
      <c r="UU57" s="194"/>
      <c r="UV57" s="194"/>
      <c r="UW57" s="194"/>
      <c r="UX57" s="194"/>
      <c r="UY57" s="194"/>
      <c r="UZ57" s="194"/>
      <c r="VA57" s="194"/>
      <c r="VB57" s="194"/>
      <c r="VC57" s="194"/>
      <c r="VD57" s="194"/>
      <c r="VE57" s="194"/>
      <c r="VF57" s="194"/>
      <c r="VG57" s="194"/>
      <c r="VH57" s="194"/>
      <c r="VI57" s="194"/>
      <c r="VJ57" s="194"/>
      <c r="VK57" s="194"/>
      <c r="VL57" s="194"/>
      <c r="VM57" s="194"/>
      <c r="VN57" s="194"/>
      <c r="VO57" s="194"/>
      <c r="VP57" s="194"/>
      <c r="VQ57" s="194"/>
      <c r="VR57" s="194"/>
      <c r="VS57" s="194"/>
      <c r="VT57" s="194"/>
      <c r="VU57" s="194"/>
      <c r="VV57" s="194"/>
      <c r="VW57" s="194"/>
      <c r="VX57" s="194"/>
      <c r="VY57" s="194"/>
      <c r="VZ57" s="194"/>
      <c r="WA57" s="194"/>
      <c r="WB57" s="194"/>
      <c r="WC57" s="194"/>
      <c r="WD57" s="194"/>
      <c r="WE57" s="194"/>
      <c r="WF57" s="194"/>
      <c r="WG57" s="194"/>
      <c r="WH57" s="194"/>
      <c r="WI57" s="194"/>
      <c r="WJ57" s="194"/>
      <c r="WK57" s="194"/>
      <c r="WL57" s="194"/>
      <c r="WM57" s="194"/>
      <c r="WN57" s="194"/>
      <c r="WO57" s="194"/>
      <c r="WP57" s="194"/>
      <c r="WQ57" s="194"/>
      <c r="WR57" s="194"/>
      <c r="WS57" s="194"/>
      <c r="WT57" s="194"/>
      <c r="WU57" s="194"/>
      <c r="WV57" s="194"/>
      <c r="WW57" s="194"/>
      <c r="WX57" s="194"/>
      <c r="WY57" s="194"/>
      <c r="WZ57" s="194"/>
      <c r="XA57" s="194"/>
      <c r="XB57" s="194"/>
      <c r="XC57" s="194"/>
      <c r="XD57" s="194"/>
      <c r="XE57" s="194"/>
      <c r="XF57" s="194"/>
      <c r="XG57" s="194"/>
      <c r="XH57" s="194"/>
      <c r="XI57" s="194"/>
      <c r="XJ57" s="194"/>
      <c r="XK57" s="194"/>
      <c r="XL57" s="194"/>
      <c r="XM57" s="194"/>
      <c r="XN57" s="194"/>
      <c r="XO57" s="194"/>
      <c r="XP57" s="194"/>
      <c r="XQ57" s="194"/>
      <c r="XR57" s="194"/>
      <c r="XS57" s="194"/>
      <c r="XT57" s="194"/>
      <c r="XU57" s="194"/>
      <c r="XV57" s="194"/>
      <c r="XW57" s="194"/>
      <c r="XX57" s="194"/>
      <c r="XY57" s="194"/>
      <c r="XZ57" s="194"/>
      <c r="YA57" s="194"/>
      <c r="YB57" s="194"/>
      <c r="YC57" s="194"/>
      <c r="YD57" s="194"/>
      <c r="YE57" s="194"/>
      <c r="YF57" s="194"/>
      <c r="YG57" s="194"/>
      <c r="YH57" s="194"/>
      <c r="YI57" s="194"/>
      <c r="YJ57" s="194"/>
      <c r="YK57" s="194"/>
      <c r="YL57" s="194"/>
      <c r="YM57" s="194"/>
      <c r="YN57" s="194"/>
      <c r="YO57" s="194"/>
      <c r="YP57" s="194"/>
      <c r="YQ57" s="194"/>
      <c r="YR57" s="194"/>
      <c r="YS57" s="194"/>
      <c r="YT57" s="194"/>
      <c r="YU57" s="194"/>
      <c r="YV57" s="194"/>
      <c r="YW57" s="194"/>
      <c r="YX57" s="194"/>
      <c r="YY57" s="194"/>
      <c r="YZ57" s="194"/>
      <c r="ZA57" s="194"/>
      <c r="ZB57" s="194"/>
      <c r="ZC57" s="194"/>
      <c r="ZD57" s="194"/>
      <c r="ZE57" s="194"/>
      <c r="ZF57" s="194"/>
      <c r="ZG57" s="194"/>
      <c r="ZH57" s="194"/>
      <c r="ZI57" s="194"/>
      <c r="ZJ57" s="194"/>
      <c r="ZK57" s="194"/>
      <c r="ZL57" s="194"/>
      <c r="ZM57" s="194"/>
      <c r="ZN57" s="194"/>
      <c r="ZO57" s="194"/>
      <c r="ZP57" s="194"/>
      <c r="ZQ57" s="194"/>
      <c r="ZR57" s="194"/>
      <c r="ZS57" s="194"/>
      <c r="ZT57" s="194"/>
      <c r="ZU57" s="194"/>
      <c r="ZV57" s="194"/>
      <c r="ZW57" s="194"/>
      <c r="ZX57" s="194"/>
      <c r="ZY57" s="194"/>
      <c r="ZZ57" s="194"/>
    </row>
    <row r="58" spans="1:702" s="39" customFormat="1" ht="19.5" hidden="1" customHeight="1">
      <c r="A58" s="194"/>
      <c r="B58" s="823"/>
      <c r="C58" s="741">
        <f>【5】見・契_研修諸経費!C57</f>
        <v>0</v>
      </c>
      <c r="D58" s="742">
        <f>【5】見・契_研修諸経費!D57</f>
        <v>0</v>
      </c>
      <c r="E58" s="743">
        <f>【5】見・契_研修諸経費!E57</f>
        <v>0</v>
      </c>
      <c r="F58" s="746">
        <f>【5】見・契_研修諸経費!F57</f>
        <v>0</v>
      </c>
      <c r="G58" s="663">
        <f t="shared" si="3"/>
        <v>0</v>
      </c>
      <c r="H58" s="664"/>
      <c r="I58" s="664"/>
      <c r="J58" s="81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4"/>
      <c r="BR58" s="194"/>
      <c r="BS58" s="194"/>
      <c r="BT58" s="194"/>
      <c r="BU58" s="194"/>
      <c r="BV58" s="194"/>
      <c r="BW58" s="194"/>
      <c r="BX58" s="194"/>
      <c r="BY58" s="194"/>
      <c r="BZ58" s="194"/>
      <c r="CA58" s="194"/>
      <c r="CB58" s="194"/>
      <c r="CC58" s="194"/>
      <c r="CD58" s="194"/>
      <c r="CE58" s="194"/>
      <c r="CF58" s="194"/>
      <c r="CG58" s="194"/>
      <c r="CH58" s="194"/>
      <c r="CI58" s="194"/>
      <c r="CJ58" s="194"/>
      <c r="CK58" s="194"/>
      <c r="CL58" s="194"/>
      <c r="CM58" s="194"/>
      <c r="CN58" s="194"/>
      <c r="CO58" s="194"/>
      <c r="CP58" s="194"/>
      <c r="CQ58" s="194"/>
      <c r="CR58" s="194"/>
      <c r="CS58" s="194"/>
      <c r="CT58" s="194"/>
      <c r="CU58" s="194"/>
      <c r="CV58" s="194"/>
      <c r="CW58" s="194"/>
      <c r="CX58" s="194"/>
      <c r="CY58" s="194"/>
      <c r="CZ58" s="194"/>
      <c r="DA58" s="194"/>
      <c r="DB58" s="194"/>
      <c r="DC58" s="194"/>
      <c r="DD58" s="194"/>
      <c r="DE58" s="194"/>
      <c r="DF58" s="194"/>
      <c r="DG58" s="194"/>
      <c r="DH58" s="194"/>
      <c r="DI58" s="194"/>
      <c r="DJ58" s="194"/>
      <c r="DK58" s="194"/>
      <c r="DL58" s="194"/>
      <c r="DM58" s="194"/>
      <c r="DN58" s="194"/>
      <c r="DO58" s="194"/>
      <c r="DP58" s="194"/>
      <c r="DQ58" s="194"/>
      <c r="DR58" s="194"/>
      <c r="DS58" s="194"/>
      <c r="DT58" s="194"/>
      <c r="DU58" s="194"/>
      <c r="DV58" s="194"/>
      <c r="DW58" s="194"/>
      <c r="DX58" s="194"/>
      <c r="DY58" s="194"/>
      <c r="DZ58" s="194"/>
      <c r="EA58" s="194"/>
      <c r="EB58" s="194"/>
      <c r="EC58" s="194"/>
      <c r="ED58" s="194"/>
      <c r="EE58" s="194"/>
      <c r="EF58" s="194"/>
      <c r="EG58" s="194"/>
      <c r="EH58" s="194"/>
      <c r="EI58" s="194"/>
      <c r="EJ58" s="194"/>
      <c r="EK58" s="194"/>
      <c r="EL58" s="194"/>
      <c r="EM58" s="194"/>
      <c r="EN58" s="194"/>
      <c r="EO58" s="194"/>
      <c r="EP58" s="194"/>
      <c r="EQ58" s="194"/>
      <c r="ER58" s="194"/>
      <c r="ES58" s="194"/>
      <c r="ET58" s="194"/>
      <c r="EU58" s="194"/>
      <c r="EV58" s="194"/>
      <c r="EW58" s="194"/>
      <c r="EX58" s="194"/>
      <c r="EY58" s="194"/>
      <c r="EZ58" s="194"/>
      <c r="FA58" s="194"/>
      <c r="FB58" s="194"/>
      <c r="FC58" s="194"/>
      <c r="FD58" s="194"/>
      <c r="FE58" s="194"/>
      <c r="FF58" s="194"/>
      <c r="FG58" s="194"/>
      <c r="FH58" s="194"/>
      <c r="FI58" s="194"/>
      <c r="FJ58" s="194"/>
      <c r="FK58" s="194"/>
      <c r="FL58" s="194"/>
      <c r="FM58" s="194"/>
      <c r="FN58" s="194"/>
      <c r="FO58" s="194"/>
      <c r="FP58" s="194"/>
      <c r="FQ58" s="194"/>
      <c r="FR58" s="194"/>
      <c r="FS58" s="194"/>
      <c r="FT58" s="194"/>
      <c r="FU58" s="194"/>
      <c r="FV58" s="194"/>
      <c r="FW58" s="194"/>
      <c r="FX58" s="194"/>
      <c r="FY58" s="194"/>
      <c r="FZ58" s="194"/>
      <c r="GA58" s="194"/>
      <c r="GB58" s="194"/>
      <c r="GC58" s="194"/>
      <c r="GD58" s="194"/>
      <c r="GE58" s="194"/>
      <c r="GF58" s="194"/>
      <c r="GG58" s="194"/>
      <c r="GH58" s="194"/>
      <c r="GI58" s="194"/>
      <c r="GJ58" s="194"/>
      <c r="GK58" s="194"/>
      <c r="GL58" s="194"/>
      <c r="GM58" s="194"/>
      <c r="GN58" s="194"/>
      <c r="GO58" s="194"/>
      <c r="GP58" s="194"/>
      <c r="GQ58" s="194"/>
      <c r="GR58" s="194"/>
      <c r="GS58" s="194"/>
      <c r="GT58" s="194"/>
      <c r="GU58" s="194"/>
      <c r="GV58" s="194"/>
      <c r="GW58" s="194"/>
      <c r="GX58" s="194"/>
      <c r="GY58" s="194"/>
      <c r="GZ58" s="194"/>
      <c r="HA58" s="194"/>
      <c r="HB58" s="194"/>
      <c r="HC58" s="194"/>
      <c r="HD58" s="194"/>
      <c r="HE58" s="194"/>
      <c r="HF58" s="194"/>
      <c r="HG58" s="194"/>
      <c r="HH58" s="194"/>
      <c r="HI58" s="194"/>
      <c r="HJ58" s="194"/>
      <c r="HK58" s="194"/>
      <c r="HL58" s="194"/>
      <c r="HM58" s="194"/>
      <c r="HN58" s="194"/>
      <c r="HO58" s="194"/>
      <c r="HP58" s="194"/>
      <c r="HQ58" s="194"/>
      <c r="HR58" s="194"/>
      <c r="HS58" s="194"/>
      <c r="HT58" s="194"/>
      <c r="HU58" s="194"/>
      <c r="HV58" s="194"/>
      <c r="HW58" s="194"/>
      <c r="HX58" s="194"/>
      <c r="HY58" s="194"/>
      <c r="HZ58" s="194"/>
      <c r="IA58" s="194"/>
      <c r="IB58" s="194"/>
      <c r="IC58" s="194"/>
      <c r="ID58" s="194"/>
      <c r="IE58" s="194"/>
      <c r="IF58" s="194"/>
      <c r="IG58" s="194"/>
      <c r="IH58" s="194"/>
      <c r="II58" s="194"/>
      <c r="IJ58" s="194"/>
      <c r="IK58" s="194"/>
      <c r="IL58" s="194"/>
      <c r="IM58" s="194"/>
      <c r="IN58" s="194"/>
      <c r="IO58" s="194"/>
      <c r="IP58" s="194"/>
      <c r="IQ58" s="194"/>
      <c r="IR58" s="194"/>
      <c r="IS58" s="194"/>
      <c r="IT58" s="194"/>
      <c r="IU58" s="194"/>
      <c r="IV58" s="194"/>
      <c r="IW58" s="194"/>
      <c r="IX58" s="194"/>
      <c r="IY58" s="194"/>
      <c r="IZ58" s="194"/>
      <c r="JA58" s="194"/>
      <c r="JB58" s="194"/>
      <c r="JC58" s="194"/>
      <c r="JD58" s="194"/>
      <c r="JE58" s="194"/>
      <c r="JF58" s="194"/>
      <c r="JG58" s="194"/>
      <c r="JH58" s="194"/>
      <c r="JI58" s="194"/>
      <c r="JJ58" s="194"/>
      <c r="JK58" s="194"/>
      <c r="JL58" s="194"/>
      <c r="JM58" s="194"/>
      <c r="JN58" s="194"/>
      <c r="JO58" s="194"/>
      <c r="JP58" s="194"/>
      <c r="JQ58" s="194"/>
      <c r="JR58" s="194"/>
      <c r="JS58" s="194"/>
      <c r="JT58" s="194"/>
      <c r="JU58" s="194"/>
      <c r="JV58" s="194"/>
      <c r="JW58" s="194"/>
      <c r="JX58" s="194"/>
      <c r="JY58" s="194"/>
      <c r="JZ58" s="194"/>
      <c r="KA58" s="194"/>
      <c r="KB58" s="194"/>
      <c r="KC58" s="194"/>
      <c r="KD58" s="194"/>
      <c r="KE58" s="194"/>
      <c r="KF58" s="194"/>
      <c r="KG58" s="194"/>
      <c r="KH58" s="194"/>
      <c r="KI58" s="194"/>
      <c r="KJ58" s="194"/>
      <c r="KK58" s="194"/>
      <c r="KL58" s="194"/>
      <c r="KM58" s="194"/>
      <c r="KN58" s="194"/>
      <c r="KO58" s="194"/>
      <c r="KP58" s="194"/>
      <c r="KQ58" s="194"/>
      <c r="KR58" s="194"/>
      <c r="KS58" s="194"/>
      <c r="KT58" s="194"/>
      <c r="KU58" s="194"/>
      <c r="KV58" s="194"/>
      <c r="KW58" s="194"/>
      <c r="KX58" s="194"/>
      <c r="KY58" s="194"/>
      <c r="KZ58" s="194"/>
      <c r="LA58" s="194"/>
      <c r="LB58" s="194"/>
      <c r="LC58" s="194"/>
      <c r="LD58" s="194"/>
      <c r="LE58" s="194"/>
      <c r="LF58" s="194"/>
      <c r="LG58" s="194"/>
      <c r="LH58" s="194"/>
      <c r="LI58" s="194"/>
      <c r="LJ58" s="194"/>
      <c r="LK58" s="194"/>
      <c r="LL58" s="194"/>
      <c r="LM58" s="194"/>
      <c r="LN58" s="194"/>
      <c r="LO58" s="194"/>
      <c r="LP58" s="194"/>
      <c r="LQ58" s="194"/>
      <c r="LR58" s="194"/>
      <c r="LS58" s="194"/>
      <c r="LT58" s="194"/>
      <c r="LU58" s="194"/>
      <c r="LV58" s="194"/>
      <c r="LW58" s="194"/>
      <c r="LX58" s="194"/>
      <c r="LY58" s="194"/>
      <c r="LZ58" s="194"/>
      <c r="MA58" s="194"/>
      <c r="MB58" s="194"/>
      <c r="MC58" s="194"/>
      <c r="MD58" s="194"/>
      <c r="ME58" s="194"/>
      <c r="MF58" s="194"/>
      <c r="MG58" s="194"/>
      <c r="MH58" s="194"/>
      <c r="MI58" s="194"/>
      <c r="MJ58" s="194"/>
      <c r="MK58" s="194"/>
      <c r="ML58" s="194"/>
      <c r="MM58" s="194"/>
      <c r="MN58" s="194"/>
      <c r="MO58" s="194"/>
      <c r="MP58" s="194"/>
      <c r="MQ58" s="194"/>
      <c r="MR58" s="194"/>
      <c r="MS58" s="194"/>
      <c r="MT58" s="194"/>
      <c r="MU58" s="194"/>
      <c r="MV58" s="194"/>
      <c r="MW58" s="194"/>
      <c r="MX58" s="194"/>
      <c r="MY58" s="194"/>
      <c r="MZ58" s="194"/>
      <c r="NA58" s="194"/>
      <c r="NB58" s="194"/>
      <c r="NC58" s="194"/>
      <c r="ND58" s="194"/>
      <c r="NE58" s="194"/>
      <c r="NF58" s="194"/>
      <c r="NG58" s="194"/>
      <c r="NH58" s="194"/>
      <c r="NI58" s="194"/>
      <c r="NJ58" s="194"/>
      <c r="NK58" s="194"/>
      <c r="NL58" s="194"/>
      <c r="NM58" s="194"/>
      <c r="NN58" s="194"/>
      <c r="NO58" s="194"/>
      <c r="NP58" s="194"/>
      <c r="NQ58" s="194"/>
      <c r="NR58" s="194"/>
      <c r="NS58" s="194"/>
      <c r="NT58" s="194"/>
      <c r="NU58" s="194"/>
      <c r="NV58" s="194"/>
      <c r="NW58" s="194"/>
      <c r="NX58" s="194"/>
      <c r="NY58" s="194"/>
      <c r="NZ58" s="194"/>
      <c r="OA58" s="194"/>
      <c r="OB58" s="194"/>
      <c r="OC58" s="194"/>
      <c r="OD58" s="194"/>
      <c r="OE58" s="194"/>
      <c r="OF58" s="194"/>
      <c r="OG58" s="194"/>
      <c r="OH58" s="194"/>
      <c r="OI58" s="194"/>
      <c r="OJ58" s="194"/>
      <c r="OK58" s="194"/>
      <c r="OL58" s="194"/>
      <c r="OM58" s="194"/>
      <c r="ON58" s="194"/>
      <c r="OO58" s="194"/>
      <c r="OP58" s="194"/>
      <c r="OQ58" s="194"/>
      <c r="OR58" s="194"/>
      <c r="OS58" s="194"/>
      <c r="OT58" s="194"/>
      <c r="OU58" s="194"/>
      <c r="OV58" s="194"/>
      <c r="OW58" s="194"/>
      <c r="OX58" s="194"/>
      <c r="OY58" s="194"/>
      <c r="OZ58" s="194"/>
      <c r="PA58" s="194"/>
      <c r="PB58" s="194"/>
      <c r="PC58" s="194"/>
      <c r="PD58" s="194"/>
      <c r="PE58" s="194"/>
      <c r="PF58" s="194"/>
      <c r="PG58" s="194"/>
      <c r="PH58" s="194"/>
      <c r="PI58" s="194"/>
      <c r="PJ58" s="194"/>
      <c r="PK58" s="194"/>
      <c r="PL58" s="194"/>
      <c r="PM58" s="194"/>
      <c r="PN58" s="194"/>
      <c r="PO58" s="194"/>
      <c r="PP58" s="194"/>
      <c r="PQ58" s="194"/>
      <c r="PR58" s="194"/>
      <c r="PS58" s="194"/>
      <c r="PT58" s="194"/>
      <c r="PU58" s="194"/>
      <c r="PV58" s="194"/>
      <c r="PW58" s="194"/>
      <c r="PX58" s="194"/>
      <c r="PY58" s="194"/>
      <c r="PZ58" s="194"/>
      <c r="QA58" s="194"/>
      <c r="QB58" s="194"/>
      <c r="QC58" s="194"/>
      <c r="QD58" s="194"/>
      <c r="QE58" s="194"/>
      <c r="QF58" s="194"/>
      <c r="QG58" s="194"/>
      <c r="QH58" s="194"/>
      <c r="QI58" s="194"/>
      <c r="QJ58" s="194"/>
      <c r="QK58" s="194"/>
      <c r="QL58" s="194"/>
      <c r="QM58" s="194"/>
      <c r="QN58" s="194"/>
      <c r="QO58" s="194"/>
      <c r="QP58" s="194"/>
      <c r="QQ58" s="194"/>
      <c r="QR58" s="194"/>
      <c r="QS58" s="194"/>
      <c r="QT58" s="194"/>
      <c r="QU58" s="194"/>
      <c r="QV58" s="194"/>
      <c r="QW58" s="194"/>
      <c r="QX58" s="194"/>
      <c r="QY58" s="194"/>
      <c r="QZ58" s="194"/>
      <c r="RA58" s="194"/>
      <c r="RB58" s="194"/>
      <c r="RC58" s="194"/>
      <c r="RD58" s="194"/>
      <c r="RE58" s="194"/>
      <c r="RF58" s="194"/>
      <c r="RG58" s="194"/>
      <c r="RH58" s="194"/>
      <c r="RI58" s="194"/>
      <c r="RJ58" s="194"/>
      <c r="RK58" s="194"/>
      <c r="RL58" s="194"/>
      <c r="RM58" s="194"/>
      <c r="RN58" s="194"/>
      <c r="RO58" s="194"/>
      <c r="RP58" s="194"/>
      <c r="RQ58" s="194"/>
      <c r="RR58" s="194"/>
      <c r="RS58" s="194"/>
      <c r="RT58" s="194"/>
      <c r="RU58" s="194"/>
      <c r="RV58" s="194"/>
      <c r="RW58" s="194"/>
      <c r="RX58" s="194"/>
      <c r="RY58" s="194"/>
      <c r="RZ58" s="194"/>
      <c r="SA58" s="194"/>
      <c r="SB58" s="194"/>
      <c r="SC58" s="194"/>
      <c r="SD58" s="194"/>
      <c r="SE58" s="194"/>
      <c r="SF58" s="194"/>
      <c r="SG58" s="194"/>
      <c r="SH58" s="194"/>
      <c r="SI58" s="194"/>
      <c r="SJ58" s="194"/>
      <c r="SK58" s="194"/>
      <c r="SL58" s="194"/>
      <c r="SM58" s="194"/>
      <c r="SN58" s="194"/>
      <c r="SO58" s="194"/>
      <c r="SP58" s="194"/>
      <c r="SQ58" s="194"/>
      <c r="SR58" s="194"/>
      <c r="SS58" s="194"/>
      <c r="ST58" s="194"/>
      <c r="SU58" s="194"/>
      <c r="SV58" s="194"/>
      <c r="SW58" s="194"/>
      <c r="SX58" s="194"/>
      <c r="SY58" s="194"/>
      <c r="SZ58" s="194"/>
      <c r="TA58" s="194"/>
      <c r="TB58" s="194"/>
      <c r="TC58" s="194"/>
      <c r="TD58" s="194"/>
      <c r="TE58" s="194"/>
      <c r="TF58" s="194"/>
      <c r="TG58" s="194"/>
      <c r="TH58" s="194"/>
      <c r="TI58" s="194"/>
      <c r="TJ58" s="194"/>
      <c r="TK58" s="194"/>
      <c r="TL58" s="194"/>
      <c r="TM58" s="194"/>
      <c r="TN58" s="194"/>
      <c r="TO58" s="194"/>
      <c r="TP58" s="194"/>
      <c r="TQ58" s="194"/>
      <c r="TR58" s="194"/>
      <c r="TS58" s="194"/>
      <c r="TT58" s="194"/>
      <c r="TU58" s="194"/>
      <c r="TV58" s="194"/>
      <c r="TW58" s="194"/>
      <c r="TX58" s="194"/>
      <c r="TY58" s="194"/>
      <c r="TZ58" s="194"/>
      <c r="UA58" s="194"/>
      <c r="UB58" s="194"/>
      <c r="UC58" s="194"/>
      <c r="UD58" s="194"/>
      <c r="UE58" s="194"/>
      <c r="UF58" s="194"/>
      <c r="UG58" s="194"/>
      <c r="UH58" s="194"/>
      <c r="UI58" s="194"/>
      <c r="UJ58" s="194"/>
      <c r="UK58" s="194"/>
      <c r="UL58" s="194"/>
      <c r="UM58" s="194"/>
      <c r="UN58" s="194"/>
      <c r="UO58" s="194"/>
      <c r="UP58" s="194"/>
      <c r="UQ58" s="194"/>
      <c r="UR58" s="194"/>
      <c r="US58" s="194"/>
      <c r="UT58" s="194"/>
      <c r="UU58" s="194"/>
      <c r="UV58" s="194"/>
      <c r="UW58" s="194"/>
      <c r="UX58" s="194"/>
      <c r="UY58" s="194"/>
      <c r="UZ58" s="194"/>
      <c r="VA58" s="194"/>
      <c r="VB58" s="194"/>
      <c r="VC58" s="194"/>
      <c r="VD58" s="194"/>
      <c r="VE58" s="194"/>
      <c r="VF58" s="194"/>
      <c r="VG58" s="194"/>
      <c r="VH58" s="194"/>
      <c r="VI58" s="194"/>
      <c r="VJ58" s="194"/>
      <c r="VK58" s="194"/>
      <c r="VL58" s="194"/>
      <c r="VM58" s="194"/>
      <c r="VN58" s="194"/>
      <c r="VO58" s="194"/>
      <c r="VP58" s="194"/>
      <c r="VQ58" s="194"/>
      <c r="VR58" s="194"/>
      <c r="VS58" s="194"/>
      <c r="VT58" s="194"/>
      <c r="VU58" s="194"/>
      <c r="VV58" s="194"/>
      <c r="VW58" s="194"/>
      <c r="VX58" s="194"/>
      <c r="VY58" s="194"/>
      <c r="VZ58" s="194"/>
      <c r="WA58" s="194"/>
      <c r="WB58" s="194"/>
      <c r="WC58" s="194"/>
      <c r="WD58" s="194"/>
      <c r="WE58" s="194"/>
      <c r="WF58" s="194"/>
      <c r="WG58" s="194"/>
      <c r="WH58" s="194"/>
      <c r="WI58" s="194"/>
      <c r="WJ58" s="194"/>
      <c r="WK58" s="194"/>
      <c r="WL58" s="194"/>
      <c r="WM58" s="194"/>
      <c r="WN58" s="194"/>
      <c r="WO58" s="194"/>
      <c r="WP58" s="194"/>
      <c r="WQ58" s="194"/>
      <c r="WR58" s="194"/>
      <c r="WS58" s="194"/>
      <c r="WT58" s="194"/>
      <c r="WU58" s="194"/>
      <c r="WV58" s="194"/>
      <c r="WW58" s="194"/>
      <c r="WX58" s="194"/>
      <c r="WY58" s="194"/>
      <c r="WZ58" s="194"/>
      <c r="XA58" s="194"/>
      <c r="XB58" s="194"/>
      <c r="XC58" s="194"/>
      <c r="XD58" s="194"/>
      <c r="XE58" s="194"/>
      <c r="XF58" s="194"/>
      <c r="XG58" s="194"/>
      <c r="XH58" s="194"/>
      <c r="XI58" s="194"/>
      <c r="XJ58" s="194"/>
      <c r="XK58" s="194"/>
      <c r="XL58" s="194"/>
      <c r="XM58" s="194"/>
      <c r="XN58" s="194"/>
      <c r="XO58" s="194"/>
      <c r="XP58" s="194"/>
      <c r="XQ58" s="194"/>
      <c r="XR58" s="194"/>
      <c r="XS58" s="194"/>
      <c r="XT58" s="194"/>
      <c r="XU58" s="194"/>
      <c r="XV58" s="194"/>
      <c r="XW58" s="194"/>
      <c r="XX58" s="194"/>
      <c r="XY58" s="194"/>
      <c r="XZ58" s="194"/>
      <c r="YA58" s="194"/>
      <c r="YB58" s="194"/>
      <c r="YC58" s="194"/>
      <c r="YD58" s="194"/>
      <c r="YE58" s="194"/>
      <c r="YF58" s="194"/>
      <c r="YG58" s="194"/>
      <c r="YH58" s="194"/>
      <c r="YI58" s="194"/>
      <c r="YJ58" s="194"/>
      <c r="YK58" s="194"/>
      <c r="YL58" s="194"/>
      <c r="YM58" s="194"/>
      <c r="YN58" s="194"/>
      <c r="YO58" s="194"/>
      <c r="YP58" s="194"/>
      <c r="YQ58" s="194"/>
      <c r="YR58" s="194"/>
      <c r="YS58" s="194"/>
      <c r="YT58" s="194"/>
      <c r="YU58" s="194"/>
      <c r="YV58" s="194"/>
      <c r="YW58" s="194"/>
      <c r="YX58" s="194"/>
      <c r="YY58" s="194"/>
      <c r="YZ58" s="194"/>
      <c r="ZA58" s="194"/>
      <c r="ZB58" s="194"/>
      <c r="ZC58" s="194"/>
      <c r="ZD58" s="194"/>
      <c r="ZE58" s="194"/>
      <c r="ZF58" s="194"/>
      <c r="ZG58" s="194"/>
      <c r="ZH58" s="194"/>
      <c r="ZI58" s="194"/>
      <c r="ZJ58" s="194"/>
      <c r="ZK58" s="194"/>
      <c r="ZL58" s="194"/>
      <c r="ZM58" s="194"/>
      <c r="ZN58" s="194"/>
      <c r="ZO58" s="194"/>
      <c r="ZP58" s="194"/>
      <c r="ZQ58" s="194"/>
      <c r="ZR58" s="194"/>
      <c r="ZS58" s="194"/>
      <c r="ZT58" s="194"/>
      <c r="ZU58" s="194"/>
      <c r="ZV58" s="194"/>
      <c r="ZW58" s="194"/>
      <c r="ZX58" s="194"/>
      <c r="ZY58" s="194"/>
      <c r="ZZ58" s="194"/>
    </row>
    <row r="59" spans="1:702" s="39" customFormat="1" ht="19.5" hidden="1" customHeight="1">
      <c r="A59" s="194"/>
      <c r="B59" s="823"/>
      <c r="C59" s="741">
        <f>【5】見・契_研修諸経費!C58</f>
        <v>0</v>
      </c>
      <c r="D59" s="742">
        <f>【5】見・契_研修諸経費!D58</f>
        <v>0</v>
      </c>
      <c r="E59" s="743">
        <f>【5】見・契_研修諸経費!E58</f>
        <v>0</v>
      </c>
      <c r="F59" s="746">
        <f>【5】見・契_研修諸経費!F58</f>
        <v>0</v>
      </c>
      <c r="G59" s="663">
        <f t="shared" si="3"/>
        <v>0</v>
      </c>
      <c r="H59" s="664"/>
      <c r="I59" s="664"/>
      <c r="J59" s="81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4"/>
      <c r="BR59" s="194"/>
      <c r="BS59" s="194"/>
      <c r="BT59" s="194"/>
      <c r="BU59" s="194"/>
      <c r="BV59" s="194"/>
      <c r="BW59" s="194"/>
      <c r="BX59" s="194"/>
      <c r="BY59" s="194"/>
      <c r="BZ59" s="194"/>
      <c r="CA59" s="194"/>
      <c r="CB59" s="194"/>
      <c r="CC59" s="194"/>
      <c r="CD59" s="194"/>
      <c r="CE59" s="194"/>
      <c r="CF59" s="194"/>
      <c r="CG59" s="194"/>
      <c r="CH59" s="194"/>
      <c r="CI59" s="194"/>
      <c r="CJ59" s="194"/>
      <c r="CK59" s="194"/>
      <c r="CL59" s="194"/>
      <c r="CM59" s="194"/>
      <c r="CN59" s="194"/>
      <c r="CO59" s="194"/>
      <c r="CP59" s="194"/>
      <c r="CQ59" s="194"/>
      <c r="CR59" s="194"/>
      <c r="CS59" s="194"/>
      <c r="CT59" s="194"/>
      <c r="CU59" s="194"/>
      <c r="CV59" s="194"/>
      <c r="CW59" s="194"/>
      <c r="CX59" s="194"/>
      <c r="CY59" s="194"/>
      <c r="CZ59" s="194"/>
      <c r="DA59" s="194"/>
      <c r="DB59" s="194"/>
      <c r="DC59" s="194"/>
      <c r="DD59" s="194"/>
      <c r="DE59" s="194"/>
      <c r="DF59" s="194"/>
      <c r="DG59" s="194"/>
      <c r="DH59" s="194"/>
      <c r="DI59" s="194"/>
      <c r="DJ59" s="194"/>
      <c r="DK59" s="194"/>
      <c r="DL59" s="194"/>
      <c r="DM59" s="194"/>
      <c r="DN59" s="194"/>
      <c r="DO59" s="194"/>
      <c r="DP59" s="194"/>
      <c r="DQ59" s="194"/>
      <c r="DR59" s="194"/>
      <c r="DS59" s="194"/>
      <c r="DT59" s="194"/>
      <c r="DU59" s="194"/>
      <c r="DV59" s="194"/>
      <c r="DW59" s="194"/>
      <c r="DX59" s="194"/>
      <c r="DY59" s="194"/>
      <c r="DZ59" s="194"/>
      <c r="EA59" s="194"/>
      <c r="EB59" s="194"/>
      <c r="EC59" s="194"/>
      <c r="ED59" s="194"/>
      <c r="EE59" s="194"/>
      <c r="EF59" s="194"/>
      <c r="EG59" s="194"/>
      <c r="EH59" s="194"/>
      <c r="EI59" s="194"/>
      <c r="EJ59" s="194"/>
      <c r="EK59" s="194"/>
      <c r="EL59" s="194"/>
      <c r="EM59" s="194"/>
      <c r="EN59" s="194"/>
      <c r="EO59" s="194"/>
      <c r="EP59" s="194"/>
      <c r="EQ59" s="194"/>
      <c r="ER59" s="194"/>
      <c r="ES59" s="194"/>
      <c r="ET59" s="194"/>
      <c r="EU59" s="194"/>
      <c r="EV59" s="194"/>
      <c r="EW59" s="194"/>
      <c r="EX59" s="194"/>
      <c r="EY59" s="194"/>
      <c r="EZ59" s="194"/>
      <c r="FA59" s="194"/>
      <c r="FB59" s="194"/>
      <c r="FC59" s="194"/>
      <c r="FD59" s="194"/>
      <c r="FE59" s="194"/>
      <c r="FF59" s="194"/>
      <c r="FG59" s="194"/>
      <c r="FH59" s="194"/>
      <c r="FI59" s="194"/>
      <c r="FJ59" s="194"/>
      <c r="FK59" s="194"/>
      <c r="FL59" s="194"/>
      <c r="FM59" s="194"/>
      <c r="FN59" s="194"/>
      <c r="FO59" s="194"/>
      <c r="FP59" s="194"/>
      <c r="FQ59" s="194"/>
      <c r="FR59" s="194"/>
      <c r="FS59" s="194"/>
      <c r="FT59" s="194"/>
      <c r="FU59" s="194"/>
      <c r="FV59" s="194"/>
      <c r="FW59" s="194"/>
      <c r="FX59" s="194"/>
      <c r="FY59" s="194"/>
      <c r="FZ59" s="194"/>
      <c r="GA59" s="194"/>
      <c r="GB59" s="194"/>
      <c r="GC59" s="194"/>
      <c r="GD59" s="194"/>
      <c r="GE59" s="194"/>
      <c r="GF59" s="194"/>
      <c r="GG59" s="194"/>
      <c r="GH59" s="194"/>
      <c r="GI59" s="194"/>
      <c r="GJ59" s="194"/>
      <c r="GK59" s="194"/>
      <c r="GL59" s="194"/>
      <c r="GM59" s="194"/>
      <c r="GN59" s="194"/>
      <c r="GO59" s="194"/>
      <c r="GP59" s="194"/>
      <c r="GQ59" s="194"/>
      <c r="GR59" s="194"/>
      <c r="GS59" s="194"/>
      <c r="GT59" s="194"/>
      <c r="GU59" s="194"/>
      <c r="GV59" s="194"/>
      <c r="GW59" s="194"/>
      <c r="GX59" s="194"/>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c r="HV59" s="194"/>
      <c r="HW59" s="194"/>
      <c r="HX59" s="194"/>
      <c r="HY59" s="194"/>
      <c r="HZ59" s="194"/>
      <c r="IA59" s="194"/>
      <c r="IB59" s="194"/>
      <c r="IC59" s="194"/>
      <c r="ID59" s="194"/>
      <c r="IE59" s="194"/>
      <c r="IF59" s="194"/>
      <c r="IG59" s="194"/>
      <c r="IH59" s="194"/>
      <c r="II59" s="194"/>
      <c r="IJ59" s="194"/>
      <c r="IK59" s="194"/>
      <c r="IL59" s="194"/>
      <c r="IM59" s="194"/>
      <c r="IN59" s="194"/>
      <c r="IO59" s="194"/>
      <c r="IP59" s="194"/>
      <c r="IQ59" s="194"/>
      <c r="IR59" s="194"/>
      <c r="IS59" s="194"/>
      <c r="IT59" s="194"/>
      <c r="IU59" s="194"/>
      <c r="IV59" s="194"/>
      <c r="IW59" s="194"/>
      <c r="IX59" s="194"/>
      <c r="IY59" s="194"/>
      <c r="IZ59" s="194"/>
      <c r="JA59" s="194"/>
      <c r="JB59" s="194"/>
      <c r="JC59" s="194"/>
      <c r="JD59" s="194"/>
      <c r="JE59" s="194"/>
      <c r="JF59" s="194"/>
      <c r="JG59" s="194"/>
      <c r="JH59" s="194"/>
      <c r="JI59" s="194"/>
      <c r="JJ59" s="194"/>
      <c r="JK59" s="194"/>
      <c r="JL59" s="194"/>
      <c r="JM59" s="194"/>
      <c r="JN59" s="194"/>
      <c r="JO59" s="194"/>
      <c r="JP59" s="194"/>
      <c r="JQ59" s="194"/>
      <c r="JR59" s="194"/>
      <c r="JS59" s="194"/>
      <c r="JT59" s="194"/>
      <c r="JU59" s="194"/>
      <c r="JV59" s="194"/>
      <c r="JW59" s="194"/>
      <c r="JX59" s="194"/>
      <c r="JY59" s="194"/>
      <c r="JZ59" s="194"/>
      <c r="KA59" s="194"/>
      <c r="KB59" s="194"/>
      <c r="KC59" s="194"/>
      <c r="KD59" s="194"/>
      <c r="KE59" s="194"/>
      <c r="KF59" s="194"/>
      <c r="KG59" s="194"/>
      <c r="KH59" s="194"/>
      <c r="KI59" s="194"/>
      <c r="KJ59" s="194"/>
      <c r="KK59" s="194"/>
      <c r="KL59" s="194"/>
      <c r="KM59" s="194"/>
      <c r="KN59" s="194"/>
      <c r="KO59" s="194"/>
      <c r="KP59" s="194"/>
      <c r="KQ59" s="194"/>
      <c r="KR59" s="194"/>
      <c r="KS59" s="194"/>
      <c r="KT59" s="194"/>
      <c r="KU59" s="194"/>
      <c r="KV59" s="194"/>
      <c r="KW59" s="194"/>
      <c r="KX59" s="194"/>
      <c r="KY59" s="194"/>
      <c r="KZ59" s="194"/>
      <c r="LA59" s="194"/>
      <c r="LB59" s="194"/>
      <c r="LC59" s="194"/>
      <c r="LD59" s="194"/>
      <c r="LE59" s="194"/>
      <c r="LF59" s="194"/>
      <c r="LG59" s="194"/>
      <c r="LH59" s="194"/>
      <c r="LI59" s="194"/>
      <c r="LJ59" s="194"/>
      <c r="LK59" s="194"/>
      <c r="LL59" s="194"/>
      <c r="LM59" s="194"/>
      <c r="LN59" s="194"/>
      <c r="LO59" s="194"/>
      <c r="LP59" s="194"/>
      <c r="LQ59" s="194"/>
      <c r="LR59" s="194"/>
      <c r="LS59" s="194"/>
      <c r="LT59" s="194"/>
      <c r="LU59" s="194"/>
      <c r="LV59" s="194"/>
      <c r="LW59" s="194"/>
      <c r="LX59" s="194"/>
      <c r="LY59" s="194"/>
      <c r="LZ59" s="194"/>
      <c r="MA59" s="194"/>
      <c r="MB59" s="194"/>
      <c r="MC59" s="194"/>
      <c r="MD59" s="194"/>
      <c r="ME59" s="194"/>
      <c r="MF59" s="194"/>
      <c r="MG59" s="194"/>
      <c r="MH59" s="194"/>
      <c r="MI59" s="194"/>
      <c r="MJ59" s="194"/>
      <c r="MK59" s="194"/>
      <c r="ML59" s="194"/>
      <c r="MM59" s="194"/>
      <c r="MN59" s="194"/>
      <c r="MO59" s="194"/>
      <c r="MP59" s="194"/>
      <c r="MQ59" s="194"/>
      <c r="MR59" s="194"/>
      <c r="MS59" s="194"/>
      <c r="MT59" s="194"/>
      <c r="MU59" s="194"/>
      <c r="MV59" s="194"/>
      <c r="MW59" s="194"/>
      <c r="MX59" s="194"/>
      <c r="MY59" s="194"/>
      <c r="MZ59" s="194"/>
      <c r="NA59" s="194"/>
      <c r="NB59" s="194"/>
      <c r="NC59" s="194"/>
      <c r="ND59" s="194"/>
      <c r="NE59" s="194"/>
      <c r="NF59" s="194"/>
      <c r="NG59" s="194"/>
      <c r="NH59" s="194"/>
      <c r="NI59" s="194"/>
      <c r="NJ59" s="194"/>
      <c r="NK59" s="194"/>
      <c r="NL59" s="194"/>
      <c r="NM59" s="194"/>
      <c r="NN59" s="194"/>
      <c r="NO59" s="194"/>
      <c r="NP59" s="194"/>
      <c r="NQ59" s="194"/>
      <c r="NR59" s="194"/>
      <c r="NS59" s="194"/>
      <c r="NT59" s="194"/>
      <c r="NU59" s="194"/>
      <c r="NV59" s="194"/>
      <c r="NW59" s="194"/>
      <c r="NX59" s="194"/>
      <c r="NY59" s="194"/>
      <c r="NZ59" s="194"/>
      <c r="OA59" s="194"/>
      <c r="OB59" s="194"/>
      <c r="OC59" s="194"/>
      <c r="OD59" s="194"/>
      <c r="OE59" s="194"/>
      <c r="OF59" s="194"/>
      <c r="OG59" s="194"/>
      <c r="OH59" s="194"/>
      <c r="OI59" s="194"/>
      <c r="OJ59" s="194"/>
      <c r="OK59" s="194"/>
      <c r="OL59" s="194"/>
      <c r="OM59" s="194"/>
      <c r="ON59" s="194"/>
      <c r="OO59" s="194"/>
      <c r="OP59" s="194"/>
      <c r="OQ59" s="194"/>
      <c r="OR59" s="194"/>
      <c r="OS59" s="194"/>
      <c r="OT59" s="194"/>
      <c r="OU59" s="194"/>
      <c r="OV59" s="194"/>
      <c r="OW59" s="194"/>
      <c r="OX59" s="194"/>
      <c r="OY59" s="194"/>
      <c r="OZ59" s="194"/>
      <c r="PA59" s="194"/>
      <c r="PB59" s="194"/>
      <c r="PC59" s="194"/>
      <c r="PD59" s="194"/>
      <c r="PE59" s="194"/>
      <c r="PF59" s="194"/>
      <c r="PG59" s="194"/>
      <c r="PH59" s="194"/>
      <c r="PI59" s="194"/>
      <c r="PJ59" s="194"/>
      <c r="PK59" s="194"/>
      <c r="PL59" s="194"/>
      <c r="PM59" s="194"/>
      <c r="PN59" s="194"/>
      <c r="PO59" s="194"/>
      <c r="PP59" s="194"/>
      <c r="PQ59" s="194"/>
      <c r="PR59" s="194"/>
      <c r="PS59" s="194"/>
      <c r="PT59" s="194"/>
      <c r="PU59" s="194"/>
      <c r="PV59" s="194"/>
      <c r="PW59" s="194"/>
      <c r="PX59" s="194"/>
      <c r="PY59" s="194"/>
      <c r="PZ59" s="194"/>
      <c r="QA59" s="194"/>
      <c r="QB59" s="194"/>
      <c r="QC59" s="194"/>
      <c r="QD59" s="194"/>
      <c r="QE59" s="194"/>
      <c r="QF59" s="194"/>
      <c r="QG59" s="194"/>
      <c r="QH59" s="194"/>
      <c r="QI59" s="194"/>
      <c r="QJ59" s="194"/>
      <c r="QK59" s="194"/>
      <c r="QL59" s="194"/>
      <c r="QM59" s="194"/>
      <c r="QN59" s="194"/>
      <c r="QO59" s="194"/>
      <c r="QP59" s="194"/>
      <c r="QQ59" s="194"/>
      <c r="QR59" s="194"/>
      <c r="QS59" s="194"/>
      <c r="QT59" s="194"/>
      <c r="QU59" s="194"/>
      <c r="QV59" s="194"/>
      <c r="QW59" s="194"/>
      <c r="QX59" s="194"/>
      <c r="QY59" s="194"/>
      <c r="QZ59" s="194"/>
      <c r="RA59" s="194"/>
      <c r="RB59" s="194"/>
      <c r="RC59" s="194"/>
      <c r="RD59" s="194"/>
      <c r="RE59" s="194"/>
      <c r="RF59" s="194"/>
      <c r="RG59" s="194"/>
      <c r="RH59" s="194"/>
      <c r="RI59" s="194"/>
      <c r="RJ59" s="194"/>
      <c r="RK59" s="194"/>
      <c r="RL59" s="194"/>
      <c r="RM59" s="194"/>
      <c r="RN59" s="194"/>
      <c r="RO59" s="194"/>
      <c r="RP59" s="194"/>
      <c r="RQ59" s="194"/>
      <c r="RR59" s="194"/>
      <c r="RS59" s="194"/>
      <c r="RT59" s="194"/>
      <c r="RU59" s="194"/>
      <c r="RV59" s="194"/>
      <c r="RW59" s="194"/>
      <c r="RX59" s="194"/>
      <c r="RY59" s="194"/>
      <c r="RZ59" s="194"/>
      <c r="SA59" s="194"/>
      <c r="SB59" s="194"/>
      <c r="SC59" s="194"/>
      <c r="SD59" s="194"/>
      <c r="SE59" s="194"/>
      <c r="SF59" s="194"/>
      <c r="SG59" s="194"/>
      <c r="SH59" s="194"/>
      <c r="SI59" s="194"/>
      <c r="SJ59" s="194"/>
      <c r="SK59" s="194"/>
      <c r="SL59" s="194"/>
      <c r="SM59" s="194"/>
      <c r="SN59" s="194"/>
      <c r="SO59" s="194"/>
      <c r="SP59" s="194"/>
      <c r="SQ59" s="194"/>
      <c r="SR59" s="194"/>
      <c r="SS59" s="194"/>
      <c r="ST59" s="194"/>
      <c r="SU59" s="194"/>
      <c r="SV59" s="194"/>
      <c r="SW59" s="194"/>
      <c r="SX59" s="194"/>
      <c r="SY59" s="194"/>
      <c r="SZ59" s="194"/>
      <c r="TA59" s="194"/>
      <c r="TB59" s="194"/>
      <c r="TC59" s="194"/>
      <c r="TD59" s="194"/>
      <c r="TE59" s="194"/>
      <c r="TF59" s="194"/>
      <c r="TG59" s="194"/>
      <c r="TH59" s="194"/>
      <c r="TI59" s="194"/>
      <c r="TJ59" s="194"/>
      <c r="TK59" s="194"/>
      <c r="TL59" s="194"/>
      <c r="TM59" s="194"/>
      <c r="TN59" s="194"/>
      <c r="TO59" s="194"/>
      <c r="TP59" s="194"/>
      <c r="TQ59" s="194"/>
      <c r="TR59" s="194"/>
      <c r="TS59" s="194"/>
      <c r="TT59" s="194"/>
      <c r="TU59" s="194"/>
      <c r="TV59" s="194"/>
      <c r="TW59" s="194"/>
      <c r="TX59" s="194"/>
      <c r="TY59" s="194"/>
      <c r="TZ59" s="194"/>
      <c r="UA59" s="194"/>
      <c r="UB59" s="194"/>
      <c r="UC59" s="194"/>
      <c r="UD59" s="194"/>
      <c r="UE59" s="194"/>
      <c r="UF59" s="194"/>
      <c r="UG59" s="194"/>
      <c r="UH59" s="194"/>
      <c r="UI59" s="194"/>
      <c r="UJ59" s="194"/>
      <c r="UK59" s="194"/>
      <c r="UL59" s="194"/>
      <c r="UM59" s="194"/>
      <c r="UN59" s="194"/>
      <c r="UO59" s="194"/>
      <c r="UP59" s="194"/>
      <c r="UQ59" s="194"/>
      <c r="UR59" s="194"/>
      <c r="US59" s="194"/>
      <c r="UT59" s="194"/>
      <c r="UU59" s="194"/>
      <c r="UV59" s="194"/>
      <c r="UW59" s="194"/>
      <c r="UX59" s="194"/>
      <c r="UY59" s="194"/>
      <c r="UZ59" s="194"/>
      <c r="VA59" s="194"/>
      <c r="VB59" s="194"/>
      <c r="VC59" s="194"/>
      <c r="VD59" s="194"/>
      <c r="VE59" s="194"/>
      <c r="VF59" s="194"/>
      <c r="VG59" s="194"/>
      <c r="VH59" s="194"/>
      <c r="VI59" s="194"/>
      <c r="VJ59" s="194"/>
      <c r="VK59" s="194"/>
      <c r="VL59" s="194"/>
      <c r="VM59" s="194"/>
      <c r="VN59" s="194"/>
      <c r="VO59" s="194"/>
      <c r="VP59" s="194"/>
      <c r="VQ59" s="194"/>
      <c r="VR59" s="194"/>
      <c r="VS59" s="194"/>
      <c r="VT59" s="194"/>
      <c r="VU59" s="194"/>
      <c r="VV59" s="194"/>
      <c r="VW59" s="194"/>
      <c r="VX59" s="194"/>
      <c r="VY59" s="194"/>
      <c r="VZ59" s="194"/>
      <c r="WA59" s="194"/>
      <c r="WB59" s="194"/>
      <c r="WC59" s="194"/>
      <c r="WD59" s="194"/>
      <c r="WE59" s="194"/>
      <c r="WF59" s="194"/>
      <c r="WG59" s="194"/>
      <c r="WH59" s="194"/>
      <c r="WI59" s="194"/>
      <c r="WJ59" s="194"/>
      <c r="WK59" s="194"/>
      <c r="WL59" s="194"/>
      <c r="WM59" s="194"/>
      <c r="WN59" s="194"/>
      <c r="WO59" s="194"/>
      <c r="WP59" s="194"/>
      <c r="WQ59" s="194"/>
      <c r="WR59" s="194"/>
      <c r="WS59" s="194"/>
      <c r="WT59" s="194"/>
      <c r="WU59" s="194"/>
      <c r="WV59" s="194"/>
      <c r="WW59" s="194"/>
      <c r="WX59" s="194"/>
      <c r="WY59" s="194"/>
      <c r="WZ59" s="194"/>
      <c r="XA59" s="194"/>
      <c r="XB59" s="194"/>
      <c r="XC59" s="194"/>
      <c r="XD59" s="194"/>
      <c r="XE59" s="194"/>
      <c r="XF59" s="194"/>
      <c r="XG59" s="194"/>
      <c r="XH59" s="194"/>
      <c r="XI59" s="194"/>
      <c r="XJ59" s="194"/>
      <c r="XK59" s="194"/>
      <c r="XL59" s="194"/>
      <c r="XM59" s="194"/>
      <c r="XN59" s="194"/>
      <c r="XO59" s="194"/>
      <c r="XP59" s="194"/>
      <c r="XQ59" s="194"/>
      <c r="XR59" s="194"/>
      <c r="XS59" s="194"/>
      <c r="XT59" s="194"/>
      <c r="XU59" s="194"/>
      <c r="XV59" s="194"/>
      <c r="XW59" s="194"/>
      <c r="XX59" s="194"/>
      <c r="XY59" s="194"/>
      <c r="XZ59" s="194"/>
      <c r="YA59" s="194"/>
      <c r="YB59" s="194"/>
      <c r="YC59" s="194"/>
      <c r="YD59" s="194"/>
      <c r="YE59" s="194"/>
      <c r="YF59" s="194"/>
      <c r="YG59" s="194"/>
      <c r="YH59" s="194"/>
      <c r="YI59" s="194"/>
      <c r="YJ59" s="194"/>
      <c r="YK59" s="194"/>
      <c r="YL59" s="194"/>
      <c r="YM59" s="194"/>
      <c r="YN59" s="194"/>
      <c r="YO59" s="194"/>
      <c r="YP59" s="194"/>
      <c r="YQ59" s="194"/>
      <c r="YR59" s="194"/>
      <c r="YS59" s="194"/>
      <c r="YT59" s="194"/>
      <c r="YU59" s="194"/>
      <c r="YV59" s="194"/>
      <c r="YW59" s="194"/>
      <c r="YX59" s="194"/>
      <c r="YY59" s="194"/>
      <c r="YZ59" s="194"/>
      <c r="ZA59" s="194"/>
      <c r="ZB59" s="194"/>
      <c r="ZC59" s="194"/>
      <c r="ZD59" s="194"/>
      <c r="ZE59" s="194"/>
      <c r="ZF59" s="194"/>
      <c r="ZG59" s="194"/>
      <c r="ZH59" s="194"/>
      <c r="ZI59" s="194"/>
      <c r="ZJ59" s="194"/>
      <c r="ZK59" s="194"/>
      <c r="ZL59" s="194"/>
      <c r="ZM59" s="194"/>
      <c r="ZN59" s="194"/>
      <c r="ZO59" s="194"/>
      <c r="ZP59" s="194"/>
      <c r="ZQ59" s="194"/>
      <c r="ZR59" s="194"/>
      <c r="ZS59" s="194"/>
      <c r="ZT59" s="194"/>
      <c r="ZU59" s="194"/>
      <c r="ZV59" s="194"/>
      <c r="ZW59" s="194"/>
      <c r="ZX59" s="194"/>
      <c r="ZY59" s="194"/>
      <c r="ZZ59" s="194"/>
    </row>
    <row r="60" spans="1:702" s="39" customFormat="1" ht="19.5" customHeight="1">
      <c r="A60" s="194"/>
      <c r="B60" s="823"/>
      <c r="C60" s="741">
        <f>【5】見・契_研修諸経費!C59</f>
        <v>0</v>
      </c>
      <c r="D60" s="742">
        <f>【5】見・契_研修諸経費!D59</f>
        <v>0</v>
      </c>
      <c r="E60" s="743">
        <f>【5】見・契_研修諸経費!E59</f>
        <v>0</v>
      </c>
      <c r="F60" s="746">
        <f>【5】見・契_研修諸経費!F59</f>
        <v>0</v>
      </c>
      <c r="G60" s="663">
        <f t="shared" si="3"/>
        <v>0</v>
      </c>
      <c r="H60" s="664"/>
      <c r="I60" s="664"/>
      <c r="J60" s="81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c r="BW60" s="194"/>
      <c r="BX60" s="194"/>
      <c r="BY60" s="194"/>
      <c r="BZ60" s="194"/>
      <c r="CA60" s="194"/>
      <c r="CB60" s="194"/>
      <c r="CC60" s="194"/>
      <c r="CD60" s="194"/>
      <c r="CE60" s="194"/>
      <c r="CF60" s="194"/>
      <c r="CG60" s="194"/>
      <c r="CH60" s="194"/>
      <c r="CI60" s="194"/>
      <c r="CJ60" s="194"/>
      <c r="CK60" s="194"/>
      <c r="CL60" s="194"/>
      <c r="CM60" s="194"/>
      <c r="CN60" s="194"/>
      <c r="CO60" s="194"/>
      <c r="CP60" s="194"/>
      <c r="CQ60" s="194"/>
      <c r="CR60" s="194"/>
      <c r="CS60" s="194"/>
      <c r="CT60" s="194"/>
      <c r="CU60" s="194"/>
      <c r="CV60" s="194"/>
      <c r="CW60" s="194"/>
      <c r="CX60" s="194"/>
      <c r="CY60" s="194"/>
      <c r="CZ60" s="194"/>
      <c r="DA60" s="194"/>
      <c r="DB60" s="194"/>
      <c r="DC60" s="194"/>
      <c r="DD60" s="194"/>
      <c r="DE60" s="194"/>
      <c r="DF60" s="194"/>
      <c r="DG60" s="194"/>
      <c r="DH60" s="194"/>
      <c r="DI60" s="194"/>
      <c r="DJ60" s="194"/>
      <c r="DK60" s="194"/>
      <c r="DL60" s="194"/>
      <c r="DM60" s="194"/>
      <c r="DN60" s="194"/>
      <c r="DO60" s="194"/>
      <c r="DP60" s="194"/>
      <c r="DQ60" s="194"/>
      <c r="DR60" s="194"/>
      <c r="DS60" s="194"/>
      <c r="DT60" s="194"/>
      <c r="DU60" s="194"/>
      <c r="DV60" s="194"/>
      <c r="DW60" s="194"/>
      <c r="DX60" s="194"/>
      <c r="DY60" s="194"/>
      <c r="DZ60" s="194"/>
      <c r="EA60" s="194"/>
      <c r="EB60" s="194"/>
      <c r="EC60" s="194"/>
      <c r="ED60" s="194"/>
      <c r="EE60" s="194"/>
      <c r="EF60" s="194"/>
      <c r="EG60" s="194"/>
      <c r="EH60" s="194"/>
      <c r="EI60" s="194"/>
      <c r="EJ60" s="194"/>
      <c r="EK60" s="194"/>
      <c r="EL60" s="194"/>
      <c r="EM60" s="194"/>
      <c r="EN60" s="194"/>
      <c r="EO60" s="194"/>
      <c r="EP60" s="194"/>
      <c r="EQ60" s="194"/>
      <c r="ER60" s="194"/>
      <c r="ES60" s="194"/>
      <c r="ET60" s="194"/>
      <c r="EU60" s="194"/>
      <c r="EV60" s="194"/>
      <c r="EW60" s="194"/>
      <c r="EX60" s="194"/>
      <c r="EY60" s="194"/>
      <c r="EZ60" s="194"/>
      <c r="FA60" s="194"/>
      <c r="FB60" s="194"/>
      <c r="FC60" s="194"/>
      <c r="FD60" s="194"/>
      <c r="FE60" s="194"/>
      <c r="FF60" s="194"/>
      <c r="FG60" s="194"/>
      <c r="FH60" s="194"/>
      <c r="FI60" s="194"/>
      <c r="FJ60" s="194"/>
      <c r="FK60" s="194"/>
      <c r="FL60" s="194"/>
      <c r="FM60" s="194"/>
      <c r="FN60" s="194"/>
      <c r="FO60" s="194"/>
      <c r="FP60" s="194"/>
      <c r="FQ60" s="194"/>
      <c r="FR60" s="194"/>
      <c r="FS60" s="194"/>
      <c r="FT60" s="194"/>
      <c r="FU60" s="194"/>
      <c r="FV60" s="194"/>
      <c r="FW60" s="194"/>
      <c r="FX60" s="194"/>
      <c r="FY60" s="194"/>
      <c r="FZ60" s="194"/>
      <c r="GA60" s="194"/>
      <c r="GB60" s="194"/>
      <c r="GC60" s="194"/>
      <c r="GD60" s="194"/>
      <c r="GE60" s="194"/>
      <c r="GF60" s="194"/>
      <c r="GG60" s="194"/>
      <c r="GH60" s="194"/>
      <c r="GI60" s="194"/>
      <c r="GJ60" s="194"/>
      <c r="GK60" s="194"/>
      <c r="GL60" s="194"/>
      <c r="GM60" s="194"/>
      <c r="GN60" s="194"/>
      <c r="GO60" s="194"/>
      <c r="GP60" s="194"/>
      <c r="GQ60" s="194"/>
      <c r="GR60" s="194"/>
      <c r="GS60" s="194"/>
      <c r="GT60" s="194"/>
      <c r="GU60" s="194"/>
      <c r="GV60" s="194"/>
      <c r="GW60" s="194"/>
      <c r="GX60" s="194"/>
      <c r="GY60" s="194"/>
      <c r="GZ60" s="194"/>
      <c r="HA60" s="194"/>
      <c r="HB60" s="194"/>
      <c r="HC60" s="194"/>
      <c r="HD60" s="194"/>
      <c r="HE60" s="194"/>
      <c r="HF60" s="194"/>
      <c r="HG60" s="194"/>
      <c r="HH60" s="194"/>
      <c r="HI60" s="194"/>
      <c r="HJ60" s="194"/>
      <c r="HK60" s="194"/>
      <c r="HL60" s="194"/>
      <c r="HM60" s="194"/>
      <c r="HN60" s="194"/>
      <c r="HO60" s="194"/>
      <c r="HP60" s="194"/>
      <c r="HQ60" s="194"/>
      <c r="HR60" s="194"/>
      <c r="HS60" s="194"/>
      <c r="HT60" s="194"/>
      <c r="HU60" s="194"/>
      <c r="HV60" s="194"/>
      <c r="HW60" s="194"/>
      <c r="HX60" s="194"/>
      <c r="HY60" s="194"/>
      <c r="HZ60" s="194"/>
      <c r="IA60" s="194"/>
      <c r="IB60" s="194"/>
      <c r="IC60" s="194"/>
      <c r="ID60" s="194"/>
      <c r="IE60" s="194"/>
      <c r="IF60" s="194"/>
      <c r="IG60" s="194"/>
      <c r="IH60" s="194"/>
      <c r="II60" s="194"/>
      <c r="IJ60" s="194"/>
      <c r="IK60" s="194"/>
      <c r="IL60" s="194"/>
      <c r="IM60" s="194"/>
      <c r="IN60" s="194"/>
      <c r="IO60" s="194"/>
      <c r="IP60" s="194"/>
      <c r="IQ60" s="194"/>
      <c r="IR60" s="194"/>
      <c r="IS60" s="194"/>
      <c r="IT60" s="194"/>
      <c r="IU60" s="194"/>
      <c r="IV60" s="194"/>
      <c r="IW60" s="194"/>
      <c r="IX60" s="194"/>
      <c r="IY60" s="194"/>
      <c r="IZ60" s="194"/>
      <c r="JA60" s="194"/>
      <c r="JB60" s="194"/>
      <c r="JC60" s="194"/>
      <c r="JD60" s="194"/>
      <c r="JE60" s="194"/>
      <c r="JF60" s="194"/>
      <c r="JG60" s="194"/>
      <c r="JH60" s="194"/>
      <c r="JI60" s="194"/>
      <c r="JJ60" s="194"/>
      <c r="JK60" s="194"/>
      <c r="JL60" s="194"/>
      <c r="JM60" s="194"/>
      <c r="JN60" s="194"/>
      <c r="JO60" s="194"/>
      <c r="JP60" s="194"/>
      <c r="JQ60" s="194"/>
      <c r="JR60" s="194"/>
      <c r="JS60" s="194"/>
      <c r="JT60" s="194"/>
      <c r="JU60" s="194"/>
      <c r="JV60" s="194"/>
      <c r="JW60" s="194"/>
      <c r="JX60" s="194"/>
      <c r="JY60" s="194"/>
      <c r="JZ60" s="194"/>
      <c r="KA60" s="194"/>
      <c r="KB60" s="194"/>
      <c r="KC60" s="194"/>
      <c r="KD60" s="194"/>
      <c r="KE60" s="194"/>
      <c r="KF60" s="194"/>
      <c r="KG60" s="194"/>
      <c r="KH60" s="194"/>
      <c r="KI60" s="194"/>
      <c r="KJ60" s="194"/>
      <c r="KK60" s="194"/>
      <c r="KL60" s="194"/>
      <c r="KM60" s="194"/>
      <c r="KN60" s="194"/>
      <c r="KO60" s="194"/>
      <c r="KP60" s="194"/>
      <c r="KQ60" s="194"/>
      <c r="KR60" s="194"/>
      <c r="KS60" s="194"/>
      <c r="KT60" s="194"/>
      <c r="KU60" s="194"/>
      <c r="KV60" s="194"/>
      <c r="KW60" s="194"/>
      <c r="KX60" s="194"/>
      <c r="KY60" s="194"/>
      <c r="KZ60" s="194"/>
      <c r="LA60" s="194"/>
      <c r="LB60" s="194"/>
      <c r="LC60" s="194"/>
      <c r="LD60" s="194"/>
      <c r="LE60" s="194"/>
      <c r="LF60" s="194"/>
      <c r="LG60" s="194"/>
      <c r="LH60" s="194"/>
      <c r="LI60" s="194"/>
      <c r="LJ60" s="194"/>
      <c r="LK60" s="194"/>
      <c r="LL60" s="194"/>
      <c r="LM60" s="194"/>
      <c r="LN60" s="194"/>
      <c r="LO60" s="194"/>
      <c r="LP60" s="194"/>
      <c r="LQ60" s="194"/>
      <c r="LR60" s="194"/>
      <c r="LS60" s="194"/>
      <c r="LT60" s="194"/>
      <c r="LU60" s="194"/>
      <c r="LV60" s="194"/>
      <c r="LW60" s="194"/>
      <c r="LX60" s="194"/>
      <c r="LY60" s="194"/>
      <c r="LZ60" s="194"/>
      <c r="MA60" s="194"/>
      <c r="MB60" s="194"/>
      <c r="MC60" s="194"/>
      <c r="MD60" s="194"/>
      <c r="ME60" s="194"/>
      <c r="MF60" s="194"/>
      <c r="MG60" s="194"/>
      <c r="MH60" s="194"/>
      <c r="MI60" s="194"/>
      <c r="MJ60" s="194"/>
      <c r="MK60" s="194"/>
      <c r="ML60" s="194"/>
      <c r="MM60" s="194"/>
      <c r="MN60" s="194"/>
      <c r="MO60" s="194"/>
      <c r="MP60" s="194"/>
      <c r="MQ60" s="194"/>
      <c r="MR60" s="194"/>
      <c r="MS60" s="194"/>
      <c r="MT60" s="194"/>
      <c r="MU60" s="194"/>
      <c r="MV60" s="194"/>
      <c r="MW60" s="194"/>
      <c r="MX60" s="194"/>
      <c r="MY60" s="194"/>
      <c r="MZ60" s="194"/>
      <c r="NA60" s="194"/>
      <c r="NB60" s="194"/>
      <c r="NC60" s="194"/>
      <c r="ND60" s="194"/>
      <c r="NE60" s="194"/>
      <c r="NF60" s="194"/>
      <c r="NG60" s="194"/>
      <c r="NH60" s="194"/>
      <c r="NI60" s="194"/>
      <c r="NJ60" s="194"/>
      <c r="NK60" s="194"/>
      <c r="NL60" s="194"/>
      <c r="NM60" s="194"/>
      <c r="NN60" s="194"/>
      <c r="NO60" s="194"/>
      <c r="NP60" s="194"/>
      <c r="NQ60" s="194"/>
      <c r="NR60" s="194"/>
      <c r="NS60" s="194"/>
      <c r="NT60" s="194"/>
      <c r="NU60" s="194"/>
      <c r="NV60" s="194"/>
      <c r="NW60" s="194"/>
      <c r="NX60" s="194"/>
      <c r="NY60" s="194"/>
      <c r="NZ60" s="194"/>
      <c r="OA60" s="194"/>
      <c r="OB60" s="194"/>
      <c r="OC60" s="194"/>
      <c r="OD60" s="194"/>
      <c r="OE60" s="194"/>
      <c r="OF60" s="194"/>
      <c r="OG60" s="194"/>
      <c r="OH60" s="194"/>
      <c r="OI60" s="194"/>
      <c r="OJ60" s="194"/>
      <c r="OK60" s="194"/>
      <c r="OL60" s="194"/>
      <c r="OM60" s="194"/>
      <c r="ON60" s="194"/>
      <c r="OO60" s="194"/>
      <c r="OP60" s="194"/>
      <c r="OQ60" s="194"/>
      <c r="OR60" s="194"/>
      <c r="OS60" s="194"/>
      <c r="OT60" s="194"/>
      <c r="OU60" s="194"/>
      <c r="OV60" s="194"/>
      <c r="OW60" s="194"/>
      <c r="OX60" s="194"/>
      <c r="OY60" s="194"/>
      <c r="OZ60" s="194"/>
      <c r="PA60" s="194"/>
      <c r="PB60" s="194"/>
      <c r="PC60" s="194"/>
      <c r="PD60" s="194"/>
      <c r="PE60" s="194"/>
      <c r="PF60" s="194"/>
      <c r="PG60" s="194"/>
      <c r="PH60" s="194"/>
      <c r="PI60" s="194"/>
      <c r="PJ60" s="194"/>
      <c r="PK60" s="194"/>
      <c r="PL60" s="194"/>
      <c r="PM60" s="194"/>
      <c r="PN60" s="194"/>
      <c r="PO60" s="194"/>
      <c r="PP60" s="194"/>
      <c r="PQ60" s="194"/>
      <c r="PR60" s="194"/>
      <c r="PS60" s="194"/>
      <c r="PT60" s="194"/>
      <c r="PU60" s="194"/>
      <c r="PV60" s="194"/>
      <c r="PW60" s="194"/>
      <c r="PX60" s="194"/>
      <c r="PY60" s="194"/>
      <c r="PZ60" s="194"/>
      <c r="QA60" s="194"/>
      <c r="QB60" s="194"/>
      <c r="QC60" s="194"/>
      <c r="QD60" s="194"/>
      <c r="QE60" s="194"/>
      <c r="QF60" s="194"/>
      <c r="QG60" s="194"/>
      <c r="QH60" s="194"/>
      <c r="QI60" s="194"/>
      <c r="QJ60" s="194"/>
      <c r="QK60" s="194"/>
      <c r="QL60" s="194"/>
      <c r="QM60" s="194"/>
      <c r="QN60" s="194"/>
      <c r="QO60" s="194"/>
      <c r="QP60" s="194"/>
      <c r="QQ60" s="194"/>
      <c r="QR60" s="194"/>
      <c r="QS60" s="194"/>
      <c r="QT60" s="194"/>
      <c r="QU60" s="194"/>
      <c r="QV60" s="194"/>
      <c r="QW60" s="194"/>
      <c r="QX60" s="194"/>
      <c r="QY60" s="194"/>
      <c r="QZ60" s="194"/>
      <c r="RA60" s="194"/>
      <c r="RB60" s="194"/>
      <c r="RC60" s="194"/>
      <c r="RD60" s="194"/>
      <c r="RE60" s="194"/>
      <c r="RF60" s="194"/>
      <c r="RG60" s="194"/>
      <c r="RH60" s="194"/>
      <c r="RI60" s="194"/>
      <c r="RJ60" s="194"/>
      <c r="RK60" s="194"/>
      <c r="RL60" s="194"/>
      <c r="RM60" s="194"/>
      <c r="RN60" s="194"/>
      <c r="RO60" s="194"/>
      <c r="RP60" s="194"/>
      <c r="RQ60" s="194"/>
      <c r="RR60" s="194"/>
      <c r="RS60" s="194"/>
      <c r="RT60" s="194"/>
      <c r="RU60" s="194"/>
      <c r="RV60" s="194"/>
      <c r="RW60" s="194"/>
      <c r="RX60" s="194"/>
      <c r="RY60" s="194"/>
      <c r="RZ60" s="194"/>
      <c r="SA60" s="194"/>
      <c r="SB60" s="194"/>
      <c r="SC60" s="194"/>
      <c r="SD60" s="194"/>
      <c r="SE60" s="194"/>
      <c r="SF60" s="194"/>
      <c r="SG60" s="194"/>
      <c r="SH60" s="194"/>
      <c r="SI60" s="194"/>
      <c r="SJ60" s="194"/>
      <c r="SK60" s="194"/>
      <c r="SL60" s="194"/>
      <c r="SM60" s="194"/>
      <c r="SN60" s="194"/>
      <c r="SO60" s="194"/>
      <c r="SP60" s="194"/>
      <c r="SQ60" s="194"/>
      <c r="SR60" s="194"/>
      <c r="SS60" s="194"/>
      <c r="ST60" s="194"/>
      <c r="SU60" s="194"/>
      <c r="SV60" s="194"/>
      <c r="SW60" s="194"/>
      <c r="SX60" s="194"/>
      <c r="SY60" s="194"/>
      <c r="SZ60" s="194"/>
      <c r="TA60" s="194"/>
      <c r="TB60" s="194"/>
      <c r="TC60" s="194"/>
      <c r="TD60" s="194"/>
      <c r="TE60" s="194"/>
      <c r="TF60" s="194"/>
      <c r="TG60" s="194"/>
      <c r="TH60" s="194"/>
      <c r="TI60" s="194"/>
      <c r="TJ60" s="194"/>
      <c r="TK60" s="194"/>
      <c r="TL60" s="194"/>
      <c r="TM60" s="194"/>
      <c r="TN60" s="194"/>
      <c r="TO60" s="194"/>
      <c r="TP60" s="194"/>
      <c r="TQ60" s="194"/>
      <c r="TR60" s="194"/>
      <c r="TS60" s="194"/>
      <c r="TT60" s="194"/>
      <c r="TU60" s="194"/>
      <c r="TV60" s="194"/>
      <c r="TW60" s="194"/>
      <c r="TX60" s="194"/>
      <c r="TY60" s="194"/>
      <c r="TZ60" s="194"/>
      <c r="UA60" s="194"/>
      <c r="UB60" s="194"/>
      <c r="UC60" s="194"/>
      <c r="UD60" s="194"/>
      <c r="UE60" s="194"/>
      <c r="UF60" s="194"/>
      <c r="UG60" s="194"/>
      <c r="UH60" s="194"/>
      <c r="UI60" s="194"/>
      <c r="UJ60" s="194"/>
      <c r="UK60" s="194"/>
      <c r="UL60" s="194"/>
      <c r="UM60" s="194"/>
      <c r="UN60" s="194"/>
      <c r="UO60" s="194"/>
      <c r="UP60" s="194"/>
      <c r="UQ60" s="194"/>
      <c r="UR60" s="194"/>
      <c r="US60" s="194"/>
      <c r="UT60" s="194"/>
      <c r="UU60" s="194"/>
      <c r="UV60" s="194"/>
      <c r="UW60" s="194"/>
      <c r="UX60" s="194"/>
      <c r="UY60" s="194"/>
      <c r="UZ60" s="194"/>
      <c r="VA60" s="194"/>
      <c r="VB60" s="194"/>
      <c r="VC60" s="194"/>
      <c r="VD60" s="194"/>
      <c r="VE60" s="194"/>
      <c r="VF60" s="194"/>
      <c r="VG60" s="194"/>
      <c r="VH60" s="194"/>
      <c r="VI60" s="194"/>
      <c r="VJ60" s="194"/>
      <c r="VK60" s="194"/>
      <c r="VL60" s="194"/>
      <c r="VM60" s="194"/>
      <c r="VN60" s="194"/>
      <c r="VO60" s="194"/>
      <c r="VP60" s="194"/>
      <c r="VQ60" s="194"/>
      <c r="VR60" s="194"/>
      <c r="VS60" s="194"/>
      <c r="VT60" s="194"/>
      <c r="VU60" s="194"/>
      <c r="VV60" s="194"/>
      <c r="VW60" s="194"/>
      <c r="VX60" s="194"/>
      <c r="VY60" s="194"/>
      <c r="VZ60" s="194"/>
      <c r="WA60" s="194"/>
      <c r="WB60" s="194"/>
      <c r="WC60" s="194"/>
      <c r="WD60" s="194"/>
      <c r="WE60" s="194"/>
      <c r="WF60" s="194"/>
      <c r="WG60" s="194"/>
      <c r="WH60" s="194"/>
      <c r="WI60" s="194"/>
      <c r="WJ60" s="194"/>
      <c r="WK60" s="194"/>
      <c r="WL60" s="194"/>
      <c r="WM60" s="194"/>
      <c r="WN60" s="194"/>
      <c r="WO60" s="194"/>
      <c r="WP60" s="194"/>
      <c r="WQ60" s="194"/>
      <c r="WR60" s="194"/>
      <c r="WS60" s="194"/>
      <c r="WT60" s="194"/>
      <c r="WU60" s="194"/>
      <c r="WV60" s="194"/>
      <c r="WW60" s="194"/>
      <c r="WX60" s="194"/>
      <c r="WY60" s="194"/>
      <c r="WZ60" s="194"/>
      <c r="XA60" s="194"/>
      <c r="XB60" s="194"/>
      <c r="XC60" s="194"/>
      <c r="XD60" s="194"/>
      <c r="XE60" s="194"/>
      <c r="XF60" s="194"/>
      <c r="XG60" s="194"/>
      <c r="XH60" s="194"/>
      <c r="XI60" s="194"/>
      <c r="XJ60" s="194"/>
      <c r="XK60" s="194"/>
      <c r="XL60" s="194"/>
      <c r="XM60" s="194"/>
      <c r="XN60" s="194"/>
      <c r="XO60" s="194"/>
      <c r="XP60" s="194"/>
      <c r="XQ60" s="194"/>
      <c r="XR60" s="194"/>
      <c r="XS60" s="194"/>
      <c r="XT60" s="194"/>
      <c r="XU60" s="194"/>
      <c r="XV60" s="194"/>
      <c r="XW60" s="194"/>
      <c r="XX60" s="194"/>
      <c r="XY60" s="194"/>
      <c r="XZ60" s="194"/>
      <c r="YA60" s="194"/>
      <c r="YB60" s="194"/>
      <c r="YC60" s="194"/>
      <c r="YD60" s="194"/>
      <c r="YE60" s="194"/>
      <c r="YF60" s="194"/>
      <c r="YG60" s="194"/>
      <c r="YH60" s="194"/>
      <c r="YI60" s="194"/>
      <c r="YJ60" s="194"/>
      <c r="YK60" s="194"/>
      <c r="YL60" s="194"/>
      <c r="YM60" s="194"/>
      <c r="YN60" s="194"/>
      <c r="YO60" s="194"/>
      <c r="YP60" s="194"/>
      <c r="YQ60" s="194"/>
      <c r="YR60" s="194"/>
      <c r="YS60" s="194"/>
      <c r="YT60" s="194"/>
      <c r="YU60" s="194"/>
      <c r="YV60" s="194"/>
      <c r="YW60" s="194"/>
      <c r="YX60" s="194"/>
      <c r="YY60" s="194"/>
      <c r="YZ60" s="194"/>
      <c r="ZA60" s="194"/>
      <c r="ZB60" s="194"/>
      <c r="ZC60" s="194"/>
      <c r="ZD60" s="194"/>
      <c r="ZE60" s="194"/>
      <c r="ZF60" s="194"/>
      <c r="ZG60" s="194"/>
      <c r="ZH60" s="194"/>
      <c r="ZI60" s="194"/>
      <c r="ZJ60" s="194"/>
      <c r="ZK60" s="194"/>
      <c r="ZL60" s="194"/>
      <c r="ZM60" s="194"/>
      <c r="ZN60" s="194"/>
      <c r="ZO60" s="194"/>
      <c r="ZP60" s="194"/>
      <c r="ZQ60" s="194"/>
      <c r="ZR60" s="194"/>
      <c r="ZS60" s="194"/>
      <c r="ZT60" s="194"/>
      <c r="ZU60" s="194"/>
      <c r="ZV60" s="194"/>
      <c r="ZW60" s="194"/>
      <c r="ZX60" s="194"/>
      <c r="ZY60" s="194"/>
      <c r="ZZ60" s="194"/>
    </row>
    <row r="61" spans="1:702" s="39" customFormat="1" ht="19.5" customHeight="1">
      <c r="A61" s="194"/>
      <c r="B61" s="823"/>
      <c r="C61" s="741">
        <f>【5】見・契_研修諸経費!C60</f>
        <v>0</v>
      </c>
      <c r="D61" s="742">
        <f>【5】見・契_研修諸経費!D60</f>
        <v>0</v>
      </c>
      <c r="E61" s="743">
        <f>【5】見・契_研修諸経費!E60</f>
        <v>0</v>
      </c>
      <c r="F61" s="746">
        <f>【5】見・契_研修諸経費!F60</f>
        <v>0</v>
      </c>
      <c r="G61" s="663">
        <f t="shared" si="3"/>
        <v>0</v>
      </c>
      <c r="H61" s="664"/>
      <c r="I61" s="664"/>
      <c r="J61" s="81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4"/>
      <c r="BT61" s="194"/>
      <c r="BU61" s="194"/>
      <c r="BV61" s="194"/>
      <c r="BW61" s="194"/>
      <c r="BX61" s="194"/>
      <c r="BY61" s="194"/>
      <c r="BZ61" s="194"/>
      <c r="CA61" s="194"/>
      <c r="CB61" s="194"/>
      <c r="CC61" s="194"/>
      <c r="CD61" s="194"/>
      <c r="CE61" s="194"/>
      <c r="CF61" s="194"/>
      <c r="CG61" s="194"/>
      <c r="CH61" s="194"/>
      <c r="CI61" s="194"/>
      <c r="CJ61" s="194"/>
      <c r="CK61" s="194"/>
      <c r="CL61" s="194"/>
      <c r="CM61" s="194"/>
      <c r="CN61" s="194"/>
      <c r="CO61" s="194"/>
      <c r="CP61" s="194"/>
      <c r="CQ61" s="194"/>
      <c r="CR61" s="194"/>
      <c r="CS61" s="194"/>
      <c r="CT61" s="194"/>
      <c r="CU61" s="194"/>
      <c r="CV61" s="194"/>
      <c r="CW61" s="194"/>
      <c r="CX61" s="194"/>
      <c r="CY61" s="194"/>
      <c r="CZ61" s="194"/>
      <c r="DA61" s="194"/>
      <c r="DB61" s="194"/>
      <c r="DC61" s="194"/>
      <c r="DD61" s="194"/>
      <c r="DE61" s="194"/>
      <c r="DF61" s="194"/>
      <c r="DG61" s="194"/>
      <c r="DH61" s="194"/>
      <c r="DI61" s="194"/>
      <c r="DJ61" s="194"/>
      <c r="DK61" s="194"/>
      <c r="DL61" s="194"/>
      <c r="DM61" s="194"/>
      <c r="DN61" s="194"/>
      <c r="DO61" s="194"/>
      <c r="DP61" s="194"/>
      <c r="DQ61" s="194"/>
      <c r="DR61" s="194"/>
      <c r="DS61" s="194"/>
      <c r="DT61" s="194"/>
      <c r="DU61" s="194"/>
      <c r="DV61" s="194"/>
      <c r="DW61" s="194"/>
      <c r="DX61" s="194"/>
      <c r="DY61" s="194"/>
      <c r="DZ61" s="194"/>
      <c r="EA61" s="194"/>
      <c r="EB61" s="194"/>
      <c r="EC61" s="194"/>
      <c r="ED61" s="194"/>
      <c r="EE61" s="194"/>
      <c r="EF61" s="194"/>
      <c r="EG61" s="194"/>
      <c r="EH61" s="194"/>
      <c r="EI61" s="194"/>
      <c r="EJ61" s="194"/>
      <c r="EK61" s="194"/>
      <c r="EL61" s="194"/>
      <c r="EM61" s="194"/>
      <c r="EN61" s="194"/>
      <c r="EO61" s="194"/>
      <c r="EP61" s="194"/>
      <c r="EQ61" s="194"/>
      <c r="ER61" s="194"/>
      <c r="ES61" s="194"/>
      <c r="ET61" s="194"/>
      <c r="EU61" s="194"/>
      <c r="EV61" s="194"/>
      <c r="EW61" s="194"/>
      <c r="EX61" s="194"/>
      <c r="EY61" s="194"/>
      <c r="EZ61" s="194"/>
      <c r="FA61" s="194"/>
      <c r="FB61" s="194"/>
      <c r="FC61" s="194"/>
      <c r="FD61" s="194"/>
      <c r="FE61" s="194"/>
      <c r="FF61" s="194"/>
      <c r="FG61" s="194"/>
      <c r="FH61" s="194"/>
      <c r="FI61" s="194"/>
      <c r="FJ61" s="194"/>
      <c r="FK61" s="194"/>
      <c r="FL61" s="194"/>
      <c r="FM61" s="194"/>
      <c r="FN61" s="194"/>
      <c r="FO61" s="194"/>
      <c r="FP61" s="194"/>
      <c r="FQ61" s="194"/>
      <c r="FR61" s="194"/>
      <c r="FS61" s="194"/>
      <c r="FT61" s="194"/>
      <c r="FU61" s="194"/>
      <c r="FV61" s="194"/>
      <c r="FW61" s="194"/>
      <c r="FX61" s="194"/>
      <c r="FY61" s="194"/>
      <c r="FZ61" s="194"/>
      <c r="GA61" s="194"/>
      <c r="GB61" s="194"/>
      <c r="GC61" s="194"/>
      <c r="GD61" s="194"/>
      <c r="GE61" s="194"/>
      <c r="GF61" s="194"/>
      <c r="GG61" s="194"/>
      <c r="GH61" s="194"/>
      <c r="GI61" s="194"/>
      <c r="GJ61" s="194"/>
      <c r="GK61" s="194"/>
      <c r="GL61" s="194"/>
      <c r="GM61" s="194"/>
      <c r="GN61" s="194"/>
      <c r="GO61" s="194"/>
      <c r="GP61" s="194"/>
      <c r="GQ61" s="194"/>
      <c r="GR61" s="194"/>
      <c r="GS61" s="194"/>
      <c r="GT61" s="194"/>
      <c r="GU61" s="194"/>
      <c r="GV61" s="194"/>
      <c r="GW61" s="194"/>
      <c r="GX61" s="194"/>
      <c r="GY61" s="194"/>
      <c r="GZ61" s="194"/>
      <c r="HA61" s="194"/>
      <c r="HB61" s="194"/>
      <c r="HC61" s="194"/>
      <c r="HD61" s="194"/>
      <c r="HE61" s="194"/>
      <c r="HF61" s="194"/>
      <c r="HG61" s="194"/>
      <c r="HH61" s="194"/>
      <c r="HI61" s="194"/>
      <c r="HJ61" s="194"/>
      <c r="HK61" s="194"/>
      <c r="HL61" s="194"/>
      <c r="HM61" s="194"/>
      <c r="HN61" s="194"/>
      <c r="HO61" s="194"/>
      <c r="HP61" s="194"/>
      <c r="HQ61" s="194"/>
      <c r="HR61" s="194"/>
      <c r="HS61" s="194"/>
      <c r="HT61" s="194"/>
      <c r="HU61" s="194"/>
      <c r="HV61" s="194"/>
      <c r="HW61" s="194"/>
      <c r="HX61" s="194"/>
      <c r="HY61" s="194"/>
      <c r="HZ61" s="194"/>
      <c r="IA61" s="194"/>
      <c r="IB61" s="194"/>
      <c r="IC61" s="194"/>
      <c r="ID61" s="194"/>
      <c r="IE61" s="194"/>
      <c r="IF61" s="194"/>
      <c r="IG61" s="194"/>
      <c r="IH61" s="194"/>
      <c r="II61" s="194"/>
      <c r="IJ61" s="194"/>
      <c r="IK61" s="194"/>
      <c r="IL61" s="194"/>
      <c r="IM61" s="194"/>
      <c r="IN61" s="194"/>
      <c r="IO61" s="194"/>
      <c r="IP61" s="194"/>
      <c r="IQ61" s="194"/>
      <c r="IR61" s="194"/>
      <c r="IS61" s="194"/>
      <c r="IT61" s="194"/>
      <c r="IU61" s="194"/>
      <c r="IV61" s="194"/>
      <c r="IW61" s="194"/>
      <c r="IX61" s="194"/>
      <c r="IY61" s="194"/>
      <c r="IZ61" s="194"/>
      <c r="JA61" s="194"/>
      <c r="JB61" s="194"/>
      <c r="JC61" s="194"/>
      <c r="JD61" s="194"/>
      <c r="JE61" s="194"/>
      <c r="JF61" s="194"/>
      <c r="JG61" s="194"/>
      <c r="JH61" s="194"/>
      <c r="JI61" s="194"/>
      <c r="JJ61" s="194"/>
      <c r="JK61" s="194"/>
      <c r="JL61" s="194"/>
      <c r="JM61" s="194"/>
      <c r="JN61" s="194"/>
      <c r="JO61" s="194"/>
      <c r="JP61" s="194"/>
      <c r="JQ61" s="194"/>
      <c r="JR61" s="194"/>
      <c r="JS61" s="194"/>
      <c r="JT61" s="194"/>
      <c r="JU61" s="194"/>
      <c r="JV61" s="194"/>
      <c r="JW61" s="194"/>
      <c r="JX61" s="194"/>
      <c r="JY61" s="194"/>
      <c r="JZ61" s="194"/>
      <c r="KA61" s="194"/>
      <c r="KB61" s="194"/>
      <c r="KC61" s="194"/>
      <c r="KD61" s="194"/>
      <c r="KE61" s="194"/>
      <c r="KF61" s="194"/>
      <c r="KG61" s="194"/>
      <c r="KH61" s="194"/>
      <c r="KI61" s="194"/>
      <c r="KJ61" s="194"/>
      <c r="KK61" s="194"/>
      <c r="KL61" s="194"/>
      <c r="KM61" s="194"/>
      <c r="KN61" s="194"/>
      <c r="KO61" s="194"/>
      <c r="KP61" s="194"/>
      <c r="KQ61" s="194"/>
      <c r="KR61" s="194"/>
      <c r="KS61" s="194"/>
      <c r="KT61" s="194"/>
      <c r="KU61" s="194"/>
      <c r="KV61" s="194"/>
      <c r="KW61" s="194"/>
      <c r="KX61" s="194"/>
      <c r="KY61" s="194"/>
      <c r="KZ61" s="194"/>
      <c r="LA61" s="194"/>
      <c r="LB61" s="194"/>
      <c r="LC61" s="194"/>
      <c r="LD61" s="194"/>
      <c r="LE61" s="194"/>
      <c r="LF61" s="194"/>
      <c r="LG61" s="194"/>
      <c r="LH61" s="194"/>
      <c r="LI61" s="194"/>
      <c r="LJ61" s="194"/>
      <c r="LK61" s="194"/>
      <c r="LL61" s="194"/>
      <c r="LM61" s="194"/>
      <c r="LN61" s="194"/>
      <c r="LO61" s="194"/>
      <c r="LP61" s="194"/>
      <c r="LQ61" s="194"/>
      <c r="LR61" s="194"/>
      <c r="LS61" s="194"/>
      <c r="LT61" s="194"/>
      <c r="LU61" s="194"/>
      <c r="LV61" s="194"/>
      <c r="LW61" s="194"/>
      <c r="LX61" s="194"/>
      <c r="LY61" s="194"/>
      <c r="LZ61" s="194"/>
      <c r="MA61" s="194"/>
      <c r="MB61" s="194"/>
      <c r="MC61" s="194"/>
      <c r="MD61" s="194"/>
      <c r="ME61" s="194"/>
      <c r="MF61" s="194"/>
      <c r="MG61" s="194"/>
      <c r="MH61" s="194"/>
      <c r="MI61" s="194"/>
      <c r="MJ61" s="194"/>
      <c r="MK61" s="194"/>
      <c r="ML61" s="194"/>
      <c r="MM61" s="194"/>
      <c r="MN61" s="194"/>
      <c r="MO61" s="194"/>
      <c r="MP61" s="194"/>
      <c r="MQ61" s="194"/>
      <c r="MR61" s="194"/>
      <c r="MS61" s="194"/>
      <c r="MT61" s="194"/>
      <c r="MU61" s="194"/>
      <c r="MV61" s="194"/>
      <c r="MW61" s="194"/>
      <c r="MX61" s="194"/>
      <c r="MY61" s="194"/>
      <c r="MZ61" s="194"/>
      <c r="NA61" s="194"/>
      <c r="NB61" s="194"/>
      <c r="NC61" s="194"/>
      <c r="ND61" s="194"/>
      <c r="NE61" s="194"/>
      <c r="NF61" s="194"/>
      <c r="NG61" s="194"/>
      <c r="NH61" s="194"/>
      <c r="NI61" s="194"/>
      <c r="NJ61" s="194"/>
      <c r="NK61" s="194"/>
      <c r="NL61" s="194"/>
      <c r="NM61" s="194"/>
      <c r="NN61" s="194"/>
      <c r="NO61" s="194"/>
      <c r="NP61" s="194"/>
      <c r="NQ61" s="194"/>
      <c r="NR61" s="194"/>
      <c r="NS61" s="194"/>
      <c r="NT61" s="194"/>
      <c r="NU61" s="194"/>
      <c r="NV61" s="194"/>
      <c r="NW61" s="194"/>
      <c r="NX61" s="194"/>
      <c r="NY61" s="194"/>
      <c r="NZ61" s="194"/>
      <c r="OA61" s="194"/>
      <c r="OB61" s="194"/>
      <c r="OC61" s="194"/>
      <c r="OD61" s="194"/>
      <c r="OE61" s="194"/>
      <c r="OF61" s="194"/>
      <c r="OG61" s="194"/>
      <c r="OH61" s="194"/>
      <c r="OI61" s="194"/>
      <c r="OJ61" s="194"/>
      <c r="OK61" s="194"/>
      <c r="OL61" s="194"/>
      <c r="OM61" s="194"/>
      <c r="ON61" s="194"/>
      <c r="OO61" s="194"/>
      <c r="OP61" s="194"/>
      <c r="OQ61" s="194"/>
      <c r="OR61" s="194"/>
      <c r="OS61" s="194"/>
      <c r="OT61" s="194"/>
      <c r="OU61" s="194"/>
      <c r="OV61" s="194"/>
      <c r="OW61" s="194"/>
      <c r="OX61" s="194"/>
      <c r="OY61" s="194"/>
      <c r="OZ61" s="194"/>
      <c r="PA61" s="194"/>
      <c r="PB61" s="194"/>
      <c r="PC61" s="194"/>
      <c r="PD61" s="194"/>
      <c r="PE61" s="194"/>
      <c r="PF61" s="194"/>
      <c r="PG61" s="194"/>
      <c r="PH61" s="194"/>
      <c r="PI61" s="194"/>
      <c r="PJ61" s="194"/>
      <c r="PK61" s="194"/>
      <c r="PL61" s="194"/>
      <c r="PM61" s="194"/>
      <c r="PN61" s="194"/>
      <c r="PO61" s="194"/>
      <c r="PP61" s="194"/>
      <c r="PQ61" s="194"/>
      <c r="PR61" s="194"/>
      <c r="PS61" s="194"/>
      <c r="PT61" s="194"/>
      <c r="PU61" s="194"/>
      <c r="PV61" s="194"/>
      <c r="PW61" s="194"/>
      <c r="PX61" s="194"/>
      <c r="PY61" s="194"/>
      <c r="PZ61" s="194"/>
      <c r="QA61" s="194"/>
      <c r="QB61" s="194"/>
      <c r="QC61" s="194"/>
      <c r="QD61" s="194"/>
      <c r="QE61" s="194"/>
      <c r="QF61" s="194"/>
      <c r="QG61" s="194"/>
      <c r="QH61" s="194"/>
      <c r="QI61" s="194"/>
      <c r="QJ61" s="194"/>
      <c r="QK61" s="194"/>
      <c r="QL61" s="194"/>
      <c r="QM61" s="194"/>
      <c r="QN61" s="194"/>
      <c r="QO61" s="194"/>
      <c r="QP61" s="194"/>
      <c r="QQ61" s="194"/>
      <c r="QR61" s="194"/>
      <c r="QS61" s="194"/>
      <c r="QT61" s="194"/>
      <c r="QU61" s="194"/>
      <c r="QV61" s="194"/>
      <c r="QW61" s="194"/>
      <c r="QX61" s="194"/>
      <c r="QY61" s="194"/>
      <c r="QZ61" s="194"/>
      <c r="RA61" s="194"/>
      <c r="RB61" s="194"/>
      <c r="RC61" s="194"/>
      <c r="RD61" s="194"/>
      <c r="RE61" s="194"/>
      <c r="RF61" s="194"/>
      <c r="RG61" s="194"/>
      <c r="RH61" s="194"/>
      <c r="RI61" s="194"/>
      <c r="RJ61" s="194"/>
      <c r="RK61" s="194"/>
      <c r="RL61" s="194"/>
      <c r="RM61" s="194"/>
      <c r="RN61" s="194"/>
      <c r="RO61" s="194"/>
      <c r="RP61" s="194"/>
      <c r="RQ61" s="194"/>
      <c r="RR61" s="194"/>
      <c r="RS61" s="194"/>
      <c r="RT61" s="194"/>
      <c r="RU61" s="194"/>
      <c r="RV61" s="194"/>
      <c r="RW61" s="194"/>
      <c r="RX61" s="194"/>
      <c r="RY61" s="194"/>
      <c r="RZ61" s="194"/>
      <c r="SA61" s="194"/>
      <c r="SB61" s="194"/>
      <c r="SC61" s="194"/>
      <c r="SD61" s="194"/>
      <c r="SE61" s="194"/>
      <c r="SF61" s="194"/>
      <c r="SG61" s="194"/>
      <c r="SH61" s="194"/>
      <c r="SI61" s="194"/>
      <c r="SJ61" s="194"/>
      <c r="SK61" s="194"/>
      <c r="SL61" s="194"/>
      <c r="SM61" s="194"/>
      <c r="SN61" s="194"/>
      <c r="SO61" s="194"/>
      <c r="SP61" s="194"/>
      <c r="SQ61" s="194"/>
      <c r="SR61" s="194"/>
      <c r="SS61" s="194"/>
      <c r="ST61" s="194"/>
      <c r="SU61" s="194"/>
      <c r="SV61" s="194"/>
      <c r="SW61" s="194"/>
      <c r="SX61" s="194"/>
      <c r="SY61" s="194"/>
      <c r="SZ61" s="194"/>
      <c r="TA61" s="194"/>
      <c r="TB61" s="194"/>
      <c r="TC61" s="194"/>
      <c r="TD61" s="194"/>
      <c r="TE61" s="194"/>
      <c r="TF61" s="194"/>
      <c r="TG61" s="194"/>
      <c r="TH61" s="194"/>
      <c r="TI61" s="194"/>
      <c r="TJ61" s="194"/>
      <c r="TK61" s="194"/>
      <c r="TL61" s="194"/>
      <c r="TM61" s="194"/>
      <c r="TN61" s="194"/>
      <c r="TO61" s="194"/>
      <c r="TP61" s="194"/>
      <c r="TQ61" s="194"/>
      <c r="TR61" s="194"/>
      <c r="TS61" s="194"/>
      <c r="TT61" s="194"/>
      <c r="TU61" s="194"/>
      <c r="TV61" s="194"/>
      <c r="TW61" s="194"/>
      <c r="TX61" s="194"/>
      <c r="TY61" s="194"/>
      <c r="TZ61" s="194"/>
      <c r="UA61" s="194"/>
      <c r="UB61" s="194"/>
      <c r="UC61" s="194"/>
      <c r="UD61" s="194"/>
      <c r="UE61" s="194"/>
      <c r="UF61" s="194"/>
      <c r="UG61" s="194"/>
      <c r="UH61" s="194"/>
      <c r="UI61" s="194"/>
      <c r="UJ61" s="194"/>
      <c r="UK61" s="194"/>
      <c r="UL61" s="194"/>
      <c r="UM61" s="194"/>
      <c r="UN61" s="194"/>
      <c r="UO61" s="194"/>
      <c r="UP61" s="194"/>
      <c r="UQ61" s="194"/>
      <c r="UR61" s="194"/>
      <c r="US61" s="194"/>
      <c r="UT61" s="194"/>
      <c r="UU61" s="194"/>
      <c r="UV61" s="194"/>
      <c r="UW61" s="194"/>
      <c r="UX61" s="194"/>
      <c r="UY61" s="194"/>
      <c r="UZ61" s="194"/>
      <c r="VA61" s="194"/>
      <c r="VB61" s="194"/>
      <c r="VC61" s="194"/>
      <c r="VD61" s="194"/>
      <c r="VE61" s="194"/>
      <c r="VF61" s="194"/>
      <c r="VG61" s="194"/>
      <c r="VH61" s="194"/>
      <c r="VI61" s="194"/>
      <c r="VJ61" s="194"/>
      <c r="VK61" s="194"/>
      <c r="VL61" s="194"/>
      <c r="VM61" s="194"/>
      <c r="VN61" s="194"/>
      <c r="VO61" s="194"/>
      <c r="VP61" s="194"/>
      <c r="VQ61" s="194"/>
      <c r="VR61" s="194"/>
      <c r="VS61" s="194"/>
      <c r="VT61" s="194"/>
      <c r="VU61" s="194"/>
      <c r="VV61" s="194"/>
      <c r="VW61" s="194"/>
      <c r="VX61" s="194"/>
      <c r="VY61" s="194"/>
      <c r="VZ61" s="194"/>
      <c r="WA61" s="194"/>
      <c r="WB61" s="194"/>
      <c r="WC61" s="194"/>
      <c r="WD61" s="194"/>
      <c r="WE61" s="194"/>
      <c r="WF61" s="194"/>
      <c r="WG61" s="194"/>
      <c r="WH61" s="194"/>
      <c r="WI61" s="194"/>
      <c r="WJ61" s="194"/>
      <c r="WK61" s="194"/>
      <c r="WL61" s="194"/>
      <c r="WM61" s="194"/>
      <c r="WN61" s="194"/>
      <c r="WO61" s="194"/>
      <c r="WP61" s="194"/>
      <c r="WQ61" s="194"/>
      <c r="WR61" s="194"/>
      <c r="WS61" s="194"/>
      <c r="WT61" s="194"/>
      <c r="WU61" s="194"/>
      <c r="WV61" s="194"/>
      <c r="WW61" s="194"/>
      <c r="WX61" s="194"/>
      <c r="WY61" s="194"/>
      <c r="WZ61" s="194"/>
      <c r="XA61" s="194"/>
      <c r="XB61" s="194"/>
      <c r="XC61" s="194"/>
      <c r="XD61" s="194"/>
      <c r="XE61" s="194"/>
      <c r="XF61" s="194"/>
      <c r="XG61" s="194"/>
      <c r="XH61" s="194"/>
      <c r="XI61" s="194"/>
      <c r="XJ61" s="194"/>
      <c r="XK61" s="194"/>
      <c r="XL61" s="194"/>
      <c r="XM61" s="194"/>
      <c r="XN61" s="194"/>
      <c r="XO61" s="194"/>
      <c r="XP61" s="194"/>
      <c r="XQ61" s="194"/>
      <c r="XR61" s="194"/>
      <c r="XS61" s="194"/>
      <c r="XT61" s="194"/>
      <c r="XU61" s="194"/>
      <c r="XV61" s="194"/>
      <c r="XW61" s="194"/>
      <c r="XX61" s="194"/>
      <c r="XY61" s="194"/>
      <c r="XZ61" s="194"/>
      <c r="YA61" s="194"/>
      <c r="YB61" s="194"/>
      <c r="YC61" s="194"/>
      <c r="YD61" s="194"/>
      <c r="YE61" s="194"/>
      <c r="YF61" s="194"/>
      <c r="YG61" s="194"/>
      <c r="YH61" s="194"/>
      <c r="YI61" s="194"/>
      <c r="YJ61" s="194"/>
      <c r="YK61" s="194"/>
      <c r="YL61" s="194"/>
      <c r="YM61" s="194"/>
      <c r="YN61" s="194"/>
      <c r="YO61" s="194"/>
      <c r="YP61" s="194"/>
      <c r="YQ61" s="194"/>
      <c r="YR61" s="194"/>
      <c r="YS61" s="194"/>
      <c r="YT61" s="194"/>
      <c r="YU61" s="194"/>
      <c r="YV61" s="194"/>
      <c r="YW61" s="194"/>
      <c r="YX61" s="194"/>
      <c r="YY61" s="194"/>
      <c r="YZ61" s="194"/>
      <c r="ZA61" s="194"/>
      <c r="ZB61" s="194"/>
      <c r="ZC61" s="194"/>
      <c r="ZD61" s="194"/>
      <c r="ZE61" s="194"/>
      <c r="ZF61" s="194"/>
      <c r="ZG61" s="194"/>
      <c r="ZH61" s="194"/>
      <c r="ZI61" s="194"/>
      <c r="ZJ61" s="194"/>
      <c r="ZK61" s="194"/>
      <c r="ZL61" s="194"/>
      <c r="ZM61" s="194"/>
      <c r="ZN61" s="194"/>
      <c r="ZO61" s="194"/>
      <c r="ZP61" s="194"/>
      <c r="ZQ61" s="194"/>
      <c r="ZR61" s="194"/>
      <c r="ZS61" s="194"/>
      <c r="ZT61" s="194"/>
      <c r="ZU61" s="194"/>
      <c r="ZV61" s="194"/>
      <c r="ZW61" s="194"/>
      <c r="ZX61" s="194"/>
      <c r="ZY61" s="194"/>
      <c r="ZZ61" s="194"/>
    </row>
    <row r="62" spans="1:702" s="39" customFormat="1" ht="19.5" customHeight="1">
      <c r="A62" s="194"/>
      <c r="B62" s="823"/>
      <c r="C62" s="741">
        <f>【5】見・契_研修諸経費!C61</f>
        <v>0</v>
      </c>
      <c r="D62" s="742">
        <f>【5】見・契_研修諸経費!D61</f>
        <v>0</v>
      </c>
      <c r="E62" s="743">
        <f>【5】見・契_研修諸経費!E61</f>
        <v>0</v>
      </c>
      <c r="F62" s="746">
        <f>【5】見・契_研修諸経費!F61</f>
        <v>0</v>
      </c>
      <c r="G62" s="663">
        <f t="shared" si="3"/>
        <v>0</v>
      </c>
      <c r="H62" s="664"/>
      <c r="I62" s="664"/>
      <c r="J62" s="81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194"/>
      <c r="AZ62" s="194"/>
      <c r="BA62" s="194"/>
      <c r="BB62" s="194"/>
      <c r="BC62" s="194"/>
      <c r="BD62" s="194"/>
      <c r="BE62" s="194"/>
      <c r="BF62" s="194"/>
      <c r="BG62" s="194"/>
      <c r="BH62" s="194"/>
      <c r="BI62" s="194"/>
      <c r="BJ62" s="194"/>
      <c r="BK62" s="194"/>
      <c r="BL62" s="194"/>
      <c r="BM62" s="194"/>
      <c r="BN62" s="194"/>
      <c r="BO62" s="194"/>
      <c r="BP62" s="194"/>
      <c r="BQ62" s="194"/>
      <c r="BR62" s="194"/>
      <c r="BS62" s="194"/>
      <c r="BT62" s="194"/>
      <c r="BU62" s="194"/>
      <c r="BV62" s="194"/>
      <c r="BW62" s="194"/>
      <c r="BX62" s="194"/>
      <c r="BY62" s="194"/>
      <c r="BZ62" s="194"/>
      <c r="CA62" s="194"/>
      <c r="CB62" s="194"/>
      <c r="CC62" s="194"/>
      <c r="CD62" s="194"/>
      <c r="CE62" s="194"/>
      <c r="CF62" s="194"/>
      <c r="CG62" s="194"/>
      <c r="CH62" s="194"/>
      <c r="CI62" s="194"/>
      <c r="CJ62" s="194"/>
      <c r="CK62" s="194"/>
      <c r="CL62" s="194"/>
      <c r="CM62" s="194"/>
      <c r="CN62" s="194"/>
      <c r="CO62" s="194"/>
      <c r="CP62" s="194"/>
      <c r="CQ62" s="194"/>
      <c r="CR62" s="194"/>
      <c r="CS62" s="194"/>
      <c r="CT62" s="194"/>
      <c r="CU62" s="194"/>
      <c r="CV62" s="194"/>
      <c r="CW62" s="194"/>
      <c r="CX62" s="194"/>
      <c r="CY62" s="194"/>
      <c r="CZ62" s="194"/>
      <c r="DA62" s="194"/>
      <c r="DB62" s="194"/>
      <c r="DC62" s="194"/>
      <c r="DD62" s="194"/>
      <c r="DE62" s="194"/>
      <c r="DF62" s="194"/>
      <c r="DG62" s="194"/>
      <c r="DH62" s="194"/>
      <c r="DI62" s="194"/>
      <c r="DJ62" s="194"/>
      <c r="DK62" s="194"/>
      <c r="DL62" s="194"/>
      <c r="DM62" s="194"/>
      <c r="DN62" s="194"/>
      <c r="DO62" s="194"/>
      <c r="DP62" s="194"/>
      <c r="DQ62" s="194"/>
      <c r="DR62" s="194"/>
      <c r="DS62" s="194"/>
      <c r="DT62" s="194"/>
      <c r="DU62" s="194"/>
      <c r="DV62" s="194"/>
      <c r="DW62" s="194"/>
      <c r="DX62" s="194"/>
      <c r="DY62" s="194"/>
      <c r="DZ62" s="194"/>
      <c r="EA62" s="194"/>
      <c r="EB62" s="194"/>
      <c r="EC62" s="194"/>
      <c r="ED62" s="194"/>
      <c r="EE62" s="194"/>
      <c r="EF62" s="194"/>
      <c r="EG62" s="194"/>
      <c r="EH62" s="194"/>
      <c r="EI62" s="194"/>
      <c r="EJ62" s="194"/>
      <c r="EK62" s="194"/>
      <c r="EL62" s="194"/>
      <c r="EM62" s="194"/>
      <c r="EN62" s="194"/>
      <c r="EO62" s="194"/>
      <c r="EP62" s="194"/>
      <c r="EQ62" s="194"/>
      <c r="ER62" s="194"/>
      <c r="ES62" s="194"/>
      <c r="ET62" s="194"/>
      <c r="EU62" s="194"/>
      <c r="EV62" s="194"/>
      <c r="EW62" s="194"/>
      <c r="EX62" s="194"/>
      <c r="EY62" s="194"/>
      <c r="EZ62" s="194"/>
      <c r="FA62" s="194"/>
      <c r="FB62" s="194"/>
      <c r="FC62" s="194"/>
      <c r="FD62" s="194"/>
      <c r="FE62" s="194"/>
      <c r="FF62" s="194"/>
      <c r="FG62" s="194"/>
      <c r="FH62" s="194"/>
      <c r="FI62" s="194"/>
      <c r="FJ62" s="194"/>
      <c r="FK62" s="194"/>
      <c r="FL62" s="194"/>
      <c r="FM62" s="194"/>
      <c r="FN62" s="194"/>
      <c r="FO62" s="194"/>
      <c r="FP62" s="194"/>
      <c r="FQ62" s="194"/>
      <c r="FR62" s="194"/>
      <c r="FS62" s="194"/>
      <c r="FT62" s="194"/>
      <c r="FU62" s="194"/>
      <c r="FV62" s="194"/>
      <c r="FW62" s="194"/>
      <c r="FX62" s="194"/>
      <c r="FY62" s="194"/>
      <c r="FZ62" s="194"/>
      <c r="GA62" s="194"/>
      <c r="GB62" s="194"/>
      <c r="GC62" s="194"/>
      <c r="GD62" s="194"/>
      <c r="GE62" s="194"/>
      <c r="GF62" s="194"/>
      <c r="GG62" s="194"/>
      <c r="GH62" s="194"/>
      <c r="GI62" s="194"/>
      <c r="GJ62" s="194"/>
      <c r="GK62" s="194"/>
      <c r="GL62" s="194"/>
      <c r="GM62" s="194"/>
      <c r="GN62" s="194"/>
      <c r="GO62" s="194"/>
      <c r="GP62" s="194"/>
      <c r="GQ62" s="194"/>
      <c r="GR62" s="194"/>
      <c r="GS62" s="194"/>
      <c r="GT62" s="194"/>
      <c r="GU62" s="194"/>
      <c r="GV62" s="194"/>
      <c r="GW62" s="194"/>
      <c r="GX62" s="194"/>
      <c r="GY62" s="194"/>
      <c r="GZ62" s="194"/>
      <c r="HA62" s="194"/>
      <c r="HB62" s="194"/>
      <c r="HC62" s="194"/>
      <c r="HD62" s="194"/>
      <c r="HE62" s="194"/>
      <c r="HF62" s="194"/>
      <c r="HG62" s="194"/>
      <c r="HH62" s="194"/>
      <c r="HI62" s="194"/>
      <c r="HJ62" s="194"/>
      <c r="HK62" s="194"/>
      <c r="HL62" s="194"/>
      <c r="HM62" s="194"/>
      <c r="HN62" s="194"/>
      <c r="HO62" s="194"/>
      <c r="HP62" s="194"/>
      <c r="HQ62" s="194"/>
      <c r="HR62" s="194"/>
      <c r="HS62" s="194"/>
      <c r="HT62" s="194"/>
      <c r="HU62" s="194"/>
      <c r="HV62" s="194"/>
      <c r="HW62" s="194"/>
      <c r="HX62" s="194"/>
      <c r="HY62" s="194"/>
      <c r="HZ62" s="194"/>
      <c r="IA62" s="194"/>
      <c r="IB62" s="194"/>
      <c r="IC62" s="194"/>
      <c r="ID62" s="194"/>
      <c r="IE62" s="194"/>
      <c r="IF62" s="194"/>
      <c r="IG62" s="194"/>
      <c r="IH62" s="194"/>
      <c r="II62" s="194"/>
      <c r="IJ62" s="194"/>
      <c r="IK62" s="194"/>
      <c r="IL62" s="194"/>
      <c r="IM62" s="194"/>
      <c r="IN62" s="194"/>
      <c r="IO62" s="194"/>
      <c r="IP62" s="194"/>
      <c r="IQ62" s="194"/>
      <c r="IR62" s="194"/>
      <c r="IS62" s="194"/>
      <c r="IT62" s="194"/>
      <c r="IU62" s="194"/>
      <c r="IV62" s="194"/>
      <c r="IW62" s="194"/>
      <c r="IX62" s="194"/>
      <c r="IY62" s="194"/>
      <c r="IZ62" s="194"/>
      <c r="JA62" s="194"/>
      <c r="JB62" s="194"/>
      <c r="JC62" s="194"/>
      <c r="JD62" s="194"/>
      <c r="JE62" s="194"/>
      <c r="JF62" s="194"/>
      <c r="JG62" s="194"/>
      <c r="JH62" s="194"/>
      <c r="JI62" s="194"/>
      <c r="JJ62" s="194"/>
      <c r="JK62" s="194"/>
      <c r="JL62" s="194"/>
      <c r="JM62" s="194"/>
      <c r="JN62" s="194"/>
      <c r="JO62" s="194"/>
      <c r="JP62" s="194"/>
      <c r="JQ62" s="194"/>
      <c r="JR62" s="194"/>
      <c r="JS62" s="194"/>
      <c r="JT62" s="194"/>
      <c r="JU62" s="194"/>
      <c r="JV62" s="194"/>
      <c r="JW62" s="194"/>
      <c r="JX62" s="194"/>
      <c r="JY62" s="194"/>
      <c r="JZ62" s="194"/>
      <c r="KA62" s="194"/>
      <c r="KB62" s="194"/>
      <c r="KC62" s="194"/>
      <c r="KD62" s="194"/>
      <c r="KE62" s="194"/>
      <c r="KF62" s="194"/>
      <c r="KG62" s="194"/>
      <c r="KH62" s="194"/>
      <c r="KI62" s="194"/>
      <c r="KJ62" s="194"/>
      <c r="KK62" s="194"/>
      <c r="KL62" s="194"/>
      <c r="KM62" s="194"/>
      <c r="KN62" s="194"/>
      <c r="KO62" s="194"/>
      <c r="KP62" s="194"/>
      <c r="KQ62" s="194"/>
      <c r="KR62" s="194"/>
      <c r="KS62" s="194"/>
      <c r="KT62" s="194"/>
      <c r="KU62" s="194"/>
      <c r="KV62" s="194"/>
      <c r="KW62" s="194"/>
      <c r="KX62" s="194"/>
      <c r="KY62" s="194"/>
      <c r="KZ62" s="194"/>
      <c r="LA62" s="194"/>
      <c r="LB62" s="194"/>
      <c r="LC62" s="194"/>
      <c r="LD62" s="194"/>
      <c r="LE62" s="194"/>
      <c r="LF62" s="194"/>
      <c r="LG62" s="194"/>
      <c r="LH62" s="194"/>
      <c r="LI62" s="194"/>
      <c r="LJ62" s="194"/>
      <c r="LK62" s="194"/>
      <c r="LL62" s="194"/>
      <c r="LM62" s="194"/>
      <c r="LN62" s="194"/>
      <c r="LO62" s="194"/>
      <c r="LP62" s="194"/>
      <c r="LQ62" s="194"/>
      <c r="LR62" s="194"/>
      <c r="LS62" s="194"/>
      <c r="LT62" s="194"/>
      <c r="LU62" s="194"/>
      <c r="LV62" s="194"/>
      <c r="LW62" s="194"/>
      <c r="LX62" s="194"/>
      <c r="LY62" s="194"/>
      <c r="LZ62" s="194"/>
      <c r="MA62" s="194"/>
      <c r="MB62" s="194"/>
      <c r="MC62" s="194"/>
      <c r="MD62" s="194"/>
      <c r="ME62" s="194"/>
      <c r="MF62" s="194"/>
      <c r="MG62" s="194"/>
      <c r="MH62" s="194"/>
      <c r="MI62" s="194"/>
      <c r="MJ62" s="194"/>
      <c r="MK62" s="194"/>
      <c r="ML62" s="194"/>
      <c r="MM62" s="194"/>
      <c r="MN62" s="194"/>
      <c r="MO62" s="194"/>
      <c r="MP62" s="194"/>
      <c r="MQ62" s="194"/>
      <c r="MR62" s="194"/>
      <c r="MS62" s="194"/>
      <c r="MT62" s="194"/>
      <c r="MU62" s="194"/>
      <c r="MV62" s="194"/>
      <c r="MW62" s="194"/>
      <c r="MX62" s="194"/>
      <c r="MY62" s="194"/>
      <c r="MZ62" s="194"/>
      <c r="NA62" s="194"/>
      <c r="NB62" s="194"/>
      <c r="NC62" s="194"/>
      <c r="ND62" s="194"/>
      <c r="NE62" s="194"/>
      <c r="NF62" s="194"/>
      <c r="NG62" s="194"/>
      <c r="NH62" s="194"/>
      <c r="NI62" s="194"/>
      <c r="NJ62" s="194"/>
      <c r="NK62" s="194"/>
      <c r="NL62" s="194"/>
      <c r="NM62" s="194"/>
      <c r="NN62" s="194"/>
      <c r="NO62" s="194"/>
      <c r="NP62" s="194"/>
      <c r="NQ62" s="194"/>
      <c r="NR62" s="194"/>
      <c r="NS62" s="194"/>
      <c r="NT62" s="194"/>
      <c r="NU62" s="194"/>
      <c r="NV62" s="194"/>
      <c r="NW62" s="194"/>
      <c r="NX62" s="194"/>
      <c r="NY62" s="194"/>
      <c r="NZ62" s="194"/>
      <c r="OA62" s="194"/>
      <c r="OB62" s="194"/>
      <c r="OC62" s="194"/>
      <c r="OD62" s="194"/>
      <c r="OE62" s="194"/>
      <c r="OF62" s="194"/>
      <c r="OG62" s="194"/>
      <c r="OH62" s="194"/>
      <c r="OI62" s="194"/>
      <c r="OJ62" s="194"/>
      <c r="OK62" s="194"/>
      <c r="OL62" s="194"/>
      <c r="OM62" s="194"/>
      <c r="ON62" s="194"/>
      <c r="OO62" s="194"/>
      <c r="OP62" s="194"/>
      <c r="OQ62" s="194"/>
      <c r="OR62" s="194"/>
      <c r="OS62" s="194"/>
      <c r="OT62" s="194"/>
      <c r="OU62" s="194"/>
      <c r="OV62" s="194"/>
      <c r="OW62" s="194"/>
      <c r="OX62" s="194"/>
      <c r="OY62" s="194"/>
      <c r="OZ62" s="194"/>
      <c r="PA62" s="194"/>
      <c r="PB62" s="194"/>
      <c r="PC62" s="194"/>
      <c r="PD62" s="194"/>
      <c r="PE62" s="194"/>
      <c r="PF62" s="194"/>
      <c r="PG62" s="194"/>
      <c r="PH62" s="194"/>
      <c r="PI62" s="194"/>
      <c r="PJ62" s="194"/>
      <c r="PK62" s="194"/>
      <c r="PL62" s="194"/>
      <c r="PM62" s="194"/>
      <c r="PN62" s="194"/>
      <c r="PO62" s="194"/>
      <c r="PP62" s="194"/>
      <c r="PQ62" s="194"/>
      <c r="PR62" s="194"/>
      <c r="PS62" s="194"/>
      <c r="PT62" s="194"/>
      <c r="PU62" s="194"/>
      <c r="PV62" s="194"/>
      <c r="PW62" s="194"/>
      <c r="PX62" s="194"/>
      <c r="PY62" s="194"/>
      <c r="PZ62" s="194"/>
      <c r="QA62" s="194"/>
      <c r="QB62" s="194"/>
      <c r="QC62" s="194"/>
      <c r="QD62" s="194"/>
      <c r="QE62" s="194"/>
      <c r="QF62" s="194"/>
      <c r="QG62" s="194"/>
      <c r="QH62" s="194"/>
      <c r="QI62" s="194"/>
      <c r="QJ62" s="194"/>
      <c r="QK62" s="194"/>
      <c r="QL62" s="194"/>
      <c r="QM62" s="194"/>
      <c r="QN62" s="194"/>
      <c r="QO62" s="194"/>
      <c r="QP62" s="194"/>
      <c r="QQ62" s="194"/>
      <c r="QR62" s="194"/>
      <c r="QS62" s="194"/>
      <c r="QT62" s="194"/>
      <c r="QU62" s="194"/>
      <c r="QV62" s="194"/>
      <c r="QW62" s="194"/>
      <c r="QX62" s="194"/>
      <c r="QY62" s="194"/>
      <c r="QZ62" s="194"/>
      <c r="RA62" s="194"/>
      <c r="RB62" s="194"/>
      <c r="RC62" s="194"/>
      <c r="RD62" s="194"/>
      <c r="RE62" s="194"/>
      <c r="RF62" s="194"/>
      <c r="RG62" s="194"/>
      <c r="RH62" s="194"/>
      <c r="RI62" s="194"/>
      <c r="RJ62" s="194"/>
      <c r="RK62" s="194"/>
      <c r="RL62" s="194"/>
      <c r="RM62" s="194"/>
      <c r="RN62" s="194"/>
      <c r="RO62" s="194"/>
      <c r="RP62" s="194"/>
      <c r="RQ62" s="194"/>
      <c r="RR62" s="194"/>
      <c r="RS62" s="194"/>
      <c r="RT62" s="194"/>
      <c r="RU62" s="194"/>
      <c r="RV62" s="194"/>
      <c r="RW62" s="194"/>
      <c r="RX62" s="194"/>
      <c r="RY62" s="194"/>
      <c r="RZ62" s="194"/>
      <c r="SA62" s="194"/>
      <c r="SB62" s="194"/>
      <c r="SC62" s="194"/>
      <c r="SD62" s="194"/>
      <c r="SE62" s="194"/>
      <c r="SF62" s="194"/>
      <c r="SG62" s="194"/>
      <c r="SH62" s="194"/>
      <c r="SI62" s="194"/>
      <c r="SJ62" s="194"/>
      <c r="SK62" s="194"/>
      <c r="SL62" s="194"/>
      <c r="SM62" s="194"/>
      <c r="SN62" s="194"/>
      <c r="SO62" s="194"/>
      <c r="SP62" s="194"/>
      <c r="SQ62" s="194"/>
      <c r="SR62" s="194"/>
      <c r="SS62" s="194"/>
      <c r="ST62" s="194"/>
      <c r="SU62" s="194"/>
      <c r="SV62" s="194"/>
      <c r="SW62" s="194"/>
      <c r="SX62" s="194"/>
      <c r="SY62" s="194"/>
      <c r="SZ62" s="194"/>
      <c r="TA62" s="194"/>
      <c r="TB62" s="194"/>
      <c r="TC62" s="194"/>
      <c r="TD62" s="194"/>
      <c r="TE62" s="194"/>
      <c r="TF62" s="194"/>
      <c r="TG62" s="194"/>
      <c r="TH62" s="194"/>
      <c r="TI62" s="194"/>
      <c r="TJ62" s="194"/>
      <c r="TK62" s="194"/>
      <c r="TL62" s="194"/>
      <c r="TM62" s="194"/>
      <c r="TN62" s="194"/>
      <c r="TO62" s="194"/>
      <c r="TP62" s="194"/>
      <c r="TQ62" s="194"/>
      <c r="TR62" s="194"/>
      <c r="TS62" s="194"/>
      <c r="TT62" s="194"/>
      <c r="TU62" s="194"/>
      <c r="TV62" s="194"/>
      <c r="TW62" s="194"/>
      <c r="TX62" s="194"/>
      <c r="TY62" s="194"/>
      <c r="TZ62" s="194"/>
      <c r="UA62" s="194"/>
      <c r="UB62" s="194"/>
      <c r="UC62" s="194"/>
      <c r="UD62" s="194"/>
      <c r="UE62" s="194"/>
      <c r="UF62" s="194"/>
      <c r="UG62" s="194"/>
      <c r="UH62" s="194"/>
      <c r="UI62" s="194"/>
      <c r="UJ62" s="194"/>
      <c r="UK62" s="194"/>
      <c r="UL62" s="194"/>
      <c r="UM62" s="194"/>
      <c r="UN62" s="194"/>
      <c r="UO62" s="194"/>
      <c r="UP62" s="194"/>
      <c r="UQ62" s="194"/>
      <c r="UR62" s="194"/>
      <c r="US62" s="194"/>
      <c r="UT62" s="194"/>
      <c r="UU62" s="194"/>
      <c r="UV62" s="194"/>
      <c r="UW62" s="194"/>
      <c r="UX62" s="194"/>
      <c r="UY62" s="194"/>
      <c r="UZ62" s="194"/>
      <c r="VA62" s="194"/>
      <c r="VB62" s="194"/>
      <c r="VC62" s="194"/>
      <c r="VD62" s="194"/>
      <c r="VE62" s="194"/>
      <c r="VF62" s="194"/>
      <c r="VG62" s="194"/>
      <c r="VH62" s="194"/>
      <c r="VI62" s="194"/>
      <c r="VJ62" s="194"/>
      <c r="VK62" s="194"/>
      <c r="VL62" s="194"/>
      <c r="VM62" s="194"/>
      <c r="VN62" s="194"/>
      <c r="VO62" s="194"/>
      <c r="VP62" s="194"/>
      <c r="VQ62" s="194"/>
      <c r="VR62" s="194"/>
      <c r="VS62" s="194"/>
      <c r="VT62" s="194"/>
      <c r="VU62" s="194"/>
      <c r="VV62" s="194"/>
      <c r="VW62" s="194"/>
      <c r="VX62" s="194"/>
      <c r="VY62" s="194"/>
      <c r="VZ62" s="194"/>
      <c r="WA62" s="194"/>
      <c r="WB62" s="194"/>
      <c r="WC62" s="194"/>
      <c r="WD62" s="194"/>
      <c r="WE62" s="194"/>
      <c r="WF62" s="194"/>
      <c r="WG62" s="194"/>
      <c r="WH62" s="194"/>
      <c r="WI62" s="194"/>
      <c r="WJ62" s="194"/>
      <c r="WK62" s="194"/>
      <c r="WL62" s="194"/>
      <c r="WM62" s="194"/>
      <c r="WN62" s="194"/>
      <c r="WO62" s="194"/>
      <c r="WP62" s="194"/>
      <c r="WQ62" s="194"/>
      <c r="WR62" s="194"/>
      <c r="WS62" s="194"/>
      <c r="WT62" s="194"/>
      <c r="WU62" s="194"/>
      <c r="WV62" s="194"/>
      <c r="WW62" s="194"/>
      <c r="WX62" s="194"/>
      <c r="WY62" s="194"/>
      <c r="WZ62" s="194"/>
      <c r="XA62" s="194"/>
      <c r="XB62" s="194"/>
      <c r="XC62" s="194"/>
      <c r="XD62" s="194"/>
      <c r="XE62" s="194"/>
      <c r="XF62" s="194"/>
      <c r="XG62" s="194"/>
      <c r="XH62" s="194"/>
      <c r="XI62" s="194"/>
      <c r="XJ62" s="194"/>
      <c r="XK62" s="194"/>
      <c r="XL62" s="194"/>
      <c r="XM62" s="194"/>
      <c r="XN62" s="194"/>
      <c r="XO62" s="194"/>
      <c r="XP62" s="194"/>
      <c r="XQ62" s="194"/>
      <c r="XR62" s="194"/>
      <c r="XS62" s="194"/>
      <c r="XT62" s="194"/>
      <c r="XU62" s="194"/>
      <c r="XV62" s="194"/>
      <c r="XW62" s="194"/>
      <c r="XX62" s="194"/>
      <c r="XY62" s="194"/>
      <c r="XZ62" s="194"/>
      <c r="YA62" s="194"/>
      <c r="YB62" s="194"/>
      <c r="YC62" s="194"/>
      <c r="YD62" s="194"/>
      <c r="YE62" s="194"/>
      <c r="YF62" s="194"/>
      <c r="YG62" s="194"/>
      <c r="YH62" s="194"/>
      <c r="YI62" s="194"/>
      <c r="YJ62" s="194"/>
      <c r="YK62" s="194"/>
      <c r="YL62" s="194"/>
      <c r="YM62" s="194"/>
      <c r="YN62" s="194"/>
      <c r="YO62" s="194"/>
      <c r="YP62" s="194"/>
      <c r="YQ62" s="194"/>
      <c r="YR62" s="194"/>
      <c r="YS62" s="194"/>
      <c r="YT62" s="194"/>
      <c r="YU62" s="194"/>
      <c r="YV62" s="194"/>
      <c r="YW62" s="194"/>
      <c r="YX62" s="194"/>
      <c r="YY62" s="194"/>
      <c r="YZ62" s="194"/>
      <c r="ZA62" s="194"/>
      <c r="ZB62" s="194"/>
      <c r="ZC62" s="194"/>
      <c r="ZD62" s="194"/>
      <c r="ZE62" s="194"/>
      <c r="ZF62" s="194"/>
      <c r="ZG62" s="194"/>
      <c r="ZH62" s="194"/>
      <c r="ZI62" s="194"/>
      <c r="ZJ62" s="194"/>
      <c r="ZK62" s="194"/>
      <c r="ZL62" s="194"/>
      <c r="ZM62" s="194"/>
      <c r="ZN62" s="194"/>
      <c r="ZO62" s="194"/>
      <c r="ZP62" s="194"/>
      <c r="ZQ62" s="194"/>
      <c r="ZR62" s="194"/>
      <c r="ZS62" s="194"/>
      <c r="ZT62" s="194"/>
      <c r="ZU62" s="194"/>
      <c r="ZV62" s="194"/>
      <c r="ZW62" s="194"/>
      <c r="ZX62" s="194"/>
      <c r="ZY62" s="194"/>
      <c r="ZZ62" s="194"/>
    </row>
    <row r="63" spans="1:702" s="39" customFormat="1" ht="19.5" customHeight="1">
      <c r="A63" s="194"/>
      <c r="B63" s="823"/>
      <c r="C63" s="741">
        <f>【5】見・契_研修諸経費!C62</f>
        <v>0</v>
      </c>
      <c r="D63" s="742">
        <f>【5】見・契_研修諸経費!D62</f>
        <v>0</v>
      </c>
      <c r="E63" s="743">
        <f>【5】見・契_研修諸経費!E62</f>
        <v>0</v>
      </c>
      <c r="F63" s="746">
        <f>【5】見・契_研修諸経費!F62</f>
        <v>0</v>
      </c>
      <c r="G63" s="663">
        <f t="shared" si="3"/>
        <v>0</v>
      </c>
      <c r="H63" s="664"/>
      <c r="I63" s="664"/>
      <c r="J63" s="81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4"/>
      <c r="BT63" s="194"/>
      <c r="BU63" s="194"/>
      <c r="BV63" s="194"/>
      <c r="BW63" s="194"/>
      <c r="BX63" s="194"/>
      <c r="BY63" s="194"/>
      <c r="BZ63" s="194"/>
      <c r="CA63" s="194"/>
      <c r="CB63" s="194"/>
      <c r="CC63" s="194"/>
      <c r="CD63" s="194"/>
      <c r="CE63" s="194"/>
      <c r="CF63" s="194"/>
      <c r="CG63" s="194"/>
      <c r="CH63" s="194"/>
      <c r="CI63" s="194"/>
      <c r="CJ63" s="194"/>
      <c r="CK63" s="194"/>
      <c r="CL63" s="194"/>
      <c r="CM63" s="194"/>
      <c r="CN63" s="194"/>
      <c r="CO63" s="194"/>
      <c r="CP63" s="194"/>
      <c r="CQ63" s="194"/>
      <c r="CR63" s="194"/>
      <c r="CS63" s="194"/>
      <c r="CT63" s="194"/>
      <c r="CU63" s="194"/>
      <c r="CV63" s="194"/>
      <c r="CW63" s="194"/>
      <c r="CX63" s="194"/>
      <c r="CY63" s="194"/>
      <c r="CZ63" s="194"/>
      <c r="DA63" s="194"/>
      <c r="DB63" s="194"/>
      <c r="DC63" s="194"/>
      <c r="DD63" s="194"/>
      <c r="DE63" s="194"/>
      <c r="DF63" s="194"/>
      <c r="DG63" s="194"/>
      <c r="DH63" s="194"/>
      <c r="DI63" s="194"/>
      <c r="DJ63" s="194"/>
      <c r="DK63" s="194"/>
      <c r="DL63" s="194"/>
      <c r="DM63" s="194"/>
      <c r="DN63" s="194"/>
      <c r="DO63" s="194"/>
      <c r="DP63" s="194"/>
      <c r="DQ63" s="194"/>
      <c r="DR63" s="194"/>
      <c r="DS63" s="194"/>
      <c r="DT63" s="194"/>
      <c r="DU63" s="194"/>
      <c r="DV63" s="194"/>
      <c r="DW63" s="194"/>
      <c r="DX63" s="194"/>
      <c r="DY63" s="194"/>
      <c r="DZ63" s="194"/>
      <c r="EA63" s="194"/>
      <c r="EB63" s="194"/>
      <c r="EC63" s="194"/>
      <c r="ED63" s="194"/>
      <c r="EE63" s="194"/>
      <c r="EF63" s="194"/>
      <c r="EG63" s="194"/>
      <c r="EH63" s="194"/>
      <c r="EI63" s="194"/>
      <c r="EJ63" s="194"/>
      <c r="EK63" s="194"/>
      <c r="EL63" s="194"/>
      <c r="EM63" s="194"/>
      <c r="EN63" s="194"/>
      <c r="EO63" s="194"/>
      <c r="EP63" s="194"/>
      <c r="EQ63" s="194"/>
      <c r="ER63" s="194"/>
      <c r="ES63" s="194"/>
      <c r="ET63" s="194"/>
      <c r="EU63" s="194"/>
      <c r="EV63" s="194"/>
      <c r="EW63" s="194"/>
      <c r="EX63" s="194"/>
      <c r="EY63" s="194"/>
      <c r="EZ63" s="194"/>
      <c r="FA63" s="194"/>
      <c r="FB63" s="194"/>
      <c r="FC63" s="194"/>
      <c r="FD63" s="194"/>
      <c r="FE63" s="194"/>
      <c r="FF63" s="194"/>
      <c r="FG63" s="194"/>
      <c r="FH63" s="194"/>
      <c r="FI63" s="194"/>
      <c r="FJ63" s="194"/>
      <c r="FK63" s="194"/>
      <c r="FL63" s="194"/>
      <c r="FM63" s="194"/>
      <c r="FN63" s="194"/>
      <c r="FO63" s="194"/>
      <c r="FP63" s="194"/>
      <c r="FQ63" s="194"/>
      <c r="FR63" s="194"/>
      <c r="FS63" s="194"/>
      <c r="FT63" s="194"/>
      <c r="FU63" s="194"/>
      <c r="FV63" s="194"/>
      <c r="FW63" s="194"/>
      <c r="FX63" s="194"/>
      <c r="FY63" s="194"/>
      <c r="FZ63" s="194"/>
      <c r="GA63" s="194"/>
      <c r="GB63" s="194"/>
      <c r="GC63" s="194"/>
      <c r="GD63" s="194"/>
      <c r="GE63" s="194"/>
      <c r="GF63" s="194"/>
      <c r="GG63" s="194"/>
      <c r="GH63" s="194"/>
      <c r="GI63" s="194"/>
      <c r="GJ63" s="194"/>
      <c r="GK63" s="194"/>
      <c r="GL63" s="194"/>
      <c r="GM63" s="194"/>
      <c r="GN63" s="194"/>
      <c r="GO63" s="194"/>
      <c r="GP63" s="194"/>
      <c r="GQ63" s="194"/>
      <c r="GR63" s="194"/>
      <c r="GS63" s="194"/>
      <c r="GT63" s="194"/>
      <c r="GU63" s="194"/>
      <c r="GV63" s="194"/>
      <c r="GW63" s="194"/>
      <c r="GX63" s="194"/>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c r="HV63" s="194"/>
      <c r="HW63" s="194"/>
      <c r="HX63" s="194"/>
      <c r="HY63" s="194"/>
      <c r="HZ63" s="194"/>
      <c r="IA63" s="194"/>
      <c r="IB63" s="194"/>
      <c r="IC63" s="194"/>
      <c r="ID63" s="194"/>
      <c r="IE63" s="194"/>
      <c r="IF63" s="194"/>
      <c r="IG63" s="194"/>
      <c r="IH63" s="194"/>
      <c r="II63" s="194"/>
      <c r="IJ63" s="194"/>
      <c r="IK63" s="194"/>
      <c r="IL63" s="194"/>
      <c r="IM63" s="194"/>
      <c r="IN63" s="194"/>
      <c r="IO63" s="194"/>
      <c r="IP63" s="194"/>
      <c r="IQ63" s="194"/>
      <c r="IR63" s="194"/>
      <c r="IS63" s="194"/>
      <c r="IT63" s="194"/>
      <c r="IU63" s="194"/>
      <c r="IV63" s="194"/>
      <c r="IW63" s="194"/>
      <c r="IX63" s="194"/>
      <c r="IY63" s="194"/>
      <c r="IZ63" s="194"/>
      <c r="JA63" s="194"/>
      <c r="JB63" s="194"/>
      <c r="JC63" s="194"/>
      <c r="JD63" s="194"/>
      <c r="JE63" s="194"/>
      <c r="JF63" s="194"/>
      <c r="JG63" s="194"/>
      <c r="JH63" s="194"/>
      <c r="JI63" s="194"/>
      <c r="JJ63" s="194"/>
      <c r="JK63" s="194"/>
      <c r="JL63" s="194"/>
      <c r="JM63" s="194"/>
      <c r="JN63" s="194"/>
      <c r="JO63" s="194"/>
      <c r="JP63" s="194"/>
      <c r="JQ63" s="194"/>
      <c r="JR63" s="194"/>
      <c r="JS63" s="194"/>
      <c r="JT63" s="194"/>
      <c r="JU63" s="194"/>
      <c r="JV63" s="194"/>
      <c r="JW63" s="194"/>
      <c r="JX63" s="194"/>
      <c r="JY63" s="194"/>
      <c r="JZ63" s="194"/>
      <c r="KA63" s="194"/>
      <c r="KB63" s="194"/>
      <c r="KC63" s="194"/>
      <c r="KD63" s="194"/>
      <c r="KE63" s="194"/>
      <c r="KF63" s="194"/>
      <c r="KG63" s="194"/>
      <c r="KH63" s="194"/>
      <c r="KI63" s="194"/>
      <c r="KJ63" s="194"/>
      <c r="KK63" s="194"/>
      <c r="KL63" s="194"/>
      <c r="KM63" s="194"/>
      <c r="KN63" s="194"/>
      <c r="KO63" s="194"/>
      <c r="KP63" s="194"/>
      <c r="KQ63" s="194"/>
      <c r="KR63" s="194"/>
      <c r="KS63" s="194"/>
      <c r="KT63" s="194"/>
      <c r="KU63" s="194"/>
      <c r="KV63" s="194"/>
      <c r="KW63" s="194"/>
      <c r="KX63" s="194"/>
      <c r="KY63" s="194"/>
      <c r="KZ63" s="194"/>
      <c r="LA63" s="194"/>
      <c r="LB63" s="194"/>
      <c r="LC63" s="194"/>
      <c r="LD63" s="194"/>
      <c r="LE63" s="194"/>
      <c r="LF63" s="194"/>
      <c r="LG63" s="194"/>
      <c r="LH63" s="194"/>
      <c r="LI63" s="194"/>
      <c r="LJ63" s="194"/>
      <c r="LK63" s="194"/>
      <c r="LL63" s="194"/>
      <c r="LM63" s="194"/>
      <c r="LN63" s="194"/>
      <c r="LO63" s="194"/>
      <c r="LP63" s="194"/>
      <c r="LQ63" s="194"/>
      <c r="LR63" s="194"/>
      <c r="LS63" s="194"/>
      <c r="LT63" s="194"/>
      <c r="LU63" s="194"/>
      <c r="LV63" s="194"/>
      <c r="LW63" s="194"/>
      <c r="LX63" s="194"/>
      <c r="LY63" s="194"/>
      <c r="LZ63" s="194"/>
      <c r="MA63" s="194"/>
      <c r="MB63" s="194"/>
      <c r="MC63" s="194"/>
      <c r="MD63" s="194"/>
      <c r="ME63" s="194"/>
      <c r="MF63" s="194"/>
      <c r="MG63" s="194"/>
      <c r="MH63" s="194"/>
      <c r="MI63" s="194"/>
      <c r="MJ63" s="194"/>
      <c r="MK63" s="194"/>
      <c r="ML63" s="194"/>
      <c r="MM63" s="194"/>
      <c r="MN63" s="194"/>
      <c r="MO63" s="194"/>
      <c r="MP63" s="194"/>
      <c r="MQ63" s="194"/>
      <c r="MR63" s="194"/>
      <c r="MS63" s="194"/>
      <c r="MT63" s="194"/>
      <c r="MU63" s="194"/>
      <c r="MV63" s="194"/>
      <c r="MW63" s="194"/>
      <c r="MX63" s="194"/>
      <c r="MY63" s="194"/>
      <c r="MZ63" s="194"/>
      <c r="NA63" s="194"/>
      <c r="NB63" s="194"/>
      <c r="NC63" s="194"/>
      <c r="ND63" s="194"/>
      <c r="NE63" s="194"/>
      <c r="NF63" s="194"/>
      <c r="NG63" s="194"/>
      <c r="NH63" s="194"/>
      <c r="NI63" s="194"/>
      <c r="NJ63" s="194"/>
      <c r="NK63" s="194"/>
      <c r="NL63" s="194"/>
      <c r="NM63" s="194"/>
      <c r="NN63" s="194"/>
      <c r="NO63" s="194"/>
      <c r="NP63" s="194"/>
      <c r="NQ63" s="194"/>
      <c r="NR63" s="194"/>
      <c r="NS63" s="194"/>
      <c r="NT63" s="194"/>
      <c r="NU63" s="194"/>
      <c r="NV63" s="194"/>
      <c r="NW63" s="194"/>
      <c r="NX63" s="194"/>
      <c r="NY63" s="194"/>
      <c r="NZ63" s="194"/>
      <c r="OA63" s="194"/>
      <c r="OB63" s="194"/>
      <c r="OC63" s="194"/>
      <c r="OD63" s="194"/>
      <c r="OE63" s="194"/>
      <c r="OF63" s="194"/>
      <c r="OG63" s="194"/>
      <c r="OH63" s="194"/>
      <c r="OI63" s="194"/>
      <c r="OJ63" s="194"/>
      <c r="OK63" s="194"/>
      <c r="OL63" s="194"/>
      <c r="OM63" s="194"/>
      <c r="ON63" s="194"/>
      <c r="OO63" s="194"/>
      <c r="OP63" s="194"/>
      <c r="OQ63" s="194"/>
      <c r="OR63" s="194"/>
      <c r="OS63" s="194"/>
      <c r="OT63" s="194"/>
      <c r="OU63" s="194"/>
      <c r="OV63" s="194"/>
      <c r="OW63" s="194"/>
      <c r="OX63" s="194"/>
      <c r="OY63" s="194"/>
      <c r="OZ63" s="194"/>
      <c r="PA63" s="194"/>
      <c r="PB63" s="194"/>
      <c r="PC63" s="194"/>
      <c r="PD63" s="194"/>
      <c r="PE63" s="194"/>
      <c r="PF63" s="194"/>
      <c r="PG63" s="194"/>
      <c r="PH63" s="194"/>
      <c r="PI63" s="194"/>
      <c r="PJ63" s="194"/>
      <c r="PK63" s="194"/>
      <c r="PL63" s="194"/>
      <c r="PM63" s="194"/>
      <c r="PN63" s="194"/>
      <c r="PO63" s="194"/>
      <c r="PP63" s="194"/>
      <c r="PQ63" s="194"/>
      <c r="PR63" s="194"/>
      <c r="PS63" s="194"/>
      <c r="PT63" s="194"/>
      <c r="PU63" s="194"/>
      <c r="PV63" s="194"/>
      <c r="PW63" s="194"/>
      <c r="PX63" s="194"/>
      <c r="PY63" s="194"/>
      <c r="PZ63" s="194"/>
      <c r="QA63" s="194"/>
      <c r="QB63" s="194"/>
      <c r="QC63" s="194"/>
      <c r="QD63" s="194"/>
      <c r="QE63" s="194"/>
      <c r="QF63" s="194"/>
      <c r="QG63" s="194"/>
      <c r="QH63" s="194"/>
      <c r="QI63" s="194"/>
      <c r="QJ63" s="194"/>
      <c r="QK63" s="194"/>
      <c r="QL63" s="194"/>
      <c r="QM63" s="194"/>
      <c r="QN63" s="194"/>
      <c r="QO63" s="194"/>
      <c r="QP63" s="194"/>
      <c r="QQ63" s="194"/>
      <c r="QR63" s="194"/>
      <c r="QS63" s="194"/>
      <c r="QT63" s="194"/>
      <c r="QU63" s="194"/>
      <c r="QV63" s="194"/>
      <c r="QW63" s="194"/>
      <c r="QX63" s="194"/>
      <c r="QY63" s="194"/>
      <c r="QZ63" s="194"/>
      <c r="RA63" s="194"/>
      <c r="RB63" s="194"/>
      <c r="RC63" s="194"/>
      <c r="RD63" s="194"/>
      <c r="RE63" s="194"/>
      <c r="RF63" s="194"/>
      <c r="RG63" s="194"/>
      <c r="RH63" s="194"/>
      <c r="RI63" s="194"/>
      <c r="RJ63" s="194"/>
      <c r="RK63" s="194"/>
      <c r="RL63" s="194"/>
      <c r="RM63" s="194"/>
      <c r="RN63" s="194"/>
      <c r="RO63" s="194"/>
      <c r="RP63" s="194"/>
      <c r="RQ63" s="194"/>
      <c r="RR63" s="194"/>
      <c r="RS63" s="194"/>
      <c r="RT63" s="194"/>
      <c r="RU63" s="194"/>
      <c r="RV63" s="194"/>
      <c r="RW63" s="194"/>
      <c r="RX63" s="194"/>
      <c r="RY63" s="194"/>
      <c r="RZ63" s="194"/>
      <c r="SA63" s="194"/>
      <c r="SB63" s="194"/>
      <c r="SC63" s="194"/>
      <c r="SD63" s="194"/>
      <c r="SE63" s="194"/>
      <c r="SF63" s="194"/>
      <c r="SG63" s="194"/>
      <c r="SH63" s="194"/>
      <c r="SI63" s="194"/>
      <c r="SJ63" s="194"/>
      <c r="SK63" s="194"/>
      <c r="SL63" s="194"/>
      <c r="SM63" s="194"/>
      <c r="SN63" s="194"/>
      <c r="SO63" s="194"/>
      <c r="SP63" s="194"/>
      <c r="SQ63" s="194"/>
      <c r="SR63" s="194"/>
      <c r="SS63" s="194"/>
      <c r="ST63" s="194"/>
      <c r="SU63" s="194"/>
      <c r="SV63" s="194"/>
      <c r="SW63" s="194"/>
      <c r="SX63" s="194"/>
      <c r="SY63" s="194"/>
      <c r="SZ63" s="194"/>
      <c r="TA63" s="194"/>
      <c r="TB63" s="194"/>
      <c r="TC63" s="194"/>
      <c r="TD63" s="194"/>
      <c r="TE63" s="194"/>
      <c r="TF63" s="194"/>
      <c r="TG63" s="194"/>
      <c r="TH63" s="194"/>
      <c r="TI63" s="194"/>
      <c r="TJ63" s="194"/>
      <c r="TK63" s="194"/>
      <c r="TL63" s="194"/>
      <c r="TM63" s="194"/>
      <c r="TN63" s="194"/>
      <c r="TO63" s="194"/>
      <c r="TP63" s="194"/>
      <c r="TQ63" s="194"/>
      <c r="TR63" s="194"/>
      <c r="TS63" s="194"/>
      <c r="TT63" s="194"/>
      <c r="TU63" s="194"/>
      <c r="TV63" s="194"/>
      <c r="TW63" s="194"/>
      <c r="TX63" s="194"/>
      <c r="TY63" s="194"/>
      <c r="TZ63" s="194"/>
      <c r="UA63" s="194"/>
      <c r="UB63" s="194"/>
      <c r="UC63" s="194"/>
      <c r="UD63" s="194"/>
      <c r="UE63" s="194"/>
      <c r="UF63" s="194"/>
      <c r="UG63" s="194"/>
      <c r="UH63" s="194"/>
      <c r="UI63" s="194"/>
      <c r="UJ63" s="194"/>
      <c r="UK63" s="194"/>
      <c r="UL63" s="194"/>
      <c r="UM63" s="194"/>
      <c r="UN63" s="194"/>
      <c r="UO63" s="194"/>
      <c r="UP63" s="194"/>
      <c r="UQ63" s="194"/>
      <c r="UR63" s="194"/>
      <c r="US63" s="194"/>
      <c r="UT63" s="194"/>
      <c r="UU63" s="194"/>
      <c r="UV63" s="194"/>
      <c r="UW63" s="194"/>
      <c r="UX63" s="194"/>
      <c r="UY63" s="194"/>
      <c r="UZ63" s="194"/>
      <c r="VA63" s="194"/>
      <c r="VB63" s="194"/>
      <c r="VC63" s="194"/>
      <c r="VD63" s="194"/>
      <c r="VE63" s="194"/>
      <c r="VF63" s="194"/>
      <c r="VG63" s="194"/>
      <c r="VH63" s="194"/>
      <c r="VI63" s="194"/>
      <c r="VJ63" s="194"/>
      <c r="VK63" s="194"/>
      <c r="VL63" s="194"/>
      <c r="VM63" s="194"/>
      <c r="VN63" s="194"/>
      <c r="VO63" s="194"/>
      <c r="VP63" s="194"/>
      <c r="VQ63" s="194"/>
      <c r="VR63" s="194"/>
      <c r="VS63" s="194"/>
      <c r="VT63" s="194"/>
      <c r="VU63" s="194"/>
      <c r="VV63" s="194"/>
      <c r="VW63" s="194"/>
      <c r="VX63" s="194"/>
      <c r="VY63" s="194"/>
      <c r="VZ63" s="194"/>
      <c r="WA63" s="194"/>
      <c r="WB63" s="194"/>
      <c r="WC63" s="194"/>
      <c r="WD63" s="194"/>
      <c r="WE63" s="194"/>
      <c r="WF63" s="194"/>
      <c r="WG63" s="194"/>
      <c r="WH63" s="194"/>
      <c r="WI63" s="194"/>
      <c r="WJ63" s="194"/>
      <c r="WK63" s="194"/>
      <c r="WL63" s="194"/>
      <c r="WM63" s="194"/>
      <c r="WN63" s="194"/>
      <c r="WO63" s="194"/>
      <c r="WP63" s="194"/>
      <c r="WQ63" s="194"/>
      <c r="WR63" s="194"/>
      <c r="WS63" s="194"/>
      <c r="WT63" s="194"/>
      <c r="WU63" s="194"/>
      <c r="WV63" s="194"/>
      <c r="WW63" s="194"/>
      <c r="WX63" s="194"/>
      <c r="WY63" s="194"/>
      <c r="WZ63" s="194"/>
      <c r="XA63" s="194"/>
      <c r="XB63" s="194"/>
      <c r="XC63" s="194"/>
      <c r="XD63" s="194"/>
      <c r="XE63" s="194"/>
      <c r="XF63" s="194"/>
      <c r="XG63" s="194"/>
      <c r="XH63" s="194"/>
      <c r="XI63" s="194"/>
      <c r="XJ63" s="194"/>
      <c r="XK63" s="194"/>
      <c r="XL63" s="194"/>
      <c r="XM63" s="194"/>
      <c r="XN63" s="194"/>
      <c r="XO63" s="194"/>
      <c r="XP63" s="194"/>
      <c r="XQ63" s="194"/>
      <c r="XR63" s="194"/>
      <c r="XS63" s="194"/>
      <c r="XT63" s="194"/>
      <c r="XU63" s="194"/>
      <c r="XV63" s="194"/>
      <c r="XW63" s="194"/>
      <c r="XX63" s="194"/>
      <c r="XY63" s="194"/>
      <c r="XZ63" s="194"/>
      <c r="YA63" s="194"/>
      <c r="YB63" s="194"/>
      <c r="YC63" s="194"/>
      <c r="YD63" s="194"/>
      <c r="YE63" s="194"/>
      <c r="YF63" s="194"/>
      <c r="YG63" s="194"/>
      <c r="YH63" s="194"/>
      <c r="YI63" s="194"/>
      <c r="YJ63" s="194"/>
      <c r="YK63" s="194"/>
      <c r="YL63" s="194"/>
      <c r="YM63" s="194"/>
      <c r="YN63" s="194"/>
      <c r="YO63" s="194"/>
      <c r="YP63" s="194"/>
      <c r="YQ63" s="194"/>
      <c r="YR63" s="194"/>
      <c r="YS63" s="194"/>
      <c r="YT63" s="194"/>
      <c r="YU63" s="194"/>
      <c r="YV63" s="194"/>
      <c r="YW63" s="194"/>
      <c r="YX63" s="194"/>
      <c r="YY63" s="194"/>
      <c r="YZ63" s="194"/>
      <c r="ZA63" s="194"/>
      <c r="ZB63" s="194"/>
      <c r="ZC63" s="194"/>
      <c r="ZD63" s="194"/>
      <c r="ZE63" s="194"/>
      <c r="ZF63" s="194"/>
      <c r="ZG63" s="194"/>
      <c r="ZH63" s="194"/>
      <c r="ZI63" s="194"/>
      <c r="ZJ63" s="194"/>
      <c r="ZK63" s="194"/>
      <c r="ZL63" s="194"/>
      <c r="ZM63" s="194"/>
      <c r="ZN63" s="194"/>
      <c r="ZO63" s="194"/>
      <c r="ZP63" s="194"/>
      <c r="ZQ63" s="194"/>
      <c r="ZR63" s="194"/>
      <c r="ZS63" s="194"/>
      <c r="ZT63" s="194"/>
      <c r="ZU63" s="194"/>
      <c r="ZV63" s="194"/>
      <c r="ZW63" s="194"/>
      <c r="ZX63" s="194"/>
      <c r="ZY63" s="194"/>
      <c r="ZZ63" s="194"/>
    </row>
    <row r="64" spans="1:702" s="39" customFormat="1" ht="24.75" customHeight="1">
      <c r="A64" s="194"/>
      <c r="B64" s="651"/>
      <c r="C64" s="396"/>
      <c r="D64" s="665"/>
      <c r="E64" s="1068" t="s">
        <v>418</v>
      </c>
      <c r="F64" s="1069"/>
      <c r="G64" s="819">
        <f>SUM(G49:G63)</f>
        <v>0</v>
      </c>
      <c r="H64" s="667"/>
      <c r="I64" s="667"/>
      <c r="J64" s="815"/>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4"/>
      <c r="BT64" s="194"/>
      <c r="BU64" s="194"/>
      <c r="BV64" s="194"/>
      <c r="BW64" s="194"/>
      <c r="BX64" s="194"/>
      <c r="BY64" s="194"/>
      <c r="BZ64" s="194"/>
      <c r="CA64" s="194"/>
      <c r="CB64" s="194"/>
      <c r="CC64" s="194"/>
      <c r="CD64" s="194"/>
      <c r="CE64" s="194"/>
      <c r="CF64" s="194"/>
      <c r="CG64" s="194"/>
      <c r="CH64" s="194"/>
      <c r="CI64" s="194"/>
      <c r="CJ64" s="194"/>
      <c r="CK64" s="194"/>
      <c r="CL64" s="194"/>
      <c r="CM64" s="194"/>
      <c r="CN64" s="194"/>
      <c r="CO64" s="194"/>
      <c r="CP64" s="194"/>
      <c r="CQ64" s="194"/>
      <c r="CR64" s="194"/>
      <c r="CS64" s="194"/>
      <c r="CT64" s="194"/>
      <c r="CU64" s="194"/>
      <c r="CV64" s="194"/>
      <c r="CW64" s="194"/>
      <c r="CX64" s="194"/>
      <c r="CY64" s="194"/>
      <c r="CZ64" s="194"/>
      <c r="DA64" s="194"/>
      <c r="DB64" s="194"/>
      <c r="DC64" s="194"/>
      <c r="DD64" s="194"/>
      <c r="DE64" s="194"/>
      <c r="DF64" s="194"/>
      <c r="DG64" s="194"/>
      <c r="DH64" s="194"/>
      <c r="DI64" s="194"/>
      <c r="DJ64" s="194"/>
      <c r="DK64" s="194"/>
      <c r="DL64" s="194"/>
      <c r="DM64" s="194"/>
      <c r="DN64" s="194"/>
      <c r="DO64" s="194"/>
      <c r="DP64" s="194"/>
      <c r="DQ64" s="194"/>
      <c r="DR64" s="194"/>
      <c r="DS64" s="194"/>
      <c r="DT64" s="194"/>
      <c r="DU64" s="194"/>
      <c r="DV64" s="194"/>
      <c r="DW64" s="194"/>
      <c r="DX64" s="194"/>
      <c r="DY64" s="194"/>
      <c r="DZ64" s="194"/>
      <c r="EA64" s="194"/>
      <c r="EB64" s="194"/>
      <c r="EC64" s="194"/>
      <c r="ED64" s="194"/>
      <c r="EE64" s="194"/>
      <c r="EF64" s="194"/>
      <c r="EG64" s="194"/>
      <c r="EH64" s="194"/>
      <c r="EI64" s="194"/>
      <c r="EJ64" s="194"/>
      <c r="EK64" s="194"/>
      <c r="EL64" s="194"/>
      <c r="EM64" s="194"/>
      <c r="EN64" s="194"/>
      <c r="EO64" s="194"/>
      <c r="EP64" s="194"/>
      <c r="EQ64" s="194"/>
      <c r="ER64" s="194"/>
      <c r="ES64" s="194"/>
      <c r="ET64" s="194"/>
      <c r="EU64" s="194"/>
      <c r="EV64" s="194"/>
      <c r="EW64" s="194"/>
      <c r="EX64" s="194"/>
      <c r="EY64" s="194"/>
      <c r="EZ64" s="194"/>
      <c r="FA64" s="194"/>
      <c r="FB64" s="194"/>
      <c r="FC64" s="194"/>
      <c r="FD64" s="194"/>
      <c r="FE64" s="194"/>
      <c r="FF64" s="194"/>
      <c r="FG64" s="194"/>
      <c r="FH64" s="194"/>
      <c r="FI64" s="194"/>
      <c r="FJ64" s="194"/>
      <c r="FK64" s="194"/>
      <c r="FL64" s="194"/>
      <c r="FM64" s="194"/>
      <c r="FN64" s="194"/>
      <c r="FO64" s="194"/>
      <c r="FP64" s="194"/>
      <c r="FQ64" s="194"/>
      <c r="FR64" s="194"/>
      <c r="FS64" s="194"/>
      <c r="FT64" s="194"/>
      <c r="FU64" s="194"/>
      <c r="FV64" s="194"/>
      <c r="FW64" s="194"/>
      <c r="FX64" s="194"/>
      <c r="FY64" s="194"/>
      <c r="FZ64" s="194"/>
      <c r="GA64" s="194"/>
      <c r="GB64" s="194"/>
      <c r="GC64" s="194"/>
      <c r="GD64" s="194"/>
      <c r="GE64" s="194"/>
      <c r="GF64" s="194"/>
      <c r="GG64" s="194"/>
      <c r="GH64" s="194"/>
      <c r="GI64" s="194"/>
      <c r="GJ64" s="194"/>
      <c r="GK64" s="194"/>
      <c r="GL64" s="194"/>
      <c r="GM64" s="194"/>
      <c r="GN64" s="194"/>
      <c r="GO64" s="194"/>
      <c r="GP64" s="194"/>
      <c r="GQ64" s="194"/>
      <c r="GR64" s="194"/>
      <c r="GS64" s="194"/>
      <c r="GT64" s="194"/>
      <c r="GU64" s="194"/>
      <c r="GV64" s="194"/>
      <c r="GW64" s="194"/>
      <c r="GX64" s="194"/>
      <c r="GY64" s="194"/>
      <c r="GZ64" s="194"/>
      <c r="HA64" s="194"/>
      <c r="HB64" s="194"/>
      <c r="HC64" s="194"/>
      <c r="HD64" s="194"/>
      <c r="HE64" s="194"/>
      <c r="HF64" s="194"/>
      <c r="HG64" s="194"/>
      <c r="HH64" s="194"/>
      <c r="HI64" s="194"/>
      <c r="HJ64" s="194"/>
      <c r="HK64" s="194"/>
      <c r="HL64" s="194"/>
      <c r="HM64" s="194"/>
      <c r="HN64" s="194"/>
      <c r="HO64" s="194"/>
      <c r="HP64" s="194"/>
      <c r="HQ64" s="194"/>
      <c r="HR64" s="194"/>
      <c r="HS64" s="194"/>
      <c r="HT64" s="194"/>
      <c r="HU64" s="194"/>
      <c r="HV64" s="194"/>
      <c r="HW64" s="194"/>
      <c r="HX64" s="194"/>
      <c r="HY64" s="194"/>
      <c r="HZ64" s="194"/>
      <c r="IA64" s="194"/>
      <c r="IB64" s="194"/>
      <c r="IC64" s="194"/>
      <c r="ID64" s="194"/>
      <c r="IE64" s="194"/>
      <c r="IF64" s="194"/>
      <c r="IG64" s="194"/>
      <c r="IH64" s="194"/>
      <c r="II64" s="194"/>
      <c r="IJ64" s="194"/>
      <c r="IK64" s="194"/>
      <c r="IL64" s="194"/>
      <c r="IM64" s="194"/>
      <c r="IN64" s="194"/>
      <c r="IO64" s="194"/>
      <c r="IP64" s="194"/>
      <c r="IQ64" s="194"/>
      <c r="IR64" s="194"/>
      <c r="IS64" s="194"/>
      <c r="IT64" s="194"/>
      <c r="IU64" s="194"/>
      <c r="IV64" s="194"/>
      <c r="IW64" s="194"/>
      <c r="IX64" s="194"/>
      <c r="IY64" s="194"/>
      <c r="IZ64" s="194"/>
      <c r="JA64" s="194"/>
      <c r="JB64" s="194"/>
      <c r="JC64" s="194"/>
      <c r="JD64" s="194"/>
      <c r="JE64" s="194"/>
      <c r="JF64" s="194"/>
      <c r="JG64" s="194"/>
      <c r="JH64" s="194"/>
      <c r="JI64" s="194"/>
      <c r="JJ64" s="194"/>
      <c r="JK64" s="194"/>
      <c r="JL64" s="194"/>
      <c r="JM64" s="194"/>
      <c r="JN64" s="194"/>
      <c r="JO64" s="194"/>
      <c r="JP64" s="194"/>
      <c r="JQ64" s="194"/>
      <c r="JR64" s="194"/>
      <c r="JS64" s="194"/>
      <c r="JT64" s="194"/>
      <c r="JU64" s="194"/>
      <c r="JV64" s="194"/>
      <c r="JW64" s="194"/>
      <c r="JX64" s="194"/>
      <c r="JY64" s="194"/>
      <c r="JZ64" s="194"/>
      <c r="KA64" s="194"/>
      <c r="KB64" s="194"/>
      <c r="KC64" s="194"/>
      <c r="KD64" s="194"/>
      <c r="KE64" s="194"/>
      <c r="KF64" s="194"/>
      <c r="KG64" s="194"/>
      <c r="KH64" s="194"/>
      <c r="KI64" s="194"/>
      <c r="KJ64" s="194"/>
      <c r="KK64" s="194"/>
      <c r="KL64" s="194"/>
      <c r="KM64" s="194"/>
      <c r="KN64" s="194"/>
      <c r="KO64" s="194"/>
      <c r="KP64" s="194"/>
      <c r="KQ64" s="194"/>
      <c r="KR64" s="194"/>
      <c r="KS64" s="194"/>
      <c r="KT64" s="194"/>
      <c r="KU64" s="194"/>
      <c r="KV64" s="194"/>
      <c r="KW64" s="194"/>
      <c r="KX64" s="194"/>
      <c r="KY64" s="194"/>
      <c r="KZ64" s="194"/>
      <c r="LA64" s="194"/>
      <c r="LB64" s="194"/>
      <c r="LC64" s="194"/>
      <c r="LD64" s="194"/>
      <c r="LE64" s="194"/>
      <c r="LF64" s="194"/>
      <c r="LG64" s="194"/>
      <c r="LH64" s="194"/>
      <c r="LI64" s="194"/>
      <c r="LJ64" s="194"/>
      <c r="LK64" s="194"/>
      <c r="LL64" s="194"/>
      <c r="LM64" s="194"/>
      <c r="LN64" s="194"/>
      <c r="LO64" s="194"/>
      <c r="LP64" s="194"/>
      <c r="LQ64" s="194"/>
      <c r="LR64" s="194"/>
      <c r="LS64" s="194"/>
      <c r="LT64" s="194"/>
      <c r="LU64" s="194"/>
      <c r="LV64" s="194"/>
      <c r="LW64" s="194"/>
      <c r="LX64" s="194"/>
      <c r="LY64" s="194"/>
      <c r="LZ64" s="194"/>
      <c r="MA64" s="194"/>
      <c r="MB64" s="194"/>
      <c r="MC64" s="194"/>
      <c r="MD64" s="194"/>
      <c r="ME64" s="194"/>
      <c r="MF64" s="194"/>
      <c r="MG64" s="194"/>
      <c r="MH64" s="194"/>
      <c r="MI64" s="194"/>
      <c r="MJ64" s="194"/>
      <c r="MK64" s="194"/>
      <c r="ML64" s="194"/>
      <c r="MM64" s="194"/>
      <c r="MN64" s="194"/>
      <c r="MO64" s="194"/>
      <c r="MP64" s="194"/>
      <c r="MQ64" s="194"/>
      <c r="MR64" s="194"/>
      <c r="MS64" s="194"/>
      <c r="MT64" s="194"/>
      <c r="MU64" s="194"/>
      <c r="MV64" s="194"/>
      <c r="MW64" s="194"/>
      <c r="MX64" s="194"/>
      <c r="MY64" s="194"/>
      <c r="MZ64" s="194"/>
      <c r="NA64" s="194"/>
      <c r="NB64" s="194"/>
      <c r="NC64" s="194"/>
      <c r="ND64" s="194"/>
      <c r="NE64" s="194"/>
      <c r="NF64" s="194"/>
      <c r="NG64" s="194"/>
      <c r="NH64" s="194"/>
      <c r="NI64" s="194"/>
      <c r="NJ64" s="194"/>
      <c r="NK64" s="194"/>
      <c r="NL64" s="194"/>
      <c r="NM64" s="194"/>
      <c r="NN64" s="194"/>
      <c r="NO64" s="194"/>
      <c r="NP64" s="194"/>
      <c r="NQ64" s="194"/>
      <c r="NR64" s="194"/>
      <c r="NS64" s="194"/>
      <c r="NT64" s="194"/>
      <c r="NU64" s="194"/>
      <c r="NV64" s="194"/>
      <c r="NW64" s="194"/>
      <c r="NX64" s="194"/>
      <c r="NY64" s="194"/>
      <c r="NZ64" s="194"/>
      <c r="OA64" s="194"/>
      <c r="OB64" s="194"/>
      <c r="OC64" s="194"/>
      <c r="OD64" s="194"/>
      <c r="OE64" s="194"/>
      <c r="OF64" s="194"/>
      <c r="OG64" s="194"/>
      <c r="OH64" s="194"/>
      <c r="OI64" s="194"/>
      <c r="OJ64" s="194"/>
      <c r="OK64" s="194"/>
      <c r="OL64" s="194"/>
      <c r="OM64" s="194"/>
      <c r="ON64" s="194"/>
      <c r="OO64" s="194"/>
      <c r="OP64" s="194"/>
      <c r="OQ64" s="194"/>
      <c r="OR64" s="194"/>
      <c r="OS64" s="194"/>
      <c r="OT64" s="194"/>
      <c r="OU64" s="194"/>
      <c r="OV64" s="194"/>
      <c r="OW64" s="194"/>
      <c r="OX64" s="194"/>
      <c r="OY64" s="194"/>
      <c r="OZ64" s="194"/>
      <c r="PA64" s="194"/>
      <c r="PB64" s="194"/>
      <c r="PC64" s="194"/>
      <c r="PD64" s="194"/>
      <c r="PE64" s="194"/>
      <c r="PF64" s="194"/>
      <c r="PG64" s="194"/>
      <c r="PH64" s="194"/>
      <c r="PI64" s="194"/>
      <c r="PJ64" s="194"/>
      <c r="PK64" s="194"/>
      <c r="PL64" s="194"/>
      <c r="PM64" s="194"/>
      <c r="PN64" s="194"/>
      <c r="PO64" s="194"/>
      <c r="PP64" s="194"/>
      <c r="PQ64" s="194"/>
      <c r="PR64" s="194"/>
      <c r="PS64" s="194"/>
      <c r="PT64" s="194"/>
      <c r="PU64" s="194"/>
      <c r="PV64" s="194"/>
      <c r="PW64" s="194"/>
      <c r="PX64" s="194"/>
      <c r="PY64" s="194"/>
      <c r="PZ64" s="194"/>
      <c r="QA64" s="194"/>
      <c r="QB64" s="194"/>
      <c r="QC64" s="194"/>
      <c r="QD64" s="194"/>
      <c r="QE64" s="194"/>
      <c r="QF64" s="194"/>
      <c r="QG64" s="194"/>
      <c r="QH64" s="194"/>
      <c r="QI64" s="194"/>
      <c r="QJ64" s="194"/>
      <c r="QK64" s="194"/>
      <c r="QL64" s="194"/>
      <c r="QM64" s="194"/>
      <c r="QN64" s="194"/>
      <c r="QO64" s="194"/>
      <c r="QP64" s="194"/>
      <c r="QQ64" s="194"/>
      <c r="QR64" s="194"/>
      <c r="QS64" s="194"/>
      <c r="QT64" s="194"/>
      <c r="QU64" s="194"/>
      <c r="QV64" s="194"/>
      <c r="QW64" s="194"/>
      <c r="QX64" s="194"/>
      <c r="QY64" s="194"/>
      <c r="QZ64" s="194"/>
      <c r="RA64" s="194"/>
      <c r="RB64" s="194"/>
      <c r="RC64" s="194"/>
      <c r="RD64" s="194"/>
      <c r="RE64" s="194"/>
      <c r="RF64" s="194"/>
      <c r="RG64" s="194"/>
      <c r="RH64" s="194"/>
      <c r="RI64" s="194"/>
      <c r="RJ64" s="194"/>
      <c r="RK64" s="194"/>
      <c r="RL64" s="194"/>
      <c r="RM64" s="194"/>
      <c r="RN64" s="194"/>
      <c r="RO64" s="194"/>
      <c r="RP64" s="194"/>
      <c r="RQ64" s="194"/>
      <c r="RR64" s="194"/>
      <c r="RS64" s="194"/>
      <c r="RT64" s="194"/>
      <c r="RU64" s="194"/>
      <c r="RV64" s="194"/>
      <c r="RW64" s="194"/>
      <c r="RX64" s="194"/>
      <c r="RY64" s="194"/>
      <c r="RZ64" s="194"/>
      <c r="SA64" s="194"/>
      <c r="SB64" s="194"/>
      <c r="SC64" s="194"/>
      <c r="SD64" s="194"/>
      <c r="SE64" s="194"/>
      <c r="SF64" s="194"/>
      <c r="SG64" s="194"/>
      <c r="SH64" s="194"/>
      <c r="SI64" s="194"/>
      <c r="SJ64" s="194"/>
      <c r="SK64" s="194"/>
      <c r="SL64" s="194"/>
      <c r="SM64" s="194"/>
      <c r="SN64" s="194"/>
      <c r="SO64" s="194"/>
      <c r="SP64" s="194"/>
      <c r="SQ64" s="194"/>
      <c r="SR64" s="194"/>
      <c r="SS64" s="194"/>
      <c r="ST64" s="194"/>
      <c r="SU64" s="194"/>
      <c r="SV64" s="194"/>
      <c r="SW64" s="194"/>
      <c r="SX64" s="194"/>
      <c r="SY64" s="194"/>
      <c r="SZ64" s="194"/>
      <c r="TA64" s="194"/>
      <c r="TB64" s="194"/>
      <c r="TC64" s="194"/>
      <c r="TD64" s="194"/>
      <c r="TE64" s="194"/>
      <c r="TF64" s="194"/>
      <c r="TG64" s="194"/>
      <c r="TH64" s="194"/>
      <c r="TI64" s="194"/>
      <c r="TJ64" s="194"/>
      <c r="TK64" s="194"/>
      <c r="TL64" s="194"/>
      <c r="TM64" s="194"/>
      <c r="TN64" s="194"/>
      <c r="TO64" s="194"/>
      <c r="TP64" s="194"/>
      <c r="TQ64" s="194"/>
      <c r="TR64" s="194"/>
      <c r="TS64" s="194"/>
      <c r="TT64" s="194"/>
      <c r="TU64" s="194"/>
      <c r="TV64" s="194"/>
      <c r="TW64" s="194"/>
      <c r="TX64" s="194"/>
      <c r="TY64" s="194"/>
      <c r="TZ64" s="194"/>
      <c r="UA64" s="194"/>
      <c r="UB64" s="194"/>
      <c r="UC64" s="194"/>
      <c r="UD64" s="194"/>
      <c r="UE64" s="194"/>
      <c r="UF64" s="194"/>
      <c r="UG64" s="194"/>
      <c r="UH64" s="194"/>
      <c r="UI64" s="194"/>
      <c r="UJ64" s="194"/>
      <c r="UK64" s="194"/>
      <c r="UL64" s="194"/>
      <c r="UM64" s="194"/>
      <c r="UN64" s="194"/>
      <c r="UO64" s="194"/>
      <c r="UP64" s="194"/>
      <c r="UQ64" s="194"/>
      <c r="UR64" s="194"/>
      <c r="US64" s="194"/>
      <c r="UT64" s="194"/>
      <c r="UU64" s="194"/>
      <c r="UV64" s="194"/>
      <c r="UW64" s="194"/>
      <c r="UX64" s="194"/>
      <c r="UY64" s="194"/>
      <c r="UZ64" s="194"/>
      <c r="VA64" s="194"/>
      <c r="VB64" s="194"/>
      <c r="VC64" s="194"/>
      <c r="VD64" s="194"/>
      <c r="VE64" s="194"/>
      <c r="VF64" s="194"/>
      <c r="VG64" s="194"/>
      <c r="VH64" s="194"/>
      <c r="VI64" s="194"/>
      <c r="VJ64" s="194"/>
      <c r="VK64" s="194"/>
      <c r="VL64" s="194"/>
      <c r="VM64" s="194"/>
      <c r="VN64" s="194"/>
      <c r="VO64" s="194"/>
      <c r="VP64" s="194"/>
      <c r="VQ64" s="194"/>
      <c r="VR64" s="194"/>
      <c r="VS64" s="194"/>
      <c r="VT64" s="194"/>
      <c r="VU64" s="194"/>
      <c r="VV64" s="194"/>
      <c r="VW64" s="194"/>
      <c r="VX64" s="194"/>
      <c r="VY64" s="194"/>
      <c r="VZ64" s="194"/>
      <c r="WA64" s="194"/>
      <c r="WB64" s="194"/>
      <c r="WC64" s="194"/>
      <c r="WD64" s="194"/>
      <c r="WE64" s="194"/>
      <c r="WF64" s="194"/>
      <c r="WG64" s="194"/>
      <c r="WH64" s="194"/>
      <c r="WI64" s="194"/>
      <c r="WJ64" s="194"/>
      <c r="WK64" s="194"/>
      <c r="WL64" s="194"/>
      <c r="WM64" s="194"/>
      <c r="WN64" s="194"/>
      <c r="WO64" s="194"/>
      <c r="WP64" s="194"/>
      <c r="WQ64" s="194"/>
      <c r="WR64" s="194"/>
      <c r="WS64" s="194"/>
      <c r="WT64" s="194"/>
      <c r="WU64" s="194"/>
      <c r="WV64" s="194"/>
      <c r="WW64" s="194"/>
      <c r="WX64" s="194"/>
      <c r="WY64" s="194"/>
      <c r="WZ64" s="194"/>
      <c r="XA64" s="194"/>
      <c r="XB64" s="194"/>
      <c r="XC64" s="194"/>
      <c r="XD64" s="194"/>
      <c r="XE64" s="194"/>
      <c r="XF64" s="194"/>
      <c r="XG64" s="194"/>
      <c r="XH64" s="194"/>
      <c r="XI64" s="194"/>
      <c r="XJ64" s="194"/>
      <c r="XK64" s="194"/>
      <c r="XL64" s="194"/>
      <c r="XM64" s="194"/>
      <c r="XN64" s="194"/>
      <c r="XO64" s="194"/>
      <c r="XP64" s="194"/>
      <c r="XQ64" s="194"/>
      <c r="XR64" s="194"/>
      <c r="XS64" s="194"/>
      <c r="XT64" s="194"/>
      <c r="XU64" s="194"/>
      <c r="XV64" s="194"/>
      <c r="XW64" s="194"/>
      <c r="XX64" s="194"/>
      <c r="XY64" s="194"/>
      <c r="XZ64" s="194"/>
      <c r="YA64" s="194"/>
      <c r="YB64" s="194"/>
      <c r="YC64" s="194"/>
      <c r="YD64" s="194"/>
      <c r="YE64" s="194"/>
      <c r="YF64" s="194"/>
      <c r="YG64" s="194"/>
      <c r="YH64" s="194"/>
      <c r="YI64" s="194"/>
      <c r="YJ64" s="194"/>
      <c r="YK64" s="194"/>
      <c r="YL64" s="194"/>
      <c r="YM64" s="194"/>
      <c r="YN64" s="194"/>
      <c r="YO64" s="194"/>
      <c r="YP64" s="194"/>
      <c r="YQ64" s="194"/>
      <c r="YR64" s="194"/>
      <c r="YS64" s="194"/>
      <c r="YT64" s="194"/>
      <c r="YU64" s="194"/>
      <c r="YV64" s="194"/>
      <c r="YW64" s="194"/>
      <c r="YX64" s="194"/>
      <c r="YY64" s="194"/>
      <c r="YZ64" s="194"/>
      <c r="ZA64" s="194"/>
      <c r="ZB64" s="194"/>
      <c r="ZC64" s="194"/>
      <c r="ZD64" s="194"/>
      <c r="ZE64" s="194"/>
      <c r="ZF64" s="194"/>
      <c r="ZG64" s="194"/>
      <c r="ZH64" s="194"/>
      <c r="ZI64" s="194"/>
      <c r="ZJ64" s="194"/>
      <c r="ZK64" s="194"/>
      <c r="ZL64" s="194"/>
      <c r="ZM64" s="194"/>
      <c r="ZN64" s="194"/>
      <c r="ZO64" s="194"/>
      <c r="ZP64" s="194"/>
      <c r="ZQ64" s="194"/>
      <c r="ZR64" s="194"/>
      <c r="ZS64" s="194"/>
      <c r="ZT64" s="194"/>
      <c r="ZU64" s="194"/>
      <c r="ZV64" s="194"/>
      <c r="ZW64" s="194"/>
      <c r="ZX64" s="194"/>
      <c r="ZY64" s="194"/>
      <c r="ZZ64" s="194"/>
    </row>
    <row r="65" spans="1:702" ht="16.5" customHeight="1">
      <c r="C65" s="396"/>
      <c r="D65" s="652"/>
      <c r="F65" s="652"/>
      <c r="G65" s="665"/>
      <c r="H65" s="677"/>
      <c r="I65" s="677"/>
      <c r="J65" s="816"/>
    </row>
    <row r="66" spans="1:702" s="39" customFormat="1" ht="16.5" customHeight="1">
      <c r="A66" s="194"/>
      <c r="B66" s="817" t="s">
        <v>419</v>
      </c>
      <c r="C66" s="653"/>
      <c r="D66" s="396"/>
      <c r="E66" s="652"/>
      <c r="F66" s="396"/>
      <c r="G66" s="665"/>
      <c r="H66" s="687"/>
      <c r="I66" s="687" t="s">
        <v>297</v>
      </c>
      <c r="J66" s="196"/>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BS66" s="194"/>
      <c r="BT66" s="194"/>
      <c r="BU66" s="194"/>
      <c r="BV66" s="194"/>
      <c r="BW66" s="194"/>
      <c r="BX66" s="194"/>
      <c r="BY66" s="194"/>
      <c r="BZ66" s="194"/>
      <c r="CA66" s="194"/>
      <c r="CB66" s="194"/>
      <c r="CC66" s="194"/>
      <c r="CD66" s="194"/>
      <c r="CE66" s="194"/>
      <c r="CF66" s="194"/>
      <c r="CG66" s="194"/>
      <c r="CH66" s="194"/>
      <c r="CI66" s="194"/>
      <c r="CJ66" s="194"/>
      <c r="CK66" s="194"/>
      <c r="CL66" s="194"/>
      <c r="CM66" s="194"/>
      <c r="CN66" s="194"/>
      <c r="CO66" s="194"/>
      <c r="CP66" s="194"/>
      <c r="CQ66" s="194"/>
      <c r="CR66" s="194"/>
      <c r="CS66" s="194"/>
      <c r="CT66" s="194"/>
      <c r="CU66" s="194"/>
      <c r="CV66" s="194"/>
      <c r="CW66" s="194"/>
      <c r="CX66" s="194"/>
      <c r="CY66" s="194"/>
      <c r="CZ66" s="194"/>
      <c r="DA66" s="194"/>
      <c r="DB66" s="194"/>
      <c r="DC66" s="194"/>
      <c r="DD66" s="194"/>
      <c r="DE66" s="194"/>
      <c r="DF66" s="194"/>
      <c r="DG66" s="194"/>
      <c r="DH66" s="194"/>
      <c r="DI66" s="194"/>
      <c r="DJ66" s="194"/>
      <c r="DK66" s="194"/>
      <c r="DL66" s="194"/>
      <c r="DM66" s="194"/>
      <c r="DN66" s="194"/>
      <c r="DO66" s="194"/>
      <c r="DP66" s="194"/>
      <c r="DQ66" s="194"/>
      <c r="DR66" s="194"/>
      <c r="DS66" s="194"/>
      <c r="DT66" s="194"/>
      <c r="DU66" s="194"/>
      <c r="DV66" s="194"/>
      <c r="DW66" s="194"/>
      <c r="DX66" s="194"/>
      <c r="DY66" s="194"/>
      <c r="DZ66" s="194"/>
      <c r="EA66" s="194"/>
      <c r="EB66" s="194"/>
      <c r="EC66" s="194"/>
      <c r="ED66" s="194"/>
      <c r="EE66" s="194"/>
      <c r="EF66" s="194"/>
      <c r="EG66" s="194"/>
      <c r="EH66" s="194"/>
      <c r="EI66" s="194"/>
      <c r="EJ66" s="194"/>
      <c r="EK66" s="194"/>
      <c r="EL66" s="194"/>
      <c r="EM66" s="194"/>
      <c r="EN66" s="194"/>
      <c r="EO66" s="194"/>
      <c r="EP66" s="194"/>
      <c r="EQ66" s="194"/>
      <c r="ER66" s="194"/>
      <c r="ES66" s="194"/>
      <c r="ET66" s="194"/>
      <c r="EU66" s="194"/>
      <c r="EV66" s="194"/>
      <c r="EW66" s="194"/>
      <c r="EX66" s="194"/>
      <c r="EY66" s="194"/>
      <c r="EZ66" s="194"/>
      <c r="FA66" s="194"/>
      <c r="FB66" s="194"/>
      <c r="FC66" s="194"/>
      <c r="FD66" s="194"/>
      <c r="FE66" s="194"/>
      <c r="FF66" s="194"/>
      <c r="FG66" s="194"/>
      <c r="FH66" s="194"/>
      <c r="FI66" s="194"/>
      <c r="FJ66" s="194"/>
      <c r="FK66" s="194"/>
      <c r="FL66" s="194"/>
      <c r="FM66" s="194"/>
      <c r="FN66" s="194"/>
      <c r="FO66" s="194"/>
      <c r="FP66" s="194"/>
      <c r="FQ66" s="194"/>
      <c r="FR66" s="194"/>
      <c r="FS66" s="194"/>
      <c r="FT66" s="194"/>
      <c r="FU66" s="194"/>
      <c r="FV66" s="194"/>
      <c r="FW66" s="194"/>
      <c r="FX66" s="194"/>
      <c r="FY66" s="194"/>
      <c r="FZ66" s="194"/>
      <c r="GA66" s="194"/>
      <c r="GB66" s="194"/>
      <c r="GC66" s="194"/>
      <c r="GD66" s="194"/>
      <c r="GE66" s="194"/>
      <c r="GF66" s="194"/>
      <c r="GG66" s="194"/>
      <c r="GH66" s="194"/>
      <c r="GI66" s="194"/>
      <c r="GJ66" s="194"/>
      <c r="GK66" s="194"/>
      <c r="GL66" s="194"/>
      <c r="GM66" s="194"/>
      <c r="GN66" s="194"/>
      <c r="GO66" s="194"/>
      <c r="GP66" s="194"/>
      <c r="GQ66" s="194"/>
      <c r="GR66" s="194"/>
      <c r="GS66" s="194"/>
      <c r="GT66" s="194"/>
      <c r="GU66" s="194"/>
      <c r="GV66" s="194"/>
      <c r="GW66" s="194"/>
      <c r="GX66" s="194"/>
      <c r="GY66" s="194"/>
      <c r="GZ66" s="194"/>
      <c r="HA66" s="194"/>
      <c r="HB66" s="194"/>
      <c r="HC66" s="194"/>
      <c r="HD66" s="194"/>
      <c r="HE66" s="194"/>
      <c r="HF66" s="194"/>
      <c r="HG66" s="194"/>
      <c r="HH66" s="194"/>
      <c r="HI66" s="194"/>
      <c r="HJ66" s="194"/>
      <c r="HK66" s="194"/>
      <c r="HL66" s="194"/>
      <c r="HM66" s="194"/>
      <c r="HN66" s="194"/>
      <c r="HO66" s="194"/>
      <c r="HP66" s="194"/>
      <c r="HQ66" s="194"/>
      <c r="HR66" s="194"/>
      <c r="HS66" s="194"/>
      <c r="HT66" s="194"/>
      <c r="HU66" s="194"/>
      <c r="HV66" s="194"/>
      <c r="HW66" s="194"/>
      <c r="HX66" s="194"/>
      <c r="HY66" s="194"/>
      <c r="HZ66" s="194"/>
      <c r="IA66" s="194"/>
      <c r="IB66" s="194"/>
      <c r="IC66" s="194"/>
      <c r="ID66" s="194"/>
      <c r="IE66" s="194"/>
      <c r="IF66" s="194"/>
      <c r="IG66" s="194"/>
      <c r="IH66" s="194"/>
      <c r="II66" s="194"/>
      <c r="IJ66" s="194"/>
      <c r="IK66" s="194"/>
      <c r="IL66" s="194"/>
      <c r="IM66" s="194"/>
      <c r="IN66" s="194"/>
      <c r="IO66" s="194"/>
      <c r="IP66" s="194"/>
      <c r="IQ66" s="194"/>
      <c r="IR66" s="194"/>
      <c r="IS66" s="194"/>
      <c r="IT66" s="194"/>
      <c r="IU66" s="194"/>
      <c r="IV66" s="194"/>
      <c r="IW66" s="194"/>
      <c r="IX66" s="194"/>
      <c r="IY66" s="194"/>
      <c r="IZ66" s="194"/>
      <c r="JA66" s="194"/>
      <c r="JB66" s="194"/>
      <c r="JC66" s="194"/>
      <c r="JD66" s="194"/>
      <c r="JE66" s="194"/>
      <c r="JF66" s="194"/>
      <c r="JG66" s="194"/>
      <c r="JH66" s="194"/>
      <c r="JI66" s="194"/>
      <c r="JJ66" s="194"/>
      <c r="JK66" s="194"/>
      <c r="JL66" s="194"/>
      <c r="JM66" s="194"/>
      <c r="JN66" s="194"/>
      <c r="JO66" s="194"/>
      <c r="JP66" s="194"/>
      <c r="JQ66" s="194"/>
      <c r="JR66" s="194"/>
      <c r="JS66" s="194"/>
      <c r="JT66" s="194"/>
      <c r="JU66" s="194"/>
      <c r="JV66" s="194"/>
      <c r="JW66" s="194"/>
      <c r="JX66" s="194"/>
      <c r="JY66" s="194"/>
      <c r="JZ66" s="194"/>
      <c r="KA66" s="194"/>
      <c r="KB66" s="194"/>
      <c r="KC66" s="194"/>
      <c r="KD66" s="194"/>
      <c r="KE66" s="194"/>
      <c r="KF66" s="194"/>
      <c r="KG66" s="194"/>
      <c r="KH66" s="194"/>
      <c r="KI66" s="194"/>
      <c r="KJ66" s="194"/>
      <c r="KK66" s="194"/>
      <c r="KL66" s="194"/>
      <c r="KM66" s="194"/>
      <c r="KN66" s="194"/>
      <c r="KO66" s="194"/>
      <c r="KP66" s="194"/>
      <c r="KQ66" s="194"/>
      <c r="KR66" s="194"/>
      <c r="KS66" s="194"/>
      <c r="KT66" s="194"/>
      <c r="KU66" s="194"/>
      <c r="KV66" s="194"/>
      <c r="KW66" s="194"/>
      <c r="KX66" s="194"/>
      <c r="KY66" s="194"/>
      <c r="KZ66" s="194"/>
      <c r="LA66" s="194"/>
      <c r="LB66" s="194"/>
      <c r="LC66" s="194"/>
      <c r="LD66" s="194"/>
      <c r="LE66" s="194"/>
      <c r="LF66" s="194"/>
      <c r="LG66" s="194"/>
      <c r="LH66" s="194"/>
      <c r="LI66" s="194"/>
      <c r="LJ66" s="194"/>
      <c r="LK66" s="194"/>
      <c r="LL66" s="194"/>
      <c r="LM66" s="194"/>
      <c r="LN66" s="194"/>
      <c r="LO66" s="194"/>
      <c r="LP66" s="194"/>
      <c r="LQ66" s="194"/>
      <c r="LR66" s="194"/>
      <c r="LS66" s="194"/>
      <c r="LT66" s="194"/>
      <c r="LU66" s="194"/>
      <c r="LV66" s="194"/>
      <c r="LW66" s="194"/>
      <c r="LX66" s="194"/>
      <c r="LY66" s="194"/>
      <c r="LZ66" s="194"/>
      <c r="MA66" s="194"/>
      <c r="MB66" s="194"/>
      <c r="MC66" s="194"/>
      <c r="MD66" s="194"/>
      <c r="ME66" s="194"/>
      <c r="MF66" s="194"/>
      <c r="MG66" s="194"/>
      <c r="MH66" s="194"/>
      <c r="MI66" s="194"/>
      <c r="MJ66" s="194"/>
      <c r="MK66" s="194"/>
      <c r="ML66" s="194"/>
      <c r="MM66" s="194"/>
      <c r="MN66" s="194"/>
      <c r="MO66" s="194"/>
      <c r="MP66" s="194"/>
      <c r="MQ66" s="194"/>
      <c r="MR66" s="194"/>
      <c r="MS66" s="194"/>
      <c r="MT66" s="194"/>
      <c r="MU66" s="194"/>
      <c r="MV66" s="194"/>
      <c r="MW66" s="194"/>
      <c r="MX66" s="194"/>
      <c r="MY66" s="194"/>
      <c r="MZ66" s="194"/>
      <c r="NA66" s="194"/>
      <c r="NB66" s="194"/>
      <c r="NC66" s="194"/>
      <c r="ND66" s="194"/>
      <c r="NE66" s="194"/>
      <c r="NF66" s="194"/>
      <c r="NG66" s="194"/>
      <c r="NH66" s="194"/>
      <c r="NI66" s="194"/>
      <c r="NJ66" s="194"/>
      <c r="NK66" s="194"/>
      <c r="NL66" s="194"/>
      <c r="NM66" s="194"/>
      <c r="NN66" s="194"/>
      <c r="NO66" s="194"/>
      <c r="NP66" s="194"/>
      <c r="NQ66" s="194"/>
      <c r="NR66" s="194"/>
      <c r="NS66" s="194"/>
      <c r="NT66" s="194"/>
      <c r="NU66" s="194"/>
      <c r="NV66" s="194"/>
      <c r="NW66" s="194"/>
      <c r="NX66" s="194"/>
      <c r="NY66" s="194"/>
      <c r="NZ66" s="194"/>
      <c r="OA66" s="194"/>
      <c r="OB66" s="194"/>
      <c r="OC66" s="194"/>
      <c r="OD66" s="194"/>
      <c r="OE66" s="194"/>
      <c r="OF66" s="194"/>
      <c r="OG66" s="194"/>
      <c r="OH66" s="194"/>
      <c r="OI66" s="194"/>
      <c r="OJ66" s="194"/>
      <c r="OK66" s="194"/>
      <c r="OL66" s="194"/>
      <c r="OM66" s="194"/>
      <c r="ON66" s="194"/>
      <c r="OO66" s="194"/>
      <c r="OP66" s="194"/>
      <c r="OQ66" s="194"/>
      <c r="OR66" s="194"/>
      <c r="OS66" s="194"/>
      <c r="OT66" s="194"/>
      <c r="OU66" s="194"/>
      <c r="OV66" s="194"/>
      <c r="OW66" s="194"/>
      <c r="OX66" s="194"/>
      <c r="OY66" s="194"/>
      <c r="OZ66" s="194"/>
      <c r="PA66" s="194"/>
      <c r="PB66" s="194"/>
      <c r="PC66" s="194"/>
      <c r="PD66" s="194"/>
      <c r="PE66" s="194"/>
      <c r="PF66" s="194"/>
      <c r="PG66" s="194"/>
      <c r="PH66" s="194"/>
      <c r="PI66" s="194"/>
      <c r="PJ66" s="194"/>
      <c r="PK66" s="194"/>
      <c r="PL66" s="194"/>
      <c r="PM66" s="194"/>
      <c r="PN66" s="194"/>
      <c r="PO66" s="194"/>
      <c r="PP66" s="194"/>
      <c r="PQ66" s="194"/>
      <c r="PR66" s="194"/>
      <c r="PS66" s="194"/>
      <c r="PT66" s="194"/>
      <c r="PU66" s="194"/>
      <c r="PV66" s="194"/>
      <c r="PW66" s="194"/>
      <c r="PX66" s="194"/>
      <c r="PY66" s="194"/>
      <c r="PZ66" s="194"/>
      <c r="QA66" s="194"/>
      <c r="QB66" s="194"/>
      <c r="QC66" s="194"/>
      <c r="QD66" s="194"/>
      <c r="QE66" s="194"/>
      <c r="QF66" s="194"/>
      <c r="QG66" s="194"/>
      <c r="QH66" s="194"/>
      <c r="QI66" s="194"/>
      <c r="QJ66" s="194"/>
      <c r="QK66" s="194"/>
      <c r="QL66" s="194"/>
      <c r="QM66" s="194"/>
      <c r="QN66" s="194"/>
      <c r="QO66" s="194"/>
      <c r="QP66" s="194"/>
      <c r="QQ66" s="194"/>
      <c r="QR66" s="194"/>
      <c r="QS66" s="194"/>
      <c r="QT66" s="194"/>
      <c r="QU66" s="194"/>
      <c r="QV66" s="194"/>
      <c r="QW66" s="194"/>
      <c r="QX66" s="194"/>
      <c r="QY66" s="194"/>
      <c r="QZ66" s="194"/>
      <c r="RA66" s="194"/>
      <c r="RB66" s="194"/>
      <c r="RC66" s="194"/>
      <c r="RD66" s="194"/>
      <c r="RE66" s="194"/>
      <c r="RF66" s="194"/>
      <c r="RG66" s="194"/>
      <c r="RH66" s="194"/>
      <c r="RI66" s="194"/>
      <c r="RJ66" s="194"/>
      <c r="RK66" s="194"/>
      <c r="RL66" s="194"/>
      <c r="RM66" s="194"/>
      <c r="RN66" s="194"/>
      <c r="RO66" s="194"/>
      <c r="RP66" s="194"/>
      <c r="RQ66" s="194"/>
      <c r="RR66" s="194"/>
      <c r="RS66" s="194"/>
      <c r="RT66" s="194"/>
      <c r="RU66" s="194"/>
      <c r="RV66" s="194"/>
      <c r="RW66" s="194"/>
      <c r="RX66" s="194"/>
      <c r="RY66" s="194"/>
      <c r="RZ66" s="194"/>
      <c r="SA66" s="194"/>
      <c r="SB66" s="194"/>
      <c r="SC66" s="194"/>
      <c r="SD66" s="194"/>
      <c r="SE66" s="194"/>
      <c r="SF66" s="194"/>
      <c r="SG66" s="194"/>
      <c r="SH66" s="194"/>
      <c r="SI66" s="194"/>
      <c r="SJ66" s="194"/>
      <c r="SK66" s="194"/>
      <c r="SL66" s="194"/>
      <c r="SM66" s="194"/>
      <c r="SN66" s="194"/>
      <c r="SO66" s="194"/>
      <c r="SP66" s="194"/>
      <c r="SQ66" s="194"/>
      <c r="SR66" s="194"/>
      <c r="SS66" s="194"/>
      <c r="ST66" s="194"/>
      <c r="SU66" s="194"/>
      <c r="SV66" s="194"/>
      <c r="SW66" s="194"/>
      <c r="SX66" s="194"/>
      <c r="SY66" s="194"/>
      <c r="SZ66" s="194"/>
      <c r="TA66" s="194"/>
      <c r="TB66" s="194"/>
      <c r="TC66" s="194"/>
      <c r="TD66" s="194"/>
      <c r="TE66" s="194"/>
      <c r="TF66" s="194"/>
      <c r="TG66" s="194"/>
      <c r="TH66" s="194"/>
      <c r="TI66" s="194"/>
      <c r="TJ66" s="194"/>
      <c r="TK66" s="194"/>
      <c r="TL66" s="194"/>
      <c r="TM66" s="194"/>
      <c r="TN66" s="194"/>
      <c r="TO66" s="194"/>
      <c r="TP66" s="194"/>
      <c r="TQ66" s="194"/>
      <c r="TR66" s="194"/>
      <c r="TS66" s="194"/>
      <c r="TT66" s="194"/>
      <c r="TU66" s="194"/>
      <c r="TV66" s="194"/>
      <c r="TW66" s="194"/>
      <c r="TX66" s="194"/>
      <c r="TY66" s="194"/>
      <c r="TZ66" s="194"/>
      <c r="UA66" s="194"/>
      <c r="UB66" s="194"/>
      <c r="UC66" s="194"/>
      <c r="UD66" s="194"/>
      <c r="UE66" s="194"/>
      <c r="UF66" s="194"/>
      <c r="UG66" s="194"/>
      <c r="UH66" s="194"/>
      <c r="UI66" s="194"/>
      <c r="UJ66" s="194"/>
      <c r="UK66" s="194"/>
      <c r="UL66" s="194"/>
      <c r="UM66" s="194"/>
      <c r="UN66" s="194"/>
      <c r="UO66" s="194"/>
      <c r="UP66" s="194"/>
      <c r="UQ66" s="194"/>
      <c r="UR66" s="194"/>
      <c r="US66" s="194"/>
      <c r="UT66" s="194"/>
      <c r="UU66" s="194"/>
      <c r="UV66" s="194"/>
      <c r="UW66" s="194"/>
      <c r="UX66" s="194"/>
      <c r="UY66" s="194"/>
      <c r="UZ66" s="194"/>
      <c r="VA66" s="194"/>
      <c r="VB66" s="194"/>
      <c r="VC66" s="194"/>
      <c r="VD66" s="194"/>
      <c r="VE66" s="194"/>
      <c r="VF66" s="194"/>
      <c r="VG66" s="194"/>
      <c r="VH66" s="194"/>
      <c r="VI66" s="194"/>
      <c r="VJ66" s="194"/>
      <c r="VK66" s="194"/>
      <c r="VL66" s="194"/>
      <c r="VM66" s="194"/>
      <c r="VN66" s="194"/>
      <c r="VO66" s="194"/>
      <c r="VP66" s="194"/>
      <c r="VQ66" s="194"/>
      <c r="VR66" s="194"/>
      <c r="VS66" s="194"/>
      <c r="VT66" s="194"/>
      <c r="VU66" s="194"/>
      <c r="VV66" s="194"/>
      <c r="VW66" s="194"/>
      <c r="VX66" s="194"/>
      <c r="VY66" s="194"/>
      <c r="VZ66" s="194"/>
      <c r="WA66" s="194"/>
      <c r="WB66" s="194"/>
      <c r="WC66" s="194"/>
      <c r="WD66" s="194"/>
      <c r="WE66" s="194"/>
      <c r="WF66" s="194"/>
      <c r="WG66" s="194"/>
      <c r="WH66" s="194"/>
      <c r="WI66" s="194"/>
      <c r="WJ66" s="194"/>
      <c r="WK66" s="194"/>
      <c r="WL66" s="194"/>
      <c r="WM66" s="194"/>
      <c r="WN66" s="194"/>
      <c r="WO66" s="194"/>
      <c r="WP66" s="194"/>
      <c r="WQ66" s="194"/>
      <c r="WR66" s="194"/>
      <c r="WS66" s="194"/>
      <c r="WT66" s="194"/>
      <c r="WU66" s="194"/>
      <c r="WV66" s="194"/>
      <c r="WW66" s="194"/>
      <c r="WX66" s="194"/>
      <c r="WY66" s="194"/>
      <c r="WZ66" s="194"/>
      <c r="XA66" s="194"/>
      <c r="XB66" s="194"/>
      <c r="XC66" s="194"/>
      <c r="XD66" s="194"/>
      <c r="XE66" s="194"/>
      <c r="XF66" s="194"/>
      <c r="XG66" s="194"/>
      <c r="XH66" s="194"/>
      <c r="XI66" s="194"/>
      <c r="XJ66" s="194"/>
      <c r="XK66" s="194"/>
      <c r="XL66" s="194"/>
      <c r="XM66" s="194"/>
      <c r="XN66" s="194"/>
      <c r="XO66" s="194"/>
      <c r="XP66" s="194"/>
      <c r="XQ66" s="194"/>
      <c r="XR66" s="194"/>
      <c r="XS66" s="194"/>
      <c r="XT66" s="194"/>
      <c r="XU66" s="194"/>
      <c r="XV66" s="194"/>
      <c r="XW66" s="194"/>
      <c r="XX66" s="194"/>
      <c r="XY66" s="194"/>
      <c r="XZ66" s="194"/>
      <c r="YA66" s="194"/>
      <c r="YB66" s="194"/>
      <c r="YC66" s="194"/>
      <c r="YD66" s="194"/>
      <c r="YE66" s="194"/>
      <c r="YF66" s="194"/>
      <c r="YG66" s="194"/>
      <c r="YH66" s="194"/>
      <c r="YI66" s="194"/>
      <c r="YJ66" s="194"/>
      <c r="YK66" s="194"/>
      <c r="YL66" s="194"/>
      <c r="YM66" s="194"/>
      <c r="YN66" s="194"/>
      <c r="YO66" s="194"/>
      <c r="YP66" s="194"/>
      <c r="YQ66" s="194"/>
      <c r="YR66" s="194"/>
      <c r="YS66" s="194"/>
      <c r="YT66" s="194"/>
      <c r="YU66" s="194"/>
      <c r="YV66" s="194"/>
      <c r="YW66" s="194"/>
      <c r="YX66" s="194"/>
      <c r="YY66" s="194"/>
      <c r="YZ66" s="194"/>
      <c r="ZA66" s="194"/>
      <c r="ZB66" s="194"/>
      <c r="ZC66" s="194"/>
      <c r="ZD66" s="194"/>
      <c r="ZE66" s="194"/>
      <c r="ZF66" s="194"/>
      <c r="ZG66" s="194"/>
      <c r="ZH66" s="194"/>
      <c r="ZI66" s="194"/>
      <c r="ZJ66" s="194"/>
      <c r="ZK66" s="194"/>
      <c r="ZL66" s="194"/>
      <c r="ZM66" s="194"/>
      <c r="ZN66" s="194"/>
      <c r="ZO66" s="194"/>
      <c r="ZP66" s="194"/>
      <c r="ZQ66" s="194"/>
      <c r="ZR66" s="194"/>
      <c r="ZS66" s="194"/>
      <c r="ZT66" s="194"/>
      <c r="ZU66" s="194"/>
      <c r="ZV66" s="194"/>
      <c r="ZW66" s="194"/>
      <c r="ZX66" s="194"/>
      <c r="ZY66" s="194"/>
      <c r="ZZ66" s="194"/>
    </row>
    <row r="67" spans="1:702" s="39" customFormat="1" ht="35.25" customHeight="1">
      <c r="A67" s="194"/>
      <c r="B67" s="824" t="s">
        <v>398</v>
      </c>
      <c r="C67" s="674" t="s">
        <v>420</v>
      </c>
      <c r="D67" s="642" t="s">
        <v>400</v>
      </c>
      <c r="E67" s="655" t="s">
        <v>401</v>
      </c>
      <c r="F67" s="657" t="s">
        <v>402</v>
      </c>
      <c r="G67" s="657" t="s">
        <v>403</v>
      </c>
      <c r="H67" s="658" t="s">
        <v>404</v>
      </c>
      <c r="I67" s="656" t="s">
        <v>369</v>
      </c>
      <c r="J67" s="198"/>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c r="BM67" s="194"/>
      <c r="BN67" s="194"/>
      <c r="BO67" s="194"/>
      <c r="BP67" s="194"/>
      <c r="BQ67" s="194"/>
      <c r="BR67" s="194"/>
      <c r="BS67" s="194"/>
      <c r="BT67" s="194"/>
      <c r="BU67" s="194"/>
      <c r="BV67" s="194"/>
      <c r="BW67" s="194"/>
      <c r="BX67" s="194"/>
      <c r="BY67" s="194"/>
      <c r="BZ67" s="194"/>
      <c r="CA67" s="194"/>
      <c r="CB67" s="194"/>
      <c r="CC67" s="194"/>
      <c r="CD67" s="194"/>
      <c r="CE67" s="194"/>
      <c r="CF67" s="194"/>
      <c r="CG67" s="194"/>
      <c r="CH67" s="194"/>
      <c r="CI67" s="194"/>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194"/>
      <c r="EU67" s="194"/>
      <c r="EV67" s="194"/>
      <c r="EW67" s="194"/>
      <c r="EX67" s="194"/>
      <c r="EY67" s="194"/>
      <c r="EZ67" s="194"/>
      <c r="FA67" s="194"/>
      <c r="FB67" s="194"/>
      <c r="FC67" s="194"/>
      <c r="FD67" s="194"/>
      <c r="FE67" s="194"/>
      <c r="FF67" s="194"/>
      <c r="FG67" s="194"/>
      <c r="FH67" s="194"/>
      <c r="FI67" s="194"/>
      <c r="FJ67" s="194"/>
      <c r="FK67" s="194"/>
      <c r="FL67" s="194"/>
      <c r="FM67" s="194"/>
      <c r="FN67" s="194"/>
      <c r="FO67" s="194"/>
      <c r="FP67" s="194"/>
      <c r="FQ67" s="194"/>
      <c r="FR67" s="194"/>
      <c r="FS67" s="194"/>
      <c r="FT67" s="194"/>
      <c r="FU67" s="194"/>
      <c r="FV67" s="194"/>
      <c r="FW67" s="194"/>
      <c r="FX67" s="194"/>
      <c r="FY67" s="194"/>
      <c r="FZ67" s="194"/>
      <c r="GA67" s="194"/>
      <c r="GB67" s="194"/>
      <c r="GC67" s="194"/>
      <c r="GD67" s="194"/>
      <c r="GE67" s="194"/>
      <c r="GF67" s="194"/>
      <c r="GG67" s="194"/>
      <c r="GH67" s="194"/>
      <c r="GI67" s="194"/>
      <c r="GJ67" s="194"/>
      <c r="GK67" s="194"/>
      <c r="GL67" s="194"/>
      <c r="GM67" s="194"/>
      <c r="GN67" s="194"/>
      <c r="GO67" s="194"/>
      <c r="GP67" s="194"/>
      <c r="GQ67" s="194"/>
      <c r="GR67" s="194"/>
      <c r="GS67" s="194"/>
      <c r="GT67" s="194"/>
      <c r="GU67" s="194"/>
      <c r="GV67" s="194"/>
      <c r="GW67" s="194"/>
      <c r="GX67" s="194"/>
      <c r="GY67" s="194"/>
      <c r="GZ67" s="194"/>
      <c r="HA67" s="194"/>
      <c r="HB67" s="194"/>
      <c r="HC67" s="194"/>
      <c r="HD67" s="194"/>
      <c r="HE67" s="194"/>
      <c r="HF67" s="194"/>
      <c r="HG67" s="194"/>
      <c r="HH67" s="194"/>
      <c r="HI67" s="194"/>
      <c r="HJ67" s="194"/>
      <c r="HK67" s="194"/>
      <c r="HL67" s="194"/>
      <c r="HM67" s="194"/>
      <c r="HN67" s="194"/>
      <c r="HO67" s="194"/>
      <c r="HP67" s="194"/>
      <c r="HQ67" s="194"/>
      <c r="HR67" s="194"/>
      <c r="HS67" s="194"/>
      <c r="HT67" s="194"/>
      <c r="HU67" s="194"/>
      <c r="HV67" s="194"/>
      <c r="HW67" s="194"/>
      <c r="HX67" s="194"/>
      <c r="HY67" s="194"/>
      <c r="HZ67" s="194"/>
      <c r="IA67" s="194"/>
      <c r="IB67" s="194"/>
      <c r="IC67" s="194"/>
      <c r="ID67" s="194"/>
      <c r="IE67" s="194"/>
      <c r="IF67" s="194"/>
      <c r="IG67" s="194"/>
      <c r="IH67" s="194"/>
      <c r="II67" s="194"/>
      <c r="IJ67" s="194"/>
      <c r="IK67" s="194"/>
      <c r="IL67" s="194"/>
      <c r="IM67" s="194"/>
      <c r="IN67" s="194"/>
      <c r="IO67" s="194"/>
      <c r="IP67" s="194"/>
      <c r="IQ67" s="194"/>
      <c r="IR67" s="194"/>
      <c r="IS67" s="194"/>
      <c r="IT67" s="194"/>
      <c r="IU67" s="194"/>
      <c r="IV67" s="194"/>
      <c r="IW67" s="194"/>
      <c r="IX67" s="194"/>
      <c r="IY67" s="194"/>
      <c r="IZ67" s="194"/>
      <c r="JA67" s="194"/>
      <c r="JB67" s="194"/>
      <c r="JC67" s="194"/>
      <c r="JD67" s="194"/>
      <c r="JE67" s="194"/>
      <c r="JF67" s="194"/>
      <c r="JG67" s="194"/>
      <c r="JH67" s="194"/>
      <c r="JI67" s="194"/>
      <c r="JJ67" s="194"/>
      <c r="JK67" s="194"/>
      <c r="JL67" s="194"/>
      <c r="JM67" s="194"/>
      <c r="JN67" s="194"/>
      <c r="JO67" s="194"/>
      <c r="JP67" s="194"/>
      <c r="JQ67" s="194"/>
      <c r="JR67" s="194"/>
      <c r="JS67" s="194"/>
      <c r="JT67" s="194"/>
      <c r="JU67" s="194"/>
      <c r="JV67" s="194"/>
      <c r="JW67" s="194"/>
      <c r="JX67" s="194"/>
      <c r="JY67" s="194"/>
      <c r="JZ67" s="194"/>
      <c r="KA67" s="194"/>
      <c r="KB67" s="194"/>
      <c r="KC67" s="194"/>
      <c r="KD67" s="194"/>
      <c r="KE67" s="194"/>
      <c r="KF67" s="194"/>
      <c r="KG67" s="194"/>
      <c r="KH67" s="194"/>
      <c r="KI67" s="194"/>
      <c r="KJ67" s="194"/>
      <c r="KK67" s="194"/>
      <c r="KL67" s="194"/>
      <c r="KM67" s="194"/>
      <c r="KN67" s="194"/>
      <c r="KO67" s="194"/>
      <c r="KP67" s="194"/>
      <c r="KQ67" s="194"/>
      <c r="KR67" s="194"/>
      <c r="KS67" s="194"/>
      <c r="KT67" s="194"/>
      <c r="KU67" s="194"/>
      <c r="KV67" s="194"/>
      <c r="KW67" s="194"/>
      <c r="KX67" s="194"/>
      <c r="KY67" s="194"/>
      <c r="KZ67" s="194"/>
      <c r="LA67" s="194"/>
      <c r="LB67" s="194"/>
      <c r="LC67" s="194"/>
      <c r="LD67" s="194"/>
      <c r="LE67" s="194"/>
      <c r="LF67" s="194"/>
      <c r="LG67" s="194"/>
      <c r="LH67" s="194"/>
      <c r="LI67" s="194"/>
      <c r="LJ67" s="194"/>
      <c r="LK67" s="194"/>
      <c r="LL67" s="194"/>
      <c r="LM67" s="194"/>
      <c r="LN67" s="194"/>
      <c r="LO67" s="194"/>
      <c r="LP67" s="194"/>
      <c r="LQ67" s="194"/>
      <c r="LR67" s="194"/>
      <c r="LS67" s="194"/>
      <c r="LT67" s="194"/>
      <c r="LU67" s="194"/>
      <c r="LV67" s="194"/>
      <c r="LW67" s="194"/>
      <c r="LX67" s="194"/>
      <c r="LY67" s="194"/>
      <c r="LZ67" s="194"/>
      <c r="MA67" s="194"/>
      <c r="MB67" s="194"/>
      <c r="MC67" s="194"/>
      <c r="MD67" s="194"/>
      <c r="ME67" s="194"/>
      <c r="MF67" s="194"/>
      <c r="MG67" s="194"/>
      <c r="MH67" s="194"/>
      <c r="MI67" s="194"/>
      <c r="MJ67" s="194"/>
      <c r="MK67" s="194"/>
      <c r="ML67" s="194"/>
      <c r="MM67" s="194"/>
      <c r="MN67" s="194"/>
      <c r="MO67" s="194"/>
      <c r="MP67" s="194"/>
      <c r="MQ67" s="194"/>
      <c r="MR67" s="194"/>
      <c r="MS67" s="194"/>
      <c r="MT67" s="194"/>
      <c r="MU67" s="194"/>
      <c r="MV67" s="194"/>
      <c r="MW67" s="194"/>
      <c r="MX67" s="194"/>
      <c r="MY67" s="194"/>
      <c r="MZ67" s="194"/>
      <c r="NA67" s="194"/>
      <c r="NB67" s="194"/>
      <c r="NC67" s="194"/>
      <c r="ND67" s="194"/>
      <c r="NE67" s="194"/>
      <c r="NF67" s="194"/>
      <c r="NG67" s="194"/>
      <c r="NH67" s="194"/>
      <c r="NI67" s="194"/>
      <c r="NJ67" s="194"/>
      <c r="NK67" s="194"/>
      <c r="NL67" s="194"/>
      <c r="NM67" s="194"/>
      <c r="NN67" s="194"/>
      <c r="NO67" s="194"/>
      <c r="NP67" s="194"/>
      <c r="NQ67" s="194"/>
      <c r="NR67" s="194"/>
      <c r="NS67" s="194"/>
      <c r="NT67" s="194"/>
      <c r="NU67" s="194"/>
      <c r="NV67" s="194"/>
      <c r="NW67" s="194"/>
      <c r="NX67" s="194"/>
      <c r="NY67" s="194"/>
      <c r="NZ67" s="194"/>
      <c r="OA67" s="194"/>
      <c r="OB67" s="194"/>
      <c r="OC67" s="194"/>
      <c r="OD67" s="194"/>
      <c r="OE67" s="194"/>
      <c r="OF67" s="194"/>
      <c r="OG67" s="194"/>
      <c r="OH67" s="194"/>
      <c r="OI67" s="194"/>
      <c r="OJ67" s="194"/>
      <c r="OK67" s="194"/>
      <c r="OL67" s="194"/>
      <c r="OM67" s="194"/>
      <c r="ON67" s="194"/>
      <c r="OO67" s="194"/>
      <c r="OP67" s="194"/>
      <c r="OQ67" s="194"/>
      <c r="OR67" s="194"/>
      <c r="OS67" s="194"/>
      <c r="OT67" s="194"/>
      <c r="OU67" s="194"/>
      <c r="OV67" s="194"/>
      <c r="OW67" s="194"/>
      <c r="OX67" s="194"/>
      <c r="OY67" s="194"/>
      <c r="OZ67" s="194"/>
      <c r="PA67" s="194"/>
      <c r="PB67" s="194"/>
      <c r="PC67" s="194"/>
      <c r="PD67" s="194"/>
      <c r="PE67" s="194"/>
      <c r="PF67" s="194"/>
      <c r="PG67" s="194"/>
      <c r="PH67" s="194"/>
      <c r="PI67" s="194"/>
      <c r="PJ67" s="194"/>
      <c r="PK67" s="194"/>
      <c r="PL67" s="194"/>
      <c r="PM67" s="194"/>
      <c r="PN67" s="194"/>
      <c r="PO67" s="194"/>
      <c r="PP67" s="194"/>
      <c r="PQ67" s="194"/>
      <c r="PR67" s="194"/>
      <c r="PS67" s="194"/>
      <c r="PT67" s="194"/>
      <c r="PU67" s="194"/>
      <c r="PV67" s="194"/>
      <c r="PW67" s="194"/>
      <c r="PX67" s="194"/>
      <c r="PY67" s="194"/>
      <c r="PZ67" s="194"/>
      <c r="QA67" s="194"/>
      <c r="QB67" s="194"/>
      <c r="QC67" s="194"/>
      <c r="QD67" s="194"/>
      <c r="QE67" s="194"/>
      <c r="QF67" s="194"/>
      <c r="QG67" s="194"/>
      <c r="QH67" s="194"/>
      <c r="QI67" s="194"/>
      <c r="QJ67" s="194"/>
      <c r="QK67" s="194"/>
      <c r="QL67" s="194"/>
      <c r="QM67" s="194"/>
      <c r="QN67" s="194"/>
      <c r="QO67" s="194"/>
      <c r="QP67" s="194"/>
      <c r="QQ67" s="194"/>
      <c r="QR67" s="194"/>
      <c r="QS67" s="194"/>
      <c r="QT67" s="194"/>
      <c r="QU67" s="194"/>
      <c r="QV67" s="194"/>
      <c r="QW67" s="194"/>
      <c r="QX67" s="194"/>
      <c r="QY67" s="194"/>
      <c r="QZ67" s="194"/>
      <c r="RA67" s="194"/>
      <c r="RB67" s="194"/>
      <c r="RC67" s="194"/>
      <c r="RD67" s="194"/>
      <c r="RE67" s="194"/>
      <c r="RF67" s="194"/>
      <c r="RG67" s="194"/>
      <c r="RH67" s="194"/>
      <c r="RI67" s="194"/>
      <c r="RJ67" s="194"/>
      <c r="RK67" s="194"/>
      <c r="RL67" s="194"/>
      <c r="RM67" s="194"/>
      <c r="RN67" s="194"/>
      <c r="RO67" s="194"/>
      <c r="RP67" s="194"/>
      <c r="RQ67" s="194"/>
      <c r="RR67" s="194"/>
      <c r="RS67" s="194"/>
      <c r="RT67" s="194"/>
      <c r="RU67" s="194"/>
      <c r="RV67" s="194"/>
      <c r="RW67" s="194"/>
      <c r="RX67" s="194"/>
      <c r="RY67" s="194"/>
      <c r="RZ67" s="194"/>
      <c r="SA67" s="194"/>
      <c r="SB67" s="194"/>
      <c r="SC67" s="194"/>
      <c r="SD67" s="194"/>
      <c r="SE67" s="194"/>
      <c r="SF67" s="194"/>
      <c r="SG67" s="194"/>
      <c r="SH67" s="194"/>
      <c r="SI67" s="194"/>
      <c r="SJ67" s="194"/>
      <c r="SK67" s="194"/>
      <c r="SL67" s="194"/>
      <c r="SM67" s="194"/>
      <c r="SN67" s="194"/>
      <c r="SO67" s="194"/>
      <c r="SP67" s="194"/>
      <c r="SQ67" s="194"/>
      <c r="SR67" s="194"/>
      <c r="SS67" s="194"/>
      <c r="ST67" s="194"/>
      <c r="SU67" s="194"/>
      <c r="SV67" s="194"/>
      <c r="SW67" s="194"/>
      <c r="SX67" s="194"/>
      <c r="SY67" s="194"/>
      <c r="SZ67" s="194"/>
      <c r="TA67" s="194"/>
      <c r="TB67" s="194"/>
      <c r="TC67" s="194"/>
      <c r="TD67" s="194"/>
      <c r="TE67" s="194"/>
      <c r="TF67" s="194"/>
      <c r="TG67" s="194"/>
      <c r="TH67" s="194"/>
      <c r="TI67" s="194"/>
      <c r="TJ67" s="194"/>
      <c r="TK67" s="194"/>
      <c r="TL67" s="194"/>
      <c r="TM67" s="194"/>
      <c r="TN67" s="194"/>
      <c r="TO67" s="194"/>
      <c r="TP67" s="194"/>
      <c r="TQ67" s="194"/>
      <c r="TR67" s="194"/>
      <c r="TS67" s="194"/>
      <c r="TT67" s="194"/>
      <c r="TU67" s="194"/>
      <c r="TV67" s="194"/>
      <c r="TW67" s="194"/>
      <c r="TX67" s="194"/>
      <c r="TY67" s="194"/>
      <c r="TZ67" s="194"/>
      <c r="UA67" s="194"/>
      <c r="UB67" s="194"/>
      <c r="UC67" s="194"/>
      <c r="UD67" s="194"/>
      <c r="UE67" s="194"/>
      <c r="UF67" s="194"/>
      <c r="UG67" s="194"/>
      <c r="UH67" s="194"/>
      <c r="UI67" s="194"/>
      <c r="UJ67" s="194"/>
      <c r="UK67" s="194"/>
      <c r="UL67" s="194"/>
      <c r="UM67" s="194"/>
      <c r="UN67" s="194"/>
      <c r="UO67" s="194"/>
      <c r="UP67" s="194"/>
      <c r="UQ67" s="194"/>
      <c r="UR67" s="194"/>
      <c r="US67" s="194"/>
      <c r="UT67" s="194"/>
      <c r="UU67" s="194"/>
      <c r="UV67" s="194"/>
      <c r="UW67" s="194"/>
      <c r="UX67" s="194"/>
      <c r="UY67" s="194"/>
      <c r="UZ67" s="194"/>
      <c r="VA67" s="194"/>
      <c r="VB67" s="194"/>
      <c r="VC67" s="194"/>
      <c r="VD67" s="194"/>
      <c r="VE67" s="194"/>
      <c r="VF67" s="194"/>
      <c r="VG67" s="194"/>
      <c r="VH67" s="194"/>
      <c r="VI67" s="194"/>
      <c r="VJ67" s="194"/>
      <c r="VK67" s="194"/>
      <c r="VL67" s="194"/>
      <c r="VM67" s="194"/>
      <c r="VN67" s="194"/>
      <c r="VO67" s="194"/>
      <c r="VP67" s="194"/>
      <c r="VQ67" s="194"/>
      <c r="VR67" s="194"/>
      <c r="VS67" s="194"/>
      <c r="VT67" s="194"/>
      <c r="VU67" s="194"/>
      <c r="VV67" s="194"/>
      <c r="VW67" s="194"/>
      <c r="VX67" s="194"/>
      <c r="VY67" s="194"/>
      <c r="VZ67" s="194"/>
      <c r="WA67" s="194"/>
      <c r="WB67" s="194"/>
      <c r="WC67" s="194"/>
      <c r="WD67" s="194"/>
      <c r="WE67" s="194"/>
      <c r="WF67" s="194"/>
      <c r="WG67" s="194"/>
      <c r="WH67" s="194"/>
      <c r="WI67" s="194"/>
      <c r="WJ67" s="194"/>
      <c r="WK67" s="194"/>
      <c r="WL67" s="194"/>
      <c r="WM67" s="194"/>
      <c r="WN67" s="194"/>
      <c r="WO67" s="194"/>
      <c r="WP67" s="194"/>
      <c r="WQ67" s="194"/>
      <c r="WR67" s="194"/>
      <c r="WS67" s="194"/>
      <c r="WT67" s="194"/>
      <c r="WU67" s="194"/>
      <c r="WV67" s="194"/>
      <c r="WW67" s="194"/>
      <c r="WX67" s="194"/>
      <c r="WY67" s="194"/>
      <c r="WZ67" s="194"/>
      <c r="XA67" s="194"/>
      <c r="XB67" s="194"/>
      <c r="XC67" s="194"/>
      <c r="XD67" s="194"/>
      <c r="XE67" s="194"/>
      <c r="XF67" s="194"/>
      <c r="XG67" s="194"/>
      <c r="XH67" s="194"/>
      <c r="XI67" s="194"/>
      <c r="XJ67" s="194"/>
      <c r="XK67" s="194"/>
      <c r="XL67" s="194"/>
      <c r="XM67" s="194"/>
      <c r="XN67" s="194"/>
      <c r="XO67" s="194"/>
      <c r="XP67" s="194"/>
      <c r="XQ67" s="194"/>
      <c r="XR67" s="194"/>
      <c r="XS67" s="194"/>
      <c r="XT67" s="194"/>
      <c r="XU67" s="194"/>
      <c r="XV67" s="194"/>
      <c r="XW67" s="194"/>
      <c r="XX67" s="194"/>
      <c r="XY67" s="194"/>
      <c r="XZ67" s="194"/>
      <c r="YA67" s="194"/>
      <c r="YB67" s="194"/>
      <c r="YC67" s="194"/>
      <c r="YD67" s="194"/>
      <c r="YE67" s="194"/>
      <c r="YF67" s="194"/>
      <c r="YG67" s="194"/>
      <c r="YH67" s="194"/>
      <c r="YI67" s="194"/>
      <c r="YJ67" s="194"/>
      <c r="YK67" s="194"/>
      <c r="YL67" s="194"/>
      <c r="YM67" s="194"/>
      <c r="YN67" s="194"/>
      <c r="YO67" s="194"/>
      <c r="YP67" s="194"/>
      <c r="YQ67" s="194"/>
      <c r="YR67" s="194"/>
      <c r="YS67" s="194"/>
      <c r="YT67" s="194"/>
      <c r="YU67" s="194"/>
      <c r="YV67" s="194"/>
      <c r="YW67" s="194"/>
      <c r="YX67" s="194"/>
      <c r="YY67" s="194"/>
      <c r="YZ67" s="194"/>
      <c r="ZA67" s="194"/>
      <c r="ZB67" s="194"/>
      <c r="ZC67" s="194"/>
      <c r="ZD67" s="194"/>
      <c r="ZE67" s="194"/>
      <c r="ZF67" s="194"/>
      <c r="ZG67" s="194"/>
      <c r="ZH67" s="194"/>
      <c r="ZI67" s="194"/>
      <c r="ZJ67" s="194"/>
      <c r="ZK67" s="194"/>
      <c r="ZL67" s="194"/>
      <c r="ZM67" s="194"/>
      <c r="ZN67" s="194"/>
      <c r="ZO67" s="194"/>
      <c r="ZP67" s="194"/>
      <c r="ZQ67" s="194"/>
      <c r="ZR67" s="194"/>
      <c r="ZS67" s="194"/>
      <c r="ZT67" s="194"/>
      <c r="ZU67" s="194"/>
      <c r="ZV67" s="194"/>
      <c r="ZW67" s="194"/>
      <c r="ZX67" s="194"/>
      <c r="ZY67" s="194"/>
      <c r="ZZ67" s="194"/>
    </row>
    <row r="68" spans="1:702" s="39" customFormat="1" ht="19.5" customHeight="1">
      <c r="A68" s="194"/>
      <c r="B68" s="823"/>
      <c r="C68" s="741">
        <f>【5】見・契_研修諸経費!C67</f>
        <v>0</v>
      </c>
      <c r="D68" s="742">
        <f>【5】見・契_研修諸経費!D67</f>
        <v>0</v>
      </c>
      <c r="E68" s="743">
        <f>【5】見・契_研修諸経費!E67</f>
        <v>0</v>
      </c>
      <c r="F68" s="744">
        <f>【5】見・契_研修諸経費!F67</f>
        <v>0</v>
      </c>
      <c r="G68" s="663">
        <f>IFERROR(ROUND(IF(E68="","",IF(E68="8%税込",D68*F68/1.08,IF(E68="10%税込",D68*F68/1.1,IF(E68="税抜",D68*F68)))),0),"")</f>
        <v>0</v>
      </c>
      <c r="H68" s="664"/>
      <c r="I68" s="664"/>
      <c r="J68" s="81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4"/>
      <c r="BT68" s="194"/>
      <c r="BU68" s="194"/>
      <c r="BV68" s="194"/>
      <c r="BW68" s="194"/>
      <c r="BX68" s="194"/>
      <c r="BY68" s="194"/>
      <c r="BZ68" s="194"/>
      <c r="CA68" s="194"/>
      <c r="CB68" s="194"/>
      <c r="CC68" s="194"/>
      <c r="CD68" s="194"/>
      <c r="CE68" s="194"/>
      <c r="CF68" s="194"/>
      <c r="CG68" s="194"/>
      <c r="CH68" s="194"/>
      <c r="CI68" s="194"/>
      <c r="CJ68" s="194"/>
      <c r="CK68" s="194"/>
      <c r="CL68" s="194"/>
      <c r="CM68" s="194"/>
      <c r="CN68" s="194"/>
      <c r="CO68" s="194"/>
      <c r="CP68" s="194"/>
      <c r="CQ68" s="194"/>
      <c r="CR68" s="194"/>
      <c r="CS68" s="194"/>
      <c r="CT68" s="194"/>
      <c r="CU68" s="194"/>
      <c r="CV68" s="194"/>
      <c r="CW68" s="194"/>
      <c r="CX68" s="194"/>
      <c r="CY68" s="194"/>
      <c r="CZ68" s="194"/>
      <c r="DA68" s="194"/>
      <c r="DB68" s="194"/>
      <c r="DC68" s="194"/>
      <c r="DD68" s="194"/>
      <c r="DE68" s="194"/>
      <c r="DF68" s="194"/>
      <c r="DG68" s="194"/>
      <c r="DH68" s="194"/>
      <c r="DI68" s="194"/>
      <c r="DJ68" s="194"/>
      <c r="DK68" s="194"/>
      <c r="DL68" s="194"/>
      <c r="DM68" s="194"/>
      <c r="DN68" s="194"/>
      <c r="DO68" s="194"/>
      <c r="DP68" s="194"/>
      <c r="DQ68" s="194"/>
      <c r="DR68" s="194"/>
      <c r="DS68" s="194"/>
      <c r="DT68" s="194"/>
      <c r="DU68" s="194"/>
      <c r="DV68" s="194"/>
      <c r="DW68" s="194"/>
      <c r="DX68" s="194"/>
      <c r="DY68" s="194"/>
      <c r="DZ68" s="194"/>
      <c r="EA68" s="194"/>
      <c r="EB68" s="194"/>
      <c r="EC68" s="194"/>
      <c r="ED68" s="194"/>
      <c r="EE68" s="194"/>
      <c r="EF68" s="194"/>
      <c r="EG68" s="194"/>
      <c r="EH68" s="194"/>
      <c r="EI68" s="194"/>
      <c r="EJ68" s="194"/>
      <c r="EK68" s="194"/>
      <c r="EL68" s="194"/>
      <c r="EM68" s="194"/>
      <c r="EN68" s="194"/>
      <c r="EO68" s="194"/>
      <c r="EP68" s="194"/>
      <c r="EQ68" s="194"/>
      <c r="ER68" s="194"/>
      <c r="ES68" s="194"/>
      <c r="ET68" s="194"/>
      <c r="EU68" s="194"/>
      <c r="EV68" s="194"/>
      <c r="EW68" s="194"/>
      <c r="EX68" s="194"/>
      <c r="EY68" s="194"/>
      <c r="EZ68" s="194"/>
      <c r="FA68" s="194"/>
      <c r="FB68" s="194"/>
      <c r="FC68" s="194"/>
      <c r="FD68" s="194"/>
      <c r="FE68" s="194"/>
      <c r="FF68" s="194"/>
      <c r="FG68" s="194"/>
      <c r="FH68" s="194"/>
      <c r="FI68" s="194"/>
      <c r="FJ68" s="194"/>
      <c r="FK68" s="194"/>
      <c r="FL68" s="194"/>
      <c r="FM68" s="194"/>
      <c r="FN68" s="194"/>
      <c r="FO68" s="194"/>
      <c r="FP68" s="194"/>
      <c r="FQ68" s="194"/>
      <c r="FR68" s="194"/>
      <c r="FS68" s="194"/>
      <c r="FT68" s="194"/>
      <c r="FU68" s="194"/>
      <c r="FV68" s="194"/>
      <c r="FW68" s="194"/>
      <c r="FX68" s="194"/>
      <c r="FY68" s="194"/>
      <c r="FZ68" s="194"/>
      <c r="GA68" s="194"/>
      <c r="GB68" s="194"/>
      <c r="GC68" s="194"/>
      <c r="GD68" s="194"/>
      <c r="GE68" s="194"/>
      <c r="GF68" s="194"/>
      <c r="GG68" s="194"/>
      <c r="GH68" s="194"/>
      <c r="GI68" s="194"/>
      <c r="GJ68" s="194"/>
      <c r="GK68" s="194"/>
      <c r="GL68" s="194"/>
      <c r="GM68" s="194"/>
      <c r="GN68" s="194"/>
      <c r="GO68" s="194"/>
      <c r="GP68" s="194"/>
      <c r="GQ68" s="194"/>
      <c r="GR68" s="194"/>
      <c r="GS68" s="194"/>
      <c r="GT68" s="194"/>
      <c r="GU68" s="194"/>
      <c r="GV68" s="194"/>
      <c r="GW68" s="194"/>
      <c r="GX68" s="194"/>
      <c r="GY68" s="194"/>
      <c r="GZ68" s="194"/>
      <c r="HA68" s="194"/>
      <c r="HB68" s="194"/>
      <c r="HC68" s="194"/>
      <c r="HD68" s="194"/>
      <c r="HE68" s="194"/>
      <c r="HF68" s="194"/>
      <c r="HG68" s="194"/>
      <c r="HH68" s="194"/>
      <c r="HI68" s="194"/>
      <c r="HJ68" s="194"/>
      <c r="HK68" s="194"/>
      <c r="HL68" s="194"/>
      <c r="HM68" s="194"/>
      <c r="HN68" s="194"/>
      <c r="HO68" s="194"/>
      <c r="HP68" s="194"/>
      <c r="HQ68" s="194"/>
      <c r="HR68" s="194"/>
      <c r="HS68" s="194"/>
      <c r="HT68" s="194"/>
      <c r="HU68" s="194"/>
      <c r="HV68" s="194"/>
      <c r="HW68" s="194"/>
      <c r="HX68" s="194"/>
      <c r="HY68" s="194"/>
      <c r="HZ68" s="194"/>
      <c r="IA68" s="194"/>
      <c r="IB68" s="194"/>
      <c r="IC68" s="194"/>
      <c r="ID68" s="194"/>
      <c r="IE68" s="194"/>
      <c r="IF68" s="194"/>
      <c r="IG68" s="194"/>
      <c r="IH68" s="194"/>
      <c r="II68" s="194"/>
      <c r="IJ68" s="194"/>
      <c r="IK68" s="194"/>
      <c r="IL68" s="194"/>
      <c r="IM68" s="194"/>
      <c r="IN68" s="194"/>
      <c r="IO68" s="194"/>
      <c r="IP68" s="194"/>
      <c r="IQ68" s="194"/>
      <c r="IR68" s="194"/>
      <c r="IS68" s="194"/>
      <c r="IT68" s="194"/>
      <c r="IU68" s="194"/>
      <c r="IV68" s="194"/>
      <c r="IW68" s="194"/>
      <c r="IX68" s="194"/>
      <c r="IY68" s="194"/>
      <c r="IZ68" s="194"/>
      <c r="JA68" s="194"/>
      <c r="JB68" s="194"/>
      <c r="JC68" s="194"/>
      <c r="JD68" s="194"/>
      <c r="JE68" s="194"/>
      <c r="JF68" s="194"/>
      <c r="JG68" s="194"/>
      <c r="JH68" s="194"/>
      <c r="JI68" s="194"/>
      <c r="JJ68" s="194"/>
      <c r="JK68" s="194"/>
      <c r="JL68" s="194"/>
      <c r="JM68" s="194"/>
      <c r="JN68" s="194"/>
      <c r="JO68" s="194"/>
      <c r="JP68" s="194"/>
      <c r="JQ68" s="194"/>
      <c r="JR68" s="194"/>
      <c r="JS68" s="194"/>
      <c r="JT68" s="194"/>
      <c r="JU68" s="194"/>
      <c r="JV68" s="194"/>
      <c r="JW68" s="194"/>
      <c r="JX68" s="194"/>
      <c r="JY68" s="194"/>
      <c r="JZ68" s="194"/>
      <c r="KA68" s="194"/>
      <c r="KB68" s="194"/>
      <c r="KC68" s="194"/>
      <c r="KD68" s="194"/>
      <c r="KE68" s="194"/>
      <c r="KF68" s="194"/>
      <c r="KG68" s="194"/>
      <c r="KH68" s="194"/>
      <c r="KI68" s="194"/>
      <c r="KJ68" s="194"/>
      <c r="KK68" s="194"/>
      <c r="KL68" s="194"/>
      <c r="KM68" s="194"/>
      <c r="KN68" s="194"/>
      <c r="KO68" s="194"/>
      <c r="KP68" s="194"/>
      <c r="KQ68" s="194"/>
      <c r="KR68" s="194"/>
      <c r="KS68" s="194"/>
      <c r="KT68" s="194"/>
      <c r="KU68" s="194"/>
      <c r="KV68" s="194"/>
      <c r="KW68" s="194"/>
      <c r="KX68" s="194"/>
      <c r="KY68" s="194"/>
      <c r="KZ68" s="194"/>
      <c r="LA68" s="194"/>
      <c r="LB68" s="194"/>
      <c r="LC68" s="194"/>
      <c r="LD68" s="194"/>
      <c r="LE68" s="194"/>
      <c r="LF68" s="194"/>
      <c r="LG68" s="194"/>
      <c r="LH68" s="194"/>
      <c r="LI68" s="194"/>
      <c r="LJ68" s="194"/>
      <c r="LK68" s="194"/>
      <c r="LL68" s="194"/>
      <c r="LM68" s="194"/>
      <c r="LN68" s="194"/>
      <c r="LO68" s="194"/>
      <c r="LP68" s="194"/>
      <c r="LQ68" s="194"/>
      <c r="LR68" s="194"/>
      <c r="LS68" s="194"/>
      <c r="LT68" s="194"/>
      <c r="LU68" s="194"/>
      <c r="LV68" s="194"/>
      <c r="LW68" s="194"/>
      <c r="LX68" s="194"/>
      <c r="LY68" s="194"/>
      <c r="LZ68" s="194"/>
      <c r="MA68" s="194"/>
      <c r="MB68" s="194"/>
      <c r="MC68" s="194"/>
      <c r="MD68" s="194"/>
      <c r="ME68" s="194"/>
      <c r="MF68" s="194"/>
      <c r="MG68" s="194"/>
      <c r="MH68" s="194"/>
      <c r="MI68" s="194"/>
      <c r="MJ68" s="194"/>
      <c r="MK68" s="194"/>
      <c r="ML68" s="194"/>
      <c r="MM68" s="194"/>
      <c r="MN68" s="194"/>
      <c r="MO68" s="194"/>
      <c r="MP68" s="194"/>
      <c r="MQ68" s="194"/>
      <c r="MR68" s="194"/>
      <c r="MS68" s="194"/>
      <c r="MT68" s="194"/>
      <c r="MU68" s="194"/>
      <c r="MV68" s="194"/>
      <c r="MW68" s="194"/>
      <c r="MX68" s="194"/>
      <c r="MY68" s="194"/>
      <c r="MZ68" s="194"/>
      <c r="NA68" s="194"/>
      <c r="NB68" s="194"/>
      <c r="NC68" s="194"/>
      <c r="ND68" s="194"/>
      <c r="NE68" s="194"/>
      <c r="NF68" s="194"/>
      <c r="NG68" s="194"/>
      <c r="NH68" s="194"/>
      <c r="NI68" s="194"/>
      <c r="NJ68" s="194"/>
      <c r="NK68" s="194"/>
      <c r="NL68" s="194"/>
      <c r="NM68" s="194"/>
      <c r="NN68" s="194"/>
      <c r="NO68" s="194"/>
      <c r="NP68" s="194"/>
      <c r="NQ68" s="194"/>
      <c r="NR68" s="194"/>
      <c r="NS68" s="194"/>
      <c r="NT68" s="194"/>
      <c r="NU68" s="194"/>
      <c r="NV68" s="194"/>
      <c r="NW68" s="194"/>
      <c r="NX68" s="194"/>
      <c r="NY68" s="194"/>
      <c r="NZ68" s="194"/>
      <c r="OA68" s="194"/>
      <c r="OB68" s="194"/>
      <c r="OC68" s="194"/>
      <c r="OD68" s="194"/>
      <c r="OE68" s="194"/>
      <c r="OF68" s="194"/>
      <c r="OG68" s="194"/>
      <c r="OH68" s="194"/>
      <c r="OI68" s="194"/>
      <c r="OJ68" s="194"/>
      <c r="OK68" s="194"/>
      <c r="OL68" s="194"/>
      <c r="OM68" s="194"/>
      <c r="ON68" s="194"/>
      <c r="OO68" s="194"/>
      <c r="OP68" s="194"/>
      <c r="OQ68" s="194"/>
      <c r="OR68" s="194"/>
      <c r="OS68" s="194"/>
      <c r="OT68" s="194"/>
      <c r="OU68" s="194"/>
      <c r="OV68" s="194"/>
      <c r="OW68" s="194"/>
      <c r="OX68" s="194"/>
      <c r="OY68" s="194"/>
      <c r="OZ68" s="194"/>
      <c r="PA68" s="194"/>
      <c r="PB68" s="194"/>
      <c r="PC68" s="194"/>
      <c r="PD68" s="194"/>
      <c r="PE68" s="194"/>
      <c r="PF68" s="194"/>
      <c r="PG68" s="194"/>
      <c r="PH68" s="194"/>
      <c r="PI68" s="194"/>
      <c r="PJ68" s="194"/>
      <c r="PK68" s="194"/>
      <c r="PL68" s="194"/>
      <c r="PM68" s="194"/>
      <c r="PN68" s="194"/>
      <c r="PO68" s="194"/>
      <c r="PP68" s="194"/>
      <c r="PQ68" s="194"/>
      <c r="PR68" s="194"/>
      <c r="PS68" s="194"/>
      <c r="PT68" s="194"/>
      <c r="PU68" s="194"/>
      <c r="PV68" s="194"/>
      <c r="PW68" s="194"/>
      <c r="PX68" s="194"/>
      <c r="PY68" s="194"/>
      <c r="PZ68" s="194"/>
      <c r="QA68" s="194"/>
      <c r="QB68" s="194"/>
      <c r="QC68" s="194"/>
      <c r="QD68" s="194"/>
      <c r="QE68" s="194"/>
      <c r="QF68" s="194"/>
      <c r="QG68" s="194"/>
      <c r="QH68" s="194"/>
      <c r="QI68" s="194"/>
      <c r="QJ68" s="194"/>
      <c r="QK68" s="194"/>
      <c r="QL68" s="194"/>
      <c r="QM68" s="194"/>
      <c r="QN68" s="194"/>
      <c r="QO68" s="194"/>
      <c r="QP68" s="194"/>
      <c r="QQ68" s="194"/>
      <c r="QR68" s="194"/>
      <c r="QS68" s="194"/>
      <c r="QT68" s="194"/>
      <c r="QU68" s="194"/>
      <c r="QV68" s="194"/>
      <c r="QW68" s="194"/>
      <c r="QX68" s="194"/>
      <c r="QY68" s="194"/>
      <c r="QZ68" s="194"/>
      <c r="RA68" s="194"/>
      <c r="RB68" s="194"/>
      <c r="RC68" s="194"/>
      <c r="RD68" s="194"/>
      <c r="RE68" s="194"/>
      <c r="RF68" s="194"/>
      <c r="RG68" s="194"/>
      <c r="RH68" s="194"/>
      <c r="RI68" s="194"/>
      <c r="RJ68" s="194"/>
      <c r="RK68" s="194"/>
      <c r="RL68" s="194"/>
      <c r="RM68" s="194"/>
      <c r="RN68" s="194"/>
      <c r="RO68" s="194"/>
      <c r="RP68" s="194"/>
      <c r="RQ68" s="194"/>
      <c r="RR68" s="194"/>
      <c r="RS68" s="194"/>
      <c r="RT68" s="194"/>
      <c r="RU68" s="194"/>
      <c r="RV68" s="194"/>
      <c r="RW68" s="194"/>
      <c r="RX68" s="194"/>
      <c r="RY68" s="194"/>
      <c r="RZ68" s="194"/>
      <c r="SA68" s="194"/>
      <c r="SB68" s="194"/>
      <c r="SC68" s="194"/>
      <c r="SD68" s="194"/>
      <c r="SE68" s="194"/>
      <c r="SF68" s="194"/>
      <c r="SG68" s="194"/>
      <c r="SH68" s="194"/>
      <c r="SI68" s="194"/>
      <c r="SJ68" s="194"/>
      <c r="SK68" s="194"/>
      <c r="SL68" s="194"/>
      <c r="SM68" s="194"/>
      <c r="SN68" s="194"/>
      <c r="SO68" s="194"/>
      <c r="SP68" s="194"/>
      <c r="SQ68" s="194"/>
      <c r="SR68" s="194"/>
      <c r="SS68" s="194"/>
      <c r="ST68" s="194"/>
      <c r="SU68" s="194"/>
      <c r="SV68" s="194"/>
      <c r="SW68" s="194"/>
      <c r="SX68" s="194"/>
      <c r="SY68" s="194"/>
      <c r="SZ68" s="194"/>
      <c r="TA68" s="194"/>
      <c r="TB68" s="194"/>
      <c r="TC68" s="194"/>
      <c r="TD68" s="194"/>
      <c r="TE68" s="194"/>
      <c r="TF68" s="194"/>
      <c r="TG68" s="194"/>
      <c r="TH68" s="194"/>
      <c r="TI68" s="194"/>
      <c r="TJ68" s="194"/>
      <c r="TK68" s="194"/>
      <c r="TL68" s="194"/>
      <c r="TM68" s="194"/>
      <c r="TN68" s="194"/>
      <c r="TO68" s="194"/>
      <c r="TP68" s="194"/>
      <c r="TQ68" s="194"/>
      <c r="TR68" s="194"/>
      <c r="TS68" s="194"/>
      <c r="TT68" s="194"/>
      <c r="TU68" s="194"/>
      <c r="TV68" s="194"/>
      <c r="TW68" s="194"/>
      <c r="TX68" s="194"/>
      <c r="TY68" s="194"/>
      <c r="TZ68" s="194"/>
      <c r="UA68" s="194"/>
      <c r="UB68" s="194"/>
      <c r="UC68" s="194"/>
      <c r="UD68" s="194"/>
      <c r="UE68" s="194"/>
      <c r="UF68" s="194"/>
      <c r="UG68" s="194"/>
      <c r="UH68" s="194"/>
      <c r="UI68" s="194"/>
      <c r="UJ68" s="194"/>
      <c r="UK68" s="194"/>
      <c r="UL68" s="194"/>
      <c r="UM68" s="194"/>
      <c r="UN68" s="194"/>
      <c r="UO68" s="194"/>
      <c r="UP68" s="194"/>
      <c r="UQ68" s="194"/>
      <c r="UR68" s="194"/>
      <c r="US68" s="194"/>
      <c r="UT68" s="194"/>
      <c r="UU68" s="194"/>
      <c r="UV68" s="194"/>
      <c r="UW68" s="194"/>
      <c r="UX68" s="194"/>
      <c r="UY68" s="194"/>
      <c r="UZ68" s="194"/>
      <c r="VA68" s="194"/>
      <c r="VB68" s="194"/>
      <c r="VC68" s="194"/>
      <c r="VD68" s="194"/>
      <c r="VE68" s="194"/>
      <c r="VF68" s="194"/>
      <c r="VG68" s="194"/>
      <c r="VH68" s="194"/>
      <c r="VI68" s="194"/>
      <c r="VJ68" s="194"/>
      <c r="VK68" s="194"/>
      <c r="VL68" s="194"/>
      <c r="VM68" s="194"/>
      <c r="VN68" s="194"/>
      <c r="VO68" s="194"/>
      <c r="VP68" s="194"/>
      <c r="VQ68" s="194"/>
      <c r="VR68" s="194"/>
      <c r="VS68" s="194"/>
      <c r="VT68" s="194"/>
      <c r="VU68" s="194"/>
      <c r="VV68" s="194"/>
      <c r="VW68" s="194"/>
      <c r="VX68" s="194"/>
      <c r="VY68" s="194"/>
      <c r="VZ68" s="194"/>
      <c r="WA68" s="194"/>
      <c r="WB68" s="194"/>
      <c r="WC68" s="194"/>
      <c r="WD68" s="194"/>
      <c r="WE68" s="194"/>
      <c r="WF68" s="194"/>
      <c r="WG68" s="194"/>
      <c r="WH68" s="194"/>
      <c r="WI68" s="194"/>
      <c r="WJ68" s="194"/>
      <c r="WK68" s="194"/>
      <c r="WL68" s="194"/>
      <c r="WM68" s="194"/>
      <c r="WN68" s="194"/>
      <c r="WO68" s="194"/>
      <c r="WP68" s="194"/>
      <c r="WQ68" s="194"/>
      <c r="WR68" s="194"/>
      <c r="WS68" s="194"/>
      <c r="WT68" s="194"/>
      <c r="WU68" s="194"/>
      <c r="WV68" s="194"/>
      <c r="WW68" s="194"/>
      <c r="WX68" s="194"/>
      <c r="WY68" s="194"/>
      <c r="WZ68" s="194"/>
      <c r="XA68" s="194"/>
      <c r="XB68" s="194"/>
      <c r="XC68" s="194"/>
      <c r="XD68" s="194"/>
      <c r="XE68" s="194"/>
      <c r="XF68" s="194"/>
      <c r="XG68" s="194"/>
      <c r="XH68" s="194"/>
      <c r="XI68" s="194"/>
      <c r="XJ68" s="194"/>
      <c r="XK68" s="194"/>
      <c r="XL68" s="194"/>
      <c r="XM68" s="194"/>
      <c r="XN68" s="194"/>
      <c r="XO68" s="194"/>
      <c r="XP68" s="194"/>
      <c r="XQ68" s="194"/>
      <c r="XR68" s="194"/>
      <c r="XS68" s="194"/>
      <c r="XT68" s="194"/>
      <c r="XU68" s="194"/>
      <c r="XV68" s="194"/>
      <c r="XW68" s="194"/>
      <c r="XX68" s="194"/>
      <c r="XY68" s="194"/>
      <c r="XZ68" s="194"/>
      <c r="YA68" s="194"/>
      <c r="YB68" s="194"/>
      <c r="YC68" s="194"/>
      <c r="YD68" s="194"/>
      <c r="YE68" s="194"/>
      <c r="YF68" s="194"/>
      <c r="YG68" s="194"/>
      <c r="YH68" s="194"/>
      <c r="YI68" s="194"/>
      <c r="YJ68" s="194"/>
      <c r="YK68" s="194"/>
      <c r="YL68" s="194"/>
      <c r="YM68" s="194"/>
      <c r="YN68" s="194"/>
      <c r="YO68" s="194"/>
      <c r="YP68" s="194"/>
      <c r="YQ68" s="194"/>
      <c r="YR68" s="194"/>
      <c r="YS68" s="194"/>
      <c r="YT68" s="194"/>
      <c r="YU68" s="194"/>
      <c r="YV68" s="194"/>
      <c r="YW68" s="194"/>
      <c r="YX68" s="194"/>
      <c r="YY68" s="194"/>
      <c r="YZ68" s="194"/>
      <c r="ZA68" s="194"/>
      <c r="ZB68" s="194"/>
      <c r="ZC68" s="194"/>
      <c r="ZD68" s="194"/>
      <c r="ZE68" s="194"/>
      <c r="ZF68" s="194"/>
      <c r="ZG68" s="194"/>
      <c r="ZH68" s="194"/>
      <c r="ZI68" s="194"/>
      <c r="ZJ68" s="194"/>
      <c r="ZK68" s="194"/>
      <c r="ZL68" s="194"/>
      <c r="ZM68" s="194"/>
      <c r="ZN68" s="194"/>
      <c r="ZO68" s="194"/>
      <c r="ZP68" s="194"/>
      <c r="ZQ68" s="194"/>
      <c r="ZR68" s="194"/>
      <c r="ZS68" s="194"/>
      <c r="ZT68" s="194"/>
      <c r="ZU68" s="194"/>
      <c r="ZV68" s="194"/>
      <c r="ZW68" s="194"/>
      <c r="ZX68" s="194"/>
      <c r="ZY68" s="194"/>
      <c r="ZZ68" s="194"/>
    </row>
    <row r="69" spans="1:702" s="39" customFormat="1" ht="19.5" customHeight="1">
      <c r="A69" s="194"/>
      <c r="B69" s="823"/>
      <c r="C69" s="741">
        <f>【5】見・契_研修諸経費!C68</f>
        <v>0</v>
      </c>
      <c r="D69" s="742">
        <f>【5】見・契_研修諸経費!D68</f>
        <v>0</v>
      </c>
      <c r="E69" s="743">
        <f>【5】見・契_研修諸経費!E68</f>
        <v>0</v>
      </c>
      <c r="F69" s="744">
        <f>【5】見・契_研修諸経費!F68</f>
        <v>0</v>
      </c>
      <c r="G69" s="663">
        <f t="shared" ref="G69:G70" si="4">IFERROR(ROUND(IF(E69="","",IF(E69="8%税込",D69*F69/1.08,IF(E69="10%税込",D69*F69/1.1,IF(E69="税抜",D69*F69)))),0),"")</f>
        <v>0</v>
      </c>
      <c r="H69" s="664"/>
      <c r="I69" s="664"/>
      <c r="J69" s="814"/>
      <c r="K69" s="194"/>
      <c r="L69" s="194"/>
      <c r="M69" s="194"/>
      <c r="N69" s="194"/>
      <c r="O69" s="194"/>
      <c r="P69" s="194"/>
      <c r="Q69" s="194"/>
      <c r="R69" s="194"/>
      <c r="S69" s="194"/>
      <c r="T69" s="194"/>
      <c r="U69" s="194"/>
      <c r="V69" s="194"/>
      <c r="W69" s="194"/>
      <c r="X69" s="194"/>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c r="BJ69" s="194"/>
      <c r="BK69" s="194"/>
      <c r="BL69" s="194"/>
      <c r="BM69" s="194"/>
      <c r="BN69" s="194"/>
      <c r="BO69" s="194"/>
      <c r="BP69" s="194"/>
      <c r="BQ69" s="194"/>
      <c r="BR69" s="194"/>
      <c r="BS69" s="194"/>
      <c r="BT69" s="194"/>
      <c r="BU69" s="194"/>
      <c r="BV69" s="194"/>
      <c r="BW69" s="194"/>
      <c r="BX69" s="194"/>
      <c r="BY69" s="194"/>
      <c r="BZ69" s="194"/>
      <c r="CA69" s="194"/>
      <c r="CB69" s="194"/>
      <c r="CC69" s="194"/>
      <c r="CD69" s="194"/>
      <c r="CE69" s="194"/>
      <c r="CF69" s="194"/>
      <c r="CG69" s="194"/>
      <c r="CH69" s="194"/>
      <c r="CI69" s="194"/>
      <c r="CJ69" s="194"/>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194"/>
      <c r="EN69" s="194"/>
      <c r="EO69" s="194"/>
      <c r="EP69" s="194"/>
      <c r="EQ69" s="194"/>
      <c r="ER69" s="194"/>
      <c r="ES69" s="194"/>
      <c r="ET69" s="194"/>
      <c r="EU69" s="194"/>
      <c r="EV69" s="194"/>
      <c r="EW69" s="194"/>
      <c r="EX69" s="194"/>
      <c r="EY69" s="194"/>
      <c r="EZ69" s="194"/>
      <c r="FA69" s="194"/>
      <c r="FB69" s="194"/>
      <c r="FC69" s="194"/>
      <c r="FD69" s="194"/>
      <c r="FE69" s="194"/>
      <c r="FF69" s="194"/>
      <c r="FG69" s="194"/>
      <c r="FH69" s="194"/>
      <c r="FI69" s="194"/>
      <c r="FJ69" s="194"/>
      <c r="FK69" s="194"/>
      <c r="FL69" s="194"/>
      <c r="FM69" s="194"/>
      <c r="FN69" s="194"/>
      <c r="FO69" s="194"/>
      <c r="FP69" s="194"/>
      <c r="FQ69" s="194"/>
      <c r="FR69" s="194"/>
      <c r="FS69" s="194"/>
      <c r="FT69" s="194"/>
      <c r="FU69" s="194"/>
      <c r="FV69" s="194"/>
      <c r="FW69" s="194"/>
      <c r="FX69" s="194"/>
      <c r="FY69" s="194"/>
      <c r="FZ69" s="194"/>
      <c r="GA69" s="194"/>
      <c r="GB69" s="194"/>
      <c r="GC69" s="194"/>
      <c r="GD69" s="194"/>
      <c r="GE69" s="194"/>
      <c r="GF69" s="194"/>
      <c r="GG69" s="194"/>
      <c r="GH69" s="194"/>
      <c r="GI69" s="194"/>
      <c r="GJ69" s="194"/>
      <c r="GK69" s="194"/>
      <c r="GL69" s="194"/>
      <c r="GM69" s="194"/>
      <c r="GN69" s="194"/>
      <c r="GO69" s="194"/>
      <c r="GP69" s="194"/>
      <c r="GQ69" s="194"/>
      <c r="GR69" s="194"/>
      <c r="GS69" s="194"/>
      <c r="GT69" s="194"/>
      <c r="GU69" s="194"/>
      <c r="GV69" s="194"/>
      <c r="GW69" s="194"/>
      <c r="GX69" s="194"/>
      <c r="GY69" s="194"/>
      <c r="GZ69" s="194"/>
      <c r="HA69" s="194"/>
      <c r="HB69" s="194"/>
      <c r="HC69" s="194"/>
      <c r="HD69" s="194"/>
      <c r="HE69" s="194"/>
      <c r="HF69" s="194"/>
      <c r="HG69" s="194"/>
      <c r="HH69" s="194"/>
      <c r="HI69" s="194"/>
      <c r="HJ69" s="194"/>
      <c r="HK69" s="194"/>
      <c r="HL69" s="194"/>
      <c r="HM69" s="194"/>
      <c r="HN69" s="194"/>
      <c r="HO69" s="194"/>
      <c r="HP69" s="194"/>
      <c r="HQ69" s="194"/>
      <c r="HR69" s="194"/>
      <c r="HS69" s="194"/>
      <c r="HT69" s="194"/>
      <c r="HU69" s="194"/>
      <c r="HV69" s="194"/>
      <c r="HW69" s="194"/>
      <c r="HX69" s="194"/>
      <c r="HY69" s="194"/>
      <c r="HZ69" s="194"/>
      <c r="IA69" s="194"/>
      <c r="IB69" s="194"/>
      <c r="IC69" s="194"/>
      <c r="ID69" s="194"/>
      <c r="IE69" s="194"/>
      <c r="IF69" s="194"/>
      <c r="IG69" s="194"/>
      <c r="IH69" s="194"/>
      <c r="II69" s="194"/>
      <c r="IJ69" s="194"/>
      <c r="IK69" s="194"/>
      <c r="IL69" s="194"/>
      <c r="IM69" s="194"/>
      <c r="IN69" s="194"/>
      <c r="IO69" s="194"/>
      <c r="IP69" s="194"/>
      <c r="IQ69" s="194"/>
      <c r="IR69" s="194"/>
      <c r="IS69" s="194"/>
      <c r="IT69" s="194"/>
      <c r="IU69" s="194"/>
      <c r="IV69" s="194"/>
      <c r="IW69" s="194"/>
      <c r="IX69" s="194"/>
      <c r="IY69" s="194"/>
      <c r="IZ69" s="194"/>
      <c r="JA69" s="194"/>
      <c r="JB69" s="194"/>
      <c r="JC69" s="194"/>
      <c r="JD69" s="194"/>
      <c r="JE69" s="194"/>
      <c r="JF69" s="194"/>
      <c r="JG69" s="194"/>
      <c r="JH69" s="194"/>
      <c r="JI69" s="194"/>
      <c r="JJ69" s="194"/>
      <c r="JK69" s="194"/>
      <c r="JL69" s="194"/>
      <c r="JM69" s="194"/>
      <c r="JN69" s="194"/>
      <c r="JO69" s="194"/>
      <c r="JP69" s="194"/>
      <c r="JQ69" s="194"/>
      <c r="JR69" s="194"/>
      <c r="JS69" s="194"/>
      <c r="JT69" s="194"/>
      <c r="JU69" s="194"/>
      <c r="JV69" s="194"/>
      <c r="JW69" s="194"/>
      <c r="JX69" s="194"/>
      <c r="JY69" s="194"/>
      <c r="JZ69" s="194"/>
      <c r="KA69" s="194"/>
      <c r="KB69" s="194"/>
      <c r="KC69" s="194"/>
      <c r="KD69" s="194"/>
      <c r="KE69" s="194"/>
      <c r="KF69" s="194"/>
      <c r="KG69" s="194"/>
      <c r="KH69" s="194"/>
      <c r="KI69" s="194"/>
      <c r="KJ69" s="194"/>
      <c r="KK69" s="194"/>
      <c r="KL69" s="194"/>
      <c r="KM69" s="194"/>
      <c r="KN69" s="194"/>
      <c r="KO69" s="194"/>
      <c r="KP69" s="194"/>
      <c r="KQ69" s="194"/>
      <c r="KR69" s="194"/>
      <c r="KS69" s="194"/>
      <c r="KT69" s="194"/>
      <c r="KU69" s="194"/>
      <c r="KV69" s="194"/>
      <c r="KW69" s="194"/>
      <c r="KX69" s="194"/>
      <c r="KY69" s="194"/>
      <c r="KZ69" s="194"/>
      <c r="LA69" s="194"/>
      <c r="LB69" s="194"/>
      <c r="LC69" s="194"/>
      <c r="LD69" s="194"/>
      <c r="LE69" s="194"/>
      <c r="LF69" s="194"/>
      <c r="LG69" s="194"/>
      <c r="LH69" s="194"/>
      <c r="LI69" s="194"/>
      <c r="LJ69" s="194"/>
      <c r="LK69" s="194"/>
      <c r="LL69" s="194"/>
      <c r="LM69" s="194"/>
      <c r="LN69" s="194"/>
      <c r="LO69" s="194"/>
      <c r="LP69" s="194"/>
      <c r="LQ69" s="194"/>
      <c r="LR69" s="194"/>
      <c r="LS69" s="194"/>
      <c r="LT69" s="194"/>
      <c r="LU69" s="194"/>
      <c r="LV69" s="194"/>
      <c r="LW69" s="194"/>
      <c r="LX69" s="194"/>
      <c r="LY69" s="194"/>
      <c r="LZ69" s="194"/>
      <c r="MA69" s="194"/>
      <c r="MB69" s="194"/>
      <c r="MC69" s="194"/>
      <c r="MD69" s="194"/>
      <c r="ME69" s="194"/>
      <c r="MF69" s="194"/>
      <c r="MG69" s="194"/>
      <c r="MH69" s="194"/>
      <c r="MI69" s="194"/>
      <c r="MJ69" s="194"/>
      <c r="MK69" s="194"/>
      <c r="ML69" s="194"/>
      <c r="MM69" s="194"/>
      <c r="MN69" s="194"/>
      <c r="MO69" s="194"/>
      <c r="MP69" s="194"/>
      <c r="MQ69" s="194"/>
      <c r="MR69" s="194"/>
      <c r="MS69" s="194"/>
      <c r="MT69" s="194"/>
      <c r="MU69" s="194"/>
      <c r="MV69" s="194"/>
      <c r="MW69" s="194"/>
      <c r="MX69" s="194"/>
      <c r="MY69" s="194"/>
      <c r="MZ69" s="194"/>
      <c r="NA69" s="194"/>
      <c r="NB69" s="194"/>
      <c r="NC69" s="194"/>
      <c r="ND69" s="194"/>
      <c r="NE69" s="194"/>
      <c r="NF69" s="194"/>
      <c r="NG69" s="194"/>
      <c r="NH69" s="194"/>
      <c r="NI69" s="194"/>
      <c r="NJ69" s="194"/>
      <c r="NK69" s="194"/>
      <c r="NL69" s="194"/>
      <c r="NM69" s="194"/>
      <c r="NN69" s="194"/>
      <c r="NO69" s="194"/>
      <c r="NP69" s="194"/>
      <c r="NQ69" s="194"/>
      <c r="NR69" s="194"/>
      <c r="NS69" s="194"/>
      <c r="NT69" s="194"/>
      <c r="NU69" s="194"/>
      <c r="NV69" s="194"/>
      <c r="NW69" s="194"/>
      <c r="NX69" s="194"/>
      <c r="NY69" s="194"/>
      <c r="NZ69" s="194"/>
      <c r="OA69" s="194"/>
      <c r="OB69" s="194"/>
      <c r="OC69" s="194"/>
      <c r="OD69" s="194"/>
      <c r="OE69" s="194"/>
      <c r="OF69" s="194"/>
      <c r="OG69" s="194"/>
      <c r="OH69" s="194"/>
      <c r="OI69" s="194"/>
      <c r="OJ69" s="194"/>
      <c r="OK69" s="194"/>
      <c r="OL69" s="194"/>
      <c r="OM69" s="194"/>
      <c r="ON69" s="194"/>
      <c r="OO69" s="194"/>
      <c r="OP69" s="194"/>
      <c r="OQ69" s="194"/>
      <c r="OR69" s="194"/>
      <c r="OS69" s="194"/>
      <c r="OT69" s="194"/>
      <c r="OU69" s="194"/>
      <c r="OV69" s="194"/>
      <c r="OW69" s="194"/>
      <c r="OX69" s="194"/>
      <c r="OY69" s="194"/>
      <c r="OZ69" s="194"/>
      <c r="PA69" s="194"/>
      <c r="PB69" s="194"/>
      <c r="PC69" s="194"/>
      <c r="PD69" s="194"/>
      <c r="PE69" s="194"/>
      <c r="PF69" s="194"/>
      <c r="PG69" s="194"/>
      <c r="PH69" s="194"/>
      <c r="PI69" s="194"/>
      <c r="PJ69" s="194"/>
      <c r="PK69" s="194"/>
      <c r="PL69" s="194"/>
      <c r="PM69" s="194"/>
      <c r="PN69" s="194"/>
      <c r="PO69" s="194"/>
      <c r="PP69" s="194"/>
      <c r="PQ69" s="194"/>
      <c r="PR69" s="194"/>
      <c r="PS69" s="194"/>
      <c r="PT69" s="194"/>
      <c r="PU69" s="194"/>
      <c r="PV69" s="194"/>
      <c r="PW69" s="194"/>
      <c r="PX69" s="194"/>
      <c r="PY69" s="194"/>
      <c r="PZ69" s="194"/>
      <c r="QA69" s="194"/>
      <c r="QB69" s="194"/>
      <c r="QC69" s="194"/>
      <c r="QD69" s="194"/>
      <c r="QE69" s="194"/>
      <c r="QF69" s="194"/>
      <c r="QG69" s="194"/>
      <c r="QH69" s="194"/>
      <c r="QI69" s="194"/>
      <c r="QJ69" s="194"/>
      <c r="QK69" s="194"/>
      <c r="QL69" s="194"/>
      <c r="QM69" s="194"/>
      <c r="QN69" s="194"/>
      <c r="QO69" s="194"/>
      <c r="QP69" s="194"/>
      <c r="QQ69" s="194"/>
      <c r="QR69" s="194"/>
      <c r="QS69" s="194"/>
      <c r="QT69" s="194"/>
      <c r="QU69" s="194"/>
      <c r="QV69" s="194"/>
      <c r="QW69" s="194"/>
      <c r="QX69" s="194"/>
      <c r="QY69" s="194"/>
      <c r="QZ69" s="194"/>
      <c r="RA69" s="194"/>
      <c r="RB69" s="194"/>
      <c r="RC69" s="194"/>
      <c r="RD69" s="194"/>
      <c r="RE69" s="194"/>
      <c r="RF69" s="194"/>
      <c r="RG69" s="194"/>
      <c r="RH69" s="194"/>
      <c r="RI69" s="194"/>
      <c r="RJ69" s="194"/>
      <c r="RK69" s="194"/>
      <c r="RL69" s="194"/>
      <c r="RM69" s="194"/>
      <c r="RN69" s="194"/>
      <c r="RO69" s="194"/>
      <c r="RP69" s="194"/>
      <c r="RQ69" s="194"/>
      <c r="RR69" s="194"/>
      <c r="RS69" s="194"/>
      <c r="RT69" s="194"/>
      <c r="RU69" s="194"/>
      <c r="RV69" s="194"/>
      <c r="RW69" s="194"/>
      <c r="RX69" s="194"/>
      <c r="RY69" s="194"/>
      <c r="RZ69" s="194"/>
      <c r="SA69" s="194"/>
      <c r="SB69" s="194"/>
      <c r="SC69" s="194"/>
      <c r="SD69" s="194"/>
      <c r="SE69" s="194"/>
      <c r="SF69" s="194"/>
      <c r="SG69" s="194"/>
      <c r="SH69" s="194"/>
      <c r="SI69" s="194"/>
      <c r="SJ69" s="194"/>
      <c r="SK69" s="194"/>
      <c r="SL69" s="194"/>
      <c r="SM69" s="194"/>
      <c r="SN69" s="194"/>
      <c r="SO69" s="194"/>
      <c r="SP69" s="194"/>
      <c r="SQ69" s="194"/>
      <c r="SR69" s="194"/>
      <c r="SS69" s="194"/>
      <c r="ST69" s="194"/>
      <c r="SU69" s="194"/>
      <c r="SV69" s="194"/>
      <c r="SW69" s="194"/>
      <c r="SX69" s="194"/>
      <c r="SY69" s="194"/>
      <c r="SZ69" s="194"/>
      <c r="TA69" s="194"/>
      <c r="TB69" s="194"/>
      <c r="TC69" s="194"/>
      <c r="TD69" s="194"/>
      <c r="TE69" s="194"/>
      <c r="TF69" s="194"/>
      <c r="TG69" s="194"/>
      <c r="TH69" s="194"/>
      <c r="TI69" s="194"/>
      <c r="TJ69" s="194"/>
      <c r="TK69" s="194"/>
      <c r="TL69" s="194"/>
      <c r="TM69" s="194"/>
      <c r="TN69" s="194"/>
      <c r="TO69" s="194"/>
      <c r="TP69" s="194"/>
      <c r="TQ69" s="194"/>
      <c r="TR69" s="194"/>
      <c r="TS69" s="194"/>
      <c r="TT69" s="194"/>
      <c r="TU69" s="194"/>
      <c r="TV69" s="194"/>
      <c r="TW69" s="194"/>
      <c r="TX69" s="194"/>
      <c r="TY69" s="194"/>
      <c r="TZ69" s="194"/>
      <c r="UA69" s="194"/>
      <c r="UB69" s="194"/>
      <c r="UC69" s="194"/>
      <c r="UD69" s="194"/>
      <c r="UE69" s="194"/>
      <c r="UF69" s="194"/>
      <c r="UG69" s="194"/>
      <c r="UH69" s="194"/>
      <c r="UI69" s="194"/>
      <c r="UJ69" s="194"/>
      <c r="UK69" s="194"/>
      <c r="UL69" s="194"/>
      <c r="UM69" s="194"/>
      <c r="UN69" s="194"/>
      <c r="UO69" s="194"/>
      <c r="UP69" s="194"/>
      <c r="UQ69" s="194"/>
      <c r="UR69" s="194"/>
      <c r="US69" s="194"/>
      <c r="UT69" s="194"/>
      <c r="UU69" s="194"/>
      <c r="UV69" s="194"/>
      <c r="UW69" s="194"/>
      <c r="UX69" s="194"/>
      <c r="UY69" s="194"/>
      <c r="UZ69" s="194"/>
      <c r="VA69" s="194"/>
      <c r="VB69" s="194"/>
      <c r="VC69" s="194"/>
      <c r="VD69" s="194"/>
      <c r="VE69" s="194"/>
      <c r="VF69" s="194"/>
      <c r="VG69" s="194"/>
      <c r="VH69" s="194"/>
      <c r="VI69" s="194"/>
      <c r="VJ69" s="194"/>
      <c r="VK69" s="194"/>
      <c r="VL69" s="194"/>
      <c r="VM69" s="194"/>
      <c r="VN69" s="194"/>
      <c r="VO69" s="194"/>
      <c r="VP69" s="194"/>
      <c r="VQ69" s="194"/>
      <c r="VR69" s="194"/>
      <c r="VS69" s="194"/>
      <c r="VT69" s="194"/>
      <c r="VU69" s="194"/>
      <c r="VV69" s="194"/>
      <c r="VW69" s="194"/>
      <c r="VX69" s="194"/>
      <c r="VY69" s="194"/>
      <c r="VZ69" s="194"/>
      <c r="WA69" s="194"/>
      <c r="WB69" s="194"/>
      <c r="WC69" s="194"/>
      <c r="WD69" s="194"/>
      <c r="WE69" s="194"/>
      <c r="WF69" s="194"/>
      <c r="WG69" s="194"/>
      <c r="WH69" s="194"/>
      <c r="WI69" s="194"/>
      <c r="WJ69" s="194"/>
      <c r="WK69" s="194"/>
      <c r="WL69" s="194"/>
      <c r="WM69" s="194"/>
      <c r="WN69" s="194"/>
      <c r="WO69" s="194"/>
      <c r="WP69" s="194"/>
      <c r="WQ69" s="194"/>
      <c r="WR69" s="194"/>
      <c r="WS69" s="194"/>
      <c r="WT69" s="194"/>
      <c r="WU69" s="194"/>
      <c r="WV69" s="194"/>
      <c r="WW69" s="194"/>
      <c r="WX69" s="194"/>
      <c r="WY69" s="194"/>
      <c r="WZ69" s="194"/>
      <c r="XA69" s="194"/>
      <c r="XB69" s="194"/>
      <c r="XC69" s="194"/>
      <c r="XD69" s="194"/>
      <c r="XE69" s="194"/>
      <c r="XF69" s="194"/>
      <c r="XG69" s="194"/>
      <c r="XH69" s="194"/>
      <c r="XI69" s="194"/>
      <c r="XJ69" s="194"/>
      <c r="XK69" s="194"/>
      <c r="XL69" s="194"/>
      <c r="XM69" s="194"/>
      <c r="XN69" s="194"/>
      <c r="XO69" s="194"/>
      <c r="XP69" s="194"/>
      <c r="XQ69" s="194"/>
      <c r="XR69" s="194"/>
      <c r="XS69" s="194"/>
      <c r="XT69" s="194"/>
      <c r="XU69" s="194"/>
      <c r="XV69" s="194"/>
      <c r="XW69" s="194"/>
      <c r="XX69" s="194"/>
      <c r="XY69" s="194"/>
      <c r="XZ69" s="194"/>
      <c r="YA69" s="194"/>
      <c r="YB69" s="194"/>
      <c r="YC69" s="194"/>
      <c r="YD69" s="194"/>
      <c r="YE69" s="194"/>
      <c r="YF69" s="194"/>
      <c r="YG69" s="194"/>
      <c r="YH69" s="194"/>
      <c r="YI69" s="194"/>
      <c r="YJ69" s="194"/>
      <c r="YK69" s="194"/>
      <c r="YL69" s="194"/>
      <c r="YM69" s="194"/>
      <c r="YN69" s="194"/>
      <c r="YO69" s="194"/>
      <c r="YP69" s="194"/>
      <c r="YQ69" s="194"/>
      <c r="YR69" s="194"/>
      <c r="YS69" s="194"/>
      <c r="YT69" s="194"/>
      <c r="YU69" s="194"/>
      <c r="YV69" s="194"/>
      <c r="YW69" s="194"/>
      <c r="YX69" s="194"/>
      <c r="YY69" s="194"/>
      <c r="YZ69" s="194"/>
      <c r="ZA69" s="194"/>
      <c r="ZB69" s="194"/>
      <c r="ZC69" s="194"/>
      <c r="ZD69" s="194"/>
      <c r="ZE69" s="194"/>
      <c r="ZF69" s="194"/>
      <c r="ZG69" s="194"/>
      <c r="ZH69" s="194"/>
      <c r="ZI69" s="194"/>
      <c r="ZJ69" s="194"/>
      <c r="ZK69" s="194"/>
      <c r="ZL69" s="194"/>
      <c r="ZM69" s="194"/>
      <c r="ZN69" s="194"/>
      <c r="ZO69" s="194"/>
      <c r="ZP69" s="194"/>
      <c r="ZQ69" s="194"/>
      <c r="ZR69" s="194"/>
      <c r="ZS69" s="194"/>
      <c r="ZT69" s="194"/>
      <c r="ZU69" s="194"/>
      <c r="ZV69" s="194"/>
      <c r="ZW69" s="194"/>
      <c r="ZX69" s="194"/>
      <c r="ZY69" s="194"/>
      <c r="ZZ69" s="194"/>
    </row>
    <row r="70" spans="1:702" s="39" customFormat="1" ht="19.5" customHeight="1">
      <c r="A70" s="194"/>
      <c r="B70" s="823"/>
      <c r="C70" s="741">
        <f>【5】見・契_研修諸経費!C69</f>
        <v>0</v>
      </c>
      <c r="D70" s="742">
        <f>【5】見・契_研修諸経費!D69</f>
        <v>0</v>
      </c>
      <c r="E70" s="743">
        <f>【5】見・契_研修諸経費!E69</f>
        <v>0</v>
      </c>
      <c r="F70" s="744">
        <f>【5】見・契_研修諸経費!F69</f>
        <v>0</v>
      </c>
      <c r="G70" s="663">
        <f t="shared" si="4"/>
        <v>0</v>
      </c>
      <c r="H70" s="664"/>
      <c r="I70" s="664"/>
      <c r="J70" s="81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c r="BJ70" s="194"/>
      <c r="BK70" s="194"/>
      <c r="BL70" s="194"/>
      <c r="BM70" s="194"/>
      <c r="BN70" s="194"/>
      <c r="BO70" s="194"/>
      <c r="BP70" s="194"/>
      <c r="BQ70" s="194"/>
      <c r="BR70" s="194"/>
      <c r="BS70" s="194"/>
      <c r="BT70" s="194"/>
      <c r="BU70" s="194"/>
      <c r="BV70" s="194"/>
      <c r="BW70" s="194"/>
      <c r="BX70" s="194"/>
      <c r="BY70" s="194"/>
      <c r="BZ70" s="194"/>
      <c r="CA70" s="194"/>
      <c r="CB70" s="194"/>
      <c r="CC70" s="194"/>
      <c r="CD70" s="194"/>
      <c r="CE70" s="194"/>
      <c r="CF70" s="194"/>
      <c r="CG70" s="194"/>
      <c r="CH70" s="194"/>
      <c r="CI70" s="194"/>
      <c r="CJ70" s="194"/>
      <c r="CK70" s="194"/>
      <c r="CL70" s="194"/>
      <c r="CM70" s="194"/>
      <c r="CN70" s="194"/>
      <c r="CO70" s="194"/>
      <c r="CP70" s="194"/>
      <c r="CQ70" s="194"/>
      <c r="CR70" s="194"/>
      <c r="CS70" s="194"/>
      <c r="CT70" s="194"/>
      <c r="CU70" s="194"/>
      <c r="CV70" s="194"/>
      <c r="CW70" s="194"/>
      <c r="CX70" s="194"/>
      <c r="CY70" s="194"/>
      <c r="CZ70" s="194"/>
      <c r="DA70" s="194"/>
      <c r="DB70" s="194"/>
      <c r="DC70" s="194"/>
      <c r="DD70" s="194"/>
      <c r="DE70" s="194"/>
      <c r="DF70" s="194"/>
      <c r="DG70" s="194"/>
      <c r="DH70" s="194"/>
      <c r="DI70" s="194"/>
      <c r="DJ70" s="194"/>
      <c r="DK70" s="194"/>
      <c r="DL70" s="194"/>
      <c r="DM70" s="194"/>
      <c r="DN70" s="194"/>
      <c r="DO70" s="194"/>
      <c r="DP70" s="194"/>
      <c r="DQ70" s="194"/>
      <c r="DR70" s="194"/>
      <c r="DS70" s="194"/>
      <c r="DT70" s="194"/>
      <c r="DU70" s="194"/>
      <c r="DV70" s="194"/>
      <c r="DW70" s="194"/>
      <c r="DX70" s="194"/>
      <c r="DY70" s="194"/>
      <c r="DZ70" s="194"/>
      <c r="EA70" s="194"/>
      <c r="EB70" s="194"/>
      <c r="EC70" s="194"/>
      <c r="ED70" s="194"/>
      <c r="EE70" s="194"/>
      <c r="EF70" s="194"/>
      <c r="EG70" s="194"/>
      <c r="EH70" s="194"/>
      <c r="EI70" s="194"/>
      <c r="EJ70" s="194"/>
      <c r="EK70" s="194"/>
      <c r="EL70" s="194"/>
      <c r="EM70" s="194"/>
      <c r="EN70" s="194"/>
      <c r="EO70" s="194"/>
      <c r="EP70" s="194"/>
      <c r="EQ70" s="194"/>
      <c r="ER70" s="194"/>
      <c r="ES70" s="194"/>
      <c r="ET70" s="194"/>
      <c r="EU70" s="194"/>
      <c r="EV70" s="194"/>
      <c r="EW70" s="194"/>
      <c r="EX70" s="194"/>
      <c r="EY70" s="194"/>
      <c r="EZ70" s="194"/>
      <c r="FA70" s="194"/>
      <c r="FB70" s="194"/>
      <c r="FC70" s="194"/>
      <c r="FD70" s="194"/>
      <c r="FE70" s="194"/>
      <c r="FF70" s="194"/>
      <c r="FG70" s="194"/>
      <c r="FH70" s="194"/>
      <c r="FI70" s="194"/>
      <c r="FJ70" s="194"/>
      <c r="FK70" s="194"/>
      <c r="FL70" s="194"/>
      <c r="FM70" s="194"/>
      <c r="FN70" s="194"/>
      <c r="FO70" s="194"/>
      <c r="FP70" s="194"/>
      <c r="FQ70" s="194"/>
      <c r="FR70" s="194"/>
      <c r="FS70" s="194"/>
      <c r="FT70" s="194"/>
      <c r="FU70" s="194"/>
      <c r="FV70" s="194"/>
      <c r="FW70" s="194"/>
      <c r="FX70" s="194"/>
      <c r="FY70" s="194"/>
      <c r="FZ70" s="194"/>
      <c r="GA70" s="194"/>
      <c r="GB70" s="194"/>
      <c r="GC70" s="194"/>
      <c r="GD70" s="194"/>
      <c r="GE70" s="194"/>
      <c r="GF70" s="194"/>
      <c r="GG70" s="194"/>
      <c r="GH70" s="194"/>
      <c r="GI70" s="194"/>
      <c r="GJ70" s="194"/>
      <c r="GK70" s="194"/>
      <c r="GL70" s="194"/>
      <c r="GM70" s="194"/>
      <c r="GN70" s="194"/>
      <c r="GO70" s="194"/>
      <c r="GP70" s="194"/>
      <c r="GQ70" s="194"/>
      <c r="GR70" s="194"/>
      <c r="GS70" s="194"/>
      <c r="GT70" s="194"/>
      <c r="GU70" s="194"/>
      <c r="GV70" s="194"/>
      <c r="GW70" s="194"/>
      <c r="GX70" s="194"/>
      <c r="GY70" s="194"/>
      <c r="GZ70" s="194"/>
      <c r="HA70" s="194"/>
      <c r="HB70" s="194"/>
      <c r="HC70" s="194"/>
      <c r="HD70" s="194"/>
      <c r="HE70" s="194"/>
      <c r="HF70" s="194"/>
      <c r="HG70" s="194"/>
      <c r="HH70" s="194"/>
      <c r="HI70" s="194"/>
      <c r="HJ70" s="194"/>
      <c r="HK70" s="194"/>
      <c r="HL70" s="194"/>
      <c r="HM70" s="194"/>
      <c r="HN70" s="194"/>
      <c r="HO70" s="194"/>
      <c r="HP70" s="194"/>
      <c r="HQ70" s="194"/>
      <c r="HR70" s="194"/>
      <c r="HS70" s="194"/>
      <c r="HT70" s="194"/>
      <c r="HU70" s="194"/>
      <c r="HV70" s="194"/>
      <c r="HW70" s="194"/>
      <c r="HX70" s="194"/>
      <c r="HY70" s="194"/>
      <c r="HZ70" s="194"/>
      <c r="IA70" s="194"/>
      <c r="IB70" s="194"/>
      <c r="IC70" s="194"/>
      <c r="ID70" s="194"/>
      <c r="IE70" s="194"/>
      <c r="IF70" s="194"/>
      <c r="IG70" s="194"/>
      <c r="IH70" s="194"/>
      <c r="II70" s="194"/>
      <c r="IJ70" s="194"/>
      <c r="IK70" s="194"/>
      <c r="IL70" s="194"/>
      <c r="IM70" s="194"/>
      <c r="IN70" s="194"/>
      <c r="IO70" s="194"/>
      <c r="IP70" s="194"/>
      <c r="IQ70" s="194"/>
      <c r="IR70" s="194"/>
      <c r="IS70" s="194"/>
      <c r="IT70" s="194"/>
      <c r="IU70" s="194"/>
      <c r="IV70" s="194"/>
      <c r="IW70" s="194"/>
      <c r="IX70" s="194"/>
      <c r="IY70" s="194"/>
      <c r="IZ70" s="194"/>
      <c r="JA70" s="194"/>
      <c r="JB70" s="194"/>
      <c r="JC70" s="194"/>
      <c r="JD70" s="194"/>
      <c r="JE70" s="194"/>
      <c r="JF70" s="194"/>
      <c r="JG70" s="194"/>
      <c r="JH70" s="194"/>
      <c r="JI70" s="194"/>
      <c r="JJ70" s="194"/>
      <c r="JK70" s="194"/>
      <c r="JL70" s="194"/>
      <c r="JM70" s="194"/>
      <c r="JN70" s="194"/>
      <c r="JO70" s="194"/>
      <c r="JP70" s="194"/>
      <c r="JQ70" s="194"/>
      <c r="JR70" s="194"/>
      <c r="JS70" s="194"/>
      <c r="JT70" s="194"/>
      <c r="JU70" s="194"/>
      <c r="JV70" s="194"/>
      <c r="JW70" s="194"/>
      <c r="JX70" s="194"/>
      <c r="JY70" s="194"/>
      <c r="JZ70" s="194"/>
      <c r="KA70" s="194"/>
      <c r="KB70" s="194"/>
      <c r="KC70" s="194"/>
      <c r="KD70" s="194"/>
      <c r="KE70" s="194"/>
      <c r="KF70" s="194"/>
      <c r="KG70" s="194"/>
      <c r="KH70" s="194"/>
      <c r="KI70" s="194"/>
      <c r="KJ70" s="194"/>
      <c r="KK70" s="194"/>
      <c r="KL70" s="194"/>
      <c r="KM70" s="194"/>
      <c r="KN70" s="194"/>
      <c r="KO70" s="194"/>
      <c r="KP70" s="194"/>
      <c r="KQ70" s="194"/>
      <c r="KR70" s="194"/>
      <c r="KS70" s="194"/>
      <c r="KT70" s="194"/>
      <c r="KU70" s="194"/>
      <c r="KV70" s="194"/>
      <c r="KW70" s="194"/>
      <c r="KX70" s="194"/>
      <c r="KY70" s="194"/>
      <c r="KZ70" s="194"/>
      <c r="LA70" s="194"/>
      <c r="LB70" s="194"/>
      <c r="LC70" s="194"/>
      <c r="LD70" s="194"/>
      <c r="LE70" s="194"/>
      <c r="LF70" s="194"/>
      <c r="LG70" s="194"/>
      <c r="LH70" s="194"/>
      <c r="LI70" s="194"/>
      <c r="LJ70" s="194"/>
      <c r="LK70" s="194"/>
      <c r="LL70" s="194"/>
      <c r="LM70" s="194"/>
      <c r="LN70" s="194"/>
      <c r="LO70" s="194"/>
      <c r="LP70" s="194"/>
      <c r="LQ70" s="194"/>
      <c r="LR70" s="194"/>
      <c r="LS70" s="194"/>
      <c r="LT70" s="194"/>
      <c r="LU70" s="194"/>
      <c r="LV70" s="194"/>
      <c r="LW70" s="194"/>
      <c r="LX70" s="194"/>
      <c r="LY70" s="194"/>
      <c r="LZ70" s="194"/>
      <c r="MA70" s="194"/>
      <c r="MB70" s="194"/>
      <c r="MC70" s="194"/>
      <c r="MD70" s="194"/>
      <c r="ME70" s="194"/>
      <c r="MF70" s="194"/>
      <c r="MG70" s="194"/>
      <c r="MH70" s="194"/>
      <c r="MI70" s="194"/>
      <c r="MJ70" s="194"/>
      <c r="MK70" s="194"/>
      <c r="ML70" s="194"/>
      <c r="MM70" s="194"/>
      <c r="MN70" s="194"/>
      <c r="MO70" s="194"/>
      <c r="MP70" s="194"/>
      <c r="MQ70" s="194"/>
      <c r="MR70" s="194"/>
      <c r="MS70" s="194"/>
      <c r="MT70" s="194"/>
      <c r="MU70" s="194"/>
      <c r="MV70" s="194"/>
      <c r="MW70" s="194"/>
      <c r="MX70" s="194"/>
      <c r="MY70" s="194"/>
      <c r="MZ70" s="194"/>
      <c r="NA70" s="194"/>
      <c r="NB70" s="194"/>
      <c r="NC70" s="194"/>
      <c r="ND70" s="194"/>
      <c r="NE70" s="194"/>
      <c r="NF70" s="194"/>
      <c r="NG70" s="194"/>
      <c r="NH70" s="194"/>
      <c r="NI70" s="194"/>
      <c r="NJ70" s="194"/>
      <c r="NK70" s="194"/>
      <c r="NL70" s="194"/>
      <c r="NM70" s="194"/>
      <c r="NN70" s="194"/>
      <c r="NO70" s="194"/>
      <c r="NP70" s="194"/>
      <c r="NQ70" s="194"/>
      <c r="NR70" s="194"/>
      <c r="NS70" s="194"/>
      <c r="NT70" s="194"/>
      <c r="NU70" s="194"/>
      <c r="NV70" s="194"/>
      <c r="NW70" s="194"/>
      <c r="NX70" s="194"/>
      <c r="NY70" s="194"/>
      <c r="NZ70" s="194"/>
      <c r="OA70" s="194"/>
      <c r="OB70" s="194"/>
      <c r="OC70" s="194"/>
      <c r="OD70" s="194"/>
      <c r="OE70" s="194"/>
      <c r="OF70" s="194"/>
      <c r="OG70" s="194"/>
      <c r="OH70" s="194"/>
      <c r="OI70" s="194"/>
      <c r="OJ70" s="194"/>
      <c r="OK70" s="194"/>
      <c r="OL70" s="194"/>
      <c r="OM70" s="194"/>
      <c r="ON70" s="194"/>
      <c r="OO70" s="194"/>
      <c r="OP70" s="194"/>
      <c r="OQ70" s="194"/>
      <c r="OR70" s="194"/>
      <c r="OS70" s="194"/>
      <c r="OT70" s="194"/>
      <c r="OU70" s="194"/>
      <c r="OV70" s="194"/>
      <c r="OW70" s="194"/>
      <c r="OX70" s="194"/>
      <c r="OY70" s="194"/>
      <c r="OZ70" s="194"/>
      <c r="PA70" s="194"/>
      <c r="PB70" s="194"/>
      <c r="PC70" s="194"/>
      <c r="PD70" s="194"/>
      <c r="PE70" s="194"/>
      <c r="PF70" s="194"/>
      <c r="PG70" s="194"/>
      <c r="PH70" s="194"/>
      <c r="PI70" s="194"/>
      <c r="PJ70" s="194"/>
      <c r="PK70" s="194"/>
      <c r="PL70" s="194"/>
      <c r="PM70" s="194"/>
      <c r="PN70" s="194"/>
      <c r="PO70" s="194"/>
      <c r="PP70" s="194"/>
      <c r="PQ70" s="194"/>
      <c r="PR70" s="194"/>
      <c r="PS70" s="194"/>
      <c r="PT70" s="194"/>
      <c r="PU70" s="194"/>
      <c r="PV70" s="194"/>
      <c r="PW70" s="194"/>
      <c r="PX70" s="194"/>
      <c r="PY70" s="194"/>
      <c r="PZ70" s="194"/>
      <c r="QA70" s="194"/>
      <c r="QB70" s="194"/>
      <c r="QC70" s="194"/>
      <c r="QD70" s="194"/>
      <c r="QE70" s="194"/>
      <c r="QF70" s="194"/>
      <c r="QG70" s="194"/>
      <c r="QH70" s="194"/>
      <c r="QI70" s="194"/>
      <c r="QJ70" s="194"/>
      <c r="QK70" s="194"/>
      <c r="QL70" s="194"/>
      <c r="QM70" s="194"/>
      <c r="QN70" s="194"/>
      <c r="QO70" s="194"/>
      <c r="QP70" s="194"/>
      <c r="QQ70" s="194"/>
      <c r="QR70" s="194"/>
      <c r="QS70" s="194"/>
      <c r="QT70" s="194"/>
      <c r="QU70" s="194"/>
      <c r="QV70" s="194"/>
      <c r="QW70" s="194"/>
      <c r="QX70" s="194"/>
      <c r="QY70" s="194"/>
      <c r="QZ70" s="194"/>
      <c r="RA70" s="194"/>
      <c r="RB70" s="194"/>
      <c r="RC70" s="194"/>
      <c r="RD70" s="194"/>
      <c r="RE70" s="194"/>
      <c r="RF70" s="194"/>
      <c r="RG70" s="194"/>
      <c r="RH70" s="194"/>
      <c r="RI70" s="194"/>
      <c r="RJ70" s="194"/>
      <c r="RK70" s="194"/>
      <c r="RL70" s="194"/>
      <c r="RM70" s="194"/>
      <c r="RN70" s="194"/>
      <c r="RO70" s="194"/>
      <c r="RP70" s="194"/>
      <c r="RQ70" s="194"/>
      <c r="RR70" s="194"/>
      <c r="RS70" s="194"/>
      <c r="RT70" s="194"/>
      <c r="RU70" s="194"/>
      <c r="RV70" s="194"/>
      <c r="RW70" s="194"/>
      <c r="RX70" s="194"/>
      <c r="RY70" s="194"/>
      <c r="RZ70" s="194"/>
      <c r="SA70" s="194"/>
      <c r="SB70" s="194"/>
      <c r="SC70" s="194"/>
      <c r="SD70" s="194"/>
      <c r="SE70" s="194"/>
      <c r="SF70" s="194"/>
      <c r="SG70" s="194"/>
      <c r="SH70" s="194"/>
      <c r="SI70" s="194"/>
      <c r="SJ70" s="194"/>
      <c r="SK70" s="194"/>
      <c r="SL70" s="194"/>
      <c r="SM70" s="194"/>
      <c r="SN70" s="194"/>
      <c r="SO70" s="194"/>
      <c r="SP70" s="194"/>
      <c r="SQ70" s="194"/>
      <c r="SR70" s="194"/>
      <c r="SS70" s="194"/>
      <c r="ST70" s="194"/>
      <c r="SU70" s="194"/>
      <c r="SV70" s="194"/>
      <c r="SW70" s="194"/>
      <c r="SX70" s="194"/>
      <c r="SY70" s="194"/>
      <c r="SZ70" s="194"/>
      <c r="TA70" s="194"/>
      <c r="TB70" s="194"/>
      <c r="TC70" s="194"/>
      <c r="TD70" s="194"/>
      <c r="TE70" s="194"/>
      <c r="TF70" s="194"/>
      <c r="TG70" s="194"/>
      <c r="TH70" s="194"/>
      <c r="TI70" s="194"/>
      <c r="TJ70" s="194"/>
      <c r="TK70" s="194"/>
      <c r="TL70" s="194"/>
      <c r="TM70" s="194"/>
      <c r="TN70" s="194"/>
      <c r="TO70" s="194"/>
      <c r="TP70" s="194"/>
      <c r="TQ70" s="194"/>
      <c r="TR70" s="194"/>
      <c r="TS70" s="194"/>
      <c r="TT70" s="194"/>
      <c r="TU70" s="194"/>
      <c r="TV70" s="194"/>
      <c r="TW70" s="194"/>
      <c r="TX70" s="194"/>
      <c r="TY70" s="194"/>
      <c r="TZ70" s="194"/>
      <c r="UA70" s="194"/>
      <c r="UB70" s="194"/>
      <c r="UC70" s="194"/>
      <c r="UD70" s="194"/>
      <c r="UE70" s="194"/>
      <c r="UF70" s="194"/>
      <c r="UG70" s="194"/>
      <c r="UH70" s="194"/>
      <c r="UI70" s="194"/>
      <c r="UJ70" s="194"/>
      <c r="UK70" s="194"/>
      <c r="UL70" s="194"/>
      <c r="UM70" s="194"/>
      <c r="UN70" s="194"/>
      <c r="UO70" s="194"/>
      <c r="UP70" s="194"/>
      <c r="UQ70" s="194"/>
      <c r="UR70" s="194"/>
      <c r="US70" s="194"/>
      <c r="UT70" s="194"/>
      <c r="UU70" s="194"/>
      <c r="UV70" s="194"/>
      <c r="UW70" s="194"/>
      <c r="UX70" s="194"/>
      <c r="UY70" s="194"/>
      <c r="UZ70" s="194"/>
      <c r="VA70" s="194"/>
      <c r="VB70" s="194"/>
      <c r="VC70" s="194"/>
      <c r="VD70" s="194"/>
      <c r="VE70" s="194"/>
      <c r="VF70" s="194"/>
      <c r="VG70" s="194"/>
      <c r="VH70" s="194"/>
      <c r="VI70" s="194"/>
      <c r="VJ70" s="194"/>
      <c r="VK70" s="194"/>
      <c r="VL70" s="194"/>
      <c r="VM70" s="194"/>
      <c r="VN70" s="194"/>
      <c r="VO70" s="194"/>
      <c r="VP70" s="194"/>
      <c r="VQ70" s="194"/>
      <c r="VR70" s="194"/>
      <c r="VS70" s="194"/>
      <c r="VT70" s="194"/>
      <c r="VU70" s="194"/>
      <c r="VV70" s="194"/>
      <c r="VW70" s="194"/>
      <c r="VX70" s="194"/>
      <c r="VY70" s="194"/>
      <c r="VZ70" s="194"/>
      <c r="WA70" s="194"/>
      <c r="WB70" s="194"/>
      <c r="WC70" s="194"/>
      <c r="WD70" s="194"/>
      <c r="WE70" s="194"/>
      <c r="WF70" s="194"/>
      <c r="WG70" s="194"/>
      <c r="WH70" s="194"/>
      <c r="WI70" s="194"/>
      <c r="WJ70" s="194"/>
      <c r="WK70" s="194"/>
      <c r="WL70" s="194"/>
      <c r="WM70" s="194"/>
      <c r="WN70" s="194"/>
      <c r="WO70" s="194"/>
      <c r="WP70" s="194"/>
      <c r="WQ70" s="194"/>
      <c r="WR70" s="194"/>
      <c r="WS70" s="194"/>
      <c r="WT70" s="194"/>
      <c r="WU70" s="194"/>
      <c r="WV70" s="194"/>
      <c r="WW70" s="194"/>
      <c r="WX70" s="194"/>
      <c r="WY70" s="194"/>
      <c r="WZ70" s="194"/>
      <c r="XA70" s="194"/>
      <c r="XB70" s="194"/>
      <c r="XC70" s="194"/>
      <c r="XD70" s="194"/>
      <c r="XE70" s="194"/>
      <c r="XF70" s="194"/>
      <c r="XG70" s="194"/>
      <c r="XH70" s="194"/>
      <c r="XI70" s="194"/>
      <c r="XJ70" s="194"/>
      <c r="XK70" s="194"/>
      <c r="XL70" s="194"/>
      <c r="XM70" s="194"/>
      <c r="XN70" s="194"/>
      <c r="XO70" s="194"/>
      <c r="XP70" s="194"/>
      <c r="XQ70" s="194"/>
      <c r="XR70" s="194"/>
      <c r="XS70" s="194"/>
      <c r="XT70" s="194"/>
      <c r="XU70" s="194"/>
      <c r="XV70" s="194"/>
      <c r="XW70" s="194"/>
      <c r="XX70" s="194"/>
      <c r="XY70" s="194"/>
      <c r="XZ70" s="194"/>
      <c r="YA70" s="194"/>
      <c r="YB70" s="194"/>
      <c r="YC70" s="194"/>
      <c r="YD70" s="194"/>
      <c r="YE70" s="194"/>
      <c r="YF70" s="194"/>
      <c r="YG70" s="194"/>
      <c r="YH70" s="194"/>
      <c r="YI70" s="194"/>
      <c r="YJ70" s="194"/>
      <c r="YK70" s="194"/>
      <c r="YL70" s="194"/>
      <c r="YM70" s="194"/>
      <c r="YN70" s="194"/>
      <c r="YO70" s="194"/>
      <c r="YP70" s="194"/>
      <c r="YQ70" s="194"/>
      <c r="YR70" s="194"/>
      <c r="YS70" s="194"/>
      <c r="YT70" s="194"/>
      <c r="YU70" s="194"/>
      <c r="YV70" s="194"/>
      <c r="YW70" s="194"/>
      <c r="YX70" s="194"/>
      <c r="YY70" s="194"/>
      <c r="YZ70" s="194"/>
      <c r="ZA70" s="194"/>
      <c r="ZB70" s="194"/>
      <c r="ZC70" s="194"/>
      <c r="ZD70" s="194"/>
      <c r="ZE70" s="194"/>
      <c r="ZF70" s="194"/>
      <c r="ZG70" s="194"/>
      <c r="ZH70" s="194"/>
      <c r="ZI70" s="194"/>
      <c r="ZJ70" s="194"/>
      <c r="ZK70" s="194"/>
      <c r="ZL70" s="194"/>
      <c r="ZM70" s="194"/>
      <c r="ZN70" s="194"/>
      <c r="ZO70" s="194"/>
      <c r="ZP70" s="194"/>
      <c r="ZQ70" s="194"/>
      <c r="ZR70" s="194"/>
      <c r="ZS70" s="194"/>
      <c r="ZT70" s="194"/>
      <c r="ZU70" s="194"/>
      <c r="ZV70" s="194"/>
      <c r="ZW70" s="194"/>
      <c r="ZX70" s="194"/>
      <c r="ZY70" s="194"/>
      <c r="ZZ70" s="194"/>
    </row>
    <row r="71" spans="1:702" s="39" customFormat="1" ht="19.5" customHeight="1">
      <c r="A71" s="194"/>
      <c r="B71" s="823"/>
      <c r="C71" s="741">
        <f>【5】見・契_研修諸経費!C70</f>
        <v>0</v>
      </c>
      <c r="D71" s="742">
        <f>【5】見・契_研修諸経費!D70</f>
        <v>0</v>
      </c>
      <c r="E71" s="743">
        <f>【5】見・契_研修諸経費!E70</f>
        <v>0</v>
      </c>
      <c r="F71" s="744">
        <f>【5】見・契_研修諸経費!F70</f>
        <v>0</v>
      </c>
      <c r="G71" s="663">
        <f t="shared" ref="G71:G72" si="5">IFERROR(ROUND(IF(E71="","",IF(E71="8%税込",D71*F71/1.08,IF(E71="10%税込",D71*F71/1.1,IF(E71="税抜",D71*F71)))),0),"")</f>
        <v>0</v>
      </c>
      <c r="H71" s="664"/>
      <c r="I71" s="664"/>
      <c r="J71" s="81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c r="BD71" s="194"/>
      <c r="BE71" s="194"/>
      <c r="BF71" s="194"/>
      <c r="BG71" s="194"/>
      <c r="BH71" s="194"/>
      <c r="BI71" s="194"/>
      <c r="BJ71" s="194"/>
      <c r="BK71" s="194"/>
      <c r="BL71" s="194"/>
      <c r="BM71" s="194"/>
      <c r="BN71" s="194"/>
      <c r="BO71" s="194"/>
      <c r="BP71" s="194"/>
      <c r="BQ71" s="194"/>
      <c r="BR71" s="194"/>
      <c r="BS71" s="194"/>
      <c r="BT71" s="194"/>
      <c r="BU71" s="194"/>
      <c r="BV71" s="194"/>
      <c r="BW71" s="194"/>
      <c r="BX71" s="194"/>
      <c r="BY71" s="194"/>
      <c r="BZ71" s="194"/>
      <c r="CA71" s="194"/>
      <c r="CB71" s="194"/>
      <c r="CC71" s="194"/>
      <c r="CD71" s="194"/>
      <c r="CE71" s="194"/>
      <c r="CF71" s="194"/>
      <c r="CG71" s="194"/>
      <c r="CH71" s="194"/>
      <c r="CI71" s="194"/>
      <c r="CJ71" s="194"/>
      <c r="CK71" s="194"/>
      <c r="CL71" s="194"/>
      <c r="CM71" s="194"/>
      <c r="CN71" s="194"/>
      <c r="CO71" s="194"/>
      <c r="CP71" s="194"/>
      <c r="CQ71" s="194"/>
      <c r="CR71" s="194"/>
      <c r="CS71" s="194"/>
      <c r="CT71" s="194"/>
      <c r="CU71" s="194"/>
      <c r="CV71" s="194"/>
      <c r="CW71" s="194"/>
      <c r="CX71" s="194"/>
      <c r="CY71" s="194"/>
      <c r="CZ71" s="194"/>
      <c r="DA71" s="194"/>
      <c r="DB71" s="194"/>
      <c r="DC71" s="194"/>
      <c r="DD71" s="194"/>
      <c r="DE71" s="194"/>
      <c r="DF71" s="194"/>
      <c r="DG71" s="194"/>
      <c r="DH71" s="194"/>
      <c r="DI71" s="194"/>
      <c r="DJ71" s="194"/>
      <c r="DK71" s="194"/>
      <c r="DL71" s="194"/>
      <c r="DM71" s="194"/>
      <c r="DN71" s="194"/>
      <c r="DO71" s="194"/>
      <c r="DP71" s="194"/>
      <c r="DQ71" s="194"/>
      <c r="DR71" s="194"/>
      <c r="DS71" s="194"/>
      <c r="DT71" s="194"/>
      <c r="DU71" s="194"/>
      <c r="DV71" s="194"/>
      <c r="DW71" s="194"/>
      <c r="DX71" s="194"/>
      <c r="DY71" s="194"/>
      <c r="DZ71" s="194"/>
      <c r="EA71" s="194"/>
      <c r="EB71" s="194"/>
      <c r="EC71" s="194"/>
      <c r="ED71" s="194"/>
      <c r="EE71" s="194"/>
      <c r="EF71" s="194"/>
      <c r="EG71" s="194"/>
      <c r="EH71" s="194"/>
      <c r="EI71" s="194"/>
      <c r="EJ71" s="194"/>
      <c r="EK71" s="194"/>
      <c r="EL71" s="194"/>
      <c r="EM71" s="194"/>
      <c r="EN71" s="194"/>
      <c r="EO71" s="194"/>
      <c r="EP71" s="194"/>
      <c r="EQ71" s="194"/>
      <c r="ER71" s="194"/>
      <c r="ES71" s="194"/>
      <c r="ET71" s="194"/>
      <c r="EU71" s="194"/>
      <c r="EV71" s="194"/>
      <c r="EW71" s="194"/>
      <c r="EX71" s="194"/>
      <c r="EY71" s="194"/>
      <c r="EZ71" s="194"/>
      <c r="FA71" s="194"/>
      <c r="FB71" s="194"/>
      <c r="FC71" s="194"/>
      <c r="FD71" s="194"/>
      <c r="FE71" s="194"/>
      <c r="FF71" s="194"/>
      <c r="FG71" s="194"/>
      <c r="FH71" s="194"/>
      <c r="FI71" s="194"/>
      <c r="FJ71" s="194"/>
      <c r="FK71" s="194"/>
      <c r="FL71" s="194"/>
      <c r="FM71" s="194"/>
      <c r="FN71" s="194"/>
      <c r="FO71" s="194"/>
      <c r="FP71" s="194"/>
      <c r="FQ71" s="194"/>
      <c r="FR71" s="194"/>
      <c r="FS71" s="194"/>
      <c r="FT71" s="194"/>
      <c r="FU71" s="194"/>
      <c r="FV71" s="194"/>
      <c r="FW71" s="194"/>
      <c r="FX71" s="194"/>
      <c r="FY71" s="194"/>
      <c r="FZ71" s="194"/>
      <c r="GA71" s="194"/>
      <c r="GB71" s="194"/>
      <c r="GC71" s="194"/>
      <c r="GD71" s="194"/>
      <c r="GE71" s="194"/>
      <c r="GF71" s="194"/>
      <c r="GG71" s="194"/>
      <c r="GH71" s="194"/>
      <c r="GI71" s="194"/>
      <c r="GJ71" s="194"/>
      <c r="GK71" s="194"/>
      <c r="GL71" s="194"/>
      <c r="GM71" s="194"/>
      <c r="GN71" s="194"/>
      <c r="GO71" s="194"/>
      <c r="GP71" s="194"/>
      <c r="GQ71" s="194"/>
      <c r="GR71" s="194"/>
      <c r="GS71" s="194"/>
      <c r="GT71" s="194"/>
      <c r="GU71" s="194"/>
      <c r="GV71" s="194"/>
      <c r="GW71" s="194"/>
      <c r="GX71" s="194"/>
      <c r="GY71" s="194"/>
      <c r="GZ71" s="194"/>
      <c r="HA71" s="194"/>
      <c r="HB71" s="194"/>
      <c r="HC71" s="194"/>
      <c r="HD71" s="194"/>
      <c r="HE71" s="194"/>
      <c r="HF71" s="194"/>
      <c r="HG71" s="194"/>
      <c r="HH71" s="194"/>
      <c r="HI71" s="194"/>
      <c r="HJ71" s="194"/>
      <c r="HK71" s="194"/>
      <c r="HL71" s="194"/>
      <c r="HM71" s="194"/>
      <c r="HN71" s="194"/>
      <c r="HO71" s="194"/>
      <c r="HP71" s="194"/>
      <c r="HQ71" s="194"/>
      <c r="HR71" s="194"/>
      <c r="HS71" s="194"/>
      <c r="HT71" s="194"/>
      <c r="HU71" s="194"/>
      <c r="HV71" s="194"/>
      <c r="HW71" s="194"/>
      <c r="HX71" s="194"/>
      <c r="HY71" s="194"/>
      <c r="HZ71" s="194"/>
      <c r="IA71" s="194"/>
      <c r="IB71" s="194"/>
      <c r="IC71" s="194"/>
      <c r="ID71" s="194"/>
      <c r="IE71" s="194"/>
      <c r="IF71" s="194"/>
      <c r="IG71" s="194"/>
      <c r="IH71" s="194"/>
      <c r="II71" s="194"/>
      <c r="IJ71" s="194"/>
      <c r="IK71" s="194"/>
      <c r="IL71" s="194"/>
      <c r="IM71" s="194"/>
      <c r="IN71" s="194"/>
      <c r="IO71" s="194"/>
      <c r="IP71" s="194"/>
      <c r="IQ71" s="194"/>
      <c r="IR71" s="194"/>
      <c r="IS71" s="194"/>
      <c r="IT71" s="194"/>
      <c r="IU71" s="194"/>
      <c r="IV71" s="194"/>
      <c r="IW71" s="194"/>
      <c r="IX71" s="194"/>
      <c r="IY71" s="194"/>
      <c r="IZ71" s="194"/>
      <c r="JA71" s="194"/>
      <c r="JB71" s="194"/>
      <c r="JC71" s="194"/>
      <c r="JD71" s="194"/>
      <c r="JE71" s="194"/>
      <c r="JF71" s="194"/>
      <c r="JG71" s="194"/>
      <c r="JH71" s="194"/>
      <c r="JI71" s="194"/>
      <c r="JJ71" s="194"/>
      <c r="JK71" s="194"/>
      <c r="JL71" s="194"/>
      <c r="JM71" s="194"/>
      <c r="JN71" s="194"/>
      <c r="JO71" s="194"/>
      <c r="JP71" s="194"/>
      <c r="JQ71" s="194"/>
      <c r="JR71" s="194"/>
      <c r="JS71" s="194"/>
      <c r="JT71" s="194"/>
      <c r="JU71" s="194"/>
      <c r="JV71" s="194"/>
      <c r="JW71" s="194"/>
      <c r="JX71" s="194"/>
      <c r="JY71" s="194"/>
      <c r="JZ71" s="194"/>
      <c r="KA71" s="194"/>
      <c r="KB71" s="194"/>
      <c r="KC71" s="194"/>
      <c r="KD71" s="194"/>
      <c r="KE71" s="194"/>
      <c r="KF71" s="194"/>
      <c r="KG71" s="194"/>
      <c r="KH71" s="194"/>
      <c r="KI71" s="194"/>
      <c r="KJ71" s="194"/>
      <c r="KK71" s="194"/>
      <c r="KL71" s="194"/>
      <c r="KM71" s="194"/>
      <c r="KN71" s="194"/>
      <c r="KO71" s="194"/>
      <c r="KP71" s="194"/>
      <c r="KQ71" s="194"/>
      <c r="KR71" s="194"/>
      <c r="KS71" s="194"/>
      <c r="KT71" s="194"/>
      <c r="KU71" s="194"/>
      <c r="KV71" s="194"/>
      <c r="KW71" s="194"/>
      <c r="KX71" s="194"/>
      <c r="KY71" s="194"/>
      <c r="KZ71" s="194"/>
      <c r="LA71" s="194"/>
      <c r="LB71" s="194"/>
      <c r="LC71" s="194"/>
      <c r="LD71" s="194"/>
      <c r="LE71" s="194"/>
      <c r="LF71" s="194"/>
      <c r="LG71" s="194"/>
      <c r="LH71" s="194"/>
      <c r="LI71" s="194"/>
      <c r="LJ71" s="194"/>
      <c r="LK71" s="194"/>
      <c r="LL71" s="194"/>
      <c r="LM71" s="194"/>
      <c r="LN71" s="194"/>
      <c r="LO71" s="194"/>
      <c r="LP71" s="194"/>
      <c r="LQ71" s="194"/>
      <c r="LR71" s="194"/>
      <c r="LS71" s="194"/>
      <c r="LT71" s="194"/>
      <c r="LU71" s="194"/>
      <c r="LV71" s="194"/>
      <c r="LW71" s="194"/>
      <c r="LX71" s="194"/>
      <c r="LY71" s="194"/>
      <c r="LZ71" s="194"/>
      <c r="MA71" s="194"/>
      <c r="MB71" s="194"/>
      <c r="MC71" s="194"/>
      <c r="MD71" s="194"/>
      <c r="ME71" s="194"/>
      <c r="MF71" s="194"/>
      <c r="MG71" s="194"/>
      <c r="MH71" s="194"/>
      <c r="MI71" s="194"/>
      <c r="MJ71" s="194"/>
      <c r="MK71" s="194"/>
      <c r="ML71" s="194"/>
      <c r="MM71" s="194"/>
      <c r="MN71" s="194"/>
      <c r="MO71" s="194"/>
      <c r="MP71" s="194"/>
      <c r="MQ71" s="194"/>
      <c r="MR71" s="194"/>
      <c r="MS71" s="194"/>
      <c r="MT71" s="194"/>
      <c r="MU71" s="194"/>
      <c r="MV71" s="194"/>
      <c r="MW71" s="194"/>
      <c r="MX71" s="194"/>
      <c r="MY71" s="194"/>
      <c r="MZ71" s="194"/>
      <c r="NA71" s="194"/>
      <c r="NB71" s="194"/>
      <c r="NC71" s="194"/>
      <c r="ND71" s="194"/>
      <c r="NE71" s="194"/>
      <c r="NF71" s="194"/>
      <c r="NG71" s="194"/>
      <c r="NH71" s="194"/>
      <c r="NI71" s="194"/>
      <c r="NJ71" s="194"/>
      <c r="NK71" s="194"/>
      <c r="NL71" s="194"/>
      <c r="NM71" s="194"/>
      <c r="NN71" s="194"/>
      <c r="NO71" s="194"/>
      <c r="NP71" s="194"/>
      <c r="NQ71" s="194"/>
      <c r="NR71" s="194"/>
      <c r="NS71" s="194"/>
      <c r="NT71" s="194"/>
      <c r="NU71" s="194"/>
      <c r="NV71" s="194"/>
      <c r="NW71" s="194"/>
      <c r="NX71" s="194"/>
      <c r="NY71" s="194"/>
      <c r="NZ71" s="194"/>
      <c r="OA71" s="194"/>
      <c r="OB71" s="194"/>
      <c r="OC71" s="194"/>
      <c r="OD71" s="194"/>
      <c r="OE71" s="194"/>
      <c r="OF71" s="194"/>
      <c r="OG71" s="194"/>
      <c r="OH71" s="194"/>
      <c r="OI71" s="194"/>
      <c r="OJ71" s="194"/>
      <c r="OK71" s="194"/>
      <c r="OL71" s="194"/>
      <c r="OM71" s="194"/>
      <c r="ON71" s="194"/>
      <c r="OO71" s="194"/>
      <c r="OP71" s="194"/>
      <c r="OQ71" s="194"/>
      <c r="OR71" s="194"/>
      <c r="OS71" s="194"/>
      <c r="OT71" s="194"/>
      <c r="OU71" s="194"/>
      <c r="OV71" s="194"/>
      <c r="OW71" s="194"/>
      <c r="OX71" s="194"/>
      <c r="OY71" s="194"/>
      <c r="OZ71" s="194"/>
      <c r="PA71" s="194"/>
      <c r="PB71" s="194"/>
      <c r="PC71" s="194"/>
      <c r="PD71" s="194"/>
      <c r="PE71" s="194"/>
      <c r="PF71" s="194"/>
      <c r="PG71" s="194"/>
      <c r="PH71" s="194"/>
      <c r="PI71" s="194"/>
      <c r="PJ71" s="194"/>
      <c r="PK71" s="194"/>
      <c r="PL71" s="194"/>
      <c r="PM71" s="194"/>
      <c r="PN71" s="194"/>
      <c r="PO71" s="194"/>
      <c r="PP71" s="194"/>
      <c r="PQ71" s="194"/>
      <c r="PR71" s="194"/>
      <c r="PS71" s="194"/>
      <c r="PT71" s="194"/>
      <c r="PU71" s="194"/>
      <c r="PV71" s="194"/>
      <c r="PW71" s="194"/>
      <c r="PX71" s="194"/>
      <c r="PY71" s="194"/>
      <c r="PZ71" s="194"/>
      <c r="QA71" s="194"/>
      <c r="QB71" s="194"/>
      <c r="QC71" s="194"/>
      <c r="QD71" s="194"/>
      <c r="QE71" s="194"/>
      <c r="QF71" s="194"/>
      <c r="QG71" s="194"/>
      <c r="QH71" s="194"/>
      <c r="QI71" s="194"/>
      <c r="QJ71" s="194"/>
      <c r="QK71" s="194"/>
      <c r="QL71" s="194"/>
      <c r="QM71" s="194"/>
      <c r="QN71" s="194"/>
      <c r="QO71" s="194"/>
      <c r="QP71" s="194"/>
      <c r="QQ71" s="194"/>
      <c r="QR71" s="194"/>
      <c r="QS71" s="194"/>
      <c r="QT71" s="194"/>
      <c r="QU71" s="194"/>
      <c r="QV71" s="194"/>
      <c r="QW71" s="194"/>
      <c r="QX71" s="194"/>
      <c r="QY71" s="194"/>
      <c r="QZ71" s="194"/>
      <c r="RA71" s="194"/>
      <c r="RB71" s="194"/>
      <c r="RC71" s="194"/>
      <c r="RD71" s="194"/>
      <c r="RE71" s="194"/>
      <c r="RF71" s="194"/>
      <c r="RG71" s="194"/>
      <c r="RH71" s="194"/>
      <c r="RI71" s="194"/>
      <c r="RJ71" s="194"/>
      <c r="RK71" s="194"/>
      <c r="RL71" s="194"/>
      <c r="RM71" s="194"/>
      <c r="RN71" s="194"/>
      <c r="RO71" s="194"/>
      <c r="RP71" s="194"/>
      <c r="RQ71" s="194"/>
      <c r="RR71" s="194"/>
      <c r="RS71" s="194"/>
      <c r="RT71" s="194"/>
      <c r="RU71" s="194"/>
      <c r="RV71" s="194"/>
      <c r="RW71" s="194"/>
      <c r="RX71" s="194"/>
      <c r="RY71" s="194"/>
      <c r="RZ71" s="194"/>
      <c r="SA71" s="194"/>
      <c r="SB71" s="194"/>
      <c r="SC71" s="194"/>
      <c r="SD71" s="194"/>
      <c r="SE71" s="194"/>
      <c r="SF71" s="194"/>
      <c r="SG71" s="194"/>
      <c r="SH71" s="194"/>
      <c r="SI71" s="194"/>
      <c r="SJ71" s="194"/>
      <c r="SK71" s="194"/>
      <c r="SL71" s="194"/>
      <c r="SM71" s="194"/>
      <c r="SN71" s="194"/>
      <c r="SO71" s="194"/>
      <c r="SP71" s="194"/>
      <c r="SQ71" s="194"/>
      <c r="SR71" s="194"/>
      <c r="SS71" s="194"/>
      <c r="ST71" s="194"/>
      <c r="SU71" s="194"/>
      <c r="SV71" s="194"/>
      <c r="SW71" s="194"/>
      <c r="SX71" s="194"/>
      <c r="SY71" s="194"/>
      <c r="SZ71" s="194"/>
      <c r="TA71" s="194"/>
      <c r="TB71" s="194"/>
      <c r="TC71" s="194"/>
      <c r="TD71" s="194"/>
      <c r="TE71" s="194"/>
      <c r="TF71" s="194"/>
      <c r="TG71" s="194"/>
      <c r="TH71" s="194"/>
      <c r="TI71" s="194"/>
      <c r="TJ71" s="194"/>
      <c r="TK71" s="194"/>
      <c r="TL71" s="194"/>
      <c r="TM71" s="194"/>
      <c r="TN71" s="194"/>
      <c r="TO71" s="194"/>
      <c r="TP71" s="194"/>
      <c r="TQ71" s="194"/>
      <c r="TR71" s="194"/>
      <c r="TS71" s="194"/>
      <c r="TT71" s="194"/>
      <c r="TU71" s="194"/>
      <c r="TV71" s="194"/>
      <c r="TW71" s="194"/>
      <c r="TX71" s="194"/>
      <c r="TY71" s="194"/>
      <c r="TZ71" s="194"/>
      <c r="UA71" s="194"/>
      <c r="UB71" s="194"/>
      <c r="UC71" s="194"/>
      <c r="UD71" s="194"/>
      <c r="UE71" s="194"/>
      <c r="UF71" s="194"/>
      <c r="UG71" s="194"/>
      <c r="UH71" s="194"/>
      <c r="UI71" s="194"/>
      <c r="UJ71" s="194"/>
      <c r="UK71" s="194"/>
      <c r="UL71" s="194"/>
      <c r="UM71" s="194"/>
      <c r="UN71" s="194"/>
      <c r="UO71" s="194"/>
      <c r="UP71" s="194"/>
      <c r="UQ71" s="194"/>
      <c r="UR71" s="194"/>
      <c r="US71" s="194"/>
      <c r="UT71" s="194"/>
      <c r="UU71" s="194"/>
      <c r="UV71" s="194"/>
      <c r="UW71" s="194"/>
      <c r="UX71" s="194"/>
      <c r="UY71" s="194"/>
      <c r="UZ71" s="194"/>
      <c r="VA71" s="194"/>
      <c r="VB71" s="194"/>
      <c r="VC71" s="194"/>
      <c r="VD71" s="194"/>
      <c r="VE71" s="194"/>
      <c r="VF71" s="194"/>
      <c r="VG71" s="194"/>
      <c r="VH71" s="194"/>
      <c r="VI71" s="194"/>
      <c r="VJ71" s="194"/>
      <c r="VK71" s="194"/>
      <c r="VL71" s="194"/>
      <c r="VM71" s="194"/>
      <c r="VN71" s="194"/>
      <c r="VO71" s="194"/>
      <c r="VP71" s="194"/>
      <c r="VQ71" s="194"/>
      <c r="VR71" s="194"/>
      <c r="VS71" s="194"/>
      <c r="VT71" s="194"/>
      <c r="VU71" s="194"/>
      <c r="VV71" s="194"/>
      <c r="VW71" s="194"/>
      <c r="VX71" s="194"/>
      <c r="VY71" s="194"/>
      <c r="VZ71" s="194"/>
      <c r="WA71" s="194"/>
      <c r="WB71" s="194"/>
      <c r="WC71" s="194"/>
      <c r="WD71" s="194"/>
      <c r="WE71" s="194"/>
      <c r="WF71" s="194"/>
      <c r="WG71" s="194"/>
      <c r="WH71" s="194"/>
      <c r="WI71" s="194"/>
      <c r="WJ71" s="194"/>
      <c r="WK71" s="194"/>
      <c r="WL71" s="194"/>
      <c r="WM71" s="194"/>
      <c r="WN71" s="194"/>
      <c r="WO71" s="194"/>
      <c r="WP71" s="194"/>
      <c r="WQ71" s="194"/>
      <c r="WR71" s="194"/>
      <c r="WS71" s="194"/>
      <c r="WT71" s="194"/>
      <c r="WU71" s="194"/>
      <c r="WV71" s="194"/>
      <c r="WW71" s="194"/>
      <c r="WX71" s="194"/>
      <c r="WY71" s="194"/>
      <c r="WZ71" s="194"/>
      <c r="XA71" s="194"/>
      <c r="XB71" s="194"/>
      <c r="XC71" s="194"/>
      <c r="XD71" s="194"/>
      <c r="XE71" s="194"/>
      <c r="XF71" s="194"/>
      <c r="XG71" s="194"/>
      <c r="XH71" s="194"/>
      <c r="XI71" s="194"/>
      <c r="XJ71" s="194"/>
      <c r="XK71" s="194"/>
      <c r="XL71" s="194"/>
      <c r="XM71" s="194"/>
      <c r="XN71" s="194"/>
      <c r="XO71" s="194"/>
      <c r="XP71" s="194"/>
      <c r="XQ71" s="194"/>
      <c r="XR71" s="194"/>
      <c r="XS71" s="194"/>
      <c r="XT71" s="194"/>
      <c r="XU71" s="194"/>
      <c r="XV71" s="194"/>
      <c r="XW71" s="194"/>
      <c r="XX71" s="194"/>
      <c r="XY71" s="194"/>
      <c r="XZ71" s="194"/>
      <c r="YA71" s="194"/>
      <c r="YB71" s="194"/>
      <c r="YC71" s="194"/>
      <c r="YD71" s="194"/>
      <c r="YE71" s="194"/>
      <c r="YF71" s="194"/>
      <c r="YG71" s="194"/>
      <c r="YH71" s="194"/>
      <c r="YI71" s="194"/>
      <c r="YJ71" s="194"/>
      <c r="YK71" s="194"/>
      <c r="YL71" s="194"/>
      <c r="YM71" s="194"/>
      <c r="YN71" s="194"/>
      <c r="YO71" s="194"/>
      <c r="YP71" s="194"/>
      <c r="YQ71" s="194"/>
      <c r="YR71" s="194"/>
      <c r="YS71" s="194"/>
      <c r="YT71" s="194"/>
      <c r="YU71" s="194"/>
      <c r="YV71" s="194"/>
      <c r="YW71" s="194"/>
      <c r="YX71" s="194"/>
      <c r="YY71" s="194"/>
      <c r="YZ71" s="194"/>
      <c r="ZA71" s="194"/>
      <c r="ZB71" s="194"/>
      <c r="ZC71" s="194"/>
      <c r="ZD71" s="194"/>
      <c r="ZE71" s="194"/>
      <c r="ZF71" s="194"/>
      <c r="ZG71" s="194"/>
      <c r="ZH71" s="194"/>
      <c r="ZI71" s="194"/>
      <c r="ZJ71" s="194"/>
      <c r="ZK71" s="194"/>
      <c r="ZL71" s="194"/>
      <c r="ZM71" s="194"/>
      <c r="ZN71" s="194"/>
      <c r="ZO71" s="194"/>
      <c r="ZP71" s="194"/>
      <c r="ZQ71" s="194"/>
      <c r="ZR71" s="194"/>
      <c r="ZS71" s="194"/>
      <c r="ZT71" s="194"/>
      <c r="ZU71" s="194"/>
      <c r="ZV71" s="194"/>
      <c r="ZW71" s="194"/>
      <c r="ZX71" s="194"/>
      <c r="ZY71" s="194"/>
      <c r="ZZ71" s="194"/>
    </row>
    <row r="72" spans="1:702" s="39" customFormat="1" ht="19.5" customHeight="1">
      <c r="A72" s="194"/>
      <c r="B72" s="823"/>
      <c r="C72" s="741">
        <f>【5】見・契_研修諸経費!C71</f>
        <v>0</v>
      </c>
      <c r="D72" s="742">
        <f>【5】見・契_研修諸経費!D71</f>
        <v>0</v>
      </c>
      <c r="E72" s="743">
        <f>【5】見・契_研修諸経費!E71</f>
        <v>0</v>
      </c>
      <c r="F72" s="744">
        <f>【5】見・契_研修諸経費!F71</f>
        <v>0</v>
      </c>
      <c r="G72" s="663">
        <f t="shared" si="5"/>
        <v>0</v>
      </c>
      <c r="H72" s="664"/>
      <c r="I72" s="664"/>
      <c r="J72" s="81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c r="BI72" s="194"/>
      <c r="BJ72" s="194"/>
      <c r="BK72" s="194"/>
      <c r="BL72" s="194"/>
      <c r="BM72" s="194"/>
      <c r="BN72" s="194"/>
      <c r="BO72" s="194"/>
      <c r="BP72" s="194"/>
      <c r="BQ72" s="194"/>
      <c r="BR72" s="194"/>
      <c r="BS72" s="194"/>
      <c r="BT72" s="194"/>
      <c r="BU72" s="194"/>
      <c r="BV72" s="194"/>
      <c r="BW72" s="194"/>
      <c r="BX72" s="194"/>
      <c r="BY72" s="194"/>
      <c r="BZ72" s="194"/>
      <c r="CA72" s="194"/>
      <c r="CB72" s="194"/>
      <c r="CC72" s="194"/>
      <c r="CD72" s="194"/>
      <c r="CE72" s="194"/>
      <c r="CF72" s="194"/>
      <c r="CG72" s="194"/>
      <c r="CH72" s="194"/>
      <c r="CI72" s="194"/>
      <c r="CJ72" s="194"/>
      <c r="CK72" s="194"/>
      <c r="CL72" s="194"/>
      <c r="CM72" s="194"/>
      <c r="CN72" s="194"/>
      <c r="CO72" s="194"/>
      <c r="CP72" s="194"/>
      <c r="CQ72" s="194"/>
      <c r="CR72" s="194"/>
      <c r="CS72" s="194"/>
      <c r="CT72" s="194"/>
      <c r="CU72" s="194"/>
      <c r="CV72" s="194"/>
      <c r="CW72" s="194"/>
      <c r="CX72" s="194"/>
      <c r="CY72" s="194"/>
      <c r="CZ72" s="194"/>
      <c r="DA72" s="194"/>
      <c r="DB72" s="194"/>
      <c r="DC72" s="194"/>
      <c r="DD72" s="194"/>
      <c r="DE72" s="194"/>
      <c r="DF72" s="194"/>
      <c r="DG72" s="194"/>
      <c r="DH72" s="194"/>
      <c r="DI72" s="194"/>
      <c r="DJ72" s="194"/>
      <c r="DK72" s="194"/>
      <c r="DL72" s="194"/>
      <c r="DM72" s="194"/>
      <c r="DN72" s="194"/>
      <c r="DO72" s="194"/>
      <c r="DP72" s="194"/>
      <c r="DQ72" s="194"/>
      <c r="DR72" s="194"/>
      <c r="DS72" s="194"/>
      <c r="DT72" s="194"/>
      <c r="DU72" s="194"/>
      <c r="DV72" s="194"/>
      <c r="DW72" s="194"/>
      <c r="DX72" s="194"/>
      <c r="DY72" s="194"/>
      <c r="DZ72" s="194"/>
      <c r="EA72" s="194"/>
      <c r="EB72" s="194"/>
      <c r="EC72" s="194"/>
      <c r="ED72" s="194"/>
      <c r="EE72" s="194"/>
      <c r="EF72" s="194"/>
      <c r="EG72" s="194"/>
      <c r="EH72" s="194"/>
      <c r="EI72" s="194"/>
      <c r="EJ72" s="194"/>
      <c r="EK72" s="194"/>
      <c r="EL72" s="194"/>
      <c r="EM72" s="194"/>
      <c r="EN72" s="194"/>
      <c r="EO72" s="194"/>
      <c r="EP72" s="194"/>
      <c r="EQ72" s="194"/>
      <c r="ER72" s="194"/>
      <c r="ES72" s="194"/>
      <c r="ET72" s="194"/>
      <c r="EU72" s="194"/>
      <c r="EV72" s="194"/>
      <c r="EW72" s="194"/>
      <c r="EX72" s="194"/>
      <c r="EY72" s="194"/>
      <c r="EZ72" s="194"/>
      <c r="FA72" s="194"/>
      <c r="FB72" s="194"/>
      <c r="FC72" s="194"/>
      <c r="FD72" s="194"/>
      <c r="FE72" s="194"/>
      <c r="FF72" s="194"/>
      <c r="FG72" s="194"/>
      <c r="FH72" s="194"/>
      <c r="FI72" s="194"/>
      <c r="FJ72" s="194"/>
      <c r="FK72" s="194"/>
      <c r="FL72" s="194"/>
      <c r="FM72" s="194"/>
      <c r="FN72" s="194"/>
      <c r="FO72" s="194"/>
      <c r="FP72" s="194"/>
      <c r="FQ72" s="194"/>
      <c r="FR72" s="194"/>
      <c r="FS72" s="194"/>
      <c r="FT72" s="194"/>
      <c r="FU72" s="194"/>
      <c r="FV72" s="194"/>
      <c r="FW72" s="194"/>
      <c r="FX72" s="194"/>
      <c r="FY72" s="194"/>
      <c r="FZ72" s="194"/>
      <c r="GA72" s="194"/>
      <c r="GB72" s="194"/>
      <c r="GC72" s="194"/>
      <c r="GD72" s="194"/>
      <c r="GE72" s="194"/>
      <c r="GF72" s="194"/>
      <c r="GG72" s="194"/>
      <c r="GH72" s="194"/>
      <c r="GI72" s="194"/>
      <c r="GJ72" s="194"/>
      <c r="GK72" s="194"/>
      <c r="GL72" s="194"/>
      <c r="GM72" s="194"/>
      <c r="GN72" s="194"/>
      <c r="GO72" s="194"/>
      <c r="GP72" s="194"/>
      <c r="GQ72" s="194"/>
      <c r="GR72" s="194"/>
      <c r="GS72" s="194"/>
      <c r="GT72" s="194"/>
      <c r="GU72" s="194"/>
      <c r="GV72" s="194"/>
      <c r="GW72" s="194"/>
      <c r="GX72" s="194"/>
      <c r="GY72" s="194"/>
      <c r="GZ72" s="194"/>
      <c r="HA72" s="194"/>
      <c r="HB72" s="194"/>
      <c r="HC72" s="194"/>
      <c r="HD72" s="194"/>
      <c r="HE72" s="194"/>
      <c r="HF72" s="194"/>
      <c r="HG72" s="194"/>
      <c r="HH72" s="194"/>
      <c r="HI72" s="194"/>
      <c r="HJ72" s="194"/>
      <c r="HK72" s="194"/>
      <c r="HL72" s="194"/>
      <c r="HM72" s="194"/>
      <c r="HN72" s="194"/>
      <c r="HO72" s="194"/>
      <c r="HP72" s="194"/>
      <c r="HQ72" s="194"/>
      <c r="HR72" s="194"/>
      <c r="HS72" s="194"/>
      <c r="HT72" s="194"/>
      <c r="HU72" s="194"/>
      <c r="HV72" s="194"/>
      <c r="HW72" s="194"/>
      <c r="HX72" s="194"/>
      <c r="HY72" s="194"/>
      <c r="HZ72" s="194"/>
      <c r="IA72" s="194"/>
      <c r="IB72" s="194"/>
      <c r="IC72" s="194"/>
      <c r="ID72" s="194"/>
      <c r="IE72" s="194"/>
      <c r="IF72" s="194"/>
      <c r="IG72" s="194"/>
      <c r="IH72" s="194"/>
      <c r="II72" s="194"/>
      <c r="IJ72" s="194"/>
      <c r="IK72" s="194"/>
      <c r="IL72" s="194"/>
      <c r="IM72" s="194"/>
      <c r="IN72" s="194"/>
      <c r="IO72" s="194"/>
      <c r="IP72" s="194"/>
      <c r="IQ72" s="194"/>
      <c r="IR72" s="194"/>
      <c r="IS72" s="194"/>
      <c r="IT72" s="194"/>
      <c r="IU72" s="194"/>
      <c r="IV72" s="194"/>
      <c r="IW72" s="194"/>
      <c r="IX72" s="194"/>
      <c r="IY72" s="194"/>
      <c r="IZ72" s="194"/>
      <c r="JA72" s="194"/>
      <c r="JB72" s="194"/>
      <c r="JC72" s="194"/>
      <c r="JD72" s="194"/>
      <c r="JE72" s="194"/>
      <c r="JF72" s="194"/>
      <c r="JG72" s="194"/>
      <c r="JH72" s="194"/>
      <c r="JI72" s="194"/>
      <c r="JJ72" s="194"/>
      <c r="JK72" s="194"/>
      <c r="JL72" s="194"/>
      <c r="JM72" s="194"/>
      <c r="JN72" s="194"/>
      <c r="JO72" s="194"/>
      <c r="JP72" s="194"/>
      <c r="JQ72" s="194"/>
      <c r="JR72" s="194"/>
      <c r="JS72" s="194"/>
      <c r="JT72" s="194"/>
      <c r="JU72" s="194"/>
      <c r="JV72" s="194"/>
      <c r="JW72" s="194"/>
      <c r="JX72" s="194"/>
      <c r="JY72" s="194"/>
      <c r="JZ72" s="194"/>
      <c r="KA72" s="194"/>
      <c r="KB72" s="194"/>
      <c r="KC72" s="194"/>
      <c r="KD72" s="194"/>
      <c r="KE72" s="194"/>
      <c r="KF72" s="194"/>
      <c r="KG72" s="194"/>
      <c r="KH72" s="194"/>
      <c r="KI72" s="194"/>
      <c r="KJ72" s="194"/>
      <c r="KK72" s="194"/>
      <c r="KL72" s="194"/>
      <c r="KM72" s="194"/>
      <c r="KN72" s="194"/>
      <c r="KO72" s="194"/>
      <c r="KP72" s="194"/>
      <c r="KQ72" s="194"/>
      <c r="KR72" s="194"/>
      <c r="KS72" s="194"/>
      <c r="KT72" s="194"/>
      <c r="KU72" s="194"/>
      <c r="KV72" s="194"/>
      <c r="KW72" s="194"/>
      <c r="KX72" s="194"/>
      <c r="KY72" s="194"/>
      <c r="KZ72" s="194"/>
      <c r="LA72" s="194"/>
      <c r="LB72" s="194"/>
      <c r="LC72" s="194"/>
      <c r="LD72" s="194"/>
      <c r="LE72" s="194"/>
      <c r="LF72" s="194"/>
      <c r="LG72" s="194"/>
      <c r="LH72" s="194"/>
      <c r="LI72" s="194"/>
      <c r="LJ72" s="194"/>
      <c r="LK72" s="194"/>
      <c r="LL72" s="194"/>
      <c r="LM72" s="194"/>
      <c r="LN72" s="194"/>
      <c r="LO72" s="194"/>
      <c r="LP72" s="194"/>
      <c r="LQ72" s="194"/>
      <c r="LR72" s="194"/>
      <c r="LS72" s="194"/>
      <c r="LT72" s="194"/>
      <c r="LU72" s="194"/>
      <c r="LV72" s="194"/>
      <c r="LW72" s="194"/>
      <c r="LX72" s="194"/>
      <c r="LY72" s="194"/>
      <c r="LZ72" s="194"/>
      <c r="MA72" s="194"/>
      <c r="MB72" s="194"/>
      <c r="MC72" s="194"/>
      <c r="MD72" s="194"/>
      <c r="ME72" s="194"/>
      <c r="MF72" s="194"/>
      <c r="MG72" s="194"/>
      <c r="MH72" s="194"/>
      <c r="MI72" s="194"/>
      <c r="MJ72" s="194"/>
      <c r="MK72" s="194"/>
      <c r="ML72" s="194"/>
      <c r="MM72" s="194"/>
      <c r="MN72" s="194"/>
      <c r="MO72" s="194"/>
      <c r="MP72" s="194"/>
      <c r="MQ72" s="194"/>
      <c r="MR72" s="194"/>
      <c r="MS72" s="194"/>
      <c r="MT72" s="194"/>
      <c r="MU72" s="194"/>
      <c r="MV72" s="194"/>
      <c r="MW72" s="194"/>
      <c r="MX72" s="194"/>
      <c r="MY72" s="194"/>
      <c r="MZ72" s="194"/>
      <c r="NA72" s="194"/>
      <c r="NB72" s="194"/>
      <c r="NC72" s="194"/>
      <c r="ND72" s="194"/>
      <c r="NE72" s="194"/>
      <c r="NF72" s="194"/>
      <c r="NG72" s="194"/>
      <c r="NH72" s="194"/>
      <c r="NI72" s="194"/>
      <c r="NJ72" s="194"/>
      <c r="NK72" s="194"/>
      <c r="NL72" s="194"/>
      <c r="NM72" s="194"/>
      <c r="NN72" s="194"/>
      <c r="NO72" s="194"/>
      <c r="NP72" s="194"/>
      <c r="NQ72" s="194"/>
      <c r="NR72" s="194"/>
      <c r="NS72" s="194"/>
      <c r="NT72" s="194"/>
      <c r="NU72" s="194"/>
      <c r="NV72" s="194"/>
      <c r="NW72" s="194"/>
      <c r="NX72" s="194"/>
      <c r="NY72" s="194"/>
      <c r="NZ72" s="194"/>
      <c r="OA72" s="194"/>
      <c r="OB72" s="194"/>
      <c r="OC72" s="194"/>
      <c r="OD72" s="194"/>
      <c r="OE72" s="194"/>
      <c r="OF72" s="194"/>
      <c r="OG72" s="194"/>
      <c r="OH72" s="194"/>
      <c r="OI72" s="194"/>
      <c r="OJ72" s="194"/>
      <c r="OK72" s="194"/>
      <c r="OL72" s="194"/>
      <c r="OM72" s="194"/>
      <c r="ON72" s="194"/>
      <c r="OO72" s="194"/>
      <c r="OP72" s="194"/>
      <c r="OQ72" s="194"/>
      <c r="OR72" s="194"/>
      <c r="OS72" s="194"/>
      <c r="OT72" s="194"/>
      <c r="OU72" s="194"/>
      <c r="OV72" s="194"/>
      <c r="OW72" s="194"/>
      <c r="OX72" s="194"/>
      <c r="OY72" s="194"/>
      <c r="OZ72" s="194"/>
      <c r="PA72" s="194"/>
      <c r="PB72" s="194"/>
      <c r="PC72" s="194"/>
      <c r="PD72" s="194"/>
      <c r="PE72" s="194"/>
      <c r="PF72" s="194"/>
      <c r="PG72" s="194"/>
      <c r="PH72" s="194"/>
      <c r="PI72" s="194"/>
      <c r="PJ72" s="194"/>
      <c r="PK72" s="194"/>
      <c r="PL72" s="194"/>
      <c r="PM72" s="194"/>
      <c r="PN72" s="194"/>
      <c r="PO72" s="194"/>
      <c r="PP72" s="194"/>
      <c r="PQ72" s="194"/>
      <c r="PR72" s="194"/>
      <c r="PS72" s="194"/>
      <c r="PT72" s="194"/>
      <c r="PU72" s="194"/>
      <c r="PV72" s="194"/>
      <c r="PW72" s="194"/>
      <c r="PX72" s="194"/>
      <c r="PY72" s="194"/>
      <c r="PZ72" s="194"/>
      <c r="QA72" s="194"/>
      <c r="QB72" s="194"/>
      <c r="QC72" s="194"/>
      <c r="QD72" s="194"/>
      <c r="QE72" s="194"/>
      <c r="QF72" s="194"/>
      <c r="QG72" s="194"/>
      <c r="QH72" s="194"/>
      <c r="QI72" s="194"/>
      <c r="QJ72" s="194"/>
      <c r="QK72" s="194"/>
      <c r="QL72" s="194"/>
      <c r="QM72" s="194"/>
      <c r="QN72" s="194"/>
      <c r="QO72" s="194"/>
      <c r="QP72" s="194"/>
      <c r="QQ72" s="194"/>
      <c r="QR72" s="194"/>
      <c r="QS72" s="194"/>
      <c r="QT72" s="194"/>
      <c r="QU72" s="194"/>
      <c r="QV72" s="194"/>
      <c r="QW72" s="194"/>
      <c r="QX72" s="194"/>
      <c r="QY72" s="194"/>
      <c r="QZ72" s="194"/>
      <c r="RA72" s="194"/>
      <c r="RB72" s="194"/>
      <c r="RC72" s="194"/>
      <c r="RD72" s="194"/>
      <c r="RE72" s="194"/>
      <c r="RF72" s="194"/>
      <c r="RG72" s="194"/>
      <c r="RH72" s="194"/>
      <c r="RI72" s="194"/>
      <c r="RJ72" s="194"/>
      <c r="RK72" s="194"/>
      <c r="RL72" s="194"/>
      <c r="RM72" s="194"/>
      <c r="RN72" s="194"/>
      <c r="RO72" s="194"/>
      <c r="RP72" s="194"/>
      <c r="RQ72" s="194"/>
      <c r="RR72" s="194"/>
      <c r="RS72" s="194"/>
      <c r="RT72" s="194"/>
      <c r="RU72" s="194"/>
      <c r="RV72" s="194"/>
      <c r="RW72" s="194"/>
      <c r="RX72" s="194"/>
      <c r="RY72" s="194"/>
      <c r="RZ72" s="194"/>
      <c r="SA72" s="194"/>
      <c r="SB72" s="194"/>
      <c r="SC72" s="194"/>
      <c r="SD72" s="194"/>
      <c r="SE72" s="194"/>
      <c r="SF72" s="194"/>
      <c r="SG72" s="194"/>
      <c r="SH72" s="194"/>
      <c r="SI72" s="194"/>
      <c r="SJ72" s="194"/>
      <c r="SK72" s="194"/>
      <c r="SL72" s="194"/>
      <c r="SM72" s="194"/>
      <c r="SN72" s="194"/>
      <c r="SO72" s="194"/>
      <c r="SP72" s="194"/>
      <c r="SQ72" s="194"/>
      <c r="SR72" s="194"/>
      <c r="SS72" s="194"/>
      <c r="ST72" s="194"/>
      <c r="SU72" s="194"/>
      <c r="SV72" s="194"/>
      <c r="SW72" s="194"/>
      <c r="SX72" s="194"/>
      <c r="SY72" s="194"/>
      <c r="SZ72" s="194"/>
      <c r="TA72" s="194"/>
      <c r="TB72" s="194"/>
      <c r="TC72" s="194"/>
      <c r="TD72" s="194"/>
      <c r="TE72" s="194"/>
      <c r="TF72" s="194"/>
      <c r="TG72" s="194"/>
      <c r="TH72" s="194"/>
      <c r="TI72" s="194"/>
      <c r="TJ72" s="194"/>
      <c r="TK72" s="194"/>
      <c r="TL72" s="194"/>
      <c r="TM72" s="194"/>
      <c r="TN72" s="194"/>
      <c r="TO72" s="194"/>
      <c r="TP72" s="194"/>
      <c r="TQ72" s="194"/>
      <c r="TR72" s="194"/>
      <c r="TS72" s="194"/>
      <c r="TT72" s="194"/>
      <c r="TU72" s="194"/>
      <c r="TV72" s="194"/>
      <c r="TW72" s="194"/>
      <c r="TX72" s="194"/>
      <c r="TY72" s="194"/>
      <c r="TZ72" s="194"/>
      <c r="UA72" s="194"/>
      <c r="UB72" s="194"/>
      <c r="UC72" s="194"/>
      <c r="UD72" s="194"/>
      <c r="UE72" s="194"/>
      <c r="UF72" s="194"/>
      <c r="UG72" s="194"/>
      <c r="UH72" s="194"/>
      <c r="UI72" s="194"/>
      <c r="UJ72" s="194"/>
      <c r="UK72" s="194"/>
      <c r="UL72" s="194"/>
      <c r="UM72" s="194"/>
      <c r="UN72" s="194"/>
      <c r="UO72" s="194"/>
      <c r="UP72" s="194"/>
      <c r="UQ72" s="194"/>
      <c r="UR72" s="194"/>
      <c r="US72" s="194"/>
      <c r="UT72" s="194"/>
      <c r="UU72" s="194"/>
      <c r="UV72" s="194"/>
      <c r="UW72" s="194"/>
      <c r="UX72" s="194"/>
      <c r="UY72" s="194"/>
      <c r="UZ72" s="194"/>
      <c r="VA72" s="194"/>
      <c r="VB72" s="194"/>
      <c r="VC72" s="194"/>
      <c r="VD72" s="194"/>
      <c r="VE72" s="194"/>
      <c r="VF72" s="194"/>
      <c r="VG72" s="194"/>
      <c r="VH72" s="194"/>
      <c r="VI72" s="194"/>
      <c r="VJ72" s="194"/>
      <c r="VK72" s="194"/>
      <c r="VL72" s="194"/>
      <c r="VM72" s="194"/>
      <c r="VN72" s="194"/>
      <c r="VO72" s="194"/>
      <c r="VP72" s="194"/>
      <c r="VQ72" s="194"/>
      <c r="VR72" s="194"/>
      <c r="VS72" s="194"/>
      <c r="VT72" s="194"/>
      <c r="VU72" s="194"/>
      <c r="VV72" s="194"/>
      <c r="VW72" s="194"/>
      <c r="VX72" s="194"/>
      <c r="VY72" s="194"/>
      <c r="VZ72" s="194"/>
      <c r="WA72" s="194"/>
      <c r="WB72" s="194"/>
      <c r="WC72" s="194"/>
      <c r="WD72" s="194"/>
      <c r="WE72" s="194"/>
      <c r="WF72" s="194"/>
      <c r="WG72" s="194"/>
      <c r="WH72" s="194"/>
      <c r="WI72" s="194"/>
      <c r="WJ72" s="194"/>
      <c r="WK72" s="194"/>
      <c r="WL72" s="194"/>
      <c r="WM72" s="194"/>
      <c r="WN72" s="194"/>
      <c r="WO72" s="194"/>
      <c r="WP72" s="194"/>
      <c r="WQ72" s="194"/>
      <c r="WR72" s="194"/>
      <c r="WS72" s="194"/>
      <c r="WT72" s="194"/>
      <c r="WU72" s="194"/>
      <c r="WV72" s="194"/>
      <c r="WW72" s="194"/>
      <c r="WX72" s="194"/>
      <c r="WY72" s="194"/>
      <c r="WZ72" s="194"/>
      <c r="XA72" s="194"/>
      <c r="XB72" s="194"/>
      <c r="XC72" s="194"/>
      <c r="XD72" s="194"/>
      <c r="XE72" s="194"/>
      <c r="XF72" s="194"/>
      <c r="XG72" s="194"/>
      <c r="XH72" s="194"/>
      <c r="XI72" s="194"/>
      <c r="XJ72" s="194"/>
      <c r="XK72" s="194"/>
      <c r="XL72" s="194"/>
      <c r="XM72" s="194"/>
      <c r="XN72" s="194"/>
      <c r="XO72" s="194"/>
      <c r="XP72" s="194"/>
      <c r="XQ72" s="194"/>
      <c r="XR72" s="194"/>
      <c r="XS72" s="194"/>
      <c r="XT72" s="194"/>
      <c r="XU72" s="194"/>
      <c r="XV72" s="194"/>
      <c r="XW72" s="194"/>
      <c r="XX72" s="194"/>
      <c r="XY72" s="194"/>
      <c r="XZ72" s="194"/>
      <c r="YA72" s="194"/>
      <c r="YB72" s="194"/>
      <c r="YC72" s="194"/>
      <c r="YD72" s="194"/>
      <c r="YE72" s="194"/>
      <c r="YF72" s="194"/>
      <c r="YG72" s="194"/>
      <c r="YH72" s="194"/>
      <c r="YI72" s="194"/>
      <c r="YJ72" s="194"/>
      <c r="YK72" s="194"/>
      <c r="YL72" s="194"/>
      <c r="YM72" s="194"/>
      <c r="YN72" s="194"/>
      <c r="YO72" s="194"/>
      <c r="YP72" s="194"/>
      <c r="YQ72" s="194"/>
      <c r="YR72" s="194"/>
      <c r="YS72" s="194"/>
      <c r="YT72" s="194"/>
      <c r="YU72" s="194"/>
      <c r="YV72" s="194"/>
      <c r="YW72" s="194"/>
      <c r="YX72" s="194"/>
      <c r="YY72" s="194"/>
      <c r="YZ72" s="194"/>
      <c r="ZA72" s="194"/>
      <c r="ZB72" s="194"/>
      <c r="ZC72" s="194"/>
      <c r="ZD72" s="194"/>
      <c r="ZE72" s="194"/>
      <c r="ZF72" s="194"/>
      <c r="ZG72" s="194"/>
      <c r="ZH72" s="194"/>
      <c r="ZI72" s="194"/>
      <c r="ZJ72" s="194"/>
      <c r="ZK72" s="194"/>
      <c r="ZL72" s="194"/>
      <c r="ZM72" s="194"/>
      <c r="ZN72" s="194"/>
      <c r="ZO72" s="194"/>
      <c r="ZP72" s="194"/>
      <c r="ZQ72" s="194"/>
      <c r="ZR72" s="194"/>
      <c r="ZS72" s="194"/>
      <c r="ZT72" s="194"/>
      <c r="ZU72" s="194"/>
      <c r="ZV72" s="194"/>
      <c r="ZW72" s="194"/>
      <c r="ZX72" s="194"/>
      <c r="ZY72" s="194"/>
      <c r="ZZ72" s="194"/>
    </row>
    <row r="73" spans="1:702" s="39" customFormat="1" ht="24.75" customHeight="1">
      <c r="A73" s="194"/>
      <c r="B73" s="390"/>
      <c r="C73" s="396"/>
      <c r="D73" s="665"/>
      <c r="E73" s="1066" t="s">
        <v>421</v>
      </c>
      <c r="F73" s="1067"/>
      <c r="G73" s="819">
        <f>SUM(G68:G72)</f>
        <v>0</v>
      </c>
      <c r="H73" s="667"/>
      <c r="I73" s="667"/>
      <c r="J73" s="815"/>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c r="BK73" s="194"/>
      <c r="BL73" s="194"/>
      <c r="BM73" s="194"/>
      <c r="BN73" s="194"/>
      <c r="BO73" s="194"/>
      <c r="BP73" s="194"/>
      <c r="BQ73" s="194"/>
      <c r="BR73" s="194"/>
      <c r="BS73" s="194"/>
      <c r="BT73" s="194"/>
      <c r="BU73" s="194"/>
      <c r="BV73" s="194"/>
      <c r="BW73" s="194"/>
      <c r="BX73" s="194"/>
      <c r="BY73" s="194"/>
      <c r="BZ73" s="194"/>
      <c r="CA73" s="194"/>
      <c r="CB73" s="194"/>
      <c r="CC73" s="194"/>
      <c r="CD73" s="194"/>
      <c r="CE73" s="194"/>
      <c r="CF73" s="194"/>
      <c r="CG73" s="194"/>
      <c r="CH73" s="194"/>
      <c r="CI73" s="194"/>
      <c r="CJ73" s="194"/>
      <c r="CK73" s="194"/>
      <c r="CL73" s="194"/>
      <c r="CM73" s="194"/>
      <c r="CN73" s="194"/>
      <c r="CO73" s="194"/>
      <c r="CP73" s="194"/>
      <c r="CQ73" s="194"/>
      <c r="CR73" s="194"/>
      <c r="CS73" s="194"/>
      <c r="CT73" s="194"/>
      <c r="CU73" s="194"/>
      <c r="CV73" s="194"/>
      <c r="CW73" s="194"/>
      <c r="CX73" s="194"/>
      <c r="CY73" s="194"/>
      <c r="CZ73" s="194"/>
      <c r="DA73" s="194"/>
      <c r="DB73" s="194"/>
      <c r="DC73" s="194"/>
      <c r="DD73" s="194"/>
      <c r="DE73" s="194"/>
      <c r="DF73" s="194"/>
      <c r="DG73" s="194"/>
      <c r="DH73" s="194"/>
      <c r="DI73" s="194"/>
      <c r="DJ73" s="194"/>
      <c r="DK73" s="194"/>
      <c r="DL73" s="194"/>
      <c r="DM73" s="194"/>
      <c r="DN73" s="194"/>
      <c r="DO73" s="194"/>
      <c r="DP73" s="194"/>
      <c r="DQ73" s="194"/>
      <c r="DR73" s="194"/>
      <c r="DS73" s="194"/>
      <c r="DT73" s="194"/>
      <c r="DU73" s="194"/>
      <c r="DV73" s="194"/>
      <c r="DW73" s="194"/>
      <c r="DX73" s="194"/>
      <c r="DY73" s="194"/>
      <c r="DZ73" s="194"/>
      <c r="EA73" s="194"/>
      <c r="EB73" s="194"/>
      <c r="EC73" s="194"/>
      <c r="ED73" s="194"/>
      <c r="EE73" s="194"/>
      <c r="EF73" s="194"/>
      <c r="EG73" s="194"/>
      <c r="EH73" s="194"/>
      <c r="EI73" s="194"/>
      <c r="EJ73" s="194"/>
      <c r="EK73" s="194"/>
      <c r="EL73" s="194"/>
      <c r="EM73" s="194"/>
      <c r="EN73" s="194"/>
      <c r="EO73" s="194"/>
      <c r="EP73" s="194"/>
      <c r="EQ73" s="194"/>
      <c r="ER73" s="194"/>
      <c r="ES73" s="194"/>
      <c r="ET73" s="194"/>
      <c r="EU73" s="194"/>
      <c r="EV73" s="194"/>
      <c r="EW73" s="194"/>
      <c r="EX73" s="194"/>
      <c r="EY73" s="194"/>
      <c r="EZ73" s="194"/>
      <c r="FA73" s="194"/>
      <c r="FB73" s="194"/>
      <c r="FC73" s="194"/>
      <c r="FD73" s="194"/>
      <c r="FE73" s="194"/>
      <c r="FF73" s="194"/>
      <c r="FG73" s="194"/>
      <c r="FH73" s="194"/>
      <c r="FI73" s="194"/>
      <c r="FJ73" s="194"/>
      <c r="FK73" s="194"/>
      <c r="FL73" s="194"/>
      <c r="FM73" s="194"/>
      <c r="FN73" s="194"/>
      <c r="FO73" s="194"/>
      <c r="FP73" s="194"/>
      <c r="FQ73" s="194"/>
      <c r="FR73" s="194"/>
      <c r="FS73" s="194"/>
      <c r="FT73" s="194"/>
      <c r="FU73" s="194"/>
      <c r="FV73" s="194"/>
      <c r="FW73" s="194"/>
      <c r="FX73" s="194"/>
      <c r="FY73" s="194"/>
      <c r="FZ73" s="194"/>
      <c r="GA73" s="194"/>
      <c r="GB73" s="194"/>
      <c r="GC73" s="194"/>
      <c r="GD73" s="194"/>
      <c r="GE73" s="194"/>
      <c r="GF73" s="194"/>
      <c r="GG73" s="194"/>
      <c r="GH73" s="194"/>
      <c r="GI73" s="194"/>
      <c r="GJ73" s="194"/>
      <c r="GK73" s="194"/>
      <c r="GL73" s="194"/>
      <c r="GM73" s="194"/>
      <c r="GN73" s="194"/>
      <c r="GO73" s="194"/>
      <c r="GP73" s="194"/>
      <c r="GQ73" s="194"/>
      <c r="GR73" s="194"/>
      <c r="GS73" s="194"/>
      <c r="GT73" s="194"/>
      <c r="GU73" s="194"/>
      <c r="GV73" s="194"/>
      <c r="GW73" s="194"/>
      <c r="GX73" s="194"/>
      <c r="GY73" s="194"/>
      <c r="GZ73" s="194"/>
      <c r="HA73" s="194"/>
      <c r="HB73" s="194"/>
      <c r="HC73" s="194"/>
      <c r="HD73" s="194"/>
      <c r="HE73" s="194"/>
      <c r="HF73" s="194"/>
      <c r="HG73" s="194"/>
      <c r="HH73" s="194"/>
      <c r="HI73" s="194"/>
      <c r="HJ73" s="194"/>
      <c r="HK73" s="194"/>
      <c r="HL73" s="194"/>
      <c r="HM73" s="194"/>
      <c r="HN73" s="194"/>
      <c r="HO73" s="194"/>
      <c r="HP73" s="194"/>
      <c r="HQ73" s="194"/>
      <c r="HR73" s="194"/>
      <c r="HS73" s="194"/>
      <c r="HT73" s="194"/>
      <c r="HU73" s="194"/>
      <c r="HV73" s="194"/>
      <c r="HW73" s="194"/>
      <c r="HX73" s="194"/>
      <c r="HY73" s="194"/>
      <c r="HZ73" s="194"/>
      <c r="IA73" s="194"/>
      <c r="IB73" s="194"/>
      <c r="IC73" s="194"/>
      <c r="ID73" s="194"/>
      <c r="IE73" s="194"/>
      <c r="IF73" s="194"/>
      <c r="IG73" s="194"/>
      <c r="IH73" s="194"/>
      <c r="II73" s="194"/>
      <c r="IJ73" s="194"/>
      <c r="IK73" s="194"/>
      <c r="IL73" s="194"/>
      <c r="IM73" s="194"/>
      <c r="IN73" s="194"/>
      <c r="IO73" s="194"/>
      <c r="IP73" s="194"/>
      <c r="IQ73" s="194"/>
      <c r="IR73" s="194"/>
      <c r="IS73" s="194"/>
      <c r="IT73" s="194"/>
      <c r="IU73" s="194"/>
      <c r="IV73" s="194"/>
      <c r="IW73" s="194"/>
      <c r="IX73" s="194"/>
      <c r="IY73" s="194"/>
      <c r="IZ73" s="194"/>
      <c r="JA73" s="194"/>
      <c r="JB73" s="194"/>
      <c r="JC73" s="194"/>
      <c r="JD73" s="194"/>
      <c r="JE73" s="194"/>
      <c r="JF73" s="194"/>
      <c r="JG73" s="194"/>
      <c r="JH73" s="194"/>
      <c r="JI73" s="194"/>
      <c r="JJ73" s="194"/>
      <c r="JK73" s="194"/>
      <c r="JL73" s="194"/>
      <c r="JM73" s="194"/>
      <c r="JN73" s="194"/>
      <c r="JO73" s="194"/>
      <c r="JP73" s="194"/>
      <c r="JQ73" s="194"/>
      <c r="JR73" s="194"/>
      <c r="JS73" s="194"/>
      <c r="JT73" s="194"/>
      <c r="JU73" s="194"/>
      <c r="JV73" s="194"/>
      <c r="JW73" s="194"/>
      <c r="JX73" s="194"/>
      <c r="JY73" s="194"/>
      <c r="JZ73" s="194"/>
      <c r="KA73" s="194"/>
      <c r="KB73" s="194"/>
      <c r="KC73" s="194"/>
      <c r="KD73" s="194"/>
      <c r="KE73" s="194"/>
      <c r="KF73" s="194"/>
      <c r="KG73" s="194"/>
      <c r="KH73" s="194"/>
      <c r="KI73" s="194"/>
      <c r="KJ73" s="194"/>
      <c r="KK73" s="194"/>
      <c r="KL73" s="194"/>
      <c r="KM73" s="194"/>
      <c r="KN73" s="194"/>
      <c r="KO73" s="194"/>
      <c r="KP73" s="194"/>
      <c r="KQ73" s="194"/>
      <c r="KR73" s="194"/>
      <c r="KS73" s="194"/>
      <c r="KT73" s="194"/>
      <c r="KU73" s="194"/>
      <c r="KV73" s="194"/>
      <c r="KW73" s="194"/>
      <c r="KX73" s="194"/>
      <c r="KY73" s="194"/>
      <c r="KZ73" s="194"/>
      <c r="LA73" s="194"/>
      <c r="LB73" s="194"/>
      <c r="LC73" s="194"/>
      <c r="LD73" s="194"/>
      <c r="LE73" s="194"/>
      <c r="LF73" s="194"/>
      <c r="LG73" s="194"/>
      <c r="LH73" s="194"/>
      <c r="LI73" s="194"/>
      <c r="LJ73" s="194"/>
      <c r="LK73" s="194"/>
      <c r="LL73" s="194"/>
      <c r="LM73" s="194"/>
      <c r="LN73" s="194"/>
      <c r="LO73" s="194"/>
      <c r="LP73" s="194"/>
      <c r="LQ73" s="194"/>
      <c r="LR73" s="194"/>
      <c r="LS73" s="194"/>
      <c r="LT73" s="194"/>
      <c r="LU73" s="194"/>
      <c r="LV73" s="194"/>
      <c r="LW73" s="194"/>
      <c r="LX73" s="194"/>
      <c r="LY73" s="194"/>
      <c r="LZ73" s="194"/>
      <c r="MA73" s="194"/>
      <c r="MB73" s="194"/>
      <c r="MC73" s="194"/>
      <c r="MD73" s="194"/>
      <c r="ME73" s="194"/>
      <c r="MF73" s="194"/>
      <c r="MG73" s="194"/>
      <c r="MH73" s="194"/>
      <c r="MI73" s="194"/>
      <c r="MJ73" s="194"/>
      <c r="MK73" s="194"/>
      <c r="ML73" s="194"/>
      <c r="MM73" s="194"/>
      <c r="MN73" s="194"/>
      <c r="MO73" s="194"/>
      <c r="MP73" s="194"/>
      <c r="MQ73" s="194"/>
      <c r="MR73" s="194"/>
      <c r="MS73" s="194"/>
      <c r="MT73" s="194"/>
      <c r="MU73" s="194"/>
      <c r="MV73" s="194"/>
      <c r="MW73" s="194"/>
      <c r="MX73" s="194"/>
      <c r="MY73" s="194"/>
      <c r="MZ73" s="194"/>
      <c r="NA73" s="194"/>
      <c r="NB73" s="194"/>
      <c r="NC73" s="194"/>
      <c r="ND73" s="194"/>
      <c r="NE73" s="194"/>
      <c r="NF73" s="194"/>
      <c r="NG73" s="194"/>
      <c r="NH73" s="194"/>
      <c r="NI73" s="194"/>
      <c r="NJ73" s="194"/>
      <c r="NK73" s="194"/>
      <c r="NL73" s="194"/>
      <c r="NM73" s="194"/>
      <c r="NN73" s="194"/>
      <c r="NO73" s="194"/>
      <c r="NP73" s="194"/>
      <c r="NQ73" s="194"/>
      <c r="NR73" s="194"/>
      <c r="NS73" s="194"/>
      <c r="NT73" s="194"/>
      <c r="NU73" s="194"/>
      <c r="NV73" s="194"/>
      <c r="NW73" s="194"/>
      <c r="NX73" s="194"/>
      <c r="NY73" s="194"/>
      <c r="NZ73" s="194"/>
      <c r="OA73" s="194"/>
      <c r="OB73" s="194"/>
      <c r="OC73" s="194"/>
      <c r="OD73" s="194"/>
      <c r="OE73" s="194"/>
      <c r="OF73" s="194"/>
      <c r="OG73" s="194"/>
      <c r="OH73" s="194"/>
      <c r="OI73" s="194"/>
      <c r="OJ73" s="194"/>
      <c r="OK73" s="194"/>
      <c r="OL73" s="194"/>
      <c r="OM73" s="194"/>
      <c r="ON73" s="194"/>
      <c r="OO73" s="194"/>
      <c r="OP73" s="194"/>
      <c r="OQ73" s="194"/>
      <c r="OR73" s="194"/>
      <c r="OS73" s="194"/>
      <c r="OT73" s="194"/>
      <c r="OU73" s="194"/>
      <c r="OV73" s="194"/>
      <c r="OW73" s="194"/>
      <c r="OX73" s="194"/>
      <c r="OY73" s="194"/>
      <c r="OZ73" s="194"/>
      <c r="PA73" s="194"/>
      <c r="PB73" s="194"/>
      <c r="PC73" s="194"/>
      <c r="PD73" s="194"/>
      <c r="PE73" s="194"/>
      <c r="PF73" s="194"/>
      <c r="PG73" s="194"/>
      <c r="PH73" s="194"/>
      <c r="PI73" s="194"/>
      <c r="PJ73" s="194"/>
      <c r="PK73" s="194"/>
      <c r="PL73" s="194"/>
      <c r="PM73" s="194"/>
      <c r="PN73" s="194"/>
      <c r="PO73" s="194"/>
      <c r="PP73" s="194"/>
      <c r="PQ73" s="194"/>
      <c r="PR73" s="194"/>
      <c r="PS73" s="194"/>
      <c r="PT73" s="194"/>
      <c r="PU73" s="194"/>
      <c r="PV73" s="194"/>
      <c r="PW73" s="194"/>
      <c r="PX73" s="194"/>
      <c r="PY73" s="194"/>
      <c r="PZ73" s="194"/>
      <c r="QA73" s="194"/>
      <c r="QB73" s="194"/>
      <c r="QC73" s="194"/>
      <c r="QD73" s="194"/>
      <c r="QE73" s="194"/>
      <c r="QF73" s="194"/>
      <c r="QG73" s="194"/>
      <c r="QH73" s="194"/>
      <c r="QI73" s="194"/>
      <c r="QJ73" s="194"/>
      <c r="QK73" s="194"/>
      <c r="QL73" s="194"/>
      <c r="QM73" s="194"/>
      <c r="QN73" s="194"/>
      <c r="QO73" s="194"/>
      <c r="QP73" s="194"/>
      <c r="QQ73" s="194"/>
      <c r="QR73" s="194"/>
      <c r="QS73" s="194"/>
      <c r="QT73" s="194"/>
      <c r="QU73" s="194"/>
      <c r="QV73" s="194"/>
      <c r="QW73" s="194"/>
      <c r="QX73" s="194"/>
      <c r="QY73" s="194"/>
      <c r="QZ73" s="194"/>
      <c r="RA73" s="194"/>
      <c r="RB73" s="194"/>
      <c r="RC73" s="194"/>
      <c r="RD73" s="194"/>
      <c r="RE73" s="194"/>
      <c r="RF73" s="194"/>
      <c r="RG73" s="194"/>
      <c r="RH73" s="194"/>
      <c r="RI73" s="194"/>
      <c r="RJ73" s="194"/>
      <c r="RK73" s="194"/>
      <c r="RL73" s="194"/>
      <c r="RM73" s="194"/>
      <c r="RN73" s="194"/>
      <c r="RO73" s="194"/>
      <c r="RP73" s="194"/>
      <c r="RQ73" s="194"/>
      <c r="RR73" s="194"/>
      <c r="RS73" s="194"/>
      <c r="RT73" s="194"/>
      <c r="RU73" s="194"/>
      <c r="RV73" s="194"/>
      <c r="RW73" s="194"/>
      <c r="RX73" s="194"/>
      <c r="RY73" s="194"/>
      <c r="RZ73" s="194"/>
      <c r="SA73" s="194"/>
      <c r="SB73" s="194"/>
      <c r="SC73" s="194"/>
      <c r="SD73" s="194"/>
      <c r="SE73" s="194"/>
      <c r="SF73" s="194"/>
      <c r="SG73" s="194"/>
      <c r="SH73" s="194"/>
      <c r="SI73" s="194"/>
      <c r="SJ73" s="194"/>
      <c r="SK73" s="194"/>
      <c r="SL73" s="194"/>
      <c r="SM73" s="194"/>
      <c r="SN73" s="194"/>
      <c r="SO73" s="194"/>
      <c r="SP73" s="194"/>
      <c r="SQ73" s="194"/>
      <c r="SR73" s="194"/>
      <c r="SS73" s="194"/>
      <c r="ST73" s="194"/>
      <c r="SU73" s="194"/>
      <c r="SV73" s="194"/>
      <c r="SW73" s="194"/>
      <c r="SX73" s="194"/>
      <c r="SY73" s="194"/>
      <c r="SZ73" s="194"/>
      <c r="TA73" s="194"/>
      <c r="TB73" s="194"/>
      <c r="TC73" s="194"/>
      <c r="TD73" s="194"/>
      <c r="TE73" s="194"/>
      <c r="TF73" s="194"/>
      <c r="TG73" s="194"/>
      <c r="TH73" s="194"/>
      <c r="TI73" s="194"/>
      <c r="TJ73" s="194"/>
      <c r="TK73" s="194"/>
      <c r="TL73" s="194"/>
      <c r="TM73" s="194"/>
      <c r="TN73" s="194"/>
      <c r="TO73" s="194"/>
      <c r="TP73" s="194"/>
      <c r="TQ73" s="194"/>
      <c r="TR73" s="194"/>
      <c r="TS73" s="194"/>
      <c r="TT73" s="194"/>
      <c r="TU73" s="194"/>
      <c r="TV73" s="194"/>
      <c r="TW73" s="194"/>
      <c r="TX73" s="194"/>
      <c r="TY73" s="194"/>
      <c r="TZ73" s="194"/>
      <c r="UA73" s="194"/>
      <c r="UB73" s="194"/>
      <c r="UC73" s="194"/>
      <c r="UD73" s="194"/>
      <c r="UE73" s="194"/>
      <c r="UF73" s="194"/>
      <c r="UG73" s="194"/>
      <c r="UH73" s="194"/>
      <c r="UI73" s="194"/>
      <c r="UJ73" s="194"/>
      <c r="UK73" s="194"/>
      <c r="UL73" s="194"/>
      <c r="UM73" s="194"/>
      <c r="UN73" s="194"/>
      <c r="UO73" s="194"/>
      <c r="UP73" s="194"/>
      <c r="UQ73" s="194"/>
      <c r="UR73" s="194"/>
      <c r="US73" s="194"/>
      <c r="UT73" s="194"/>
      <c r="UU73" s="194"/>
      <c r="UV73" s="194"/>
      <c r="UW73" s="194"/>
      <c r="UX73" s="194"/>
      <c r="UY73" s="194"/>
      <c r="UZ73" s="194"/>
      <c r="VA73" s="194"/>
      <c r="VB73" s="194"/>
      <c r="VC73" s="194"/>
      <c r="VD73" s="194"/>
      <c r="VE73" s="194"/>
      <c r="VF73" s="194"/>
      <c r="VG73" s="194"/>
      <c r="VH73" s="194"/>
      <c r="VI73" s="194"/>
      <c r="VJ73" s="194"/>
      <c r="VK73" s="194"/>
      <c r="VL73" s="194"/>
      <c r="VM73" s="194"/>
      <c r="VN73" s="194"/>
      <c r="VO73" s="194"/>
      <c r="VP73" s="194"/>
      <c r="VQ73" s="194"/>
      <c r="VR73" s="194"/>
      <c r="VS73" s="194"/>
      <c r="VT73" s="194"/>
      <c r="VU73" s="194"/>
      <c r="VV73" s="194"/>
      <c r="VW73" s="194"/>
      <c r="VX73" s="194"/>
      <c r="VY73" s="194"/>
      <c r="VZ73" s="194"/>
      <c r="WA73" s="194"/>
      <c r="WB73" s="194"/>
      <c r="WC73" s="194"/>
      <c r="WD73" s="194"/>
      <c r="WE73" s="194"/>
      <c r="WF73" s="194"/>
      <c r="WG73" s="194"/>
      <c r="WH73" s="194"/>
      <c r="WI73" s="194"/>
      <c r="WJ73" s="194"/>
      <c r="WK73" s="194"/>
      <c r="WL73" s="194"/>
      <c r="WM73" s="194"/>
      <c r="WN73" s="194"/>
      <c r="WO73" s="194"/>
      <c r="WP73" s="194"/>
      <c r="WQ73" s="194"/>
      <c r="WR73" s="194"/>
      <c r="WS73" s="194"/>
      <c r="WT73" s="194"/>
      <c r="WU73" s="194"/>
      <c r="WV73" s="194"/>
      <c r="WW73" s="194"/>
      <c r="WX73" s="194"/>
      <c r="WY73" s="194"/>
      <c r="WZ73" s="194"/>
      <c r="XA73" s="194"/>
      <c r="XB73" s="194"/>
      <c r="XC73" s="194"/>
      <c r="XD73" s="194"/>
      <c r="XE73" s="194"/>
      <c r="XF73" s="194"/>
      <c r="XG73" s="194"/>
      <c r="XH73" s="194"/>
      <c r="XI73" s="194"/>
      <c r="XJ73" s="194"/>
      <c r="XK73" s="194"/>
      <c r="XL73" s="194"/>
      <c r="XM73" s="194"/>
      <c r="XN73" s="194"/>
      <c r="XO73" s="194"/>
      <c r="XP73" s="194"/>
      <c r="XQ73" s="194"/>
      <c r="XR73" s="194"/>
      <c r="XS73" s="194"/>
      <c r="XT73" s="194"/>
      <c r="XU73" s="194"/>
      <c r="XV73" s="194"/>
      <c r="XW73" s="194"/>
      <c r="XX73" s="194"/>
      <c r="XY73" s="194"/>
      <c r="XZ73" s="194"/>
      <c r="YA73" s="194"/>
      <c r="YB73" s="194"/>
      <c r="YC73" s="194"/>
      <c r="YD73" s="194"/>
      <c r="YE73" s="194"/>
      <c r="YF73" s="194"/>
      <c r="YG73" s="194"/>
      <c r="YH73" s="194"/>
      <c r="YI73" s="194"/>
      <c r="YJ73" s="194"/>
      <c r="YK73" s="194"/>
      <c r="YL73" s="194"/>
      <c r="YM73" s="194"/>
      <c r="YN73" s="194"/>
      <c r="YO73" s="194"/>
      <c r="YP73" s="194"/>
      <c r="YQ73" s="194"/>
      <c r="YR73" s="194"/>
      <c r="YS73" s="194"/>
      <c r="YT73" s="194"/>
      <c r="YU73" s="194"/>
      <c r="YV73" s="194"/>
      <c r="YW73" s="194"/>
      <c r="YX73" s="194"/>
      <c r="YY73" s="194"/>
      <c r="YZ73" s="194"/>
      <c r="ZA73" s="194"/>
      <c r="ZB73" s="194"/>
      <c r="ZC73" s="194"/>
      <c r="ZD73" s="194"/>
      <c r="ZE73" s="194"/>
      <c r="ZF73" s="194"/>
      <c r="ZG73" s="194"/>
      <c r="ZH73" s="194"/>
      <c r="ZI73" s="194"/>
      <c r="ZJ73" s="194"/>
      <c r="ZK73" s="194"/>
      <c r="ZL73" s="194"/>
      <c r="ZM73" s="194"/>
      <c r="ZN73" s="194"/>
      <c r="ZO73" s="194"/>
      <c r="ZP73" s="194"/>
      <c r="ZQ73" s="194"/>
      <c r="ZR73" s="194"/>
      <c r="ZS73" s="194"/>
      <c r="ZT73" s="194"/>
      <c r="ZU73" s="194"/>
      <c r="ZV73" s="194"/>
      <c r="ZW73" s="194"/>
      <c r="ZX73" s="194"/>
      <c r="ZY73" s="194"/>
      <c r="ZZ73" s="194"/>
    </row>
    <row r="74" spans="1:702" s="39" customFormat="1" ht="24.75" customHeight="1">
      <c r="A74" s="194"/>
      <c r="B74" s="390"/>
      <c r="C74" s="396"/>
      <c r="D74" s="665"/>
      <c r="E74" s="682"/>
      <c r="F74" s="682"/>
      <c r="G74" s="683"/>
      <c r="H74" s="667"/>
      <c r="I74" s="667"/>
      <c r="J74" s="815"/>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4"/>
      <c r="CS74" s="194"/>
      <c r="CT74" s="194"/>
      <c r="CU74" s="194"/>
      <c r="CV74" s="194"/>
      <c r="CW74" s="194"/>
      <c r="CX74" s="194"/>
      <c r="CY74" s="194"/>
      <c r="CZ74" s="194"/>
      <c r="DA74" s="194"/>
      <c r="DB74" s="194"/>
      <c r="DC74" s="194"/>
      <c r="DD74" s="194"/>
      <c r="DE74" s="194"/>
      <c r="DF74" s="194"/>
      <c r="DG74" s="194"/>
      <c r="DH74" s="194"/>
      <c r="DI74" s="194"/>
      <c r="DJ74" s="194"/>
      <c r="DK74" s="194"/>
      <c r="DL74" s="194"/>
      <c r="DM74" s="194"/>
      <c r="DN74" s="194"/>
      <c r="DO74" s="194"/>
      <c r="DP74" s="194"/>
      <c r="DQ74" s="194"/>
      <c r="DR74" s="194"/>
      <c r="DS74" s="194"/>
      <c r="DT74" s="194"/>
      <c r="DU74" s="194"/>
      <c r="DV74" s="194"/>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c r="FL74" s="194"/>
      <c r="FM74" s="194"/>
      <c r="FN74" s="194"/>
      <c r="FO74" s="194"/>
      <c r="FP74" s="194"/>
      <c r="FQ74" s="194"/>
      <c r="FR74" s="194"/>
      <c r="FS74" s="194"/>
      <c r="FT74" s="194"/>
      <c r="FU74" s="194"/>
      <c r="FV74" s="194"/>
      <c r="FW74" s="194"/>
      <c r="FX74" s="194"/>
      <c r="FY74" s="194"/>
      <c r="FZ74" s="194"/>
      <c r="GA74" s="194"/>
      <c r="GB74" s="194"/>
      <c r="GC74" s="194"/>
      <c r="GD74" s="194"/>
      <c r="GE74" s="194"/>
      <c r="GF74" s="194"/>
      <c r="GG74" s="194"/>
      <c r="GH74" s="194"/>
      <c r="GI74" s="194"/>
      <c r="GJ74" s="194"/>
      <c r="GK74" s="194"/>
      <c r="GL74" s="194"/>
      <c r="GM74" s="194"/>
      <c r="GN74" s="194"/>
      <c r="GO74" s="194"/>
      <c r="GP74" s="194"/>
      <c r="GQ74" s="194"/>
      <c r="GR74" s="194"/>
      <c r="GS74" s="194"/>
      <c r="GT74" s="194"/>
      <c r="GU74" s="194"/>
      <c r="GV74" s="194"/>
      <c r="GW74" s="194"/>
      <c r="GX74" s="194"/>
      <c r="GY74" s="194"/>
      <c r="GZ74" s="194"/>
      <c r="HA74" s="194"/>
      <c r="HB74" s="194"/>
      <c r="HC74" s="194"/>
      <c r="HD74" s="194"/>
      <c r="HE74" s="194"/>
      <c r="HF74" s="194"/>
      <c r="HG74" s="194"/>
      <c r="HH74" s="194"/>
      <c r="HI74" s="194"/>
      <c r="HJ74" s="194"/>
      <c r="HK74" s="194"/>
      <c r="HL74" s="194"/>
      <c r="HM74" s="194"/>
      <c r="HN74" s="194"/>
      <c r="HO74" s="194"/>
      <c r="HP74" s="194"/>
      <c r="HQ74" s="194"/>
      <c r="HR74" s="194"/>
      <c r="HS74" s="194"/>
      <c r="HT74" s="194"/>
      <c r="HU74" s="194"/>
      <c r="HV74" s="194"/>
      <c r="HW74" s="194"/>
      <c r="HX74" s="194"/>
      <c r="HY74" s="194"/>
      <c r="HZ74" s="194"/>
      <c r="IA74" s="194"/>
      <c r="IB74" s="194"/>
      <c r="IC74" s="194"/>
      <c r="ID74" s="194"/>
      <c r="IE74" s="194"/>
      <c r="IF74" s="194"/>
      <c r="IG74" s="194"/>
      <c r="IH74" s="194"/>
      <c r="II74" s="194"/>
      <c r="IJ74" s="194"/>
      <c r="IK74" s="194"/>
      <c r="IL74" s="194"/>
      <c r="IM74" s="194"/>
      <c r="IN74" s="194"/>
      <c r="IO74" s="194"/>
      <c r="IP74" s="194"/>
      <c r="IQ74" s="194"/>
      <c r="IR74" s="194"/>
      <c r="IS74" s="194"/>
      <c r="IT74" s="194"/>
      <c r="IU74" s="194"/>
      <c r="IV74" s="194"/>
      <c r="IW74" s="194"/>
      <c r="IX74" s="194"/>
      <c r="IY74" s="194"/>
      <c r="IZ74" s="194"/>
      <c r="JA74" s="194"/>
      <c r="JB74" s="194"/>
      <c r="JC74" s="194"/>
      <c r="JD74" s="194"/>
      <c r="JE74" s="194"/>
      <c r="JF74" s="194"/>
      <c r="JG74" s="194"/>
      <c r="JH74" s="194"/>
      <c r="JI74" s="194"/>
      <c r="JJ74" s="194"/>
      <c r="JK74" s="194"/>
      <c r="JL74" s="194"/>
      <c r="JM74" s="194"/>
      <c r="JN74" s="194"/>
      <c r="JO74" s="194"/>
      <c r="JP74" s="194"/>
      <c r="JQ74" s="194"/>
      <c r="JR74" s="194"/>
      <c r="JS74" s="194"/>
      <c r="JT74" s="194"/>
      <c r="JU74" s="194"/>
      <c r="JV74" s="194"/>
      <c r="JW74" s="194"/>
      <c r="JX74" s="194"/>
      <c r="JY74" s="194"/>
      <c r="JZ74" s="194"/>
      <c r="KA74" s="194"/>
      <c r="KB74" s="194"/>
      <c r="KC74" s="194"/>
      <c r="KD74" s="194"/>
      <c r="KE74" s="194"/>
      <c r="KF74" s="194"/>
      <c r="KG74" s="194"/>
      <c r="KH74" s="194"/>
      <c r="KI74" s="194"/>
      <c r="KJ74" s="194"/>
      <c r="KK74" s="194"/>
      <c r="KL74" s="194"/>
      <c r="KM74" s="194"/>
      <c r="KN74" s="194"/>
      <c r="KO74" s="194"/>
      <c r="KP74" s="194"/>
      <c r="KQ74" s="194"/>
      <c r="KR74" s="194"/>
      <c r="KS74" s="194"/>
      <c r="KT74" s="194"/>
      <c r="KU74" s="194"/>
      <c r="KV74" s="194"/>
      <c r="KW74" s="194"/>
      <c r="KX74" s="194"/>
      <c r="KY74" s="194"/>
      <c r="KZ74" s="194"/>
      <c r="LA74" s="194"/>
      <c r="LB74" s="194"/>
      <c r="LC74" s="194"/>
      <c r="LD74" s="194"/>
      <c r="LE74" s="194"/>
      <c r="LF74" s="194"/>
      <c r="LG74" s="194"/>
      <c r="LH74" s="194"/>
      <c r="LI74" s="194"/>
      <c r="LJ74" s="194"/>
      <c r="LK74" s="194"/>
      <c r="LL74" s="194"/>
      <c r="LM74" s="194"/>
      <c r="LN74" s="194"/>
      <c r="LO74" s="194"/>
      <c r="LP74" s="194"/>
      <c r="LQ74" s="194"/>
      <c r="LR74" s="194"/>
      <c r="LS74" s="194"/>
      <c r="LT74" s="194"/>
      <c r="LU74" s="194"/>
      <c r="LV74" s="194"/>
      <c r="LW74" s="194"/>
      <c r="LX74" s="194"/>
      <c r="LY74" s="194"/>
      <c r="LZ74" s="194"/>
      <c r="MA74" s="194"/>
      <c r="MB74" s="194"/>
      <c r="MC74" s="194"/>
      <c r="MD74" s="194"/>
      <c r="ME74" s="194"/>
      <c r="MF74" s="194"/>
      <c r="MG74" s="194"/>
      <c r="MH74" s="194"/>
      <c r="MI74" s="194"/>
      <c r="MJ74" s="194"/>
      <c r="MK74" s="194"/>
      <c r="ML74" s="194"/>
      <c r="MM74" s="194"/>
      <c r="MN74" s="194"/>
      <c r="MO74" s="194"/>
      <c r="MP74" s="194"/>
      <c r="MQ74" s="194"/>
      <c r="MR74" s="194"/>
      <c r="MS74" s="194"/>
      <c r="MT74" s="194"/>
      <c r="MU74" s="194"/>
      <c r="MV74" s="194"/>
      <c r="MW74" s="194"/>
      <c r="MX74" s="194"/>
      <c r="MY74" s="194"/>
      <c r="MZ74" s="194"/>
      <c r="NA74" s="194"/>
      <c r="NB74" s="194"/>
      <c r="NC74" s="194"/>
      <c r="ND74" s="194"/>
      <c r="NE74" s="194"/>
      <c r="NF74" s="194"/>
      <c r="NG74" s="194"/>
      <c r="NH74" s="194"/>
      <c r="NI74" s="194"/>
      <c r="NJ74" s="194"/>
      <c r="NK74" s="194"/>
      <c r="NL74" s="194"/>
      <c r="NM74" s="194"/>
      <c r="NN74" s="194"/>
      <c r="NO74" s="194"/>
      <c r="NP74" s="194"/>
      <c r="NQ74" s="194"/>
      <c r="NR74" s="194"/>
      <c r="NS74" s="194"/>
      <c r="NT74" s="194"/>
      <c r="NU74" s="194"/>
      <c r="NV74" s="194"/>
      <c r="NW74" s="194"/>
      <c r="NX74" s="194"/>
      <c r="NY74" s="194"/>
      <c r="NZ74" s="194"/>
      <c r="OA74" s="194"/>
      <c r="OB74" s="194"/>
      <c r="OC74" s="194"/>
      <c r="OD74" s="194"/>
      <c r="OE74" s="194"/>
      <c r="OF74" s="194"/>
      <c r="OG74" s="194"/>
      <c r="OH74" s="194"/>
      <c r="OI74" s="194"/>
      <c r="OJ74" s="194"/>
      <c r="OK74" s="194"/>
      <c r="OL74" s="194"/>
      <c r="OM74" s="194"/>
      <c r="ON74" s="194"/>
      <c r="OO74" s="194"/>
      <c r="OP74" s="194"/>
      <c r="OQ74" s="194"/>
      <c r="OR74" s="194"/>
      <c r="OS74" s="194"/>
      <c r="OT74" s="194"/>
      <c r="OU74" s="194"/>
      <c r="OV74" s="194"/>
      <c r="OW74" s="194"/>
      <c r="OX74" s="194"/>
      <c r="OY74" s="194"/>
      <c r="OZ74" s="194"/>
      <c r="PA74" s="194"/>
      <c r="PB74" s="194"/>
      <c r="PC74" s="194"/>
      <c r="PD74" s="194"/>
      <c r="PE74" s="194"/>
      <c r="PF74" s="194"/>
      <c r="PG74" s="194"/>
      <c r="PH74" s="194"/>
      <c r="PI74" s="194"/>
      <c r="PJ74" s="194"/>
      <c r="PK74" s="194"/>
      <c r="PL74" s="194"/>
      <c r="PM74" s="194"/>
      <c r="PN74" s="194"/>
      <c r="PO74" s="194"/>
      <c r="PP74" s="194"/>
      <c r="PQ74" s="194"/>
      <c r="PR74" s="194"/>
      <c r="PS74" s="194"/>
      <c r="PT74" s="194"/>
      <c r="PU74" s="194"/>
      <c r="PV74" s="194"/>
      <c r="PW74" s="194"/>
      <c r="PX74" s="194"/>
      <c r="PY74" s="194"/>
      <c r="PZ74" s="194"/>
      <c r="QA74" s="194"/>
      <c r="QB74" s="194"/>
      <c r="QC74" s="194"/>
      <c r="QD74" s="194"/>
      <c r="QE74" s="194"/>
      <c r="QF74" s="194"/>
      <c r="QG74" s="194"/>
      <c r="QH74" s="194"/>
      <c r="QI74" s="194"/>
      <c r="QJ74" s="194"/>
      <c r="QK74" s="194"/>
      <c r="QL74" s="194"/>
      <c r="QM74" s="194"/>
      <c r="QN74" s="194"/>
      <c r="QO74" s="194"/>
      <c r="QP74" s="194"/>
      <c r="QQ74" s="194"/>
      <c r="QR74" s="194"/>
      <c r="QS74" s="194"/>
      <c r="QT74" s="194"/>
      <c r="QU74" s="194"/>
      <c r="QV74" s="194"/>
      <c r="QW74" s="194"/>
      <c r="QX74" s="194"/>
      <c r="QY74" s="194"/>
      <c r="QZ74" s="194"/>
      <c r="RA74" s="194"/>
      <c r="RB74" s="194"/>
      <c r="RC74" s="194"/>
      <c r="RD74" s="194"/>
      <c r="RE74" s="194"/>
      <c r="RF74" s="194"/>
      <c r="RG74" s="194"/>
      <c r="RH74" s="194"/>
      <c r="RI74" s="194"/>
      <c r="RJ74" s="194"/>
      <c r="RK74" s="194"/>
      <c r="RL74" s="194"/>
      <c r="RM74" s="194"/>
      <c r="RN74" s="194"/>
      <c r="RO74" s="194"/>
      <c r="RP74" s="194"/>
      <c r="RQ74" s="194"/>
      <c r="RR74" s="194"/>
      <c r="RS74" s="194"/>
      <c r="RT74" s="194"/>
      <c r="RU74" s="194"/>
      <c r="RV74" s="194"/>
      <c r="RW74" s="194"/>
      <c r="RX74" s="194"/>
      <c r="RY74" s="194"/>
      <c r="RZ74" s="194"/>
      <c r="SA74" s="194"/>
      <c r="SB74" s="194"/>
      <c r="SC74" s="194"/>
      <c r="SD74" s="194"/>
      <c r="SE74" s="194"/>
      <c r="SF74" s="194"/>
      <c r="SG74" s="194"/>
      <c r="SH74" s="194"/>
      <c r="SI74" s="194"/>
      <c r="SJ74" s="194"/>
      <c r="SK74" s="194"/>
      <c r="SL74" s="194"/>
      <c r="SM74" s="194"/>
      <c r="SN74" s="194"/>
      <c r="SO74" s="194"/>
      <c r="SP74" s="194"/>
      <c r="SQ74" s="194"/>
      <c r="SR74" s="194"/>
      <c r="SS74" s="194"/>
      <c r="ST74" s="194"/>
      <c r="SU74" s="194"/>
      <c r="SV74" s="194"/>
      <c r="SW74" s="194"/>
      <c r="SX74" s="194"/>
      <c r="SY74" s="194"/>
      <c r="SZ74" s="194"/>
      <c r="TA74" s="194"/>
      <c r="TB74" s="194"/>
      <c r="TC74" s="194"/>
      <c r="TD74" s="194"/>
      <c r="TE74" s="194"/>
      <c r="TF74" s="194"/>
      <c r="TG74" s="194"/>
      <c r="TH74" s="194"/>
      <c r="TI74" s="194"/>
      <c r="TJ74" s="194"/>
      <c r="TK74" s="194"/>
      <c r="TL74" s="194"/>
      <c r="TM74" s="194"/>
      <c r="TN74" s="194"/>
      <c r="TO74" s="194"/>
      <c r="TP74" s="194"/>
      <c r="TQ74" s="194"/>
      <c r="TR74" s="194"/>
      <c r="TS74" s="194"/>
      <c r="TT74" s="194"/>
      <c r="TU74" s="194"/>
      <c r="TV74" s="194"/>
      <c r="TW74" s="194"/>
      <c r="TX74" s="194"/>
      <c r="TY74" s="194"/>
      <c r="TZ74" s="194"/>
      <c r="UA74" s="194"/>
      <c r="UB74" s="194"/>
      <c r="UC74" s="194"/>
      <c r="UD74" s="194"/>
      <c r="UE74" s="194"/>
      <c r="UF74" s="194"/>
      <c r="UG74" s="194"/>
      <c r="UH74" s="194"/>
      <c r="UI74" s="194"/>
      <c r="UJ74" s="194"/>
      <c r="UK74" s="194"/>
      <c r="UL74" s="194"/>
      <c r="UM74" s="194"/>
      <c r="UN74" s="194"/>
      <c r="UO74" s="194"/>
      <c r="UP74" s="194"/>
      <c r="UQ74" s="194"/>
      <c r="UR74" s="194"/>
      <c r="US74" s="194"/>
      <c r="UT74" s="194"/>
      <c r="UU74" s="194"/>
      <c r="UV74" s="194"/>
      <c r="UW74" s="194"/>
      <c r="UX74" s="194"/>
      <c r="UY74" s="194"/>
      <c r="UZ74" s="194"/>
      <c r="VA74" s="194"/>
      <c r="VB74" s="194"/>
      <c r="VC74" s="194"/>
      <c r="VD74" s="194"/>
      <c r="VE74" s="194"/>
      <c r="VF74" s="194"/>
      <c r="VG74" s="194"/>
      <c r="VH74" s="194"/>
      <c r="VI74" s="194"/>
      <c r="VJ74" s="194"/>
      <c r="VK74" s="194"/>
      <c r="VL74" s="194"/>
      <c r="VM74" s="194"/>
      <c r="VN74" s="194"/>
      <c r="VO74" s="194"/>
      <c r="VP74" s="194"/>
      <c r="VQ74" s="194"/>
      <c r="VR74" s="194"/>
      <c r="VS74" s="194"/>
      <c r="VT74" s="194"/>
      <c r="VU74" s="194"/>
      <c r="VV74" s="194"/>
      <c r="VW74" s="194"/>
      <c r="VX74" s="194"/>
      <c r="VY74" s="194"/>
      <c r="VZ74" s="194"/>
      <c r="WA74" s="194"/>
      <c r="WB74" s="194"/>
      <c r="WC74" s="194"/>
      <c r="WD74" s="194"/>
      <c r="WE74" s="194"/>
      <c r="WF74" s="194"/>
      <c r="WG74" s="194"/>
      <c r="WH74" s="194"/>
      <c r="WI74" s="194"/>
      <c r="WJ74" s="194"/>
      <c r="WK74" s="194"/>
      <c r="WL74" s="194"/>
      <c r="WM74" s="194"/>
      <c r="WN74" s="194"/>
      <c r="WO74" s="194"/>
      <c r="WP74" s="194"/>
      <c r="WQ74" s="194"/>
      <c r="WR74" s="194"/>
      <c r="WS74" s="194"/>
      <c r="WT74" s="194"/>
      <c r="WU74" s="194"/>
      <c r="WV74" s="194"/>
      <c r="WW74" s="194"/>
      <c r="WX74" s="194"/>
      <c r="WY74" s="194"/>
      <c r="WZ74" s="194"/>
      <c r="XA74" s="194"/>
      <c r="XB74" s="194"/>
      <c r="XC74" s="194"/>
      <c r="XD74" s="194"/>
      <c r="XE74" s="194"/>
      <c r="XF74" s="194"/>
      <c r="XG74" s="194"/>
      <c r="XH74" s="194"/>
      <c r="XI74" s="194"/>
      <c r="XJ74" s="194"/>
      <c r="XK74" s="194"/>
      <c r="XL74" s="194"/>
      <c r="XM74" s="194"/>
      <c r="XN74" s="194"/>
      <c r="XO74" s="194"/>
      <c r="XP74" s="194"/>
      <c r="XQ74" s="194"/>
      <c r="XR74" s="194"/>
      <c r="XS74" s="194"/>
      <c r="XT74" s="194"/>
      <c r="XU74" s="194"/>
      <c r="XV74" s="194"/>
      <c r="XW74" s="194"/>
      <c r="XX74" s="194"/>
      <c r="XY74" s="194"/>
      <c r="XZ74" s="194"/>
      <c r="YA74" s="194"/>
      <c r="YB74" s="194"/>
      <c r="YC74" s="194"/>
      <c r="YD74" s="194"/>
      <c r="YE74" s="194"/>
      <c r="YF74" s="194"/>
      <c r="YG74" s="194"/>
      <c r="YH74" s="194"/>
      <c r="YI74" s="194"/>
      <c r="YJ74" s="194"/>
      <c r="YK74" s="194"/>
      <c r="YL74" s="194"/>
      <c r="YM74" s="194"/>
      <c r="YN74" s="194"/>
      <c r="YO74" s="194"/>
      <c r="YP74" s="194"/>
      <c r="YQ74" s="194"/>
      <c r="YR74" s="194"/>
      <c r="YS74" s="194"/>
      <c r="YT74" s="194"/>
      <c r="YU74" s="194"/>
      <c r="YV74" s="194"/>
      <c r="YW74" s="194"/>
      <c r="YX74" s="194"/>
      <c r="YY74" s="194"/>
      <c r="YZ74" s="194"/>
      <c r="ZA74" s="194"/>
      <c r="ZB74" s="194"/>
      <c r="ZC74" s="194"/>
      <c r="ZD74" s="194"/>
      <c r="ZE74" s="194"/>
      <c r="ZF74" s="194"/>
      <c r="ZG74" s="194"/>
      <c r="ZH74" s="194"/>
      <c r="ZI74" s="194"/>
      <c r="ZJ74" s="194"/>
      <c r="ZK74" s="194"/>
      <c r="ZL74" s="194"/>
      <c r="ZM74" s="194"/>
      <c r="ZN74" s="194"/>
      <c r="ZO74" s="194"/>
      <c r="ZP74" s="194"/>
      <c r="ZQ74" s="194"/>
      <c r="ZR74" s="194"/>
      <c r="ZS74" s="194"/>
      <c r="ZT74" s="194"/>
      <c r="ZU74" s="194"/>
      <c r="ZV74" s="194"/>
      <c r="ZW74" s="194"/>
      <c r="ZX74" s="194"/>
      <c r="ZY74" s="194"/>
      <c r="ZZ74" s="194"/>
    </row>
    <row r="75" spans="1:702" s="39" customFormat="1" ht="16.5" customHeight="1">
      <c r="A75" s="194"/>
      <c r="B75" s="817" t="s">
        <v>422</v>
      </c>
      <c r="C75" s="653"/>
      <c r="D75" s="396"/>
      <c r="E75" s="652"/>
      <c r="F75" s="396"/>
      <c r="G75" s="665"/>
      <c r="H75" s="687"/>
      <c r="I75" s="687" t="s">
        <v>297</v>
      </c>
      <c r="J75" s="196"/>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c r="BK75" s="194"/>
      <c r="BL75" s="194"/>
      <c r="BM75" s="194"/>
      <c r="BN75" s="194"/>
      <c r="BO75" s="194"/>
      <c r="BP75" s="194"/>
      <c r="BQ75" s="194"/>
      <c r="BR75" s="194"/>
      <c r="BS75" s="194"/>
      <c r="BT75" s="194"/>
      <c r="BU75" s="194"/>
      <c r="BV75" s="194"/>
      <c r="BW75" s="194"/>
      <c r="BX75" s="194"/>
      <c r="BY75" s="194"/>
      <c r="BZ75" s="194"/>
      <c r="CA75" s="194"/>
      <c r="CB75" s="194"/>
      <c r="CC75" s="194"/>
      <c r="CD75" s="194"/>
      <c r="CE75" s="194"/>
      <c r="CF75" s="194"/>
      <c r="CG75" s="194"/>
      <c r="CH75" s="194"/>
      <c r="CI75" s="194"/>
      <c r="CJ75" s="194"/>
      <c r="CK75" s="194"/>
      <c r="CL75" s="194"/>
      <c r="CM75" s="194"/>
      <c r="CN75" s="194"/>
      <c r="CO75" s="194"/>
      <c r="CP75" s="194"/>
      <c r="CQ75" s="194"/>
      <c r="CR75" s="194"/>
      <c r="CS75" s="194"/>
      <c r="CT75" s="194"/>
      <c r="CU75" s="194"/>
      <c r="CV75" s="194"/>
      <c r="CW75" s="194"/>
      <c r="CX75" s="194"/>
      <c r="CY75" s="194"/>
      <c r="CZ75" s="194"/>
      <c r="DA75" s="194"/>
      <c r="DB75" s="194"/>
      <c r="DC75" s="194"/>
      <c r="DD75" s="194"/>
      <c r="DE75" s="194"/>
      <c r="DF75" s="194"/>
      <c r="DG75" s="194"/>
      <c r="DH75" s="194"/>
      <c r="DI75" s="194"/>
      <c r="DJ75" s="194"/>
      <c r="DK75" s="194"/>
      <c r="DL75" s="194"/>
      <c r="DM75" s="194"/>
      <c r="DN75" s="194"/>
      <c r="DO75" s="194"/>
      <c r="DP75" s="194"/>
      <c r="DQ75" s="194"/>
      <c r="DR75" s="194"/>
      <c r="DS75" s="194"/>
      <c r="DT75" s="194"/>
      <c r="DU75" s="194"/>
      <c r="DV75" s="194"/>
      <c r="DW75" s="194"/>
      <c r="DX75" s="194"/>
      <c r="DY75" s="194"/>
      <c r="DZ75" s="194"/>
      <c r="EA75" s="194"/>
      <c r="EB75" s="194"/>
      <c r="EC75" s="194"/>
      <c r="ED75" s="194"/>
      <c r="EE75" s="194"/>
      <c r="EF75" s="194"/>
      <c r="EG75" s="194"/>
      <c r="EH75" s="194"/>
      <c r="EI75" s="194"/>
      <c r="EJ75" s="194"/>
      <c r="EK75" s="194"/>
      <c r="EL75" s="194"/>
      <c r="EM75" s="194"/>
      <c r="EN75" s="194"/>
      <c r="EO75" s="194"/>
      <c r="EP75" s="194"/>
      <c r="EQ75" s="194"/>
      <c r="ER75" s="194"/>
      <c r="ES75" s="194"/>
      <c r="ET75" s="194"/>
      <c r="EU75" s="194"/>
      <c r="EV75" s="194"/>
      <c r="EW75" s="194"/>
      <c r="EX75" s="194"/>
      <c r="EY75" s="194"/>
      <c r="EZ75" s="194"/>
      <c r="FA75" s="194"/>
      <c r="FB75" s="194"/>
      <c r="FC75" s="194"/>
      <c r="FD75" s="194"/>
      <c r="FE75" s="194"/>
      <c r="FF75" s="194"/>
      <c r="FG75" s="194"/>
      <c r="FH75" s="194"/>
      <c r="FI75" s="194"/>
      <c r="FJ75" s="194"/>
      <c r="FK75" s="194"/>
      <c r="FL75" s="194"/>
      <c r="FM75" s="194"/>
      <c r="FN75" s="194"/>
      <c r="FO75" s="194"/>
      <c r="FP75" s="194"/>
      <c r="FQ75" s="194"/>
      <c r="FR75" s="194"/>
      <c r="FS75" s="194"/>
      <c r="FT75" s="194"/>
      <c r="FU75" s="194"/>
      <c r="FV75" s="194"/>
      <c r="FW75" s="194"/>
      <c r="FX75" s="194"/>
      <c r="FY75" s="194"/>
      <c r="FZ75" s="194"/>
      <c r="GA75" s="194"/>
      <c r="GB75" s="194"/>
      <c r="GC75" s="194"/>
      <c r="GD75" s="194"/>
      <c r="GE75" s="194"/>
      <c r="GF75" s="194"/>
      <c r="GG75" s="194"/>
      <c r="GH75" s="194"/>
      <c r="GI75" s="194"/>
      <c r="GJ75" s="194"/>
      <c r="GK75" s="194"/>
      <c r="GL75" s="194"/>
      <c r="GM75" s="194"/>
      <c r="GN75" s="194"/>
      <c r="GO75" s="194"/>
      <c r="GP75" s="194"/>
      <c r="GQ75" s="194"/>
      <c r="GR75" s="194"/>
      <c r="GS75" s="194"/>
      <c r="GT75" s="194"/>
      <c r="GU75" s="194"/>
      <c r="GV75" s="194"/>
      <c r="GW75" s="194"/>
      <c r="GX75" s="194"/>
      <c r="GY75" s="194"/>
      <c r="GZ75" s="194"/>
      <c r="HA75" s="194"/>
      <c r="HB75" s="194"/>
      <c r="HC75" s="194"/>
      <c r="HD75" s="194"/>
      <c r="HE75" s="194"/>
      <c r="HF75" s="194"/>
      <c r="HG75" s="194"/>
      <c r="HH75" s="194"/>
      <c r="HI75" s="194"/>
      <c r="HJ75" s="194"/>
      <c r="HK75" s="194"/>
      <c r="HL75" s="194"/>
      <c r="HM75" s="194"/>
      <c r="HN75" s="194"/>
      <c r="HO75" s="194"/>
      <c r="HP75" s="194"/>
      <c r="HQ75" s="194"/>
      <c r="HR75" s="194"/>
      <c r="HS75" s="194"/>
      <c r="HT75" s="194"/>
      <c r="HU75" s="194"/>
      <c r="HV75" s="194"/>
      <c r="HW75" s="194"/>
      <c r="HX75" s="194"/>
      <c r="HY75" s="194"/>
      <c r="HZ75" s="194"/>
      <c r="IA75" s="194"/>
      <c r="IB75" s="194"/>
      <c r="IC75" s="194"/>
      <c r="ID75" s="194"/>
      <c r="IE75" s="194"/>
      <c r="IF75" s="194"/>
      <c r="IG75" s="194"/>
      <c r="IH75" s="194"/>
      <c r="II75" s="194"/>
      <c r="IJ75" s="194"/>
      <c r="IK75" s="194"/>
      <c r="IL75" s="194"/>
      <c r="IM75" s="194"/>
      <c r="IN75" s="194"/>
      <c r="IO75" s="194"/>
      <c r="IP75" s="194"/>
      <c r="IQ75" s="194"/>
      <c r="IR75" s="194"/>
      <c r="IS75" s="194"/>
      <c r="IT75" s="194"/>
      <c r="IU75" s="194"/>
      <c r="IV75" s="194"/>
      <c r="IW75" s="194"/>
      <c r="IX75" s="194"/>
      <c r="IY75" s="194"/>
      <c r="IZ75" s="194"/>
      <c r="JA75" s="194"/>
      <c r="JB75" s="194"/>
      <c r="JC75" s="194"/>
      <c r="JD75" s="194"/>
      <c r="JE75" s="194"/>
      <c r="JF75" s="194"/>
      <c r="JG75" s="194"/>
      <c r="JH75" s="194"/>
      <c r="JI75" s="194"/>
      <c r="JJ75" s="194"/>
      <c r="JK75" s="194"/>
      <c r="JL75" s="194"/>
      <c r="JM75" s="194"/>
      <c r="JN75" s="194"/>
      <c r="JO75" s="194"/>
      <c r="JP75" s="194"/>
      <c r="JQ75" s="194"/>
      <c r="JR75" s="194"/>
      <c r="JS75" s="194"/>
      <c r="JT75" s="194"/>
      <c r="JU75" s="194"/>
      <c r="JV75" s="194"/>
      <c r="JW75" s="194"/>
      <c r="JX75" s="194"/>
      <c r="JY75" s="194"/>
      <c r="JZ75" s="194"/>
      <c r="KA75" s="194"/>
      <c r="KB75" s="194"/>
      <c r="KC75" s="194"/>
      <c r="KD75" s="194"/>
      <c r="KE75" s="194"/>
      <c r="KF75" s="194"/>
      <c r="KG75" s="194"/>
      <c r="KH75" s="194"/>
      <c r="KI75" s="194"/>
      <c r="KJ75" s="194"/>
      <c r="KK75" s="194"/>
      <c r="KL75" s="194"/>
      <c r="KM75" s="194"/>
      <c r="KN75" s="194"/>
      <c r="KO75" s="194"/>
      <c r="KP75" s="194"/>
      <c r="KQ75" s="194"/>
      <c r="KR75" s="194"/>
      <c r="KS75" s="194"/>
      <c r="KT75" s="194"/>
      <c r="KU75" s="194"/>
      <c r="KV75" s="194"/>
      <c r="KW75" s="194"/>
      <c r="KX75" s="194"/>
      <c r="KY75" s="194"/>
      <c r="KZ75" s="194"/>
      <c r="LA75" s="194"/>
      <c r="LB75" s="194"/>
      <c r="LC75" s="194"/>
      <c r="LD75" s="194"/>
      <c r="LE75" s="194"/>
      <c r="LF75" s="194"/>
      <c r="LG75" s="194"/>
      <c r="LH75" s="194"/>
      <c r="LI75" s="194"/>
      <c r="LJ75" s="194"/>
      <c r="LK75" s="194"/>
      <c r="LL75" s="194"/>
      <c r="LM75" s="194"/>
      <c r="LN75" s="194"/>
      <c r="LO75" s="194"/>
      <c r="LP75" s="194"/>
      <c r="LQ75" s="194"/>
      <c r="LR75" s="194"/>
      <c r="LS75" s="194"/>
      <c r="LT75" s="194"/>
      <c r="LU75" s="194"/>
      <c r="LV75" s="194"/>
      <c r="LW75" s="194"/>
      <c r="LX75" s="194"/>
      <c r="LY75" s="194"/>
      <c r="LZ75" s="194"/>
      <c r="MA75" s="194"/>
      <c r="MB75" s="194"/>
      <c r="MC75" s="194"/>
      <c r="MD75" s="194"/>
      <c r="ME75" s="194"/>
      <c r="MF75" s="194"/>
      <c r="MG75" s="194"/>
      <c r="MH75" s="194"/>
      <c r="MI75" s="194"/>
      <c r="MJ75" s="194"/>
      <c r="MK75" s="194"/>
      <c r="ML75" s="194"/>
      <c r="MM75" s="194"/>
      <c r="MN75" s="194"/>
      <c r="MO75" s="194"/>
      <c r="MP75" s="194"/>
      <c r="MQ75" s="194"/>
      <c r="MR75" s="194"/>
      <c r="MS75" s="194"/>
      <c r="MT75" s="194"/>
      <c r="MU75" s="194"/>
      <c r="MV75" s="194"/>
      <c r="MW75" s="194"/>
      <c r="MX75" s="194"/>
      <c r="MY75" s="194"/>
      <c r="MZ75" s="194"/>
      <c r="NA75" s="194"/>
      <c r="NB75" s="194"/>
      <c r="NC75" s="194"/>
      <c r="ND75" s="194"/>
      <c r="NE75" s="194"/>
      <c r="NF75" s="194"/>
      <c r="NG75" s="194"/>
      <c r="NH75" s="194"/>
      <c r="NI75" s="194"/>
      <c r="NJ75" s="194"/>
      <c r="NK75" s="194"/>
      <c r="NL75" s="194"/>
      <c r="NM75" s="194"/>
      <c r="NN75" s="194"/>
      <c r="NO75" s="194"/>
      <c r="NP75" s="194"/>
      <c r="NQ75" s="194"/>
      <c r="NR75" s="194"/>
      <c r="NS75" s="194"/>
      <c r="NT75" s="194"/>
      <c r="NU75" s="194"/>
      <c r="NV75" s="194"/>
      <c r="NW75" s="194"/>
      <c r="NX75" s="194"/>
      <c r="NY75" s="194"/>
      <c r="NZ75" s="194"/>
      <c r="OA75" s="194"/>
      <c r="OB75" s="194"/>
      <c r="OC75" s="194"/>
      <c r="OD75" s="194"/>
      <c r="OE75" s="194"/>
      <c r="OF75" s="194"/>
      <c r="OG75" s="194"/>
      <c r="OH75" s="194"/>
      <c r="OI75" s="194"/>
      <c r="OJ75" s="194"/>
      <c r="OK75" s="194"/>
      <c r="OL75" s="194"/>
      <c r="OM75" s="194"/>
      <c r="ON75" s="194"/>
      <c r="OO75" s="194"/>
      <c r="OP75" s="194"/>
      <c r="OQ75" s="194"/>
      <c r="OR75" s="194"/>
      <c r="OS75" s="194"/>
      <c r="OT75" s="194"/>
      <c r="OU75" s="194"/>
      <c r="OV75" s="194"/>
      <c r="OW75" s="194"/>
      <c r="OX75" s="194"/>
      <c r="OY75" s="194"/>
      <c r="OZ75" s="194"/>
      <c r="PA75" s="194"/>
      <c r="PB75" s="194"/>
      <c r="PC75" s="194"/>
      <c r="PD75" s="194"/>
      <c r="PE75" s="194"/>
      <c r="PF75" s="194"/>
      <c r="PG75" s="194"/>
      <c r="PH75" s="194"/>
      <c r="PI75" s="194"/>
      <c r="PJ75" s="194"/>
      <c r="PK75" s="194"/>
      <c r="PL75" s="194"/>
      <c r="PM75" s="194"/>
      <c r="PN75" s="194"/>
      <c r="PO75" s="194"/>
      <c r="PP75" s="194"/>
      <c r="PQ75" s="194"/>
      <c r="PR75" s="194"/>
      <c r="PS75" s="194"/>
      <c r="PT75" s="194"/>
      <c r="PU75" s="194"/>
      <c r="PV75" s="194"/>
      <c r="PW75" s="194"/>
      <c r="PX75" s="194"/>
      <c r="PY75" s="194"/>
      <c r="PZ75" s="194"/>
      <c r="QA75" s="194"/>
      <c r="QB75" s="194"/>
      <c r="QC75" s="194"/>
      <c r="QD75" s="194"/>
      <c r="QE75" s="194"/>
      <c r="QF75" s="194"/>
      <c r="QG75" s="194"/>
      <c r="QH75" s="194"/>
      <c r="QI75" s="194"/>
      <c r="QJ75" s="194"/>
      <c r="QK75" s="194"/>
      <c r="QL75" s="194"/>
      <c r="QM75" s="194"/>
      <c r="QN75" s="194"/>
      <c r="QO75" s="194"/>
      <c r="QP75" s="194"/>
      <c r="QQ75" s="194"/>
      <c r="QR75" s="194"/>
      <c r="QS75" s="194"/>
      <c r="QT75" s="194"/>
      <c r="QU75" s="194"/>
      <c r="QV75" s="194"/>
      <c r="QW75" s="194"/>
      <c r="QX75" s="194"/>
      <c r="QY75" s="194"/>
      <c r="QZ75" s="194"/>
      <c r="RA75" s="194"/>
      <c r="RB75" s="194"/>
      <c r="RC75" s="194"/>
      <c r="RD75" s="194"/>
      <c r="RE75" s="194"/>
      <c r="RF75" s="194"/>
      <c r="RG75" s="194"/>
      <c r="RH75" s="194"/>
      <c r="RI75" s="194"/>
      <c r="RJ75" s="194"/>
      <c r="RK75" s="194"/>
      <c r="RL75" s="194"/>
      <c r="RM75" s="194"/>
      <c r="RN75" s="194"/>
      <c r="RO75" s="194"/>
      <c r="RP75" s="194"/>
      <c r="RQ75" s="194"/>
      <c r="RR75" s="194"/>
      <c r="RS75" s="194"/>
      <c r="RT75" s="194"/>
      <c r="RU75" s="194"/>
      <c r="RV75" s="194"/>
      <c r="RW75" s="194"/>
      <c r="RX75" s="194"/>
      <c r="RY75" s="194"/>
      <c r="RZ75" s="194"/>
      <c r="SA75" s="194"/>
      <c r="SB75" s="194"/>
      <c r="SC75" s="194"/>
      <c r="SD75" s="194"/>
      <c r="SE75" s="194"/>
      <c r="SF75" s="194"/>
      <c r="SG75" s="194"/>
      <c r="SH75" s="194"/>
      <c r="SI75" s="194"/>
      <c r="SJ75" s="194"/>
      <c r="SK75" s="194"/>
      <c r="SL75" s="194"/>
      <c r="SM75" s="194"/>
      <c r="SN75" s="194"/>
      <c r="SO75" s="194"/>
      <c r="SP75" s="194"/>
      <c r="SQ75" s="194"/>
      <c r="SR75" s="194"/>
      <c r="SS75" s="194"/>
      <c r="ST75" s="194"/>
      <c r="SU75" s="194"/>
      <c r="SV75" s="194"/>
      <c r="SW75" s="194"/>
      <c r="SX75" s="194"/>
      <c r="SY75" s="194"/>
      <c r="SZ75" s="194"/>
      <c r="TA75" s="194"/>
      <c r="TB75" s="194"/>
      <c r="TC75" s="194"/>
      <c r="TD75" s="194"/>
      <c r="TE75" s="194"/>
      <c r="TF75" s="194"/>
      <c r="TG75" s="194"/>
      <c r="TH75" s="194"/>
      <c r="TI75" s="194"/>
      <c r="TJ75" s="194"/>
      <c r="TK75" s="194"/>
      <c r="TL75" s="194"/>
      <c r="TM75" s="194"/>
      <c r="TN75" s="194"/>
      <c r="TO75" s="194"/>
      <c r="TP75" s="194"/>
      <c r="TQ75" s="194"/>
      <c r="TR75" s="194"/>
      <c r="TS75" s="194"/>
      <c r="TT75" s="194"/>
      <c r="TU75" s="194"/>
      <c r="TV75" s="194"/>
      <c r="TW75" s="194"/>
      <c r="TX75" s="194"/>
      <c r="TY75" s="194"/>
      <c r="TZ75" s="194"/>
      <c r="UA75" s="194"/>
      <c r="UB75" s="194"/>
      <c r="UC75" s="194"/>
      <c r="UD75" s="194"/>
      <c r="UE75" s="194"/>
      <c r="UF75" s="194"/>
      <c r="UG75" s="194"/>
      <c r="UH75" s="194"/>
      <c r="UI75" s="194"/>
      <c r="UJ75" s="194"/>
      <c r="UK75" s="194"/>
      <c r="UL75" s="194"/>
      <c r="UM75" s="194"/>
      <c r="UN75" s="194"/>
      <c r="UO75" s="194"/>
      <c r="UP75" s="194"/>
      <c r="UQ75" s="194"/>
      <c r="UR75" s="194"/>
      <c r="US75" s="194"/>
      <c r="UT75" s="194"/>
      <c r="UU75" s="194"/>
      <c r="UV75" s="194"/>
      <c r="UW75" s="194"/>
      <c r="UX75" s="194"/>
      <c r="UY75" s="194"/>
      <c r="UZ75" s="194"/>
      <c r="VA75" s="194"/>
      <c r="VB75" s="194"/>
      <c r="VC75" s="194"/>
      <c r="VD75" s="194"/>
      <c r="VE75" s="194"/>
      <c r="VF75" s="194"/>
      <c r="VG75" s="194"/>
      <c r="VH75" s="194"/>
      <c r="VI75" s="194"/>
      <c r="VJ75" s="194"/>
      <c r="VK75" s="194"/>
      <c r="VL75" s="194"/>
      <c r="VM75" s="194"/>
      <c r="VN75" s="194"/>
      <c r="VO75" s="194"/>
      <c r="VP75" s="194"/>
      <c r="VQ75" s="194"/>
      <c r="VR75" s="194"/>
      <c r="VS75" s="194"/>
      <c r="VT75" s="194"/>
      <c r="VU75" s="194"/>
      <c r="VV75" s="194"/>
      <c r="VW75" s="194"/>
      <c r="VX75" s="194"/>
      <c r="VY75" s="194"/>
      <c r="VZ75" s="194"/>
      <c r="WA75" s="194"/>
      <c r="WB75" s="194"/>
      <c r="WC75" s="194"/>
      <c r="WD75" s="194"/>
      <c r="WE75" s="194"/>
      <c r="WF75" s="194"/>
      <c r="WG75" s="194"/>
      <c r="WH75" s="194"/>
      <c r="WI75" s="194"/>
      <c r="WJ75" s="194"/>
      <c r="WK75" s="194"/>
      <c r="WL75" s="194"/>
      <c r="WM75" s="194"/>
      <c r="WN75" s="194"/>
      <c r="WO75" s="194"/>
      <c r="WP75" s="194"/>
      <c r="WQ75" s="194"/>
      <c r="WR75" s="194"/>
      <c r="WS75" s="194"/>
      <c r="WT75" s="194"/>
      <c r="WU75" s="194"/>
      <c r="WV75" s="194"/>
      <c r="WW75" s="194"/>
      <c r="WX75" s="194"/>
      <c r="WY75" s="194"/>
      <c r="WZ75" s="194"/>
      <c r="XA75" s="194"/>
      <c r="XB75" s="194"/>
      <c r="XC75" s="194"/>
      <c r="XD75" s="194"/>
      <c r="XE75" s="194"/>
      <c r="XF75" s="194"/>
      <c r="XG75" s="194"/>
      <c r="XH75" s="194"/>
      <c r="XI75" s="194"/>
      <c r="XJ75" s="194"/>
      <c r="XK75" s="194"/>
      <c r="XL75" s="194"/>
      <c r="XM75" s="194"/>
      <c r="XN75" s="194"/>
      <c r="XO75" s="194"/>
      <c r="XP75" s="194"/>
      <c r="XQ75" s="194"/>
      <c r="XR75" s="194"/>
      <c r="XS75" s="194"/>
      <c r="XT75" s="194"/>
      <c r="XU75" s="194"/>
      <c r="XV75" s="194"/>
      <c r="XW75" s="194"/>
      <c r="XX75" s="194"/>
      <c r="XY75" s="194"/>
      <c r="XZ75" s="194"/>
      <c r="YA75" s="194"/>
      <c r="YB75" s="194"/>
      <c r="YC75" s="194"/>
      <c r="YD75" s="194"/>
      <c r="YE75" s="194"/>
      <c r="YF75" s="194"/>
      <c r="YG75" s="194"/>
      <c r="YH75" s="194"/>
      <c r="YI75" s="194"/>
      <c r="YJ75" s="194"/>
      <c r="YK75" s="194"/>
      <c r="YL75" s="194"/>
      <c r="YM75" s="194"/>
      <c r="YN75" s="194"/>
      <c r="YO75" s="194"/>
      <c r="YP75" s="194"/>
      <c r="YQ75" s="194"/>
      <c r="YR75" s="194"/>
      <c r="YS75" s="194"/>
      <c r="YT75" s="194"/>
      <c r="YU75" s="194"/>
      <c r="YV75" s="194"/>
      <c r="YW75" s="194"/>
      <c r="YX75" s="194"/>
      <c r="YY75" s="194"/>
      <c r="YZ75" s="194"/>
      <c r="ZA75" s="194"/>
      <c r="ZB75" s="194"/>
      <c r="ZC75" s="194"/>
      <c r="ZD75" s="194"/>
      <c r="ZE75" s="194"/>
      <c r="ZF75" s="194"/>
      <c r="ZG75" s="194"/>
      <c r="ZH75" s="194"/>
      <c r="ZI75" s="194"/>
      <c r="ZJ75" s="194"/>
      <c r="ZK75" s="194"/>
      <c r="ZL75" s="194"/>
      <c r="ZM75" s="194"/>
      <c r="ZN75" s="194"/>
      <c r="ZO75" s="194"/>
      <c r="ZP75" s="194"/>
      <c r="ZQ75" s="194"/>
      <c r="ZR75" s="194"/>
      <c r="ZS75" s="194"/>
      <c r="ZT75" s="194"/>
      <c r="ZU75" s="194"/>
      <c r="ZV75" s="194"/>
      <c r="ZW75" s="194"/>
      <c r="ZX75" s="194"/>
      <c r="ZY75" s="194"/>
      <c r="ZZ75" s="194"/>
    </row>
    <row r="76" spans="1:702" s="39" customFormat="1" ht="35.25" customHeight="1">
      <c r="A76" s="194"/>
      <c r="B76" s="824" t="s">
        <v>398</v>
      </c>
      <c r="C76" s="674" t="s">
        <v>420</v>
      </c>
      <c r="D76" s="642" t="s">
        <v>400</v>
      </c>
      <c r="E76" s="655" t="s">
        <v>401</v>
      </c>
      <c r="F76" s="675" t="s">
        <v>402</v>
      </c>
      <c r="G76" s="657" t="s">
        <v>403</v>
      </c>
      <c r="H76" s="658" t="s">
        <v>404</v>
      </c>
      <c r="I76" s="656" t="s">
        <v>369</v>
      </c>
      <c r="J76" s="198"/>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c r="BQ76" s="194"/>
      <c r="BR76" s="194"/>
      <c r="BS76" s="194"/>
      <c r="BT76" s="194"/>
      <c r="BU76" s="194"/>
      <c r="BV76" s="194"/>
      <c r="BW76" s="194"/>
      <c r="BX76" s="194"/>
      <c r="BY76" s="194"/>
      <c r="BZ76" s="194"/>
      <c r="CA76" s="194"/>
      <c r="CB76" s="194"/>
      <c r="CC76" s="194"/>
      <c r="CD76" s="194"/>
      <c r="CE76" s="194"/>
      <c r="CF76" s="194"/>
      <c r="CG76" s="194"/>
      <c r="CH76" s="194"/>
      <c r="CI76" s="194"/>
      <c r="CJ76" s="194"/>
      <c r="CK76" s="194"/>
      <c r="CL76" s="194"/>
      <c r="CM76" s="194"/>
      <c r="CN76" s="194"/>
      <c r="CO76" s="194"/>
      <c r="CP76" s="194"/>
      <c r="CQ76" s="194"/>
      <c r="CR76" s="194"/>
      <c r="CS76" s="194"/>
      <c r="CT76" s="194"/>
      <c r="CU76" s="194"/>
      <c r="CV76" s="194"/>
      <c r="CW76" s="194"/>
      <c r="CX76" s="194"/>
      <c r="CY76" s="194"/>
      <c r="CZ76" s="194"/>
      <c r="DA76" s="194"/>
      <c r="DB76" s="194"/>
      <c r="DC76" s="194"/>
      <c r="DD76" s="194"/>
      <c r="DE76" s="194"/>
      <c r="DF76" s="194"/>
      <c r="DG76" s="194"/>
      <c r="DH76" s="194"/>
      <c r="DI76" s="194"/>
      <c r="DJ76" s="194"/>
      <c r="DK76" s="194"/>
      <c r="DL76" s="194"/>
      <c r="DM76" s="194"/>
      <c r="DN76" s="194"/>
      <c r="DO76" s="194"/>
      <c r="DP76" s="194"/>
      <c r="DQ76" s="194"/>
      <c r="DR76" s="194"/>
      <c r="DS76" s="194"/>
      <c r="DT76" s="194"/>
      <c r="DU76" s="194"/>
      <c r="DV76" s="194"/>
      <c r="DW76" s="194"/>
      <c r="DX76" s="194"/>
      <c r="DY76" s="194"/>
      <c r="DZ76" s="194"/>
      <c r="EA76" s="194"/>
      <c r="EB76" s="194"/>
      <c r="EC76" s="194"/>
      <c r="ED76" s="194"/>
      <c r="EE76" s="194"/>
      <c r="EF76" s="194"/>
      <c r="EG76" s="194"/>
      <c r="EH76" s="194"/>
      <c r="EI76" s="194"/>
      <c r="EJ76" s="194"/>
      <c r="EK76" s="194"/>
      <c r="EL76" s="194"/>
      <c r="EM76" s="194"/>
      <c r="EN76" s="194"/>
      <c r="EO76" s="194"/>
      <c r="EP76" s="194"/>
      <c r="EQ76" s="194"/>
      <c r="ER76" s="194"/>
      <c r="ES76" s="194"/>
      <c r="ET76" s="194"/>
      <c r="EU76" s="194"/>
      <c r="EV76" s="194"/>
      <c r="EW76" s="194"/>
      <c r="EX76" s="194"/>
      <c r="EY76" s="194"/>
      <c r="EZ76" s="194"/>
      <c r="FA76" s="194"/>
      <c r="FB76" s="194"/>
      <c r="FC76" s="194"/>
      <c r="FD76" s="194"/>
      <c r="FE76" s="194"/>
      <c r="FF76" s="194"/>
      <c r="FG76" s="194"/>
      <c r="FH76" s="194"/>
      <c r="FI76" s="194"/>
      <c r="FJ76" s="194"/>
      <c r="FK76" s="194"/>
      <c r="FL76" s="194"/>
      <c r="FM76" s="194"/>
      <c r="FN76" s="194"/>
      <c r="FO76" s="194"/>
      <c r="FP76" s="194"/>
      <c r="FQ76" s="194"/>
      <c r="FR76" s="194"/>
      <c r="FS76" s="194"/>
      <c r="FT76" s="194"/>
      <c r="FU76" s="194"/>
      <c r="FV76" s="194"/>
      <c r="FW76" s="194"/>
      <c r="FX76" s="194"/>
      <c r="FY76" s="194"/>
      <c r="FZ76" s="194"/>
      <c r="GA76" s="194"/>
      <c r="GB76" s="194"/>
      <c r="GC76" s="194"/>
      <c r="GD76" s="194"/>
      <c r="GE76" s="194"/>
      <c r="GF76" s="194"/>
      <c r="GG76" s="194"/>
      <c r="GH76" s="194"/>
      <c r="GI76" s="194"/>
      <c r="GJ76" s="194"/>
      <c r="GK76" s="194"/>
      <c r="GL76" s="194"/>
      <c r="GM76" s="194"/>
      <c r="GN76" s="194"/>
      <c r="GO76" s="194"/>
      <c r="GP76" s="194"/>
      <c r="GQ76" s="194"/>
      <c r="GR76" s="194"/>
      <c r="GS76" s="194"/>
      <c r="GT76" s="194"/>
      <c r="GU76" s="194"/>
      <c r="GV76" s="194"/>
      <c r="GW76" s="194"/>
      <c r="GX76" s="194"/>
      <c r="GY76" s="194"/>
      <c r="GZ76" s="194"/>
      <c r="HA76" s="194"/>
      <c r="HB76" s="194"/>
      <c r="HC76" s="194"/>
      <c r="HD76" s="194"/>
      <c r="HE76" s="194"/>
      <c r="HF76" s="194"/>
      <c r="HG76" s="194"/>
      <c r="HH76" s="194"/>
      <c r="HI76" s="194"/>
      <c r="HJ76" s="194"/>
      <c r="HK76" s="194"/>
      <c r="HL76" s="194"/>
      <c r="HM76" s="194"/>
      <c r="HN76" s="194"/>
      <c r="HO76" s="194"/>
      <c r="HP76" s="194"/>
      <c r="HQ76" s="194"/>
      <c r="HR76" s="194"/>
      <c r="HS76" s="194"/>
      <c r="HT76" s="194"/>
      <c r="HU76" s="194"/>
      <c r="HV76" s="194"/>
      <c r="HW76" s="194"/>
      <c r="HX76" s="194"/>
      <c r="HY76" s="194"/>
      <c r="HZ76" s="194"/>
      <c r="IA76" s="194"/>
      <c r="IB76" s="194"/>
      <c r="IC76" s="194"/>
      <c r="ID76" s="194"/>
      <c r="IE76" s="194"/>
      <c r="IF76" s="194"/>
      <c r="IG76" s="194"/>
      <c r="IH76" s="194"/>
      <c r="II76" s="194"/>
      <c r="IJ76" s="194"/>
      <c r="IK76" s="194"/>
      <c r="IL76" s="194"/>
      <c r="IM76" s="194"/>
      <c r="IN76" s="194"/>
      <c r="IO76" s="194"/>
      <c r="IP76" s="194"/>
      <c r="IQ76" s="194"/>
      <c r="IR76" s="194"/>
      <c r="IS76" s="194"/>
      <c r="IT76" s="194"/>
      <c r="IU76" s="194"/>
      <c r="IV76" s="194"/>
      <c r="IW76" s="194"/>
      <c r="IX76" s="194"/>
      <c r="IY76" s="194"/>
      <c r="IZ76" s="194"/>
      <c r="JA76" s="194"/>
      <c r="JB76" s="194"/>
      <c r="JC76" s="194"/>
      <c r="JD76" s="194"/>
      <c r="JE76" s="194"/>
      <c r="JF76" s="194"/>
      <c r="JG76" s="194"/>
      <c r="JH76" s="194"/>
      <c r="JI76" s="194"/>
      <c r="JJ76" s="194"/>
      <c r="JK76" s="194"/>
      <c r="JL76" s="194"/>
      <c r="JM76" s="194"/>
      <c r="JN76" s="194"/>
      <c r="JO76" s="194"/>
      <c r="JP76" s="194"/>
      <c r="JQ76" s="194"/>
      <c r="JR76" s="194"/>
      <c r="JS76" s="194"/>
      <c r="JT76" s="194"/>
      <c r="JU76" s="194"/>
      <c r="JV76" s="194"/>
      <c r="JW76" s="194"/>
      <c r="JX76" s="194"/>
      <c r="JY76" s="194"/>
      <c r="JZ76" s="194"/>
      <c r="KA76" s="194"/>
      <c r="KB76" s="194"/>
      <c r="KC76" s="194"/>
      <c r="KD76" s="194"/>
      <c r="KE76" s="194"/>
      <c r="KF76" s="194"/>
      <c r="KG76" s="194"/>
      <c r="KH76" s="194"/>
      <c r="KI76" s="194"/>
      <c r="KJ76" s="194"/>
      <c r="KK76" s="194"/>
      <c r="KL76" s="194"/>
      <c r="KM76" s="194"/>
      <c r="KN76" s="194"/>
      <c r="KO76" s="194"/>
      <c r="KP76" s="194"/>
      <c r="KQ76" s="194"/>
      <c r="KR76" s="194"/>
      <c r="KS76" s="194"/>
      <c r="KT76" s="194"/>
      <c r="KU76" s="194"/>
      <c r="KV76" s="194"/>
      <c r="KW76" s="194"/>
      <c r="KX76" s="194"/>
      <c r="KY76" s="194"/>
      <c r="KZ76" s="194"/>
      <c r="LA76" s="194"/>
      <c r="LB76" s="194"/>
      <c r="LC76" s="194"/>
      <c r="LD76" s="194"/>
      <c r="LE76" s="194"/>
      <c r="LF76" s="194"/>
      <c r="LG76" s="194"/>
      <c r="LH76" s="194"/>
      <c r="LI76" s="194"/>
      <c r="LJ76" s="194"/>
      <c r="LK76" s="194"/>
      <c r="LL76" s="194"/>
      <c r="LM76" s="194"/>
      <c r="LN76" s="194"/>
      <c r="LO76" s="194"/>
      <c r="LP76" s="194"/>
      <c r="LQ76" s="194"/>
      <c r="LR76" s="194"/>
      <c r="LS76" s="194"/>
      <c r="LT76" s="194"/>
      <c r="LU76" s="194"/>
      <c r="LV76" s="194"/>
      <c r="LW76" s="194"/>
      <c r="LX76" s="194"/>
      <c r="LY76" s="194"/>
      <c r="LZ76" s="194"/>
      <c r="MA76" s="194"/>
      <c r="MB76" s="194"/>
      <c r="MC76" s="194"/>
      <c r="MD76" s="194"/>
      <c r="ME76" s="194"/>
      <c r="MF76" s="194"/>
      <c r="MG76" s="194"/>
      <c r="MH76" s="194"/>
      <c r="MI76" s="194"/>
      <c r="MJ76" s="194"/>
      <c r="MK76" s="194"/>
      <c r="ML76" s="194"/>
      <c r="MM76" s="194"/>
      <c r="MN76" s="194"/>
      <c r="MO76" s="194"/>
      <c r="MP76" s="194"/>
      <c r="MQ76" s="194"/>
      <c r="MR76" s="194"/>
      <c r="MS76" s="194"/>
      <c r="MT76" s="194"/>
      <c r="MU76" s="194"/>
      <c r="MV76" s="194"/>
      <c r="MW76" s="194"/>
      <c r="MX76" s="194"/>
      <c r="MY76" s="194"/>
      <c r="MZ76" s="194"/>
      <c r="NA76" s="194"/>
      <c r="NB76" s="194"/>
      <c r="NC76" s="194"/>
      <c r="ND76" s="194"/>
      <c r="NE76" s="194"/>
      <c r="NF76" s="194"/>
      <c r="NG76" s="194"/>
      <c r="NH76" s="194"/>
      <c r="NI76" s="194"/>
      <c r="NJ76" s="194"/>
      <c r="NK76" s="194"/>
      <c r="NL76" s="194"/>
      <c r="NM76" s="194"/>
      <c r="NN76" s="194"/>
      <c r="NO76" s="194"/>
      <c r="NP76" s="194"/>
      <c r="NQ76" s="194"/>
      <c r="NR76" s="194"/>
      <c r="NS76" s="194"/>
      <c r="NT76" s="194"/>
      <c r="NU76" s="194"/>
      <c r="NV76" s="194"/>
      <c r="NW76" s="194"/>
      <c r="NX76" s="194"/>
      <c r="NY76" s="194"/>
      <c r="NZ76" s="194"/>
      <c r="OA76" s="194"/>
      <c r="OB76" s="194"/>
      <c r="OC76" s="194"/>
      <c r="OD76" s="194"/>
      <c r="OE76" s="194"/>
      <c r="OF76" s="194"/>
      <c r="OG76" s="194"/>
      <c r="OH76" s="194"/>
      <c r="OI76" s="194"/>
      <c r="OJ76" s="194"/>
      <c r="OK76" s="194"/>
      <c r="OL76" s="194"/>
      <c r="OM76" s="194"/>
      <c r="ON76" s="194"/>
      <c r="OO76" s="194"/>
      <c r="OP76" s="194"/>
      <c r="OQ76" s="194"/>
      <c r="OR76" s="194"/>
      <c r="OS76" s="194"/>
      <c r="OT76" s="194"/>
      <c r="OU76" s="194"/>
      <c r="OV76" s="194"/>
      <c r="OW76" s="194"/>
      <c r="OX76" s="194"/>
      <c r="OY76" s="194"/>
      <c r="OZ76" s="194"/>
      <c r="PA76" s="194"/>
      <c r="PB76" s="194"/>
      <c r="PC76" s="194"/>
      <c r="PD76" s="194"/>
      <c r="PE76" s="194"/>
      <c r="PF76" s="194"/>
      <c r="PG76" s="194"/>
      <c r="PH76" s="194"/>
      <c r="PI76" s="194"/>
      <c r="PJ76" s="194"/>
      <c r="PK76" s="194"/>
      <c r="PL76" s="194"/>
      <c r="PM76" s="194"/>
      <c r="PN76" s="194"/>
      <c r="PO76" s="194"/>
      <c r="PP76" s="194"/>
      <c r="PQ76" s="194"/>
      <c r="PR76" s="194"/>
      <c r="PS76" s="194"/>
      <c r="PT76" s="194"/>
      <c r="PU76" s="194"/>
      <c r="PV76" s="194"/>
      <c r="PW76" s="194"/>
      <c r="PX76" s="194"/>
      <c r="PY76" s="194"/>
      <c r="PZ76" s="194"/>
      <c r="QA76" s="194"/>
      <c r="QB76" s="194"/>
      <c r="QC76" s="194"/>
      <c r="QD76" s="194"/>
      <c r="QE76" s="194"/>
      <c r="QF76" s="194"/>
      <c r="QG76" s="194"/>
      <c r="QH76" s="194"/>
      <c r="QI76" s="194"/>
      <c r="QJ76" s="194"/>
      <c r="QK76" s="194"/>
      <c r="QL76" s="194"/>
      <c r="QM76" s="194"/>
      <c r="QN76" s="194"/>
      <c r="QO76" s="194"/>
      <c r="QP76" s="194"/>
      <c r="QQ76" s="194"/>
      <c r="QR76" s="194"/>
      <c r="QS76" s="194"/>
      <c r="QT76" s="194"/>
      <c r="QU76" s="194"/>
      <c r="QV76" s="194"/>
      <c r="QW76" s="194"/>
      <c r="QX76" s="194"/>
      <c r="QY76" s="194"/>
      <c r="QZ76" s="194"/>
      <c r="RA76" s="194"/>
      <c r="RB76" s="194"/>
      <c r="RC76" s="194"/>
      <c r="RD76" s="194"/>
      <c r="RE76" s="194"/>
      <c r="RF76" s="194"/>
      <c r="RG76" s="194"/>
      <c r="RH76" s="194"/>
      <c r="RI76" s="194"/>
      <c r="RJ76" s="194"/>
      <c r="RK76" s="194"/>
      <c r="RL76" s="194"/>
      <c r="RM76" s="194"/>
      <c r="RN76" s="194"/>
      <c r="RO76" s="194"/>
      <c r="RP76" s="194"/>
      <c r="RQ76" s="194"/>
      <c r="RR76" s="194"/>
      <c r="RS76" s="194"/>
      <c r="RT76" s="194"/>
      <c r="RU76" s="194"/>
      <c r="RV76" s="194"/>
      <c r="RW76" s="194"/>
      <c r="RX76" s="194"/>
      <c r="RY76" s="194"/>
      <c r="RZ76" s="194"/>
      <c r="SA76" s="194"/>
      <c r="SB76" s="194"/>
      <c r="SC76" s="194"/>
      <c r="SD76" s="194"/>
      <c r="SE76" s="194"/>
      <c r="SF76" s="194"/>
      <c r="SG76" s="194"/>
      <c r="SH76" s="194"/>
      <c r="SI76" s="194"/>
      <c r="SJ76" s="194"/>
      <c r="SK76" s="194"/>
      <c r="SL76" s="194"/>
      <c r="SM76" s="194"/>
      <c r="SN76" s="194"/>
      <c r="SO76" s="194"/>
      <c r="SP76" s="194"/>
      <c r="SQ76" s="194"/>
      <c r="SR76" s="194"/>
      <c r="SS76" s="194"/>
      <c r="ST76" s="194"/>
      <c r="SU76" s="194"/>
      <c r="SV76" s="194"/>
      <c r="SW76" s="194"/>
      <c r="SX76" s="194"/>
      <c r="SY76" s="194"/>
      <c r="SZ76" s="194"/>
      <c r="TA76" s="194"/>
      <c r="TB76" s="194"/>
      <c r="TC76" s="194"/>
      <c r="TD76" s="194"/>
      <c r="TE76" s="194"/>
      <c r="TF76" s="194"/>
      <c r="TG76" s="194"/>
      <c r="TH76" s="194"/>
      <c r="TI76" s="194"/>
      <c r="TJ76" s="194"/>
      <c r="TK76" s="194"/>
      <c r="TL76" s="194"/>
      <c r="TM76" s="194"/>
      <c r="TN76" s="194"/>
      <c r="TO76" s="194"/>
      <c r="TP76" s="194"/>
      <c r="TQ76" s="194"/>
      <c r="TR76" s="194"/>
      <c r="TS76" s="194"/>
      <c r="TT76" s="194"/>
      <c r="TU76" s="194"/>
      <c r="TV76" s="194"/>
      <c r="TW76" s="194"/>
      <c r="TX76" s="194"/>
      <c r="TY76" s="194"/>
      <c r="TZ76" s="194"/>
      <c r="UA76" s="194"/>
      <c r="UB76" s="194"/>
      <c r="UC76" s="194"/>
      <c r="UD76" s="194"/>
      <c r="UE76" s="194"/>
      <c r="UF76" s="194"/>
      <c r="UG76" s="194"/>
      <c r="UH76" s="194"/>
      <c r="UI76" s="194"/>
      <c r="UJ76" s="194"/>
      <c r="UK76" s="194"/>
      <c r="UL76" s="194"/>
      <c r="UM76" s="194"/>
      <c r="UN76" s="194"/>
      <c r="UO76" s="194"/>
      <c r="UP76" s="194"/>
      <c r="UQ76" s="194"/>
      <c r="UR76" s="194"/>
      <c r="US76" s="194"/>
      <c r="UT76" s="194"/>
      <c r="UU76" s="194"/>
      <c r="UV76" s="194"/>
      <c r="UW76" s="194"/>
      <c r="UX76" s="194"/>
      <c r="UY76" s="194"/>
      <c r="UZ76" s="194"/>
      <c r="VA76" s="194"/>
      <c r="VB76" s="194"/>
      <c r="VC76" s="194"/>
      <c r="VD76" s="194"/>
      <c r="VE76" s="194"/>
      <c r="VF76" s="194"/>
      <c r="VG76" s="194"/>
      <c r="VH76" s="194"/>
      <c r="VI76" s="194"/>
      <c r="VJ76" s="194"/>
      <c r="VK76" s="194"/>
      <c r="VL76" s="194"/>
      <c r="VM76" s="194"/>
      <c r="VN76" s="194"/>
      <c r="VO76" s="194"/>
      <c r="VP76" s="194"/>
      <c r="VQ76" s="194"/>
      <c r="VR76" s="194"/>
      <c r="VS76" s="194"/>
      <c r="VT76" s="194"/>
      <c r="VU76" s="194"/>
      <c r="VV76" s="194"/>
      <c r="VW76" s="194"/>
      <c r="VX76" s="194"/>
      <c r="VY76" s="194"/>
      <c r="VZ76" s="194"/>
      <c r="WA76" s="194"/>
      <c r="WB76" s="194"/>
      <c r="WC76" s="194"/>
      <c r="WD76" s="194"/>
      <c r="WE76" s="194"/>
      <c r="WF76" s="194"/>
      <c r="WG76" s="194"/>
      <c r="WH76" s="194"/>
      <c r="WI76" s="194"/>
      <c r="WJ76" s="194"/>
      <c r="WK76" s="194"/>
      <c r="WL76" s="194"/>
      <c r="WM76" s="194"/>
      <c r="WN76" s="194"/>
      <c r="WO76" s="194"/>
      <c r="WP76" s="194"/>
      <c r="WQ76" s="194"/>
      <c r="WR76" s="194"/>
      <c r="WS76" s="194"/>
      <c r="WT76" s="194"/>
      <c r="WU76" s="194"/>
      <c r="WV76" s="194"/>
      <c r="WW76" s="194"/>
      <c r="WX76" s="194"/>
      <c r="WY76" s="194"/>
      <c r="WZ76" s="194"/>
      <c r="XA76" s="194"/>
      <c r="XB76" s="194"/>
      <c r="XC76" s="194"/>
      <c r="XD76" s="194"/>
      <c r="XE76" s="194"/>
      <c r="XF76" s="194"/>
      <c r="XG76" s="194"/>
      <c r="XH76" s="194"/>
      <c r="XI76" s="194"/>
      <c r="XJ76" s="194"/>
      <c r="XK76" s="194"/>
      <c r="XL76" s="194"/>
      <c r="XM76" s="194"/>
      <c r="XN76" s="194"/>
      <c r="XO76" s="194"/>
      <c r="XP76" s="194"/>
      <c r="XQ76" s="194"/>
      <c r="XR76" s="194"/>
      <c r="XS76" s="194"/>
      <c r="XT76" s="194"/>
      <c r="XU76" s="194"/>
      <c r="XV76" s="194"/>
      <c r="XW76" s="194"/>
      <c r="XX76" s="194"/>
      <c r="XY76" s="194"/>
      <c r="XZ76" s="194"/>
      <c r="YA76" s="194"/>
      <c r="YB76" s="194"/>
      <c r="YC76" s="194"/>
      <c r="YD76" s="194"/>
      <c r="YE76" s="194"/>
      <c r="YF76" s="194"/>
      <c r="YG76" s="194"/>
      <c r="YH76" s="194"/>
      <c r="YI76" s="194"/>
      <c r="YJ76" s="194"/>
      <c r="YK76" s="194"/>
      <c r="YL76" s="194"/>
      <c r="YM76" s="194"/>
      <c r="YN76" s="194"/>
      <c r="YO76" s="194"/>
      <c r="YP76" s="194"/>
      <c r="YQ76" s="194"/>
      <c r="YR76" s="194"/>
      <c r="YS76" s="194"/>
      <c r="YT76" s="194"/>
      <c r="YU76" s="194"/>
      <c r="YV76" s="194"/>
      <c r="YW76" s="194"/>
      <c r="YX76" s="194"/>
      <c r="YY76" s="194"/>
      <c r="YZ76" s="194"/>
      <c r="ZA76" s="194"/>
      <c r="ZB76" s="194"/>
      <c r="ZC76" s="194"/>
      <c r="ZD76" s="194"/>
      <c r="ZE76" s="194"/>
      <c r="ZF76" s="194"/>
      <c r="ZG76" s="194"/>
      <c r="ZH76" s="194"/>
      <c r="ZI76" s="194"/>
      <c r="ZJ76" s="194"/>
      <c r="ZK76" s="194"/>
      <c r="ZL76" s="194"/>
      <c r="ZM76" s="194"/>
      <c r="ZN76" s="194"/>
      <c r="ZO76" s="194"/>
      <c r="ZP76" s="194"/>
      <c r="ZQ76" s="194"/>
      <c r="ZR76" s="194"/>
      <c r="ZS76" s="194"/>
      <c r="ZT76" s="194"/>
      <c r="ZU76" s="194"/>
      <c r="ZV76" s="194"/>
      <c r="ZW76" s="194"/>
      <c r="ZX76" s="194"/>
      <c r="ZY76" s="194"/>
      <c r="ZZ76" s="194"/>
    </row>
    <row r="77" spans="1:702" s="39" customFormat="1" ht="19.5" customHeight="1">
      <c r="A77" s="194"/>
      <c r="B77" s="823"/>
      <c r="C77" s="741">
        <f>【5】見・契_研修諸経費!C76</f>
        <v>0</v>
      </c>
      <c r="D77" s="742">
        <f>【5】見・契_研修諸経費!D76</f>
        <v>0</v>
      </c>
      <c r="E77" s="743">
        <f>【5】見・契_研修諸経費!E76</f>
        <v>0</v>
      </c>
      <c r="F77" s="744">
        <f>【5】見・契_研修諸経費!F76</f>
        <v>0</v>
      </c>
      <c r="G77" s="663">
        <f>IFERROR(ROUND(IF(E77="","",IF(E77="10%税込",D77*F77/1.1,IF(E77="税抜",D77*F77))),0),"")</f>
        <v>0</v>
      </c>
      <c r="H77" s="664"/>
      <c r="I77" s="664"/>
      <c r="J77" s="81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4"/>
      <c r="BQ77" s="194"/>
      <c r="BR77" s="194"/>
      <c r="BS77" s="194"/>
      <c r="BT77" s="194"/>
      <c r="BU77" s="194"/>
      <c r="BV77" s="194"/>
      <c r="BW77" s="194"/>
      <c r="BX77" s="194"/>
      <c r="BY77" s="194"/>
      <c r="BZ77" s="194"/>
      <c r="CA77" s="194"/>
      <c r="CB77" s="194"/>
      <c r="CC77" s="194"/>
      <c r="CD77" s="194"/>
      <c r="CE77" s="194"/>
      <c r="CF77" s="194"/>
      <c r="CG77" s="194"/>
      <c r="CH77" s="194"/>
      <c r="CI77" s="194"/>
      <c r="CJ77" s="194"/>
      <c r="CK77" s="194"/>
      <c r="CL77" s="194"/>
      <c r="CM77" s="194"/>
      <c r="CN77" s="194"/>
      <c r="CO77" s="194"/>
      <c r="CP77" s="194"/>
      <c r="CQ77" s="194"/>
      <c r="CR77" s="194"/>
      <c r="CS77" s="194"/>
      <c r="CT77" s="194"/>
      <c r="CU77" s="194"/>
      <c r="CV77" s="194"/>
      <c r="CW77" s="194"/>
      <c r="CX77" s="194"/>
      <c r="CY77" s="194"/>
      <c r="CZ77" s="194"/>
      <c r="DA77" s="194"/>
      <c r="DB77" s="194"/>
      <c r="DC77" s="194"/>
      <c r="DD77" s="194"/>
      <c r="DE77" s="194"/>
      <c r="DF77" s="194"/>
      <c r="DG77" s="194"/>
      <c r="DH77" s="194"/>
      <c r="DI77" s="194"/>
      <c r="DJ77" s="194"/>
      <c r="DK77" s="194"/>
      <c r="DL77" s="194"/>
      <c r="DM77" s="194"/>
      <c r="DN77" s="194"/>
      <c r="DO77" s="194"/>
      <c r="DP77" s="194"/>
      <c r="DQ77" s="194"/>
      <c r="DR77" s="194"/>
      <c r="DS77" s="194"/>
      <c r="DT77" s="194"/>
      <c r="DU77" s="194"/>
      <c r="DV77" s="194"/>
      <c r="DW77" s="194"/>
      <c r="DX77" s="194"/>
      <c r="DY77" s="194"/>
      <c r="DZ77" s="194"/>
      <c r="EA77" s="194"/>
      <c r="EB77" s="194"/>
      <c r="EC77" s="194"/>
      <c r="ED77" s="194"/>
      <c r="EE77" s="194"/>
      <c r="EF77" s="194"/>
      <c r="EG77" s="194"/>
      <c r="EH77" s="194"/>
      <c r="EI77" s="194"/>
      <c r="EJ77" s="194"/>
      <c r="EK77" s="194"/>
      <c r="EL77" s="194"/>
      <c r="EM77" s="194"/>
      <c r="EN77" s="194"/>
      <c r="EO77" s="194"/>
      <c r="EP77" s="194"/>
      <c r="EQ77" s="194"/>
      <c r="ER77" s="194"/>
      <c r="ES77" s="194"/>
      <c r="ET77" s="194"/>
      <c r="EU77" s="194"/>
      <c r="EV77" s="194"/>
      <c r="EW77" s="194"/>
      <c r="EX77" s="194"/>
      <c r="EY77" s="194"/>
      <c r="EZ77" s="194"/>
      <c r="FA77" s="194"/>
      <c r="FB77" s="194"/>
      <c r="FC77" s="194"/>
      <c r="FD77" s="194"/>
      <c r="FE77" s="194"/>
      <c r="FF77" s="194"/>
      <c r="FG77" s="194"/>
      <c r="FH77" s="194"/>
      <c r="FI77" s="194"/>
      <c r="FJ77" s="194"/>
      <c r="FK77" s="194"/>
      <c r="FL77" s="194"/>
      <c r="FM77" s="194"/>
      <c r="FN77" s="194"/>
      <c r="FO77" s="194"/>
      <c r="FP77" s="194"/>
      <c r="FQ77" s="194"/>
      <c r="FR77" s="194"/>
      <c r="FS77" s="194"/>
      <c r="FT77" s="194"/>
      <c r="FU77" s="194"/>
      <c r="FV77" s="194"/>
      <c r="FW77" s="194"/>
      <c r="FX77" s="194"/>
      <c r="FY77" s="194"/>
      <c r="FZ77" s="194"/>
      <c r="GA77" s="194"/>
      <c r="GB77" s="194"/>
      <c r="GC77" s="194"/>
      <c r="GD77" s="194"/>
      <c r="GE77" s="194"/>
      <c r="GF77" s="194"/>
      <c r="GG77" s="194"/>
      <c r="GH77" s="194"/>
      <c r="GI77" s="194"/>
      <c r="GJ77" s="194"/>
      <c r="GK77" s="194"/>
      <c r="GL77" s="194"/>
      <c r="GM77" s="194"/>
      <c r="GN77" s="194"/>
      <c r="GO77" s="194"/>
      <c r="GP77" s="194"/>
      <c r="GQ77" s="194"/>
      <c r="GR77" s="194"/>
      <c r="GS77" s="194"/>
      <c r="GT77" s="194"/>
      <c r="GU77" s="194"/>
      <c r="GV77" s="194"/>
      <c r="GW77" s="194"/>
      <c r="GX77" s="194"/>
      <c r="GY77" s="194"/>
      <c r="GZ77" s="194"/>
      <c r="HA77" s="194"/>
      <c r="HB77" s="194"/>
      <c r="HC77" s="194"/>
      <c r="HD77" s="194"/>
      <c r="HE77" s="194"/>
      <c r="HF77" s="194"/>
      <c r="HG77" s="194"/>
      <c r="HH77" s="194"/>
      <c r="HI77" s="194"/>
      <c r="HJ77" s="194"/>
      <c r="HK77" s="194"/>
      <c r="HL77" s="194"/>
      <c r="HM77" s="194"/>
      <c r="HN77" s="194"/>
      <c r="HO77" s="194"/>
      <c r="HP77" s="194"/>
      <c r="HQ77" s="194"/>
      <c r="HR77" s="194"/>
      <c r="HS77" s="194"/>
      <c r="HT77" s="194"/>
      <c r="HU77" s="194"/>
      <c r="HV77" s="194"/>
      <c r="HW77" s="194"/>
      <c r="HX77" s="194"/>
      <c r="HY77" s="194"/>
      <c r="HZ77" s="194"/>
      <c r="IA77" s="194"/>
      <c r="IB77" s="194"/>
      <c r="IC77" s="194"/>
      <c r="ID77" s="194"/>
      <c r="IE77" s="194"/>
      <c r="IF77" s="194"/>
      <c r="IG77" s="194"/>
      <c r="IH77" s="194"/>
      <c r="II77" s="194"/>
      <c r="IJ77" s="194"/>
      <c r="IK77" s="194"/>
      <c r="IL77" s="194"/>
      <c r="IM77" s="194"/>
      <c r="IN77" s="194"/>
      <c r="IO77" s="194"/>
      <c r="IP77" s="194"/>
      <c r="IQ77" s="194"/>
      <c r="IR77" s="194"/>
      <c r="IS77" s="194"/>
      <c r="IT77" s="194"/>
      <c r="IU77" s="194"/>
      <c r="IV77" s="194"/>
      <c r="IW77" s="194"/>
      <c r="IX77" s="194"/>
      <c r="IY77" s="194"/>
      <c r="IZ77" s="194"/>
      <c r="JA77" s="194"/>
      <c r="JB77" s="194"/>
      <c r="JC77" s="194"/>
      <c r="JD77" s="194"/>
      <c r="JE77" s="194"/>
      <c r="JF77" s="194"/>
      <c r="JG77" s="194"/>
      <c r="JH77" s="194"/>
      <c r="JI77" s="194"/>
      <c r="JJ77" s="194"/>
      <c r="JK77" s="194"/>
      <c r="JL77" s="194"/>
      <c r="JM77" s="194"/>
      <c r="JN77" s="194"/>
      <c r="JO77" s="194"/>
      <c r="JP77" s="194"/>
      <c r="JQ77" s="194"/>
      <c r="JR77" s="194"/>
      <c r="JS77" s="194"/>
      <c r="JT77" s="194"/>
      <c r="JU77" s="194"/>
      <c r="JV77" s="194"/>
      <c r="JW77" s="194"/>
      <c r="JX77" s="194"/>
      <c r="JY77" s="194"/>
      <c r="JZ77" s="194"/>
      <c r="KA77" s="194"/>
      <c r="KB77" s="194"/>
      <c r="KC77" s="194"/>
      <c r="KD77" s="194"/>
      <c r="KE77" s="194"/>
      <c r="KF77" s="194"/>
      <c r="KG77" s="194"/>
      <c r="KH77" s="194"/>
      <c r="KI77" s="194"/>
      <c r="KJ77" s="194"/>
      <c r="KK77" s="194"/>
      <c r="KL77" s="194"/>
      <c r="KM77" s="194"/>
      <c r="KN77" s="194"/>
      <c r="KO77" s="194"/>
      <c r="KP77" s="194"/>
      <c r="KQ77" s="194"/>
      <c r="KR77" s="194"/>
      <c r="KS77" s="194"/>
      <c r="KT77" s="194"/>
      <c r="KU77" s="194"/>
      <c r="KV77" s="194"/>
      <c r="KW77" s="194"/>
      <c r="KX77" s="194"/>
      <c r="KY77" s="194"/>
      <c r="KZ77" s="194"/>
      <c r="LA77" s="194"/>
      <c r="LB77" s="194"/>
      <c r="LC77" s="194"/>
      <c r="LD77" s="194"/>
      <c r="LE77" s="194"/>
      <c r="LF77" s="194"/>
      <c r="LG77" s="194"/>
      <c r="LH77" s="194"/>
      <c r="LI77" s="194"/>
      <c r="LJ77" s="194"/>
      <c r="LK77" s="194"/>
      <c r="LL77" s="194"/>
      <c r="LM77" s="194"/>
      <c r="LN77" s="194"/>
      <c r="LO77" s="194"/>
      <c r="LP77" s="194"/>
      <c r="LQ77" s="194"/>
      <c r="LR77" s="194"/>
      <c r="LS77" s="194"/>
      <c r="LT77" s="194"/>
      <c r="LU77" s="194"/>
      <c r="LV77" s="194"/>
      <c r="LW77" s="194"/>
      <c r="LX77" s="194"/>
      <c r="LY77" s="194"/>
      <c r="LZ77" s="194"/>
      <c r="MA77" s="194"/>
      <c r="MB77" s="194"/>
      <c r="MC77" s="194"/>
      <c r="MD77" s="194"/>
      <c r="ME77" s="194"/>
      <c r="MF77" s="194"/>
      <c r="MG77" s="194"/>
      <c r="MH77" s="194"/>
      <c r="MI77" s="194"/>
      <c r="MJ77" s="194"/>
      <c r="MK77" s="194"/>
      <c r="ML77" s="194"/>
      <c r="MM77" s="194"/>
      <c r="MN77" s="194"/>
      <c r="MO77" s="194"/>
      <c r="MP77" s="194"/>
      <c r="MQ77" s="194"/>
      <c r="MR77" s="194"/>
      <c r="MS77" s="194"/>
      <c r="MT77" s="194"/>
      <c r="MU77" s="194"/>
      <c r="MV77" s="194"/>
      <c r="MW77" s="194"/>
      <c r="MX77" s="194"/>
      <c r="MY77" s="194"/>
      <c r="MZ77" s="194"/>
      <c r="NA77" s="194"/>
      <c r="NB77" s="194"/>
      <c r="NC77" s="194"/>
      <c r="ND77" s="194"/>
      <c r="NE77" s="194"/>
      <c r="NF77" s="194"/>
      <c r="NG77" s="194"/>
      <c r="NH77" s="194"/>
      <c r="NI77" s="194"/>
      <c r="NJ77" s="194"/>
      <c r="NK77" s="194"/>
      <c r="NL77" s="194"/>
      <c r="NM77" s="194"/>
      <c r="NN77" s="194"/>
      <c r="NO77" s="194"/>
      <c r="NP77" s="194"/>
      <c r="NQ77" s="194"/>
      <c r="NR77" s="194"/>
      <c r="NS77" s="194"/>
      <c r="NT77" s="194"/>
      <c r="NU77" s="194"/>
      <c r="NV77" s="194"/>
      <c r="NW77" s="194"/>
      <c r="NX77" s="194"/>
      <c r="NY77" s="194"/>
      <c r="NZ77" s="194"/>
      <c r="OA77" s="194"/>
      <c r="OB77" s="194"/>
      <c r="OC77" s="194"/>
      <c r="OD77" s="194"/>
      <c r="OE77" s="194"/>
      <c r="OF77" s="194"/>
      <c r="OG77" s="194"/>
      <c r="OH77" s="194"/>
      <c r="OI77" s="194"/>
      <c r="OJ77" s="194"/>
      <c r="OK77" s="194"/>
      <c r="OL77" s="194"/>
      <c r="OM77" s="194"/>
      <c r="ON77" s="194"/>
      <c r="OO77" s="194"/>
      <c r="OP77" s="194"/>
      <c r="OQ77" s="194"/>
      <c r="OR77" s="194"/>
      <c r="OS77" s="194"/>
      <c r="OT77" s="194"/>
      <c r="OU77" s="194"/>
      <c r="OV77" s="194"/>
      <c r="OW77" s="194"/>
      <c r="OX77" s="194"/>
      <c r="OY77" s="194"/>
      <c r="OZ77" s="194"/>
      <c r="PA77" s="194"/>
      <c r="PB77" s="194"/>
      <c r="PC77" s="194"/>
      <c r="PD77" s="194"/>
      <c r="PE77" s="194"/>
      <c r="PF77" s="194"/>
      <c r="PG77" s="194"/>
      <c r="PH77" s="194"/>
      <c r="PI77" s="194"/>
      <c r="PJ77" s="194"/>
      <c r="PK77" s="194"/>
      <c r="PL77" s="194"/>
      <c r="PM77" s="194"/>
      <c r="PN77" s="194"/>
      <c r="PO77" s="194"/>
      <c r="PP77" s="194"/>
      <c r="PQ77" s="194"/>
      <c r="PR77" s="194"/>
      <c r="PS77" s="194"/>
      <c r="PT77" s="194"/>
      <c r="PU77" s="194"/>
      <c r="PV77" s="194"/>
      <c r="PW77" s="194"/>
      <c r="PX77" s="194"/>
      <c r="PY77" s="194"/>
      <c r="PZ77" s="194"/>
      <c r="QA77" s="194"/>
      <c r="QB77" s="194"/>
      <c r="QC77" s="194"/>
      <c r="QD77" s="194"/>
      <c r="QE77" s="194"/>
      <c r="QF77" s="194"/>
      <c r="QG77" s="194"/>
      <c r="QH77" s="194"/>
      <c r="QI77" s="194"/>
      <c r="QJ77" s="194"/>
      <c r="QK77" s="194"/>
      <c r="QL77" s="194"/>
      <c r="QM77" s="194"/>
      <c r="QN77" s="194"/>
      <c r="QO77" s="194"/>
      <c r="QP77" s="194"/>
      <c r="QQ77" s="194"/>
      <c r="QR77" s="194"/>
      <c r="QS77" s="194"/>
      <c r="QT77" s="194"/>
      <c r="QU77" s="194"/>
      <c r="QV77" s="194"/>
      <c r="QW77" s="194"/>
      <c r="QX77" s="194"/>
      <c r="QY77" s="194"/>
      <c r="QZ77" s="194"/>
      <c r="RA77" s="194"/>
      <c r="RB77" s="194"/>
      <c r="RC77" s="194"/>
      <c r="RD77" s="194"/>
      <c r="RE77" s="194"/>
      <c r="RF77" s="194"/>
      <c r="RG77" s="194"/>
      <c r="RH77" s="194"/>
      <c r="RI77" s="194"/>
      <c r="RJ77" s="194"/>
      <c r="RK77" s="194"/>
      <c r="RL77" s="194"/>
      <c r="RM77" s="194"/>
      <c r="RN77" s="194"/>
      <c r="RO77" s="194"/>
      <c r="RP77" s="194"/>
      <c r="RQ77" s="194"/>
      <c r="RR77" s="194"/>
      <c r="RS77" s="194"/>
      <c r="RT77" s="194"/>
      <c r="RU77" s="194"/>
      <c r="RV77" s="194"/>
      <c r="RW77" s="194"/>
      <c r="RX77" s="194"/>
      <c r="RY77" s="194"/>
      <c r="RZ77" s="194"/>
      <c r="SA77" s="194"/>
      <c r="SB77" s="194"/>
      <c r="SC77" s="194"/>
      <c r="SD77" s="194"/>
      <c r="SE77" s="194"/>
      <c r="SF77" s="194"/>
      <c r="SG77" s="194"/>
      <c r="SH77" s="194"/>
      <c r="SI77" s="194"/>
      <c r="SJ77" s="194"/>
      <c r="SK77" s="194"/>
      <c r="SL77" s="194"/>
      <c r="SM77" s="194"/>
      <c r="SN77" s="194"/>
      <c r="SO77" s="194"/>
      <c r="SP77" s="194"/>
      <c r="SQ77" s="194"/>
      <c r="SR77" s="194"/>
      <c r="SS77" s="194"/>
      <c r="ST77" s="194"/>
      <c r="SU77" s="194"/>
      <c r="SV77" s="194"/>
      <c r="SW77" s="194"/>
      <c r="SX77" s="194"/>
      <c r="SY77" s="194"/>
      <c r="SZ77" s="194"/>
      <c r="TA77" s="194"/>
      <c r="TB77" s="194"/>
      <c r="TC77" s="194"/>
      <c r="TD77" s="194"/>
      <c r="TE77" s="194"/>
      <c r="TF77" s="194"/>
      <c r="TG77" s="194"/>
      <c r="TH77" s="194"/>
      <c r="TI77" s="194"/>
      <c r="TJ77" s="194"/>
      <c r="TK77" s="194"/>
      <c r="TL77" s="194"/>
      <c r="TM77" s="194"/>
      <c r="TN77" s="194"/>
      <c r="TO77" s="194"/>
      <c r="TP77" s="194"/>
      <c r="TQ77" s="194"/>
      <c r="TR77" s="194"/>
      <c r="TS77" s="194"/>
      <c r="TT77" s="194"/>
      <c r="TU77" s="194"/>
      <c r="TV77" s="194"/>
      <c r="TW77" s="194"/>
      <c r="TX77" s="194"/>
      <c r="TY77" s="194"/>
      <c r="TZ77" s="194"/>
      <c r="UA77" s="194"/>
      <c r="UB77" s="194"/>
      <c r="UC77" s="194"/>
      <c r="UD77" s="194"/>
      <c r="UE77" s="194"/>
      <c r="UF77" s="194"/>
      <c r="UG77" s="194"/>
      <c r="UH77" s="194"/>
      <c r="UI77" s="194"/>
      <c r="UJ77" s="194"/>
      <c r="UK77" s="194"/>
      <c r="UL77" s="194"/>
      <c r="UM77" s="194"/>
      <c r="UN77" s="194"/>
      <c r="UO77" s="194"/>
      <c r="UP77" s="194"/>
      <c r="UQ77" s="194"/>
      <c r="UR77" s="194"/>
      <c r="US77" s="194"/>
      <c r="UT77" s="194"/>
      <c r="UU77" s="194"/>
      <c r="UV77" s="194"/>
      <c r="UW77" s="194"/>
      <c r="UX77" s="194"/>
      <c r="UY77" s="194"/>
      <c r="UZ77" s="194"/>
      <c r="VA77" s="194"/>
      <c r="VB77" s="194"/>
      <c r="VC77" s="194"/>
      <c r="VD77" s="194"/>
      <c r="VE77" s="194"/>
      <c r="VF77" s="194"/>
      <c r="VG77" s="194"/>
      <c r="VH77" s="194"/>
      <c r="VI77" s="194"/>
      <c r="VJ77" s="194"/>
      <c r="VK77" s="194"/>
      <c r="VL77" s="194"/>
      <c r="VM77" s="194"/>
      <c r="VN77" s="194"/>
      <c r="VO77" s="194"/>
      <c r="VP77" s="194"/>
      <c r="VQ77" s="194"/>
      <c r="VR77" s="194"/>
      <c r="VS77" s="194"/>
      <c r="VT77" s="194"/>
      <c r="VU77" s="194"/>
      <c r="VV77" s="194"/>
      <c r="VW77" s="194"/>
      <c r="VX77" s="194"/>
      <c r="VY77" s="194"/>
      <c r="VZ77" s="194"/>
      <c r="WA77" s="194"/>
      <c r="WB77" s="194"/>
      <c r="WC77" s="194"/>
      <c r="WD77" s="194"/>
      <c r="WE77" s="194"/>
      <c r="WF77" s="194"/>
      <c r="WG77" s="194"/>
      <c r="WH77" s="194"/>
      <c r="WI77" s="194"/>
      <c r="WJ77" s="194"/>
      <c r="WK77" s="194"/>
      <c r="WL77" s="194"/>
      <c r="WM77" s="194"/>
      <c r="WN77" s="194"/>
      <c r="WO77" s="194"/>
      <c r="WP77" s="194"/>
      <c r="WQ77" s="194"/>
      <c r="WR77" s="194"/>
      <c r="WS77" s="194"/>
      <c r="WT77" s="194"/>
      <c r="WU77" s="194"/>
      <c r="WV77" s="194"/>
      <c r="WW77" s="194"/>
      <c r="WX77" s="194"/>
      <c r="WY77" s="194"/>
      <c r="WZ77" s="194"/>
      <c r="XA77" s="194"/>
      <c r="XB77" s="194"/>
      <c r="XC77" s="194"/>
      <c r="XD77" s="194"/>
      <c r="XE77" s="194"/>
      <c r="XF77" s="194"/>
      <c r="XG77" s="194"/>
      <c r="XH77" s="194"/>
      <c r="XI77" s="194"/>
      <c r="XJ77" s="194"/>
      <c r="XK77" s="194"/>
      <c r="XL77" s="194"/>
      <c r="XM77" s="194"/>
      <c r="XN77" s="194"/>
      <c r="XO77" s="194"/>
      <c r="XP77" s="194"/>
      <c r="XQ77" s="194"/>
      <c r="XR77" s="194"/>
      <c r="XS77" s="194"/>
      <c r="XT77" s="194"/>
      <c r="XU77" s="194"/>
      <c r="XV77" s="194"/>
      <c r="XW77" s="194"/>
      <c r="XX77" s="194"/>
      <c r="XY77" s="194"/>
      <c r="XZ77" s="194"/>
      <c r="YA77" s="194"/>
      <c r="YB77" s="194"/>
      <c r="YC77" s="194"/>
      <c r="YD77" s="194"/>
      <c r="YE77" s="194"/>
      <c r="YF77" s="194"/>
      <c r="YG77" s="194"/>
      <c r="YH77" s="194"/>
      <c r="YI77" s="194"/>
      <c r="YJ77" s="194"/>
      <c r="YK77" s="194"/>
      <c r="YL77" s="194"/>
      <c r="YM77" s="194"/>
      <c r="YN77" s="194"/>
      <c r="YO77" s="194"/>
      <c r="YP77" s="194"/>
      <c r="YQ77" s="194"/>
      <c r="YR77" s="194"/>
      <c r="YS77" s="194"/>
      <c r="YT77" s="194"/>
      <c r="YU77" s="194"/>
      <c r="YV77" s="194"/>
      <c r="YW77" s="194"/>
      <c r="YX77" s="194"/>
      <c r="YY77" s="194"/>
      <c r="YZ77" s="194"/>
      <c r="ZA77" s="194"/>
      <c r="ZB77" s="194"/>
      <c r="ZC77" s="194"/>
      <c r="ZD77" s="194"/>
      <c r="ZE77" s="194"/>
      <c r="ZF77" s="194"/>
      <c r="ZG77" s="194"/>
      <c r="ZH77" s="194"/>
      <c r="ZI77" s="194"/>
      <c r="ZJ77" s="194"/>
      <c r="ZK77" s="194"/>
      <c r="ZL77" s="194"/>
      <c r="ZM77" s="194"/>
      <c r="ZN77" s="194"/>
      <c r="ZO77" s="194"/>
      <c r="ZP77" s="194"/>
      <c r="ZQ77" s="194"/>
      <c r="ZR77" s="194"/>
      <c r="ZS77" s="194"/>
      <c r="ZT77" s="194"/>
      <c r="ZU77" s="194"/>
      <c r="ZV77" s="194"/>
      <c r="ZW77" s="194"/>
      <c r="ZX77" s="194"/>
      <c r="ZY77" s="194"/>
      <c r="ZZ77" s="194"/>
    </row>
    <row r="78" spans="1:702" s="39" customFormat="1" ht="19.5" hidden="1" customHeight="1">
      <c r="A78" s="194"/>
      <c r="B78" s="823"/>
      <c r="C78" s="741">
        <f>【5】見・契_研修諸経費!C77</f>
        <v>0</v>
      </c>
      <c r="D78" s="742">
        <f>【5】見・契_研修諸経費!D77</f>
        <v>0</v>
      </c>
      <c r="E78" s="743">
        <f>【5】見・契_研修諸経費!E77</f>
        <v>0</v>
      </c>
      <c r="F78" s="744">
        <f>【5】見・契_研修諸経費!F77</f>
        <v>0</v>
      </c>
      <c r="G78" s="663">
        <f t="shared" ref="G78:G94" si="6">IFERROR(ROUND(IF(E78="","",IF(E78="10%税込",D78*F78/1.1,IF(E78="税抜",D78*F78))),0),"")</f>
        <v>0</v>
      </c>
      <c r="H78" s="664"/>
      <c r="I78" s="664"/>
      <c r="J78" s="81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c r="BK78" s="194"/>
      <c r="BL78" s="194"/>
      <c r="BM78" s="194"/>
      <c r="BN78" s="194"/>
      <c r="BO78" s="194"/>
      <c r="BP78" s="194"/>
      <c r="BQ78" s="194"/>
      <c r="BR78" s="194"/>
      <c r="BS78" s="194"/>
      <c r="BT78" s="194"/>
      <c r="BU78" s="194"/>
      <c r="BV78" s="194"/>
      <c r="BW78" s="194"/>
      <c r="BX78" s="194"/>
      <c r="BY78" s="194"/>
      <c r="BZ78" s="194"/>
      <c r="CA78" s="194"/>
      <c r="CB78" s="194"/>
      <c r="CC78" s="194"/>
      <c r="CD78" s="194"/>
      <c r="CE78" s="194"/>
      <c r="CF78" s="194"/>
      <c r="CG78" s="194"/>
      <c r="CH78" s="194"/>
      <c r="CI78" s="194"/>
      <c r="CJ78" s="194"/>
      <c r="CK78" s="194"/>
      <c r="CL78" s="194"/>
      <c r="CM78" s="194"/>
      <c r="CN78" s="194"/>
      <c r="CO78" s="194"/>
      <c r="CP78" s="194"/>
      <c r="CQ78" s="194"/>
      <c r="CR78" s="194"/>
      <c r="CS78" s="194"/>
      <c r="CT78" s="194"/>
      <c r="CU78" s="194"/>
      <c r="CV78" s="194"/>
      <c r="CW78" s="194"/>
      <c r="CX78" s="194"/>
      <c r="CY78" s="194"/>
      <c r="CZ78" s="194"/>
      <c r="DA78" s="194"/>
      <c r="DB78" s="194"/>
      <c r="DC78" s="194"/>
      <c r="DD78" s="194"/>
      <c r="DE78" s="194"/>
      <c r="DF78" s="194"/>
      <c r="DG78" s="194"/>
      <c r="DH78" s="194"/>
      <c r="DI78" s="194"/>
      <c r="DJ78" s="194"/>
      <c r="DK78" s="194"/>
      <c r="DL78" s="194"/>
      <c r="DM78" s="194"/>
      <c r="DN78" s="194"/>
      <c r="DO78" s="194"/>
      <c r="DP78" s="194"/>
      <c r="DQ78" s="194"/>
      <c r="DR78" s="194"/>
      <c r="DS78" s="194"/>
      <c r="DT78" s="194"/>
      <c r="DU78" s="194"/>
      <c r="DV78" s="194"/>
      <c r="DW78" s="194"/>
      <c r="DX78" s="194"/>
      <c r="DY78" s="194"/>
      <c r="DZ78" s="194"/>
      <c r="EA78" s="194"/>
      <c r="EB78" s="194"/>
      <c r="EC78" s="194"/>
      <c r="ED78" s="194"/>
      <c r="EE78" s="194"/>
      <c r="EF78" s="194"/>
      <c r="EG78" s="194"/>
      <c r="EH78" s="194"/>
      <c r="EI78" s="194"/>
      <c r="EJ78" s="194"/>
      <c r="EK78" s="194"/>
      <c r="EL78" s="194"/>
      <c r="EM78" s="194"/>
      <c r="EN78" s="194"/>
      <c r="EO78" s="194"/>
      <c r="EP78" s="194"/>
      <c r="EQ78" s="194"/>
      <c r="ER78" s="194"/>
      <c r="ES78" s="194"/>
      <c r="ET78" s="194"/>
      <c r="EU78" s="194"/>
      <c r="EV78" s="194"/>
      <c r="EW78" s="194"/>
      <c r="EX78" s="194"/>
      <c r="EY78" s="194"/>
      <c r="EZ78" s="194"/>
      <c r="FA78" s="194"/>
      <c r="FB78" s="194"/>
      <c r="FC78" s="194"/>
      <c r="FD78" s="194"/>
      <c r="FE78" s="194"/>
      <c r="FF78" s="194"/>
      <c r="FG78" s="194"/>
      <c r="FH78" s="194"/>
      <c r="FI78" s="194"/>
      <c r="FJ78" s="194"/>
      <c r="FK78" s="194"/>
      <c r="FL78" s="194"/>
      <c r="FM78" s="194"/>
      <c r="FN78" s="194"/>
      <c r="FO78" s="194"/>
      <c r="FP78" s="194"/>
      <c r="FQ78" s="194"/>
      <c r="FR78" s="194"/>
      <c r="FS78" s="194"/>
      <c r="FT78" s="194"/>
      <c r="FU78" s="194"/>
      <c r="FV78" s="194"/>
      <c r="FW78" s="194"/>
      <c r="FX78" s="194"/>
      <c r="FY78" s="194"/>
      <c r="FZ78" s="194"/>
      <c r="GA78" s="194"/>
      <c r="GB78" s="194"/>
      <c r="GC78" s="194"/>
      <c r="GD78" s="194"/>
      <c r="GE78" s="194"/>
      <c r="GF78" s="194"/>
      <c r="GG78" s="194"/>
      <c r="GH78" s="194"/>
      <c r="GI78" s="194"/>
      <c r="GJ78" s="194"/>
      <c r="GK78" s="194"/>
      <c r="GL78" s="194"/>
      <c r="GM78" s="194"/>
      <c r="GN78" s="194"/>
      <c r="GO78" s="194"/>
      <c r="GP78" s="194"/>
      <c r="GQ78" s="194"/>
      <c r="GR78" s="194"/>
      <c r="GS78" s="194"/>
      <c r="GT78" s="194"/>
      <c r="GU78" s="194"/>
      <c r="GV78" s="194"/>
      <c r="GW78" s="194"/>
      <c r="GX78" s="194"/>
      <c r="GY78" s="194"/>
      <c r="GZ78" s="194"/>
      <c r="HA78" s="194"/>
      <c r="HB78" s="194"/>
      <c r="HC78" s="194"/>
      <c r="HD78" s="194"/>
      <c r="HE78" s="194"/>
      <c r="HF78" s="194"/>
      <c r="HG78" s="194"/>
      <c r="HH78" s="194"/>
      <c r="HI78" s="194"/>
      <c r="HJ78" s="194"/>
      <c r="HK78" s="194"/>
      <c r="HL78" s="194"/>
      <c r="HM78" s="194"/>
      <c r="HN78" s="194"/>
      <c r="HO78" s="194"/>
      <c r="HP78" s="194"/>
      <c r="HQ78" s="194"/>
      <c r="HR78" s="194"/>
      <c r="HS78" s="194"/>
      <c r="HT78" s="194"/>
      <c r="HU78" s="194"/>
      <c r="HV78" s="194"/>
      <c r="HW78" s="194"/>
      <c r="HX78" s="194"/>
      <c r="HY78" s="194"/>
      <c r="HZ78" s="194"/>
      <c r="IA78" s="194"/>
      <c r="IB78" s="194"/>
      <c r="IC78" s="194"/>
      <c r="ID78" s="194"/>
      <c r="IE78" s="194"/>
      <c r="IF78" s="194"/>
      <c r="IG78" s="194"/>
      <c r="IH78" s="194"/>
      <c r="II78" s="194"/>
      <c r="IJ78" s="194"/>
      <c r="IK78" s="194"/>
      <c r="IL78" s="194"/>
      <c r="IM78" s="194"/>
      <c r="IN78" s="194"/>
      <c r="IO78" s="194"/>
      <c r="IP78" s="194"/>
      <c r="IQ78" s="194"/>
      <c r="IR78" s="194"/>
      <c r="IS78" s="194"/>
      <c r="IT78" s="194"/>
      <c r="IU78" s="194"/>
      <c r="IV78" s="194"/>
      <c r="IW78" s="194"/>
      <c r="IX78" s="194"/>
      <c r="IY78" s="194"/>
      <c r="IZ78" s="194"/>
      <c r="JA78" s="194"/>
      <c r="JB78" s="194"/>
      <c r="JC78" s="194"/>
      <c r="JD78" s="194"/>
      <c r="JE78" s="194"/>
      <c r="JF78" s="194"/>
      <c r="JG78" s="194"/>
      <c r="JH78" s="194"/>
      <c r="JI78" s="194"/>
      <c r="JJ78" s="194"/>
      <c r="JK78" s="194"/>
      <c r="JL78" s="194"/>
      <c r="JM78" s="194"/>
      <c r="JN78" s="194"/>
      <c r="JO78" s="194"/>
      <c r="JP78" s="194"/>
      <c r="JQ78" s="194"/>
      <c r="JR78" s="194"/>
      <c r="JS78" s="194"/>
      <c r="JT78" s="194"/>
      <c r="JU78" s="194"/>
      <c r="JV78" s="194"/>
      <c r="JW78" s="194"/>
      <c r="JX78" s="194"/>
      <c r="JY78" s="194"/>
      <c r="JZ78" s="194"/>
      <c r="KA78" s="194"/>
      <c r="KB78" s="194"/>
      <c r="KC78" s="194"/>
      <c r="KD78" s="194"/>
      <c r="KE78" s="194"/>
      <c r="KF78" s="194"/>
      <c r="KG78" s="194"/>
      <c r="KH78" s="194"/>
      <c r="KI78" s="194"/>
      <c r="KJ78" s="194"/>
      <c r="KK78" s="194"/>
      <c r="KL78" s="194"/>
      <c r="KM78" s="194"/>
      <c r="KN78" s="194"/>
      <c r="KO78" s="194"/>
      <c r="KP78" s="194"/>
      <c r="KQ78" s="194"/>
      <c r="KR78" s="194"/>
      <c r="KS78" s="194"/>
      <c r="KT78" s="194"/>
      <c r="KU78" s="194"/>
      <c r="KV78" s="194"/>
      <c r="KW78" s="194"/>
      <c r="KX78" s="194"/>
      <c r="KY78" s="194"/>
      <c r="KZ78" s="194"/>
      <c r="LA78" s="194"/>
      <c r="LB78" s="194"/>
      <c r="LC78" s="194"/>
      <c r="LD78" s="194"/>
      <c r="LE78" s="194"/>
      <c r="LF78" s="194"/>
      <c r="LG78" s="194"/>
      <c r="LH78" s="194"/>
      <c r="LI78" s="194"/>
      <c r="LJ78" s="194"/>
      <c r="LK78" s="194"/>
      <c r="LL78" s="194"/>
      <c r="LM78" s="194"/>
      <c r="LN78" s="194"/>
      <c r="LO78" s="194"/>
      <c r="LP78" s="194"/>
      <c r="LQ78" s="194"/>
      <c r="LR78" s="194"/>
      <c r="LS78" s="194"/>
      <c r="LT78" s="194"/>
      <c r="LU78" s="194"/>
      <c r="LV78" s="194"/>
      <c r="LW78" s="194"/>
      <c r="LX78" s="194"/>
      <c r="LY78" s="194"/>
      <c r="LZ78" s="194"/>
      <c r="MA78" s="194"/>
      <c r="MB78" s="194"/>
      <c r="MC78" s="194"/>
      <c r="MD78" s="194"/>
      <c r="ME78" s="194"/>
      <c r="MF78" s="194"/>
      <c r="MG78" s="194"/>
      <c r="MH78" s="194"/>
      <c r="MI78" s="194"/>
      <c r="MJ78" s="194"/>
      <c r="MK78" s="194"/>
      <c r="ML78" s="194"/>
      <c r="MM78" s="194"/>
      <c r="MN78" s="194"/>
      <c r="MO78" s="194"/>
      <c r="MP78" s="194"/>
      <c r="MQ78" s="194"/>
      <c r="MR78" s="194"/>
      <c r="MS78" s="194"/>
      <c r="MT78" s="194"/>
      <c r="MU78" s="194"/>
      <c r="MV78" s="194"/>
      <c r="MW78" s="194"/>
      <c r="MX78" s="194"/>
      <c r="MY78" s="194"/>
      <c r="MZ78" s="194"/>
      <c r="NA78" s="194"/>
      <c r="NB78" s="194"/>
      <c r="NC78" s="194"/>
      <c r="ND78" s="194"/>
      <c r="NE78" s="194"/>
      <c r="NF78" s="194"/>
      <c r="NG78" s="194"/>
      <c r="NH78" s="194"/>
      <c r="NI78" s="194"/>
      <c r="NJ78" s="194"/>
      <c r="NK78" s="194"/>
      <c r="NL78" s="194"/>
      <c r="NM78" s="194"/>
      <c r="NN78" s="194"/>
      <c r="NO78" s="194"/>
      <c r="NP78" s="194"/>
      <c r="NQ78" s="194"/>
      <c r="NR78" s="194"/>
      <c r="NS78" s="194"/>
      <c r="NT78" s="194"/>
      <c r="NU78" s="194"/>
      <c r="NV78" s="194"/>
      <c r="NW78" s="194"/>
      <c r="NX78" s="194"/>
      <c r="NY78" s="194"/>
      <c r="NZ78" s="194"/>
      <c r="OA78" s="194"/>
      <c r="OB78" s="194"/>
      <c r="OC78" s="194"/>
      <c r="OD78" s="194"/>
      <c r="OE78" s="194"/>
      <c r="OF78" s="194"/>
      <c r="OG78" s="194"/>
      <c r="OH78" s="194"/>
      <c r="OI78" s="194"/>
      <c r="OJ78" s="194"/>
      <c r="OK78" s="194"/>
      <c r="OL78" s="194"/>
      <c r="OM78" s="194"/>
      <c r="ON78" s="194"/>
      <c r="OO78" s="194"/>
      <c r="OP78" s="194"/>
      <c r="OQ78" s="194"/>
      <c r="OR78" s="194"/>
      <c r="OS78" s="194"/>
      <c r="OT78" s="194"/>
      <c r="OU78" s="194"/>
      <c r="OV78" s="194"/>
      <c r="OW78" s="194"/>
      <c r="OX78" s="194"/>
      <c r="OY78" s="194"/>
      <c r="OZ78" s="194"/>
      <c r="PA78" s="194"/>
      <c r="PB78" s="194"/>
      <c r="PC78" s="194"/>
      <c r="PD78" s="194"/>
      <c r="PE78" s="194"/>
      <c r="PF78" s="194"/>
      <c r="PG78" s="194"/>
      <c r="PH78" s="194"/>
      <c r="PI78" s="194"/>
      <c r="PJ78" s="194"/>
      <c r="PK78" s="194"/>
      <c r="PL78" s="194"/>
      <c r="PM78" s="194"/>
      <c r="PN78" s="194"/>
      <c r="PO78" s="194"/>
      <c r="PP78" s="194"/>
      <c r="PQ78" s="194"/>
      <c r="PR78" s="194"/>
      <c r="PS78" s="194"/>
      <c r="PT78" s="194"/>
      <c r="PU78" s="194"/>
      <c r="PV78" s="194"/>
      <c r="PW78" s="194"/>
      <c r="PX78" s="194"/>
      <c r="PY78" s="194"/>
      <c r="PZ78" s="194"/>
      <c r="QA78" s="194"/>
      <c r="QB78" s="194"/>
      <c r="QC78" s="194"/>
      <c r="QD78" s="194"/>
      <c r="QE78" s="194"/>
      <c r="QF78" s="194"/>
      <c r="QG78" s="194"/>
      <c r="QH78" s="194"/>
      <c r="QI78" s="194"/>
      <c r="QJ78" s="194"/>
      <c r="QK78" s="194"/>
      <c r="QL78" s="194"/>
      <c r="QM78" s="194"/>
      <c r="QN78" s="194"/>
      <c r="QO78" s="194"/>
      <c r="QP78" s="194"/>
      <c r="QQ78" s="194"/>
      <c r="QR78" s="194"/>
      <c r="QS78" s="194"/>
      <c r="QT78" s="194"/>
      <c r="QU78" s="194"/>
      <c r="QV78" s="194"/>
      <c r="QW78" s="194"/>
      <c r="QX78" s="194"/>
      <c r="QY78" s="194"/>
      <c r="QZ78" s="194"/>
      <c r="RA78" s="194"/>
      <c r="RB78" s="194"/>
      <c r="RC78" s="194"/>
      <c r="RD78" s="194"/>
      <c r="RE78" s="194"/>
      <c r="RF78" s="194"/>
      <c r="RG78" s="194"/>
      <c r="RH78" s="194"/>
      <c r="RI78" s="194"/>
      <c r="RJ78" s="194"/>
      <c r="RK78" s="194"/>
      <c r="RL78" s="194"/>
      <c r="RM78" s="194"/>
      <c r="RN78" s="194"/>
      <c r="RO78" s="194"/>
      <c r="RP78" s="194"/>
      <c r="RQ78" s="194"/>
      <c r="RR78" s="194"/>
      <c r="RS78" s="194"/>
      <c r="RT78" s="194"/>
      <c r="RU78" s="194"/>
      <c r="RV78" s="194"/>
      <c r="RW78" s="194"/>
      <c r="RX78" s="194"/>
      <c r="RY78" s="194"/>
      <c r="RZ78" s="194"/>
      <c r="SA78" s="194"/>
      <c r="SB78" s="194"/>
      <c r="SC78" s="194"/>
      <c r="SD78" s="194"/>
      <c r="SE78" s="194"/>
      <c r="SF78" s="194"/>
      <c r="SG78" s="194"/>
      <c r="SH78" s="194"/>
      <c r="SI78" s="194"/>
      <c r="SJ78" s="194"/>
      <c r="SK78" s="194"/>
      <c r="SL78" s="194"/>
      <c r="SM78" s="194"/>
      <c r="SN78" s="194"/>
      <c r="SO78" s="194"/>
      <c r="SP78" s="194"/>
      <c r="SQ78" s="194"/>
      <c r="SR78" s="194"/>
      <c r="SS78" s="194"/>
      <c r="ST78" s="194"/>
      <c r="SU78" s="194"/>
      <c r="SV78" s="194"/>
      <c r="SW78" s="194"/>
      <c r="SX78" s="194"/>
      <c r="SY78" s="194"/>
      <c r="SZ78" s="194"/>
      <c r="TA78" s="194"/>
      <c r="TB78" s="194"/>
      <c r="TC78" s="194"/>
      <c r="TD78" s="194"/>
      <c r="TE78" s="194"/>
      <c r="TF78" s="194"/>
      <c r="TG78" s="194"/>
      <c r="TH78" s="194"/>
      <c r="TI78" s="194"/>
      <c r="TJ78" s="194"/>
      <c r="TK78" s="194"/>
      <c r="TL78" s="194"/>
      <c r="TM78" s="194"/>
      <c r="TN78" s="194"/>
      <c r="TO78" s="194"/>
      <c r="TP78" s="194"/>
      <c r="TQ78" s="194"/>
      <c r="TR78" s="194"/>
      <c r="TS78" s="194"/>
      <c r="TT78" s="194"/>
      <c r="TU78" s="194"/>
      <c r="TV78" s="194"/>
      <c r="TW78" s="194"/>
      <c r="TX78" s="194"/>
      <c r="TY78" s="194"/>
      <c r="TZ78" s="194"/>
      <c r="UA78" s="194"/>
      <c r="UB78" s="194"/>
      <c r="UC78" s="194"/>
      <c r="UD78" s="194"/>
      <c r="UE78" s="194"/>
      <c r="UF78" s="194"/>
      <c r="UG78" s="194"/>
      <c r="UH78" s="194"/>
      <c r="UI78" s="194"/>
      <c r="UJ78" s="194"/>
      <c r="UK78" s="194"/>
      <c r="UL78" s="194"/>
      <c r="UM78" s="194"/>
      <c r="UN78" s="194"/>
      <c r="UO78" s="194"/>
      <c r="UP78" s="194"/>
      <c r="UQ78" s="194"/>
      <c r="UR78" s="194"/>
      <c r="US78" s="194"/>
      <c r="UT78" s="194"/>
      <c r="UU78" s="194"/>
      <c r="UV78" s="194"/>
      <c r="UW78" s="194"/>
      <c r="UX78" s="194"/>
      <c r="UY78" s="194"/>
      <c r="UZ78" s="194"/>
      <c r="VA78" s="194"/>
      <c r="VB78" s="194"/>
      <c r="VC78" s="194"/>
      <c r="VD78" s="194"/>
      <c r="VE78" s="194"/>
      <c r="VF78" s="194"/>
      <c r="VG78" s="194"/>
      <c r="VH78" s="194"/>
      <c r="VI78" s="194"/>
      <c r="VJ78" s="194"/>
      <c r="VK78" s="194"/>
      <c r="VL78" s="194"/>
      <c r="VM78" s="194"/>
      <c r="VN78" s="194"/>
      <c r="VO78" s="194"/>
      <c r="VP78" s="194"/>
      <c r="VQ78" s="194"/>
      <c r="VR78" s="194"/>
      <c r="VS78" s="194"/>
      <c r="VT78" s="194"/>
      <c r="VU78" s="194"/>
      <c r="VV78" s="194"/>
      <c r="VW78" s="194"/>
      <c r="VX78" s="194"/>
      <c r="VY78" s="194"/>
      <c r="VZ78" s="194"/>
      <c r="WA78" s="194"/>
      <c r="WB78" s="194"/>
      <c r="WC78" s="194"/>
      <c r="WD78" s="194"/>
      <c r="WE78" s="194"/>
      <c r="WF78" s="194"/>
      <c r="WG78" s="194"/>
      <c r="WH78" s="194"/>
      <c r="WI78" s="194"/>
      <c r="WJ78" s="194"/>
      <c r="WK78" s="194"/>
      <c r="WL78" s="194"/>
      <c r="WM78" s="194"/>
      <c r="WN78" s="194"/>
      <c r="WO78" s="194"/>
      <c r="WP78" s="194"/>
      <c r="WQ78" s="194"/>
      <c r="WR78" s="194"/>
      <c r="WS78" s="194"/>
      <c r="WT78" s="194"/>
      <c r="WU78" s="194"/>
      <c r="WV78" s="194"/>
      <c r="WW78" s="194"/>
      <c r="WX78" s="194"/>
      <c r="WY78" s="194"/>
      <c r="WZ78" s="194"/>
      <c r="XA78" s="194"/>
      <c r="XB78" s="194"/>
      <c r="XC78" s="194"/>
      <c r="XD78" s="194"/>
      <c r="XE78" s="194"/>
      <c r="XF78" s="194"/>
      <c r="XG78" s="194"/>
      <c r="XH78" s="194"/>
      <c r="XI78" s="194"/>
      <c r="XJ78" s="194"/>
      <c r="XK78" s="194"/>
      <c r="XL78" s="194"/>
      <c r="XM78" s="194"/>
      <c r="XN78" s="194"/>
      <c r="XO78" s="194"/>
      <c r="XP78" s="194"/>
      <c r="XQ78" s="194"/>
      <c r="XR78" s="194"/>
      <c r="XS78" s="194"/>
      <c r="XT78" s="194"/>
      <c r="XU78" s="194"/>
      <c r="XV78" s="194"/>
      <c r="XW78" s="194"/>
      <c r="XX78" s="194"/>
      <c r="XY78" s="194"/>
      <c r="XZ78" s="194"/>
      <c r="YA78" s="194"/>
      <c r="YB78" s="194"/>
      <c r="YC78" s="194"/>
      <c r="YD78" s="194"/>
      <c r="YE78" s="194"/>
      <c r="YF78" s="194"/>
      <c r="YG78" s="194"/>
      <c r="YH78" s="194"/>
      <c r="YI78" s="194"/>
      <c r="YJ78" s="194"/>
      <c r="YK78" s="194"/>
      <c r="YL78" s="194"/>
      <c r="YM78" s="194"/>
      <c r="YN78" s="194"/>
      <c r="YO78" s="194"/>
      <c r="YP78" s="194"/>
      <c r="YQ78" s="194"/>
      <c r="YR78" s="194"/>
      <c r="YS78" s="194"/>
      <c r="YT78" s="194"/>
      <c r="YU78" s="194"/>
      <c r="YV78" s="194"/>
      <c r="YW78" s="194"/>
      <c r="YX78" s="194"/>
      <c r="YY78" s="194"/>
      <c r="YZ78" s="194"/>
      <c r="ZA78" s="194"/>
      <c r="ZB78" s="194"/>
      <c r="ZC78" s="194"/>
      <c r="ZD78" s="194"/>
      <c r="ZE78" s="194"/>
      <c r="ZF78" s="194"/>
      <c r="ZG78" s="194"/>
      <c r="ZH78" s="194"/>
      <c r="ZI78" s="194"/>
      <c r="ZJ78" s="194"/>
      <c r="ZK78" s="194"/>
      <c r="ZL78" s="194"/>
      <c r="ZM78" s="194"/>
      <c r="ZN78" s="194"/>
      <c r="ZO78" s="194"/>
      <c r="ZP78" s="194"/>
      <c r="ZQ78" s="194"/>
      <c r="ZR78" s="194"/>
      <c r="ZS78" s="194"/>
      <c r="ZT78" s="194"/>
      <c r="ZU78" s="194"/>
      <c r="ZV78" s="194"/>
      <c r="ZW78" s="194"/>
      <c r="ZX78" s="194"/>
      <c r="ZY78" s="194"/>
      <c r="ZZ78" s="194"/>
    </row>
    <row r="79" spans="1:702" s="39" customFormat="1" ht="19.5" hidden="1" customHeight="1">
      <c r="A79" s="194"/>
      <c r="B79" s="823"/>
      <c r="C79" s="741">
        <f>【5】見・契_研修諸経費!C78</f>
        <v>0</v>
      </c>
      <c r="D79" s="742">
        <f>【5】見・契_研修諸経費!D78</f>
        <v>0</v>
      </c>
      <c r="E79" s="743">
        <f>【5】見・契_研修諸経費!E78</f>
        <v>0</v>
      </c>
      <c r="F79" s="744">
        <f>【5】見・契_研修諸経費!F78</f>
        <v>0</v>
      </c>
      <c r="G79" s="663">
        <f t="shared" si="6"/>
        <v>0</v>
      </c>
      <c r="H79" s="664"/>
      <c r="I79" s="664"/>
      <c r="J79" s="81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c r="BK79" s="194"/>
      <c r="BL79" s="194"/>
      <c r="BM79" s="194"/>
      <c r="BN79" s="194"/>
      <c r="BO79" s="194"/>
      <c r="BP79" s="194"/>
      <c r="BQ79" s="194"/>
      <c r="BR79" s="194"/>
      <c r="BS79" s="194"/>
      <c r="BT79" s="194"/>
      <c r="BU79" s="194"/>
      <c r="BV79" s="194"/>
      <c r="BW79" s="194"/>
      <c r="BX79" s="194"/>
      <c r="BY79" s="194"/>
      <c r="BZ79" s="194"/>
      <c r="CA79" s="194"/>
      <c r="CB79" s="194"/>
      <c r="CC79" s="194"/>
      <c r="CD79" s="194"/>
      <c r="CE79" s="194"/>
      <c r="CF79" s="194"/>
      <c r="CG79" s="194"/>
      <c r="CH79" s="194"/>
      <c r="CI79" s="194"/>
      <c r="CJ79" s="194"/>
      <c r="CK79" s="194"/>
      <c r="CL79" s="194"/>
      <c r="CM79" s="194"/>
      <c r="CN79" s="194"/>
      <c r="CO79" s="194"/>
      <c r="CP79" s="194"/>
      <c r="CQ79" s="194"/>
      <c r="CR79" s="194"/>
      <c r="CS79" s="194"/>
      <c r="CT79" s="194"/>
      <c r="CU79" s="194"/>
      <c r="CV79" s="194"/>
      <c r="CW79" s="194"/>
      <c r="CX79" s="194"/>
      <c r="CY79" s="194"/>
      <c r="CZ79" s="194"/>
      <c r="DA79" s="194"/>
      <c r="DB79" s="194"/>
      <c r="DC79" s="194"/>
      <c r="DD79" s="194"/>
      <c r="DE79" s="194"/>
      <c r="DF79" s="194"/>
      <c r="DG79" s="194"/>
      <c r="DH79" s="194"/>
      <c r="DI79" s="194"/>
      <c r="DJ79" s="194"/>
      <c r="DK79" s="194"/>
      <c r="DL79" s="194"/>
      <c r="DM79" s="194"/>
      <c r="DN79" s="194"/>
      <c r="DO79" s="194"/>
      <c r="DP79" s="194"/>
      <c r="DQ79" s="194"/>
      <c r="DR79" s="194"/>
      <c r="DS79" s="194"/>
      <c r="DT79" s="194"/>
      <c r="DU79" s="194"/>
      <c r="DV79" s="194"/>
      <c r="DW79" s="194"/>
      <c r="DX79" s="194"/>
      <c r="DY79" s="194"/>
      <c r="DZ79" s="194"/>
      <c r="EA79" s="194"/>
      <c r="EB79" s="194"/>
      <c r="EC79" s="194"/>
      <c r="ED79" s="194"/>
      <c r="EE79" s="194"/>
      <c r="EF79" s="194"/>
      <c r="EG79" s="194"/>
      <c r="EH79" s="194"/>
      <c r="EI79" s="194"/>
      <c r="EJ79" s="194"/>
      <c r="EK79" s="194"/>
      <c r="EL79" s="194"/>
      <c r="EM79" s="194"/>
      <c r="EN79" s="194"/>
      <c r="EO79" s="194"/>
      <c r="EP79" s="194"/>
      <c r="EQ79" s="194"/>
      <c r="ER79" s="194"/>
      <c r="ES79" s="194"/>
      <c r="ET79" s="194"/>
      <c r="EU79" s="194"/>
      <c r="EV79" s="194"/>
      <c r="EW79" s="194"/>
      <c r="EX79" s="194"/>
      <c r="EY79" s="194"/>
      <c r="EZ79" s="194"/>
      <c r="FA79" s="194"/>
      <c r="FB79" s="194"/>
      <c r="FC79" s="194"/>
      <c r="FD79" s="194"/>
      <c r="FE79" s="194"/>
      <c r="FF79" s="194"/>
      <c r="FG79" s="194"/>
      <c r="FH79" s="194"/>
      <c r="FI79" s="194"/>
      <c r="FJ79" s="194"/>
      <c r="FK79" s="194"/>
      <c r="FL79" s="194"/>
      <c r="FM79" s="194"/>
      <c r="FN79" s="194"/>
      <c r="FO79" s="194"/>
      <c r="FP79" s="194"/>
      <c r="FQ79" s="194"/>
      <c r="FR79" s="194"/>
      <c r="FS79" s="194"/>
      <c r="FT79" s="194"/>
      <c r="FU79" s="194"/>
      <c r="FV79" s="194"/>
      <c r="FW79" s="194"/>
      <c r="FX79" s="194"/>
      <c r="FY79" s="194"/>
      <c r="FZ79" s="194"/>
      <c r="GA79" s="194"/>
      <c r="GB79" s="194"/>
      <c r="GC79" s="194"/>
      <c r="GD79" s="194"/>
      <c r="GE79" s="194"/>
      <c r="GF79" s="194"/>
      <c r="GG79" s="194"/>
      <c r="GH79" s="194"/>
      <c r="GI79" s="194"/>
      <c r="GJ79" s="194"/>
      <c r="GK79" s="194"/>
      <c r="GL79" s="194"/>
      <c r="GM79" s="194"/>
      <c r="GN79" s="194"/>
      <c r="GO79" s="194"/>
      <c r="GP79" s="194"/>
      <c r="GQ79" s="194"/>
      <c r="GR79" s="194"/>
      <c r="GS79" s="194"/>
      <c r="GT79" s="194"/>
      <c r="GU79" s="194"/>
      <c r="GV79" s="194"/>
      <c r="GW79" s="194"/>
      <c r="GX79" s="194"/>
      <c r="GY79" s="194"/>
      <c r="GZ79" s="194"/>
      <c r="HA79" s="194"/>
      <c r="HB79" s="194"/>
      <c r="HC79" s="194"/>
      <c r="HD79" s="194"/>
      <c r="HE79" s="194"/>
      <c r="HF79" s="194"/>
      <c r="HG79" s="194"/>
      <c r="HH79" s="194"/>
      <c r="HI79" s="194"/>
      <c r="HJ79" s="194"/>
      <c r="HK79" s="194"/>
      <c r="HL79" s="194"/>
      <c r="HM79" s="194"/>
      <c r="HN79" s="194"/>
      <c r="HO79" s="194"/>
      <c r="HP79" s="194"/>
      <c r="HQ79" s="194"/>
      <c r="HR79" s="194"/>
      <c r="HS79" s="194"/>
      <c r="HT79" s="194"/>
      <c r="HU79" s="194"/>
      <c r="HV79" s="194"/>
      <c r="HW79" s="194"/>
      <c r="HX79" s="194"/>
      <c r="HY79" s="194"/>
      <c r="HZ79" s="194"/>
      <c r="IA79" s="194"/>
      <c r="IB79" s="194"/>
      <c r="IC79" s="194"/>
      <c r="ID79" s="194"/>
      <c r="IE79" s="194"/>
      <c r="IF79" s="194"/>
      <c r="IG79" s="194"/>
      <c r="IH79" s="194"/>
      <c r="II79" s="194"/>
      <c r="IJ79" s="194"/>
      <c r="IK79" s="194"/>
      <c r="IL79" s="194"/>
      <c r="IM79" s="194"/>
      <c r="IN79" s="194"/>
      <c r="IO79" s="194"/>
      <c r="IP79" s="194"/>
      <c r="IQ79" s="194"/>
      <c r="IR79" s="194"/>
      <c r="IS79" s="194"/>
      <c r="IT79" s="194"/>
      <c r="IU79" s="194"/>
      <c r="IV79" s="194"/>
      <c r="IW79" s="194"/>
      <c r="IX79" s="194"/>
      <c r="IY79" s="194"/>
      <c r="IZ79" s="194"/>
      <c r="JA79" s="194"/>
      <c r="JB79" s="194"/>
      <c r="JC79" s="194"/>
      <c r="JD79" s="194"/>
      <c r="JE79" s="194"/>
      <c r="JF79" s="194"/>
      <c r="JG79" s="194"/>
      <c r="JH79" s="194"/>
      <c r="JI79" s="194"/>
      <c r="JJ79" s="194"/>
      <c r="JK79" s="194"/>
      <c r="JL79" s="194"/>
      <c r="JM79" s="194"/>
      <c r="JN79" s="194"/>
      <c r="JO79" s="194"/>
      <c r="JP79" s="194"/>
      <c r="JQ79" s="194"/>
      <c r="JR79" s="194"/>
      <c r="JS79" s="194"/>
      <c r="JT79" s="194"/>
      <c r="JU79" s="194"/>
      <c r="JV79" s="194"/>
      <c r="JW79" s="194"/>
      <c r="JX79" s="194"/>
      <c r="JY79" s="194"/>
      <c r="JZ79" s="194"/>
      <c r="KA79" s="194"/>
      <c r="KB79" s="194"/>
      <c r="KC79" s="194"/>
      <c r="KD79" s="194"/>
      <c r="KE79" s="194"/>
      <c r="KF79" s="194"/>
      <c r="KG79" s="194"/>
      <c r="KH79" s="194"/>
      <c r="KI79" s="194"/>
      <c r="KJ79" s="194"/>
      <c r="KK79" s="194"/>
      <c r="KL79" s="194"/>
      <c r="KM79" s="194"/>
      <c r="KN79" s="194"/>
      <c r="KO79" s="194"/>
      <c r="KP79" s="194"/>
      <c r="KQ79" s="194"/>
      <c r="KR79" s="194"/>
      <c r="KS79" s="194"/>
      <c r="KT79" s="194"/>
      <c r="KU79" s="194"/>
      <c r="KV79" s="194"/>
      <c r="KW79" s="194"/>
      <c r="KX79" s="194"/>
      <c r="KY79" s="194"/>
      <c r="KZ79" s="194"/>
      <c r="LA79" s="194"/>
      <c r="LB79" s="194"/>
      <c r="LC79" s="194"/>
      <c r="LD79" s="194"/>
      <c r="LE79" s="194"/>
      <c r="LF79" s="194"/>
      <c r="LG79" s="194"/>
      <c r="LH79" s="194"/>
      <c r="LI79" s="194"/>
      <c r="LJ79" s="194"/>
      <c r="LK79" s="194"/>
      <c r="LL79" s="194"/>
      <c r="LM79" s="194"/>
      <c r="LN79" s="194"/>
      <c r="LO79" s="194"/>
      <c r="LP79" s="194"/>
      <c r="LQ79" s="194"/>
      <c r="LR79" s="194"/>
      <c r="LS79" s="194"/>
      <c r="LT79" s="194"/>
      <c r="LU79" s="194"/>
      <c r="LV79" s="194"/>
      <c r="LW79" s="194"/>
      <c r="LX79" s="194"/>
      <c r="LY79" s="194"/>
      <c r="LZ79" s="194"/>
      <c r="MA79" s="194"/>
      <c r="MB79" s="194"/>
      <c r="MC79" s="194"/>
      <c r="MD79" s="194"/>
      <c r="ME79" s="194"/>
      <c r="MF79" s="194"/>
      <c r="MG79" s="194"/>
      <c r="MH79" s="194"/>
      <c r="MI79" s="194"/>
      <c r="MJ79" s="194"/>
      <c r="MK79" s="194"/>
      <c r="ML79" s="194"/>
      <c r="MM79" s="194"/>
      <c r="MN79" s="194"/>
      <c r="MO79" s="194"/>
      <c r="MP79" s="194"/>
      <c r="MQ79" s="194"/>
      <c r="MR79" s="194"/>
      <c r="MS79" s="194"/>
      <c r="MT79" s="194"/>
      <c r="MU79" s="194"/>
      <c r="MV79" s="194"/>
      <c r="MW79" s="194"/>
      <c r="MX79" s="194"/>
      <c r="MY79" s="194"/>
      <c r="MZ79" s="194"/>
      <c r="NA79" s="194"/>
      <c r="NB79" s="194"/>
      <c r="NC79" s="194"/>
      <c r="ND79" s="194"/>
      <c r="NE79" s="194"/>
      <c r="NF79" s="194"/>
      <c r="NG79" s="194"/>
      <c r="NH79" s="194"/>
      <c r="NI79" s="194"/>
      <c r="NJ79" s="194"/>
      <c r="NK79" s="194"/>
      <c r="NL79" s="194"/>
      <c r="NM79" s="194"/>
      <c r="NN79" s="194"/>
      <c r="NO79" s="194"/>
      <c r="NP79" s="194"/>
      <c r="NQ79" s="194"/>
      <c r="NR79" s="194"/>
      <c r="NS79" s="194"/>
      <c r="NT79" s="194"/>
      <c r="NU79" s="194"/>
      <c r="NV79" s="194"/>
      <c r="NW79" s="194"/>
      <c r="NX79" s="194"/>
      <c r="NY79" s="194"/>
      <c r="NZ79" s="194"/>
      <c r="OA79" s="194"/>
      <c r="OB79" s="194"/>
      <c r="OC79" s="194"/>
      <c r="OD79" s="194"/>
      <c r="OE79" s="194"/>
      <c r="OF79" s="194"/>
      <c r="OG79" s="194"/>
      <c r="OH79" s="194"/>
      <c r="OI79" s="194"/>
      <c r="OJ79" s="194"/>
      <c r="OK79" s="194"/>
      <c r="OL79" s="194"/>
      <c r="OM79" s="194"/>
      <c r="ON79" s="194"/>
      <c r="OO79" s="194"/>
      <c r="OP79" s="194"/>
      <c r="OQ79" s="194"/>
      <c r="OR79" s="194"/>
      <c r="OS79" s="194"/>
      <c r="OT79" s="194"/>
      <c r="OU79" s="194"/>
      <c r="OV79" s="194"/>
      <c r="OW79" s="194"/>
      <c r="OX79" s="194"/>
      <c r="OY79" s="194"/>
      <c r="OZ79" s="194"/>
      <c r="PA79" s="194"/>
      <c r="PB79" s="194"/>
      <c r="PC79" s="194"/>
      <c r="PD79" s="194"/>
      <c r="PE79" s="194"/>
      <c r="PF79" s="194"/>
      <c r="PG79" s="194"/>
      <c r="PH79" s="194"/>
      <c r="PI79" s="194"/>
      <c r="PJ79" s="194"/>
      <c r="PK79" s="194"/>
      <c r="PL79" s="194"/>
      <c r="PM79" s="194"/>
      <c r="PN79" s="194"/>
      <c r="PO79" s="194"/>
      <c r="PP79" s="194"/>
      <c r="PQ79" s="194"/>
      <c r="PR79" s="194"/>
      <c r="PS79" s="194"/>
      <c r="PT79" s="194"/>
      <c r="PU79" s="194"/>
      <c r="PV79" s="194"/>
      <c r="PW79" s="194"/>
      <c r="PX79" s="194"/>
      <c r="PY79" s="194"/>
      <c r="PZ79" s="194"/>
      <c r="QA79" s="194"/>
      <c r="QB79" s="194"/>
      <c r="QC79" s="194"/>
      <c r="QD79" s="194"/>
      <c r="QE79" s="194"/>
      <c r="QF79" s="194"/>
      <c r="QG79" s="194"/>
      <c r="QH79" s="194"/>
      <c r="QI79" s="194"/>
      <c r="QJ79" s="194"/>
      <c r="QK79" s="194"/>
      <c r="QL79" s="194"/>
      <c r="QM79" s="194"/>
      <c r="QN79" s="194"/>
      <c r="QO79" s="194"/>
      <c r="QP79" s="194"/>
      <c r="QQ79" s="194"/>
      <c r="QR79" s="194"/>
      <c r="QS79" s="194"/>
      <c r="QT79" s="194"/>
      <c r="QU79" s="194"/>
      <c r="QV79" s="194"/>
      <c r="QW79" s="194"/>
      <c r="QX79" s="194"/>
      <c r="QY79" s="194"/>
      <c r="QZ79" s="194"/>
      <c r="RA79" s="194"/>
      <c r="RB79" s="194"/>
      <c r="RC79" s="194"/>
      <c r="RD79" s="194"/>
      <c r="RE79" s="194"/>
      <c r="RF79" s="194"/>
      <c r="RG79" s="194"/>
      <c r="RH79" s="194"/>
      <c r="RI79" s="194"/>
      <c r="RJ79" s="194"/>
      <c r="RK79" s="194"/>
      <c r="RL79" s="194"/>
      <c r="RM79" s="194"/>
      <c r="RN79" s="194"/>
      <c r="RO79" s="194"/>
      <c r="RP79" s="194"/>
      <c r="RQ79" s="194"/>
      <c r="RR79" s="194"/>
      <c r="RS79" s="194"/>
      <c r="RT79" s="194"/>
      <c r="RU79" s="194"/>
      <c r="RV79" s="194"/>
      <c r="RW79" s="194"/>
      <c r="RX79" s="194"/>
      <c r="RY79" s="194"/>
      <c r="RZ79" s="194"/>
      <c r="SA79" s="194"/>
      <c r="SB79" s="194"/>
      <c r="SC79" s="194"/>
      <c r="SD79" s="194"/>
      <c r="SE79" s="194"/>
      <c r="SF79" s="194"/>
      <c r="SG79" s="194"/>
      <c r="SH79" s="194"/>
      <c r="SI79" s="194"/>
      <c r="SJ79" s="194"/>
      <c r="SK79" s="194"/>
      <c r="SL79" s="194"/>
      <c r="SM79" s="194"/>
      <c r="SN79" s="194"/>
      <c r="SO79" s="194"/>
      <c r="SP79" s="194"/>
      <c r="SQ79" s="194"/>
      <c r="SR79" s="194"/>
      <c r="SS79" s="194"/>
      <c r="ST79" s="194"/>
      <c r="SU79" s="194"/>
      <c r="SV79" s="194"/>
      <c r="SW79" s="194"/>
      <c r="SX79" s="194"/>
      <c r="SY79" s="194"/>
      <c r="SZ79" s="194"/>
      <c r="TA79" s="194"/>
      <c r="TB79" s="194"/>
      <c r="TC79" s="194"/>
      <c r="TD79" s="194"/>
      <c r="TE79" s="194"/>
      <c r="TF79" s="194"/>
      <c r="TG79" s="194"/>
      <c r="TH79" s="194"/>
      <c r="TI79" s="194"/>
      <c r="TJ79" s="194"/>
      <c r="TK79" s="194"/>
      <c r="TL79" s="194"/>
      <c r="TM79" s="194"/>
      <c r="TN79" s="194"/>
      <c r="TO79" s="194"/>
      <c r="TP79" s="194"/>
      <c r="TQ79" s="194"/>
      <c r="TR79" s="194"/>
      <c r="TS79" s="194"/>
      <c r="TT79" s="194"/>
      <c r="TU79" s="194"/>
      <c r="TV79" s="194"/>
      <c r="TW79" s="194"/>
      <c r="TX79" s="194"/>
      <c r="TY79" s="194"/>
      <c r="TZ79" s="194"/>
      <c r="UA79" s="194"/>
      <c r="UB79" s="194"/>
      <c r="UC79" s="194"/>
      <c r="UD79" s="194"/>
      <c r="UE79" s="194"/>
      <c r="UF79" s="194"/>
      <c r="UG79" s="194"/>
      <c r="UH79" s="194"/>
      <c r="UI79" s="194"/>
      <c r="UJ79" s="194"/>
      <c r="UK79" s="194"/>
      <c r="UL79" s="194"/>
      <c r="UM79" s="194"/>
      <c r="UN79" s="194"/>
      <c r="UO79" s="194"/>
      <c r="UP79" s="194"/>
      <c r="UQ79" s="194"/>
      <c r="UR79" s="194"/>
      <c r="US79" s="194"/>
      <c r="UT79" s="194"/>
      <c r="UU79" s="194"/>
      <c r="UV79" s="194"/>
      <c r="UW79" s="194"/>
      <c r="UX79" s="194"/>
      <c r="UY79" s="194"/>
      <c r="UZ79" s="194"/>
      <c r="VA79" s="194"/>
      <c r="VB79" s="194"/>
      <c r="VC79" s="194"/>
      <c r="VD79" s="194"/>
      <c r="VE79" s="194"/>
      <c r="VF79" s="194"/>
      <c r="VG79" s="194"/>
      <c r="VH79" s="194"/>
      <c r="VI79" s="194"/>
      <c r="VJ79" s="194"/>
      <c r="VK79" s="194"/>
      <c r="VL79" s="194"/>
      <c r="VM79" s="194"/>
      <c r="VN79" s="194"/>
      <c r="VO79" s="194"/>
      <c r="VP79" s="194"/>
      <c r="VQ79" s="194"/>
      <c r="VR79" s="194"/>
      <c r="VS79" s="194"/>
      <c r="VT79" s="194"/>
      <c r="VU79" s="194"/>
      <c r="VV79" s="194"/>
      <c r="VW79" s="194"/>
      <c r="VX79" s="194"/>
      <c r="VY79" s="194"/>
      <c r="VZ79" s="194"/>
      <c r="WA79" s="194"/>
      <c r="WB79" s="194"/>
      <c r="WC79" s="194"/>
      <c r="WD79" s="194"/>
      <c r="WE79" s="194"/>
      <c r="WF79" s="194"/>
      <c r="WG79" s="194"/>
      <c r="WH79" s="194"/>
      <c r="WI79" s="194"/>
      <c r="WJ79" s="194"/>
      <c r="WK79" s="194"/>
      <c r="WL79" s="194"/>
      <c r="WM79" s="194"/>
      <c r="WN79" s="194"/>
      <c r="WO79" s="194"/>
      <c r="WP79" s="194"/>
      <c r="WQ79" s="194"/>
      <c r="WR79" s="194"/>
      <c r="WS79" s="194"/>
      <c r="WT79" s="194"/>
      <c r="WU79" s="194"/>
      <c r="WV79" s="194"/>
      <c r="WW79" s="194"/>
      <c r="WX79" s="194"/>
      <c r="WY79" s="194"/>
      <c r="WZ79" s="194"/>
      <c r="XA79" s="194"/>
      <c r="XB79" s="194"/>
      <c r="XC79" s="194"/>
      <c r="XD79" s="194"/>
      <c r="XE79" s="194"/>
      <c r="XF79" s="194"/>
      <c r="XG79" s="194"/>
      <c r="XH79" s="194"/>
      <c r="XI79" s="194"/>
      <c r="XJ79" s="194"/>
      <c r="XK79" s="194"/>
      <c r="XL79" s="194"/>
      <c r="XM79" s="194"/>
      <c r="XN79" s="194"/>
      <c r="XO79" s="194"/>
      <c r="XP79" s="194"/>
      <c r="XQ79" s="194"/>
      <c r="XR79" s="194"/>
      <c r="XS79" s="194"/>
      <c r="XT79" s="194"/>
      <c r="XU79" s="194"/>
      <c r="XV79" s="194"/>
      <c r="XW79" s="194"/>
      <c r="XX79" s="194"/>
      <c r="XY79" s="194"/>
      <c r="XZ79" s="194"/>
      <c r="YA79" s="194"/>
      <c r="YB79" s="194"/>
      <c r="YC79" s="194"/>
      <c r="YD79" s="194"/>
      <c r="YE79" s="194"/>
      <c r="YF79" s="194"/>
      <c r="YG79" s="194"/>
      <c r="YH79" s="194"/>
      <c r="YI79" s="194"/>
      <c r="YJ79" s="194"/>
      <c r="YK79" s="194"/>
      <c r="YL79" s="194"/>
      <c r="YM79" s="194"/>
      <c r="YN79" s="194"/>
      <c r="YO79" s="194"/>
      <c r="YP79" s="194"/>
      <c r="YQ79" s="194"/>
      <c r="YR79" s="194"/>
      <c r="YS79" s="194"/>
      <c r="YT79" s="194"/>
      <c r="YU79" s="194"/>
      <c r="YV79" s="194"/>
      <c r="YW79" s="194"/>
      <c r="YX79" s="194"/>
      <c r="YY79" s="194"/>
      <c r="YZ79" s="194"/>
      <c r="ZA79" s="194"/>
      <c r="ZB79" s="194"/>
      <c r="ZC79" s="194"/>
      <c r="ZD79" s="194"/>
      <c r="ZE79" s="194"/>
      <c r="ZF79" s="194"/>
      <c r="ZG79" s="194"/>
      <c r="ZH79" s="194"/>
      <c r="ZI79" s="194"/>
      <c r="ZJ79" s="194"/>
      <c r="ZK79" s="194"/>
      <c r="ZL79" s="194"/>
      <c r="ZM79" s="194"/>
      <c r="ZN79" s="194"/>
      <c r="ZO79" s="194"/>
      <c r="ZP79" s="194"/>
      <c r="ZQ79" s="194"/>
      <c r="ZR79" s="194"/>
      <c r="ZS79" s="194"/>
      <c r="ZT79" s="194"/>
      <c r="ZU79" s="194"/>
      <c r="ZV79" s="194"/>
      <c r="ZW79" s="194"/>
      <c r="ZX79" s="194"/>
      <c r="ZY79" s="194"/>
      <c r="ZZ79" s="194"/>
    </row>
    <row r="80" spans="1:702" s="39" customFormat="1" ht="19.5" hidden="1" customHeight="1">
      <c r="A80" s="194"/>
      <c r="B80" s="823"/>
      <c r="C80" s="741">
        <f>【5】見・契_研修諸経費!C79</f>
        <v>0</v>
      </c>
      <c r="D80" s="742">
        <f>【5】見・契_研修諸経費!D79</f>
        <v>0</v>
      </c>
      <c r="E80" s="743">
        <f>【5】見・契_研修諸経費!E79</f>
        <v>0</v>
      </c>
      <c r="F80" s="744">
        <f>【5】見・契_研修諸経費!F79</f>
        <v>0</v>
      </c>
      <c r="G80" s="663">
        <f t="shared" si="6"/>
        <v>0</v>
      </c>
      <c r="H80" s="664"/>
      <c r="I80" s="664"/>
      <c r="J80" s="81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BS80" s="194"/>
      <c r="BT80" s="194"/>
      <c r="BU80" s="194"/>
      <c r="BV80" s="194"/>
      <c r="BW80" s="194"/>
      <c r="BX80" s="194"/>
      <c r="BY80" s="194"/>
      <c r="BZ80" s="194"/>
      <c r="CA80" s="194"/>
      <c r="CB80" s="194"/>
      <c r="CC80" s="194"/>
      <c r="CD80" s="194"/>
      <c r="CE80" s="194"/>
      <c r="CF80" s="194"/>
      <c r="CG80" s="194"/>
      <c r="CH80" s="194"/>
      <c r="CI80" s="194"/>
      <c r="CJ80" s="194"/>
      <c r="CK80" s="194"/>
      <c r="CL80" s="194"/>
      <c r="CM80" s="194"/>
      <c r="CN80" s="194"/>
      <c r="CO80" s="194"/>
      <c r="CP80" s="194"/>
      <c r="CQ80" s="194"/>
      <c r="CR80" s="194"/>
      <c r="CS80" s="194"/>
      <c r="CT80" s="194"/>
      <c r="CU80" s="194"/>
      <c r="CV80" s="194"/>
      <c r="CW80" s="194"/>
      <c r="CX80" s="194"/>
      <c r="CY80" s="194"/>
      <c r="CZ80" s="194"/>
      <c r="DA80" s="194"/>
      <c r="DB80" s="194"/>
      <c r="DC80" s="194"/>
      <c r="DD80" s="194"/>
      <c r="DE80" s="194"/>
      <c r="DF80" s="194"/>
      <c r="DG80" s="194"/>
      <c r="DH80" s="194"/>
      <c r="DI80" s="194"/>
      <c r="DJ80" s="194"/>
      <c r="DK80" s="194"/>
      <c r="DL80" s="194"/>
      <c r="DM80" s="194"/>
      <c r="DN80" s="194"/>
      <c r="DO80" s="194"/>
      <c r="DP80" s="194"/>
      <c r="DQ80" s="194"/>
      <c r="DR80" s="194"/>
      <c r="DS80" s="194"/>
      <c r="DT80" s="194"/>
      <c r="DU80" s="194"/>
      <c r="DV80" s="194"/>
      <c r="DW80" s="194"/>
      <c r="DX80" s="194"/>
      <c r="DY80" s="194"/>
      <c r="DZ80" s="194"/>
      <c r="EA80" s="194"/>
      <c r="EB80" s="194"/>
      <c r="EC80" s="194"/>
      <c r="ED80" s="194"/>
      <c r="EE80" s="194"/>
      <c r="EF80" s="194"/>
      <c r="EG80" s="194"/>
      <c r="EH80" s="194"/>
      <c r="EI80" s="194"/>
      <c r="EJ80" s="194"/>
      <c r="EK80" s="194"/>
      <c r="EL80" s="194"/>
      <c r="EM80" s="194"/>
      <c r="EN80" s="194"/>
      <c r="EO80" s="194"/>
      <c r="EP80" s="194"/>
      <c r="EQ80" s="194"/>
      <c r="ER80" s="194"/>
      <c r="ES80" s="194"/>
      <c r="ET80" s="194"/>
      <c r="EU80" s="194"/>
      <c r="EV80" s="194"/>
      <c r="EW80" s="194"/>
      <c r="EX80" s="194"/>
      <c r="EY80" s="194"/>
      <c r="EZ80" s="194"/>
      <c r="FA80" s="194"/>
      <c r="FB80" s="194"/>
      <c r="FC80" s="194"/>
      <c r="FD80" s="194"/>
      <c r="FE80" s="194"/>
      <c r="FF80" s="194"/>
      <c r="FG80" s="194"/>
      <c r="FH80" s="194"/>
      <c r="FI80" s="194"/>
      <c r="FJ80" s="194"/>
      <c r="FK80" s="194"/>
      <c r="FL80" s="194"/>
      <c r="FM80" s="194"/>
      <c r="FN80" s="194"/>
      <c r="FO80" s="194"/>
      <c r="FP80" s="194"/>
      <c r="FQ80" s="194"/>
      <c r="FR80" s="194"/>
      <c r="FS80" s="194"/>
      <c r="FT80" s="194"/>
      <c r="FU80" s="194"/>
      <c r="FV80" s="194"/>
      <c r="FW80" s="194"/>
      <c r="FX80" s="194"/>
      <c r="FY80" s="194"/>
      <c r="FZ80" s="194"/>
      <c r="GA80" s="194"/>
      <c r="GB80" s="194"/>
      <c r="GC80" s="194"/>
      <c r="GD80" s="194"/>
      <c r="GE80" s="194"/>
      <c r="GF80" s="194"/>
      <c r="GG80" s="194"/>
      <c r="GH80" s="194"/>
      <c r="GI80" s="194"/>
      <c r="GJ80" s="194"/>
      <c r="GK80" s="194"/>
      <c r="GL80" s="194"/>
      <c r="GM80" s="194"/>
      <c r="GN80" s="194"/>
      <c r="GO80" s="194"/>
      <c r="GP80" s="194"/>
      <c r="GQ80" s="194"/>
      <c r="GR80" s="194"/>
      <c r="GS80" s="194"/>
      <c r="GT80" s="194"/>
      <c r="GU80" s="194"/>
      <c r="GV80" s="194"/>
      <c r="GW80" s="194"/>
      <c r="GX80" s="194"/>
      <c r="GY80" s="194"/>
      <c r="GZ80" s="194"/>
      <c r="HA80" s="194"/>
      <c r="HB80" s="194"/>
      <c r="HC80" s="194"/>
      <c r="HD80" s="194"/>
      <c r="HE80" s="194"/>
      <c r="HF80" s="194"/>
      <c r="HG80" s="194"/>
      <c r="HH80" s="194"/>
      <c r="HI80" s="194"/>
      <c r="HJ80" s="194"/>
      <c r="HK80" s="194"/>
      <c r="HL80" s="194"/>
      <c r="HM80" s="194"/>
      <c r="HN80" s="194"/>
      <c r="HO80" s="194"/>
      <c r="HP80" s="194"/>
      <c r="HQ80" s="194"/>
      <c r="HR80" s="194"/>
      <c r="HS80" s="194"/>
      <c r="HT80" s="194"/>
      <c r="HU80" s="194"/>
      <c r="HV80" s="194"/>
      <c r="HW80" s="194"/>
      <c r="HX80" s="194"/>
      <c r="HY80" s="194"/>
      <c r="HZ80" s="194"/>
      <c r="IA80" s="194"/>
      <c r="IB80" s="194"/>
      <c r="IC80" s="194"/>
      <c r="ID80" s="194"/>
      <c r="IE80" s="194"/>
      <c r="IF80" s="194"/>
      <c r="IG80" s="194"/>
      <c r="IH80" s="194"/>
      <c r="II80" s="194"/>
      <c r="IJ80" s="194"/>
      <c r="IK80" s="194"/>
      <c r="IL80" s="194"/>
      <c r="IM80" s="194"/>
      <c r="IN80" s="194"/>
      <c r="IO80" s="194"/>
      <c r="IP80" s="194"/>
      <c r="IQ80" s="194"/>
      <c r="IR80" s="194"/>
      <c r="IS80" s="194"/>
      <c r="IT80" s="194"/>
      <c r="IU80" s="194"/>
      <c r="IV80" s="194"/>
      <c r="IW80" s="194"/>
      <c r="IX80" s="194"/>
      <c r="IY80" s="194"/>
      <c r="IZ80" s="194"/>
      <c r="JA80" s="194"/>
      <c r="JB80" s="194"/>
      <c r="JC80" s="194"/>
      <c r="JD80" s="194"/>
      <c r="JE80" s="194"/>
      <c r="JF80" s="194"/>
      <c r="JG80" s="194"/>
      <c r="JH80" s="194"/>
      <c r="JI80" s="194"/>
      <c r="JJ80" s="194"/>
      <c r="JK80" s="194"/>
      <c r="JL80" s="194"/>
      <c r="JM80" s="194"/>
      <c r="JN80" s="194"/>
      <c r="JO80" s="194"/>
      <c r="JP80" s="194"/>
      <c r="JQ80" s="194"/>
      <c r="JR80" s="194"/>
      <c r="JS80" s="194"/>
      <c r="JT80" s="194"/>
      <c r="JU80" s="194"/>
      <c r="JV80" s="194"/>
      <c r="JW80" s="194"/>
      <c r="JX80" s="194"/>
      <c r="JY80" s="194"/>
      <c r="JZ80" s="194"/>
      <c r="KA80" s="194"/>
      <c r="KB80" s="194"/>
      <c r="KC80" s="194"/>
      <c r="KD80" s="194"/>
      <c r="KE80" s="194"/>
      <c r="KF80" s="194"/>
      <c r="KG80" s="194"/>
      <c r="KH80" s="194"/>
      <c r="KI80" s="194"/>
      <c r="KJ80" s="194"/>
      <c r="KK80" s="194"/>
      <c r="KL80" s="194"/>
      <c r="KM80" s="194"/>
      <c r="KN80" s="194"/>
      <c r="KO80" s="194"/>
      <c r="KP80" s="194"/>
      <c r="KQ80" s="194"/>
      <c r="KR80" s="194"/>
      <c r="KS80" s="194"/>
      <c r="KT80" s="194"/>
      <c r="KU80" s="194"/>
      <c r="KV80" s="194"/>
      <c r="KW80" s="194"/>
      <c r="KX80" s="194"/>
      <c r="KY80" s="194"/>
      <c r="KZ80" s="194"/>
      <c r="LA80" s="194"/>
      <c r="LB80" s="194"/>
      <c r="LC80" s="194"/>
      <c r="LD80" s="194"/>
      <c r="LE80" s="194"/>
      <c r="LF80" s="194"/>
      <c r="LG80" s="194"/>
      <c r="LH80" s="194"/>
      <c r="LI80" s="194"/>
      <c r="LJ80" s="194"/>
      <c r="LK80" s="194"/>
      <c r="LL80" s="194"/>
      <c r="LM80" s="194"/>
      <c r="LN80" s="194"/>
      <c r="LO80" s="194"/>
      <c r="LP80" s="194"/>
      <c r="LQ80" s="194"/>
      <c r="LR80" s="194"/>
      <c r="LS80" s="194"/>
      <c r="LT80" s="194"/>
      <c r="LU80" s="194"/>
      <c r="LV80" s="194"/>
      <c r="LW80" s="194"/>
      <c r="LX80" s="194"/>
      <c r="LY80" s="194"/>
      <c r="LZ80" s="194"/>
      <c r="MA80" s="194"/>
      <c r="MB80" s="194"/>
      <c r="MC80" s="194"/>
      <c r="MD80" s="194"/>
      <c r="ME80" s="194"/>
      <c r="MF80" s="194"/>
      <c r="MG80" s="194"/>
      <c r="MH80" s="194"/>
      <c r="MI80" s="194"/>
      <c r="MJ80" s="194"/>
      <c r="MK80" s="194"/>
      <c r="ML80" s="194"/>
      <c r="MM80" s="194"/>
      <c r="MN80" s="194"/>
      <c r="MO80" s="194"/>
      <c r="MP80" s="194"/>
      <c r="MQ80" s="194"/>
      <c r="MR80" s="194"/>
      <c r="MS80" s="194"/>
      <c r="MT80" s="194"/>
      <c r="MU80" s="194"/>
      <c r="MV80" s="194"/>
      <c r="MW80" s="194"/>
      <c r="MX80" s="194"/>
      <c r="MY80" s="194"/>
      <c r="MZ80" s="194"/>
      <c r="NA80" s="194"/>
      <c r="NB80" s="194"/>
      <c r="NC80" s="194"/>
      <c r="ND80" s="194"/>
      <c r="NE80" s="194"/>
      <c r="NF80" s="194"/>
      <c r="NG80" s="194"/>
      <c r="NH80" s="194"/>
      <c r="NI80" s="194"/>
      <c r="NJ80" s="194"/>
      <c r="NK80" s="194"/>
      <c r="NL80" s="194"/>
      <c r="NM80" s="194"/>
      <c r="NN80" s="194"/>
      <c r="NO80" s="194"/>
      <c r="NP80" s="194"/>
      <c r="NQ80" s="194"/>
      <c r="NR80" s="194"/>
      <c r="NS80" s="194"/>
      <c r="NT80" s="194"/>
      <c r="NU80" s="194"/>
      <c r="NV80" s="194"/>
      <c r="NW80" s="194"/>
      <c r="NX80" s="194"/>
      <c r="NY80" s="194"/>
      <c r="NZ80" s="194"/>
      <c r="OA80" s="194"/>
      <c r="OB80" s="194"/>
      <c r="OC80" s="194"/>
      <c r="OD80" s="194"/>
      <c r="OE80" s="194"/>
      <c r="OF80" s="194"/>
      <c r="OG80" s="194"/>
      <c r="OH80" s="194"/>
      <c r="OI80" s="194"/>
      <c r="OJ80" s="194"/>
      <c r="OK80" s="194"/>
      <c r="OL80" s="194"/>
      <c r="OM80" s="194"/>
      <c r="ON80" s="194"/>
      <c r="OO80" s="194"/>
      <c r="OP80" s="194"/>
      <c r="OQ80" s="194"/>
      <c r="OR80" s="194"/>
      <c r="OS80" s="194"/>
      <c r="OT80" s="194"/>
      <c r="OU80" s="194"/>
      <c r="OV80" s="194"/>
      <c r="OW80" s="194"/>
      <c r="OX80" s="194"/>
      <c r="OY80" s="194"/>
      <c r="OZ80" s="194"/>
      <c r="PA80" s="194"/>
      <c r="PB80" s="194"/>
      <c r="PC80" s="194"/>
      <c r="PD80" s="194"/>
      <c r="PE80" s="194"/>
      <c r="PF80" s="194"/>
      <c r="PG80" s="194"/>
      <c r="PH80" s="194"/>
      <c r="PI80" s="194"/>
      <c r="PJ80" s="194"/>
      <c r="PK80" s="194"/>
      <c r="PL80" s="194"/>
      <c r="PM80" s="194"/>
      <c r="PN80" s="194"/>
      <c r="PO80" s="194"/>
      <c r="PP80" s="194"/>
      <c r="PQ80" s="194"/>
      <c r="PR80" s="194"/>
      <c r="PS80" s="194"/>
      <c r="PT80" s="194"/>
      <c r="PU80" s="194"/>
      <c r="PV80" s="194"/>
      <c r="PW80" s="194"/>
      <c r="PX80" s="194"/>
      <c r="PY80" s="194"/>
      <c r="PZ80" s="194"/>
      <c r="QA80" s="194"/>
      <c r="QB80" s="194"/>
      <c r="QC80" s="194"/>
      <c r="QD80" s="194"/>
      <c r="QE80" s="194"/>
      <c r="QF80" s="194"/>
      <c r="QG80" s="194"/>
      <c r="QH80" s="194"/>
      <c r="QI80" s="194"/>
      <c r="QJ80" s="194"/>
      <c r="QK80" s="194"/>
      <c r="QL80" s="194"/>
      <c r="QM80" s="194"/>
      <c r="QN80" s="194"/>
      <c r="QO80" s="194"/>
      <c r="QP80" s="194"/>
      <c r="QQ80" s="194"/>
      <c r="QR80" s="194"/>
      <c r="QS80" s="194"/>
      <c r="QT80" s="194"/>
      <c r="QU80" s="194"/>
      <c r="QV80" s="194"/>
      <c r="QW80" s="194"/>
      <c r="QX80" s="194"/>
      <c r="QY80" s="194"/>
      <c r="QZ80" s="194"/>
      <c r="RA80" s="194"/>
      <c r="RB80" s="194"/>
      <c r="RC80" s="194"/>
      <c r="RD80" s="194"/>
      <c r="RE80" s="194"/>
      <c r="RF80" s="194"/>
      <c r="RG80" s="194"/>
      <c r="RH80" s="194"/>
      <c r="RI80" s="194"/>
      <c r="RJ80" s="194"/>
      <c r="RK80" s="194"/>
      <c r="RL80" s="194"/>
      <c r="RM80" s="194"/>
      <c r="RN80" s="194"/>
      <c r="RO80" s="194"/>
      <c r="RP80" s="194"/>
      <c r="RQ80" s="194"/>
      <c r="RR80" s="194"/>
      <c r="RS80" s="194"/>
      <c r="RT80" s="194"/>
      <c r="RU80" s="194"/>
      <c r="RV80" s="194"/>
      <c r="RW80" s="194"/>
      <c r="RX80" s="194"/>
      <c r="RY80" s="194"/>
      <c r="RZ80" s="194"/>
      <c r="SA80" s="194"/>
      <c r="SB80" s="194"/>
      <c r="SC80" s="194"/>
      <c r="SD80" s="194"/>
      <c r="SE80" s="194"/>
      <c r="SF80" s="194"/>
      <c r="SG80" s="194"/>
      <c r="SH80" s="194"/>
      <c r="SI80" s="194"/>
      <c r="SJ80" s="194"/>
      <c r="SK80" s="194"/>
      <c r="SL80" s="194"/>
      <c r="SM80" s="194"/>
      <c r="SN80" s="194"/>
      <c r="SO80" s="194"/>
      <c r="SP80" s="194"/>
      <c r="SQ80" s="194"/>
      <c r="SR80" s="194"/>
      <c r="SS80" s="194"/>
      <c r="ST80" s="194"/>
      <c r="SU80" s="194"/>
      <c r="SV80" s="194"/>
      <c r="SW80" s="194"/>
      <c r="SX80" s="194"/>
      <c r="SY80" s="194"/>
      <c r="SZ80" s="194"/>
      <c r="TA80" s="194"/>
      <c r="TB80" s="194"/>
      <c r="TC80" s="194"/>
      <c r="TD80" s="194"/>
      <c r="TE80" s="194"/>
      <c r="TF80" s="194"/>
      <c r="TG80" s="194"/>
      <c r="TH80" s="194"/>
      <c r="TI80" s="194"/>
      <c r="TJ80" s="194"/>
      <c r="TK80" s="194"/>
      <c r="TL80" s="194"/>
      <c r="TM80" s="194"/>
      <c r="TN80" s="194"/>
      <c r="TO80" s="194"/>
      <c r="TP80" s="194"/>
      <c r="TQ80" s="194"/>
      <c r="TR80" s="194"/>
      <c r="TS80" s="194"/>
      <c r="TT80" s="194"/>
      <c r="TU80" s="194"/>
      <c r="TV80" s="194"/>
      <c r="TW80" s="194"/>
      <c r="TX80" s="194"/>
      <c r="TY80" s="194"/>
      <c r="TZ80" s="194"/>
      <c r="UA80" s="194"/>
      <c r="UB80" s="194"/>
      <c r="UC80" s="194"/>
      <c r="UD80" s="194"/>
      <c r="UE80" s="194"/>
      <c r="UF80" s="194"/>
      <c r="UG80" s="194"/>
      <c r="UH80" s="194"/>
      <c r="UI80" s="194"/>
      <c r="UJ80" s="194"/>
      <c r="UK80" s="194"/>
      <c r="UL80" s="194"/>
      <c r="UM80" s="194"/>
      <c r="UN80" s="194"/>
      <c r="UO80" s="194"/>
      <c r="UP80" s="194"/>
      <c r="UQ80" s="194"/>
      <c r="UR80" s="194"/>
      <c r="US80" s="194"/>
      <c r="UT80" s="194"/>
      <c r="UU80" s="194"/>
      <c r="UV80" s="194"/>
      <c r="UW80" s="194"/>
      <c r="UX80" s="194"/>
      <c r="UY80" s="194"/>
      <c r="UZ80" s="194"/>
      <c r="VA80" s="194"/>
      <c r="VB80" s="194"/>
      <c r="VC80" s="194"/>
      <c r="VD80" s="194"/>
      <c r="VE80" s="194"/>
      <c r="VF80" s="194"/>
      <c r="VG80" s="194"/>
      <c r="VH80" s="194"/>
      <c r="VI80" s="194"/>
      <c r="VJ80" s="194"/>
      <c r="VK80" s="194"/>
      <c r="VL80" s="194"/>
      <c r="VM80" s="194"/>
      <c r="VN80" s="194"/>
      <c r="VO80" s="194"/>
      <c r="VP80" s="194"/>
      <c r="VQ80" s="194"/>
      <c r="VR80" s="194"/>
      <c r="VS80" s="194"/>
      <c r="VT80" s="194"/>
      <c r="VU80" s="194"/>
      <c r="VV80" s="194"/>
      <c r="VW80" s="194"/>
      <c r="VX80" s="194"/>
      <c r="VY80" s="194"/>
      <c r="VZ80" s="194"/>
      <c r="WA80" s="194"/>
      <c r="WB80" s="194"/>
      <c r="WC80" s="194"/>
      <c r="WD80" s="194"/>
      <c r="WE80" s="194"/>
      <c r="WF80" s="194"/>
      <c r="WG80" s="194"/>
      <c r="WH80" s="194"/>
      <c r="WI80" s="194"/>
      <c r="WJ80" s="194"/>
      <c r="WK80" s="194"/>
      <c r="WL80" s="194"/>
      <c r="WM80" s="194"/>
      <c r="WN80" s="194"/>
      <c r="WO80" s="194"/>
      <c r="WP80" s="194"/>
      <c r="WQ80" s="194"/>
      <c r="WR80" s="194"/>
      <c r="WS80" s="194"/>
      <c r="WT80" s="194"/>
      <c r="WU80" s="194"/>
      <c r="WV80" s="194"/>
      <c r="WW80" s="194"/>
      <c r="WX80" s="194"/>
      <c r="WY80" s="194"/>
      <c r="WZ80" s="194"/>
      <c r="XA80" s="194"/>
      <c r="XB80" s="194"/>
      <c r="XC80" s="194"/>
      <c r="XD80" s="194"/>
      <c r="XE80" s="194"/>
      <c r="XF80" s="194"/>
      <c r="XG80" s="194"/>
      <c r="XH80" s="194"/>
      <c r="XI80" s="194"/>
      <c r="XJ80" s="194"/>
      <c r="XK80" s="194"/>
      <c r="XL80" s="194"/>
      <c r="XM80" s="194"/>
      <c r="XN80" s="194"/>
      <c r="XO80" s="194"/>
      <c r="XP80" s="194"/>
      <c r="XQ80" s="194"/>
      <c r="XR80" s="194"/>
      <c r="XS80" s="194"/>
      <c r="XT80" s="194"/>
      <c r="XU80" s="194"/>
      <c r="XV80" s="194"/>
      <c r="XW80" s="194"/>
      <c r="XX80" s="194"/>
      <c r="XY80" s="194"/>
      <c r="XZ80" s="194"/>
      <c r="YA80" s="194"/>
      <c r="YB80" s="194"/>
      <c r="YC80" s="194"/>
      <c r="YD80" s="194"/>
      <c r="YE80" s="194"/>
      <c r="YF80" s="194"/>
      <c r="YG80" s="194"/>
      <c r="YH80" s="194"/>
      <c r="YI80" s="194"/>
      <c r="YJ80" s="194"/>
      <c r="YK80" s="194"/>
      <c r="YL80" s="194"/>
      <c r="YM80" s="194"/>
      <c r="YN80" s="194"/>
      <c r="YO80" s="194"/>
      <c r="YP80" s="194"/>
      <c r="YQ80" s="194"/>
      <c r="YR80" s="194"/>
      <c r="YS80" s="194"/>
      <c r="YT80" s="194"/>
      <c r="YU80" s="194"/>
      <c r="YV80" s="194"/>
      <c r="YW80" s="194"/>
      <c r="YX80" s="194"/>
      <c r="YY80" s="194"/>
      <c r="YZ80" s="194"/>
      <c r="ZA80" s="194"/>
      <c r="ZB80" s="194"/>
      <c r="ZC80" s="194"/>
      <c r="ZD80" s="194"/>
      <c r="ZE80" s="194"/>
      <c r="ZF80" s="194"/>
      <c r="ZG80" s="194"/>
      <c r="ZH80" s="194"/>
      <c r="ZI80" s="194"/>
      <c r="ZJ80" s="194"/>
      <c r="ZK80" s="194"/>
      <c r="ZL80" s="194"/>
      <c r="ZM80" s="194"/>
      <c r="ZN80" s="194"/>
      <c r="ZO80" s="194"/>
      <c r="ZP80" s="194"/>
      <c r="ZQ80" s="194"/>
      <c r="ZR80" s="194"/>
      <c r="ZS80" s="194"/>
      <c r="ZT80" s="194"/>
      <c r="ZU80" s="194"/>
      <c r="ZV80" s="194"/>
      <c r="ZW80" s="194"/>
      <c r="ZX80" s="194"/>
      <c r="ZY80" s="194"/>
      <c r="ZZ80" s="194"/>
    </row>
    <row r="81" spans="1:702" s="39" customFormat="1" ht="19.5" hidden="1" customHeight="1">
      <c r="A81" s="194"/>
      <c r="B81" s="823"/>
      <c r="C81" s="741">
        <f>【5】見・契_研修諸経費!C80</f>
        <v>0</v>
      </c>
      <c r="D81" s="742">
        <f>【5】見・契_研修諸経費!D80</f>
        <v>0</v>
      </c>
      <c r="E81" s="743">
        <f>【5】見・契_研修諸経費!E80</f>
        <v>0</v>
      </c>
      <c r="F81" s="744">
        <f>【5】見・契_研修諸経費!F80</f>
        <v>0</v>
      </c>
      <c r="G81" s="663">
        <f t="shared" si="6"/>
        <v>0</v>
      </c>
      <c r="H81" s="664"/>
      <c r="I81" s="664"/>
      <c r="J81" s="814"/>
      <c r="K81" s="194"/>
      <c r="L81" s="194"/>
      <c r="M81" s="194"/>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194"/>
      <c r="BU81" s="194"/>
      <c r="BV81" s="194"/>
      <c r="BW81" s="194"/>
      <c r="BX81" s="194"/>
      <c r="BY81" s="194"/>
      <c r="BZ81" s="194"/>
      <c r="CA81" s="194"/>
      <c r="CB81" s="194"/>
      <c r="CC81" s="194"/>
      <c r="CD81" s="194"/>
      <c r="CE81" s="194"/>
      <c r="CF81" s="194"/>
      <c r="CG81" s="194"/>
      <c r="CH81" s="194"/>
      <c r="CI81" s="194"/>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194"/>
      <c r="EU81" s="194"/>
      <c r="EV81" s="194"/>
      <c r="EW81" s="194"/>
      <c r="EX81" s="194"/>
      <c r="EY81" s="194"/>
      <c r="EZ81" s="194"/>
      <c r="FA81" s="194"/>
      <c r="FB81" s="194"/>
      <c r="FC81" s="194"/>
      <c r="FD81" s="194"/>
      <c r="FE81" s="194"/>
      <c r="FF81" s="194"/>
      <c r="FG81" s="194"/>
      <c r="FH81" s="194"/>
      <c r="FI81" s="194"/>
      <c r="FJ81" s="194"/>
      <c r="FK81" s="194"/>
      <c r="FL81" s="194"/>
      <c r="FM81" s="194"/>
      <c r="FN81" s="194"/>
      <c r="FO81" s="194"/>
      <c r="FP81" s="194"/>
      <c r="FQ81" s="194"/>
      <c r="FR81" s="194"/>
      <c r="FS81" s="194"/>
      <c r="FT81" s="194"/>
      <c r="FU81" s="194"/>
      <c r="FV81" s="194"/>
      <c r="FW81" s="194"/>
      <c r="FX81" s="194"/>
      <c r="FY81" s="194"/>
      <c r="FZ81" s="194"/>
      <c r="GA81" s="194"/>
      <c r="GB81" s="194"/>
      <c r="GC81" s="194"/>
      <c r="GD81" s="194"/>
      <c r="GE81" s="194"/>
      <c r="GF81" s="194"/>
      <c r="GG81" s="194"/>
      <c r="GH81" s="194"/>
      <c r="GI81" s="194"/>
      <c r="GJ81" s="194"/>
      <c r="GK81" s="194"/>
      <c r="GL81" s="194"/>
      <c r="GM81" s="194"/>
      <c r="GN81" s="194"/>
      <c r="GO81" s="194"/>
      <c r="GP81" s="194"/>
      <c r="GQ81" s="194"/>
      <c r="GR81" s="194"/>
      <c r="GS81" s="194"/>
      <c r="GT81" s="194"/>
      <c r="GU81" s="194"/>
      <c r="GV81" s="194"/>
      <c r="GW81" s="194"/>
      <c r="GX81" s="194"/>
      <c r="GY81" s="194"/>
      <c r="GZ81" s="194"/>
      <c r="HA81" s="194"/>
      <c r="HB81" s="194"/>
      <c r="HC81" s="194"/>
      <c r="HD81" s="194"/>
      <c r="HE81" s="194"/>
      <c r="HF81" s="194"/>
      <c r="HG81" s="194"/>
      <c r="HH81" s="194"/>
      <c r="HI81" s="194"/>
      <c r="HJ81" s="194"/>
      <c r="HK81" s="194"/>
      <c r="HL81" s="194"/>
      <c r="HM81" s="194"/>
      <c r="HN81" s="194"/>
      <c r="HO81" s="194"/>
      <c r="HP81" s="194"/>
      <c r="HQ81" s="194"/>
      <c r="HR81" s="194"/>
      <c r="HS81" s="194"/>
      <c r="HT81" s="194"/>
      <c r="HU81" s="194"/>
      <c r="HV81" s="194"/>
      <c r="HW81" s="194"/>
      <c r="HX81" s="194"/>
      <c r="HY81" s="194"/>
      <c r="HZ81" s="194"/>
      <c r="IA81" s="194"/>
      <c r="IB81" s="194"/>
      <c r="IC81" s="194"/>
      <c r="ID81" s="194"/>
      <c r="IE81" s="194"/>
      <c r="IF81" s="194"/>
      <c r="IG81" s="194"/>
      <c r="IH81" s="194"/>
      <c r="II81" s="194"/>
      <c r="IJ81" s="194"/>
      <c r="IK81" s="194"/>
      <c r="IL81" s="194"/>
      <c r="IM81" s="194"/>
      <c r="IN81" s="194"/>
      <c r="IO81" s="194"/>
      <c r="IP81" s="194"/>
      <c r="IQ81" s="194"/>
      <c r="IR81" s="194"/>
      <c r="IS81" s="194"/>
      <c r="IT81" s="194"/>
      <c r="IU81" s="194"/>
      <c r="IV81" s="194"/>
      <c r="IW81" s="194"/>
      <c r="IX81" s="194"/>
      <c r="IY81" s="194"/>
      <c r="IZ81" s="194"/>
      <c r="JA81" s="194"/>
      <c r="JB81" s="194"/>
      <c r="JC81" s="194"/>
      <c r="JD81" s="194"/>
      <c r="JE81" s="194"/>
      <c r="JF81" s="194"/>
      <c r="JG81" s="194"/>
      <c r="JH81" s="194"/>
      <c r="JI81" s="194"/>
      <c r="JJ81" s="194"/>
      <c r="JK81" s="194"/>
      <c r="JL81" s="194"/>
      <c r="JM81" s="194"/>
      <c r="JN81" s="194"/>
      <c r="JO81" s="194"/>
      <c r="JP81" s="194"/>
      <c r="JQ81" s="194"/>
      <c r="JR81" s="194"/>
      <c r="JS81" s="194"/>
      <c r="JT81" s="194"/>
      <c r="JU81" s="194"/>
      <c r="JV81" s="194"/>
      <c r="JW81" s="194"/>
      <c r="JX81" s="194"/>
      <c r="JY81" s="194"/>
      <c r="JZ81" s="194"/>
      <c r="KA81" s="194"/>
      <c r="KB81" s="194"/>
      <c r="KC81" s="194"/>
      <c r="KD81" s="194"/>
      <c r="KE81" s="194"/>
      <c r="KF81" s="194"/>
      <c r="KG81" s="194"/>
      <c r="KH81" s="194"/>
      <c r="KI81" s="194"/>
      <c r="KJ81" s="194"/>
      <c r="KK81" s="194"/>
      <c r="KL81" s="194"/>
      <c r="KM81" s="194"/>
      <c r="KN81" s="194"/>
      <c r="KO81" s="194"/>
      <c r="KP81" s="194"/>
      <c r="KQ81" s="194"/>
      <c r="KR81" s="194"/>
      <c r="KS81" s="194"/>
      <c r="KT81" s="194"/>
      <c r="KU81" s="194"/>
      <c r="KV81" s="194"/>
      <c r="KW81" s="194"/>
      <c r="KX81" s="194"/>
      <c r="KY81" s="194"/>
      <c r="KZ81" s="194"/>
      <c r="LA81" s="194"/>
      <c r="LB81" s="194"/>
      <c r="LC81" s="194"/>
      <c r="LD81" s="194"/>
      <c r="LE81" s="194"/>
      <c r="LF81" s="194"/>
      <c r="LG81" s="194"/>
      <c r="LH81" s="194"/>
      <c r="LI81" s="194"/>
      <c r="LJ81" s="194"/>
      <c r="LK81" s="194"/>
      <c r="LL81" s="194"/>
      <c r="LM81" s="194"/>
      <c r="LN81" s="194"/>
      <c r="LO81" s="194"/>
      <c r="LP81" s="194"/>
      <c r="LQ81" s="194"/>
      <c r="LR81" s="194"/>
      <c r="LS81" s="194"/>
      <c r="LT81" s="194"/>
      <c r="LU81" s="194"/>
      <c r="LV81" s="194"/>
      <c r="LW81" s="194"/>
      <c r="LX81" s="194"/>
      <c r="LY81" s="194"/>
      <c r="LZ81" s="194"/>
      <c r="MA81" s="194"/>
      <c r="MB81" s="194"/>
      <c r="MC81" s="194"/>
      <c r="MD81" s="194"/>
      <c r="ME81" s="194"/>
      <c r="MF81" s="194"/>
      <c r="MG81" s="194"/>
      <c r="MH81" s="194"/>
      <c r="MI81" s="194"/>
      <c r="MJ81" s="194"/>
      <c r="MK81" s="194"/>
      <c r="ML81" s="194"/>
      <c r="MM81" s="194"/>
      <c r="MN81" s="194"/>
      <c r="MO81" s="194"/>
      <c r="MP81" s="194"/>
      <c r="MQ81" s="194"/>
      <c r="MR81" s="194"/>
      <c r="MS81" s="194"/>
      <c r="MT81" s="194"/>
      <c r="MU81" s="194"/>
      <c r="MV81" s="194"/>
      <c r="MW81" s="194"/>
      <c r="MX81" s="194"/>
      <c r="MY81" s="194"/>
      <c r="MZ81" s="194"/>
      <c r="NA81" s="194"/>
      <c r="NB81" s="194"/>
      <c r="NC81" s="194"/>
      <c r="ND81" s="194"/>
      <c r="NE81" s="194"/>
      <c r="NF81" s="194"/>
      <c r="NG81" s="194"/>
      <c r="NH81" s="194"/>
      <c r="NI81" s="194"/>
      <c r="NJ81" s="194"/>
      <c r="NK81" s="194"/>
      <c r="NL81" s="194"/>
      <c r="NM81" s="194"/>
      <c r="NN81" s="194"/>
      <c r="NO81" s="194"/>
      <c r="NP81" s="194"/>
      <c r="NQ81" s="194"/>
      <c r="NR81" s="194"/>
      <c r="NS81" s="194"/>
      <c r="NT81" s="194"/>
      <c r="NU81" s="194"/>
      <c r="NV81" s="194"/>
      <c r="NW81" s="194"/>
      <c r="NX81" s="194"/>
      <c r="NY81" s="194"/>
      <c r="NZ81" s="194"/>
      <c r="OA81" s="194"/>
      <c r="OB81" s="194"/>
      <c r="OC81" s="194"/>
      <c r="OD81" s="194"/>
      <c r="OE81" s="194"/>
      <c r="OF81" s="194"/>
      <c r="OG81" s="194"/>
      <c r="OH81" s="194"/>
      <c r="OI81" s="194"/>
      <c r="OJ81" s="194"/>
      <c r="OK81" s="194"/>
      <c r="OL81" s="194"/>
      <c r="OM81" s="194"/>
      <c r="ON81" s="194"/>
      <c r="OO81" s="194"/>
      <c r="OP81" s="194"/>
      <c r="OQ81" s="194"/>
      <c r="OR81" s="194"/>
      <c r="OS81" s="194"/>
      <c r="OT81" s="194"/>
      <c r="OU81" s="194"/>
      <c r="OV81" s="194"/>
      <c r="OW81" s="194"/>
      <c r="OX81" s="194"/>
      <c r="OY81" s="194"/>
      <c r="OZ81" s="194"/>
      <c r="PA81" s="194"/>
      <c r="PB81" s="194"/>
      <c r="PC81" s="194"/>
      <c r="PD81" s="194"/>
      <c r="PE81" s="194"/>
      <c r="PF81" s="194"/>
      <c r="PG81" s="194"/>
      <c r="PH81" s="194"/>
      <c r="PI81" s="194"/>
      <c r="PJ81" s="194"/>
      <c r="PK81" s="194"/>
      <c r="PL81" s="194"/>
      <c r="PM81" s="194"/>
      <c r="PN81" s="194"/>
      <c r="PO81" s="194"/>
      <c r="PP81" s="194"/>
      <c r="PQ81" s="194"/>
      <c r="PR81" s="194"/>
      <c r="PS81" s="194"/>
      <c r="PT81" s="194"/>
      <c r="PU81" s="194"/>
      <c r="PV81" s="194"/>
      <c r="PW81" s="194"/>
      <c r="PX81" s="194"/>
      <c r="PY81" s="194"/>
      <c r="PZ81" s="194"/>
      <c r="QA81" s="194"/>
      <c r="QB81" s="194"/>
      <c r="QC81" s="194"/>
      <c r="QD81" s="194"/>
      <c r="QE81" s="194"/>
      <c r="QF81" s="194"/>
      <c r="QG81" s="194"/>
      <c r="QH81" s="194"/>
      <c r="QI81" s="194"/>
      <c r="QJ81" s="194"/>
      <c r="QK81" s="194"/>
      <c r="QL81" s="194"/>
      <c r="QM81" s="194"/>
      <c r="QN81" s="194"/>
      <c r="QO81" s="194"/>
      <c r="QP81" s="194"/>
      <c r="QQ81" s="194"/>
      <c r="QR81" s="194"/>
      <c r="QS81" s="194"/>
      <c r="QT81" s="194"/>
      <c r="QU81" s="194"/>
      <c r="QV81" s="194"/>
      <c r="QW81" s="194"/>
      <c r="QX81" s="194"/>
      <c r="QY81" s="194"/>
      <c r="QZ81" s="194"/>
      <c r="RA81" s="194"/>
      <c r="RB81" s="194"/>
      <c r="RC81" s="194"/>
      <c r="RD81" s="194"/>
      <c r="RE81" s="194"/>
      <c r="RF81" s="194"/>
      <c r="RG81" s="194"/>
      <c r="RH81" s="194"/>
      <c r="RI81" s="194"/>
      <c r="RJ81" s="194"/>
      <c r="RK81" s="194"/>
      <c r="RL81" s="194"/>
      <c r="RM81" s="194"/>
      <c r="RN81" s="194"/>
      <c r="RO81" s="194"/>
      <c r="RP81" s="194"/>
      <c r="RQ81" s="194"/>
      <c r="RR81" s="194"/>
      <c r="RS81" s="194"/>
      <c r="RT81" s="194"/>
      <c r="RU81" s="194"/>
      <c r="RV81" s="194"/>
      <c r="RW81" s="194"/>
      <c r="RX81" s="194"/>
      <c r="RY81" s="194"/>
      <c r="RZ81" s="194"/>
      <c r="SA81" s="194"/>
      <c r="SB81" s="194"/>
      <c r="SC81" s="194"/>
      <c r="SD81" s="194"/>
      <c r="SE81" s="194"/>
      <c r="SF81" s="194"/>
      <c r="SG81" s="194"/>
      <c r="SH81" s="194"/>
      <c r="SI81" s="194"/>
      <c r="SJ81" s="194"/>
      <c r="SK81" s="194"/>
      <c r="SL81" s="194"/>
      <c r="SM81" s="194"/>
      <c r="SN81" s="194"/>
      <c r="SO81" s="194"/>
      <c r="SP81" s="194"/>
      <c r="SQ81" s="194"/>
      <c r="SR81" s="194"/>
      <c r="SS81" s="194"/>
      <c r="ST81" s="194"/>
      <c r="SU81" s="194"/>
      <c r="SV81" s="194"/>
      <c r="SW81" s="194"/>
      <c r="SX81" s="194"/>
      <c r="SY81" s="194"/>
      <c r="SZ81" s="194"/>
      <c r="TA81" s="194"/>
      <c r="TB81" s="194"/>
      <c r="TC81" s="194"/>
      <c r="TD81" s="194"/>
      <c r="TE81" s="194"/>
      <c r="TF81" s="194"/>
      <c r="TG81" s="194"/>
      <c r="TH81" s="194"/>
      <c r="TI81" s="194"/>
      <c r="TJ81" s="194"/>
      <c r="TK81" s="194"/>
      <c r="TL81" s="194"/>
      <c r="TM81" s="194"/>
      <c r="TN81" s="194"/>
      <c r="TO81" s="194"/>
      <c r="TP81" s="194"/>
      <c r="TQ81" s="194"/>
      <c r="TR81" s="194"/>
      <c r="TS81" s="194"/>
      <c r="TT81" s="194"/>
      <c r="TU81" s="194"/>
      <c r="TV81" s="194"/>
      <c r="TW81" s="194"/>
      <c r="TX81" s="194"/>
      <c r="TY81" s="194"/>
      <c r="TZ81" s="194"/>
      <c r="UA81" s="194"/>
      <c r="UB81" s="194"/>
      <c r="UC81" s="194"/>
      <c r="UD81" s="194"/>
      <c r="UE81" s="194"/>
      <c r="UF81" s="194"/>
      <c r="UG81" s="194"/>
      <c r="UH81" s="194"/>
      <c r="UI81" s="194"/>
      <c r="UJ81" s="194"/>
      <c r="UK81" s="194"/>
      <c r="UL81" s="194"/>
      <c r="UM81" s="194"/>
      <c r="UN81" s="194"/>
      <c r="UO81" s="194"/>
      <c r="UP81" s="194"/>
      <c r="UQ81" s="194"/>
      <c r="UR81" s="194"/>
      <c r="US81" s="194"/>
      <c r="UT81" s="194"/>
      <c r="UU81" s="194"/>
      <c r="UV81" s="194"/>
      <c r="UW81" s="194"/>
      <c r="UX81" s="194"/>
      <c r="UY81" s="194"/>
      <c r="UZ81" s="194"/>
      <c r="VA81" s="194"/>
      <c r="VB81" s="194"/>
      <c r="VC81" s="194"/>
      <c r="VD81" s="194"/>
      <c r="VE81" s="194"/>
      <c r="VF81" s="194"/>
      <c r="VG81" s="194"/>
      <c r="VH81" s="194"/>
      <c r="VI81" s="194"/>
      <c r="VJ81" s="194"/>
      <c r="VK81" s="194"/>
      <c r="VL81" s="194"/>
      <c r="VM81" s="194"/>
      <c r="VN81" s="194"/>
      <c r="VO81" s="194"/>
      <c r="VP81" s="194"/>
      <c r="VQ81" s="194"/>
      <c r="VR81" s="194"/>
      <c r="VS81" s="194"/>
      <c r="VT81" s="194"/>
      <c r="VU81" s="194"/>
      <c r="VV81" s="194"/>
      <c r="VW81" s="194"/>
      <c r="VX81" s="194"/>
      <c r="VY81" s="194"/>
      <c r="VZ81" s="194"/>
      <c r="WA81" s="194"/>
      <c r="WB81" s="194"/>
      <c r="WC81" s="194"/>
      <c r="WD81" s="194"/>
      <c r="WE81" s="194"/>
      <c r="WF81" s="194"/>
      <c r="WG81" s="194"/>
      <c r="WH81" s="194"/>
      <c r="WI81" s="194"/>
      <c r="WJ81" s="194"/>
      <c r="WK81" s="194"/>
      <c r="WL81" s="194"/>
      <c r="WM81" s="194"/>
      <c r="WN81" s="194"/>
      <c r="WO81" s="194"/>
      <c r="WP81" s="194"/>
      <c r="WQ81" s="194"/>
      <c r="WR81" s="194"/>
      <c r="WS81" s="194"/>
      <c r="WT81" s="194"/>
      <c r="WU81" s="194"/>
      <c r="WV81" s="194"/>
      <c r="WW81" s="194"/>
      <c r="WX81" s="194"/>
      <c r="WY81" s="194"/>
      <c r="WZ81" s="194"/>
      <c r="XA81" s="194"/>
      <c r="XB81" s="194"/>
      <c r="XC81" s="194"/>
      <c r="XD81" s="194"/>
      <c r="XE81" s="194"/>
      <c r="XF81" s="194"/>
      <c r="XG81" s="194"/>
      <c r="XH81" s="194"/>
      <c r="XI81" s="194"/>
      <c r="XJ81" s="194"/>
      <c r="XK81" s="194"/>
      <c r="XL81" s="194"/>
      <c r="XM81" s="194"/>
      <c r="XN81" s="194"/>
      <c r="XO81" s="194"/>
      <c r="XP81" s="194"/>
      <c r="XQ81" s="194"/>
      <c r="XR81" s="194"/>
      <c r="XS81" s="194"/>
      <c r="XT81" s="194"/>
      <c r="XU81" s="194"/>
      <c r="XV81" s="194"/>
      <c r="XW81" s="194"/>
      <c r="XX81" s="194"/>
      <c r="XY81" s="194"/>
      <c r="XZ81" s="194"/>
      <c r="YA81" s="194"/>
      <c r="YB81" s="194"/>
      <c r="YC81" s="194"/>
      <c r="YD81" s="194"/>
      <c r="YE81" s="194"/>
      <c r="YF81" s="194"/>
      <c r="YG81" s="194"/>
      <c r="YH81" s="194"/>
      <c r="YI81" s="194"/>
      <c r="YJ81" s="194"/>
      <c r="YK81" s="194"/>
      <c r="YL81" s="194"/>
      <c r="YM81" s="194"/>
      <c r="YN81" s="194"/>
      <c r="YO81" s="194"/>
      <c r="YP81" s="194"/>
      <c r="YQ81" s="194"/>
      <c r="YR81" s="194"/>
      <c r="YS81" s="194"/>
      <c r="YT81" s="194"/>
      <c r="YU81" s="194"/>
      <c r="YV81" s="194"/>
      <c r="YW81" s="194"/>
      <c r="YX81" s="194"/>
      <c r="YY81" s="194"/>
      <c r="YZ81" s="194"/>
      <c r="ZA81" s="194"/>
      <c r="ZB81" s="194"/>
      <c r="ZC81" s="194"/>
      <c r="ZD81" s="194"/>
      <c r="ZE81" s="194"/>
      <c r="ZF81" s="194"/>
      <c r="ZG81" s="194"/>
      <c r="ZH81" s="194"/>
      <c r="ZI81" s="194"/>
      <c r="ZJ81" s="194"/>
      <c r="ZK81" s="194"/>
      <c r="ZL81" s="194"/>
      <c r="ZM81" s="194"/>
      <c r="ZN81" s="194"/>
      <c r="ZO81" s="194"/>
      <c r="ZP81" s="194"/>
      <c r="ZQ81" s="194"/>
      <c r="ZR81" s="194"/>
      <c r="ZS81" s="194"/>
      <c r="ZT81" s="194"/>
      <c r="ZU81" s="194"/>
      <c r="ZV81" s="194"/>
      <c r="ZW81" s="194"/>
      <c r="ZX81" s="194"/>
      <c r="ZY81" s="194"/>
      <c r="ZZ81" s="194"/>
    </row>
    <row r="82" spans="1:702" s="39" customFormat="1" ht="19.5" hidden="1" customHeight="1">
      <c r="A82" s="194"/>
      <c r="B82" s="823"/>
      <c r="C82" s="741">
        <f>【5】見・契_研修諸経費!C81</f>
        <v>0</v>
      </c>
      <c r="D82" s="742">
        <f>【5】見・契_研修諸経費!D81</f>
        <v>0</v>
      </c>
      <c r="E82" s="743">
        <f>【5】見・契_研修諸経費!E81</f>
        <v>0</v>
      </c>
      <c r="F82" s="744">
        <f>【5】見・契_研修諸経費!F81</f>
        <v>0</v>
      </c>
      <c r="G82" s="663">
        <f t="shared" si="6"/>
        <v>0</v>
      </c>
      <c r="H82" s="664"/>
      <c r="I82" s="664"/>
      <c r="J82" s="81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194"/>
      <c r="BU82" s="194"/>
      <c r="BV82" s="194"/>
      <c r="BW82" s="194"/>
      <c r="BX82" s="194"/>
      <c r="BY82" s="194"/>
      <c r="BZ82" s="194"/>
      <c r="CA82" s="194"/>
      <c r="CB82" s="194"/>
      <c r="CC82" s="194"/>
      <c r="CD82" s="194"/>
      <c r="CE82" s="194"/>
      <c r="CF82" s="194"/>
      <c r="CG82" s="194"/>
      <c r="CH82" s="194"/>
      <c r="CI82" s="194"/>
      <c r="CJ82" s="194"/>
      <c r="CK82" s="194"/>
      <c r="CL82" s="194"/>
      <c r="CM82" s="194"/>
      <c r="CN82" s="194"/>
      <c r="CO82" s="194"/>
      <c r="CP82" s="194"/>
      <c r="CQ82" s="194"/>
      <c r="CR82" s="194"/>
      <c r="CS82" s="194"/>
      <c r="CT82" s="194"/>
      <c r="CU82" s="194"/>
      <c r="CV82" s="194"/>
      <c r="CW82" s="194"/>
      <c r="CX82" s="194"/>
      <c r="CY82" s="194"/>
      <c r="CZ82" s="194"/>
      <c r="DA82" s="194"/>
      <c r="DB82" s="194"/>
      <c r="DC82" s="194"/>
      <c r="DD82" s="194"/>
      <c r="DE82" s="194"/>
      <c r="DF82" s="194"/>
      <c r="DG82" s="194"/>
      <c r="DH82" s="194"/>
      <c r="DI82" s="194"/>
      <c r="DJ82" s="194"/>
      <c r="DK82" s="194"/>
      <c r="DL82" s="194"/>
      <c r="DM82" s="194"/>
      <c r="DN82" s="194"/>
      <c r="DO82" s="194"/>
      <c r="DP82" s="194"/>
      <c r="DQ82" s="194"/>
      <c r="DR82" s="194"/>
      <c r="DS82" s="194"/>
      <c r="DT82" s="194"/>
      <c r="DU82" s="194"/>
      <c r="DV82" s="194"/>
      <c r="DW82" s="194"/>
      <c r="DX82" s="194"/>
      <c r="DY82" s="194"/>
      <c r="DZ82" s="194"/>
      <c r="EA82" s="194"/>
      <c r="EB82" s="194"/>
      <c r="EC82" s="194"/>
      <c r="ED82" s="194"/>
      <c r="EE82" s="194"/>
      <c r="EF82" s="194"/>
      <c r="EG82" s="194"/>
      <c r="EH82" s="194"/>
      <c r="EI82" s="194"/>
      <c r="EJ82" s="194"/>
      <c r="EK82" s="194"/>
      <c r="EL82" s="194"/>
      <c r="EM82" s="194"/>
      <c r="EN82" s="194"/>
      <c r="EO82" s="194"/>
      <c r="EP82" s="194"/>
      <c r="EQ82" s="194"/>
      <c r="ER82" s="194"/>
      <c r="ES82" s="194"/>
      <c r="ET82" s="194"/>
      <c r="EU82" s="194"/>
      <c r="EV82" s="194"/>
      <c r="EW82" s="194"/>
      <c r="EX82" s="194"/>
      <c r="EY82" s="194"/>
      <c r="EZ82" s="194"/>
      <c r="FA82" s="194"/>
      <c r="FB82" s="194"/>
      <c r="FC82" s="194"/>
      <c r="FD82" s="194"/>
      <c r="FE82" s="194"/>
      <c r="FF82" s="194"/>
      <c r="FG82" s="194"/>
      <c r="FH82" s="194"/>
      <c r="FI82" s="194"/>
      <c r="FJ82" s="194"/>
      <c r="FK82" s="194"/>
      <c r="FL82" s="194"/>
      <c r="FM82" s="194"/>
      <c r="FN82" s="194"/>
      <c r="FO82" s="194"/>
      <c r="FP82" s="194"/>
      <c r="FQ82" s="194"/>
      <c r="FR82" s="194"/>
      <c r="FS82" s="194"/>
      <c r="FT82" s="194"/>
      <c r="FU82" s="194"/>
      <c r="FV82" s="194"/>
      <c r="FW82" s="194"/>
      <c r="FX82" s="194"/>
      <c r="FY82" s="194"/>
      <c r="FZ82" s="194"/>
      <c r="GA82" s="194"/>
      <c r="GB82" s="194"/>
      <c r="GC82" s="194"/>
      <c r="GD82" s="194"/>
      <c r="GE82" s="194"/>
      <c r="GF82" s="194"/>
      <c r="GG82" s="194"/>
      <c r="GH82" s="194"/>
      <c r="GI82" s="194"/>
      <c r="GJ82" s="194"/>
      <c r="GK82" s="194"/>
      <c r="GL82" s="194"/>
      <c r="GM82" s="194"/>
      <c r="GN82" s="194"/>
      <c r="GO82" s="194"/>
      <c r="GP82" s="194"/>
      <c r="GQ82" s="194"/>
      <c r="GR82" s="194"/>
      <c r="GS82" s="194"/>
      <c r="GT82" s="194"/>
      <c r="GU82" s="194"/>
      <c r="GV82" s="194"/>
      <c r="GW82" s="194"/>
      <c r="GX82" s="194"/>
      <c r="GY82" s="194"/>
      <c r="GZ82" s="194"/>
      <c r="HA82" s="194"/>
      <c r="HB82" s="194"/>
      <c r="HC82" s="194"/>
      <c r="HD82" s="194"/>
      <c r="HE82" s="194"/>
      <c r="HF82" s="194"/>
      <c r="HG82" s="194"/>
      <c r="HH82" s="194"/>
      <c r="HI82" s="194"/>
      <c r="HJ82" s="194"/>
      <c r="HK82" s="194"/>
      <c r="HL82" s="194"/>
      <c r="HM82" s="194"/>
      <c r="HN82" s="194"/>
      <c r="HO82" s="194"/>
      <c r="HP82" s="194"/>
      <c r="HQ82" s="194"/>
      <c r="HR82" s="194"/>
      <c r="HS82" s="194"/>
      <c r="HT82" s="194"/>
      <c r="HU82" s="194"/>
      <c r="HV82" s="194"/>
      <c r="HW82" s="194"/>
      <c r="HX82" s="194"/>
      <c r="HY82" s="194"/>
      <c r="HZ82" s="194"/>
      <c r="IA82" s="194"/>
      <c r="IB82" s="194"/>
      <c r="IC82" s="194"/>
      <c r="ID82" s="194"/>
      <c r="IE82" s="194"/>
      <c r="IF82" s="194"/>
      <c r="IG82" s="194"/>
      <c r="IH82" s="194"/>
      <c r="II82" s="194"/>
      <c r="IJ82" s="194"/>
      <c r="IK82" s="194"/>
      <c r="IL82" s="194"/>
      <c r="IM82" s="194"/>
      <c r="IN82" s="194"/>
      <c r="IO82" s="194"/>
      <c r="IP82" s="194"/>
      <c r="IQ82" s="194"/>
      <c r="IR82" s="194"/>
      <c r="IS82" s="194"/>
      <c r="IT82" s="194"/>
      <c r="IU82" s="194"/>
      <c r="IV82" s="194"/>
      <c r="IW82" s="194"/>
      <c r="IX82" s="194"/>
      <c r="IY82" s="194"/>
      <c r="IZ82" s="194"/>
      <c r="JA82" s="194"/>
      <c r="JB82" s="194"/>
      <c r="JC82" s="194"/>
      <c r="JD82" s="194"/>
      <c r="JE82" s="194"/>
      <c r="JF82" s="194"/>
      <c r="JG82" s="194"/>
      <c r="JH82" s="194"/>
      <c r="JI82" s="194"/>
      <c r="JJ82" s="194"/>
      <c r="JK82" s="194"/>
      <c r="JL82" s="194"/>
      <c r="JM82" s="194"/>
      <c r="JN82" s="194"/>
      <c r="JO82" s="194"/>
      <c r="JP82" s="194"/>
      <c r="JQ82" s="194"/>
      <c r="JR82" s="194"/>
      <c r="JS82" s="194"/>
      <c r="JT82" s="194"/>
      <c r="JU82" s="194"/>
      <c r="JV82" s="194"/>
      <c r="JW82" s="194"/>
      <c r="JX82" s="194"/>
      <c r="JY82" s="194"/>
      <c r="JZ82" s="194"/>
      <c r="KA82" s="194"/>
      <c r="KB82" s="194"/>
      <c r="KC82" s="194"/>
      <c r="KD82" s="194"/>
      <c r="KE82" s="194"/>
      <c r="KF82" s="194"/>
      <c r="KG82" s="194"/>
      <c r="KH82" s="194"/>
      <c r="KI82" s="194"/>
      <c r="KJ82" s="194"/>
      <c r="KK82" s="194"/>
      <c r="KL82" s="194"/>
      <c r="KM82" s="194"/>
      <c r="KN82" s="194"/>
      <c r="KO82" s="194"/>
      <c r="KP82" s="194"/>
      <c r="KQ82" s="194"/>
      <c r="KR82" s="194"/>
      <c r="KS82" s="194"/>
      <c r="KT82" s="194"/>
      <c r="KU82" s="194"/>
      <c r="KV82" s="194"/>
      <c r="KW82" s="194"/>
      <c r="KX82" s="194"/>
      <c r="KY82" s="194"/>
      <c r="KZ82" s="194"/>
      <c r="LA82" s="194"/>
      <c r="LB82" s="194"/>
      <c r="LC82" s="194"/>
      <c r="LD82" s="194"/>
      <c r="LE82" s="194"/>
      <c r="LF82" s="194"/>
      <c r="LG82" s="194"/>
      <c r="LH82" s="194"/>
      <c r="LI82" s="194"/>
      <c r="LJ82" s="194"/>
      <c r="LK82" s="194"/>
      <c r="LL82" s="194"/>
      <c r="LM82" s="194"/>
      <c r="LN82" s="194"/>
      <c r="LO82" s="194"/>
      <c r="LP82" s="194"/>
      <c r="LQ82" s="194"/>
      <c r="LR82" s="194"/>
      <c r="LS82" s="194"/>
      <c r="LT82" s="194"/>
      <c r="LU82" s="194"/>
      <c r="LV82" s="194"/>
      <c r="LW82" s="194"/>
      <c r="LX82" s="194"/>
      <c r="LY82" s="194"/>
      <c r="LZ82" s="194"/>
      <c r="MA82" s="194"/>
      <c r="MB82" s="194"/>
      <c r="MC82" s="194"/>
      <c r="MD82" s="194"/>
      <c r="ME82" s="194"/>
      <c r="MF82" s="194"/>
      <c r="MG82" s="194"/>
      <c r="MH82" s="194"/>
      <c r="MI82" s="194"/>
      <c r="MJ82" s="194"/>
      <c r="MK82" s="194"/>
      <c r="ML82" s="194"/>
      <c r="MM82" s="194"/>
      <c r="MN82" s="194"/>
      <c r="MO82" s="194"/>
      <c r="MP82" s="194"/>
      <c r="MQ82" s="194"/>
      <c r="MR82" s="194"/>
      <c r="MS82" s="194"/>
      <c r="MT82" s="194"/>
      <c r="MU82" s="194"/>
      <c r="MV82" s="194"/>
      <c r="MW82" s="194"/>
      <c r="MX82" s="194"/>
      <c r="MY82" s="194"/>
      <c r="MZ82" s="194"/>
      <c r="NA82" s="194"/>
      <c r="NB82" s="194"/>
      <c r="NC82" s="194"/>
      <c r="ND82" s="194"/>
      <c r="NE82" s="194"/>
      <c r="NF82" s="194"/>
      <c r="NG82" s="194"/>
      <c r="NH82" s="194"/>
      <c r="NI82" s="194"/>
      <c r="NJ82" s="194"/>
      <c r="NK82" s="194"/>
      <c r="NL82" s="194"/>
      <c r="NM82" s="194"/>
      <c r="NN82" s="194"/>
      <c r="NO82" s="194"/>
      <c r="NP82" s="194"/>
      <c r="NQ82" s="194"/>
      <c r="NR82" s="194"/>
      <c r="NS82" s="194"/>
      <c r="NT82" s="194"/>
      <c r="NU82" s="194"/>
      <c r="NV82" s="194"/>
      <c r="NW82" s="194"/>
      <c r="NX82" s="194"/>
      <c r="NY82" s="194"/>
      <c r="NZ82" s="194"/>
      <c r="OA82" s="194"/>
      <c r="OB82" s="194"/>
      <c r="OC82" s="194"/>
      <c r="OD82" s="194"/>
      <c r="OE82" s="194"/>
      <c r="OF82" s="194"/>
      <c r="OG82" s="194"/>
      <c r="OH82" s="194"/>
      <c r="OI82" s="194"/>
      <c r="OJ82" s="194"/>
      <c r="OK82" s="194"/>
      <c r="OL82" s="194"/>
      <c r="OM82" s="194"/>
      <c r="ON82" s="194"/>
      <c r="OO82" s="194"/>
      <c r="OP82" s="194"/>
      <c r="OQ82" s="194"/>
      <c r="OR82" s="194"/>
      <c r="OS82" s="194"/>
      <c r="OT82" s="194"/>
      <c r="OU82" s="194"/>
      <c r="OV82" s="194"/>
      <c r="OW82" s="194"/>
      <c r="OX82" s="194"/>
      <c r="OY82" s="194"/>
      <c r="OZ82" s="194"/>
      <c r="PA82" s="194"/>
      <c r="PB82" s="194"/>
      <c r="PC82" s="194"/>
      <c r="PD82" s="194"/>
      <c r="PE82" s="194"/>
      <c r="PF82" s="194"/>
      <c r="PG82" s="194"/>
      <c r="PH82" s="194"/>
      <c r="PI82" s="194"/>
      <c r="PJ82" s="194"/>
      <c r="PK82" s="194"/>
      <c r="PL82" s="194"/>
      <c r="PM82" s="194"/>
      <c r="PN82" s="194"/>
      <c r="PO82" s="194"/>
      <c r="PP82" s="194"/>
      <c r="PQ82" s="194"/>
      <c r="PR82" s="194"/>
      <c r="PS82" s="194"/>
      <c r="PT82" s="194"/>
      <c r="PU82" s="194"/>
      <c r="PV82" s="194"/>
      <c r="PW82" s="194"/>
      <c r="PX82" s="194"/>
      <c r="PY82" s="194"/>
      <c r="PZ82" s="194"/>
      <c r="QA82" s="194"/>
      <c r="QB82" s="194"/>
      <c r="QC82" s="194"/>
      <c r="QD82" s="194"/>
      <c r="QE82" s="194"/>
      <c r="QF82" s="194"/>
      <c r="QG82" s="194"/>
      <c r="QH82" s="194"/>
      <c r="QI82" s="194"/>
      <c r="QJ82" s="194"/>
      <c r="QK82" s="194"/>
      <c r="QL82" s="194"/>
      <c r="QM82" s="194"/>
      <c r="QN82" s="194"/>
      <c r="QO82" s="194"/>
      <c r="QP82" s="194"/>
      <c r="QQ82" s="194"/>
      <c r="QR82" s="194"/>
      <c r="QS82" s="194"/>
      <c r="QT82" s="194"/>
      <c r="QU82" s="194"/>
      <c r="QV82" s="194"/>
      <c r="QW82" s="194"/>
      <c r="QX82" s="194"/>
      <c r="QY82" s="194"/>
      <c r="QZ82" s="194"/>
      <c r="RA82" s="194"/>
      <c r="RB82" s="194"/>
      <c r="RC82" s="194"/>
      <c r="RD82" s="194"/>
      <c r="RE82" s="194"/>
      <c r="RF82" s="194"/>
      <c r="RG82" s="194"/>
      <c r="RH82" s="194"/>
      <c r="RI82" s="194"/>
      <c r="RJ82" s="194"/>
      <c r="RK82" s="194"/>
      <c r="RL82" s="194"/>
      <c r="RM82" s="194"/>
      <c r="RN82" s="194"/>
      <c r="RO82" s="194"/>
      <c r="RP82" s="194"/>
      <c r="RQ82" s="194"/>
      <c r="RR82" s="194"/>
      <c r="RS82" s="194"/>
      <c r="RT82" s="194"/>
      <c r="RU82" s="194"/>
      <c r="RV82" s="194"/>
      <c r="RW82" s="194"/>
      <c r="RX82" s="194"/>
      <c r="RY82" s="194"/>
      <c r="RZ82" s="194"/>
      <c r="SA82" s="194"/>
      <c r="SB82" s="194"/>
      <c r="SC82" s="194"/>
      <c r="SD82" s="194"/>
      <c r="SE82" s="194"/>
      <c r="SF82" s="194"/>
      <c r="SG82" s="194"/>
      <c r="SH82" s="194"/>
      <c r="SI82" s="194"/>
      <c r="SJ82" s="194"/>
      <c r="SK82" s="194"/>
      <c r="SL82" s="194"/>
      <c r="SM82" s="194"/>
      <c r="SN82" s="194"/>
      <c r="SO82" s="194"/>
      <c r="SP82" s="194"/>
      <c r="SQ82" s="194"/>
      <c r="SR82" s="194"/>
      <c r="SS82" s="194"/>
      <c r="ST82" s="194"/>
      <c r="SU82" s="194"/>
      <c r="SV82" s="194"/>
      <c r="SW82" s="194"/>
      <c r="SX82" s="194"/>
      <c r="SY82" s="194"/>
      <c r="SZ82" s="194"/>
      <c r="TA82" s="194"/>
      <c r="TB82" s="194"/>
      <c r="TC82" s="194"/>
      <c r="TD82" s="194"/>
      <c r="TE82" s="194"/>
      <c r="TF82" s="194"/>
      <c r="TG82" s="194"/>
      <c r="TH82" s="194"/>
      <c r="TI82" s="194"/>
      <c r="TJ82" s="194"/>
      <c r="TK82" s="194"/>
      <c r="TL82" s="194"/>
      <c r="TM82" s="194"/>
      <c r="TN82" s="194"/>
      <c r="TO82" s="194"/>
      <c r="TP82" s="194"/>
      <c r="TQ82" s="194"/>
      <c r="TR82" s="194"/>
      <c r="TS82" s="194"/>
      <c r="TT82" s="194"/>
      <c r="TU82" s="194"/>
      <c r="TV82" s="194"/>
      <c r="TW82" s="194"/>
      <c r="TX82" s="194"/>
      <c r="TY82" s="194"/>
      <c r="TZ82" s="194"/>
      <c r="UA82" s="194"/>
      <c r="UB82" s="194"/>
      <c r="UC82" s="194"/>
      <c r="UD82" s="194"/>
      <c r="UE82" s="194"/>
      <c r="UF82" s="194"/>
      <c r="UG82" s="194"/>
      <c r="UH82" s="194"/>
      <c r="UI82" s="194"/>
      <c r="UJ82" s="194"/>
      <c r="UK82" s="194"/>
      <c r="UL82" s="194"/>
      <c r="UM82" s="194"/>
      <c r="UN82" s="194"/>
      <c r="UO82" s="194"/>
      <c r="UP82" s="194"/>
      <c r="UQ82" s="194"/>
      <c r="UR82" s="194"/>
      <c r="US82" s="194"/>
      <c r="UT82" s="194"/>
      <c r="UU82" s="194"/>
      <c r="UV82" s="194"/>
      <c r="UW82" s="194"/>
      <c r="UX82" s="194"/>
      <c r="UY82" s="194"/>
      <c r="UZ82" s="194"/>
      <c r="VA82" s="194"/>
      <c r="VB82" s="194"/>
      <c r="VC82" s="194"/>
      <c r="VD82" s="194"/>
      <c r="VE82" s="194"/>
      <c r="VF82" s="194"/>
      <c r="VG82" s="194"/>
      <c r="VH82" s="194"/>
      <c r="VI82" s="194"/>
      <c r="VJ82" s="194"/>
      <c r="VK82" s="194"/>
      <c r="VL82" s="194"/>
      <c r="VM82" s="194"/>
      <c r="VN82" s="194"/>
      <c r="VO82" s="194"/>
      <c r="VP82" s="194"/>
      <c r="VQ82" s="194"/>
      <c r="VR82" s="194"/>
      <c r="VS82" s="194"/>
      <c r="VT82" s="194"/>
      <c r="VU82" s="194"/>
      <c r="VV82" s="194"/>
      <c r="VW82" s="194"/>
      <c r="VX82" s="194"/>
      <c r="VY82" s="194"/>
      <c r="VZ82" s="194"/>
      <c r="WA82" s="194"/>
      <c r="WB82" s="194"/>
      <c r="WC82" s="194"/>
      <c r="WD82" s="194"/>
      <c r="WE82" s="194"/>
      <c r="WF82" s="194"/>
      <c r="WG82" s="194"/>
      <c r="WH82" s="194"/>
      <c r="WI82" s="194"/>
      <c r="WJ82" s="194"/>
      <c r="WK82" s="194"/>
      <c r="WL82" s="194"/>
      <c r="WM82" s="194"/>
      <c r="WN82" s="194"/>
      <c r="WO82" s="194"/>
      <c r="WP82" s="194"/>
      <c r="WQ82" s="194"/>
      <c r="WR82" s="194"/>
      <c r="WS82" s="194"/>
      <c r="WT82" s="194"/>
      <c r="WU82" s="194"/>
      <c r="WV82" s="194"/>
      <c r="WW82" s="194"/>
      <c r="WX82" s="194"/>
      <c r="WY82" s="194"/>
      <c r="WZ82" s="194"/>
      <c r="XA82" s="194"/>
      <c r="XB82" s="194"/>
      <c r="XC82" s="194"/>
      <c r="XD82" s="194"/>
      <c r="XE82" s="194"/>
      <c r="XF82" s="194"/>
      <c r="XG82" s="194"/>
      <c r="XH82" s="194"/>
      <c r="XI82" s="194"/>
      <c r="XJ82" s="194"/>
      <c r="XK82" s="194"/>
      <c r="XL82" s="194"/>
      <c r="XM82" s="194"/>
      <c r="XN82" s="194"/>
      <c r="XO82" s="194"/>
      <c r="XP82" s="194"/>
      <c r="XQ82" s="194"/>
      <c r="XR82" s="194"/>
      <c r="XS82" s="194"/>
      <c r="XT82" s="194"/>
      <c r="XU82" s="194"/>
      <c r="XV82" s="194"/>
      <c r="XW82" s="194"/>
      <c r="XX82" s="194"/>
      <c r="XY82" s="194"/>
      <c r="XZ82" s="194"/>
      <c r="YA82" s="194"/>
      <c r="YB82" s="194"/>
      <c r="YC82" s="194"/>
      <c r="YD82" s="194"/>
      <c r="YE82" s="194"/>
      <c r="YF82" s="194"/>
      <c r="YG82" s="194"/>
      <c r="YH82" s="194"/>
      <c r="YI82" s="194"/>
      <c r="YJ82" s="194"/>
      <c r="YK82" s="194"/>
      <c r="YL82" s="194"/>
      <c r="YM82" s="194"/>
      <c r="YN82" s="194"/>
      <c r="YO82" s="194"/>
      <c r="YP82" s="194"/>
      <c r="YQ82" s="194"/>
      <c r="YR82" s="194"/>
      <c r="YS82" s="194"/>
      <c r="YT82" s="194"/>
      <c r="YU82" s="194"/>
      <c r="YV82" s="194"/>
      <c r="YW82" s="194"/>
      <c r="YX82" s="194"/>
      <c r="YY82" s="194"/>
      <c r="YZ82" s="194"/>
      <c r="ZA82" s="194"/>
      <c r="ZB82" s="194"/>
      <c r="ZC82" s="194"/>
      <c r="ZD82" s="194"/>
      <c r="ZE82" s="194"/>
      <c r="ZF82" s="194"/>
      <c r="ZG82" s="194"/>
      <c r="ZH82" s="194"/>
      <c r="ZI82" s="194"/>
      <c r="ZJ82" s="194"/>
      <c r="ZK82" s="194"/>
      <c r="ZL82" s="194"/>
      <c r="ZM82" s="194"/>
      <c r="ZN82" s="194"/>
      <c r="ZO82" s="194"/>
      <c r="ZP82" s="194"/>
      <c r="ZQ82" s="194"/>
      <c r="ZR82" s="194"/>
      <c r="ZS82" s="194"/>
      <c r="ZT82" s="194"/>
      <c r="ZU82" s="194"/>
      <c r="ZV82" s="194"/>
      <c r="ZW82" s="194"/>
      <c r="ZX82" s="194"/>
      <c r="ZY82" s="194"/>
      <c r="ZZ82" s="194"/>
    </row>
    <row r="83" spans="1:702" s="39" customFormat="1" ht="19.5" hidden="1" customHeight="1">
      <c r="A83" s="194"/>
      <c r="B83" s="823"/>
      <c r="C83" s="741">
        <f>【5】見・契_研修諸経費!C82</f>
        <v>0</v>
      </c>
      <c r="D83" s="742">
        <f>【5】見・契_研修諸経費!D82</f>
        <v>0</v>
      </c>
      <c r="E83" s="743">
        <f>【5】見・契_研修諸経費!E82</f>
        <v>0</v>
      </c>
      <c r="F83" s="744">
        <f>【5】見・契_研修諸経費!F82</f>
        <v>0</v>
      </c>
      <c r="G83" s="663">
        <f t="shared" si="6"/>
        <v>0</v>
      </c>
      <c r="H83" s="664"/>
      <c r="I83" s="664"/>
      <c r="J83" s="81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194"/>
      <c r="BU83" s="194"/>
      <c r="BV83" s="194"/>
      <c r="BW83" s="194"/>
      <c r="BX83" s="194"/>
      <c r="BY83" s="194"/>
      <c r="BZ83" s="194"/>
      <c r="CA83" s="194"/>
      <c r="CB83" s="194"/>
      <c r="CC83" s="194"/>
      <c r="CD83" s="194"/>
      <c r="CE83" s="194"/>
      <c r="CF83" s="194"/>
      <c r="CG83" s="194"/>
      <c r="CH83" s="194"/>
      <c r="CI83" s="194"/>
      <c r="CJ83" s="194"/>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194"/>
      <c r="EN83" s="194"/>
      <c r="EO83" s="194"/>
      <c r="EP83" s="194"/>
      <c r="EQ83" s="194"/>
      <c r="ER83" s="194"/>
      <c r="ES83" s="194"/>
      <c r="ET83" s="194"/>
      <c r="EU83" s="194"/>
      <c r="EV83" s="194"/>
      <c r="EW83" s="194"/>
      <c r="EX83" s="194"/>
      <c r="EY83" s="194"/>
      <c r="EZ83" s="194"/>
      <c r="FA83" s="194"/>
      <c r="FB83" s="194"/>
      <c r="FC83" s="194"/>
      <c r="FD83" s="194"/>
      <c r="FE83" s="194"/>
      <c r="FF83" s="194"/>
      <c r="FG83" s="194"/>
      <c r="FH83" s="194"/>
      <c r="FI83" s="194"/>
      <c r="FJ83" s="194"/>
      <c r="FK83" s="194"/>
      <c r="FL83" s="194"/>
      <c r="FM83" s="194"/>
      <c r="FN83" s="194"/>
      <c r="FO83" s="194"/>
      <c r="FP83" s="194"/>
      <c r="FQ83" s="194"/>
      <c r="FR83" s="194"/>
      <c r="FS83" s="194"/>
      <c r="FT83" s="194"/>
      <c r="FU83" s="194"/>
      <c r="FV83" s="194"/>
      <c r="FW83" s="194"/>
      <c r="FX83" s="194"/>
      <c r="FY83" s="194"/>
      <c r="FZ83" s="194"/>
      <c r="GA83" s="194"/>
      <c r="GB83" s="194"/>
      <c r="GC83" s="194"/>
      <c r="GD83" s="194"/>
      <c r="GE83" s="194"/>
      <c r="GF83" s="194"/>
      <c r="GG83" s="194"/>
      <c r="GH83" s="194"/>
      <c r="GI83" s="194"/>
      <c r="GJ83" s="194"/>
      <c r="GK83" s="194"/>
      <c r="GL83" s="194"/>
      <c r="GM83" s="194"/>
      <c r="GN83" s="194"/>
      <c r="GO83" s="194"/>
      <c r="GP83" s="194"/>
      <c r="GQ83" s="194"/>
      <c r="GR83" s="194"/>
      <c r="GS83" s="194"/>
      <c r="GT83" s="194"/>
      <c r="GU83" s="194"/>
      <c r="GV83" s="194"/>
      <c r="GW83" s="194"/>
      <c r="GX83" s="194"/>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c r="HV83" s="194"/>
      <c r="HW83" s="194"/>
      <c r="HX83" s="194"/>
      <c r="HY83" s="194"/>
      <c r="HZ83" s="194"/>
      <c r="IA83" s="194"/>
      <c r="IB83" s="194"/>
      <c r="IC83" s="194"/>
      <c r="ID83" s="194"/>
      <c r="IE83" s="194"/>
      <c r="IF83" s="194"/>
      <c r="IG83" s="194"/>
      <c r="IH83" s="194"/>
      <c r="II83" s="194"/>
      <c r="IJ83" s="194"/>
      <c r="IK83" s="194"/>
      <c r="IL83" s="194"/>
      <c r="IM83" s="194"/>
      <c r="IN83" s="194"/>
      <c r="IO83" s="194"/>
      <c r="IP83" s="194"/>
      <c r="IQ83" s="194"/>
      <c r="IR83" s="194"/>
      <c r="IS83" s="194"/>
      <c r="IT83" s="194"/>
      <c r="IU83" s="194"/>
      <c r="IV83" s="194"/>
      <c r="IW83" s="194"/>
      <c r="IX83" s="194"/>
      <c r="IY83" s="194"/>
      <c r="IZ83" s="194"/>
      <c r="JA83" s="194"/>
      <c r="JB83" s="194"/>
      <c r="JC83" s="194"/>
      <c r="JD83" s="194"/>
      <c r="JE83" s="194"/>
      <c r="JF83" s="194"/>
      <c r="JG83" s="194"/>
      <c r="JH83" s="194"/>
      <c r="JI83" s="194"/>
      <c r="JJ83" s="194"/>
      <c r="JK83" s="194"/>
      <c r="JL83" s="194"/>
      <c r="JM83" s="194"/>
      <c r="JN83" s="194"/>
      <c r="JO83" s="194"/>
      <c r="JP83" s="194"/>
      <c r="JQ83" s="194"/>
      <c r="JR83" s="194"/>
      <c r="JS83" s="194"/>
      <c r="JT83" s="194"/>
      <c r="JU83" s="194"/>
      <c r="JV83" s="194"/>
      <c r="JW83" s="194"/>
      <c r="JX83" s="194"/>
      <c r="JY83" s="194"/>
      <c r="JZ83" s="194"/>
      <c r="KA83" s="194"/>
      <c r="KB83" s="194"/>
      <c r="KC83" s="194"/>
      <c r="KD83" s="194"/>
      <c r="KE83" s="194"/>
      <c r="KF83" s="194"/>
      <c r="KG83" s="194"/>
      <c r="KH83" s="194"/>
      <c r="KI83" s="194"/>
      <c r="KJ83" s="194"/>
      <c r="KK83" s="194"/>
      <c r="KL83" s="194"/>
      <c r="KM83" s="194"/>
      <c r="KN83" s="194"/>
      <c r="KO83" s="194"/>
      <c r="KP83" s="194"/>
      <c r="KQ83" s="194"/>
      <c r="KR83" s="194"/>
      <c r="KS83" s="194"/>
      <c r="KT83" s="194"/>
      <c r="KU83" s="194"/>
      <c r="KV83" s="194"/>
      <c r="KW83" s="194"/>
      <c r="KX83" s="194"/>
      <c r="KY83" s="194"/>
      <c r="KZ83" s="194"/>
      <c r="LA83" s="194"/>
      <c r="LB83" s="194"/>
      <c r="LC83" s="194"/>
      <c r="LD83" s="194"/>
      <c r="LE83" s="194"/>
      <c r="LF83" s="194"/>
      <c r="LG83" s="194"/>
      <c r="LH83" s="194"/>
      <c r="LI83" s="194"/>
      <c r="LJ83" s="194"/>
      <c r="LK83" s="194"/>
      <c r="LL83" s="194"/>
      <c r="LM83" s="194"/>
      <c r="LN83" s="194"/>
      <c r="LO83" s="194"/>
      <c r="LP83" s="194"/>
      <c r="LQ83" s="194"/>
      <c r="LR83" s="194"/>
      <c r="LS83" s="194"/>
      <c r="LT83" s="194"/>
      <c r="LU83" s="194"/>
      <c r="LV83" s="194"/>
      <c r="LW83" s="194"/>
      <c r="LX83" s="194"/>
      <c r="LY83" s="194"/>
      <c r="LZ83" s="194"/>
      <c r="MA83" s="194"/>
      <c r="MB83" s="194"/>
      <c r="MC83" s="194"/>
      <c r="MD83" s="194"/>
      <c r="ME83" s="194"/>
      <c r="MF83" s="194"/>
      <c r="MG83" s="194"/>
      <c r="MH83" s="194"/>
      <c r="MI83" s="194"/>
      <c r="MJ83" s="194"/>
      <c r="MK83" s="194"/>
      <c r="ML83" s="194"/>
      <c r="MM83" s="194"/>
      <c r="MN83" s="194"/>
      <c r="MO83" s="194"/>
      <c r="MP83" s="194"/>
      <c r="MQ83" s="194"/>
      <c r="MR83" s="194"/>
      <c r="MS83" s="194"/>
      <c r="MT83" s="194"/>
      <c r="MU83" s="194"/>
      <c r="MV83" s="194"/>
      <c r="MW83" s="194"/>
      <c r="MX83" s="194"/>
      <c r="MY83" s="194"/>
      <c r="MZ83" s="194"/>
      <c r="NA83" s="194"/>
      <c r="NB83" s="194"/>
      <c r="NC83" s="194"/>
      <c r="ND83" s="194"/>
      <c r="NE83" s="194"/>
      <c r="NF83" s="194"/>
      <c r="NG83" s="194"/>
      <c r="NH83" s="194"/>
      <c r="NI83" s="194"/>
      <c r="NJ83" s="194"/>
      <c r="NK83" s="194"/>
      <c r="NL83" s="194"/>
      <c r="NM83" s="194"/>
      <c r="NN83" s="194"/>
      <c r="NO83" s="194"/>
      <c r="NP83" s="194"/>
      <c r="NQ83" s="194"/>
      <c r="NR83" s="194"/>
      <c r="NS83" s="194"/>
      <c r="NT83" s="194"/>
      <c r="NU83" s="194"/>
      <c r="NV83" s="194"/>
      <c r="NW83" s="194"/>
      <c r="NX83" s="194"/>
      <c r="NY83" s="194"/>
      <c r="NZ83" s="194"/>
      <c r="OA83" s="194"/>
      <c r="OB83" s="194"/>
      <c r="OC83" s="194"/>
      <c r="OD83" s="194"/>
      <c r="OE83" s="194"/>
      <c r="OF83" s="194"/>
      <c r="OG83" s="194"/>
      <c r="OH83" s="194"/>
      <c r="OI83" s="194"/>
      <c r="OJ83" s="194"/>
      <c r="OK83" s="194"/>
      <c r="OL83" s="194"/>
      <c r="OM83" s="194"/>
      <c r="ON83" s="194"/>
      <c r="OO83" s="194"/>
      <c r="OP83" s="194"/>
      <c r="OQ83" s="194"/>
      <c r="OR83" s="194"/>
      <c r="OS83" s="194"/>
      <c r="OT83" s="194"/>
      <c r="OU83" s="194"/>
      <c r="OV83" s="194"/>
      <c r="OW83" s="194"/>
      <c r="OX83" s="194"/>
      <c r="OY83" s="194"/>
      <c r="OZ83" s="194"/>
      <c r="PA83" s="194"/>
      <c r="PB83" s="194"/>
      <c r="PC83" s="194"/>
      <c r="PD83" s="194"/>
      <c r="PE83" s="194"/>
      <c r="PF83" s="194"/>
      <c r="PG83" s="194"/>
      <c r="PH83" s="194"/>
      <c r="PI83" s="194"/>
      <c r="PJ83" s="194"/>
      <c r="PK83" s="194"/>
      <c r="PL83" s="194"/>
      <c r="PM83" s="194"/>
      <c r="PN83" s="194"/>
      <c r="PO83" s="194"/>
      <c r="PP83" s="194"/>
      <c r="PQ83" s="194"/>
      <c r="PR83" s="194"/>
      <c r="PS83" s="194"/>
      <c r="PT83" s="194"/>
      <c r="PU83" s="194"/>
      <c r="PV83" s="194"/>
      <c r="PW83" s="194"/>
      <c r="PX83" s="194"/>
      <c r="PY83" s="194"/>
      <c r="PZ83" s="194"/>
      <c r="QA83" s="194"/>
      <c r="QB83" s="194"/>
      <c r="QC83" s="194"/>
      <c r="QD83" s="194"/>
      <c r="QE83" s="194"/>
      <c r="QF83" s="194"/>
      <c r="QG83" s="194"/>
      <c r="QH83" s="194"/>
      <c r="QI83" s="194"/>
      <c r="QJ83" s="194"/>
      <c r="QK83" s="194"/>
      <c r="QL83" s="194"/>
      <c r="QM83" s="194"/>
      <c r="QN83" s="194"/>
      <c r="QO83" s="194"/>
      <c r="QP83" s="194"/>
      <c r="QQ83" s="194"/>
      <c r="QR83" s="194"/>
      <c r="QS83" s="194"/>
      <c r="QT83" s="194"/>
      <c r="QU83" s="194"/>
      <c r="QV83" s="194"/>
      <c r="QW83" s="194"/>
      <c r="QX83" s="194"/>
      <c r="QY83" s="194"/>
      <c r="QZ83" s="194"/>
      <c r="RA83" s="194"/>
      <c r="RB83" s="194"/>
      <c r="RC83" s="194"/>
      <c r="RD83" s="194"/>
      <c r="RE83" s="194"/>
      <c r="RF83" s="194"/>
      <c r="RG83" s="194"/>
      <c r="RH83" s="194"/>
      <c r="RI83" s="194"/>
      <c r="RJ83" s="194"/>
      <c r="RK83" s="194"/>
      <c r="RL83" s="194"/>
      <c r="RM83" s="194"/>
      <c r="RN83" s="194"/>
      <c r="RO83" s="194"/>
      <c r="RP83" s="194"/>
      <c r="RQ83" s="194"/>
      <c r="RR83" s="194"/>
      <c r="RS83" s="194"/>
      <c r="RT83" s="194"/>
      <c r="RU83" s="194"/>
      <c r="RV83" s="194"/>
      <c r="RW83" s="194"/>
      <c r="RX83" s="194"/>
      <c r="RY83" s="194"/>
      <c r="RZ83" s="194"/>
      <c r="SA83" s="194"/>
      <c r="SB83" s="194"/>
      <c r="SC83" s="194"/>
      <c r="SD83" s="194"/>
      <c r="SE83" s="194"/>
      <c r="SF83" s="194"/>
      <c r="SG83" s="194"/>
      <c r="SH83" s="194"/>
      <c r="SI83" s="194"/>
      <c r="SJ83" s="194"/>
      <c r="SK83" s="194"/>
      <c r="SL83" s="194"/>
      <c r="SM83" s="194"/>
      <c r="SN83" s="194"/>
      <c r="SO83" s="194"/>
      <c r="SP83" s="194"/>
      <c r="SQ83" s="194"/>
      <c r="SR83" s="194"/>
      <c r="SS83" s="194"/>
      <c r="ST83" s="194"/>
      <c r="SU83" s="194"/>
      <c r="SV83" s="194"/>
      <c r="SW83" s="194"/>
      <c r="SX83" s="194"/>
      <c r="SY83" s="194"/>
      <c r="SZ83" s="194"/>
      <c r="TA83" s="194"/>
      <c r="TB83" s="194"/>
      <c r="TC83" s="194"/>
      <c r="TD83" s="194"/>
      <c r="TE83" s="194"/>
      <c r="TF83" s="194"/>
      <c r="TG83" s="194"/>
      <c r="TH83" s="194"/>
      <c r="TI83" s="194"/>
      <c r="TJ83" s="194"/>
      <c r="TK83" s="194"/>
      <c r="TL83" s="194"/>
      <c r="TM83" s="194"/>
      <c r="TN83" s="194"/>
      <c r="TO83" s="194"/>
      <c r="TP83" s="194"/>
      <c r="TQ83" s="194"/>
      <c r="TR83" s="194"/>
      <c r="TS83" s="194"/>
      <c r="TT83" s="194"/>
      <c r="TU83" s="194"/>
      <c r="TV83" s="194"/>
      <c r="TW83" s="194"/>
      <c r="TX83" s="194"/>
      <c r="TY83" s="194"/>
      <c r="TZ83" s="194"/>
      <c r="UA83" s="194"/>
      <c r="UB83" s="194"/>
      <c r="UC83" s="194"/>
      <c r="UD83" s="194"/>
      <c r="UE83" s="194"/>
      <c r="UF83" s="194"/>
      <c r="UG83" s="194"/>
      <c r="UH83" s="194"/>
      <c r="UI83" s="194"/>
      <c r="UJ83" s="194"/>
      <c r="UK83" s="194"/>
      <c r="UL83" s="194"/>
      <c r="UM83" s="194"/>
      <c r="UN83" s="194"/>
      <c r="UO83" s="194"/>
      <c r="UP83" s="194"/>
      <c r="UQ83" s="194"/>
      <c r="UR83" s="194"/>
      <c r="US83" s="194"/>
      <c r="UT83" s="194"/>
      <c r="UU83" s="194"/>
      <c r="UV83" s="194"/>
      <c r="UW83" s="194"/>
      <c r="UX83" s="194"/>
      <c r="UY83" s="194"/>
      <c r="UZ83" s="194"/>
      <c r="VA83" s="194"/>
      <c r="VB83" s="194"/>
      <c r="VC83" s="194"/>
      <c r="VD83" s="194"/>
      <c r="VE83" s="194"/>
      <c r="VF83" s="194"/>
      <c r="VG83" s="194"/>
      <c r="VH83" s="194"/>
      <c r="VI83" s="194"/>
      <c r="VJ83" s="194"/>
      <c r="VK83" s="194"/>
      <c r="VL83" s="194"/>
      <c r="VM83" s="194"/>
      <c r="VN83" s="194"/>
      <c r="VO83" s="194"/>
      <c r="VP83" s="194"/>
      <c r="VQ83" s="194"/>
      <c r="VR83" s="194"/>
      <c r="VS83" s="194"/>
      <c r="VT83" s="194"/>
      <c r="VU83" s="194"/>
      <c r="VV83" s="194"/>
      <c r="VW83" s="194"/>
      <c r="VX83" s="194"/>
      <c r="VY83" s="194"/>
      <c r="VZ83" s="194"/>
      <c r="WA83" s="194"/>
      <c r="WB83" s="194"/>
      <c r="WC83" s="194"/>
      <c r="WD83" s="194"/>
      <c r="WE83" s="194"/>
      <c r="WF83" s="194"/>
      <c r="WG83" s="194"/>
      <c r="WH83" s="194"/>
      <c r="WI83" s="194"/>
      <c r="WJ83" s="194"/>
      <c r="WK83" s="194"/>
      <c r="WL83" s="194"/>
      <c r="WM83" s="194"/>
      <c r="WN83" s="194"/>
      <c r="WO83" s="194"/>
      <c r="WP83" s="194"/>
      <c r="WQ83" s="194"/>
      <c r="WR83" s="194"/>
      <c r="WS83" s="194"/>
      <c r="WT83" s="194"/>
      <c r="WU83" s="194"/>
      <c r="WV83" s="194"/>
      <c r="WW83" s="194"/>
      <c r="WX83" s="194"/>
      <c r="WY83" s="194"/>
      <c r="WZ83" s="194"/>
      <c r="XA83" s="194"/>
      <c r="XB83" s="194"/>
      <c r="XC83" s="194"/>
      <c r="XD83" s="194"/>
      <c r="XE83" s="194"/>
      <c r="XF83" s="194"/>
      <c r="XG83" s="194"/>
      <c r="XH83" s="194"/>
      <c r="XI83" s="194"/>
      <c r="XJ83" s="194"/>
      <c r="XK83" s="194"/>
      <c r="XL83" s="194"/>
      <c r="XM83" s="194"/>
      <c r="XN83" s="194"/>
      <c r="XO83" s="194"/>
      <c r="XP83" s="194"/>
      <c r="XQ83" s="194"/>
      <c r="XR83" s="194"/>
      <c r="XS83" s="194"/>
      <c r="XT83" s="194"/>
      <c r="XU83" s="194"/>
      <c r="XV83" s="194"/>
      <c r="XW83" s="194"/>
      <c r="XX83" s="194"/>
      <c r="XY83" s="194"/>
      <c r="XZ83" s="194"/>
      <c r="YA83" s="194"/>
      <c r="YB83" s="194"/>
      <c r="YC83" s="194"/>
      <c r="YD83" s="194"/>
      <c r="YE83" s="194"/>
      <c r="YF83" s="194"/>
      <c r="YG83" s="194"/>
      <c r="YH83" s="194"/>
      <c r="YI83" s="194"/>
      <c r="YJ83" s="194"/>
      <c r="YK83" s="194"/>
      <c r="YL83" s="194"/>
      <c r="YM83" s="194"/>
      <c r="YN83" s="194"/>
      <c r="YO83" s="194"/>
      <c r="YP83" s="194"/>
      <c r="YQ83" s="194"/>
      <c r="YR83" s="194"/>
      <c r="YS83" s="194"/>
      <c r="YT83" s="194"/>
      <c r="YU83" s="194"/>
      <c r="YV83" s="194"/>
      <c r="YW83" s="194"/>
      <c r="YX83" s="194"/>
      <c r="YY83" s="194"/>
      <c r="YZ83" s="194"/>
      <c r="ZA83" s="194"/>
      <c r="ZB83" s="194"/>
      <c r="ZC83" s="194"/>
      <c r="ZD83" s="194"/>
      <c r="ZE83" s="194"/>
      <c r="ZF83" s="194"/>
      <c r="ZG83" s="194"/>
      <c r="ZH83" s="194"/>
      <c r="ZI83" s="194"/>
      <c r="ZJ83" s="194"/>
      <c r="ZK83" s="194"/>
      <c r="ZL83" s="194"/>
      <c r="ZM83" s="194"/>
      <c r="ZN83" s="194"/>
      <c r="ZO83" s="194"/>
      <c r="ZP83" s="194"/>
      <c r="ZQ83" s="194"/>
      <c r="ZR83" s="194"/>
      <c r="ZS83" s="194"/>
      <c r="ZT83" s="194"/>
      <c r="ZU83" s="194"/>
      <c r="ZV83" s="194"/>
      <c r="ZW83" s="194"/>
      <c r="ZX83" s="194"/>
      <c r="ZY83" s="194"/>
      <c r="ZZ83" s="194"/>
    </row>
    <row r="84" spans="1:702" s="39" customFormat="1" ht="19.5" hidden="1" customHeight="1">
      <c r="A84" s="194"/>
      <c r="B84" s="823"/>
      <c r="C84" s="741">
        <f>【5】見・契_研修諸経費!C83</f>
        <v>0</v>
      </c>
      <c r="D84" s="742">
        <f>【5】見・契_研修諸経費!D83</f>
        <v>0</v>
      </c>
      <c r="E84" s="743">
        <f>【5】見・契_研修諸経費!E83</f>
        <v>0</v>
      </c>
      <c r="F84" s="744">
        <f>【5】見・契_研修諸経費!F83</f>
        <v>0</v>
      </c>
      <c r="G84" s="663">
        <f t="shared" si="6"/>
        <v>0</v>
      </c>
      <c r="H84" s="664"/>
      <c r="I84" s="664"/>
      <c r="J84" s="81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194"/>
      <c r="BU84" s="194"/>
      <c r="BV84" s="194"/>
      <c r="BW84" s="194"/>
      <c r="BX84" s="194"/>
      <c r="BY84" s="194"/>
      <c r="BZ84" s="194"/>
      <c r="CA84" s="194"/>
      <c r="CB84" s="194"/>
      <c r="CC84" s="194"/>
      <c r="CD84" s="194"/>
      <c r="CE84" s="194"/>
      <c r="CF84" s="194"/>
      <c r="CG84" s="194"/>
      <c r="CH84" s="194"/>
      <c r="CI84" s="194"/>
      <c r="CJ84" s="194"/>
      <c r="CK84" s="194"/>
      <c r="CL84" s="194"/>
      <c r="CM84" s="194"/>
      <c r="CN84" s="194"/>
      <c r="CO84" s="194"/>
      <c r="CP84" s="194"/>
      <c r="CQ84" s="194"/>
      <c r="CR84" s="194"/>
      <c r="CS84" s="194"/>
      <c r="CT84" s="194"/>
      <c r="CU84" s="194"/>
      <c r="CV84" s="194"/>
      <c r="CW84" s="194"/>
      <c r="CX84" s="194"/>
      <c r="CY84" s="194"/>
      <c r="CZ84" s="194"/>
      <c r="DA84" s="194"/>
      <c r="DB84" s="194"/>
      <c r="DC84" s="194"/>
      <c r="DD84" s="194"/>
      <c r="DE84" s="194"/>
      <c r="DF84" s="194"/>
      <c r="DG84" s="194"/>
      <c r="DH84" s="194"/>
      <c r="DI84" s="194"/>
      <c r="DJ84" s="194"/>
      <c r="DK84" s="194"/>
      <c r="DL84" s="194"/>
      <c r="DM84" s="194"/>
      <c r="DN84" s="194"/>
      <c r="DO84" s="194"/>
      <c r="DP84" s="194"/>
      <c r="DQ84" s="194"/>
      <c r="DR84" s="194"/>
      <c r="DS84" s="194"/>
      <c r="DT84" s="194"/>
      <c r="DU84" s="194"/>
      <c r="DV84" s="194"/>
      <c r="DW84" s="194"/>
      <c r="DX84" s="194"/>
      <c r="DY84" s="194"/>
      <c r="DZ84" s="194"/>
      <c r="EA84" s="194"/>
      <c r="EB84" s="194"/>
      <c r="EC84" s="194"/>
      <c r="ED84" s="194"/>
      <c r="EE84" s="194"/>
      <c r="EF84" s="194"/>
      <c r="EG84" s="194"/>
      <c r="EH84" s="194"/>
      <c r="EI84" s="194"/>
      <c r="EJ84" s="194"/>
      <c r="EK84" s="194"/>
      <c r="EL84" s="194"/>
      <c r="EM84" s="194"/>
      <c r="EN84" s="194"/>
      <c r="EO84" s="194"/>
      <c r="EP84" s="194"/>
      <c r="EQ84" s="194"/>
      <c r="ER84" s="194"/>
      <c r="ES84" s="194"/>
      <c r="ET84" s="194"/>
      <c r="EU84" s="194"/>
      <c r="EV84" s="194"/>
      <c r="EW84" s="194"/>
      <c r="EX84" s="194"/>
      <c r="EY84" s="194"/>
      <c r="EZ84" s="194"/>
      <c r="FA84" s="194"/>
      <c r="FB84" s="194"/>
      <c r="FC84" s="194"/>
      <c r="FD84" s="194"/>
      <c r="FE84" s="194"/>
      <c r="FF84" s="194"/>
      <c r="FG84" s="194"/>
      <c r="FH84" s="194"/>
      <c r="FI84" s="194"/>
      <c r="FJ84" s="194"/>
      <c r="FK84" s="194"/>
      <c r="FL84" s="194"/>
      <c r="FM84" s="194"/>
      <c r="FN84" s="194"/>
      <c r="FO84" s="194"/>
      <c r="FP84" s="194"/>
      <c r="FQ84" s="194"/>
      <c r="FR84" s="194"/>
      <c r="FS84" s="194"/>
      <c r="FT84" s="194"/>
      <c r="FU84" s="194"/>
      <c r="FV84" s="194"/>
      <c r="FW84" s="194"/>
      <c r="FX84" s="194"/>
      <c r="FY84" s="194"/>
      <c r="FZ84" s="194"/>
      <c r="GA84" s="194"/>
      <c r="GB84" s="194"/>
      <c r="GC84" s="194"/>
      <c r="GD84" s="194"/>
      <c r="GE84" s="194"/>
      <c r="GF84" s="194"/>
      <c r="GG84" s="194"/>
      <c r="GH84" s="194"/>
      <c r="GI84" s="194"/>
      <c r="GJ84" s="194"/>
      <c r="GK84" s="194"/>
      <c r="GL84" s="194"/>
      <c r="GM84" s="194"/>
      <c r="GN84" s="194"/>
      <c r="GO84" s="194"/>
      <c r="GP84" s="194"/>
      <c r="GQ84" s="194"/>
      <c r="GR84" s="194"/>
      <c r="GS84" s="194"/>
      <c r="GT84" s="194"/>
      <c r="GU84" s="194"/>
      <c r="GV84" s="194"/>
      <c r="GW84" s="194"/>
      <c r="GX84" s="194"/>
      <c r="GY84" s="194"/>
      <c r="GZ84" s="194"/>
      <c r="HA84" s="194"/>
      <c r="HB84" s="194"/>
      <c r="HC84" s="194"/>
      <c r="HD84" s="194"/>
      <c r="HE84" s="194"/>
      <c r="HF84" s="194"/>
      <c r="HG84" s="194"/>
      <c r="HH84" s="194"/>
      <c r="HI84" s="194"/>
      <c r="HJ84" s="194"/>
      <c r="HK84" s="194"/>
      <c r="HL84" s="194"/>
      <c r="HM84" s="194"/>
      <c r="HN84" s="194"/>
      <c r="HO84" s="194"/>
      <c r="HP84" s="194"/>
      <c r="HQ84" s="194"/>
      <c r="HR84" s="194"/>
      <c r="HS84" s="194"/>
      <c r="HT84" s="194"/>
      <c r="HU84" s="194"/>
      <c r="HV84" s="194"/>
      <c r="HW84" s="194"/>
      <c r="HX84" s="194"/>
      <c r="HY84" s="194"/>
      <c r="HZ84" s="194"/>
      <c r="IA84" s="194"/>
      <c r="IB84" s="194"/>
      <c r="IC84" s="194"/>
      <c r="ID84" s="194"/>
      <c r="IE84" s="194"/>
      <c r="IF84" s="194"/>
      <c r="IG84" s="194"/>
      <c r="IH84" s="194"/>
      <c r="II84" s="194"/>
      <c r="IJ84" s="194"/>
      <c r="IK84" s="194"/>
      <c r="IL84" s="194"/>
      <c r="IM84" s="194"/>
      <c r="IN84" s="194"/>
      <c r="IO84" s="194"/>
      <c r="IP84" s="194"/>
      <c r="IQ84" s="194"/>
      <c r="IR84" s="194"/>
      <c r="IS84" s="194"/>
      <c r="IT84" s="194"/>
      <c r="IU84" s="194"/>
      <c r="IV84" s="194"/>
      <c r="IW84" s="194"/>
      <c r="IX84" s="194"/>
      <c r="IY84" s="194"/>
      <c r="IZ84" s="194"/>
      <c r="JA84" s="194"/>
      <c r="JB84" s="194"/>
      <c r="JC84" s="194"/>
      <c r="JD84" s="194"/>
      <c r="JE84" s="194"/>
      <c r="JF84" s="194"/>
      <c r="JG84" s="194"/>
      <c r="JH84" s="194"/>
      <c r="JI84" s="194"/>
      <c r="JJ84" s="194"/>
      <c r="JK84" s="194"/>
      <c r="JL84" s="194"/>
      <c r="JM84" s="194"/>
      <c r="JN84" s="194"/>
      <c r="JO84" s="194"/>
      <c r="JP84" s="194"/>
      <c r="JQ84" s="194"/>
      <c r="JR84" s="194"/>
      <c r="JS84" s="194"/>
      <c r="JT84" s="194"/>
      <c r="JU84" s="194"/>
      <c r="JV84" s="194"/>
      <c r="JW84" s="194"/>
      <c r="JX84" s="194"/>
      <c r="JY84" s="194"/>
      <c r="JZ84" s="194"/>
      <c r="KA84" s="194"/>
      <c r="KB84" s="194"/>
      <c r="KC84" s="194"/>
      <c r="KD84" s="194"/>
      <c r="KE84" s="194"/>
      <c r="KF84" s="194"/>
      <c r="KG84" s="194"/>
      <c r="KH84" s="194"/>
      <c r="KI84" s="194"/>
      <c r="KJ84" s="194"/>
      <c r="KK84" s="194"/>
      <c r="KL84" s="194"/>
      <c r="KM84" s="194"/>
      <c r="KN84" s="194"/>
      <c r="KO84" s="194"/>
      <c r="KP84" s="194"/>
      <c r="KQ84" s="194"/>
      <c r="KR84" s="194"/>
      <c r="KS84" s="194"/>
      <c r="KT84" s="194"/>
      <c r="KU84" s="194"/>
      <c r="KV84" s="194"/>
      <c r="KW84" s="194"/>
      <c r="KX84" s="194"/>
      <c r="KY84" s="194"/>
      <c r="KZ84" s="194"/>
      <c r="LA84" s="194"/>
      <c r="LB84" s="194"/>
      <c r="LC84" s="194"/>
      <c r="LD84" s="194"/>
      <c r="LE84" s="194"/>
      <c r="LF84" s="194"/>
      <c r="LG84" s="194"/>
      <c r="LH84" s="194"/>
      <c r="LI84" s="194"/>
      <c r="LJ84" s="194"/>
      <c r="LK84" s="194"/>
      <c r="LL84" s="194"/>
      <c r="LM84" s="194"/>
      <c r="LN84" s="194"/>
      <c r="LO84" s="194"/>
      <c r="LP84" s="194"/>
      <c r="LQ84" s="194"/>
      <c r="LR84" s="194"/>
      <c r="LS84" s="194"/>
      <c r="LT84" s="194"/>
      <c r="LU84" s="194"/>
      <c r="LV84" s="194"/>
      <c r="LW84" s="194"/>
      <c r="LX84" s="194"/>
      <c r="LY84" s="194"/>
      <c r="LZ84" s="194"/>
      <c r="MA84" s="194"/>
      <c r="MB84" s="194"/>
      <c r="MC84" s="194"/>
      <c r="MD84" s="194"/>
      <c r="ME84" s="194"/>
      <c r="MF84" s="194"/>
      <c r="MG84" s="194"/>
      <c r="MH84" s="194"/>
      <c r="MI84" s="194"/>
      <c r="MJ84" s="194"/>
      <c r="MK84" s="194"/>
      <c r="ML84" s="194"/>
      <c r="MM84" s="194"/>
      <c r="MN84" s="194"/>
      <c r="MO84" s="194"/>
      <c r="MP84" s="194"/>
      <c r="MQ84" s="194"/>
      <c r="MR84" s="194"/>
      <c r="MS84" s="194"/>
      <c r="MT84" s="194"/>
      <c r="MU84" s="194"/>
      <c r="MV84" s="194"/>
      <c r="MW84" s="194"/>
      <c r="MX84" s="194"/>
      <c r="MY84" s="194"/>
      <c r="MZ84" s="194"/>
      <c r="NA84" s="194"/>
      <c r="NB84" s="194"/>
      <c r="NC84" s="194"/>
      <c r="ND84" s="194"/>
      <c r="NE84" s="194"/>
      <c r="NF84" s="194"/>
      <c r="NG84" s="194"/>
      <c r="NH84" s="194"/>
      <c r="NI84" s="194"/>
      <c r="NJ84" s="194"/>
      <c r="NK84" s="194"/>
      <c r="NL84" s="194"/>
      <c r="NM84" s="194"/>
      <c r="NN84" s="194"/>
      <c r="NO84" s="194"/>
      <c r="NP84" s="194"/>
      <c r="NQ84" s="194"/>
      <c r="NR84" s="194"/>
      <c r="NS84" s="194"/>
      <c r="NT84" s="194"/>
      <c r="NU84" s="194"/>
      <c r="NV84" s="194"/>
      <c r="NW84" s="194"/>
      <c r="NX84" s="194"/>
      <c r="NY84" s="194"/>
      <c r="NZ84" s="194"/>
      <c r="OA84" s="194"/>
      <c r="OB84" s="194"/>
      <c r="OC84" s="194"/>
      <c r="OD84" s="194"/>
      <c r="OE84" s="194"/>
      <c r="OF84" s="194"/>
      <c r="OG84" s="194"/>
      <c r="OH84" s="194"/>
      <c r="OI84" s="194"/>
      <c r="OJ84" s="194"/>
      <c r="OK84" s="194"/>
      <c r="OL84" s="194"/>
      <c r="OM84" s="194"/>
      <c r="ON84" s="194"/>
      <c r="OO84" s="194"/>
      <c r="OP84" s="194"/>
      <c r="OQ84" s="194"/>
      <c r="OR84" s="194"/>
      <c r="OS84" s="194"/>
      <c r="OT84" s="194"/>
      <c r="OU84" s="194"/>
      <c r="OV84" s="194"/>
      <c r="OW84" s="194"/>
      <c r="OX84" s="194"/>
      <c r="OY84" s="194"/>
      <c r="OZ84" s="194"/>
      <c r="PA84" s="194"/>
      <c r="PB84" s="194"/>
      <c r="PC84" s="194"/>
      <c r="PD84" s="194"/>
      <c r="PE84" s="194"/>
      <c r="PF84" s="194"/>
      <c r="PG84" s="194"/>
      <c r="PH84" s="194"/>
      <c r="PI84" s="194"/>
      <c r="PJ84" s="194"/>
      <c r="PK84" s="194"/>
      <c r="PL84" s="194"/>
      <c r="PM84" s="194"/>
      <c r="PN84" s="194"/>
      <c r="PO84" s="194"/>
      <c r="PP84" s="194"/>
      <c r="PQ84" s="194"/>
      <c r="PR84" s="194"/>
      <c r="PS84" s="194"/>
      <c r="PT84" s="194"/>
      <c r="PU84" s="194"/>
      <c r="PV84" s="194"/>
      <c r="PW84" s="194"/>
      <c r="PX84" s="194"/>
      <c r="PY84" s="194"/>
      <c r="PZ84" s="194"/>
      <c r="QA84" s="194"/>
      <c r="QB84" s="194"/>
      <c r="QC84" s="194"/>
      <c r="QD84" s="194"/>
      <c r="QE84" s="194"/>
      <c r="QF84" s="194"/>
      <c r="QG84" s="194"/>
      <c r="QH84" s="194"/>
      <c r="QI84" s="194"/>
      <c r="QJ84" s="194"/>
      <c r="QK84" s="194"/>
      <c r="QL84" s="194"/>
      <c r="QM84" s="194"/>
      <c r="QN84" s="194"/>
      <c r="QO84" s="194"/>
      <c r="QP84" s="194"/>
      <c r="QQ84" s="194"/>
      <c r="QR84" s="194"/>
      <c r="QS84" s="194"/>
      <c r="QT84" s="194"/>
      <c r="QU84" s="194"/>
      <c r="QV84" s="194"/>
      <c r="QW84" s="194"/>
      <c r="QX84" s="194"/>
      <c r="QY84" s="194"/>
      <c r="QZ84" s="194"/>
      <c r="RA84" s="194"/>
      <c r="RB84" s="194"/>
      <c r="RC84" s="194"/>
      <c r="RD84" s="194"/>
      <c r="RE84" s="194"/>
      <c r="RF84" s="194"/>
      <c r="RG84" s="194"/>
      <c r="RH84" s="194"/>
      <c r="RI84" s="194"/>
      <c r="RJ84" s="194"/>
      <c r="RK84" s="194"/>
      <c r="RL84" s="194"/>
      <c r="RM84" s="194"/>
      <c r="RN84" s="194"/>
      <c r="RO84" s="194"/>
      <c r="RP84" s="194"/>
      <c r="RQ84" s="194"/>
      <c r="RR84" s="194"/>
      <c r="RS84" s="194"/>
      <c r="RT84" s="194"/>
      <c r="RU84" s="194"/>
      <c r="RV84" s="194"/>
      <c r="RW84" s="194"/>
      <c r="RX84" s="194"/>
      <c r="RY84" s="194"/>
      <c r="RZ84" s="194"/>
      <c r="SA84" s="194"/>
      <c r="SB84" s="194"/>
      <c r="SC84" s="194"/>
      <c r="SD84" s="194"/>
      <c r="SE84" s="194"/>
      <c r="SF84" s="194"/>
      <c r="SG84" s="194"/>
      <c r="SH84" s="194"/>
      <c r="SI84" s="194"/>
      <c r="SJ84" s="194"/>
      <c r="SK84" s="194"/>
      <c r="SL84" s="194"/>
      <c r="SM84" s="194"/>
      <c r="SN84" s="194"/>
      <c r="SO84" s="194"/>
      <c r="SP84" s="194"/>
      <c r="SQ84" s="194"/>
      <c r="SR84" s="194"/>
      <c r="SS84" s="194"/>
      <c r="ST84" s="194"/>
      <c r="SU84" s="194"/>
      <c r="SV84" s="194"/>
      <c r="SW84" s="194"/>
      <c r="SX84" s="194"/>
      <c r="SY84" s="194"/>
      <c r="SZ84" s="194"/>
      <c r="TA84" s="194"/>
      <c r="TB84" s="194"/>
      <c r="TC84" s="194"/>
      <c r="TD84" s="194"/>
      <c r="TE84" s="194"/>
      <c r="TF84" s="194"/>
      <c r="TG84" s="194"/>
      <c r="TH84" s="194"/>
      <c r="TI84" s="194"/>
      <c r="TJ84" s="194"/>
      <c r="TK84" s="194"/>
      <c r="TL84" s="194"/>
      <c r="TM84" s="194"/>
      <c r="TN84" s="194"/>
      <c r="TO84" s="194"/>
      <c r="TP84" s="194"/>
      <c r="TQ84" s="194"/>
      <c r="TR84" s="194"/>
      <c r="TS84" s="194"/>
      <c r="TT84" s="194"/>
      <c r="TU84" s="194"/>
      <c r="TV84" s="194"/>
      <c r="TW84" s="194"/>
      <c r="TX84" s="194"/>
      <c r="TY84" s="194"/>
      <c r="TZ84" s="194"/>
      <c r="UA84" s="194"/>
      <c r="UB84" s="194"/>
      <c r="UC84" s="194"/>
      <c r="UD84" s="194"/>
      <c r="UE84" s="194"/>
      <c r="UF84" s="194"/>
      <c r="UG84" s="194"/>
      <c r="UH84" s="194"/>
      <c r="UI84" s="194"/>
      <c r="UJ84" s="194"/>
      <c r="UK84" s="194"/>
      <c r="UL84" s="194"/>
      <c r="UM84" s="194"/>
      <c r="UN84" s="194"/>
      <c r="UO84" s="194"/>
      <c r="UP84" s="194"/>
      <c r="UQ84" s="194"/>
      <c r="UR84" s="194"/>
      <c r="US84" s="194"/>
      <c r="UT84" s="194"/>
      <c r="UU84" s="194"/>
      <c r="UV84" s="194"/>
      <c r="UW84" s="194"/>
      <c r="UX84" s="194"/>
      <c r="UY84" s="194"/>
      <c r="UZ84" s="194"/>
      <c r="VA84" s="194"/>
      <c r="VB84" s="194"/>
      <c r="VC84" s="194"/>
      <c r="VD84" s="194"/>
      <c r="VE84" s="194"/>
      <c r="VF84" s="194"/>
      <c r="VG84" s="194"/>
      <c r="VH84" s="194"/>
      <c r="VI84" s="194"/>
      <c r="VJ84" s="194"/>
      <c r="VK84" s="194"/>
      <c r="VL84" s="194"/>
      <c r="VM84" s="194"/>
      <c r="VN84" s="194"/>
      <c r="VO84" s="194"/>
      <c r="VP84" s="194"/>
      <c r="VQ84" s="194"/>
      <c r="VR84" s="194"/>
      <c r="VS84" s="194"/>
      <c r="VT84" s="194"/>
      <c r="VU84" s="194"/>
      <c r="VV84" s="194"/>
      <c r="VW84" s="194"/>
      <c r="VX84" s="194"/>
      <c r="VY84" s="194"/>
      <c r="VZ84" s="194"/>
      <c r="WA84" s="194"/>
      <c r="WB84" s="194"/>
      <c r="WC84" s="194"/>
      <c r="WD84" s="194"/>
      <c r="WE84" s="194"/>
      <c r="WF84" s="194"/>
      <c r="WG84" s="194"/>
      <c r="WH84" s="194"/>
      <c r="WI84" s="194"/>
      <c r="WJ84" s="194"/>
      <c r="WK84" s="194"/>
      <c r="WL84" s="194"/>
      <c r="WM84" s="194"/>
      <c r="WN84" s="194"/>
      <c r="WO84" s="194"/>
      <c r="WP84" s="194"/>
      <c r="WQ84" s="194"/>
      <c r="WR84" s="194"/>
      <c r="WS84" s="194"/>
      <c r="WT84" s="194"/>
      <c r="WU84" s="194"/>
      <c r="WV84" s="194"/>
      <c r="WW84" s="194"/>
      <c r="WX84" s="194"/>
      <c r="WY84" s="194"/>
      <c r="WZ84" s="194"/>
      <c r="XA84" s="194"/>
      <c r="XB84" s="194"/>
      <c r="XC84" s="194"/>
      <c r="XD84" s="194"/>
      <c r="XE84" s="194"/>
      <c r="XF84" s="194"/>
      <c r="XG84" s="194"/>
      <c r="XH84" s="194"/>
      <c r="XI84" s="194"/>
      <c r="XJ84" s="194"/>
      <c r="XK84" s="194"/>
      <c r="XL84" s="194"/>
      <c r="XM84" s="194"/>
      <c r="XN84" s="194"/>
      <c r="XO84" s="194"/>
      <c r="XP84" s="194"/>
      <c r="XQ84" s="194"/>
      <c r="XR84" s="194"/>
      <c r="XS84" s="194"/>
      <c r="XT84" s="194"/>
      <c r="XU84" s="194"/>
      <c r="XV84" s="194"/>
      <c r="XW84" s="194"/>
      <c r="XX84" s="194"/>
      <c r="XY84" s="194"/>
      <c r="XZ84" s="194"/>
      <c r="YA84" s="194"/>
      <c r="YB84" s="194"/>
      <c r="YC84" s="194"/>
      <c r="YD84" s="194"/>
      <c r="YE84" s="194"/>
      <c r="YF84" s="194"/>
      <c r="YG84" s="194"/>
      <c r="YH84" s="194"/>
      <c r="YI84" s="194"/>
      <c r="YJ84" s="194"/>
      <c r="YK84" s="194"/>
      <c r="YL84" s="194"/>
      <c r="YM84" s="194"/>
      <c r="YN84" s="194"/>
      <c r="YO84" s="194"/>
      <c r="YP84" s="194"/>
      <c r="YQ84" s="194"/>
      <c r="YR84" s="194"/>
      <c r="YS84" s="194"/>
      <c r="YT84" s="194"/>
      <c r="YU84" s="194"/>
      <c r="YV84" s="194"/>
      <c r="YW84" s="194"/>
      <c r="YX84" s="194"/>
      <c r="YY84" s="194"/>
      <c r="YZ84" s="194"/>
      <c r="ZA84" s="194"/>
      <c r="ZB84" s="194"/>
      <c r="ZC84" s="194"/>
      <c r="ZD84" s="194"/>
      <c r="ZE84" s="194"/>
      <c r="ZF84" s="194"/>
      <c r="ZG84" s="194"/>
      <c r="ZH84" s="194"/>
      <c r="ZI84" s="194"/>
      <c r="ZJ84" s="194"/>
      <c r="ZK84" s="194"/>
      <c r="ZL84" s="194"/>
      <c r="ZM84" s="194"/>
      <c r="ZN84" s="194"/>
      <c r="ZO84" s="194"/>
      <c r="ZP84" s="194"/>
      <c r="ZQ84" s="194"/>
      <c r="ZR84" s="194"/>
      <c r="ZS84" s="194"/>
      <c r="ZT84" s="194"/>
      <c r="ZU84" s="194"/>
      <c r="ZV84" s="194"/>
      <c r="ZW84" s="194"/>
      <c r="ZX84" s="194"/>
      <c r="ZY84" s="194"/>
      <c r="ZZ84" s="194"/>
    </row>
    <row r="85" spans="1:702" s="39" customFormat="1" ht="19.5" hidden="1" customHeight="1">
      <c r="A85" s="194"/>
      <c r="B85" s="823"/>
      <c r="C85" s="741">
        <f>【5】見・契_研修諸経費!C84</f>
        <v>0</v>
      </c>
      <c r="D85" s="742">
        <f>【5】見・契_研修諸経費!D84</f>
        <v>0</v>
      </c>
      <c r="E85" s="743">
        <f>【5】見・契_研修諸経費!E84</f>
        <v>0</v>
      </c>
      <c r="F85" s="744">
        <f>【5】見・契_研修諸経費!F84</f>
        <v>0</v>
      </c>
      <c r="G85" s="663">
        <f t="shared" si="6"/>
        <v>0</v>
      </c>
      <c r="H85" s="664"/>
      <c r="I85" s="664"/>
      <c r="J85" s="81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c r="BS85" s="194"/>
      <c r="BT85" s="194"/>
      <c r="BU85" s="194"/>
      <c r="BV85" s="194"/>
      <c r="BW85" s="194"/>
      <c r="BX85" s="194"/>
      <c r="BY85" s="194"/>
      <c r="BZ85" s="194"/>
      <c r="CA85" s="194"/>
      <c r="CB85" s="194"/>
      <c r="CC85" s="194"/>
      <c r="CD85" s="194"/>
      <c r="CE85" s="194"/>
      <c r="CF85" s="194"/>
      <c r="CG85" s="194"/>
      <c r="CH85" s="194"/>
      <c r="CI85" s="194"/>
      <c r="CJ85" s="194"/>
      <c r="CK85" s="194"/>
      <c r="CL85" s="194"/>
      <c r="CM85" s="194"/>
      <c r="CN85" s="194"/>
      <c r="CO85" s="194"/>
      <c r="CP85" s="194"/>
      <c r="CQ85" s="194"/>
      <c r="CR85" s="194"/>
      <c r="CS85" s="194"/>
      <c r="CT85" s="194"/>
      <c r="CU85" s="194"/>
      <c r="CV85" s="194"/>
      <c r="CW85" s="194"/>
      <c r="CX85" s="194"/>
      <c r="CY85" s="194"/>
      <c r="CZ85" s="194"/>
      <c r="DA85" s="194"/>
      <c r="DB85" s="194"/>
      <c r="DC85" s="194"/>
      <c r="DD85" s="194"/>
      <c r="DE85" s="194"/>
      <c r="DF85" s="194"/>
      <c r="DG85" s="194"/>
      <c r="DH85" s="194"/>
      <c r="DI85" s="194"/>
      <c r="DJ85" s="194"/>
      <c r="DK85" s="194"/>
      <c r="DL85" s="194"/>
      <c r="DM85" s="194"/>
      <c r="DN85" s="194"/>
      <c r="DO85" s="194"/>
      <c r="DP85" s="194"/>
      <c r="DQ85" s="194"/>
      <c r="DR85" s="194"/>
      <c r="DS85" s="194"/>
      <c r="DT85" s="194"/>
      <c r="DU85" s="194"/>
      <c r="DV85" s="194"/>
      <c r="DW85" s="194"/>
      <c r="DX85" s="194"/>
      <c r="DY85" s="194"/>
      <c r="DZ85" s="194"/>
      <c r="EA85" s="194"/>
      <c r="EB85" s="194"/>
      <c r="EC85" s="194"/>
      <c r="ED85" s="194"/>
      <c r="EE85" s="194"/>
      <c r="EF85" s="194"/>
      <c r="EG85" s="194"/>
      <c r="EH85" s="194"/>
      <c r="EI85" s="194"/>
      <c r="EJ85" s="194"/>
      <c r="EK85" s="194"/>
      <c r="EL85" s="194"/>
      <c r="EM85" s="194"/>
      <c r="EN85" s="194"/>
      <c r="EO85" s="194"/>
      <c r="EP85" s="194"/>
      <c r="EQ85" s="194"/>
      <c r="ER85" s="194"/>
      <c r="ES85" s="194"/>
      <c r="ET85" s="194"/>
      <c r="EU85" s="194"/>
      <c r="EV85" s="194"/>
      <c r="EW85" s="194"/>
      <c r="EX85" s="194"/>
      <c r="EY85" s="194"/>
      <c r="EZ85" s="194"/>
      <c r="FA85" s="194"/>
      <c r="FB85" s="194"/>
      <c r="FC85" s="194"/>
      <c r="FD85" s="194"/>
      <c r="FE85" s="194"/>
      <c r="FF85" s="194"/>
      <c r="FG85" s="194"/>
      <c r="FH85" s="194"/>
      <c r="FI85" s="194"/>
      <c r="FJ85" s="194"/>
      <c r="FK85" s="194"/>
      <c r="FL85" s="194"/>
      <c r="FM85" s="194"/>
      <c r="FN85" s="194"/>
      <c r="FO85" s="194"/>
      <c r="FP85" s="194"/>
      <c r="FQ85" s="194"/>
      <c r="FR85" s="194"/>
      <c r="FS85" s="194"/>
      <c r="FT85" s="194"/>
      <c r="FU85" s="194"/>
      <c r="FV85" s="194"/>
      <c r="FW85" s="194"/>
      <c r="FX85" s="194"/>
      <c r="FY85" s="194"/>
      <c r="FZ85" s="194"/>
      <c r="GA85" s="194"/>
      <c r="GB85" s="194"/>
      <c r="GC85" s="194"/>
      <c r="GD85" s="194"/>
      <c r="GE85" s="194"/>
      <c r="GF85" s="194"/>
      <c r="GG85" s="194"/>
      <c r="GH85" s="194"/>
      <c r="GI85" s="194"/>
      <c r="GJ85" s="194"/>
      <c r="GK85" s="194"/>
      <c r="GL85" s="194"/>
      <c r="GM85" s="194"/>
      <c r="GN85" s="194"/>
      <c r="GO85" s="194"/>
      <c r="GP85" s="194"/>
      <c r="GQ85" s="194"/>
      <c r="GR85" s="194"/>
      <c r="GS85" s="194"/>
      <c r="GT85" s="194"/>
      <c r="GU85" s="194"/>
      <c r="GV85" s="194"/>
      <c r="GW85" s="194"/>
      <c r="GX85" s="194"/>
      <c r="GY85" s="194"/>
      <c r="GZ85" s="194"/>
      <c r="HA85" s="194"/>
      <c r="HB85" s="194"/>
      <c r="HC85" s="194"/>
      <c r="HD85" s="194"/>
      <c r="HE85" s="194"/>
      <c r="HF85" s="194"/>
      <c r="HG85" s="194"/>
      <c r="HH85" s="194"/>
      <c r="HI85" s="194"/>
      <c r="HJ85" s="194"/>
      <c r="HK85" s="194"/>
      <c r="HL85" s="194"/>
      <c r="HM85" s="194"/>
      <c r="HN85" s="194"/>
      <c r="HO85" s="194"/>
      <c r="HP85" s="194"/>
      <c r="HQ85" s="194"/>
      <c r="HR85" s="194"/>
      <c r="HS85" s="194"/>
      <c r="HT85" s="194"/>
      <c r="HU85" s="194"/>
      <c r="HV85" s="194"/>
      <c r="HW85" s="194"/>
      <c r="HX85" s="194"/>
      <c r="HY85" s="194"/>
      <c r="HZ85" s="194"/>
      <c r="IA85" s="194"/>
      <c r="IB85" s="194"/>
      <c r="IC85" s="194"/>
      <c r="ID85" s="194"/>
      <c r="IE85" s="194"/>
      <c r="IF85" s="194"/>
      <c r="IG85" s="194"/>
      <c r="IH85" s="194"/>
      <c r="II85" s="194"/>
      <c r="IJ85" s="194"/>
      <c r="IK85" s="194"/>
      <c r="IL85" s="194"/>
      <c r="IM85" s="194"/>
      <c r="IN85" s="194"/>
      <c r="IO85" s="194"/>
      <c r="IP85" s="194"/>
      <c r="IQ85" s="194"/>
      <c r="IR85" s="194"/>
      <c r="IS85" s="194"/>
      <c r="IT85" s="194"/>
      <c r="IU85" s="194"/>
      <c r="IV85" s="194"/>
      <c r="IW85" s="194"/>
      <c r="IX85" s="194"/>
      <c r="IY85" s="194"/>
      <c r="IZ85" s="194"/>
      <c r="JA85" s="194"/>
      <c r="JB85" s="194"/>
      <c r="JC85" s="194"/>
      <c r="JD85" s="194"/>
      <c r="JE85" s="194"/>
      <c r="JF85" s="194"/>
      <c r="JG85" s="194"/>
      <c r="JH85" s="194"/>
      <c r="JI85" s="194"/>
      <c r="JJ85" s="194"/>
      <c r="JK85" s="194"/>
      <c r="JL85" s="194"/>
      <c r="JM85" s="194"/>
      <c r="JN85" s="194"/>
      <c r="JO85" s="194"/>
      <c r="JP85" s="194"/>
      <c r="JQ85" s="194"/>
      <c r="JR85" s="194"/>
      <c r="JS85" s="194"/>
      <c r="JT85" s="194"/>
      <c r="JU85" s="194"/>
      <c r="JV85" s="194"/>
      <c r="JW85" s="194"/>
      <c r="JX85" s="194"/>
      <c r="JY85" s="194"/>
      <c r="JZ85" s="194"/>
      <c r="KA85" s="194"/>
      <c r="KB85" s="194"/>
      <c r="KC85" s="194"/>
      <c r="KD85" s="194"/>
      <c r="KE85" s="194"/>
      <c r="KF85" s="194"/>
      <c r="KG85" s="194"/>
      <c r="KH85" s="194"/>
      <c r="KI85" s="194"/>
      <c r="KJ85" s="194"/>
      <c r="KK85" s="194"/>
      <c r="KL85" s="194"/>
      <c r="KM85" s="194"/>
      <c r="KN85" s="194"/>
      <c r="KO85" s="194"/>
      <c r="KP85" s="194"/>
      <c r="KQ85" s="194"/>
      <c r="KR85" s="194"/>
      <c r="KS85" s="194"/>
      <c r="KT85" s="194"/>
      <c r="KU85" s="194"/>
      <c r="KV85" s="194"/>
      <c r="KW85" s="194"/>
      <c r="KX85" s="194"/>
      <c r="KY85" s="194"/>
      <c r="KZ85" s="194"/>
      <c r="LA85" s="194"/>
      <c r="LB85" s="194"/>
      <c r="LC85" s="194"/>
      <c r="LD85" s="194"/>
      <c r="LE85" s="194"/>
      <c r="LF85" s="194"/>
      <c r="LG85" s="194"/>
      <c r="LH85" s="194"/>
      <c r="LI85" s="194"/>
      <c r="LJ85" s="194"/>
      <c r="LK85" s="194"/>
      <c r="LL85" s="194"/>
      <c r="LM85" s="194"/>
      <c r="LN85" s="194"/>
      <c r="LO85" s="194"/>
      <c r="LP85" s="194"/>
      <c r="LQ85" s="194"/>
      <c r="LR85" s="194"/>
      <c r="LS85" s="194"/>
      <c r="LT85" s="194"/>
      <c r="LU85" s="194"/>
      <c r="LV85" s="194"/>
      <c r="LW85" s="194"/>
      <c r="LX85" s="194"/>
      <c r="LY85" s="194"/>
      <c r="LZ85" s="194"/>
      <c r="MA85" s="194"/>
      <c r="MB85" s="194"/>
      <c r="MC85" s="194"/>
      <c r="MD85" s="194"/>
      <c r="ME85" s="194"/>
      <c r="MF85" s="194"/>
      <c r="MG85" s="194"/>
      <c r="MH85" s="194"/>
      <c r="MI85" s="194"/>
      <c r="MJ85" s="194"/>
      <c r="MK85" s="194"/>
      <c r="ML85" s="194"/>
      <c r="MM85" s="194"/>
      <c r="MN85" s="194"/>
      <c r="MO85" s="194"/>
      <c r="MP85" s="194"/>
      <c r="MQ85" s="194"/>
      <c r="MR85" s="194"/>
      <c r="MS85" s="194"/>
      <c r="MT85" s="194"/>
      <c r="MU85" s="194"/>
      <c r="MV85" s="194"/>
      <c r="MW85" s="194"/>
      <c r="MX85" s="194"/>
      <c r="MY85" s="194"/>
      <c r="MZ85" s="194"/>
      <c r="NA85" s="194"/>
      <c r="NB85" s="194"/>
      <c r="NC85" s="194"/>
      <c r="ND85" s="194"/>
      <c r="NE85" s="194"/>
      <c r="NF85" s="194"/>
      <c r="NG85" s="194"/>
      <c r="NH85" s="194"/>
      <c r="NI85" s="194"/>
      <c r="NJ85" s="194"/>
      <c r="NK85" s="194"/>
      <c r="NL85" s="194"/>
      <c r="NM85" s="194"/>
      <c r="NN85" s="194"/>
      <c r="NO85" s="194"/>
      <c r="NP85" s="194"/>
      <c r="NQ85" s="194"/>
      <c r="NR85" s="194"/>
      <c r="NS85" s="194"/>
      <c r="NT85" s="194"/>
      <c r="NU85" s="194"/>
      <c r="NV85" s="194"/>
      <c r="NW85" s="194"/>
      <c r="NX85" s="194"/>
      <c r="NY85" s="194"/>
      <c r="NZ85" s="194"/>
      <c r="OA85" s="194"/>
      <c r="OB85" s="194"/>
      <c r="OC85" s="194"/>
      <c r="OD85" s="194"/>
      <c r="OE85" s="194"/>
      <c r="OF85" s="194"/>
      <c r="OG85" s="194"/>
      <c r="OH85" s="194"/>
      <c r="OI85" s="194"/>
      <c r="OJ85" s="194"/>
      <c r="OK85" s="194"/>
      <c r="OL85" s="194"/>
      <c r="OM85" s="194"/>
      <c r="ON85" s="194"/>
      <c r="OO85" s="194"/>
      <c r="OP85" s="194"/>
      <c r="OQ85" s="194"/>
      <c r="OR85" s="194"/>
      <c r="OS85" s="194"/>
      <c r="OT85" s="194"/>
      <c r="OU85" s="194"/>
      <c r="OV85" s="194"/>
      <c r="OW85" s="194"/>
      <c r="OX85" s="194"/>
      <c r="OY85" s="194"/>
      <c r="OZ85" s="194"/>
      <c r="PA85" s="194"/>
      <c r="PB85" s="194"/>
      <c r="PC85" s="194"/>
      <c r="PD85" s="194"/>
      <c r="PE85" s="194"/>
      <c r="PF85" s="194"/>
      <c r="PG85" s="194"/>
      <c r="PH85" s="194"/>
      <c r="PI85" s="194"/>
      <c r="PJ85" s="194"/>
      <c r="PK85" s="194"/>
      <c r="PL85" s="194"/>
      <c r="PM85" s="194"/>
      <c r="PN85" s="194"/>
      <c r="PO85" s="194"/>
      <c r="PP85" s="194"/>
      <c r="PQ85" s="194"/>
      <c r="PR85" s="194"/>
      <c r="PS85" s="194"/>
      <c r="PT85" s="194"/>
      <c r="PU85" s="194"/>
      <c r="PV85" s="194"/>
      <c r="PW85" s="194"/>
      <c r="PX85" s="194"/>
      <c r="PY85" s="194"/>
      <c r="PZ85" s="194"/>
      <c r="QA85" s="194"/>
      <c r="QB85" s="194"/>
      <c r="QC85" s="194"/>
      <c r="QD85" s="194"/>
      <c r="QE85" s="194"/>
      <c r="QF85" s="194"/>
      <c r="QG85" s="194"/>
      <c r="QH85" s="194"/>
      <c r="QI85" s="194"/>
      <c r="QJ85" s="194"/>
      <c r="QK85" s="194"/>
      <c r="QL85" s="194"/>
      <c r="QM85" s="194"/>
      <c r="QN85" s="194"/>
      <c r="QO85" s="194"/>
      <c r="QP85" s="194"/>
      <c r="QQ85" s="194"/>
      <c r="QR85" s="194"/>
      <c r="QS85" s="194"/>
      <c r="QT85" s="194"/>
      <c r="QU85" s="194"/>
      <c r="QV85" s="194"/>
      <c r="QW85" s="194"/>
      <c r="QX85" s="194"/>
      <c r="QY85" s="194"/>
      <c r="QZ85" s="194"/>
      <c r="RA85" s="194"/>
      <c r="RB85" s="194"/>
      <c r="RC85" s="194"/>
      <c r="RD85" s="194"/>
      <c r="RE85" s="194"/>
      <c r="RF85" s="194"/>
      <c r="RG85" s="194"/>
      <c r="RH85" s="194"/>
      <c r="RI85" s="194"/>
      <c r="RJ85" s="194"/>
      <c r="RK85" s="194"/>
      <c r="RL85" s="194"/>
      <c r="RM85" s="194"/>
      <c r="RN85" s="194"/>
      <c r="RO85" s="194"/>
      <c r="RP85" s="194"/>
      <c r="RQ85" s="194"/>
      <c r="RR85" s="194"/>
      <c r="RS85" s="194"/>
      <c r="RT85" s="194"/>
      <c r="RU85" s="194"/>
      <c r="RV85" s="194"/>
      <c r="RW85" s="194"/>
      <c r="RX85" s="194"/>
      <c r="RY85" s="194"/>
      <c r="RZ85" s="194"/>
      <c r="SA85" s="194"/>
      <c r="SB85" s="194"/>
      <c r="SC85" s="194"/>
      <c r="SD85" s="194"/>
      <c r="SE85" s="194"/>
      <c r="SF85" s="194"/>
      <c r="SG85" s="194"/>
      <c r="SH85" s="194"/>
      <c r="SI85" s="194"/>
      <c r="SJ85" s="194"/>
      <c r="SK85" s="194"/>
      <c r="SL85" s="194"/>
      <c r="SM85" s="194"/>
      <c r="SN85" s="194"/>
      <c r="SO85" s="194"/>
      <c r="SP85" s="194"/>
      <c r="SQ85" s="194"/>
      <c r="SR85" s="194"/>
      <c r="SS85" s="194"/>
      <c r="ST85" s="194"/>
      <c r="SU85" s="194"/>
      <c r="SV85" s="194"/>
      <c r="SW85" s="194"/>
      <c r="SX85" s="194"/>
      <c r="SY85" s="194"/>
      <c r="SZ85" s="194"/>
      <c r="TA85" s="194"/>
      <c r="TB85" s="194"/>
      <c r="TC85" s="194"/>
      <c r="TD85" s="194"/>
      <c r="TE85" s="194"/>
      <c r="TF85" s="194"/>
      <c r="TG85" s="194"/>
      <c r="TH85" s="194"/>
      <c r="TI85" s="194"/>
      <c r="TJ85" s="194"/>
      <c r="TK85" s="194"/>
      <c r="TL85" s="194"/>
      <c r="TM85" s="194"/>
      <c r="TN85" s="194"/>
      <c r="TO85" s="194"/>
      <c r="TP85" s="194"/>
      <c r="TQ85" s="194"/>
      <c r="TR85" s="194"/>
      <c r="TS85" s="194"/>
      <c r="TT85" s="194"/>
      <c r="TU85" s="194"/>
      <c r="TV85" s="194"/>
      <c r="TW85" s="194"/>
      <c r="TX85" s="194"/>
      <c r="TY85" s="194"/>
      <c r="TZ85" s="194"/>
      <c r="UA85" s="194"/>
      <c r="UB85" s="194"/>
      <c r="UC85" s="194"/>
      <c r="UD85" s="194"/>
      <c r="UE85" s="194"/>
      <c r="UF85" s="194"/>
      <c r="UG85" s="194"/>
      <c r="UH85" s="194"/>
      <c r="UI85" s="194"/>
      <c r="UJ85" s="194"/>
      <c r="UK85" s="194"/>
      <c r="UL85" s="194"/>
      <c r="UM85" s="194"/>
      <c r="UN85" s="194"/>
      <c r="UO85" s="194"/>
      <c r="UP85" s="194"/>
      <c r="UQ85" s="194"/>
      <c r="UR85" s="194"/>
      <c r="US85" s="194"/>
      <c r="UT85" s="194"/>
      <c r="UU85" s="194"/>
      <c r="UV85" s="194"/>
      <c r="UW85" s="194"/>
      <c r="UX85" s="194"/>
      <c r="UY85" s="194"/>
      <c r="UZ85" s="194"/>
      <c r="VA85" s="194"/>
      <c r="VB85" s="194"/>
      <c r="VC85" s="194"/>
      <c r="VD85" s="194"/>
      <c r="VE85" s="194"/>
      <c r="VF85" s="194"/>
      <c r="VG85" s="194"/>
      <c r="VH85" s="194"/>
      <c r="VI85" s="194"/>
      <c r="VJ85" s="194"/>
      <c r="VK85" s="194"/>
      <c r="VL85" s="194"/>
      <c r="VM85" s="194"/>
      <c r="VN85" s="194"/>
      <c r="VO85" s="194"/>
      <c r="VP85" s="194"/>
      <c r="VQ85" s="194"/>
      <c r="VR85" s="194"/>
      <c r="VS85" s="194"/>
      <c r="VT85" s="194"/>
      <c r="VU85" s="194"/>
      <c r="VV85" s="194"/>
      <c r="VW85" s="194"/>
      <c r="VX85" s="194"/>
      <c r="VY85" s="194"/>
      <c r="VZ85" s="194"/>
      <c r="WA85" s="194"/>
      <c r="WB85" s="194"/>
      <c r="WC85" s="194"/>
      <c r="WD85" s="194"/>
      <c r="WE85" s="194"/>
      <c r="WF85" s="194"/>
      <c r="WG85" s="194"/>
      <c r="WH85" s="194"/>
      <c r="WI85" s="194"/>
      <c r="WJ85" s="194"/>
      <c r="WK85" s="194"/>
      <c r="WL85" s="194"/>
      <c r="WM85" s="194"/>
      <c r="WN85" s="194"/>
      <c r="WO85" s="194"/>
      <c r="WP85" s="194"/>
      <c r="WQ85" s="194"/>
      <c r="WR85" s="194"/>
      <c r="WS85" s="194"/>
      <c r="WT85" s="194"/>
      <c r="WU85" s="194"/>
      <c r="WV85" s="194"/>
      <c r="WW85" s="194"/>
      <c r="WX85" s="194"/>
      <c r="WY85" s="194"/>
      <c r="WZ85" s="194"/>
      <c r="XA85" s="194"/>
      <c r="XB85" s="194"/>
      <c r="XC85" s="194"/>
      <c r="XD85" s="194"/>
      <c r="XE85" s="194"/>
      <c r="XF85" s="194"/>
      <c r="XG85" s="194"/>
      <c r="XH85" s="194"/>
      <c r="XI85" s="194"/>
      <c r="XJ85" s="194"/>
      <c r="XK85" s="194"/>
      <c r="XL85" s="194"/>
      <c r="XM85" s="194"/>
      <c r="XN85" s="194"/>
      <c r="XO85" s="194"/>
      <c r="XP85" s="194"/>
      <c r="XQ85" s="194"/>
      <c r="XR85" s="194"/>
      <c r="XS85" s="194"/>
      <c r="XT85" s="194"/>
      <c r="XU85" s="194"/>
      <c r="XV85" s="194"/>
      <c r="XW85" s="194"/>
      <c r="XX85" s="194"/>
      <c r="XY85" s="194"/>
      <c r="XZ85" s="194"/>
      <c r="YA85" s="194"/>
      <c r="YB85" s="194"/>
      <c r="YC85" s="194"/>
      <c r="YD85" s="194"/>
      <c r="YE85" s="194"/>
      <c r="YF85" s="194"/>
      <c r="YG85" s="194"/>
      <c r="YH85" s="194"/>
      <c r="YI85" s="194"/>
      <c r="YJ85" s="194"/>
      <c r="YK85" s="194"/>
      <c r="YL85" s="194"/>
      <c r="YM85" s="194"/>
      <c r="YN85" s="194"/>
      <c r="YO85" s="194"/>
      <c r="YP85" s="194"/>
      <c r="YQ85" s="194"/>
      <c r="YR85" s="194"/>
      <c r="YS85" s="194"/>
      <c r="YT85" s="194"/>
      <c r="YU85" s="194"/>
      <c r="YV85" s="194"/>
      <c r="YW85" s="194"/>
      <c r="YX85" s="194"/>
      <c r="YY85" s="194"/>
      <c r="YZ85" s="194"/>
      <c r="ZA85" s="194"/>
      <c r="ZB85" s="194"/>
      <c r="ZC85" s="194"/>
      <c r="ZD85" s="194"/>
      <c r="ZE85" s="194"/>
      <c r="ZF85" s="194"/>
      <c r="ZG85" s="194"/>
      <c r="ZH85" s="194"/>
      <c r="ZI85" s="194"/>
      <c r="ZJ85" s="194"/>
      <c r="ZK85" s="194"/>
      <c r="ZL85" s="194"/>
      <c r="ZM85" s="194"/>
      <c r="ZN85" s="194"/>
      <c r="ZO85" s="194"/>
      <c r="ZP85" s="194"/>
      <c r="ZQ85" s="194"/>
      <c r="ZR85" s="194"/>
      <c r="ZS85" s="194"/>
      <c r="ZT85" s="194"/>
      <c r="ZU85" s="194"/>
      <c r="ZV85" s="194"/>
      <c r="ZW85" s="194"/>
      <c r="ZX85" s="194"/>
      <c r="ZY85" s="194"/>
      <c r="ZZ85" s="194"/>
    </row>
    <row r="86" spans="1:702" s="39" customFormat="1" ht="19.5" hidden="1" customHeight="1">
      <c r="A86" s="194"/>
      <c r="B86" s="823"/>
      <c r="C86" s="741">
        <f>【5】見・契_研修諸経費!C85</f>
        <v>0</v>
      </c>
      <c r="D86" s="742">
        <f>【5】見・契_研修諸経費!D85</f>
        <v>0</v>
      </c>
      <c r="E86" s="743">
        <f>【5】見・契_研修諸経費!E85</f>
        <v>0</v>
      </c>
      <c r="F86" s="744">
        <f>【5】見・契_研修諸経費!F85</f>
        <v>0</v>
      </c>
      <c r="G86" s="663">
        <f t="shared" si="6"/>
        <v>0</v>
      </c>
      <c r="H86" s="664"/>
      <c r="I86" s="664"/>
      <c r="J86" s="81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194"/>
      <c r="CJ86" s="194"/>
      <c r="CK86" s="194"/>
      <c r="CL86" s="194"/>
      <c r="CM86" s="194"/>
      <c r="CN86" s="194"/>
      <c r="CO86" s="194"/>
      <c r="CP86" s="194"/>
      <c r="CQ86" s="194"/>
      <c r="CR86" s="194"/>
      <c r="CS86" s="194"/>
      <c r="CT86" s="194"/>
      <c r="CU86" s="194"/>
      <c r="CV86" s="194"/>
      <c r="CW86" s="194"/>
      <c r="CX86" s="194"/>
      <c r="CY86" s="194"/>
      <c r="CZ86" s="194"/>
      <c r="DA86" s="194"/>
      <c r="DB86" s="194"/>
      <c r="DC86" s="194"/>
      <c r="DD86" s="194"/>
      <c r="DE86" s="194"/>
      <c r="DF86" s="194"/>
      <c r="DG86" s="194"/>
      <c r="DH86" s="194"/>
      <c r="DI86" s="194"/>
      <c r="DJ86" s="194"/>
      <c r="DK86" s="194"/>
      <c r="DL86" s="194"/>
      <c r="DM86" s="194"/>
      <c r="DN86" s="194"/>
      <c r="DO86" s="194"/>
      <c r="DP86" s="194"/>
      <c r="DQ86" s="194"/>
      <c r="DR86" s="194"/>
      <c r="DS86" s="194"/>
      <c r="DT86" s="194"/>
      <c r="DU86" s="194"/>
      <c r="DV86" s="194"/>
      <c r="DW86" s="194"/>
      <c r="DX86" s="194"/>
      <c r="DY86" s="194"/>
      <c r="DZ86" s="194"/>
      <c r="EA86" s="194"/>
      <c r="EB86" s="194"/>
      <c r="EC86" s="194"/>
      <c r="ED86" s="194"/>
      <c r="EE86" s="194"/>
      <c r="EF86" s="194"/>
      <c r="EG86" s="194"/>
      <c r="EH86" s="194"/>
      <c r="EI86" s="194"/>
      <c r="EJ86" s="194"/>
      <c r="EK86" s="194"/>
      <c r="EL86" s="194"/>
      <c r="EM86" s="194"/>
      <c r="EN86" s="194"/>
      <c r="EO86" s="194"/>
      <c r="EP86" s="194"/>
      <c r="EQ86" s="194"/>
      <c r="ER86" s="194"/>
      <c r="ES86" s="194"/>
      <c r="ET86" s="194"/>
      <c r="EU86" s="194"/>
      <c r="EV86" s="194"/>
      <c r="EW86" s="194"/>
      <c r="EX86" s="194"/>
      <c r="EY86" s="194"/>
      <c r="EZ86" s="194"/>
      <c r="FA86" s="194"/>
      <c r="FB86" s="194"/>
      <c r="FC86" s="194"/>
      <c r="FD86" s="194"/>
      <c r="FE86" s="194"/>
      <c r="FF86" s="194"/>
      <c r="FG86" s="194"/>
      <c r="FH86" s="194"/>
      <c r="FI86" s="194"/>
      <c r="FJ86" s="194"/>
      <c r="FK86" s="194"/>
      <c r="FL86" s="194"/>
      <c r="FM86" s="194"/>
      <c r="FN86" s="194"/>
      <c r="FO86" s="194"/>
      <c r="FP86" s="194"/>
      <c r="FQ86" s="194"/>
      <c r="FR86" s="194"/>
      <c r="FS86" s="194"/>
      <c r="FT86" s="194"/>
      <c r="FU86" s="194"/>
      <c r="FV86" s="194"/>
      <c r="FW86" s="194"/>
      <c r="FX86" s="194"/>
      <c r="FY86" s="194"/>
      <c r="FZ86" s="194"/>
      <c r="GA86" s="194"/>
      <c r="GB86" s="194"/>
      <c r="GC86" s="194"/>
      <c r="GD86" s="194"/>
      <c r="GE86" s="194"/>
      <c r="GF86" s="194"/>
      <c r="GG86" s="194"/>
      <c r="GH86" s="194"/>
      <c r="GI86" s="194"/>
      <c r="GJ86" s="194"/>
      <c r="GK86" s="194"/>
      <c r="GL86" s="194"/>
      <c r="GM86" s="194"/>
      <c r="GN86" s="194"/>
      <c r="GO86" s="194"/>
      <c r="GP86" s="194"/>
      <c r="GQ86" s="194"/>
      <c r="GR86" s="194"/>
      <c r="GS86" s="194"/>
      <c r="GT86" s="194"/>
      <c r="GU86" s="194"/>
      <c r="GV86" s="194"/>
      <c r="GW86" s="194"/>
      <c r="GX86" s="194"/>
      <c r="GY86" s="194"/>
      <c r="GZ86" s="194"/>
      <c r="HA86" s="194"/>
      <c r="HB86" s="194"/>
      <c r="HC86" s="194"/>
      <c r="HD86" s="194"/>
      <c r="HE86" s="194"/>
      <c r="HF86" s="194"/>
      <c r="HG86" s="194"/>
      <c r="HH86" s="194"/>
      <c r="HI86" s="194"/>
      <c r="HJ86" s="194"/>
      <c r="HK86" s="194"/>
      <c r="HL86" s="194"/>
      <c r="HM86" s="194"/>
      <c r="HN86" s="194"/>
      <c r="HO86" s="194"/>
      <c r="HP86" s="194"/>
      <c r="HQ86" s="194"/>
      <c r="HR86" s="194"/>
      <c r="HS86" s="194"/>
      <c r="HT86" s="194"/>
      <c r="HU86" s="194"/>
      <c r="HV86" s="194"/>
      <c r="HW86" s="194"/>
      <c r="HX86" s="194"/>
      <c r="HY86" s="194"/>
      <c r="HZ86" s="194"/>
      <c r="IA86" s="194"/>
      <c r="IB86" s="194"/>
      <c r="IC86" s="194"/>
      <c r="ID86" s="194"/>
      <c r="IE86" s="194"/>
      <c r="IF86" s="194"/>
      <c r="IG86" s="194"/>
      <c r="IH86" s="194"/>
      <c r="II86" s="194"/>
      <c r="IJ86" s="194"/>
      <c r="IK86" s="194"/>
      <c r="IL86" s="194"/>
      <c r="IM86" s="194"/>
      <c r="IN86" s="194"/>
      <c r="IO86" s="194"/>
      <c r="IP86" s="194"/>
      <c r="IQ86" s="194"/>
      <c r="IR86" s="194"/>
      <c r="IS86" s="194"/>
      <c r="IT86" s="194"/>
      <c r="IU86" s="194"/>
      <c r="IV86" s="194"/>
      <c r="IW86" s="194"/>
      <c r="IX86" s="194"/>
      <c r="IY86" s="194"/>
      <c r="IZ86" s="194"/>
      <c r="JA86" s="194"/>
      <c r="JB86" s="194"/>
      <c r="JC86" s="194"/>
      <c r="JD86" s="194"/>
      <c r="JE86" s="194"/>
      <c r="JF86" s="194"/>
      <c r="JG86" s="194"/>
      <c r="JH86" s="194"/>
      <c r="JI86" s="194"/>
      <c r="JJ86" s="194"/>
      <c r="JK86" s="194"/>
      <c r="JL86" s="194"/>
      <c r="JM86" s="194"/>
      <c r="JN86" s="194"/>
      <c r="JO86" s="194"/>
      <c r="JP86" s="194"/>
      <c r="JQ86" s="194"/>
      <c r="JR86" s="194"/>
      <c r="JS86" s="194"/>
      <c r="JT86" s="194"/>
      <c r="JU86" s="194"/>
      <c r="JV86" s="194"/>
      <c r="JW86" s="194"/>
      <c r="JX86" s="194"/>
      <c r="JY86" s="194"/>
      <c r="JZ86" s="194"/>
      <c r="KA86" s="194"/>
      <c r="KB86" s="194"/>
      <c r="KC86" s="194"/>
      <c r="KD86" s="194"/>
      <c r="KE86" s="194"/>
      <c r="KF86" s="194"/>
      <c r="KG86" s="194"/>
      <c r="KH86" s="194"/>
      <c r="KI86" s="194"/>
      <c r="KJ86" s="194"/>
      <c r="KK86" s="194"/>
      <c r="KL86" s="194"/>
      <c r="KM86" s="194"/>
      <c r="KN86" s="194"/>
      <c r="KO86" s="194"/>
      <c r="KP86" s="194"/>
      <c r="KQ86" s="194"/>
      <c r="KR86" s="194"/>
      <c r="KS86" s="194"/>
      <c r="KT86" s="194"/>
      <c r="KU86" s="194"/>
      <c r="KV86" s="194"/>
      <c r="KW86" s="194"/>
      <c r="KX86" s="194"/>
      <c r="KY86" s="194"/>
      <c r="KZ86" s="194"/>
      <c r="LA86" s="194"/>
      <c r="LB86" s="194"/>
      <c r="LC86" s="194"/>
      <c r="LD86" s="194"/>
      <c r="LE86" s="194"/>
      <c r="LF86" s="194"/>
      <c r="LG86" s="194"/>
      <c r="LH86" s="194"/>
      <c r="LI86" s="194"/>
      <c r="LJ86" s="194"/>
      <c r="LK86" s="194"/>
      <c r="LL86" s="194"/>
      <c r="LM86" s="194"/>
      <c r="LN86" s="194"/>
      <c r="LO86" s="194"/>
      <c r="LP86" s="194"/>
      <c r="LQ86" s="194"/>
      <c r="LR86" s="194"/>
      <c r="LS86" s="194"/>
      <c r="LT86" s="194"/>
      <c r="LU86" s="194"/>
      <c r="LV86" s="194"/>
      <c r="LW86" s="194"/>
      <c r="LX86" s="194"/>
      <c r="LY86" s="194"/>
      <c r="LZ86" s="194"/>
      <c r="MA86" s="194"/>
      <c r="MB86" s="194"/>
      <c r="MC86" s="194"/>
      <c r="MD86" s="194"/>
      <c r="ME86" s="194"/>
      <c r="MF86" s="194"/>
      <c r="MG86" s="194"/>
      <c r="MH86" s="194"/>
      <c r="MI86" s="194"/>
      <c r="MJ86" s="194"/>
      <c r="MK86" s="194"/>
      <c r="ML86" s="194"/>
      <c r="MM86" s="194"/>
      <c r="MN86" s="194"/>
      <c r="MO86" s="194"/>
      <c r="MP86" s="194"/>
      <c r="MQ86" s="194"/>
      <c r="MR86" s="194"/>
      <c r="MS86" s="194"/>
      <c r="MT86" s="194"/>
      <c r="MU86" s="194"/>
      <c r="MV86" s="194"/>
      <c r="MW86" s="194"/>
      <c r="MX86" s="194"/>
      <c r="MY86" s="194"/>
      <c r="MZ86" s="194"/>
      <c r="NA86" s="194"/>
      <c r="NB86" s="194"/>
      <c r="NC86" s="194"/>
      <c r="ND86" s="194"/>
      <c r="NE86" s="194"/>
      <c r="NF86" s="194"/>
      <c r="NG86" s="194"/>
      <c r="NH86" s="194"/>
      <c r="NI86" s="194"/>
      <c r="NJ86" s="194"/>
      <c r="NK86" s="194"/>
      <c r="NL86" s="194"/>
      <c r="NM86" s="194"/>
      <c r="NN86" s="194"/>
      <c r="NO86" s="194"/>
      <c r="NP86" s="194"/>
      <c r="NQ86" s="194"/>
      <c r="NR86" s="194"/>
      <c r="NS86" s="194"/>
      <c r="NT86" s="194"/>
      <c r="NU86" s="194"/>
      <c r="NV86" s="194"/>
      <c r="NW86" s="194"/>
      <c r="NX86" s="194"/>
      <c r="NY86" s="194"/>
      <c r="NZ86" s="194"/>
      <c r="OA86" s="194"/>
      <c r="OB86" s="194"/>
      <c r="OC86" s="194"/>
      <c r="OD86" s="194"/>
      <c r="OE86" s="194"/>
      <c r="OF86" s="194"/>
      <c r="OG86" s="194"/>
      <c r="OH86" s="194"/>
      <c r="OI86" s="194"/>
      <c r="OJ86" s="194"/>
      <c r="OK86" s="194"/>
      <c r="OL86" s="194"/>
      <c r="OM86" s="194"/>
      <c r="ON86" s="194"/>
      <c r="OO86" s="194"/>
      <c r="OP86" s="194"/>
      <c r="OQ86" s="194"/>
      <c r="OR86" s="194"/>
      <c r="OS86" s="194"/>
      <c r="OT86" s="194"/>
      <c r="OU86" s="194"/>
      <c r="OV86" s="194"/>
      <c r="OW86" s="194"/>
      <c r="OX86" s="194"/>
      <c r="OY86" s="194"/>
      <c r="OZ86" s="194"/>
      <c r="PA86" s="194"/>
      <c r="PB86" s="194"/>
      <c r="PC86" s="194"/>
      <c r="PD86" s="194"/>
      <c r="PE86" s="194"/>
      <c r="PF86" s="194"/>
      <c r="PG86" s="194"/>
      <c r="PH86" s="194"/>
      <c r="PI86" s="194"/>
      <c r="PJ86" s="194"/>
      <c r="PK86" s="194"/>
      <c r="PL86" s="194"/>
      <c r="PM86" s="194"/>
      <c r="PN86" s="194"/>
      <c r="PO86" s="194"/>
      <c r="PP86" s="194"/>
      <c r="PQ86" s="194"/>
      <c r="PR86" s="194"/>
      <c r="PS86" s="194"/>
      <c r="PT86" s="194"/>
      <c r="PU86" s="194"/>
      <c r="PV86" s="194"/>
      <c r="PW86" s="194"/>
      <c r="PX86" s="194"/>
      <c r="PY86" s="194"/>
      <c r="PZ86" s="194"/>
      <c r="QA86" s="194"/>
      <c r="QB86" s="194"/>
      <c r="QC86" s="194"/>
      <c r="QD86" s="194"/>
      <c r="QE86" s="194"/>
      <c r="QF86" s="194"/>
      <c r="QG86" s="194"/>
      <c r="QH86" s="194"/>
      <c r="QI86" s="194"/>
      <c r="QJ86" s="194"/>
      <c r="QK86" s="194"/>
      <c r="QL86" s="194"/>
      <c r="QM86" s="194"/>
      <c r="QN86" s="194"/>
      <c r="QO86" s="194"/>
      <c r="QP86" s="194"/>
      <c r="QQ86" s="194"/>
      <c r="QR86" s="194"/>
      <c r="QS86" s="194"/>
      <c r="QT86" s="194"/>
      <c r="QU86" s="194"/>
      <c r="QV86" s="194"/>
      <c r="QW86" s="194"/>
      <c r="QX86" s="194"/>
      <c r="QY86" s="194"/>
      <c r="QZ86" s="194"/>
      <c r="RA86" s="194"/>
      <c r="RB86" s="194"/>
      <c r="RC86" s="194"/>
      <c r="RD86" s="194"/>
      <c r="RE86" s="194"/>
      <c r="RF86" s="194"/>
      <c r="RG86" s="194"/>
      <c r="RH86" s="194"/>
      <c r="RI86" s="194"/>
      <c r="RJ86" s="194"/>
      <c r="RK86" s="194"/>
      <c r="RL86" s="194"/>
      <c r="RM86" s="194"/>
      <c r="RN86" s="194"/>
      <c r="RO86" s="194"/>
      <c r="RP86" s="194"/>
      <c r="RQ86" s="194"/>
      <c r="RR86" s="194"/>
      <c r="RS86" s="194"/>
      <c r="RT86" s="194"/>
      <c r="RU86" s="194"/>
      <c r="RV86" s="194"/>
      <c r="RW86" s="194"/>
      <c r="RX86" s="194"/>
      <c r="RY86" s="194"/>
      <c r="RZ86" s="194"/>
      <c r="SA86" s="194"/>
      <c r="SB86" s="194"/>
      <c r="SC86" s="194"/>
      <c r="SD86" s="194"/>
      <c r="SE86" s="194"/>
      <c r="SF86" s="194"/>
      <c r="SG86" s="194"/>
      <c r="SH86" s="194"/>
      <c r="SI86" s="194"/>
      <c r="SJ86" s="194"/>
      <c r="SK86" s="194"/>
      <c r="SL86" s="194"/>
      <c r="SM86" s="194"/>
      <c r="SN86" s="194"/>
      <c r="SO86" s="194"/>
      <c r="SP86" s="194"/>
      <c r="SQ86" s="194"/>
      <c r="SR86" s="194"/>
      <c r="SS86" s="194"/>
      <c r="ST86" s="194"/>
      <c r="SU86" s="194"/>
      <c r="SV86" s="194"/>
      <c r="SW86" s="194"/>
      <c r="SX86" s="194"/>
      <c r="SY86" s="194"/>
      <c r="SZ86" s="194"/>
      <c r="TA86" s="194"/>
      <c r="TB86" s="194"/>
      <c r="TC86" s="194"/>
      <c r="TD86" s="194"/>
      <c r="TE86" s="194"/>
      <c r="TF86" s="194"/>
      <c r="TG86" s="194"/>
      <c r="TH86" s="194"/>
      <c r="TI86" s="194"/>
      <c r="TJ86" s="194"/>
      <c r="TK86" s="194"/>
      <c r="TL86" s="194"/>
      <c r="TM86" s="194"/>
      <c r="TN86" s="194"/>
      <c r="TO86" s="194"/>
      <c r="TP86" s="194"/>
      <c r="TQ86" s="194"/>
      <c r="TR86" s="194"/>
      <c r="TS86" s="194"/>
      <c r="TT86" s="194"/>
      <c r="TU86" s="194"/>
      <c r="TV86" s="194"/>
      <c r="TW86" s="194"/>
      <c r="TX86" s="194"/>
      <c r="TY86" s="194"/>
      <c r="TZ86" s="194"/>
      <c r="UA86" s="194"/>
      <c r="UB86" s="194"/>
      <c r="UC86" s="194"/>
      <c r="UD86" s="194"/>
      <c r="UE86" s="194"/>
      <c r="UF86" s="194"/>
      <c r="UG86" s="194"/>
      <c r="UH86" s="194"/>
      <c r="UI86" s="194"/>
      <c r="UJ86" s="194"/>
      <c r="UK86" s="194"/>
      <c r="UL86" s="194"/>
      <c r="UM86" s="194"/>
      <c r="UN86" s="194"/>
      <c r="UO86" s="194"/>
      <c r="UP86" s="194"/>
      <c r="UQ86" s="194"/>
      <c r="UR86" s="194"/>
      <c r="US86" s="194"/>
      <c r="UT86" s="194"/>
      <c r="UU86" s="194"/>
      <c r="UV86" s="194"/>
      <c r="UW86" s="194"/>
      <c r="UX86" s="194"/>
      <c r="UY86" s="194"/>
      <c r="UZ86" s="194"/>
      <c r="VA86" s="194"/>
      <c r="VB86" s="194"/>
      <c r="VC86" s="194"/>
      <c r="VD86" s="194"/>
      <c r="VE86" s="194"/>
      <c r="VF86" s="194"/>
      <c r="VG86" s="194"/>
      <c r="VH86" s="194"/>
      <c r="VI86" s="194"/>
      <c r="VJ86" s="194"/>
      <c r="VK86" s="194"/>
      <c r="VL86" s="194"/>
      <c r="VM86" s="194"/>
      <c r="VN86" s="194"/>
      <c r="VO86" s="194"/>
      <c r="VP86" s="194"/>
      <c r="VQ86" s="194"/>
      <c r="VR86" s="194"/>
      <c r="VS86" s="194"/>
      <c r="VT86" s="194"/>
      <c r="VU86" s="194"/>
      <c r="VV86" s="194"/>
      <c r="VW86" s="194"/>
      <c r="VX86" s="194"/>
      <c r="VY86" s="194"/>
      <c r="VZ86" s="194"/>
      <c r="WA86" s="194"/>
      <c r="WB86" s="194"/>
      <c r="WC86" s="194"/>
      <c r="WD86" s="194"/>
      <c r="WE86" s="194"/>
      <c r="WF86" s="194"/>
      <c r="WG86" s="194"/>
      <c r="WH86" s="194"/>
      <c r="WI86" s="194"/>
      <c r="WJ86" s="194"/>
      <c r="WK86" s="194"/>
      <c r="WL86" s="194"/>
      <c r="WM86" s="194"/>
      <c r="WN86" s="194"/>
      <c r="WO86" s="194"/>
      <c r="WP86" s="194"/>
      <c r="WQ86" s="194"/>
      <c r="WR86" s="194"/>
      <c r="WS86" s="194"/>
      <c r="WT86" s="194"/>
      <c r="WU86" s="194"/>
      <c r="WV86" s="194"/>
      <c r="WW86" s="194"/>
      <c r="WX86" s="194"/>
      <c r="WY86" s="194"/>
      <c r="WZ86" s="194"/>
      <c r="XA86" s="194"/>
      <c r="XB86" s="194"/>
      <c r="XC86" s="194"/>
      <c r="XD86" s="194"/>
      <c r="XE86" s="194"/>
      <c r="XF86" s="194"/>
      <c r="XG86" s="194"/>
      <c r="XH86" s="194"/>
      <c r="XI86" s="194"/>
      <c r="XJ86" s="194"/>
      <c r="XK86" s="194"/>
      <c r="XL86" s="194"/>
      <c r="XM86" s="194"/>
      <c r="XN86" s="194"/>
      <c r="XO86" s="194"/>
      <c r="XP86" s="194"/>
      <c r="XQ86" s="194"/>
      <c r="XR86" s="194"/>
      <c r="XS86" s="194"/>
      <c r="XT86" s="194"/>
      <c r="XU86" s="194"/>
      <c r="XV86" s="194"/>
      <c r="XW86" s="194"/>
      <c r="XX86" s="194"/>
      <c r="XY86" s="194"/>
      <c r="XZ86" s="194"/>
      <c r="YA86" s="194"/>
      <c r="YB86" s="194"/>
      <c r="YC86" s="194"/>
      <c r="YD86" s="194"/>
      <c r="YE86" s="194"/>
      <c r="YF86" s="194"/>
      <c r="YG86" s="194"/>
      <c r="YH86" s="194"/>
      <c r="YI86" s="194"/>
      <c r="YJ86" s="194"/>
      <c r="YK86" s="194"/>
      <c r="YL86" s="194"/>
      <c r="YM86" s="194"/>
      <c r="YN86" s="194"/>
      <c r="YO86" s="194"/>
      <c r="YP86" s="194"/>
      <c r="YQ86" s="194"/>
      <c r="YR86" s="194"/>
      <c r="YS86" s="194"/>
      <c r="YT86" s="194"/>
      <c r="YU86" s="194"/>
      <c r="YV86" s="194"/>
      <c r="YW86" s="194"/>
      <c r="YX86" s="194"/>
      <c r="YY86" s="194"/>
      <c r="YZ86" s="194"/>
      <c r="ZA86" s="194"/>
      <c r="ZB86" s="194"/>
      <c r="ZC86" s="194"/>
      <c r="ZD86" s="194"/>
      <c r="ZE86" s="194"/>
      <c r="ZF86" s="194"/>
      <c r="ZG86" s="194"/>
      <c r="ZH86" s="194"/>
      <c r="ZI86" s="194"/>
      <c r="ZJ86" s="194"/>
      <c r="ZK86" s="194"/>
      <c r="ZL86" s="194"/>
      <c r="ZM86" s="194"/>
      <c r="ZN86" s="194"/>
      <c r="ZO86" s="194"/>
      <c r="ZP86" s="194"/>
      <c r="ZQ86" s="194"/>
      <c r="ZR86" s="194"/>
      <c r="ZS86" s="194"/>
      <c r="ZT86" s="194"/>
      <c r="ZU86" s="194"/>
      <c r="ZV86" s="194"/>
      <c r="ZW86" s="194"/>
      <c r="ZX86" s="194"/>
      <c r="ZY86" s="194"/>
      <c r="ZZ86" s="194"/>
    </row>
    <row r="87" spans="1:702" s="39" customFormat="1" ht="19.5" hidden="1" customHeight="1">
      <c r="A87" s="194"/>
      <c r="B87" s="823"/>
      <c r="C87" s="741">
        <f>【5】見・契_研修諸経費!C86</f>
        <v>0</v>
      </c>
      <c r="D87" s="742">
        <f>【5】見・契_研修諸経費!D86</f>
        <v>0</v>
      </c>
      <c r="E87" s="743">
        <f>【5】見・契_研修諸経費!E86</f>
        <v>0</v>
      </c>
      <c r="F87" s="744">
        <f>【5】見・契_研修諸経費!F86</f>
        <v>0</v>
      </c>
      <c r="G87" s="663">
        <f t="shared" si="6"/>
        <v>0</v>
      </c>
      <c r="H87" s="664"/>
      <c r="I87" s="664"/>
      <c r="J87" s="814"/>
      <c r="K87" s="194"/>
      <c r="L87" s="194"/>
      <c r="M87" s="194"/>
      <c r="N87" s="194"/>
      <c r="O87" s="194"/>
      <c r="P87" s="194"/>
      <c r="Q87" s="194"/>
      <c r="R87" s="194"/>
      <c r="S87" s="194"/>
      <c r="T87" s="194"/>
      <c r="U87" s="194"/>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194"/>
      <c r="CJ87" s="194"/>
      <c r="CK87" s="194"/>
      <c r="CL87" s="194"/>
      <c r="CM87" s="194"/>
      <c r="CN87" s="194"/>
      <c r="CO87" s="194"/>
      <c r="CP87" s="194"/>
      <c r="CQ87" s="194"/>
      <c r="CR87" s="194"/>
      <c r="CS87" s="194"/>
      <c r="CT87" s="194"/>
      <c r="CU87" s="194"/>
      <c r="CV87" s="194"/>
      <c r="CW87" s="194"/>
      <c r="CX87" s="194"/>
      <c r="CY87" s="194"/>
      <c r="CZ87" s="194"/>
      <c r="DA87" s="194"/>
      <c r="DB87" s="194"/>
      <c r="DC87" s="194"/>
      <c r="DD87" s="194"/>
      <c r="DE87" s="194"/>
      <c r="DF87" s="194"/>
      <c r="DG87" s="194"/>
      <c r="DH87" s="194"/>
      <c r="DI87" s="194"/>
      <c r="DJ87" s="194"/>
      <c r="DK87" s="194"/>
      <c r="DL87" s="194"/>
      <c r="DM87" s="194"/>
      <c r="DN87" s="194"/>
      <c r="DO87" s="194"/>
      <c r="DP87" s="194"/>
      <c r="DQ87" s="194"/>
      <c r="DR87" s="194"/>
      <c r="DS87" s="194"/>
      <c r="DT87" s="194"/>
      <c r="DU87" s="194"/>
      <c r="DV87" s="194"/>
      <c r="DW87" s="194"/>
      <c r="DX87" s="194"/>
      <c r="DY87" s="194"/>
      <c r="DZ87" s="194"/>
      <c r="EA87" s="194"/>
      <c r="EB87" s="194"/>
      <c r="EC87" s="194"/>
      <c r="ED87" s="194"/>
      <c r="EE87" s="194"/>
      <c r="EF87" s="194"/>
      <c r="EG87" s="194"/>
      <c r="EH87" s="194"/>
      <c r="EI87" s="194"/>
      <c r="EJ87" s="194"/>
      <c r="EK87" s="194"/>
      <c r="EL87" s="194"/>
      <c r="EM87" s="194"/>
      <c r="EN87" s="194"/>
      <c r="EO87" s="194"/>
      <c r="EP87" s="194"/>
      <c r="EQ87" s="194"/>
      <c r="ER87" s="194"/>
      <c r="ES87" s="194"/>
      <c r="ET87" s="194"/>
      <c r="EU87" s="194"/>
      <c r="EV87" s="194"/>
      <c r="EW87" s="194"/>
      <c r="EX87" s="194"/>
      <c r="EY87" s="194"/>
      <c r="EZ87" s="194"/>
      <c r="FA87" s="194"/>
      <c r="FB87" s="194"/>
      <c r="FC87" s="194"/>
      <c r="FD87" s="194"/>
      <c r="FE87" s="194"/>
      <c r="FF87" s="194"/>
      <c r="FG87" s="194"/>
      <c r="FH87" s="194"/>
      <c r="FI87" s="194"/>
      <c r="FJ87" s="194"/>
      <c r="FK87" s="194"/>
      <c r="FL87" s="194"/>
      <c r="FM87" s="194"/>
      <c r="FN87" s="194"/>
      <c r="FO87" s="194"/>
      <c r="FP87" s="194"/>
      <c r="FQ87" s="194"/>
      <c r="FR87" s="194"/>
      <c r="FS87" s="194"/>
      <c r="FT87" s="194"/>
      <c r="FU87" s="194"/>
      <c r="FV87" s="194"/>
      <c r="FW87" s="194"/>
      <c r="FX87" s="194"/>
      <c r="FY87" s="194"/>
      <c r="FZ87" s="194"/>
      <c r="GA87" s="194"/>
      <c r="GB87" s="194"/>
      <c r="GC87" s="194"/>
      <c r="GD87" s="194"/>
      <c r="GE87" s="194"/>
      <c r="GF87" s="194"/>
      <c r="GG87" s="194"/>
      <c r="GH87" s="194"/>
      <c r="GI87" s="194"/>
      <c r="GJ87" s="194"/>
      <c r="GK87" s="194"/>
      <c r="GL87" s="194"/>
      <c r="GM87" s="194"/>
      <c r="GN87" s="194"/>
      <c r="GO87" s="194"/>
      <c r="GP87" s="194"/>
      <c r="GQ87" s="194"/>
      <c r="GR87" s="194"/>
      <c r="GS87" s="194"/>
      <c r="GT87" s="194"/>
      <c r="GU87" s="194"/>
      <c r="GV87" s="194"/>
      <c r="GW87" s="194"/>
      <c r="GX87" s="194"/>
      <c r="GY87" s="194"/>
      <c r="GZ87" s="194"/>
      <c r="HA87" s="194"/>
      <c r="HB87" s="194"/>
      <c r="HC87" s="194"/>
      <c r="HD87" s="194"/>
      <c r="HE87" s="194"/>
      <c r="HF87" s="194"/>
      <c r="HG87" s="194"/>
      <c r="HH87" s="194"/>
      <c r="HI87" s="194"/>
      <c r="HJ87" s="194"/>
      <c r="HK87" s="194"/>
      <c r="HL87" s="194"/>
      <c r="HM87" s="194"/>
      <c r="HN87" s="194"/>
      <c r="HO87" s="194"/>
      <c r="HP87" s="194"/>
      <c r="HQ87" s="194"/>
      <c r="HR87" s="194"/>
      <c r="HS87" s="194"/>
      <c r="HT87" s="194"/>
      <c r="HU87" s="194"/>
      <c r="HV87" s="194"/>
      <c r="HW87" s="194"/>
      <c r="HX87" s="194"/>
      <c r="HY87" s="194"/>
      <c r="HZ87" s="194"/>
      <c r="IA87" s="194"/>
      <c r="IB87" s="194"/>
      <c r="IC87" s="194"/>
      <c r="ID87" s="194"/>
      <c r="IE87" s="194"/>
      <c r="IF87" s="194"/>
      <c r="IG87" s="194"/>
      <c r="IH87" s="194"/>
      <c r="II87" s="194"/>
      <c r="IJ87" s="194"/>
      <c r="IK87" s="194"/>
      <c r="IL87" s="194"/>
      <c r="IM87" s="194"/>
      <c r="IN87" s="194"/>
      <c r="IO87" s="194"/>
      <c r="IP87" s="194"/>
      <c r="IQ87" s="194"/>
      <c r="IR87" s="194"/>
      <c r="IS87" s="194"/>
      <c r="IT87" s="194"/>
      <c r="IU87" s="194"/>
      <c r="IV87" s="194"/>
      <c r="IW87" s="194"/>
      <c r="IX87" s="194"/>
      <c r="IY87" s="194"/>
      <c r="IZ87" s="194"/>
      <c r="JA87" s="194"/>
      <c r="JB87" s="194"/>
      <c r="JC87" s="194"/>
      <c r="JD87" s="194"/>
      <c r="JE87" s="194"/>
      <c r="JF87" s="194"/>
      <c r="JG87" s="194"/>
      <c r="JH87" s="194"/>
      <c r="JI87" s="194"/>
      <c r="JJ87" s="194"/>
      <c r="JK87" s="194"/>
      <c r="JL87" s="194"/>
      <c r="JM87" s="194"/>
      <c r="JN87" s="194"/>
      <c r="JO87" s="194"/>
      <c r="JP87" s="194"/>
      <c r="JQ87" s="194"/>
      <c r="JR87" s="194"/>
      <c r="JS87" s="194"/>
      <c r="JT87" s="194"/>
      <c r="JU87" s="194"/>
      <c r="JV87" s="194"/>
      <c r="JW87" s="194"/>
      <c r="JX87" s="194"/>
      <c r="JY87" s="194"/>
      <c r="JZ87" s="194"/>
      <c r="KA87" s="194"/>
      <c r="KB87" s="194"/>
      <c r="KC87" s="194"/>
      <c r="KD87" s="194"/>
      <c r="KE87" s="194"/>
      <c r="KF87" s="194"/>
      <c r="KG87" s="194"/>
      <c r="KH87" s="194"/>
      <c r="KI87" s="194"/>
      <c r="KJ87" s="194"/>
      <c r="KK87" s="194"/>
      <c r="KL87" s="194"/>
      <c r="KM87" s="194"/>
      <c r="KN87" s="194"/>
      <c r="KO87" s="194"/>
      <c r="KP87" s="194"/>
      <c r="KQ87" s="194"/>
      <c r="KR87" s="194"/>
      <c r="KS87" s="194"/>
      <c r="KT87" s="194"/>
      <c r="KU87" s="194"/>
      <c r="KV87" s="194"/>
      <c r="KW87" s="194"/>
      <c r="KX87" s="194"/>
      <c r="KY87" s="194"/>
      <c r="KZ87" s="194"/>
      <c r="LA87" s="194"/>
      <c r="LB87" s="194"/>
      <c r="LC87" s="194"/>
      <c r="LD87" s="194"/>
      <c r="LE87" s="194"/>
      <c r="LF87" s="194"/>
      <c r="LG87" s="194"/>
      <c r="LH87" s="194"/>
      <c r="LI87" s="194"/>
      <c r="LJ87" s="194"/>
      <c r="LK87" s="194"/>
      <c r="LL87" s="194"/>
      <c r="LM87" s="194"/>
      <c r="LN87" s="194"/>
      <c r="LO87" s="194"/>
      <c r="LP87" s="194"/>
      <c r="LQ87" s="194"/>
      <c r="LR87" s="194"/>
      <c r="LS87" s="194"/>
      <c r="LT87" s="194"/>
      <c r="LU87" s="194"/>
      <c r="LV87" s="194"/>
      <c r="LW87" s="194"/>
      <c r="LX87" s="194"/>
      <c r="LY87" s="194"/>
      <c r="LZ87" s="194"/>
      <c r="MA87" s="194"/>
      <c r="MB87" s="194"/>
      <c r="MC87" s="194"/>
      <c r="MD87" s="194"/>
      <c r="ME87" s="194"/>
      <c r="MF87" s="194"/>
      <c r="MG87" s="194"/>
      <c r="MH87" s="194"/>
      <c r="MI87" s="194"/>
      <c r="MJ87" s="194"/>
      <c r="MK87" s="194"/>
      <c r="ML87" s="194"/>
      <c r="MM87" s="194"/>
      <c r="MN87" s="194"/>
      <c r="MO87" s="194"/>
      <c r="MP87" s="194"/>
      <c r="MQ87" s="194"/>
      <c r="MR87" s="194"/>
      <c r="MS87" s="194"/>
      <c r="MT87" s="194"/>
      <c r="MU87" s="194"/>
      <c r="MV87" s="194"/>
      <c r="MW87" s="194"/>
      <c r="MX87" s="194"/>
      <c r="MY87" s="194"/>
      <c r="MZ87" s="194"/>
      <c r="NA87" s="194"/>
      <c r="NB87" s="194"/>
      <c r="NC87" s="194"/>
      <c r="ND87" s="194"/>
      <c r="NE87" s="194"/>
      <c r="NF87" s="194"/>
      <c r="NG87" s="194"/>
      <c r="NH87" s="194"/>
      <c r="NI87" s="194"/>
      <c r="NJ87" s="194"/>
      <c r="NK87" s="194"/>
      <c r="NL87" s="194"/>
      <c r="NM87" s="194"/>
      <c r="NN87" s="194"/>
      <c r="NO87" s="194"/>
      <c r="NP87" s="194"/>
      <c r="NQ87" s="194"/>
      <c r="NR87" s="194"/>
      <c r="NS87" s="194"/>
      <c r="NT87" s="194"/>
      <c r="NU87" s="194"/>
      <c r="NV87" s="194"/>
      <c r="NW87" s="194"/>
      <c r="NX87" s="194"/>
      <c r="NY87" s="194"/>
      <c r="NZ87" s="194"/>
      <c r="OA87" s="194"/>
      <c r="OB87" s="194"/>
      <c r="OC87" s="194"/>
      <c r="OD87" s="194"/>
      <c r="OE87" s="194"/>
      <c r="OF87" s="194"/>
      <c r="OG87" s="194"/>
      <c r="OH87" s="194"/>
      <c r="OI87" s="194"/>
      <c r="OJ87" s="194"/>
      <c r="OK87" s="194"/>
      <c r="OL87" s="194"/>
      <c r="OM87" s="194"/>
      <c r="ON87" s="194"/>
      <c r="OO87" s="194"/>
      <c r="OP87" s="194"/>
      <c r="OQ87" s="194"/>
      <c r="OR87" s="194"/>
      <c r="OS87" s="194"/>
      <c r="OT87" s="194"/>
      <c r="OU87" s="194"/>
      <c r="OV87" s="194"/>
      <c r="OW87" s="194"/>
      <c r="OX87" s="194"/>
      <c r="OY87" s="194"/>
      <c r="OZ87" s="194"/>
      <c r="PA87" s="194"/>
      <c r="PB87" s="194"/>
      <c r="PC87" s="194"/>
      <c r="PD87" s="194"/>
      <c r="PE87" s="194"/>
      <c r="PF87" s="194"/>
      <c r="PG87" s="194"/>
      <c r="PH87" s="194"/>
      <c r="PI87" s="194"/>
      <c r="PJ87" s="194"/>
      <c r="PK87" s="194"/>
      <c r="PL87" s="194"/>
      <c r="PM87" s="194"/>
      <c r="PN87" s="194"/>
      <c r="PO87" s="194"/>
      <c r="PP87" s="194"/>
      <c r="PQ87" s="194"/>
      <c r="PR87" s="194"/>
      <c r="PS87" s="194"/>
      <c r="PT87" s="194"/>
      <c r="PU87" s="194"/>
      <c r="PV87" s="194"/>
      <c r="PW87" s="194"/>
      <c r="PX87" s="194"/>
      <c r="PY87" s="194"/>
      <c r="PZ87" s="194"/>
      <c r="QA87" s="194"/>
      <c r="QB87" s="194"/>
      <c r="QC87" s="194"/>
      <c r="QD87" s="194"/>
      <c r="QE87" s="194"/>
      <c r="QF87" s="194"/>
      <c r="QG87" s="194"/>
      <c r="QH87" s="194"/>
      <c r="QI87" s="194"/>
      <c r="QJ87" s="194"/>
      <c r="QK87" s="194"/>
      <c r="QL87" s="194"/>
      <c r="QM87" s="194"/>
      <c r="QN87" s="194"/>
      <c r="QO87" s="194"/>
      <c r="QP87" s="194"/>
      <c r="QQ87" s="194"/>
      <c r="QR87" s="194"/>
      <c r="QS87" s="194"/>
      <c r="QT87" s="194"/>
      <c r="QU87" s="194"/>
      <c r="QV87" s="194"/>
      <c r="QW87" s="194"/>
      <c r="QX87" s="194"/>
      <c r="QY87" s="194"/>
      <c r="QZ87" s="194"/>
      <c r="RA87" s="194"/>
      <c r="RB87" s="194"/>
      <c r="RC87" s="194"/>
      <c r="RD87" s="194"/>
      <c r="RE87" s="194"/>
      <c r="RF87" s="194"/>
      <c r="RG87" s="194"/>
      <c r="RH87" s="194"/>
      <c r="RI87" s="194"/>
      <c r="RJ87" s="194"/>
      <c r="RK87" s="194"/>
      <c r="RL87" s="194"/>
      <c r="RM87" s="194"/>
      <c r="RN87" s="194"/>
      <c r="RO87" s="194"/>
      <c r="RP87" s="194"/>
      <c r="RQ87" s="194"/>
      <c r="RR87" s="194"/>
      <c r="RS87" s="194"/>
      <c r="RT87" s="194"/>
      <c r="RU87" s="194"/>
      <c r="RV87" s="194"/>
      <c r="RW87" s="194"/>
      <c r="RX87" s="194"/>
      <c r="RY87" s="194"/>
      <c r="RZ87" s="194"/>
      <c r="SA87" s="194"/>
      <c r="SB87" s="194"/>
      <c r="SC87" s="194"/>
      <c r="SD87" s="194"/>
      <c r="SE87" s="194"/>
      <c r="SF87" s="194"/>
      <c r="SG87" s="194"/>
      <c r="SH87" s="194"/>
      <c r="SI87" s="194"/>
      <c r="SJ87" s="194"/>
      <c r="SK87" s="194"/>
      <c r="SL87" s="194"/>
      <c r="SM87" s="194"/>
      <c r="SN87" s="194"/>
      <c r="SO87" s="194"/>
      <c r="SP87" s="194"/>
      <c r="SQ87" s="194"/>
      <c r="SR87" s="194"/>
      <c r="SS87" s="194"/>
      <c r="ST87" s="194"/>
      <c r="SU87" s="194"/>
      <c r="SV87" s="194"/>
      <c r="SW87" s="194"/>
      <c r="SX87" s="194"/>
      <c r="SY87" s="194"/>
      <c r="SZ87" s="194"/>
      <c r="TA87" s="194"/>
      <c r="TB87" s="194"/>
      <c r="TC87" s="194"/>
      <c r="TD87" s="194"/>
      <c r="TE87" s="194"/>
      <c r="TF87" s="194"/>
      <c r="TG87" s="194"/>
      <c r="TH87" s="194"/>
      <c r="TI87" s="194"/>
      <c r="TJ87" s="194"/>
      <c r="TK87" s="194"/>
      <c r="TL87" s="194"/>
      <c r="TM87" s="194"/>
      <c r="TN87" s="194"/>
      <c r="TO87" s="194"/>
      <c r="TP87" s="194"/>
      <c r="TQ87" s="194"/>
      <c r="TR87" s="194"/>
      <c r="TS87" s="194"/>
      <c r="TT87" s="194"/>
      <c r="TU87" s="194"/>
      <c r="TV87" s="194"/>
      <c r="TW87" s="194"/>
      <c r="TX87" s="194"/>
      <c r="TY87" s="194"/>
      <c r="TZ87" s="194"/>
      <c r="UA87" s="194"/>
      <c r="UB87" s="194"/>
      <c r="UC87" s="194"/>
      <c r="UD87" s="194"/>
      <c r="UE87" s="194"/>
      <c r="UF87" s="194"/>
      <c r="UG87" s="194"/>
      <c r="UH87" s="194"/>
      <c r="UI87" s="194"/>
      <c r="UJ87" s="194"/>
      <c r="UK87" s="194"/>
      <c r="UL87" s="194"/>
      <c r="UM87" s="194"/>
      <c r="UN87" s="194"/>
      <c r="UO87" s="194"/>
      <c r="UP87" s="194"/>
      <c r="UQ87" s="194"/>
      <c r="UR87" s="194"/>
      <c r="US87" s="194"/>
      <c r="UT87" s="194"/>
      <c r="UU87" s="194"/>
      <c r="UV87" s="194"/>
      <c r="UW87" s="194"/>
      <c r="UX87" s="194"/>
      <c r="UY87" s="194"/>
      <c r="UZ87" s="194"/>
      <c r="VA87" s="194"/>
      <c r="VB87" s="194"/>
      <c r="VC87" s="194"/>
      <c r="VD87" s="194"/>
      <c r="VE87" s="194"/>
      <c r="VF87" s="194"/>
      <c r="VG87" s="194"/>
      <c r="VH87" s="194"/>
      <c r="VI87" s="194"/>
      <c r="VJ87" s="194"/>
      <c r="VK87" s="194"/>
      <c r="VL87" s="194"/>
      <c r="VM87" s="194"/>
      <c r="VN87" s="194"/>
      <c r="VO87" s="194"/>
      <c r="VP87" s="194"/>
      <c r="VQ87" s="194"/>
      <c r="VR87" s="194"/>
      <c r="VS87" s="194"/>
      <c r="VT87" s="194"/>
      <c r="VU87" s="194"/>
      <c r="VV87" s="194"/>
      <c r="VW87" s="194"/>
      <c r="VX87" s="194"/>
      <c r="VY87" s="194"/>
      <c r="VZ87" s="194"/>
      <c r="WA87" s="194"/>
      <c r="WB87" s="194"/>
      <c r="WC87" s="194"/>
      <c r="WD87" s="194"/>
      <c r="WE87" s="194"/>
      <c r="WF87" s="194"/>
      <c r="WG87" s="194"/>
      <c r="WH87" s="194"/>
      <c r="WI87" s="194"/>
      <c r="WJ87" s="194"/>
      <c r="WK87" s="194"/>
      <c r="WL87" s="194"/>
      <c r="WM87" s="194"/>
      <c r="WN87" s="194"/>
      <c r="WO87" s="194"/>
      <c r="WP87" s="194"/>
      <c r="WQ87" s="194"/>
      <c r="WR87" s="194"/>
      <c r="WS87" s="194"/>
      <c r="WT87" s="194"/>
      <c r="WU87" s="194"/>
      <c r="WV87" s="194"/>
      <c r="WW87" s="194"/>
      <c r="WX87" s="194"/>
      <c r="WY87" s="194"/>
      <c r="WZ87" s="194"/>
      <c r="XA87" s="194"/>
      <c r="XB87" s="194"/>
      <c r="XC87" s="194"/>
      <c r="XD87" s="194"/>
      <c r="XE87" s="194"/>
      <c r="XF87" s="194"/>
      <c r="XG87" s="194"/>
      <c r="XH87" s="194"/>
      <c r="XI87" s="194"/>
      <c r="XJ87" s="194"/>
      <c r="XK87" s="194"/>
      <c r="XL87" s="194"/>
      <c r="XM87" s="194"/>
      <c r="XN87" s="194"/>
      <c r="XO87" s="194"/>
      <c r="XP87" s="194"/>
      <c r="XQ87" s="194"/>
      <c r="XR87" s="194"/>
      <c r="XS87" s="194"/>
      <c r="XT87" s="194"/>
      <c r="XU87" s="194"/>
      <c r="XV87" s="194"/>
      <c r="XW87" s="194"/>
      <c r="XX87" s="194"/>
      <c r="XY87" s="194"/>
      <c r="XZ87" s="194"/>
      <c r="YA87" s="194"/>
      <c r="YB87" s="194"/>
      <c r="YC87" s="194"/>
      <c r="YD87" s="194"/>
      <c r="YE87" s="194"/>
      <c r="YF87" s="194"/>
      <c r="YG87" s="194"/>
      <c r="YH87" s="194"/>
      <c r="YI87" s="194"/>
      <c r="YJ87" s="194"/>
      <c r="YK87" s="194"/>
      <c r="YL87" s="194"/>
      <c r="YM87" s="194"/>
      <c r="YN87" s="194"/>
      <c r="YO87" s="194"/>
      <c r="YP87" s="194"/>
      <c r="YQ87" s="194"/>
      <c r="YR87" s="194"/>
      <c r="YS87" s="194"/>
      <c r="YT87" s="194"/>
      <c r="YU87" s="194"/>
      <c r="YV87" s="194"/>
      <c r="YW87" s="194"/>
      <c r="YX87" s="194"/>
      <c r="YY87" s="194"/>
      <c r="YZ87" s="194"/>
      <c r="ZA87" s="194"/>
      <c r="ZB87" s="194"/>
      <c r="ZC87" s="194"/>
      <c r="ZD87" s="194"/>
      <c r="ZE87" s="194"/>
      <c r="ZF87" s="194"/>
      <c r="ZG87" s="194"/>
      <c r="ZH87" s="194"/>
      <c r="ZI87" s="194"/>
      <c r="ZJ87" s="194"/>
      <c r="ZK87" s="194"/>
      <c r="ZL87" s="194"/>
      <c r="ZM87" s="194"/>
      <c r="ZN87" s="194"/>
      <c r="ZO87" s="194"/>
      <c r="ZP87" s="194"/>
      <c r="ZQ87" s="194"/>
      <c r="ZR87" s="194"/>
      <c r="ZS87" s="194"/>
      <c r="ZT87" s="194"/>
      <c r="ZU87" s="194"/>
      <c r="ZV87" s="194"/>
      <c r="ZW87" s="194"/>
      <c r="ZX87" s="194"/>
      <c r="ZY87" s="194"/>
      <c r="ZZ87" s="194"/>
    </row>
    <row r="88" spans="1:702" s="39" customFormat="1" ht="19.5" hidden="1" customHeight="1">
      <c r="A88" s="194"/>
      <c r="B88" s="823"/>
      <c r="C88" s="741">
        <f>【5】見・契_研修諸経費!C87</f>
        <v>0</v>
      </c>
      <c r="D88" s="742">
        <f>【5】見・契_研修諸経費!D87</f>
        <v>0</v>
      </c>
      <c r="E88" s="743">
        <f>【5】見・契_研修諸経費!E87</f>
        <v>0</v>
      </c>
      <c r="F88" s="744">
        <f>【5】見・契_研修諸経費!F87</f>
        <v>0</v>
      </c>
      <c r="G88" s="663">
        <f t="shared" si="6"/>
        <v>0</v>
      </c>
      <c r="H88" s="664"/>
      <c r="I88" s="664"/>
      <c r="J88" s="81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c r="BV88" s="194"/>
      <c r="BW88" s="194"/>
      <c r="BX88" s="194"/>
      <c r="BY88" s="194"/>
      <c r="BZ88" s="194"/>
      <c r="CA88" s="194"/>
      <c r="CB88" s="194"/>
      <c r="CC88" s="194"/>
      <c r="CD88" s="194"/>
      <c r="CE88" s="194"/>
      <c r="CF88" s="194"/>
      <c r="CG88" s="194"/>
      <c r="CH88" s="194"/>
      <c r="CI88" s="194"/>
      <c r="CJ88" s="194"/>
      <c r="CK88" s="194"/>
      <c r="CL88" s="194"/>
      <c r="CM88" s="194"/>
      <c r="CN88" s="194"/>
      <c r="CO88" s="194"/>
      <c r="CP88" s="194"/>
      <c r="CQ88" s="194"/>
      <c r="CR88" s="194"/>
      <c r="CS88" s="194"/>
      <c r="CT88" s="194"/>
      <c r="CU88" s="194"/>
      <c r="CV88" s="194"/>
      <c r="CW88" s="194"/>
      <c r="CX88" s="194"/>
      <c r="CY88" s="194"/>
      <c r="CZ88" s="194"/>
      <c r="DA88" s="194"/>
      <c r="DB88" s="194"/>
      <c r="DC88" s="194"/>
      <c r="DD88" s="194"/>
      <c r="DE88" s="194"/>
      <c r="DF88" s="194"/>
      <c r="DG88" s="194"/>
      <c r="DH88" s="194"/>
      <c r="DI88" s="194"/>
      <c r="DJ88" s="194"/>
      <c r="DK88" s="194"/>
      <c r="DL88" s="194"/>
      <c r="DM88" s="194"/>
      <c r="DN88" s="194"/>
      <c r="DO88" s="194"/>
      <c r="DP88" s="194"/>
      <c r="DQ88" s="194"/>
      <c r="DR88" s="194"/>
      <c r="DS88" s="194"/>
      <c r="DT88" s="194"/>
      <c r="DU88" s="194"/>
      <c r="DV88" s="194"/>
      <c r="DW88" s="194"/>
      <c r="DX88" s="194"/>
      <c r="DY88" s="194"/>
      <c r="DZ88" s="194"/>
      <c r="EA88" s="194"/>
      <c r="EB88" s="194"/>
      <c r="EC88" s="194"/>
      <c r="ED88" s="194"/>
      <c r="EE88" s="194"/>
      <c r="EF88" s="194"/>
      <c r="EG88" s="194"/>
      <c r="EH88" s="194"/>
      <c r="EI88" s="194"/>
      <c r="EJ88" s="194"/>
      <c r="EK88" s="194"/>
      <c r="EL88" s="194"/>
      <c r="EM88" s="194"/>
      <c r="EN88" s="194"/>
      <c r="EO88" s="194"/>
      <c r="EP88" s="194"/>
      <c r="EQ88" s="194"/>
      <c r="ER88" s="194"/>
      <c r="ES88" s="194"/>
      <c r="ET88" s="194"/>
      <c r="EU88" s="194"/>
      <c r="EV88" s="194"/>
      <c r="EW88" s="194"/>
      <c r="EX88" s="194"/>
      <c r="EY88" s="194"/>
      <c r="EZ88" s="194"/>
      <c r="FA88" s="194"/>
      <c r="FB88" s="194"/>
      <c r="FC88" s="194"/>
      <c r="FD88" s="194"/>
      <c r="FE88" s="194"/>
      <c r="FF88" s="194"/>
      <c r="FG88" s="194"/>
      <c r="FH88" s="194"/>
      <c r="FI88" s="194"/>
      <c r="FJ88" s="194"/>
      <c r="FK88" s="194"/>
      <c r="FL88" s="194"/>
      <c r="FM88" s="194"/>
      <c r="FN88" s="194"/>
      <c r="FO88" s="194"/>
      <c r="FP88" s="194"/>
      <c r="FQ88" s="194"/>
      <c r="FR88" s="194"/>
      <c r="FS88" s="194"/>
      <c r="FT88" s="194"/>
      <c r="FU88" s="194"/>
      <c r="FV88" s="194"/>
      <c r="FW88" s="194"/>
      <c r="FX88" s="194"/>
      <c r="FY88" s="194"/>
      <c r="FZ88" s="194"/>
      <c r="GA88" s="194"/>
      <c r="GB88" s="194"/>
      <c r="GC88" s="194"/>
      <c r="GD88" s="194"/>
      <c r="GE88" s="194"/>
      <c r="GF88" s="194"/>
      <c r="GG88" s="194"/>
      <c r="GH88" s="194"/>
      <c r="GI88" s="194"/>
      <c r="GJ88" s="194"/>
      <c r="GK88" s="194"/>
      <c r="GL88" s="194"/>
      <c r="GM88" s="194"/>
      <c r="GN88" s="194"/>
      <c r="GO88" s="194"/>
      <c r="GP88" s="194"/>
      <c r="GQ88" s="194"/>
      <c r="GR88" s="194"/>
      <c r="GS88" s="194"/>
      <c r="GT88" s="194"/>
      <c r="GU88" s="194"/>
      <c r="GV88" s="194"/>
      <c r="GW88" s="194"/>
      <c r="GX88" s="194"/>
      <c r="GY88" s="194"/>
      <c r="GZ88" s="194"/>
      <c r="HA88" s="194"/>
      <c r="HB88" s="194"/>
      <c r="HC88" s="194"/>
      <c r="HD88" s="194"/>
      <c r="HE88" s="194"/>
      <c r="HF88" s="194"/>
      <c r="HG88" s="194"/>
      <c r="HH88" s="194"/>
      <c r="HI88" s="194"/>
      <c r="HJ88" s="194"/>
      <c r="HK88" s="194"/>
      <c r="HL88" s="194"/>
      <c r="HM88" s="194"/>
      <c r="HN88" s="194"/>
      <c r="HO88" s="194"/>
      <c r="HP88" s="194"/>
      <c r="HQ88" s="194"/>
      <c r="HR88" s="194"/>
      <c r="HS88" s="194"/>
      <c r="HT88" s="194"/>
      <c r="HU88" s="194"/>
      <c r="HV88" s="194"/>
      <c r="HW88" s="194"/>
      <c r="HX88" s="194"/>
      <c r="HY88" s="194"/>
      <c r="HZ88" s="194"/>
      <c r="IA88" s="194"/>
      <c r="IB88" s="194"/>
      <c r="IC88" s="194"/>
      <c r="ID88" s="194"/>
      <c r="IE88" s="194"/>
      <c r="IF88" s="194"/>
      <c r="IG88" s="194"/>
      <c r="IH88" s="194"/>
      <c r="II88" s="194"/>
      <c r="IJ88" s="194"/>
      <c r="IK88" s="194"/>
      <c r="IL88" s="194"/>
      <c r="IM88" s="194"/>
      <c r="IN88" s="194"/>
      <c r="IO88" s="194"/>
      <c r="IP88" s="194"/>
      <c r="IQ88" s="194"/>
      <c r="IR88" s="194"/>
      <c r="IS88" s="194"/>
      <c r="IT88" s="194"/>
      <c r="IU88" s="194"/>
      <c r="IV88" s="194"/>
      <c r="IW88" s="194"/>
      <c r="IX88" s="194"/>
      <c r="IY88" s="194"/>
      <c r="IZ88" s="194"/>
      <c r="JA88" s="194"/>
      <c r="JB88" s="194"/>
      <c r="JC88" s="194"/>
      <c r="JD88" s="194"/>
      <c r="JE88" s="194"/>
      <c r="JF88" s="194"/>
      <c r="JG88" s="194"/>
      <c r="JH88" s="194"/>
      <c r="JI88" s="194"/>
      <c r="JJ88" s="194"/>
      <c r="JK88" s="194"/>
      <c r="JL88" s="194"/>
      <c r="JM88" s="194"/>
      <c r="JN88" s="194"/>
      <c r="JO88" s="194"/>
      <c r="JP88" s="194"/>
      <c r="JQ88" s="194"/>
      <c r="JR88" s="194"/>
      <c r="JS88" s="194"/>
      <c r="JT88" s="194"/>
      <c r="JU88" s="194"/>
      <c r="JV88" s="194"/>
      <c r="JW88" s="194"/>
      <c r="JX88" s="194"/>
      <c r="JY88" s="194"/>
      <c r="JZ88" s="194"/>
      <c r="KA88" s="194"/>
      <c r="KB88" s="194"/>
      <c r="KC88" s="194"/>
      <c r="KD88" s="194"/>
      <c r="KE88" s="194"/>
      <c r="KF88" s="194"/>
      <c r="KG88" s="194"/>
      <c r="KH88" s="194"/>
      <c r="KI88" s="194"/>
      <c r="KJ88" s="194"/>
      <c r="KK88" s="194"/>
      <c r="KL88" s="194"/>
      <c r="KM88" s="194"/>
      <c r="KN88" s="194"/>
      <c r="KO88" s="194"/>
      <c r="KP88" s="194"/>
      <c r="KQ88" s="194"/>
      <c r="KR88" s="194"/>
      <c r="KS88" s="194"/>
      <c r="KT88" s="194"/>
      <c r="KU88" s="194"/>
      <c r="KV88" s="194"/>
      <c r="KW88" s="194"/>
      <c r="KX88" s="194"/>
      <c r="KY88" s="194"/>
      <c r="KZ88" s="194"/>
      <c r="LA88" s="194"/>
      <c r="LB88" s="194"/>
      <c r="LC88" s="194"/>
      <c r="LD88" s="194"/>
      <c r="LE88" s="194"/>
      <c r="LF88" s="194"/>
      <c r="LG88" s="194"/>
      <c r="LH88" s="194"/>
      <c r="LI88" s="194"/>
      <c r="LJ88" s="194"/>
      <c r="LK88" s="194"/>
      <c r="LL88" s="194"/>
      <c r="LM88" s="194"/>
      <c r="LN88" s="194"/>
      <c r="LO88" s="194"/>
      <c r="LP88" s="194"/>
      <c r="LQ88" s="194"/>
      <c r="LR88" s="194"/>
      <c r="LS88" s="194"/>
      <c r="LT88" s="194"/>
      <c r="LU88" s="194"/>
      <c r="LV88" s="194"/>
      <c r="LW88" s="194"/>
      <c r="LX88" s="194"/>
      <c r="LY88" s="194"/>
      <c r="LZ88" s="194"/>
      <c r="MA88" s="194"/>
      <c r="MB88" s="194"/>
      <c r="MC88" s="194"/>
      <c r="MD88" s="194"/>
      <c r="ME88" s="194"/>
      <c r="MF88" s="194"/>
      <c r="MG88" s="194"/>
      <c r="MH88" s="194"/>
      <c r="MI88" s="194"/>
      <c r="MJ88" s="194"/>
      <c r="MK88" s="194"/>
      <c r="ML88" s="194"/>
      <c r="MM88" s="194"/>
      <c r="MN88" s="194"/>
      <c r="MO88" s="194"/>
      <c r="MP88" s="194"/>
      <c r="MQ88" s="194"/>
      <c r="MR88" s="194"/>
      <c r="MS88" s="194"/>
      <c r="MT88" s="194"/>
      <c r="MU88" s="194"/>
      <c r="MV88" s="194"/>
      <c r="MW88" s="194"/>
      <c r="MX88" s="194"/>
      <c r="MY88" s="194"/>
      <c r="MZ88" s="194"/>
      <c r="NA88" s="194"/>
      <c r="NB88" s="194"/>
      <c r="NC88" s="194"/>
      <c r="ND88" s="194"/>
      <c r="NE88" s="194"/>
      <c r="NF88" s="194"/>
      <c r="NG88" s="194"/>
      <c r="NH88" s="194"/>
      <c r="NI88" s="194"/>
      <c r="NJ88" s="194"/>
      <c r="NK88" s="194"/>
      <c r="NL88" s="194"/>
      <c r="NM88" s="194"/>
      <c r="NN88" s="194"/>
      <c r="NO88" s="194"/>
      <c r="NP88" s="194"/>
      <c r="NQ88" s="194"/>
      <c r="NR88" s="194"/>
      <c r="NS88" s="194"/>
      <c r="NT88" s="194"/>
      <c r="NU88" s="194"/>
      <c r="NV88" s="194"/>
      <c r="NW88" s="194"/>
      <c r="NX88" s="194"/>
      <c r="NY88" s="194"/>
      <c r="NZ88" s="194"/>
      <c r="OA88" s="194"/>
      <c r="OB88" s="194"/>
      <c r="OC88" s="194"/>
      <c r="OD88" s="194"/>
      <c r="OE88" s="194"/>
      <c r="OF88" s="194"/>
      <c r="OG88" s="194"/>
      <c r="OH88" s="194"/>
      <c r="OI88" s="194"/>
      <c r="OJ88" s="194"/>
      <c r="OK88" s="194"/>
      <c r="OL88" s="194"/>
      <c r="OM88" s="194"/>
      <c r="ON88" s="194"/>
      <c r="OO88" s="194"/>
      <c r="OP88" s="194"/>
      <c r="OQ88" s="194"/>
      <c r="OR88" s="194"/>
      <c r="OS88" s="194"/>
      <c r="OT88" s="194"/>
      <c r="OU88" s="194"/>
      <c r="OV88" s="194"/>
      <c r="OW88" s="194"/>
      <c r="OX88" s="194"/>
      <c r="OY88" s="194"/>
      <c r="OZ88" s="194"/>
      <c r="PA88" s="194"/>
      <c r="PB88" s="194"/>
      <c r="PC88" s="194"/>
      <c r="PD88" s="194"/>
      <c r="PE88" s="194"/>
      <c r="PF88" s="194"/>
      <c r="PG88" s="194"/>
      <c r="PH88" s="194"/>
      <c r="PI88" s="194"/>
      <c r="PJ88" s="194"/>
      <c r="PK88" s="194"/>
      <c r="PL88" s="194"/>
      <c r="PM88" s="194"/>
      <c r="PN88" s="194"/>
      <c r="PO88" s="194"/>
      <c r="PP88" s="194"/>
      <c r="PQ88" s="194"/>
      <c r="PR88" s="194"/>
      <c r="PS88" s="194"/>
      <c r="PT88" s="194"/>
      <c r="PU88" s="194"/>
      <c r="PV88" s="194"/>
      <c r="PW88" s="194"/>
      <c r="PX88" s="194"/>
      <c r="PY88" s="194"/>
      <c r="PZ88" s="194"/>
      <c r="QA88" s="194"/>
      <c r="QB88" s="194"/>
      <c r="QC88" s="194"/>
      <c r="QD88" s="194"/>
      <c r="QE88" s="194"/>
      <c r="QF88" s="194"/>
      <c r="QG88" s="194"/>
      <c r="QH88" s="194"/>
      <c r="QI88" s="194"/>
      <c r="QJ88" s="194"/>
      <c r="QK88" s="194"/>
      <c r="QL88" s="194"/>
      <c r="QM88" s="194"/>
      <c r="QN88" s="194"/>
      <c r="QO88" s="194"/>
      <c r="QP88" s="194"/>
      <c r="QQ88" s="194"/>
      <c r="QR88" s="194"/>
      <c r="QS88" s="194"/>
      <c r="QT88" s="194"/>
      <c r="QU88" s="194"/>
      <c r="QV88" s="194"/>
      <c r="QW88" s="194"/>
      <c r="QX88" s="194"/>
      <c r="QY88" s="194"/>
      <c r="QZ88" s="194"/>
      <c r="RA88" s="194"/>
      <c r="RB88" s="194"/>
      <c r="RC88" s="194"/>
      <c r="RD88" s="194"/>
      <c r="RE88" s="194"/>
      <c r="RF88" s="194"/>
      <c r="RG88" s="194"/>
      <c r="RH88" s="194"/>
      <c r="RI88" s="194"/>
      <c r="RJ88" s="194"/>
      <c r="RK88" s="194"/>
      <c r="RL88" s="194"/>
      <c r="RM88" s="194"/>
      <c r="RN88" s="194"/>
      <c r="RO88" s="194"/>
      <c r="RP88" s="194"/>
      <c r="RQ88" s="194"/>
      <c r="RR88" s="194"/>
      <c r="RS88" s="194"/>
      <c r="RT88" s="194"/>
      <c r="RU88" s="194"/>
      <c r="RV88" s="194"/>
      <c r="RW88" s="194"/>
      <c r="RX88" s="194"/>
      <c r="RY88" s="194"/>
      <c r="RZ88" s="194"/>
      <c r="SA88" s="194"/>
      <c r="SB88" s="194"/>
      <c r="SC88" s="194"/>
      <c r="SD88" s="194"/>
      <c r="SE88" s="194"/>
      <c r="SF88" s="194"/>
      <c r="SG88" s="194"/>
      <c r="SH88" s="194"/>
      <c r="SI88" s="194"/>
      <c r="SJ88" s="194"/>
      <c r="SK88" s="194"/>
      <c r="SL88" s="194"/>
      <c r="SM88" s="194"/>
      <c r="SN88" s="194"/>
      <c r="SO88" s="194"/>
      <c r="SP88" s="194"/>
      <c r="SQ88" s="194"/>
      <c r="SR88" s="194"/>
      <c r="SS88" s="194"/>
      <c r="ST88" s="194"/>
      <c r="SU88" s="194"/>
      <c r="SV88" s="194"/>
      <c r="SW88" s="194"/>
      <c r="SX88" s="194"/>
      <c r="SY88" s="194"/>
      <c r="SZ88" s="194"/>
      <c r="TA88" s="194"/>
      <c r="TB88" s="194"/>
      <c r="TC88" s="194"/>
      <c r="TD88" s="194"/>
      <c r="TE88" s="194"/>
      <c r="TF88" s="194"/>
      <c r="TG88" s="194"/>
      <c r="TH88" s="194"/>
      <c r="TI88" s="194"/>
      <c r="TJ88" s="194"/>
      <c r="TK88" s="194"/>
      <c r="TL88" s="194"/>
      <c r="TM88" s="194"/>
      <c r="TN88" s="194"/>
      <c r="TO88" s="194"/>
      <c r="TP88" s="194"/>
      <c r="TQ88" s="194"/>
      <c r="TR88" s="194"/>
      <c r="TS88" s="194"/>
      <c r="TT88" s="194"/>
      <c r="TU88" s="194"/>
      <c r="TV88" s="194"/>
      <c r="TW88" s="194"/>
      <c r="TX88" s="194"/>
      <c r="TY88" s="194"/>
      <c r="TZ88" s="194"/>
      <c r="UA88" s="194"/>
      <c r="UB88" s="194"/>
      <c r="UC88" s="194"/>
      <c r="UD88" s="194"/>
      <c r="UE88" s="194"/>
      <c r="UF88" s="194"/>
      <c r="UG88" s="194"/>
      <c r="UH88" s="194"/>
      <c r="UI88" s="194"/>
      <c r="UJ88" s="194"/>
      <c r="UK88" s="194"/>
      <c r="UL88" s="194"/>
      <c r="UM88" s="194"/>
      <c r="UN88" s="194"/>
      <c r="UO88" s="194"/>
      <c r="UP88" s="194"/>
      <c r="UQ88" s="194"/>
      <c r="UR88" s="194"/>
      <c r="US88" s="194"/>
      <c r="UT88" s="194"/>
      <c r="UU88" s="194"/>
      <c r="UV88" s="194"/>
      <c r="UW88" s="194"/>
      <c r="UX88" s="194"/>
      <c r="UY88" s="194"/>
      <c r="UZ88" s="194"/>
      <c r="VA88" s="194"/>
      <c r="VB88" s="194"/>
      <c r="VC88" s="194"/>
      <c r="VD88" s="194"/>
      <c r="VE88" s="194"/>
      <c r="VF88" s="194"/>
      <c r="VG88" s="194"/>
      <c r="VH88" s="194"/>
      <c r="VI88" s="194"/>
      <c r="VJ88" s="194"/>
      <c r="VK88" s="194"/>
      <c r="VL88" s="194"/>
      <c r="VM88" s="194"/>
      <c r="VN88" s="194"/>
      <c r="VO88" s="194"/>
      <c r="VP88" s="194"/>
      <c r="VQ88" s="194"/>
      <c r="VR88" s="194"/>
      <c r="VS88" s="194"/>
      <c r="VT88" s="194"/>
      <c r="VU88" s="194"/>
      <c r="VV88" s="194"/>
      <c r="VW88" s="194"/>
      <c r="VX88" s="194"/>
      <c r="VY88" s="194"/>
      <c r="VZ88" s="194"/>
      <c r="WA88" s="194"/>
      <c r="WB88" s="194"/>
      <c r="WC88" s="194"/>
      <c r="WD88" s="194"/>
      <c r="WE88" s="194"/>
      <c r="WF88" s="194"/>
      <c r="WG88" s="194"/>
      <c r="WH88" s="194"/>
      <c r="WI88" s="194"/>
      <c r="WJ88" s="194"/>
      <c r="WK88" s="194"/>
      <c r="WL88" s="194"/>
      <c r="WM88" s="194"/>
      <c r="WN88" s="194"/>
      <c r="WO88" s="194"/>
      <c r="WP88" s="194"/>
      <c r="WQ88" s="194"/>
      <c r="WR88" s="194"/>
      <c r="WS88" s="194"/>
      <c r="WT88" s="194"/>
      <c r="WU88" s="194"/>
      <c r="WV88" s="194"/>
      <c r="WW88" s="194"/>
      <c r="WX88" s="194"/>
      <c r="WY88" s="194"/>
      <c r="WZ88" s="194"/>
      <c r="XA88" s="194"/>
      <c r="XB88" s="194"/>
      <c r="XC88" s="194"/>
      <c r="XD88" s="194"/>
      <c r="XE88" s="194"/>
      <c r="XF88" s="194"/>
      <c r="XG88" s="194"/>
      <c r="XH88" s="194"/>
      <c r="XI88" s="194"/>
      <c r="XJ88" s="194"/>
      <c r="XK88" s="194"/>
      <c r="XL88" s="194"/>
      <c r="XM88" s="194"/>
      <c r="XN88" s="194"/>
      <c r="XO88" s="194"/>
      <c r="XP88" s="194"/>
      <c r="XQ88" s="194"/>
      <c r="XR88" s="194"/>
      <c r="XS88" s="194"/>
      <c r="XT88" s="194"/>
      <c r="XU88" s="194"/>
      <c r="XV88" s="194"/>
      <c r="XW88" s="194"/>
      <c r="XX88" s="194"/>
      <c r="XY88" s="194"/>
      <c r="XZ88" s="194"/>
      <c r="YA88" s="194"/>
      <c r="YB88" s="194"/>
      <c r="YC88" s="194"/>
      <c r="YD88" s="194"/>
      <c r="YE88" s="194"/>
      <c r="YF88" s="194"/>
      <c r="YG88" s="194"/>
      <c r="YH88" s="194"/>
      <c r="YI88" s="194"/>
      <c r="YJ88" s="194"/>
      <c r="YK88" s="194"/>
      <c r="YL88" s="194"/>
      <c r="YM88" s="194"/>
      <c r="YN88" s="194"/>
      <c r="YO88" s="194"/>
      <c r="YP88" s="194"/>
      <c r="YQ88" s="194"/>
      <c r="YR88" s="194"/>
      <c r="YS88" s="194"/>
      <c r="YT88" s="194"/>
      <c r="YU88" s="194"/>
      <c r="YV88" s="194"/>
      <c r="YW88" s="194"/>
      <c r="YX88" s="194"/>
      <c r="YY88" s="194"/>
      <c r="YZ88" s="194"/>
      <c r="ZA88" s="194"/>
      <c r="ZB88" s="194"/>
      <c r="ZC88" s="194"/>
      <c r="ZD88" s="194"/>
      <c r="ZE88" s="194"/>
      <c r="ZF88" s="194"/>
      <c r="ZG88" s="194"/>
      <c r="ZH88" s="194"/>
      <c r="ZI88" s="194"/>
      <c r="ZJ88" s="194"/>
      <c r="ZK88" s="194"/>
      <c r="ZL88" s="194"/>
      <c r="ZM88" s="194"/>
      <c r="ZN88" s="194"/>
      <c r="ZO88" s="194"/>
      <c r="ZP88" s="194"/>
      <c r="ZQ88" s="194"/>
      <c r="ZR88" s="194"/>
      <c r="ZS88" s="194"/>
      <c r="ZT88" s="194"/>
      <c r="ZU88" s="194"/>
      <c r="ZV88" s="194"/>
      <c r="ZW88" s="194"/>
      <c r="ZX88" s="194"/>
      <c r="ZY88" s="194"/>
      <c r="ZZ88" s="194"/>
    </row>
    <row r="89" spans="1:702" s="39" customFormat="1" ht="19.5" hidden="1" customHeight="1">
      <c r="A89" s="194"/>
      <c r="B89" s="823"/>
      <c r="C89" s="741">
        <f>【5】見・契_研修諸経費!C88</f>
        <v>0</v>
      </c>
      <c r="D89" s="742">
        <f>【5】見・契_研修諸経費!D88</f>
        <v>0</v>
      </c>
      <c r="E89" s="743">
        <f>【5】見・契_研修諸経費!E88</f>
        <v>0</v>
      </c>
      <c r="F89" s="744">
        <f>【5】見・契_研修諸経費!F88</f>
        <v>0</v>
      </c>
      <c r="G89" s="663">
        <f t="shared" si="6"/>
        <v>0</v>
      </c>
      <c r="H89" s="664"/>
      <c r="I89" s="664"/>
      <c r="J89" s="81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194"/>
      <c r="BU89" s="194"/>
      <c r="BV89" s="194"/>
      <c r="BW89" s="194"/>
      <c r="BX89" s="194"/>
      <c r="BY89" s="194"/>
      <c r="BZ89" s="194"/>
      <c r="CA89" s="194"/>
      <c r="CB89" s="194"/>
      <c r="CC89" s="194"/>
      <c r="CD89" s="194"/>
      <c r="CE89" s="194"/>
      <c r="CF89" s="194"/>
      <c r="CG89" s="194"/>
      <c r="CH89" s="194"/>
      <c r="CI89" s="194"/>
      <c r="CJ89" s="194"/>
      <c r="CK89" s="194"/>
      <c r="CL89" s="194"/>
      <c r="CM89" s="194"/>
      <c r="CN89" s="194"/>
      <c r="CO89" s="194"/>
      <c r="CP89" s="194"/>
      <c r="CQ89" s="194"/>
      <c r="CR89" s="194"/>
      <c r="CS89" s="194"/>
      <c r="CT89" s="194"/>
      <c r="CU89" s="194"/>
      <c r="CV89" s="194"/>
      <c r="CW89" s="194"/>
      <c r="CX89" s="194"/>
      <c r="CY89" s="194"/>
      <c r="CZ89" s="194"/>
      <c r="DA89" s="194"/>
      <c r="DB89" s="194"/>
      <c r="DC89" s="194"/>
      <c r="DD89" s="194"/>
      <c r="DE89" s="194"/>
      <c r="DF89" s="194"/>
      <c r="DG89" s="194"/>
      <c r="DH89" s="194"/>
      <c r="DI89" s="194"/>
      <c r="DJ89" s="194"/>
      <c r="DK89" s="194"/>
      <c r="DL89" s="194"/>
      <c r="DM89" s="194"/>
      <c r="DN89" s="194"/>
      <c r="DO89" s="194"/>
      <c r="DP89" s="194"/>
      <c r="DQ89" s="194"/>
      <c r="DR89" s="194"/>
      <c r="DS89" s="194"/>
      <c r="DT89" s="194"/>
      <c r="DU89" s="194"/>
      <c r="DV89" s="194"/>
      <c r="DW89" s="194"/>
      <c r="DX89" s="194"/>
      <c r="DY89" s="194"/>
      <c r="DZ89" s="194"/>
      <c r="EA89" s="194"/>
      <c r="EB89" s="194"/>
      <c r="EC89" s="194"/>
      <c r="ED89" s="194"/>
      <c r="EE89" s="194"/>
      <c r="EF89" s="194"/>
      <c r="EG89" s="194"/>
      <c r="EH89" s="194"/>
      <c r="EI89" s="194"/>
      <c r="EJ89" s="194"/>
      <c r="EK89" s="194"/>
      <c r="EL89" s="194"/>
      <c r="EM89" s="194"/>
      <c r="EN89" s="194"/>
      <c r="EO89" s="194"/>
      <c r="EP89" s="194"/>
      <c r="EQ89" s="194"/>
      <c r="ER89" s="194"/>
      <c r="ES89" s="194"/>
      <c r="ET89" s="194"/>
      <c r="EU89" s="194"/>
      <c r="EV89" s="194"/>
      <c r="EW89" s="194"/>
      <c r="EX89" s="194"/>
      <c r="EY89" s="194"/>
      <c r="EZ89" s="194"/>
      <c r="FA89" s="194"/>
      <c r="FB89" s="194"/>
      <c r="FC89" s="194"/>
      <c r="FD89" s="194"/>
      <c r="FE89" s="194"/>
      <c r="FF89" s="194"/>
      <c r="FG89" s="194"/>
      <c r="FH89" s="194"/>
      <c r="FI89" s="194"/>
      <c r="FJ89" s="194"/>
      <c r="FK89" s="194"/>
      <c r="FL89" s="194"/>
      <c r="FM89" s="194"/>
      <c r="FN89" s="194"/>
      <c r="FO89" s="194"/>
      <c r="FP89" s="194"/>
      <c r="FQ89" s="194"/>
      <c r="FR89" s="194"/>
      <c r="FS89" s="194"/>
      <c r="FT89" s="194"/>
      <c r="FU89" s="194"/>
      <c r="FV89" s="194"/>
      <c r="FW89" s="194"/>
      <c r="FX89" s="194"/>
      <c r="FY89" s="194"/>
      <c r="FZ89" s="194"/>
      <c r="GA89" s="194"/>
      <c r="GB89" s="194"/>
      <c r="GC89" s="194"/>
      <c r="GD89" s="194"/>
      <c r="GE89" s="194"/>
      <c r="GF89" s="194"/>
      <c r="GG89" s="194"/>
      <c r="GH89" s="194"/>
      <c r="GI89" s="194"/>
      <c r="GJ89" s="194"/>
      <c r="GK89" s="194"/>
      <c r="GL89" s="194"/>
      <c r="GM89" s="194"/>
      <c r="GN89" s="194"/>
      <c r="GO89" s="194"/>
      <c r="GP89" s="194"/>
      <c r="GQ89" s="194"/>
      <c r="GR89" s="194"/>
      <c r="GS89" s="194"/>
      <c r="GT89" s="194"/>
      <c r="GU89" s="194"/>
      <c r="GV89" s="194"/>
      <c r="GW89" s="194"/>
      <c r="GX89" s="194"/>
      <c r="GY89" s="194"/>
      <c r="GZ89" s="194"/>
      <c r="HA89" s="194"/>
      <c r="HB89" s="194"/>
      <c r="HC89" s="194"/>
      <c r="HD89" s="194"/>
      <c r="HE89" s="194"/>
      <c r="HF89" s="194"/>
      <c r="HG89" s="194"/>
      <c r="HH89" s="194"/>
      <c r="HI89" s="194"/>
      <c r="HJ89" s="194"/>
      <c r="HK89" s="194"/>
      <c r="HL89" s="194"/>
      <c r="HM89" s="194"/>
      <c r="HN89" s="194"/>
      <c r="HO89" s="194"/>
      <c r="HP89" s="194"/>
      <c r="HQ89" s="194"/>
      <c r="HR89" s="194"/>
      <c r="HS89" s="194"/>
      <c r="HT89" s="194"/>
      <c r="HU89" s="194"/>
      <c r="HV89" s="194"/>
      <c r="HW89" s="194"/>
      <c r="HX89" s="194"/>
      <c r="HY89" s="194"/>
      <c r="HZ89" s="194"/>
      <c r="IA89" s="194"/>
      <c r="IB89" s="194"/>
      <c r="IC89" s="194"/>
      <c r="ID89" s="194"/>
      <c r="IE89" s="194"/>
      <c r="IF89" s="194"/>
      <c r="IG89" s="194"/>
      <c r="IH89" s="194"/>
      <c r="II89" s="194"/>
      <c r="IJ89" s="194"/>
      <c r="IK89" s="194"/>
      <c r="IL89" s="194"/>
      <c r="IM89" s="194"/>
      <c r="IN89" s="194"/>
      <c r="IO89" s="194"/>
      <c r="IP89" s="194"/>
      <c r="IQ89" s="194"/>
      <c r="IR89" s="194"/>
      <c r="IS89" s="194"/>
      <c r="IT89" s="194"/>
      <c r="IU89" s="194"/>
      <c r="IV89" s="194"/>
      <c r="IW89" s="194"/>
      <c r="IX89" s="194"/>
      <c r="IY89" s="194"/>
      <c r="IZ89" s="194"/>
      <c r="JA89" s="194"/>
      <c r="JB89" s="194"/>
      <c r="JC89" s="194"/>
      <c r="JD89" s="194"/>
      <c r="JE89" s="194"/>
      <c r="JF89" s="194"/>
      <c r="JG89" s="194"/>
      <c r="JH89" s="194"/>
      <c r="JI89" s="194"/>
      <c r="JJ89" s="194"/>
      <c r="JK89" s="194"/>
      <c r="JL89" s="194"/>
      <c r="JM89" s="194"/>
      <c r="JN89" s="194"/>
      <c r="JO89" s="194"/>
      <c r="JP89" s="194"/>
      <c r="JQ89" s="194"/>
      <c r="JR89" s="194"/>
      <c r="JS89" s="194"/>
      <c r="JT89" s="194"/>
      <c r="JU89" s="194"/>
      <c r="JV89" s="194"/>
      <c r="JW89" s="194"/>
      <c r="JX89" s="194"/>
      <c r="JY89" s="194"/>
      <c r="JZ89" s="194"/>
      <c r="KA89" s="194"/>
      <c r="KB89" s="194"/>
      <c r="KC89" s="194"/>
      <c r="KD89" s="194"/>
      <c r="KE89" s="194"/>
      <c r="KF89" s="194"/>
      <c r="KG89" s="194"/>
      <c r="KH89" s="194"/>
      <c r="KI89" s="194"/>
      <c r="KJ89" s="194"/>
      <c r="KK89" s="194"/>
      <c r="KL89" s="194"/>
      <c r="KM89" s="194"/>
      <c r="KN89" s="194"/>
      <c r="KO89" s="194"/>
      <c r="KP89" s="194"/>
      <c r="KQ89" s="194"/>
      <c r="KR89" s="194"/>
      <c r="KS89" s="194"/>
      <c r="KT89" s="194"/>
      <c r="KU89" s="194"/>
      <c r="KV89" s="194"/>
      <c r="KW89" s="194"/>
      <c r="KX89" s="194"/>
      <c r="KY89" s="194"/>
      <c r="KZ89" s="194"/>
      <c r="LA89" s="194"/>
      <c r="LB89" s="194"/>
      <c r="LC89" s="194"/>
      <c r="LD89" s="194"/>
      <c r="LE89" s="194"/>
      <c r="LF89" s="194"/>
      <c r="LG89" s="194"/>
      <c r="LH89" s="194"/>
      <c r="LI89" s="194"/>
      <c r="LJ89" s="194"/>
      <c r="LK89" s="194"/>
      <c r="LL89" s="194"/>
      <c r="LM89" s="194"/>
      <c r="LN89" s="194"/>
      <c r="LO89" s="194"/>
      <c r="LP89" s="194"/>
      <c r="LQ89" s="194"/>
      <c r="LR89" s="194"/>
      <c r="LS89" s="194"/>
      <c r="LT89" s="194"/>
      <c r="LU89" s="194"/>
      <c r="LV89" s="194"/>
      <c r="LW89" s="194"/>
      <c r="LX89" s="194"/>
      <c r="LY89" s="194"/>
      <c r="LZ89" s="194"/>
      <c r="MA89" s="194"/>
      <c r="MB89" s="194"/>
      <c r="MC89" s="194"/>
      <c r="MD89" s="194"/>
      <c r="ME89" s="194"/>
      <c r="MF89" s="194"/>
      <c r="MG89" s="194"/>
      <c r="MH89" s="194"/>
      <c r="MI89" s="194"/>
      <c r="MJ89" s="194"/>
      <c r="MK89" s="194"/>
      <c r="ML89" s="194"/>
      <c r="MM89" s="194"/>
      <c r="MN89" s="194"/>
      <c r="MO89" s="194"/>
      <c r="MP89" s="194"/>
      <c r="MQ89" s="194"/>
      <c r="MR89" s="194"/>
      <c r="MS89" s="194"/>
      <c r="MT89" s="194"/>
      <c r="MU89" s="194"/>
      <c r="MV89" s="194"/>
      <c r="MW89" s="194"/>
      <c r="MX89" s="194"/>
      <c r="MY89" s="194"/>
      <c r="MZ89" s="194"/>
      <c r="NA89" s="194"/>
      <c r="NB89" s="194"/>
      <c r="NC89" s="194"/>
      <c r="ND89" s="194"/>
      <c r="NE89" s="194"/>
      <c r="NF89" s="194"/>
      <c r="NG89" s="194"/>
      <c r="NH89" s="194"/>
      <c r="NI89" s="194"/>
      <c r="NJ89" s="194"/>
      <c r="NK89" s="194"/>
      <c r="NL89" s="194"/>
      <c r="NM89" s="194"/>
      <c r="NN89" s="194"/>
      <c r="NO89" s="194"/>
      <c r="NP89" s="194"/>
      <c r="NQ89" s="194"/>
      <c r="NR89" s="194"/>
      <c r="NS89" s="194"/>
      <c r="NT89" s="194"/>
      <c r="NU89" s="194"/>
      <c r="NV89" s="194"/>
      <c r="NW89" s="194"/>
      <c r="NX89" s="194"/>
      <c r="NY89" s="194"/>
      <c r="NZ89" s="194"/>
      <c r="OA89" s="194"/>
      <c r="OB89" s="194"/>
      <c r="OC89" s="194"/>
      <c r="OD89" s="194"/>
      <c r="OE89" s="194"/>
      <c r="OF89" s="194"/>
      <c r="OG89" s="194"/>
      <c r="OH89" s="194"/>
      <c r="OI89" s="194"/>
      <c r="OJ89" s="194"/>
      <c r="OK89" s="194"/>
      <c r="OL89" s="194"/>
      <c r="OM89" s="194"/>
      <c r="ON89" s="194"/>
      <c r="OO89" s="194"/>
      <c r="OP89" s="194"/>
      <c r="OQ89" s="194"/>
      <c r="OR89" s="194"/>
      <c r="OS89" s="194"/>
      <c r="OT89" s="194"/>
      <c r="OU89" s="194"/>
      <c r="OV89" s="194"/>
      <c r="OW89" s="194"/>
      <c r="OX89" s="194"/>
      <c r="OY89" s="194"/>
      <c r="OZ89" s="194"/>
      <c r="PA89" s="194"/>
      <c r="PB89" s="194"/>
      <c r="PC89" s="194"/>
      <c r="PD89" s="194"/>
      <c r="PE89" s="194"/>
      <c r="PF89" s="194"/>
      <c r="PG89" s="194"/>
      <c r="PH89" s="194"/>
      <c r="PI89" s="194"/>
      <c r="PJ89" s="194"/>
      <c r="PK89" s="194"/>
      <c r="PL89" s="194"/>
      <c r="PM89" s="194"/>
      <c r="PN89" s="194"/>
      <c r="PO89" s="194"/>
      <c r="PP89" s="194"/>
      <c r="PQ89" s="194"/>
      <c r="PR89" s="194"/>
      <c r="PS89" s="194"/>
      <c r="PT89" s="194"/>
      <c r="PU89" s="194"/>
      <c r="PV89" s="194"/>
      <c r="PW89" s="194"/>
      <c r="PX89" s="194"/>
      <c r="PY89" s="194"/>
      <c r="PZ89" s="194"/>
      <c r="QA89" s="194"/>
      <c r="QB89" s="194"/>
      <c r="QC89" s="194"/>
      <c r="QD89" s="194"/>
      <c r="QE89" s="194"/>
      <c r="QF89" s="194"/>
      <c r="QG89" s="194"/>
      <c r="QH89" s="194"/>
      <c r="QI89" s="194"/>
      <c r="QJ89" s="194"/>
      <c r="QK89" s="194"/>
      <c r="QL89" s="194"/>
      <c r="QM89" s="194"/>
      <c r="QN89" s="194"/>
      <c r="QO89" s="194"/>
      <c r="QP89" s="194"/>
      <c r="QQ89" s="194"/>
      <c r="QR89" s="194"/>
      <c r="QS89" s="194"/>
      <c r="QT89" s="194"/>
      <c r="QU89" s="194"/>
      <c r="QV89" s="194"/>
      <c r="QW89" s="194"/>
      <c r="QX89" s="194"/>
      <c r="QY89" s="194"/>
      <c r="QZ89" s="194"/>
      <c r="RA89" s="194"/>
      <c r="RB89" s="194"/>
      <c r="RC89" s="194"/>
      <c r="RD89" s="194"/>
      <c r="RE89" s="194"/>
      <c r="RF89" s="194"/>
      <c r="RG89" s="194"/>
      <c r="RH89" s="194"/>
      <c r="RI89" s="194"/>
      <c r="RJ89" s="194"/>
      <c r="RK89" s="194"/>
      <c r="RL89" s="194"/>
      <c r="RM89" s="194"/>
      <c r="RN89" s="194"/>
      <c r="RO89" s="194"/>
      <c r="RP89" s="194"/>
      <c r="RQ89" s="194"/>
      <c r="RR89" s="194"/>
      <c r="RS89" s="194"/>
      <c r="RT89" s="194"/>
      <c r="RU89" s="194"/>
      <c r="RV89" s="194"/>
      <c r="RW89" s="194"/>
      <c r="RX89" s="194"/>
      <c r="RY89" s="194"/>
      <c r="RZ89" s="194"/>
      <c r="SA89" s="194"/>
      <c r="SB89" s="194"/>
      <c r="SC89" s="194"/>
      <c r="SD89" s="194"/>
      <c r="SE89" s="194"/>
      <c r="SF89" s="194"/>
      <c r="SG89" s="194"/>
      <c r="SH89" s="194"/>
      <c r="SI89" s="194"/>
      <c r="SJ89" s="194"/>
      <c r="SK89" s="194"/>
      <c r="SL89" s="194"/>
      <c r="SM89" s="194"/>
      <c r="SN89" s="194"/>
      <c r="SO89" s="194"/>
      <c r="SP89" s="194"/>
      <c r="SQ89" s="194"/>
      <c r="SR89" s="194"/>
      <c r="SS89" s="194"/>
      <c r="ST89" s="194"/>
      <c r="SU89" s="194"/>
      <c r="SV89" s="194"/>
      <c r="SW89" s="194"/>
      <c r="SX89" s="194"/>
      <c r="SY89" s="194"/>
      <c r="SZ89" s="194"/>
      <c r="TA89" s="194"/>
      <c r="TB89" s="194"/>
      <c r="TC89" s="194"/>
      <c r="TD89" s="194"/>
      <c r="TE89" s="194"/>
      <c r="TF89" s="194"/>
      <c r="TG89" s="194"/>
      <c r="TH89" s="194"/>
      <c r="TI89" s="194"/>
      <c r="TJ89" s="194"/>
      <c r="TK89" s="194"/>
      <c r="TL89" s="194"/>
      <c r="TM89" s="194"/>
      <c r="TN89" s="194"/>
      <c r="TO89" s="194"/>
      <c r="TP89" s="194"/>
      <c r="TQ89" s="194"/>
      <c r="TR89" s="194"/>
      <c r="TS89" s="194"/>
      <c r="TT89" s="194"/>
      <c r="TU89" s="194"/>
      <c r="TV89" s="194"/>
      <c r="TW89" s="194"/>
      <c r="TX89" s="194"/>
      <c r="TY89" s="194"/>
      <c r="TZ89" s="194"/>
      <c r="UA89" s="194"/>
      <c r="UB89" s="194"/>
      <c r="UC89" s="194"/>
      <c r="UD89" s="194"/>
      <c r="UE89" s="194"/>
      <c r="UF89" s="194"/>
      <c r="UG89" s="194"/>
      <c r="UH89" s="194"/>
      <c r="UI89" s="194"/>
      <c r="UJ89" s="194"/>
      <c r="UK89" s="194"/>
      <c r="UL89" s="194"/>
      <c r="UM89" s="194"/>
      <c r="UN89" s="194"/>
      <c r="UO89" s="194"/>
      <c r="UP89" s="194"/>
      <c r="UQ89" s="194"/>
      <c r="UR89" s="194"/>
      <c r="US89" s="194"/>
      <c r="UT89" s="194"/>
      <c r="UU89" s="194"/>
      <c r="UV89" s="194"/>
      <c r="UW89" s="194"/>
      <c r="UX89" s="194"/>
      <c r="UY89" s="194"/>
      <c r="UZ89" s="194"/>
      <c r="VA89" s="194"/>
      <c r="VB89" s="194"/>
      <c r="VC89" s="194"/>
      <c r="VD89" s="194"/>
      <c r="VE89" s="194"/>
      <c r="VF89" s="194"/>
      <c r="VG89" s="194"/>
      <c r="VH89" s="194"/>
      <c r="VI89" s="194"/>
      <c r="VJ89" s="194"/>
      <c r="VK89" s="194"/>
      <c r="VL89" s="194"/>
      <c r="VM89" s="194"/>
      <c r="VN89" s="194"/>
      <c r="VO89" s="194"/>
      <c r="VP89" s="194"/>
      <c r="VQ89" s="194"/>
      <c r="VR89" s="194"/>
      <c r="VS89" s="194"/>
      <c r="VT89" s="194"/>
      <c r="VU89" s="194"/>
      <c r="VV89" s="194"/>
      <c r="VW89" s="194"/>
      <c r="VX89" s="194"/>
      <c r="VY89" s="194"/>
      <c r="VZ89" s="194"/>
      <c r="WA89" s="194"/>
      <c r="WB89" s="194"/>
      <c r="WC89" s="194"/>
      <c r="WD89" s="194"/>
      <c r="WE89" s="194"/>
      <c r="WF89" s="194"/>
      <c r="WG89" s="194"/>
      <c r="WH89" s="194"/>
      <c r="WI89" s="194"/>
      <c r="WJ89" s="194"/>
      <c r="WK89" s="194"/>
      <c r="WL89" s="194"/>
      <c r="WM89" s="194"/>
      <c r="WN89" s="194"/>
      <c r="WO89" s="194"/>
      <c r="WP89" s="194"/>
      <c r="WQ89" s="194"/>
      <c r="WR89" s="194"/>
      <c r="WS89" s="194"/>
      <c r="WT89" s="194"/>
      <c r="WU89" s="194"/>
      <c r="WV89" s="194"/>
      <c r="WW89" s="194"/>
      <c r="WX89" s="194"/>
      <c r="WY89" s="194"/>
      <c r="WZ89" s="194"/>
      <c r="XA89" s="194"/>
      <c r="XB89" s="194"/>
      <c r="XC89" s="194"/>
      <c r="XD89" s="194"/>
      <c r="XE89" s="194"/>
      <c r="XF89" s="194"/>
      <c r="XG89" s="194"/>
      <c r="XH89" s="194"/>
      <c r="XI89" s="194"/>
      <c r="XJ89" s="194"/>
      <c r="XK89" s="194"/>
      <c r="XL89" s="194"/>
      <c r="XM89" s="194"/>
      <c r="XN89" s="194"/>
      <c r="XO89" s="194"/>
      <c r="XP89" s="194"/>
      <c r="XQ89" s="194"/>
      <c r="XR89" s="194"/>
      <c r="XS89" s="194"/>
      <c r="XT89" s="194"/>
      <c r="XU89" s="194"/>
      <c r="XV89" s="194"/>
      <c r="XW89" s="194"/>
      <c r="XX89" s="194"/>
      <c r="XY89" s="194"/>
      <c r="XZ89" s="194"/>
      <c r="YA89" s="194"/>
      <c r="YB89" s="194"/>
      <c r="YC89" s="194"/>
      <c r="YD89" s="194"/>
      <c r="YE89" s="194"/>
      <c r="YF89" s="194"/>
      <c r="YG89" s="194"/>
      <c r="YH89" s="194"/>
      <c r="YI89" s="194"/>
      <c r="YJ89" s="194"/>
      <c r="YK89" s="194"/>
      <c r="YL89" s="194"/>
      <c r="YM89" s="194"/>
      <c r="YN89" s="194"/>
      <c r="YO89" s="194"/>
      <c r="YP89" s="194"/>
      <c r="YQ89" s="194"/>
      <c r="YR89" s="194"/>
      <c r="YS89" s="194"/>
      <c r="YT89" s="194"/>
      <c r="YU89" s="194"/>
      <c r="YV89" s="194"/>
      <c r="YW89" s="194"/>
      <c r="YX89" s="194"/>
      <c r="YY89" s="194"/>
      <c r="YZ89" s="194"/>
      <c r="ZA89" s="194"/>
      <c r="ZB89" s="194"/>
      <c r="ZC89" s="194"/>
      <c r="ZD89" s="194"/>
      <c r="ZE89" s="194"/>
      <c r="ZF89" s="194"/>
      <c r="ZG89" s="194"/>
      <c r="ZH89" s="194"/>
      <c r="ZI89" s="194"/>
      <c r="ZJ89" s="194"/>
      <c r="ZK89" s="194"/>
      <c r="ZL89" s="194"/>
      <c r="ZM89" s="194"/>
      <c r="ZN89" s="194"/>
      <c r="ZO89" s="194"/>
      <c r="ZP89" s="194"/>
      <c r="ZQ89" s="194"/>
      <c r="ZR89" s="194"/>
      <c r="ZS89" s="194"/>
      <c r="ZT89" s="194"/>
      <c r="ZU89" s="194"/>
      <c r="ZV89" s="194"/>
      <c r="ZW89" s="194"/>
      <c r="ZX89" s="194"/>
      <c r="ZY89" s="194"/>
      <c r="ZZ89" s="194"/>
    </row>
    <row r="90" spans="1:702" s="39" customFormat="1" ht="19.5" hidden="1" customHeight="1">
      <c r="A90" s="194"/>
      <c r="B90" s="823"/>
      <c r="C90" s="741">
        <f>【5】見・契_研修諸経費!C89</f>
        <v>0</v>
      </c>
      <c r="D90" s="742">
        <f>【5】見・契_研修諸経費!D89</f>
        <v>0</v>
      </c>
      <c r="E90" s="743">
        <f>【5】見・契_研修諸経費!E89</f>
        <v>0</v>
      </c>
      <c r="F90" s="744">
        <f>【5】見・契_研修諸経費!F89</f>
        <v>0</v>
      </c>
      <c r="G90" s="663">
        <f t="shared" ref="G90:G91" si="7">IFERROR(ROUND(IF(E90="","",IF(E90="10%税込",D90*F90/1.1,IF(E90="税抜",D90*F90))),0),"")</f>
        <v>0</v>
      </c>
      <c r="H90" s="664"/>
      <c r="I90" s="664"/>
      <c r="J90" s="81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4"/>
      <c r="BT90" s="194"/>
      <c r="BU90" s="194"/>
      <c r="BV90" s="194"/>
      <c r="BW90" s="194"/>
      <c r="BX90" s="194"/>
      <c r="BY90" s="194"/>
      <c r="BZ90" s="194"/>
      <c r="CA90" s="194"/>
      <c r="CB90" s="194"/>
      <c r="CC90" s="194"/>
      <c r="CD90" s="194"/>
      <c r="CE90" s="194"/>
      <c r="CF90" s="194"/>
      <c r="CG90" s="194"/>
      <c r="CH90" s="194"/>
      <c r="CI90" s="194"/>
      <c r="CJ90" s="194"/>
      <c r="CK90" s="194"/>
      <c r="CL90" s="194"/>
      <c r="CM90" s="194"/>
      <c r="CN90" s="194"/>
      <c r="CO90" s="194"/>
      <c r="CP90" s="194"/>
      <c r="CQ90" s="194"/>
      <c r="CR90" s="194"/>
      <c r="CS90" s="194"/>
      <c r="CT90" s="194"/>
      <c r="CU90" s="194"/>
      <c r="CV90" s="194"/>
      <c r="CW90" s="194"/>
      <c r="CX90" s="194"/>
      <c r="CY90" s="194"/>
      <c r="CZ90" s="194"/>
      <c r="DA90" s="194"/>
      <c r="DB90" s="194"/>
      <c r="DC90" s="194"/>
      <c r="DD90" s="194"/>
      <c r="DE90" s="194"/>
      <c r="DF90" s="194"/>
      <c r="DG90" s="194"/>
      <c r="DH90" s="194"/>
      <c r="DI90" s="194"/>
      <c r="DJ90" s="194"/>
      <c r="DK90" s="194"/>
      <c r="DL90" s="194"/>
      <c r="DM90" s="194"/>
      <c r="DN90" s="194"/>
      <c r="DO90" s="194"/>
      <c r="DP90" s="194"/>
      <c r="DQ90" s="194"/>
      <c r="DR90" s="194"/>
      <c r="DS90" s="194"/>
      <c r="DT90" s="194"/>
      <c r="DU90" s="194"/>
      <c r="DV90" s="194"/>
      <c r="DW90" s="194"/>
      <c r="DX90" s="194"/>
      <c r="DY90" s="194"/>
      <c r="DZ90" s="194"/>
      <c r="EA90" s="194"/>
      <c r="EB90" s="194"/>
      <c r="EC90" s="194"/>
      <c r="ED90" s="194"/>
      <c r="EE90" s="194"/>
      <c r="EF90" s="194"/>
      <c r="EG90" s="194"/>
      <c r="EH90" s="194"/>
      <c r="EI90" s="194"/>
      <c r="EJ90" s="194"/>
      <c r="EK90" s="194"/>
      <c r="EL90" s="194"/>
      <c r="EM90" s="194"/>
      <c r="EN90" s="194"/>
      <c r="EO90" s="194"/>
      <c r="EP90" s="194"/>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194"/>
      <c r="FM90" s="194"/>
      <c r="FN90" s="194"/>
      <c r="FO90" s="194"/>
      <c r="FP90" s="194"/>
      <c r="FQ90" s="194"/>
      <c r="FR90" s="194"/>
      <c r="FS90" s="194"/>
      <c r="FT90" s="194"/>
      <c r="FU90" s="194"/>
      <c r="FV90" s="194"/>
      <c r="FW90" s="194"/>
      <c r="FX90" s="194"/>
      <c r="FY90" s="194"/>
      <c r="FZ90" s="194"/>
      <c r="GA90" s="194"/>
      <c r="GB90" s="194"/>
      <c r="GC90" s="194"/>
      <c r="GD90" s="194"/>
      <c r="GE90" s="194"/>
      <c r="GF90" s="194"/>
      <c r="GG90" s="194"/>
      <c r="GH90" s="194"/>
      <c r="GI90" s="194"/>
      <c r="GJ90" s="194"/>
      <c r="GK90" s="194"/>
      <c r="GL90" s="194"/>
      <c r="GM90" s="194"/>
      <c r="GN90" s="194"/>
      <c r="GO90" s="194"/>
      <c r="GP90" s="194"/>
      <c r="GQ90" s="194"/>
      <c r="GR90" s="194"/>
      <c r="GS90" s="194"/>
      <c r="GT90" s="194"/>
      <c r="GU90" s="194"/>
      <c r="GV90" s="194"/>
      <c r="GW90" s="194"/>
      <c r="GX90" s="194"/>
      <c r="GY90" s="194"/>
      <c r="GZ90" s="194"/>
      <c r="HA90" s="194"/>
      <c r="HB90" s="194"/>
      <c r="HC90" s="194"/>
      <c r="HD90" s="194"/>
      <c r="HE90" s="194"/>
      <c r="HF90" s="194"/>
      <c r="HG90" s="194"/>
      <c r="HH90" s="194"/>
      <c r="HI90" s="194"/>
      <c r="HJ90" s="194"/>
      <c r="HK90" s="194"/>
      <c r="HL90" s="194"/>
      <c r="HM90" s="194"/>
      <c r="HN90" s="194"/>
      <c r="HO90" s="194"/>
      <c r="HP90" s="194"/>
      <c r="HQ90" s="194"/>
      <c r="HR90" s="194"/>
      <c r="HS90" s="194"/>
      <c r="HT90" s="194"/>
      <c r="HU90" s="194"/>
      <c r="HV90" s="194"/>
      <c r="HW90" s="194"/>
      <c r="HX90" s="194"/>
      <c r="HY90" s="194"/>
      <c r="HZ90" s="194"/>
      <c r="IA90" s="194"/>
      <c r="IB90" s="194"/>
      <c r="IC90" s="194"/>
      <c r="ID90" s="194"/>
      <c r="IE90" s="194"/>
      <c r="IF90" s="194"/>
      <c r="IG90" s="194"/>
      <c r="IH90" s="194"/>
      <c r="II90" s="194"/>
      <c r="IJ90" s="194"/>
      <c r="IK90" s="194"/>
      <c r="IL90" s="194"/>
      <c r="IM90" s="194"/>
      <c r="IN90" s="194"/>
      <c r="IO90" s="194"/>
      <c r="IP90" s="194"/>
      <c r="IQ90" s="194"/>
      <c r="IR90" s="194"/>
      <c r="IS90" s="194"/>
      <c r="IT90" s="194"/>
      <c r="IU90" s="194"/>
      <c r="IV90" s="194"/>
      <c r="IW90" s="194"/>
      <c r="IX90" s="194"/>
      <c r="IY90" s="194"/>
      <c r="IZ90" s="194"/>
      <c r="JA90" s="194"/>
      <c r="JB90" s="194"/>
      <c r="JC90" s="194"/>
      <c r="JD90" s="194"/>
      <c r="JE90" s="194"/>
      <c r="JF90" s="194"/>
      <c r="JG90" s="194"/>
      <c r="JH90" s="194"/>
      <c r="JI90" s="194"/>
      <c r="JJ90" s="194"/>
      <c r="JK90" s="194"/>
      <c r="JL90" s="194"/>
      <c r="JM90" s="194"/>
      <c r="JN90" s="194"/>
      <c r="JO90" s="194"/>
      <c r="JP90" s="194"/>
      <c r="JQ90" s="194"/>
      <c r="JR90" s="194"/>
      <c r="JS90" s="194"/>
      <c r="JT90" s="194"/>
      <c r="JU90" s="194"/>
      <c r="JV90" s="194"/>
      <c r="JW90" s="194"/>
      <c r="JX90" s="194"/>
      <c r="JY90" s="194"/>
      <c r="JZ90" s="194"/>
      <c r="KA90" s="194"/>
      <c r="KB90" s="194"/>
      <c r="KC90" s="194"/>
      <c r="KD90" s="194"/>
      <c r="KE90" s="194"/>
      <c r="KF90" s="194"/>
      <c r="KG90" s="194"/>
      <c r="KH90" s="194"/>
      <c r="KI90" s="194"/>
      <c r="KJ90" s="194"/>
      <c r="KK90" s="194"/>
      <c r="KL90" s="194"/>
      <c r="KM90" s="194"/>
      <c r="KN90" s="194"/>
      <c r="KO90" s="194"/>
      <c r="KP90" s="194"/>
      <c r="KQ90" s="194"/>
      <c r="KR90" s="194"/>
      <c r="KS90" s="194"/>
      <c r="KT90" s="194"/>
      <c r="KU90" s="194"/>
      <c r="KV90" s="194"/>
      <c r="KW90" s="194"/>
      <c r="KX90" s="194"/>
      <c r="KY90" s="194"/>
      <c r="KZ90" s="194"/>
      <c r="LA90" s="194"/>
      <c r="LB90" s="194"/>
      <c r="LC90" s="194"/>
      <c r="LD90" s="194"/>
      <c r="LE90" s="194"/>
      <c r="LF90" s="194"/>
      <c r="LG90" s="194"/>
      <c r="LH90" s="194"/>
      <c r="LI90" s="194"/>
      <c r="LJ90" s="194"/>
      <c r="LK90" s="194"/>
      <c r="LL90" s="194"/>
      <c r="LM90" s="194"/>
      <c r="LN90" s="194"/>
      <c r="LO90" s="194"/>
      <c r="LP90" s="194"/>
      <c r="LQ90" s="194"/>
      <c r="LR90" s="194"/>
      <c r="LS90" s="194"/>
      <c r="LT90" s="194"/>
      <c r="LU90" s="194"/>
      <c r="LV90" s="194"/>
      <c r="LW90" s="194"/>
      <c r="LX90" s="194"/>
      <c r="LY90" s="194"/>
      <c r="LZ90" s="194"/>
      <c r="MA90" s="194"/>
      <c r="MB90" s="194"/>
      <c r="MC90" s="194"/>
      <c r="MD90" s="194"/>
      <c r="ME90" s="194"/>
      <c r="MF90" s="194"/>
      <c r="MG90" s="194"/>
      <c r="MH90" s="194"/>
      <c r="MI90" s="194"/>
      <c r="MJ90" s="194"/>
      <c r="MK90" s="194"/>
      <c r="ML90" s="194"/>
      <c r="MM90" s="194"/>
      <c r="MN90" s="194"/>
      <c r="MO90" s="194"/>
      <c r="MP90" s="194"/>
      <c r="MQ90" s="194"/>
      <c r="MR90" s="194"/>
      <c r="MS90" s="194"/>
      <c r="MT90" s="194"/>
      <c r="MU90" s="194"/>
      <c r="MV90" s="194"/>
      <c r="MW90" s="194"/>
      <c r="MX90" s="194"/>
      <c r="MY90" s="194"/>
      <c r="MZ90" s="194"/>
      <c r="NA90" s="194"/>
      <c r="NB90" s="194"/>
      <c r="NC90" s="194"/>
      <c r="ND90" s="194"/>
      <c r="NE90" s="194"/>
      <c r="NF90" s="194"/>
      <c r="NG90" s="194"/>
      <c r="NH90" s="194"/>
      <c r="NI90" s="194"/>
      <c r="NJ90" s="194"/>
      <c r="NK90" s="194"/>
      <c r="NL90" s="194"/>
      <c r="NM90" s="194"/>
      <c r="NN90" s="194"/>
      <c r="NO90" s="194"/>
      <c r="NP90" s="194"/>
      <c r="NQ90" s="194"/>
      <c r="NR90" s="194"/>
      <c r="NS90" s="194"/>
      <c r="NT90" s="194"/>
      <c r="NU90" s="194"/>
      <c r="NV90" s="194"/>
      <c r="NW90" s="194"/>
      <c r="NX90" s="194"/>
      <c r="NY90" s="194"/>
      <c r="NZ90" s="194"/>
      <c r="OA90" s="194"/>
      <c r="OB90" s="194"/>
      <c r="OC90" s="194"/>
      <c r="OD90" s="194"/>
      <c r="OE90" s="194"/>
      <c r="OF90" s="194"/>
      <c r="OG90" s="194"/>
      <c r="OH90" s="194"/>
      <c r="OI90" s="194"/>
      <c r="OJ90" s="194"/>
      <c r="OK90" s="194"/>
      <c r="OL90" s="194"/>
      <c r="OM90" s="194"/>
      <c r="ON90" s="194"/>
      <c r="OO90" s="194"/>
      <c r="OP90" s="194"/>
      <c r="OQ90" s="194"/>
      <c r="OR90" s="194"/>
      <c r="OS90" s="194"/>
      <c r="OT90" s="194"/>
      <c r="OU90" s="194"/>
      <c r="OV90" s="194"/>
      <c r="OW90" s="194"/>
      <c r="OX90" s="194"/>
      <c r="OY90" s="194"/>
      <c r="OZ90" s="194"/>
      <c r="PA90" s="194"/>
      <c r="PB90" s="194"/>
      <c r="PC90" s="194"/>
      <c r="PD90" s="194"/>
      <c r="PE90" s="194"/>
      <c r="PF90" s="194"/>
      <c r="PG90" s="194"/>
      <c r="PH90" s="194"/>
      <c r="PI90" s="194"/>
      <c r="PJ90" s="194"/>
      <c r="PK90" s="194"/>
      <c r="PL90" s="194"/>
      <c r="PM90" s="194"/>
      <c r="PN90" s="194"/>
      <c r="PO90" s="194"/>
      <c r="PP90" s="194"/>
      <c r="PQ90" s="194"/>
      <c r="PR90" s="194"/>
      <c r="PS90" s="194"/>
      <c r="PT90" s="194"/>
      <c r="PU90" s="194"/>
      <c r="PV90" s="194"/>
      <c r="PW90" s="194"/>
      <c r="PX90" s="194"/>
      <c r="PY90" s="194"/>
      <c r="PZ90" s="194"/>
      <c r="QA90" s="194"/>
      <c r="QB90" s="194"/>
      <c r="QC90" s="194"/>
      <c r="QD90" s="194"/>
      <c r="QE90" s="194"/>
      <c r="QF90" s="194"/>
      <c r="QG90" s="194"/>
      <c r="QH90" s="194"/>
      <c r="QI90" s="194"/>
      <c r="QJ90" s="194"/>
      <c r="QK90" s="194"/>
      <c r="QL90" s="194"/>
      <c r="QM90" s="194"/>
      <c r="QN90" s="194"/>
      <c r="QO90" s="194"/>
      <c r="QP90" s="194"/>
      <c r="QQ90" s="194"/>
      <c r="QR90" s="194"/>
      <c r="QS90" s="194"/>
      <c r="QT90" s="194"/>
      <c r="QU90" s="194"/>
      <c r="QV90" s="194"/>
      <c r="QW90" s="194"/>
      <c r="QX90" s="194"/>
      <c r="QY90" s="194"/>
      <c r="QZ90" s="194"/>
      <c r="RA90" s="194"/>
      <c r="RB90" s="194"/>
      <c r="RC90" s="194"/>
      <c r="RD90" s="194"/>
      <c r="RE90" s="194"/>
      <c r="RF90" s="194"/>
      <c r="RG90" s="194"/>
      <c r="RH90" s="194"/>
      <c r="RI90" s="194"/>
      <c r="RJ90" s="194"/>
      <c r="RK90" s="194"/>
      <c r="RL90" s="194"/>
      <c r="RM90" s="194"/>
      <c r="RN90" s="194"/>
      <c r="RO90" s="194"/>
      <c r="RP90" s="194"/>
      <c r="RQ90" s="194"/>
      <c r="RR90" s="194"/>
      <c r="RS90" s="194"/>
      <c r="RT90" s="194"/>
      <c r="RU90" s="194"/>
      <c r="RV90" s="194"/>
      <c r="RW90" s="194"/>
      <c r="RX90" s="194"/>
      <c r="RY90" s="194"/>
      <c r="RZ90" s="194"/>
      <c r="SA90" s="194"/>
      <c r="SB90" s="194"/>
      <c r="SC90" s="194"/>
      <c r="SD90" s="194"/>
      <c r="SE90" s="194"/>
      <c r="SF90" s="194"/>
      <c r="SG90" s="194"/>
      <c r="SH90" s="194"/>
      <c r="SI90" s="194"/>
      <c r="SJ90" s="194"/>
      <c r="SK90" s="194"/>
      <c r="SL90" s="194"/>
      <c r="SM90" s="194"/>
      <c r="SN90" s="194"/>
      <c r="SO90" s="194"/>
      <c r="SP90" s="194"/>
      <c r="SQ90" s="194"/>
      <c r="SR90" s="194"/>
      <c r="SS90" s="194"/>
      <c r="ST90" s="194"/>
      <c r="SU90" s="194"/>
      <c r="SV90" s="194"/>
      <c r="SW90" s="194"/>
      <c r="SX90" s="194"/>
      <c r="SY90" s="194"/>
      <c r="SZ90" s="194"/>
      <c r="TA90" s="194"/>
      <c r="TB90" s="194"/>
      <c r="TC90" s="194"/>
      <c r="TD90" s="194"/>
      <c r="TE90" s="194"/>
      <c r="TF90" s="194"/>
      <c r="TG90" s="194"/>
      <c r="TH90" s="194"/>
      <c r="TI90" s="194"/>
      <c r="TJ90" s="194"/>
      <c r="TK90" s="194"/>
      <c r="TL90" s="194"/>
      <c r="TM90" s="194"/>
      <c r="TN90" s="194"/>
      <c r="TO90" s="194"/>
      <c r="TP90" s="194"/>
      <c r="TQ90" s="194"/>
      <c r="TR90" s="194"/>
      <c r="TS90" s="194"/>
      <c r="TT90" s="194"/>
      <c r="TU90" s="194"/>
      <c r="TV90" s="194"/>
      <c r="TW90" s="194"/>
      <c r="TX90" s="194"/>
      <c r="TY90" s="194"/>
      <c r="TZ90" s="194"/>
      <c r="UA90" s="194"/>
      <c r="UB90" s="194"/>
      <c r="UC90" s="194"/>
      <c r="UD90" s="194"/>
      <c r="UE90" s="194"/>
      <c r="UF90" s="194"/>
      <c r="UG90" s="194"/>
      <c r="UH90" s="194"/>
      <c r="UI90" s="194"/>
      <c r="UJ90" s="194"/>
      <c r="UK90" s="194"/>
      <c r="UL90" s="194"/>
      <c r="UM90" s="194"/>
      <c r="UN90" s="194"/>
      <c r="UO90" s="194"/>
      <c r="UP90" s="194"/>
      <c r="UQ90" s="194"/>
      <c r="UR90" s="194"/>
      <c r="US90" s="194"/>
      <c r="UT90" s="194"/>
      <c r="UU90" s="194"/>
      <c r="UV90" s="194"/>
      <c r="UW90" s="194"/>
      <c r="UX90" s="194"/>
      <c r="UY90" s="194"/>
      <c r="UZ90" s="194"/>
      <c r="VA90" s="194"/>
      <c r="VB90" s="194"/>
      <c r="VC90" s="194"/>
      <c r="VD90" s="194"/>
      <c r="VE90" s="194"/>
      <c r="VF90" s="194"/>
      <c r="VG90" s="194"/>
      <c r="VH90" s="194"/>
      <c r="VI90" s="194"/>
      <c r="VJ90" s="194"/>
      <c r="VK90" s="194"/>
      <c r="VL90" s="194"/>
      <c r="VM90" s="194"/>
      <c r="VN90" s="194"/>
      <c r="VO90" s="194"/>
      <c r="VP90" s="194"/>
      <c r="VQ90" s="194"/>
      <c r="VR90" s="194"/>
      <c r="VS90" s="194"/>
      <c r="VT90" s="194"/>
      <c r="VU90" s="194"/>
      <c r="VV90" s="194"/>
      <c r="VW90" s="194"/>
      <c r="VX90" s="194"/>
      <c r="VY90" s="194"/>
      <c r="VZ90" s="194"/>
      <c r="WA90" s="194"/>
      <c r="WB90" s="194"/>
      <c r="WC90" s="194"/>
      <c r="WD90" s="194"/>
      <c r="WE90" s="194"/>
      <c r="WF90" s="194"/>
      <c r="WG90" s="194"/>
      <c r="WH90" s="194"/>
      <c r="WI90" s="194"/>
      <c r="WJ90" s="194"/>
      <c r="WK90" s="194"/>
      <c r="WL90" s="194"/>
      <c r="WM90" s="194"/>
      <c r="WN90" s="194"/>
      <c r="WO90" s="194"/>
      <c r="WP90" s="194"/>
      <c r="WQ90" s="194"/>
      <c r="WR90" s="194"/>
      <c r="WS90" s="194"/>
      <c r="WT90" s="194"/>
      <c r="WU90" s="194"/>
      <c r="WV90" s="194"/>
      <c r="WW90" s="194"/>
      <c r="WX90" s="194"/>
      <c r="WY90" s="194"/>
      <c r="WZ90" s="194"/>
      <c r="XA90" s="194"/>
      <c r="XB90" s="194"/>
      <c r="XC90" s="194"/>
      <c r="XD90" s="194"/>
      <c r="XE90" s="194"/>
      <c r="XF90" s="194"/>
      <c r="XG90" s="194"/>
      <c r="XH90" s="194"/>
      <c r="XI90" s="194"/>
      <c r="XJ90" s="194"/>
      <c r="XK90" s="194"/>
      <c r="XL90" s="194"/>
      <c r="XM90" s="194"/>
      <c r="XN90" s="194"/>
      <c r="XO90" s="194"/>
      <c r="XP90" s="194"/>
      <c r="XQ90" s="194"/>
      <c r="XR90" s="194"/>
      <c r="XS90" s="194"/>
      <c r="XT90" s="194"/>
      <c r="XU90" s="194"/>
      <c r="XV90" s="194"/>
      <c r="XW90" s="194"/>
      <c r="XX90" s="194"/>
      <c r="XY90" s="194"/>
      <c r="XZ90" s="194"/>
      <c r="YA90" s="194"/>
      <c r="YB90" s="194"/>
      <c r="YC90" s="194"/>
      <c r="YD90" s="194"/>
      <c r="YE90" s="194"/>
      <c r="YF90" s="194"/>
      <c r="YG90" s="194"/>
      <c r="YH90" s="194"/>
      <c r="YI90" s="194"/>
      <c r="YJ90" s="194"/>
      <c r="YK90" s="194"/>
      <c r="YL90" s="194"/>
      <c r="YM90" s="194"/>
      <c r="YN90" s="194"/>
      <c r="YO90" s="194"/>
      <c r="YP90" s="194"/>
      <c r="YQ90" s="194"/>
      <c r="YR90" s="194"/>
      <c r="YS90" s="194"/>
      <c r="YT90" s="194"/>
      <c r="YU90" s="194"/>
      <c r="YV90" s="194"/>
      <c r="YW90" s="194"/>
      <c r="YX90" s="194"/>
      <c r="YY90" s="194"/>
      <c r="YZ90" s="194"/>
      <c r="ZA90" s="194"/>
      <c r="ZB90" s="194"/>
      <c r="ZC90" s="194"/>
      <c r="ZD90" s="194"/>
      <c r="ZE90" s="194"/>
      <c r="ZF90" s="194"/>
      <c r="ZG90" s="194"/>
      <c r="ZH90" s="194"/>
      <c r="ZI90" s="194"/>
      <c r="ZJ90" s="194"/>
      <c r="ZK90" s="194"/>
      <c r="ZL90" s="194"/>
      <c r="ZM90" s="194"/>
      <c r="ZN90" s="194"/>
      <c r="ZO90" s="194"/>
      <c r="ZP90" s="194"/>
      <c r="ZQ90" s="194"/>
      <c r="ZR90" s="194"/>
      <c r="ZS90" s="194"/>
      <c r="ZT90" s="194"/>
      <c r="ZU90" s="194"/>
      <c r="ZV90" s="194"/>
      <c r="ZW90" s="194"/>
      <c r="ZX90" s="194"/>
      <c r="ZY90" s="194"/>
      <c r="ZZ90" s="194"/>
    </row>
    <row r="91" spans="1:702" s="39" customFormat="1" ht="19.5" customHeight="1">
      <c r="A91" s="194"/>
      <c r="B91" s="823"/>
      <c r="C91" s="741">
        <f>【5】見・契_研修諸経費!C90</f>
        <v>0</v>
      </c>
      <c r="D91" s="742">
        <f>【5】見・契_研修諸経費!D90</f>
        <v>0</v>
      </c>
      <c r="E91" s="743">
        <f>【5】見・契_研修諸経費!E90</f>
        <v>0</v>
      </c>
      <c r="F91" s="744">
        <f>【5】見・契_研修諸経費!F90</f>
        <v>0</v>
      </c>
      <c r="G91" s="663">
        <f t="shared" si="7"/>
        <v>0</v>
      </c>
      <c r="H91" s="664"/>
      <c r="I91" s="664"/>
      <c r="J91" s="81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194"/>
      <c r="BU91" s="194"/>
      <c r="BV91" s="194"/>
      <c r="BW91" s="194"/>
      <c r="BX91" s="194"/>
      <c r="BY91" s="194"/>
      <c r="BZ91" s="194"/>
      <c r="CA91" s="194"/>
      <c r="CB91" s="194"/>
      <c r="CC91" s="194"/>
      <c r="CD91" s="194"/>
      <c r="CE91" s="194"/>
      <c r="CF91" s="194"/>
      <c r="CG91" s="194"/>
      <c r="CH91" s="194"/>
      <c r="CI91" s="194"/>
      <c r="CJ91" s="194"/>
      <c r="CK91" s="194"/>
      <c r="CL91" s="194"/>
      <c r="CM91" s="194"/>
      <c r="CN91" s="194"/>
      <c r="CO91" s="194"/>
      <c r="CP91" s="194"/>
      <c r="CQ91" s="194"/>
      <c r="CR91" s="194"/>
      <c r="CS91" s="194"/>
      <c r="CT91" s="194"/>
      <c r="CU91" s="194"/>
      <c r="CV91" s="194"/>
      <c r="CW91" s="194"/>
      <c r="CX91" s="194"/>
      <c r="CY91" s="194"/>
      <c r="CZ91" s="194"/>
      <c r="DA91" s="194"/>
      <c r="DB91" s="194"/>
      <c r="DC91" s="194"/>
      <c r="DD91" s="194"/>
      <c r="DE91" s="194"/>
      <c r="DF91" s="194"/>
      <c r="DG91" s="194"/>
      <c r="DH91" s="194"/>
      <c r="DI91" s="194"/>
      <c r="DJ91" s="194"/>
      <c r="DK91" s="194"/>
      <c r="DL91" s="194"/>
      <c r="DM91" s="194"/>
      <c r="DN91" s="194"/>
      <c r="DO91" s="194"/>
      <c r="DP91" s="194"/>
      <c r="DQ91" s="194"/>
      <c r="DR91" s="194"/>
      <c r="DS91" s="194"/>
      <c r="DT91" s="194"/>
      <c r="DU91" s="194"/>
      <c r="DV91" s="194"/>
      <c r="DW91" s="194"/>
      <c r="DX91" s="194"/>
      <c r="DY91" s="194"/>
      <c r="DZ91" s="194"/>
      <c r="EA91" s="194"/>
      <c r="EB91" s="194"/>
      <c r="EC91" s="194"/>
      <c r="ED91" s="194"/>
      <c r="EE91" s="194"/>
      <c r="EF91" s="194"/>
      <c r="EG91" s="194"/>
      <c r="EH91" s="194"/>
      <c r="EI91" s="194"/>
      <c r="EJ91" s="194"/>
      <c r="EK91" s="194"/>
      <c r="EL91" s="194"/>
      <c r="EM91" s="194"/>
      <c r="EN91" s="194"/>
      <c r="EO91" s="194"/>
      <c r="EP91" s="194"/>
      <c r="EQ91" s="194"/>
      <c r="ER91" s="194"/>
      <c r="ES91" s="194"/>
      <c r="ET91" s="194"/>
      <c r="EU91" s="194"/>
      <c r="EV91" s="194"/>
      <c r="EW91" s="194"/>
      <c r="EX91" s="194"/>
      <c r="EY91" s="194"/>
      <c r="EZ91" s="194"/>
      <c r="FA91" s="194"/>
      <c r="FB91" s="194"/>
      <c r="FC91" s="194"/>
      <c r="FD91" s="194"/>
      <c r="FE91" s="194"/>
      <c r="FF91" s="194"/>
      <c r="FG91" s="194"/>
      <c r="FH91" s="194"/>
      <c r="FI91" s="194"/>
      <c r="FJ91" s="194"/>
      <c r="FK91" s="194"/>
      <c r="FL91" s="194"/>
      <c r="FM91" s="194"/>
      <c r="FN91" s="194"/>
      <c r="FO91" s="194"/>
      <c r="FP91" s="194"/>
      <c r="FQ91" s="194"/>
      <c r="FR91" s="194"/>
      <c r="FS91" s="194"/>
      <c r="FT91" s="194"/>
      <c r="FU91" s="194"/>
      <c r="FV91" s="194"/>
      <c r="FW91" s="194"/>
      <c r="FX91" s="194"/>
      <c r="FY91" s="194"/>
      <c r="FZ91" s="194"/>
      <c r="GA91" s="194"/>
      <c r="GB91" s="194"/>
      <c r="GC91" s="194"/>
      <c r="GD91" s="194"/>
      <c r="GE91" s="194"/>
      <c r="GF91" s="194"/>
      <c r="GG91" s="194"/>
      <c r="GH91" s="194"/>
      <c r="GI91" s="194"/>
      <c r="GJ91" s="194"/>
      <c r="GK91" s="194"/>
      <c r="GL91" s="194"/>
      <c r="GM91" s="194"/>
      <c r="GN91" s="194"/>
      <c r="GO91" s="194"/>
      <c r="GP91" s="194"/>
      <c r="GQ91" s="194"/>
      <c r="GR91" s="194"/>
      <c r="GS91" s="194"/>
      <c r="GT91" s="194"/>
      <c r="GU91" s="194"/>
      <c r="GV91" s="194"/>
      <c r="GW91" s="194"/>
      <c r="GX91" s="194"/>
      <c r="GY91" s="194"/>
      <c r="GZ91" s="194"/>
      <c r="HA91" s="194"/>
      <c r="HB91" s="194"/>
      <c r="HC91" s="194"/>
      <c r="HD91" s="194"/>
      <c r="HE91" s="194"/>
      <c r="HF91" s="194"/>
      <c r="HG91" s="194"/>
      <c r="HH91" s="194"/>
      <c r="HI91" s="194"/>
      <c r="HJ91" s="194"/>
      <c r="HK91" s="194"/>
      <c r="HL91" s="194"/>
      <c r="HM91" s="194"/>
      <c r="HN91" s="194"/>
      <c r="HO91" s="194"/>
      <c r="HP91" s="194"/>
      <c r="HQ91" s="194"/>
      <c r="HR91" s="194"/>
      <c r="HS91" s="194"/>
      <c r="HT91" s="194"/>
      <c r="HU91" s="194"/>
      <c r="HV91" s="194"/>
      <c r="HW91" s="194"/>
      <c r="HX91" s="194"/>
      <c r="HY91" s="194"/>
      <c r="HZ91" s="194"/>
      <c r="IA91" s="194"/>
      <c r="IB91" s="194"/>
      <c r="IC91" s="194"/>
      <c r="ID91" s="194"/>
      <c r="IE91" s="194"/>
      <c r="IF91" s="194"/>
      <c r="IG91" s="194"/>
      <c r="IH91" s="194"/>
      <c r="II91" s="194"/>
      <c r="IJ91" s="194"/>
      <c r="IK91" s="194"/>
      <c r="IL91" s="194"/>
      <c r="IM91" s="194"/>
      <c r="IN91" s="194"/>
      <c r="IO91" s="194"/>
      <c r="IP91" s="194"/>
      <c r="IQ91" s="194"/>
      <c r="IR91" s="194"/>
      <c r="IS91" s="194"/>
      <c r="IT91" s="194"/>
      <c r="IU91" s="194"/>
      <c r="IV91" s="194"/>
      <c r="IW91" s="194"/>
      <c r="IX91" s="194"/>
      <c r="IY91" s="194"/>
      <c r="IZ91" s="194"/>
      <c r="JA91" s="194"/>
      <c r="JB91" s="194"/>
      <c r="JC91" s="194"/>
      <c r="JD91" s="194"/>
      <c r="JE91" s="194"/>
      <c r="JF91" s="194"/>
      <c r="JG91" s="194"/>
      <c r="JH91" s="194"/>
      <c r="JI91" s="194"/>
      <c r="JJ91" s="194"/>
      <c r="JK91" s="194"/>
      <c r="JL91" s="194"/>
      <c r="JM91" s="194"/>
      <c r="JN91" s="194"/>
      <c r="JO91" s="194"/>
      <c r="JP91" s="194"/>
      <c r="JQ91" s="194"/>
      <c r="JR91" s="194"/>
      <c r="JS91" s="194"/>
      <c r="JT91" s="194"/>
      <c r="JU91" s="194"/>
      <c r="JV91" s="194"/>
      <c r="JW91" s="194"/>
      <c r="JX91" s="194"/>
      <c r="JY91" s="194"/>
      <c r="JZ91" s="194"/>
      <c r="KA91" s="194"/>
      <c r="KB91" s="194"/>
      <c r="KC91" s="194"/>
      <c r="KD91" s="194"/>
      <c r="KE91" s="194"/>
      <c r="KF91" s="194"/>
      <c r="KG91" s="194"/>
      <c r="KH91" s="194"/>
      <c r="KI91" s="194"/>
      <c r="KJ91" s="194"/>
      <c r="KK91" s="194"/>
      <c r="KL91" s="194"/>
      <c r="KM91" s="194"/>
      <c r="KN91" s="194"/>
      <c r="KO91" s="194"/>
      <c r="KP91" s="194"/>
      <c r="KQ91" s="194"/>
      <c r="KR91" s="194"/>
      <c r="KS91" s="194"/>
      <c r="KT91" s="194"/>
      <c r="KU91" s="194"/>
      <c r="KV91" s="194"/>
      <c r="KW91" s="194"/>
      <c r="KX91" s="194"/>
      <c r="KY91" s="194"/>
      <c r="KZ91" s="194"/>
      <c r="LA91" s="194"/>
      <c r="LB91" s="194"/>
      <c r="LC91" s="194"/>
      <c r="LD91" s="194"/>
      <c r="LE91" s="194"/>
      <c r="LF91" s="194"/>
      <c r="LG91" s="194"/>
      <c r="LH91" s="194"/>
      <c r="LI91" s="194"/>
      <c r="LJ91" s="194"/>
      <c r="LK91" s="194"/>
      <c r="LL91" s="194"/>
      <c r="LM91" s="194"/>
      <c r="LN91" s="194"/>
      <c r="LO91" s="194"/>
      <c r="LP91" s="194"/>
      <c r="LQ91" s="194"/>
      <c r="LR91" s="194"/>
      <c r="LS91" s="194"/>
      <c r="LT91" s="194"/>
      <c r="LU91" s="194"/>
      <c r="LV91" s="194"/>
      <c r="LW91" s="194"/>
      <c r="LX91" s="194"/>
      <c r="LY91" s="194"/>
      <c r="LZ91" s="194"/>
      <c r="MA91" s="194"/>
      <c r="MB91" s="194"/>
      <c r="MC91" s="194"/>
      <c r="MD91" s="194"/>
      <c r="ME91" s="194"/>
      <c r="MF91" s="194"/>
      <c r="MG91" s="194"/>
      <c r="MH91" s="194"/>
      <c r="MI91" s="194"/>
      <c r="MJ91" s="194"/>
      <c r="MK91" s="194"/>
      <c r="ML91" s="194"/>
      <c r="MM91" s="194"/>
      <c r="MN91" s="194"/>
      <c r="MO91" s="194"/>
      <c r="MP91" s="194"/>
      <c r="MQ91" s="194"/>
      <c r="MR91" s="194"/>
      <c r="MS91" s="194"/>
      <c r="MT91" s="194"/>
      <c r="MU91" s="194"/>
      <c r="MV91" s="194"/>
      <c r="MW91" s="194"/>
      <c r="MX91" s="194"/>
      <c r="MY91" s="194"/>
      <c r="MZ91" s="194"/>
      <c r="NA91" s="194"/>
      <c r="NB91" s="194"/>
      <c r="NC91" s="194"/>
      <c r="ND91" s="194"/>
      <c r="NE91" s="194"/>
      <c r="NF91" s="194"/>
      <c r="NG91" s="194"/>
      <c r="NH91" s="194"/>
      <c r="NI91" s="194"/>
      <c r="NJ91" s="194"/>
      <c r="NK91" s="194"/>
      <c r="NL91" s="194"/>
      <c r="NM91" s="194"/>
      <c r="NN91" s="194"/>
      <c r="NO91" s="194"/>
      <c r="NP91" s="194"/>
      <c r="NQ91" s="194"/>
      <c r="NR91" s="194"/>
      <c r="NS91" s="194"/>
      <c r="NT91" s="194"/>
      <c r="NU91" s="194"/>
      <c r="NV91" s="194"/>
      <c r="NW91" s="194"/>
      <c r="NX91" s="194"/>
      <c r="NY91" s="194"/>
      <c r="NZ91" s="194"/>
      <c r="OA91" s="194"/>
      <c r="OB91" s="194"/>
      <c r="OC91" s="194"/>
      <c r="OD91" s="194"/>
      <c r="OE91" s="194"/>
      <c r="OF91" s="194"/>
      <c r="OG91" s="194"/>
      <c r="OH91" s="194"/>
      <c r="OI91" s="194"/>
      <c r="OJ91" s="194"/>
      <c r="OK91" s="194"/>
      <c r="OL91" s="194"/>
      <c r="OM91" s="194"/>
      <c r="ON91" s="194"/>
      <c r="OO91" s="194"/>
      <c r="OP91" s="194"/>
      <c r="OQ91" s="194"/>
      <c r="OR91" s="194"/>
      <c r="OS91" s="194"/>
      <c r="OT91" s="194"/>
      <c r="OU91" s="194"/>
      <c r="OV91" s="194"/>
      <c r="OW91" s="194"/>
      <c r="OX91" s="194"/>
      <c r="OY91" s="194"/>
      <c r="OZ91" s="194"/>
      <c r="PA91" s="194"/>
      <c r="PB91" s="194"/>
      <c r="PC91" s="194"/>
      <c r="PD91" s="194"/>
      <c r="PE91" s="194"/>
      <c r="PF91" s="194"/>
      <c r="PG91" s="194"/>
      <c r="PH91" s="194"/>
      <c r="PI91" s="194"/>
      <c r="PJ91" s="194"/>
      <c r="PK91" s="194"/>
      <c r="PL91" s="194"/>
      <c r="PM91" s="194"/>
      <c r="PN91" s="194"/>
      <c r="PO91" s="194"/>
      <c r="PP91" s="194"/>
      <c r="PQ91" s="194"/>
      <c r="PR91" s="194"/>
      <c r="PS91" s="194"/>
      <c r="PT91" s="194"/>
      <c r="PU91" s="194"/>
      <c r="PV91" s="194"/>
      <c r="PW91" s="194"/>
      <c r="PX91" s="194"/>
      <c r="PY91" s="194"/>
      <c r="PZ91" s="194"/>
      <c r="QA91" s="194"/>
      <c r="QB91" s="194"/>
      <c r="QC91" s="194"/>
      <c r="QD91" s="194"/>
      <c r="QE91" s="194"/>
      <c r="QF91" s="194"/>
      <c r="QG91" s="194"/>
      <c r="QH91" s="194"/>
      <c r="QI91" s="194"/>
      <c r="QJ91" s="194"/>
      <c r="QK91" s="194"/>
      <c r="QL91" s="194"/>
      <c r="QM91" s="194"/>
      <c r="QN91" s="194"/>
      <c r="QO91" s="194"/>
      <c r="QP91" s="194"/>
      <c r="QQ91" s="194"/>
      <c r="QR91" s="194"/>
      <c r="QS91" s="194"/>
      <c r="QT91" s="194"/>
      <c r="QU91" s="194"/>
      <c r="QV91" s="194"/>
      <c r="QW91" s="194"/>
      <c r="QX91" s="194"/>
      <c r="QY91" s="194"/>
      <c r="QZ91" s="194"/>
      <c r="RA91" s="194"/>
      <c r="RB91" s="194"/>
      <c r="RC91" s="194"/>
      <c r="RD91" s="194"/>
      <c r="RE91" s="194"/>
      <c r="RF91" s="194"/>
      <c r="RG91" s="194"/>
      <c r="RH91" s="194"/>
      <c r="RI91" s="194"/>
      <c r="RJ91" s="194"/>
      <c r="RK91" s="194"/>
      <c r="RL91" s="194"/>
      <c r="RM91" s="194"/>
      <c r="RN91" s="194"/>
      <c r="RO91" s="194"/>
      <c r="RP91" s="194"/>
      <c r="RQ91" s="194"/>
      <c r="RR91" s="194"/>
      <c r="RS91" s="194"/>
      <c r="RT91" s="194"/>
      <c r="RU91" s="194"/>
      <c r="RV91" s="194"/>
      <c r="RW91" s="194"/>
      <c r="RX91" s="194"/>
      <c r="RY91" s="194"/>
      <c r="RZ91" s="194"/>
      <c r="SA91" s="194"/>
      <c r="SB91" s="194"/>
      <c r="SC91" s="194"/>
      <c r="SD91" s="194"/>
      <c r="SE91" s="194"/>
      <c r="SF91" s="194"/>
      <c r="SG91" s="194"/>
      <c r="SH91" s="194"/>
      <c r="SI91" s="194"/>
      <c r="SJ91" s="194"/>
      <c r="SK91" s="194"/>
      <c r="SL91" s="194"/>
      <c r="SM91" s="194"/>
      <c r="SN91" s="194"/>
      <c r="SO91" s="194"/>
      <c r="SP91" s="194"/>
      <c r="SQ91" s="194"/>
      <c r="SR91" s="194"/>
      <c r="SS91" s="194"/>
      <c r="ST91" s="194"/>
      <c r="SU91" s="194"/>
      <c r="SV91" s="194"/>
      <c r="SW91" s="194"/>
      <c r="SX91" s="194"/>
      <c r="SY91" s="194"/>
      <c r="SZ91" s="194"/>
      <c r="TA91" s="194"/>
      <c r="TB91" s="194"/>
      <c r="TC91" s="194"/>
      <c r="TD91" s="194"/>
      <c r="TE91" s="194"/>
      <c r="TF91" s="194"/>
      <c r="TG91" s="194"/>
      <c r="TH91" s="194"/>
      <c r="TI91" s="194"/>
      <c r="TJ91" s="194"/>
      <c r="TK91" s="194"/>
      <c r="TL91" s="194"/>
      <c r="TM91" s="194"/>
      <c r="TN91" s="194"/>
      <c r="TO91" s="194"/>
      <c r="TP91" s="194"/>
      <c r="TQ91" s="194"/>
      <c r="TR91" s="194"/>
      <c r="TS91" s="194"/>
      <c r="TT91" s="194"/>
      <c r="TU91" s="194"/>
      <c r="TV91" s="194"/>
      <c r="TW91" s="194"/>
      <c r="TX91" s="194"/>
      <c r="TY91" s="194"/>
      <c r="TZ91" s="194"/>
      <c r="UA91" s="194"/>
      <c r="UB91" s="194"/>
      <c r="UC91" s="194"/>
      <c r="UD91" s="194"/>
      <c r="UE91" s="194"/>
      <c r="UF91" s="194"/>
      <c r="UG91" s="194"/>
      <c r="UH91" s="194"/>
      <c r="UI91" s="194"/>
      <c r="UJ91" s="194"/>
      <c r="UK91" s="194"/>
      <c r="UL91" s="194"/>
      <c r="UM91" s="194"/>
      <c r="UN91" s="194"/>
      <c r="UO91" s="194"/>
      <c r="UP91" s="194"/>
      <c r="UQ91" s="194"/>
      <c r="UR91" s="194"/>
      <c r="US91" s="194"/>
      <c r="UT91" s="194"/>
      <c r="UU91" s="194"/>
      <c r="UV91" s="194"/>
      <c r="UW91" s="194"/>
      <c r="UX91" s="194"/>
      <c r="UY91" s="194"/>
      <c r="UZ91" s="194"/>
      <c r="VA91" s="194"/>
      <c r="VB91" s="194"/>
      <c r="VC91" s="194"/>
      <c r="VD91" s="194"/>
      <c r="VE91" s="194"/>
      <c r="VF91" s="194"/>
      <c r="VG91" s="194"/>
      <c r="VH91" s="194"/>
      <c r="VI91" s="194"/>
      <c r="VJ91" s="194"/>
      <c r="VK91" s="194"/>
      <c r="VL91" s="194"/>
      <c r="VM91" s="194"/>
      <c r="VN91" s="194"/>
      <c r="VO91" s="194"/>
      <c r="VP91" s="194"/>
      <c r="VQ91" s="194"/>
      <c r="VR91" s="194"/>
      <c r="VS91" s="194"/>
      <c r="VT91" s="194"/>
      <c r="VU91" s="194"/>
      <c r="VV91" s="194"/>
      <c r="VW91" s="194"/>
      <c r="VX91" s="194"/>
      <c r="VY91" s="194"/>
      <c r="VZ91" s="194"/>
      <c r="WA91" s="194"/>
      <c r="WB91" s="194"/>
      <c r="WC91" s="194"/>
      <c r="WD91" s="194"/>
      <c r="WE91" s="194"/>
      <c r="WF91" s="194"/>
      <c r="WG91" s="194"/>
      <c r="WH91" s="194"/>
      <c r="WI91" s="194"/>
      <c r="WJ91" s="194"/>
      <c r="WK91" s="194"/>
      <c r="WL91" s="194"/>
      <c r="WM91" s="194"/>
      <c r="WN91" s="194"/>
      <c r="WO91" s="194"/>
      <c r="WP91" s="194"/>
      <c r="WQ91" s="194"/>
      <c r="WR91" s="194"/>
      <c r="WS91" s="194"/>
      <c r="WT91" s="194"/>
      <c r="WU91" s="194"/>
      <c r="WV91" s="194"/>
      <c r="WW91" s="194"/>
      <c r="WX91" s="194"/>
      <c r="WY91" s="194"/>
      <c r="WZ91" s="194"/>
      <c r="XA91" s="194"/>
      <c r="XB91" s="194"/>
      <c r="XC91" s="194"/>
      <c r="XD91" s="194"/>
      <c r="XE91" s="194"/>
      <c r="XF91" s="194"/>
      <c r="XG91" s="194"/>
      <c r="XH91" s="194"/>
      <c r="XI91" s="194"/>
      <c r="XJ91" s="194"/>
      <c r="XK91" s="194"/>
      <c r="XL91" s="194"/>
      <c r="XM91" s="194"/>
      <c r="XN91" s="194"/>
      <c r="XO91" s="194"/>
      <c r="XP91" s="194"/>
      <c r="XQ91" s="194"/>
      <c r="XR91" s="194"/>
      <c r="XS91" s="194"/>
      <c r="XT91" s="194"/>
      <c r="XU91" s="194"/>
      <c r="XV91" s="194"/>
      <c r="XW91" s="194"/>
      <c r="XX91" s="194"/>
      <c r="XY91" s="194"/>
      <c r="XZ91" s="194"/>
      <c r="YA91" s="194"/>
      <c r="YB91" s="194"/>
      <c r="YC91" s="194"/>
      <c r="YD91" s="194"/>
      <c r="YE91" s="194"/>
      <c r="YF91" s="194"/>
      <c r="YG91" s="194"/>
      <c r="YH91" s="194"/>
      <c r="YI91" s="194"/>
      <c r="YJ91" s="194"/>
      <c r="YK91" s="194"/>
      <c r="YL91" s="194"/>
      <c r="YM91" s="194"/>
      <c r="YN91" s="194"/>
      <c r="YO91" s="194"/>
      <c r="YP91" s="194"/>
      <c r="YQ91" s="194"/>
      <c r="YR91" s="194"/>
      <c r="YS91" s="194"/>
      <c r="YT91" s="194"/>
      <c r="YU91" s="194"/>
      <c r="YV91" s="194"/>
      <c r="YW91" s="194"/>
      <c r="YX91" s="194"/>
      <c r="YY91" s="194"/>
      <c r="YZ91" s="194"/>
      <c r="ZA91" s="194"/>
      <c r="ZB91" s="194"/>
      <c r="ZC91" s="194"/>
      <c r="ZD91" s="194"/>
      <c r="ZE91" s="194"/>
      <c r="ZF91" s="194"/>
      <c r="ZG91" s="194"/>
      <c r="ZH91" s="194"/>
      <c r="ZI91" s="194"/>
      <c r="ZJ91" s="194"/>
      <c r="ZK91" s="194"/>
      <c r="ZL91" s="194"/>
      <c r="ZM91" s="194"/>
      <c r="ZN91" s="194"/>
      <c r="ZO91" s="194"/>
      <c r="ZP91" s="194"/>
      <c r="ZQ91" s="194"/>
      <c r="ZR91" s="194"/>
      <c r="ZS91" s="194"/>
      <c r="ZT91" s="194"/>
      <c r="ZU91" s="194"/>
      <c r="ZV91" s="194"/>
      <c r="ZW91" s="194"/>
      <c r="ZX91" s="194"/>
      <c r="ZY91" s="194"/>
      <c r="ZZ91" s="194"/>
    </row>
    <row r="92" spans="1:702" s="39" customFormat="1" ht="19.5" customHeight="1">
      <c r="A92" s="194"/>
      <c r="B92" s="823"/>
      <c r="C92" s="741">
        <f>【5】見・契_研修諸経費!C91</f>
        <v>0</v>
      </c>
      <c r="D92" s="742">
        <f>【5】見・契_研修諸経費!D91</f>
        <v>0</v>
      </c>
      <c r="E92" s="743">
        <f>【5】見・契_研修諸経費!E91</f>
        <v>0</v>
      </c>
      <c r="F92" s="744">
        <f>【5】見・契_研修諸経費!F91</f>
        <v>0</v>
      </c>
      <c r="G92" s="663">
        <f t="shared" si="6"/>
        <v>0</v>
      </c>
      <c r="H92" s="664"/>
      <c r="I92" s="664"/>
      <c r="J92" s="81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4"/>
      <c r="CB92" s="194"/>
      <c r="CC92" s="194"/>
      <c r="CD92" s="194"/>
      <c r="CE92" s="194"/>
      <c r="CF92" s="194"/>
      <c r="CG92" s="194"/>
      <c r="CH92" s="194"/>
      <c r="CI92" s="194"/>
      <c r="CJ92" s="194"/>
      <c r="CK92" s="194"/>
      <c r="CL92" s="194"/>
      <c r="CM92" s="194"/>
      <c r="CN92" s="194"/>
      <c r="CO92" s="194"/>
      <c r="CP92" s="194"/>
      <c r="CQ92" s="194"/>
      <c r="CR92" s="194"/>
      <c r="CS92" s="194"/>
      <c r="CT92" s="194"/>
      <c r="CU92" s="194"/>
      <c r="CV92" s="194"/>
      <c r="CW92" s="194"/>
      <c r="CX92" s="194"/>
      <c r="CY92" s="194"/>
      <c r="CZ92" s="194"/>
      <c r="DA92" s="194"/>
      <c r="DB92" s="194"/>
      <c r="DC92" s="194"/>
      <c r="DD92" s="194"/>
      <c r="DE92" s="194"/>
      <c r="DF92" s="194"/>
      <c r="DG92" s="194"/>
      <c r="DH92" s="194"/>
      <c r="DI92" s="194"/>
      <c r="DJ92" s="194"/>
      <c r="DK92" s="194"/>
      <c r="DL92" s="194"/>
      <c r="DM92" s="194"/>
      <c r="DN92" s="194"/>
      <c r="DO92" s="194"/>
      <c r="DP92" s="194"/>
      <c r="DQ92" s="194"/>
      <c r="DR92" s="194"/>
      <c r="DS92" s="194"/>
      <c r="DT92" s="194"/>
      <c r="DU92" s="194"/>
      <c r="DV92" s="194"/>
      <c r="DW92" s="194"/>
      <c r="DX92" s="194"/>
      <c r="DY92" s="194"/>
      <c r="DZ92" s="194"/>
      <c r="EA92" s="194"/>
      <c r="EB92" s="194"/>
      <c r="EC92" s="194"/>
      <c r="ED92" s="194"/>
      <c r="EE92" s="194"/>
      <c r="EF92" s="194"/>
      <c r="EG92" s="194"/>
      <c r="EH92" s="194"/>
      <c r="EI92" s="194"/>
      <c r="EJ92" s="194"/>
      <c r="EK92" s="194"/>
      <c r="EL92" s="194"/>
      <c r="EM92" s="194"/>
      <c r="EN92" s="194"/>
      <c r="EO92" s="194"/>
      <c r="EP92" s="194"/>
      <c r="EQ92" s="194"/>
      <c r="ER92" s="194"/>
      <c r="ES92" s="194"/>
      <c r="ET92" s="194"/>
      <c r="EU92" s="194"/>
      <c r="EV92" s="194"/>
      <c r="EW92" s="194"/>
      <c r="EX92" s="194"/>
      <c r="EY92" s="194"/>
      <c r="EZ92" s="194"/>
      <c r="FA92" s="194"/>
      <c r="FB92" s="194"/>
      <c r="FC92" s="194"/>
      <c r="FD92" s="194"/>
      <c r="FE92" s="194"/>
      <c r="FF92" s="194"/>
      <c r="FG92" s="194"/>
      <c r="FH92" s="194"/>
      <c r="FI92" s="194"/>
      <c r="FJ92" s="194"/>
      <c r="FK92" s="194"/>
      <c r="FL92" s="194"/>
      <c r="FM92" s="194"/>
      <c r="FN92" s="194"/>
      <c r="FO92" s="194"/>
      <c r="FP92" s="194"/>
      <c r="FQ92" s="194"/>
      <c r="FR92" s="194"/>
      <c r="FS92" s="194"/>
      <c r="FT92" s="194"/>
      <c r="FU92" s="194"/>
      <c r="FV92" s="194"/>
      <c r="FW92" s="194"/>
      <c r="FX92" s="194"/>
      <c r="FY92" s="194"/>
      <c r="FZ92" s="194"/>
      <c r="GA92" s="194"/>
      <c r="GB92" s="194"/>
      <c r="GC92" s="194"/>
      <c r="GD92" s="194"/>
      <c r="GE92" s="194"/>
      <c r="GF92" s="194"/>
      <c r="GG92" s="194"/>
      <c r="GH92" s="194"/>
      <c r="GI92" s="194"/>
      <c r="GJ92" s="194"/>
      <c r="GK92" s="194"/>
      <c r="GL92" s="194"/>
      <c r="GM92" s="194"/>
      <c r="GN92" s="194"/>
      <c r="GO92" s="194"/>
      <c r="GP92" s="194"/>
      <c r="GQ92" s="194"/>
      <c r="GR92" s="194"/>
      <c r="GS92" s="194"/>
      <c r="GT92" s="194"/>
      <c r="GU92" s="194"/>
      <c r="GV92" s="194"/>
      <c r="GW92" s="194"/>
      <c r="GX92" s="194"/>
      <c r="GY92" s="194"/>
      <c r="GZ92" s="194"/>
      <c r="HA92" s="194"/>
      <c r="HB92" s="194"/>
      <c r="HC92" s="194"/>
      <c r="HD92" s="194"/>
      <c r="HE92" s="194"/>
      <c r="HF92" s="194"/>
      <c r="HG92" s="194"/>
      <c r="HH92" s="194"/>
      <c r="HI92" s="194"/>
      <c r="HJ92" s="194"/>
      <c r="HK92" s="194"/>
      <c r="HL92" s="194"/>
      <c r="HM92" s="194"/>
      <c r="HN92" s="194"/>
      <c r="HO92" s="194"/>
      <c r="HP92" s="194"/>
      <c r="HQ92" s="194"/>
      <c r="HR92" s="194"/>
      <c r="HS92" s="194"/>
      <c r="HT92" s="194"/>
      <c r="HU92" s="194"/>
      <c r="HV92" s="194"/>
      <c r="HW92" s="194"/>
      <c r="HX92" s="194"/>
      <c r="HY92" s="194"/>
      <c r="HZ92" s="194"/>
      <c r="IA92" s="194"/>
      <c r="IB92" s="194"/>
      <c r="IC92" s="194"/>
      <c r="ID92" s="194"/>
      <c r="IE92" s="194"/>
      <c r="IF92" s="194"/>
      <c r="IG92" s="194"/>
      <c r="IH92" s="194"/>
      <c r="II92" s="194"/>
      <c r="IJ92" s="194"/>
      <c r="IK92" s="194"/>
      <c r="IL92" s="194"/>
      <c r="IM92" s="194"/>
      <c r="IN92" s="194"/>
      <c r="IO92" s="194"/>
      <c r="IP92" s="194"/>
      <c r="IQ92" s="194"/>
      <c r="IR92" s="194"/>
      <c r="IS92" s="194"/>
      <c r="IT92" s="194"/>
      <c r="IU92" s="194"/>
      <c r="IV92" s="194"/>
      <c r="IW92" s="194"/>
      <c r="IX92" s="194"/>
      <c r="IY92" s="194"/>
      <c r="IZ92" s="194"/>
      <c r="JA92" s="194"/>
      <c r="JB92" s="194"/>
      <c r="JC92" s="194"/>
      <c r="JD92" s="194"/>
      <c r="JE92" s="194"/>
      <c r="JF92" s="194"/>
      <c r="JG92" s="194"/>
      <c r="JH92" s="194"/>
      <c r="JI92" s="194"/>
      <c r="JJ92" s="194"/>
      <c r="JK92" s="194"/>
      <c r="JL92" s="194"/>
      <c r="JM92" s="194"/>
      <c r="JN92" s="194"/>
      <c r="JO92" s="194"/>
      <c r="JP92" s="194"/>
      <c r="JQ92" s="194"/>
      <c r="JR92" s="194"/>
      <c r="JS92" s="194"/>
      <c r="JT92" s="194"/>
      <c r="JU92" s="194"/>
      <c r="JV92" s="194"/>
      <c r="JW92" s="194"/>
      <c r="JX92" s="194"/>
      <c r="JY92" s="194"/>
      <c r="JZ92" s="194"/>
      <c r="KA92" s="194"/>
      <c r="KB92" s="194"/>
      <c r="KC92" s="194"/>
      <c r="KD92" s="194"/>
      <c r="KE92" s="194"/>
      <c r="KF92" s="194"/>
      <c r="KG92" s="194"/>
      <c r="KH92" s="194"/>
      <c r="KI92" s="194"/>
      <c r="KJ92" s="194"/>
      <c r="KK92" s="194"/>
      <c r="KL92" s="194"/>
      <c r="KM92" s="194"/>
      <c r="KN92" s="194"/>
      <c r="KO92" s="194"/>
      <c r="KP92" s="194"/>
      <c r="KQ92" s="194"/>
      <c r="KR92" s="194"/>
      <c r="KS92" s="194"/>
      <c r="KT92" s="194"/>
      <c r="KU92" s="194"/>
      <c r="KV92" s="194"/>
      <c r="KW92" s="194"/>
      <c r="KX92" s="194"/>
      <c r="KY92" s="194"/>
      <c r="KZ92" s="194"/>
      <c r="LA92" s="194"/>
      <c r="LB92" s="194"/>
      <c r="LC92" s="194"/>
      <c r="LD92" s="194"/>
      <c r="LE92" s="194"/>
      <c r="LF92" s="194"/>
      <c r="LG92" s="194"/>
      <c r="LH92" s="194"/>
      <c r="LI92" s="194"/>
      <c r="LJ92" s="194"/>
      <c r="LK92" s="194"/>
      <c r="LL92" s="194"/>
      <c r="LM92" s="194"/>
      <c r="LN92" s="194"/>
      <c r="LO92" s="194"/>
      <c r="LP92" s="194"/>
      <c r="LQ92" s="194"/>
      <c r="LR92" s="194"/>
      <c r="LS92" s="194"/>
      <c r="LT92" s="194"/>
      <c r="LU92" s="194"/>
      <c r="LV92" s="194"/>
      <c r="LW92" s="194"/>
      <c r="LX92" s="194"/>
      <c r="LY92" s="194"/>
      <c r="LZ92" s="194"/>
      <c r="MA92" s="194"/>
      <c r="MB92" s="194"/>
      <c r="MC92" s="194"/>
      <c r="MD92" s="194"/>
      <c r="ME92" s="194"/>
      <c r="MF92" s="194"/>
      <c r="MG92" s="194"/>
      <c r="MH92" s="194"/>
      <c r="MI92" s="194"/>
      <c r="MJ92" s="194"/>
      <c r="MK92" s="194"/>
      <c r="ML92" s="194"/>
      <c r="MM92" s="194"/>
      <c r="MN92" s="194"/>
      <c r="MO92" s="194"/>
      <c r="MP92" s="194"/>
      <c r="MQ92" s="194"/>
      <c r="MR92" s="194"/>
      <c r="MS92" s="194"/>
      <c r="MT92" s="194"/>
      <c r="MU92" s="194"/>
      <c r="MV92" s="194"/>
      <c r="MW92" s="194"/>
      <c r="MX92" s="194"/>
      <c r="MY92" s="194"/>
      <c r="MZ92" s="194"/>
      <c r="NA92" s="194"/>
      <c r="NB92" s="194"/>
      <c r="NC92" s="194"/>
      <c r="ND92" s="194"/>
      <c r="NE92" s="194"/>
      <c r="NF92" s="194"/>
      <c r="NG92" s="194"/>
      <c r="NH92" s="194"/>
      <c r="NI92" s="194"/>
      <c r="NJ92" s="194"/>
      <c r="NK92" s="194"/>
      <c r="NL92" s="194"/>
      <c r="NM92" s="194"/>
      <c r="NN92" s="194"/>
      <c r="NO92" s="194"/>
      <c r="NP92" s="194"/>
      <c r="NQ92" s="194"/>
      <c r="NR92" s="194"/>
      <c r="NS92" s="194"/>
      <c r="NT92" s="194"/>
      <c r="NU92" s="194"/>
      <c r="NV92" s="194"/>
      <c r="NW92" s="194"/>
      <c r="NX92" s="194"/>
      <c r="NY92" s="194"/>
      <c r="NZ92" s="194"/>
      <c r="OA92" s="194"/>
      <c r="OB92" s="194"/>
      <c r="OC92" s="194"/>
      <c r="OD92" s="194"/>
      <c r="OE92" s="194"/>
      <c r="OF92" s="194"/>
      <c r="OG92" s="194"/>
      <c r="OH92" s="194"/>
      <c r="OI92" s="194"/>
      <c r="OJ92" s="194"/>
      <c r="OK92" s="194"/>
      <c r="OL92" s="194"/>
      <c r="OM92" s="194"/>
      <c r="ON92" s="194"/>
      <c r="OO92" s="194"/>
      <c r="OP92" s="194"/>
      <c r="OQ92" s="194"/>
      <c r="OR92" s="194"/>
      <c r="OS92" s="194"/>
      <c r="OT92" s="194"/>
      <c r="OU92" s="194"/>
      <c r="OV92" s="194"/>
      <c r="OW92" s="194"/>
      <c r="OX92" s="194"/>
      <c r="OY92" s="194"/>
      <c r="OZ92" s="194"/>
      <c r="PA92" s="194"/>
      <c r="PB92" s="194"/>
      <c r="PC92" s="194"/>
      <c r="PD92" s="194"/>
      <c r="PE92" s="194"/>
      <c r="PF92" s="194"/>
      <c r="PG92" s="194"/>
      <c r="PH92" s="194"/>
      <c r="PI92" s="194"/>
      <c r="PJ92" s="194"/>
      <c r="PK92" s="194"/>
      <c r="PL92" s="194"/>
      <c r="PM92" s="194"/>
      <c r="PN92" s="194"/>
      <c r="PO92" s="194"/>
      <c r="PP92" s="194"/>
      <c r="PQ92" s="194"/>
      <c r="PR92" s="194"/>
      <c r="PS92" s="194"/>
      <c r="PT92" s="194"/>
      <c r="PU92" s="194"/>
      <c r="PV92" s="194"/>
      <c r="PW92" s="194"/>
      <c r="PX92" s="194"/>
      <c r="PY92" s="194"/>
      <c r="PZ92" s="194"/>
      <c r="QA92" s="194"/>
      <c r="QB92" s="194"/>
      <c r="QC92" s="194"/>
      <c r="QD92" s="194"/>
      <c r="QE92" s="194"/>
      <c r="QF92" s="194"/>
      <c r="QG92" s="194"/>
      <c r="QH92" s="194"/>
      <c r="QI92" s="194"/>
      <c r="QJ92" s="194"/>
      <c r="QK92" s="194"/>
      <c r="QL92" s="194"/>
      <c r="QM92" s="194"/>
      <c r="QN92" s="194"/>
      <c r="QO92" s="194"/>
      <c r="QP92" s="194"/>
      <c r="QQ92" s="194"/>
      <c r="QR92" s="194"/>
      <c r="QS92" s="194"/>
      <c r="QT92" s="194"/>
      <c r="QU92" s="194"/>
      <c r="QV92" s="194"/>
      <c r="QW92" s="194"/>
      <c r="QX92" s="194"/>
      <c r="QY92" s="194"/>
      <c r="QZ92" s="194"/>
      <c r="RA92" s="194"/>
      <c r="RB92" s="194"/>
      <c r="RC92" s="194"/>
      <c r="RD92" s="194"/>
      <c r="RE92" s="194"/>
      <c r="RF92" s="194"/>
      <c r="RG92" s="194"/>
      <c r="RH92" s="194"/>
      <c r="RI92" s="194"/>
      <c r="RJ92" s="194"/>
      <c r="RK92" s="194"/>
      <c r="RL92" s="194"/>
      <c r="RM92" s="194"/>
      <c r="RN92" s="194"/>
      <c r="RO92" s="194"/>
      <c r="RP92" s="194"/>
      <c r="RQ92" s="194"/>
      <c r="RR92" s="194"/>
      <c r="RS92" s="194"/>
      <c r="RT92" s="194"/>
      <c r="RU92" s="194"/>
      <c r="RV92" s="194"/>
      <c r="RW92" s="194"/>
      <c r="RX92" s="194"/>
      <c r="RY92" s="194"/>
      <c r="RZ92" s="194"/>
      <c r="SA92" s="194"/>
      <c r="SB92" s="194"/>
      <c r="SC92" s="194"/>
      <c r="SD92" s="194"/>
      <c r="SE92" s="194"/>
      <c r="SF92" s="194"/>
      <c r="SG92" s="194"/>
      <c r="SH92" s="194"/>
      <c r="SI92" s="194"/>
      <c r="SJ92" s="194"/>
      <c r="SK92" s="194"/>
      <c r="SL92" s="194"/>
      <c r="SM92" s="194"/>
      <c r="SN92" s="194"/>
      <c r="SO92" s="194"/>
      <c r="SP92" s="194"/>
      <c r="SQ92" s="194"/>
      <c r="SR92" s="194"/>
      <c r="SS92" s="194"/>
      <c r="ST92" s="194"/>
      <c r="SU92" s="194"/>
      <c r="SV92" s="194"/>
      <c r="SW92" s="194"/>
      <c r="SX92" s="194"/>
      <c r="SY92" s="194"/>
      <c r="SZ92" s="194"/>
      <c r="TA92" s="194"/>
      <c r="TB92" s="194"/>
      <c r="TC92" s="194"/>
      <c r="TD92" s="194"/>
      <c r="TE92" s="194"/>
      <c r="TF92" s="194"/>
      <c r="TG92" s="194"/>
      <c r="TH92" s="194"/>
      <c r="TI92" s="194"/>
      <c r="TJ92" s="194"/>
      <c r="TK92" s="194"/>
      <c r="TL92" s="194"/>
      <c r="TM92" s="194"/>
      <c r="TN92" s="194"/>
      <c r="TO92" s="194"/>
      <c r="TP92" s="194"/>
      <c r="TQ92" s="194"/>
      <c r="TR92" s="194"/>
      <c r="TS92" s="194"/>
      <c r="TT92" s="194"/>
      <c r="TU92" s="194"/>
      <c r="TV92" s="194"/>
      <c r="TW92" s="194"/>
      <c r="TX92" s="194"/>
      <c r="TY92" s="194"/>
      <c r="TZ92" s="194"/>
      <c r="UA92" s="194"/>
      <c r="UB92" s="194"/>
      <c r="UC92" s="194"/>
      <c r="UD92" s="194"/>
      <c r="UE92" s="194"/>
      <c r="UF92" s="194"/>
      <c r="UG92" s="194"/>
      <c r="UH92" s="194"/>
      <c r="UI92" s="194"/>
      <c r="UJ92" s="194"/>
      <c r="UK92" s="194"/>
      <c r="UL92" s="194"/>
      <c r="UM92" s="194"/>
      <c r="UN92" s="194"/>
      <c r="UO92" s="194"/>
      <c r="UP92" s="194"/>
      <c r="UQ92" s="194"/>
      <c r="UR92" s="194"/>
      <c r="US92" s="194"/>
      <c r="UT92" s="194"/>
      <c r="UU92" s="194"/>
      <c r="UV92" s="194"/>
      <c r="UW92" s="194"/>
      <c r="UX92" s="194"/>
      <c r="UY92" s="194"/>
      <c r="UZ92" s="194"/>
      <c r="VA92" s="194"/>
      <c r="VB92" s="194"/>
      <c r="VC92" s="194"/>
      <c r="VD92" s="194"/>
      <c r="VE92" s="194"/>
      <c r="VF92" s="194"/>
      <c r="VG92" s="194"/>
      <c r="VH92" s="194"/>
      <c r="VI92" s="194"/>
      <c r="VJ92" s="194"/>
      <c r="VK92" s="194"/>
      <c r="VL92" s="194"/>
      <c r="VM92" s="194"/>
      <c r="VN92" s="194"/>
      <c r="VO92" s="194"/>
      <c r="VP92" s="194"/>
      <c r="VQ92" s="194"/>
      <c r="VR92" s="194"/>
      <c r="VS92" s="194"/>
      <c r="VT92" s="194"/>
      <c r="VU92" s="194"/>
      <c r="VV92" s="194"/>
      <c r="VW92" s="194"/>
      <c r="VX92" s="194"/>
      <c r="VY92" s="194"/>
      <c r="VZ92" s="194"/>
      <c r="WA92" s="194"/>
      <c r="WB92" s="194"/>
      <c r="WC92" s="194"/>
      <c r="WD92" s="194"/>
      <c r="WE92" s="194"/>
      <c r="WF92" s="194"/>
      <c r="WG92" s="194"/>
      <c r="WH92" s="194"/>
      <c r="WI92" s="194"/>
      <c r="WJ92" s="194"/>
      <c r="WK92" s="194"/>
      <c r="WL92" s="194"/>
      <c r="WM92" s="194"/>
      <c r="WN92" s="194"/>
      <c r="WO92" s="194"/>
      <c r="WP92" s="194"/>
      <c r="WQ92" s="194"/>
      <c r="WR92" s="194"/>
      <c r="WS92" s="194"/>
      <c r="WT92" s="194"/>
      <c r="WU92" s="194"/>
      <c r="WV92" s="194"/>
      <c r="WW92" s="194"/>
      <c r="WX92" s="194"/>
      <c r="WY92" s="194"/>
      <c r="WZ92" s="194"/>
      <c r="XA92" s="194"/>
      <c r="XB92" s="194"/>
      <c r="XC92" s="194"/>
      <c r="XD92" s="194"/>
      <c r="XE92" s="194"/>
      <c r="XF92" s="194"/>
      <c r="XG92" s="194"/>
      <c r="XH92" s="194"/>
      <c r="XI92" s="194"/>
      <c r="XJ92" s="194"/>
      <c r="XK92" s="194"/>
      <c r="XL92" s="194"/>
      <c r="XM92" s="194"/>
      <c r="XN92" s="194"/>
      <c r="XO92" s="194"/>
      <c r="XP92" s="194"/>
      <c r="XQ92" s="194"/>
      <c r="XR92" s="194"/>
      <c r="XS92" s="194"/>
      <c r="XT92" s="194"/>
      <c r="XU92" s="194"/>
      <c r="XV92" s="194"/>
      <c r="XW92" s="194"/>
      <c r="XX92" s="194"/>
      <c r="XY92" s="194"/>
      <c r="XZ92" s="194"/>
      <c r="YA92" s="194"/>
      <c r="YB92" s="194"/>
      <c r="YC92" s="194"/>
      <c r="YD92" s="194"/>
      <c r="YE92" s="194"/>
      <c r="YF92" s="194"/>
      <c r="YG92" s="194"/>
      <c r="YH92" s="194"/>
      <c r="YI92" s="194"/>
      <c r="YJ92" s="194"/>
      <c r="YK92" s="194"/>
      <c r="YL92" s="194"/>
      <c r="YM92" s="194"/>
      <c r="YN92" s="194"/>
      <c r="YO92" s="194"/>
      <c r="YP92" s="194"/>
      <c r="YQ92" s="194"/>
      <c r="YR92" s="194"/>
      <c r="YS92" s="194"/>
      <c r="YT92" s="194"/>
      <c r="YU92" s="194"/>
      <c r="YV92" s="194"/>
      <c r="YW92" s="194"/>
      <c r="YX92" s="194"/>
      <c r="YY92" s="194"/>
      <c r="YZ92" s="194"/>
      <c r="ZA92" s="194"/>
      <c r="ZB92" s="194"/>
      <c r="ZC92" s="194"/>
      <c r="ZD92" s="194"/>
      <c r="ZE92" s="194"/>
      <c r="ZF92" s="194"/>
      <c r="ZG92" s="194"/>
      <c r="ZH92" s="194"/>
      <c r="ZI92" s="194"/>
      <c r="ZJ92" s="194"/>
      <c r="ZK92" s="194"/>
      <c r="ZL92" s="194"/>
      <c r="ZM92" s="194"/>
      <c r="ZN92" s="194"/>
      <c r="ZO92" s="194"/>
      <c r="ZP92" s="194"/>
      <c r="ZQ92" s="194"/>
      <c r="ZR92" s="194"/>
      <c r="ZS92" s="194"/>
      <c r="ZT92" s="194"/>
      <c r="ZU92" s="194"/>
      <c r="ZV92" s="194"/>
      <c r="ZW92" s="194"/>
      <c r="ZX92" s="194"/>
      <c r="ZY92" s="194"/>
      <c r="ZZ92" s="194"/>
    </row>
    <row r="93" spans="1:702" s="39" customFormat="1" ht="19.5" customHeight="1">
      <c r="A93" s="194"/>
      <c r="B93" s="823"/>
      <c r="C93" s="741">
        <f>【5】見・契_研修諸経費!C92</f>
        <v>0</v>
      </c>
      <c r="D93" s="742">
        <f>【5】見・契_研修諸経費!D92</f>
        <v>0</v>
      </c>
      <c r="E93" s="743">
        <f>【5】見・契_研修諸経費!E92</f>
        <v>0</v>
      </c>
      <c r="F93" s="744">
        <f>【5】見・契_研修諸経費!F92</f>
        <v>0</v>
      </c>
      <c r="G93" s="663">
        <f t="shared" si="6"/>
        <v>0</v>
      </c>
      <c r="H93" s="664"/>
      <c r="I93" s="664"/>
      <c r="J93" s="81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4"/>
      <c r="CB93" s="194"/>
      <c r="CC93" s="194"/>
      <c r="CD93" s="194"/>
      <c r="CE93" s="194"/>
      <c r="CF93" s="194"/>
      <c r="CG93" s="194"/>
      <c r="CH93" s="194"/>
      <c r="CI93" s="194"/>
      <c r="CJ93" s="194"/>
      <c r="CK93" s="194"/>
      <c r="CL93" s="194"/>
      <c r="CM93" s="194"/>
      <c r="CN93" s="194"/>
      <c r="CO93" s="194"/>
      <c r="CP93" s="194"/>
      <c r="CQ93" s="194"/>
      <c r="CR93" s="194"/>
      <c r="CS93" s="194"/>
      <c r="CT93" s="194"/>
      <c r="CU93" s="194"/>
      <c r="CV93" s="194"/>
      <c r="CW93" s="194"/>
      <c r="CX93" s="194"/>
      <c r="CY93" s="194"/>
      <c r="CZ93" s="194"/>
      <c r="DA93" s="194"/>
      <c r="DB93" s="194"/>
      <c r="DC93" s="194"/>
      <c r="DD93" s="194"/>
      <c r="DE93" s="194"/>
      <c r="DF93" s="194"/>
      <c r="DG93" s="194"/>
      <c r="DH93" s="194"/>
      <c r="DI93" s="194"/>
      <c r="DJ93" s="194"/>
      <c r="DK93" s="194"/>
      <c r="DL93" s="194"/>
      <c r="DM93" s="194"/>
      <c r="DN93" s="194"/>
      <c r="DO93" s="194"/>
      <c r="DP93" s="194"/>
      <c r="DQ93" s="194"/>
      <c r="DR93" s="194"/>
      <c r="DS93" s="194"/>
      <c r="DT93" s="194"/>
      <c r="DU93" s="194"/>
      <c r="DV93" s="194"/>
      <c r="DW93" s="194"/>
      <c r="DX93" s="194"/>
      <c r="DY93" s="194"/>
      <c r="DZ93" s="194"/>
      <c r="EA93" s="194"/>
      <c r="EB93" s="194"/>
      <c r="EC93" s="194"/>
      <c r="ED93" s="194"/>
      <c r="EE93" s="194"/>
      <c r="EF93" s="194"/>
      <c r="EG93" s="194"/>
      <c r="EH93" s="194"/>
      <c r="EI93" s="194"/>
      <c r="EJ93" s="194"/>
      <c r="EK93" s="194"/>
      <c r="EL93" s="194"/>
      <c r="EM93" s="194"/>
      <c r="EN93" s="194"/>
      <c r="EO93" s="194"/>
      <c r="EP93" s="194"/>
      <c r="EQ93" s="194"/>
      <c r="ER93" s="194"/>
      <c r="ES93" s="194"/>
      <c r="ET93" s="194"/>
      <c r="EU93" s="194"/>
      <c r="EV93" s="194"/>
      <c r="EW93" s="194"/>
      <c r="EX93" s="194"/>
      <c r="EY93" s="194"/>
      <c r="EZ93" s="194"/>
      <c r="FA93" s="194"/>
      <c r="FB93" s="194"/>
      <c r="FC93" s="194"/>
      <c r="FD93" s="194"/>
      <c r="FE93" s="194"/>
      <c r="FF93" s="194"/>
      <c r="FG93" s="194"/>
      <c r="FH93" s="194"/>
      <c r="FI93" s="194"/>
      <c r="FJ93" s="194"/>
      <c r="FK93" s="194"/>
      <c r="FL93" s="194"/>
      <c r="FM93" s="194"/>
      <c r="FN93" s="194"/>
      <c r="FO93" s="194"/>
      <c r="FP93" s="194"/>
      <c r="FQ93" s="194"/>
      <c r="FR93" s="194"/>
      <c r="FS93" s="194"/>
      <c r="FT93" s="194"/>
      <c r="FU93" s="194"/>
      <c r="FV93" s="194"/>
      <c r="FW93" s="194"/>
      <c r="FX93" s="194"/>
      <c r="FY93" s="194"/>
      <c r="FZ93" s="194"/>
      <c r="GA93" s="194"/>
      <c r="GB93" s="194"/>
      <c r="GC93" s="194"/>
      <c r="GD93" s="194"/>
      <c r="GE93" s="194"/>
      <c r="GF93" s="194"/>
      <c r="GG93" s="194"/>
      <c r="GH93" s="194"/>
      <c r="GI93" s="194"/>
      <c r="GJ93" s="194"/>
      <c r="GK93" s="194"/>
      <c r="GL93" s="194"/>
      <c r="GM93" s="194"/>
      <c r="GN93" s="194"/>
      <c r="GO93" s="194"/>
      <c r="GP93" s="194"/>
      <c r="GQ93" s="194"/>
      <c r="GR93" s="194"/>
      <c r="GS93" s="194"/>
      <c r="GT93" s="194"/>
      <c r="GU93" s="194"/>
      <c r="GV93" s="194"/>
      <c r="GW93" s="194"/>
      <c r="GX93" s="194"/>
      <c r="GY93" s="194"/>
      <c r="GZ93" s="194"/>
      <c r="HA93" s="194"/>
      <c r="HB93" s="194"/>
      <c r="HC93" s="194"/>
      <c r="HD93" s="194"/>
      <c r="HE93" s="194"/>
      <c r="HF93" s="194"/>
      <c r="HG93" s="194"/>
      <c r="HH93" s="194"/>
      <c r="HI93" s="194"/>
      <c r="HJ93" s="194"/>
      <c r="HK93" s="194"/>
      <c r="HL93" s="194"/>
      <c r="HM93" s="194"/>
      <c r="HN93" s="194"/>
      <c r="HO93" s="194"/>
      <c r="HP93" s="194"/>
      <c r="HQ93" s="194"/>
      <c r="HR93" s="194"/>
      <c r="HS93" s="194"/>
      <c r="HT93" s="194"/>
      <c r="HU93" s="194"/>
      <c r="HV93" s="194"/>
      <c r="HW93" s="194"/>
      <c r="HX93" s="194"/>
      <c r="HY93" s="194"/>
      <c r="HZ93" s="194"/>
      <c r="IA93" s="194"/>
      <c r="IB93" s="194"/>
      <c r="IC93" s="194"/>
      <c r="ID93" s="194"/>
      <c r="IE93" s="194"/>
      <c r="IF93" s="194"/>
      <c r="IG93" s="194"/>
      <c r="IH93" s="194"/>
      <c r="II93" s="194"/>
      <c r="IJ93" s="194"/>
      <c r="IK93" s="194"/>
      <c r="IL93" s="194"/>
      <c r="IM93" s="194"/>
      <c r="IN93" s="194"/>
      <c r="IO93" s="194"/>
      <c r="IP93" s="194"/>
      <c r="IQ93" s="194"/>
      <c r="IR93" s="194"/>
      <c r="IS93" s="194"/>
      <c r="IT93" s="194"/>
      <c r="IU93" s="194"/>
      <c r="IV93" s="194"/>
      <c r="IW93" s="194"/>
      <c r="IX93" s="194"/>
      <c r="IY93" s="194"/>
      <c r="IZ93" s="194"/>
      <c r="JA93" s="194"/>
      <c r="JB93" s="194"/>
      <c r="JC93" s="194"/>
      <c r="JD93" s="194"/>
      <c r="JE93" s="194"/>
      <c r="JF93" s="194"/>
      <c r="JG93" s="194"/>
      <c r="JH93" s="194"/>
      <c r="JI93" s="194"/>
      <c r="JJ93" s="194"/>
      <c r="JK93" s="194"/>
      <c r="JL93" s="194"/>
      <c r="JM93" s="194"/>
      <c r="JN93" s="194"/>
      <c r="JO93" s="194"/>
      <c r="JP93" s="194"/>
      <c r="JQ93" s="194"/>
      <c r="JR93" s="194"/>
      <c r="JS93" s="194"/>
      <c r="JT93" s="194"/>
      <c r="JU93" s="194"/>
      <c r="JV93" s="194"/>
      <c r="JW93" s="194"/>
      <c r="JX93" s="194"/>
      <c r="JY93" s="194"/>
      <c r="JZ93" s="194"/>
      <c r="KA93" s="194"/>
      <c r="KB93" s="194"/>
      <c r="KC93" s="194"/>
      <c r="KD93" s="194"/>
      <c r="KE93" s="194"/>
      <c r="KF93" s="194"/>
      <c r="KG93" s="194"/>
      <c r="KH93" s="194"/>
      <c r="KI93" s="194"/>
      <c r="KJ93" s="194"/>
      <c r="KK93" s="194"/>
      <c r="KL93" s="194"/>
      <c r="KM93" s="194"/>
      <c r="KN93" s="194"/>
      <c r="KO93" s="194"/>
      <c r="KP93" s="194"/>
      <c r="KQ93" s="194"/>
      <c r="KR93" s="194"/>
      <c r="KS93" s="194"/>
      <c r="KT93" s="194"/>
      <c r="KU93" s="194"/>
      <c r="KV93" s="194"/>
      <c r="KW93" s="194"/>
      <c r="KX93" s="194"/>
      <c r="KY93" s="194"/>
      <c r="KZ93" s="194"/>
      <c r="LA93" s="194"/>
      <c r="LB93" s="194"/>
      <c r="LC93" s="194"/>
      <c r="LD93" s="194"/>
      <c r="LE93" s="194"/>
      <c r="LF93" s="194"/>
      <c r="LG93" s="194"/>
      <c r="LH93" s="194"/>
      <c r="LI93" s="194"/>
      <c r="LJ93" s="194"/>
      <c r="LK93" s="194"/>
      <c r="LL93" s="194"/>
      <c r="LM93" s="194"/>
      <c r="LN93" s="194"/>
      <c r="LO93" s="194"/>
      <c r="LP93" s="194"/>
      <c r="LQ93" s="194"/>
      <c r="LR93" s="194"/>
      <c r="LS93" s="194"/>
      <c r="LT93" s="194"/>
      <c r="LU93" s="194"/>
      <c r="LV93" s="194"/>
      <c r="LW93" s="194"/>
      <c r="LX93" s="194"/>
      <c r="LY93" s="194"/>
      <c r="LZ93" s="194"/>
      <c r="MA93" s="194"/>
      <c r="MB93" s="194"/>
      <c r="MC93" s="194"/>
      <c r="MD93" s="194"/>
      <c r="ME93" s="194"/>
      <c r="MF93" s="194"/>
      <c r="MG93" s="194"/>
      <c r="MH93" s="194"/>
      <c r="MI93" s="194"/>
      <c r="MJ93" s="194"/>
      <c r="MK93" s="194"/>
      <c r="ML93" s="194"/>
      <c r="MM93" s="194"/>
      <c r="MN93" s="194"/>
      <c r="MO93" s="194"/>
      <c r="MP93" s="194"/>
      <c r="MQ93" s="194"/>
      <c r="MR93" s="194"/>
      <c r="MS93" s="194"/>
      <c r="MT93" s="194"/>
      <c r="MU93" s="194"/>
      <c r="MV93" s="194"/>
      <c r="MW93" s="194"/>
      <c r="MX93" s="194"/>
      <c r="MY93" s="194"/>
      <c r="MZ93" s="194"/>
      <c r="NA93" s="194"/>
      <c r="NB93" s="194"/>
      <c r="NC93" s="194"/>
      <c r="ND93" s="194"/>
      <c r="NE93" s="194"/>
      <c r="NF93" s="194"/>
      <c r="NG93" s="194"/>
      <c r="NH93" s="194"/>
      <c r="NI93" s="194"/>
      <c r="NJ93" s="194"/>
      <c r="NK93" s="194"/>
      <c r="NL93" s="194"/>
      <c r="NM93" s="194"/>
      <c r="NN93" s="194"/>
      <c r="NO93" s="194"/>
      <c r="NP93" s="194"/>
      <c r="NQ93" s="194"/>
      <c r="NR93" s="194"/>
      <c r="NS93" s="194"/>
      <c r="NT93" s="194"/>
      <c r="NU93" s="194"/>
      <c r="NV93" s="194"/>
      <c r="NW93" s="194"/>
      <c r="NX93" s="194"/>
      <c r="NY93" s="194"/>
      <c r="NZ93" s="194"/>
      <c r="OA93" s="194"/>
      <c r="OB93" s="194"/>
      <c r="OC93" s="194"/>
      <c r="OD93" s="194"/>
      <c r="OE93" s="194"/>
      <c r="OF93" s="194"/>
      <c r="OG93" s="194"/>
      <c r="OH93" s="194"/>
      <c r="OI93" s="194"/>
      <c r="OJ93" s="194"/>
      <c r="OK93" s="194"/>
      <c r="OL93" s="194"/>
      <c r="OM93" s="194"/>
      <c r="ON93" s="194"/>
      <c r="OO93" s="194"/>
      <c r="OP93" s="194"/>
      <c r="OQ93" s="194"/>
      <c r="OR93" s="194"/>
      <c r="OS93" s="194"/>
      <c r="OT93" s="194"/>
      <c r="OU93" s="194"/>
      <c r="OV93" s="194"/>
      <c r="OW93" s="194"/>
      <c r="OX93" s="194"/>
      <c r="OY93" s="194"/>
      <c r="OZ93" s="194"/>
      <c r="PA93" s="194"/>
      <c r="PB93" s="194"/>
      <c r="PC93" s="194"/>
      <c r="PD93" s="194"/>
      <c r="PE93" s="194"/>
      <c r="PF93" s="194"/>
      <c r="PG93" s="194"/>
      <c r="PH93" s="194"/>
      <c r="PI93" s="194"/>
      <c r="PJ93" s="194"/>
      <c r="PK93" s="194"/>
      <c r="PL93" s="194"/>
      <c r="PM93" s="194"/>
      <c r="PN93" s="194"/>
      <c r="PO93" s="194"/>
      <c r="PP93" s="194"/>
      <c r="PQ93" s="194"/>
      <c r="PR93" s="194"/>
      <c r="PS93" s="194"/>
      <c r="PT93" s="194"/>
      <c r="PU93" s="194"/>
      <c r="PV93" s="194"/>
      <c r="PW93" s="194"/>
      <c r="PX93" s="194"/>
      <c r="PY93" s="194"/>
      <c r="PZ93" s="194"/>
      <c r="QA93" s="194"/>
      <c r="QB93" s="194"/>
      <c r="QC93" s="194"/>
      <c r="QD93" s="194"/>
      <c r="QE93" s="194"/>
      <c r="QF93" s="194"/>
      <c r="QG93" s="194"/>
      <c r="QH93" s="194"/>
      <c r="QI93" s="194"/>
      <c r="QJ93" s="194"/>
      <c r="QK93" s="194"/>
      <c r="QL93" s="194"/>
      <c r="QM93" s="194"/>
      <c r="QN93" s="194"/>
      <c r="QO93" s="194"/>
      <c r="QP93" s="194"/>
      <c r="QQ93" s="194"/>
      <c r="QR93" s="194"/>
      <c r="QS93" s="194"/>
      <c r="QT93" s="194"/>
      <c r="QU93" s="194"/>
      <c r="QV93" s="194"/>
      <c r="QW93" s="194"/>
      <c r="QX93" s="194"/>
      <c r="QY93" s="194"/>
      <c r="QZ93" s="194"/>
      <c r="RA93" s="194"/>
      <c r="RB93" s="194"/>
      <c r="RC93" s="194"/>
      <c r="RD93" s="194"/>
      <c r="RE93" s="194"/>
      <c r="RF93" s="194"/>
      <c r="RG93" s="194"/>
      <c r="RH93" s="194"/>
      <c r="RI93" s="194"/>
      <c r="RJ93" s="194"/>
      <c r="RK93" s="194"/>
      <c r="RL93" s="194"/>
      <c r="RM93" s="194"/>
      <c r="RN93" s="194"/>
      <c r="RO93" s="194"/>
      <c r="RP93" s="194"/>
      <c r="RQ93" s="194"/>
      <c r="RR93" s="194"/>
      <c r="RS93" s="194"/>
      <c r="RT93" s="194"/>
      <c r="RU93" s="194"/>
      <c r="RV93" s="194"/>
      <c r="RW93" s="194"/>
      <c r="RX93" s="194"/>
      <c r="RY93" s="194"/>
      <c r="RZ93" s="194"/>
      <c r="SA93" s="194"/>
      <c r="SB93" s="194"/>
      <c r="SC93" s="194"/>
      <c r="SD93" s="194"/>
      <c r="SE93" s="194"/>
      <c r="SF93" s="194"/>
      <c r="SG93" s="194"/>
      <c r="SH93" s="194"/>
      <c r="SI93" s="194"/>
      <c r="SJ93" s="194"/>
      <c r="SK93" s="194"/>
      <c r="SL93" s="194"/>
      <c r="SM93" s="194"/>
      <c r="SN93" s="194"/>
      <c r="SO93" s="194"/>
      <c r="SP93" s="194"/>
      <c r="SQ93" s="194"/>
      <c r="SR93" s="194"/>
      <c r="SS93" s="194"/>
      <c r="ST93" s="194"/>
      <c r="SU93" s="194"/>
      <c r="SV93" s="194"/>
      <c r="SW93" s="194"/>
      <c r="SX93" s="194"/>
      <c r="SY93" s="194"/>
      <c r="SZ93" s="194"/>
      <c r="TA93" s="194"/>
      <c r="TB93" s="194"/>
      <c r="TC93" s="194"/>
      <c r="TD93" s="194"/>
      <c r="TE93" s="194"/>
      <c r="TF93" s="194"/>
      <c r="TG93" s="194"/>
      <c r="TH93" s="194"/>
      <c r="TI93" s="194"/>
      <c r="TJ93" s="194"/>
      <c r="TK93" s="194"/>
      <c r="TL93" s="194"/>
      <c r="TM93" s="194"/>
      <c r="TN93" s="194"/>
      <c r="TO93" s="194"/>
      <c r="TP93" s="194"/>
      <c r="TQ93" s="194"/>
      <c r="TR93" s="194"/>
      <c r="TS93" s="194"/>
      <c r="TT93" s="194"/>
      <c r="TU93" s="194"/>
      <c r="TV93" s="194"/>
      <c r="TW93" s="194"/>
      <c r="TX93" s="194"/>
      <c r="TY93" s="194"/>
      <c r="TZ93" s="194"/>
      <c r="UA93" s="194"/>
      <c r="UB93" s="194"/>
      <c r="UC93" s="194"/>
      <c r="UD93" s="194"/>
      <c r="UE93" s="194"/>
      <c r="UF93" s="194"/>
      <c r="UG93" s="194"/>
      <c r="UH93" s="194"/>
      <c r="UI93" s="194"/>
      <c r="UJ93" s="194"/>
      <c r="UK93" s="194"/>
      <c r="UL93" s="194"/>
      <c r="UM93" s="194"/>
      <c r="UN93" s="194"/>
      <c r="UO93" s="194"/>
      <c r="UP93" s="194"/>
      <c r="UQ93" s="194"/>
      <c r="UR93" s="194"/>
      <c r="US93" s="194"/>
      <c r="UT93" s="194"/>
      <c r="UU93" s="194"/>
      <c r="UV93" s="194"/>
      <c r="UW93" s="194"/>
      <c r="UX93" s="194"/>
      <c r="UY93" s="194"/>
      <c r="UZ93" s="194"/>
      <c r="VA93" s="194"/>
      <c r="VB93" s="194"/>
      <c r="VC93" s="194"/>
      <c r="VD93" s="194"/>
      <c r="VE93" s="194"/>
      <c r="VF93" s="194"/>
      <c r="VG93" s="194"/>
      <c r="VH93" s="194"/>
      <c r="VI93" s="194"/>
      <c r="VJ93" s="194"/>
      <c r="VK93" s="194"/>
      <c r="VL93" s="194"/>
      <c r="VM93" s="194"/>
      <c r="VN93" s="194"/>
      <c r="VO93" s="194"/>
      <c r="VP93" s="194"/>
      <c r="VQ93" s="194"/>
      <c r="VR93" s="194"/>
      <c r="VS93" s="194"/>
      <c r="VT93" s="194"/>
      <c r="VU93" s="194"/>
      <c r="VV93" s="194"/>
      <c r="VW93" s="194"/>
      <c r="VX93" s="194"/>
      <c r="VY93" s="194"/>
      <c r="VZ93" s="194"/>
      <c r="WA93" s="194"/>
      <c r="WB93" s="194"/>
      <c r="WC93" s="194"/>
      <c r="WD93" s="194"/>
      <c r="WE93" s="194"/>
      <c r="WF93" s="194"/>
      <c r="WG93" s="194"/>
      <c r="WH93" s="194"/>
      <c r="WI93" s="194"/>
      <c r="WJ93" s="194"/>
      <c r="WK93" s="194"/>
      <c r="WL93" s="194"/>
      <c r="WM93" s="194"/>
      <c r="WN93" s="194"/>
      <c r="WO93" s="194"/>
      <c r="WP93" s="194"/>
      <c r="WQ93" s="194"/>
      <c r="WR93" s="194"/>
      <c r="WS93" s="194"/>
      <c r="WT93" s="194"/>
      <c r="WU93" s="194"/>
      <c r="WV93" s="194"/>
      <c r="WW93" s="194"/>
      <c r="WX93" s="194"/>
      <c r="WY93" s="194"/>
      <c r="WZ93" s="194"/>
      <c r="XA93" s="194"/>
      <c r="XB93" s="194"/>
      <c r="XC93" s="194"/>
      <c r="XD93" s="194"/>
      <c r="XE93" s="194"/>
      <c r="XF93" s="194"/>
      <c r="XG93" s="194"/>
      <c r="XH93" s="194"/>
      <c r="XI93" s="194"/>
      <c r="XJ93" s="194"/>
      <c r="XK93" s="194"/>
      <c r="XL93" s="194"/>
      <c r="XM93" s="194"/>
      <c r="XN93" s="194"/>
      <c r="XO93" s="194"/>
      <c r="XP93" s="194"/>
      <c r="XQ93" s="194"/>
      <c r="XR93" s="194"/>
      <c r="XS93" s="194"/>
      <c r="XT93" s="194"/>
      <c r="XU93" s="194"/>
      <c r="XV93" s="194"/>
      <c r="XW93" s="194"/>
      <c r="XX93" s="194"/>
      <c r="XY93" s="194"/>
      <c r="XZ93" s="194"/>
      <c r="YA93" s="194"/>
      <c r="YB93" s="194"/>
      <c r="YC93" s="194"/>
      <c r="YD93" s="194"/>
      <c r="YE93" s="194"/>
      <c r="YF93" s="194"/>
      <c r="YG93" s="194"/>
      <c r="YH93" s="194"/>
      <c r="YI93" s="194"/>
      <c r="YJ93" s="194"/>
      <c r="YK93" s="194"/>
      <c r="YL93" s="194"/>
      <c r="YM93" s="194"/>
      <c r="YN93" s="194"/>
      <c r="YO93" s="194"/>
      <c r="YP93" s="194"/>
      <c r="YQ93" s="194"/>
      <c r="YR93" s="194"/>
      <c r="YS93" s="194"/>
      <c r="YT93" s="194"/>
      <c r="YU93" s="194"/>
      <c r="YV93" s="194"/>
      <c r="YW93" s="194"/>
      <c r="YX93" s="194"/>
      <c r="YY93" s="194"/>
      <c r="YZ93" s="194"/>
      <c r="ZA93" s="194"/>
      <c r="ZB93" s="194"/>
      <c r="ZC93" s="194"/>
      <c r="ZD93" s="194"/>
      <c r="ZE93" s="194"/>
      <c r="ZF93" s="194"/>
      <c r="ZG93" s="194"/>
      <c r="ZH93" s="194"/>
      <c r="ZI93" s="194"/>
      <c r="ZJ93" s="194"/>
      <c r="ZK93" s="194"/>
      <c r="ZL93" s="194"/>
      <c r="ZM93" s="194"/>
      <c r="ZN93" s="194"/>
      <c r="ZO93" s="194"/>
      <c r="ZP93" s="194"/>
      <c r="ZQ93" s="194"/>
      <c r="ZR93" s="194"/>
      <c r="ZS93" s="194"/>
      <c r="ZT93" s="194"/>
      <c r="ZU93" s="194"/>
      <c r="ZV93" s="194"/>
      <c r="ZW93" s="194"/>
      <c r="ZX93" s="194"/>
      <c r="ZY93" s="194"/>
      <c r="ZZ93" s="194"/>
    </row>
    <row r="94" spans="1:702" s="39" customFormat="1" ht="19.5" customHeight="1">
      <c r="A94" s="194"/>
      <c r="B94" s="823"/>
      <c r="C94" s="741">
        <f>【5】見・契_研修諸経費!C93</f>
        <v>0</v>
      </c>
      <c r="D94" s="742">
        <f>【5】見・契_研修諸経費!D93</f>
        <v>0</v>
      </c>
      <c r="E94" s="743">
        <f>【5】見・契_研修諸経費!E93</f>
        <v>0</v>
      </c>
      <c r="F94" s="744">
        <f>【5】見・契_研修諸経費!F93</f>
        <v>0</v>
      </c>
      <c r="G94" s="663">
        <f t="shared" si="6"/>
        <v>0</v>
      </c>
      <c r="H94" s="664"/>
      <c r="I94" s="664"/>
      <c r="J94" s="81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4"/>
      <c r="CB94" s="194"/>
      <c r="CC94" s="194"/>
      <c r="CD94" s="194"/>
      <c r="CE94" s="194"/>
      <c r="CF94" s="194"/>
      <c r="CG94" s="194"/>
      <c r="CH94" s="194"/>
      <c r="CI94" s="194"/>
      <c r="CJ94" s="194"/>
      <c r="CK94" s="194"/>
      <c r="CL94" s="194"/>
      <c r="CM94" s="194"/>
      <c r="CN94" s="194"/>
      <c r="CO94" s="194"/>
      <c r="CP94" s="194"/>
      <c r="CQ94" s="194"/>
      <c r="CR94" s="194"/>
      <c r="CS94" s="194"/>
      <c r="CT94" s="194"/>
      <c r="CU94" s="194"/>
      <c r="CV94" s="194"/>
      <c r="CW94" s="194"/>
      <c r="CX94" s="194"/>
      <c r="CY94" s="194"/>
      <c r="CZ94" s="194"/>
      <c r="DA94" s="194"/>
      <c r="DB94" s="194"/>
      <c r="DC94" s="194"/>
      <c r="DD94" s="194"/>
      <c r="DE94" s="194"/>
      <c r="DF94" s="194"/>
      <c r="DG94" s="194"/>
      <c r="DH94" s="194"/>
      <c r="DI94" s="194"/>
      <c r="DJ94" s="194"/>
      <c r="DK94" s="194"/>
      <c r="DL94" s="194"/>
      <c r="DM94" s="194"/>
      <c r="DN94" s="194"/>
      <c r="DO94" s="194"/>
      <c r="DP94" s="194"/>
      <c r="DQ94" s="194"/>
      <c r="DR94" s="194"/>
      <c r="DS94" s="194"/>
      <c r="DT94" s="194"/>
      <c r="DU94" s="194"/>
      <c r="DV94" s="194"/>
      <c r="DW94" s="194"/>
      <c r="DX94" s="194"/>
      <c r="DY94" s="194"/>
      <c r="DZ94" s="194"/>
      <c r="EA94" s="194"/>
      <c r="EB94" s="194"/>
      <c r="EC94" s="194"/>
      <c r="ED94" s="194"/>
      <c r="EE94" s="194"/>
      <c r="EF94" s="194"/>
      <c r="EG94" s="194"/>
      <c r="EH94" s="194"/>
      <c r="EI94" s="194"/>
      <c r="EJ94" s="194"/>
      <c r="EK94" s="194"/>
      <c r="EL94" s="194"/>
      <c r="EM94" s="194"/>
      <c r="EN94" s="194"/>
      <c r="EO94" s="194"/>
      <c r="EP94" s="194"/>
      <c r="EQ94" s="194"/>
      <c r="ER94" s="194"/>
      <c r="ES94" s="194"/>
      <c r="ET94" s="194"/>
      <c r="EU94" s="194"/>
      <c r="EV94" s="194"/>
      <c r="EW94" s="194"/>
      <c r="EX94" s="194"/>
      <c r="EY94" s="194"/>
      <c r="EZ94" s="194"/>
      <c r="FA94" s="194"/>
      <c r="FB94" s="194"/>
      <c r="FC94" s="194"/>
      <c r="FD94" s="194"/>
      <c r="FE94" s="194"/>
      <c r="FF94" s="194"/>
      <c r="FG94" s="194"/>
      <c r="FH94" s="194"/>
      <c r="FI94" s="194"/>
      <c r="FJ94" s="194"/>
      <c r="FK94" s="194"/>
      <c r="FL94" s="194"/>
      <c r="FM94" s="194"/>
      <c r="FN94" s="194"/>
      <c r="FO94" s="194"/>
      <c r="FP94" s="194"/>
      <c r="FQ94" s="194"/>
      <c r="FR94" s="194"/>
      <c r="FS94" s="194"/>
      <c r="FT94" s="194"/>
      <c r="FU94" s="194"/>
      <c r="FV94" s="194"/>
      <c r="FW94" s="194"/>
      <c r="FX94" s="194"/>
      <c r="FY94" s="194"/>
      <c r="FZ94" s="194"/>
      <c r="GA94" s="194"/>
      <c r="GB94" s="194"/>
      <c r="GC94" s="194"/>
      <c r="GD94" s="194"/>
      <c r="GE94" s="194"/>
      <c r="GF94" s="194"/>
      <c r="GG94" s="194"/>
      <c r="GH94" s="194"/>
      <c r="GI94" s="194"/>
      <c r="GJ94" s="194"/>
      <c r="GK94" s="194"/>
      <c r="GL94" s="194"/>
      <c r="GM94" s="194"/>
      <c r="GN94" s="194"/>
      <c r="GO94" s="194"/>
      <c r="GP94" s="194"/>
      <c r="GQ94" s="194"/>
      <c r="GR94" s="194"/>
      <c r="GS94" s="194"/>
      <c r="GT94" s="194"/>
      <c r="GU94" s="194"/>
      <c r="GV94" s="194"/>
      <c r="GW94" s="194"/>
      <c r="GX94" s="194"/>
      <c r="GY94" s="194"/>
      <c r="GZ94" s="194"/>
      <c r="HA94" s="194"/>
      <c r="HB94" s="194"/>
      <c r="HC94" s="194"/>
      <c r="HD94" s="194"/>
      <c r="HE94" s="194"/>
      <c r="HF94" s="194"/>
      <c r="HG94" s="194"/>
      <c r="HH94" s="194"/>
      <c r="HI94" s="194"/>
      <c r="HJ94" s="194"/>
      <c r="HK94" s="194"/>
      <c r="HL94" s="194"/>
      <c r="HM94" s="194"/>
      <c r="HN94" s="194"/>
      <c r="HO94" s="194"/>
      <c r="HP94" s="194"/>
      <c r="HQ94" s="194"/>
      <c r="HR94" s="194"/>
      <c r="HS94" s="194"/>
      <c r="HT94" s="194"/>
      <c r="HU94" s="194"/>
      <c r="HV94" s="194"/>
      <c r="HW94" s="194"/>
      <c r="HX94" s="194"/>
      <c r="HY94" s="194"/>
      <c r="HZ94" s="194"/>
      <c r="IA94" s="194"/>
      <c r="IB94" s="194"/>
      <c r="IC94" s="194"/>
      <c r="ID94" s="194"/>
      <c r="IE94" s="194"/>
      <c r="IF94" s="194"/>
      <c r="IG94" s="194"/>
      <c r="IH94" s="194"/>
      <c r="II94" s="194"/>
      <c r="IJ94" s="194"/>
      <c r="IK94" s="194"/>
      <c r="IL94" s="194"/>
      <c r="IM94" s="194"/>
      <c r="IN94" s="194"/>
      <c r="IO94" s="194"/>
      <c r="IP94" s="194"/>
      <c r="IQ94" s="194"/>
      <c r="IR94" s="194"/>
      <c r="IS94" s="194"/>
      <c r="IT94" s="194"/>
      <c r="IU94" s="194"/>
      <c r="IV94" s="194"/>
      <c r="IW94" s="194"/>
      <c r="IX94" s="194"/>
      <c r="IY94" s="194"/>
      <c r="IZ94" s="194"/>
      <c r="JA94" s="194"/>
      <c r="JB94" s="194"/>
      <c r="JC94" s="194"/>
      <c r="JD94" s="194"/>
      <c r="JE94" s="194"/>
      <c r="JF94" s="194"/>
      <c r="JG94" s="194"/>
      <c r="JH94" s="194"/>
      <c r="JI94" s="194"/>
      <c r="JJ94" s="194"/>
      <c r="JK94" s="194"/>
      <c r="JL94" s="194"/>
      <c r="JM94" s="194"/>
      <c r="JN94" s="194"/>
      <c r="JO94" s="194"/>
      <c r="JP94" s="194"/>
      <c r="JQ94" s="194"/>
      <c r="JR94" s="194"/>
      <c r="JS94" s="194"/>
      <c r="JT94" s="194"/>
      <c r="JU94" s="194"/>
      <c r="JV94" s="194"/>
      <c r="JW94" s="194"/>
      <c r="JX94" s="194"/>
      <c r="JY94" s="194"/>
      <c r="JZ94" s="194"/>
      <c r="KA94" s="194"/>
      <c r="KB94" s="194"/>
      <c r="KC94" s="194"/>
      <c r="KD94" s="194"/>
      <c r="KE94" s="194"/>
      <c r="KF94" s="194"/>
      <c r="KG94" s="194"/>
      <c r="KH94" s="194"/>
      <c r="KI94" s="194"/>
      <c r="KJ94" s="194"/>
      <c r="KK94" s="194"/>
      <c r="KL94" s="194"/>
      <c r="KM94" s="194"/>
      <c r="KN94" s="194"/>
      <c r="KO94" s="194"/>
      <c r="KP94" s="194"/>
      <c r="KQ94" s="194"/>
      <c r="KR94" s="194"/>
      <c r="KS94" s="194"/>
      <c r="KT94" s="194"/>
      <c r="KU94" s="194"/>
      <c r="KV94" s="194"/>
      <c r="KW94" s="194"/>
      <c r="KX94" s="194"/>
      <c r="KY94" s="194"/>
      <c r="KZ94" s="194"/>
      <c r="LA94" s="194"/>
      <c r="LB94" s="194"/>
      <c r="LC94" s="194"/>
      <c r="LD94" s="194"/>
      <c r="LE94" s="194"/>
      <c r="LF94" s="194"/>
      <c r="LG94" s="194"/>
      <c r="LH94" s="194"/>
      <c r="LI94" s="194"/>
      <c r="LJ94" s="194"/>
      <c r="LK94" s="194"/>
      <c r="LL94" s="194"/>
      <c r="LM94" s="194"/>
      <c r="LN94" s="194"/>
      <c r="LO94" s="194"/>
      <c r="LP94" s="194"/>
      <c r="LQ94" s="194"/>
      <c r="LR94" s="194"/>
      <c r="LS94" s="194"/>
      <c r="LT94" s="194"/>
      <c r="LU94" s="194"/>
      <c r="LV94" s="194"/>
      <c r="LW94" s="194"/>
      <c r="LX94" s="194"/>
      <c r="LY94" s="194"/>
      <c r="LZ94" s="194"/>
      <c r="MA94" s="194"/>
      <c r="MB94" s="194"/>
      <c r="MC94" s="194"/>
      <c r="MD94" s="194"/>
      <c r="ME94" s="194"/>
      <c r="MF94" s="194"/>
      <c r="MG94" s="194"/>
      <c r="MH94" s="194"/>
      <c r="MI94" s="194"/>
      <c r="MJ94" s="194"/>
      <c r="MK94" s="194"/>
      <c r="ML94" s="194"/>
      <c r="MM94" s="194"/>
      <c r="MN94" s="194"/>
      <c r="MO94" s="194"/>
      <c r="MP94" s="194"/>
      <c r="MQ94" s="194"/>
      <c r="MR94" s="194"/>
      <c r="MS94" s="194"/>
      <c r="MT94" s="194"/>
      <c r="MU94" s="194"/>
      <c r="MV94" s="194"/>
      <c r="MW94" s="194"/>
      <c r="MX94" s="194"/>
      <c r="MY94" s="194"/>
      <c r="MZ94" s="194"/>
      <c r="NA94" s="194"/>
      <c r="NB94" s="194"/>
      <c r="NC94" s="194"/>
      <c r="ND94" s="194"/>
      <c r="NE94" s="194"/>
      <c r="NF94" s="194"/>
      <c r="NG94" s="194"/>
      <c r="NH94" s="194"/>
      <c r="NI94" s="194"/>
      <c r="NJ94" s="194"/>
      <c r="NK94" s="194"/>
      <c r="NL94" s="194"/>
      <c r="NM94" s="194"/>
      <c r="NN94" s="194"/>
      <c r="NO94" s="194"/>
      <c r="NP94" s="194"/>
      <c r="NQ94" s="194"/>
      <c r="NR94" s="194"/>
      <c r="NS94" s="194"/>
      <c r="NT94" s="194"/>
      <c r="NU94" s="194"/>
      <c r="NV94" s="194"/>
      <c r="NW94" s="194"/>
      <c r="NX94" s="194"/>
      <c r="NY94" s="194"/>
      <c r="NZ94" s="194"/>
      <c r="OA94" s="194"/>
      <c r="OB94" s="194"/>
      <c r="OC94" s="194"/>
      <c r="OD94" s="194"/>
      <c r="OE94" s="194"/>
      <c r="OF94" s="194"/>
      <c r="OG94" s="194"/>
      <c r="OH94" s="194"/>
      <c r="OI94" s="194"/>
      <c r="OJ94" s="194"/>
      <c r="OK94" s="194"/>
      <c r="OL94" s="194"/>
      <c r="OM94" s="194"/>
      <c r="ON94" s="194"/>
      <c r="OO94" s="194"/>
      <c r="OP94" s="194"/>
      <c r="OQ94" s="194"/>
      <c r="OR94" s="194"/>
      <c r="OS94" s="194"/>
      <c r="OT94" s="194"/>
      <c r="OU94" s="194"/>
      <c r="OV94" s="194"/>
      <c r="OW94" s="194"/>
      <c r="OX94" s="194"/>
      <c r="OY94" s="194"/>
      <c r="OZ94" s="194"/>
      <c r="PA94" s="194"/>
      <c r="PB94" s="194"/>
      <c r="PC94" s="194"/>
      <c r="PD94" s="194"/>
      <c r="PE94" s="194"/>
      <c r="PF94" s="194"/>
      <c r="PG94" s="194"/>
      <c r="PH94" s="194"/>
      <c r="PI94" s="194"/>
      <c r="PJ94" s="194"/>
      <c r="PK94" s="194"/>
      <c r="PL94" s="194"/>
      <c r="PM94" s="194"/>
      <c r="PN94" s="194"/>
      <c r="PO94" s="194"/>
      <c r="PP94" s="194"/>
      <c r="PQ94" s="194"/>
      <c r="PR94" s="194"/>
      <c r="PS94" s="194"/>
      <c r="PT94" s="194"/>
      <c r="PU94" s="194"/>
      <c r="PV94" s="194"/>
      <c r="PW94" s="194"/>
      <c r="PX94" s="194"/>
      <c r="PY94" s="194"/>
      <c r="PZ94" s="194"/>
      <c r="QA94" s="194"/>
      <c r="QB94" s="194"/>
      <c r="QC94" s="194"/>
      <c r="QD94" s="194"/>
      <c r="QE94" s="194"/>
      <c r="QF94" s="194"/>
      <c r="QG94" s="194"/>
      <c r="QH94" s="194"/>
      <c r="QI94" s="194"/>
      <c r="QJ94" s="194"/>
      <c r="QK94" s="194"/>
      <c r="QL94" s="194"/>
      <c r="QM94" s="194"/>
      <c r="QN94" s="194"/>
      <c r="QO94" s="194"/>
      <c r="QP94" s="194"/>
      <c r="QQ94" s="194"/>
      <c r="QR94" s="194"/>
      <c r="QS94" s="194"/>
      <c r="QT94" s="194"/>
      <c r="QU94" s="194"/>
      <c r="QV94" s="194"/>
      <c r="QW94" s="194"/>
      <c r="QX94" s="194"/>
      <c r="QY94" s="194"/>
      <c r="QZ94" s="194"/>
      <c r="RA94" s="194"/>
      <c r="RB94" s="194"/>
      <c r="RC94" s="194"/>
      <c r="RD94" s="194"/>
      <c r="RE94" s="194"/>
      <c r="RF94" s="194"/>
      <c r="RG94" s="194"/>
      <c r="RH94" s="194"/>
      <c r="RI94" s="194"/>
      <c r="RJ94" s="194"/>
      <c r="RK94" s="194"/>
      <c r="RL94" s="194"/>
      <c r="RM94" s="194"/>
      <c r="RN94" s="194"/>
      <c r="RO94" s="194"/>
      <c r="RP94" s="194"/>
      <c r="RQ94" s="194"/>
      <c r="RR94" s="194"/>
      <c r="RS94" s="194"/>
      <c r="RT94" s="194"/>
      <c r="RU94" s="194"/>
      <c r="RV94" s="194"/>
      <c r="RW94" s="194"/>
      <c r="RX94" s="194"/>
      <c r="RY94" s="194"/>
      <c r="RZ94" s="194"/>
      <c r="SA94" s="194"/>
      <c r="SB94" s="194"/>
      <c r="SC94" s="194"/>
      <c r="SD94" s="194"/>
      <c r="SE94" s="194"/>
      <c r="SF94" s="194"/>
      <c r="SG94" s="194"/>
      <c r="SH94" s="194"/>
      <c r="SI94" s="194"/>
      <c r="SJ94" s="194"/>
      <c r="SK94" s="194"/>
      <c r="SL94" s="194"/>
      <c r="SM94" s="194"/>
      <c r="SN94" s="194"/>
      <c r="SO94" s="194"/>
      <c r="SP94" s="194"/>
      <c r="SQ94" s="194"/>
      <c r="SR94" s="194"/>
      <c r="SS94" s="194"/>
      <c r="ST94" s="194"/>
      <c r="SU94" s="194"/>
      <c r="SV94" s="194"/>
      <c r="SW94" s="194"/>
      <c r="SX94" s="194"/>
      <c r="SY94" s="194"/>
      <c r="SZ94" s="194"/>
      <c r="TA94" s="194"/>
      <c r="TB94" s="194"/>
      <c r="TC94" s="194"/>
      <c r="TD94" s="194"/>
      <c r="TE94" s="194"/>
      <c r="TF94" s="194"/>
      <c r="TG94" s="194"/>
      <c r="TH94" s="194"/>
      <c r="TI94" s="194"/>
      <c r="TJ94" s="194"/>
      <c r="TK94" s="194"/>
      <c r="TL94" s="194"/>
      <c r="TM94" s="194"/>
      <c r="TN94" s="194"/>
      <c r="TO94" s="194"/>
      <c r="TP94" s="194"/>
      <c r="TQ94" s="194"/>
      <c r="TR94" s="194"/>
      <c r="TS94" s="194"/>
      <c r="TT94" s="194"/>
      <c r="TU94" s="194"/>
      <c r="TV94" s="194"/>
      <c r="TW94" s="194"/>
      <c r="TX94" s="194"/>
      <c r="TY94" s="194"/>
      <c r="TZ94" s="194"/>
      <c r="UA94" s="194"/>
      <c r="UB94" s="194"/>
      <c r="UC94" s="194"/>
      <c r="UD94" s="194"/>
      <c r="UE94" s="194"/>
      <c r="UF94" s="194"/>
      <c r="UG94" s="194"/>
      <c r="UH94" s="194"/>
      <c r="UI94" s="194"/>
      <c r="UJ94" s="194"/>
      <c r="UK94" s="194"/>
      <c r="UL94" s="194"/>
      <c r="UM94" s="194"/>
      <c r="UN94" s="194"/>
      <c r="UO94" s="194"/>
      <c r="UP94" s="194"/>
      <c r="UQ94" s="194"/>
      <c r="UR94" s="194"/>
      <c r="US94" s="194"/>
      <c r="UT94" s="194"/>
      <c r="UU94" s="194"/>
      <c r="UV94" s="194"/>
      <c r="UW94" s="194"/>
      <c r="UX94" s="194"/>
      <c r="UY94" s="194"/>
      <c r="UZ94" s="194"/>
      <c r="VA94" s="194"/>
      <c r="VB94" s="194"/>
      <c r="VC94" s="194"/>
      <c r="VD94" s="194"/>
      <c r="VE94" s="194"/>
      <c r="VF94" s="194"/>
      <c r="VG94" s="194"/>
      <c r="VH94" s="194"/>
      <c r="VI94" s="194"/>
      <c r="VJ94" s="194"/>
      <c r="VK94" s="194"/>
      <c r="VL94" s="194"/>
      <c r="VM94" s="194"/>
      <c r="VN94" s="194"/>
      <c r="VO94" s="194"/>
      <c r="VP94" s="194"/>
      <c r="VQ94" s="194"/>
      <c r="VR94" s="194"/>
      <c r="VS94" s="194"/>
      <c r="VT94" s="194"/>
      <c r="VU94" s="194"/>
      <c r="VV94" s="194"/>
      <c r="VW94" s="194"/>
      <c r="VX94" s="194"/>
      <c r="VY94" s="194"/>
      <c r="VZ94" s="194"/>
      <c r="WA94" s="194"/>
      <c r="WB94" s="194"/>
      <c r="WC94" s="194"/>
      <c r="WD94" s="194"/>
      <c r="WE94" s="194"/>
      <c r="WF94" s="194"/>
      <c r="WG94" s="194"/>
      <c r="WH94" s="194"/>
      <c r="WI94" s="194"/>
      <c r="WJ94" s="194"/>
      <c r="WK94" s="194"/>
      <c r="WL94" s="194"/>
      <c r="WM94" s="194"/>
      <c r="WN94" s="194"/>
      <c r="WO94" s="194"/>
      <c r="WP94" s="194"/>
      <c r="WQ94" s="194"/>
      <c r="WR94" s="194"/>
      <c r="WS94" s="194"/>
      <c r="WT94" s="194"/>
      <c r="WU94" s="194"/>
      <c r="WV94" s="194"/>
      <c r="WW94" s="194"/>
      <c r="WX94" s="194"/>
      <c r="WY94" s="194"/>
      <c r="WZ94" s="194"/>
      <c r="XA94" s="194"/>
      <c r="XB94" s="194"/>
      <c r="XC94" s="194"/>
      <c r="XD94" s="194"/>
      <c r="XE94" s="194"/>
      <c r="XF94" s="194"/>
      <c r="XG94" s="194"/>
      <c r="XH94" s="194"/>
      <c r="XI94" s="194"/>
      <c r="XJ94" s="194"/>
      <c r="XK94" s="194"/>
      <c r="XL94" s="194"/>
      <c r="XM94" s="194"/>
      <c r="XN94" s="194"/>
      <c r="XO94" s="194"/>
      <c r="XP94" s="194"/>
      <c r="XQ94" s="194"/>
      <c r="XR94" s="194"/>
      <c r="XS94" s="194"/>
      <c r="XT94" s="194"/>
      <c r="XU94" s="194"/>
      <c r="XV94" s="194"/>
      <c r="XW94" s="194"/>
      <c r="XX94" s="194"/>
      <c r="XY94" s="194"/>
      <c r="XZ94" s="194"/>
      <c r="YA94" s="194"/>
      <c r="YB94" s="194"/>
      <c r="YC94" s="194"/>
      <c r="YD94" s="194"/>
      <c r="YE94" s="194"/>
      <c r="YF94" s="194"/>
      <c r="YG94" s="194"/>
      <c r="YH94" s="194"/>
      <c r="YI94" s="194"/>
      <c r="YJ94" s="194"/>
      <c r="YK94" s="194"/>
      <c r="YL94" s="194"/>
      <c r="YM94" s="194"/>
      <c r="YN94" s="194"/>
      <c r="YO94" s="194"/>
      <c r="YP94" s="194"/>
      <c r="YQ94" s="194"/>
      <c r="YR94" s="194"/>
      <c r="YS94" s="194"/>
      <c r="YT94" s="194"/>
      <c r="YU94" s="194"/>
      <c r="YV94" s="194"/>
      <c r="YW94" s="194"/>
      <c r="YX94" s="194"/>
      <c r="YY94" s="194"/>
      <c r="YZ94" s="194"/>
      <c r="ZA94" s="194"/>
      <c r="ZB94" s="194"/>
      <c r="ZC94" s="194"/>
      <c r="ZD94" s="194"/>
      <c r="ZE94" s="194"/>
      <c r="ZF94" s="194"/>
      <c r="ZG94" s="194"/>
      <c r="ZH94" s="194"/>
      <c r="ZI94" s="194"/>
      <c r="ZJ94" s="194"/>
      <c r="ZK94" s="194"/>
      <c r="ZL94" s="194"/>
      <c r="ZM94" s="194"/>
      <c r="ZN94" s="194"/>
      <c r="ZO94" s="194"/>
      <c r="ZP94" s="194"/>
      <c r="ZQ94" s="194"/>
      <c r="ZR94" s="194"/>
      <c r="ZS94" s="194"/>
      <c r="ZT94" s="194"/>
      <c r="ZU94" s="194"/>
      <c r="ZV94" s="194"/>
      <c r="ZW94" s="194"/>
      <c r="ZX94" s="194"/>
      <c r="ZY94" s="194"/>
      <c r="ZZ94" s="194"/>
    </row>
    <row r="95" spans="1:702" s="39" customFormat="1" ht="24.75" customHeight="1">
      <c r="A95" s="194"/>
      <c r="B95" s="651"/>
      <c r="C95" s="396"/>
      <c r="D95" s="665"/>
      <c r="E95" s="1064" t="s">
        <v>423</v>
      </c>
      <c r="F95" s="1065"/>
      <c r="G95" s="666">
        <f>SUM(G77:G94)</f>
        <v>0</v>
      </c>
      <c r="H95" s="667"/>
      <c r="I95" s="667"/>
      <c r="J95" s="815"/>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c r="BK95" s="194"/>
      <c r="BL95" s="194"/>
      <c r="BM95" s="194"/>
      <c r="BN95" s="194"/>
      <c r="BO95" s="194"/>
      <c r="BP95" s="194"/>
      <c r="BQ95" s="194"/>
      <c r="BR95" s="194"/>
      <c r="BS95" s="194"/>
      <c r="BT95" s="194"/>
      <c r="BU95" s="194"/>
      <c r="BV95" s="194"/>
      <c r="BW95" s="194"/>
      <c r="BX95" s="194"/>
      <c r="BY95" s="194"/>
      <c r="BZ95" s="194"/>
      <c r="CA95" s="194"/>
      <c r="CB95" s="194"/>
      <c r="CC95" s="194"/>
      <c r="CD95" s="194"/>
      <c r="CE95" s="194"/>
      <c r="CF95" s="194"/>
      <c r="CG95" s="194"/>
      <c r="CH95" s="194"/>
      <c r="CI95" s="194"/>
      <c r="CJ95" s="194"/>
      <c r="CK95" s="194"/>
      <c r="CL95" s="194"/>
      <c r="CM95" s="194"/>
      <c r="CN95" s="194"/>
      <c r="CO95" s="194"/>
      <c r="CP95" s="194"/>
      <c r="CQ95" s="194"/>
      <c r="CR95" s="194"/>
      <c r="CS95" s="194"/>
      <c r="CT95" s="194"/>
      <c r="CU95" s="194"/>
      <c r="CV95" s="194"/>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194"/>
      <c r="EU95" s="194"/>
      <c r="EV95" s="194"/>
      <c r="EW95" s="194"/>
      <c r="EX95" s="194"/>
      <c r="EY95" s="194"/>
      <c r="EZ95" s="194"/>
      <c r="FA95" s="194"/>
      <c r="FB95" s="194"/>
      <c r="FC95" s="194"/>
      <c r="FD95" s="194"/>
      <c r="FE95" s="194"/>
      <c r="FF95" s="194"/>
      <c r="FG95" s="194"/>
      <c r="FH95" s="194"/>
      <c r="FI95" s="194"/>
      <c r="FJ95" s="194"/>
      <c r="FK95" s="194"/>
      <c r="FL95" s="194"/>
      <c r="FM95" s="194"/>
      <c r="FN95" s="194"/>
      <c r="FO95" s="194"/>
      <c r="FP95" s="194"/>
      <c r="FQ95" s="194"/>
      <c r="FR95" s="194"/>
      <c r="FS95" s="194"/>
      <c r="FT95" s="194"/>
      <c r="FU95" s="194"/>
      <c r="FV95" s="194"/>
      <c r="FW95" s="194"/>
      <c r="FX95" s="194"/>
      <c r="FY95" s="194"/>
      <c r="FZ95" s="194"/>
      <c r="GA95" s="194"/>
      <c r="GB95" s="194"/>
      <c r="GC95" s="194"/>
      <c r="GD95" s="194"/>
      <c r="GE95" s="194"/>
      <c r="GF95" s="194"/>
      <c r="GG95" s="194"/>
      <c r="GH95" s="194"/>
      <c r="GI95" s="194"/>
      <c r="GJ95" s="194"/>
      <c r="GK95" s="194"/>
      <c r="GL95" s="194"/>
      <c r="GM95" s="194"/>
      <c r="GN95" s="194"/>
      <c r="GO95" s="194"/>
      <c r="GP95" s="194"/>
      <c r="GQ95" s="194"/>
      <c r="GR95" s="194"/>
      <c r="GS95" s="194"/>
      <c r="GT95" s="194"/>
      <c r="GU95" s="194"/>
      <c r="GV95" s="194"/>
      <c r="GW95" s="194"/>
      <c r="GX95" s="194"/>
      <c r="GY95" s="194"/>
      <c r="GZ95" s="194"/>
      <c r="HA95" s="194"/>
      <c r="HB95" s="194"/>
      <c r="HC95" s="194"/>
      <c r="HD95" s="194"/>
      <c r="HE95" s="194"/>
      <c r="HF95" s="194"/>
      <c r="HG95" s="194"/>
      <c r="HH95" s="194"/>
      <c r="HI95" s="194"/>
      <c r="HJ95" s="194"/>
      <c r="HK95" s="194"/>
      <c r="HL95" s="194"/>
      <c r="HM95" s="194"/>
      <c r="HN95" s="194"/>
      <c r="HO95" s="194"/>
      <c r="HP95" s="194"/>
      <c r="HQ95" s="194"/>
      <c r="HR95" s="194"/>
      <c r="HS95" s="194"/>
      <c r="HT95" s="194"/>
      <c r="HU95" s="194"/>
      <c r="HV95" s="194"/>
      <c r="HW95" s="194"/>
      <c r="HX95" s="194"/>
      <c r="HY95" s="194"/>
      <c r="HZ95" s="194"/>
      <c r="IA95" s="194"/>
      <c r="IB95" s="194"/>
      <c r="IC95" s="194"/>
      <c r="ID95" s="194"/>
      <c r="IE95" s="194"/>
      <c r="IF95" s="194"/>
      <c r="IG95" s="194"/>
      <c r="IH95" s="194"/>
      <c r="II95" s="194"/>
      <c r="IJ95" s="194"/>
      <c r="IK95" s="194"/>
      <c r="IL95" s="194"/>
      <c r="IM95" s="194"/>
      <c r="IN95" s="194"/>
      <c r="IO95" s="194"/>
      <c r="IP95" s="194"/>
      <c r="IQ95" s="194"/>
      <c r="IR95" s="194"/>
      <c r="IS95" s="194"/>
      <c r="IT95" s="194"/>
      <c r="IU95" s="194"/>
      <c r="IV95" s="194"/>
      <c r="IW95" s="194"/>
      <c r="IX95" s="194"/>
      <c r="IY95" s="194"/>
      <c r="IZ95" s="194"/>
      <c r="JA95" s="194"/>
      <c r="JB95" s="194"/>
      <c r="JC95" s="194"/>
      <c r="JD95" s="194"/>
      <c r="JE95" s="194"/>
      <c r="JF95" s="194"/>
      <c r="JG95" s="194"/>
      <c r="JH95" s="194"/>
      <c r="JI95" s="194"/>
      <c r="JJ95" s="194"/>
      <c r="JK95" s="194"/>
      <c r="JL95" s="194"/>
      <c r="JM95" s="194"/>
      <c r="JN95" s="194"/>
      <c r="JO95" s="194"/>
      <c r="JP95" s="194"/>
      <c r="JQ95" s="194"/>
      <c r="JR95" s="194"/>
      <c r="JS95" s="194"/>
      <c r="JT95" s="194"/>
      <c r="JU95" s="194"/>
      <c r="JV95" s="194"/>
      <c r="JW95" s="194"/>
      <c r="JX95" s="194"/>
      <c r="JY95" s="194"/>
      <c r="JZ95" s="194"/>
      <c r="KA95" s="194"/>
      <c r="KB95" s="194"/>
      <c r="KC95" s="194"/>
      <c r="KD95" s="194"/>
      <c r="KE95" s="194"/>
      <c r="KF95" s="194"/>
      <c r="KG95" s="194"/>
      <c r="KH95" s="194"/>
      <c r="KI95" s="194"/>
      <c r="KJ95" s="194"/>
      <c r="KK95" s="194"/>
      <c r="KL95" s="194"/>
      <c r="KM95" s="194"/>
      <c r="KN95" s="194"/>
      <c r="KO95" s="194"/>
      <c r="KP95" s="194"/>
      <c r="KQ95" s="194"/>
      <c r="KR95" s="194"/>
      <c r="KS95" s="194"/>
      <c r="KT95" s="194"/>
      <c r="KU95" s="194"/>
      <c r="KV95" s="194"/>
      <c r="KW95" s="194"/>
      <c r="KX95" s="194"/>
      <c r="KY95" s="194"/>
      <c r="KZ95" s="194"/>
      <c r="LA95" s="194"/>
      <c r="LB95" s="194"/>
      <c r="LC95" s="194"/>
      <c r="LD95" s="194"/>
      <c r="LE95" s="194"/>
      <c r="LF95" s="194"/>
      <c r="LG95" s="194"/>
      <c r="LH95" s="194"/>
      <c r="LI95" s="194"/>
      <c r="LJ95" s="194"/>
      <c r="LK95" s="194"/>
      <c r="LL95" s="194"/>
      <c r="LM95" s="194"/>
      <c r="LN95" s="194"/>
      <c r="LO95" s="194"/>
      <c r="LP95" s="194"/>
      <c r="LQ95" s="194"/>
      <c r="LR95" s="194"/>
      <c r="LS95" s="194"/>
      <c r="LT95" s="194"/>
      <c r="LU95" s="194"/>
      <c r="LV95" s="194"/>
      <c r="LW95" s="194"/>
      <c r="LX95" s="194"/>
      <c r="LY95" s="194"/>
      <c r="LZ95" s="194"/>
      <c r="MA95" s="194"/>
      <c r="MB95" s="194"/>
      <c r="MC95" s="194"/>
      <c r="MD95" s="194"/>
      <c r="ME95" s="194"/>
      <c r="MF95" s="194"/>
      <c r="MG95" s="194"/>
      <c r="MH95" s="194"/>
      <c r="MI95" s="194"/>
      <c r="MJ95" s="194"/>
      <c r="MK95" s="194"/>
      <c r="ML95" s="194"/>
      <c r="MM95" s="194"/>
      <c r="MN95" s="194"/>
      <c r="MO95" s="194"/>
      <c r="MP95" s="194"/>
      <c r="MQ95" s="194"/>
      <c r="MR95" s="194"/>
      <c r="MS95" s="194"/>
      <c r="MT95" s="194"/>
      <c r="MU95" s="194"/>
      <c r="MV95" s="194"/>
      <c r="MW95" s="194"/>
      <c r="MX95" s="194"/>
      <c r="MY95" s="194"/>
      <c r="MZ95" s="194"/>
      <c r="NA95" s="194"/>
      <c r="NB95" s="194"/>
      <c r="NC95" s="194"/>
      <c r="ND95" s="194"/>
      <c r="NE95" s="194"/>
      <c r="NF95" s="194"/>
      <c r="NG95" s="194"/>
      <c r="NH95" s="194"/>
      <c r="NI95" s="194"/>
      <c r="NJ95" s="194"/>
      <c r="NK95" s="194"/>
      <c r="NL95" s="194"/>
      <c r="NM95" s="194"/>
      <c r="NN95" s="194"/>
      <c r="NO95" s="194"/>
      <c r="NP95" s="194"/>
      <c r="NQ95" s="194"/>
      <c r="NR95" s="194"/>
      <c r="NS95" s="194"/>
      <c r="NT95" s="194"/>
      <c r="NU95" s="194"/>
      <c r="NV95" s="194"/>
      <c r="NW95" s="194"/>
      <c r="NX95" s="194"/>
      <c r="NY95" s="194"/>
      <c r="NZ95" s="194"/>
      <c r="OA95" s="194"/>
      <c r="OB95" s="194"/>
      <c r="OC95" s="194"/>
      <c r="OD95" s="194"/>
      <c r="OE95" s="194"/>
      <c r="OF95" s="194"/>
      <c r="OG95" s="194"/>
      <c r="OH95" s="194"/>
      <c r="OI95" s="194"/>
      <c r="OJ95" s="194"/>
      <c r="OK95" s="194"/>
      <c r="OL95" s="194"/>
      <c r="OM95" s="194"/>
      <c r="ON95" s="194"/>
      <c r="OO95" s="194"/>
      <c r="OP95" s="194"/>
      <c r="OQ95" s="194"/>
      <c r="OR95" s="194"/>
      <c r="OS95" s="194"/>
      <c r="OT95" s="194"/>
      <c r="OU95" s="194"/>
      <c r="OV95" s="194"/>
      <c r="OW95" s="194"/>
      <c r="OX95" s="194"/>
      <c r="OY95" s="194"/>
      <c r="OZ95" s="194"/>
      <c r="PA95" s="194"/>
      <c r="PB95" s="194"/>
      <c r="PC95" s="194"/>
      <c r="PD95" s="194"/>
      <c r="PE95" s="194"/>
      <c r="PF95" s="194"/>
      <c r="PG95" s="194"/>
      <c r="PH95" s="194"/>
      <c r="PI95" s="194"/>
      <c r="PJ95" s="194"/>
      <c r="PK95" s="194"/>
      <c r="PL95" s="194"/>
      <c r="PM95" s="194"/>
      <c r="PN95" s="194"/>
      <c r="PO95" s="194"/>
      <c r="PP95" s="194"/>
      <c r="PQ95" s="194"/>
      <c r="PR95" s="194"/>
      <c r="PS95" s="194"/>
      <c r="PT95" s="194"/>
      <c r="PU95" s="194"/>
      <c r="PV95" s="194"/>
      <c r="PW95" s="194"/>
      <c r="PX95" s="194"/>
      <c r="PY95" s="194"/>
      <c r="PZ95" s="194"/>
      <c r="QA95" s="194"/>
      <c r="QB95" s="194"/>
      <c r="QC95" s="194"/>
      <c r="QD95" s="194"/>
      <c r="QE95" s="194"/>
      <c r="QF95" s="194"/>
      <c r="QG95" s="194"/>
      <c r="QH95" s="194"/>
      <c r="QI95" s="194"/>
      <c r="QJ95" s="194"/>
      <c r="QK95" s="194"/>
      <c r="QL95" s="194"/>
      <c r="QM95" s="194"/>
      <c r="QN95" s="194"/>
      <c r="QO95" s="194"/>
      <c r="QP95" s="194"/>
      <c r="QQ95" s="194"/>
      <c r="QR95" s="194"/>
      <c r="QS95" s="194"/>
      <c r="QT95" s="194"/>
      <c r="QU95" s="194"/>
      <c r="QV95" s="194"/>
      <c r="QW95" s="194"/>
      <c r="QX95" s="194"/>
      <c r="QY95" s="194"/>
      <c r="QZ95" s="194"/>
      <c r="RA95" s="194"/>
      <c r="RB95" s="194"/>
      <c r="RC95" s="194"/>
      <c r="RD95" s="194"/>
      <c r="RE95" s="194"/>
      <c r="RF95" s="194"/>
      <c r="RG95" s="194"/>
      <c r="RH95" s="194"/>
      <c r="RI95" s="194"/>
      <c r="RJ95" s="194"/>
      <c r="RK95" s="194"/>
      <c r="RL95" s="194"/>
      <c r="RM95" s="194"/>
      <c r="RN95" s="194"/>
      <c r="RO95" s="194"/>
      <c r="RP95" s="194"/>
      <c r="RQ95" s="194"/>
      <c r="RR95" s="194"/>
      <c r="RS95" s="194"/>
      <c r="RT95" s="194"/>
      <c r="RU95" s="194"/>
      <c r="RV95" s="194"/>
      <c r="RW95" s="194"/>
      <c r="RX95" s="194"/>
      <c r="RY95" s="194"/>
      <c r="RZ95" s="194"/>
      <c r="SA95" s="194"/>
      <c r="SB95" s="194"/>
      <c r="SC95" s="194"/>
      <c r="SD95" s="194"/>
      <c r="SE95" s="194"/>
      <c r="SF95" s="194"/>
      <c r="SG95" s="194"/>
      <c r="SH95" s="194"/>
      <c r="SI95" s="194"/>
      <c r="SJ95" s="194"/>
      <c r="SK95" s="194"/>
      <c r="SL95" s="194"/>
      <c r="SM95" s="194"/>
      <c r="SN95" s="194"/>
      <c r="SO95" s="194"/>
      <c r="SP95" s="194"/>
      <c r="SQ95" s="194"/>
      <c r="SR95" s="194"/>
      <c r="SS95" s="194"/>
      <c r="ST95" s="194"/>
      <c r="SU95" s="194"/>
      <c r="SV95" s="194"/>
      <c r="SW95" s="194"/>
      <c r="SX95" s="194"/>
      <c r="SY95" s="194"/>
      <c r="SZ95" s="194"/>
      <c r="TA95" s="194"/>
      <c r="TB95" s="194"/>
      <c r="TC95" s="194"/>
      <c r="TD95" s="194"/>
      <c r="TE95" s="194"/>
      <c r="TF95" s="194"/>
      <c r="TG95" s="194"/>
      <c r="TH95" s="194"/>
      <c r="TI95" s="194"/>
      <c r="TJ95" s="194"/>
      <c r="TK95" s="194"/>
      <c r="TL95" s="194"/>
      <c r="TM95" s="194"/>
      <c r="TN95" s="194"/>
      <c r="TO95" s="194"/>
      <c r="TP95" s="194"/>
      <c r="TQ95" s="194"/>
      <c r="TR95" s="194"/>
      <c r="TS95" s="194"/>
      <c r="TT95" s="194"/>
      <c r="TU95" s="194"/>
      <c r="TV95" s="194"/>
      <c r="TW95" s="194"/>
      <c r="TX95" s="194"/>
      <c r="TY95" s="194"/>
      <c r="TZ95" s="194"/>
      <c r="UA95" s="194"/>
      <c r="UB95" s="194"/>
      <c r="UC95" s="194"/>
      <c r="UD95" s="194"/>
      <c r="UE95" s="194"/>
      <c r="UF95" s="194"/>
      <c r="UG95" s="194"/>
      <c r="UH95" s="194"/>
      <c r="UI95" s="194"/>
      <c r="UJ95" s="194"/>
      <c r="UK95" s="194"/>
      <c r="UL95" s="194"/>
      <c r="UM95" s="194"/>
      <c r="UN95" s="194"/>
      <c r="UO95" s="194"/>
      <c r="UP95" s="194"/>
      <c r="UQ95" s="194"/>
      <c r="UR95" s="194"/>
      <c r="US95" s="194"/>
      <c r="UT95" s="194"/>
      <c r="UU95" s="194"/>
      <c r="UV95" s="194"/>
      <c r="UW95" s="194"/>
      <c r="UX95" s="194"/>
      <c r="UY95" s="194"/>
      <c r="UZ95" s="194"/>
      <c r="VA95" s="194"/>
      <c r="VB95" s="194"/>
      <c r="VC95" s="194"/>
      <c r="VD95" s="194"/>
      <c r="VE95" s="194"/>
      <c r="VF95" s="194"/>
      <c r="VG95" s="194"/>
      <c r="VH95" s="194"/>
      <c r="VI95" s="194"/>
      <c r="VJ95" s="194"/>
      <c r="VK95" s="194"/>
      <c r="VL95" s="194"/>
      <c r="VM95" s="194"/>
      <c r="VN95" s="194"/>
      <c r="VO95" s="194"/>
      <c r="VP95" s="194"/>
      <c r="VQ95" s="194"/>
      <c r="VR95" s="194"/>
      <c r="VS95" s="194"/>
      <c r="VT95" s="194"/>
      <c r="VU95" s="194"/>
      <c r="VV95" s="194"/>
      <c r="VW95" s="194"/>
      <c r="VX95" s="194"/>
      <c r="VY95" s="194"/>
      <c r="VZ95" s="194"/>
      <c r="WA95" s="194"/>
      <c r="WB95" s="194"/>
      <c r="WC95" s="194"/>
      <c r="WD95" s="194"/>
      <c r="WE95" s="194"/>
      <c r="WF95" s="194"/>
      <c r="WG95" s="194"/>
      <c r="WH95" s="194"/>
      <c r="WI95" s="194"/>
      <c r="WJ95" s="194"/>
      <c r="WK95" s="194"/>
      <c r="WL95" s="194"/>
      <c r="WM95" s="194"/>
      <c r="WN95" s="194"/>
      <c r="WO95" s="194"/>
      <c r="WP95" s="194"/>
      <c r="WQ95" s="194"/>
      <c r="WR95" s="194"/>
      <c r="WS95" s="194"/>
      <c r="WT95" s="194"/>
      <c r="WU95" s="194"/>
      <c r="WV95" s="194"/>
      <c r="WW95" s="194"/>
      <c r="WX95" s="194"/>
      <c r="WY95" s="194"/>
      <c r="WZ95" s="194"/>
      <c r="XA95" s="194"/>
      <c r="XB95" s="194"/>
      <c r="XC95" s="194"/>
      <c r="XD95" s="194"/>
      <c r="XE95" s="194"/>
      <c r="XF95" s="194"/>
      <c r="XG95" s="194"/>
      <c r="XH95" s="194"/>
      <c r="XI95" s="194"/>
      <c r="XJ95" s="194"/>
      <c r="XK95" s="194"/>
      <c r="XL95" s="194"/>
      <c r="XM95" s="194"/>
      <c r="XN95" s="194"/>
      <c r="XO95" s="194"/>
      <c r="XP95" s="194"/>
      <c r="XQ95" s="194"/>
      <c r="XR95" s="194"/>
      <c r="XS95" s="194"/>
      <c r="XT95" s="194"/>
      <c r="XU95" s="194"/>
      <c r="XV95" s="194"/>
      <c r="XW95" s="194"/>
      <c r="XX95" s="194"/>
      <c r="XY95" s="194"/>
      <c r="XZ95" s="194"/>
      <c r="YA95" s="194"/>
      <c r="YB95" s="194"/>
      <c r="YC95" s="194"/>
      <c r="YD95" s="194"/>
      <c r="YE95" s="194"/>
      <c r="YF95" s="194"/>
      <c r="YG95" s="194"/>
      <c r="YH95" s="194"/>
      <c r="YI95" s="194"/>
      <c r="YJ95" s="194"/>
      <c r="YK95" s="194"/>
      <c r="YL95" s="194"/>
      <c r="YM95" s="194"/>
      <c r="YN95" s="194"/>
      <c r="YO95" s="194"/>
      <c r="YP95" s="194"/>
      <c r="YQ95" s="194"/>
      <c r="YR95" s="194"/>
      <c r="YS95" s="194"/>
      <c r="YT95" s="194"/>
      <c r="YU95" s="194"/>
      <c r="YV95" s="194"/>
      <c r="YW95" s="194"/>
      <c r="YX95" s="194"/>
      <c r="YY95" s="194"/>
      <c r="YZ95" s="194"/>
      <c r="ZA95" s="194"/>
      <c r="ZB95" s="194"/>
      <c r="ZC95" s="194"/>
      <c r="ZD95" s="194"/>
      <c r="ZE95" s="194"/>
      <c r="ZF95" s="194"/>
      <c r="ZG95" s="194"/>
      <c r="ZH95" s="194"/>
      <c r="ZI95" s="194"/>
      <c r="ZJ95" s="194"/>
      <c r="ZK95" s="194"/>
      <c r="ZL95" s="194"/>
      <c r="ZM95" s="194"/>
      <c r="ZN95" s="194"/>
      <c r="ZO95" s="194"/>
      <c r="ZP95" s="194"/>
      <c r="ZQ95" s="194"/>
      <c r="ZR95" s="194"/>
      <c r="ZS95" s="194"/>
      <c r="ZT95" s="194"/>
      <c r="ZU95" s="194"/>
      <c r="ZV95" s="194"/>
      <c r="ZW95" s="194"/>
      <c r="ZX95" s="194"/>
      <c r="ZY95" s="194"/>
      <c r="ZZ95" s="194"/>
    </row>
    <row r="96" spans="1:702" s="196" customFormat="1" ht="16.5" customHeight="1">
      <c r="B96" s="678"/>
      <c r="C96" s="679"/>
      <c r="D96" s="680"/>
      <c r="E96" s="679"/>
      <c r="F96" s="680"/>
      <c r="G96" s="680"/>
      <c r="H96" s="681"/>
      <c r="I96" s="681"/>
      <c r="M96" s="197"/>
      <c r="S96" s="198"/>
      <c r="T96" s="199"/>
    </row>
    <row r="97" spans="2:20" s="196" customFormat="1">
      <c r="B97" s="678"/>
      <c r="C97" s="679"/>
      <c r="D97" s="680"/>
      <c r="E97" s="679"/>
      <c r="F97" s="680"/>
      <c r="G97" s="680"/>
      <c r="H97" s="681"/>
      <c r="I97" s="681"/>
      <c r="M97" s="197"/>
      <c r="S97" s="198"/>
      <c r="T97" s="199"/>
    </row>
    <row r="98" spans="2:20" s="196" customFormat="1">
      <c r="B98" s="678"/>
      <c r="C98" s="679"/>
      <c r="D98" s="680"/>
      <c r="E98" s="679"/>
      <c r="F98" s="680"/>
      <c r="G98" s="680"/>
      <c r="H98" s="681"/>
      <c r="I98" s="681"/>
      <c r="M98" s="197"/>
      <c r="S98" s="198"/>
      <c r="T98" s="199"/>
    </row>
    <row r="99" spans="2:20" s="196" customFormat="1">
      <c r="B99" s="678"/>
      <c r="C99" s="679"/>
      <c r="D99" s="680"/>
      <c r="E99" s="679"/>
      <c r="F99" s="680"/>
      <c r="G99" s="680"/>
      <c r="H99" s="681"/>
      <c r="I99" s="681"/>
      <c r="M99" s="197"/>
      <c r="S99" s="198"/>
      <c r="T99" s="199"/>
    </row>
    <row r="100" spans="2:20" s="196" customFormat="1">
      <c r="B100" s="678"/>
      <c r="C100" s="680"/>
      <c r="D100" s="680"/>
      <c r="E100" s="680"/>
      <c r="F100" s="680"/>
      <c r="G100" s="680"/>
      <c r="H100" s="681"/>
      <c r="I100" s="681"/>
      <c r="S100" s="198"/>
      <c r="T100" s="199"/>
    </row>
    <row r="101" spans="2:20" s="196" customFormat="1">
      <c r="B101" s="678"/>
      <c r="C101" s="680"/>
      <c r="D101" s="680"/>
      <c r="E101" s="680"/>
      <c r="F101" s="680"/>
      <c r="G101" s="680"/>
      <c r="H101" s="681"/>
      <c r="I101" s="681"/>
      <c r="S101" s="198"/>
      <c r="T101" s="199"/>
    </row>
    <row r="102" spans="2:20" s="196" customFormat="1">
      <c r="B102" s="678"/>
      <c r="C102" s="680"/>
      <c r="D102" s="680"/>
      <c r="E102" s="680"/>
      <c r="F102" s="680"/>
      <c r="G102" s="680"/>
      <c r="H102" s="681"/>
      <c r="I102" s="681"/>
      <c r="S102" s="198"/>
      <c r="T102" s="199"/>
    </row>
    <row r="103" spans="2:20" s="196" customFormat="1" ht="18" customHeight="1">
      <c r="B103" s="678"/>
      <c r="C103" s="680"/>
      <c r="D103" s="680"/>
      <c r="E103" s="680"/>
      <c r="F103" s="680"/>
      <c r="G103" s="680"/>
      <c r="H103" s="681"/>
      <c r="I103" s="681"/>
      <c r="S103" s="198"/>
      <c r="T103" s="199"/>
    </row>
    <row r="104" spans="2:20" s="196" customFormat="1" ht="18" customHeight="1">
      <c r="B104" s="678"/>
      <c r="C104" s="680"/>
      <c r="D104" s="680"/>
      <c r="E104" s="680"/>
      <c r="F104" s="680"/>
      <c r="G104" s="680"/>
      <c r="H104" s="681"/>
      <c r="I104" s="681"/>
      <c r="S104" s="198"/>
      <c r="T104" s="199"/>
    </row>
    <row r="105" spans="2:20" s="196" customFormat="1" ht="18" customHeight="1">
      <c r="B105" s="678"/>
      <c r="C105" s="680"/>
      <c r="D105" s="680"/>
      <c r="E105" s="680"/>
      <c r="F105" s="680"/>
      <c r="G105" s="680"/>
      <c r="H105" s="681"/>
      <c r="I105" s="681"/>
      <c r="S105" s="198"/>
      <c r="T105" s="199"/>
    </row>
    <row r="106" spans="2:20" s="196" customFormat="1" ht="18" customHeight="1">
      <c r="B106" s="678"/>
      <c r="C106" s="680"/>
      <c r="D106" s="680"/>
      <c r="E106" s="680"/>
      <c r="F106" s="680"/>
      <c r="G106" s="680"/>
      <c r="H106" s="681"/>
      <c r="I106" s="681"/>
      <c r="S106" s="198"/>
      <c r="T106" s="199"/>
    </row>
    <row r="107" spans="2:20" s="196" customFormat="1" ht="18" customHeight="1">
      <c r="B107" s="678"/>
      <c r="C107" s="680"/>
      <c r="D107" s="680"/>
      <c r="E107" s="680"/>
      <c r="F107" s="680"/>
      <c r="G107" s="680"/>
      <c r="H107" s="681"/>
      <c r="I107" s="681"/>
      <c r="S107" s="198"/>
      <c r="T107" s="199"/>
    </row>
    <row r="108" spans="2:20" s="196" customFormat="1">
      <c r="B108" s="678"/>
      <c r="C108" s="679"/>
      <c r="D108" s="680"/>
      <c r="E108" s="679"/>
      <c r="F108" s="680"/>
      <c r="G108" s="680"/>
      <c r="H108" s="681"/>
      <c r="I108" s="681"/>
      <c r="M108" s="197"/>
      <c r="S108" s="198"/>
      <c r="T108" s="199"/>
    </row>
    <row r="109" spans="2:20" s="196" customFormat="1">
      <c r="B109" s="678"/>
      <c r="C109" s="679"/>
      <c r="D109" s="680"/>
      <c r="E109" s="679"/>
      <c r="F109" s="680"/>
      <c r="G109" s="680"/>
      <c r="H109" s="681"/>
      <c r="I109" s="681"/>
      <c r="M109" s="197"/>
      <c r="S109" s="198"/>
      <c r="T109" s="199"/>
    </row>
    <row r="110" spans="2:20" s="196" customFormat="1">
      <c r="B110" s="678"/>
      <c r="C110" s="679"/>
      <c r="D110" s="680"/>
      <c r="E110" s="679"/>
      <c r="F110" s="680"/>
      <c r="G110" s="680"/>
      <c r="H110" s="681"/>
      <c r="I110" s="681"/>
      <c r="M110" s="197"/>
      <c r="S110" s="198"/>
      <c r="T110" s="199"/>
    </row>
    <row r="111" spans="2:20" s="196" customFormat="1">
      <c r="B111" s="678"/>
      <c r="C111" s="679"/>
      <c r="D111" s="680"/>
      <c r="E111" s="679"/>
      <c r="F111" s="680"/>
      <c r="G111" s="680"/>
      <c r="H111" s="681"/>
      <c r="I111" s="681"/>
      <c r="M111" s="197"/>
      <c r="S111" s="198"/>
      <c r="T111" s="199"/>
    </row>
    <row r="112" spans="2:20" s="196" customFormat="1">
      <c r="B112" s="678"/>
      <c r="C112" s="679"/>
      <c r="D112" s="680"/>
      <c r="E112" s="679"/>
      <c r="F112" s="680"/>
      <c r="G112" s="680"/>
      <c r="H112" s="681"/>
      <c r="I112" s="681"/>
      <c r="M112" s="197"/>
      <c r="S112" s="198"/>
      <c r="T112" s="199"/>
    </row>
    <row r="113" spans="2:20" s="196" customFormat="1">
      <c r="B113" s="678"/>
      <c r="C113" s="679"/>
      <c r="D113" s="680"/>
      <c r="E113" s="679"/>
      <c r="F113" s="680"/>
      <c r="G113" s="680"/>
      <c r="H113" s="681"/>
      <c r="I113" s="681"/>
      <c r="M113" s="197"/>
      <c r="S113" s="198"/>
      <c r="T113" s="199"/>
    </row>
    <row r="114" spans="2:20" s="196" customFormat="1">
      <c r="B114" s="678"/>
      <c r="C114" s="679"/>
      <c r="D114" s="680"/>
      <c r="E114" s="679"/>
      <c r="F114" s="680"/>
      <c r="G114" s="680"/>
      <c r="H114" s="681"/>
      <c r="I114" s="681"/>
      <c r="M114" s="197"/>
      <c r="S114" s="198"/>
      <c r="T114" s="199"/>
    </row>
    <row r="115" spans="2:20" s="196" customFormat="1">
      <c r="B115" s="678"/>
      <c r="C115" s="679"/>
      <c r="D115" s="680"/>
      <c r="E115" s="679"/>
      <c r="F115" s="680"/>
      <c r="G115" s="680"/>
      <c r="H115" s="681"/>
      <c r="I115" s="681"/>
      <c r="M115" s="197"/>
      <c r="S115" s="198"/>
      <c r="T115" s="199"/>
    </row>
    <row r="116" spans="2:20" s="196" customFormat="1">
      <c r="B116" s="678"/>
      <c r="C116" s="679"/>
      <c r="D116" s="680"/>
      <c r="E116" s="679"/>
      <c r="F116" s="680"/>
      <c r="G116" s="680"/>
      <c r="H116" s="681"/>
      <c r="I116" s="681"/>
      <c r="M116" s="197"/>
      <c r="S116" s="198"/>
      <c r="T116" s="199"/>
    </row>
    <row r="117" spans="2:20" s="196" customFormat="1">
      <c r="B117" s="678"/>
      <c r="C117" s="679"/>
      <c r="D117" s="680"/>
      <c r="E117" s="679"/>
      <c r="F117" s="680"/>
      <c r="G117" s="680"/>
      <c r="H117" s="681"/>
      <c r="I117" s="681"/>
      <c r="M117" s="197"/>
      <c r="S117" s="198"/>
      <c r="T117" s="199"/>
    </row>
    <row r="118" spans="2:20" s="196" customFormat="1">
      <c r="B118" s="678"/>
      <c r="C118" s="679"/>
      <c r="D118" s="680"/>
      <c r="E118" s="679"/>
      <c r="F118" s="680"/>
      <c r="G118" s="680"/>
      <c r="H118" s="681"/>
      <c r="I118" s="681"/>
      <c r="M118" s="197"/>
      <c r="S118" s="198"/>
      <c r="T118" s="199"/>
    </row>
    <row r="119" spans="2:20" s="196" customFormat="1">
      <c r="B119" s="678"/>
      <c r="C119" s="679"/>
      <c r="D119" s="680"/>
      <c r="E119" s="679"/>
      <c r="F119" s="680"/>
      <c r="G119" s="680"/>
      <c r="H119" s="681"/>
      <c r="I119" s="681"/>
      <c r="M119" s="197"/>
      <c r="S119" s="198"/>
      <c r="T119" s="199"/>
    </row>
    <row r="120" spans="2:20" s="196" customFormat="1">
      <c r="B120" s="678"/>
      <c r="C120" s="679"/>
      <c r="D120" s="680"/>
      <c r="E120" s="679"/>
      <c r="F120" s="680"/>
      <c r="G120" s="680"/>
      <c r="H120" s="681"/>
      <c r="I120" s="681"/>
      <c r="M120" s="197"/>
      <c r="S120" s="198"/>
      <c r="T120" s="199"/>
    </row>
    <row r="121" spans="2:20" s="196" customFormat="1">
      <c r="B121" s="678"/>
      <c r="C121" s="679"/>
      <c r="D121" s="680"/>
      <c r="E121" s="679"/>
      <c r="F121" s="680"/>
      <c r="G121" s="680"/>
      <c r="H121" s="681"/>
      <c r="I121" s="681"/>
      <c r="M121" s="197"/>
      <c r="S121" s="198"/>
      <c r="T121" s="199"/>
    </row>
    <row r="122" spans="2:20" s="196" customFormat="1">
      <c r="B122" s="678"/>
      <c r="C122" s="679"/>
      <c r="D122" s="680"/>
      <c r="E122" s="679"/>
      <c r="F122" s="680"/>
      <c r="G122" s="680"/>
      <c r="H122" s="681"/>
      <c r="I122" s="681"/>
      <c r="M122" s="197"/>
      <c r="S122" s="198"/>
      <c r="T122" s="199"/>
    </row>
    <row r="123" spans="2:20" s="196" customFormat="1">
      <c r="B123" s="678"/>
      <c r="C123" s="679"/>
      <c r="D123" s="680"/>
      <c r="E123" s="679"/>
      <c r="F123" s="680"/>
      <c r="G123" s="680"/>
      <c r="H123" s="681"/>
      <c r="I123" s="681"/>
      <c r="M123" s="197"/>
      <c r="S123" s="198"/>
      <c r="T123" s="199"/>
    </row>
    <row r="124" spans="2:20" s="196" customFormat="1">
      <c r="B124" s="678"/>
      <c r="C124" s="679"/>
      <c r="D124" s="680"/>
      <c r="E124" s="679"/>
      <c r="F124" s="680"/>
      <c r="G124" s="680"/>
      <c r="H124" s="681"/>
      <c r="I124" s="681"/>
      <c r="M124" s="197"/>
      <c r="S124" s="198"/>
      <c r="T124" s="199"/>
    </row>
    <row r="125" spans="2:20" s="196" customFormat="1">
      <c r="B125" s="678"/>
      <c r="C125" s="679"/>
      <c r="D125" s="680"/>
      <c r="E125" s="679"/>
      <c r="F125" s="680"/>
      <c r="G125" s="680"/>
      <c r="H125" s="681"/>
      <c r="I125" s="681"/>
      <c r="M125" s="197"/>
      <c r="S125" s="198"/>
      <c r="T125" s="199"/>
    </row>
    <row r="126" spans="2:20" s="196" customFormat="1">
      <c r="B126" s="678"/>
      <c r="C126" s="679"/>
      <c r="D126" s="680"/>
      <c r="E126" s="679"/>
      <c r="F126" s="680"/>
      <c r="G126" s="680"/>
      <c r="H126" s="681"/>
      <c r="I126" s="681"/>
      <c r="M126" s="197"/>
      <c r="S126" s="198"/>
      <c r="T126" s="199"/>
    </row>
    <row r="127" spans="2:20" s="196" customFormat="1">
      <c r="B127" s="678"/>
      <c r="C127" s="679"/>
      <c r="D127" s="680"/>
      <c r="E127" s="679"/>
      <c r="F127" s="680"/>
      <c r="G127" s="680"/>
      <c r="H127" s="681"/>
      <c r="I127" s="681"/>
      <c r="M127" s="197"/>
      <c r="S127" s="198"/>
      <c r="T127" s="199"/>
    </row>
    <row r="128" spans="2:20" s="196" customFormat="1">
      <c r="B128" s="678"/>
      <c r="C128" s="679"/>
      <c r="D128" s="680"/>
      <c r="E128" s="679"/>
      <c r="F128" s="680"/>
      <c r="G128" s="680"/>
      <c r="H128" s="681"/>
      <c r="I128" s="681"/>
      <c r="M128" s="197"/>
      <c r="S128" s="198"/>
      <c r="T128" s="199"/>
    </row>
    <row r="129" spans="2:20" s="196" customFormat="1">
      <c r="B129" s="678"/>
      <c r="C129" s="679"/>
      <c r="D129" s="680"/>
      <c r="E129" s="679"/>
      <c r="F129" s="680"/>
      <c r="G129" s="680"/>
      <c r="H129" s="681"/>
      <c r="I129" s="681"/>
      <c r="M129" s="197"/>
      <c r="S129" s="198"/>
      <c r="T129" s="199"/>
    </row>
    <row r="130" spans="2:20" s="196" customFormat="1">
      <c r="B130" s="678"/>
      <c r="C130" s="679"/>
      <c r="D130" s="680"/>
      <c r="E130" s="679"/>
      <c r="F130" s="680"/>
      <c r="G130" s="680"/>
      <c r="H130" s="681"/>
      <c r="I130" s="681"/>
      <c r="M130" s="197"/>
      <c r="S130" s="198"/>
      <c r="T130" s="199"/>
    </row>
    <row r="131" spans="2:20" s="196" customFormat="1">
      <c r="B131" s="678"/>
      <c r="C131" s="679"/>
      <c r="D131" s="680"/>
      <c r="E131" s="679"/>
      <c r="F131" s="680"/>
      <c r="G131" s="680"/>
      <c r="H131" s="681"/>
      <c r="I131" s="681"/>
      <c r="M131" s="197"/>
      <c r="S131" s="198"/>
      <c r="T131" s="199"/>
    </row>
    <row r="132" spans="2:20" s="196" customFormat="1">
      <c r="B132" s="678"/>
      <c r="C132" s="679"/>
      <c r="D132" s="680"/>
      <c r="E132" s="679"/>
      <c r="F132" s="680"/>
      <c r="G132" s="680"/>
      <c r="H132" s="681"/>
      <c r="I132" s="681"/>
      <c r="M132" s="197"/>
      <c r="S132" s="198"/>
      <c r="T132" s="199"/>
    </row>
    <row r="133" spans="2:20" s="196" customFormat="1">
      <c r="B133" s="678"/>
      <c r="C133" s="679"/>
      <c r="D133" s="680"/>
      <c r="E133" s="679"/>
      <c r="F133" s="680"/>
      <c r="G133" s="680"/>
      <c r="H133" s="681"/>
      <c r="I133" s="681"/>
      <c r="M133" s="197"/>
      <c r="S133" s="198"/>
      <c r="T133" s="199"/>
    </row>
    <row r="134" spans="2:20" s="196" customFormat="1">
      <c r="B134" s="678"/>
      <c r="C134" s="679"/>
      <c r="D134" s="680"/>
      <c r="E134" s="679"/>
      <c r="F134" s="680"/>
      <c r="G134" s="680"/>
      <c r="H134" s="681"/>
      <c r="I134" s="681"/>
      <c r="M134" s="197"/>
      <c r="S134" s="198"/>
      <c r="T134" s="199"/>
    </row>
    <row r="135" spans="2:20" s="196" customFormat="1">
      <c r="B135" s="678"/>
      <c r="C135" s="679"/>
      <c r="D135" s="680"/>
      <c r="E135" s="679"/>
      <c r="F135" s="680"/>
      <c r="G135" s="680"/>
      <c r="H135" s="681"/>
      <c r="I135" s="681"/>
      <c r="M135" s="197"/>
      <c r="S135" s="198"/>
      <c r="T135" s="199"/>
    </row>
    <row r="136" spans="2:20" s="196" customFormat="1">
      <c r="B136" s="678"/>
      <c r="C136" s="679"/>
      <c r="D136" s="680"/>
      <c r="E136" s="679"/>
      <c r="F136" s="680"/>
      <c r="G136" s="680"/>
      <c r="H136" s="681"/>
      <c r="I136" s="681"/>
      <c r="M136" s="197"/>
      <c r="S136" s="198"/>
      <c r="T136" s="199"/>
    </row>
    <row r="137" spans="2:20" s="196" customFormat="1">
      <c r="B137" s="678"/>
      <c r="C137" s="679"/>
      <c r="D137" s="680"/>
      <c r="E137" s="679"/>
      <c r="F137" s="680"/>
      <c r="G137" s="680"/>
      <c r="H137" s="681"/>
      <c r="I137" s="681"/>
      <c r="M137" s="197"/>
      <c r="S137" s="198"/>
      <c r="T137" s="199"/>
    </row>
    <row r="138" spans="2:20" s="196" customFormat="1">
      <c r="B138" s="678"/>
      <c r="C138" s="679"/>
      <c r="D138" s="680"/>
      <c r="E138" s="679"/>
      <c r="F138" s="680"/>
      <c r="G138" s="680"/>
      <c r="H138" s="681"/>
      <c r="I138" s="681"/>
      <c r="M138" s="197"/>
      <c r="S138" s="198"/>
      <c r="T138" s="199"/>
    </row>
    <row r="139" spans="2:20" s="196" customFormat="1">
      <c r="B139" s="678"/>
      <c r="C139" s="679"/>
      <c r="D139" s="680"/>
      <c r="E139" s="679"/>
      <c r="F139" s="680"/>
      <c r="G139" s="680"/>
      <c r="H139" s="681"/>
      <c r="I139" s="681"/>
      <c r="M139" s="197"/>
      <c r="S139" s="198"/>
      <c r="T139" s="199"/>
    </row>
    <row r="140" spans="2:20" s="196" customFormat="1">
      <c r="B140" s="678"/>
      <c r="C140" s="679"/>
      <c r="D140" s="680"/>
      <c r="E140" s="679"/>
      <c r="F140" s="680"/>
      <c r="G140" s="680"/>
      <c r="H140" s="681"/>
      <c r="I140" s="681"/>
      <c r="M140" s="197"/>
      <c r="S140" s="198"/>
      <c r="T140" s="199"/>
    </row>
    <row r="141" spans="2:20" s="196" customFormat="1">
      <c r="B141" s="678"/>
      <c r="C141" s="679"/>
      <c r="D141" s="680"/>
      <c r="E141" s="679"/>
      <c r="F141" s="680"/>
      <c r="G141" s="680"/>
      <c r="H141" s="681"/>
      <c r="I141" s="681"/>
      <c r="M141" s="197"/>
      <c r="S141" s="198"/>
      <c r="T141" s="199"/>
    </row>
    <row r="142" spans="2:20" s="196" customFormat="1">
      <c r="B142" s="678"/>
      <c r="C142" s="679"/>
      <c r="D142" s="680"/>
      <c r="E142" s="679"/>
      <c r="F142" s="680"/>
      <c r="G142" s="680"/>
      <c r="H142" s="681"/>
      <c r="I142" s="681"/>
      <c r="M142" s="197"/>
      <c r="S142" s="198"/>
      <c r="T142" s="199"/>
    </row>
    <row r="143" spans="2:20" s="196" customFormat="1">
      <c r="B143" s="678"/>
      <c r="C143" s="679"/>
      <c r="D143" s="680"/>
      <c r="E143" s="679"/>
      <c r="F143" s="680"/>
      <c r="G143" s="680"/>
      <c r="H143" s="681"/>
      <c r="I143" s="681"/>
      <c r="M143" s="197"/>
      <c r="S143" s="198"/>
      <c r="T143" s="199"/>
    </row>
    <row r="144" spans="2:20" s="196" customFormat="1">
      <c r="B144" s="678"/>
      <c r="C144" s="679"/>
      <c r="D144" s="680"/>
      <c r="E144" s="679"/>
      <c r="F144" s="680"/>
      <c r="G144" s="680"/>
      <c r="H144" s="681"/>
      <c r="I144" s="681"/>
      <c r="M144" s="197"/>
      <c r="S144" s="198"/>
      <c r="T144" s="199"/>
    </row>
    <row r="145" spans="2:20" s="196" customFormat="1">
      <c r="B145" s="678"/>
      <c r="C145" s="679"/>
      <c r="D145" s="680"/>
      <c r="E145" s="679"/>
      <c r="F145" s="680"/>
      <c r="G145" s="680"/>
      <c r="H145" s="681"/>
      <c r="I145" s="681"/>
      <c r="M145" s="197"/>
      <c r="S145" s="198"/>
      <c r="T145" s="199"/>
    </row>
    <row r="146" spans="2:20" s="196" customFormat="1">
      <c r="B146" s="678"/>
      <c r="C146" s="679"/>
      <c r="D146" s="680"/>
      <c r="E146" s="679"/>
      <c r="F146" s="680"/>
      <c r="G146" s="680"/>
      <c r="H146" s="681"/>
      <c r="I146" s="681"/>
      <c r="M146" s="197"/>
      <c r="S146" s="198"/>
      <c r="T146" s="199"/>
    </row>
    <row r="147" spans="2:20" s="196" customFormat="1">
      <c r="B147" s="678"/>
      <c r="C147" s="679"/>
      <c r="D147" s="680"/>
      <c r="E147" s="679"/>
      <c r="F147" s="680"/>
      <c r="G147" s="680"/>
      <c r="H147" s="681"/>
      <c r="I147" s="681"/>
      <c r="M147" s="197"/>
      <c r="S147" s="198"/>
      <c r="T147" s="199"/>
    </row>
    <row r="148" spans="2:20" s="196" customFormat="1">
      <c r="B148" s="678"/>
      <c r="C148" s="679"/>
      <c r="D148" s="680"/>
      <c r="E148" s="679"/>
      <c r="F148" s="680"/>
      <c r="G148" s="680"/>
      <c r="H148" s="681"/>
      <c r="I148" s="681"/>
      <c r="M148" s="197"/>
      <c r="S148" s="198"/>
      <c r="T148" s="199"/>
    </row>
    <row r="149" spans="2:20" s="196" customFormat="1">
      <c r="B149" s="678"/>
      <c r="C149" s="679"/>
      <c r="D149" s="680"/>
      <c r="E149" s="679"/>
      <c r="F149" s="680"/>
      <c r="G149" s="680"/>
      <c r="H149" s="681"/>
      <c r="I149" s="681"/>
      <c r="M149" s="197"/>
      <c r="S149" s="198"/>
      <c r="T149" s="199"/>
    </row>
    <row r="150" spans="2:20" s="196" customFormat="1">
      <c r="B150" s="678"/>
      <c r="C150" s="679"/>
      <c r="D150" s="680"/>
      <c r="E150" s="679"/>
      <c r="F150" s="680"/>
      <c r="G150" s="680"/>
      <c r="H150" s="681"/>
      <c r="I150" s="681"/>
      <c r="M150" s="197"/>
      <c r="S150" s="198"/>
      <c r="T150" s="199"/>
    </row>
    <row r="151" spans="2:20" s="196" customFormat="1">
      <c r="B151" s="678"/>
      <c r="C151" s="679"/>
      <c r="D151" s="680"/>
      <c r="E151" s="679"/>
      <c r="F151" s="680"/>
      <c r="G151" s="680"/>
      <c r="H151" s="681"/>
      <c r="I151" s="681"/>
      <c r="M151" s="197"/>
      <c r="S151" s="198"/>
      <c r="T151" s="199"/>
    </row>
    <row r="152" spans="2:20" s="196" customFormat="1">
      <c r="B152" s="678"/>
      <c r="C152" s="679"/>
      <c r="D152" s="680"/>
      <c r="E152" s="679"/>
      <c r="F152" s="680"/>
      <c r="G152" s="680"/>
      <c r="H152" s="681"/>
      <c r="I152" s="681"/>
      <c r="M152" s="197"/>
      <c r="S152" s="198"/>
      <c r="T152" s="199"/>
    </row>
    <row r="153" spans="2:20" s="196" customFormat="1">
      <c r="B153" s="678"/>
      <c r="C153" s="679"/>
      <c r="D153" s="680"/>
      <c r="E153" s="679"/>
      <c r="F153" s="680"/>
      <c r="G153" s="680"/>
      <c r="H153" s="681"/>
      <c r="I153" s="681"/>
      <c r="M153" s="197"/>
      <c r="S153" s="198"/>
      <c r="T153" s="199"/>
    </row>
    <row r="154" spans="2:20" s="196" customFormat="1">
      <c r="B154" s="678"/>
      <c r="C154" s="679"/>
      <c r="D154" s="680"/>
      <c r="E154" s="679"/>
      <c r="F154" s="680"/>
      <c r="G154" s="680"/>
      <c r="H154" s="681"/>
      <c r="I154" s="681"/>
      <c r="M154" s="197"/>
      <c r="S154" s="198"/>
      <c r="T154" s="199"/>
    </row>
    <row r="155" spans="2:20" s="196" customFormat="1">
      <c r="B155" s="678"/>
      <c r="C155" s="679"/>
      <c r="D155" s="680"/>
      <c r="E155" s="679"/>
      <c r="F155" s="680"/>
      <c r="G155" s="680"/>
      <c r="H155" s="681"/>
      <c r="I155" s="681"/>
      <c r="M155" s="197"/>
      <c r="S155" s="198"/>
      <c r="T155" s="199"/>
    </row>
    <row r="156" spans="2:20" s="196" customFormat="1">
      <c r="B156" s="678"/>
      <c r="C156" s="679"/>
      <c r="D156" s="680"/>
      <c r="E156" s="679"/>
      <c r="F156" s="680"/>
      <c r="G156" s="680"/>
      <c r="H156" s="681"/>
      <c r="I156" s="681"/>
      <c r="M156" s="197"/>
      <c r="S156" s="198"/>
      <c r="T156" s="199"/>
    </row>
    <row r="157" spans="2:20" s="196" customFormat="1">
      <c r="B157" s="678"/>
      <c r="C157" s="679"/>
      <c r="D157" s="680"/>
      <c r="E157" s="679"/>
      <c r="F157" s="680"/>
      <c r="G157" s="680"/>
      <c r="H157" s="681"/>
      <c r="I157" s="681"/>
      <c r="M157" s="197"/>
      <c r="S157" s="198"/>
      <c r="T157" s="199"/>
    </row>
    <row r="158" spans="2:20" s="196" customFormat="1">
      <c r="B158" s="678"/>
      <c r="C158" s="679"/>
      <c r="D158" s="680"/>
      <c r="E158" s="679"/>
      <c r="F158" s="680"/>
      <c r="G158" s="680"/>
      <c r="H158" s="681"/>
      <c r="I158" s="681"/>
      <c r="M158" s="197"/>
      <c r="S158" s="198"/>
      <c r="T158" s="199"/>
    </row>
    <row r="159" spans="2:20" s="196" customFormat="1">
      <c r="B159" s="678"/>
      <c r="C159" s="679"/>
      <c r="D159" s="680"/>
      <c r="E159" s="679"/>
      <c r="F159" s="680"/>
      <c r="G159" s="680"/>
      <c r="H159" s="681"/>
      <c r="I159" s="681"/>
      <c r="M159" s="197"/>
      <c r="S159" s="198"/>
      <c r="T159" s="199"/>
    </row>
    <row r="160" spans="2:20" s="196" customFormat="1">
      <c r="B160" s="678"/>
      <c r="C160" s="679"/>
      <c r="D160" s="680"/>
      <c r="E160" s="679"/>
      <c r="F160" s="680"/>
      <c r="G160" s="680"/>
      <c r="H160" s="681"/>
      <c r="I160" s="681"/>
      <c r="M160" s="197"/>
      <c r="S160" s="198"/>
      <c r="T160" s="199"/>
    </row>
    <row r="161" spans="2:20" s="196" customFormat="1">
      <c r="B161" s="678"/>
      <c r="C161" s="679"/>
      <c r="D161" s="680"/>
      <c r="E161" s="679"/>
      <c r="F161" s="680"/>
      <c r="G161" s="680"/>
      <c r="H161" s="681"/>
      <c r="I161" s="681"/>
      <c r="M161" s="197"/>
      <c r="S161" s="198"/>
      <c r="T161" s="199"/>
    </row>
    <row r="162" spans="2:20" s="196" customFormat="1">
      <c r="B162" s="678"/>
      <c r="C162" s="679"/>
      <c r="D162" s="680"/>
      <c r="E162" s="679"/>
      <c r="F162" s="680"/>
      <c r="G162" s="680"/>
      <c r="H162" s="681"/>
      <c r="I162" s="681"/>
      <c r="M162" s="197"/>
      <c r="S162" s="198"/>
      <c r="T162" s="199"/>
    </row>
    <row r="163" spans="2:20" s="196" customFormat="1">
      <c r="B163" s="678"/>
      <c r="C163" s="679"/>
      <c r="D163" s="680"/>
      <c r="E163" s="679"/>
      <c r="F163" s="680"/>
      <c r="G163" s="680"/>
      <c r="H163" s="681"/>
      <c r="I163" s="681"/>
      <c r="M163" s="197"/>
      <c r="S163" s="198"/>
      <c r="T163" s="199"/>
    </row>
    <row r="164" spans="2:20" s="196" customFormat="1">
      <c r="B164" s="678"/>
      <c r="C164" s="679"/>
      <c r="D164" s="680"/>
      <c r="E164" s="679"/>
      <c r="F164" s="680"/>
      <c r="G164" s="680"/>
      <c r="H164" s="681"/>
      <c r="I164" s="681"/>
      <c r="M164" s="197"/>
      <c r="S164" s="198"/>
      <c r="T164" s="199"/>
    </row>
    <row r="165" spans="2:20" s="196" customFormat="1">
      <c r="B165" s="678"/>
      <c r="C165" s="679"/>
      <c r="D165" s="680"/>
      <c r="E165" s="679"/>
      <c r="F165" s="680"/>
      <c r="G165" s="680"/>
      <c r="H165" s="681"/>
      <c r="I165" s="681"/>
      <c r="M165" s="197"/>
      <c r="S165" s="198"/>
      <c r="T165" s="199"/>
    </row>
    <row r="166" spans="2:20" s="196" customFormat="1">
      <c r="B166" s="678"/>
      <c r="C166" s="679"/>
      <c r="D166" s="680"/>
      <c r="E166" s="679"/>
      <c r="F166" s="680"/>
      <c r="G166" s="680"/>
      <c r="H166" s="681"/>
      <c r="I166" s="681"/>
      <c r="M166" s="197"/>
      <c r="S166" s="198"/>
      <c r="T166" s="199"/>
    </row>
    <row r="167" spans="2:20" s="196" customFormat="1">
      <c r="B167" s="678"/>
      <c r="C167" s="679"/>
      <c r="D167" s="680"/>
      <c r="E167" s="679"/>
      <c r="F167" s="680"/>
      <c r="G167" s="680"/>
      <c r="H167" s="681"/>
      <c r="I167" s="681"/>
      <c r="M167" s="197"/>
      <c r="S167" s="198"/>
      <c r="T167" s="199"/>
    </row>
    <row r="168" spans="2:20" s="196" customFormat="1">
      <c r="B168" s="678"/>
      <c r="C168" s="679"/>
      <c r="D168" s="680"/>
      <c r="E168" s="679"/>
      <c r="F168" s="680"/>
      <c r="G168" s="680"/>
      <c r="H168" s="681"/>
      <c r="I168" s="681"/>
      <c r="M168" s="197"/>
      <c r="S168" s="198"/>
      <c r="T168" s="199"/>
    </row>
    <row r="169" spans="2:20" s="196" customFormat="1">
      <c r="B169" s="678"/>
      <c r="C169" s="679"/>
      <c r="D169" s="680"/>
      <c r="E169" s="679"/>
      <c r="F169" s="680"/>
      <c r="G169" s="680"/>
      <c r="H169" s="681"/>
      <c r="I169" s="681"/>
      <c r="M169" s="197"/>
      <c r="S169" s="198"/>
      <c r="T169" s="199"/>
    </row>
    <row r="170" spans="2:20" s="196" customFormat="1">
      <c r="B170" s="678"/>
      <c r="C170" s="679"/>
      <c r="D170" s="680"/>
      <c r="E170" s="679"/>
      <c r="F170" s="680"/>
      <c r="G170" s="680"/>
      <c r="H170" s="681"/>
      <c r="I170" s="681"/>
      <c r="M170" s="197"/>
      <c r="S170" s="198"/>
      <c r="T170" s="199"/>
    </row>
    <row r="171" spans="2:20" s="196" customFormat="1">
      <c r="B171" s="678"/>
      <c r="C171" s="679"/>
      <c r="D171" s="680"/>
      <c r="E171" s="679"/>
      <c r="F171" s="680"/>
      <c r="G171" s="680"/>
      <c r="H171" s="681"/>
      <c r="I171" s="681"/>
      <c r="M171" s="197"/>
      <c r="S171" s="198"/>
      <c r="T171" s="199"/>
    </row>
    <row r="172" spans="2:20" s="196" customFormat="1">
      <c r="B172" s="678"/>
      <c r="C172" s="679"/>
      <c r="D172" s="680"/>
      <c r="E172" s="679"/>
      <c r="F172" s="680"/>
      <c r="G172" s="680"/>
      <c r="H172" s="681"/>
      <c r="I172" s="681"/>
      <c r="M172" s="197"/>
      <c r="S172" s="198"/>
      <c r="T172" s="199"/>
    </row>
    <row r="173" spans="2:20" s="196" customFormat="1">
      <c r="B173" s="678"/>
      <c r="C173" s="679"/>
      <c r="D173" s="680"/>
      <c r="E173" s="679"/>
      <c r="F173" s="680"/>
      <c r="G173" s="680"/>
      <c r="H173" s="681"/>
      <c r="I173" s="681"/>
      <c r="M173" s="197"/>
      <c r="S173" s="198"/>
      <c r="T173" s="199"/>
    </row>
    <row r="174" spans="2:20" s="196" customFormat="1">
      <c r="B174" s="678"/>
      <c r="C174" s="679"/>
      <c r="D174" s="680"/>
      <c r="E174" s="679"/>
      <c r="F174" s="680"/>
      <c r="G174" s="680"/>
      <c r="H174" s="681"/>
      <c r="I174" s="681"/>
      <c r="M174" s="197"/>
      <c r="S174" s="198"/>
      <c r="T174" s="199"/>
    </row>
    <row r="175" spans="2:20" s="196" customFormat="1">
      <c r="B175" s="678"/>
      <c r="C175" s="679"/>
      <c r="D175" s="680"/>
      <c r="E175" s="679"/>
      <c r="F175" s="680"/>
      <c r="G175" s="680"/>
      <c r="H175" s="681"/>
      <c r="I175" s="681"/>
      <c r="M175" s="197"/>
      <c r="S175" s="198"/>
      <c r="T175" s="199"/>
    </row>
    <row r="176" spans="2:20" s="196" customFormat="1">
      <c r="B176" s="678"/>
      <c r="C176" s="679"/>
      <c r="D176" s="680"/>
      <c r="E176" s="679"/>
      <c r="F176" s="680"/>
      <c r="G176" s="680"/>
      <c r="H176" s="681"/>
      <c r="I176" s="681"/>
      <c r="M176" s="197"/>
      <c r="S176" s="198"/>
      <c r="T176" s="199"/>
    </row>
    <row r="177" spans="2:20" s="196" customFormat="1">
      <c r="B177" s="678"/>
      <c r="C177" s="679"/>
      <c r="D177" s="680"/>
      <c r="E177" s="679"/>
      <c r="F177" s="680"/>
      <c r="G177" s="680"/>
      <c r="H177" s="681"/>
      <c r="I177" s="681"/>
      <c r="M177" s="197"/>
      <c r="S177" s="198"/>
      <c r="T177" s="199"/>
    </row>
    <row r="178" spans="2:20" s="196" customFormat="1">
      <c r="B178" s="678"/>
      <c r="C178" s="679"/>
      <c r="D178" s="680"/>
      <c r="E178" s="679"/>
      <c r="F178" s="680"/>
      <c r="G178" s="680"/>
      <c r="H178" s="681"/>
      <c r="I178" s="681"/>
      <c r="M178" s="197"/>
      <c r="S178" s="198"/>
      <c r="T178" s="199"/>
    </row>
    <row r="179" spans="2:20" s="196" customFormat="1">
      <c r="B179" s="678"/>
      <c r="C179" s="679"/>
      <c r="D179" s="680"/>
      <c r="E179" s="679"/>
      <c r="F179" s="680"/>
      <c r="G179" s="680"/>
      <c r="H179" s="681"/>
      <c r="I179" s="681"/>
      <c r="M179" s="197"/>
      <c r="S179" s="198"/>
      <c r="T179" s="199"/>
    </row>
    <row r="180" spans="2:20" s="196" customFormat="1">
      <c r="B180" s="678"/>
      <c r="C180" s="679"/>
      <c r="D180" s="680"/>
      <c r="E180" s="679"/>
      <c r="F180" s="680"/>
      <c r="G180" s="680"/>
      <c r="H180" s="681"/>
      <c r="I180" s="681"/>
      <c r="M180" s="197"/>
      <c r="S180" s="198"/>
      <c r="T180" s="199"/>
    </row>
    <row r="181" spans="2:20" s="196" customFormat="1">
      <c r="B181" s="678"/>
      <c r="C181" s="679"/>
      <c r="D181" s="680"/>
      <c r="E181" s="679"/>
      <c r="F181" s="680"/>
      <c r="G181" s="680"/>
      <c r="H181" s="681"/>
      <c r="I181" s="681"/>
      <c r="M181" s="197"/>
      <c r="S181" s="198"/>
      <c r="T181" s="199"/>
    </row>
    <row r="182" spans="2:20" s="196" customFormat="1">
      <c r="B182" s="678"/>
      <c r="C182" s="679"/>
      <c r="D182" s="680"/>
      <c r="E182" s="679"/>
      <c r="F182" s="680"/>
      <c r="G182" s="680"/>
      <c r="H182" s="681"/>
      <c r="I182" s="681"/>
      <c r="M182" s="197"/>
      <c r="S182" s="198"/>
      <c r="T182" s="199"/>
    </row>
    <row r="183" spans="2:20" s="196" customFormat="1">
      <c r="B183" s="678"/>
      <c r="C183" s="679"/>
      <c r="D183" s="680"/>
      <c r="E183" s="679"/>
      <c r="F183" s="680"/>
      <c r="G183" s="680"/>
      <c r="H183" s="681"/>
      <c r="I183" s="681"/>
      <c r="M183" s="197"/>
      <c r="S183" s="198"/>
      <c r="T183" s="199"/>
    </row>
    <row r="184" spans="2:20" s="196" customFormat="1">
      <c r="B184" s="678"/>
      <c r="C184" s="679"/>
      <c r="D184" s="680"/>
      <c r="E184" s="679"/>
      <c r="F184" s="680"/>
      <c r="G184" s="680"/>
      <c r="H184" s="681"/>
      <c r="I184" s="681"/>
      <c r="M184" s="197"/>
      <c r="S184" s="198"/>
      <c r="T184" s="199"/>
    </row>
    <row r="185" spans="2:20" s="196" customFormat="1">
      <c r="B185" s="678"/>
      <c r="C185" s="679"/>
      <c r="D185" s="680"/>
      <c r="E185" s="679"/>
      <c r="F185" s="680"/>
      <c r="G185" s="680"/>
      <c r="H185" s="681"/>
      <c r="I185" s="681"/>
      <c r="M185" s="197"/>
      <c r="S185" s="198"/>
      <c r="T185" s="199"/>
    </row>
    <row r="186" spans="2:20" s="196" customFormat="1">
      <c r="B186" s="678"/>
      <c r="C186" s="679"/>
      <c r="D186" s="680"/>
      <c r="E186" s="679"/>
      <c r="F186" s="680"/>
      <c r="G186" s="680"/>
      <c r="H186" s="681"/>
      <c r="I186" s="681"/>
      <c r="M186" s="197"/>
      <c r="S186" s="198"/>
      <c r="T186" s="199"/>
    </row>
    <row r="187" spans="2:20" s="196" customFormat="1">
      <c r="B187" s="678"/>
      <c r="C187" s="679"/>
      <c r="D187" s="680"/>
      <c r="E187" s="679"/>
      <c r="F187" s="680"/>
      <c r="G187" s="680"/>
      <c r="H187" s="681"/>
      <c r="I187" s="681"/>
      <c r="M187" s="197"/>
      <c r="S187" s="198"/>
      <c r="T187" s="199"/>
    </row>
    <row r="188" spans="2:20" s="196" customFormat="1">
      <c r="B188" s="678"/>
      <c r="C188" s="679"/>
      <c r="D188" s="680"/>
      <c r="E188" s="679"/>
      <c r="F188" s="680"/>
      <c r="G188" s="680"/>
      <c r="H188" s="681"/>
      <c r="I188" s="681"/>
      <c r="M188" s="197"/>
      <c r="S188" s="198"/>
      <c r="T188" s="199"/>
    </row>
    <row r="189" spans="2:20" s="196" customFormat="1">
      <c r="B189" s="678"/>
      <c r="C189" s="679"/>
      <c r="D189" s="680"/>
      <c r="E189" s="679"/>
      <c r="F189" s="680"/>
      <c r="G189" s="680"/>
      <c r="H189" s="681"/>
      <c r="I189" s="681"/>
      <c r="M189" s="197"/>
      <c r="S189" s="198"/>
      <c r="T189" s="199"/>
    </row>
    <row r="190" spans="2:20" s="196" customFormat="1">
      <c r="B190" s="678"/>
      <c r="C190" s="679"/>
      <c r="D190" s="680"/>
      <c r="E190" s="679"/>
      <c r="F190" s="680"/>
      <c r="G190" s="680"/>
      <c r="H190" s="681"/>
      <c r="I190" s="681"/>
      <c r="M190" s="197"/>
      <c r="S190" s="198"/>
      <c r="T190" s="199"/>
    </row>
    <row r="191" spans="2:20" s="196" customFormat="1">
      <c r="B191" s="678"/>
      <c r="C191" s="679"/>
      <c r="D191" s="680"/>
      <c r="E191" s="679"/>
      <c r="F191" s="680"/>
      <c r="G191" s="680"/>
      <c r="H191" s="681"/>
      <c r="I191" s="681"/>
      <c r="M191" s="197"/>
      <c r="S191" s="198"/>
      <c r="T191" s="199"/>
    </row>
    <row r="192" spans="2:20" s="196" customFormat="1">
      <c r="B192" s="678"/>
      <c r="C192" s="679"/>
      <c r="D192" s="680"/>
      <c r="E192" s="679"/>
      <c r="F192" s="680"/>
      <c r="G192" s="680"/>
      <c r="H192" s="681"/>
      <c r="I192" s="681"/>
      <c r="M192" s="197"/>
      <c r="S192" s="198"/>
      <c r="T192" s="199"/>
    </row>
    <row r="193" spans="2:20" s="196" customFormat="1">
      <c r="B193" s="678"/>
      <c r="C193" s="679"/>
      <c r="D193" s="680"/>
      <c r="E193" s="679"/>
      <c r="F193" s="680"/>
      <c r="G193" s="680"/>
      <c r="H193" s="681"/>
      <c r="I193" s="681"/>
      <c r="M193" s="197"/>
      <c r="S193" s="198"/>
      <c r="T193" s="199"/>
    </row>
    <row r="194" spans="2:20" s="196" customFormat="1">
      <c r="B194" s="678"/>
      <c r="C194" s="679"/>
      <c r="D194" s="680"/>
      <c r="E194" s="679"/>
      <c r="F194" s="680"/>
      <c r="G194" s="680"/>
      <c r="H194" s="681"/>
      <c r="I194" s="681"/>
      <c r="M194" s="197"/>
      <c r="S194" s="198"/>
      <c r="T194" s="199"/>
    </row>
    <row r="195" spans="2:20" s="196" customFormat="1">
      <c r="B195" s="678"/>
      <c r="C195" s="679"/>
      <c r="D195" s="680"/>
      <c r="E195" s="679"/>
      <c r="F195" s="680"/>
      <c r="G195" s="680"/>
      <c r="H195" s="681"/>
      <c r="I195" s="681"/>
      <c r="M195" s="197"/>
      <c r="S195" s="198"/>
      <c r="T195" s="199"/>
    </row>
    <row r="196" spans="2:20" s="196" customFormat="1">
      <c r="B196" s="678"/>
      <c r="C196" s="679"/>
      <c r="D196" s="680"/>
      <c r="E196" s="679"/>
      <c r="F196" s="680"/>
      <c r="G196" s="680"/>
      <c r="H196" s="681"/>
      <c r="I196" s="681"/>
      <c r="M196" s="197"/>
      <c r="S196" s="198"/>
      <c r="T196" s="199"/>
    </row>
    <row r="197" spans="2:20" s="196" customFormat="1">
      <c r="B197" s="678"/>
      <c r="C197" s="679"/>
      <c r="D197" s="680"/>
      <c r="E197" s="679"/>
      <c r="F197" s="680"/>
      <c r="G197" s="680"/>
      <c r="H197" s="681"/>
      <c r="I197" s="681"/>
      <c r="M197" s="197"/>
      <c r="S197" s="198"/>
      <c r="T197" s="199"/>
    </row>
    <row r="198" spans="2:20" s="196" customFormat="1">
      <c r="B198" s="678"/>
      <c r="C198" s="679"/>
      <c r="D198" s="680"/>
      <c r="E198" s="679"/>
      <c r="F198" s="680"/>
      <c r="G198" s="680"/>
      <c r="H198" s="681"/>
      <c r="I198" s="681"/>
      <c r="M198" s="197"/>
      <c r="S198" s="198"/>
      <c r="T198" s="199"/>
    </row>
    <row r="199" spans="2:20" s="196" customFormat="1">
      <c r="B199" s="678"/>
      <c r="C199" s="679"/>
      <c r="D199" s="680"/>
      <c r="E199" s="679"/>
      <c r="F199" s="680"/>
      <c r="G199" s="680"/>
      <c r="H199" s="681"/>
      <c r="I199" s="681"/>
      <c r="M199" s="197"/>
      <c r="S199" s="198"/>
      <c r="T199" s="199"/>
    </row>
    <row r="200" spans="2:20" s="196" customFormat="1">
      <c r="B200" s="678"/>
      <c r="C200" s="679"/>
      <c r="D200" s="680"/>
      <c r="E200" s="679"/>
      <c r="F200" s="680"/>
      <c r="G200" s="680"/>
      <c r="H200" s="681"/>
      <c r="I200" s="681"/>
      <c r="M200" s="197"/>
      <c r="S200" s="198"/>
      <c r="T200" s="199"/>
    </row>
    <row r="201" spans="2:20" s="196" customFormat="1">
      <c r="B201" s="678"/>
      <c r="C201" s="679"/>
      <c r="D201" s="680"/>
      <c r="E201" s="679"/>
      <c r="F201" s="680"/>
      <c r="G201" s="680"/>
      <c r="H201" s="681"/>
      <c r="I201" s="681"/>
      <c r="M201" s="197"/>
      <c r="S201" s="198"/>
      <c r="T201" s="199"/>
    </row>
    <row r="202" spans="2:20" s="196" customFormat="1">
      <c r="B202" s="678"/>
      <c r="C202" s="679"/>
      <c r="D202" s="680"/>
      <c r="E202" s="679"/>
      <c r="F202" s="680"/>
      <c r="G202" s="680"/>
      <c r="H202" s="681"/>
      <c r="I202" s="681"/>
      <c r="M202" s="197"/>
      <c r="S202" s="198"/>
      <c r="T202" s="199"/>
    </row>
    <row r="203" spans="2:20" s="196" customFormat="1">
      <c r="B203" s="678"/>
      <c r="C203" s="679"/>
      <c r="D203" s="680"/>
      <c r="E203" s="679"/>
      <c r="F203" s="680"/>
      <c r="G203" s="680"/>
      <c r="H203" s="681"/>
      <c r="I203" s="681"/>
      <c r="M203" s="197"/>
      <c r="S203" s="198"/>
      <c r="T203" s="199"/>
    </row>
    <row r="204" spans="2:20" s="196" customFormat="1">
      <c r="B204" s="678"/>
      <c r="C204" s="679"/>
      <c r="D204" s="680"/>
      <c r="E204" s="679"/>
      <c r="F204" s="680"/>
      <c r="G204" s="680"/>
      <c r="H204" s="681"/>
      <c r="I204" s="681"/>
      <c r="M204" s="197"/>
      <c r="S204" s="198"/>
      <c r="T204" s="199"/>
    </row>
    <row r="205" spans="2:20" s="196" customFormat="1">
      <c r="B205" s="678"/>
      <c r="C205" s="679"/>
      <c r="D205" s="680"/>
      <c r="E205" s="679"/>
      <c r="F205" s="680"/>
      <c r="G205" s="680"/>
      <c r="H205" s="681"/>
      <c r="I205" s="681"/>
      <c r="M205" s="197"/>
      <c r="S205" s="198"/>
      <c r="T205" s="199"/>
    </row>
    <row r="206" spans="2:20" s="196" customFormat="1">
      <c r="B206" s="678"/>
      <c r="C206" s="679"/>
      <c r="D206" s="680"/>
      <c r="E206" s="679"/>
      <c r="F206" s="680"/>
      <c r="G206" s="680"/>
      <c r="H206" s="681"/>
      <c r="I206" s="681"/>
      <c r="M206" s="197"/>
      <c r="S206" s="198"/>
      <c r="T206" s="199"/>
    </row>
    <row r="207" spans="2:20" s="196" customFormat="1">
      <c r="B207" s="678"/>
      <c r="C207" s="679"/>
      <c r="D207" s="680"/>
      <c r="E207" s="679"/>
      <c r="F207" s="680"/>
      <c r="G207" s="680"/>
      <c r="H207" s="681"/>
      <c r="I207" s="681"/>
      <c r="M207" s="197"/>
      <c r="S207" s="198"/>
      <c r="T207" s="199"/>
    </row>
    <row r="208" spans="2:20" s="196" customFormat="1">
      <c r="B208" s="678"/>
      <c r="C208" s="679"/>
      <c r="D208" s="680"/>
      <c r="E208" s="679"/>
      <c r="F208" s="680"/>
      <c r="G208" s="680"/>
      <c r="H208" s="681"/>
      <c r="I208" s="681"/>
      <c r="M208" s="197"/>
      <c r="S208" s="198"/>
      <c r="T208" s="199"/>
    </row>
    <row r="209" spans="2:20" s="196" customFormat="1">
      <c r="B209" s="678"/>
      <c r="C209" s="679"/>
      <c r="D209" s="680"/>
      <c r="E209" s="679"/>
      <c r="F209" s="680"/>
      <c r="G209" s="680"/>
      <c r="H209" s="681"/>
      <c r="I209" s="681"/>
      <c r="M209" s="197"/>
      <c r="S209" s="198"/>
      <c r="T209" s="199"/>
    </row>
    <row r="210" spans="2:20" s="196" customFormat="1">
      <c r="B210" s="678"/>
      <c r="C210" s="679"/>
      <c r="D210" s="680"/>
      <c r="E210" s="679"/>
      <c r="F210" s="680"/>
      <c r="G210" s="680"/>
      <c r="H210" s="681"/>
      <c r="I210" s="681"/>
      <c r="M210" s="197"/>
      <c r="S210" s="198"/>
      <c r="T210" s="199"/>
    </row>
    <row r="211" spans="2:20" s="196" customFormat="1">
      <c r="B211" s="678"/>
      <c r="C211" s="679"/>
      <c r="D211" s="680"/>
      <c r="E211" s="679"/>
      <c r="F211" s="680"/>
      <c r="G211" s="680"/>
      <c r="H211" s="681"/>
      <c r="I211" s="681"/>
      <c r="M211" s="197"/>
      <c r="S211" s="198"/>
      <c r="T211" s="199"/>
    </row>
    <row r="212" spans="2:20" s="196" customFormat="1">
      <c r="B212" s="678"/>
      <c r="C212" s="679"/>
      <c r="D212" s="680"/>
      <c r="E212" s="679"/>
      <c r="F212" s="680"/>
      <c r="G212" s="680"/>
      <c r="H212" s="681"/>
      <c r="I212" s="681"/>
      <c r="M212" s="197"/>
      <c r="S212" s="198"/>
      <c r="T212" s="199"/>
    </row>
    <row r="213" spans="2:20" s="196" customFormat="1">
      <c r="B213" s="678"/>
      <c r="C213" s="679"/>
      <c r="D213" s="680"/>
      <c r="E213" s="679"/>
      <c r="F213" s="680"/>
      <c r="G213" s="680"/>
      <c r="H213" s="681"/>
      <c r="I213" s="681"/>
      <c r="M213" s="197"/>
      <c r="S213" s="198"/>
      <c r="T213" s="199"/>
    </row>
    <row r="214" spans="2:20" s="196" customFormat="1">
      <c r="B214" s="678"/>
      <c r="C214" s="679"/>
      <c r="D214" s="680"/>
      <c r="E214" s="679"/>
      <c r="F214" s="680"/>
      <c r="G214" s="680"/>
      <c r="H214" s="681"/>
      <c r="I214" s="681"/>
      <c r="M214" s="197"/>
      <c r="S214" s="198"/>
      <c r="T214" s="199"/>
    </row>
    <row r="215" spans="2:20" s="196" customFormat="1">
      <c r="B215" s="678"/>
      <c r="C215" s="679"/>
      <c r="D215" s="680"/>
      <c r="E215" s="679"/>
      <c r="F215" s="680"/>
      <c r="G215" s="680"/>
      <c r="H215" s="681"/>
      <c r="I215" s="681"/>
      <c r="M215" s="197"/>
      <c r="S215" s="198"/>
      <c r="T215" s="199"/>
    </row>
    <row r="216" spans="2:20" s="196" customFormat="1">
      <c r="B216" s="678"/>
      <c r="C216" s="679"/>
      <c r="D216" s="680"/>
      <c r="E216" s="679"/>
      <c r="F216" s="680"/>
      <c r="G216" s="680"/>
      <c r="H216" s="681"/>
      <c r="I216" s="681"/>
      <c r="M216" s="197"/>
      <c r="S216" s="198"/>
      <c r="T216" s="199"/>
    </row>
    <row r="217" spans="2:20" s="196" customFormat="1">
      <c r="B217" s="678"/>
      <c r="C217" s="679"/>
      <c r="D217" s="680"/>
      <c r="E217" s="679"/>
      <c r="F217" s="680"/>
      <c r="G217" s="680"/>
      <c r="H217" s="681"/>
      <c r="I217" s="681"/>
      <c r="M217" s="197"/>
      <c r="S217" s="198"/>
      <c r="T217" s="199"/>
    </row>
    <row r="218" spans="2:20" s="196" customFormat="1">
      <c r="B218" s="678"/>
      <c r="C218" s="679"/>
      <c r="D218" s="680"/>
      <c r="E218" s="679"/>
      <c r="F218" s="680"/>
      <c r="G218" s="680"/>
      <c r="H218" s="681"/>
      <c r="I218" s="681"/>
      <c r="M218" s="197"/>
      <c r="S218" s="198"/>
      <c r="T218" s="199"/>
    </row>
    <row r="219" spans="2:20" s="196" customFormat="1">
      <c r="B219" s="678"/>
      <c r="C219" s="679"/>
      <c r="D219" s="680"/>
      <c r="E219" s="679"/>
      <c r="F219" s="680"/>
      <c r="G219" s="680"/>
      <c r="H219" s="681"/>
      <c r="I219" s="681"/>
      <c r="M219" s="197"/>
      <c r="S219" s="198"/>
      <c r="T219" s="199"/>
    </row>
    <row r="220" spans="2:20" s="196" customFormat="1">
      <c r="B220" s="678"/>
      <c r="C220" s="679"/>
      <c r="D220" s="680"/>
      <c r="E220" s="679"/>
      <c r="F220" s="680"/>
      <c r="G220" s="680"/>
      <c r="H220" s="681"/>
      <c r="I220" s="681"/>
      <c r="M220" s="197"/>
      <c r="S220" s="198"/>
      <c r="T220" s="199"/>
    </row>
    <row r="221" spans="2:20" s="196" customFormat="1">
      <c r="B221" s="678"/>
      <c r="C221" s="679"/>
      <c r="D221" s="680"/>
      <c r="E221" s="679"/>
      <c r="F221" s="680"/>
      <c r="G221" s="680"/>
      <c r="H221" s="681"/>
      <c r="I221" s="681"/>
      <c r="M221" s="197"/>
      <c r="S221" s="198"/>
      <c r="T221" s="199"/>
    </row>
    <row r="222" spans="2:20" s="196" customFormat="1">
      <c r="B222" s="678"/>
      <c r="C222" s="679"/>
      <c r="D222" s="680"/>
      <c r="E222" s="679"/>
      <c r="F222" s="680"/>
      <c r="G222" s="680"/>
      <c r="H222" s="681"/>
      <c r="I222" s="681"/>
      <c r="M222" s="197"/>
      <c r="S222" s="198"/>
      <c r="T222" s="199"/>
    </row>
    <row r="223" spans="2:20" s="196" customFormat="1">
      <c r="B223" s="678"/>
      <c r="C223" s="679"/>
      <c r="D223" s="680"/>
      <c r="E223" s="679"/>
      <c r="F223" s="680"/>
      <c r="G223" s="680"/>
      <c r="H223" s="681"/>
      <c r="I223" s="681"/>
      <c r="M223" s="197"/>
      <c r="S223" s="198"/>
      <c r="T223" s="199"/>
    </row>
    <row r="224" spans="2:20" s="196" customFormat="1">
      <c r="B224" s="678"/>
      <c r="C224" s="679"/>
      <c r="D224" s="680"/>
      <c r="E224" s="679"/>
      <c r="F224" s="680"/>
      <c r="G224" s="680"/>
      <c r="H224" s="681"/>
      <c r="I224" s="681"/>
      <c r="M224" s="197"/>
      <c r="S224" s="198"/>
      <c r="T224" s="199"/>
    </row>
    <row r="225" spans="2:20" s="196" customFormat="1">
      <c r="B225" s="678"/>
      <c r="C225" s="679"/>
      <c r="D225" s="680"/>
      <c r="E225" s="679"/>
      <c r="F225" s="680"/>
      <c r="G225" s="680"/>
      <c r="H225" s="681"/>
      <c r="I225" s="681"/>
      <c r="M225" s="197"/>
      <c r="S225" s="198"/>
      <c r="T225" s="199"/>
    </row>
    <row r="226" spans="2:20" s="196" customFormat="1">
      <c r="B226" s="678"/>
      <c r="C226" s="679"/>
      <c r="D226" s="680"/>
      <c r="E226" s="679"/>
      <c r="F226" s="680"/>
      <c r="G226" s="680"/>
      <c r="H226" s="681"/>
      <c r="I226" s="681"/>
      <c r="M226" s="197"/>
      <c r="S226" s="198"/>
      <c r="T226" s="199"/>
    </row>
    <row r="227" spans="2:20" s="196" customFormat="1">
      <c r="B227" s="678"/>
      <c r="C227" s="679"/>
      <c r="D227" s="680"/>
      <c r="E227" s="679"/>
      <c r="F227" s="680"/>
      <c r="G227" s="680"/>
      <c r="H227" s="681"/>
      <c r="I227" s="681"/>
      <c r="M227" s="197"/>
      <c r="S227" s="198"/>
      <c r="T227" s="199"/>
    </row>
    <row r="228" spans="2:20" s="196" customFormat="1">
      <c r="B228" s="678"/>
      <c r="C228" s="679"/>
      <c r="D228" s="680"/>
      <c r="E228" s="679"/>
      <c r="F228" s="680"/>
      <c r="G228" s="680"/>
      <c r="H228" s="681"/>
      <c r="I228" s="681"/>
      <c r="M228" s="197"/>
      <c r="S228" s="198"/>
      <c r="T228" s="199"/>
    </row>
    <row r="229" spans="2:20" s="196" customFormat="1">
      <c r="B229" s="678"/>
      <c r="C229" s="679"/>
      <c r="D229" s="680"/>
      <c r="E229" s="679"/>
      <c r="F229" s="680"/>
      <c r="G229" s="680"/>
      <c r="H229" s="681"/>
      <c r="I229" s="681"/>
      <c r="M229" s="197"/>
      <c r="S229" s="198"/>
      <c r="T229" s="199"/>
    </row>
    <row r="230" spans="2:20" s="196" customFormat="1">
      <c r="B230" s="678"/>
      <c r="C230" s="679"/>
      <c r="D230" s="680"/>
      <c r="E230" s="679"/>
      <c r="F230" s="680"/>
      <c r="G230" s="680"/>
      <c r="H230" s="681"/>
      <c r="I230" s="681"/>
      <c r="M230" s="197"/>
      <c r="S230" s="198"/>
      <c r="T230" s="199"/>
    </row>
    <row r="231" spans="2:20" s="196" customFormat="1">
      <c r="B231" s="678"/>
      <c r="C231" s="679"/>
      <c r="D231" s="680"/>
      <c r="E231" s="679"/>
      <c r="F231" s="680"/>
      <c r="G231" s="680"/>
      <c r="H231" s="681"/>
      <c r="I231" s="681"/>
      <c r="M231" s="197"/>
      <c r="S231" s="198"/>
      <c r="T231" s="199"/>
    </row>
    <row r="232" spans="2:20" s="196" customFormat="1">
      <c r="B232" s="678"/>
      <c r="C232" s="679"/>
      <c r="D232" s="680"/>
      <c r="E232" s="679"/>
      <c r="F232" s="680"/>
      <c r="G232" s="680"/>
      <c r="H232" s="681"/>
      <c r="I232" s="681"/>
      <c r="M232" s="197"/>
      <c r="S232" s="198"/>
      <c r="T232" s="199"/>
    </row>
    <row r="233" spans="2:20" s="196" customFormat="1">
      <c r="B233" s="678"/>
      <c r="C233" s="679"/>
      <c r="D233" s="680"/>
      <c r="E233" s="679"/>
      <c r="F233" s="680"/>
      <c r="G233" s="680"/>
      <c r="H233" s="681"/>
      <c r="I233" s="681"/>
      <c r="M233" s="197"/>
      <c r="S233" s="198"/>
      <c r="T233" s="199"/>
    </row>
    <row r="234" spans="2:20" s="196" customFormat="1">
      <c r="B234" s="678"/>
      <c r="C234" s="679"/>
      <c r="D234" s="680"/>
      <c r="E234" s="679"/>
      <c r="F234" s="680"/>
      <c r="G234" s="680"/>
      <c r="H234" s="681"/>
      <c r="I234" s="681"/>
      <c r="M234" s="197"/>
      <c r="S234" s="198"/>
      <c r="T234" s="199"/>
    </row>
    <row r="235" spans="2:20" s="196" customFormat="1">
      <c r="B235" s="678"/>
      <c r="C235" s="679"/>
      <c r="D235" s="680"/>
      <c r="E235" s="679"/>
      <c r="F235" s="680"/>
      <c r="G235" s="680"/>
      <c r="H235" s="681"/>
      <c r="I235" s="681"/>
      <c r="M235" s="197"/>
      <c r="S235" s="198"/>
      <c r="T235" s="199"/>
    </row>
    <row r="236" spans="2:20" s="196" customFormat="1">
      <c r="B236" s="678"/>
      <c r="C236" s="679"/>
      <c r="D236" s="680"/>
      <c r="E236" s="679"/>
      <c r="F236" s="680"/>
      <c r="G236" s="680"/>
      <c r="H236" s="681"/>
      <c r="I236" s="681"/>
      <c r="M236" s="197"/>
      <c r="S236" s="198"/>
      <c r="T236" s="199"/>
    </row>
    <row r="237" spans="2:20" s="196" customFormat="1">
      <c r="B237" s="678"/>
      <c r="C237" s="679"/>
      <c r="D237" s="680"/>
      <c r="E237" s="679"/>
      <c r="F237" s="680"/>
      <c r="G237" s="680"/>
      <c r="H237" s="681"/>
      <c r="I237" s="681"/>
      <c r="M237" s="197"/>
      <c r="S237" s="198"/>
      <c r="T237" s="199"/>
    </row>
    <row r="238" spans="2:20" s="196" customFormat="1">
      <c r="B238" s="678"/>
      <c r="C238" s="679"/>
      <c r="D238" s="680"/>
      <c r="E238" s="679"/>
      <c r="F238" s="680"/>
      <c r="G238" s="680"/>
      <c r="H238" s="681"/>
      <c r="I238" s="681"/>
      <c r="M238" s="197"/>
      <c r="S238" s="198"/>
      <c r="T238" s="199"/>
    </row>
    <row r="239" spans="2:20" s="196" customFormat="1">
      <c r="B239" s="678"/>
      <c r="C239" s="679"/>
      <c r="D239" s="680"/>
      <c r="E239" s="679"/>
      <c r="F239" s="680"/>
      <c r="G239" s="680"/>
      <c r="H239" s="681"/>
      <c r="I239" s="681"/>
      <c r="M239" s="197"/>
      <c r="S239" s="198"/>
      <c r="T239" s="199"/>
    </row>
    <row r="240" spans="2:20" s="196" customFormat="1">
      <c r="B240" s="678"/>
      <c r="C240" s="679"/>
      <c r="D240" s="680"/>
      <c r="E240" s="679"/>
      <c r="F240" s="680"/>
      <c r="G240" s="680"/>
      <c r="H240" s="681"/>
      <c r="I240" s="681"/>
      <c r="M240" s="197"/>
      <c r="S240" s="198"/>
      <c r="T240" s="199"/>
    </row>
    <row r="241" spans="2:20" s="196" customFormat="1">
      <c r="B241" s="678"/>
      <c r="C241" s="679"/>
      <c r="D241" s="680"/>
      <c r="E241" s="679"/>
      <c r="F241" s="680"/>
      <c r="G241" s="680"/>
      <c r="H241" s="681"/>
      <c r="I241" s="681"/>
      <c r="M241" s="197"/>
      <c r="S241" s="198"/>
      <c r="T241" s="199"/>
    </row>
    <row r="242" spans="2:20" s="196" customFormat="1">
      <c r="B242" s="678"/>
      <c r="C242" s="679"/>
      <c r="D242" s="680"/>
      <c r="E242" s="679"/>
      <c r="F242" s="680"/>
      <c r="G242" s="680"/>
      <c r="H242" s="681"/>
      <c r="I242" s="681"/>
      <c r="M242" s="197"/>
      <c r="S242" s="198"/>
      <c r="T242" s="199"/>
    </row>
    <row r="243" spans="2:20" s="196" customFormat="1">
      <c r="B243" s="678"/>
      <c r="C243" s="679"/>
      <c r="D243" s="680"/>
      <c r="E243" s="679"/>
      <c r="F243" s="680"/>
      <c r="G243" s="680"/>
      <c r="H243" s="681"/>
      <c r="I243" s="681"/>
      <c r="M243" s="197"/>
      <c r="S243" s="198"/>
      <c r="T243" s="199"/>
    </row>
    <row r="244" spans="2:20" s="196" customFormat="1">
      <c r="B244" s="678"/>
      <c r="C244" s="679"/>
      <c r="D244" s="680"/>
      <c r="E244" s="679"/>
      <c r="F244" s="680"/>
      <c r="G244" s="680"/>
      <c r="H244" s="681"/>
      <c r="I244" s="681"/>
      <c r="M244" s="197"/>
      <c r="S244" s="198"/>
      <c r="T244" s="199"/>
    </row>
    <row r="245" spans="2:20" s="196" customFormat="1">
      <c r="B245" s="678"/>
      <c r="C245" s="679"/>
      <c r="D245" s="680"/>
      <c r="E245" s="679"/>
      <c r="F245" s="680"/>
      <c r="G245" s="680"/>
      <c r="H245" s="681"/>
      <c r="I245" s="681"/>
      <c r="M245" s="197"/>
      <c r="S245" s="198"/>
      <c r="T245" s="199"/>
    </row>
    <row r="246" spans="2:20" s="196" customFormat="1">
      <c r="B246" s="678"/>
      <c r="C246" s="679"/>
      <c r="D246" s="680"/>
      <c r="E246" s="679"/>
      <c r="F246" s="680"/>
      <c r="G246" s="680"/>
      <c r="H246" s="681"/>
      <c r="I246" s="681"/>
      <c r="M246" s="197"/>
      <c r="S246" s="198"/>
      <c r="T246" s="199"/>
    </row>
    <row r="247" spans="2:20" s="196" customFormat="1">
      <c r="B247" s="678"/>
      <c r="C247" s="679"/>
      <c r="D247" s="680"/>
      <c r="E247" s="679"/>
      <c r="F247" s="680"/>
      <c r="G247" s="680"/>
      <c r="H247" s="681"/>
      <c r="I247" s="681"/>
      <c r="M247" s="197"/>
      <c r="S247" s="198"/>
      <c r="T247" s="199"/>
    </row>
    <row r="248" spans="2:20" s="196" customFormat="1">
      <c r="B248" s="678"/>
      <c r="C248" s="679"/>
      <c r="D248" s="680"/>
      <c r="E248" s="679"/>
      <c r="F248" s="680"/>
      <c r="G248" s="680"/>
      <c r="H248" s="681"/>
      <c r="I248" s="681"/>
      <c r="M248" s="197"/>
      <c r="S248" s="198"/>
      <c r="T248" s="199"/>
    </row>
    <row r="249" spans="2:20" s="196" customFormat="1">
      <c r="B249" s="678"/>
      <c r="C249" s="679"/>
      <c r="D249" s="680"/>
      <c r="E249" s="679"/>
      <c r="F249" s="680"/>
      <c r="G249" s="680"/>
      <c r="H249" s="681"/>
      <c r="I249" s="681"/>
      <c r="M249" s="197"/>
      <c r="S249" s="198"/>
      <c r="T249" s="199"/>
    </row>
    <row r="250" spans="2:20" s="196" customFormat="1">
      <c r="B250" s="678"/>
      <c r="C250" s="679"/>
      <c r="D250" s="680"/>
      <c r="E250" s="679"/>
      <c r="F250" s="680"/>
      <c r="G250" s="680"/>
      <c r="H250" s="681"/>
      <c r="I250" s="681"/>
      <c r="M250" s="197"/>
      <c r="S250" s="198"/>
      <c r="T250" s="199"/>
    </row>
    <row r="251" spans="2:20" s="196" customFormat="1">
      <c r="B251" s="678"/>
      <c r="C251" s="679"/>
      <c r="D251" s="680"/>
      <c r="E251" s="679"/>
      <c r="F251" s="680"/>
      <c r="G251" s="680"/>
      <c r="H251" s="681"/>
      <c r="I251" s="681"/>
      <c r="M251" s="197"/>
      <c r="S251" s="198"/>
      <c r="T251" s="199"/>
    </row>
    <row r="252" spans="2:20" s="196" customFormat="1">
      <c r="B252" s="678"/>
      <c r="C252" s="679"/>
      <c r="D252" s="680"/>
      <c r="E252" s="679"/>
      <c r="F252" s="680"/>
      <c r="G252" s="680"/>
      <c r="H252" s="681"/>
      <c r="I252" s="681"/>
      <c r="M252" s="197"/>
      <c r="S252" s="198"/>
      <c r="T252" s="199"/>
    </row>
    <row r="253" spans="2:20" s="196" customFormat="1">
      <c r="B253" s="678"/>
      <c r="C253" s="679"/>
      <c r="D253" s="680"/>
      <c r="E253" s="679"/>
      <c r="F253" s="680"/>
      <c r="G253" s="680"/>
      <c r="H253" s="681"/>
      <c r="I253" s="681"/>
      <c r="M253" s="197"/>
      <c r="S253" s="198"/>
      <c r="T253" s="199"/>
    </row>
    <row r="254" spans="2:20" s="196" customFormat="1">
      <c r="B254" s="678"/>
      <c r="C254" s="679"/>
      <c r="D254" s="680"/>
      <c r="E254" s="679"/>
      <c r="F254" s="680"/>
      <c r="G254" s="680"/>
      <c r="H254" s="681"/>
      <c r="I254" s="681"/>
      <c r="M254" s="197"/>
      <c r="S254" s="198"/>
      <c r="T254" s="199"/>
    </row>
    <row r="255" spans="2:20" s="196" customFormat="1">
      <c r="B255" s="678"/>
      <c r="C255" s="679"/>
      <c r="D255" s="680"/>
      <c r="E255" s="679"/>
      <c r="F255" s="680"/>
      <c r="G255" s="680"/>
      <c r="H255" s="681"/>
      <c r="I255" s="681"/>
      <c r="M255" s="197"/>
      <c r="S255" s="198"/>
      <c r="T255" s="199"/>
    </row>
    <row r="256" spans="2:20" s="196" customFormat="1">
      <c r="B256" s="678"/>
      <c r="C256" s="679"/>
      <c r="D256" s="680"/>
      <c r="E256" s="679"/>
      <c r="F256" s="680"/>
      <c r="G256" s="680"/>
      <c r="H256" s="681"/>
      <c r="I256" s="681"/>
      <c r="M256" s="197"/>
      <c r="S256" s="198"/>
      <c r="T256" s="199"/>
    </row>
    <row r="257" spans="2:20" s="196" customFormat="1">
      <c r="B257" s="678"/>
      <c r="C257" s="679"/>
      <c r="D257" s="680"/>
      <c r="E257" s="679"/>
      <c r="F257" s="680"/>
      <c r="G257" s="680"/>
      <c r="H257" s="681"/>
      <c r="I257" s="681"/>
      <c r="M257" s="197"/>
      <c r="S257" s="198"/>
      <c r="T257" s="199"/>
    </row>
    <row r="258" spans="2:20" s="196" customFormat="1">
      <c r="B258" s="678"/>
      <c r="C258" s="679"/>
      <c r="D258" s="680"/>
      <c r="E258" s="679"/>
      <c r="F258" s="680"/>
      <c r="G258" s="680"/>
      <c r="H258" s="681"/>
      <c r="I258" s="681"/>
      <c r="M258" s="197"/>
      <c r="S258" s="198"/>
      <c r="T258" s="199"/>
    </row>
    <row r="259" spans="2:20" s="196" customFormat="1">
      <c r="B259" s="678"/>
      <c r="C259" s="679"/>
      <c r="D259" s="680"/>
      <c r="E259" s="679"/>
      <c r="F259" s="680"/>
      <c r="G259" s="680"/>
      <c r="H259" s="681"/>
      <c r="I259" s="681"/>
      <c r="M259" s="197"/>
      <c r="S259" s="198"/>
      <c r="T259" s="199"/>
    </row>
    <row r="260" spans="2:20" s="196" customFormat="1">
      <c r="B260" s="678"/>
      <c r="C260" s="679"/>
      <c r="D260" s="680"/>
      <c r="E260" s="679"/>
      <c r="F260" s="680"/>
      <c r="G260" s="680"/>
      <c r="H260" s="681"/>
      <c r="I260" s="681"/>
      <c r="M260" s="197"/>
      <c r="S260" s="198"/>
      <c r="T260" s="199"/>
    </row>
    <row r="261" spans="2:20" s="196" customFormat="1">
      <c r="B261" s="678"/>
      <c r="C261" s="679"/>
      <c r="D261" s="680"/>
      <c r="E261" s="679"/>
      <c r="F261" s="680"/>
      <c r="G261" s="680"/>
      <c r="H261" s="681"/>
      <c r="I261" s="681"/>
      <c r="M261" s="197"/>
      <c r="S261" s="198"/>
      <c r="T261" s="199"/>
    </row>
    <row r="262" spans="2:20" s="196" customFormat="1">
      <c r="B262" s="678"/>
      <c r="C262" s="679"/>
      <c r="D262" s="680"/>
      <c r="E262" s="679"/>
      <c r="F262" s="680"/>
      <c r="G262" s="680"/>
      <c r="H262" s="681"/>
      <c r="I262" s="681"/>
      <c r="M262" s="197"/>
      <c r="S262" s="198"/>
      <c r="T262" s="199"/>
    </row>
    <row r="263" spans="2:20" s="196" customFormat="1">
      <c r="B263" s="678"/>
      <c r="C263" s="679"/>
      <c r="D263" s="680"/>
      <c r="E263" s="679"/>
      <c r="F263" s="680"/>
      <c r="G263" s="680"/>
      <c r="H263" s="681"/>
      <c r="I263" s="681"/>
      <c r="M263" s="197"/>
      <c r="S263" s="198"/>
      <c r="T263" s="199"/>
    </row>
    <row r="264" spans="2:20" s="196" customFormat="1">
      <c r="B264" s="678"/>
      <c r="C264" s="679"/>
      <c r="D264" s="680"/>
      <c r="E264" s="679"/>
      <c r="F264" s="680"/>
      <c r="G264" s="680"/>
      <c r="H264" s="681"/>
      <c r="I264" s="681"/>
      <c r="M264" s="197"/>
      <c r="S264" s="198"/>
      <c r="T264" s="199"/>
    </row>
    <row r="265" spans="2:20" s="196" customFormat="1">
      <c r="B265" s="678"/>
      <c r="C265" s="679"/>
      <c r="D265" s="680"/>
      <c r="E265" s="679"/>
      <c r="F265" s="680"/>
      <c r="G265" s="680"/>
      <c r="H265" s="681"/>
      <c r="I265" s="681"/>
      <c r="M265" s="197"/>
      <c r="S265" s="198"/>
      <c r="T265" s="199"/>
    </row>
    <row r="266" spans="2:20" s="196" customFormat="1">
      <c r="B266" s="678"/>
      <c r="C266" s="679"/>
      <c r="D266" s="680"/>
      <c r="E266" s="679"/>
      <c r="F266" s="680"/>
      <c r="G266" s="680"/>
      <c r="H266" s="681"/>
      <c r="I266" s="681"/>
      <c r="M266" s="197"/>
      <c r="S266" s="198"/>
      <c r="T266" s="199"/>
    </row>
    <row r="267" spans="2:20" s="196" customFormat="1">
      <c r="B267" s="678"/>
      <c r="C267" s="679"/>
      <c r="D267" s="680"/>
      <c r="E267" s="679"/>
      <c r="F267" s="680"/>
      <c r="G267" s="680"/>
      <c r="H267" s="681"/>
      <c r="I267" s="681"/>
      <c r="M267" s="197"/>
      <c r="S267" s="198"/>
      <c r="T267" s="199"/>
    </row>
    <row r="268" spans="2:20" s="196" customFormat="1">
      <c r="B268" s="678"/>
      <c r="C268" s="679"/>
      <c r="D268" s="680"/>
      <c r="E268" s="679"/>
      <c r="F268" s="680"/>
      <c r="G268" s="680"/>
      <c r="H268" s="681"/>
      <c r="I268" s="681"/>
      <c r="M268" s="197"/>
      <c r="S268" s="198"/>
      <c r="T268" s="199"/>
    </row>
    <row r="269" spans="2:20" s="196" customFormat="1">
      <c r="B269" s="678"/>
      <c r="C269" s="679"/>
      <c r="D269" s="680"/>
      <c r="E269" s="679"/>
      <c r="F269" s="680"/>
      <c r="G269" s="680"/>
      <c r="H269" s="681"/>
      <c r="I269" s="681"/>
      <c r="M269" s="197"/>
      <c r="S269" s="198"/>
      <c r="T269" s="199"/>
    </row>
    <row r="270" spans="2:20" s="196" customFormat="1">
      <c r="B270" s="678"/>
      <c r="C270" s="679"/>
      <c r="D270" s="680"/>
      <c r="E270" s="679"/>
      <c r="F270" s="680"/>
      <c r="G270" s="680"/>
      <c r="H270" s="681"/>
      <c r="I270" s="681"/>
      <c r="M270" s="197"/>
      <c r="S270" s="198"/>
      <c r="T270" s="199"/>
    </row>
    <row r="271" spans="2:20" s="196" customFormat="1">
      <c r="B271" s="678"/>
      <c r="C271" s="679"/>
      <c r="D271" s="680"/>
      <c r="E271" s="679"/>
      <c r="F271" s="680"/>
      <c r="G271" s="680"/>
      <c r="H271" s="681"/>
      <c r="I271" s="681"/>
      <c r="M271" s="197"/>
      <c r="S271" s="198"/>
      <c r="T271" s="199"/>
    </row>
    <row r="272" spans="2:20" s="196" customFormat="1">
      <c r="B272" s="678"/>
      <c r="C272" s="679"/>
      <c r="D272" s="680"/>
      <c r="E272" s="679"/>
      <c r="F272" s="680"/>
      <c r="G272" s="680"/>
      <c r="H272" s="681"/>
      <c r="I272" s="681"/>
      <c r="M272" s="197"/>
      <c r="S272" s="198"/>
      <c r="T272" s="199"/>
    </row>
    <row r="273" spans="2:20" s="196" customFormat="1">
      <c r="B273" s="678"/>
      <c r="C273" s="679"/>
      <c r="D273" s="680"/>
      <c r="E273" s="679"/>
      <c r="F273" s="680"/>
      <c r="G273" s="680"/>
      <c r="H273" s="681"/>
      <c r="I273" s="681"/>
      <c r="M273" s="197"/>
      <c r="S273" s="198"/>
      <c r="T273" s="199"/>
    </row>
    <row r="274" spans="2:20" s="196" customFormat="1">
      <c r="B274" s="678"/>
      <c r="C274" s="679"/>
      <c r="D274" s="680"/>
      <c r="E274" s="679"/>
      <c r="F274" s="680"/>
      <c r="G274" s="680"/>
      <c r="H274" s="681"/>
      <c r="I274" s="681"/>
      <c r="M274" s="197"/>
      <c r="S274" s="198"/>
      <c r="T274" s="199"/>
    </row>
    <row r="275" spans="2:20" s="196" customFormat="1">
      <c r="B275" s="678"/>
      <c r="C275" s="679"/>
      <c r="D275" s="680"/>
      <c r="E275" s="679"/>
      <c r="F275" s="680"/>
      <c r="G275" s="680"/>
      <c r="H275" s="681"/>
      <c r="I275" s="681"/>
      <c r="M275" s="197"/>
      <c r="S275" s="198"/>
      <c r="T275" s="199"/>
    </row>
    <row r="276" spans="2:20" s="196" customFormat="1">
      <c r="B276" s="678"/>
      <c r="C276" s="679"/>
      <c r="D276" s="680"/>
      <c r="E276" s="679"/>
      <c r="F276" s="680"/>
      <c r="G276" s="680"/>
      <c r="H276" s="681"/>
      <c r="I276" s="681"/>
      <c r="M276" s="197"/>
      <c r="S276" s="198"/>
      <c r="T276" s="199"/>
    </row>
    <row r="277" spans="2:20" s="196" customFormat="1">
      <c r="B277" s="678"/>
      <c r="C277" s="679"/>
      <c r="D277" s="680"/>
      <c r="E277" s="679"/>
      <c r="F277" s="680"/>
      <c r="G277" s="680"/>
      <c r="H277" s="681"/>
      <c r="I277" s="681"/>
      <c r="M277" s="197"/>
      <c r="S277" s="198"/>
      <c r="T277" s="199"/>
    </row>
    <row r="278" spans="2:20" s="196" customFormat="1">
      <c r="B278" s="678"/>
      <c r="C278" s="679"/>
      <c r="D278" s="680"/>
      <c r="E278" s="679"/>
      <c r="F278" s="680"/>
      <c r="G278" s="680"/>
      <c r="H278" s="681"/>
      <c r="I278" s="681"/>
      <c r="M278" s="197"/>
      <c r="S278" s="198"/>
      <c r="T278" s="199"/>
    </row>
    <row r="279" spans="2:20" s="196" customFormat="1">
      <c r="B279" s="678"/>
      <c r="C279" s="679"/>
      <c r="D279" s="680"/>
      <c r="E279" s="679"/>
      <c r="F279" s="680"/>
      <c r="G279" s="680"/>
      <c r="H279" s="681"/>
      <c r="I279" s="681"/>
      <c r="M279" s="197"/>
      <c r="S279" s="198"/>
      <c r="T279" s="199"/>
    </row>
    <row r="280" spans="2:20" s="196" customFormat="1">
      <c r="B280" s="678"/>
      <c r="C280" s="679"/>
      <c r="D280" s="680"/>
      <c r="E280" s="679"/>
      <c r="F280" s="680"/>
      <c r="G280" s="680"/>
      <c r="H280" s="681"/>
      <c r="I280" s="681"/>
      <c r="M280" s="197"/>
      <c r="S280" s="198"/>
      <c r="T280" s="199"/>
    </row>
    <row r="281" spans="2:20" s="196" customFormat="1">
      <c r="B281" s="678"/>
      <c r="C281" s="679"/>
      <c r="D281" s="680"/>
      <c r="E281" s="679"/>
      <c r="F281" s="680"/>
      <c r="G281" s="680"/>
      <c r="H281" s="681"/>
      <c r="I281" s="681"/>
      <c r="M281" s="197"/>
      <c r="S281" s="198"/>
      <c r="T281" s="199"/>
    </row>
    <row r="282" spans="2:20" s="196" customFormat="1">
      <c r="B282" s="678"/>
      <c r="C282" s="679"/>
      <c r="D282" s="680"/>
      <c r="E282" s="679"/>
      <c r="F282" s="680"/>
      <c r="G282" s="680"/>
      <c r="H282" s="681"/>
      <c r="I282" s="681"/>
      <c r="M282" s="197"/>
      <c r="S282" s="198"/>
      <c r="T282" s="199"/>
    </row>
    <row r="283" spans="2:20" s="196" customFormat="1">
      <c r="B283" s="678"/>
      <c r="C283" s="679"/>
      <c r="D283" s="680"/>
      <c r="E283" s="679"/>
      <c r="F283" s="680"/>
      <c r="G283" s="680"/>
      <c r="H283" s="681"/>
      <c r="I283" s="681"/>
      <c r="M283" s="197"/>
      <c r="S283" s="198"/>
      <c r="T283" s="199"/>
    </row>
    <row r="284" spans="2:20" s="196" customFormat="1">
      <c r="B284" s="678"/>
      <c r="C284" s="679"/>
      <c r="D284" s="680"/>
      <c r="E284" s="679"/>
      <c r="F284" s="680"/>
      <c r="G284" s="680"/>
      <c r="H284" s="681"/>
      <c r="I284" s="681"/>
      <c r="M284" s="197"/>
      <c r="S284" s="198"/>
      <c r="T284" s="199"/>
    </row>
    <row r="285" spans="2:20" s="196" customFormat="1">
      <c r="B285" s="678"/>
      <c r="C285" s="679"/>
      <c r="D285" s="680"/>
      <c r="E285" s="679"/>
      <c r="F285" s="680"/>
      <c r="G285" s="680"/>
      <c r="H285" s="681"/>
      <c r="I285" s="681"/>
      <c r="M285" s="197"/>
      <c r="S285" s="198"/>
      <c r="T285" s="199"/>
    </row>
    <row r="286" spans="2:20" s="196" customFormat="1">
      <c r="B286" s="678"/>
      <c r="C286" s="679"/>
      <c r="D286" s="680"/>
      <c r="E286" s="679"/>
      <c r="F286" s="680"/>
      <c r="G286" s="680"/>
      <c r="H286" s="681"/>
      <c r="I286" s="681"/>
      <c r="M286" s="197"/>
      <c r="S286" s="198"/>
      <c r="T286" s="199"/>
    </row>
    <row r="287" spans="2:20" s="196" customFormat="1">
      <c r="B287" s="678"/>
      <c r="C287" s="679"/>
      <c r="D287" s="680"/>
      <c r="E287" s="679"/>
      <c r="F287" s="680"/>
      <c r="G287" s="680"/>
      <c r="H287" s="681"/>
      <c r="I287" s="681"/>
      <c r="M287" s="197"/>
      <c r="S287" s="198"/>
      <c r="T287" s="199"/>
    </row>
    <row r="288" spans="2:20" s="196" customFormat="1">
      <c r="B288" s="678"/>
      <c r="C288" s="679"/>
      <c r="D288" s="680"/>
      <c r="E288" s="679"/>
      <c r="F288" s="680"/>
      <c r="G288" s="680"/>
      <c r="H288" s="681"/>
      <c r="I288" s="681"/>
      <c r="M288" s="197"/>
      <c r="S288" s="198"/>
      <c r="T288" s="199"/>
    </row>
    <row r="289" spans="2:20" s="196" customFormat="1">
      <c r="B289" s="678"/>
      <c r="C289" s="679"/>
      <c r="D289" s="680"/>
      <c r="E289" s="679"/>
      <c r="F289" s="680"/>
      <c r="G289" s="680"/>
      <c r="H289" s="681"/>
      <c r="I289" s="681"/>
      <c r="M289" s="197"/>
      <c r="S289" s="198"/>
      <c r="T289" s="199"/>
    </row>
    <row r="290" spans="2:20" s="196" customFormat="1">
      <c r="B290" s="678"/>
      <c r="C290" s="679"/>
      <c r="D290" s="680"/>
      <c r="E290" s="679"/>
      <c r="F290" s="680"/>
      <c r="G290" s="680"/>
      <c r="H290" s="681"/>
      <c r="I290" s="681"/>
      <c r="M290" s="197"/>
      <c r="S290" s="198"/>
      <c r="T290" s="199"/>
    </row>
    <row r="291" spans="2:20" s="196" customFormat="1">
      <c r="B291" s="678"/>
      <c r="C291" s="679"/>
      <c r="D291" s="680"/>
      <c r="E291" s="679"/>
      <c r="F291" s="680"/>
      <c r="G291" s="680"/>
      <c r="H291" s="681"/>
      <c r="I291" s="681"/>
      <c r="M291" s="197"/>
      <c r="S291" s="198"/>
      <c r="T291" s="199"/>
    </row>
    <row r="292" spans="2:20" s="196" customFormat="1">
      <c r="B292" s="678"/>
      <c r="C292" s="679"/>
      <c r="D292" s="680"/>
      <c r="E292" s="679"/>
      <c r="F292" s="680"/>
      <c r="G292" s="680"/>
      <c r="H292" s="681"/>
      <c r="I292" s="681"/>
      <c r="M292" s="197"/>
      <c r="S292" s="198"/>
      <c r="T292" s="199"/>
    </row>
    <row r="293" spans="2:20" s="196" customFormat="1">
      <c r="B293" s="678"/>
      <c r="C293" s="679"/>
      <c r="D293" s="680"/>
      <c r="E293" s="679"/>
      <c r="F293" s="680"/>
      <c r="G293" s="680"/>
      <c r="H293" s="681"/>
      <c r="I293" s="681"/>
      <c r="M293" s="197"/>
      <c r="S293" s="198"/>
      <c r="T293" s="199"/>
    </row>
    <row r="294" spans="2:20" s="196" customFormat="1">
      <c r="B294" s="678"/>
      <c r="C294" s="679"/>
      <c r="D294" s="680"/>
      <c r="E294" s="679"/>
      <c r="F294" s="680"/>
      <c r="G294" s="680"/>
      <c r="H294" s="681"/>
      <c r="I294" s="681"/>
      <c r="M294" s="197"/>
      <c r="S294" s="198"/>
      <c r="T294" s="199"/>
    </row>
    <row r="295" spans="2:20" s="196" customFormat="1">
      <c r="B295" s="678"/>
      <c r="C295" s="679"/>
      <c r="D295" s="680"/>
      <c r="E295" s="679"/>
      <c r="F295" s="680"/>
      <c r="G295" s="680"/>
      <c r="H295" s="681"/>
      <c r="I295" s="681"/>
      <c r="M295" s="197"/>
      <c r="S295" s="198"/>
      <c r="T295" s="199"/>
    </row>
    <row r="296" spans="2:20" s="196" customFormat="1">
      <c r="B296" s="678"/>
      <c r="C296" s="679"/>
      <c r="D296" s="680"/>
      <c r="E296" s="679"/>
      <c r="F296" s="680"/>
      <c r="G296" s="680"/>
      <c r="H296" s="681"/>
      <c r="I296" s="681"/>
      <c r="M296" s="197"/>
      <c r="S296" s="198"/>
      <c r="T296" s="199"/>
    </row>
    <row r="297" spans="2:20" s="196" customFormat="1">
      <c r="B297" s="678"/>
      <c r="C297" s="679"/>
      <c r="D297" s="680"/>
      <c r="E297" s="679"/>
      <c r="F297" s="680"/>
      <c r="G297" s="680"/>
      <c r="H297" s="681"/>
      <c r="I297" s="681"/>
      <c r="M297" s="197"/>
      <c r="S297" s="198"/>
      <c r="T297" s="199"/>
    </row>
    <row r="298" spans="2:20" s="196" customFormat="1">
      <c r="B298" s="678"/>
      <c r="C298" s="679"/>
      <c r="D298" s="680"/>
      <c r="E298" s="679"/>
      <c r="F298" s="680"/>
      <c r="G298" s="680"/>
      <c r="H298" s="681"/>
      <c r="I298" s="681"/>
      <c r="M298" s="197"/>
      <c r="S298" s="198"/>
      <c r="T298" s="199"/>
    </row>
    <row r="299" spans="2:20" s="196" customFormat="1">
      <c r="B299" s="678"/>
      <c r="C299" s="679"/>
      <c r="D299" s="680"/>
      <c r="E299" s="679"/>
      <c r="F299" s="680"/>
      <c r="G299" s="680"/>
      <c r="H299" s="681"/>
      <c r="I299" s="681"/>
      <c r="M299" s="197"/>
      <c r="S299" s="198"/>
      <c r="T299" s="199"/>
    </row>
    <row r="300" spans="2:20" s="196" customFormat="1">
      <c r="B300" s="678"/>
      <c r="C300" s="679"/>
      <c r="D300" s="680"/>
      <c r="E300" s="679"/>
      <c r="F300" s="680"/>
      <c r="G300" s="680"/>
      <c r="H300" s="681"/>
      <c r="I300" s="681"/>
      <c r="M300" s="197"/>
      <c r="S300" s="198"/>
      <c r="T300" s="199"/>
    </row>
    <row r="301" spans="2:20" s="196" customFormat="1">
      <c r="B301" s="678"/>
      <c r="C301" s="679"/>
      <c r="D301" s="680"/>
      <c r="E301" s="679"/>
      <c r="F301" s="680"/>
      <c r="G301" s="680"/>
      <c r="H301" s="681"/>
      <c r="I301" s="681"/>
      <c r="M301" s="197"/>
      <c r="S301" s="198"/>
      <c r="T301" s="199"/>
    </row>
    <row r="302" spans="2:20" s="196" customFormat="1">
      <c r="B302" s="678"/>
      <c r="C302" s="679"/>
      <c r="D302" s="680"/>
      <c r="E302" s="679"/>
      <c r="F302" s="680"/>
      <c r="G302" s="680"/>
      <c r="H302" s="681"/>
      <c r="I302" s="681"/>
      <c r="M302" s="197"/>
      <c r="S302" s="198"/>
      <c r="T302" s="199"/>
    </row>
    <row r="303" spans="2:20" s="196" customFormat="1">
      <c r="B303" s="678"/>
      <c r="C303" s="679"/>
      <c r="D303" s="680"/>
      <c r="E303" s="679"/>
      <c r="F303" s="680"/>
      <c r="G303" s="680"/>
      <c r="H303" s="681"/>
      <c r="I303" s="681"/>
      <c r="M303" s="197"/>
      <c r="S303" s="198"/>
      <c r="T303" s="199"/>
    </row>
    <row r="304" spans="2:20" s="196" customFormat="1">
      <c r="B304" s="678"/>
      <c r="C304" s="679"/>
      <c r="D304" s="680"/>
      <c r="E304" s="679"/>
      <c r="F304" s="680"/>
      <c r="G304" s="680"/>
      <c r="H304" s="681"/>
      <c r="I304" s="681"/>
      <c r="M304" s="197"/>
      <c r="S304" s="198"/>
      <c r="T304" s="199"/>
    </row>
    <row r="305" spans="2:20" s="196" customFormat="1">
      <c r="B305" s="678"/>
      <c r="C305" s="679"/>
      <c r="D305" s="680"/>
      <c r="E305" s="679"/>
      <c r="F305" s="680"/>
      <c r="G305" s="680"/>
      <c r="H305" s="681"/>
      <c r="I305" s="681"/>
      <c r="M305" s="197"/>
      <c r="S305" s="198"/>
      <c r="T305" s="199"/>
    </row>
    <row r="306" spans="2:20" s="196" customFormat="1">
      <c r="B306" s="678"/>
      <c r="C306" s="679"/>
      <c r="D306" s="680"/>
      <c r="E306" s="679"/>
      <c r="F306" s="680"/>
      <c r="G306" s="680"/>
      <c r="H306" s="681"/>
      <c r="I306" s="681"/>
      <c r="M306" s="197"/>
      <c r="S306" s="198"/>
      <c r="T306" s="199"/>
    </row>
    <row r="307" spans="2:20" s="196" customFormat="1">
      <c r="B307" s="678"/>
      <c r="C307" s="679"/>
      <c r="D307" s="680"/>
      <c r="E307" s="679"/>
      <c r="F307" s="680"/>
      <c r="G307" s="680"/>
      <c r="H307" s="681"/>
      <c r="I307" s="681"/>
      <c r="M307" s="197"/>
      <c r="S307" s="198"/>
      <c r="T307" s="199"/>
    </row>
    <row r="308" spans="2:20" s="196" customFormat="1">
      <c r="B308" s="678"/>
      <c r="C308" s="679"/>
      <c r="D308" s="680"/>
      <c r="E308" s="679"/>
      <c r="F308" s="680"/>
      <c r="G308" s="680"/>
      <c r="H308" s="681"/>
      <c r="I308" s="681"/>
      <c r="M308" s="197"/>
      <c r="S308" s="198"/>
      <c r="T308" s="199"/>
    </row>
    <row r="309" spans="2:20" s="196" customFormat="1">
      <c r="B309" s="678"/>
      <c r="C309" s="679"/>
      <c r="D309" s="680"/>
      <c r="E309" s="679"/>
      <c r="F309" s="680"/>
      <c r="G309" s="680"/>
      <c r="H309" s="681"/>
      <c r="I309" s="681"/>
      <c r="M309" s="197"/>
      <c r="S309" s="198"/>
      <c r="T309" s="199"/>
    </row>
    <row r="310" spans="2:20" s="196" customFormat="1">
      <c r="B310" s="678"/>
      <c r="C310" s="679"/>
      <c r="D310" s="680"/>
      <c r="E310" s="679"/>
      <c r="F310" s="680"/>
      <c r="G310" s="680"/>
      <c r="H310" s="681"/>
      <c r="I310" s="681"/>
      <c r="M310" s="197"/>
      <c r="S310" s="198"/>
      <c r="T310" s="199"/>
    </row>
    <row r="311" spans="2:20" s="196" customFormat="1">
      <c r="B311" s="678"/>
      <c r="C311" s="679"/>
      <c r="D311" s="680"/>
      <c r="E311" s="679"/>
      <c r="F311" s="680"/>
      <c r="G311" s="680"/>
      <c r="H311" s="681"/>
      <c r="I311" s="681"/>
      <c r="M311" s="197"/>
      <c r="S311" s="198"/>
      <c r="T311" s="199"/>
    </row>
    <row r="312" spans="2:20" s="196" customFormat="1">
      <c r="B312" s="678"/>
      <c r="C312" s="679"/>
      <c r="D312" s="680"/>
      <c r="E312" s="679"/>
      <c r="F312" s="680"/>
      <c r="G312" s="680"/>
      <c r="H312" s="681"/>
      <c r="I312" s="681"/>
      <c r="M312" s="197"/>
      <c r="S312" s="198"/>
      <c r="T312" s="199"/>
    </row>
    <row r="313" spans="2:20" s="196" customFormat="1">
      <c r="B313" s="678"/>
      <c r="C313" s="679"/>
      <c r="D313" s="680"/>
      <c r="E313" s="679"/>
      <c r="F313" s="680"/>
      <c r="G313" s="680"/>
      <c r="H313" s="681"/>
      <c r="I313" s="681"/>
      <c r="M313" s="197"/>
      <c r="S313" s="198"/>
      <c r="T313" s="199"/>
    </row>
    <row r="314" spans="2:20" s="196" customFormat="1">
      <c r="B314" s="678"/>
      <c r="C314" s="679"/>
      <c r="D314" s="680"/>
      <c r="E314" s="679"/>
      <c r="F314" s="680"/>
      <c r="G314" s="680"/>
      <c r="H314" s="681"/>
      <c r="I314" s="681"/>
      <c r="M314" s="197"/>
      <c r="S314" s="198"/>
      <c r="T314" s="199"/>
    </row>
    <row r="315" spans="2:20" s="196" customFormat="1">
      <c r="B315" s="678"/>
      <c r="C315" s="679"/>
      <c r="D315" s="680"/>
      <c r="E315" s="679"/>
      <c r="F315" s="680"/>
      <c r="G315" s="680"/>
      <c r="H315" s="681"/>
      <c r="I315" s="681"/>
      <c r="M315" s="197"/>
      <c r="S315" s="198"/>
      <c r="T315" s="199"/>
    </row>
    <row r="316" spans="2:20" s="196" customFormat="1">
      <c r="B316" s="678"/>
      <c r="C316" s="679"/>
      <c r="D316" s="680"/>
      <c r="E316" s="679"/>
      <c r="F316" s="680"/>
      <c r="G316" s="680"/>
      <c r="H316" s="681"/>
      <c r="I316" s="681"/>
      <c r="M316" s="197"/>
      <c r="S316" s="198"/>
      <c r="T316" s="199"/>
    </row>
    <row r="317" spans="2:20" s="196" customFormat="1">
      <c r="B317" s="678"/>
      <c r="C317" s="679"/>
      <c r="D317" s="680"/>
      <c r="E317" s="679"/>
      <c r="F317" s="680"/>
      <c r="G317" s="680"/>
      <c r="H317" s="681"/>
      <c r="I317" s="681"/>
      <c r="M317" s="197"/>
      <c r="S317" s="198"/>
      <c r="T317" s="199"/>
    </row>
    <row r="318" spans="2:20" s="196" customFormat="1">
      <c r="B318" s="678"/>
      <c r="C318" s="679"/>
      <c r="D318" s="680"/>
      <c r="E318" s="679"/>
      <c r="F318" s="680"/>
      <c r="G318" s="680"/>
      <c r="H318" s="681"/>
      <c r="I318" s="681"/>
      <c r="M318" s="197"/>
      <c r="S318" s="198"/>
      <c r="T318" s="199"/>
    </row>
    <row r="319" spans="2:20" s="196" customFormat="1">
      <c r="B319" s="678"/>
      <c r="C319" s="679"/>
      <c r="D319" s="680"/>
      <c r="E319" s="679"/>
      <c r="F319" s="680"/>
      <c r="G319" s="680"/>
      <c r="H319" s="681"/>
      <c r="I319" s="681"/>
      <c r="M319" s="197"/>
      <c r="S319" s="198"/>
      <c r="T319" s="199"/>
    </row>
    <row r="320" spans="2:20" s="196" customFormat="1">
      <c r="B320" s="678"/>
      <c r="C320" s="679"/>
      <c r="D320" s="680"/>
      <c r="E320" s="679"/>
      <c r="F320" s="680"/>
      <c r="G320" s="680"/>
      <c r="H320" s="681"/>
      <c r="I320" s="681"/>
      <c r="M320" s="197"/>
      <c r="S320" s="198"/>
      <c r="T320" s="199"/>
    </row>
    <row r="321" spans="2:20" s="196" customFormat="1">
      <c r="B321" s="678"/>
      <c r="C321" s="679"/>
      <c r="D321" s="680"/>
      <c r="E321" s="679"/>
      <c r="F321" s="680"/>
      <c r="G321" s="680"/>
      <c r="H321" s="681"/>
      <c r="I321" s="681"/>
      <c r="M321" s="197"/>
      <c r="S321" s="198"/>
      <c r="T321" s="199"/>
    </row>
    <row r="322" spans="2:20" s="196" customFormat="1">
      <c r="B322" s="678"/>
      <c r="C322" s="679"/>
      <c r="D322" s="680"/>
      <c r="E322" s="679"/>
      <c r="F322" s="680"/>
      <c r="G322" s="680"/>
      <c r="H322" s="681"/>
      <c r="I322" s="681"/>
      <c r="M322" s="197"/>
      <c r="S322" s="198"/>
      <c r="T322" s="199"/>
    </row>
    <row r="323" spans="2:20" s="196" customFormat="1">
      <c r="B323" s="678"/>
      <c r="C323" s="679"/>
      <c r="D323" s="680"/>
      <c r="E323" s="679"/>
      <c r="F323" s="680"/>
      <c r="G323" s="680"/>
      <c r="H323" s="681"/>
      <c r="I323" s="681"/>
      <c r="M323" s="197"/>
      <c r="S323" s="198"/>
      <c r="T323" s="199"/>
    </row>
    <row r="324" spans="2:20" s="196" customFormat="1">
      <c r="B324" s="678"/>
      <c r="C324" s="679"/>
      <c r="D324" s="680"/>
      <c r="E324" s="679"/>
      <c r="F324" s="680"/>
      <c r="G324" s="680"/>
      <c r="H324" s="681"/>
      <c r="I324" s="681"/>
      <c r="M324" s="197"/>
      <c r="S324" s="198"/>
      <c r="T324" s="199"/>
    </row>
    <row r="325" spans="2:20" s="196" customFormat="1">
      <c r="B325" s="678"/>
      <c r="C325" s="679"/>
      <c r="D325" s="680"/>
      <c r="E325" s="679"/>
      <c r="F325" s="680"/>
      <c r="G325" s="680"/>
      <c r="H325" s="681"/>
      <c r="I325" s="681"/>
      <c r="M325" s="197"/>
      <c r="S325" s="198"/>
      <c r="T325" s="199"/>
    </row>
    <row r="326" spans="2:20" s="196" customFormat="1">
      <c r="B326" s="678"/>
      <c r="C326" s="679"/>
      <c r="D326" s="680"/>
      <c r="E326" s="679"/>
      <c r="F326" s="680"/>
      <c r="G326" s="680"/>
      <c r="H326" s="681"/>
      <c r="I326" s="681"/>
      <c r="M326" s="197"/>
      <c r="S326" s="198"/>
      <c r="T326" s="199"/>
    </row>
    <row r="327" spans="2:20" s="196" customFormat="1">
      <c r="B327" s="678"/>
      <c r="C327" s="679"/>
      <c r="D327" s="680"/>
      <c r="E327" s="679"/>
      <c r="F327" s="680"/>
      <c r="G327" s="680"/>
      <c r="H327" s="681"/>
      <c r="I327" s="681"/>
      <c r="M327" s="197"/>
      <c r="S327" s="198"/>
      <c r="T327" s="199"/>
    </row>
    <row r="328" spans="2:20" s="196" customFormat="1">
      <c r="B328" s="678"/>
      <c r="C328" s="679"/>
      <c r="D328" s="680"/>
      <c r="E328" s="679"/>
      <c r="F328" s="680"/>
      <c r="G328" s="680"/>
      <c r="H328" s="681"/>
      <c r="I328" s="681"/>
      <c r="M328" s="197"/>
      <c r="S328" s="198"/>
      <c r="T328" s="199"/>
    </row>
    <row r="329" spans="2:20" s="196" customFormat="1">
      <c r="B329" s="678"/>
      <c r="C329" s="679"/>
      <c r="D329" s="680"/>
      <c r="E329" s="679"/>
      <c r="F329" s="680"/>
      <c r="G329" s="680"/>
      <c r="H329" s="681"/>
      <c r="I329" s="681"/>
      <c r="M329" s="197"/>
      <c r="S329" s="198"/>
      <c r="T329" s="199"/>
    </row>
    <row r="330" spans="2:20" s="196" customFormat="1">
      <c r="B330" s="678"/>
      <c r="C330" s="679"/>
      <c r="D330" s="680"/>
      <c r="E330" s="679"/>
      <c r="F330" s="680"/>
      <c r="G330" s="680"/>
      <c r="H330" s="681"/>
      <c r="I330" s="681"/>
      <c r="M330" s="197"/>
      <c r="S330" s="198"/>
      <c r="T330" s="199"/>
    </row>
    <row r="331" spans="2:20" s="196" customFormat="1">
      <c r="B331" s="678"/>
      <c r="C331" s="679"/>
      <c r="D331" s="680"/>
      <c r="E331" s="679"/>
      <c r="F331" s="680"/>
      <c r="G331" s="680"/>
      <c r="H331" s="681"/>
      <c r="I331" s="681"/>
      <c r="M331" s="197"/>
      <c r="S331" s="198"/>
      <c r="T331" s="199"/>
    </row>
    <row r="332" spans="2:20" s="196" customFormat="1">
      <c r="B332" s="678"/>
      <c r="C332" s="679"/>
      <c r="D332" s="680"/>
      <c r="E332" s="679"/>
      <c r="F332" s="680"/>
      <c r="G332" s="680"/>
      <c r="H332" s="681"/>
      <c r="I332" s="681"/>
      <c r="M332" s="197"/>
      <c r="S332" s="198"/>
      <c r="T332" s="199"/>
    </row>
    <row r="333" spans="2:20" s="196" customFormat="1">
      <c r="B333" s="678"/>
      <c r="C333" s="679"/>
      <c r="D333" s="680"/>
      <c r="E333" s="679"/>
      <c r="F333" s="680"/>
      <c r="G333" s="680"/>
      <c r="H333" s="681"/>
      <c r="I333" s="681"/>
      <c r="M333" s="197"/>
      <c r="S333" s="198"/>
      <c r="T333" s="199"/>
    </row>
    <row r="334" spans="2:20" s="196" customFormat="1">
      <c r="B334" s="678"/>
      <c r="C334" s="679"/>
      <c r="D334" s="680"/>
      <c r="E334" s="679"/>
      <c r="F334" s="680"/>
      <c r="G334" s="680"/>
      <c r="H334" s="681"/>
      <c r="I334" s="681"/>
      <c r="M334" s="197"/>
      <c r="S334" s="198"/>
      <c r="T334" s="199"/>
    </row>
    <row r="335" spans="2:20" s="196" customFormat="1">
      <c r="B335" s="678"/>
      <c r="C335" s="679"/>
      <c r="D335" s="680"/>
      <c r="E335" s="679"/>
      <c r="F335" s="680"/>
      <c r="G335" s="680"/>
      <c r="H335" s="681"/>
      <c r="I335" s="681"/>
      <c r="M335" s="197"/>
      <c r="S335" s="198"/>
      <c r="T335" s="199"/>
    </row>
    <row r="336" spans="2:20" s="196" customFormat="1">
      <c r="B336" s="678"/>
      <c r="C336" s="679"/>
      <c r="D336" s="680"/>
      <c r="E336" s="679"/>
      <c r="F336" s="680"/>
      <c r="G336" s="680"/>
      <c r="H336" s="681"/>
      <c r="I336" s="681"/>
      <c r="M336" s="197"/>
      <c r="S336" s="198"/>
      <c r="T336" s="199"/>
    </row>
    <row r="337" spans="2:20" s="196" customFormat="1">
      <c r="B337" s="678"/>
      <c r="C337" s="679"/>
      <c r="D337" s="680"/>
      <c r="E337" s="679"/>
      <c r="F337" s="680"/>
      <c r="G337" s="680"/>
      <c r="H337" s="681"/>
      <c r="I337" s="681"/>
      <c r="M337" s="197"/>
      <c r="S337" s="198"/>
      <c r="T337" s="199"/>
    </row>
    <row r="338" spans="2:20" s="196" customFormat="1">
      <c r="B338" s="678"/>
      <c r="C338" s="679"/>
      <c r="D338" s="680"/>
      <c r="E338" s="679"/>
      <c r="F338" s="680"/>
      <c r="G338" s="680"/>
      <c r="H338" s="681"/>
      <c r="I338" s="681"/>
      <c r="M338" s="197"/>
      <c r="S338" s="198"/>
      <c r="T338" s="199"/>
    </row>
    <row r="339" spans="2:20" s="196" customFormat="1">
      <c r="B339" s="678"/>
      <c r="C339" s="679"/>
      <c r="D339" s="680"/>
      <c r="E339" s="679"/>
      <c r="F339" s="680"/>
      <c r="G339" s="680"/>
      <c r="H339" s="681"/>
      <c r="I339" s="681"/>
      <c r="M339" s="197"/>
      <c r="S339" s="198"/>
      <c r="T339" s="199"/>
    </row>
    <row r="340" spans="2:20" s="196" customFormat="1">
      <c r="B340" s="678"/>
      <c r="C340" s="679"/>
      <c r="D340" s="680"/>
      <c r="E340" s="679"/>
      <c r="F340" s="680"/>
      <c r="G340" s="680"/>
      <c r="H340" s="681"/>
      <c r="I340" s="681"/>
      <c r="M340" s="197"/>
      <c r="S340" s="198"/>
      <c r="T340" s="199"/>
    </row>
    <row r="341" spans="2:20" s="196" customFormat="1">
      <c r="B341" s="678"/>
      <c r="C341" s="679"/>
      <c r="D341" s="680"/>
      <c r="E341" s="679"/>
      <c r="F341" s="680"/>
      <c r="G341" s="680"/>
      <c r="H341" s="681"/>
      <c r="I341" s="681"/>
      <c r="M341" s="197"/>
      <c r="S341" s="198"/>
      <c r="T341" s="199"/>
    </row>
    <row r="342" spans="2:20" s="196" customFormat="1">
      <c r="B342" s="678"/>
      <c r="C342" s="679"/>
      <c r="D342" s="680"/>
      <c r="E342" s="679"/>
      <c r="F342" s="680"/>
      <c r="G342" s="680"/>
      <c r="H342" s="681"/>
      <c r="I342" s="681"/>
      <c r="M342" s="197"/>
      <c r="S342" s="198"/>
      <c r="T342" s="199"/>
    </row>
    <row r="343" spans="2:20" s="196" customFormat="1">
      <c r="B343" s="678"/>
      <c r="C343" s="679"/>
      <c r="D343" s="680"/>
      <c r="E343" s="679"/>
      <c r="F343" s="680"/>
      <c r="G343" s="680"/>
      <c r="H343" s="681"/>
      <c r="I343" s="681"/>
      <c r="M343" s="197"/>
      <c r="S343" s="198"/>
      <c r="T343" s="199"/>
    </row>
    <row r="344" spans="2:20" s="196" customFormat="1">
      <c r="B344" s="678"/>
      <c r="C344" s="679"/>
      <c r="D344" s="680"/>
      <c r="E344" s="679"/>
      <c r="F344" s="680"/>
      <c r="G344" s="680"/>
      <c r="H344" s="681"/>
      <c r="I344" s="681"/>
      <c r="M344" s="197"/>
      <c r="S344" s="198"/>
      <c r="T344" s="199"/>
    </row>
    <row r="345" spans="2:20" s="196" customFormat="1">
      <c r="B345" s="678"/>
      <c r="C345" s="679"/>
      <c r="D345" s="680"/>
      <c r="E345" s="679"/>
      <c r="F345" s="680"/>
      <c r="G345" s="680"/>
      <c r="H345" s="681"/>
      <c r="I345" s="681"/>
      <c r="M345" s="197"/>
      <c r="S345" s="198"/>
      <c r="T345" s="199"/>
    </row>
    <row r="346" spans="2:20" s="196" customFormat="1">
      <c r="B346" s="678"/>
      <c r="C346" s="679"/>
      <c r="D346" s="680"/>
      <c r="E346" s="679"/>
      <c r="F346" s="680"/>
      <c r="G346" s="680"/>
      <c r="H346" s="681"/>
      <c r="I346" s="681"/>
      <c r="M346" s="197"/>
      <c r="S346" s="198"/>
      <c r="T346" s="199"/>
    </row>
    <row r="347" spans="2:20" s="196" customFormat="1">
      <c r="B347" s="678"/>
      <c r="C347" s="679"/>
      <c r="D347" s="680"/>
      <c r="E347" s="679"/>
      <c r="F347" s="680"/>
      <c r="G347" s="680"/>
      <c r="H347" s="681"/>
      <c r="I347" s="681"/>
      <c r="M347" s="197"/>
      <c r="S347" s="198"/>
      <c r="T347" s="199"/>
    </row>
    <row r="348" spans="2:20" s="196" customFormat="1">
      <c r="B348" s="678"/>
      <c r="C348" s="679"/>
      <c r="D348" s="680"/>
      <c r="E348" s="679"/>
      <c r="F348" s="680"/>
      <c r="G348" s="680"/>
      <c r="H348" s="681"/>
      <c r="I348" s="681"/>
      <c r="M348" s="197"/>
      <c r="S348" s="198"/>
      <c r="T348" s="199"/>
    </row>
    <row r="349" spans="2:20" s="196" customFormat="1">
      <c r="B349" s="678"/>
      <c r="C349" s="679"/>
      <c r="D349" s="680"/>
      <c r="E349" s="679"/>
      <c r="F349" s="680"/>
      <c r="G349" s="680"/>
      <c r="H349" s="681"/>
      <c r="I349" s="681"/>
      <c r="M349" s="197"/>
      <c r="S349" s="198"/>
      <c r="T349" s="199"/>
    </row>
    <row r="350" spans="2:20" s="196" customFormat="1">
      <c r="B350" s="678"/>
      <c r="C350" s="679"/>
      <c r="D350" s="680"/>
      <c r="E350" s="679"/>
      <c r="F350" s="680"/>
      <c r="G350" s="680"/>
      <c r="H350" s="681"/>
      <c r="I350" s="681"/>
      <c r="M350" s="197"/>
      <c r="S350" s="198"/>
      <c r="T350" s="199"/>
    </row>
    <row r="351" spans="2:20" s="196" customFormat="1">
      <c r="B351" s="678"/>
      <c r="C351" s="679"/>
      <c r="D351" s="680"/>
      <c r="E351" s="679"/>
      <c r="F351" s="680"/>
      <c r="G351" s="680"/>
      <c r="H351" s="681"/>
      <c r="I351" s="681"/>
      <c r="M351" s="197"/>
      <c r="S351" s="198"/>
      <c r="T351" s="199"/>
    </row>
    <row r="352" spans="2:20" s="196" customFormat="1">
      <c r="B352" s="678"/>
      <c r="C352" s="679"/>
      <c r="D352" s="680"/>
      <c r="E352" s="679"/>
      <c r="F352" s="680"/>
      <c r="G352" s="680"/>
      <c r="H352" s="681"/>
      <c r="I352" s="681"/>
      <c r="M352" s="197"/>
      <c r="S352" s="198"/>
      <c r="T352" s="199"/>
    </row>
    <row r="353" spans="2:20" s="196" customFormat="1">
      <c r="B353" s="678"/>
      <c r="C353" s="679"/>
      <c r="D353" s="680"/>
      <c r="E353" s="679"/>
      <c r="F353" s="680"/>
      <c r="G353" s="680"/>
      <c r="H353" s="681"/>
      <c r="I353" s="681"/>
      <c r="M353" s="197"/>
      <c r="S353" s="198"/>
      <c r="T353" s="199"/>
    </row>
    <row r="354" spans="2:20" s="196" customFormat="1">
      <c r="B354" s="678"/>
      <c r="C354" s="679"/>
      <c r="D354" s="680"/>
      <c r="E354" s="679"/>
      <c r="F354" s="680"/>
      <c r="G354" s="680"/>
      <c r="H354" s="681"/>
      <c r="I354" s="681"/>
      <c r="M354" s="197"/>
      <c r="S354" s="198"/>
      <c r="T354" s="199"/>
    </row>
    <row r="355" spans="2:20" s="196" customFormat="1">
      <c r="B355" s="678"/>
      <c r="C355" s="679"/>
      <c r="D355" s="680"/>
      <c r="E355" s="679"/>
      <c r="F355" s="680"/>
      <c r="G355" s="680"/>
      <c r="H355" s="681"/>
      <c r="I355" s="681"/>
      <c r="M355" s="197"/>
      <c r="S355" s="198"/>
      <c r="T355" s="199"/>
    </row>
    <row r="356" spans="2:20" s="196" customFormat="1">
      <c r="B356" s="678"/>
      <c r="C356" s="679"/>
      <c r="D356" s="680"/>
      <c r="E356" s="679"/>
      <c r="F356" s="680"/>
      <c r="G356" s="680"/>
      <c r="H356" s="681"/>
      <c r="I356" s="681"/>
      <c r="M356" s="197"/>
      <c r="S356" s="198"/>
      <c r="T356" s="199"/>
    </row>
    <row r="357" spans="2:20" s="196" customFormat="1">
      <c r="B357" s="678"/>
      <c r="C357" s="679"/>
      <c r="D357" s="680"/>
      <c r="E357" s="679"/>
      <c r="F357" s="680"/>
      <c r="G357" s="680"/>
      <c r="H357" s="681"/>
      <c r="I357" s="681"/>
      <c r="M357" s="197"/>
      <c r="S357" s="198"/>
      <c r="T357" s="199"/>
    </row>
    <row r="358" spans="2:20" s="196" customFormat="1">
      <c r="B358" s="678"/>
      <c r="C358" s="679"/>
      <c r="D358" s="680"/>
      <c r="E358" s="679"/>
      <c r="F358" s="680"/>
      <c r="G358" s="680"/>
      <c r="H358" s="681"/>
      <c r="I358" s="681"/>
      <c r="M358" s="197"/>
      <c r="S358" s="198"/>
      <c r="T358" s="199"/>
    </row>
    <row r="359" spans="2:20" s="196" customFormat="1">
      <c r="B359" s="678"/>
      <c r="C359" s="679"/>
      <c r="D359" s="680"/>
      <c r="E359" s="679"/>
      <c r="F359" s="680"/>
      <c r="G359" s="680"/>
      <c r="H359" s="681"/>
      <c r="I359" s="681"/>
      <c r="M359" s="197"/>
      <c r="S359" s="198"/>
      <c r="T359" s="199"/>
    </row>
    <row r="360" spans="2:20" s="196" customFormat="1">
      <c r="B360" s="678"/>
      <c r="C360" s="679"/>
      <c r="D360" s="680"/>
      <c r="E360" s="679"/>
      <c r="F360" s="680"/>
      <c r="G360" s="680"/>
      <c r="H360" s="681"/>
      <c r="I360" s="681"/>
      <c r="M360" s="197"/>
      <c r="S360" s="198"/>
      <c r="T360" s="199"/>
    </row>
    <row r="361" spans="2:20" s="196" customFormat="1">
      <c r="B361" s="678"/>
      <c r="C361" s="679"/>
      <c r="D361" s="680"/>
      <c r="E361" s="679"/>
      <c r="F361" s="680"/>
      <c r="G361" s="680"/>
      <c r="H361" s="681"/>
      <c r="I361" s="681"/>
      <c r="M361" s="197"/>
      <c r="S361" s="198"/>
      <c r="T361" s="199"/>
    </row>
    <row r="362" spans="2:20" s="196" customFormat="1">
      <c r="B362" s="678"/>
      <c r="C362" s="679"/>
      <c r="D362" s="680"/>
      <c r="E362" s="679"/>
      <c r="F362" s="680"/>
      <c r="G362" s="680"/>
      <c r="H362" s="681"/>
      <c r="I362" s="681"/>
      <c r="M362" s="197"/>
      <c r="S362" s="198"/>
      <c r="T362" s="199"/>
    </row>
    <row r="363" spans="2:20" s="196" customFormat="1">
      <c r="B363" s="678"/>
      <c r="C363" s="679"/>
      <c r="D363" s="680"/>
      <c r="E363" s="679"/>
      <c r="F363" s="680"/>
      <c r="G363" s="680"/>
      <c r="H363" s="681"/>
      <c r="I363" s="681"/>
      <c r="M363" s="197"/>
      <c r="S363" s="198"/>
      <c r="T363" s="199"/>
    </row>
    <row r="364" spans="2:20" s="196" customFormat="1">
      <c r="B364" s="678"/>
      <c r="C364" s="679"/>
      <c r="D364" s="680"/>
      <c r="E364" s="679"/>
      <c r="F364" s="680"/>
      <c r="G364" s="680"/>
      <c r="H364" s="681"/>
      <c r="I364" s="681"/>
      <c r="M364" s="197"/>
      <c r="S364" s="198"/>
      <c r="T364" s="199"/>
    </row>
    <row r="365" spans="2:20" s="196" customFormat="1">
      <c r="B365" s="678"/>
      <c r="C365" s="679"/>
      <c r="D365" s="680"/>
      <c r="E365" s="679"/>
      <c r="F365" s="680"/>
      <c r="G365" s="680"/>
      <c r="H365" s="681"/>
      <c r="I365" s="681"/>
      <c r="M365" s="197"/>
      <c r="S365" s="198"/>
      <c r="T365" s="199"/>
    </row>
    <row r="366" spans="2:20" s="196" customFormat="1">
      <c r="B366" s="678"/>
      <c r="C366" s="679"/>
      <c r="D366" s="680"/>
      <c r="E366" s="679"/>
      <c r="F366" s="680"/>
      <c r="G366" s="680"/>
      <c r="H366" s="681"/>
      <c r="I366" s="681"/>
      <c r="M366" s="197"/>
      <c r="S366" s="198"/>
      <c r="T366" s="199"/>
    </row>
    <row r="367" spans="2:20" s="196" customFormat="1">
      <c r="B367" s="678"/>
      <c r="C367" s="679"/>
      <c r="D367" s="680"/>
      <c r="E367" s="679"/>
      <c r="F367" s="680"/>
      <c r="G367" s="680"/>
      <c r="H367" s="681"/>
      <c r="I367" s="681"/>
      <c r="M367" s="197"/>
      <c r="S367" s="198"/>
      <c r="T367" s="199"/>
    </row>
    <row r="368" spans="2:20" s="196" customFormat="1">
      <c r="B368" s="678"/>
      <c r="C368" s="679"/>
      <c r="D368" s="680"/>
      <c r="E368" s="679"/>
      <c r="F368" s="680"/>
      <c r="G368" s="680"/>
      <c r="H368" s="681"/>
      <c r="I368" s="681"/>
      <c r="M368" s="197"/>
      <c r="S368" s="198"/>
      <c r="T368" s="199"/>
    </row>
    <row r="369" spans="2:20" s="196" customFormat="1">
      <c r="B369" s="678"/>
      <c r="C369" s="679"/>
      <c r="D369" s="680"/>
      <c r="E369" s="679"/>
      <c r="F369" s="680"/>
      <c r="G369" s="680"/>
      <c r="H369" s="681"/>
      <c r="I369" s="681"/>
      <c r="M369" s="197"/>
      <c r="S369" s="198"/>
      <c r="T369" s="199"/>
    </row>
    <row r="370" spans="2:20" s="196" customFormat="1">
      <c r="B370" s="678"/>
      <c r="C370" s="679"/>
      <c r="D370" s="680"/>
      <c r="E370" s="679"/>
      <c r="F370" s="680"/>
      <c r="G370" s="680"/>
      <c r="H370" s="681"/>
      <c r="I370" s="681"/>
      <c r="M370" s="197"/>
      <c r="S370" s="198"/>
      <c r="T370" s="199"/>
    </row>
    <row r="371" spans="2:20" s="196" customFormat="1">
      <c r="B371" s="678"/>
      <c r="C371" s="679"/>
      <c r="D371" s="680"/>
      <c r="E371" s="679"/>
      <c r="F371" s="680"/>
      <c r="G371" s="680"/>
      <c r="H371" s="681"/>
      <c r="I371" s="681"/>
      <c r="M371" s="197"/>
      <c r="S371" s="198"/>
      <c r="T371" s="199"/>
    </row>
    <row r="372" spans="2:20" s="196" customFormat="1">
      <c r="B372" s="678"/>
      <c r="C372" s="679"/>
      <c r="D372" s="680"/>
      <c r="E372" s="679"/>
      <c r="F372" s="680"/>
      <c r="G372" s="680"/>
      <c r="H372" s="681"/>
      <c r="I372" s="681"/>
      <c r="M372" s="197"/>
      <c r="S372" s="198"/>
      <c r="T372" s="199"/>
    </row>
    <row r="373" spans="2:20" s="196" customFormat="1">
      <c r="B373" s="678"/>
      <c r="C373" s="679"/>
      <c r="D373" s="680"/>
      <c r="E373" s="679"/>
      <c r="F373" s="680"/>
      <c r="G373" s="680"/>
      <c r="H373" s="681"/>
      <c r="I373" s="681"/>
      <c r="M373" s="197"/>
      <c r="S373" s="198"/>
      <c r="T373" s="199"/>
    </row>
    <row r="374" spans="2:20" s="196" customFormat="1">
      <c r="B374" s="678"/>
      <c r="C374" s="679"/>
      <c r="D374" s="680"/>
      <c r="E374" s="679"/>
      <c r="F374" s="680"/>
      <c r="G374" s="680"/>
      <c r="H374" s="681"/>
      <c r="I374" s="681"/>
      <c r="M374" s="197"/>
      <c r="S374" s="198"/>
      <c r="T374" s="199"/>
    </row>
    <row r="375" spans="2:20" s="196" customFormat="1">
      <c r="B375" s="678"/>
      <c r="C375" s="679"/>
      <c r="D375" s="680"/>
      <c r="E375" s="679"/>
      <c r="F375" s="680"/>
      <c r="G375" s="680"/>
      <c r="H375" s="681"/>
      <c r="I375" s="681"/>
      <c r="M375" s="197"/>
      <c r="S375" s="198"/>
      <c r="T375" s="199"/>
    </row>
    <row r="376" spans="2:20" s="196" customFormat="1">
      <c r="B376" s="678"/>
      <c r="C376" s="679"/>
      <c r="D376" s="680"/>
      <c r="E376" s="679"/>
      <c r="F376" s="680"/>
      <c r="G376" s="680"/>
      <c r="H376" s="681"/>
      <c r="I376" s="681"/>
      <c r="M376" s="197"/>
      <c r="S376" s="198"/>
      <c r="T376" s="199"/>
    </row>
    <row r="377" spans="2:20" s="196" customFormat="1">
      <c r="B377" s="678"/>
      <c r="C377" s="679"/>
      <c r="D377" s="680"/>
      <c r="E377" s="679"/>
      <c r="F377" s="680"/>
      <c r="G377" s="680"/>
      <c r="H377" s="681"/>
      <c r="I377" s="681"/>
      <c r="M377" s="197"/>
      <c r="S377" s="198"/>
      <c r="T377" s="199"/>
    </row>
    <row r="378" spans="2:20" s="196" customFormat="1">
      <c r="B378" s="678"/>
      <c r="C378" s="679"/>
      <c r="D378" s="680"/>
      <c r="E378" s="679"/>
      <c r="F378" s="680"/>
      <c r="G378" s="680"/>
      <c r="H378" s="681"/>
      <c r="I378" s="681"/>
      <c r="M378" s="197"/>
      <c r="S378" s="198"/>
      <c r="T378" s="199"/>
    </row>
    <row r="379" spans="2:20" s="196" customFormat="1">
      <c r="B379" s="678"/>
      <c r="C379" s="679"/>
      <c r="D379" s="680"/>
      <c r="E379" s="679"/>
      <c r="F379" s="680"/>
      <c r="G379" s="680"/>
      <c r="H379" s="681"/>
      <c r="I379" s="681"/>
      <c r="M379" s="197"/>
      <c r="S379" s="198"/>
      <c r="T379" s="199"/>
    </row>
    <row r="380" spans="2:20" s="196" customFormat="1">
      <c r="B380" s="678"/>
      <c r="C380" s="679"/>
      <c r="D380" s="680"/>
      <c r="E380" s="679"/>
      <c r="F380" s="680"/>
      <c r="G380" s="680"/>
      <c r="H380" s="681"/>
      <c r="I380" s="681"/>
      <c r="M380" s="197"/>
      <c r="S380" s="198"/>
      <c r="T380" s="199"/>
    </row>
    <row r="381" spans="2:20" s="196" customFormat="1">
      <c r="B381" s="678"/>
      <c r="C381" s="679"/>
      <c r="D381" s="680"/>
      <c r="E381" s="679"/>
      <c r="F381" s="680"/>
      <c r="G381" s="680"/>
      <c r="H381" s="681"/>
      <c r="I381" s="681"/>
      <c r="M381" s="197"/>
      <c r="S381" s="198"/>
      <c r="T381" s="199"/>
    </row>
    <row r="382" spans="2:20" s="196" customFormat="1">
      <c r="B382" s="678"/>
      <c r="C382" s="679"/>
      <c r="D382" s="680"/>
      <c r="E382" s="679"/>
      <c r="F382" s="680"/>
      <c r="G382" s="680"/>
      <c r="H382" s="681"/>
      <c r="I382" s="681"/>
      <c r="M382" s="197"/>
      <c r="S382" s="198"/>
      <c r="T382" s="199"/>
    </row>
    <row r="383" spans="2:20" s="196" customFormat="1">
      <c r="B383" s="678"/>
      <c r="C383" s="679"/>
      <c r="D383" s="680"/>
      <c r="E383" s="679"/>
      <c r="F383" s="680"/>
      <c r="G383" s="680"/>
      <c r="H383" s="681"/>
      <c r="I383" s="681"/>
      <c r="M383" s="197"/>
      <c r="S383" s="198"/>
      <c r="T383" s="199"/>
    </row>
    <row r="384" spans="2:20" s="196" customFormat="1">
      <c r="B384" s="678"/>
      <c r="C384" s="679"/>
      <c r="D384" s="680"/>
      <c r="E384" s="679"/>
      <c r="F384" s="680"/>
      <c r="G384" s="680"/>
      <c r="H384" s="681"/>
      <c r="I384" s="681"/>
      <c r="M384" s="197"/>
      <c r="S384" s="198"/>
      <c r="T384" s="199"/>
    </row>
    <row r="385" spans="2:20" s="196" customFormat="1">
      <c r="B385" s="678"/>
      <c r="C385" s="679"/>
      <c r="D385" s="680"/>
      <c r="E385" s="679"/>
      <c r="F385" s="680"/>
      <c r="G385" s="680"/>
      <c r="H385" s="681"/>
      <c r="I385" s="681"/>
      <c r="M385" s="197"/>
      <c r="S385" s="198"/>
      <c r="T385" s="199"/>
    </row>
    <row r="386" spans="2:20" s="196" customFormat="1">
      <c r="B386" s="678"/>
      <c r="C386" s="679"/>
      <c r="D386" s="680"/>
      <c r="E386" s="679"/>
      <c r="F386" s="680"/>
      <c r="G386" s="680"/>
      <c r="H386" s="681"/>
      <c r="I386" s="681"/>
      <c r="M386" s="197"/>
      <c r="S386" s="198"/>
      <c r="T386" s="199"/>
    </row>
    <row r="387" spans="2:20" s="196" customFormat="1">
      <c r="B387" s="678"/>
      <c r="C387" s="679"/>
      <c r="D387" s="680"/>
      <c r="E387" s="679"/>
      <c r="F387" s="680"/>
      <c r="G387" s="680"/>
      <c r="H387" s="681"/>
      <c r="I387" s="681"/>
      <c r="M387" s="197"/>
      <c r="S387" s="198"/>
      <c r="T387" s="199"/>
    </row>
    <row r="388" spans="2:20" s="196" customFormat="1">
      <c r="B388" s="678"/>
      <c r="C388" s="679"/>
      <c r="D388" s="680"/>
      <c r="E388" s="679"/>
      <c r="F388" s="680"/>
      <c r="G388" s="680"/>
      <c r="H388" s="681"/>
      <c r="I388" s="681"/>
      <c r="M388" s="197"/>
      <c r="S388" s="198"/>
      <c r="T388" s="199"/>
    </row>
    <row r="389" spans="2:20" s="196" customFormat="1">
      <c r="B389" s="678"/>
      <c r="C389" s="679"/>
      <c r="D389" s="680"/>
      <c r="E389" s="679"/>
      <c r="F389" s="680"/>
      <c r="G389" s="680"/>
      <c r="H389" s="681"/>
      <c r="I389" s="681"/>
      <c r="M389" s="197"/>
      <c r="S389" s="198"/>
      <c r="T389" s="199"/>
    </row>
    <row r="390" spans="2:20" s="196" customFormat="1">
      <c r="B390" s="678"/>
      <c r="C390" s="679"/>
      <c r="D390" s="680"/>
      <c r="E390" s="679"/>
      <c r="F390" s="680"/>
      <c r="G390" s="680"/>
      <c r="H390" s="681"/>
      <c r="I390" s="681"/>
      <c r="M390" s="197"/>
      <c r="S390" s="198"/>
      <c r="T390" s="199"/>
    </row>
    <row r="391" spans="2:20" s="196" customFormat="1">
      <c r="B391" s="678"/>
      <c r="C391" s="679"/>
      <c r="D391" s="680"/>
      <c r="E391" s="679"/>
      <c r="F391" s="680"/>
      <c r="G391" s="680"/>
      <c r="H391" s="681"/>
      <c r="I391" s="681"/>
      <c r="M391" s="197"/>
      <c r="S391" s="198"/>
      <c r="T391" s="199"/>
    </row>
    <row r="392" spans="2:20" s="196" customFormat="1">
      <c r="B392" s="678"/>
      <c r="C392" s="679"/>
      <c r="D392" s="680"/>
      <c r="E392" s="679"/>
      <c r="F392" s="680"/>
      <c r="G392" s="680"/>
      <c r="H392" s="681"/>
      <c r="I392" s="681"/>
      <c r="M392" s="197"/>
      <c r="S392" s="198"/>
      <c r="T392" s="199"/>
    </row>
    <row r="393" spans="2:20" s="196" customFormat="1">
      <c r="B393" s="678"/>
      <c r="C393" s="679"/>
      <c r="D393" s="680"/>
      <c r="E393" s="679"/>
      <c r="F393" s="680"/>
      <c r="G393" s="680"/>
      <c r="H393" s="681"/>
      <c r="I393" s="681"/>
      <c r="M393" s="197"/>
      <c r="S393" s="198"/>
      <c r="T393" s="199"/>
    </row>
    <row r="394" spans="2:20" s="196" customFormat="1">
      <c r="B394" s="678"/>
      <c r="C394" s="679"/>
      <c r="D394" s="680"/>
      <c r="E394" s="679"/>
      <c r="F394" s="680"/>
      <c r="G394" s="680"/>
      <c r="H394" s="681"/>
      <c r="I394" s="681"/>
      <c r="M394" s="197"/>
      <c r="S394" s="198"/>
      <c r="T394" s="199"/>
    </row>
    <row r="395" spans="2:20" s="196" customFormat="1">
      <c r="B395" s="678"/>
      <c r="C395" s="679"/>
      <c r="D395" s="680"/>
      <c r="E395" s="679"/>
      <c r="F395" s="680"/>
      <c r="G395" s="680"/>
      <c r="H395" s="681"/>
      <c r="I395" s="681"/>
      <c r="M395" s="197"/>
      <c r="S395" s="198"/>
      <c r="T395" s="199"/>
    </row>
    <row r="396" spans="2:20" s="196" customFormat="1">
      <c r="B396" s="678"/>
      <c r="C396" s="679"/>
      <c r="D396" s="680"/>
      <c r="E396" s="679"/>
      <c r="F396" s="680"/>
      <c r="G396" s="680"/>
      <c r="H396" s="681"/>
      <c r="I396" s="681"/>
      <c r="M396" s="197"/>
      <c r="S396" s="198"/>
      <c r="T396" s="199"/>
    </row>
    <row r="397" spans="2:20" s="196" customFormat="1">
      <c r="B397" s="678"/>
      <c r="C397" s="679"/>
      <c r="D397" s="680"/>
      <c r="E397" s="679"/>
      <c r="F397" s="680"/>
      <c r="G397" s="680"/>
      <c r="H397" s="681"/>
      <c r="I397" s="681"/>
      <c r="M397" s="197"/>
      <c r="S397" s="198"/>
      <c r="T397" s="199"/>
    </row>
    <row r="398" spans="2:20" s="196" customFormat="1">
      <c r="B398" s="678"/>
      <c r="C398" s="679"/>
      <c r="D398" s="680"/>
      <c r="E398" s="679"/>
      <c r="F398" s="680"/>
      <c r="G398" s="680"/>
      <c r="H398" s="681"/>
      <c r="I398" s="681"/>
      <c r="M398" s="197"/>
      <c r="S398" s="198"/>
      <c r="T398" s="199"/>
    </row>
    <row r="399" spans="2:20" s="196" customFormat="1">
      <c r="B399" s="678"/>
      <c r="C399" s="679"/>
      <c r="D399" s="680"/>
      <c r="E399" s="679"/>
      <c r="F399" s="680"/>
      <c r="G399" s="680"/>
      <c r="H399" s="681"/>
      <c r="I399" s="681"/>
      <c r="M399" s="197"/>
      <c r="S399" s="198"/>
      <c r="T399" s="199"/>
    </row>
    <row r="400" spans="2:20" s="196" customFormat="1">
      <c r="B400" s="678"/>
      <c r="C400" s="679"/>
      <c r="D400" s="680"/>
      <c r="E400" s="679"/>
      <c r="F400" s="680"/>
      <c r="G400" s="680"/>
      <c r="H400" s="681"/>
      <c r="I400" s="681"/>
      <c r="M400" s="197"/>
      <c r="S400" s="198"/>
      <c r="T400" s="199"/>
    </row>
    <row r="401" spans="2:20" s="196" customFormat="1">
      <c r="B401" s="678"/>
      <c r="C401" s="679"/>
      <c r="D401" s="680"/>
      <c r="E401" s="679"/>
      <c r="F401" s="680"/>
      <c r="G401" s="680"/>
      <c r="H401" s="681"/>
      <c r="I401" s="681"/>
      <c r="M401" s="197"/>
      <c r="S401" s="198"/>
      <c r="T401" s="199"/>
    </row>
    <row r="402" spans="2:20" s="196" customFormat="1">
      <c r="B402" s="678"/>
      <c r="C402" s="679"/>
      <c r="D402" s="680"/>
      <c r="E402" s="679"/>
      <c r="F402" s="680"/>
      <c r="G402" s="680"/>
      <c r="H402" s="681"/>
      <c r="I402" s="681"/>
      <c r="M402" s="197"/>
      <c r="S402" s="198"/>
      <c r="T402" s="199"/>
    </row>
    <row r="403" spans="2:20" s="196" customFormat="1">
      <c r="B403" s="678"/>
      <c r="C403" s="679"/>
      <c r="D403" s="680"/>
      <c r="E403" s="679"/>
      <c r="F403" s="680"/>
      <c r="G403" s="680"/>
      <c r="H403" s="681"/>
      <c r="I403" s="681"/>
      <c r="M403" s="197"/>
      <c r="S403" s="198"/>
      <c r="T403" s="199"/>
    </row>
    <row r="404" spans="2:20" s="196" customFormat="1">
      <c r="B404" s="678"/>
      <c r="C404" s="679"/>
      <c r="D404" s="680"/>
      <c r="E404" s="679"/>
      <c r="F404" s="680"/>
      <c r="G404" s="680"/>
      <c r="H404" s="681"/>
      <c r="I404" s="681"/>
      <c r="M404" s="197"/>
      <c r="S404" s="198"/>
      <c r="T404" s="199"/>
    </row>
    <row r="405" spans="2:20" s="196" customFormat="1">
      <c r="B405" s="678"/>
      <c r="C405" s="679"/>
      <c r="D405" s="680"/>
      <c r="E405" s="679"/>
      <c r="F405" s="680"/>
      <c r="G405" s="680"/>
      <c r="H405" s="681"/>
      <c r="I405" s="681"/>
      <c r="M405" s="197"/>
      <c r="S405" s="198"/>
      <c r="T405" s="199"/>
    </row>
    <row r="406" spans="2:20" s="196" customFormat="1">
      <c r="B406" s="678"/>
      <c r="C406" s="679"/>
      <c r="D406" s="680"/>
      <c r="E406" s="679"/>
      <c r="F406" s="680"/>
      <c r="G406" s="680"/>
      <c r="H406" s="681"/>
      <c r="I406" s="681"/>
      <c r="M406" s="197"/>
      <c r="S406" s="198"/>
      <c r="T406" s="199"/>
    </row>
    <row r="407" spans="2:20" s="196" customFormat="1">
      <c r="B407" s="678"/>
      <c r="C407" s="679"/>
      <c r="D407" s="680"/>
      <c r="E407" s="679"/>
      <c r="F407" s="680"/>
      <c r="G407" s="680"/>
      <c r="H407" s="681"/>
      <c r="I407" s="681"/>
      <c r="M407" s="197"/>
      <c r="S407" s="198"/>
      <c r="T407" s="199"/>
    </row>
    <row r="408" spans="2:20" s="196" customFormat="1">
      <c r="B408" s="678"/>
      <c r="C408" s="679"/>
      <c r="D408" s="680"/>
      <c r="E408" s="679"/>
      <c r="F408" s="680"/>
      <c r="G408" s="680"/>
      <c r="H408" s="681"/>
      <c r="I408" s="681"/>
      <c r="M408" s="197"/>
      <c r="S408" s="198"/>
      <c r="T408" s="199"/>
    </row>
    <row r="409" spans="2:20" s="196" customFormat="1">
      <c r="B409" s="678"/>
      <c r="C409" s="679"/>
      <c r="D409" s="680"/>
      <c r="E409" s="679"/>
      <c r="F409" s="680"/>
      <c r="G409" s="680"/>
      <c r="H409" s="681"/>
      <c r="I409" s="681"/>
      <c r="M409" s="197"/>
      <c r="S409" s="198"/>
      <c r="T409" s="199"/>
    </row>
    <row r="410" spans="2:20" s="196" customFormat="1">
      <c r="B410" s="678"/>
      <c r="C410" s="679"/>
      <c r="D410" s="680"/>
      <c r="E410" s="679"/>
      <c r="F410" s="680"/>
      <c r="G410" s="680"/>
      <c r="H410" s="681"/>
      <c r="I410" s="681"/>
      <c r="M410" s="197"/>
      <c r="S410" s="198"/>
      <c r="T410" s="199"/>
    </row>
    <row r="411" spans="2:20" s="196" customFormat="1">
      <c r="B411" s="678"/>
      <c r="C411" s="679"/>
      <c r="D411" s="680"/>
      <c r="E411" s="679"/>
      <c r="F411" s="680"/>
      <c r="G411" s="680"/>
      <c r="H411" s="681"/>
      <c r="I411" s="681"/>
      <c r="M411" s="197"/>
      <c r="S411" s="198"/>
      <c r="T411" s="199"/>
    </row>
    <row r="412" spans="2:20" s="196" customFormat="1">
      <c r="B412" s="678"/>
      <c r="C412" s="679"/>
      <c r="D412" s="680"/>
      <c r="E412" s="679"/>
      <c r="F412" s="680"/>
      <c r="G412" s="680"/>
      <c r="H412" s="681"/>
      <c r="I412" s="681"/>
      <c r="M412" s="197"/>
      <c r="S412" s="198"/>
      <c r="T412" s="199"/>
    </row>
    <row r="413" spans="2:20" s="196" customFormat="1">
      <c r="B413" s="678"/>
      <c r="C413" s="679"/>
      <c r="D413" s="680"/>
      <c r="E413" s="679"/>
      <c r="F413" s="680"/>
      <c r="G413" s="680"/>
      <c r="H413" s="681"/>
      <c r="I413" s="681"/>
      <c r="M413" s="197"/>
      <c r="S413" s="198"/>
      <c r="T413" s="199"/>
    </row>
    <row r="414" spans="2:20" s="196" customFormat="1">
      <c r="B414" s="678"/>
      <c r="C414" s="679"/>
      <c r="D414" s="680"/>
      <c r="E414" s="679"/>
      <c r="F414" s="680"/>
      <c r="G414" s="680"/>
      <c r="H414" s="681"/>
      <c r="I414" s="681"/>
      <c r="M414" s="197"/>
      <c r="S414" s="198"/>
      <c r="T414" s="199"/>
    </row>
    <row r="415" spans="2:20" s="196" customFormat="1">
      <c r="B415" s="678"/>
      <c r="C415" s="679"/>
      <c r="D415" s="680"/>
      <c r="E415" s="679"/>
      <c r="F415" s="680"/>
      <c r="G415" s="680"/>
      <c r="H415" s="681"/>
      <c r="I415" s="681"/>
      <c r="M415" s="197"/>
      <c r="S415" s="198"/>
      <c r="T415" s="199"/>
    </row>
    <row r="416" spans="2:20" s="196" customFormat="1">
      <c r="B416" s="678"/>
      <c r="C416" s="679"/>
      <c r="D416" s="680"/>
      <c r="E416" s="679"/>
      <c r="F416" s="680"/>
      <c r="G416" s="680"/>
      <c r="H416" s="681"/>
      <c r="I416" s="681"/>
      <c r="M416" s="197"/>
      <c r="S416" s="198"/>
      <c r="T416" s="199"/>
    </row>
    <row r="417" spans="2:20" s="196" customFormat="1">
      <c r="B417" s="678"/>
      <c r="C417" s="679"/>
      <c r="D417" s="680"/>
      <c r="E417" s="679"/>
      <c r="F417" s="680"/>
      <c r="G417" s="680"/>
      <c r="H417" s="681"/>
      <c r="I417" s="681"/>
      <c r="M417" s="197"/>
      <c r="S417" s="198"/>
      <c r="T417" s="199"/>
    </row>
    <row r="418" spans="2:20" s="196" customFormat="1">
      <c r="B418" s="678"/>
      <c r="C418" s="679"/>
      <c r="D418" s="680"/>
      <c r="E418" s="679"/>
      <c r="F418" s="680"/>
      <c r="G418" s="680"/>
      <c r="H418" s="681"/>
      <c r="I418" s="681"/>
      <c r="M418" s="197"/>
      <c r="S418" s="198"/>
      <c r="T418" s="199"/>
    </row>
    <row r="419" spans="2:20" s="196" customFormat="1">
      <c r="B419" s="678"/>
      <c r="C419" s="679"/>
      <c r="D419" s="680"/>
      <c r="E419" s="679"/>
      <c r="F419" s="680"/>
      <c r="G419" s="680"/>
      <c r="H419" s="681"/>
      <c r="I419" s="681"/>
      <c r="M419" s="197"/>
      <c r="S419" s="198"/>
      <c r="T419" s="199"/>
    </row>
    <row r="420" spans="2:20" s="196" customFormat="1">
      <c r="B420" s="678"/>
      <c r="C420" s="679"/>
      <c r="D420" s="680"/>
      <c r="E420" s="679"/>
      <c r="F420" s="680"/>
      <c r="G420" s="680"/>
      <c r="H420" s="681"/>
      <c r="I420" s="681"/>
      <c r="M420" s="197"/>
      <c r="S420" s="198"/>
      <c r="T420" s="199"/>
    </row>
    <row r="421" spans="2:20" s="196" customFormat="1">
      <c r="B421" s="678"/>
      <c r="C421" s="679"/>
      <c r="D421" s="680"/>
      <c r="E421" s="679"/>
      <c r="F421" s="680"/>
      <c r="G421" s="680"/>
      <c r="H421" s="681"/>
      <c r="I421" s="681"/>
      <c r="M421" s="197"/>
      <c r="S421" s="198"/>
      <c r="T421" s="199"/>
    </row>
    <row r="422" spans="2:20" s="196" customFormat="1">
      <c r="B422" s="678"/>
      <c r="C422" s="679"/>
      <c r="D422" s="680"/>
      <c r="E422" s="679"/>
      <c r="F422" s="680"/>
      <c r="G422" s="680"/>
      <c r="H422" s="681"/>
      <c r="I422" s="681"/>
      <c r="M422" s="197"/>
      <c r="S422" s="198"/>
      <c r="T422" s="199"/>
    </row>
    <row r="423" spans="2:20" s="196" customFormat="1">
      <c r="B423" s="678"/>
      <c r="C423" s="679"/>
      <c r="D423" s="680"/>
      <c r="E423" s="679"/>
      <c r="F423" s="680"/>
      <c r="G423" s="680"/>
      <c r="H423" s="681"/>
      <c r="I423" s="681"/>
      <c r="M423" s="197"/>
      <c r="S423" s="198"/>
      <c r="T423" s="199"/>
    </row>
    <row r="424" spans="2:20" s="196" customFormat="1">
      <c r="B424" s="678"/>
      <c r="C424" s="679"/>
      <c r="D424" s="680"/>
      <c r="E424" s="679"/>
      <c r="F424" s="680"/>
      <c r="G424" s="680"/>
      <c r="H424" s="681"/>
      <c r="I424" s="681"/>
      <c r="M424" s="197"/>
      <c r="S424" s="198"/>
      <c r="T424" s="199"/>
    </row>
    <row r="425" spans="2:20" s="196" customFormat="1">
      <c r="B425" s="678"/>
      <c r="C425" s="679"/>
      <c r="D425" s="680"/>
      <c r="E425" s="679"/>
      <c r="F425" s="680"/>
      <c r="G425" s="680"/>
      <c r="H425" s="681"/>
      <c r="I425" s="681"/>
      <c r="M425" s="197"/>
      <c r="S425" s="198"/>
      <c r="T425" s="199"/>
    </row>
    <row r="426" spans="2:20" s="196" customFormat="1">
      <c r="B426" s="678"/>
      <c r="C426" s="679"/>
      <c r="D426" s="680"/>
      <c r="E426" s="679"/>
      <c r="F426" s="680"/>
      <c r="G426" s="680"/>
      <c r="H426" s="681"/>
      <c r="I426" s="681"/>
      <c r="M426" s="197"/>
      <c r="S426" s="198"/>
      <c r="T426" s="199"/>
    </row>
    <row r="427" spans="2:20" s="196" customFormat="1">
      <c r="B427" s="678"/>
      <c r="C427" s="679"/>
      <c r="D427" s="680"/>
      <c r="E427" s="679"/>
      <c r="F427" s="680"/>
      <c r="G427" s="680"/>
      <c r="H427" s="681"/>
      <c r="I427" s="681"/>
      <c r="M427" s="197"/>
      <c r="S427" s="198"/>
      <c r="T427" s="199"/>
    </row>
    <row r="428" spans="2:20" s="196" customFormat="1">
      <c r="B428" s="678"/>
      <c r="C428" s="679"/>
      <c r="D428" s="680"/>
      <c r="E428" s="679"/>
      <c r="F428" s="680"/>
      <c r="G428" s="680"/>
      <c r="H428" s="681"/>
      <c r="I428" s="681"/>
      <c r="M428" s="197"/>
      <c r="S428" s="198"/>
      <c r="T428" s="199"/>
    </row>
    <row r="429" spans="2:20" s="196" customFormat="1">
      <c r="B429" s="678"/>
      <c r="C429" s="679"/>
      <c r="D429" s="680"/>
      <c r="E429" s="679"/>
      <c r="F429" s="680"/>
      <c r="G429" s="680"/>
      <c r="H429" s="681"/>
      <c r="I429" s="681"/>
      <c r="M429" s="197"/>
      <c r="S429" s="198"/>
      <c r="T429" s="199"/>
    </row>
    <row r="430" spans="2:20" s="196" customFormat="1">
      <c r="B430" s="678"/>
      <c r="C430" s="679"/>
      <c r="D430" s="680"/>
      <c r="E430" s="679"/>
      <c r="F430" s="680"/>
      <c r="G430" s="680"/>
      <c r="H430" s="681"/>
      <c r="I430" s="681"/>
      <c r="M430" s="197"/>
      <c r="S430" s="198"/>
      <c r="T430" s="199"/>
    </row>
    <row r="431" spans="2:20" s="196" customFormat="1">
      <c r="B431" s="678"/>
      <c r="C431" s="679"/>
      <c r="D431" s="680"/>
      <c r="E431" s="679"/>
      <c r="F431" s="680"/>
      <c r="G431" s="680"/>
      <c r="H431" s="681"/>
      <c r="I431" s="681"/>
      <c r="M431" s="197"/>
      <c r="S431" s="198"/>
      <c r="T431" s="199"/>
    </row>
    <row r="432" spans="2:20" s="196" customFormat="1">
      <c r="B432" s="678"/>
      <c r="C432" s="679"/>
      <c r="D432" s="680"/>
      <c r="E432" s="679"/>
      <c r="F432" s="680"/>
      <c r="G432" s="680"/>
      <c r="H432" s="681"/>
      <c r="I432" s="681"/>
      <c r="M432" s="197"/>
      <c r="S432" s="198"/>
      <c r="T432" s="199"/>
    </row>
    <row r="433" spans="2:20" s="196" customFormat="1">
      <c r="B433" s="678"/>
      <c r="C433" s="679"/>
      <c r="D433" s="680"/>
      <c r="E433" s="679"/>
      <c r="F433" s="680"/>
      <c r="G433" s="680"/>
      <c r="H433" s="681"/>
      <c r="I433" s="681"/>
      <c r="M433" s="197"/>
      <c r="S433" s="198"/>
      <c r="T433" s="199"/>
    </row>
    <row r="434" spans="2:20" s="196" customFormat="1">
      <c r="B434" s="678"/>
      <c r="C434" s="679"/>
      <c r="D434" s="680"/>
      <c r="E434" s="679"/>
      <c r="F434" s="680"/>
      <c r="G434" s="680"/>
      <c r="H434" s="681"/>
      <c r="I434" s="681"/>
      <c r="M434" s="197"/>
      <c r="S434" s="198"/>
      <c r="T434" s="199"/>
    </row>
    <row r="435" spans="2:20" s="196" customFormat="1">
      <c r="B435" s="678"/>
      <c r="C435" s="679"/>
      <c r="D435" s="680"/>
      <c r="E435" s="679"/>
      <c r="F435" s="680"/>
      <c r="G435" s="680"/>
      <c r="H435" s="681"/>
      <c r="I435" s="681"/>
      <c r="M435" s="197"/>
      <c r="S435" s="198"/>
      <c r="T435" s="199"/>
    </row>
    <row r="436" spans="2:20" s="196" customFormat="1">
      <c r="B436" s="678"/>
      <c r="C436" s="679"/>
      <c r="D436" s="680"/>
      <c r="E436" s="679"/>
      <c r="F436" s="680"/>
      <c r="G436" s="680"/>
      <c r="H436" s="681"/>
      <c r="I436" s="681"/>
      <c r="M436" s="197"/>
      <c r="S436" s="198"/>
      <c r="T436" s="199"/>
    </row>
    <row r="437" spans="2:20" s="196" customFormat="1">
      <c r="B437" s="678"/>
      <c r="C437" s="679"/>
      <c r="D437" s="680"/>
      <c r="E437" s="679"/>
      <c r="F437" s="680"/>
      <c r="G437" s="680"/>
      <c r="H437" s="681"/>
      <c r="I437" s="681"/>
      <c r="M437" s="197"/>
      <c r="S437" s="198"/>
      <c r="T437" s="199"/>
    </row>
    <row r="438" spans="2:20" s="196" customFormat="1">
      <c r="B438" s="678"/>
      <c r="C438" s="679"/>
      <c r="D438" s="680"/>
      <c r="E438" s="679"/>
      <c r="F438" s="680"/>
      <c r="G438" s="680"/>
      <c r="H438" s="681"/>
      <c r="I438" s="681"/>
      <c r="M438" s="197"/>
      <c r="S438" s="198"/>
      <c r="T438" s="199"/>
    </row>
    <row r="439" spans="2:20" s="196" customFormat="1">
      <c r="B439" s="678"/>
      <c r="C439" s="679"/>
      <c r="D439" s="680"/>
      <c r="E439" s="679"/>
      <c r="F439" s="680"/>
      <c r="G439" s="680"/>
      <c r="H439" s="681"/>
      <c r="I439" s="681"/>
      <c r="M439" s="197"/>
      <c r="S439" s="198"/>
      <c r="T439" s="199"/>
    </row>
    <row r="440" spans="2:20" s="196" customFormat="1">
      <c r="B440" s="678"/>
      <c r="C440" s="679"/>
      <c r="D440" s="680"/>
      <c r="E440" s="679"/>
      <c r="F440" s="680"/>
      <c r="G440" s="680"/>
      <c r="H440" s="681"/>
      <c r="I440" s="681"/>
      <c r="M440" s="197"/>
      <c r="S440" s="198"/>
      <c r="T440" s="199"/>
    </row>
    <row r="441" spans="2:20" s="196" customFormat="1">
      <c r="B441" s="678"/>
      <c r="C441" s="679"/>
      <c r="D441" s="680"/>
      <c r="E441" s="679"/>
      <c r="F441" s="680"/>
      <c r="G441" s="680"/>
      <c r="H441" s="681"/>
      <c r="I441" s="681"/>
      <c r="M441" s="197"/>
      <c r="S441" s="198"/>
      <c r="T441" s="199"/>
    </row>
    <row r="442" spans="2:20" s="196" customFormat="1">
      <c r="B442" s="678"/>
      <c r="C442" s="679"/>
      <c r="D442" s="680"/>
      <c r="E442" s="679"/>
      <c r="F442" s="680"/>
      <c r="G442" s="680"/>
      <c r="H442" s="681"/>
      <c r="I442" s="681"/>
      <c r="M442" s="197"/>
      <c r="S442" s="198"/>
      <c r="T442" s="199"/>
    </row>
    <row r="443" spans="2:20" s="196" customFormat="1">
      <c r="B443" s="678"/>
      <c r="C443" s="679"/>
      <c r="D443" s="680"/>
      <c r="E443" s="679"/>
      <c r="F443" s="680"/>
      <c r="G443" s="680"/>
      <c r="H443" s="681"/>
      <c r="I443" s="681"/>
      <c r="M443" s="197"/>
      <c r="S443" s="198"/>
      <c r="T443" s="199"/>
    </row>
    <row r="444" spans="2:20" s="196" customFormat="1">
      <c r="B444" s="678"/>
      <c r="C444" s="679"/>
      <c r="D444" s="680"/>
      <c r="E444" s="679"/>
      <c r="F444" s="680"/>
      <c r="G444" s="680"/>
      <c r="H444" s="681"/>
      <c r="I444" s="681"/>
      <c r="M444" s="197"/>
      <c r="S444" s="198"/>
      <c r="T444" s="199"/>
    </row>
    <row r="445" spans="2:20" s="196" customFormat="1">
      <c r="B445" s="678"/>
      <c r="C445" s="679"/>
      <c r="D445" s="680"/>
      <c r="E445" s="679"/>
      <c r="F445" s="680"/>
      <c r="G445" s="680"/>
      <c r="H445" s="681"/>
      <c r="I445" s="681"/>
      <c r="M445" s="197"/>
      <c r="S445" s="198"/>
      <c r="T445" s="199"/>
    </row>
    <row r="446" spans="2:20" s="196" customFormat="1">
      <c r="B446" s="678"/>
      <c r="C446" s="679"/>
      <c r="D446" s="680"/>
      <c r="E446" s="679"/>
      <c r="F446" s="680"/>
      <c r="G446" s="680"/>
      <c r="H446" s="681"/>
      <c r="I446" s="681"/>
      <c r="M446" s="197"/>
      <c r="S446" s="198"/>
      <c r="T446" s="199"/>
    </row>
    <row r="447" spans="2:20" s="196" customFormat="1">
      <c r="B447" s="678"/>
      <c r="C447" s="679"/>
      <c r="D447" s="680"/>
      <c r="E447" s="679"/>
      <c r="F447" s="680"/>
      <c r="G447" s="680"/>
      <c r="H447" s="681"/>
      <c r="I447" s="681"/>
      <c r="M447" s="197"/>
      <c r="S447" s="198"/>
      <c r="T447" s="199"/>
    </row>
    <row r="448" spans="2:20" s="196" customFormat="1">
      <c r="B448" s="678"/>
      <c r="C448" s="679"/>
      <c r="D448" s="680"/>
      <c r="E448" s="679"/>
      <c r="F448" s="680"/>
      <c r="G448" s="680"/>
      <c r="H448" s="681"/>
      <c r="I448" s="681"/>
      <c r="M448" s="197"/>
      <c r="S448" s="198"/>
      <c r="T448" s="199"/>
    </row>
    <row r="449" spans="2:20" s="196" customFormat="1">
      <c r="B449" s="678"/>
      <c r="C449" s="679"/>
      <c r="D449" s="680"/>
      <c r="E449" s="679"/>
      <c r="F449" s="680"/>
      <c r="G449" s="680"/>
      <c r="H449" s="681"/>
      <c r="I449" s="681"/>
      <c r="M449" s="197"/>
      <c r="S449" s="198"/>
      <c r="T449" s="199"/>
    </row>
    <row r="450" spans="2:20" s="196" customFormat="1">
      <c r="B450" s="678"/>
      <c r="C450" s="679"/>
      <c r="D450" s="680"/>
      <c r="E450" s="679"/>
      <c r="F450" s="680"/>
      <c r="G450" s="680"/>
      <c r="H450" s="681"/>
      <c r="I450" s="681"/>
      <c r="M450" s="197"/>
      <c r="S450" s="198"/>
      <c r="T450" s="199"/>
    </row>
    <row r="451" spans="2:20" s="196" customFormat="1">
      <c r="B451" s="678"/>
      <c r="C451" s="679"/>
      <c r="D451" s="680"/>
      <c r="E451" s="679"/>
      <c r="F451" s="680"/>
      <c r="G451" s="680"/>
      <c r="H451" s="681"/>
      <c r="I451" s="681"/>
      <c r="M451" s="197"/>
      <c r="S451" s="198"/>
      <c r="T451" s="199"/>
    </row>
    <row r="452" spans="2:20" s="196" customFormat="1">
      <c r="B452" s="678"/>
      <c r="C452" s="679"/>
      <c r="D452" s="680"/>
      <c r="E452" s="679"/>
      <c r="F452" s="680"/>
      <c r="G452" s="680"/>
      <c r="H452" s="681"/>
      <c r="I452" s="681"/>
      <c r="M452" s="197"/>
      <c r="S452" s="198"/>
      <c r="T452" s="199"/>
    </row>
    <row r="453" spans="2:20" s="196" customFormat="1">
      <c r="B453" s="678"/>
      <c r="C453" s="679"/>
      <c r="D453" s="680"/>
      <c r="E453" s="679"/>
      <c r="F453" s="680"/>
      <c r="G453" s="680"/>
      <c r="H453" s="681"/>
      <c r="I453" s="681"/>
      <c r="M453" s="197"/>
      <c r="S453" s="198"/>
      <c r="T453" s="199"/>
    </row>
    <row r="454" spans="2:20" s="196" customFormat="1">
      <c r="B454" s="678"/>
      <c r="C454" s="679"/>
      <c r="D454" s="680"/>
      <c r="E454" s="679"/>
      <c r="F454" s="680"/>
      <c r="G454" s="680"/>
      <c r="H454" s="681"/>
      <c r="I454" s="681"/>
      <c r="M454" s="197"/>
      <c r="S454" s="198"/>
      <c r="T454" s="199"/>
    </row>
    <row r="455" spans="2:20" s="196" customFormat="1">
      <c r="B455" s="678"/>
      <c r="C455" s="679"/>
      <c r="D455" s="680"/>
      <c r="E455" s="679"/>
      <c r="F455" s="680"/>
      <c r="G455" s="680"/>
      <c r="H455" s="681"/>
      <c r="I455" s="681"/>
      <c r="M455" s="197"/>
      <c r="S455" s="198"/>
      <c r="T455" s="199"/>
    </row>
    <row r="456" spans="2:20" s="196" customFormat="1">
      <c r="B456" s="678"/>
      <c r="C456" s="679"/>
      <c r="D456" s="680"/>
      <c r="E456" s="679"/>
      <c r="F456" s="680"/>
      <c r="G456" s="680"/>
      <c r="H456" s="681"/>
      <c r="I456" s="681"/>
      <c r="M456" s="197"/>
      <c r="S456" s="198"/>
      <c r="T456" s="199"/>
    </row>
    <row r="457" spans="2:20" s="196" customFormat="1">
      <c r="B457" s="678"/>
      <c r="C457" s="679"/>
      <c r="D457" s="680"/>
      <c r="E457" s="679"/>
      <c r="F457" s="680"/>
      <c r="G457" s="680"/>
      <c r="H457" s="681"/>
      <c r="I457" s="681"/>
      <c r="M457" s="197"/>
      <c r="S457" s="198"/>
      <c r="T457" s="199"/>
    </row>
    <row r="458" spans="2:20" s="196" customFormat="1">
      <c r="B458" s="678"/>
      <c r="C458" s="679"/>
      <c r="D458" s="680"/>
      <c r="E458" s="679"/>
      <c r="F458" s="680"/>
      <c r="G458" s="680"/>
      <c r="H458" s="681"/>
      <c r="I458" s="681"/>
      <c r="M458" s="197"/>
      <c r="S458" s="198"/>
      <c r="T458" s="199"/>
    </row>
    <row r="459" spans="2:20" s="196" customFormat="1">
      <c r="B459" s="678"/>
      <c r="C459" s="679"/>
      <c r="D459" s="680"/>
      <c r="E459" s="679"/>
      <c r="F459" s="680"/>
      <c r="G459" s="680"/>
      <c r="H459" s="681"/>
      <c r="I459" s="681"/>
      <c r="M459" s="197"/>
      <c r="S459" s="198"/>
      <c r="T459" s="199"/>
    </row>
    <row r="460" spans="2:20" s="196" customFormat="1">
      <c r="B460" s="678"/>
      <c r="C460" s="679"/>
      <c r="D460" s="680"/>
      <c r="E460" s="679"/>
      <c r="F460" s="680"/>
      <c r="G460" s="680"/>
      <c r="H460" s="681"/>
      <c r="I460" s="681"/>
      <c r="M460" s="197"/>
      <c r="S460" s="198"/>
      <c r="T460" s="199"/>
    </row>
    <row r="461" spans="2:20" s="196" customFormat="1">
      <c r="B461" s="678"/>
      <c r="C461" s="679"/>
      <c r="D461" s="680"/>
      <c r="E461" s="679"/>
      <c r="F461" s="680"/>
      <c r="G461" s="680"/>
      <c r="H461" s="681"/>
      <c r="I461" s="681"/>
      <c r="M461" s="197"/>
      <c r="S461" s="198"/>
      <c r="T461" s="199"/>
    </row>
    <row r="462" spans="2:20" s="196" customFormat="1">
      <c r="B462" s="678"/>
      <c r="C462" s="679"/>
      <c r="D462" s="680"/>
      <c r="E462" s="679"/>
      <c r="F462" s="680"/>
      <c r="G462" s="680"/>
      <c r="H462" s="681"/>
      <c r="I462" s="681"/>
      <c r="M462" s="197"/>
      <c r="S462" s="198"/>
      <c r="T462" s="199"/>
    </row>
    <row r="463" spans="2:20" s="196" customFormat="1">
      <c r="B463" s="678"/>
      <c r="C463" s="679"/>
      <c r="D463" s="680"/>
      <c r="E463" s="679"/>
      <c r="F463" s="680"/>
      <c r="G463" s="680"/>
      <c r="H463" s="681"/>
      <c r="I463" s="681"/>
      <c r="M463" s="197"/>
      <c r="S463" s="198"/>
      <c r="T463" s="199"/>
    </row>
    <row r="464" spans="2:20" s="196" customFormat="1">
      <c r="B464" s="678"/>
      <c r="C464" s="679"/>
      <c r="D464" s="680"/>
      <c r="E464" s="679"/>
      <c r="F464" s="680"/>
      <c r="G464" s="680"/>
      <c r="H464" s="681"/>
      <c r="I464" s="681"/>
      <c r="M464" s="197"/>
      <c r="S464" s="198"/>
      <c r="T464" s="199"/>
    </row>
    <row r="465" spans="2:20" s="196" customFormat="1">
      <c r="B465" s="678"/>
      <c r="C465" s="679"/>
      <c r="D465" s="680"/>
      <c r="E465" s="679"/>
      <c r="F465" s="680"/>
      <c r="G465" s="680"/>
      <c r="H465" s="681"/>
      <c r="I465" s="681"/>
      <c r="M465" s="197"/>
      <c r="S465" s="198"/>
      <c r="T465" s="199"/>
    </row>
    <row r="466" spans="2:20" s="196" customFormat="1">
      <c r="B466" s="678"/>
      <c r="C466" s="679"/>
      <c r="D466" s="680"/>
      <c r="E466" s="679"/>
      <c r="F466" s="680"/>
      <c r="G466" s="680"/>
      <c r="H466" s="681"/>
      <c r="I466" s="681"/>
      <c r="M466" s="197"/>
      <c r="S466" s="198"/>
      <c r="T466" s="199"/>
    </row>
    <row r="467" spans="2:20" s="196" customFormat="1">
      <c r="B467" s="678"/>
      <c r="C467" s="679"/>
      <c r="D467" s="680"/>
      <c r="E467" s="679"/>
      <c r="F467" s="680"/>
      <c r="G467" s="680"/>
      <c r="H467" s="681"/>
      <c r="I467" s="681"/>
      <c r="M467" s="197"/>
      <c r="S467" s="198"/>
      <c r="T467" s="199"/>
    </row>
    <row r="468" spans="2:20" s="196" customFormat="1">
      <c r="B468" s="678"/>
      <c r="C468" s="679"/>
      <c r="D468" s="680"/>
      <c r="E468" s="679"/>
      <c r="F468" s="680"/>
      <c r="G468" s="680"/>
      <c r="H468" s="681"/>
      <c r="I468" s="681"/>
      <c r="M468" s="197"/>
      <c r="S468" s="198"/>
      <c r="T468" s="199"/>
    </row>
    <row r="469" spans="2:20" s="196" customFormat="1">
      <c r="B469" s="678"/>
      <c r="C469" s="679"/>
      <c r="D469" s="680"/>
      <c r="E469" s="679"/>
      <c r="F469" s="680"/>
      <c r="G469" s="680"/>
      <c r="H469" s="681"/>
      <c r="I469" s="681"/>
      <c r="M469" s="197"/>
      <c r="S469" s="198"/>
      <c r="T469" s="199"/>
    </row>
    <row r="470" spans="2:20" s="196" customFormat="1">
      <c r="B470" s="678"/>
      <c r="C470" s="679"/>
      <c r="D470" s="680"/>
      <c r="E470" s="679"/>
      <c r="F470" s="680"/>
      <c r="G470" s="680"/>
      <c r="H470" s="681"/>
      <c r="I470" s="681"/>
      <c r="M470" s="197"/>
      <c r="S470" s="198"/>
      <c r="T470" s="199"/>
    </row>
    <row r="471" spans="2:20" s="196" customFormat="1">
      <c r="B471" s="678"/>
      <c r="C471" s="679"/>
      <c r="D471" s="680"/>
      <c r="E471" s="679"/>
      <c r="F471" s="680"/>
      <c r="G471" s="680"/>
      <c r="H471" s="681"/>
      <c r="I471" s="681"/>
      <c r="M471" s="197"/>
      <c r="S471" s="198"/>
      <c r="T471" s="199"/>
    </row>
    <row r="472" spans="2:20" s="196" customFormat="1">
      <c r="B472" s="678"/>
      <c r="C472" s="679"/>
      <c r="D472" s="680"/>
      <c r="E472" s="679"/>
      <c r="F472" s="680"/>
      <c r="G472" s="680"/>
      <c r="H472" s="681"/>
      <c r="I472" s="681"/>
      <c r="M472" s="197"/>
      <c r="S472" s="198"/>
      <c r="T472" s="199"/>
    </row>
    <row r="473" spans="2:20" s="196" customFormat="1">
      <c r="B473" s="678"/>
      <c r="C473" s="679"/>
      <c r="D473" s="680"/>
      <c r="E473" s="679"/>
      <c r="F473" s="680"/>
      <c r="G473" s="680"/>
      <c r="H473" s="681"/>
      <c r="I473" s="681"/>
      <c r="M473" s="197"/>
      <c r="S473" s="198"/>
      <c r="T473" s="199"/>
    </row>
    <row r="474" spans="2:20" s="196" customFormat="1">
      <c r="B474" s="678"/>
      <c r="C474" s="679"/>
      <c r="D474" s="680"/>
      <c r="E474" s="679"/>
      <c r="F474" s="680"/>
      <c r="G474" s="680"/>
      <c r="H474" s="681"/>
      <c r="I474" s="681"/>
      <c r="M474" s="197"/>
      <c r="S474" s="198"/>
      <c r="T474" s="199"/>
    </row>
    <row r="475" spans="2:20" s="196" customFormat="1">
      <c r="B475" s="678"/>
      <c r="C475" s="679"/>
      <c r="D475" s="680"/>
      <c r="E475" s="679"/>
      <c r="F475" s="680"/>
      <c r="G475" s="680"/>
      <c r="H475" s="681"/>
      <c r="I475" s="681"/>
      <c r="M475" s="197"/>
      <c r="S475" s="198"/>
      <c r="T475" s="199"/>
    </row>
    <row r="476" spans="2:20" s="196" customFormat="1">
      <c r="B476" s="678"/>
      <c r="C476" s="679"/>
      <c r="D476" s="680"/>
      <c r="E476" s="679"/>
      <c r="F476" s="680"/>
      <c r="G476" s="680"/>
      <c r="H476" s="681"/>
      <c r="I476" s="681"/>
      <c r="M476" s="197"/>
      <c r="S476" s="198"/>
      <c r="T476" s="199"/>
    </row>
    <row r="477" spans="2:20" s="196" customFormat="1">
      <c r="B477" s="678"/>
      <c r="C477" s="679"/>
      <c r="D477" s="680"/>
      <c r="E477" s="679"/>
      <c r="F477" s="680"/>
      <c r="G477" s="680"/>
      <c r="H477" s="681"/>
      <c r="I477" s="681"/>
      <c r="M477" s="197"/>
      <c r="S477" s="198"/>
      <c r="T477" s="199"/>
    </row>
    <row r="478" spans="2:20" s="196" customFormat="1">
      <c r="B478" s="678"/>
      <c r="C478" s="679"/>
      <c r="D478" s="680"/>
      <c r="E478" s="679"/>
      <c r="F478" s="680"/>
      <c r="G478" s="680"/>
      <c r="H478" s="681"/>
      <c r="I478" s="681"/>
      <c r="M478" s="197"/>
      <c r="S478" s="198"/>
      <c r="T478" s="199"/>
    </row>
    <row r="479" spans="2:20" s="196" customFormat="1">
      <c r="B479" s="678"/>
      <c r="C479" s="679"/>
      <c r="D479" s="680"/>
      <c r="E479" s="679"/>
      <c r="F479" s="680"/>
      <c r="G479" s="680"/>
      <c r="H479" s="681"/>
      <c r="I479" s="681"/>
      <c r="M479" s="197"/>
      <c r="S479" s="198"/>
      <c r="T479" s="199"/>
    </row>
    <row r="480" spans="2:20" s="196" customFormat="1">
      <c r="B480" s="678"/>
      <c r="C480" s="679"/>
      <c r="D480" s="680"/>
      <c r="E480" s="679"/>
      <c r="F480" s="680"/>
      <c r="G480" s="680"/>
      <c r="H480" s="681"/>
      <c r="I480" s="681"/>
      <c r="M480" s="197"/>
      <c r="S480" s="198"/>
      <c r="T480" s="199"/>
    </row>
    <row r="481" spans="2:20" s="196" customFormat="1">
      <c r="B481" s="678"/>
      <c r="C481" s="679"/>
      <c r="D481" s="680"/>
      <c r="E481" s="679"/>
      <c r="F481" s="680"/>
      <c r="G481" s="680"/>
      <c r="H481" s="681"/>
      <c r="I481" s="681"/>
      <c r="M481" s="197"/>
      <c r="S481" s="198"/>
      <c r="T481" s="199"/>
    </row>
    <row r="482" spans="2:20" s="196" customFormat="1">
      <c r="B482" s="678"/>
      <c r="C482" s="679"/>
      <c r="D482" s="680"/>
      <c r="E482" s="679"/>
      <c r="F482" s="680"/>
      <c r="G482" s="680"/>
      <c r="H482" s="681"/>
      <c r="I482" s="681"/>
      <c r="M482" s="197"/>
      <c r="S482" s="198"/>
      <c r="T482" s="199"/>
    </row>
    <row r="483" spans="2:20" s="196" customFormat="1">
      <c r="B483" s="678"/>
      <c r="C483" s="679"/>
      <c r="D483" s="680"/>
      <c r="E483" s="679"/>
      <c r="F483" s="680"/>
      <c r="G483" s="680"/>
      <c r="H483" s="681"/>
      <c r="I483" s="681"/>
      <c r="M483" s="197"/>
      <c r="S483" s="198"/>
      <c r="T483" s="199"/>
    </row>
    <row r="484" spans="2:20" s="196" customFormat="1">
      <c r="B484" s="678"/>
      <c r="C484" s="679"/>
      <c r="D484" s="680"/>
      <c r="E484" s="679"/>
      <c r="F484" s="680"/>
      <c r="G484" s="680"/>
      <c r="H484" s="681"/>
      <c r="I484" s="681"/>
      <c r="M484" s="197"/>
      <c r="S484" s="198"/>
      <c r="T484" s="199"/>
    </row>
    <row r="485" spans="2:20" s="196" customFormat="1">
      <c r="B485" s="678"/>
      <c r="C485" s="679"/>
      <c r="D485" s="680"/>
      <c r="E485" s="679"/>
      <c r="F485" s="680"/>
      <c r="G485" s="680"/>
      <c r="H485" s="681"/>
      <c r="I485" s="681"/>
      <c r="M485" s="197"/>
      <c r="S485" s="198"/>
      <c r="T485" s="199"/>
    </row>
    <row r="486" spans="2:20" s="196" customFormat="1">
      <c r="B486" s="678"/>
      <c r="C486" s="679"/>
      <c r="D486" s="680"/>
      <c r="E486" s="679"/>
      <c r="F486" s="680"/>
      <c r="G486" s="680"/>
      <c r="H486" s="681"/>
      <c r="I486" s="681"/>
      <c r="M486" s="197"/>
      <c r="S486" s="198"/>
      <c r="T486" s="199"/>
    </row>
    <row r="487" spans="2:20" s="196" customFormat="1">
      <c r="B487" s="678"/>
      <c r="C487" s="679"/>
      <c r="D487" s="680"/>
      <c r="E487" s="679"/>
      <c r="F487" s="680"/>
      <c r="G487" s="680"/>
      <c r="H487" s="681"/>
      <c r="I487" s="681"/>
      <c r="M487" s="197"/>
      <c r="S487" s="198"/>
      <c r="T487" s="199"/>
    </row>
    <row r="488" spans="2:20" s="196" customFormat="1">
      <c r="B488" s="678"/>
      <c r="C488" s="679"/>
      <c r="D488" s="680"/>
      <c r="E488" s="679"/>
      <c r="F488" s="680"/>
      <c r="G488" s="680"/>
      <c r="H488" s="681"/>
      <c r="I488" s="681"/>
      <c r="M488" s="197"/>
      <c r="S488" s="198"/>
      <c r="T488" s="199"/>
    </row>
    <row r="489" spans="2:20" s="196" customFormat="1">
      <c r="B489" s="678"/>
      <c r="C489" s="679"/>
      <c r="D489" s="680"/>
      <c r="E489" s="679"/>
      <c r="F489" s="680"/>
      <c r="G489" s="680"/>
      <c r="H489" s="681"/>
      <c r="I489" s="681"/>
      <c r="M489" s="197"/>
      <c r="S489" s="198"/>
      <c r="T489" s="199"/>
    </row>
    <row r="490" spans="2:20" s="196" customFormat="1">
      <c r="B490" s="678"/>
      <c r="C490" s="679"/>
      <c r="D490" s="680"/>
      <c r="E490" s="679"/>
      <c r="F490" s="680"/>
      <c r="G490" s="680"/>
      <c r="H490" s="681"/>
      <c r="I490" s="681"/>
      <c r="M490" s="197"/>
      <c r="S490" s="198"/>
      <c r="T490" s="199"/>
    </row>
    <row r="491" spans="2:20" s="196" customFormat="1">
      <c r="B491" s="678"/>
      <c r="C491" s="679"/>
      <c r="D491" s="680"/>
      <c r="E491" s="679"/>
      <c r="F491" s="680"/>
      <c r="G491" s="680"/>
      <c r="H491" s="681"/>
      <c r="I491" s="681"/>
      <c r="M491" s="197"/>
      <c r="S491" s="198"/>
      <c r="T491" s="199"/>
    </row>
    <row r="492" spans="2:20" s="196" customFormat="1">
      <c r="B492" s="678"/>
      <c r="C492" s="679"/>
      <c r="D492" s="680"/>
      <c r="E492" s="679"/>
      <c r="F492" s="680"/>
      <c r="G492" s="680"/>
      <c r="H492" s="681"/>
      <c r="I492" s="681"/>
      <c r="M492" s="197"/>
      <c r="S492" s="198"/>
      <c r="T492" s="199"/>
    </row>
    <row r="493" spans="2:20" s="196" customFormat="1">
      <c r="B493" s="678"/>
      <c r="C493" s="679"/>
      <c r="D493" s="680"/>
      <c r="E493" s="679"/>
      <c r="F493" s="680"/>
      <c r="G493" s="680"/>
      <c r="H493" s="681"/>
      <c r="I493" s="681"/>
      <c r="M493" s="197"/>
      <c r="S493" s="198"/>
      <c r="T493" s="199"/>
    </row>
    <row r="494" spans="2:20" s="196" customFormat="1">
      <c r="B494" s="678"/>
      <c r="C494" s="679"/>
      <c r="D494" s="680"/>
      <c r="E494" s="679"/>
      <c r="F494" s="680"/>
      <c r="G494" s="680"/>
      <c r="H494" s="681"/>
      <c r="I494" s="681"/>
      <c r="M494" s="197"/>
      <c r="S494" s="198"/>
      <c r="T494" s="199"/>
    </row>
    <row r="495" spans="2:20" s="196" customFormat="1">
      <c r="B495" s="678"/>
      <c r="C495" s="679"/>
      <c r="D495" s="680"/>
      <c r="E495" s="679"/>
      <c r="F495" s="680"/>
      <c r="G495" s="680"/>
      <c r="H495" s="681"/>
      <c r="I495" s="681"/>
      <c r="M495" s="197"/>
      <c r="S495" s="198"/>
      <c r="T495" s="199"/>
    </row>
    <row r="496" spans="2:20" s="196" customFormat="1">
      <c r="B496" s="678"/>
      <c r="C496" s="679"/>
      <c r="D496" s="680"/>
      <c r="E496" s="679"/>
      <c r="F496" s="680"/>
      <c r="G496" s="680"/>
      <c r="H496" s="681"/>
      <c r="I496" s="681"/>
      <c r="M496" s="197"/>
      <c r="S496" s="198"/>
      <c r="T496" s="199"/>
    </row>
    <row r="497" spans="2:20" s="196" customFormat="1">
      <c r="B497" s="678"/>
      <c r="C497" s="679"/>
      <c r="D497" s="680"/>
      <c r="E497" s="679"/>
      <c r="F497" s="680"/>
      <c r="G497" s="680"/>
      <c r="H497" s="681"/>
      <c r="I497" s="681"/>
      <c r="M497" s="197"/>
      <c r="S497" s="198"/>
      <c r="T497" s="199"/>
    </row>
    <row r="498" spans="2:20" s="196" customFormat="1">
      <c r="B498" s="678"/>
      <c r="C498" s="679"/>
      <c r="D498" s="680"/>
      <c r="E498" s="679"/>
      <c r="F498" s="680"/>
      <c r="G498" s="680"/>
      <c r="H498" s="681"/>
      <c r="I498" s="681"/>
      <c r="M498" s="197"/>
      <c r="S498" s="198"/>
      <c r="T498" s="199"/>
    </row>
    <row r="499" spans="2:20" s="196" customFormat="1">
      <c r="B499" s="678"/>
      <c r="C499" s="679"/>
      <c r="D499" s="680"/>
      <c r="E499" s="679"/>
      <c r="F499" s="680"/>
      <c r="G499" s="680"/>
      <c r="H499" s="681"/>
      <c r="I499" s="681"/>
      <c r="M499" s="197"/>
      <c r="S499" s="198"/>
      <c r="T499" s="199"/>
    </row>
    <row r="500" spans="2:20" s="196" customFormat="1">
      <c r="B500" s="678"/>
      <c r="C500" s="679"/>
      <c r="D500" s="680"/>
      <c r="E500" s="679"/>
      <c r="F500" s="680"/>
      <c r="G500" s="680"/>
      <c r="H500" s="681"/>
      <c r="I500" s="681"/>
      <c r="M500" s="197"/>
      <c r="S500" s="198"/>
      <c r="T500" s="199"/>
    </row>
    <row r="501" spans="2:20" s="196" customFormat="1">
      <c r="B501" s="678"/>
      <c r="C501" s="679"/>
      <c r="D501" s="680"/>
      <c r="E501" s="679"/>
      <c r="F501" s="680"/>
      <c r="G501" s="680"/>
      <c r="H501" s="681"/>
      <c r="I501" s="681"/>
      <c r="M501" s="197"/>
      <c r="S501" s="198"/>
      <c r="T501" s="199"/>
    </row>
    <row r="502" spans="2:20" s="196" customFormat="1">
      <c r="B502" s="678"/>
      <c r="C502" s="679"/>
      <c r="D502" s="680"/>
      <c r="E502" s="679"/>
      <c r="F502" s="680"/>
      <c r="G502" s="680"/>
      <c r="H502" s="681"/>
      <c r="I502" s="681"/>
      <c r="M502" s="197"/>
      <c r="S502" s="198"/>
      <c r="T502" s="199"/>
    </row>
    <row r="503" spans="2:20" s="196" customFormat="1">
      <c r="B503" s="678"/>
      <c r="C503" s="679"/>
      <c r="D503" s="680"/>
      <c r="E503" s="679"/>
      <c r="F503" s="680"/>
      <c r="G503" s="680"/>
      <c r="H503" s="681"/>
      <c r="I503" s="681"/>
      <c r="M503" s="197"/>
      <c r="S503" s="198"/>
      <c r="T503" s="199"/>
    </row>
    <row r="504" spans="2:20" s="196" customFormat="1">
      <c r="B504" s="678"/>
      <c r="C504" s="679"/>
      <c r="D504" s="680"/>
      <c r="E504" s="679"/>
      <c r="F504" s="680"/>
      <c r="G504" s="680"/>
      <c r="H504" s="681"/>
      <c r="I504" s="681"/>
      <c r="M504" s="197"/>
      <c r="S504" s="198"/>
      <c r="T504" s="199"/>
    </row>
    <row r="505" spans="2:20" s="196" customFormat="1">
      <c r="B505" s="678"/>
      <c r="C505" s="679"/>
      <c r="D505" s="680"/>
      <c r="E505" s="679"/>
      <c r="F505" s="680"/>
      <c r="G505" s="680"/>
      <c r="H505" s="681"/>
      <c r="I505" s="681"/>
      <c r="M505" s="197"/>
      <c r="S505" s="198"/>
      <c r="T505" s="199"/>
    </row>
    <row r="506" spans="2:20" s="196" customFormat="1">
      <c r="B506" s="678"/>
      <c r="C506" s="679"/>
      <c r="D506" s="680"/>
      <c r="E506" s="679"/>
      <c r="F506" s="680"/>
      <c r="G506" s="680"/>
      <c r="H506" s="681"/>
      <c r="I506" s="681"/>
      <c r="M506" s="197"/>
      <c r="S506" s="198"/>
      <c r="T506" s="199"/>
    </row>
    <row r="507" spans="2:20" s="196" customFormat="1">
      <c r="B507" s="678"/>
      <c r="C507" s="679"/>
      <c r="D507" s="680"/>
      <c r="E507" s="679"/>
      <c r="F507" s="680"/>
      <c r="G507" s="680"/>
      <c r="H507" s="681"/>
      <c r="I507" s="681"/>
      <c r="M507" s="197"/>
      <c r="S507" s="198"/>
      <c r="T507" s="199"/>
    </row>
    <row r="508" spans="2:20" s="196" customFormat="1">
      <c r="B508" s="678"/>
      <c r="C508" s="679"/>
      <c r="D508" s="680"/>
      <c r="E508" s="679"/>
      <c r="F508" s="680"/>
      <c r="G508" s="680"/>
      <c r="H508" s="681"/>
      <c r="I508" s="681"/>
      <c r="M508" s="197"/>
      <c r="S508" s="198"/>
      <c r="T508" s="199"/>
    </row>
    <row r="509" spans="2:20" s="196" customFormat="1">
      <c r="B509" s="678"/>
      <c r="C509" s="679"/>
      <c r="D509" s="680"/>
      <c r="E509" s="679"/>
      <c r="F509" s="680"/>
      <c r="G509" s="680"/>
      <c r="H509" s="681"/>
      <c r="I509" s="681"/>
      <c r="M509" s="197"/>
      <c r="S509" s="198"/>
      <c r="T509" s="199"/>
    </row>
    <row r="510" spans="2:20" s="196" customFormat="1">
      <c r="B510" s="678"/>
      <c r="C510" s="679"/>
      <c r="D510" s="680"/>
      <c r="E510" s="679"/>
      <c r="F510" s="680"/>
      <c r="G510" s="680"/>
      <c r="H510" s="681"/>
      <c r="I510" s="681"/>
      <c r="M510" s="197"/>
      <c r="S510" s="198"/>
      <c r="T510" s="199"/>
    </row>
    <row r="511" spans="2:20" s="196" customFormat="1">
      <c r="B511" s="678"/>
      <c r="C511" s="679"/>
      <c r="D511" s="680"/>
      <c r="E511" s="679"/>
      <c r="F511" s="680"/>
      <c r="G511" s="680"/>
      <c r="H511" s="681"/>
      <c r="I511" s="681"/>
      <c r="M511" s="197"/>
      <c r="S511" s="198"/>
      <c r="T511" s="199"/>
    </row>
    <row r="512" spans="2:20" s="196" customFormat="1">
      <c r="B512" s="678"/>
      <c r="C512" s="679"/>
      <c r="D512" s="680"/>
      <c r="E512" s="679"/>
      <c r="F512" s="680"/>
      <c r="G512" s="680"/>
      <c r="H512" s="681"/>
      <c r="I512" s="681"/>
      <c r="M512" s="197"/>
      <c r="S512" s="198"/>
      <c r="T512" s="199"/>
    </row>
    <row r="513" spans="2:20" s="196" customFormat="1">
      <c r="B513" s="678"/>
      <c r="C513" s="679"/>
      <c r="D513" s="680"/>
      <c r="E513" s="679"/>
      <c r="F513" s="680"/>
      <c r="G513" s="680"/>
      <c r="H513" s="681"/>
      <c r="I513" s="681"/>
      <c r="M513" s="197"/>
      <c r="S513" s="198"/>
      <c r="T513" s="199"/>
    </row>
    <row r="514" spans="2:20" s="196" customFormat="1">
      <c r="B514" s="678"/>
      <c r="C514" s="679"/>
      <c r="D514" s="680"/>
      <c r="E514" s="679"/>
      <c r="F514" s="680"/>
      <c r="G514" s="680"/>
      <c r="H514" s="681"/>
      <c r="I514" s="681"/>
      <c r="M514" s="197"/>
      <c r="S514" s="198"/>
      <c r="T514" s="199"/>
    </row>
    <row r="515" spans="2:20" s="196" customFormat="1">
      <c r="B515" s="678"/>
      <c r="C515" s="679"/>
      <c r="D515" s="680"/>
      <c r="E515" s="679"/>
      <c r="F515" s="680"/>
      <c r="G515" s="680"/>
      <c r="H515" s="681"/>
      <c r="I515" s="681"/>
      <c r="M515" s="197"/>
      <c r="S515" s="198"/>
      <c r="T515" s="199"/>
    </row>
    <row r="516" spans="2:20" s="196" customFormat="1">
      <c r="B516" s="678"/>
      <c r="C516" s="679"/>
      <c r="D516" s="680"/>
      <c r="E516" s="679"/>
      <c r="F516" s="680"/>
      <c r="G516" s="680"/>
      <c r="H516" s="681"/>
      <c r="I516" s="681"/>
      <c r="M516" s="197"/>
      <c r="S516" s="198"/>
      <c r="T516" s="199"/>
    </row>
    <row r="517" spans="2:20" s="196" customFormat="1">
      <c r="B517" s="678"/>
      <c r="C517" s="679"/>
      <c r="D517" s="680"/>
      <c r="E517" s="679"/>
      <c r="F517" s="680"/>
      <c r="G517" s="680"/>
      <c r="H517" s="681"/>
      <c r="I517" s="681"/>
      <c r="M517" s="197"/>
      <c r="S517" s="198"/>
      <c r="T517" s="199"/>
    </row>
    <row r="518" spans="2:20" s="196" customFormat="1">
      <c r="B518" s="678"/>
      <c r="C518" s="679"/>
      <c r="D518" s="680"/>
      <c r="E518" s="679"/>
      <c r="F518" s="680"/>
      <c r="G518" s="680"/>
      <c r="H518" s="681"/>
      <c r="I518" s="681"/>
      <c r="M518" s="197"/>
      <c r="S518" s="198"/>
      <c r="T518" s="199"/>
    </row>
    <row r="519" spans="2:20" s="196" customFormat="1">
      <c r="B519" s="678"/>
      <c r="C519" s="679"/>
      <c r="D519" s="680"/>
      <c r="E519" s="679"/>
      <c r="F519" s="680"/>
      <c r="G519" s="680"/>
      <c r="H519" s="681"/>
      <c r="I519" s="681"/>
      <c r="M519" s="197"/>
      <c r="S519" s="198"/>
      <c r="T519" s="199"/>
    </row>
    <row r="520" spans="2:20" s="196" customFormat="1">
      <c r="B520" s="678"/>
      <c r="C520" s="679"/>
      <c r="D520" s="680"/>
      <c r="E520" s="679"/>
      <c r="F520" s="680"/>
      <c r="G520" s="680"/>
      <c r="H520" s="681"/>
      <c r="I520" s="681"/>
      <c r="M520" s="197"/>
      <c r="S520" s="198"/>
      <c r="T520" s="199"/>
    </row>
    <row r="521" spans="2:20" s="196" customFormat="1">
      <c r="B521" s="678"/>
      <c r="C521" s="679"/>
      <c r="D521" s="680"/>
      <c r="E521" s="679"/>
      <c r="F521" s="680"/>
      <c r="G521" s="680"/>
      <c r="H521" s="681"/>
      <c r="I521" s="681"/>
      <c r="M521" s="197"/>
      <c r="S521" s="198"/>
      <c r="T521" s="199"/>
    </row>
    <row r="522" spans="2:20" s="196" customFormat="1">
      <c r="B522" s="678"/>
      <c r="C522" s="679"/>
      <c r="D522" s="680"/>
      <c r="E522" s="679"/>
      <c r="F522" s="680"/>
      <c r="G522" s="680"/>
      <c r="H522" s="681"/>
      <c r="I522" s="681"/>
      <c r="M522" s="197"/>
      <c r="S522" s="198"/>
      <c r="T522" s="199"/>
    </row>
    <row r="523" spans="2:20" s="196" customFormat="1">
      <c r="B523" s="678"/>
      <c r="C523" s="679"/>
      <c r="D523" s="680"/>
      <c r="E523" s="679"/>
      <c r="F523" s="680"/>
      <c r="G523" s="680"/>
      <c r="H523" s="681"/>
      <c r="I523" s="681"/>
      <c r="M523" s="197"/>
      <c r="S523" s="198"/>
      <c r="T523" s="199"/>
    </row>
    <row r="524" spans="2:20" s="196" customFormat="1">
      <c r="B524" s="678"/>
      <c r="C524" s="679"/>
      <c r="D524" s="680"/>
      <c r="E524" s="679"/>
      <c r="F524" s="680"/>
      <c r="G524" s="680"/>
      <c r="H524" s="681"/>
      <c r="I524" s="681"/>
      <c r="M524" s="197"/>
      <c r="S524" s="198"/>
      <c r="T524" s="199"/>
    </row>
    <row r="525" spans="2:20" s="196" customFormat="1">
      <c r="B525" s="678"/>
      <c r="C525" s="679"/>
      <c r="D525" s="680"/>
      <c r="E525" s="679"/>
      <c r="F525" s="680"/>
      <c r="G525" s="680"/>
      <c r="H525" s="681"/>
      <c r="I525" s="681"/>
      <c r="M525" s="197"/>
      <c r="S525" s="198"/>
      <c r="T525" s="199"/>
    </row>
    <row r="526" spans="2:20" s="196" customFormat="1">
      <c r="B526" s="678"/>
      <c r="C526" s="679"/>
      <c r="D526" s="680"/>
      <c r="E526" s="679"/>
      <c r="F526" s="680"/>
      <c r="G526" s="680"/>
      <c r="H526" s="681"/>
      <c r="I526" s="681"/>
      <c r="M526" s="197"/>
      <c r="S526" s="198"/>
      <c r="T526" s="199"/>
    </row>
    <row r="527" spans="2:20" s="196" customFormat="1">
      <c r="B527" s="678"/>
      <c r="C527" s="679"/>
      <c r="D527" s="680"/>
      <c r="E527" s="679"/>
      <c r="F527" s="680"/>
      <c r="G527" s="680"/>
      <c r="H527" s="681"/>
      <c r="I527" s="681"/>
      <c r="M527" s="197"/>
      <c r="S527" s="198"/>
      <c r="T527" s="199"/>
    </row>
    <row r="528" spans="2:20" s="196" customFormat="1">
      <c r="B528" s="678"/>
      <c r="C528" s="679"/>
      <c r="D528" s="680"/>
      <c r="E528" s="679"/>
      <c r="F528" s="680"/>
      <c r="G528" s="680"/>
      <c r="H528" s="681"/>
      <c r="I528" s="681"/>
      <c r="M528" s="197"/>
      <c r="S528" s="198"/>
      <c r="T528" s="199"/>
    </row>
    <row r="529" spans="2:20" s="196" customFormat="1">
      <c r="B529" s="678"/>
      <c r="C529" s="679"/>
      <c r="D529" s="680"/>
      <c r="E529" s="679"/>
      <c r="F529" s="680"/>
      <c r="G529" s="680"/>
      <c r="H529" s="681"/>
      <c r="I529" s="681"/>
      <c r="M529" s="197"/>
      <c r="S529" s="198"/>
      <c r="T529" s="199"/>
    </row>
    <row r="530" spans="2:20" s="196" customFormat="1">
      <c r="B530" s="678"/>
      <c r="C530" s="679"/>
      <c r="D530" s="680"/>
      <c r="E530" s="679"/>
      <c r="F530" s="680"/>
      <c r="G530" s="680"/>
      <c r="H530" s="681"/>
      <c r="I530" s="681"/>
      <c r="M530" s="197"/>
      <c r="S530" s="198"/>
      <c r="T530" s="199"/>
    </row>
    <row r="531" spans="2:20" s="196" customFormat="1">
      <c r="B531" s="678"/>
      <c r="C531" s="679"/>
      <c r="D531" s="680"/>
      <c r="E531" s="679"/>
      <c r="F531" s="680"/>
      <c r="G531" s="680"/>
      <c r="H531" s="681"/>
      <c r="I531" s="681"/>
      <c r="M531" s="197"/>
      <c r="S531" s="198"/>
      <c r="T531" s="199"/>
    </row>
    <row r="532" spans="2:20" s="196" customFormat="1">
      <c r="B532" s="678"/>
      <c r="C532" s="679"/>
      <c r="D532" s="680"/>
      <c r="E532" s="679"/>
      <c r="F532" s="680"/>
      <c r="G532" s="680"/>
      <c r="H532" s="681"/>
      <c r="I532" s="681"/>
      <c r="M532" s="197"/>
      <c r="S532" s="198"/>
      <c r="T532" s="199"/>
    </row>
    <row r="533" spans="2:20" s="196" customFormat="1">
      <c r="B533" s="678"/>
      <c r="C533" s="679"/>
      <c r="D533" s="680"/>
      <c r="E533" s="679"/>
      <c r="F533" s="680"/>
      <c r="G533" s="680"/>
      <c r="H533" s="681"/>
      <c r="I533" s="681"/>
      <c r="M533" s="197"/>
      <c r="S533" s="198"/>
      <c r="T533" s="199"/>
    </row>
    <row r="534" spans="2:20" s="196" customFormat="1">
      <c r="B534" s="678"/>
      <c r="C534" s="679"/>
      <c r="D534" s="680"/>
      <c r="E534" s="679"/>
      <c r="F534" s="680"/>
      <c r="G534" s="680"/>
      <c r="H534" s="681"/>
      <c r="I534" s="681"/>
      <c r="M534" s="197"/>
      <c r="S534" s="198"/>
      <c r="T534" s="199"/>
    </row>
    <row r="535" spans="2:20" s="196" customFormat="1">
      <c r="B535" s="678"/>
      <c r="C535" s="679"/>
      <c r="D535" s="680"/>
      <c r="E535" s="679"/>
      <c r="F535" s="680"/>
      <c r="G535" s="680"/>
      <c r="H535" s="681"/>
      <c r="I535" s="681"/>
      <c r="M535" s="197"/>
      <c r="S535" s="198"/>
      <c r="T535" s="199"/>
    </row>
    <row r="536" spans="2:20" s="196" customFormat="1">
      <c r="B536" s="678"/>
      <c r="C536" s="679"/>
      <c r="D536" s="680"/>
      <c r="E536" s="679"/>
      <c r="F536" s="680"/>
      <c r="G536" s="680"/>
      <c r="H536" s="681"/>
      <c r="I536" s="681"/>
      <c r="M536" s="197"/>
      <c r="S536" s="198"/>
      <c r="T536" s="199"/>
    </row>
    <row r="537" spans="2:20" s="196" customFormat="1">
      <c r="B537" s="678"/>
      <c r="C537" s="679"/>
      <c r="D537" s="680"/>
      <c r="E537" s="679"/>
      <c r="F537" s="680"/>
      <c r="G537" s="680"/>
      <c r="H537" s="681"/>
      <c r="I537" s="681"/>
      <c r="M537" s="197"/>
      <c r="S537" s="198"/>
      <c r="T537" s="199"/>
    </row>
    <row r="538" spans="2:20" s="196" customFormat="1">
      <c r="B538" s="678"/>
      <c r="C538" s="679"/>
      <c r="D538" s="680"/>
      <c r="E538" s="679"/>
      <c r="F538" s="680"/>
      <c r="G538" s="680"/>
      <c r="H538" s="681"/>
      <c r="I538" s="681"/>
      <c r="M538" s="197"/>
      <c r="S538" s="198"/>
      <c r="T538" s="199"/>
    </row>
    <row r="539" spans="2:20" s="196" customFormat="1">
      <c r="B539" s="678"/>
      <c r="C539" s="679"/>
      <c r="D539" s="680"/>
      <c r="E539" s="679"/>
      <c r="F539" s="680"/>
      <c r="G539" s="680"/>
      <c r="H539" s="681"/>
      <c r="I539" s="681"/>
      <c r="M539" s="197"/>
      <c r="S539" s="198"/>
      <c r="T539" s="199"/>
    </row>
    <row r="540" spans="2:20" s="196" customFormat="1">
      <c r="B540" s="678"/>
      <c r="C540" s="679"/>
      <c r="D540" s="680"/>
      <c r="E540" s="679"/>
      <c r="F540" s="680"/>
      <c r="G540" s="680"/>
      <c r="H540" s="681"/>
      <c r="I540" s="681"/>
      <c r="M540" s="197"/>
      <c r="S540" s="198"/>
      <c r="T540" s="199"/>
    </row>
    <row r="541" spans="2:20" s="196" customFormat="1">
      <c r="B541" s="678"/>
      <c r="C541" s="679"/>
      <c r="D541" s="680"/>
      <c r="E541" s="679"/>
      <c r="F541" s="680"/>
      <c r="G541" s="680"/>
      <c r="H541" s="681"/>
      <c r="I541" s="681"/>
      <c r="M541" s="197"/>
      <c r="S541" s="198"/>
      <c r="T541" s="199"/>
    </row>
    <row r="542" spans="2:20" s="196" customFormat="1">
      <c r="B542" s="678"/>
      <c r="C542" s="679"/>
      <c r="D542" s="680"/>
      <c r="E542" s="679"/>
      <c r="F542" s="680"/>
      <c r="G542" s="680"/>
      <c r="H542" s="681"/>
      <c r="I542" s="681"/>
      <c r="M542" s="197"/>
      <c r="S542" s="198"/>
      <c r="T542" s="199"/>
    </row>
    <row r="543" spans="2:20" s="196" customFormat="1">
      <c r="B543" s="678"/>
      <c r="C543" s="679"/>
      <c r="D543" s="680"/>
      <c r="E543" s="679"/>
      <c r="F543" s="680"/>
      <c r="G543" s="680"/>
      <c r="H543" s="681"/>
      <c r="I543" s="681"/>
      <c r="M543" s="197"/>
      <c r="S543" s="198"/>
      <c r="T543" s="199"/>
    </row>
    <row r="544" spans="2:20" s="196" customFormat="1">
      <c r="B544" s="678"/>
      <c r="C544" s="679"/>
      <c r="D544" s="680"/>
      <c r="E544" s="679"/>
      <c r="F544" s="680"/>
      <c r="G544" s="680"/>
      <c r="H544" s="681"/>
      <c r="I544" s="681"/>
      <c r="M544" s="197"/>
      <c r="S544" s="198"/>
      <c r="T544" s="199"/>
    </row>
    <row r="545" spans="2:20" s="196" customFormat="1">
      <c r="B545" s="678"/>
      <c r="C545" s="679"/>
      <c r="D545" s="680"/>
      <c r="E545" s="679"/>
      <c r="F545" s="680"/>
      <c r="G545" s="680"/>
      <c r="H545" s="681"/>
      <c r="I545" s="681"/>
      <c r="M545" s="197"/>
      <c r="S545" s="198"/>
      <c r="T545" s="199"/>
    </row>
    <row r="546" spans="2:20" s="196" customFormat="1">
      <c r="B546" s="678"/>
      <c r="C546" s="679"/>
      <c r="D546" s="680"/>
      <c r="E546" s="679"/>
      <c r="F546" s="680"/>
      <c r="G546" s="680"/>
      <c r="H546" s="681"/>
      <c r="I546" s="681"/>
      <c r="M546" s="197"/>
      <c r="S546" s="198"/>
      <c r="T546" s="199"/>
    </row>
    <row r="547" spans="2:20" s="196" customFormat="1">
      <c r="B547" s="678"/>
      <c r="C547" s="679"/>
      <c r="D547" s="680"/>
      <c r="E547" s="679"/>
      <c r="F547" s="680"/>
      <c r="G547" s="680"/>
      <c r="H547" s="681"/>
      <c r="I547" s="681"/>
      <c r="M547" s="197"/>
      <c r="S547" s="198"/>
      <c r="T547" s="199"/>
    </row>
    <row r="548" spans="2:20" s="196" customFormat="1">
      <c r="B548" s="678"/>
      <c r="C548" s="679"/>
      <c r="D548" s="680"/>
      <c r="E548" s="679"/>
      <c r="F548" s="680"/>
      <c r="G548" s="680"/>
      <c r="H548" s="681"/>
      <c r="I548" s="681"/>
      <c r="M548" s="197"/>
      <c r="S548" s="198"/>
      <c r="T548" s="199"/>
    </row>
    <row r="549" spans="2:20" s="196" customFormat="1">
      <c r="B549" s="678"/>
      <c r="C549" s="679"/>
      <c r="D549" s="680"/>
      <c r="E549" s="679"/>
      <c r="F549" s="680"/>
      <c r="G549" s="680"/>
      <c r="H549" s="681"/>
      <c r="I549" s="681"/>
      <c r="M549" s="197"/>
      <c r="S549" s="198"/>
      <c r="T549" s="199"/>
    </row>
    <row r="550" spans="2:20" s="196" customFormat="1">
      <c r="B550" s="678"/>
      <c r="C550" s="679"/>
      <c r="D550" s="680"/>
      <c r="E550" s="679"/>
      <c r="F550" s="680"/>
      <c r="G550" s="680"/>
      <c r="H550" s="681"/>
      <c r="I550" s="681"/>
      <c r="M550" s="197"/>
      <c r="S550" s="198"/>
      <c r="T550" s="199"/>
    </row>
    <row r="551" spans="2:20" s="196" customFormat="1">
      <c r="B551" s="678"/>
      <c r="C551" s="679"/>
      <c r="D551" s="680"/>
      <c r="E551" s="679"/>
      <c r="F551" s="680"/>
      <c r="G551" s="680"/>
      <c r="H551" s="681"/>
      <c r="I551" s="681"/>
      <c r="M551" s="197"/>
      <c r="S551" s="198"/>
      <c r="T551" s="199"/>
    </row>
    <row r="552" spans="2:20" s="196" customFormat="1">
      <c r="B552" s="678"/>
      <c r="C552" s="679"/>
      <c r="D552" s="680"/>
      <c r="E552" s="679"/>
      <c r="F552" s="680"/>
      <c r="G552" s="680"/>
      <c r="H552" s="681"/>
      <c r="I552" s="681"/>
      <c r="M552" s="197"/>
      <c r="S552" s="198"/>
      <c r="T552" s="199"/>
    </row>
    <row r="553" spans="2:20" s="196" customFormat="1">
      <c r="B553" s="678"/>
      <c r="C553" s="679"/>
      <c r="D553" s="680"/>
      <c r="E553" s="679"/>
      <c r="F553" s="680"/>
      <c r="G553" s="680"/>
      <c r="H553" s="681"/>
      <c r="I553" s="681"/>
      <c r="M553" s="197"/>
      <c r="S553" s="198"/>
      <c r="T553" s="199"/>
    </row>
    <row r="554" spans="2:20" s="196" customFormat="1">
      <c r="B554" s="678"/>
      <c r="C554" s="679"/>
      <c r="D554" s="680"/>
      <c r="E554" s="679"/>
      <c r="F554" s="680"/>
      <c r="G554" s="680"/>
      <c r="H554" s="681"/>
      <c r="I554" s="681"/>
      <c r="M554" s="197"/>
      <c r="S554" s="198"/>
      <c r="T554" s="199"/>
    </row>
    <row r="555" spans="2:20" s="196" customFormat="1">
      <c r="B555" s="678"/>
      <c r="C555" s="679"/>
      <c r="D555" s="680"/>
      <c r="E555" s="679"/>
      <c r="F555" s="680"/>
      <c r="G555" s="680"/>
      <c r="H555" s="681"/>
      <c r="I555" s="681"/>
      <c r="M555" s="197"/>
      <c r="S555" s="198"/>
      <c r="T555" s="199"/>
    </row>
    <row r="556" spans="2:20" s="196" customFormat="1">
      <c r="B556" s="678"/>
      <c r="C556" s="679"/>
      <c r="D556" s="680"/>
      <c r="E556" s="679"/>
      <c r="F556" s="680"/>
      <c r="G556" s="680"/>
      <c r="H556" s="681"/>
      <c r="I556" s="681"/>
      <c r="M556" s="197"/>
      <c r="S556" s="198"/>
      <c r="T556" s="199"/>
    </row>
    <row r="557" spans="2:20" s="196" customFormat="1">
      <c r="B557" s="678"/>
      <c r="C557" s="679"/>
      <c r="D557" s="680"/>
      <c r="E557" s="679"/>
      <c r="F557" s="680"/>
      <c r="G557" s="680"/>
      <c r="H557" s="681"/>
      <c r="I557" s="681"/>
      <c r="M557" s="197"/>
      <c r="S557" s="198"/>
      <c r="T557" s="199"/>
    </row>
    <row r="558" spans="2:20" s="196" customFormat="1">
      <c r="B558" s="678"/>
      <c r="C558" s="679"/>
      <c r="D558" s="680"/>
      <c r="E558" s="679"/>
      <c r="F558" s="680"/>
      <c r="G558" s="680"/>
      <c r="H558" s="681"/>
      <c r="I558" s="681"/>
      <c r="M558" s="197"/>
      <c r="S558" s="198"/>
      <c r="T558" s="199"/>
    </row>
    <row r="559" spans="2:20" s="196" customFormat="1">
      <c r="B559" s="678"/>
      <c r="C559" s="679"/>
      <c r="D559" s="680"/>
      <c r="E559" s="679"/>
      <c r="F559" s="680"/>
      <c r="G559" s="680"/>
      <c r="H559" s="681"/>
      <c r="I559" s="681"/>
      <c r="M559" s="197"/>
      <c r="S559" s="198"/>
      <c r="T559" s="199"/>
    </row>
    <row r="560" spans="2:20" s="196" customFormat="1">
      <c r="B560" s="678"/>
      <c r="C560" s="679"/>
      <c r="D560" s="680"/>
      <c r="E560" s="679"/>
      <c r="F560" s="680"/>
      <c r="G560" s="680"/>
      <c r="H560" s="681"/>
      <c r="I560" s="681"/>
      <c r="M560" s="197"/>
      <c r="S560" s="198"/>
      <c r="T560" s="199"/>
    </row>
    <row r="561" spans="2:20" s="196" customFormat="1">
      <c r="B561" s="678"/>
      <c r="C561" s="679"/>
      <c r="D561" s="680"/>
      <c r="E561" s="679"/>
      <c r="F561" s="680"/>
      <c r="G561" s="680"/>
      <c r="H561" s="681"/>
      <c r="I561" s="681"/>
      <c r="M561" s="197"/>
      <c r="S561" s="198"/>
      <c r="T561" s="199"/>
    </row>
    <row r="562" spans="2:20" s="196" customFormat="1">
      <c r="B562" s="678"/>
      <c r="C562" s="679"/>
      <c r="D562" s="680"/>
      <c r="E562" s="679"/>
      <c r="F562" s="680"/>
      <c r="G562" s="680"/>
      <c r="H562" s="681"/>
      <c r="I562" s="681"/>
      <c r="M562" s="197"/>
      <c r="S562" s="198"/>
      <c r="T562" s="199"/>
    </row>
    <row r="563" spans="2:20" s="196" customFormat="1">
      <c r="B563" s="678"/>
      <c r="C563" s="679"/>
      <c r="D563" s="680"/>
      <c r="E563" s="679"/>
      <c r="F563" s="680"/>
      <c r="G563" s="680"/>
      <c r="H563" s="681"/>
      <c r="I563" s="681"/>
      <c r="M563" s="197"/>
      <c r="S563" s="198"/>
      <c r="T563" s="199"/>
    </row>
    <row r="564" spans="2:20" s="196" customFormat="1">
      <c r="B564" s="678"/>
      <c r="C564" s="679"/>
      <c r="D564" s="680"/>
      <c r="E564" s="679"/>
      <c r="F564" s="680"/>
      <c r="G564" s="680"/>
      <c r="H564" s="681"/>
      <c r="I564" s="681"/>
      <c r="M564" s="197"/>
      <c r="S564" s="198"/>
      <c r="T564" s="199"/>
    </row>
    <row r="565" spans="2:20" s="196" customFormat="1">
      <c r="B565" s="678"/>
      <c r="C565" s="679"/>
      <c r="D565" s="680"/>
      <c r="E565" s="679"/>
      <c r="F565" s="680"/>
      <c r="G565" s="680"/>
      <c r="H565" s="681"/>
      <c r="I565" s="681"/>
      <c r="M565" s="197"/>
      <c r="S565" s="198"/>
      <c r="T565" s="199"/>
    </row>
    <row r="566" spans="2:20" s="196" customFormat="1">
      <c r="B566" s="678"/>
      <c r="C566" s="679"/>
      <c r="D566" s="680"/>
      <c r="E566" s="679"/>
      <c r="F566" s="680"/>
      <c r="G566" s="680"/>
      <c r="H566" s="681"/>
      <c r="I566" s="681"/>
      <c r="M566" s="197"/>
      <c r="S566" s="198"/>
      <c r="T566" s="199"/>
    </row>
    <row r="567" spans="2:20" s="196" customFormat="1">
      <c r="B567" s="678"/>
      <c r="C567" s="679"/>
      <c r="D567" s="680"/>
      <c r="E567" s="679"/>
      <c r="F567" s="680"/>
      <c r="G567" s="680"/>
      <c r="H567" s="681"/>
      <c r="I567" s="681"/>
      <c r="M567" s="197"/>
      <c r="S567" s="198"/>
      <c r="T567" s="199"/>
    </row>
    <row r="568" spans="2:20" s="196" customFormat="1">
      <c r="B568" s="678"/>
      <c r="C568" s="679"/>
      <c r="D568" s="680"/>
      <c r="E568" s="679"/>
      <c r="F568" s="680"/>
      <c r="G568" s="680"/>
      <c r="H568" s="681"/>
      <c r="I568" s="681"/>
      <c r="M568" s="197"/>
      <c r="S568" s="198"/>
      <c r="T568" s="199"/>
    </row>
    <row r="569" spans="2:20" s="196" customFormat="1">
      <c r="B569" s="678"/>
      <c r="C569" s="679"/>
      <c r="D569" s="680"/>
      <c r="E569" s="679"/>
      <c r="F569" s="680"/>
      <c r="G569" s="680"/>
      <c r="H569" s="681"/>
      <c r="I569" s="681"/>
      <c r="M569" s="197"/>
      <c r="S569" s="198"/>
      <c r="T569" s="199"/>
    </row>
    <row r="570" spans="2:20" s="196" customFormat="1">
      <c r="B570" s="678"/>
      <c r="C570" s="679"/>
      <c r="D570" s="680"/>
      <c r="E570" s="679"/>
      <c r="F570" s="680"/>
      <c r="G570" s="680"/>
      <c r="H570" s="681"/>
      <c r="I570" s="681"/>
      <c r="M570" s="197"/>
      <c r="S570" s="198"/>
      <c r="T570" s="199"/>
    </row>
    <row r="571" spans="2:20" s="196" customFormat="1">
      <c r="B571" s="678"/>
      <c r="C571" s="679"/>
      <c r="D571" s="680"/>
      <c r="E571" s="679"/>
      <c r="F571" s="680"/>
      <c r="G571" s="680"/>
      <c r="H571" s="681"/>
      <c r="I571" s="681"/>
      <c r="M571" s="197"/>
      <c r="S571" s="198"/>
      <c r="T571" s="199"/>
    </row>
    <row r="572" spans="2:20" s="196" customFormat="1">
      <c r="B572" s="678"/>
      <c r="C572" s="679"/>
      <c r="D572" s="680"/>
      <c r="E572" s="679"/>
      <c r="F572" s="680"/>
      <c r="G572" s="680"/>
      <c r="H572" s="681"/>
      <c r="I572" s="681"/>
      <c r="M572" s="197"/>
      <c r="S572" s="198"/>
      <c r="T572" s="199"/>
    </row>
    <row r="573" spans="2:20" s="196" customFormat="1">
      <c r="B573" s="678"/>
      <c r="C573" s="679"/>
      <c r="D573" s="680"/>
      <c r="E573" s="679"/>
      <c r="F573" s="680"/>
      <c r="G573" s="680"/>
      <c r="H573" s="681"/>
      <c r="I573" s="681"/>
      <c r="M573" s="197"/>
      <c r="S573" s="198"/>
      <c r="T573" s="199"/>
    </row>
    <row r="574" spans="2:20" s="196" customFormat="1">
      <c r="B574" s="678"/>
      <c r="C574" s="679"/>
      <c r="D574" s="680"/>
      <c r="E574" s="679"/>
      <c r="F574" s="680"/>
      <c r="G574" s="680"/>
      <c r="H574" s="681"/>
      <c r="I574" s="681"/>
      <c r="M574" s="197"/>
      <c r="S574" s="198"/>
      <c r="T574" s="199"/>
    </row>
    <row r="575" spans="2:20" s="196" customFormat="1">
      <c r="B575" s="678"/>
      <c r="C575" s="679"/>
      <c r="D575" s="680"/>
      <c r="E575" s="679"/>
      <c r="F575" s="680"/>
      <c r="G575" s="680"/>
      <c r="H575" s="681"/>
      <c r="I575" s="681"/>
      <c r="M575" s="197"/>
      <c r="S575" s="198"/>
      <c r="T575" s="199"/>
    </row>
    <row r="576" spans="2:20" s="196" customFormat="1">
      <c r="B576" s="678"/>
      <c r="C576" s="679"/>
      <c r="D576" s="680"/>
      <c r="E576" s="679"/>
      <c r="F576" s="680"/>
      <c r="G576" s="680"/>
      <c r="H576" s="681"/>
      <c r="I576" s="681"/>
      <c r="M576" s="197"/>
      <c r="S576" s="198"/>
      <c r="T576" s="199"/>
    </row>
    <row r="577" spans="2:20" s="196" customFormat="1">
      <c r="B577" s="678"/>
      <c r="C577" s="679"/>
      <c r="D577" s="680"/>
      <c r="E577" s="679"/>
      <c r="F577" s="680"/>
      <c r="G577" s="680"/>
      <c r="H577" s="681"/>
      <c r="I577" s="681"/>
      <c r="M577" s="197"/>
      <c r="S577" s="198"/>
      <c r="T577" s="199"/>
    </row>
    <row r="578" spans="2:20" s="196" customFormat="1">
      <c r="B578" s="678"/>
      <c r="C578" s="679"/>
      <c r="D578" s="680"/>
      <c r="E578" s="679"/>
      <c r="F578" s="680"/>
      <c r="G578" s="680"/>
      <c r="H578" s="681"/>
      <c r="I578" s="681"/>
      <c r="M578" s="197"/>
      <c r="S578" s="198"/>
      <c r="T578" s="199"/>
    </row>
    <row r="579" spans="2:20" s="196" customFormat="1">
      <c r="B579" s="678"/>
      <c r="C579" s="679"/>
      <c r="D579" s="680"/>
      <c r="E579" s="679"/>
      <c r="F579" s="680"/>
      <c r="G579" s="680"/>
      <c r="H579" s="681"/>
      <c r="I579" s="681"/>
      <c r="M579" s="197"/>
      <c r="S579" s="198"/>
      <c r="T579" s="199"/>
    </row>
    <row r="580" spans="2:20" s="196" customFormat="1">
      <c r="B580" s="678"/>
      <c r="C580" s="679"/>
      <c r="D580" s="680"/>
      <c r="E580" s="679"/>
      <c r="F580" s="680"/>
      <c r="G580" s="680"/>
      <c r="H580" s="681"/>
      <c r="I580" s="681"/>
      <c r="M580" s="197"/>
      <c r="S580" s="198"/>
      <c r="T580" s="199"/>
    </row>
    <row r="581" spans="2:20" s="196" customFormat="1">
      <c r="B581" s="678"/>
      <c r="C581" s="679"/>
      <c r="D581" s="680"/>
      <c r="E581" s="679"/>
      <c r="F581" s="680"/>
      <c r="G581" s="680"/>
      <c r="H581" s="681"/>
      <c r="I581" s="681"/>
      <c r="M581" s="197"/>
      <c r="S581" s="198"/>
      <c r="T581" s="199"/>
    </row>
    <row r="582" spans="2:20" s="196" customFormat="1">
      <c r="B582" s="678"/>
      <c r="C582" s="679"/>
      <c r="D582" s="680"/>
      <c r="E582" s="679"/>
      <c r="F582" s="680"/>
      <c r="G582" s="680"/>
      <c r="H582" s="681"/>
      <c r="I582" s="681"/>
      <c r="M582" s="197"/>
      <c r="S582" s="198"/>
      <c r="T582" s="199"/>
    </row>
    <row r="583" spans="2:20" s="196" customFormat="1">
      <c r="B583" s="678"/>
      <c r="C583" s="679"/>
      <c r="D583" s="680"/>
      <c r="E583" s="679"/>
      <c r="F583" s="680"/>
      <c r="G583" s="680"/>
      <c r="H583" s="681"/>
      <c r="I583" s="681"/>
      <c r="M583" s="197"/>
      <c r="S583" s="198"/>
      <c r="T583" s="199"/>
    </row>
    <row r="584" spans="2:20" s="196" customFormat="1">
      <c r="B584" s="678"/>
      <c r="C584" s="679"/>
      <c r="D584" s="680"/>
      <c r="E584" s="679"/>
      <c r="F584" s="680"/>
      <c r="G584" s="680"/>
      <c r="H584" s="681"/>
      <c r="I584" s="681"/>
      <c r="M584" s="197"/>
      <c r="S584" s="198"/>
      <c r="T584" s="199"/>
    </row>
    <row r="585" spans="2:20" s="196" customFormat="1">
      <c r="B585" s="678"/>
      <c r="C585" s="679"/>
      <c r="D585" s="680"/>
      <c r="E585" s="679"/>
      <c r="F585" s="680"/>
      <c r="G585" s="680"/>
      <c r="H585" s="681"/>
      <c r="I585" s="681"/>
      <c r="M585" s="197"/>
      <c r="S585" s="198"/>
      <c r="T585" s="199"/>
    </row>
    <row r="586" spans="2:20" s="196" customFormat="1">
      <c r="B586" s="678"/>
      <c r="C586" s="679"/>
      <c r="D586" s="680"/>
      <c r="E586" s="679"/>
      <c r="F586" s="680"/>
      <c r="G586" s="680"/>
      <c r="H586" s="681"/>
      <c r="I586" s="681"/>
      <c r="M586" s="197"/>
      <c r="S586" s="198"/>
      <c r="T586" s="199"/>
    </row>
    <row r="587" spans="2:20" s="196" customFormat="1">
      <c r="B587" s="678"/>
      <c r="C587" s="679"/>
      <c r="D587" s="680"/>
      <c r="E587" s="679"/>
      <c r="F587" s="680"/>
      <c r="G587" s="680"/>
      <c r="H587" s="681"/>
      <c r="I587" s="681"/>
      <c r="M587" s="197"/>
      <c r="S587" s="198"/>
      <c r="T587" s="199"/>
    </row>
    <row r="588" spans="2:20" s="196" customFormat="1">
      <c r="B588" s="678"/>
      <c r="C588" s="679"/>
      <c r="D588" s="680"/>
      <c r="E588" s="679"/>
      <c r="F588" s="680"/>
      <c r="G588" s="680"/>
      <c r="H588" s="681"/>
      <c r="I588" s="681"/>
      <c r="M588" s="197"/>
      <c r="S588" s="198"/>
      <c r="T588" s="199"/>
    </row>
    <row r="589" spans="2:20" s="196" customFormat="1">
      <c r="B589" s="678"/>
      <c r="C589" s="679"/>
      <c r="D589" s="680"/>
      <c r="E589" s="679"/>
      <c r="F589" s="680"/>
      <c r="G589" s="680"/>
      <c r="H589" s="681"/>
      <c r="I589" s="681"/>
      <c r="M589" s="197"/>
      <c r="S589" s="198"/>
      <c r="T589" s="199"/>
    </row>
    <row r="590" spans="2:20" s="196" customFormat="1">
      <c r="B590" s="678"/>
      <c r="C590" s="679"/>
      <c r="D590" s="680"/>
      <c r="E590" s="679"/>
      <c r="F590" s="680"/>
      <c r="G590" s="680"/>
      <c r="H590" s="681"/>
      <c r="I590" s="681"/>
      <c r="M590" s="197"/>
      <c r="S590" s="198"/>
      <c r="T590" s="199"/>
    </row>
    <row r="591" spans="2:20" s="196" customFormat="1">
      <c r="B591" s="678"/>
      <c r="C591" s="679"/>
      <c r="D591" s="680"/>
      <c r="E591" s="679"/>
      <c r="F591" s="680"/>
      <c r="G591" s="680"/>
      <c r="H591" s="681"/>
      <c r="I591" s="681"/>
      <c r="M591" s="197"/>
      <c r="S591" s="198"/>
      <c r="T591" s="199"/>
    </row>
    <row r="592" spans="2:20" s="196" customFormat="1">
      <c r="B592" s="678"/>
      <c r="C592" s="679"/>
      <c r="D592" s="680"/>
      <c r="E592" s="679"/>
      <c r="F592" s="680"/>
      <c r="G592" s="680"/>
      <c r="H592" s="681"/>
      <c r="I592" s="681"/>
      <c r="M592" s="197"/>
      <c r="S592" s="198"/>
      <c r="T592" s="199"/>
    </row>
    <row r="593" spans="2:20" s="196" customFormat="1">
      <c r="B593" s="678"/>
      <c r="C593" s="679"/>
      <c r="D593" s="680"/>
      <c r="E593" s="679"/>
      <c r="F593" s="680"/>
      <c r="G593" s="680"/>
      <c r="H593" s="681"/>
      <c r="I593" s="681"/>
      <c r="M593" s="197"/>
      <c r="S593" s="198"/>
      <c r="T593" s="199"/>
    </row>
    <row r="594" spans="2:20" s="196" customFormat="1">
      <c r="B594" s="678"/>
      <c r="C594" s="679"/>
      <c r="D594" s="680"/>
      <c r="E594" s="679"/>
      <c r="F594" s="680"/>
      <c r="G594" s="680"/>
      <c r="H594" s="681"/>
      <c r="I594" s="681"/>
      <c r="M594" s="197"/>
      <c r="S594" s="198"/>
      <c r="T594" s="199"/>
    </row>
    <row r="595" spans="2:20" s="196" customFormat="1">
      <c r="B595" s="678"/>
      <c r="C595" s="679"/>
      <c r="D595" s="680"/>
      <c r="E595" s="679"/>
      <c r="F595" s="680"/>
      <c r="G595" s="680"/>
      <c r="H595" s="681"/>
      <c r="I595" s="681"/>
      <c r="M595" s="197"/>
      <c r="S595" s="198"/>
      <c r="T595" s="199"/>
    </row>
    <row r="596" spans="2:20" s="196" customFormat="1">
      <c r="B596" s="678"/>
      <c r="C596" s="679"/>
      <c r="D596" s="680"/>
      <c r="E596" s="679"/>
      <c r="F596" s="680"/>
      <c r="G596" s="680"/>
      <c r="H596" s="681"/>
      <c r="I596" s="681"/>
      <c r="M596" s="197"/>
      <c r="S596" s="198"/>
      <c r="T596" s="199"/>
    </row>
    <row r="597" spans="2:20" s="196" customFormat="1">
      <c r="B597" s="678"/>
      <c r="C597" s="679"/>
      <c r="D597" s="680"/>
      <c r="E597" s="679"/>
      <c r="F597" s="680"/>
      <c r="G597" s="680"/>
      <c r="H597" s="681"/>
      <c r="I597" s="681"/>
      <c r="M597" s="197"/>
      <c r="S597" s="198"/>
      <c r="T597" s="199"/>
    </row>
    <row r="598" spans="2:20" s="196" customFormat="1">
      <c r="B598" s="678"/>
      <c r="C598" s="679"/>
      <c r="D598" s="680"/>
      <c r="E598" s="679"/>
      <c r="F598" s="680"/>
      <c r="G598" s="680"/>
      <c r="H598" s="681"/>
      <c r="I598" s="681"/>
      <c r="M598" s="197"/>
      <c r="S598" s="198"/>
      <c r="T598" s="199"/>
    </row>
    <row r="599" spans="2:20" s="196" customFormat="1">
      <c r="B599" s="678"/>
      <c r="C599" s="679"/>
      <c r="D599" s="680"/>
      <c r="E599" s="679"/>
      <c r="F599" s="680"/>
      <c r="G599" s="680"/>
      <c r="H599" s="681"/>
      <c r="I599" s="681"/>
      <c r="M599" s="197"/>
      <c r="S599" s="198"/>
      <c r="T599" s="199"/>
    </row>
    <row r="600" spans="2:20" s="196" customFormat="1">
      <c r="B600" s="678"/>
      <c r="C600" s="679"/>
      <c r="D600" s="680"/>
      <c r="E600" s="679"/>
      <c r="F600" s="680"/>
      <c r="G600" s="680"/>
      <c r="H600" s="681"/>
      <c r="I600" s="681"/>
      <c r="M600" s="197"/>
      <c r="S600" s="198"/>
      <c r="T600" s="199"/>
    </row>
    <row r="601" spans="2:20" s="196" customFormat="1">
      <c r="B601" s="678"/>
      <c r="C601" s="679"/>
      <c r="D601" s="680"/>
      <c r="E601" s="679"/>
      <c r="F601" s="680"/>
      <c r="G601" s="680"/>
      <c r="H601" s="681"/>
      <c r="I601" s="681"/>
      <c r="M601" s="197"/>
      <c r="S601" s="198"/>
      <c r="T601" s="199"/>
    </row>
    <row r="602" spans="2:20" s="196" customFormat="1">
      <c r="B602" s="678"/>
      <c r="C602" s="679"/>
      <c r="D602" s="680"/>
      <c r="E602" s="679"/>
      <c r="F602" s="680"/>
      <c r="G602" s="680"/>
      <c r="H602" s="681"/>
      <c r="I602" s="681"/>
      <c r="M602" s="197"/>
      <c r="S602" s="198"/>
      <c r="T602" s="199"/>
    </row>
    <row r="603" spans="2:20" s="196" customFormat="1">
      <c r="B603" s="678"/>
      <c r="C603" s="679"/>
      <c r="D603" s="680"/>
      <c r="E603" s="679"/>
      <c r="F603" s="680"/>
      <c r="G603" s="680"/>
      <c r="H603" s="681"/>
      <c r="I603" s="681"/>
      <c r="M603" s="197"/>
      <c r="S603" s="198"/>
      <c r="T603" s="199"/>
    </row>
    <row r="604" spans="2:20" s="196" customFormat="1">
      <c r="B604" s="678"/>
      <c r="C604" s="679"/>
      <c r="D604" s="680"/>
      <c r="E604" s="679"/>
      <c r="F604" s="680"/>
      <c r="G604" s="680"/>
      <c r="H604" s="681"/>
      <c r="I604" s="681"/>
      <c r="M604" s="197"/>
      <c r="S604" s="198"/>
      <c r="T604" s="199"/>
    </row>
    <row r="605" spans="2:20" s="196" customFormat="1">
      <c r="B605" s="678"/>
      <c r="C605" s="679"/>
      <c r="D605" s="680"/>
      <c r="E605" s="679"/>
      <c r="F605" s="680"/>
      <c r="G605" s="680"/>
      <c r="H605" s="681"/>
      <c r="I605" s="681"/>
      <c r="M605" s="197"/>
      <c r="S605" s="198"/>
      <c r="T605" s="199"/>
    </row>
    <row r="606" spans="2:20" s="196" customFormat="1">
      <c r="B606" s="678"/>
      <c r="C606" s="679"/>
      <c r="D606" s="680"/>
      <c r="E606" s="679"/>
      <c r="F606" s="680"/>
      <c r="G606" s="680"/>
      <c r="H606" s="681"/>
      <c r="I606" s="681"/>
      <c r="M606" s="197"/>
      <c r="S606" s="198"/>
      <c r="T606" s="199"/>
    </row>
    <row r="607" spans="2:20" s="196" customFormat="1">
      <c r="B607" s="678"/>
      <c r="C607" s="679"/>
      <c r="D607" s="680"/>
      <c r="E607" s="679"/>
      <c r="F607" s="680"/>
      <c r="G607" s="680"/>
      <c r="H607" s="681"/>
      <c r="I607" s="681"/>
      <c r="M607" s="197"/>
      <c r="S607" s="198"/>
      <c r="T607" s="199"/>
    </row>
    <row r="608" spans="2:20" s="196" customFormat="1">
      <c r="B608" s="678"/>
      <c r="C608" s="679"/>
      <c r="D608" s="680"/>
      <c r="E608" s="679"/>
      <c r="F608" s="680"/>
      <c r="G608" s="680"/>
      <c r="H608" s="681"/>
      <c r="I608" s="681"/>
      <c r="M608" s="197"/>
      <c r="S608" s="198"/>
      <c r="T608" s="199"/>
    </row>
    <row r="609" spans="2:20" s="196" customFormat="1">
      <c r="B609" s="678"/>
      <c r="C609" s="679"/>
      <c r="D609" s="680"/>
      <c r="E609" s="679"/>
      <c r="F609" s="680"/>
      <c r="G609" s="680"/>
      <c r="H609" s="681"/>
      <c r="I609" s="681"/>
      <c r="M609" s="197"/>
      <c r="S609" s="198"/>
      <c r="T609" s="199"/>
    </row>
    <row r="610" spans="2:20" s="196" customFormat="1">
      <c r="B610" s="678"/>
      <c r="C610" s="679"/>
      <c r="D610" s="680"/>
      <c r="E610" s="679"/>
      <c r="F610" s="680"/>
      <c r="G610" s="680"/>
      <c r="H610" s="681"/>
      <c r="I610" s="681"/>
      <c r="M610" s="197"/>
      <c r="S610" s="198"/>
      <c r="T610" s="199"/>
    </row>
    <row r="611" spans="2:20" s="196" customFormat="1">
      <c r="B611" s="678"/>
      <c r="C611" s="679"/>
      <c r="D611" s="680"/>
      <c r="E611" s="679"/>
      <c r="F611" s="680"/>
      <c r="G611" s="680"/>
      <c r="H611" s="681"/>
      <c r="I611" s="681"/>
      <c r="M611" s="197"/>
      <c r="S611" s="198"/>
      <c r="T611" s="199"/>
    </row>
    <row r="612" spans="2:20" s="196" customFormat="1">
      <c r="B612" s="678"/>
      <c r="C612" s="679"/>
      <c r="D612" s="680"/>
      <c r="E612" s="679"/>
      <c r="F612" s="680"/>
      <c r="G612" s="680"/>
      <c r="H612" s="681"/>
      <c r="I612" s="681"/>
      <c r="M612" s="197"/>
      <c r="S612" s="198"/>
      <c r="T612" s="199"/>
    </row>
    <row r="613" spans="2:20" s="196" customFormat="1">
      <c r="B613" s="678"/>
      <c r="C613" s="679"/>
      <c r="D613" s="680"/>
      <c r="E613" s="679"/>
      <c r="F613" s="680"/>
      <c r="G613" s="680"/>
      <c r="H613" s="681"/>
      <c r="I613" s="681"/>
      <c r="M613" s="197"/>
      <c r="S613" s="198"/>
      <c r="T613" s="199"/>
    </row>
    <row r="614" spans="2:20" s="196" customFormat="1">
      <c r="B614" s="678"/>
      <c r="C614" s="679"/>
      <c r="D614" s="680"/>
      <c r="E614" s="679"/>
      <c r="F614" s="680"/>
      <c r="G614" s="680"/>
      <c r="H614" s="681"/>
      <c r="I614" s="681"/>
      <c r="M614" s="197"/>
      <c r="S614" s="198"/>
      <c r="T614" s="199"/>
    </row>
    <row r="615" spans="2:20" s="196" customFormat="1">
      <c r="B615" s="678"/>
      <c r="C615" s="679"/>
      <c r="D615" s="680"/>
      <c r="E615" s="679"/>
      <c r="F615" s="680"/>
      <c r="G615" s="680"/>
      <c r="H615" s="681"/>
      <c r="I615" s="681"/>
      <c r="M615" s="197"/>
      <c r="S615" s="198"/>
      <c r="T615" s="199"/>
    </row>
    <row r="616" spans="2:20" s="196" customFormat="1">
      <c r="B616" s="678"/>
      <c r="C616" s="679"/>
      <c r="D616" s="680"/>
      <c r="E616" s="679"/>
      <c r="F616" s="680"/>
      <c r="G616" s="680"/>
      <c r="H616" s="681"/>
      <c r="I616" s="681"/>
      <c r="M616" s="197"/>
      <c r="S616" s="198"/>
      <c r="T616" s="199"/>
    </row>
    <row r="617" spans="2:20" s="196" customFormat="1">
      <c r="B617" s="678"/>
      <c r="C617" s="679"/>
      <c r="D617" s="680"/>
      <c r="E617" s="679"/>
      <c r="F617" s="680"/>
      <c r="G617" s="680"/>
      <c r="H617" s="681"/>
      <c r="I617" s="681"/>
      <c r="M617" s="197"/>
      <c r="S617" s="198"/>
      <c r="T617" s="199"/>
    </row>
    <row r="618" spans="2:20" s="196" customFormat="1">
      <c r="B618" s="678"/>
      <c r="C618" s="679"/>
      <c r="D618" s="680"/>
      <c r="E618" s="679"/>
      <c r="F618" s="680"/>
      <c r="G618" s="680"/>
      <c r="H618" s="681"/>
      <c r="I618" s="681"/>
      <c r="M618" s="197"/>
      <c r="S618" s="198"/>
      <c r="T618" s="199"/>
    </row>
    <row r="619" spans="2:20" s="196" customFormat="1">
      <c r="B619" s="678"/>
      <c r="C619" s="679"/>
      <c r="D619" s="680"/>
      <c r="E619" s="679"/>
      <c r="F619" s="680"/>
      <c r="G619" s="680"/>
      <c r="H619" s="681"/>
      <c r="I619" s="681"/>
      <c r="M619" s="197"/>
      <c r="S619" s="198"/>
      <c r="T619" s="199"/>
    </row>
    <row r="620" spans="2:20" s="196" customFormat="1">
      <c r="B620" s="678"/>
      <c r="C620" s="679"/>
      <c r="D620" s="680"/>
      <c r="E620" s="679"/>
      <c r="F620" s="680"/>
      <c r="G620" s="680"/>
      <c r="H620" s="681"/>
      <c r="I620" s="681"/>
      <c r="M620" s="197"/>
      <c r="S620" s="198"/>
      <c r="T620" s="199"/>
    </row>
    <row r="621" spans="2:20" s="196" customFormat="1">
      <c r="B621" s="678"/>
      <c r="C621" s="679"/>
      <c r="D621" s="680"/>
      <c r="E621" s="679"/>
      <c r="F621" s="680"/>
      <c r="G621" s="680"/>
      <c r="H621" s="681"/>
      <c r="I621" s="681"/>
      <c r="M621" s="197"/>
      <c r="S621" s="198"/>
      <c r="T621" s="199"/>
    </row>
    <row r="622" spans="2:20" s="196" customFormat="1">
      <c r="B622" s="678"/>
      <c r="C622" s="679"/>
      <c r="D622" s="680"/>
      <c r="E622" s="679"/>
      <c r="F622" s="680"/>
      <c r="G622" s="680"/>
      <c r="H622" s="681"/>
      <c r="I622" s="681"/>
      <c r="M622" s="197"/>
      <c r="S622" s="198"/>
      <c r="T622" s="199"/>
    </row>
    <row r="623" spans="2:20" s="196" customFormat="1">
      <c r="B623" s="678"/>
      <c r="C623" s="679"/>
      <c r="D623" s="680"/>
      <c r="E623" s="679"/>
      <c r="F623" s="680"/>
      <c r="G623" s="680"/>
      <c r="H623" s="681"/>
      <c r="I623" s="681"/>
      <c r="M623" s="197"/>
      <c r="S623" s="198"/>
      <c r="T623" s="199"/>
    </row>
    <row r="624" spans="2:20" s="196" customFormat="1">
      <c r="B624" s="678"/>
      <c r="C624" s="679"/>
      <c r="D624" s="680"/>
      <c r="E624" s="679"/>
      <c r="F624" s="680"/>
      <c r="G624" s="680"/>
      <c r="H624" s="681"/>
      <c r="I624" s="681"/>
      <c r="M624" s="197"/>
      <c r="S624" s="198"/>
      <c r="T624" s="199"/>
    </row>
    <row r="625" spans="2:20" s="196" customFormat="1">
      <c r="B625" s="678"/>
      <c r="C625" s="679"/>
      <c r="D625" s="680"/>
      <c r="E625" s="679"/>
      <c r="F625" s="680"/>
      <c r="G625" s="680"/>
      <c r="H625" s="681"/>
      <c r="I625" s="681"/>
      <c r="M625" s="197"/>
      <c r="S625" s="198"/>
      <c r="T625" s="199"/>
    </row>
    <row r="626" spans="2:20" s="196" customFormat="1">
      <c r="B626" s="678"/>
      <c r="C626" s="679"/>
      <c r="D626" s="680"/>
      <c r="E626" s="679"/>
      <c r="F626" s="680"/>
      <c r="G626" s="680"/>
      <c r="H626" s="681"/>
      <c r="I626" s="681"/>
      <c r="M626" s="197"/>
      <c r="S626" s="198"/>
      <c r="T626" s="199"/>
    </row>
    <row r="627" spans="2:20" s="196" customFormat="1">
      <c r="B627" s="678"/>
      <c r="C627" s="679"/>
      <c r="D627" s="680"/>
      <c r="E627" s="679"/>
      <c r="F627" s="680"/>
      <c r="G627" s="680"/>
      <c r="H627" s="681"/>
      <c r="I627" s="681"/>
      <c r="M627" s="197"/>
      <c r="S627" s="198"/>
      <c r="T627" s="199"/>
    </row>
    <row r="628" spans="2:20" s="196" customFormat="1">
      <c r="B628" s="678"/>
      <c r="C628" s="679"/>
      <c r="D628" s="680"/>
      <c r="E628" s="679"/>
      <c r="F628" s="680"/>
      <c r="G628" s="680"/>
      <c r="H628" s="681"/>
      <c r="I628" s="681"/>
      <c r="M628" s="197"/>
      <c r="S628" s="198"/>
      <c r="T628" s="199"/>
    </row>
    <row r="629" spans="2:20" s="196" customFormat="1">
      <c r="B629" s="678"/>
      <c r="C629" s="679"/>
      <c r="D629" s="680"/>
      <c r="E629" s="679"/>
      <c r="F629" s="680"/>
      <c r="G629" s="680"/>
      <c r="H629" s="681"/>
      <c r="I629" s="681"/>
      <c r="M629" s="197"/>
      <c r="S629" s="198"/>
      <c r="T629" s="199"/>
    </row>
    <row r="630" spans="2:20" s="196" customFormat="1">
      <c r="B630" s="678"/>
      <c r="C630" s="679"/>
      <c r="D630" s="680"/>
      <c r="E630" s="679"/>
      <c r="F630" s="680"/>
      <c r="G630" s="680"/>
      <c r="H630" s="681"/>
      <c r="I630" s="681"/>
      <c r="M630" s="197"/>
      <c r="S630" s="198"/>
      <c r="T630" s="199"/>
    </row>
    <row r="631" spans="2:20" s="196" customFormat="1">
      <c r="B631" s="678"/>
      <c r="C631" s="679"/>
      <c r="D631" s="680"/>
      <c r="E631" s="679"/>
      <c r="F631" s="680"/>
      <c r="G631" s="680"/>
      <c r="H631" s="681"/>
      <c r="I631" s="681"/>
      <c r="M631" s="197"/>
      <c r="S631" s="198"/>
      <c r="T631" s="199"/>
    </row>
    <row r="632" spans="2:20" s="196" customFormat="1">
      <c r="B632" s="678"/>
      <c r="C632" s="679"/>
      <c r="D632" s="680"/>
      <c r="E632" s="679"/>
      <c r="F632" s="680"/>
      <c r="G632" s="680"/>
      <c r="H632" s="681"/>
      <c r="I632" s="681"/>
      <c r="M632" s="197"/>
      <c r="S632" s="198"/>
      <c r="T632" s="199"/>
    </row>
    <row r="633" spans="2:20" s="196" customFormat="1">
      <c r="B633" s="678"/>
      <c r="C633" s="679"/>
      <c r="D633" s="680"/>
      <c r="E633" s="679"/>
      <c r="F633" s="680"/>
      <c r="G633" s="680"/>
      <c r="H633" s="681"/>
      <c r="I633" s="681"/>
      <c r="M633" s="197"/>
      <c r="S633" s="198"/>
      <c r="T633" s="199"/>
    </row>
    <row r="634" spans="2:20" s="196" customFormat="1">
      <c r="B634" s="678"/>
      <c r="C634" s="679"/>
      <c r="D634" s="680"/>
      <c r="E634" s="679"/>
      <c r="F634" s="680"/>
      <c r="G634" s="680"/>
      <c r="H634" s="681"/>
      <c r="I634" s="681"/>
      <c r="M634" s="197"/>
      <c r="S634" s="198"/>
      <c r="T634" s="199"/>
    </row>
    <row r="635" spans="2:20" s="196" customFormat="1">
      <c r="B635" s="678"/>
      <c r="C635" s="679"/>
      <c r="D635" s="680"/>
      <c r="E635" s="679"/>
      <c r="F635" s="680"/>
      <c r="G635" s="680"/>
      <c r="H635" s="681"/>
      <c r="I635" s="681"/>
      <c r="M635" s="197"/>
      <c r="S635" s="198"/>
      <c r="T635" s="199"/>
    </row>
    <row r="636" spans="2:20" s="196" customFormat="1">
      <c r="B636" s="678"/>
      <c r="C636" s="679"/>
      <c r="D636" s="680"/>
      <c r="E636" s="679"/>
      <c r="F636" s="680"/>
      <c r="G636" s="680"/>
      <c r="H636" s="681"/>
      <c r="I636" s="681"/>
      <c r="M636" s="197"/>
      <c r="S636" s="198"/>
      <c r="T636" s="199"/>
    </row>
    <row r="637" spans="2:20" s="196" customFormat="1">
      <c r="B637" s="678"/>
      <c r="C637" s="679"/>
      <c r="D637" s="680"/>
      <c r="E637" s="679"/>
      <c r="F637" s="680"/>
      <c r="G637" s="680"/>
      <c r="H637" s="681"/>
      <c r="I637" s="681"/>
      <c r="M637" s="197"/>
      <c r="S637" s="198"/>
      <c r="T637" s="199"/>
    </row>
    <row r="638" spans="2:20" s="196" customFormat="1">
      <c r="B638" s="678"/>
      <c r="C638" s="679"/>
      <c r="D638" s="680"/>
      <c r="E638" s="679"/>
      <c r="F638" s="680"/>
      <c r="G638" s="680"/>
      <c r="H638" s="681"/>
      <c r="I638" s="681"/>
      <c r="M638" s="197"/>
      <c r="S638" s="198"/>
      <c r="T638" s="199"/>
    </row>
    <row r="639" spans="2:20" s="196" customFormat="1">
      <c r="B639" s="678"/>
      <c r="C639" s="679"/>
      <c r="D639" s="680"/>
      <c r="E639" s="679"/>
      <c r="F639" s="680"/>
      <c r="G639" s="680"/>
      <c r="H639" s="681"/>
      <c r="I639" s="681"/>
      <c r="M639" s="197"/>
      <c r="S639" s="198"/>
      <c r="T639" s="199"/>
    </row>
    <row r="640" spans="2:20" s="196" customFormat="1">
      <c r="B640" s="678"/>
      <c r="C640" s="679"/>
      <c r="D640" s="680"/>
      <c r="E640" s="679"/>
      <c r="F640" s="680"/>
      <c r="G640" s="680"/>
      <c r="H640" s="681"/>
      <c r="I640" s="681"/>
      <c r="M640" s="197"/>
      <c r="S640" s="198"/>
      <c r="T640" s="199"/>
    </row>
    <row r="641" spans="2:20" s="196" customFormat="1">
      <c r="B641" s="678"/>
      <c r="C641" s="679"/>
      <c r="D641" s="680"/>
      <c r="E641" s="679"/>
      <c r="F641" s="680"/>
      <c r="G641" s="680"/>
      <c r="H641" s="681"/>
      <c r="I641" s="681"/>
      <c r="M641" s="197"/>
      <c r="S641" s="198"/>
      <c r="T641" s="199"/>
    </row>
    <row r="642" spans="2:20" s="196" customFormat="1">
      <c r="B642" s="678"/>
      <c r="C642" s="679"/>
      <c r="D642" s="680"/>
      <c r="E642" s="679"/>
      <c r="F642" s="680"/>
      <c r="G642" s="680"/>
      <c r="H642" s="681"/>
      <c r="I642" s="681"/>
      <c r="M642" s="197"/>
      <c r="S642" s="198"/>
      <c r="T642" s="199"/>
    </row>
    <row r="643" spans="2:20" s="196" customFormat="1">
      <c r="B643" s="678"/>
      <c r="C643" s="679"/>
      <c r="D643" s="680"/>
      <c r="E643" s="679"/>
      <c r="F643" s="680"/>
      <c r="G643" s="680"/>
      <c r="H643" s="681"/>
      <c r="I643" s="681"/>
      <c r="M643" s="197"/>
      <c r="S643" s="198"/>
      <c r="T643" s="199"/>
    </row>
    <row r="644" spans="2:20" s="196" customFormat="1">
      <c r="B644" s="678"/>
      <c r="C644" s="679"/>
      <c r="D644" s="680"/>
      <c r="E644" s="679"/>
      <c r="F644" s="680"/>
      <c r="G644" s="680"/>
      <c r="H644" s="681"/>
      <c r="I644" s="681"/>
      <c r="M644" s="197"/>
      <c r="S644" s="198"/>
      <c r="T644" s="199"/>
    </row>
    <row r="645" spans="2:20" s="196" customFormat="1">
      <c r="B645" s="678"/>
      <c r="C645" s="679"/>
      <c r="D645" s="680"/>
      <c r="E645" s="679"/>
      <c r="F645" s="680"/>
      <c r="G645" s="680"/>
      <c r="H645" s="681"/>
      <c r="I645" s="681"/>
      <c r="M645" s="197"/>
      <c r="S645" s="198"/>
      <c r="T645" s="199"/>
    </row>
    <row r="646" spans="2:20" s="196" customFormat="1">
      <c r="B646" s="678"/>
      <c r="C646" s="679"/>
      <c r="D646" s="680"/>
      <c r="E646" s="679"/>
      <c r="F646" s="680"/>
      <c r="G646" s="680"/>
      <c r="H646" s="681"/>
      <c r="I646" s="681"/>
      <c r="M646" s="197"/>
      <c r="S646" s="198"/>
      <c r="T646" s="199"/>
    </row>
    <row r="647" spans="2:20" s="196" customFormat="1">
      <c r="B647" s="678"/>
      <c r="C647" s="679"/>
      <c r="D647" s="680"/>
      <c r="E647" s="679"/>
      <c r="F647" s="680"/>
      <c r="G647" s="680"/>
      <c r="H647" s="681"/>
      <c r="I647" s="681"/>
      <c r="M647" s="197"/>
      <c r="S647" s="198"/>
      <c r="T647" s="199"/>
    </row>
    <row r="648" spans="2:20" s="196" customFormat="1">
      <c r="B648" s="678"/>
      <c r="C648" s="679"/>
      <c r="D648" s="680"/>
      <c r="E648" s="679"/>
      <c r="F648" s="680"/>
      <c r="G648" s="680"/>
      <c r="H648" s="681"/>
      <c r="I648" s="681"/>
      <c r="M648" s="197"/>
      <c r="S648" s="198"/>
      <c r="T648" s="199"/>
    </row>
    <row r="649" spans="2:20" s="196" customFormat="1">
      <c r="B649" s="678"/>
      <c r="C649" s="679"/>
      <c r="D649" s="680"/>
      <c r="E649" s="679"/>
      <c r="F649" s="680"/>
      <c r="G649" s="680"/>
      <c r="H649" s="681"/>
      <c r="I649" s="681"/>
      <c r="M649" s="197"/>
      <c r="S649" s="198"/>
      <c r="T649" s="199"/>
    </row>
    <row r="650" spans="2:20" s="196" customFormat="1">
      <c r="B650" s="678"/>
      <c r="C650" s="679"/>
      <c r="D650" s="680"/>
      <c r="E650" s="679"/>
      <c r="F650" s="680"/>
      <c r="G650" s="680"/>
      <c r="H650" s="681"/>
      <c r="I650" s="681"/>
      <c r="M650" s="197"/>
      <c r="S650" s="198"/>
      <c r="T650" s="199"/>
    </row>
    <row r="651" spans="2:20" s="196" customFormat="1">
      <c r="B651" s="678"/>
      <c r="C651" s="679"/>
      <c r="D651" s="680"/>
      <c r="E651" s="679"/>
      <c r="F651" s="680"/>
      <c r="G651" s="680"/>
      <c r="H651" s="681"/>
      <c r="I651" s="681"/>
      <c r="M651" s="197"/>
      <c r="S651" s="198"/>
      <c r="T651" s="199"/>
    </row>
    <row r="652" spans="2:20" s="196" customFormat="1">
      <c r="B652" s="678"/>
      <c r="C652" s="679"/>
      <c r="D652" s="680"/>
      <c r="E652" s="679"/>
      <c r="F652" s="680"/>
      <c r="G652" s="680"/>
      <c r="H652" s="681"/>
      <c r="I652" s="681"/>
      <c r="M652" s="197"/>
      <c r="S652" s="198"/>
      <c r="T652" s="199"/>
    </row>
    <row r="653" spans="2:20" s="196" customFormat="1">
      <c r="B653" s="678"/>
      <c r="C653" s="679"/>
      <c r="D653" s="680"/>
      <c r="E653" s="679"/>
      <c r="F653" s="680"/>
      <c r="G653" s="680"/>
      <c r="H653" s="681"/>
      <c r="I653" s="681"/>
      <c r="M653" s="197"/>
      <c r="S653" s="198"/>
      <c r="T653" s="199"/>
    </row>
    <row r="654" spans="2:20" s="196" customFormat="1">
      <c r="B654" s="678"/>
      <c r="C654" s="679"/>
      <c r="D654" s="680"/>
      <c r="E654" s="679"/>
      <c r="F654" s="680"/>
      <c r="G654" s="680"/>
      <c r="H654" s="681"/>
      <c r="I654" s="681"/>
      <c r="M654" s="197"/>
      <c r="S654" s="198"/>
      <c r="T654" s="199"/>
    </row>
    <row r="655" spans="2:20" s="196" customFormat="1">
      <c r="B655" s="678"/>
      <c r="C655" s="679"/>
      <c r="D655" s="680"/>
      <c r="E655" s="679"/>
      <c r="F655" s="680"/>
      <c r="G655" s="680"/>
      <c r="H655" s="681"/>
      <c r="I655" s="681"/>
      <c r="M655" s="197"/>
      <c r="S655" s="198"/>
      <c r="T655" s="199"/>
    </row>
    <row r="656" spans="2:20" s="196" customFormat="1">
      <c r="B656" s="678"/>
      <c r="C656" s="679"/>
      <c r="D656" s="680"/>
      <c r="E656" s="679"/>
      <c r="F656" s="680"/>
      <c r="G656" s="680"/>
      <c r="H656" s="681"/>
      <c r="I656" s="681"/>
      <c r="M656" s="197"/>
      <c r="S656" s="198"/>
      <c r="T656" s="199"/>
    </row>
    <row r="657" spans="2:20" s="196" customFormat="1">
      <c r="B657" s="678"/>
      <c r="C657" s="679"/>
      <c r="D657" s="680"/>
      <c r="E657" s="679"/>
      <c r="F657" s="680"/>
      <c r="G657" s="680"/>
      <c r="H657" s="681"/>
      <c r="I657" s="681"/>
      <c r="M657" s="197"/>
      <c r="S657" s="198"/>
      <c r="T657" s="199"/>
    </row>
    <row r="658" spans="2:20" s="196" customFormat="1">
      <c r="B658" s="678"/>
      <c r="C658" s="679"/>
      <c r="D658" s="680"/>
      <c r="E658" s="679"/>
      <c r="F658" s="680"/>
      <c r="G658" s="680"/>
      <c r="H658" s="681"/>
      <c r="I658" s="681"/>
      <c r="M658" s="197"/>
      <c r="S658" s="198"/>
      <c r="T658" s="199"/>
    </row>
    <row r="659" spans="2:20" s="196" customFormat="1">
      <c r="B659" s="678"/>
      <c r="C659" s="679"/>
      <c r="D659" s="680"/>
      <c r="E659" s="679"/>
      <c r="F659" s="680"/>
      <c r="G659" s="680"/>
      <c r="H659" s="681"/>
      <c r="I659" s="681"/>
      <c r="M659" s="197"/>
      <c r="S659" s="198"/>
      <c r="T659" s="199"/>
    </row>
    <row r="660" spans="2:20" s="196" customFormat="1">
      <c r="B660" s="678"/>
      <c r="C660" s="679"/>
      <c r="D660" s="680"/>
      <c r="E660" s="679"/>
      <c r="F660" s="680"/>
      <c r="G660" s="680"/>
      <c r="H660" s="681"/>
      <c r="I660" s="681"/>
      <c r="M660" s="197"/>
      <c r="S660" s="198"/>
      <c r="T660" s="199"/>
    </row>
    <row r="661" spans="2:20" s="196" customFormat="1">
      <c r="B661" s="678"/>
      <c r="C661" s="679"/>
      <c r="D661" s="680"/>
      <c r="E661" s="679"/>
      <c r="F661" s="680"/>
      <c r="G661" s="680"/>
      <c r="H661" s="681"/>
      <c r="I661" s="681"/>
      <c r="M661" s="197"/>
      <c r="S661" s="198"/>
      <c r="T661" s="199"/>
    </row>
    <row r="662" spans="2:20" s="196" customFormat="1">
      <c r="B662" s="678"/>
      <c r="C662" s="679"/>
      <c r="D662" s="680"/>
      <c r="E662" s="679"/>
      <c r="F662" s="680"/>
      <c r="G662" s="680"/>
      <c r="H662" s="681"/>
      <c r="I662" s="681"/>
      <c r="M662" s="197"/>
      <c r="S662" s="198"/>
      <c r="T662" s="199"/>
    </row>
    <row r="663" spans="2:20" s="196" customFormat="1">
      <c r="B663" s="678"/>
      <c r="C663" s="679"/>
      <c r="D663" s="680"/>
      <c r="E663" s="679"/>
      <c r="F663" s="680"/>
      <c r="G663" s="680"/>
      <c r="H663" s="681"/>
      <c r="I663" s="681"/>
      <c r="M663" s="197"/>
      <c r="S663" s="198"/>
      <c r="T663" s="199"/>
    </row>
    <row r="664" spans="2:20" s="196" customFormat="1">
      <c r="B664" s="678"/>
      <c r="C664" s="679"/>
      <c r="D664" s="680"/>
      <c r="E664" s="679"/>
      <c r="F664" s="680"/>
      <c r="G664" s="680"/>
      <c r="H664" s="681"/>
      <c r="I664" s="681"/>
      <c r="M664" s="197"/>
      <c r="S664" s="198"/>
      <c r="T664" s="199"/>
    </row>
    <row r="665" spans="2:20" s="196" customFormat="1">
      <c r="B665" s="678"/>
      <c r="C665" s="679"/>
      <c r="D665" s="680"/>
      <c r="E665" s="679"/>
      <c r="F665" s="680"/>
      <c r="G665" s="680"/>
      <c r="H665" s="681"/>
      <c r="I665" s="681"/>
      <c r="M665" s="197"/>
      <c r="S665" s="198"/>
      <c r="T665" s="199"/>
    </row>
    <row r="666" spans="2:20" s="196" customFormat="1">
      <c r="B666" s="678"/>
      <c r="C666" s="679"/>
      <c r="D666" s="680"/>
      <c r="E666" s="679"/>
      <c r="F666" s="680"/>
      <c r="G666" s="680"/>
      <c r="H666" s="681"/>
      <c r="I666" s="681"/>
      <c r="M666" s="197"/>
      <c r="S666" s="198"/>
      <c r="T666" s="199"/>
    </row>
    <row r="667" spans="2:20" s="196" customFormat="1">
      <c r="B667" s="678"/>
      <c r="C667" s="679"/>
      <c r="D667" s="680"/>
      <c r="E667" s="679"/>
      <c r="F667" s="680"/>
      <c r="G667" s="680"/>
      <c r="H667" s="681"/>
      <c r="I667" s="681"/>
      <c r="M667" s="197"/>
      <c r="S667" s="198"/>
      <c r="T667" s="199"/>
    </row>
    <row r="668" spans="2:20" s="196" customFormat="1">
      <c r="B668" s="678"/>
      <c r="C668" s="679"/>
      <c r="D668" s="680"/>
      <c r="E668" s="679"/>
      <c r="F668" s="680"/>
      <c r="G668" s="680"/>
      <c r="H668" s="681"/>
      <c r="I668" s="681"/>
      <c r="M668" s="197"/>
      <c r="S668" s="198"/>
      <c r="T668" s="199"/>
    </row>
    <row r="669" spans="2:20" s="196" customFormat="1">
      <c r="B669" s="678"/>
      <c r="C669" s="679"/>
      <c r="D669" s="680"/>
      <c r="E669" s="679"/>
      <c r="F669" s="680"/>
      <c r="G669" s="680"/>
      <c r="H669" s="681"/>
      <c r="I669" s="681"/>
      <c r="M669" s="197"/>
      <c r="S669" s="198"/>
      <c r="T669" s="199"/>
    </row>
    <row r="670" spans="2:20" s="196" customFormat="1">
      <c r="B670" s="678"/>
      <c r="C670" s="679"/>
      <c r="D670" s="680"/>
      <c r="E670" s="679"/>
      <c r="F670" s="680"/>
      <c r="G670" s="680"/>
      <c r="H670" s="681"/>
      <c r="I670" s="681"/>
      <c r="M670" s="197"/>
      <c r="S670" s="198"/>
      <c r="T670" s="199"/>
    </row>
    <row r="671" spans="2:20" s="196" customFormat="1">
      <c r="B671" s="678"/>
      <c r="C671" s="679"/>
      <c r="D671" s="680"/>
      <c r="E671" s="679"/>
      <c r="F671" s="680"/>
      <c r="G671" s="680"/>
      <c r="H671" s="681"/>
      <c r="I671" s="681"/>
      <c r="M671" s="197"/>
      <c r="S671" s="198"/>
      <c r="T671" s="199"/>
    </row>
    <row r="672" spans="2:20" s="196" customFormat="1">
      <c r="B672" s="678"/>
      <c r="C672" s="679"/>
      <c r="D672" s="680"/>
      <c r="E672" s="679"/>
      <c r="F672" s="680"/>
      <c r="G672" s="680"/>
      <c r="H672" s="681"/>
      <c r="I672" s="681"/>
      <c r="M672" s="197"/>
      <c r="S672" s="198"/>
      <c r="T672" s="199"/>
    </row>
    <row r="673" spans="2:20" s="196" customFormat="1">
      <c r="B673" s="678"/>
      <c r="C673" s="679"/>
      <c r="D673" s="680"/>
      <c r="E673" s="679"/>
      <c r="F673" s="680"/>
      <c r="G673" s="680"/>
      <c r="H673" s="681"/>
      <c r="I673" s="681"/>
      <c r="M673" s="197"/>
      <c r="S673" s="198"/>
      <c r="T673" s="199"/>
    </row>
    <row r="674" spans="2:20" s="196" customFormat="1">
      <c r="B674" s="678"/>
      <c r="C674" s="679"/>
      <c r="D674" s="680"/>
      <c r="E674" s="679"/>
      <c r="F674" s="680"/>
      <c r="G674" s="680"/>
      <c r="H674" s="681"/>
      <c r="I674" s="681"/>
      <c r="M674" s="197"/>
      <c r="S674" s="198"/>
      <c r="T674" s="199"/>
    </row>
    <row r="675" spans="2:20" s="196" customFormat="1">
      <c r="B675" s="678"/>
      <c r="C675" s="679"/>
      <c r="D675" s="680"/>
      <c r="E675" s="679"/>
      <c r="F675" s="680"/>
      <c r="G675" s="680"/>
      <c r="H675" s="681"/>
      <c r="I675" s="681"/>
      <c r="M675" s="197"/>
      <c r="S675" s="198"/>
      <c r="T675" s="199"/>
    </row>
    <row r="676" spans="2:20" s="196" customFormat="1">
      <c r="B676" s="678"/>
      <c r="C676" s="679"/>
      <c r="D676" s="680"/>
      <c r="E676" s="679"/>
      <c r="F676" s="680"/>
      <c r="G676" s="680"/>
      <c r="H676" s="681"/>
      <c r="I676" s="681"/>
      <c r="M676" s="197"/>
      <c r="S676" s="198"/>
      <c r="T676" s="199"/>
    </row>
    <row r="677" spans="2:20" s="196" customFormat="1">
      <c r="B677" s="678"/>
      <c r="C677" s="679"/>
      <c r="D677" s="680"/>
      <c r="E677" s="679"/>
      <c r="F677" s="680"/>
      <c r="G677" s="680"/>
      <c r="H677" s="681"/>
      <c r="I677" s="681"/>
      <c r="M677" s="197"/>
      <c r="S677" s="198"/>
      <c r="T677" s="199"/>
    </row>
    <row r="678" spans="2:20" s="196" customFormat="1">
      <c r="B678" s="678"/>
      <c r="C678" s="679"/>
      <c r="D678" s="680"/>
      <c r="E678" s="679"/>
      <c r="F678" s="680"/>
      <c r="G678" s="680"/>
      <c r="H678" s="681"/>
      <c r="I678" s="681"/>
      <c r="M678" s="197"/>
      <c r="S678" s="198"/>
      <c r="T678" s="199"/>
    </row>
    <row r="679" spans="2:20" s="196" customFormat="1">
      <c r="B679" s="678"/>
      <c r="C679" s="679"/>
      <c r="D679" s="680"/>
      <c r="E679" s="679"/>
      <c r="F679" s="680"/>
      <c r="G679" s="680"/>
      <c r="H679" s="681"/>
      <c r="I679" s="681"/>
      <c r="M679" s="197"/>
      <c r="S679" s="198"/>
      <c r="T679" s="199"/>
    </row>
    <row r="680" spans="2:20" s="196" customFormat="1">
      <c r="B680" s="678"/>
      <c r="C680" s="679"/>
      <c r="D680" s="680"/>
      <c r="E680" s="679"/>
      <c r="F680" s="680"/>
      <c r="G680" s="680"/>
      <c r="H680" s="681"/>
      <c r="I680" s="681"/>
      <c r="M680" s="197"/>
      <c r="S680" s="198"/>
      <c r="T680" s="199"/>
    </row>
    <row r="681" spans="2:20" s="196" customFormat="1">
      <c r="B681" s="678"/>
      <c r="C681" s="679"/>
      <c r="D681" s="680"/>
      <c r="E681" s="679"/>
      <c r="F681" s="680"/>
      <c r="G681" s="680"/>
      <c r="H681" s="681"/>
      <c r="I681" s="681"/>
      <c r="M681" s="197"/>
      <c r="S681" s="198"/>
      <c r="T681" s="199"/>
    </row>
    <row r="682" spans="2:20" s="196" customFormat="1">
      <c r="B682" s="678"/>
      <c r="C682" s="679"/>
      <c r="D682" s="680"/>
      <c r="E682" s="679"/>
      <c r="F682" s="680"/>
      <c r="G682" s="680"/>
      <c r="H682" s="681"/>
      <c r="I682" s="681"/>
      <c r="M682" s="197"/>
      <c r="S682" s="198"/>
      <c r="T682" s="199"/>
    </row>
    <row r="683" spans="2:20" s="196" customFormat="1">
      <c r="B683" s="678"/>
      <c r="C683" s="679"/>
      <c r="D683" s="680"/>
      <c r="E683" s="679"/>
      <c r="F683" s="680"/>
      <c r="G683" s="680"/>
      <c r="H683" s="681"/>
      <c r="I683" s="681"/>
      <c r="M683" s="197"/>
      <c r="S683" s="198"/>
      <c r="T683" s="199"/>
    </row>
    <row r="684" spans="2:20" s="196" customFormat="1">
      <c r="B684" s="678"/>
      <c r="C684" s="679"/>
      <c r="D684" s="680"/>
      <c r="E684" s="679"/>
      <c r="F684" s="680"/>
      <c r="G684" s="680"/>
      <c r="H684" s="681"/>
      <c r="I684" s="681"/>
      <c r="M684" s="197"/>
      <c r="S684" s="198"/>
      <c r="T684" s="199"/>
    </row>
    <row r="685" spans="2:20" s="196" customFormat="1">
      <c r="B685" s="678"/>
      <c r="C685" s="679"/>
      <c r="D685" s="680"/>
      <c r="E685" s="679"/>
      <c r="F685" s="680"/>
      <c r="G685" s="680"/>
      <c r="H685" s="681"/>
      <c r="I685" s="681"/>
      <c r="M685" s="197"/>
      <c r="S685" s="198"/>
      <c r="T685" s="199"/>
    </row>
    <row r="686" spans="2:20" s="196" customFormat="1">
      <c r="B686" s="678"/>
      <c r="C686" s="679"/>
      <c r="D686" s="680"/>
      <c r="E686" s="679"/>
      <c r="F686" s="680"/>
      <c r="G686" s="680"/>
      <c r="H686" s="681"/>
      <c r="I686" s="681"/>
      <c r="M686" s="197"/>
      <c r="S686" s="198"/>
      <c r="T686" s="199"/>
    </row>
    <row r="687" spans="2:20" s="196" customFormat="1">
      <c r="B687" s="678"/>
      <c r="C687" s="679"/>
      <c r="D687" s="680"/>
      <c r="E687" s="679"/>
      <c r="F687" s="680"/>
      <c r="G687" s="680"/>
      <c r="H687" s="681"/>
      <c r="I687" s="681"/>
      <c r="M687" s="197"/>
      <c r="S687" s="198"/>
      <c r="T687" s="199"/>
    </row>
    <row r="688" spans="2:20" s="196" customFormat="1">
      <c r="B688" s="678"/>
      <c r="C688" s="679"/>
      <c r="D688" s="680"/>
      <c r="E688" s="679"/>
      <c r="F688" s="680"/>
      <c r="G688" s="680"/>
      <c r="H688" s="681"/>
      <c r="I688" s="681"/>
      <c r="M688" s="197"/>
      <c r="S688" s="198"/>
      <c r="T688" s="199"/>
    </row>
    <row r="689" spans="2:20" s="196" customFormat="1">
      <c r="B689" s="678"/>
      <c r="C689" s="679"/>
      <c r="D689" s="680"/>
      <c r="E689" s="679"/>
      <c r="F689" s="680"/>
      <c r="G689" s="680"/>
      <c r="H689" s="681"/>
      <c r="I689" s="681"/>
      <c r="M689" s="197"/>
      <c r="S689" s="198"/>
      <c r="T689" s="199"/>
    </row>
    <row r="690" spans="2:20" s="196" customFormat="1">
      <c r="B690" s="678"/>
      <c r="C690" s="679"/>
      <c r="D690" s="680"/>
      <c r="E690" s="679"/>
      <c r="F690" s="680"/>
      <c r="G690" s="680"/>
      <c r="H690" s="681"/>
      <c r="I690" s="681"/>
      <c r="M690" s="197"/>
      <c r="S690" s="198"/>
      <c r="T690" s="199"/>
    </row>
    <row r="691" spans="2:20" s="196" customFormat="1">
      <c r="B691" s="678"/>
      <c r="C691" s="679"/>
      <c r="D691" s="680"/>
      <c r="E691" s="679"/>
      <c r="F691" s="680"/>
      <c r="G691" s="680"/>
      <c r="H691" s="681"/>
      <c r="I691" s="681"/>
      <c r="M691" s="197"/>
      <c r="S691" s="198"/>
      <c r="T691" s="199"/>
    </row>
    <row r="692" spans="2:20" s="196" customFormat="1">
      <c r="B692" s="678"/>
      <c r="C692" s="679"/>
      <c r="D692" s="680"/>
      <c r="E692" s="679"/>
      <c r="F692" s="680"/>
      <c r="G692" s="680"/>
      <c r="H692" s="681"/>
      <c r="I692" s="681"/>
      <c r="M692" s="197"/>
      <c r="S692" s="198"/>
      <c r="T692" s="199"/>
    </row>
    <row r="693" spans="2:20" s="196" customFormat="1">
      <c r="B693" s="678"/>
      <c r="C693" s="679"/>
      <c r="D693" s="680"/>
      <c r="E693" s="679"/>
      <c r="F693" s="680"/>
      <c r="G693" s="680"/>
      <c r="H693" s="681"/>
      <c r="I693" s="681"/>
      <c r="M693" s="197"/>
      <c r="S693" s="198"/>
      <c r="T693" s="199"/>
    </row>
    <row r="694" spans="2:20" s="196" customFormat="1">
      <c r="B694" s="678"/>
      <c r="C694" s="679"/>
      <c r="D694" s="680"/>
      <c r="E694" s="679"/>
      <c r="F694" s="680"/>
      <c r="G694" s="680"/>
      <c r="H694" s="681"/>
      <c r="I694" s="681"/>
      <c r="M694" s="197"/>
      <c r="S694" s="198"/>
      <c r="T694" s="199"/>
    </row>
    <row r="695" spans="2:20" s="196" customFormat="1">
      <c r="B695" s="678"/>
      <c r="C695" s="679"/>
      <c r="D695" s="680"/>
      <c r="E695" s="679"/>
      <c r="F695" s="680"/>
      <c r="G695" s="680"/>
      <c r="H695" s="681"/>
      <c r="I695" s="681"/>
      <c r="M695" s="197"/>
      <c r="S695" s="198"/>
      <c r="T695" s="199"/>
    </row>
    <row r="696" spans="2:20" s="196" customFormat="1">
      <c r="B696" s="678"/>
      <c r="C696" s="679"/>
      <c r="D696" s="680"/>
      <c r="E696" s="679"/>
      <c r="F696" s="680"/>
      <c r="G696" s="680"/>
      <c r="H696" s="681"/>
      <c r="I696" s="681"/>
      <c r="M696" s="197"/>
      <c r="S696" s="198"/>
      <c r="T696" s="199"/>
    </row>
    <row r="697" spans="2:20" s="196" customFormat="1">
      <c r="B697" s="678"/>
      <c r="C697" s="679"/>
      <c r="D697" s="680"/>
      <c r="E697" s="679"/>
      <c r="F697" s="680"/>
      <c r="G697" s="680"/>
      <c r="H697" s="681"/>
      <c r="I697" s="681"/>
      <c r="M697" s="197"/>
      <c r="S697" s="198"/>
      <c r="T697" s="199"/>
    </row>
    <row r="698" spans="2:20" s="196" customFormat="1">
      <c r="B698" s="678"/>
      <c r="C698" s="679"/>
      <c r="D698" s="680"/>
      <c r="E698" s="679"/>
      <c r="F698" s="680"/>
      <c r="G698" s="680"/>
      <c r="H698" s="681"/>
      <c r="I698" s="681"/>
      <c r="M698" s="197"/>
      <c r="S698" s="198"/>
      <c r="T698" s="199"/>
    </row>
    <row r="699" spans="2:20" s="196" customFormat="1">
      <c r="B699" s="678"/>
      <c r="C699" s="679"/>
      <c r="D699" s="680"/>
      <c r="E699" s="679"/>
      <c r="F699" s="680"/>
      <c r="G699" s="680"/>
      <c r="H699" s="681"/>
      <c r="I699" s="681"/>
      <c r="M699" s="197"/>
      <c r="S699" s="198"/>
      <c r="T699" s="199"/>
    </row>
    <row r="700" spans="2:20" s="196" customFormat="1">
      <c r="B700" s="678"/>
      <c r="C700" s="679"/>
      <c r="D700" s="680"/>
      <c r="E700" s="679"/>
      <c r="F700" s="680"/>
      <c r="G700" s="680"/>
      <c r="H700" s="681"/>
      <c r="I700" s="681"/>
      <c r="M700" s="197"/>
      <c r="S700" s="198"/>
      <c r="T700" s="199"/>
    </row>
    <row r="701" spans="2:20" s="196" customFormat="1">
      <c r="B701" s="678"/>
      <c r="C701" s="679"/>
      <c r="D701" s="680"/>
      <c r="E701" s="679"/>
      <c r="F701" s="680"/>
      <c r="G701" s="680"/>
      <c r="H701" s="681"/>
      <c r="I701" s="681"/>
      <c r="M701" s="197"/>
      <c r="S701" s="198"/>
      <c r="T701" s="199"/>
    </row>
    <row r="702" spans="2:20" s="196" customFormat="1">
      <c r="B702" s="678"/>
      <c r="C702" s="679"/>
      <c r="D702" s="680"/>
      <c r="E702" s="679"/>
      <c r="F702" s="680"/>
      <c r="G702" s="680"/>
      <c r="H702" s="681"/>
      <c r="I702" s="681"/>
      <c r="M702" s="197"/>
      <c r="S702" s="198"/>
      <c r="T702" s="199"/>
    </row>
    <row r="703" spans="2:20" s="196" customFormat="1">
      <c r="B703" s="678"/>
      <c r="C703" s="679"/>
      <c r="D703" s="680"/>
      <c r="E703" s="679"/>
      <c r="F703" s="680"/>
      <c r="G703" s="680"/>
      <c r="H703" s="681"/>
      <c r="I703" s="681"/>
      <c r="M703" s="197"/>
      <c r="S703" s="198"/>
      <c r="T703" s="199"/>
    </row>
    <row r="704" spans="2:20" s="196" customFormat="1">
      <c r="B704" s="678"/>
      <c r="C704" s="679"/>
      <c r="D704" s="680"/>
      <c r="E704" s="679"/>
      <c r="F704" s="680"/>
      <c r="G704" s="680"/>
      <c r="H704" s="681"/>
      <c r="I704" s="681"/>
      <c r="M704" s="197"/>
      <c r="S704" s="198"/>
      <c r="T704" s="199"/>
    </row>
    <row r="705" spans="2:20" s="196" customFormat="1">
      <c r="B705" s="678"/>
      <c r="C705" s="679"/>
      <c r="D705" s="680"/>
      <c r="E705" s="679"/>
      <c r="F705" s="680"/>
      <c r="G705" s="680"/>
      <c r="H705" s="681"/>
      <c r="I705" s="681"/>
      <c r="M705" s="197"/>
      <c r="S705" s="198"/>
      <c r="T705" s="199"/>
    </row>
    <row r="706" spans="2:20" s="196" customFormat="1">
      <c r="B706" s="678"/>
      <c r="C706" s="679"/>
      <c r="D706" s="680"/>
      <c r="E706" s="679"/>
      <c r="F706" s="680"/>
      <c r="G706" s="680"/>
      <c r="H706" s="681"/>
      <c r="I706" s="681"/>
      <c r="M706" s="197"/>
      <c r="S706" s="198"/>
      <c r="T706" s="199"/>
    </row>
    <row r="707" spans="2:20" s="196" customFormat="1">
      <c r="B707" s="678"/>
      <c r="C707" s="679"/>
      <c r="D707" s="680"/>
      <c r="E707" s="679"/>
      <c r="F707" s="680"/>
      <c r="G707" s="680"/>
      <c r="H707" s="681"/>
      <c r="I707" s="681"/>
      <c r="M707" s="197"/>
      <c r="S707" s="198"/>
      <c r="T707" s="199"/>
    </row>
    <row r="708" spans="2:20" s="196" customFormat="1">
      <c r="B708" s="678"/>
      <c r="C708" s="679"/>
      <c r="D708" s="680"/>
      <c r="E708" s="679"/>
      <c r="F708" s="680"/>
      <c r="G708" s="680"/>
      <c r="H708" s="681"/>
      <c r="I708" s="681"/>
      <c r="M708" s="197"/>
      <c r="S708" s="198"/>
      <c r="T708" s="199"/>
    </row>
    <row r="709" spans="2:20" s="196" customFormat="1">
      <c r="B709" s="678"/>
      <c r="C709" s="679"/>
      <c r="D709" s="680"/>
      <c r="E709" s="679"/>
      <c r="F709" s="680"/>
      <c r="G709" s="680"/>
      <c r="H709" s="681"/>
      <c r="I709" s="681"/>
      <c r="M709" s="197"/>
      <c r="S709" s="198"/>
      <c r="T709" s="199"/>
    </row>
    <row r="710" spans="2:20" s="196" customFormat="1">
      <c r="B710" s="678"/>
      <c r="C710" s="679"/>
      <c r="D710" s="680"/>
      <c r="E710" s="679"/>
      <c r="F710" s="680"/>
      <c r="G710" s="680"/>
      <c r="H710" s="681"/>
      <c r="I710" s="681"/>
      <c r="M710" s="197"/>
      <c r="S710" s="198"/>
      <c r="T710" s="199"/>
    </row>
    <row r="711" spans="2:20" s="196" customFormat="1">
      <c r="B711" s="678"/>
      <c r="C711" s="679"/>
      <c r="D711" s="680"/>
      <c r="E711" s="679"/>
      <c r="F711" s="680"/>
      <c r="G711" s="680"/>
      <c r="H711" s="681"/>
      <c r="I711" s="681"/>
      <c r="M711" s="197"/>
      <c r="S711" s="198"/>
      <c r="T711" s="199"/>
    </row>
    <row r="712" spans="2:20" s="196" customFormat="1">
      <c r="B712" s="678"/>
      <c r="C712" s="679"/>
      <c r="D712" s="680"/>
      <c r="E712" s="679"/>
      <c r="F712" s="680"/>
      <c r="G712" s="680"/>
      <c r="H712" s="681"/>
      <c r="I712" s="681"/>
      <c r="M712" s="197"/>
      <c r="S712" s="198"/>
      <c r="T712" s="199"/>
    </row>
    <row r="713" spans="2:20" s="196" customFormat="1">
      <c r="B713" s="678"/>
      <c r="C713" s="679"/>
      <c r="D713" s="680"/>
      <c r="E713" s="679"/>
      <c r="F713" s="680"/>
      <c r="G713" s="680"/>
      <c r="H713" s="681"/>
      <c r="I713" s="681"/>
      <c r="M713" s="197"/>
      <c r="S713" s="198"/>
      <c r="T713" s="199"/>
    </row>
    <row r="714" spans="2:20" s="196" customFormat="1">
      <c r="B714" s="678"/>
      <c r="C714" s="679"/>
      <c r="D714" s="680"/>
      <c r="E714" s="679"/>
      <c r="F714" s="680"/>
      <c r="G714" s="680"/>
      <c r="H714" s="681"/>
      <c r="I714" s="681"/>
      <c r="M714" s="197"/>
      <c r="S714" s="198"/>
      <c r="T714" s="199"/>
    </row>
    <row r="715" spans="2:20" s="196" customFormat="1">
      <c r="B715" s="678"/>
      <c r="C715" s="679"/>
      <c r="D715" s="680"/>
      <c r="E715" s="679"/>
      <c r="F715" s="680"/>
      <c r="G715" s="680"/>
      <c r="H715" s="681"/>
      <c r="I715" s="681"/>
      <c r="M715" s="197"/>
      <c r="S715" s="198"/>
      <c r="T715" s="199"/>
    </row>
    <row r="716" spans="2:20" s="196" customFormat="1">
      <c r="B716" s="678"/>
      <c r="C716" s="679"/>
      <c r="D716" s="680"/>
      <c r="E716" s="679"/>
      <c r="F716" s="680"/>
      <c r="G716" s="680"/>
      <c r="H716" s="681"/>
      <c r="I716" s="681"/>
      <c r="M716" s="197"/>
      <c r="S716" s="198"/>
      <c r="T716" s="199"/>
    </row>
    <row r="717" spans="2:20" s="196" customFormat="1">
      <c r="B717" s="678"/>
      <c r="C717" s="679"/>
      <c r="D717" s="680"/>
      <c r="E717" s="679"/>
      <c r="F717" s="680"/>
      <c r="G717" s="680"/>
      <c r="H717" s="681"/>
      <c r="I717" s="681"/>
      <c r="M717" s="197"/>
      <c r="S717" s="198"/>
      <c r="T717" s="199"/>
    </row>
    <row r="718" spans="2:20" s="196" customFormat="1">
      <c r="B718" s="678"/>
      <c r="C718" s="679"/>
      <c r="D718" s="680"/>
      <c r="E718" s="679"/>
      <c r="F718" s="680"/>
      <c r="G718" s="680"/>
      <c r="H718" s="681"/>
      <c r="I718" s="681"/>
      <c r="M718" s="197"/>
      <c r="S718" s="198"/>
      <c r="T718" s="199"/>
    </row>
    <row r="719" spans="2:20" s="196" customFormat="1">
      <c r="B719" s="678"/>
      <c r="C719" s="679"/>
      <c r="D719" s="680"/>
      <c r="E719" s="679"/>
      <c r="F719" s="680"/>
      <c r="G719" s="680"/>
      <c r="H719" s="681"/>
      <c r="I719" s="681"/>
      <c r="M719" s="197"/>
      <c r="S719" s="198"/>
      <c r="T719" s="199"/>
    </row>
    <row r="720" spans="2:20" s="196" customFormat="1">
      <c r="B720" s="678"/>
      <c r="C720" s="679"/>
      <c r="D720" s="680"/>
      <c r="E720" s="679"/>
      <c r="F720" s="680"/>
      <c r="G720" s="680"/>
      <c r="H720" s="681"/>
      <c r="I720" s="681"/>
      <c r="M720" s="197"/>
      <c r="S720" s="198"/>
      <c r="T720" s="199"/>
    </row>
    <row r="721" spans="2:20" s="196" customFormat="1">
      <c r="B721" s="678"/>
      <c r="C721" s="679"/>
      <c r="D721" s="680"/>
      <c r="E721" s="679"/>
      <c r="F721" s="680"/>
      <c r="G721" s="680"/>
      <c r="H721" s="681"/>
      <c r="I721" s="681"/>
      <c r="M721" s="197"/>
      <c r="S721" s="198"/>
      <c r="T721" s="199"/>
    </row>
    <row r="722" spans="2:20" s="196" customFormat="1">
      <c r="B722" s="678"/>
      <c r="C722" s="679"/>
      <c r="D722" s="680"/>
      <c r="E722" s="679"/>
      <c r="F722" s="680"/>
      <c r="G722" s="680"/>
      <c r="H722" s="681"/>
      <c r="I722" s="681"/>
      <c r="M722" s="197"/>
      <c r="S722" s="198"/>
      <c r="T722" s="199"/>
    </row>
    <row r="723" spans="2:20" s="196" customFormat="1">
      <c r="B723" s="678"/>
      <c r="C723" s="679"/>
      <c r="D723" s="680"/>
      <c r="E723" s="679"/>
      <c r="F723" s="680"/>
      <c r="G723" s="680"/>
      <c r="H723" s="681"/>
      <c r="I723" s="681"/>
      <c r="M723" s="197"/>
      <c r="S723" s="198"/>
      <c r="T723" s="199"/>
    </row>
    <row r="724" spans="2:20" s="196" customFormat="1">
      <c r="B724" s="678"/>
      <c r="C724" s="679"/>
      <c r="D724" s="680"/>
      <c r="E724" s="679"/>
      <c r="F724" s="680"/>
      <c r="G724" s="680"/>
      <c r="H724" s="681"/>
      <c r="I724" s="681"/>
      <c r="M724" s="197"/>
      <c r="S724" s="198"/>
      <c r="T724" s="199"/>
    </row>
    <row r="725" spans="2:20" s="196" customFormat="1">
      <c r="B725" s="678"/>
      <c r="C725" s="679"/>
      <c r="D725" s="680"/>
      <c r="E725" s="679"/>
      <c r="F725" s="680"/>
      <c r="G725" s="680"/>
      <c r="H725" s="681"/>
      <c r="I725" s="681"/>
      <c r="M725" s="197"/>
      <c r="S725" s="198"/>
      <c r="T725" s="199"/>
    </row>
    <row r="726" spans="2:20" s="196" customFormat="1">
      <c r="B726" s="678"/>
      <c r="C726" s="679"/>
      <c r="D726" s="680"/>
      <c r="E726" s="679"/>
      <c r="F726" s="680"/>
      <c r="G726" s="680"/>
      <c r="H726" s="681"/>
      <c r="I726" s="681"/>
      <c r="M726" s="197"/>
      <c r="S726" s="198"/>
      <c r="T726" s="199"/>
    </row>
    <row r="727" spans="2:20" s="196" customFormat="1">
      <c r="B727" s="678"/>
      <c r="C727" s="679"/>
      <c r="D727" s="680"/>
      <c r="E727" s="679"/>
      <c r="F727" s="680"/>
      <c r="G727" s="680"/>
      <c r="H727" s="681"/>
      <c r="I727" s="681"/>
      <c r="M727" s="197"/>
      <c r="S727" s="198"/>
      <c r="T727" s="199"/>
    </row>
    <row r="728" spans="2:20" s="196" customFormat="1">
      <c r="B728" s="678"/>
      <c r="C728" s="679"/>
      <c r="D728" s="680"/>
      <c r="E728" s="679"/>
      <c r="F728" s="680"/>
      <c r="G728" s="680"/>
      <c r="H728" s="681"/>
      <c r="I728" s="681"/>
      <c r="M728" s="197"/>
      <c r="S728" s="198"/>
      <c r="T728" s="199"/>
    </row>
    <row r="729" spans="2:20" s="196" customFormat="1">
      <c r="B729" s="678"/>
      <c r="C729" s="679"/>
      <c r="D729" s="680"/>
      <c r="E729" s="679"/>
      <c r="F729" s="680"/>
      <c r="G729" s="680"/>
      <c r="H729" s="681"/>
      <c r="I729" s="681"/>
      <c r="M729" s="197"/>
      <c r="S729" s="198"/>
      <c r="T729" s="199"/>
    </row>
    <row r="730" spans="2:20" s="196" customFormat="1">
      <c r="B730" s="678"/>
      <c r="C730" s="679"/>
      <c r="D730" s="680"/>
      <c r="E730" s="679"/>
      <c r="F730" s="680"/>
      <c r="G730" s="680"/>
      <c r="H730" s="681"/>
      <c r="I730" s="681"/>
      <c r="M730" s="197"/>
      <c r="S730" s="198"/>
      <c r="T730" s="199"/>
    </row>
    <row r="731" spans="2:20" s="196" customFormat="1">
      <c r="B731" s="678"/>
      <c r="C731" s="679"/>
      <c r="D731" s="680"/>
      <c r="E731" s="679"/>
      <c r="F731" s="680"/>
      <c r="G731" s="680"/>
      <c r="H731" s="681"/>
      <c r="I731" s="681"/>
      <c r="M731" s="197"/>
      <c r="S731" s="198"/>
      <c r="T731" s="199"/>
    </row>
    <row r="732" spans="2:20" s="196" customFormat="1">
      <c r="B732" s="678"/>
      <c r="C732" s="679"/>
      <c r="D732" s="680"/>
      <c r="E732" s="679"/>
      <c r="F732" s="680"/>
      <c r="G732" s="680"/>
      <c r="H732" s="681"/>
      <c r="I732" s="681"/>
      <c r="M732" s="197"/>
      <c r="S732" s="198"/>
      <c r="T732" s="199"/>
    </row>
    <row r="733" spans="2:20" s="196" customFormat="1">
      <c r="B733" s="678"/>
      <c r="C733" s="679"/>
      <c r="D733" s="680"/>
      <c r="E733" s="679"/>
      <c r="F733" s="680"/>
      <c r="G733" s="680"/>
      <c r="H733" s="681"/>
      <c r="I733" s="681"/>
      <c r="M733" s="197"/>
      <c r="S733" s="198"/>
      <c r="T733" s="199"/>
    </row>
    <row r="734" spans="2:20" s="196" customFormat="1">
      <c r="B734" s="678"/>
      <c r="C734" s="679"/>
      <c r="D734" s="680"/>
      <c r="E734" s="679"/>
      <c r="F734" s="680"/>
      <c r="G734" s="680"/>
      <c r="H734" s="681"/>
      <c r="I734" s="681"/>
      <c r="M734" s="197"/>
      <c r="S734" s="198"/>
      <c r="T734" s="199"/>
    </row>
    <row r="735" spans="2:20" s="196" customFormat="1">
      <c r="B735" s="678"/>
      <c r="C735" s="679"/>
      <c r="D735" s="680"/>
      <c r="E735" s="679"/>
      <c r="F735" s="680"/>
      <c r="G735" s="680"/>
      <c r="H735" s="681"/>
      <c r="I735" s="681"/>
      <c r="M735" s="197"/>
      <c r="S735" s="198"/>
      <c r="T735" s="199"/>
    </row>
    <row r="736" spans="2:20" s="196" customFormat="1">
      <c r="B736" s="678"/>
      <c r="C736" s="679"/>
      <c r="D736" s="680"/>
      <c r="E736" s="679"/>
      <c r="F736" s="680"/>
      <c r="G736" s="680"/>
      <c r="H736" s="681"/>
      <c r="I736" s="681"/>
      <c r="M736" s="197"/>
      <c r="S736" s="198"/>
      <c r="T736" s="199"/>
    </row>
    <row r="737" spans="2:20" s="196" customFormat="1">
      <c r="B737" s="678"/>
      <c r="C737" s="679"/>
      <c r="D737" s="680"/>
      <c r="E737" s="679"/>
      <c r="F737" s="680"/>
      <c r="G737" s="680"/>
      <c r="H737" s="681"/>
      <c r="I737" s="681"/>
      <c r="M737" s="197"/>
      <c r="S737" s="198"/>
      <c r="T737" s="199"/>
    </row>
    <row r="738" spans="2:20" s="196" customFormat="1">
      <c r="B738" s="678"/>
      <c r="C738" s="679"/>
      <c r="D738" s="680"/>
      <c r="E738" s="679"/>
      <c r="F738" s="680"/>
      <c r="G738" s="680"/>
      <c r="H738" s="681"/>
      <c r="I738" s="681"/>
      <c r="M738" s="197"/>
      <c r="S738" s="198"/>
      <c r="T738" s="199"/>
    </row>
    <row r="739" spans="2:20" s="196" customFormat="1">
      <c r="B739" s="678"/>
      <c r="C739" s="679"/>
      <c r="D739" s="680"/>
      <c r="E739" s="679"/>
      <c r="F739" s="680"/>
      <c r="G739" s="680"/>
      <c r="H739" s="681"/>
      <c r="I739" s="681"/>
      <c r="M739" s="197"/>
      <c r="S739" s="198"/>
      <c r="T739" s="199"/>
    </row>
    <row r="740" spans="2:20" s="196" customFormat="1">
      <c r="B740" s="678"/>
      <c r="C740" s="679"/>
      <c r="D740" s="680"/>
      <c r="E740" s="679"/>
      <c r="F740" s="680"/>
      <c r="G740" s="680"/>
      <c r="H740" s="681"/>
      <c r="I740" s="681"/>
      <c r="M740" s="197"/>
      <c r="S740" s="198"/>
      <c r="T740" s="199"/>
    </row>
    <row r="741" spans="2:20" s="196" customFormat="1">
      <c r="B741" s="678"/>
      <c r="C741" s="679"/>
      <c r="D741" s="680"/>
      <c r="E741" s="679"/>
      <c r="F741" s="680"/>
      <c r="G741" s="680"/>
      <c r="H741" s="681"/>
      <c r="I741" s="681"/>
      <c r="M741" s="197"/>
      <c r="S741" s="198"/>
      <c r="T741" s="199"/>
    </row>
    <row r="742" spans="2:20" s="196" customFormat="1">
      <c r="B742" s="678"/>
      <c r="C742" s="679"/>
      <c r="D742" s="680"/>
      <c r="E742" s="679"/>
      <c r="F742" s="680"/>
      <c r="G742" s="680"/>
      <c r="H742" s="681"/>
      <c r="I742" s="681"/>
      <c r="M742" s="197"/>
      <c r="S742" s="198"/>
      <c r="T742" s="199"/>
    </row>
    <row r="743" spans="2:20" s="196" customFormat="1">
      <c r="B743" s="678"/>
      <c r="C743" s="679"/>
      <c r="D743" s="680"/>
      <c r="E743" s="679"/>
      <c r="F743" s="680"/>
      <c r="G743" s="680"/>
      <c r="H743" s="681"/>
      <c r="I743" s="681"/>
      <c r="M743" s="197"/>
      <c r="S743" s="198"/>
      <c r="T743" s="199"/>
    </row>
    <row r="744" spans="2:20" s="196" customFormat="1">
      <c r="B744" s="678"/>
      <c r="C744" s="679"/>
      <c r="D744" s="680"/>
      <c r="E744" s="679"/>
      <c r="F744" s="680"/>
      <c r="G744" s="680"/>
      <c r="H744" s="681"/>
      <c r="I744" s="681"/>
      <c r="M744" s="197"/>
      <c r="S744" s="198"/>
      <c r="T744" s="199"/>
    </row>
    <row r="745" spans="2:20" s="196" customFormat="1">
      <c r="B745" s="678"/>
      <c r="C745" s="679"/>
      <c r="D745" s="680"/>
      <c r="E745" s="679"/>
      <c r="F745" s="680"/>
      <c r="G745" s="680"/>
      <c r="H745" s="681"/>
      <c r="I745" s="681"/>
      <c r="M745" s="197"/>
      <c r="S745" s="198"/>
      <c r="T745" s="199"/>
    </row>
    <row r="746" spans="2:20" s="196" customFormat="1">
      <c r="B746" s="678"/>
      <c r="C746" s="679"/>
      <c r="D746" s="680"/>
      <c r="E746" s="679"/>
      <c r="F746" s="680"/>
      <c r="G746" s="680"/>
      <c r="H746" s="681"/>
      <c r="I746" s="681"/>
      <c r="M746" s="197"/>
      <c r="S746" s="198"/>
      <c r="T746" s="199"/>
    </row>
    <row r="747" spans="2:20" s="196" customFormat="1">
      <c r="B747" s="678"/>
      <c r="C747" s="679"/>
      <c r="D747" s="680"/>
      <c r="E747" s="679"/>
      <c r="F747" s="680"/>
      <c r="G747" s="680"/>
      <c r="H747" s="681"/>
      <c r="I747" s="681"/>
      <c r="M747" s="197"/>
      <c r="S747" s="198"/>
      <c r="T747" s="199"/>
    </row>
    <row r="748" spans="2:20" s="196" customFormat="1">
      <c r="B748" s="678"/>
      <c r="C748" s="679"/>
      <c r="D748" s="680"/>
      <c r="E748" s="679"/>
      <c r="F748" s="680"/>
      <c r="G748" s="680"/>
      <c r="H748" s="681"/>
      <c r="I748" s="681"/>
      <c r="M748" s="197"/>
      <c r="S748" s="198"/>
      <c r="T748" s="199"/>
    </row>
    <row r="749" spans="2:20" s="196" customFormat="1">
      <c r="B749" s="678"/>
      <c r="C749" s="679"/>
      <c r="D749" s="680"/>
      <c r="E749" s="679"/>
      <c r="F749" s="680"/>
      <c r="G749" s="680"/>
      <c r="H749" s="681"/>
      <c r="I749" s="681"/>
      <c r="M749" s="197"/>
      <c r="S749" s="198"/>
      <c r="T749" s="199"/>
    </row>
    <row r="750" spans="2:20" s="196" customFormat="1">
      <c r="B750" s="678"/>
      <c r="C750" s="679"/>
      <c r="D750" s="680"/>
      <c r="E750" s="679"/>
      <c r="F750" s="680"/>
      <c r="G750" s="680"/>
      <c r="H750" s="681"/>
      <c r="I750" s="681"/>
      <c r="M750" s="197"/>
      <c r="S750" s="198"/>
      <c r="T750" s="199"/>
    </row>
    <row r="751" spans="2:20" s="196" customFormat="1">
      <c r="B751" s="678"/>
      <c r="C751" s="679"/>
      <c r="D751" s="680"/>
      <c r="E751" s="679"/>
      <c r="F751" s="680"/>
      <c r="G751" s="680"/>
      <c r="H751" s="681"/>
      <c r="I751" s="681"/>
      <c r="M751" s="197"/>
      <c r="S751" s="198"/>
      <c r="T751" s="199"/>
    </row>
    <row r="752" spans="2:20" s="196" customFormat="1">
      <c r="B752" s="678"/>
      <c r="C752" s="679"/>
      <c r="D752" s="680"/>
      <c r="E752" s="679"/>
      <c r="F752" s="680"/>
      <c r="G752" s="680"/>
      <c r="H752" s="681"/>
      <c r="I752" s="681"/>
      <c r="M752" s="197"/>
      <c r="S752" s="198"/>
      <c r="T752" s="199"/>
    </row>
    <row r="753" spans="2:20" s="196" customFormat="1">
      <c r="B753" s="678"/>
      <c r="C753" s="679"/>
      <c r="D753" s="680"/>
      <c r="E753" s="679"/>
      <c r="F753" s="680"/>
      <c r="G753" s="680"/>
      <c r="H753" s="681"/>
      <c r="I753" s="681"/>
      <c r="M753" s="197"/>
      <c r="S753" s="198"/>
      <c r="T753" s="199"/>
    </row>
    <row r="754" spans="2:20" s="196" customFormat="1">
      <c r="B754" s="678"/>
      <c r="C754" s="679"/>
      <c r="D754" s="680"/>
      <c r="E754" s="679"/>
      <c r="F754" s="680"/>
      <c r="G754" s="680"/>
      <c r="H754" s="681"/>
      <c r="I754" s="681"/>
      <c r="M754" s="197"/>
      <c r="S754" s="198"/>
      <c r="T754" s="199"/>
    </row>
    <row r="755" spans="2:20" s="196" customFormat="1">
      <c r="B755" s="678"/>
      <c r="C755" s="679"/>
      <c r="D755" s="680"/>
      <c r="E755" s="679"/>
      <c r="F755" s="680"/>
      <c r="G755" s="680"/>
      <c r="H755" s="681"/>
      <c r="I755" s="681"/>
      <c r="M755" s="197"/>
      <c r="S755" s="198"/>
      <c r="T755" s="199"/>
    </row>
    <row r="756" spans="2:20" s="196" customFormat="1">
      <c r="B756" s="678"/>
      <c r="C756" s="679"/>
      <c r="D756" s="680"/>
      <c r="E756" s="679"/>
      <c r="F756" s="680"/>
      <c r="G756" s="680"/>
      <c r="H756" s="681"/>
      <c r="I756" s="681"/>
      <c r="M756" s="197"/>
      <c r="S756" s="198"/>
      <c r="T756" s="199"/>
    </row>
    <row r="757" spans="2:20" s="196" customFormat="1">
      <c r="B757" s="678"/>
      <c r="C757" s="679"/>
      <c r="D757" s="680"/>
      <c r="E757" s="679"/>
      <c r="F757" s="680"/>
      <c r="G757" s="680"/>
      <c r="H757" s="681"/>
      <c r="I757" s="681"/>
      <c r="M757" s="197"/>
      <c r="S757" s="198"/>
      <c r="T757" s="199"/>
    </row>
    <row r="758" spans="2:20" s="196" customFormat="1">
      <c r="B758" s="678"/>
      <c r="C758" s="679"/>
      <c r="D758" s="680"/>
      <c r="E758" s="679"/>
      <c r="F758" s="680"/>
      <c r="G758" s="680"/>
      <c r="H758" s="681"/>
      <c r="I758" s="681"/>
      <c r="M758" s="197"/>
      <c r="S758" s="198"/>
      <c r="T758" s="199"/>
    </row>
    <row r="759" spans="2:20" s="196" customFormat="1">
      <c r="B759" s="678"/>
      <c r="C759" s="679"/>
      <c r="D759" s="680"/>
      <c r="E759" s="679"/>
      <c r="F759" s="680"/>
      <c r="G759" s="680"/>
      <c r="H759" s="681"/>
      <c r="I759" s="681"/>
      <c r="M759" s="197"/>
      <c r="S759" s="198"/>
      <c r="T759" s="199"/>
    </row>
    <row r="760" spans="2:20" s="196" customFormat="1">
      <c r="B760" s="678"/>
      <c r="C760" s="679"/>
      <c r="D760" s="680"/>
      <c r="E760" s="679"/>
      <c r="F760" s="680"/>
      <c r="G760" s="680"/>
      <c r="H760" s="681"/>
      <c r="I760" s="681"/>
      <c r="M760" s="197"/>
      <c r="S760" s="198"/>
      <c r="T760" s="199"/>
    </row>
    <row r="761" spans="2:20" s="196" customFormat="1">
      <c r="B761" s="678"/>
      <c r="C761" s="679"/>
      <c r="D761" s="680"/>
      <c r="E761" s="679"/>
      <c r="F761" s="680"/>
      <c r="G761" s="680"/>
      <c r="H761" s="681"/>
      <c r="I761" s="681"/>
      <c r="M761" s="197"/>
      <c r="S761" s="198"/>
      <c r="T761" s="199"/>
    </row>
    <row r="762" spans="2:20" s="196" customFormat="1">
      <c r="B762" s="678"/>
      <c r="C762" s="679"/>
      <c r="D762" s="680"/>
      <c r="E762" s="679"/>
      <c r="F762" s="680"/>
      <c r="G762" s="680"/>
      <c r="H762" s="681"/>
      <c r="I762" s="681"/>
      <c r="M762" s="197"/>
      <c r="S762" s="198"/>
      <c r="T762" s="199"/>
    </row>
    <row r="763" spans="2:20" s="196" customFormat="1">
      <c r="B763" s="678"/>
      <c r="C763" s="679"/>
      <c r="D763" s="680"/>
      <c r="E763" s="679"/>
      <c r="F763" s="680"/>
      <c r="G763" s="680"/>
      <c r="H763" s="681"/>
      <c r="I763" s="681"/>
      <c r="M763" s="197"/>
      <c r="S763" s="198"/>
      <c r="T763" s="199"/>
    </row>
    <row r="764" spans="2:20" s="196" customFormat="1">
      <c r="B764" s="678"/>
      <c r="C764" s="679"/>
      <c r="D764" s="680"/>
      <c r="E764" s="679"/>
      <c r="F764" s="680"/>
      <c r="G764" s="680"/>
      <c r="H764" s="681"/>
      <c r="I764" s="681"/>
      <c r="M764" s="197"/>
      <c r="S764" s="198"/>
      <c r="T764" s="199"/>
    </row>
    <row r="765" spans="2:20" s="196" customFormat="1">
      <c r="B765" s="678"/>
      <c r="C765" s="679"/>
      <c r="D765" s="680"/>
      <c r="E765" s="679"/>
      <c r="F765" s="680"/>
      <c r="G765" s="680"/>
      <c r="H765" s="681"/>
      <c r="I765" s="681"/>
      <c r="M765" s="197"/>
      <c r="S765" s="198"/>
      <c r="T765" s="199"/>
    </row>
    <row r="766" spans="2:20" s="196" customFormat="1">
      <c r="B766" s="678"/>
      <c r="C766" s="679"/>
      <c r="D766" s="680"/>
      <c r="E766" s="679"/>
      <c r="F766" s="680"/>
      <c r="G766" s="680"/>
      <c r="H766" s="681"/>
      <c r="I766" s="681"/>
      <c r="M766" s="197"/>
      <c r="S766" s="198"/>
      <c r="T766" s="199"/>
    </row>
    <row r="767" spans="2:20" s="196" customFormat="1">
      <c r="B767" s="678"/>
      <c r="C767" s="679"/>
      <c r="D767" s="680"/>
      <c r="E767" s="679"/>
      <c r="F767" s="680"/>
      <c r="G767" s="680"/>
      <c r="H767" s="681"/>
      <c r="I767" s="681"/>
      <c r="M767" s="197"/>
      <c r="S767" s="198"/>
      <c r="T767" s="199"/>
    </row>
    <row r="768" spans="2:20" s="196" customFormat="1">
      <c r="B768" s="678"/>
      <c r="C768" s="679"/>
      <c r="D768" s="680"/>
      <c r="E768" s="679"/>
      <c r="F768" s="680"/>
      <c r="G768" s="680"/>
      <c r="H768" s="681"/>
      <c r="I768" s="681"/>
      <c r="M768" s="197"/>
      <c r="S768" s="198"/>
      <c r="T768" s="199"/>
    </row>
    <row r="769" spans="2:20" s="196" customFormat="1">
      <c r="B769" s="678"/>
      <c r="C769" s="679"/>
      <c r="D769" s="680"/>
      <c r="E769" s="679"/>
      <c r="F769" s="680"/>
      <c r="G769" s="680"/>
      <c r="H769" s="681"/>
      <c r="I769" s="681"/>
      <c r="M769" s="197"/>
      <c r="S769" s="198"/>
      <c r="T769" s="199"/>
    </row>
    <row r="770" spans="2:20" s="196" customFormat="1">
      <c r="B770" s="678"/>
      <c r="C770" s="679"/>
      <c r="D770" s="680"/>
      <c r="E770" s="679"/>
      <c r="F770" s="680"/>
      <c r="G770" s="680"/>
      <c r="H770" s="681"/>
      <c r="I770" s="681"/>
      <c r="M770" s="197"/>
      <c r="S770" s="198"/>
      <c r="T770" s="199"/>
    </row>
    <row r="771" spans="2:20" s="196" customFormat="1">
      <c r="B771" s="678"/>
      <c r="C771" s="679"/>
      <c r="D771" s="680"/>
      <c r="E771" s="679"/>
      <c r="F771" s="680"/>
      <c r="G771" s="680"/>
      <c r="H771" s="681"/>
      <c r="I771" s="681"/>
      <c r="M771" s="197"/>
      <c r="S771" s="198"/>
      <c r="T771" s="199"/>
    </row>
    <row r="772" spans="2:20" s="196" customFormat="1">
      <c r="B772" s="678"/>
      <c r="C772" s="679"/>
      <c r="D772" s="680"/>
      <c r="E772" s="679"/>
      <c r="F772" s="680"/>
      <c r="G772" s="680"/>
      <c r="H772" s="681"/>
      <c r="I772" s="681"/>
      <c r="M772" s="197"/>
      <c r="S772" s="198"/>
      <c r="T772" s="199"/>
    </row>
    <row r="773" spans="2:20" s="196" customFormat="1">
      <c r="B773" s="678"/>
      <c r="C773" s="679"/>
      <c r="D773" s="680"/>
      <c r="E773" s="679"/>
      <c r="F773" s="680"/>
      <c r="G773" s="680"/>
      <c r="H773" s="681"/>
      <c r="I773" s="681"/>
      <c r="M773" s="197"/>
      <c r="S773" s="198"/>
      <c r="T773" s="199"/>
    </row>
    <row r="774" spans="2:20" s="196" customFormat="1">
      <c r="B774" s="678"/>
      <c r="C774" s="679"/>
      <c r="D774" s="680"/>
      <c r="E774" s="679"/>
      <c r="F774" s="680"/>
      <c r="G774" s="680"/>
      <c r="H774" s="681"/>
      <c r="I774" s="681"/>
      <c r="M774" s="197"/>
      <c r="S774" s="198"/>
      <c r="T774" s="199"/>
    </row>
    <row r="775" spans="2:20" s="196" customFormat="1">
      <c r="B775" s="678"/>
      <c r="C775" s="679"/>
      <c r="D775" s="680"/>
      <c r="E775" s="679"/>
      <c r="F775" s="680"/>
      <c r="G775" s="680"/>
      <c r="H775" s="681"/>
      <c r="I775" s="681"/>
      <c r="M775" s="197"/>
      <c r="S775" s="198"/>
      <c r="T775" s="199"/>
    </row>
    <row r="776" spans="2:20" s="196" customFormat="1">
      <c r="B776" s="678"/>
      <c r="C776" s="679"/>
      <c r="D776" s="680"/>
      <c r="E776" s="679"/>
      <c r="F776" s="680"/>
      <c r="G776" s="680"/>
      <c r="H776" s="681"/>
      <c r="I776" s="681"/>
      <c r="M776" s="197"/>
      <c r="S776" s="198"/>
      <c r="T776" s="199"/>
    </row>
    <row r="777" spans="2:20" s="196" customFormat="1">
      <c r="B777" s="678"/>
      <c r="C777" s="679"/>
      <c r="D777" s="680"/>
      <c r="E777" s="679"/>
      <c r="F777" s="680"/>
      <c r="G777" s="680"/>
      <c r="H777" s="681"/>
      <c r="I777" s="681"/>
      <c r="M777" s="197"/>
      <c r="S777" s="198"/>
      <c r="T777" s="199"/>
    </row>
    <row r="778" spans="2:20" s="196" customFormat="1">
      <c r="B778" s="678"/>
      <c r="C778" s="679"/>
      <c r="D778" s="680"/>
      <c r="E778" s="679"/>
      <c r="F778" s="680"/>
      <c r="G778" s="680"/>
      <c r="H778" s="681"/>
      <c r="I778" s="681"/>
      <c r="M778" s="197"/>
      <c r="S778" s="198"/>
      <c r="T778" s="199"/>
    </row>
    <row r="779" spans="2:20" s="196" customFormat="1">
      <c r="B779" s="678"/>
      <c r="C779" s="679"/>
      <c r="D779" s="680"/>
      <c r="E779" s="679"/>
      <c r="F779" s="680"/>
      <c r="G779" s="680"/>
      <c r="H779" s="681"/>
      <c r="I779" s="681"/>
      <c r="M779" s="197"/>
      <c r="S779" s="198"/>
      <c r="T779" s="199"/>
    </row>
    <row r="780" spans="2:20" s="196" customFormat="1">
      <c r="B780" s="678"/>
      <c r="C780" s="679"/>
      <c r="D780" s="680"/>
      <c r="E780" s="679"/>
      <c r="F780" s="680"/>
      <c r="G780" s="680"/>
      <c r="H780" s="681"/>
      <c r="I780" s="681"/>
      <c r="M780" s="197"/>
      <c r="S780" s="198"/>
      <c r="T780" s="199"/>
    </row>
    <row r="781" spans="2:20" s="196" customFormat="1">
      <c r="B781" s="678"/>
      <c r="C781" s="679"/>
      <c r="D781" s="680"/>
      <c r="E781" s="679"/>
      <c r="F781" s="680"/>
      <c r="G781" s="680"/>
      <c r="H781" s="681"/>
      <c r="I781" s="681"/>
      <c r="M781" s="197"/>
      <c r="S781" s="198"/>
      <c r="T781" s="199"/>
    </row>
    <row r="782" spans="2:20" s="196" customFormat="1">
      <c r="B782" s="678"/>
      <c r="C782" s="679"/>
      <c r="D782" s="680"/>
      <c r="E782" s="679"/>
      <c r="F782" s="680"/>
      <c r="G782" s="680"/>
      <c r="H782" s="681"/>
      <c r="I782" s="681"/>
      <c r="M782" s="197"/>
      <c r="S782" s="198"/>
      <c r="T782" s="199"/>
    </row>
    <row r="783" spans="2:20" s="196" customFormat="1">
      <c r="B783" s="678"/>
      <c r="C783" s="679"/>
      <c r="D783" s="680"/>
      <c r="E783" s="679"/>
      <c r="F783" s="680"/>
      <c r="G783" s="680"/>
      <c r="H783" s="681"/>
      <c r="I783" s="681"/>
      <c r="M783" s="197"/>
      <c r="S783" s="198"/>
      <c r="T783" s="199"/>
    </row>
    <row r="784" spans="2:20" s="196" customFormat="1">
      <c r="B784" s="678"/>
      <c r="C784" s="679"/>
      <c r="D784" s="680"/>
      <c r="E784" s="679"/>
      <c r="F784" s="680"/>
      <c r="G784" s="680"/>
      <c r="H784" s="681"/>
      <c r="I784" s="681"/>
      <c r="M784" s="197"/>
      <c r="S784" s="198"/>
      <c r="T784" s="199"/>
    </row>
    <row r="785" spans="2:20" s="196" customFormat="1">
      <c r="B785" s="678"/>
      <c r="C785" s="679"/>
      <c r="D785" s="680"/>
      <c r="E785" s="679"/>
      <c r="F785" s="680"/>
      <c r="G785" s="680"/>
      <c r="H785" s="681"/>
      <c r="I785" s="681"/>
      <c r="M785" s="197"/>
      <c r="S785" s="198"/>
      <c r="T785" s="199"/>
    </row>
    <row r="786" spans="2:20" s="196" customFormat="1">
      <c r="B786" s="678"/>
      <c r="C786" s="679"/>
      <c r="D786" s="680"/>
      <c r="E786" s="679"/>
      <c r="F786" s="680"/>
      <c r="G786" s="680"/>
      <c r="H786" s="681"/>
      <c r="I786" s="681"/>
      <c r="M786" s="197"/>
      <c r="S786" s="198"/>
      <c r="T786" s="199"/>
    </row>
    <row r="787" spans="2:20" s="196" customFormat="1">
      <c r="B787" s="678"/>
      <c r="C787" s="679"/>
      <c r="D787" s="680"/>
      <c r="E787" s="679"/>
      <c r="F787" s="680"/>
      <c r="G787" s="680"/>
      <c r="H787" s="681"/>
      <c r="I787" s="681"/>
      <c r="M787" s="197"/>
      <c r="S787" s="198"/>
      <c r="T787" s="199"/>
    </row>
    <row r="788" spans="2:20" s="196" customFormat="1">
      <c r="B788" s="678"/>
      <c r="C788" s="679"/>
      <c r="D788" s="680"/>
      <c r="E788" s="679"/>
      <c r="F788" s="680"/>
      <c r="G788" s="680"/>
      <c r="H788" s="681"/>
      <c r="I788" s="681"/>
      <c r="M788" s="197"/>
      <c r="S788" s="198"/>
      <c r="T788" s="199"/>
    </row>
    <row r="789" spans="2:20" s="196" customFormat="1">
      <c r="B789" s="678"/>
      <c r="C789" s="679"/>
      <c r="D789" s="680"/>
      <c r="E789" s="679"/>
      <c r="F789" s="680"/>
      <c r="G789" s="680"/>
      <c r="H789" s="681"/>
      <c r="I789" s="681"/>
      <c r="M789" s="197"/>
      <c r="S789" s="198"/>
      <c r="T789" s="199"/>
    </row>
    <row r="790" spans="2:20" s="196" customFormat="1">
      <c r="B790" s="678"/>
      <c r="C790" s="679"/>
      <c r="D790" s="680"/>
      <c r="E790" s="679"/>
      <c r="F790" s="680"/>
      <c r="G790" s="680"/>
      <c r="H790" s="681"/>
      <c r="I790" s="681"/>
      <c r="M790" s="197"/>
      <c r="S790" s="198"/>
      <c r="T790" s="199"/>
    </row>
    <row r="791" spans="2:20" s="196" customFormat="1">
      <c r="B791" s="678"/>
      <c r="C791" s="679"/>
      <c r="D791" s="680"/>
      <c r="E791" s="679"/>
      <c r="F791" s="680"/>
      <c r="G791" s="680"/>
      <c r="H791" s="681"/>
      <c r="I791" s="681"/>
      <c r="M791" s="197"/>
      <c r="S791" s="198"/>
      <c r="T791" s="199"/>
    </row>
    <row r="792" spans="2:20" s="196" customFormat="1">
      <c r="B792" s="678"/>
      <c r="C792" s="679"/>
      <c r="D792" s="680"/>
      <c r="E792" s="679"/>
      <c r="F792" s="680"/>
      <c r="G792" s="680"/>
      <c r="H792" s="681"/>
      <c r="I792" s="681"/>
      <c r="M792" s="197"/>
      <c r="S792" s="198"/>
      <c r="T792" s="199"/>
    </row>
    <row r="793" spans="2:20" s="196" customFormat="1">
      <c r="B793" s="678"/>
      <c r="C793" s="679"/>
      <c r="D793" s="680"/>
      <c r="E793" s="679"/>
      <c r="F793" s="680"/>
      <c r="G793" s="680"/>
      <c r="H793" s="681"/>
      <c r="I793" s="681"/>
      <c r="M793" s="197"/>
      <c r="S793" s="198"/>
      <c r="T793" s="199"/>
    </row>
    <row r="794" spans="2:20" s="196" customFormat="1">
      <c r="B794" s="678"/>
      <c r="C794" s="679"/>
      <c r="D794" s="680"/>
      <c r="E794" s="679"/>
      <c r="F794" s="680"/>
      <c r="G794" s="680"/>
      <c r="H794" s="681"/>
      <c r="I794" s="681"/>
      <c r="M794" s="197"/>
      <c r="S794" s="198"/>
      <c r="T794" s="199"/>
    </row>
    <row r="795" spans="2:20" s="196" customFormat="1">
      <c r="B795" s="678"/>
      <c r="C795" s="679"/>
      <c r="D795" s="680"/>
      <c r="E795" s="679"/>
      <c r="F795" s="680"/>
      <c r="G795" s="680"/>
      <c r="H795" s="681"/>
      <c r="I795" s="681"/>
      <c r="M795" s="197"/>
      <c r="S795" s="198"/>
      <c r="T795" s="199"/>
    </row>
    <row r="796" spans="2:20" s="196" customFormat="1">
      <c r="B796" s="678"/>
      <c r="C796" s="679"/>
      <c r="D796" s="680"/>
      <c r="E796" s="679"/>
      <c r="F796" s="680"/>
      <c r="G796" s="680"/>
      <c r="H796" s="681"/>
      <c r="I796" s="681"/>
      <c r="M796" s="197"/>
      <c r="S796" s="198"/>
      <c r="T796" s="199"/>
    </row>
    <row r="797" spans="2:20" s="196" customFormat="1">
      <c r="B797" s="678"/>
      <c r="C797" s="679"/>
      <c r="D797" s="680"/>
      <c r="E797" s="679"/>
      <c r="F797" s="680"/>
      <c r="G797" s="680"/>
      <c r="H797" s="681"/>
      <c r="I797" s="681"/>
      <c r="M797" s="197"/>
      <c r="S797" s="198"/>
      <c r="T797" s="199"/>
    </row>
    <row r="798" spans="2:20" s="196" customFormat="1">
      <c r="B798" s="678"/>
      <c r="C798" s="679"/>
      <c r="D798" s="680"/>
      <c r="E798" s="679"/>
      <c r="F798" s="680"/>
      <c r="G798" s="680"/>
      <c r="H798" s="681"/>
      <c r="I798" s="681"/>
      <c r="M798" s="197"/>
      <c r="S798" s="198"/>
      <c r="T798" s="199"/>
    </row>
    <row r="799" spans="2:20" s="196" customFormat="1">
      <c r="B799" s="678"/>
      <c r="C799" s="679"/>
      <c r="D799" s="680"/>
      <c r="E799" s="679"/>
      <c r="F799" s="680"/>
      <c r="G799" s="680"/>
      <c r="H799" s="681"/>
      <c r="I799" s="681"/>
      <c r="M799" s="197"/>
      <c r="S799" s="198"/>
      <c r="T799" s="199"/>
    </row>
    <row r="800" spans="2:20" s="196" customFormat="1">
      <c r="B800" s="678"/>
      <c r="C800" s="679"/>
      <c r="D800" s="680"/>
      <c r="E800" s="679"/>
      <c r="F800" s="680"/>
      <c r="G800" s="680"/>
      <c r="H800" s="681"/>
      <c r="I800" s="681"/>
      <c r="M800" s="197"/>
      <c r="S800" s="198"/>
      <c r="T800" s="199"/>
    </row>
    <row r="801" spans="2:20" s="196" customFormat="1">
      <c r="B801" s="678"/>
      <c r="C801" s="679"/>
      <c r="D801" s="680"/>
      <c r="E801" s="679"/>
      <c r="F801" s="680"/>
      <c r="G801" s="680"/>
      <c r="H801" s="681"/>
      <c r="I801" s="681"/>
      <c r="M801" s="197"/>
      <c r="S801" s="198"/>
      <c r="T801" s="199"/>
    </row>
    <row r="802" spans="2:20" s="196" customFormat="1">
      <c r="B802" s="678"/>
      <c r="C802" s="679"/>
      <c r="D802" s="680"/>
      <c r="E802" s="679"/>
      <c r="F802" s="680"/>
      <c r="G802" s="680"/>
      <c r="H802" s="681"/>
      <c r="I802" s="681"/>
      <c r="M802" s="197"/>
      <c r="S802" s="198"/>
      <c r="T802" s="199"/>
    </row>
    <row r="803" spans="2:20" s="196" customFormat="1">
      <c r="B803" s="678"/>
      <c r="C803" s="679"/>
      <c r="D803" s="680"/>
      <c r="E803" s="679"/>
      <c r="F803" s="680"/>
      <c r="G803" s="680"/>
      <c r="H803" s="681"/>
      <c r="I803" s="681"/>
      <c r="M803" s="197"/>
      <c r="S803" s="198"/>
      <c r="T803" s="199"/>
    </row>
    <row r="804" spans="2:20" s="196" customFormat="1">
      <c r="B804" s="678"/>
      <c r="C804" s="679"/>
      <c r="D804" s="680"/>
      <c r="E804" s="679"/>
      <c r="F804" s="680"/>
      <c r="G804" s="680"/>
      <c r="H804" s="681"/>
      <c r="I804" s="681"/>
      <c r="M804" s="197"/>
      <c r="S804" s="198"/>
      <c r="T804" s="199"/>
    </row>
    <row r="805" spans="2:20" s="196" customFormat="1">
      <c r="B805" s="678"/>
      <c r="C805" s="679"/>
      <c r="D805" s="680"/>
      <c r="E805" s="679"/>
      <c r="F805" s="680"/>
      <c r="G805" s="680"/>
      <c r="H805" s="681"/>
      <c r="I805" s="681"/>
      <c r="M805" s="197"/>
      <c r="S805" s="198"/>
      <c r="T805" s="199"/>
    </row>
    <row r="806" spans="2:20" s="196" customFormat="1">
      <c r="B806" s="678"/>
      <c r="C806" s="679"/>
      <c r="D806" s="680"/>
      <c r="E806" s="679"/>
      <c r="F806" s="680"/>
      <c r="G806" s="680"/>
      <c r="H806" s="681"/>
      <c r="I806" s="681"/>
      <c r="M806" s="197"/>
      <c r="S806" s="198"/>
      <c r="T806" s="199"/>
    </row>
    <row r="807" spans="2:20" s="196" customFormat="1">
      <c r="B807" s="678"/>
      <c r="C807" s="679"/>
      <c r="D807" s="680"/>
      <c r="E807" s="679"/>
      <c r="F807" s="680"/>
      <c r="G807" s="680"/>
      <c r="H807" s="681"/>
      <c r="I807" s="681"/>
      <c r="M807" s="197"/>
      <c r="S807" s="198"/>
      <c r="T807" s="199"/>
    </row>
    <row r="808" spans="2:20" s="196" customFormat="1">
      <c r="B808" s="678"/>
      <c r="C808" s="679"/>
      <c r="D808" s="680"/>
      <c r="E808" s="679"/>
      <c r="F808" s="680"/>
      <c r="G808" s="680"/>
      <c r="H808" s="681"/>
      <c r="I808" s="681"/>
      <c r="M808" s="197"/>
      <c r="S808" s="198"/>
      <c r="T808" s="199"/>
    </row>
    <row r="809" spans="2:20" s="196" customFormat="1">
      <c r="B809" s="678"/>
      <c r="C809" s="679"/>
      <c r="D809" s="680"/>
      <c r="E809" s="679"/>
      <c r="F809" s="680"/>
      <c r="G809" s="680"/>
      <c r="H809" s="681"/>
      <c r="I809" s="681"/>
      <c r="M809" s="197"/>
      <c r="S809" s="198"/>
      <c r="T809" s="199"/>
    </row>
    <row r="810" spans="2:20" s="196" customFormat="1">
      <c r="B810" s="678"/>
      <c r="C810" s="679"/>
      <c r="D810" s="680"/>
      <c r="E810" s="679"/>
      <c r="F810" s="680"/>
      <c r="G810" s="680"/>
      <c r="H810" s="681"/>
      <c r="I810" s="681"/>
      <c r="M810" s="197"/>
      <c r="S810" s="198"/>
      <c r="T810" s="199"/>
    </row>
    <row r="811" spans="2:20" s="196" customFormat="1">
      <c r="B811" s="678"/>
      <c r="C811" s="679"/>
      <c r="D811" s="680"/>
      <c r="E811" s="679"/>
      <c r="F811" s="680"/>
      <c r="G811" s="680"/>
      <c r="H811" s="681"/>
      <c r="I811" s="681"/>
      <c r="M811" s="197"/>
      <c r="S811" s="198"/>
      <c r="T811" s="199"/>
    </row>
    <row r="812" spans="2:20" s="196" customFormat="1">
      <c r="B812" s="678"/>
      <c r="C812" s="679"/>
      <c r="D812" s="680"/>
      <c r="E812" s="679"/>
      <c r="F812" s="680"/>
      <c r="G812" s="680"/>
      <c r="H812" s="681"/>
      <c r="I812" s="681"/>
      <c r="M812" s="197"/>
      <c r="S812" s="198"/>
      <c r="T812" s="199"/>
    </row>
    <row r="813" spans="2:20" s="196" customFormat="1">
      <c r="B813" s="678"/>
      <c r="C813" s="679"/>
      <c r="D813" s="680"/>
      <c r="E813" s="679"/>
      <c r="F813" s="680"/>
      <c r="G813" s="680"/>
      <c r="H813" s="681"/>
      <c r="I813" s="681"/>
      <c r="M813" s="197"/>
      <c r="S813" s="198"/>
      <c r="T813" s="199"/>
    </row>
    <row r="814" spans="2:20" s="196" customFormat="1">
      <c r="B814" s="678"/>
      <c r="C814" s="679"/>
      <c r="D814" s="680"/>
      <c r="E814" s="679"/>
      <c r="F814" s="680"/>
      <c r="G814" s="680"/>
      <c r="H814" s="681"/>
      <c r="I814" s="681"/>
      <c r="M814" s="197"/>
      <c r="S814" s="198"/>
      <c r="T814" s="199"/>
    </row>
    <row r="815" spans="2:20" s="196" customFormat="1">
      <c r="B815" s="678"/>
      <c r="C815" s="679"/>
      <c r="D815" s="680"/>
      <c r="E815" s="679"/>
      <c r="F815" s="680"/>
      <c r="G815" s="680"/>
      <c r="H815" s="681"/>
      <c r="I815" s="681"/>
      <c r="M815" s="197"/>
      <c r="S815" s="198"/>
      <c r="T815" s="199"/>
    </row>
    <row r="816" spans="2:20" s="196" customFormat="1">
      <c r="B816" s="678"/>
      <c r="C816" s="679"/>
      <c r="D816" s="680"/>
      <c r="E816" s="679"/>
      <c r="F816" s="680"/>
      <c r="G816" s="680"/>
      <c r="H816" s="681"/>
      <c r="I816" s="681"/>
      <c r="M816" s="197"/>
      <c r="S816" s="198"/>
      <c r="T816" s="199"/>
    </row>
    <row r="817" spans="2:20" s="196" customFormat="1">
      <c r="B817" s="678"/>
      <c r="C817" s="679"/>
      <c r="D817" s="680"/>
      <c r="E817" s="679"/>
      <c r="F817" s="680"/>
      <c r="G817" s="680"/>
      <c r="H817" s="681"/>
      <c r="I817" s="681"/>
      <c r="M817" s="197"/>
      <c r="S817" s="198"/>
      <c r="T817" s="199"/>
    </row>
    <row r="818" spans="2:20" s="196" customFormat="1">
      <c r="B818" s="678"/>
      <c r="C818" s="679"/>
      <c r="D818" s="680"/>
      <c r="E818" s="679"/>
      <c r="F818" s="680"/>
      <c r="G818" s="680"/>
      <c r="H818" s="681"/>
      <c r="I818" s="681"/>
      <c r="M818" s="197"/>
      <c r="S818" s="198"/>
      <c r="T818" s="199"/>
    </row>
    <row r="819" spans="2:20" s="196" customFormat="1">
      <c r="B819" s="678"/>
      <c r="C819" s="679"/>
      <c r="D819" s="680"/>
      <c r="E819" s="679"/>
      <c r="F819" s="680"/>
      <c r="G819" s="680"/>
      <c r="H819" s="681"/>
      <c r="I819" s="681"/>
      <c r="M819" s="197"/>
      <c r="S819" s="198"/>
      <c r="T819" s="199"/>
    </row>
    <row r="820" spans="2:20" s="196" customFormat="1">
      <c r="B820" s="678"/>
      <c r="C820" s="679"/>
      <c r="D820" s="680"/>
      <c r="E820" s="679"/>
      <c r="F820" s="680"/>
      <c r="G820" s="680"/>
      <c r="H820" s="681"/>
      <c r="I820" s="681"/>
      <c r="M820" s="197"/>
      <c r="S820" s="198"/>
      <c r="T820" s="199"/>
    </row>
    <row r="821" spans="2:20" s="196" customFormat="1">
      <c r="B821" s="678"/>
      <c r="C821" s="679"/>
      <c r="D821" s="680"/>
      <c r="E821" s="679"/>
      <c r="F821" s="680"/>
      <c r="G821" s="680"/>
      <c r="H821" s="681"/>
      <c r="I821" s="681"/>
      <c r="M821" s="197"/>
      <c r="S821" s="198"/>
      <c r="T821" s="199"/>
    </row>
    <row r="822" spans="2:20" s="196" customFormat="1">
      <c r="B822" s="678"/>
      <c r="C822" s="679"/>
      <c r="D822" s="680"/>
      <c r="E822" s="679"/>
      <c r="F822" s="680"/>
      <c r="G822" s="680"/>
      <c r="H822" s="681"/>
      <c r="I822" s="681"/>
      <c r="M822" s="197"/>
      <c r="S822" s="198"/>
      <c r="T822" s="199"/>
    </row>
    <row r="823" spans="2:20" s="196" customFormat="1">
      <c r="B823" s="678"/>
      <c r="C823" s="679"/>
      <c r="D823" s="680"/>
      <c r="E823" s="679"/>
      <c r="F823" s="680"/>
      <c r="G823" s="680"/>
      <c r="H823" s="681"/>
      <c r="I823" s="681"/>
      <c r="M823" s="197"/>
      <c r="S823" s="198"/>
      <c r="T823" s="199"/>
    </row>
    <row r="824" spans="2:20" s="196" customFormat="1">
      <c r="B824" s="678"/>
      <c r="C824" s="679"/>
      <c r="D824" s="680"/>
      <c r="E824" s="679"/>
      <c r="F824" s="680"/>
      <c r="G824" s="680"/>
      <c r="H824" s="681"/>
      <c r="I824" s="681"/>
      <c r="M824" s="197"/>
      <c r="S824" s="198"/>
      <c r="T824" s="199"/>
    </row>
    <row r="825" spans="2:20" s="196" customFormat="1">
      <c r="B825" s="678"/>
      <c r="C825" s="679"/>
      <c r="D825" s="680"/>
      <c r="E825" s="679"/>
      <c r="F825" s="680"/>
      <c r="G825" s="680"/>
      <c r="H825" s="681"/>
      <c r="I825" s="681"/>
      <c r="M825" s="197"/>
      <c r="S825" s="198"/>
      <c r="T825" s="199"/>
    </row>
    <row r="826" spans="2:20" s="196" customFormat="1">
      <c r="B826" s="678"/>
      <c r="C826" s="679"/>
      <c r="D826" s="680"/>
      <c r="E826" s="679"/>
      <c r="F826" s="680"/>
      <c r="G826" s="680"/>
      <c r="H826" s="681"/>
      <c r="I826" s="681"/>
      <c r="M826" s="197"/>
      <c r="S826" s="198"/>
      <c r="T826" s="199"/>
    </row>
    <row r="827" spans="2:20" s="196" customFormat="1">
      <c r="B827" s="678"/>
      <c r="C827" s="679"/>
      <c r="D827" s="680"/>
      <c r="E827" s="679"/>
      <c r="F827" s="680"/>
      <c r="G827" s="680"/>
      <c r="H827" s="681"/>
      <c r="I827" s="681"/>
      <c r="M827" s="197"/>
      <c r="S827" s="198"/>
      <c r="T827" s="199"/>
    </row>
    <row r="828" spans="2:20" s="196" customFormat="1">
      <c r="B828" s="678"/>
      <c r="C828" s="679"/>
      <c r="D828" s="680"/>
      <c r="E828" s="679"/>
      <c r="F828" s="680"/>
      <c r="G828" s="680"/>
      <c r="H828" s="681"/>
      <c r="I828" s="681"/>
      <c r="M828" s="197"/>
      <c r="S828" s="198"/>
      <c r="T828" s="199"/>
    </row>
    <row r="829" spans="2:20" s="196" customFormat="1">
      <c r="B829" s="678"/>
      <c r="C829" s="679"/>
      <c r="D829" s="680"/>
      <c r="E829" s="679"/>
      <c r="F829" s="680"/>
      <c r="G829" s="680"/>
      <c r="H829" s="681"/>
      <c r="I829" s="681"/>
      <c r="M829" s="197"/>
      <c r="S829" s="198"/>
      <c r="T829" s="199"/>
    </row>
    <row r="830" spans="2:20" s="196" customFormat="1">
      <c r="B830" s="678"/>
      <c r="C830" s="679"/>
      <c r="D830" s="680"/>
      <c r="E830" s="679"/>
      <c r="F830" s="680"/>
      <c r="G830" s="680"/>
      <c r="H830" s="681"/>
      <c r="I830" s="681"/>
      <c r="M830" s="197"/>
      <c r="S830" s="198"/>
      <c r="T830" s="199"/>
    </row>
    <row r="831" spans="2:20" s="196" customFormat="1">
      <c r="B831" s="678"/>
      <c r="C831" s="679"/>
      <c r="D831" s="680"/>
      <c r="E831" s="679"/>
      <c r="F831" s="680"/>
      <c r="G831" s="680"/>
      <c r="H831" s="681"/>
      <c r="I831" s="681"/>
      <c r="M831" s="197"/>
      <c r="S831" s="198"/>
      <c r="T831" s="199"/>
    </row>
    <row r="832" spans="2:20" s="196" customFormat="1">
      <c r="B832" s="678"/>
      <c r="C832" s="679"/>
      <c r="D832" s="680"/>
      <c r="E832" s="679"/>
      <c r="F832" s="680"/>
      <c r="G832" s="680"/>
      <c r="H832" s="681"/>
      <c r="I832" s="681"/>
      <c r="M832" s="197"/>
      <c r="S832" s="198"/>
      <c r="T832" s="199"/>
    </row>
    <row r="833" spans="2:20" s="196" customFormat="1">
      <c r="B833" s="678"/>
      <c r="C833" s="679"/>
      <c r="D833" s="680"/>
      <c r="E833" s="679"/>
      <c r="F833" s="680"/>
      <c r="G833" s="680"/>
      <c r="H833" s="681"/>
      <c r="I833" s="681"/>
      <c r="M833" s="197"/>
      <c r="S833" s="198"/>
      <c r="T833" s="199"/>
    </row>
    <row r="834" spans="2:20" s="196" customFormat="1">
      <c r="B834" s="678"/>
      <c r="C834" s="679"/>
      <c r="D834" s="680"/>
      <c r="E834" s="679"/>
      <c r="F834" s="680"/>
      <c r="G834" s="680"/>
      <c r="H834" s="681"/>
      <c r="I834" s="681"/>
      <c r="M834" s="197"/>
      <c r="S834" s="198"/>
      <c r="T834" s="199"/>
    </row>
    <row r="835" spans="2:20" s="196" customFormat="1">
      <c r="B835" s="678"/>
      <c r="C835" s="679"/>
      <c r="D835" s="680"/>
      <c r="E835" s="679"/>
      <c r="F835" s="680"/>
      <c r="G835" s="680"/>
      <c r="H835" s="681"/>
      <c r="I835" s="681"/>
      <c r="M835" s="197"/>
      <c r="S835" s="198"/>
      <c r="T835" s="199"/>
    </row>
    <row r="836" spans="2:20" s="196" customFormat="1">
      <c r="B836" s="678"/>
      <c r="C836" s="679"/>
      <c r="D836" s="680"/>
      <c r="E836" s="679"/>
      <c r="F836" s="680"/>
      <c r="G836" s="680"/>
      <c r="H836" s="681"/>
      <c r="I836" s="681"/>
      <c r="M836" s="197"/>
      <c r="S836" s="198"/>
      <c r="T836" s="199"/>
    </row>
    <row r="837" spans="2:20" s="196" customFormat="1">
      <c r="B837" s="678"/>
      <c r="C837" s="679"/>
      <c r="D837" s="680"/>
      <c r="E837" s="679"/>
      <c r="F837" s="680"/>
      <c r="G837" s="680"/>
      <c r="H837" s="681"/>
      <c r="I837" s="681"/>
      <c r="M837" s="197"/>
      <c r="S837" s="198"/>
      <c r="T837" s="199"/>
    </row>
    <row r="838" spans="2:20" s="196" customFormat="1">
      <c r="B838" s="678"/>
      <c r="C838" s="679"/>
      <c r="D838" s="680"/>
      <c r="E838" s="679"/>
      <c r="F838" s="680"/>
      <c r="G838" s="680"/>
      <c r="H838" s="681"/>
      <c r="I838" s="681"/>
      <c r="M838" s="197"/>
      <c r="S838" s="198"/>
      <c r="T838" s="199"/>
    </row>
    <row r="839" spans="2:20" s="196" customFormat="1">
      <c r="B839" s="678"/>
      <c r="C839" s="679"/>
      <c r="D839" s="680"/>
      <c r="E839" s="679"/>
      <c r="F839" s="680"/>
      <c r="G839" s="680"/>
      <c r="H839" s="681"/>
      <c r="I839" s="681"/>
      <c r="M839" s="197"/>
      <c r="S839" s="198"/>
      <c r="T839" s="199"/>
    </row>
    <row r="840" spans="2:20" s="196" customFormat="1">
      <c r="B840" s="678"/>
      <c r="C840" s="679"/>
      <c r="D840" s="680"/>
      <c r="E840" s="679"/>
      <c r="F840" s="680"/>
      <c r="G840" s="680"/>
      <c r="H840" s="681"/>
      <c r="I840" s="681"/>
      <c r="M840" s="197"/>
      <c r="S840" s="198"/>
      <c r="T840" s="199"/>
    </row>
    <row r="841" spans="2:20" s="196" customFormat="1">
      <c r="B841" s="678"/>
      <c r="C841" s="679"/>
      <c r="D841" s="680"/>
      <c r="E841" s="679"/>
      <c r="F841" s="680"/>
      <c r="G841" s="680"/>
      <c r="H841" s="681"/>
      <c r="I841" s="681"/>
      <c r="M841" s="197"/>
      <c r="S841" s="198"/>
      <c r="T841" s="199"/>
    </row>
    <row r="842" spans="2:20" s="196" customFormat="1">
      <c r="B842" s="678"/>
      <c r="C842" s="679"/>
      <c r="D842" s="680"/>
      <c r="E842" s="679"/>
      <c r="F842" s="680"/>
      <c r="G842" s="680"/>
      <c r="H842" s="681"/>
      <c r="I842" s="681"/>
      <c r="M842" s="197"/>
      <c r="S842" s="198"/>
      <c r="T842" s="199"/>
    </row>
    <row r="843" spans="2:20" s="196" customFormat="1">
      <c r="B843" s="678"/>
      <c r="C843" s="679"/>
      <c r="D843" s="680"/>
      <c r="E843" s="679"/>
      <c r="F843" s="680"/>
      <c r="G843" s="680"/>
      <c r="H843" s="681"/>
      <c r="I843" s="681"/>
      <c r="M843" s="197"/>
      <c r="S843" s="198"/>
      <c r="T843" s="199"/>
    </row>
    <row r="844" spans="2:20" s="196" customFormat="1">
      <c r="B844" s="678"/>
      <c r="C844" s="679"/>
      <c r="D844" s="680"/>
      <c r="E844" s="679"/>
      <c r="F844" s="680"/>
      <c r="G844" s="680"/>
      <c r="H844" s="681"/>
      <c r="I844" s="681"/>
      <c r="M844" s="197"/>
      <c r="S844" s="198"/>
      <c r="T844" s="199"/>
    </row>
    <row r="845" spans="2:20" s="196" customFormat="1">
      <c r="B845" s="678"/>
      <c r="C845" s="679"/>
      <c r="D845" s="680"/>
      <c r="E845" s="679"/>
      <c r="F845" s="680"/>
      <c r="G845" s="680"/>
      <c r="H845" s="681"/>
      <c r="I845" s="681"/>
      <c r="M845" s="197"/>
      <c r="S845" s="198"/>
      <c r="T845" s="199"/>
    </row>
    <row r="846" spans="2:20" s="196" customFormat="1">
      <c r="B846" s="678"/>
      <c r="C846" s="679"/>
      <c r="D846" s="680"/>
      <c r="E846" s="679"/>
      <c r="F846" s="680"/>
      <c r="G846" s="680"/>
      <c r="H846" s="681"/>
      <c r="I846" s="681"/>
      <c r="M846" s="197"/>
      <c r="S846" s="198"/>
      <c r="T846" s="199"/>
    </row>
    <row r="847" spans="2:20" s="196" customFormat="1">
      <c r="B847" s="678"/>
      <c r="C847" s="679"/>
      <c r="D847" s="680"/>
      <c r="E847" s="679"/>
      <c r="F847" s="680"/>
      <c r="G847" s="680"/>
      <c r="H847" s="681"/>
      <c r="I847" s="681"/>
      <c r="M847" s="197"/>
      <c r="S847" s="198"/>
      <c r="T847" s="199"/>
    </row>
    <row r="848" spans="2:20" s="196" customFormat="1">
      <c r="B848" s="678"/>
      <c r="C848" s="679"/>
      <c r="D848" s="680"/>
      <c r="E848" s="679"/>
      <c r="F848" s="680"/>
      <c r="G848" s="680"/>
      <c r="H848" s="681"/>
      <c r="I848" s="681"/>
      <c r="M848" s="197"/>
      <c r="S848" s="198"/>
      <c r="T848" s="199"/>
    </row>
    <row r="849" spans="2:20" s="196" customFormat="1">
      <c r="B849" s="678"/>
      <c r="C849" s="679"/>
      <c r="D849" s="680"/>
      <c r="E849" s="679"/>
      <c r="F849" s="680"/>
      <c r="G849" s="680"/>
      <c r="H849" s="681"/>
      <c r="I849" s="681"/>
      <c r="M849" s="197"/>
      <c r="S849" s="198"/>
      <c r="T849" s="199"/>
    </row>
    <row r="850" spans="2:20" s="196" customFormat="1">
      <c r="B850" s="678"/>
      <c r="C850" s="679"/>
      <c r="D850" s="680"/>
      <c r="E850" s="679"/>
      <c r="F850" s="680"/>
      <c r="G850" s="680"/>
      <c r="H850" s="681"/>
      <c r="I850" s="681"/>
      <c r="M850" s="197"/>
      <c r="S850" s="198"/>
      <c r="T850" s="199"/>
    </row>
    <row r="851" spans="2:20" s="196" customFormat="1">
      <c r="B851" s="678"/>
      <c r="C851" s="679"/>
      <c r="D851" s="680"/>
      <c r="E851" s="679"/>
      <c r="F851" s="680"/>
      <c r="G851" s="680"/>
      <c r="H851" s="681"/>
      <c r="I851" s="681"/>
      <c r="M851" s="197"/>
      <c r="S851" s="198"/>
      <c r="T851" s="199"/>
    </row>
    <row r="852" spans="2:20" s="196" customFormat="1">
      <c r="B852" s="678"/>
      <c r="C852" s="679"/>
      <c r="D852" s="680"/>
      <c r="E852" s="679"/>
      <c r="F852" s="680"/>
      <c r="G852" s="680"/>
      <c r="H852" s="681"/>
      <c r="I852" s="681"/>
      <c r="M852" s="197"/>
      <c r="S852" s="198"/>
      <c r="T852" s="199"/>
    </row>
    <row r="853" spans="2:20" s="196" customFormat="1">
      <c r="B853" s="678"/>
      <c r="C853" s="679"/>
      <c r="D853" s="680"/>
      <c r="E853" s="679"/>
      <c r="F853" s="680"/>
      <c r="G853" s="680"/>
      <c r="H853" s="681"/>
      <c r="I853" s="681"/>
      <c r="M853" s="197"/>
      <c r="S853" s="198"/>
      <c r="T853" s="199"/>
    </row>
    <row r="854" spans="2:20" s="196" customFormat="1">
      <c r="B854" s="678"/>
      <c r="C854" s="679"/>
      <c r="D854" s="680"/>
      <c r="E854" s="679"/>
      <c r="F854" s="680"/>
      <c r="G854" s="680"/>
      <c r="H854" s="681"/>
      <c r="I854" s="681"/>
      <c r="M854" s="197"/>
      <c r="S854" s="198"/>
      <c r="T854" s="199"/>
    </row>
    <row r="855" spans="2:20" s="196" customFormat="1">
      <c r="B855" s="678"/>
      <c r="C855" s="679"/>
      <c r="D855" s="680"/>
      <c r="E855" s="679"/>
      <c r="F855" s="680"/>
      <c r="G855" s="680"/>
      <c r="H855" s="681"/>
      <c r="I855" s="681"/>
      <c r="M855" s="197"/>
      <c r="S855" s="198"/>
      <c r="T855" s="199"/>
    </row>
    <row r="856" spans="2:20" s="196" customFormat="1">
      <c r="B856" s="678"/>
      <c r="C856" s="679"/>
      <c r="D856" s="680"/>
      <c r="E856" s="679"/>
      <c r="F856" s="680"/>
      <c r="G856" s="680"/>
      <c r="H856" s="681"/>
      <c r="I856" s="681"/>
      <c r="M856" s="197"/>
      <c r="S856" s="198"/>
      <c r="T856" s="199"/>
    </row>
    <row r="857" spans="2:20" s="196" customFormat="1">
      <c r="B857" s="678"/>
      <c r="C857" s="679"/>
      <c r="D857" s="680"/>
      <c r="E857" s="679"/>
      <c r="F857" s="680"/>
      <c r="G857" s="680"/>
      <c r="H857" s="681"/>
      <c r="I857" s="681"/>
      <c r="M857" s="197"/>
      <c r="S857" s="198"/>
      <c r="T857" s="199"/>
    </row>
    <row r="858" spans="2:20" s="196" customFormat="1">
      <c r="B858" s="678"/>
      <c r="C858" s="679"/>
      <c r="D858" s="680"/>
      <c r="E858" s="679"/>
      <c r="F858" s="680"/>
      <c r="G858" s="680"/>
      <c r="H858" s="681"/>
      <c r="I858" s="681"/>
      <c r="M858" s="197"/>
      <c r="S858" s="198"/>
      <c r="T858" s="199"/>
    </row>
    <row r="859" spans="2:20" s="196" customFormat="1">
      <c r="B859" s="678"/>
      <c r="C859" s="679"/>
      <c r="D859" s="680"/>
      <c r="E859" s="679"/>
      <c r="F859" s="680"/>
      <c r="G859" s="680"/>
      <c r="H859" s="681"/>
      <c r="I859" s="681"/>
      <c r="M859" s="197"/>
      <c r="S859" s="198"/>
      <c r="T859" s="199"/>
    </row>
    <row r="860" spans="2:20" s="196" customFormat="1">
      <c r="B860" s="678"/>
      <c r="C860" s="679"/>
      <c r="D860" s="680"/>
      <c r="E860" s="679"/>
      <c r="F860" s="680"/>
      <c r="G860" s="680"/>
      <c r="H860" s="681"/>
      <c r="I860" s="681"/>
      <c r="M860" s="197"/>
      <c r="S860" s="198"/>
      <c r="T860" s="199"/>
    </row>
    <row r="861" spans="2:20" s="196" customFormat="1">
      <c r="B861" s="678"/>
      <c r="C861" s="679"/>
      <c r="D861" s="680"/>
      <c r="E861" s="679"/>
      <c r="F861" s="680"/>
      <c r="G861" s="680"/>
      <c r="H861" s="681"/>
      <c r="I861" s="681"/>
      <c r="M861" s="197"/>
      <c r="S861" s="198"/>
      <c r="T861" s="199"/>
    </row>
    <row r="862" spans="2:20" s="196" customFormat="1">
      <c r="B862" s="678"/>
      <c r="C862" s="679"/>
      <c r="D862" s="680"/>
      <c r="E862" s="679"/>
      <c r="F862" s="680"/>
      <c r="G862" s="680"/>
      <c r="H862" s="681"/>
      <c r="I862" s="681"/>
      <c r="M862" s="197"/>
      <c r="S862" s="198"/>
      <c r="T862" s="199"/>
    </row>
    <row r="863" spans="2:20" s="196" customFormat="1">
      <c r="B863" s="678"/>
      <c r="C863" s="679"/>
      <c r="D863" s="680"/>
      <c r="E863" s="679"/>
      <c r="F863" s="680"/>
      <c r="G863" s="680"/>
      <c r="H863" s="681"/>
      <c r="I863" s="681"/>
      <c r="M863" s="197"/>
      <c r="S863" s="198"/>
      <c r="T863" s="199"/>
    </row>
    <row r="864" spans="2:20" s="196" customFormat="1">
      <c r="B864" s="678"/>
      <c r="C864" s="679"/>
      <c r="D864" s="680"/>
      <c r="E864" s="679"/>
      <c r="F864" s="680"/>
      <c r="G864" s="680"/>
      <c r="H864" s="681"/>
      <c r="I864" s="681"/>
      <c r="M864" s="197"/>
      <c r="S864" s="198"/>
      <c r="T864" s="199"/>
    </row>
    <row r="865" spans="2:20" s="196" customFormat="1">
      <c r="B865" s="678"/>
      <c r="C865" s="679"/>
      <c r="D865" s="680"/>
      <c r="E865" s="679"/>
      <c r="F865" s="680"/>
      <c r="G865" s="680"/>
      <c r="H865" s="681"/>
      <c r="I865" s="681"/>
      <c r="M865" s="197"/>
      <c r="S865" s="198"/>
      <c r="T865" s="199"/>
    </row>
    <row r="866" spans="2:20" s="196" customFormat="1">
      <c r="B866" s="678"/>
      <c r="C866" s="679"/>
      <c r="D866" s="680"/>
      <c r="E866" s="679"/>
      <c r="F866" s="680"/>
      <c r="G866" s="680"/>
      <c r="H866" s="681"/>
      <c r="I866" s="681"/>
      <c r="M866" s="197"/>
      <c r="S866" s="198"/>
      <c r="T866" s="199"/>
    </row>
    <row r="867" spans="2:20" s="196" customFormat="1">
      <c r="B867" s="678"/>
      <c r="C867" s="679"/>
      <c r="D867" s="680"/>
      <c r="E867" s="679"/>
      <c r="F867" s="680"/>
      <c r="G867" s="680"/>
      <c r="H867" s="681"/>
      <c r="I867" s="681"/>
      <c r="M867" s="197"/>
      <c r="S867" s="198"/>
      <c r="T867" s="199"/>
    </row>
    <row r="868" spans="2:20" s="196" customFormat="1">
      <c r="B868" s="678"/>
      <c r="C868" s="679"/>
      <c r="D868" s="680"/>
      <c r="E868" s="679"/>
      <c r="F868" s="680"/>
      <c r="G868" s="680"/>
      <c r="H868" s="681"/>
      <c r="I868" s="681"/>
      <c r="M868" s="197"/>
      <c r="S868" s="198"/>
      <c r="T868" s="199"/>
    </row>
    <row r="869" spans="2:20" s="196" customFormat="1">
      <c r="B869" s="678"/>
      <c r="C869" s="679"/>
      <c r="D869" s="680"/>
      <c r="E869" s="679"/>
      <c r="F869" s="680"/>
      <c r="G869" s="680"/>
      <c r="H869" s="681"/>
      <c r="I869" s="681"/>
      <c r="M869" s="197"/>
      <c r="S869" s="198"/>
      <c r="T869" s="199"/>
    </row>
    <row r="870" spans="2:20" s="196" customFormat="1">
      <c r="B870" s="678"/>
      <c r="C870" s="679"/>
      <c r="D870" s="680"/>
      <c r="E870" s="679"/>
      <c r="F870" s="680"/>
      <c r="G870" s="680"/>
      <c r="H870" s="681"/>
      <c r="I870" s="681"/>
      <c r="M870" s="197"/>
      <c r="S870" s="198"/>
      <c r="T870" s="199"/>
    </row>
    <row r="871" spans="2:20" s="196" customFormat="1">
      <c r="B871" s="678"/>
      <c r="C871" s="679"/>
      <c r="D871" s="680"/>
      <c r="E871" s="679"/>
      <c r="F871" s="680"/>
      <c r="G871" s="680"/>
      <c r="H871" s="681"/>
      <c r="I871" s="681"/>
      <c r="M871" s="197"/>
      <c r="S871" s="198"/>
      <c r="T871" s="199"/>
    </row>
    <row r="872" spans="2:20" s="196" customFormat="1">
      <c r="B872" s="678"/>
      <c r="C872" s="679"/>
      <c r="D872" s="680"/>
      <c r="E872" s="679"/>
      <c r="F872" s="680"/>
      <c r="G872" s="680"/>
      <c r="H872" s="681"/>
      <c r="I872" s="681"/>
      <c r="M872" s="197"/>
      <c r="S872" s="198"/>
      <c r="T872" s="199"/>
    </row>
    <row r="873" spans="2:20" s="196" customFormat="1">
      <c r="B873" s="678"/>
      <c r="C873" s="679"/>
      <c r="D873" s="680"/>
      <c r="E873" s="679"/>
      <c r="F873" s="680"/>
      <c r="G873" s="680"/>
      <c r="H873" s="681"/>
      <c r="I873" s="681"/>
      <c r="M873" s="197"/>
      <c r="S873" s="198"/>
      <c r="T873" s="199"/>
    </row>
    <row r="874" spans="2:20" s="196" customFormat="1">
      <c r="B874" s="678"/>
      <c r="C874" s="679"/>
      <c r="D874" s="680"/>
      <c r="E874" s="679"/>
      <c r="F874" s="680"/>
      <c r="G874" s="680"/>
      <c r="H874" s="681"/>
      <c r="I874" s="681"/>
      <c r="M874" s="197"/>
      <c r="S874" s="198"/>
      <c r="T874" s="199"/>
    </row>
    <row r="875" spans="2:20" s="196" customFormat="1">
      <c r="B875" s="678"/>
      <c r="C875" s="679"/>
      <c r="D875" s="680"/>
      <c r="E875" s="679"/>
      <c r="F875" s="680"/>
      <c r="G875" s="680"/>
      <c r="H875" s="681"/>
      <c r="I875" s="681"/>
      <c r="M875" s="197"/>
      <c r="S875" s="198"/>
      <c r="T875" s="199"/>
    </row>
    <row r="876" spans="2:20" s="196" customFormat="1">
      <c r="B876" s="678"/>
      <c r="C876" s="679"/>
      <c r="D876" s="680"/>
      <c r="E876" s="679"/>
      <c r="F876" s="680"/>
      <c r="G876" s="680"/>
      <c r="H876" s="681"/>
      <c r="I876" s="681"/>
      <c r="M876" s="197"/>
      <c r="S876" s="198"/>
      <c r="T876" s="199"/>
    </row>
    <row r="877" spans="2:20" s="196" customFormat="1">
      <c r="B877" s="678"/>
      <c r="C877" s="679"/>
      <c r="D877" s="680"/>
      <c r="E877" s="679"/>
      <c r="F877" s="680"/>
      <c r="G877" s="680"/>
      <c r="H877" s="681"/>
      <c r="I877" s="681"/>
      <c r="M877" s="197"/>
      <c r="S877" s="198"/>
      <c r="T877" s="199"/>
    </row>
    <row r="878" spans="2:20" s="196" customFormat="1">
      <c r="B878" s="678"/>
      <c r="C878" s="679"/>
      <c r="D878" s="680"/>
      <c r="E878" s="679"/>
      <c r="F878" s="680"/>
      <c r="G878" s="680"/>
      <c r="H878" s="681"/>
      <c r="I878" s="681"/>
      <c r="M878" s="197"/>
      <c r="S878" s="198"/>
      <c r="T878" s="199"/>
    </row>
    <row r="879" spans="2:20" s="196" customFormat="1">
      <c r="B879" s="678"/>
      <c r="C879" s="679"/>
      <c r="D879" s="680"/>
      <c r="E879" s="679"/>
      <c r="F879" s="680"/>
      <c r="G879" s="680"/>
      <c r="H879" s="681"/>
      <c r="I879" s="681"/>
      <c r="M879" s="197"/>
      <c r="S879" s="198"/>
      <c r="T879" s="199"/>
    </row>
    <row r="880" spans="2:20" s="196" customFormat="1">
      <c r="B880" s="678"/>
      <c r="C880" s="679"/>
      <c r="D880" s="680"/>
      <c r="E880" s="679"/>
      <c r="F880" s="680"/>
      <c r="G880" s="680"/>
      <c r="H880" s="681"/>
      <c r="I880" s="681"/>
      <c r="M880" s="197"/>
      <c r="S880" s="198"/>
      <c r="T880" s="199"/>
    </row>
    <row r="881" spans="2:20" s="196" customFormat="1">
      <c r="B881" s="678"/>
      <c r="C881" s="679"/>
      <c r="D881" s="680"/>
      <c r="E881" s="679"/>
      <c r="F881" s="680"/>
      <c r="G881" s="680"/>
      <c r="H881" s="681"/>
      <c r="I881" s="681"/>
      <c r="M881" s="197"/>
      <c r="S881" s="198"/>
      <c r="T881" s="199"/>
    </row>
    <row r="882" spans="2:20" s="196" customFormat="1">
      <c r="B882" s="678"/>
      <c r="C882" s="679"/>
      <c r="D882" s="680"/>
      <c r="E882" s="679"/>
      <c r="F882" s="680"/>
      <c r="G882" s="680"/>
      <c r="H882" s="681"/>
      <c r="I882" s="681"/>
      <c r="M882" s="197"/>
      <c r="S882" s="198"/>
      <c r="T882" s="199"/>
    </row>
    <row r="883" spans="2:20" s="196" customFormat="1">
      <c r="B883" s="678"/>
      <c r="C883" s="679"/>
      <c r="D883" s="680"/>
      <c r="E883" s="679"/>
      <c r="F883" s="680"/>
      <c r="G883" s="680"/>
      <c r="H883" s="681"/>
      <c r="I883" s="681"/>
      <c r="M883" s="197"/>
      <c r="S883" s="198"/>
      <c r="T883" s="199"/>
    </row>
    <row r="884" spans="2:20" s="196" customFormat="1">
      <c r="B884" s="678"/>
      <c r="C884" s="679"/>
      <c r="D884" s="680"/>
      <c r="E884" s="679"/>
      <c r="F884" s="680"/>
      <c r="G884" s="680"/>
      <c r="H884" s="681"/>
      <c r="I884" s="681"/>
      <c r="M884" s="197"/>
      <c r="S884" s="198"/>
      <c r="T884" s="199"/>
    </row>
    <row r="885" spans="2:20" s="196" customFormat="1">
      <c r="B885" s="678"/>
      <c r="C885" s="679"/>
      <c r="D885" s="680"/>
      <c r="E885" s="679"/>
      <c r="F885" s="680"/>
      <c r="G885" s="680"/>
      <c r="H885" s="681"/>
      <c r="I885" s="681"/>
      <c r="M885" s="197"/>
      <c r="S885" s="198"/>
      <c r="T885" s="199"/>
    </row>
    <row r="886" spans="2:20" s="196" customFormat="1">
      <c r="B886" s="678"/>
      <c r="C886" s="679"/>
      <c r="D886" s="680"/>
      <c r="E886" s="679"/>
      <c r="F886" s="680"/>
      <c r="G886" s="680"/>
      <c r="H886" s="681"/>
      <c r="I886" s="681"/>
      <c r="M886" s="197"/>
      <c r="S886" s="198"/>
      <c r="T886" s="199"/>
    </row>
    <row r="887" spans="2:20" s="196" customFormat="1">
      <c r="B887" s="678"/>
      <c r="C887" s="679"/>
      <c r="D887" s="680"/>
      <c r="E887" s="679"/>
      <c r="F887" s="680"/>
      <c r="G887" s="680"/>
      <c r="H887" s="681"/>
      <c r="I887" s="681"/>
      <c r="M887" s="197"/>
      <c r="S887" s="198"/>
      <c r="T887" s="199"/>
    </row>
    <row r="888" spans="2:20" s="196" customFormat="1">
      <c r="B888" s="678"/>
      <c r="C888" s="679"/>
      <c r="D888" s="680"/>
      <c r="E888" s="679"/>
      <c r="F888" s="680"/>
      <c r="G888" s="680"/>
      <c r="H888" s="681"/>
      <c r="I888" s="681"/>
      <c r="M888" s="197"/>
      <c r="S888" s="198"/>
      <c r="T888" s="199"/>
    </row>
    <row r="889" spans="2:20" s="196" customFormat="1">
      <c r="B889" s="678"/>
      <c r="C889" s="679"/>
      <c r="D889" s="680"/>
      <c r="E889" s="679"/>
      <c r="F889" s="680"/>
      <c r="G889" s="680"/>
      <c r="H889" s="681"/>
      <c r="I889" s="681"/>
      <c r="M889" s="197"/>
      <c r="S889" s="198"/>
      <c r="T889" s="199"/>
    </row>
    <row r="890" spans="2:20" s="196" customFormat="1">
      <c r="B890" s="678"/>
      <c r="C890" s="679"/>
      <c r="D890" s="680"/>
      <c r="E890" s="679"/>
      <c r="F890" s="680"/>
      <c r="G890" s="680"/>
      <c r="H890" s="681"/>
      <c r="I890" s="681"/>
      <c r="M890" s="197"/>
      <c r="S890" s="198"/>
      <c r="T890" s="199"/>
    </row>
    <row r="891" spans="2:20" s="196" customFormat="1">
      <c r="B891" s="678"/>
      <c r="C891" s="679"/>
      <c r="D891" s="680"/>
      <c r="E891" s="679"/>
      <c r="F891" s="680"/>
      <c r="G891" s="680"/>
      <c r="H891" s="681"/>
      <c r="I891" s="681"/>
      <c r="M891" s="197"/>
      <c r="S891" s="198"/>
      <c r="T891" s="199"/>
    </row>
    <row r="892" spans="2:20" s="196" customFormat="1">
      <c r="B892" s="678"/>
      <c r="C892" s="679"/>
      <c r="D892" s="680"/>
      <c r="E892" s="679"/>
      <c r="F892" s="680"/>
      <c r="G892" s="680"/>
      <c r="H892" s="681"/>
      <c r="I892" s="681"/>
      <c r="M892" s="197"/>
      <c r="S892" s="198"/>
      <c r="T892" s="199"/>
    </row>
    <row r="893" spans="2:20" s="196" customFormat="1">
      <c r="B893" s="678"/>
      <c r="C893" s="679"/>
      <c r="D893" s="680"/>
      <c r="E893" s="679"/>
      <c r="F893" s="680"/>
      <c r="G893" s="680"/>
      <c r="H893" s="681"/>
      <c r="I893" s="681"/>
      <c r="M893" s="197"/>
      <c r="S893" s="198"/>
      <c r="T893" s="199"/>
    </row>
    <row r="894" spans="2:20" s="196" customFormat="1">
      <c r="B894" s="678"/>
      <c r="C894" s="679"/>
      <c r="D894" s="680"/>
      <c r="E894" s="679"/>
      <c r="F894" s="680"/>
      <c r="G894" s="680"/>
      <c r="H894" s="681"/>
      <c r="I894" s="681"/>
      <c r="M894" s="197"/>
      <c r="S894" s="198"/>
      <c r="T894" s="199"/>
    </row>
    <row r="895" spans="2:20" s="196" customFormat="1">
      <c r="B895" s="678"/>
      <c r="C895" s="679"/>
      <c r="D895" s="680"/>
      <c r="E895" s="679"/>
      <c r="F895" s="680"/>
      <c r="G895" s="680"/>
      <c r="H895" s="681"/>
      <c r="I895" s="681"/>
      <c r="M895" s="197"/>
      <c r="S895" s="198"/>
      <c r="T895" s="199"/>
    </row>
    <row r="896" spans="2:20" s="196" customFormat="1">
      <c r="B896" s="678"/>
      <c r="C896" s="679"/>
      <c r="D896" s="680"/>
      <c r="E896" s="679"/>
      <c r="F896" s="680"/>
      <c r="G896" s="680"/>
      <c r="H896" s="681"/>
      <c r="I896" s="681"/>
      <c r="M896" s="197"/>
      <c r="S896" s="198"/>
      <c r="T896" s="199"/>
    </row>
    <row r="897" spans="2:20" s="196" customFormat="1">
      <c r="B897" s="678"/>
      <c r="C897" s="679"/>
      <c r="D897" s="680"/>
      <c r="E897" s="679"/>
      <c r="F897" s="680"/>
      <c r="G897" s="680"/>
      <c r="H897" s="681"/>
      <c r="I897" s="681"/>
      <c r="M897" s="197"/>
      <c r="S897" s="198"/>
      <c r="T897" s="199"/>
    </row>
    <row r="898" spans="2:20" s="196" customFormat="1">
      <c r="B898" s="678"/>
      <c r="C898" s="679"/>
      <c r="D898" s="680"/>
      <c r="E898" s="679"/>
      <c r="F898" s="680"/>
      <c r="G898" s="680"/>
      <c r="H898" s="681"/>
      <c r="I898" s="681"/>
      <c r="M898" s="197"/>
      <c r="S898" s="198"/>
      <c r="T898" s="199"/>
    </row>
    <row r="899" spans="2:20" s="196" customFormat="1">
      <c r="B899" s="678"/>
      <c r="C899" s="679"/>
      <c r="D899" s="680"/>
      <c r="E899" s="679"/>
      <c r="F899" s="680"/>
      <c r="G899" s="680"/>
      <c r="H899" s="681"/>
      <c r="I899" s="681"/>
      <c r="M899" s="197"/>
      <c r="S899" s="198"/>
      <c r="T899" s="199"/>
    </row>
    <row r="900" spans="2:20" s="196" customFormat="1">
      <c r="B900" s="678"/>
      <c r="C900" s="679"/>
      <c r="D900" s="680"/>
      <c r="E900" s="679"/>
      <c r="F900" s="680"/>
      <c r="G900" s="680"/>
      <c r="H900" s="681"/>
      <c r="I900" s="681"/>
      <c r="M900" s="197"/>
      <c r="S900" s="198"/>
      <c r="T900" s="199"/>
    </row>
    <row r="901" spans="2:20" s="196" customFormat="1">
      <c r="B901" s="678"/>
      <c r="C901" s="679"/>
      <c r="D901" s="680"/>
      <c r="E901" s="679"/>
      <c r="F901" s="680"/>
      <c r="G901" s="680"/>
      <c r="H901" s="681"/>
      <c r="I901" s="681"/>
      <c r="M901" s="197"/>
      <c r="S901" s="198"/>
      <c r="T901" s="199"/>
    </row>
    <row r="902" spans="2:20" s="196" customFormat="1">
      <c r="B902" s="678"/>
      <c r="C902" s="679"/>
      <c r="D902" s="680"/>
      <c r="E902" s="679"/>
      <c r="F902" s="680"/>
      <c r="G902" s="680"/>
      <c r="H902" s="681"/>
      <c r="I902" s="681"/>
      <c r="M902" s="197"/>
      <c r="S902" s="198"/>
      <c r="T902" s="199"/>
    </row>
    <row r="903" spans="2:20" s="196" customFormat="1">
      <c r="B903" s="678"/>
      <c r="C903" s="679"/>
      <c r="D903" s="680"/>
      <c r="E903" s="679"/>
      <c r="F903" s="680"/>
      <c r="G903" s="680"/>
      <c r="H903" s="681"/>
      <c r="I903" s="681"/>
      <c r="M903" s="197"/>
      <c r="S903" s="198"/>
      <c r="T903" s="199"/>
    </row>
    <row r="904" spans="2:20" s="196" customFormat="1">
      <c r="B904" s="678"/>
      <c r="C904" s="679"/>
      <c r="D904" s="680"/>
      <c r="E904" s="679"/>
      <c r="F904" s="680"/>
      <c r="G904" s="680"/>
      <c r="H904" s="681"/>
      <c r="I904" s="681"/>
      <c r="M904" s="197"/>
      <c r="S904" s="198"/>
      <c r="T904" s="199"/>
    </row>
    <row r="905" spans="2:20" s="196" customFormat="1">
      <c r="B905" s="678"/>
      <c r="C905" s="679"/>
      <c r="D905" s="680"/>
      <c r="E905" s="679"/>
      <c r="F905" s="680"/>
      <c r="G905" s="680"/>
      <c r="H905" s="681"/>
      <c r="I905" s="681"/>
      <c r="M905" s="197"/>
      <c r="S905" s="198"/>
      <c r="T905" s="199"/>
    </row>
    <row r="906" spans="2:20" s="196" customFormat="1">
      <c r="B906" s="678"/>
      <c r="C906" s="679"/>
      <c r="D906" s="680"/>
      <c r="E906" s="679"/>
      <c r="F906" s="680"/>
      <c r="G906" s="680"/>
      <c r="H906" s="681"/>
      <c r="I906" s="681"/>
      <c r="M906" s="197"/>
      <c r="S906" s="198"/>
      <c r="T906" s="199"/>
    </row>
    <row r="907" spans="2:20" s="196" customFormat="1">
      <c r="B907" s="678"/>
      <c r="C907" s="679"/>
      <c r="D907" s="680"/>
      <c r="E907" s="679"/>
      <c r="F907" s="680"/>
      <c r="G907" s="680"/>
      <c r="H907" s="681"/>
      <c r="I907" s="681"/>
      <c r="M907" s="197"/>
      <c r="S907" s="198"/>
      <c r="T907" s="199"/>
    </row>
    <row r="908" spans="2:20" s="196" customFormat="1">
      <c r="B908" s="678"/>
      <c r="C908" s="679"/>
      <c r="D908" s="680"/>
      <c r="E908" s="679"/>
      <c r="F908" s="680"/>
      <c r="G908" s="680"/>
      <c r="H908" s="681"/>
      <c r="I908" s="681"/>
      <c r="M908" s="197"/>
      <c r="S908" s="198"/>
      <c r="T908" s="199"/>
    </row>
    <row r="909" spans="2:20" s="196" customFormat="1">
      <c r="B909" s="678"/>
      <c r="C909" s="679"/>
      <c r="D909" s="680"/>
      <c r="E909" s="679"/>
      <c r="F909" s="680"/>
      <c r="G909" s="680"/>
      <c r="H909" s="681"/>
      <c r="I909" s="681"/>
      <c r="M909" s="197"/>
      <c r="S909" s="198"/>
      <c r="T909" s="199"/>
    </row>
    <row r="910" spans="2:20" s="196" customFormat="1">
      <c r="B910" s="678"/>
      <c r="C910" s="679"/>
      <c r="D910" s="680"/>
      <c r="E910" s="679"/>
      <c r="F910" s="680"/>
      <c r="G910" s="680"/>
      <c r="H910" s="681"/>
      <c r="I910" s="681"/>
      <c r="M910" s="197"/>
      <c r="S910" s="198"/>
      <c r="T910" s="199"/>
    </row>
    <row r="911" spans="2:20" s="196" customFormat="1">
      <c r="B911" s="678"/>
      <c r="C911" s="679"/>
      <c r="D911" s="680"/>
      <c r="E911" s="679"/>
      <c r="F911" s="680"/>
      <c r="G911" s="680"/>
      <c r="H911" s="681"/>
      <c r="I911" s="681"/>
      <c r="M911" s="197"/>
      <c r="S911" s="198"/>
      <c r="T911" s="199"/>
    </row>
    <row r="912" spans="2:20" s="196" customFormat="1">
      <c r="B912" s="678"/>
      <c r="C912" s="679"/>
      <c r="D912" s="680"/>
      <c r="E912" s="679"/>
      <c r="F912" s="680"/>
      <c r="G912" s="680"/>
      <c r="H912" s="681"/>
      <c r="I912" s="681"/>
      <c r="M912" s="197"/>
      <c r="S912" s="198"/>
      <c r="T912" s="199"/>
    </row>
    <row r="913" spans="2:20" s="196" customFormat="1">
      <c r="B913" s="678"/>
      <c r="C913" s="679"/>
      <c r="D913" s="680"/>
      <c r="E913" s="679"/>
      <c r="F913" s="680"/>
      <c r="G913" s="680"/>
      <c r="H913" s="681"/>
      <c r="I913" s="681"/>
      <c r="M913" s="197"/>
      <c r="S913" s="198"/>
      <c r="T913" s="199"/>
    </row>
    <row r="914" spans="2:20" s="196" customFormat="1">
      <c r="B914" s="678"/>
      <c r="C914" s="679"/>
      <c r="D914" s="680"/>
      <c r="E914" s="679"/>
      <c r="F914" s="680"/>
      <c r="G914" s="680"/>
      <c r="H914" s="681"/>
      <c r="I914" s="681"/>
      <c r="M914" s="197"/>
      <c r="S914" s="198"/>
      <c r="T914" s="199"/>
    </row>
    <row r="915" spans="2:20" s="196" customFormat="1">
      <c r="B915" s="678"/>
      <c r="C915" s="679"/>
      <c r="D915" s="680"/>
      <c r="E915" s="679"/>
      <c r="F915" s="680"/>
      <c r="G915" s="680"/>
      <c r="H915" s="681"/>
      <c r="I915" s="681"/>
      <c r="M915" s="197"/>
      <c r="S915" s="198"/>
      <c r="T915" s="199"/>
    </row>
    <row r="916" spans="2:20" s="196" customFormat="1">
      <c r="B916" s="678"/>
      <c r="C916" s="679"/>
      <c r="D916" s="680"/>
      <c r="E916" s="679"/>
      <c r="F916" s="680"/>
      <c r="G916" s="680"/>
      <c r="H916" s="681"/>
      <c r="I916" s="681"/>
      <c r="M916" s="197"/>
      <c r="S916" s="198"/>
      <c r="T916" s="199"/>
    </row>
    <row r="917" spans="2:20" s="196" customFormat="1">
      <c r="B917" s="678"/>
      <c r="C917" s="679"/>
      <c r="D917" s="680"/>
      <c r="E917" s="679"/>
      <c r="F917" s="680"/>
      <c r="G917" s="680"/>
      <c r="H917" s="681"/>
      <c r="I917" s="681"/>
      <c r="M917" s="197"/>
      <c r="S917" s="198"/>
      <c r="T917" s="199"/>
    </row>
    <row r="918" spans="2:20" s="196" customFormat="1">
      <c r="B918" s="678"/>
      <c r="C918" s="679"/>
      <c r="D918" s="680"/>
      <c r="E918" s="679"/>
      <c r="F918" s="680"/>
      <c r="G918" s="680"/>
      <c r="H918" s="681"/>
      <c r="I918" s="681"/>
      <c r="M918" s="197"/>
      <c r="S918" s="198"/>
      <c r="T918" s="199"/>
    </row>
    <row r="919" spans="2:20" s="196" customFormat="1">
      <c r="B919" s="678"/>
      <c r="C919" s="679"/>
      <c r="D919" s="680"/>
      <c r="E919" s="679"/>
      <c r="F919" s="680"/>
      <c r="G919" s="680"/>
      <c r="H919" s="681"/>
      <c r="I919" s="681"/>
      <c r="M919" s="197"/>
      <c r="S919" s="198"/>
      <c r="T919" s="199"/>
    </row>
    <row r="920" spans="2:20" s="196" customFormat="1">
      <c r="B920" s="678"/>
      <c r="C920" s="679"/>
      <c r="D920" s="680"/>
      <c r="E920" s="679"/>
      <c r="F920" s="680"/>
      <c r="G920" s="680"/>
      <c r="H920" s="681"/>
      <c r="I920" s="681"/>
      <c r="M920" s="197"/>
      <c r="S920" s="198"/>
      <c r="T920" s="199"/>
    </row>
    <row r="921" spans="2:20" s="196" customFormat="1">
      <c r="B921" s="678"/>
      <c r="C921" s="679"/>
      <c r="D921" s="680"/>
      <c r="E921" s="679"/>
      <c r="F921" s="680"/>
      <c r="G921" s="680"/>
      <c r="H921" s="681"/>
      <c r="I921" s="681"/>
      <c r="M921" s="197"/>
      <c r="S921" s="198"/>
      <c r="T921" s="199"/>
    </row>
    <row r="922" spans="2:20" s="196" customFormat="1">
      <c r="B922" s="678"/>
      <c r="C922" s="679"/>
      <c r="D922" s="680"/>
      <c r="E922" s="679"/>
      <c r="F922" s="680"/>
      <c r="G922" s="680"/>
      <c r="H922" s="681"/>
      <c r="I922" s="681"/>
      <c r="M922" s="197"/>
      <c r="S922" s="198"/>
      <c r="T922" s="199"/>
    </row>
    <row r="923" spans="2:20" s="196" customFormat="1">
      <c r="B923" s="678"/>
      <c r="C923" s="679"/>
      <c r="D923" s="680"/>
      <c r="E923" s="679"/>
      <c r="F923" s="680"/>
      <c r="G923" s="680"/>
      <c r="H923" s="681"/>
      <c r="I923" s="681"/>
      <c r="M923" s="197"/>
      <c r="S923" s="198"/>
      <c r="T923" s="199"/>
    </row>
    <row r="924" spans="2:20" s="196" customFormat="1">
      <c r="B924" s="678"/>
      <c r="C924" s="679"/>
      <c r="D924" s="680"/>
      <c r="E924" s="679"/>
      <c r="F924" s="680"/>
      <c r="G924" s="680"/>
      <c r="H924" s="681"/>
      <c r="I924" s="681"/>
      <c r="M924" s="197"/>
      <c r="S924" s="198"/>
      <c r="T924" s="199"/>
    </row>
    <row r="925" spans="2:20" s="196" customFormat="1">
      <c r="B925" s="678"/>
      <c r="C925" s="679"/>
      <c r="D925" s="680"/>
      <c r="E925" s="679"/>
      <c r="F925" s="680"/>
      <c r="G925" s="680"/>
      <c r="H925" s="681"/>
      <c r="I925" s="681"/>
      <c r="M925" s="197"/>
      <c r="S925" s="198"/>
      <c r="T925" s="199"/>
    </row>
    <row r="926" spans="2:20" s="196" customFormat="1">
      <c r="B926" s="678"/>
      <c r="C926" s="679"/>
      <c r="D926" s="680"/>
      <c r="E926" s="679"/>
      <c r="F926" s="680"/>
      <c r="G926" s="680"/>
      <c r="H926" s="681"/>
      <c r="I926" s="681"/>
      <c r="M926" s="197"/>
      <c r="S926" s="198"/>
      <c r="T926" s="199"/>
    </row>
    <row r="927" spans="2:20" s="196" customFormat="1">
      <c r="B927" s="678"/>
      <c r="C927" s="679"/>
      <c r="D927" s="680"/>
      <c r="E927" s="679"/>
      <c r="F927" s="680"/>
      <c r="G927" s="680"/>
      <c r="H927" s="681"/>
      <c r="I927" s="681"/>
      <c r="M927" s="197"/>
      <c r="S927" s="198"/>
      <c r="T927" s="199"/>
    </row>
    <row r="928" spans="2:20" s="196" customFormat="1">
      <c r="B928" s="678"/>
      <c r="C928" s="679"/>
      <c r="D928" s="680"/>
      <c r="E928" s="679"/>
      <c r="F928" s="680"/>
      <c r="G928" s="680"/>
      <c r="H928" s="681"/>
      <c r="I928" s="681"/>
      <c r="M928" s="197"/>
      <c r="S928" s="198"/>
      <c r="T928" s="199"/>
    </row>
    <row r="929" spans="2:20" s="196" customFormat="1">
      <c r="B929" s="678"/>
      <c r="C929" s="679"/>
      <c r="D929" s="680"/>
      <c r="E929" s="679"/>
      <c r="F929" s="680"/>
      <c r="G929" s="680"/>
      <c r="H929" s="681"/>
      <c r="I929" s="681"/>
      <c r="M929" s="197"/>
      <c r="S929" s="198"/>
      <c r="T929" s="199"/>
    </row>
    <row r="930" spans="2:20" s="196" customFormat="1">
      <c r="B930" s="678"/>
      <c r="C930" s="679"/>
      <c r="D930" s="680"/>
      <c r="E930" s="679"/>
      <c r="F930" s="680"/>
      <c r="G930" s="680"/>
      <c r="H930" s="681"/>
      <c r="I930" s="681"/>
      <c r="M930" s="197"/>
      <c r="S930" s="198"/>
      <c r="T930" s="199"/>
    </row>
    <row r="931" spans="2:20" s="196" customFormat="1">
      <c r="B931" s="678"/>
      <c r="C931" s="679"/>
      <c r="D931" s="680"/>
      <c r="E931" s="679"/>
      <c r="F931" s="680"/>
      <c r="G931" s="680"/>
      <c r="H931" s="681"/>
      <c r="I931" s="681"/>
      <c r="M931" s="197"/>
      <c r="S931" s="198"/>
      <c r="T931" s="199"/>
    </row>
    <row r="932" spans="2:20" s="196" customFormat="1">
      <c r="B932" s="678"/>
      <c r="C932" s="679"/>
      <c r="D932" s="680"/>
      <c r="E932" s="679"/>
      <c r="F932" s="680"/>
      <c r="G932" s="680"/>
      <c r="H932" s="681"/>
      <c r="I932" s="681"/>
      <c r="M932" s="197"/>
      <c r="S932" s="198"/>
      <c r="T932" s="199"/>
    </row>
    <row r="933" spans="2:20" s="196" customFormat="1">
      <c r="B933" s="678"/>
      <c r="C933" s="679"/>
      <c r="D933" s="680"/>
      <c r="E933" s="679"/>
      <c r="F933" s="680"/>
      <c r="G933" s="680"/>
      <c r="H933" s="681"/>
      <c r="I933" s="681"/>
      <c r="M933" s="197"/>
      <c r="S933" s="198"/>
      <c r="T933" s="199"/>
    </row>
    <row r="934" spans="2:20" s="196" customFormat="1">
      <c r="B934" s="678"/>
      <c r="C934" s="679"/>
      <c r="D934" s="680"/>
      <c r="E934" s="679"/>
      <c r="F934" s="680"/>
      <c r="G934" s="680"/>
      <c r="H934" s="681"/>
      <c r="I934" s="681"/>
      <c r="M934" s="197"/>
      <c r="S934" s="198"/>
      <c r="T934" s="199"/>
    </row>
    <row r="935" spans="2:20" s="196" customFormat="1">
      <c r="B935" s="678"/>
      <c r="C935" s="679"/>
      <c r="D935" s="680"/>
      <c r="E935" s="679"/>
      <c r="F935" s="680"/>
      <c r="G935" s="680"/>
      <c r="H935" s="681"/>
      <c r="I935" s="681"/>
      <c r="M935" s="197"/>
      <c r="S935" s="198"/>
      <c r="T935" s="199"/>
    </row>
    <row r="936" spans="2:20" s="196" customFormat="1">
      <c r="B936" s="678"/>
      <c r="C936" s="679"/>
      <c r="D936" s="680"/>
      <c r="E936" s="679"/>
      <c r="F936" s="680"/>
      <c r="G936" s="680"/>
      <c r="H936" s="681"/>
      <c r="I936" s="681"/>
      <c r="M936" s="197"/>
      <c r="S936" s="198"/>
      <c r="T936" s="199"/>
    </row>
    <row r="937" spans="2:20" s="196" customFormat="1">
      <c r="B937" s="678"/>
      <c r="C937" s="679"/>
      <c r="D937" s="680"/>
      <c r="E937" s="679"/>
      <c r="F937" s="680"/>
      <c r="G937" s="680"/>
      <c r="H937" s="681"/>
      <c r="I937" s="681"/>
      <c r="M937" s="197"/>
      <c r="S937" s="198"/>
      <c r="T937" s="199"/>
    </row>
    <row r="938" spans="2:20" s="196" customFormat="1">
      <c r="B938" s="678"/>
      <c r="C938" s="679"/>
      <c r="D938" s="680"/>
      <c r="E938" s="679"/>
      <c r="F938" s="680"/>
      <c r="G938" s="680"/>
      <c r="H938" s="681"/>
      <c r="I938" s="681"/>
      <c r="M938" s="197"/>
      <c r="S938" s="198"/>
      <c r="T938" s="199"/>
    </row>
    <row r="939" spans="2:20" s="196" customFormat="1">
      <c r="B939" s="678"/>
      <c r="C939" s="679"/>
      <c r="D939" s="680"/>
      <c r="E939" s="679"/>
      <c r="F939" s="680"/>
      <c r="G939" s="680"/>
      <c r="H939" s="681"/>
      <c r="I939" s="681"/>
      <c r="M939" s="197"/>
      <c r="S939" s="198"/>
      <c r="T939" s="199"/>
    </row>
    <row r="940" spans="2:20" s="196" customFormat="1">
      <c r="B940" s="678"/>
      <c r="C940" s="679"/>
      <c r="D940" s="680"/>
      <c r="E940" s="679"/>
      <c r="F940" s="680"/>
      <c r="G940" s="680"/>
      <c r="H940" s="681"/>
      <c r="I940" s="681"/>
      <c r="M940" s="197"/>
      <c r="S940" s="198"/>
      <c r="T940" s="199"/>
    </row>
    <row r="941" spans="2:20" s="196" customFormat="1">
      <c r="B941" s="678"/>
      <c r="C941" s="679"/>
      <c r="D941" s="680"/>
      <c r="E941" s="679"/>
      <c r="F941" s="680"/>
      <c r="G941" s="680"/>
      <c r="H941" s="681"/>
      <c r="I941" s="681"/>
      <c r="M941" s="197"/>
      <c r="S941" s="198"/>
      <c r="T941" s="199"/>
    </row>
    <row r="942" spans="2:20" s="196" customFormat="1">
      <c r="B942" s="678"/>
      <c r="C942" s="679"/>
      <c r="D942" s="680"/>
      <c r="E942" s="679"/>
      <c r="F942" s="680"/>
      <c r="G942" s="680"/>
      <c r="H942" s="681"/>
      <c r="I942" s="681"/>
      <c r="M942" s="197"/>
      <c r="S942" s="198"/>
      <c r="T942" s="199"/>
    </row>
    <row r="943" spans="2:20" s="196" customFormat="1">
      <c r="B943" s="678"/>
      <c r="C943" s="679"/>
      <c r="D943" s="680"/>
      <c r="E943" s="679"/>
      <c r="F943" s="680"/>
      <c r="G943" s="680"/>
      <c r="H943" s="681"/>
      <c r="I943" s="681"/>
      <c r="M943" s="197"/>
      <c r="S943" s="198"/>
      <c r="T943" s="199"/>
    </row>
    <row r="944" spans="2:20" s="196" customFormat="1">
      <c r="B944" s="678"/>
      <c r="C944" s="679"/>
      <c r="D944" s="680"/>
      <c r="E944" s="679"/>
      <c r="F944" s="680"/>
      <c r="G944" s="680"/>
      <c r="H944" s="681"/>
      <c r="I944" s="681"/>
      <c r="M944" s="197"/>
      <c r="S944" s="198"/>
      <c r="T944" s="199"/>
    </row>
    <row r="945" spans="2:20" s="196" customFormat="1">
      <c r="B945" s="678"/>
      <c r="C945" s="679"/>
      <c r="D945" s="680"/>
      <c r="E945" s="679"/>
      <c r="F945" s="680"/>
      <c r="G945" s="680"/>
      <c r="H945" s="681"/>
      <c r="I945" s="681"/>
      <c r="M945" s="197"/>
      <c r="S945" s="198"/>
      <c r="T945" s="199"/>
    </row>
    <row r="946" spans="2:20" s="196" customFormat="1">
      <c r="B946" s="678"/>
      <c r="C946" s="679"/>
      <c r="D946" s="680"/>
      <c r="E946" s="679"/>
      <c r="F946" s="680"/>
      <c r="G946" s="680"/>
      <c r="H946" s="681"/>
      <c r="I946" s="681"/>
      <c r="M946" s="197"/>
      <c r="S946" s="198"/>
      <c r="T946" s="199"/>
    </row>
    <row r="947" spans="2:20" s="196" customFormat="1">
      <c r="B947" s="678"/>
      <c r="C947" s="679"/>
      <c r="D947" s="680"/>
      <c r="E947" s="679"/>
      <c r="F947" s="680"/>
      <c r="G947" s="680"/>
      <c r="H947" s="681"/>
      <c r="I947" s="681"/>
      <c r="M947" s="197"/>
      <c r="S947" s="198"/>
      <c r="T947" s="199"/>
    </row>
    <row r="948" spans="2:20" s="196" customFormat="1">
      <c r="B948" s="678"/>
      <c r="C948" s="679"/>
      <c r="D948" s="680"/>
      <c r="E948" s="679"/>
      <c r="F948" s="680"/>
      <c r="G948" s="680"/>
      <c r="H948" s="681"/>
      <c r="I948" s="681"/>
      <c r="M948" s="197"/>
      <c r="S948" s="198"/>
      <c r="T948" s="199"/>
    </row>
    <row r="949" spans="2:20" s="196" customFormat="1">
      <c r="B949" s="678"/>
      <c r="C949" s="679"/>
      <c r="D949" s="680"/>
      <c r="E949" s="679"/>
      <c r="F949" s="680"/>
      <c r="G949" s="680"/>
      <c r="H949" s="681"/>
      <c r="I949" s="681"/>
      <c r="M949" s="197"/>
      <c r="S949" s="198"/>
      <c r="T949" s="199"/>
    </row>
    <row r="950" spans="2:20" s="196" customFormat="1">
      <c r="B950" s="678"/>
      <c r="C950" s="679"/>
      <c r="D950" s="680"/>
      <c r="E950" s="679"/>
      <c r="F950" s="680"/>
      <c r="G950" s="680"/>
      <c r="H950" s="681"/>
      <c r="I950" s="681"/>
      <c r="M950" s="197"/>
      <c r="S950" s="198"/>
      <c r="T950" s="199"/>
    </row>
    <row r="951" spans="2:20" s="196" customFormat="1">
      <c r="B951" s="678"/>
      <c r="C951" s="679"/>
      <c r="D951" s="680"/>
      <c r="E951" s="679"/>
      <c r="F951" s="680"/>
      <c r="G951" s="680"/>
      <c r="H951" s="681"/>
      <c r="I951" s="681"/>
      <c r="M951" s="197"/>
      <c r="S951" s="198"/>
      <c r="T951" s="199"/>
    </row>
    <row r="952" spans="2:20" s="196" customFormat="1">
      <c r="B952" s="678"/>
      <c r="C952" s="679"/>
      <c r="D952" s="680"/>
      <c r="E952" s="679"/>
      <c r="F952" s="680"/>
      <c r="G952" s="680"/>
      <c r="H952" s="681"/>
      <c r="I952" s="681"/>
      <c r="M952" s="197"/>
      <c r="S952" s="198"/>
      <c r="T952" s="199"/>
    </row>
    <row r="953" spans="2:20" s="196" customFormat="1">
      <c r="B953" s="678"/>
      <c r="C953" s="679"/>
      <c r="D953" s="680"/>
      <c r="E953" s="679"/>
      <c r="F953" s="680"/>
      <c r="G953" s="680"/>
      <c r="H953" s="681"/>
      <c r="I953" s="681"/>
      <c r="M953" s="197"/>
      <c r="S953" s="198"/>
      <c r="T953" s="199"/>
    </row>
    <row r="954" spans="2:20" s="196" customFormat="1">
      <c r="B954" s="678"/>
      <c r="C954" s="679"/>
      <c r="D954" s="680"/>
      <c r="E954" s="679"/>
      <c r="F954" s="680"/>
      <c r="G954" s="680"/>
      <c r="H954" s="681"/>
      <c r="I954" s="681"/>
      <c r="M954" s="197"/>
      <c r="S954" s="198"/>
      <c r="T954" s="199"/>
    </row>
    <row r="955" spans="2:20" s="196" customFormat="1">
      <c r="B955" s="678"/>
      <c r="C955" s="679"/>
      <c r="D955" s="680"/>
      <c r="E955" s="679"/>
      <c r="F955" s="680"/>
      <c r="G955" s="680"/>
      <c r="H955" s="681"/>
      <c r="I955" s="681"/>
      <c r="M955" s="197"/>
      <c r="S955" s="198"/>
      <c r="T955" s="199"/>
    </row>
    <row r="956" spans="2:20" s="196" customFormat="1">
      <c r="B956" s="678"/>
      <c r="C956" s="679"/>
      <c r="D956" s="680"/>
      <c r="E956" s="679"/>
      <c r="F956" s="680"/>
      <c r="G956" s="680"/>
      <c r="H956" s="681"/>
      <c r="I956" s="681"/>
      <c r="M956" s="197"/>
      <c r="S956" s="198"/>
      <c r="T956" s="199"/>
    </row>
    <row r="957" spans="2:20" s="196" customFormat="1">
      <c r="B957" s="678"/>
      <c r="C957" s="679"/>
      <c r="D957" s="680"/>
      <c r="E957" s="679"/>
      <c r="F957" s="680"/>
      <c r="G957" s="680"/>
      <c r="H957" s="681"/>
      <c r="I957" s="681"/>
      <c r="M957" s="197"/>
      <c r="S957" s="198"/>
      <c r="T957" s="199"/>
    </row>
    <row r="958" spans="2:20" s="196" customFormat="1">
      <c r="B958" s="678"/>
      <c r="C958" s="679"/>
      <c r="D958" s="680"/>
      <c r="E958" s="679"/>
      <c r="F958" s="680"/>
      <c r="G958" s="680"/>
      <c r="H958" s="681"/>
      <c r="I958" s="681"/>
      <c r="M958" s="197"/>
      <c r="S958" s="198"/>
      <c r="T958" s="199"/>
    </row>
    <row r="959" spans="2:20" s="196" customFormat="1">
      <c r="B959" s="678"/>
      <c r="C959" s="679"/>
      <c r="D959" s="680"/>
      <c r="E959" s="679"/>
      <c r="F959" s="680"/>
      <c r="G959" s="680"/>
      <c r="H959" s="681"/>
      <c r="I959" s="681"/>
      <c r="M959" s="197"/>
      <c r="S959" s="198"/>
      <c r="T959" s="199"/>
    </row>
    <row r="960" spans="2:20" s="196" customFormat="1">
      <c r="B960" s="678"/>
      <c r="C960" s="679"/>
      <c r="D960" s="680"/>
      <c r="E960" s="679"/>
      <c r="F960" s="680"/>
      <c r="G960" s="680"/>
      <c r="H960" s="681"/>
      <c r="I960" s="681"/>
      <c r="M960" s="197"/>
      <c r="S960" s="198"/>
      <c r="T960" s="199"/>
    </row>
    <row r="961" spans="2:20" s="196" customFormat="1">
      <c r="B961" s="678"/>
      <c r="C961" s="679"/>
      <c r="D961" s="680"/>
      <c r="E961" s="679"/>
      <c r="F961" s="680"/>
      <c r="G961" s="680"/>
      <c r="H961" s="681"/>
      <c r="I961" s="681"/>
      <c r="M961" s="197"/>
      <c r="S961" s="198"/>
      <c r="T961" s="199"/>
    </row>
    <row r="962" spans="2:20" s="196" customFormat="1">
      <c r="B962" s="678"/>
      <c r="C962" s="679"/>
      <c r="D962" s="680"/>
      <c r="E962" s="679"/>
      <c r="F962" s="680"/>
      <c r="G962" s="680"/>
      <c r="H962" s="681"/>
      <c r="I962" s="681"/>
      <c r="M962" s="197"/>
      <c r="S962" s="198"/>
      <c r="T962" s="199"/>
    </row>
    <row r="963" spans="2:20" s="196" customFormat="1">
      <c r="B963" s="678"/>
      <c r="C963" s="679"/>
      <c r="D963" s="680"/>
      <c r="E963" s="679"/>
      <c r="F963" s="680"/>
      <c r="G963" s="680"/>
      <c r="H963" s="681"/>
      <c r="I963" s="681"/>
      <c r="M963" s="197"/>
      <c r="S963" s="198"/>
      <c r="T963" s="199"/>
    </row>
    <row r="964" spans="2:20" s="196" customFormat="1">
      <c r="B964" s="678"/>
      <c r="C964" s="679"/>
      <c r="D964" s="680"/>
      <c r="E964" s="679"/>
      <c r="F964" s="680"/>
      <c r="G964" s="680"/>
      <c r="H964" s="681"/>
      <c r="I964" s="681"/>
      <c r="M964" s="197"/>
      <c r="S964" s="198"/>
      <c r="T964" s="199"/>
    </row>
    <row r="965" spans="2:20" s="196" customFormat="1">
      <c r="B965" s="678"/>
      <c r="C965" s="679"/>
      <c r="D965" s="680"/>
      <c r="E965" s="679"/>
      <c r="F965" s="680"/>
      <c r="G965" s="680"/>
      <c r="H965" s="681"/>
      <c r="I965" s="681"/>
      <c r="M965" s="197"/>
      <c r="S965" s="198"/>
      <c r="T965" s="199"/>
    </row>
    <row r="966" spans="2:20" s="196" customFormat="1">
      <c r="B966" s="678"/>
      <c r="C966" s="679"/>
      <c r="D966" s="680"/>
      <c r="E966" s="679"/>
      <c r="F966" s="680"/>
      <c r="G966" s="680"/>
      <c r="H966" s="681"/>
      <c r="I966" s="681"/>
      <c r="M966" s="197"/>
      <c r="S966" s="198"/>
      <c r="T966" s="199"/>
    </row>
    <row r="967" spans="2:20" s="196" customFormat="1">
      <c r="B967" s="678"/>
      <c r="C967" s="679"/>
      <c r="D967" s="680"/>
      <c r="E967" s="679"/>
      <c r="F967" s="680"/>
      <c r="G967" s="680"/>
      <c r="H967" s="681"/>
      <c r="I967" s="681"/>
      <c r="M967" s="197"/>
      <c r="S967" s="198"/>
      <c r="T967" s="199"/>
    </row>
    <row r="968" spans="2:20" s="196" customFormat="1">
      <c r="B968" s="678"/>
      <c r="C968" s="679"/>
      <c r="D968" s="680"/>
      <c r="E968" s="679"/>
      <c r="F968" s="680"/>
      <c r="G968" s="680"/>
      <c r="H968" s="681"/>
      <c r="I968" s="681"/>
      <c r="M968" s="197"/>
      <c r="S968" s="198"/>
      <c r="T968" s="199"/>
    </row>
    <row r="969" spans="2:20" s="196" customFormat="1">
      <c r="B969" s="678"/>
      <c r="C969" s="679"/>
      <c r="D969" s="680"/>
      <c r="E969" s="679"/>
      <c r="F969" s="680"/>
      <c r="G969" s="680"/>
      <c r="H969" s="681"/>
      <c r="I969" s="681"/>
      <c r="M969" s="197"/>
      <c r="S969" s="198"/>
      <c r="T969" s="199"/>
    </row>
    <row r="970" spans="2:20" s="196" customFormat="1">
      <c r="B970" s="678"/>
      <c r="C970" s="679"/>
      <c r="D970" s="680"/>
      <c r="E970" s="679"/>
      <c r="F970" s="680"/>
      <c r="G970" s="680"/>
      <c r="H970" s="681"/>
      <c r="I970" s="681"/>
      <c r="M970" s="197"/>
      <c r="S970" s="198"/>
      <c r="T970" s="199"/>
    </row>
    <row r="971" spans="2:20" s="196" customFormat="1">
      <c r="B971" s="678"/>
      <c r="C971" s="679"/>
      <c r="D971" s="680"/>
      <c r="E971" s="679"/>
      <c r="F971" s="680"/>
      <c r="G971" s="680"/>
      <c r="H971" s="681"/>
      <c r="I971" s="681"/>
      <c r="M971" s="197"/>
      <c r="S971" s="198"/>
      <c r="T971" s="199"/>
    </row>
    <row r="972" spans="2:20" s="196" customFormat="1">
      <c r="B972" s="678"/>
      <c r="C972" s="679"/>
      <c r="D972" s="680"/>
      <c r="E972" s="679"/>
      <c r="F972" s="680"/>
      <c r="G972" s="680"/>
      <c r="H972" s="681"/>
      <c r="I972" s="681"/>
      <c r="M972" s="197"/>
      <c r="S972" s="198"/>
      <c r="T972" s="199"/>
    </row>
    <row r="973" spans="2:20" s="196" customFormat="1">
      <c r="B973" s="678"/>
      <c r="C973" s="679"/>
      <c r="D973" s="680"/>
      <c r="E973" s="679"/>
      <c r="F973" s="680"/>
      <c r="G973" s="680"/>
      <c r="H973" s="681"/>
      <c r="I973" s="681"/>
      <c r="M973" s="197"/>
      <c r="S973" s="198"/>
      <c r="T973" s="199"/>
    </row>
    <row r="974" spans="2:20" s="196" customFormat="1">
      <c r="B974" s="678"/>
      <c r="C974" s="679"/>
      <c r="D974" s="680"/>
      <c r="E974" s="679"/>
      <c r="F974" s="680"/>
      <c r="G974" s="680"/>
      <c r="H974" s="681"/>
      <c r="I974" s="681"/>
      <c r="M974" s="197"/>
      <c r="S974" s="198"/>
      <c r="T974" s="199"/>
    </row>
    <row r="975" spans="2:20" s="196" customFormat="1">
      <c r="B975" s="678"/>
      <c r="C975" s="679"/>
      <c r="D975" s="680"/>
      <c r="E975" s="679"/>
      <c r="F975" s="680"/>
      <c r="G975" s="680"/>
      <c r="H975" s="681"/>
      <c r="I975" s="681"/>
      <c r="M975" s="197"/>
      <c r="S975" s="198"/>
      <c r="T975" s="199"/>
    </row>
    <row r="976" spans="2:20" s="196" customFormat="1">
      <c r="B976" s="678"/>
      <c r="C976" s="679"/>
      <c r="D976" s="680"/>
      <c r="E976" s="679"/>
      <c r="F976" s="680"/>
      <c r="G976" s="680"/>
      <c r="H976" s="681"/>
      <c r="I976" s="681"/>
      <c r="M976" s="197"/>
      <c r="S976" s="198"/>
      <c r="T976" s="199"/>
    </row>
    <row r="977" spans="2:20" s="196" customFormat="1">
      <c r="B977" s="678"/>
      <c r="C977" s="679"/>
      <c r="D977" s="680"/>
      <c r="E977" s="679"/>
      <c r="F977" s="680"/>
      <c r="G977" s="680"/>
      <c r="H977" s="681"/>
      <c r="I977" s="681"/>
      <c r="M977" s="197"/>
      <c r="S977" s="198"/>
      <c r="T977" s="199"/>
    </row>
    <row r="978" spans="2:20" s="196" customFormat="1">
      <c r="B978" s="678"/>
      <c r="C978" s="679"/>
      <c r="D978" s="680"/>
      <c r="E978" s="679"/>
      <c r="F978" s="680"/>
      <c r="G978" s="680"/>
      <c r="H978" s="681"/>
      <c r="I978" s="681"/>
      <c r="M978" s="197"/>
      <c r="S978" s="198"/>
      <c r="T978" s="199"/>
    </row>
    <row r="979" spans="2:20" s="196" customFormat="1">
      <c r="B979" s="678"/>
      <c r="C979" s="679"/>
      <c r="D979" s="680"/>
      <c r="E979" s="679"/>
      <c r="F979" s="680"/>
      <c r="G979" s="680"/>
      <c r="H979" s="681"/>
      <c r="I979" s="681"/>
      <c r="M979" s="197"/>
      <c r="S979" s="198"/>
      <c r="T979" s="199"/>
    </row>
    <row r="980" spans="2:20" s="196" customFormat="1">
      <c r="B980" s="678"/>
      <c r="C980" s="679"/>
      <c r="D980" s="680"/>
      <c r="E980" s="679"/>
      <c r="F980" s="680"/>
      <c r="G980" s="680"/>
      <c r="H980" s="681"/>
      <c r="I980" s="681"/>
      <c r="M980" s="197"/>
      <c r="S980" s="198"/>
      <c r="T980" s="199"/>
    </row>
    <row r="981" spans="2:20" s="196" customFormat="1">
      <c r="B981" s="678"/>
      <c r="C981" s="679"/>
      <c r="D981" s="680"/>
      <c r="E981" s="679"/>
      <c r="F981" s="680"/>
      <c r="G981" s="680"/>
      <c r="H981" s="681"/>
      <c r="I981" s="681"/>
      <c r="M981" s="197"/>
      <c r="S981" s="198"/>
      <c r="T981" s="199"/>
    </row>
    <row r="982" spans="2:20" s="196" customFormat="1">
      <c r="B982" s="678"/>
      <c r="C982" s="679"/>
      <c r="D982" s="680"/>
      <c r="E982" s="679"/>
      <c r="F982" s="680"/>
      <c r="G982" s="680"/>
      <c r="H982" s="681"/>
      <c r="I982" s="681"/>
      <c r="M982" s="197"/>
      <c r="S982" s="198"/>
      <c r="T982" s="199"/>
    </row>
    <row r="983" spans="2:20" s="196" customFormat="1">
      <c r="B983" s="678"/>
      <c r="C983" s="679"/>
      <c r="D983" s="680"/>
      <c r="E983" s="679"/>
      <c r="F983" s="680"/>
      <c r="G983" s="680"/>
      <c r="H983" s="681"/>
      <c r="I983" s="681"/>
      <c r="M983" s="197"/>
      <c r="S983" s="198"/>
      <c r="T983" s="199"/>
    </row>
    <row r="984" spans="2:20" s="196" customFormat="1">
      <c r="B984" s="678"/>
      <c r="C984" s="679"/>
      <c r="D984" s="680"/>
      <c r="E984" s="679"/>
      <c r="F984" s="680"/>
      <c r="G984" s="680"/>
      <c r="H984" s="681"/>
      <c r="I984" s="681"/>
      <c r="M984" s="197"/>
      <c r="S984" s="198"/>
      <c r="T984" s="199"/>
    </row>
    <row r="985" spans="2:20" s="196" customFormat="1">
      <c r="B985" s="678"/>
      <c r="C985" s="679"/>
      <c r="D985" s="680"/>
      <c r="E985" s="679"/>
      <c r="F985" s="680"/>
      <c r="G985" s="680"/>
      <c r="H985" s="681"/>
      <c r="I985" s="681"/>
      <c r="M985" s="197"/>
      <c r="S985" s="198"/>
      <c r="T985" s="199"/>
    </row>
    <row r="986" spans="2:20" s="196" customFormat="1">
      <c r="B986" s="678"/>
      <c r="C986" s="679"/>
      <c r="D986" s="680"/>
      <c r="E986" s="679"/>
      <c r="F986" s="680"/>
      <c r="G986" s="680"/>
      <c r="H986" s="681"/>
      <c r="I986" s="681"/>
      <c r="M986" s="197"/>
      <c r="S986" s="198"/>
      <c r="T986" s="199"/>
    </row>
    <row r="987" spans="2:20" s="196" customFormat="1">
      <c r="B987" s="678"/>
      <c r="C987" s="679"/>
      <c r="D987" s="680"/>
      <c r="E987" s="679"/>
      <c r="F987" s="680"/>
      <c r="G987" s="680"/>
      <c r="H987" s="681"/>
      <c r="I987" s="681"/>
      <c r="M987" s="197"/>
      <c r="S987" s="198"/>
      <c r="T987" s="199"/>
    </row>
    <row r="988" spans="2:20" s="196" customFormat="1">
      <c r="B988" s="678"/>
      <c r="C988" s="679"/>
      <c r="D988" s="680"/>
      <c r="E988" s="679"/>
      <c r="F988" s="680"/>
      <c r="G988" s="680"/>
      <c r="H988" s="681"/>
      <c r="I988" s="681"/>
      <c r="M988" s="197"/>
      <c r="S988" s="198"/>
      <c r="T988" s="199"/>
    </row>
    <row r="989" spans="2:20" s="196" customFormat="1">
      <c r="B989" s="678"/>
      <c r="C989" s="679"/>
      <c r="D989" s="680"/>
      <c r="E989" s="679"/>
      <c r="F989" s="680"/>
      <c r="G989" s="680"/>
      <c r="H989" s="681"/>
      <c r="I989" s="681"/>
      <c r="M989" s="197"/>
      <c r="S989" s="198"/>
      <c r="T989" s="199"/>
    </row>
    <row r="990" spans="2:20" s="196" customFormat="1">
      <c r="B990" s="678"/>
      <c r="C990" s="679"/>
      <c r="D990" s="680"/>
      <c r="E990" s="679"/>
      <c r="F990" s="680"/>
      <c r="G990" s="680"/>
      <c r="H990" s="681"/>
      <c r="I990" s="681"/>
      <c r="M990" s="197"/>
      <c r="S990" s="198"/>
      <c r="T990" s="199"/>
    </row>
    <row r="991" spans="2:20" s="196" customFormat="1">
      <c r="B991" s="678"/>
      <c r="C991" s="679"/>
      <c r="D991" s="680"/>
      <c r="E991" s="679"/>
      <c r="F991" s="680"/>
      <c r="G991" s="680"/>
      <c r="H991" s="681"/>
      <c r="I991" s="681"/>
      <c r="M991" s="197"/>
      <c r="S991" s="198"/>
      <c r="T991" s="199"/>
    </row>
    <row r="992" spans="2:20" s="196" customFormat="1">
      <c r="B992" s="678"/>
      <c r="C992" s="679"/>
      <c r="D992" s="680"/>
      <c r="E992" s="679"/>
      <c r="F992" s="680"/>
      <c r="G992" s="680"/>
      <c r="H992" s="681"/>
      <c r="I992" s="681"/>
      <c r="M992" s="197"/>
      <c r="S992" s="198"/>
      <c r="T992" s="199"/>
    </row>
    <row r="993" spans="2:20" s="196" customFormat="1">
      <c r="B993" s="678"/>
      <c r="C993" s="679"/>
      <c r="D993" s="680"/>
      <c r="E993" s="679"/>
      <c r="F993" s="680"/>
      <c r="G993" s="680"/>
      <c r="H993" s="681"/>
      <c r="I993" s="681"/>
      <c r="M993" s="197"/>
      <c r="S993" s="198"/>
      <c r="T993" s="199"/>
    </row>
    <row r="994" spans="2:20" s="196" customFormat="1">
      <c r="B994" s="678"/>
      <c r="C994" s="679"/>
      <c r="D994" s="680"/>
      <c r="E994" s="679"/>
      <c r="F994" s="680"/>
      <c r="G994" s="680"/>
      <c r="H994" s="681"/>
      <c r="I994" s="681"/>
      <c r="M994" s="197"/>
      <c r="S994" s="198"/>
      <c r="T994" s="199"/>
    </row>
    <row r="995" spans="2:20" s="196" customFormat="1">
      <c r="B995" s="678"/>
      <c r="C995" s="679"/>
      <c r="D995" s="680"/>
      <c r="E995" s="679"/>
      <c r="F995" s="680"/>
      <c r="G995" s="680"/>
      <c r="H995" s="681"/>
      <c r="I995" s="681"/>
      <c r="M995" s="197"/>
      <c r="S995" s="198"/>
      <c r="T995" s="199"/>
    </row>
    <row r="996" spans="2:20" s="196" customFormat="1">
      <c r="B996" s="678"/>
      <c r="C996" s="679"/>
      <c r="D996" s="680"/>
      <c r="E996" s="679"/>
      <c r="F996" s="680"/>
      <c r="G996" s="680"/>
      <c r="H996" s="681"/>
      <c r="I996" s="681"/>
      <c r="M996" s="197"/>
      <c r="S996" s="198"/>
      <c r="T996" s="199"/>
    </row>
    <row r="997" spans="2:20" s="196" customFormat="1">
      <c r="B997" s="678"/>
      <c r="C997" s="679"/>
      <c r="D997" s="680"/>
      <c r="E997" s="679"/>
      <c r="F997" s="680"/>
      <c r="G997" s="680"/>
      <c r="H997" s="681"/>
      <c r="I997" s="681"/>
      <c r="M997" s="197"/>
      <c r="S997" s="198"/>
      <c r="T997" s="199"/>
    </row>
    <row r="998" spans="2:20" s="196" customFormat="1">
      <c r="B998" s="678"/>
      <c r="C998" s="679"/>
      <c r="D998" s="680"/>
      <c r="E998" s="679"/>
      <c r="F998" s="680"/>
      <c r="G998" s="680"/>
      <c r="H998" s="681"/>
      <c r="I998" s="681"/>
      <c r="M998" s="197"/>
      <c r="S998" s="198"/>
      <c r="T998" s="199"/>
    </row>
    <row r="999" spans="2:20" s="196" customFormat="1">
      <c r="B999" s="678"/>
      <c r="C999" s="679"/>
      <c r="D999" s="680"/>
      <c r="E999" s="679"/>
      <c r="F999" s="680"/>
      <c r="G999" s="680"/>
      <c r="H999" s="681"/>
      <c r="I999" s="681"/>
      <c r="M999" s="197"/>
      <c r="S999" s="198"/>
      <c r="T999" s="199"/>
    </row>
  </sheetData>
  <mergeCells count="8">
    <mergeCell ref="H2:I2"/>
    <mergeCell ref="H5:I5"/>
    <mergeCell ref="E23:F23"/>
    <mergeCell ref="E95:F95"/>
    <mergeCell ref="E64:F64"/>
    <mergeCell ref="E73:F73"/>
    <mergeCell ref="E45:F45"/>
    <mergeCell ref="E32:F32"/>
  </mergeCells>
  <phoneticPr fontId="6"/>
  <dataValidations count="3">
    <dataValidation imeMode="off" allowBlank="1" showInputMessage="1" showErrorMessage="1" sqref="F7:F22 D7:D22 B7:B22 F27:F31 B27:B31 D27:D31 C37:C44 D36:D44 F36:F44 B36:B44 F49:F63 B49:D63 F68:F72 B68:D72 B77:D94 F77:F94" xr:uid="{6844A12D-E55E-4226-B3D6-9D5A8FFB9ECE}"/>
    <dataValidation imeMode="on" allowBlank="1" showInputMessage="1" showErrorMessage="1" sqref="H68:I72 C36 H7:I22 H27:I31 C27:C31 H36:I44 C7:C22 H49:I63 H77:I94" xr:uid="{01975CFA-0BE2-4A82-9318-0AA928E15416}"/>
    <dataValidation type="list" errorStyle="information" allowBlank="1" showInputMessage="1" showErrorMessage="1" sqref="E7:E22 E27:E31 E36:E44 E49:E63 E68:E72 E77:E94" xr:uid="{DB0B6262-981F-4672-9A5D-E1931DE3B346}">
      <formula1>"8%税込,10%税込,税抜"</formula1>
    </dataValidation>
  </dataValidations>
  <printOptions horizontalCentered="1"/>
  <pageMargins left="0.70866141732283472" right="0.70866141732283472" top="0.74803149606299213" bottom="0.55118110236220474" header="0.31496062992125984" footer="0.31496062992125984"/>
  <pageSetup paperSize="9" scale="62" orientation="portrait" cellComments="asDisplayed" horizontalDpi="300" verticalDpi="300" r:id="rId1"/>
  <rowBreaks count="2" manualBreakCount="2">
    <brk id="24" min="1" max="8" man="1"/>
    <brk id="45" min="1" max="8"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99FF"/>
    <pageSetUpPr fitToPage="1"/>
  </sheetPr>
  <dimension ref="A1:AAA1000"/>
  <sheetViews>
    <sheetView showGridLines="0" view="pageBreakPreview" zoomScale="53" zoomScaleNormal="100" zoomScaleSheetLayoutView="90" workbookViewId="0">
      <selection activeCell="G29" sqref="G29:R30"/>
    </sheetView>
  </sheetViews>
  <sheetFormatPr defaultColWidth="9" defaultRowHeight="18" customHeight="1" outlineLevelRow="1"/>
  <cols>
    <col min="1" max="1" width="50.81640625" style="187" customWidth="1"/>
    <col min="2" max="18" width="6.54296875" style="98" customWidth="1"/>
    <col min="19" max="19" width="8.1796875" style="98" customWidth="1"/>
    <col min="20" max="20" width="5.54296875" style="187" customWidth="1"/>
    <col min="21" max="25" width="9" style="187"/>
    <col min="26" max="26" width="5.1796875" style="187" customWidth="1"/>
    <col min="27" max="703" width="9" style="187"/>
    <col min="704" max="16384" width="9" style="61"/>
  </cols>
  <sheetData>
    <row r="1" spans="2:19" ht="21" customHeight="1">
      <c r="O1" s="969" t="s">
        <v>150</v>
      </c>
      <c r="P1" s="969"/>
      <c r="Q1" s="969"/>
      <c r="R1" s="969"/>
      <c r="S1" s="969"/>
    </row>
    <row r="2" spans="2:19" ht="21" customHeight="1">
      <c r="B2" s="62"/>
    </row>
    <row r="3" spans="2:19" ht="21" customHeight="1">
      <c r="B3" s="62" t="str">
        <f>基本情報!$E$5</f>
        <v>独立行政法人国際協力機構</v>
      </c>
    </row>
    <row r="4" spans="2:19" ht="21" customHeight="1">
      <c r="B4" s="62" t="str">
        <f>基本情報!$E$6</f>
        <v>○○センター　契約担当役</v>
      </c>
    </row>
    <row r="5" spans="2:19" ht="21" customHeight="1">
      <c r="B5" s="62" t="str">
        <f>基本情報!$E$7&amp;"　"&amp;基本情報!$E$8&amp;"　殿"</f>
        <v>所長　　殿</v>
      </c>
    </row>
    <row r="6" spans="2:19" ht="21" customHeight="1">
      <c r="B6" s="62"/>
    </row>
    <row r="7" spans="2:19" ht="21" customHeight="1"/>
    <row r="8" spans="2:19" ht="21" customHeight="1">
      <c r="M8" s="98" t="str">
        <f>基本情報!$E$11</f>
        <v>一般社団法人　XXXXXXXX</v>
      </c>
    </row>
    <row r="9" spans="2:19" ht="21" customHeight="1">
      <c r="M9" s="98" t="str">
        <f>IF(基本情報!$E$12="","",基本情報!$E$12)</f>
        <v/>
      </c>
    </row>
    <row r="10" spans="2:19" ht="21" customHeight="1">
      <c r="M10" s="98" t="str">
        <f>基本情報!$E$13&amp;"　"&amp;基本情報!$E$14</f>
        <v>理事長　XXXXXXXX</v>
      </c>
      <c r="S10" s="116" t="s">
        <v>151</v>
      </c>
    </row>
    <row r="11" spans="2:19" ht="21" customHeight="1">
      <c r="N11" s="400" t="s">
        <v>424</v>
      </c>
      <c r="O11" s="1210">
        <f>基本情報!E15</f>
        <v>8888888888888</v>
      </c>
      <c r="P11" s="1210"/>
      <c r="Q11" s="1210"/>
      <c r="R11" s="1210"/>
      <c r="S11" s="98" t="s">
        <v>425</v>
      </c>
    </row>
    <row r="12" spans="2:19" ht="21" customHeight="1" outlineLevel="1">
      <c r="L12" s="763" t="s">
        <v>152</v>
      </c>
      <c r="M12" s="764"/>
      <c r="N12" s="99" t="s">
        <v>153</v>
      </c>
      <c r="O12" s="764"/>
      <c r="P12" s="100"/>
      <c r="Q12" s="100"/>
      <c r="R12" s="122"/>
      <c r="S12" s="100"/>
    </row>
    <row r="13" spans="2:19" ht="21" customHeight="1" outlineLevel="1">
      <c r="L13" s="765"/>
      <c r="M13" s="766"/>
      <c r="N13" s="101" t="s">
        <v>154</v>
      </c>
      <c r="O13" s="766"/>
      <c r="R13" s="62"/>
    </row>
    <row r="14" spans="2:19" ht="21" customHeight="1" outlineLevel="1">
      <c r="L14" s="765"/>
      <c r="M14" s="766"/>
      <c r="N14" s="101" t="s">
        <v>155</v>
      </c>
      <c r="O14" s="766"/>
      <c r="R14" s="62"/>
    </row>
    <row r="15" spans="2:19" ht="21" customHeight="1" outlineLevel="1">
      <c r="L15" s="765"/>
      <c r="M15" s="766"/>
      <c r="N15" s="101" t="s">
        <v>156</v>
      </c>
      <c r="P15" s="102" t="s">
        <v>157</v>
      </c>
      <c r="R15" s="62"/>
    </row>
    <row r="16" spans="2:19" ht="21" customHeight="1" outlineLevel="1">
      <c r="L16" s="765" t="s">
        <v>158</v>
      </c>
      <c r="M16" s="766"/>
      <c r="N16" s="101" t="s">
        <v>153</v>
      </c>
    </row>
    <row r="17" spans="1:703" ht="21" customHeight="1" outlineLevel="1">
      <c r="L17" s="765"/>
      <c r="M17" s="766"/>
      <c r="N17" s="101" t="s">
        <v>154</v>
      </c>
      <c r="R17" s="62"/>
    </row>
    <row r="18" spans="1:703" ht="21" customHeight="1" outlineLevel="1">
      <c r="L18" s="765"/>
      <c r="M18" s="766"/>
      <c r="N18" s="101" t="s">
        <v>155</v>
      </c>
      <c r="R18" s="62"/>
    </row>
    <row r="19" spans="1:703" ht="21" customHeight="1" outlineLevel="1">
      <c r="L19" s="103"/>
      <c r="M19" s="104"/>
      <c r="N19" s="105" t="s">
        <v>156</v>
      </c>
      <c r="O19" s="172"/>
      <c r="P19" s="106" t="s">
        <v>157</v>
      </c>
      <c r="Q19" s="172"/>
      <c r="R19" s="123"/>
      <c r="S19" s="172"/>
    </row>
    <row r="20" spans="1:703" ht="21" customHeight="1"/>
    <row r="21" spans="1:703" ht="21" customHeight="1">
      <c r="B21" s="855"/>
      <c r="C21" s="1083" t="s">
        <v>507</v>
      </c>
      <c r="D21" s="1083"/>
      <c r="E21" s="1083"/>
      <c r="F21" s="1083"/>
      <c r="G21" s="1083"/>
      <c r="H21" s="1083"/>
      <c r="I21" s="1083"/>
      <c r="J21" s="1083"/>
      <c r="K21" s="1083"/>
      <c r="L21" s="1083"/>
      <c r="M21" s="1083"/>
      <c r="N21" s="1083"/>
      <c r="O21" s="1083"/>
      <c r="P21" s="1083"/>
      <c r="Q21" s="1083"/>
      <c r="R21" s="1083"/>
    </row>
    <row r="22" spans="1:703" ht="21" customHeight="1">
      <c r="AA22" s="200"/>
    </row>
    <row r="23" spans="1:703" s="124" customFormat="1" ht="35.15" customHeight="1">
      <c r="A23" s="206"/>
      <c r="B23" s="856"/>
      <c r="C23" s="1098" t="s">
        <v>508</v>
      </c>
      <c r="D23" s="1098"/>
      <c r="E23" s="1098"/>
      <c r="F23" s="1098"/>
      <c r="G23" s="1098"/>
      <c r="H23" s="1098"/>
      <c r="I23" s="1098"/>
      <c r="J23" s="1098"/>
      <c r="K23" s="1098"/>
      <c r="L23" s="1098"/>
      <c r="M23" s="1098"/>
      <c r="N23" s="1098"/>
      <c r="O23" s="1098"/>
      <c r="P23" s="1098"/>
      <c r="Q23" s="1098"/>
      <c r="R23" s="1098"/>
      <c r="S23" s="85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W23" s="206"/>
      <c r="GX23" s="206"/>
      <c r="GY23" s="206"/>
      <c r="GZ23" s="206"/>
      <c r="HA23" s="206"/>
      <c r="HB23" s="206"/>
      <c r="HC23" s="206"/>
      <c r="HD23" s="206"/>
      <c r="HE23" s="206"/>
      <c r="HF23" s="206"/>
      <c r="HG23" s="206"/>
      <c r="HH23" s="206"/>
      <c r="HI23" s="206"/>
      <c r="HJ23" s="206"/>
      <c r="HK23" s="206"/>
      <c r="HL23" s="206"/>
      <c r="HM23" s="206"/>
      <c r="HN23" s="206"/>
      <c r="HO23" s="206"/>
      <c r="HP23" s="206"/>
      <c r="HQ23" s="206"/>
      <c r="HR23" s="206"/>
      <c r="HS23" s="206"/>
      <c r="HT23" s="206"/>
      <c r="HU23" s="206"/>
      <c r="HV23" s="206"/>
      <c r="HW23" s="206"/>
      <c r="HX23" s="206"/>
      <c r="HY23" s="206"/>
      <c r="HZ23" s="206"/>
      <c r="IA23" s="206"/>
      <c r="IB23" s="206"/>
      <c r="IC23" s="206"/>
      <c r="ID23" s="206"/>
      <c r="IE23" s="206"/>
      <c r="IF23" s="206"/>
      <c r="IG23" s="206"/>
      <c r="IH23" s="206"/>
      <c r="II23" s="206"/>
      <c r="IJ23" s="206"/>
      <c r="IK23" s="206"/>
      <c r="IL23" s="206"/>
      <c r="IM23" s="206"/>
      <c r="IN23" s="206"/>
      <c r="IO23" s="206"/>
      <c r="IP23" s="206"/>
      <c r="IQ23" s="206"/>
      <c r="IR23" s="206"/>
      <c r="IS23" s="206"/>
      <c r="IT23" s="206"/>
      <c r="IU23" s="206"/>
      <c r="IV23" s="206"/>
      <c r="IW23" s="206"/>
      <c r="IX23" s="206"/>
      <c r="IY23" s="206"/>
      <c r="IZ23" s="206"/>
      <c r="JA23" s="206"/>
      <c r="JB23" s="206"/>
      <c r="JC23" s="206"/>
      <c r="JD23" s="206"/>
      <c r="JE23" s="206"/>
      <c r="JF23" s="206"/>
      <c r="JG23" s="206"/>
      <c r="JH23" s="206"/>
      <c r="JI23" s="206"/>
      <c r="JJ23" s="206"/>
      <c r="JK23" s="206"/>
      <c r="JL23" s="206"/>
      <c r="JM23" s="206"/>
      <c r="JN23" s="206"/>
      <c r="JO23" s="206"/>
      <c r="JP23" s="206"/>
      <c r="JQ23" s="206"/>
      <c r="JR23" s="206"/>
      <c r="JS23" s="206"/>
      <c r="JT23" s="206"/>
      <c r="JU23" s="206"/>
      <c r="JV23" s="206"/>
      <c r="JW23" s="206"/>
      <c r="JX23" s="206"/>
      <c r="JY23" s="206"/>
      <c r="JZ23" s="206"/>
      <c r="KA23" s="206"/>
      <c r="KB23" s="206"/>
      <c r="KC23" s="206"/>
      <c r="KD23" s="206"/>
      <c r="KE23" s="206"/>
      <c r="KF23" s="206"/>
      <c r="KG23" s="206"/>
      <c r="KH23" s="206"/>
      <c r="KI23" s="206"/>
      <c r="KJ23" s="206"/>
      <c r="KK23" s="206"/>
      <c r="KL23" s="206"/>
      <c r="KM23" s="206"/>
      <c r="KN23" s="206"/>
      <c r="KO23" s="206"/>
      <c r="KP23" s="206"/>
      <c r="KQ23" s="206"/>
      <c r="KR23" s="206"/>
      <c r="KS23" s="206"/>
      <c r="KT23" s="206"/>
      <c r="KU23" s="206"/>
      <c r="KV23" s="206"/>
      <c r="KW23" s="206"/>
      <c r="KX23" s="206"/>
      <c r="KY23" s="206"/>
      <c r="KZ23" s="206"/>
      <c r="LA23" s="206"/>
      <c r="LB23" s="206"/>
      <c r="LC23" s="206"/>
      <c r="LD23" s="206"/>
      <c r="LE23" s="206"/>
      <c r="LF23" s="206"/>
      <c r="LG23" s="206"/>
      <c r="LH23" s="206"/>
      <c r="LI23" s="206"/>
      <c r="LJ23" s="206"/>
      <c r="LK23" s="206"/>
      <c r="LL23" s="206"/>
      <c r="LM23" s="206"/>
      <c r="LN23" s="206"/>
      <c r="LO23" s="206"/>
      <c r="LP23" s="206"/>
      <c r="LQ23" s="206"/>
      <c r="LR23" s="206"/>
      <c r="LS23" s="206"/>
      <c r="LT23" s="206"/>
      <c r="LU23" s="206"/>
      <c r="LV23" s="206"/>
      <c r="LW23" s="206"/>
      <c r="LX23" s="206"/>
      <c r="LY23" s="206"/>
      <c r="LZ23" s="206"/>
      <c r="MA23" s="206"/>
      <c r="MB23" s="206"/>
      <c r="MC23" s="206"/>
      <c r="MD23" s="206"/>
      <c r="ME23" s="206"/>
      <c r="MF23" s="206"/>
      <c r="MG23" s="206"/>
      <c r="MH23" s="206"/>
      <c r="MI23" s="206"/>
      <c r="MJ23" s="206"/>
      <c r="MK23" s="206"/>
      <c r="ML23" s="206"/>
      <c r="MM23" s="206"/>
      <c r="MN23" s="206"/>
      <c r="MO23" s="206"/>
      <c r="MP23" s="206"/>
      <c r="MQ23" s="206"/>
      <c r="MR23" s="206"/>
      <c r="MS23" s="206"/>
      <c r="MT23" s="206"/>
      <c r="MU23" s="206"/>
      <c r="MV23" s="206"/>
      <c r="MW23" s="206"/>
      <c r="MX23" s="206"/>
      <c r="MY23" s="206"/>
      <c r="MZ23" s="206"/>
      <c r="NA23" s="206"/>
      <c r="NB23" s="206"/>
      <c r="NC23" s="206"/>
      <c r="ND23" s="206"/>
      <c r="NE23" s="206"/>
      <c r="NF23" s="206"/>
      <c r="NG23" s="206"/>
      <c r="NH23" s="206"/>
      <c r="NI23" s="206"/>
      <c r="NJ23" s="206"/>
      <c r="NK23" s="206"/>
      <c r="NL23" s="206"/>
      <c r="NM23" s="206"/>
      <c r="NN23" s="206"/>
      <c r="NO23" s="206"/>
      <c r="NP23" s="206"/>
      <c r="NQ23" s="206"/>
      <c r="NR23" s="206"/>
      <c r="NS23" s="206"/>
      <c r="NT23" s="206"/>
      <c r="NU23" s="206"/>
      <c r="NV23" s="206"/>
      <c r="NW23" s="206"/>
      <c r="NX23" s="206"/>
      <c r="NY23" s="206"/>
      <c r="NZ23" s="206"/>
      <c r="OA23" s="206"/>
      <c r="OB23" s="206"/>
      <c r="OC23" s="206"/>
      <c r="OD23" s="206"/>
      <c r="OE23" s="206"/>
      <c r="OF23" s="206"/>
      <c r="OG23" s="206"/>
      <c r="OH23" s="206"/>
      <c r="OI23" s="206"/>
      <c r="OJ23" s="206"/>
      <c r="OK23" s="206"/>
      <c r="OL23" s="206"/>
      <c r="OM23" s="206"/>
      <c r="ON23" s="206"/>
      <c r="OO23" s="206"/>
      <c r="OP23" s="206"/>
      <c r="OQ23" s="206"/>
      <c r="OR23" s="206"/>
      <c r="OS23" s="206"/>
      <c r="OT23" s="206"/>
      <c r="OU23" s="206"/>
      <c r="OV23" s="206"/>
      <c r="OW23" s="206"/>
      <c r="OX23" s="206"/>
      <c r="OY23" s="206"/>
      <c r="OZ23" s="206"/>
      <c r="PA23" s="206"/>
      <c r="PB23" s="206"/>
      <c r="PC23" s="206"/>
      <c r="PD23" s="206"/>
      <c r="PE23" s="206"/>
      <c r="PF23" s="206"/>
      <c r="PG23" s="206"/>
      <c r="PH23" s="206"/>
      <c r="PI23" s="206"/>
      <c r="PJ23" s="206"/>
      <c r="PK23" s="206"/>
      <c r="PL23" s="206"/>
      <c r="PM23" s="206"/>
      <c r="PN23" s="206"/>
      <c r="PO23" s="206"/>
      <c r="PP23" s="206"/>
      <c r="PQ23" s="206"/>
      <c r="PR23" s="206"/>
      <c r="PS23" s="206"/>
      <c r="PT23" s="206"/>
      <c r="PU23" s="206"/>
      <c r="PV23" s="206"/>
      <c r="PW23" s="206"/>
      <c r="PX23" s="206"/>
      <c r="PY23" s="206"/>
      <c r="PZ23" s="206"/>
      <c r="QA23" s="206"/>
      <c r="QB23" s="206"/>
      <c r="QC23" s="206"/>
      <c r="QD23" s="206"/>
      <c r="QE23" s="206"/>
      <c r="QF23" s="206"/>
      <c r="QG23" s="206"/>
      <c r="QH23" s="206"/>
      <c r="QI23" s="206"/>
      <c r="QJ23" s="206"/>
      <c r="QK23" s="206"/>
      <c r="QL23" s="206"/>
      <c r="QM23" s="206"/>
      <c r="QN23" s="206"/>
      <c r="QO23" s="206"/>
      <c r="QP23" s="206"/>
      <c r="QQ23" s="206"/>
      <c r="QR23" s="206"/>
      <c r="QS23" s="206"/>
      <c r="QT23" s="206"/>
      <c r="QU23" s="206"/>
      <c r="QV23" s="206"/>
      <c r="QW23" s="206"/>
      <c r="QX23" s="206"/>
      <c r="QY23" s="206"/>
      <c r="QZ23" s="206"/>
      <c r="RA23" s="206"/>
      <c r="RB23" s="206"/>
      <c r="RC23" s="206"/>
      <c r="RD23" s="206"/>
      <c r="RE23" s="206"/>
      <c r="RF23" s="206"/>
      <c r="RG23" s="206"/>
      <c r="RH23" s="206"/>
      <c r="RI23" s="206"/>
      <c r="RJ23" s="206"/>
      <c r="RK23" s="206"/>
      <c r="RL23" s="206"/>
      <c r="RM23" s="206"/>
      <c r="RN23" s="206"/>
      <c r="RO23" s="206"/>
      <c r="RP23" s="206"/>
      <c r="RQ23" s="206"/>
      <c r="RR23" s="206"/>
      <c r="RS23" s="206"/>
      <c r="RT23" s="206"/>
      <c r="RU23" s="206"/>
      <c r="RV23" s="206"/>
      <c r="RW23" s="206"/>
      <c r="RX23" s="206"/>
      <c r="RY23" s="206"/>
      <c r="RZ23" s="206"/>
      <c r="SA23" s="206"/>
      <c r="SB23" s="206"/>
      <c r="SC23" s="206"/>
      <c r="SD23" s="206"/>
      <c r="SE23" s="206"/>
      <c r="SF23" s="206"/>
      <c r="SG23" s="206"/>
      <c r="SH23" s="206"/>
      <c r="SI23" s="206"/>
      <c r="SJ23" s="206"/>
      <c r="SK23" s="206"/>
      <c r="SL23" s="206"/>
      <c r="SM23" s="206"/>
      <c r="SN23" s="206"/>
      <c r="SO23" s="206"/>
      <c r="SP23" s="206"/>
      <c r="SQ23" s="206"/>
      <c r="SR23" s="206"/>
      <c r="SS23" s="206"/>
      <c r="ST23" s="206"/>
      <c r="SU23" s="206"/>
      <c r="SV23" s="206"/>
      <c r="SW23" s="206"/>
      <c r="SX23" s="206"/>
      <c r="SY23" s="206"/>
      <c r="SZ23" s="206"/>
      <c r="TA23" s="206"/>
      <c r="TB23" s="206"/>
      <c r="TC23" s="206"/>
      <c r="TD23" s="206"/>
      <c r="TE23" s="206"/>
      <c r="TF23" s="206"/>
      <c r="TG23" s="206"/>
      <c r="TH23" s="206"/>
      <c r="TI23" s="206"/>
      <c r="TJ23" s="206"/>
      <c r="TK23" s="206"/>
      <c r="TL23" s="206"/>
      <c r="TM23" s="206"/>
      <c r="TN23" s="206"/>
      <c r="TO23" s="206"/>
      <c r="TP23" s="206"/>
      <c r="TQ23" s="206"/>
      <c r="TR23" s="206"/>
      <c r="TS23" s="206"/>
      <c r="TT23" s="206"/>
      <c r="TU23" s="206"/>
      <c r="TV23" s="206"/>
      <c r="TW23" s="206"/>
      <c r="TX23" s="206"/>
      <c r="TY23" s="206"/>
      <c r="TZ23" s="206"/>
      <c r="UA23" s="206"/>
      <c r="UB23" s="206"/>
      <c r="UC23" s="206"/>
      <c r="UD23" s="206"/>
      <c r="UE23" s="206"/>
      <c r="UF23" s="206"/>
      <c r="UG23" s="206"/>
      <c r="UH23" s="206"/>
      <c r="UI23" s="206"/>
      <c r="UJ23" s="206"/>
      <c r="UK23" s="206"/>
      <c r="UL23" s="206"/>
      <c r="UM23" s="206"/>
      <c r="UN23" s="206"/>
      <c r="UO23" s="206"/>
      <c r="UP23" s="206"/>
      <c r="UQ23" s="206"/>
      <c r="UR23" s="206"/>
      <c r="US23" s="206"/>
      <c r="UT23" s="206"/>
      <c r="UU23" s="206"/>
      <c r="UV23" s="206"/>
      <c r="UW23" s="206"/>
      <c r="UX23" s="206"/>
      <c r="UY23" s="206"/>
      <c r="UZ23" s="206"/>
      <c r="VA23" s="206"/>
      <c r="VB23" s="206"/>
      <c r="VC23" s="206"/>
      <c r="VD23" s="206"/>
      <c r="VE23" s="206"/>
      <c r="VF23" s="206"/>
      <c r="VG23" s="206"/>
      <c r="VH23" s="206"/>
      <c r="VI23" s="206"/>
      <c r="VJ23" s="206"/>
      <c r="VK23" s="206"/>
      <c r="VL23" s="206"/>
      <c r="VM23" s="206"/>
      <c r="VN23" s="206"/>
      <c r="VO23" s="206"/>
      <c r="VP23" s="206"/>
      <c r="VQ23" s="206"/>
      <c r="VR23" s="206"/>
      <c r="VS23" s="206"/>
      <c r="VT23" s="206"/>
      <c r="VU23" s="206"/>
      <c r="VV23" s="206"/>
      <c r="VW23" s="206"/>
      <c r="VX23" s="206"/>
      <c r="VY23" s="206"/>
      <c r="VZ23" s="206"/>
      <c r="WA23" s="206"/>
      <c r="WB23" s="206"/>
      <c r="WC23" s="206"/>
      <c r="WD23" s="206"/>
      <c r="WE23" s="206"/>
      <c r="WF23" s="206"/>
      <c r="WG23" s="206"/>
      <c r="WH23" s="206"/>
      <c r="WI23" s="206"/>
      <c r="WJ23" s="206"/>
      <c r="WK23" s="206"/>
      <c r="WL23" s="206"/>
      <c r="WM23" s="206"/>
      <c r="WN23" s="206"/>
      <c r="WO23" s="206"/>
      <c r="WP23" s="206"/>
      <c r="WQ23" s="206"/>
      <c r="WR23" s="206"/>
      <c r="WS23" s="206"/>
      <c r="WT23" s="206"/>
      <c r="WU23" s="206"/>
      <c r="WV23" s="206"/>
      <c r="WW23" s="206"/>
      <c r="WX23" s="206"/>
      <c r="WY23" s="206"/>
      <c r="WZ23" s="206"/>
      <c r="XA23" s="206"/>
      <c r="XB23" s="206"/>
      <c r="XC23" s="206"/>
      <c r="XD23" s="206"/>
      <c r="XE23" s="206"/>
      <c r="XF23" s="206"/>
      <c r="XG23" s="206"/>
      <c r="XH23" s="206"/>
      <c r="XI23" s="206"/>
      <c r="XJ23" s="206"/>
      <c r="XK23" s="206"/>
      <c r="XL23" s="206"/>
      <c r="XM23" s="206"/>
      <c r="XN23" s="206"/>
      <c r="XO23" s="206"/>
      <c r="XP23" s="206"/>
      <c r="XQ23" s="206"/>
      <c r="XR23" s="206"/>
      <c r="XS23" s="206"/>
      <c r="XT23" s="206"/>
      <c r="XU23" s="206"/>
      <c r="XV23" s="206"/>
      <c r="XW23" s="206"/>
      <c r="XX23" s="206"/>
      <c r="XY23" s="206"/>
      <c r="XZ23" s="206"/>
      <c r="YA23" s="206"/>
      <c r="YB23" s="206"/>
      <c r="YC23" s="206"/>
      <c r="YD23" s="206"/>
      <c r="YE23" s="206"/>
      <c r="YF23" s="206"/>
      <c r="YG23" s="206"/>
      <c r="YH23" s="206"/>
      <c r="YI23" s="206"/>
      <c r="YJ23" s="206"/>
      <c r="YK23" s="206"/>
      <c r="YL23" s="206"/>
      <c r="YM23" s="206"/>
      <c r="YN23" s="206"/>
      <c r="YO23" s="206"/>
      <c r="YP23" s="206"/>
      <c r="YQ23" s="206"/>
      <c r="YR23" s="206"/>
      <c r="YS23" s="206"/>
      <c r="YT23" s="206"/>
      <c r="YU23" s="206"/>
      <c r="YV23" s="206"/>
      <c r="YW23" s="206"/>
      <c r="YX23" s="206"/>
      <c r="YY23" s="206"/>
      <c r="YZ23" s="206"/>
      <c r="ZA23" s="206"/>
      <c r="ZB23" s="206"/>
      <c r="ZC23" s="206"/>
      <c r="ZD23" s="206"/>
      <c r="ZE23" s="206"/>
      <c r="ZF23" s="206"/>
      <c r="ZG23" s="206"/>
      <c r="ZH23" s="206"/>
      <c r="ZI23" s="206"/>
      <c r="ZJ23" s="206"/>
      <c r="ZK23" s="206"/>
      <c r="ZL23" s="206"/>
      <c r="ZM23" s="206"/>
      <c r="ZN23" s="206"/>
      <c r="ZO23" s="206"/>
      <c r="ZP23" s="206"/>
      <c r="ZQ23" s="206"/>
      <c r="ZR23" s="206"/>
      <c r="ZS23" s="206"/>
      <c r="ZT23" s="206"/>
      <c r="ZU23" s="206"/>
      <c r="ZV23" s="206"/>
      <c r="ZW23" s="206"/>
      <c r="ZX23" s="206"/>
      <c r="ZY23" s="206"/>
      <c r="ZZ23" s="206"/>
      <c r="AAA23" s="206"/>
    </row>
    <row r="24" spans="1:703" ht="21" customHeight="1"/>
    <row r="25" spans="1:703" ht="21" customHeight="1">
      <c r="C25" s="980" t="s">
        <v>166</v>
      </c>
      <c r="D25" s="980"/>
      <c r="E25" s="980"/>
      <c r="F25" s="980"/>
      <c r="G25" s="980"/>
      <c r="H25" s="980"/>
      <c r="I25" s="980"/>
      <c r="J25" s="980"/>
      <c r="K25" s="980"/>
      <c r="L25" s="980"/>
      <c r="M25" s="980"/>
      <c r="N25" s="980"/>
      <c r="O25" s="980"/>
      <c r="P25" s="980"/>
      <c r="Q25" s="980"/>
      <c r="R25" s="980"/>
    </row>
    <row r="26" spans="1:703" ht="21" customHeight="1"/>
    <row r="27" spans="1:703" s="98" customFormat="1" ht="21" customHeight="1">
      <c r="A27" s="201"/>
      <c r="C27" s="972" t="s">
        <v>160</v>
      </c>
      <c r="D27" s="972"/>
      <c r="E27" s="972"/>
      <c r="F27" s="972"/>
      <c r="G27" s="1080" t="str">
        <f>基本情報!$E$18</f>
        <v>2XaXXXXXXXXX</v>
      </c>
      <c r="H27" s="1080"/>
      <c r="I27" s="1080"/>
      <c r="J27" s="1080"/>
      <c r="K27" s="762"/>
      <c r="L27" s="762"/>
      <c r="M27" s="762"/>
      <c r="N27" s="762"/>
      <c r="O27" s="762"/>
      <c r="P27" s="762"/>
      <c r="Q27" s="762"/>
      <c r="R27" s="762"/>
      <c r="S27" s="762"/>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c r="MS27" s="201"/>
      <c r="MT27" s="201"/>
      <c r="MU27" s="201"/>
      <c r="MV27" s="201"/>
      <c r="MW27" s="201"/>
      <c r="MX27" s="201"/>
      <c r="MY27" s="201"/>
      <c r="MZ27" s="201"/>
      <c r="NA27" s="201"/>
      <c r="NB27" s="201"/>
      <c r="NC27" s="201"/>
      <c r="ND27" s="201"/>
      <c r="NE27" s="201"/>
      <c r="NF27" s="201"/>
      <c r="NG27" s="201"/>
      <c r="NH27" s="201"/>
      <c r="NI27" s="201"/>
      <c r="NJ27" s="201"/>
      <c r="NK27" s="201"/>
      <c r="NL27" s="201"/>
      <c r="NM27" s="201"/>
      <c r="NN27" s="201"/>
      <c r="NO27" s="201"/>
      <c r="NP27" s="201"/>
      <c r="NQ27" s="201"/>
      <c r="NR27" s="201"/>
      <c r="NS27" s="201"/>
      <c r="NT27" s="201"/>
      <c r="NU27" s="201"/>
      <c r="NV27" s="201"/>
      <c r="NW27" s="201"/>
      <c r="NX27" s="201"/>
      <c r="NY27" s="201"/>
      <c r="NZ27" s="201"/>
      <c r="OA27" s="201"/>
      <c r="OB27" s="201"/>
      <c r="OC27" s="201"/>
      <c r="OD27" s="201"/>
      <c r="OE27" s="201"/>
      <c r="OF27" s="201"/>
      <c r="OG27" s="201"/>
      <c r="OH27" s="201"/>
      <c r="OI27" s="201"/>
      <c r="OJ27" s="201"/>
      <c r="OK27" s="201"/>
      <c r="OL27" s="201"/>
      <c r="OM27" s="201"/>
      <c r="ON27" s="201"/>
      <c r="OO27" s="201"/>
      <c r="OP27" s="201"/>
      <c r="OQ27" s="201"/>
      <c r="OR27" s="201"/>
      <c r="OS27" s="201"/>
      <c r="OT27" s="201"/>
      <c r="OU27" s="201"/>
      <c r="OV27" s="201"/>
      <c r="OW27" s="201"/>
      <c r="OX27" s="201"/>
      <c r="OY27" s="201"/>
      <c r="OZ27" s="201"/>
      <c r="PA27" s="201"/>
      <c r="PB27" s="201"/>
      <c r="PC27" s="201"/>
      <c r="PD27" s="201"/>
      <c r="PE27" s="201"/>
      <c r="PF27" s="201"/>
      <c r="PG27" s="201"/>
      <c r="PH27" s="201"/>
      <c r="PI27" s="201"/>
      <c r="PJ27" s="201"/>
      <c r="PK27" s="201"/>
      <c r="PL27" s="201"/>
      <c r="PM27" s="201"/>
      <c r="PN27" s="201"/>
      <c r="PO27" s="201"/>
      <c r="PP27" s="201"/>
      <c r="PQ27" s="201"/>
      <c r="PR27" s="201"/>
      <c r="PS27" s="201"/>
      <c r="PT27" s="201"/>
      <c r="PU27" s="201"/>
      <c r="PV27" s="201"/>
      <c r="PW27" s="201"/>
      <c r="PX27" s="201"/>
      <c r="PY27" s="201"/>
      <c r="PZ27" s="201"/>
      <c r="QA27" s="201"/>
      <c r="QB27" s="201"/>
      <c r="QC27" s="201"/>
      <c r="QD27" s="201"/>
      <c r="QE27" s="201"/>
      <c r="QF27" s="201"/>
      <c r="QG27" s="201"/>
      <c r="QH27" s="201"/>
      <c r="QI27" s="201"/>
      <c r="QJ27" s="201"/>
      <c r="QK27" s="201"/>
      <c r="QL27" s="201"/>
      <c r="QM27" s="201"/>
      <c r="QN27" s="201"/>
      <c r="QO27" s="201"/>
      <c r="QP27" s="201"/>
      <c r="QQ27" s="201"/>
      <c r="QR27" s="201"/>
      <c r="QS27" s="201"/>
      <c r="QT27" s="201"/>
      <c r="QU27" s="201"/>
      <c r="QV27" s="201"/>
      <c r="QW27" s="201"/>
      <c r="QX27" s="201"/>
      <c r="QY27" s="201"/>
      <c r="QZ27" s="201"/>
      <c r="RA27" s="201"/>
      <c r="RB27" s="201"/>
      <c r="RC27" s="201"/>
      <c r="RD27" s="201"/>
      <c r="RE27" s="201"/>
      <c r="RF27" s="201"/>
      <c r="RG27" s="201"/>
      <c r="RH27" s="201"/>
      <c r="RI27" s="201"/>
      <c r="RJ27" s="201"/>
      <c r="RK27" s="201"/>
      <c r="RL27" s="201"/>
      <c r="RM27" s="201"/>
      <c r="RN27" s="201"/>
      <c r="RO27" s="201"/>
      <c r="RP27" s="201"/>
      <c r="RQ27" s="201"/>
      <c r="RR27" s="201"/>
      <c r="RS27" s="201"/>
      <c r="RT27" s="201"/>
      <c r="RU27" s="201"/>
      <c r="RV27" s="201"/>
      <c r="RW27" s="201"/>
      <c r="RX27" s="201"/>
      <c r="RY27" s="201"/>
      <c r="RZ27" s="201"/>
      <c r="SA27" s="201"/>
      <c r="SB27" s="201"/>
      <c r="SC27" s="201"/>
      <c r="SD27" s="201"/>
      <c r="SE27" s="201"/>
      <c r="SF27" s="201"/>
      <c r="SG27" s="201"/>
      <c r="SH27" s="201"/>
      <c r="SI27" s="201"/>
      <c r="SJ27" s="201"/>
      <c r="SK27" s="201"/>
      <c r="SL27" s="201"/>
      <c r="SM27" s="201"/>
      <c r="SN27" s="201"/>
      <c r="SO27" s="201"/>
      <c r="SP27" s="201"/>
      <c r="SQ27" s="201"/>
      <c r="SR27" s="201"/>
      <c r="SS27" s="201"/>
      <c r="ST27" s="201"/>
      <c r="SU27" s="201"/>
      <c r="SV27" s="201"/>
      <c r="SW27" s="201"/>
      <c r="SX27" s="201"/>
      <c r="SY27" s="201"/>
      <c r="SZ27" s="201"/>
      <c r="TA27" s="201"/>
      <c r="TB27" s="201"/>
      <c r="TC27" s="201"/>
      <c r="TD27" s="201"/>
      <c r="TE27" s="201"/>
      <c r="TF27" s="201"/>
      <c r="TG27" s="201"/>
      <c r="TH27" s="201"/>
      <c r="TI27" s="201"/>
      <c r="TJ27" s="201"/>
      <c r="TK27" s="201"/>
      <c r="TL27" s="201"/>
      <c r="TM27" s="201"/>
      <c r="TN27" s="201"/>
      <c r="TO27" s="201"/>
      <c r="TP27" s="201"/>
      <c r="TQ27" s="201"/>
      <c r="TR27" s="201"/>
      <c r="TS27" s="201"/>
      <c r="TT27" s="201"/>
      <c r="TU27" s="201"/>
      <c r="TV27" s="201"/>
      <c r="TW27" s="201"/>
      <c r="TX27" s="201"/>
      <c r="TY27" s="201"/>
      <c r="TZ27" s="201"/>
      <c r="UA27" s="201"/>
      <c r="UB27" s="201"/>
      <c r="UC27" s="201"/>
      <c r="UD27" s="201"/>
      <c r="UE27" s="201"/>
      <c r="UF27" s="201"/>
      <c r="UG27" s="201"/>
      <c r="UH27" s="201"/>
      <c r="UI27" s="201"/>
      <c r="UJ27" s="201"/>
      <c r="UK27" s="201"/>
      <c r="UL27" s="201"/>
      <c r="UM27" s="201"/>
      <c r="UN27" s="201"/>
      <c r="UO27" s="201"/>
      <c r="UP27" s="201"/>
      <c r="UQ27" s="201"/>
      <c r="UR27" s="201"/>
      <c r="US27" s="201"/>
      <c r="UT27" s="201"/>
      <c r="UU27" s="201"/>
      <c r="UV27" s="201"/>
      <c r="UW27" s="201"/>
      <c r="UX27" s="201"/>
      <c r="UY27" s="201"/>
      <c r="UZ27" s="201"/>
      <c r="VA27" s="201"/>
      <c r="VB27" s="201"/>
      <c r="VC27" s="201"/>
      <c r="VD27" s="201"/>
      <c r="VE27" s="201"/>
      <c r="VF27" s="201"/>
      <c r="VG27" s="201"/>
      <c r="VH27" s="201"/>
      <c r="VI27" s="201"/>
      <c r="VJ27" s="201"/>
      <c r="VK27" s="201"/>
      <c r="VL27" s="201"/>
      <c r="VM27" s="201"/>
      <c r="VN27" s="201"/>
      <c r="VO27" s="201"/>
      <c r="VP27" s="201"/>
      <c r="VQ27" s="201"/>
      <c r="VR27" s="201"/>
      <c r="VS27" s="201"/>
      <c r="VT27" s="201"/>
      <c r="VU27" s="201"/>
      <c r="VV27" s="201"/>
      <c r="VW27" s="201"/>
      <c r="VX27" s="201"/>
      <c r="VY27" s="201"/>
      <c r="VZ27" s="201"/>
      <c r="WA27" s="201"/>
      <c r="WB27" s="201"/>
      <c r="WC27" s="201"/>
      <c r="WD27" s="201"/>
      <c r="WE27" s="201"/>
      <c r="WF27" s="201"/>
      <c r="WG27" s="201"/>
      <c r="WH27" s="201"/>
      <c r="WI27" s="201"/>
      <c r="WJ27" s="201"/>
      <c r="WK27" s="201"/>
      <c r="WL27" s="201"/>
      <c r="WM27" s="201"/>
      <c r="WN27" s="201"/>
      <c r="WO27" s="201"/>
      <c r="WP27" s="201"/>
      <c r="WQ27" s="201"/>
      <c r="WR27" s="201"/>
      <c r="WS27" s="201"/>
      <c r="WT27" s="201"/>
      <c r="WU27" s="201"/>
      <c r="WV27" s="201"/>
      <c r="WW27" s="201"/>
      <c r="WX27" s="201"/>
      <c r="WY27" s="201"/>
      <c r="WZ27" s="201"/>
      <c r="XA27" s="201"/>
      <c r="XB27" s="201"/>
      <c r="XC27" s="201"/>
      <c r="XD27" s="201"/>
      <c r="XE27" s="201"/>
      <c r="XF27" s="201"/>
      <c r="XG27" s="201"/>
      <c r="XH27" s="201"/>
      <c r="XI27" s="201"/>
      <c r="XJ27" s="201"/>
      <c r="XK27" s="201"/>
      <c r="XL27" s="201"/>
      <c r="XM27" s="201"/>
      <c r="XN27" s="201"/>
      <c r="XO27" s="201"/>
      <c r="XP27" s="201"/>
      <c r="XQ27" s="201"/>
      <c r="XR27" s="201"/>
      <c r="XS27" s="201"/>
      <c r="XT27" s="201"/>
      <c r="XU27" s="201"/>
      <c r="XV27" s="201"/>
      <c r="XW27" s="201"/>
      <c r="XX27" s="201"/>
      <c r="XY27" s="201"/>
      <c r="XZ27" s="201"/>
      <c r="YA27" s="201"/>
      <c r="YB27" s="201"/>
      <c r="YC27" s="201"/>
      <c r="YD27" s="201"/>
      <c r="YE27" s="201"/>
      <c r="YF27" s="201"/>
      <c r="YG27" s="201"/>
      <c r="YH27" s="201"/>
      <c r="YI27" s="201"/>
      <c r="YJ27" s="201"/>
      <c r="YK27" s="201"/>
      <c r="YL27" s="201"/>
      <c r="YM27" s="201"/>
      <c r="YN27" s="201"/>
      <c r="YO27" s="201"/>
      <c r="YP27" s="201"/>
      <c r="YQ27" s="201"/>
      <c r="YR27" s="201"/>
      <c r="YS27" s="201"/>
      <c r="YT27" s="201"/>
      <c r="YU27" s="201"/>
      <c r="YV27" s="201"/>
      <c r="YW27" s="201"/>
      <c r="YX27" s="201"/>
      <c r="YY27" s="201"/>
      <c r="YZ27" s="201"/>
      <c r="ZA27" s="201"/>
      <c r="ZB27" s="201"/>
      <c r="ZC27" s="201"/>
      <c r="ZD27" s="201"/>
      <c r="ZE27" s="201"/>
      <c r="ZF27" s="201"/>
      <c r="ZG27" s="201"/>
      <c r="ZH27" s="201"/>
      <c r="ZI27" s="201"/>
      <c r="ZJ27" s="201"/>
      <c r="ZK27" s="201"/>
      <c r="ZL27" s="201"/>
      <c r="ZM27" s="201"/>
      <c r="ZN27" s="201"/>
      <c r="ZO27" s="201"/>
      <c r="ZP27" s="201"/>
      <c r="ZQ27" s="201"/>
      <c r="ZR27" s="201"/>
      <c r="ZS27" s="201"/>
      <c r="ZT27" s="201"/>
      <c r="ZU27" s="201"/>
      <c r="ZV27" s="201"/>
      <c r="ZW27" s="201"/>
      <c r="ZX27" s="201"/>
      <c r="ZY27" s="201"/>
      <c r="ZZ27" s="201"/>
      <c r="AAA27" s="201"/>
    </row>
    <row r="28" spans="1:703" ht="21" customHeight="1"/>
    <row r="29" spans="1:703" ht="21" customHeight="1">
      <c r="C29" s="972" t="s">
        <v>427</v>
      </c>
      <c r="D29" s="972"/>
      <c r="E29" s="972"/>
      <c r="F29" s="972"/>
      <c r="G29" s="1082" t="str">
        <f>基本情報!$E$20</f>
        <v>202X年度●●研修「●●●」研修業務委託契約</v>
      </c>
      <c r="H29" s="1082"/>
      <c r="I29" s="1082"/>
      <c r="J29" s="1082"/>
      <c r="K29" s="1082"/>
      <c r="L29" s="1082"/>
      <c r="M29" s="1082"/>
      <c r="N29" s="1082"/>
      <c r="O29" s="1082"/>
      <c r="P29" s="1082"/>
      <c r="Q29" s="1082"/>
      <c r="R29" s="1082"/>
    </row>
    <row r="30" spans="1:703" ht="21" customHeight="1">
      <c r="D30" s="748"/>
      <c r="E30" s="748"/>
      <c r="F30" s="748"/>
      <c r="G30" s="1082"/>
      <c r="H30" s="1082"/>
      <c r="I30" s="1082"/>
      <c r="J30" s="1082"/>
      <c r="K30" s="1082"/>
      <c r="L30" s="1082"/>
      <c r="M30" s="1082"/>
      <c r="N30" s="1082"/>
      <c r="O30" s="1082"/>
      <c r="P30" s="1082"/>
      <c r="Q30" s="1082"/>
      <c r="R30" s="1082"/>
    </row>
    <row r="31" spans="1:703" ht="21" customHeight="1">
      <c r="D31" s="748"/>
      <c r="E31" s="748"/>
      <c r="F31" s="749"/>
      <c r="G31" s="749"/>
      <c r="H31" s="749"/>
      <c r="I31" s="749"/>
      <c r="J31" s="749"/>
      <c r="K31" s="749"/>
      <c r="L31" s="749"/>
      <c r="M31" s="749"/>
      <c r="N31" s="749"/>
      <c r="O31" s="749"/>
      <c r="P31" s="749"/>
      <c r="Q31" s="749"/>
      <c r="R31" s="749"/>
    </row>
    <row r="32" spans="1:703" ht="21" customHeight="1">
      <c r="C32" s="981" t="s">
        <v>509</v>
      </c>
      <c r="D32" s="981"/>
      <c r="E32" s="981"/>
      <c r="F32" s="1206"/>
      <c r="G32" s="1206"/>
      <c r="H32" s="1206"/>
      <c r="I32" s="1206"/>
      <c r="J32" s="1206"/>
      <c r="K32" s="1206"/>
      <c r="L32" s="1206"/>
      <c r="M32" s="1206"/>
      <c r="N32" s="1206"/>
      <c r="O32" s="1206"/>
      <c r="P32" s="1206"/>
      <c r="Q32" s="1206"/>
      <c r="R32" s="1206"/>
    </row>
    <row r="33" spans="2:19" ht="21" customHeight="1"/>
    <row r="34" spans="2:19" ht="21" customHeight="1">
      <c r="C34" s="981" t="s">
        <v>510</v>
      </c>
      <c r="D34" s="981"/>
      <c r="E34" s="981"/>
      <c r="F34" s="1208"/>
      <c r="G34" s="1208"/>
      <c r="H34" s="1208"/>
      <c r="I34" s="1208"/>
      <c r="J34" s="1138" t="s">
        <v>511</v>
      </c>
      <c r="K34" s="1138"/>
      <c r="L34" s="1138"/>
      <c r="M34" s="1209"/>
      <c r="N34" s="1209"/>
      <c r="O34" s="1209"/>
      <c r="P34" s="172" t="s">
        <v>512</v>
      </c>
      <c r="Q34" s="172"/>
      <c r="R34" s="172"/>
    </row>
    <row r="35" spans="2:19" ht="21" customHeight="1"/>
    <row r="36" spans="2:19" ht="21" customHeight="1">
      <c r="C36" s="981" t="s">
        <v>513</v>
      </c>
      <c r="D36" s="981"/>
      <c r="E36" s="981"/>
      <c r="F36" s="236"/>
      <c r="G36" s="172" t="s">
        <v>514</v>
      </c>
      <c r="H36" s="172"/>
      <c r="I36" s="172"/>
      <c r="J36" s="172"/>
      <c r="K36" s="172"/>
      <c r="L36" s="172"/>
      <c r="M36" s="172"/>
      <c r="N36" s="172"/>
      <c r="O36" s="172"/>
      <c r="P36" s="119"/>
      <c r="Q36" s="119"/>
      <c r="R36" s="119"/>
    </row>
    <row r="37" spans="2:19" ht="21" customHeight="1"/>
    <row r="38" spans="2:19" ht="21" customHeight="1">
      <c r="C38" s="981" t="s">
        <v>515</v>
      </c>
      <c r="D38" s="981"/>
      <c r="E38" s="981"/>
      <c r="F38" s="1207">
        <v>0</v>
      </c>
      <c r="G38" s="1207"/>
      <c r="H38" s="1207"/>
      <c r="I38" s="172" t="s">
        <v>516</v>
      </c>
      <c r="J38" s="172"/>
      <c r="K38" s="172"/>
      <c r="L38" s="172"/>
      <c r="M38" s="172"/>
      <c r="N38" s="172"/>
      <c r="O38" s="172"/>
      <c r="P38" s="1095">
        <v>0</v>
      </c>
      <c r="Q38" s="1095"/>
      <c r="R38" s="1095"/>
    </row>
    <row r="39" spans="2:19" ht="21" customHeight="1"/>
    <row r="40" spans="2:19" ht="21" customHeight="1">
      <c r="R40" s="98" t="s">
        <v>517</v>
      </c>
      <c r="S40" s="98" t="s">
        <v>173</v>
      </c>
    </row>
    <row r="41" spans="2:19" s="187" customFormat="1" ht="21" customHeight="1">
      <c r="B41" s="201"/>
      <c r="C41" s="201"/>
      <c r="D41" s="201"/>
      <c r="E41" s="201"/>
      <c r="F41" s="201"/>
      <c r="G41" s="201"/>
      <c r="H41" s="201"/>
      <c r="I41" s="201"/>
      <c r="J41" s="201"/>
      <c r="K41" s="201"/>
      <c r="L41" s="201"/>
      <c r="M41" s="201"/>
      <c r="N41" s="201"/>
      <c r="O41" s="201"/>
      <c r="P41" s="201"/>
      <c r="Q41" s="201"/>
      <c r="R41" s="201"/>
      <c r="S41" s="201"/>
    </row>
    <row r="42" spans="2:19" s="187" customFormat="1" ht="18" customHeight="1">
      <c r="B42" s="201"/>
      <c r="C42" s="201"/>
      <c r="D42" s="201"/>
      <c r="E42" s="201"/>
      <c r="F42" s="201"/>
      <c r="G42" s="201"/>
      <c r="H42" s="201"/>
      <c r="I42" s="201"/>
      <c r="J42" s="201"/>
      <c r="K42" s="201"/>
      <c r="L42" s="201"/>
      <c r="M42" s="201"/>
      <c r="N42" s="201"/>
      <c r="O42" s="201"/>
      <c r="P42" s="201"/>
      <c r="Q42" s="201"/>
      <c r="R42" s="201"/>
      <c r="S42" s="201"/>
    </row>
    <row r="43" spans="2:19" s="187" customFormat="1" ht="18" customHeight="1">
      <c r="B43" s="201"/>
      <c r="C43" s="201"/>
      <c r="D43" s="201"/>
      <c r="E43" s="201"/>
      <c r="F43" s="201"/>
      <c r="G43" s="201"/>
      <c r="H43" s="201"/>
      <c r="I43" s="201"/>
      <c r="J43" s="201"/>
      <c r="K43" s="201"/>
      <c r="L43" s="201"/>
      <c r="M43" s="201"/>
      <c r="N43" s="201"/>
      <c r="O43" s="201"/>
      <c r="P43" s="201"/>
      <c r="Q43" s="201"/>
      <c r="R43" s="201"/>
      <c r="S43" s="201"/>
    </row>
    <row r="44" spans="2:19" s="187" customFormat="1" ht="18" customHeight="1">
      <c r="B44" s="201"/>
      <c r="C44" s="201"/>
      <c r="D44" s="201"/>
      <c r="E44" s="201"/>
      <c r="F44" s="201"/>
      <c r="G44" s="201"/>
      <c r="H44" s="201"/>
      <c r="I44" s="201"/>
      <c r="J44" s="201"/>
      <c r="K44" s="201"/>
      <c r="L44" s="201"/>
      <c r="M44" s="201"/>
      <c r="N44" s="201"/>
      <c r="O44" s="201"/>
      <c r="P44" s="201"/>
      <c r="Q44" s="201"/>
      <c r="R44" s="201"/>
      <c r="S44" s="201"/>
    </row>
    <row r="45" spans="2:19" s="187" customFormat="1" ht="18" customHeight="1">
      <c r="B45" s="201"/>
      <c r="C45" s="201"/>
      <c r="D45" s="201"/>
      <c r="E45" s="201"/>
      <c r="F45" s="201"/>
      <c r="G45" s="201"/>
      <c r="H45" s="201"/>
      <c r="I45" s="201"/>
      <c r="J45" s="201"/>
      <c r="K45" s="201"/>
      <c r="L45" s="201"/>
      <c r="M45" s="201"/>
      <c r="N45" s="201"/>
      <c r="O45" s="201"/>
      <c r="P45" s="201"/>
      <c r="Q45" s="201"/>
      <c r="R45" s="201"/>
      <c r="S45" s="201"/>
    </row>
    <row r="46" spans="2:19" s="187" customFormat="1" ht="18" customHeight="1">
      <c r="B46" s="201"/>
      <c r="C46" s="201"/>
      <c r="D46" s="201"/>
      <c r="E46" s="201"/>
      <c r="F46" s="201"/>
      <c r="G46" s="201"/>
      <c r="H46" s="201"/>
      <c r="I46" s="201"/>
      <c r="J46" s="201"/>
      <c r="K46" s="201"/>
      <c r="L46" s="201"/>
      <c r="M46" s="201"/>
      <c r="N46" s="201"/>
      <c r="O46" s="201"/>
      <c r="P46" s="201"/>
      <c r="Q46" s="201"/>
      <c r="R46" s="201"/>
      <c r="S46" s="201"/>
    </row>
    <row r="47" spans="2:19" s="187" customFormat="1" ht="18" customHeight="1">
      <c r="B47" s="201"/>
      <c r="C47" s="201"/>
      <c r="D47" s="201"/>
      <c r="E47" s="201"/>
      <c r="F47" s="201"/>
      <c r="G47" s="201"/>
      <c r="H47" s="201"/>
      <c r="I47" s="201"/>
      <c r="J47" s="201"/>
      <c r="K47" s="201"/>
      <c r="L47" s="201"/>
      <c r="M47" s="201"/>
      <c r="N47" s="201"/>
      <c r="O47" s="201"/>
      <c r="P47" s="201"/>
      <c r="Q47" s="201"/>
      <c r="R47" s="201"/>
      <c r="S47" s="201"/>
    </row>
    <row r="48" spans="2:19" s="187" customFormat="1" ht="18" customHeight="1">
      <c r="B48" s="201"/>
      <c r="C48" s="201"/>
      <c r="D48" s="201"/>
      <c r="E48" s="201"/>
      <c r="F48" s="201"/>
      <c r="G48" s="201"/>
      <c r="H48" s="201"/>
      <c r="I48" s="201"/>
      <c r="J48" s="201"/>
      <c r="K48" s="201"/>
      <c r="L48" s="201"/>
      <c r="M48" s="201"/>
      <c r="N48" s="201"/>
      <c r="O48" s="201"/>
      <c r="P48" s="201"/>
      <c r="Q48" s="201"/>
      <c r="R48" s="201"/>
      <c r="S48" s="201"/>
    </row>
    <row r="49" spans="2:19" s="187" customFormat="1" ht="18" customHeight="1">
      <c r="B49" s="201"/>
      <c r="C49" s="201"/>
      <c r="D49" s="201"/>
      <c r="E49" s="201"/>
      <c r="F49" s="201"/>
      <c r="G49" s="201"/>
      <c r="H49" s="201"/>
      <c r="I49" s="201"/>
      <c r="J49" s="201"/>
      <c r="K49" s="201"/>
      <c r="L49" s="201"/>
      <c r="M49" s="201"/>
      <c r="N49" s="201"/>
      <c r="O49" s="201"/>
      <c r="P49" s="201"/>
      <c r="Q49" s="201"/>
      <c r="R49" s="201"/>
      <c r="S49" s="201"/>
    </row>
    <row r="50" spans="2:19" s="187" customFormat="1" ht="18" customHeight="1">
      <c r="B50" s="201"/>
      <c r="C50" s="201"/>
      <c r="D50" s="201"/>
      <c r="E50" s="201"/>
      <c r="F50" s="201"/>
      <c r="G50" s="201"/>
      <c r="H50" s="201"/>
      <c r="I50" s="201"/>
      <c r="J50" s="201"/>
      <c r="K50" s="201"/>
      <c r="L50" s="201"/>
      <c r="M50" s="201"/>
      <c r="N50" s="201"/>
      <c r="O50" s="201"/>
      <c r="P50" s="201"/>
      <c r="Q50" s="201"/>
      <c r="R50" s="201"/>
      <c r="S50" s="201"/>
    </row>
    <row r="51" spans="2:19" s="187" customFormat="1" ht="18" customHeight="1">
      <c r="B51" s="201"/>
      <c r="C51" s="201"/>
      <c r="D51" s="201"/>
      <c r="E51" s="201"/>
      <c r="F51" s="201"/>
      <c r="G51" s="201"/>
      <c r="H51" s="201"/>
      <c r="I51" s="201"/>
      <c r="J51" s="201"/>
      <c r="K51" s="201"/>
      <c r="L51" s="201"/>
      <c r="M51" s="201"/>
      <c r="N51" s="201"/>
      <c r="O51" s="201"/>
      <c r="P51" s="201"/>
      <c r="Q51" s="201"/>
      <c r="R51" s="201"/>
      <c r="S51" s="201"/>
    </row>
    <row r="52" spans="2:19" s="187" customFormat="1" ht="18" customHeight="1">
      <c r="B52" s="201"/>
      <c r="C52" s="201"/>
      <c r="D52" s="201"/>
      <c r="E52" s="201"/>
      <c r="F52" s="201"/>
      <c r="G52" s="201"/>
      <c r="H52" s="201"/>
      <c r="I52" s="201"/>
      <c r="J52" s="201"/>
      <c r="K52" s="201"/>
      <c r="L52" s="201"/>
      <c r="M52" s="201"/>
      <c r="N52" s="201"/>
      <c r="O52" s="201"/>
      <c r="P52" s="201"/>
      <c r="Q52" s="201"/>
      <c r="R52" s="201"/>
      <c r="S52" s="201"/>
    </row>
    <row r="53" spans="2:19" s="187" customFormat="1" ht="18" customHeight="1">
      <c r="B53" s="201"/>
      <c r="C53" s="201"/>
      <c r="D53" s="201"/>
      <c r="E53" s="201"/>
      <c r="F53" s="201"/>
      <c r="G53" s="201"/>
      <c r="H53" s="201"/>
      <c r="I53" s="201"/>
      <c r="J53" s="201"/>
      <c r="K53" s="201"/>
      <c r="L53" s="201"/>
      <c r="M53" s="201"/>
      <c r="N53" s="201"/>
      <c r="O53" s="201"/>
      <c r="P53" s="201"/>
      <c r="Q53" s="201"/>
      <c r="R53" s="201"/>
      <c r="S53" s="201"/>
    </row>
    <row r="54" spans="2:19" s="187" customFormat="1" ht="18" customHeight="1">
      <c r="B54" s="201"/>
      <c r="C54" s="201"/>
      <c r="D54" s="201"/>
      <c r="E54" s="201"/>
      <c r="F54" s="201"/>
      <c r="G54" s="201"/>
      <c r="H54" s="201"/>
      <c r="I54" s="201"/>
      <c r="J54" s="201"/>
      <c r="K54" s="201"/>
      <c r="L54" s="201"/>
      <c r="M54" s="201"/>
      <c r="N54" s="201"/>
      <c r="O54" s="201"/>
      <c r="P54" s="201"/>
      <c r="Q54" s="201"/>
      <c r="R54" s="201"/>
      <c r="S54" s="201"/>
    </row>
    <row r="55" spans="2:19" s="187" customFormat="1" ht="18" customHeight="1">
      <c r="B55" s="201"/>
      <c r="C55" s="201"/>
      <c r="D55" s="201"/>
      <c r="E55" s="201"/>
      <c r="F55" s="201"/>
      <c r="G55" s="201"/>
      <c r="H55" s="201"/>
      <c r="I55" s="201"/>
      <c r="J55" s="201"/>
      <c r="K55" s="201"/>
      <c r="L55" s="201"/>
      <c r="M55" s="201"/>
      <c r="N55" s="201"/>
      <c r="O55" s="201"/>
      <c r="P55" s="201"/>
      <c r="Q55" s="201"/>
      <c r="R55" s="201"/>
      <c r="S55" s="201"/>
    </row>
    <row r="56" spans="2:19" s="187" customFormat="1" ht="18" customHeight="1">
      <c r="B56" s="201"/>
      <c r="C56" s="201"/>
      <c r="D56" s="201"/>
      <c r="E56" s="201"/>
      <c r="F56" s="201"/>
      <c r="G56" s="201"/>
      <c r="H56" s="201"/>
      <c r="I56" s="201"/>
      <c r="J56" s="201"/>
      <c r="K56" s="201"/>
      <c r="L56" s="201"/>
      <c r="M56" s="201"/>
      <c r="N56" s="201"/>
      <c r="O56" s="201"/>
      <c r="P56" s="201"/>
      <c r="Q56" s="201"/>
      <c r="R56" s="201"/>
      <c r="S56" s="201"/>
    </row>
    <row r="57" spans="2:19" s="187" customFormat="1" ht="18" customHeight="1">
      <c r="B57" s="201"/>
      <c r="C57" s="201"/>
      <c r="D57" s="201"/>
      <c r="E57" s="201"/>
      <c r="F57" s="201"/>
      <c r="G57" s="201"/>
      <c r="H57" s="201"/>
      <c r="I57" s="201"/>
      <c r="J57" s="201"/>
      <c r="K57" s="201"/>
      <c r="L57" s="201"/>
      <c r="M57" s="201"/>
      <c r="N57" s="201"/>
      <c r="O57" s="201"/>
      <c r="P57" s="201"/>
      <c r="Q57" s="201"/>
      <c r="R57" s="201"/>
      <c r="S57" s="201"/>
    </row>
    <row r="58" spans="2:19" s="187" customFormat="1" ht="18" customHeight="1">
      <c r="B58" s="201"/>
      <c r="C58" s="201"/>
      <c r="D58" s="201"/>
      <c r="E58" s="201"/>
      <c r="F58" s="201"/>
      <c r="G58" s="201"/>
      <c r="H58" s="201"/>
      <c r="I58" s="201"/>
      <c r="J58" s="201"/>
      <c r="K58" s="201"/>
      <c r="L58" s="201"/>
      <c r="M58" s="201"/>
      <c r="N58" s="201"/>
      <c r="O58" s="201"/>
      <c r="P58" s="201"/>
      <c r="Q58" s="201"/>
      <c r="R58" s="201"/>
      <c r="S58" s="201"/>
    </row>
    <row r="59" spans="2:19" s="187" customFormat="1" ht="18" customHeight="1">
      <c r="B59" s="201"/>
      <c r="C59" s="201"/>
      <c r="D59" s="201"/>
      <c r="E59" s="201"/>
      <c r="F59" s="201"/>
      <c r="G59" s="201"/>
      <c r="H59" s="201"/>
      <c r="I59" s="201"/>
      <c r="J59" s="201"/>
      <c r="K59" s="201"/>
      <c r="L59" s="201"/>
      <c r="M59" s="201"/>
      <c r="N59" s="201"/>
      <c r="O59" s="201"/>
      <c r="P59" s="201"/>
      <c r="Q59" s="201"/>
      <c r="R59" s="201"/>
      <c r="S59" s="201"/>
    </row>
    <row r="60" spans="2:19" s="187" customFormat="1" ht="18" customHeight="1">
      <c r="B60" s="201"/>
      <c r="C60" s="201"/>
      <c r="D60" s="201"/>
      <c r="E60" s="201"/>
      <c r="F60" s="201"/>
      <c r="G60" s="201"/>
      <c r="H60" s="201"/>
      <c r="I60" s="201"/>
      <c r="J60" s="201"/>
      <c r="K60" s="201"/>
      <c r="L60" s="201"/>
      <c r="M60" s="201"/>
      <c r="N60" s="201"/>
      <c r="O60" s="201"/>
      <c r="P60" s="201"/>
      <c r="Q60" s="201"/>
      <c r="R60" s="201"/>
      <c r="S60" s="201"/>
    </row>
    <row r="61" spans="2:19" s="187" customFormat="1" ht="18" customHeight="1">
      <c r="B61" s="201"/>
      <c r="C61" s="201"/>
      <c r="D61" s="201"/>
      <c r="E61" s="201"/>
      <c r="F61" s="201"/>
      <c r="G61" s="201"/>
      <c r="H61" s="201"/>
      <c r="I61" s="201"/>
      <c r="J61" s="201"/>
      <c r="K61" s="201"/>
      <c r="L61" s="201"/>
      <c r="M61" s="201"/>
      <c r="N61" s="201"/>
      <c r="O61" s="201"/>
      <c r="P61" s="201"/>
      <c r="Q61" s="201"/>
      <c r="R61" s="201"/>
      <c r="S61" s="201"/>
    </row>
    <row r="62" spans="2:19" s="187" customFormat="1" ht="18" customHeight="1">
      <c r="B62" s="201"/>
      <c r="C62" s="201"/>
      <c r="D62" s="201"/>
      <c r="E62" s="201"/>
      <c r="F62" s="201"/>
      <c r="G62" s="201"/>
      <c r="H62" s="201"/>
      <c r="I62" s="201"/>
      <c r="J62" s="201"/>
      <c r="K62" s="201"/>
      <c r="L62" s="201"/>
      <c r="M62" s="201"/>
      <c r="N62" s="201"/>
      <c r="O62" s="201"/>
      <c r="P62" s="201"/>
      <c r="Q62" s="201"/>
      <c r="R62" s="201"/>
      <c r="S62" s="201"/>
    </row>
    <row r="63" spans="2:19" s="187" customFormat="1" ht="18" customHeight="1">
      <c r="B63" s="201"/>
      <c r="C63" s="201"/>
      <c r="D63" s="201"/>
      <c r="E63" s="201"/>
      <c r="F63" s="201"/>
      <c r="G63" s="201"/>
      <c r="H63" s="201"/>
      <c r="I63" s="201"/>
      <c r="J63" s="201"/>
      <c r="K63" s="201"/>
      <c r="L63" s="201"/>
      <c r="M63" s="201"/>
      <c r="N63" s="201"/>
      <c r="O63" s="201"/>
      <c r="P63" s="201"/>
      <c r="Q63" s="201"/>
      <c r="R63" s="201"/>
      <c r="S63" s="201"/>
    </row>
    <row r="64" spans="2:19" s="187" customFormat="1" ht="18" customHeight="1">
      <c r="B64" s="201"/>
      <c r="C64" s="201"/>
      <c r="D64" s="201"/>
      <c r="E64" s="201"/>
      <c r="F64" s="201"/>
      <c r="G64" s="201"/>
      <c r="H64" s="201"/>
      <c r="I64" s="201"/>
      <c r="J64" s="201"/>
      <c r="K64" s="201"/>
      <c r="L64" s="201"/>
      <c r="M64" s="201"/>
      <c r="N64" s="201"/>
      <c r="O64" s="201"/>
      <c r="P64" s="201"/>
      <c r="Q64" s="201"/>
      <c r="R64" s="201"/>
      <c r="S64" s="201"/>
    </row>
    <row r="65" spans="2:19" s="187" customFormat="1" ht="18" customHeight="1">
      <c r="B65" s="201"/>
      <c r="C65" s="201"/>
      <c r="D65" s="201"/>
      <c r="E65" s="201"/>
      <c r="F65" s="201"/>
      <c r="G65" s="201"/>
      <c r="H65" s="201"/>
      <c r="I65" s="201"/>
      <c r="J65" s="201"/>
      <c r="K65" s="201"/>
      <c r="L65" s="201"/>
      <c r="M65" s="201"/>
      <c r="N65" s="201"/>
      <c r="O65" s="201"/>
      <c r="P65" s="201"/>
      <c r="Q65" s="201"/>
      <c r="R65" s="201"/>
      <c r="S65" s="201"/>
    </row>
    <row r="66" spans="2:19" s="187" customFormat="1" ht="18" customHeight="1">
      <c r="B66" s="201"/>
      <c r="C66" s="201"/>
      <c r="D66" s="201"/>
      <c r="E66" s="201"/>
      <c r="F66" s="201"/>
      <c r="G66" s="201"/>
      <c r="H66" s="201"/>
      <c r="I66" s="201"/>
      <c r="J66" s="201"/>
      <c r="K66" s="201"/>
      <c r="L66" s="201"/>
      <c r="M66" s="201"/>
      <c r="N66" s="201"/>
      <c r="O66" s="201"/>
      <c r="P66" s="201"/>
      <c r="Q66" s="201"/>
      <c r="R66" s="201"/>
      <c r="S66" s="201"/>
    </row>
    <row r="67" spans="2:19" s="187" customFormat="1" ht="18" customHeight="1">
      <c r="B67" s="201"/>
      <c r="C67" s="201"/>
      <c r="D67" s="201"/>
      <c r="E67" s="201"/>
      <c r="F67" s="201"/>
      <c r="G67" s="201"/>
      <c r="H67" s="201"/>
      <c r="I67" s="201"/>
      <c r="J67" s="201"/>
      <c r="K67" s="201"/>
      <c r="L67" s="201"/>
      <c r="M67" s="201"/>
      <c r="N67" s="201"/>
      <c r="O67" s="201"/>
      <c r="P67" s="201"/>
      <c r="Q67" s="201"/>
      <c r="R67" s="201"/>
      <c r="S67" s="201"/>
    </row>
    <row r="68" spans="2:19" s="187" customFormat="1" ht="18" customHeight="1">
      <c r="B68" s="201"/>
      <c r="C68" s="201"/>
      <c r="D68" s="201"/>
      <c r="E68" s="201"/>
      <c r="F68" s="201"/>
      <c r="G68" s="201"/>
      <c r="H68" s="201"/>
      <c r="I68" s="201"/>
      <c r="J68" s="201"/>
      <c r="K68" s="201"/>
      <c r="L68" s="201"/>
      <c r="M68" s="201"/>
      <c r="N68" s="201"/>
      <c r="O68" s="201"/>
      <c r="P68" s="201"/>
      <c r="Q68" s="201"/>
      <c r="R68" s="201"/>
      <c r="S68" s="201"/>
    </row>
    <row r="69" spans="2:19" s="187" customFormat="1" ht="18" customHeight="1">
      <c r="B69" s="201"/>
      <c r="C69" s="201"/>
      <c r="D69" s="201"/>
      <c r="E69" s="201"/>
      <c r="F69" s="201"/>
      <c r="G69" s="201"/>
      <c r="H69" s="201"/>
      <c r="I69" s="201"/>
      <c r="J69" s="201"/>
      <c r="K69" s="201"/>
      <c r="L69" s="201"/>
      <c r="M69" s="201"/>
      <c r="N69" s="201"/>
      <c r="O69" s="201"/>
      <c r="P69" s="201"/>
      <c r="Q69" s="201"/>
      <c r="R69" s="201"/>
      <c r="S69" s="201"/>
    </row>
    <row r="70" spans="2:19" s="187" customFormat="1" ht="18" customHeight="1">
      <c r="B70" s="201"/>
      <c r="C70" s="201"/>
      <c r="D70" s="201"/>
      <c r="E70" s="201"/>
      <c r="F70" s="201"/>
      <c r="G70" s="201"/>
      <c r="H70" s="201"/>
      <c r="I70" s="201"/>
      <c r="J70" s="201"/>
      <c r="K70" s="201"/>
      <c r="L70" s="201"/>
      <c r="M70" s="201"/>
      <c r="N70" s="201"/>
      <c r="O70" s="201"/>
      <c r="P70" s="201"/>
      <c r="Q70" s="201"/>
      <c r="R70" s="201"/>
      <c r="S70" s="201"/>
    </row>
    <row r="71" spans="2:19" s="187" customFormat="1" ht="18" customHeight="1">
      <c r="B71" s="201"/>
      <c r="C71" s="201"/>
      <c r="D71" s="201"/>
      <c r="E71" s="201"/>
      <c r="F71" s="201"/>
      <c r="G71" s="201"/>
      <c r="H71" s="201"/>
      <c r="I71" s="201"/>
      <c r="J71" s="201"/>
      <c r="K71" s="201"/>
      <c r="L71" s="201"/>
      <c r="M71" s="201"/>
      <c r="N71" s="201"/>
      <c r="O71" s="201"/>
      <c r="P71" s="201"/>
      <c r="Q71" s="201"/>
      <c r="R71" s="201"/>
      <c r="S71" s="201"/>
    </row>
    <row r="72" spans="2:19" s="187" customFormat="1" ht="18" customHeight="1">
      <c r="B72" s="201"/>
      <c r="C72" s="201"/>
      <c r="D72" s="201"/>
      <c r="E72" s="201"/>
      <c r="F72" s="201"/>
      <c r="G72" s="201"/>
      <c r="H72" s="201"/>
      <c r="I72" s="201"/>
      <c r="J72" s="201"/>
      <c r="K72" s="201"/>
      <c r="L72" s="201"/>
      <c r="M72" s="201"/>
      <c r="N72" s="201"/>
      <c r="O72" s="201"/>
      <c r="P72" s="201"/>
      <c r="Q72" s="201"/>
      <c r="R72" s="201"/>
      <c r="S72" s="201"/>
    </row>
    <row r="73" spans="2:19" s="187" customFormat="1" ht="18" customHeight="1">
      <c r="B73" s="201"/>
      <c r="C73" s="201"/>
      <c r="D73" s="201"/>
      <c r="E73" s="201"/>
      <c r="F73" s="201"/>
      <c r="G73" s="201"/>
      <c r="H73" s="201"/>
      <c r="I73" s="201"/>
      <c r="J73" s="201"/>
      <c r="K73" s="201"/>
      <c r="L73" s="201"/>
      <c r="M73" s="201"/>
      <c r="N73" s="201"/>
      <c r="O73" s="201"/>
      <c r="P73" s="201"/>
      <c r="Q73" s="201"/>
      <c r="R73" s="201"/>
      <c r="S73" s="201"/>
    </row>
    <row r="74" spans="2:19" s="187" customFormat="1" ht="18" customHeight="1">
      <c r="B74" s="201"/>
      <c r="C74" s="201"/>
      <c r="D74" s="201"/>
      <c r="E74" s="201"/>
      <c r="F74" s="201"/>
      <c r="G74" s="201"/>
      <c r="H74" s="201"/>
      <c r="I74" s="201"/>
      <c r="J74" s="201"/>
      <c r="K74" s="201"/>
      <c r="L74" s="201"/>
      <c r="M74" s="201"/>
      <c r="N74" s="201"/>
      <c r="O74" s="201"/>
      <c r="P74" s="201"/>
      <c r="Q74" s="201"/>
      <c r="R74" s="201"/>
      <c r="S74" s="201"/>
    </row>
    <row r="75" spans="2:19" s="187" customFormat="1" ht="18" customHeight="1">
      <c r="B75" s="201"/>
      <c r="C75" s="201"/>
      <c r="D75" s="201"/>
      <c r="E75" s="201"/>
      <c r="F75" s="201"/>
      <c r="G75" s="201"/>
      <c r="H75" s="201"/>
      <c r="I75" s="201"/>
      <c r="J75" s="201"/>
      <c r="K75" s="201"/>
      <c r="L75" s="201"/>
      <c r="M75" s="201"/>
      <c r="N75" s="201"/>
      <c r="O75" s="201"/>
      <c r="P75" s="201"/>
      <c r="Q75" s="201"/>
      <c r="R75" s="201"/>
      <c r="S75" s="201"/>
    </row>
    <row r="76" spans="2:19" s="187" customFormat="1" ht="18" customHeight="1">
      <c r="B76" s="201"/>
      <c r="C76" s="201"/>
      <c r="D76" s="201"/>
      <c r="E76" s="201"/>
      <c r="F76" s="201"/>
      <c r="G76" s="201"/>
      <c r="H76" s="201"/>
      <c r="I76" s="201"/>
      <c r="J76" s="201"/>
      <c r="K76" s="201"/>
      <c r="L76" s="201"/>
      <c r="M76" s="201"/>
      <c r="N76" s="201"/>
      <c r="O76" s="201"/>
      <c r="P76" s="201"/>
      <c r="Q76" s="201"/>
      <c r="R76" s="201"/>
      <c r="S76" s="201"/>
    </row>
    <row r="77" spans="2:19" s="187" customFormat="1" ht="18" customHeight="1">
      <c r="B77" s="201"/>
      <c r="C77" s="201"/>
      <c r="D77" s="201"/>
      <c r="E77" s="201"/>
      <c r="F77" s="201"/>
      <c r="G77" s="201"/>
      <c r="H77" s="201"/>
      <c r="I77" s="201"/>
      <c r="J77" s="201"/>
      <c r="K77" s="201"/>
      <c r="L77" s="201"/>
      <c r="M77" s="201"/>
      <c r="N77" s="201"/>
      <c r="O77" s="201"/>
      <c r="P77" s="201"/>
      <c r="Q77" s="201"/>
      <c r="R77" s="201"/>
      <c r="S77" s="201"/>
    </row>
    <row r="78" spans="2:19" s="187" customFormat="1" ht="18" customHeight="1">
      <c r="B78" s="201"/>
      <c r="C78" s="201"/>
      <c r="D78" s="201"/>
      <c r="E78" s="201"/>
      <c r="F78" s="201"/>
      <c r="G78" s="201"/>
      <c r="H78" s="201"/>
      <c r="I78" s="201"/>
      <c r="J78" s="201"/>
      <c r="K78" s="201"/>
      <c r="L78" s="201"/>
      <c r="M78" s="201"/>
      <c r="N78" s="201"/>
      <c r="O78" s="201"/>
      <c r="P78" s="201"/>
      <c r="Q78" s="201"/>
      <c r="R78" s="201"/>
      <c r="S78" s="201"/>
    </row>
    <row r="79" spans="2:19" s="187" customFormat="1" ht="18" customHeight="1">
      <c r="B79" s="201"/>
      <c r="C79" s="201"/>
      <c r="D79" s="201"/>
      <c r="E79" s="201"/>
      <c r="F79" s="201"/>
      <c r="G79" s="201"/>
      <c r="H79" s="201"/>
      <c r="I79" s="201"/>
      <c r="J79" s="201"/>
      <c r="K79" s="201"/>
      <c r="L79" s="201"/>
      <c r="M79" s="201"/>
      <c r="N79" s="201"/>
      <c r="O79" s="201"/>
      <c r="P79" s="201"/>
      <c r="Q79" s="201"/>
      <c r="R79" s="201"/>
      <c r="S79" s="201"/>
    </row>
    <row r="80" spans="2:19" s="187" customFormat="1" ht="18" customHeight="1">
      <c r="B80" s="201"/>
      <c r="C80" s="201"/>
      <c r="D80" s="201"/>
      <c r="E80" s="201"/>
      <c r="F80" s="201"/>
      <c r="G80" s="201"/>
      <c r="H80" s="201"/>
      <c r="I80" s="201"/>
      <c r="J80" s="201"/>
      <c r="K80" s="201"/>
      <c r="L80" s="201"/>
      <c r="M80" s="201"/>
      <c r="N80" s="201"/>
      <c r="O80" s="201"/>
      <c r="P80" s="201"/>
      <c r="Q80" s="201"/>
      <c r="R80" s="201"/>
      <c r="S80" s="201"/>
    </row>
    <row r="81" spans="2:19" s="187" customFormat="1" ht="18" customHeight="1">
      <c r="B81" s="201"/>
      <c r="C81" s="201"/>
      <c r="D81" s="201"/>
      <c r="E81" s="201"/>
      <c r="F81" s="201"/>
      <c r="G81" s="201"/>
      <c r="H81" s="201"/>
      <c r="I81" s="201"/>
      <c r="J81" s="201"/>
      <c r="K81" s="201"/>
      <c r="L81" s="201"/>
      <c r="M81" s="201"/>
      <c r="N81" s="201"/>
      <c r="O81" s="201"/>
      <c r="P81" s="201"/>
      <c r="Q81" s="201"/>
      <c r="R81" s="201"/>
      <c r="S81" s="201"/>
    </row>
    <row r="82" spans="2:19" s="187" customFormat="1" ht="18" customHeight="1">
      <c r="B82" s="201"/>
      <c r="C82" s="201"/>
      <c r="D82" s="201"/>
      <c r="E82" s="201"/>
      <c r="F82" s="201"/>
      <c r="G82" s="201"/>
      <c r="H82" s="201"/>
      <c r="I82" s="201"/>
      <c r="J82" s="201"/>
      <c r="K82" s="201"/>
      <c r="L82" s="201"/>
      <c r="M82" s="201"/>
      <c r="N82" s="201"/>
      <c r="O82" s="201"/>
      <c r="P82" s="201"/>
      <c r="Q82" s="201"/>
      <c r="R82" s="201"/>
      <c r="S82" s="201"/>
    </row>
    <row r="83" spans="2:19" s="187" customFormat="1" ht="18" customHeight="1">
      <c r="B83" s="201"/>
      <c r="C83" s="201"/>
      <c r="D83" s="201"/>
      <c r="E83" s="201"/>
      <c r="F83" s="201"/>
      <c r="G83" s="201"/>
      <c r="H83" s="201"/>
      <c r="I83" s="201"/>
      <c r="J83" s="201"/>
      <c r="K83" s="201"/>
      <c r="L83" s="201"/>
      <c r="M83" s="201"/>
      <c r="N83" s="201"/>
      <c r="O83" s="201"/>
      <c r="P83" s="201"/>
      <c r="Q83" s="201"/>
      <c r="R83" s="201"/>
      <c r="S83" s="201"/>
    </row>
    <row r="84" spans="2:19" s="187" customFormat="1" ht="18" customHeight="1">
      <c r="B84" s="201"/>
      <c r="C84" s="201"/>
      <c r="D84" s="201"/>
      <c r="E84" s="201"/>
      <c r="F84" s="201"/>
      <c r="G84" s="201"/>
      <c r="H84" s="201"/>
      <c r="I84" s="201"/>
      <c r="J84" s="201"/>
      <c r="K84" s="201"/>
      <c r="L84" s="201"/>
      <c r="M84" s="201"/>
      <c r="N84" s="201"/>
      <c r="O84" s="201"/>
      <c r="P84" s="201"/>
      <c r="Q84" s="201"/>
      <c r="R84" s="201"/>
      <c r="S84" s="201"/>
    </row>
    <row r="85" spans="2:19" s="187" customFormat="1" ht="18" customHeight="1">
      <c r="B85" s="201"/>
      <c r="C85" s="201"/>
      <c r="D85" s="201"/>
      <c r="E85" s="201"/>
      <c r="F85" s="201"/>
      <c r="G85" s="201"/>
      <c r="H85" s="201"/>
      <c r="I85" s="201"/>
      <c r="J85" s="201"/>
      <c r="K85" s="201"/>
      <c r="L85" s="201"/>
      <c r="M85" s="201"/>
      <c r="N85" s="201"/>
      <c r="O85" s="201"/>
      <c r="P85" s="201"/>
      <c r="Q85" s="201"/>
      <c r="R85" s="201"/>
      <c r="S85" s="201"/>
    </row>
    <row r="86" spans="2:19" s="187" customFormat="1" ht="18" customHeight="1">
      <c r="B86" s="201"/>
      <c r="C86" s="201"/>
      <c r="D86" s="201"/>
      <c r="E86" s="201"/>
      <c r="F86" s="201"/>
      <c r="G86" s="201"/>
      <c r="H86" s="201"/>
      <c r="I86" s="201"/>
      <c r="J86" s="201"/>
      <c r="K86" s="201"/>
      <c r="L86" s="201"/>
      <c r="M86" s="201"/>
      <c r="N86" s="201"/>
      <c r="O86" s="201"/>
      <c r="P86" s="201"/>
      <c r="Q86" s="201"/>
      <c r="R86" s="201"/>
      <c r="S86" s="201"/>
    </row>
    <row r="87" spans="2:19" s="187" customFormat="1" ht="18" customHeight="1">
      <c r="B87" s="201"/>
      <c r="C87" s="201"/>
      <c r="D87" s="201"/>
      <c r="E87" s="201"/>
      <c r="F87" s="201"/>
      <c r="G87" s="201"/>
      <c r="H87" s="201"/>
      <c r="I87" s="201"/>
      <c r="J87" s="201"/>
      <c r="K87" s="201"/>
      <c r="L87" s="201"/>
      <c r="M87" s="201"/>
      <c r="N87" s="201"/>
      <c r="O87" s="201"/>
      <c r="P87" s="201"/>
      <c r="Q87" s="201"/>
      <c r="R87" s="201"/>
      <c r="S87" s="201"/>
    </row>
    <row r="88" spans="2:19" s="187" customFormat="1" ht="18" customHeight="1">
      <c r="B88" s="201"/>
      <c r="C88" s="201"/>
      <c r="D88" s="201"/>
      <c r="E88" s="201"/>
      <c r="F88" s="201"/>
      <c r="G88" s="201"/>
      <c r="H88" s="201"/>
      <c r="I88" s="201"/>
      <c r="J88" s="201"/>
      <c r="K88" s="201"/>
      <c r="L88" s="201"/>
      <c r="M88" s="201"/>
      <c r="N88" s="201"/>
      <c r="O88" s="201"/>
      <c r="P88" s="201"/>
      <c r="Q88" s="201"/>
      <c r="R88" s="201"/>
      <c r="S88" s="201"/>
    </row>
    <row r="89" spans="2:19" s="187" customFormat="1" ht="18" customHeight="1">
      <c r="B89" s="201"/>
      <c r="C89" s="201"/>
      <c r="D89" s="201"/>
      <c r="E89" s="201"/>
      <c r="F89" s="201"/>
      <c r="G89" s="201"/>
      <c r="H89" s="201"/>
      <c r="I89" s="201"/>
      <c r="J89" s="201"/>
      <c r="K89" s="201"/>
      <c r="L89" s="201"/>
      <c r="M89" s="201"/>
      <c r="N89" s="201"/>
      <c r="O89" s="201"/>
      <c r="P89" s="201"/>
      <c r="Q89" s="201"/>
      <c r="R89" s="201"/>
      <c r="S89" s="201"/>
    </row>
    <row r="90" spans="2:19" s="187" customFormat="1" ht="18" customHeight="1">
      <c r="B90" s="201"/>
      <c r="C90" s="201"/>
      <c r="D90" s="201"/>
      <c r="E90" s="201"/>
      <c r="F90" s="201"/>
      <c r="G90" s="201"/>
      <c r="H90" s="201"/>
      <c r="I90" s="201"/>
      <c r="J90" s="201"/>
      <c r="K90" s="201"/>
      <c r="L90" s="201"/>
      <c r="M90" s="201"/>
      <c r="N90" s="201"/>
      <c r="O90" s="201"/>
      <c r="P90" s="201"/>
      <c r="Q90" s="201"/>
      <c r="R90" s="201"/>
      <c r="S90" s="201"/>
    </row>
    <row r="91" spans="2:19" s="187" customFormat="1" ht="18" customHeight="1">
      <c r="B91" s="201"/>
      <c r="C91" s="201"/>
      <c r="D91" s="201"/>
      <c r="E91" s="201"/>
      <c r="F91" s="201"/>
      <c r="G91" s="201"/>
      <c r="H91" s="201"/>
      <c r="I91" s="201"/>
      <c r="J91" s="201"/>
      <c r="K91" s="201"/>
      <c r="L91" s="201"/>
      <c r="M91" s="201"/>
      <c r="N91" s="201"/>
      <c r="O91" s="201"/>
      <c r="P91" s="201"/>
      <c r="Q91" s="201"/>
      <c r="R91" s="201"/>
      <c r="S91" s="201"/>
    </row>
    <row r="92" spans="2:19" s="187" customFormat="1" ht="18" customHeight="1">
      <c r="B92" s="201"/>
      <c r="C92" s="201"/>
      <c r="D92" s="201"/>
      <c r="E92" s="201"/>
      <c r="F92" s="201"/>
      <c r="G92" s="201"/>
      <c r="H92" s="201"/>
      <c r="I92" s="201"/>
      <c r="J92" s="201"/>
      <c r="K92" s="201"/>
      <c r="L92" s="201"/>
      <c r="M92" s="201"/>
      <c r="N92" s="201"/>
      <c r="O92" s="201"/>
      <c r="P92" s="201"/>
      <c r="Q92" s="201"/>
      <c r="R92" s="201"/>
      <c r="S92" s="201"/>
    </row>
    <row r="93" spans="2:19" s="187" customFormat="1" ht="18" customHeight="1">
      <c r="B93" s="201"/>
      <c r="C93" s="201"/>
      <c r="D93" s="201"/>
      <c r="E93" s="201"/>
      <c r="F93" s="201"/>
      <c r="G93" s="201"/>
      <c r="H93" s="201"/>
      <c r="I93" s="201"/>
      <c r="J93" s="201"/>
      <c r="K93" s="201"/>
      <c r="L93" s="201"/>
      <c r="M93" s="201"/>
      <c r="N93" s="201"/>
      <c r="O93" s="201"/>
      <c r="P93" s="201"/>
      <c r="Q93" s="201"/>
      <c r="R93" s="201"/>
      <c r="S93" s="201"/>
    </row>
    <row r="94" spans="2:19" s="187" customFormat="1" ht="18" customHeight="1">
      <c r="B94" s="201"/>
      <c r="C94" s="201"/>
      <c r="D94" s="201"/>
      <c r="E94" s="201"/>
      <c r="F94" s="201"/>
      <c r="G94" s="201"/>
      <c r="H94" s="201"/>
      <c r="I94" s="201"/>
      <c r="J94" s="201"/>
      <c r="K94" s="201"/>
      <c r="L94" s="201"/>
      <c r="M94" s="201"/>
      <c r="N94" s="201"/>
      <c r="O94" s="201"/>
      <c r="P94" s="201"/>
      <c r="Q94" s="201"/>
      <c r="R94" s="201"/>
      <c r="S94" s="201"/>
    </row>
    <row r="95" spans="2:19" s="187" customFormat="1" ht="18" customHeight="1">
      <c r="B95" s="201"/>
      <c r="C95" s="201"/>
      <c r="D95" s="201"/>
      <c r="E95" s="201"/>
      <c r="F95" s="201"/>
      <c r="G95" s="201"/>
      <c r="H95" s="201"/>
      <c r="I95" s="201"/>
      <c r="J95" s="201"/>
      <c r="K95" s="201"/>
      <c r="L95" s="201"/>
      <c r="M95" s="201"/>
      <c r="N95" s="201"/>
      <c r="O95" s="201"/>
      <c r="P95" s="201"/>
      <c r="Q95" s="201"/>
      <c r="R95" s="201"/>
      <c r="S95" s="201"/>
    </row>
    <row r="96" spans="2:19" s="187" customFormat="1" ht="18" customHeight="1">
      <c r="B96" s="201"/>
      <c r="C96" s="201"/>
      <c r="D96" s="201"/>
      <c r="E96" s="201"/>
      <c r="F96" s="201"/>
      <c r="G96" s="201"/>
      <c r="H96" s="201"/>
      <c r="I96" s="201"/>
      <c r="J96" s="201"/>
      <c r="K96" s="201"/>
      <c r="L96" s="201"/>
      <c r="M96" s="201"/>
      <c r="N96" s="201"/>
      <c r="O96" s="201"/>
      <c r="P96" s="201"/>
      <c r="Q96" s="201"/>
      <c r="R96" s="201"/>
      <c r="S96" s="201"/>
    </row>
    <row r="97" spans="2:19" s="187" customFormat="1" ht="18" customHeight="1">
      <c r="B97" s="201"/>
      <c r="C97" s="201"/>
      <c r="D97" s="201"/>
      <c r="E97" s="201"/>
      <c r="F97" s="201"/>
      <c r="G97" s="201"/>
      <c r="H97" s="201"/>
      <c r="I97" s="201"/>
      <c r="J97" s="201"/>
      <c r="K97" s="201"/>
      <c r="L97" s="201"/>
      <c r="M97" s="201"/>
      <c r="N97" s="201"/>
      <c r="O97" s="201"/>
      <c r="P97" s="201"/>
      <c r="Q97" s="201"/>
      <c r="R97" s="201"/>
      <c r="S97" s="201"/>
    </row>
    <row r="98" spans="2:19" s="187" customFormat="1" ht="18" customHeight="1">
      <c r="B98" s="201"/>
      <c r="C98" s="201"/>
      <c r="D98" s="201"/>
      <c r="E98" s="201"/>
      <c r="F98" s="201"/>
      <c r="G98" s="201"/>
      <c r="H98" s="201"/>
      <c r="I98" s="201"/>
      <c r="J98" s="201"/>
      <c r="K98" s="201"/>
      <c r="L98" s="201"/>
      <c r="M98" s="201"/>
      <c r="N98" s="201"/>
      <c r="O98" s="201"/>
      <c r="P98" s="201"/>
      <c r="Q98" s="201"/>
      <c r="R98" s="201"/>
      <c r="S98" s="201"/>
    </row>
    <row r="99" spans="2:19" s="187" customFormat="1" ht="18" customHeight="1">
      <c r="B99" s="201"/>
      <c r="C99" s="201"/>
      <c r="D99" s="201"/>
      <c r="E99" s="201"/>
      <c r="F99" s="201"/>
      <c r="G99" s="201"/>
      <c r="H99" s="201"/>
      <c r="I99" s="201"/>
      <c r="J99" s="201"/>
      <c r="K99" s="201"/>
      <c r="L99" s="201"/>
      <c r="M99" s="201"/>
      <c r="N99" s="201"/>
      <c r="O99" s="201"/>
      <c r="P99" s="201"/>
      <c r="Q99" s="201"/>
      <c r="R99" s="201"/>
      <c r="S99" s="201"/>
    </row>
    <row r="100" spans="2:19" s="187" customFormat="1" ht="18" customHeight="1">
      <c r="B100" s="201"/>
      <c r="C100" s="201"/>
      <c r="D100" s="201"/>
      <c r="E100" s="201"/>
      <c r="F100" s="201"/>
      <c r="G100" s="201"/>
      <c r="H100" s="201"/>
      <c r="I100" s="201"/>
      <c r="J100" s="201"/>
      <c r="K100" s="201"/>
      <c r="L100" s="201"/>
      <c r="M100" s="201"/>
      <c r="N100" s="201"/>
      <c r="O100" s="201"/>
      <c r="P100" s="201"/>
      <c r="Q100" s="201"/>
      <c r="R100" s="201"/>
      <c r="S100" s="201"/>
    </row>
    <row r="101" spans="2:19" s="187" customFormat="1" ht="18" customHeight="1">
      <c r="B101" s="201"/>
      <c r="C101" s="201"/>
      <c r="D101" s="201"/>
      <c r="E101" s="201"/>
      <c r="F101" s="201"/>
      <c r="G101" s="201"/>
      <c r="H101" s="201"/>
      <c r="I101" s="201"/>
      <c r="J101" s="201"/>
      <c r="K101" s="201"/>
      <c r="L101" s="201"/>
      <c r="M101" s="201"/>
      <c r="N101" s="201"/>
      <c r="O101" s="201"/>
      <c r="P101" s="201"/>
      <c r="Q101" s="201"/>
      <c r="R101" s="201"/>
      <c r="S101" s="201"/>
    </row>
    <row r="102" spans="2:19" s="187" customFormat="1" ht="18" customHeight="1">
      <c r="B102" s="201"/>
      <c r="C102" s="201"/>
      <c r="D102" s="201"/>
      <c r="E102" s="201"/>
      <c r="F102" s="201"/>
      <c r="G102" s="201"/>
      <c r="H102" s="201"/>
      <c r="I102" s="201"/>
      <c r="J102" s="201"/>
      <c r="K102" s="201"/>
      <c r="L102" s="201"/>
      <c r="M102" s="201"/>
      <c r="N102" s="201"/>
      <c r="O102" s="201"/>
      <c r="P102" s="201"/>
      <c r="Q102" s="201"/>
      <c r="R102" s="201"/>
      <c r="S102" s="201"/>
    </row>
    <row r="103" spans="2:19" s="187" customFormat="1" ht="18" customHeight="1">
      <c r="B103" s="201"/>
      <c r="C103" s="201"/>
      <c r="D103" s="201"/>
      <c r="E103" s="201"/>
      <c r="F103" s="201"/>
      <c r="G103" s="201"/>
      <c r="H103" s="201"/>
      <c r="I103" s="201"/>
      <c r="J103" s="201"/>
      <c r="K103" s="201"/>
      <c r="L103" s="201"/>
      <c r="M103" s="201"/>
      <c r="N103" s="201"/>
      <c r="O103" s="201"/>
      <c r="P103" s="201"/>
      <c r="Q103" s="201"/>
      <c r="R103" s="201"/>
      <c r="S103" s="201"/>
    </row>
    <row r="104" spans="2:19" s="187" customFormat="1" ht="18" customHeight="1">
      <c r="B104" s="201"/>
      <c r="C104" s="201"/>
      <c r="D104" s="201"/>
      <c r="E104" s="201"/>
      <c r="F104" s="201"/>
      <c r="G104" s="201"/>
      <c r="H104" s="201"/>
      <c r="I104" s="201"/>
      <c r="J104" s="201"/>
      <c r="K104" s="201"/>
      <c r="L104" s="201"/>
      <c r="M104" s="201"/>
      <c r="N104" s="201"/>
      <c r="O104" s="201"/>
      <c r="P104" s="201"/>
      <c r="Q104" s="201"/>
      <c r="R104" s="201"/>
      <c r="S104" s="201"/>
    </row>
    <row r="105" spans="2:19" s="187" customFormat="1" ht="18" customHeight="1">
      <c r="B105" s="201"/>
      <c r="C105" s="201"/>
      <c r="D105" s="201"/>
      <c r="E105" s="201"/>
      <c r="F105" s="201"/>
      <c r="G105" s="201"/>
      <c r="H105" s="201"/>
      <c r="I105" s="201"/>
      <c r="J105" s="201"/>
      <c r="K105" s="201"/>
      <c r="L105" s="201"/>
      <c r="M105" s="201"/>
      <c r="N105" s="201"/>
      <c r="O105" s="201"/>
      <c r="P105" s="201"/>
      <c r="Q105" s="201"/>
      <c r="R105" s="201"/>
      <c r="S105" s="201"/>
    </row>
    <row r="106" spans="2:19" s="187" customFormat="1" ht="18" customHeight="1">
      <c r="B106" s="201"/>
      <c r="C106" s="201"/>
      <c r="D106" s="201"/>
      <c r="E106" s="201"/>
      <c r="F106" s="201"/>
      <c r="G106" s="201"/>
      <c r="H106" s="201"/>
      <c r="I106" s="201"/>
      <c r="J106" s="201"/>
      <c r="K106" s="201"/>
      <c r="L106" s="201"/>
      <c r="M106" s="201"/>
      <c r="N106" s="201"/>
      <c r="O106" s="201"/>
      <c r="P106" s="201"/>
      <c r="Q106" s="201"/>
      <c r="R106" s="201"/>
      <c r="S106" s="201"/>
    </row>
    <row r="107" spans="2:19" s="187" customFormat="1" ht="18" customHeight="1">
      <c r="B107" s="201"/>
      <c r="C107" s="201"/>
      <c r="D107" s="201"/>
      <c r="E107" s="201"/>
      <c r="F107" s="201"/>
      <c r="G107" s="201"/>
      <c r="H107" s="201"/>
      <c r="I107" s="201"/>
      <c r="J107" s="201"/>
      <c r="K107" s="201"/>
      <c r="L107" s="201"/>
      <c r="M107" s="201"/>
      <c r="N107" s="201"/>
      <c r="O107" s="201"/>
      <c r="P107" s="201"/>
      <c r="Q107" s="201"/>
      <c r="R107" s="201"/>
      <c r="S107" s="201"/>
    </row>
    <row r="108" spans="2:19" s="187" customFormat="1" ht="18" customHeight="1">
      <c r="B108" s="201"/>
      <c r="C108" s="201"/>
      <c r="D108" s="201"/>
      <c r="E108" s="201"/>
      <c r="F108" s="201"/>
      <c r="G108" s="201"/>
      <c r="H108" s="201"/>
      <c r="I108" s="201"/>
      <c r="J108" s="201"/>
      <c r="K108" s="201"/>
      <c r="L108" s="201"/>
      <c r="M108" s="201"/>
      <c r="N108" s="201"/>
      <c r="O108" s="201"/>
      <c r="P108" s="201"/>
      <c r="Q108" s="201"/>
      <c r="R108" s="201"/>
      <c r="S108" s="201"/>
    </row>
    <row r="109" spans="2:19" s="187" customFormat="1" ht="18" customHeight="1">
      <c r="B109" s="201"/>
      <c r="C109" s="201"/>
      <c r="D109" s="201"/>
      <c r="E109" s="201"/>
      <c r="F109" s="201"/>
      <c r="G109" s="201"/>
      <c r="H109" s="201"/>
      <c r="I109" s="201"/>
      <c r="J109" s="201"/>
      <c r="K109" s="201"/>
      <c r="L109" s="201"/>
      <c r="M109" s="201"/>
      <c r="N109" s="201"/>
      <c r="O109" s="201"/>
      <c r="P109" s="201"/>
      <c r="Q109" s="201"/>
      <c r="R109" s="201"/>
      <c r="S109" s="201"/>
    </row>
    <row r="110" spans="2:19" s="187" customFormat="1" ht="18" customHeight="1">
      <c r="B110" s="201"/>
      <c r="C110" s="201"/>
      <c r="D110" s="201"/>
      <c r="E110" s="201"/>
      <c r="F110" s="201"/>
      <c r="G110" s="201"/>
      <c r="H110" s="201"/>
      <c r="I110" s="201"/>
      <c r="J110" s="201"/>
      <c r="K110" s="201"/>
      <c r="L110" s="201"/>
      <c r="M110" s="201"/>
      <c r="N110" s="201"/>
      <c r="O110" s="201"/>
      <c r="P110" s="201"/>
      <c r="Q110" s="201"/>
      <c r="R110" s="201"/>
      <c r="S110" s="201"/>
    </row>
    <row r="111" spans="2:19" s="187" customFormat="1" ht="18" customHeight="1">
      <c r="B111" s="201"/>
      <c r="C111" s="201"/>
      <c r="D111" s="201"/>
      <c r="E111" s="201"/>
      <c r="F111" s="201"/>
      <c r="G111" s="201"/>
      <c r="H111" s="201"/>
      <c r="I111" s="201"/>
      <c r="J111" s="201"/>
      <c r="K111" s="201"/>
      <c r="L111" s="201"/>
      <c r="M111" s="201"/>
      <c r="N111" s="201"/>
      <c r="O111" s="201"/>
      <c r="P111" s="201"/>
      <c r="Q111" s="201"/>
      <c r="R111" s="201"/>
      <c r="S111" s="201"/>
    </row>
    <row r="112" spans="2:19" s="187" customFormat="1" ht="18" customHeight="1">
      <c r="B112" s="201"/>
      <c r="C112" s="201"/>
      <c r="D112" s="201"/>
      <c r="E112" s="201"/>
      <c r="F112" s="201"/>
      <c r="G112" s="201"/>
      <c r="H112" s="201"/>
      <c r="I112" s="201"/>
      <c r="J112" s="201"/>
      <c r="K112" s="201"/>
      <c r="L112" s="201"/>
      <c r="M112" s="201"/>
      <c r="N112" s="201"/>
      <c r="O112" s="201"/>
      <c r="P112" s="201"/>
      <c r="Q112" s="201"/>
      <c r="R112" s="201"/>
      <c r="S112" s="201"/>
    </row>
    <row r="113" spans="2:19" s="187" customFormat="1" ht="18" customHeight="1">
      <c r="B113" s="201"/>
      <c r="C113" s="201"/>
      <c r="D113" s="201"/>
      <c r="E113" s="201"/>
      <c r="F113" s="201"/>
      <c r="G113" s="201"/>
      <c r="H113" s="201"/>
      <c r="I113" s="201"/>
      <c r="J113" s="201"/>
      <c r="K113" s="201"/>
      <c r="L113" s="201"/>
      <c r="M113" s="201"/>
      <c r="N113" s="201"/>
      <c r="O113" s="201"/>
      <c r="P113" s="201"/>
      <c r="Q113" s="201"/>
      <c r="R113" s="201"/>
      <c r="S113" s="201"/>
    </row>
    <row r="114" spans="2:19" s="187" customFormat="1" ht="18" customHeight="1">
      <c r="B114" s="201"/>
      <c r="C114" s="201"/>
      <c r="D114" s="201"/>
      <c r="E114" s="201"/>
      <c r="F114" s="201"/>
      <c r="G114" s="201"/>
      <c r="H114" s="201"/>
      <c r="I114" s="201"/>
      <c r="J114" s="201"/>
      <c r="K114" s="201"/>
      <c r="L114" s="201"/>
      <c r="M114" s="201"/>
      <c r="N114" s="201"/>
      <c r="O114" s="201"/>
      <c r="P114" s="201"/>
      <c r="Q114" s="201"/>
      <c r="R114" s="201"/>
      <c r="S114" s="201"/>
    </row>
    <row r="115" spans="2:19" s="187" customFormat="1" ht="18" customHeight="1">
      <c r="B115" s="201"/>
      <c r="C115" s="201"/>
      <c r="D115" s="201"/>
      <c r="E115" s="201"/>
      <c r="F115" s="201"/>
      <c r="G115" s="201"/>
      <c r="H115" s="201"/>
      <c r="I115" s="201"/>
      <c r="J115" s="201"/>
      <c r="K115" s="201"/>
      <c r="L115" s="201"/>
      <c r="M115" s="201"/>
      <c r="N115" s="201"/>
      <c r="O115" s="201"/>
      <c r="P115" s="201"/>
      <c r="Q115" s="201"/>
      <c r="R115" s="201"/>
      <c r="S115" s="201"/>
    </row>
    <row r="116" spans="2:19" s="187" customFormat="1" ht="18" customHeight="1">
      <c r="B116" s="201"/>
      <c r="C116" s="201"/>
      <c r="D116" s="201"/>
      <c r="E116" s="201"/>
      <c r="F116" s="201"/>
      <c r="G116" s="201"/>
      <c r="H116" s="201"/>
      <c r="I116" s="201"/>
      <c r="J116" s="201"/>
      <c r="K116" s="201"/>
      <c r="L116" s="201"/>
      <c r="M116" s="201"/>
      <c r="N116" s="201"/>
      <c r="O116" s="201"/>
      <c r="P116" s="201"/>
      <c r="Q116" s="201"/>
      <c r="R116" s="201"/>
      <c r="S116" s="201"/>
    </row>
    <row r="117" spans="2:19" s="187" customFormat="1" ht="18" customHeight="1">
      <c r="B117" s="201"/>
      <c r="C117" s="201"/>
      <c r="D117" s="201"/>
      <c r="E117" s="201"/>
      <c r="F117" s="201"/>
      <c r="G117" s="201"/>
      <c r="H117" s="201"/>
      <c r="I117" s="201"/>
      <c r="J117" s="201"/>
      <c r="K117" s="201"/>
      <c r="L117" s="201"/>
      <c r="M117" s="201"/>
      <c r="N117" s="201"/>
      <c r="O117" s="201"/>
      <c r="P117" s="201"/>
      <c r="Q117" s="201"/>
      <c r="R117" s="201"/>
      <c r="S117" s="201"/>
    </row>
    <row r="118" spans="2:19" s="187" customFormat="1" ht="18" customHeight="1">
      <c r="B118" s="201"/>
      <c r="C118" s="201"/>
      <c r="D118" s="201"/>
      <c r="E118" s="201"/>
      <c r="F118" s="201"/>
      <c r="G118" s="201"/>
      <c r="H118" s="201"/>
      <c r="I118" s="201"/>
      <c r="J118" s="201"/>
      <c r="K118" s="201"/>
      <c r="L118" s="201"/>
      <c r="M118" s="201"/>
      <c r="N118" s="201"/>
      <c r="O118" s="201"/>
      <c r="P118" s="201"/>
      <c r="Q118" s="201"/>
      <c r="R118" s="201"/>
      <c r="S118" s="201"/>
    </row>
    <row r="119" spans="2:19" s="187" customFormat="1" ht="18" customHeight="1">
      <c r="B119" s="201"/>
      <c r="C119" s="201"/>
      <c r="D119" s="201"/>
      <c r="E119" s="201"/>
      <c r="F119" s="201"/>
      <c r="G119" s="201"/>
      <c r="H119" s="201"/>
      <c r="I119" s="201"/>
      <c r="J119" s="201"/>
      <c r="K119" s="201"/>
      <c r="L119" s="201"/>
      <c r="M119" s="201"/>
      <c r="N119" s="201"/>
      <c r="O119" s="201"/>
      <c r="P119" s="201"/>
      <c r="Q119" s="201"/>
      <c r="R119" s="201"/>
      <c r="S119" s="201"/>
    </row>
    <row r="120" spans="2:19" s="187" customFormat="1" ht="18" customHeight="1">
      <c r="B120" s="201"/>
      <c r="C120" s="201"/>
      <c r="D120" s="201"/>
      <c r="E120" s="201"/>
      <c r="F120" s="201"/>
      <c r="G120" s="201"/>
      <c r="H120" s="201"/>
      <c r="I120" s="201"/>
      <c r="J120" s="201"/>
      <c r="K120" s="201"/>
      <c r="L120" s="201"/>
      <c r="M120" s="201"/>
      <c r="N120" s="201"/>
      <c r="O120" s="201"/>
      <c r="P120" s="201"/>
      <c r="Q120" s="201"/>
      <c r="R120" s="201"/>
      <c r="S120" s="201"/>
    </row>
    <row r="121" spans="2:19" s="187" customFormat="1" ht="18" customHeight="1">
      <c r="B121" s="201"/>
      <c r="C121" s="201"/>
      <c r="D121" s="201"/>
      <c r="E121" s="201"/>
      <c r="F121" s="201"/>
      <c r="G121" s="201"/>
      <c r="H121" s="201"/>
      <c r="I121" s="201"/>
      <c r="J121" s="201"/>
      <c r="K121" s="201"/>
      <c r="L121" s="201"/>
      <c r="M121" s="201"/>
      <c r="N121" s="201"/>
      <c r="O121" s="201"/>
      <c r="P121" s="201"/>
      <c r="Q121" s="201"/>
      <c r="R121" s="201"/>
      <c r="S121" s="201"/>
    </row>
    <row r="122" spans="2:19" s="187" customFormat="1" ht="18" customHeight="1">
      <c r="B122" s="201"/>
      <c r="C122" s="201"/>
      <c r="D122" s="201"/>
      <c r="E122" s="201"/>
      <c r="F122" s="201"/>
      <c r="G122" s="201"/>
      <c r="H122" s="201"/>
      <c r="I122" s="201"/>
      <c r="J122" s="201"/>
      <c r="K122" s="201"/>
      <c r="L122" s="201"/>
      <c r="M122" s="201"/>
      <c r="N122" s="201"/>
      <c r="O122" s="201"/>
      <c r="P122" s="201"/>
      <c r="Q122" s="201"/>
      <c r="R122" s="201"/>
      <c r="S122" s="201"/>
    </row>
    <row r="123" spans="2:19" s="187" customFormat="1" ht="18" customHeight="1">
      <c r="B123" s="201"/>
      <c r="C123" s="201"/>
      <c r="D123" s="201"/>
      <c r="E123" s="201"/>
      <c r="F123" s="201"/>
      <c r="G123" s="201"/>
      <c r="H123" s="201"/>
      <c r="I123" s="201"/>
      <c r="J123" s="201"/>
      <c r="K123" s="201"/>
      <c r="L123" s="201"/>
      <c r="M123" s="201"/>
      <c r="N123" s="201"/>
      <c r="O123" s="201"/>
      <c r="P123" s="201"/>
      <c r="Q123" s="201"/>
      <c r="R123" s="201"/>
      <c r="S123" s="201"/>
    </row>
    <row r="124" spans="2:19" s="187" customFormat="1" ht="18" customHeight="1">
      <c r="B124" s="201"/>
      <c r="C124" s="201"/>
      <c r="D124" s="201"/>
      <c r="E124" s="201"/>
      <c r="F124" s="201"/>
      <c r="G124" s="201"/>
      <c r="H124" s="201"/>
      <c r="I124" s="201"/>
      <c r="J124" s="201"/>
      <c r="K124" s="201"/>
      <c r="L124" s="201"/>
      <c r="M124" s="201"/>
      <c r="N124" s="201"/>
      <c r="O124" s="201"/>
      <c r="P124" s="201"/>
      <c r="Q124" s="201"/>
      <c r="R124" s="201"/>
      <c r="S124" s="201"/>
    </row>
    <row r="125" spans="2:19" s="187" customFormat="1" ht="18" customHeight="1">
      <c r="B125" s="201"/>
      <c r="C125" s="201"/>
      <c r="D125" s="201"/>
      <c r="E125" s="201"/>
      <c r="F125" s="201"/>
      <c r="G125" s="201"/>
      <c r="H125" s="201"/>
      <c r="I125" s="201"/>
      <c r="J125" s="201"/>
      <c r="K125" s="201"/>
      <c r="L125" s="201"/>
      <c r="M125" s="201"/>
      <c r="N125" s="201"/>
      <c r="O125" s="201"/>
      <c r="P125" s="201"/>
      <c r="Q125" s="201"/>
      <c r="R125" s="201"/>
      <c r="S125" s="201"/>
    </row>
    <row r="126" spans="2:19" s="187" customFormat="1" ht="18" customHeight="1">
      <c r="B126" s="201"/>
      <c r="C126" s="201"/>
      <c r="D126" s="201"/>
      <c r="E126" s="201"/>
      <c r="F126" s="201"/>
      <c r="G126" s="201"/>
      <c r="H126" s="201"/>
      <c r="I126" s="201"/>
      <c r="J126" s="201"/>
      <c r="K126" s="201"/>
      <c r="L126" s="201"/>
      <c r="M126" s="201"/>
      <c r="N126" s="201"/>
      <c r="O126" s="201"/>
      <c r="P126" s="201"/>
      <c r="Q126" s="201"/>
      <c r="R126" s="201"/>
      <c r="S126" s="201"/>
    </row>
    <row r="127" spans="2:19" s="187" customFormat="1" ht="18" customHeight="1">
      <c r="B127" s="201"/>
      <c r="C127" s="201"/>
      <c r="D127" s="201"/>
      <c r="E127" s="201"/>
      <c r="F127" s="201"/>
      <c r="G127" s="201"/>
      <c r="H127" s="201"/>
      <c r="I127" s="201"/>
      <c r="J127" s="201"/>
      <c r="K127" s="201"/>
      <c r="L127" s="201"/>
      <c r="M127" s="201"/>
      <c r="N127" s="201"/>
      <c r="O127" s="201"/>
      <c r="P127" s="201"/>
      <c r="Q127" s="201"/>
      <c r="R127" s="201"/>
      <c r="S127" s="201"/>
    </row>
    <row r="128" spans="2:19" s="187" customFormat="1" ht="18" customHeight="1">
      <c r="B128" s="201"/>
      <c r="C128" s="201"/>
      <c r="D128" s="201"/>
      <c r="E128" s="201"/>
      <c r="F128" s="201"/>
      <c r="G128" s="201"/>
      <c r="H128" s="201"/>
      <c r="I128" s="201"/>
      <c r="J128" s="201"/>
      <c r="K128" s="201"/>
      <c r="L128" s="201"/>
      <c r="M128" s="201"/>
      <c r="N128" s="201"/>
      <c r="O128" s="201"/>
      <c r="P128" s="201"/>
      <c r="Q128" s="201"/>
      <c r="R128" s="201"/>
      <c r="S128" s="201"/>
    </row>
    <row r="129" spans="2:19" s="187" customFormat="1" ht="18" customHeight="1">
      <c r="B129" s="201"/>
      <c r="C129" s="201"/>
      <c r="D129" s="201"/>
      <c r="E129" s="201"/>
      <c r="F129" s="201"/>
      <c r="G129" s="201"/>
      <c r="H129" s="201"/>
      <c r="I129" s="201"/>
      <c r="J129" s="201"/>
      <c r="K129" s="201"/>
      <c r="L129" s="201"/>
      <c r="M129" s="201"/>
      <c r="N129" s="201"/>
      <c r="O129" s="201"/>
      <c r="P129" s="201"/>
      <c r="Q129" s="201"/>
      <c r="R129" s="201"/>
      <c r="S129" s="201"/>
    </row>
    <row r="130" spans="2:19" s="187" customFormat="1" ht="18" customHeight="1">
      <c r="B130" s="201"/>
      <c r="C130" s="201"/>
      <c r="D130" s="201"/>
      <c r="E130" s="201"/>
      <c r="F130" s="201"/>
      <c r="G130" s="201"/>
      <c r="H130" s="201"/>
      <c r="I130" s="201"/>
      <c r="J130" s="201"/>
      <c r="K130" s="201"/>
      <c r="L130" s="201"/>
      <c r="M130" s="201"/>
      <c r="N130" s="201"/>
      <c r="O130" s="201"/>
      <c r="P130" s="201"/>
      <c r="Q130" s="201"/>
      <c r="R130" s="201"/>
      <c r="S130" s="201"/>
    </row>
    <row r="131" spans="2:19" s="187" customFormat="1" ht="18" customHeight="1">
      <c r="B131" s="201"/>
      <c r="C131" s="201"/>
      <c r="D131" s="201"/>
      <c r="E131" s="201"/>
      <c r="F131" s="201"/>
      <c r="G131" s="201"/>
      <c r="H131" s="201"/>
      <c r="I131" s="201"/>
      <c r="J131" s="201"/>
      <c r="K131" s="201"/>
      <c r="L131" s="201"/>
      <c r="M131" s="201"/>
      <c r="N131" s="201"/>
      <c r="O131" s="201"/>
      <c r="P131" s="201"/>
      <c r="Q131" s="201"/>
      <c r="R131" s="201"/>
      <c r="S131" s="201"/>
    </row>
    <row r="132" spans="2:19" s="187" customFormat="1" ht="18" customHeight="1">
      <c r="B132" s="201"/>
      <c r="C132" s="201"/>
      <c r="D132" s="201"/>
      <c r="E132" s="201"/>
      <c r="F132" s="201"/>
      <c r="G132" s="201"/>
      <c r="H132" s="201"/>
      <c r="I132" s="201"/>
      <c r="J132" s="201"/>
      <c r="K132" s="201"/>
      <c r="L132" s="201"/>
      <c r="M132" s="201"/>
      <c r="N132" s="201"/>
      <c r="O132" s="201"/>
      <c r="P132" s="201"/>
      <c r="Q132" s="201"/>
      <c r="R132" s="201"/>
      <c r="S132" s="201"/>
    </row>
    <row r="133" spans="2:19" s="187" customFormat="1" ht="18" customHeight="1">
      <c r="B133" s="201"/>
      <c r="C133" s="201"/>
      <c r="D133" s="201"/>
      <c r="E133" s="201"/>
      <c r="F133" s="201"/>
      <c r="G133" s="201"/>
      <c r="H133" s="201"/>
      <c r="I133" s="201"/>
      <c r="J133" s="201"/>
      <c r="K133" s="201"/>
      <c r="L133" s="201"/>
      <c r="M133" s="201"/>
      <c r="N133" s="201"/>
      <c r="O133" s="201"/>
      <c r="P133" s="201"/>
      <c r="Q133" s="201"/>
      <c r="R133" s="201"/>
      <c r="S133" s="201"/>
    </row>
    <row r="134" spans="2:19" s="187" customFormat="1" ht="18" customHeight="1">
      <c r="B134" s="201"/>
      <c r="C134" s="201"/>
      <c r="D134" s="201"/>
      <c r="E134" s="201"/>
      <c r="F134" s="201"/>
      <c r="G134" s="201"/>
      <c r="H134" s="201"/>
      <c r="I134" s="201"/>
      <c r="J134" s="201"/>
      <c r="K134" s="201"/>
      <c r="L134" s="201"/>
      <c r="M134" s="201"/>
      <c r="N134" s="201"/>
      <c r="O134" s="201"/>
      <c r="P134" s="201"/>
      <c r="Q134" s="201"/>
      <c r="R134" s="201"/>
      <c r="S134" s="201"/>
    </row>
    <row r="135" spans="2:19" s="187" customFormat="1" ht="18" customHeight="1">
      <c r="B135" s="201"/>
      <c r="C135" s="201"/>
      <c r="D135" s="201"/>
      <c r="E135" s="201"/>
      <c r="F135" s="201"/>
      <c r="G135" s="201"/>
      <c r="H135" s="201"/>
      <c r="I135" s="201"/>
      <c r="J135" s="201"/>
      <c r="K135" s="201"/>
      <c r="L135" s="201"/>
      <c r="M135" s="201"/>
      <c r="N135" s="201"/>
      <c r="O135" s="201"/>
      <c r="P135" s="201"/>
      <c r="Q135" s="201"/>
      <c r="R135" s="201"/>
      <c r="S135" s="201"/>
    </row>
    <row r="136" spans="2:19" s="187" customFormat="1" ht="18" customHeight="1">
      <c r="B136" s="201"/>
      <c r="C136" s="201"/>
      <c r="D136" s="201"/>
      <c r="E136" s="201"/>
      <c r="F136" s="201"/>
      <c r="G136" s="201"/>
      <c r="H136" s="201"/>
      <c r="I136" s="201"/>
      <c r="J136" s="201"/>
      <c r="K136" s="201"/>
      <c r="L136" s="201"/>
      <c r="M136" s="201"/>
      <c r="N136" s="201"/>
      <c r="O136" s="201"/>
      <c r="P136" s="201"/>
      <c r="Q136" s="201"/>
      <c r="R136" s="201"/>
      <c r="S136" s="201"/>
    </row>
    <row r="137" spans="2:19" s="187" customFormat="1" ht="18" customHeight="1">
      <c r="B137" s="201"/>
      <c r="C137" s="201"/>
      <c r="D137" s="201"/>
      <c r="E137" s="201"/>
      <c r="F137" s="201"/>
      <c r="G137" s="201"/>
      <c r="H137" s="201"/>
      <c r="I137" s="201"/>
      <c r="J137" s="201"/>
      <c r="K137" s="201"/>
      <c r="L137" s="201"/>
      <c r="M137" s="201"/>
      <c r="N137" s="201"/>
      <c r="O137" s="201"/>
      <c r="P137" s="201"/>
      <c r="Q137" s="201"/>
      <c r="R137" s="201"/>
      <c r="S137" s="201"/>
    </row>
    <row r="138" spans="2:19" s="187" customFormat="1" ht="18" customHeight="1">
      <c r="B138" s="201"/>
      <c r="C138" s="201"/>
      <c r="D138" s="201"/>
      <c r="E138" s="201"/>
      <c r="F138" s="201"/>
      <c r="G138" s="201"/>
      <c r="H138" s="201"/>
      <c r="I138" s="201"/>
      <c r="J138" s="201"/>
      <c r="K138" s="201"/>
      <c r="L138" s="201"/>
      <c r="M138" s="201"/>
      <c r="N138" s="201"/>
      <c r="O138" s="201"/>
      <c r="P138" s="201"/>
      <c r="Q138" s="201"/>
      <c r="R138" s="201"/>
      <c r="S138" s="201"/>
    </row>
    <row r="139" spans="2:19" s="187" customFormat="1" ht="18" customHeight="1">
      <c r="B139" s="201"/>
      <c r="C139" s="201"/>
      <c r="D139" s="201"/>
      <c r="E139" s="201"/>
      <c r="F139" s="201"/>
      <c r="G139" s="201"/>
      <c r="H139" s="201"/>
      <c r="I139" s="201"/>
      <c r="J139" s="201"/>
      <c r="K139" s="201"/>
      <c r="L139" s="201"/>
      <c r="M139" s="201"/>
      <c r="N139" s="201"/>
      <c r="O139" s="201"/>
      <c r="P139" s="201"/>
      <c r="Q139" s="201"/>
      <c r="R139" s="201"/>
      <c r="S139" s="201"/>
    </row>
    <row r="140" spans="2:19" s="187" customFormat="1" ht="18" customHeight="1">
      <c r="B140" s="201"/>
      <c r="C140" s="201"/>
      <c r="D140" s="201"/>
      <c r="E140" s="201"/>
      <c r="F140" s="201"/>
      <c r="G140" s="201"/>
      <c r="H140" s="201"/>
      <c r="I140" s="201"/>
      <c r="J140" s="201"/>
      <c r="K140" s="201"/>
      <c r="L140" s="201"/>
      <c r="M140" s="201"/>
      <c r="N140" s="201"/>
      <c r="O140" s="201"/>
      <c r="P140" s="201"/>
      <c r="Q140" s="201"/>
      <c r="R140" s="201"/>
      <c r="S140" s="201"/>
    </row>
    <row r="141" spans="2:19" s="187" customFormat="1" ht="18" customHeight="1">
      <c r="B141" s="201"/>
      <c r="C141" s="201"/>
      <c r="D141" s="201"/>
      <c r="E141" s="201"/>
      <c r="F141" s="201"/>
      <c r="G141" s="201"/>
      <c r="H141" s="201"/>
      <c r="I141" s="201"/>
      <c r="J141" s="201"/>
      <c r="K141" s="201"/>
      <c r="L141" s="201"/>
      <c r="M141" s="201"/>
      <c r="N141" s="201"/>
      <c r="O141" s="201"/>
      <c r="P141" s="201"/>
      <c r="Q141" s="201"/>
      <c r="R141" s="201"/>
      <c r="S141" s="201"/>
    </row>
    <row r="142" spans="2:19" s="187" customFormat="1" ht="18" customHeight="1">
      <c r="B142" s="201"/>
      <c r="C142" s="201"/>
      <c r="D142" s="201"/>
      <c r="E142" s="201"/>
      <c r="F142" s="201"/>
      <c r="G142" s="201"/>
      <c r="H142" s="201"/>
      <c r="I142" s="201"/>
      <c r="J142" s="201"/>
      <c r="K142" s="201"/>
      <c r="L142" s="201"/>
      <c r="M142" s="201"/>
      <c r="N142" s="201"/>
      <c r="O142" s="201"/>
      <c r="P142" s="201"/>
      <c r="Q142" s="201"/>
      <c r="R142" s="201"/>
      <c r="S142" s="201"/>
    </row>
    <row r="143" spans="2:19" s="187" customFormat="1" ht="18" customHeight="1">
      <c r="B143" s="201"/>
      <c r="C143" s="201"/>
      <c r="D143" s="201"/>
      <c r="E143" s="201"/>
      <c r="F143" s="201"/>
      <c r="G143" s="201"/>
      <c r="H143" s="201"/>
      <c r="I143" s="201"/>
      <c r="J143" s="201"/>
      <c r="K143" s="201"/>
      <c r="L143" s="201"/>
      <c r="M143" s="201"/>
      <c r="N143" s="201"/>
      <c r="O143" s="201"/>
      <c r="P143" s="201"/>
      <c r="Q143" s="201"/>
      <c r="R143" s="201"/>
      <c r="S143" s="201"/>
    </row>
    <row r="144" spans="2:19" s="187" customFormat="1" ht="18" customHeight="1">
      <c r="B144" s="201"/>
      <c r="C144" s="201"/>
      <c r="D144" s="201"/>
      <c r="E144" s="201"/>
      <c r="F144" s="201"/>
      <c r="G144" s="201"/>
      <c r="H144" s="201"/>
      <c r="I144" s="201"/>
      <c r="J144" s="201"/>
      <c r="K144" s="201"/>
      <c r="L144" s="201"/>
      <c r="M144" s="201"/>
      <c r="N144" s="201"/>
      <c r="O144" s="201"/>
      <c r="P144" s="201"/>
      <c r="Q144" s="201"/>
      <c r="R144" s="201"/>
      <c r="S144" s="201"/>
    </row>
    <row r="145" spans="2:19" s="187" customFormat="1" ht="18" customHeight="1">
      <c r="B145" s="201"/>
      <c r="C145" s="201"/>
      <c r="D145" s="201"/>
      <c r="E145" s="201"/>
      <c r="F145" s="201"/>
      <c r="G145" s="201"/>
      <c r="H145" s="201"/>
      <c r="I145" s="201"/>
      <c r="J145" s="201"/>
      <c r="K145" s="201"/>
      <c r="L145" s="201"/>
      <c r="M145" s="201"/>
      <c r="N145" s="201"/>
      <c r="O145" s="201"/>
      <c r="P145" s="201"/>
      <c r="Q145" s="201"/>
      <c r="R145" s="201"/>
      <c r="S145" s="201"/>
    </row>
    <row r="146" spans="2:19" s="187" customFormat="1" ht="18" customHeight="1">
      <c r="B146" s="201"/>
      <c r="C146" s="201"/>
      <c r="D146" s="201"/>
      <c r="E146" s="201"/>
      <c r="F146" s="201"/>
      <c r="G146" s="201"/>
      <c r="H146" s="201"/>
      <c r="I146" s="201"/>
      <c r="J146" s="201"/>
      <c r="K146" s="201"/>
      <c r="L146" s="201"/>
      <c r="M146" s="201"/>
      <c r="N146" s="201"/>
      <c r="O146" s="201"/>
      <c r="P146" s="201"/>
      <c r="Q146" s="201"/>
      <c r="R146" s="201"/>
      <c r="S146" s="201"/>
    </row>
    <row r="147" spans="2:19" s="187" customFormat="1" ht="18" customHeight="1">
      <c r="B147" s="201"/>
      <c r="C147" s="201"/>
      <c r="D147" s="201"/>
      <c r="E147" s="201"/>
      <c r="F147" s="201"/>
      <c r="G147" s="201"/>
      <c r="H147" s="201"/>
      <c r="I147" s="201"/>
      <c r="J147" s="201"/>
      <c r="K147" s="201"/>
      <c r="L147" s="201"/>
      <c r="M147" s="201"/>
      <c r="N147" s="201"/>
      <c r="O147" s="201"/>
      <c r="P147" s="201"/>
      <c r="Q147" s="201"/>
      <c r="R147" s="201"/>
      <c r="S147" s="201"/>
    </row>
    <row r="148" spans="2:19" s="187" customFormat="1" ht="18" customHeight="1">
      <c r="B148" s="201"/>
      <c r="C148" s="201"/>
      <c r="D148" s="201"/>
      <c r="E148" s="201"/>
      <c r="F148" s="201"/>
      <c r="G148" s="201"/>
      <c r="H148" s="201"/>
      <c r="I148" s="201"/>
      <c r="J148" s="201"/>
      <c r="K148" s="201"/>
      <c r="L148" s="201"/>
      <c r="M148" s="201"/>
      <c r="N148" s="201"/>
      <c r="O148" s="201"/>
      <c r="P148" s="201"/>
      <c r="Q148" s="201"/>
      <c r="R148" s="201"/>
      <c r="S148" s="201"/>
    </row>
    <row r="149" spans="2:19" s="187" customFormat="1" ht="18" customHeight="1">
      <c r="B149" s="201"/>
      <c r="C149" s="201"/>
      <c r="D149" s="201"/>
      <c r="E149" s="201"/>
      <c r="F149" s="201"/>
      <c r="G149" s="201"/>
      <c r="H149" s="201"/>
      <c r="I149" s="201"/>
      <c r="J149" s="201"/>
      <c r="K149" s="201"/>
      <c r="L149" s="201"/>
      <c r="M149" s="201"/>
      <c r="N149" s="201"/>
      <c r="O149" s="201"/>
      <c r="P149" s="201"/>
      <c r="Q149" s="201"/>
      <c r="R149" s="201"/>
      <c r="S149" s="201"/>
    </row>
    <row r="150" spans="2:19" s="187" customFormat="1" ht="18" customHeight="1">
      <c r="B150" s="201"/>
      <c r="C150" s="201"/>
      <c r="D150" s="201"/>
      <c r="E150" s="201"/>
      <c r="F150" s="201"/>
      <c r="G150" s="201"/>
      <c r="H150" s="201"/>
      <c r="I150" s="201"/>
      <c r="J150" s="201"/>
      <c r="K150" s="201"/>
      <c r="L150" s="201"/>
      <c r="M150" s="201"/>
      <c r="N150" s="201"/>
      <c r="O150" s="201"/>
      <c r="P150" s="201"/>
      <c r="Q150" s="201"/>
      <c r="R150" s="201"/>
      <c r="S150" s="201"/>
    </row>
    <row r="151" spans="2:19" s="187" customFormat="1" ht="18" customHeight="1">
      <c r="B151" s="201"/>
      <c r="C151" s="201"/>
      <c r="D151" s="201"/>
      <c r="E151" s="201"/>
      <c r="F151" s="201"/>
      <c r="G151" s="201"/>
      <c r="H151" s="201"/>
      <c r="I151" s="201"/>
      <c r="J151" s="201"/>
      <c r="K151" s="201"/>
      <c r="L151" s="201"/>
      <c r="M151" s="201"/>
      <c r="N151" s="201"/>
      <c r="O151" s="201"/>
      <c r="P151" s="201"/>
      <c r="Q151" s="201"/>
      <c r="R151" s="201"/>
      <c r="S151" s="201"/>
    </row>
    <row r="152" spans="2:19" s="187" customFormat="1" ht="18" customHeight="1">
      <c r="B152" s="201"/>
      <c r="C152" s="201"/>
      <c r="D152" s="201"/>
      <c r="E152" s="201"/>
      <c r="F152" s="201"/>
      <c r="G152" s="201"/>
      <c r="H152" s="201"/>
      <c r="I152" s="201"/>
      <c r="J152" s="201"/>
      <c r="K152" s="201"/>
      <c r="L152" s="201"/>
      <c r="M152" s="201"/>
      <c r="N152" s="201"/>
      <c r="O152" s="201"/>
      <c r="P152" s="201"/>
      <c r="Q152" s="201"/>
      <c r="R152" s="201"/>
      <c r="S152" s="201"/>
    </row>
    <row r="153" spans="2:19" s="187" customFormat="1" ht="18" customHeight="1">
      <c r="B153" s="201"/>
      <c r="C153" s="201"/>
      <c r="D153" s="201"/>
      <c r="E153" s="201"/>
      <c r="F153" s="201"/>
      <c r="G153" s="201"/>
      <c r="H153" s="201"/>
      <c r="I153" s="201"/>
      <c r="J153" s="201"/>
      <c r="K153" s="201"/>
      <c r="L153" s="201"/>
      <c r="M153" s="201"/>
      <c r="N153" s="201"/>
      <c r="O153" s="201"/>
      <c r="P153" s="201"/>
      <c r="Q153" s="201"/>
      <c r="R153" s="201"/>
      <c r="S153" s="201"/>
    </row>
    <row r="154" spans="2:19" s="187" customFormat="1" ht="18" customHeight="1">
      <c r="B154" s="201"/>
      <c r="C154" s="201"/>
      <c r="D154" s="201"/>
      <c r="E154" s="201"/>
      <c r="F154" s="201"/>
      <c r="G154" s="201"/>
      <c r="H154" s="201"/>
      <c r="I154" s="201"/>
      <c r="J154" s="201"/>
      <c r="K154" s="201"/>
      <c r="L154" s="201"/>
      <c r="M154" s="201"/>
      <c r="N154" s="201"/>
      <c r="O154" s="201"/>
      <c r="P154" s="201"/>
      <c r="Q154" s="201"/>
      <c r="R154" s="201"/>
      <c r="S154" s="201"/>
    </row>
    <row r="155" spans="2:19" s="187" customFormat="1" ht="18" customHeight="1">
      <c r="B155" s="201"/>
      <c r="C155" s="201"/>
      <c r="D155" s="201"/>
      <c r="E155" s="201"/>
      <c r="F155" s="201"/>
      <c r="G155" s="201"/>
      <c r="H155" s="201"/>
      <c r="I155" s="201"/>
      <c r="J155" s="201"/>
      <c r="K155" s="201"/>
      <c r="L155" s="201"/>
      <c r="M155" s="201"/>
      <c r="N155" s="201"/>
      <c r="O155" s="201"/>
      <c r="P155" s="201"/>
      <c r="Q155" s="201"/>
      <c r="R155" s="201"/>
      <c r="S155" s="201"/>
    </row>
    <row r="156" spans="2:19" s="187" customFormat="1" ht="18" customHeight="1">
      <c r="B156" s="201"/>
      <c r="C156" s="201"/>
      <c r="D156" s="201"/>
      <c r="E156" s="201"/>
      <c r="F156" s="201"/>
      <c r="G156" s="201"/>
      <c r="H156" s="201"/>
      <c r="I156" s="201"/>
      <c r="J156" s="201"/>
      <c r="K156" s="201"/>
      <c r="L156" s="201"/>
      <c r="M156" s="201"/>
      <c r="N156" s="201"/>
      <c r="O156" s="201"/>
      <c r="P156" s="201"/>
      <c r="Q156" s="201"/>
      <c r="R156" s="201"/>
      <c r="S156" s="201"/>
    </row>
    <row r="157" spans="2:19" s="187" customFormat="1" ht="18" customHeight="1">
      <c r="B157" s="201"/>
      <c r="C157" s="201"/>
      <c r="D157" s="201"/>
      <c r="E157" s="201"/>
      <c r="F157" s="201"/>
      <c r="G157" s="201"/>
      <c r="H157" s="201"/>
      <c r="I157" s="201"/>
      <c r="J157" s="201"/>
      <c r="K157" s="201"/>
      <c r="L157" s="201"/>
      <c r="M157" s="201"/>
      <c r="N157" s="201"/>
      <c r="O157" s="201"/>
      <c r="P157" s="201"/>
      <c r="Q157" s="201"/>
      <c r="R157" s="201"/>
      <c r="S157" s="201"/>
    </row>
    <row r="158" spans="2:19" s="187" customFormat="1" ht="18" customHeight="1">
      <c r="B158" s="201"/>
      <c r="C158" s="201"/>
      <c r="D158" s="201"/>
      <c r="E158" s="201"/>
      <c r="F158" s="201"/>
      <c r="G158" s="201"/>
      <c r="H158" s="201"/>
      <c r="I158" s="201"/>
      <c r="J158" s="201"/>
      <c r="K158" s="201"/>
      <c r="L158" s="201"/>
      <c r="M158" s="201"/>
      <c r="N158" s="201"/>
      <c r="O158" s="201"/>
      <c r="P158" s="201"/>
      <c r="Q158" s="201"/>
      <c r="R158" s="201"/>
      <c r="S158" s="201"/>
    </row>
    <row r="159" spans="2:19" s="187" customFormat="1" ht="18" customHeight="1">
      <c r="B159" s="201"/>
      <c r="C159" s="201"/>
      <c r="D159" s="201"/>
      <c r="E159" s="201"/>
      <c r="F159" s="201"/>
      <c r="G159" s="201"/>
      <c r="H159" s="201"/>
      <c r="I159" s="201"/>
      <c r="J159" s="201"/>
      <c r="K159" s="201"/>
      <c r="L159" s="201"/>
      <c r="M159" s="201"/>
      <c r="N159" s="201"/>
      <c r="O159" s="201"/>
      <c r="P159" s="201"/>
      <c r="Q159" s="201"/>
      <c r="R159" s="201"/>
      <c r="S159" s="201"/>
    </row>
    <row r="160" spans="2:19" s="187" customFormat="1" ht="18" customHeight="1">
      <c r="B160" s="201"/>
      <c r="C160" s="201"/>
      <c r="D160" s="201"/>
      <c r="E160" s="201"/>
      <c r="F160" s="201"/>
      <c r="G160" s="201"/>
      <c r="H160" s="201"/>
      <c r="I160" s="201"/>
      <c r="J160" s="201"/>
      <c r="K160" s="201"/>
      <c r="L160" s="201"/>
      <c r="M160" s="201"/>
      <c r="N160" s="201"/>
      <c r="O160" s="201"/>
      <c r="P160" s="201"/>
      <c r="Q160" s="201"/>
      <c r="R160" s="201"/>
      <c r="S160" s="201"/>
    </row>
    <row r="161" spans="2:19" s="187" customFormat="1" ht="18" customHeight="1">
      <c r="B161" s="201"/>
      <c r="C161" s="201"/>
      <c r="D161" s="201"/>
      <c r="E161" s="201"/>
      <c r="F161" s="201"/>
      <c r="G161" s="201"/>
      <c r="H161" s="201"/>
      <c r="I161" s="201"/>
      <c r="J161" s="201"/>
      <c r="K161" s="201"/>
      <c r="L161" s="201"/>
      <c r="M161" s="201"/>
      <c r="N161" s="201"/>
      <c r="O161" s="201"/>
      <c r="P161" s="201"/>
      <c r="Q161" s="201"/>
      <c r="R161" s="201"/>
      <c r="S161" s="201"/>
    </row>
    <row r="162" spans="2:19" s="187" customFormat="1" ht="18" customHeight="1">
      <c r="B162" s="201"/>
      <c r="C162" s="201"/>
      <c r="D162" s="201"/>
      <c r="E162" s="201"/>
      <c r="F162" s="201"/>
      <c r="G162" s="201"/>
      <c r="H162" s="201"/>
      <c r="I162" s="201"/>
      <c r="J162" s="201"/>
      <c r="K162" s="201"/>
      <c r="L162" s="201"/>
      <c r="M162" s="201"/>
      <c r="N162" s="201"/>
      <c r="O162" s="201"/>
      <c r="P162" s="201"/>
      <c r="Q162" s="201"/>
      <c r="R162" s="201"/>
      <c r="S162" s="201"/>
    </row>
    <row r="163" spans="2:19" s="187" customFormat="1" ht="18" customHeight="1">
      <c r="B163" s="201"/>
      <c r="C163" s="201"/>
      <c r="D163" s="201"/>
      <c r="E163" s="201"/>
      <c r="F163" s="201"/>
      <c r="G163" s="201"/>
      <c r="H163" s="201"/>
      <c r="I163" s="201"/>
      <c r="J163" s="201"/>
      <c r="K163" s="201"/>
      <c r="L163" s="201"/>
      <c r="M163" s="201"/>
      <c r="N163" s="201"/>
      <c r="O163" s="201"/>
      <c r="P163" s="201"/>
      <c r="Q163" s="201"/>
      <c r="R163" s="201"/>
      <c r="S163" s="201"/>
    </row>
    <row r="164" spans="2:19" s="187" customFormat="1" ht="18" customHeight="1">
      <c r="B164" s="201"/>
      <c r="C164" s="201"/>
      <c r="D164" s="201"/>
      <c r="E164" s="201"/>
      <c r="F164" s="201"/>
      <c r="G164" s="201"/>
      <c r="H164" s="201"/>
      <c r="I164" s="201"/>
      <c r="J164" s="201"/>
      <c r="K164" s="201"/>
      <c r="L164" s="201"/>
      <c r="M164" s="201"/>
      <c r="N164" s="201"/>
      <c r="O164" s="201"/>
      <c r="P164" s="201"/>
      <c r="Q164" s="201"/>
      <c r="R164" s="201"/>
      <c r="S164" s="201"/>
    </row>
    <row r="165" spans="2:19" s="187" customFormat="1" ht="18" customHeight="1">
      <c r="B165" s="201"/>
      <c r="C165" s="201"/>
      <c r="D165" s="201"/>
      <c r="E165" s="201"/>
      <c r="F165" s="201"/>
      <c r="G165" s="201"/>
      <c r="H165" s="201"/>
      <c r="I165" s="201"/>
      <c r="J165" s="201"/>
      <c r="K165" s="201"/>
      <c r="L165" s="201"/>
      <c r="M165" s="201"/>
      <c r="N165" s="201"/>
      <c r="O165" s="201"/>
      <c r="P165" s="201"/>
      <c r="Q165" s="201"/>
      <c r="R165" s="201"/>
      <c r="S165" s="201"/>
    </row>
    <row r="166" spans="2:19" s="187" customFormat="1" ht="18" customHeight="1">
      <c r="B166" s="201"/>
      <c r="C166" s="201"/>
      <c r="D166" s="201"/>
      <c r="E166" s="201"/>
      <c r="F166" s="201"/>
      <c r="G166" s="201"/>
      <c r="H166" s="201"/>
      <c r="I166" s="201"/>
      <c r="J166" s="201"/>
      <c r="K166" s="201"/>
      <c r="L166" s="201"/>
      <c r="M166" s="201"/>
      <c r="N166" s="201"/>
      <c r="O166" s="201"/>
      <c r="P166" s="201"/>
      <c r="Q166" s="201"/>
      <c r="R166" s="201"/>
      <c r="S166" s="201"/>
    </row>
    <row r="167" spans="2:19" s="187" customFormat="1" ht="18" customHeight="1">
      <c r="B167" s="201"/>
      <c r="C167" s="201"/>
      <c r="D167" s="201"/>
      <c r="E167" s="201"/>
      <c r="F167" s="201"/>
      <c r="G167" s="201"/>
      <c r="H167" s="201"/>
      <c r="I167" s="201"/>
      <c r="J167" s="201"/>
      <c r="K167" s="201"/>
      <c r="L167" s="201"/>
      <c r="M167" s="201"/>
      <c r="N167" s="201"/>
      <c r="O167" s="201"/>
      <c r="P167" s="201"/>
      <c r="Q167" s="201"/>
      <c r="R167" s="201"/>
      <c r="S167" s="201"/>
    </row>
    <row r="168" spans="2:19" s="187" customFormat="1" ht="18" customHeight="1">
      <c r="B168" s="201"/>
      <c r="C168" s="201"/>
      <c r="D168" s="201"/>
      <c r="E168" s="201"/>
      <c r="F168" s="201"/>
      <c r="G168" s="201"/>
      <c r="H168" s="201"/>
      <c r="I168" s="201"/>
      <c r="J168" s="201"/>
      <c r="K168" s="201"/>
      <c r="L168" s="201"/>
      <c r="M168" s="201"/>
      <c r="N168" s="201"/>
      <c r="O168" s="201"/>
      <c r="P168" s="201"/>
      <c r="Q168" s="201"/>
      <c r="R168" s="201"/>
      <c r="S168" s="201"/>
    </row>
    <row r="169" spans="2:19" s="187" customFormat="1" ht="18" customHeight="1">
      <c r="B169" s="201"/>
      <c r="C169" s="201"/>
      <c r="D169" s="201"/>
      <c r="E169" s="201"/>
      <c r="F169" s="201"/>
      <c r="G169" s="201"/>
      <c r="H169" s="201"/>
      <c r="I169" s="201"/>
      <c r="J169" s="201"/>
      <c r="K169" s="201"/>
      <c r="L169" s="201"/>
      <c r="M169" s="201"/>
      <c r="N169" s="201"/>
      <c r="O169" s="201"/>
      <c r="P169" s="201"/>
      <c r="Q169" s="201"/>
      <c r="R169" s="201"/>
      <c r="S169" s="201"/>
    </row>
    <row r="170" spans="2:19" s="187" customFormat="1" ht="18" customHeight="1">
      <c r="B170" s="201"/>
      <c r="C170" s="201"/>
      <c r="D170" s="201"/>
      <c r="E170" s="201"/>
      <c r="F170" s="201"/>
      <c r="G170" s="201"/>
      <c r="H170" s="201"/>
      <c r="I170" s="201"/>
      <c r="J170" s="201"/>
      <c r="K170" s="201"/>
      <c r="L170" s="201"/>
      <c r="M170" s="201"/>
      <c r="N170" s="201"/>
      <c r="O170" s="201"/>
      <c r="P170" s="201"/>
      <c r="Q170" s="201"/>
      <c r="R170" s="201"/>
      <c r="S170" s="201"/>
    </row>
    <row r="171" spans="2:19" s="187" customFormat="1" ht="18" customHeight="1">
      <c r="B171" s="201"/>
      <c r="C171" s="201"/>
      <c r="D171" s="201"/>
      <c r="E171" s="201"/>
      <c r="F171" s="201"/>
      <c r="G171" s="201"/>
      <c r="H171" s="201"/>
      <c r="I171" s="201"/>
      <c r="J171" s="201"/>
      <c r="K171" s="201"/>
      <c r="L171" s="201"/>
      <c r="M171" s="201"/>
      <c r="N171" s="201"/>
      <c r="O171" s="201"/>
      <c r="P171" s="201"/>
      <c r="Q171" s="201"/>
      <c r="R171" s="201"/>
      <c r="S171" s="201"/>
    </row>
    <row r="172" spans="2:19" s="187" customFormat="1" ht="18" customHeight="1">
      <c r="B172" s="201"/>
      <c r="C172" s="201"/>
      <c r="D172" s="201"/>
      <c r="E172" s="201"/>
      <c r="F172" s="201"/>
      <c r="G172" s="201"/>
      <c r="H172" s="201"/>
      <c r="I172" s="201"/>
      <c r="J172" s="201"/>
      <c r="K172" s="201"/>
      <c r="L172" s="201"/>
      <c r="M172" s="201"/>
      <c r="N172" s="201"/>
      <c r="O172" s="201"/>
      <c r="P172" s="201"/>
      <c r="Q172" s="201"/>
      <c r="R172" s="201"/>
      <c r="S172" s="201"/>
    </row>
    <row r="173" spans="2:19" s="187" customFormat="1" ht="18" customHeight="1">
      <c r="B173" s="201"/>
      <c r="C173" s="201"/>
      <c r="D173" s="201"/>
      <c r="E173" s="201"/>
      <c r="F173" s="201"/>
      <c r="G173" s="201"/>
      <c r="H173" s="201"/>
      <c r="I173" s="201"/>
      <c r="J173" s="201"/>
      <c r="K173" s="201"/>
      <c r="L173" s="201"/>
      <c r="M173" s="201"/>
      <c r="N173" s="201"/>
      <c r="O173" s="201"/>
      <c r="P173" s="201"/>
      <c r="Q173" s="201"/>
      <c r="R173" s="201"/>
      <c r="S173" s="201"/>
    </row>
    <row r="174" spans="2:19" s="187" customFormat="1" ht="18" customHeight="1">
      <c r="B174" s="201"/>
      <c r="C174" s="201"/>
      <c r="D174" s="201"/>
      <c r="E174" s="201"/>
      <c r="F174" s="201"/>
      <c r="G174" s="201"/>
      <c r="H174" s="201"/>
      <c r="I174" s="201"/>
      <c r="J174" s="201"/>
      <c r="K174" s="201"/>
      <c r="L174" s="201"/>
      <c r="M174" s="201"/>
      <c r="N174" s="201"/>
      <c r="O174" s="201"/>
      <c r="P174" s="201"/>
      <c r="Q174" s="201"/>
      <c r="R174" s="201"/>
      <c r="S174" s="201"/>
    </row>
    <row r="175" spans="2:19" s="187" customFormat="1" ht="18" customHeight="1">
      <c r="B175" s="201"/>
      <c r="C175" s="201"/>
      <c r="D175" s="201"/>
      <c r="E175" s="201"/>
      <c r="F175" s="201"/>
      <c r="G175" s="201"/>
      <c r="H175" s="201"/>
      <c r="I175" s="201"/>
      <c r="J175" s="201"/>
      <c r="K175" s="201"/>
      <c r="L175" s="201"/>
      <c r="M175" s="201"/>
      <c r="N175" s="201"/>
      <c r="O175" s="201"/>
      <c r="P175" s="201"/>
      <c r="Q175" s="201"/>
      <c r="R175" s="201"/>
      <c r="S175" s="201"/>
    </row>
    <row r="176" spans="2:19" s="187" customFormat="1" ht="18" customHeight="1">
      <c r="B176" s="201"/>
      <c r="C176" s="201"/>
      <c r="D176" s="201"/>
      <c r="E176" s="201"/>
      <c r="F176" s="201"/>
      <c r="G176" s="201"/>
      <c r="H176" s="201"/>
      <c r="I176" s="201"/>
      <c r="J176" s="201"/>
      <c r="K176" s="201"/>
      <c r="L176" s="201"/>
      <c r="M176" s="201"/>
      <c r="N176" s="201"/>
      <c r="O176" s="201"/>
      <c r="P176" s="201"/>
      <c r="Q176" s="201"/>
      <c r="R176" s="201"/>
      <c r="S176" s="201"/>
    </row>
    <row r="177" spans="2:19" s="187" customFormat="1" ht="18" customHeight="1">
      <c r="B177" s="201"/>
      <c r="C177" s="201"/>
      <c r="D177" s="201"/>
      <c r="E177" s="201"/>
      <c r="F177" s="201"/>
      <c r="G177" s="201"/>
      <c r="H177" s="201"/>
      <c r="I177" s="201"/>
      <c r="J177" s="201"/>
      <c r="K177" s="201"/>
      <c r="L177" s="201"/>
      <c r="M177" s="201"/>
      <c r="N177" s="201"/>
      <c r="O177" s="201"/>
      <c r="P177" s="201"/>
      <c r="Q177" s="201"/>
      <c r="R177" s="201"/>
      <c r="S177" s="201"/>
    </row>
    <row r="178" spans="2:19" s="187" customFormat="1" ht="18" customHeight="1">
      <c r="B178" s="201"/>
      <c r="C178" s="201"/>
      <c r="D178" s="201"/>
      <c r="E178" s="201"/>
      <c r="F178" s="201"/>
      <c r="G178" s="201"/>
      <c r="H178" s="201"/>
      <c r="I178" s="201"/>
      <c r="J178" s="201"/>
      <c r="K178" s="201"/>
      <c r="L178" s="201"/>
      <c r="M178" s="201"/>
      <c r="N178" s="201"/>
      <c r="O178" s="201"/>
      <c r="P178" s="201"/>
      <c r="Q178" s="201"/>
      <c r="R178" s="201"/>
      <c r="S178" s="201"/>
    </row>
    <row r="179" spans="2:19" s="187" customFormat="1" ht="18" customHeight="1">
      <c r="B179" s="201"/>
      <c r="C179" s="201"/>
      <c r="D179" s="201"/>
      <c r="E179" s="201"/>
      <c r="F179" s="201"/>
      <c r="G179" s="201"/>
      <c r="H179" s="201"/>
      <c r="I179" s="201"/>
      <c r="J179" s="201"/>
      <c r="K179" s="201"/>
      <c r="L179" s="201"/>
      <c r="M179" s="201"/>
      <c r="N179" s="201"/>
      <c r="O179" s="201"/>
      <c r="P179" s="201"/>
      <c r="Q179" s="201"/>
      <c r="R179" s="201"/>
      <c r="S179" s="201"/>
    </row>
    <row r="180" spans="2:19" s="187" customFormat="1" ht="18" customHeight="1">
      <c r="B180" s="201"/>
      <c r="C180" s="201"/>
      <c r="D180" s="201"/>
      <c r="E180" s="201"/>
      <c r="F180" s="201"/>
      <c r="G180" s="201"/>
      <c r="H180" s="201"/>
      <c r="I180" s="201"/>
      <c r="J180" s="201"/>
      <c r="K180" s="201"/>
      <c r="L180" s="201"/>
      <c r="M180" s="201"/>
      <c r="N180" s="201"/>
      <c r="O180" s="201"/>
      <c r="P180" s="201"/>
      <c r="Q180" s="201"/>
      <c r="R180" s="201"/>
      <c r="S180" s="201"/>
    </row>
    <row r="181" spans="2:19" s="187" customFormat="1" ht="18" customHeight="1">
      <c r="B181" s="201"/>
      <c r="C181" s="201"/>
      <c r="D181" s="201"/>
      <c r="E181" s="201"/>
      <c r="F181" s="201"/>
      <c r="G181" s="201"/>
      <c r="H181" s="201"/>
      <c r="I181" s="201"/>
      <c r="J181" s="201"/>
      <c r="K181" s="201"/>
      <c r="L181" s="201"/>
      <c r="M181" s="201"/>
      <c r="N181" s="201"/>
      <c r="O181" s="201"/>
      <c r="P181" s="201"/>
      <c r="Q181" s="201"/>
      <c r="R181" s="201"/>
      <c r="S181" s="201"/>
    </row>
    <row r="182" spans="2:19" s="187" customFormat="1" ht="18" customHeight="1">
      <c r="B182" s="201"/>
      <c r="C182" s="201"/>
      <c r="D182" s="201"/>
      <c r="E182" s="201"/>
      <c r="F182" s="201"/>
      <c r="G182" s="201"/>
      <c r="H182" s="201"/>
      <c r="I182" s="201"/>
      <c r="J182" s="201"/>
      <c r="K182" s="201"/>
      <c r="L182" s="201"/>
      <c r="M182" s="201"/>
      <c r="N182" s="201"/>
      <c r="O182" s="201"/>
      <c r="P182" s="201"/>
      <c r="Q182" s="201"/>
      <c r="R182" s="201"/>
      <c r="S182" s="201"/>
    </row>
    <row r="183" spans="2:19" s="187" customFormat="1" ht="18" customHeight="1">
      <c r="B183" s="201"/>
      <c r="C183" s="201"/>
      <c r="D183" s="201"/>
      <c r="E183" s="201"/>
      <c r="F183" s="201"/>
      <c r="G183" s="201"/>
      <c r="H183" s="201"/>
      <c r="I183" s="201"/>
      <c r="J183" s="201"/>
      <c r="K183" s="201"/>
      <c r="L183" s="201"/>
      <c r="M183" s="201"/>
      <c r="N183" s="201"/>
      <c r="O183" s="201"/>
      <c r="P183" s="201"/>
      <c r="Q183" s="201"/>
      <c r="R183" s="201"/>
      <c r="S183" s="201"/>
    </row>
    <row r="184" spans="2:19" s="187" customFormat="1" ht="18" customHeight="1">
      <c r="B184" s="201"/>
      <c r="C184" s="201"/>
      <c r="D184" s="201"/>
      <c r="E184" s="201"/>
      <c r="F184" s="201"/>
      <c r="G184" s="201"/>
      <c r="H184" s="201"/>
      <c r="I184" s="201"/>
      <c r="J184" s="201"/>
      <c r="K184" s="201"/>
      <c r="L184" s="201"/>
      <c r="M184" s="201"/>
      <c r="N184" s="201"/>
      <c r="O184" s="201"/>
      <c r="P184" s="201"/>
      <c r="Q184" s="201"/>
      <c r="R184" s="201"/>
      <c r="S184" s="201"/>
    </row>
    <row r="185" spans="2:19" s="187" customFormat="1" ht="18" customHeight="1">
      <c r="B185" s="201"/>
      <c r="C185" s="201"/>
      <c r="D185" s="201"/>
      <c r="E185" s="201"/>
      <c r="F185" s="201"/>
      <c r="G185" s="201"/>
      <c r="H185" s="201"/>
      <c r="I185" s="201"/>
      <c r="J185" s="201"/>
      <c r="K185" s="201"/>
      <c r="L185" s="201"/>
      <c r="M185" s="201"/>
      <c r="N185" s="201"/>
      <c r="O185" s="201"/>
      <c r="P185" s="201"/>
      <c r="Q185" s="201"/>
      <c r="R185" s="201"/>
      <c r="S185" s="201"/>
    </row>
    <row r="186" spans="2:19" s="187" customFormat="1" ht="18" customHeight="1">
      <c r="B186" s="201"/>
      <c r="C186" s="201"/>
      <c r="D186" s="201"/>
      <c r="E186" s="201"/>
      <c r="F186" s="201"/>
      <c r="G186" s="201"/>
      <c r="H186" s="201"/>
      <c r="I186" s="201"/>
      <c r="J186" s="201"/>
      <c r="K186" s="201"/>
      <c r="L186" s="201"/>
      <c r="M186" s="201"/>
      <c r="N186" s="201"/>
      <c r="O186" s="201"/>
      <c r="P186" s="201"/>
      <c r="Q186" s="201"/>
      <c r="R186" s="201"/>
      <c r="S186" s="201"/>
    </row>
    <row r="187" spans="2:19" s="187" customFormat="1" ht="18" customHeight="1">
      <c r="B187" s="201"/>
      <c r="C187" s="201"/>
      <c r="D187" s="201"/>
      <c r="E187" s="201"/>
      <c r="F187" s="201"/>
      <c r="G187" s="201"/>
      <c r="H187" s="201"/>
      <c r="I187" s="201"/>
      <c r="J187" s="201"/>
      <c r="K187" s="201"/>
      <c r="L187" s="201"/>
      <c r="M187" s="201"/>
      <c r="N187" s="201"/>
      <c r="O187" s="201"/>
      <c r="P187" s="201"/>
      <c r="Q187" s="201"/>
      <c r="R187" s="201"/>
      <c r="S187" s="201"/>
    </row>
    <row r="188" spans="2:19" s="187" customFormat="1" ht="18" customHeight="1">
      <c r="B188" s="201"/>
      <c r="C188" s="201"/>
      <c r="D188" s="201"/>
      <c r="E188" s="201"/>
      <c r="F188" s="201"/>
      <c r="G188" s="201"/>
      <c r="H188" s="201"/>
      <c r="I188" s="201"/>
      <c r="J188" s="201"/>
      <c r="K188" s="201"/>
      <c r="L188" s="201"/>
      <c r="M188" s="201"/>
      <c r="N188" s="201"/>
      <c r="O188" s="201"/>
      <c r="P188" s="201"/>
      <c r="Q188" s="201"/>
      <c r="R188" s="201"/>
      <c r="S188" s="201"/>
    </row>
    <row r="189" spans="2:19" s="187" customFormat="1" ht="18" customHeight="1">
      <c r="B189" s="201"/>
      <c r="C189" s="201"/>
      <c r="D189" s="201"/>
      <c r="E189" s="201"/>
      <c r="F189" s="201"/>
      <c r="G189" s="201"/>
      <c r="H189" s="201"/>
      <c r="I189" s="201"/>
      <c r="J189" s="201"/>
      <c r="K189" s="201"/>
      <c r="L189" s="201"/>
      <c r="M189" s="201"/>
      <c r="N189" s="201"/>
      <c r="O189" s="201"/>
      <c r="P189" s="201"/>
      <c r="Q189" s="201"/>
      <c r="R189" s="201"/>
      <c r="S189" s="201"/>
    </row>
    <row r="190" spans="2:19" s="187" customFormat="1" ht="18" customHeight="1">
      <c r="B190" s="201"/>
      <c r="C190" s="201"/>
      <c r="D190" s="201"/>
      <c r="E190" s="201"/>
      <c r="F190" s="201"/>
      <c r="G190" s="201"/>
      <c r="H190" s="201"/>
      <c r="I190" s="201"/>
      <c r="J190" s="201"/>
      <c r="K190" s="201"/>
      <c r="L190" s="201"/>
      <c r="M190" s="201"/>
      <c r="N190" s="201"/>
      <c r="O190" s="201"/>
      <c r="P190" s="201"/>
      <c r="Q190" s="201"/>
      <c r="R190" s="201"/>
      <c r="S190" s="201"/>
    </row>
    <row r="191" spans="2:19" s="187" customFormat="1" ht="18" customHeight="1">
      <c r="B191" s="201"/>
      <c r="C191" s="201"/>
      <c r="D191" s="201"/>
      <c r="E191" s="201"/>
      <c r="F191" s="201"/>
      <c r="G191" s="201"/>
      <c r="H191" s="201"/>
      <c r="I191" s="201"/>
      <c r="J191" s="201"/>
      <c r="K191" s="201"/>
      <c r="L191" s="201"/>
      <c r="M191" s="201"/>
      <c r="N191" s="201"/>
      <c r="O191" s="201"/>
      <c r="P191" s="201"/>
      <c r="Q191" s="201"/>
      <c r="R191" s="201"/>
      <c r="S191" s="201"/>
    </row>
    <row r="192" spans="2:19" s="187" customFormat="1" ht="18" customHeight="1">
      <c r="B192" s="201"/>
      <c r="C192" s="201"/>
      <c r="D192" s="201"/>
      <c r="E192" s="201"/>
      <c r="F192" s="201"/>
      <c r="G192" s="201"/>
      <c r="H192" s="201"/>
      <c r="I192" s="201"/>
      <c r="J192" s="201"/>
      <c r="K192" s="201"/>
      <c r="L192" s="201"/>
      <c r="M192" s="201"/>
      <c r="N192" s="201"/>
      <c r="O192" s="201"/>
      <c r="P192" s="201"/>
      <c r="Q192" s="201"/>
      <c r="R192" s="201"/>
      <c r="S192" s="201"/>
    </row>
    <row r="193" spans="2:19" s="187" customFormat="1" ht="18" customHeight="1">
      <c r="B193" s="201"/>
      <c r="C193" s="201"/>
      <c r="D193" s="201"/>
      <c r="E193" s="201"/>
      <c r="F193" s="201"/>
      <c r="G193" s="201"/>
      <c r="H193" s="201"/>
      <c r="I193" s="201"/>
      <c r="J193" s="201"/>
      <c r="K193" s="201"/>
      <c r="L193" s="201"/>
      <c r="M193" s="201"/>
      <c r="N193" s="201"/>
      <c r="O193" s="201"/>
      <c r="P193" s="201"/>
      <c r="Q193" s="201"/>
      <c r="R193" s="201"/>
      <c r="S193" s="201"/>
    </row>
    <row r="194" spans="2:19" s="187" customFormat="1" ht="18" customHeight="1">
      <c r="B194" s="201"/>
      <c r="C194" s="201"/>
      <c r="D194" s="201"/>
      <c r="E194" s="201"/>
      <c r="F194" s="201"/>
      <c r="G194" s="201"/>
      <c r="H194" s="201"/>
      <c r="I194" s="201"/>
      <c r="J194" s="201"/>
      <c r="K194" s="201"/>
      <c r="L194" s="201"/>
      <c r="M194" s="201"/>
      <c r="N194" s="201"/>
      <c r="O194" s="201"/>
      <c r="P194" s="201"/>
      <c r="Q194" s="201"/>
      <c r="R194" s="201"/>
      <c r="S194" s="201"/>
    </row>
    <row r="195" spans="2:19" s="187" customFormat="1" ht="18" customHeight="1">
      <c r="B195" s="201"/>
      <c r="C195" s="201"/>
      <c r="D195" s="201"/>
      <c r="E195" s="201"/>
      <c r="F195" s="201"/>
      <c r="G195" s="201"/>
      <c r="H195" s="201"/>
      <c r="I195" s="201"/>
      <c r="J195" s="201"/>
      <c r="K195" s="201"/>
      <c r="L195" s="201"/>
      <c r="M195" s="201"/>
      <c r="N195" s="201"/>
      <c r="O195" s="201"/>
      <c r="P195" s="201"/>
      <c r="Q195" s="201"/>
      <c r="R195" s="201"/>
      <c r="S195" s="201"/>
    </row>
    <row r="196" spans="2:19" s="187" customFormat="1" ht="18" customHeight="1">
      <c r="B196" s="201"/>
      <c r="C196" s="201"/>
      <c r="D196" s="201"/>
      <c r="E196" s="201"/>
      <c r="F196" s="201"/>
      <c r="G196" s="201"/>
      <c r="H196" s="201"/>
      <c r="I196" s="201"/>
      <c r="J196" s="201"/>
      <c r="K196" s="201"/>
      <c r="L196" s="201"/>
      <c r="M196" s="201"/>
      <c r="N196" s="201"/>
      <c r="O196" s="201"/>
      <c r="P196" s="201"/>
      <c r="Q196" s="201"/>
      <c r="R196" s="201"/>
      <c r="S196" s="201"/>
    </row>
    <row r="197" spans="2:19" s="187" customFormat="1" ht="18" customHeight="1">
      <c r="B197" s="201"/>
      <c r="C197" s="201"/>
      <c r="D197" s="201"/>
      <c r="E197" s="201"/>
      <c r="F197" s="201"/>
      <c r="G197" s="201"/>
      <c r="H197" s="201"/>
      <c r="I197" s="201"/>
      <c r="J197" s="201"/>
      <c r="K197" s="201"/>
      <c r="L197" s="201"/>
      <c r="M197" s="201"/>
      <c r="N197" s="201"/>
      <c r="O197" s="201"/>
      <c r="P197" s="201"/>
      <c r="Q197" s="201"/>
      <c r="R197" s="201"/>
      <c r="S197" s="201"/>
    </row>
    <row r="198" spans="2:19" s="187" customFormat="1" ht="18" customHeight="1">
      <c r="B198" s="201"/>
      <c r="C198" s="201"/>
      <c r="D198" s="201"/>
      <c r="E198" s="201"/>
      <c r="F198" s="201"/>
      <c r="G198" s="201"/>
      <c r="H198" s="201"/>
      <c r="I198" s="201"/>
      <c r="J198" s="201"/>
      <c r="K198" s="201"/>
      <c r="L198" s="201"/>
      <c r="M198" s="201"/>
      <c r="N198" s="201"/>
      <c r="O198" s="201"/>
      <c r="P198" s="201"/>
      <c r="Q198" s="201"/>
      <c r="R198" s="201"/>
      <c r="S198" s="201"/>
    </row>
    <row r="199" spans="2:19" s="187" customFormat="1" ht="18" customHeight="1">
      <c r="B199" s="201"/>
      <c r="C199" s="201"/>
      <c r="D199" s="201"/>
      <c r="E199" s="201"/>
      <c r="F199" s="201"/>
      <c r="G199" s="201"/>
      <c r="H199" s="201"/>
      <c r="I199" s="201"/>
      <c r="J199" s="201"/>
      <c r="K199" s="201"/>
      <c r="L199" s="201"/>
      <c r="M199" s="201"/>
      <c r="N199" s="201"/>
      <c r="O199" s="201"/>
      <c r="P199" s="201"/>
      <c r="Q199" s="201"/>
      <c r="R199" s="201"/>
      <c r="S199" s="201"/>
    </row>
    <row r="200" spans="2:19" s="187" customFormat="1" ht="18" customHeight="1">
      <c r="B200" s="201"/>
      <c r="C200" s="201"/>
      <c r="D200" s="201"/>
      <c r="E200" s="201"/>
      <c r="F200" s="201"/>
      <c r="G200" s="201"/>
      <c r="H200" s="201"/>
      <c r="I200" s="201"/>
      <c r="J200" s="201"/>
      <c r="K200" s="201"/>
      <c r="L200" s="201"/>
      <c r="M200" s="201"/>
      <c r="N200" s="201"/>
      <c r="O200" s="201"/>
      <c r="P200" s="201"/>
      <c r="Q200" s="201"/>
      <c r="R200" s="201"/>
      <c r="S200" s="201"/>
    </row>
    <row r="201" spans="2:19" s="187" customFormat="1" ht="18" customHeight="1">
      <c r="B201" s="201"/>
      <c r="C201" s="201"/>
      <c r="D201" s="201"/>
      <c r="E201" s="201"/>
      <c r="F201" s="201"/>
      <c r="G201" s="201"/>
      <c r="H201" s="201"/>
      <c r="I201" s="201"/>
      <c r="J201" s="201"/>
      <c r="K201" s="201"/>
      <c r="L201" s="201"/>
      <c r="M201" s="201"/>
      <c r="N201" s="201"/>
      <c r="O201" s="201"/>
      <c r="P201" s="201"/>
      <c r="Q201" s="201"/>
      <c r="R201" s="201"/>
      <c r="S201" s="201"/>
    </row>
    <row r="202" spans="2:19" s="187" customFormat="1" ht="18" customHeight="1">
      <c r="B202" s="201"/>
      <c r="C202" s="201"/>
      <c r="D202" s="201"/>
      <c r="E202" s="201"/>
      <c r="F202" s="201"/>
      <c r="G202" s="201"/>
      <c r="H202" s="201"/>
      <c r="I202" s="201"/>
      <c r="J202" s="201"/>
      <c r="K202" s="201"/>
      <c r="L202" s="201"/>
      <c r="M202" s="201"/>
      <c r="N202" s="201"/>
      <c r="O202" s="201"/>
      <c r="P202" s="201"/>
      <c r="Q202" s="201"/>
      <c r="R202" s="201"/>
      <c r="S202" s="201"/>
    </row>
    <row r="203" spans="2:19" s="187" customFormat="1" ht="18" customHeight="1">
      <c r="B203" s="201"/>
      <c r="C203" s="201"/>
      <c r="D203" s="201"/>
      <c r="E203" s="201"/>
      <c r="F203" s="201"/>
      <c r="G203" s="201"/>
      <c r="H203" s="201"/>
      <c r="I203" s="201"/>
      <c r="J203" s="201"/>
      <c r="K203" s="201"/>
      <c r="L203" s="201"/>
      <c r="M203" s="201"/>
      <c r="N203" s="201"/>
      <c r="O203" s="201"/>
      <c r="P203" s="201"/>
      <c r="Q203" s="201"/>
      <c r="R203" s="201"/>
      <c r="S203" s="201"/>
    </row>
    <row r="204" spans="2:19" s="187" customFormat="1" ht="18" customHeight="1">
      <c r="B204" s="201"/>
      <c r="C204" s="201"/>
      <c r="D204" s="201"/>
      <c r="E204" s="201"/>
      <c r="F204" s="201"/>
      <c r="G204" s="201"/>
      <c r="H204" s="201"/>
      <c r="I204" s="201"/>
      <c r="J204" s="201"/>
      <c r="K204" s="201"/>
      <c r="L204" s="201"/>
      <c r="M204" s="201"/>
      <c r="N204" s="201"/>
      <c r="O204" s="201"/>
      <c r="P204" s="201"/>
      <c r="Q204" s="201"/>
      <c r="R204" s="201"/>
      <c r="S204" s="201"/>
    </row>
    <row r="205" spans="2:19" s="187" customFormat="1" ht="18" customHeight="1">
      <c r="B205" s="201"/>
      <c r="C205" s="201"/>
      <c r="D205" s="201"/>
      <c r="E205" s="201"/>
      <c r="F205" s="201"/>
      <c r="G205" s="201"/>
      <c r="H205" s="201"/>
      <c r="I205" s="201"/>
      <c r="J205" s="201"/>
      <c r="K205" s="201"/>
      <c r="L205" s="201"/>
      <c r="M205" s="201"/>
      <c r="N205" s="201"/>
      <c r="O205" s="201"/>
      <c r="P205" s="201"/>
      <c r="Q205" s="201"/>
      <c r="R205" s="201"/>
      <c r="S205" s="201"/>
    </row>
    <row r="206" spans="2:19" s="187" customFormat="1" ht="18" customHeight="1">
      <c r="B206" s="201"/>
      <c r="C206" s="201"/>
      <c r="D206" s="201"/>
      <c r="E206" s="201"/>
      <c r="F206" s="201"/>
      <c r="G206" s="201"/>
      <c r="H206" s="201"/>
      <c r="I206" s="201"/>
      <c r="J206" s="201"/>
      <c r="K206" s="201"/>
      <c r="L206" s="201"/>
      <c r="M206" s="201"/>
      <c r="N206" s="201"/>
      <c r="O206" s="201"/>
      <c r="P206" s="201"/>
      <c r="Q206" s="201"/>
      <c r="R206" s="201"/>
      <c r="S206" s="201"/>
    </row>
    <row r="207" spans="2:19" s="187" customFormat="1" ht="18" customHeight="1">
      <c r="B207" s="201"/>
      <c r="C207" s="201"/>
      <c r="D207" s="201"/>
      <c r="E207" s="201"/>
      <c r="F207" s="201"/>
      <c r="G207" s="201"/>
      <c r="H207" s="201"/>
      <c r="I207" s="201"/>
      <c r="J207" s="201"/>
      <c r="K207" s="201"/>
      <c r="L207" s="201"/>
      <c r="M207" s="201"/>
      <c r="N207" s="201"/>
      <c r="O207" s="201"/>
      <c r="P207" s="201"/>
      <c r="Q207" s="201"/>
      <c r="R207" s="201"/>
      <c r="S207" s="201"/>
    </row>
    <row r="208" spans="2:19" s="187" customFormat="1" ht="18" customHeight="1">
      <c r="B208" s="201"/>
      <c r="C208" s="201"/>
      <c r="D208" s="201"/>
      <c r="E208" s="201"/>
      <c r="F208" s="201"/>
      <c r="G208" s="201"/>
      <c r="H208" s="201"/>
      <c r="I208" s="201"/>
      <c r="J208" s="201"/>
      <c r="K208" s="201"/>
      <c r="L208" s="201"/>
      <c r="M208" s="201"/>
      <c r="N208" s="201"/>
      <c r="O208" s="201"/>
      <c r="P208" s="201"/>
      <c r="Q208" s="201"/>
      <c r="R208" s="201"/>
      <c r="S208" s="201"/>
    </row>
    <row r="209" spans="2:19" s="187" customFormat="1" ht="18" customHeight="1">
      <c r="B209" s="201"/>
      <c r="C209" s="201"/>
      <c r="D209" s="201"/>
      <c r="E209" s="201"/>
      <c r="F209" s="201"/>
      <c r="G209" s="201"/>
      <c r="H209" s="201"/>
      <c r="I209" s="201"/>
      <c r="J209" s="201"/>
      <c r="K209" s="201"/>
      <c r="L209" s="201"/>
      <c r="M209" s="201"/>
      <c r="N209" s="201"/>
      <c r="O209" s="201"/>
      <c r="P209" s="201"/>
      <c r="Q209" s="201"/>
      <c r="R209" s="201"/>
      <c r="S209" s="201"/>
    </row>
    <row r="210" spans="2:19" s="187" customFormat="1" ht="18" customHeight="1">
      <c r="B210" s="201"/>
      <c r="C210" s="201"/>
      <c r="D210" s="201"/>
      <c r="E210" s="201"/>
      <c r="F210" s="201"/>
      <c r="G210" s="201"/>
      <c r="H210" s="201"/>
      <c r="I210" s="201"/>
      <c r="J210" s="201"/>
      <c r="K210" s="201"/>
      <c r="L210" s="201"/>
      <c r="M210" s="201"/>
      <c r="N210" s="201"/>
      <c r="O210" s="201"/>
      <c r="P210" s="201"/>
      <c r="Q210" s="201"/>
      <c r="R210" s="201"/>
      <c r="S210" s="201"/>
    </row>
    <row r="211" spans="2:19" s="187" customFormat="1" ht="18" customHeight="1">
      <c r="B211" s="201"/>
      <c r="C211" s="201"/>
      <c r="D211" s="201"/>
      <c r="E211" s="201"/>
      <c r="F211" s="201"/>
      <c r="G211" s="201"/>
      <c r="H211" s="201"/>
      <c r="I211" s="201"/>
      <c r="J211" s="201"/>
      <c r="K211" s="201"/>
      <c r="L211" s="201"/>
      <c r="M211" s="201"/>
      <c r="N211" s="201"/>
      <c r="O211" s="201"/>
      <c r="P211" s="201"/>
      <c r="Q211" s="201"/>
      <c r="R211" s="201"/>
      <c r="S211" s="201"/>
    </row>
    <row r="212" spans="2:19" s="187" customFormat="1" ht="18" customHeight="1">
      <c r="B212" s="201"/>
      <c r="C212" s="201"/>
      <c r="D212" s="201"/>
      <c r="E212" s="201"/>
      <c r="F212" s="201"/>
      <c r="G212" s="201"/>
      <c r="H212" s="201"/>
      <c r="I212" s="201"/>
      <c r="J212" s="201"/>
      <c r="K212" s="201"/>
      <c r="L212" s="201"/>
      <c r="M212" s="201"/>
      <c r="N212" s="201"/>
      <c r="O212" s="201"/>
      <c r="P212" s="201"/>
      <c r="Q212" s="201"/>
      <c r="R212" s="201"/>
      <c r="S212" s="201"/>
    </row>
    <row r="213" spans="2:19" s="187" customFormat="1" ht="18" customHeight="1">
      <c r="B213" s="201"/>
      <c r="C213" s="201"/>
      <c r="D213" s="201"/>
      <c r="E213" s="201"/>
      <c r="F213" s="201"/>
      <c r="G213" s="201"/>
      <c r="H213" s="201"/>
      <c r="I213" s="201"/>
      <c r="J213" s="201"/>
      <c r="K213" s="201"/>
      <c r="L213" s="201"/>
      <c r="M213" s="201"/>
      <c r="N213" s="201"/>
      <c r="O213" s="201"/>
      <c r="P213" s="201"/>
      <c r="Q213" s="201"/>
      <c r="R213" s="201"/>
      <c r="S213" s="201"/>
    </row>
    <row r="214" spans="2:19" s="187" customFormat="1" ht="18" customHeight="1">
      <c r="B214" s="201"/>
      <c r="C214" s="201"/>
      <c r="D214" s="201"/>
      <c r="E214" s="201"/>
      <c r="F214" s="201"/>
      <c r="G214" s="201"/>
      <c r="H214" s="201"/>
      <c r="I214" s="201"/>
      <c r="J214" s="201"/>
      <c r="K214" s="201"/>
      <c r="L214" s="201"/>
      <c r="M214" s="201"/>
      <c r="N214" s="201"/>
      <c r="O214" s="201"/>
      <c r="P214" s="201"/>
      <c r="Q214" s="201"/>
      <c r="R214" s="201"/>
      <c r="S214" s="201"/>
    </row>
    <row r="215" spans="2:19" s="187" customFormat="1" ht="18" customHeight="1">
      <c r="B215" s="201"/>
      <c r="C215" s="201"/>
      <c r="D215" s="201"/>
      <c r="E215" s="201"/>
      <c r="F215" s="201"/>
      <c r="G215" s="201"/>
      <c r="H215" s="201"/>
      <c r="I215" s="201"/>
      <c r="J215" s="201"/>
      <c r="K215" s="201"/>
      <c r="L215" s="201"/>
      <c r="M215" s="201"/>
      <c r="N215" s="201"/>
      <c r="O215" s="201"/>
      <c r="P215" s="201"/>
      <c r="Q215" s="201"/>
      <c r="R215" s="201"/>
      <c r="S215" s="201"/>
    </row>
    <row r="216" spans="2:19" s="187" customFormat="1" ht="18" customHeight="1">
      <c r="B216" s="201"/>
      <c r="C216" s="201"/>
      <c r="D216" s="201"/>
      <c r="E216" s="201"/>
      <c r="F216" s="201"/>
      <c r="G216" s="201"/>
      <c r="H216" s="201"/>
      <c r="I216" s="201"/>
      <c r="J216" s="201"/>
      <c r="K216" s="201"/>
      <c r="L216" s="201"/>
      <c r="M216" s="201"/>
      <c r="N216" s="201"/>
      <c r="O216" s="201"/>
      <c r="P216" s="201"/>
      <c r="Q216" s="201"/>
      <c r="R216" s="201"/>
      <c r="S216" s="201"/>
    </row>
    <row r="217" spans="2:19" s="187" customFormat="1" ht="18" customHeight="1">
      <c r="B217" s="201"/>
      <c r="C217" s="201"/>
      <c r="D217" s="201"/>
      <c r="E217" s="201"/>
      <c r="F217" s="201"/>
      <c r="G217" s="201"/>
      <c r="H217" s="201"/>
      <c r="I217" s="201"/>
      <c r="J217" s="201"/>
      <c r="K217" s="201"/>
      <c r="L217" s="201"/>
      <c r="M217" s="201"/>
      <c r="N217" s="201"/>
      <c r="O217" s="201"/>
      <c r="P217" s="201"/>
      <c r="Q217" s="201"/>
      <c r="R217" s="201"/>
      <c r="S217" s="201"/>
    </row>
    <row r="218" spans="2:19" s="187" customFormat="1" ht="18" customHeight="1">
      <c r="B218" s="201"/>
      <c r="C218" s="201"/>
      <c r="D218" s="201"/>
      <c r="E218" s="201"/>
      <c r="F218" s="201"/>
      <c r="G218" s="201"/>
      <c r="H218" s="201"/>
      <c r="I218" s="201"/>
      <c r="J218" s="201"/>
      <c r="K218" s="201"/>
      <c r="L218" s="201"/>
      <c r="M218" s="201"/>
      <c r="N218" s="201"/>
      <c r="O218" s="201"/>
      <c r="P218" s="201"/>
      <c r="Q218" s="201"/>
      <c r="R218" s="201"/>
      <c r="S218" s="201"/>
    </row>
    <row r="219" spans="2:19" s="187" customFormat="1" ht="18" customHeight="1">
      <c r="B219" s="201"/>
      <c r="C219" s="201"/>
      <c r="D219" s="201"/>
      <c r="E219" s="201"/>
      <c r="F219" s="201"/>
      <c r="G219" s="201"/>
      <c r="H219" s="201"/>
      <c r="I219" s="201"/>
      <c r="J219" s="201"/>
      <c r="K219" s="201"/>
      <c r="L219" s="201"/>
      <c r="M219" s="201"/>
      <c r="N219" s="201"/>
      <c r="O219" s="201"/>
      <c r="P219" s="201"/>
      <c r="Q219" s="201"/>
      <c r="R219" s="201"/>
      <c r="S219" s="201"/>
    </row>
    <row r="220" spans="2:19" s="187" customFormat="1" ht="18" customHeight="1">
      <c r="B220" s="201"/>
      <c r="C220" s="201"/>
      <c r="D220" s="201"/>
      <c r="E220" s="201"/>
      <c r="F220" s="201"/>
      <c r="G220" s="201"/>
      <c r="H220" s="201"/>
      <c r="I220" s="201"/>
      <c r="J220" s="201"/>
      <c r="K220" s="201"/>
      <c r="L220" s="201"/>
      <c r="M220" s="201"/>
      <c r="N220" s="201"/>
      <c r="O220" s="201"/>
      <c r="P220" s="201"/>
      <c r="Q220" s="201"/>
      <c r="R220" s="201"/>
      <c r="S220" s="201"/>
    </row>
    <row r="221" spans="2:19" s="187" customFormat="1" ht="18" customHeight="1">
      <c r="B221" s="201"/>
      <c r="C221" s="201"/>
      <c r="D221" s="201"/>
      <c r="E221" s="201"/>
      <c r="F221" s="201"/>
      <c r="G221" s="201"/>
      <c r="H221" s="201"/>
      <c r="I221" s="201"/>
      <c r="J221" s="201"/>
      <c r="K221" s="201"/>
      <c r="L221" s="201"/>
      <c r="M221" s="201"/>
      <c r="N221" s="201"/>
      <c r="O221" s="201"/>
      <c r="P221" s="201"/>
      <c r="Q221" s="201"/>
      <c r="R221" s="201"/>
      <c r="S221" s="201"/>
    </row>
    <row r="222" spans="2:19" s="187" customFormat="1" ht="18" customHeight="1">
      <c r="B222" s="201"/>
      <c r="C222" s="201"/>
      <c r="D222" s="201"/>
      <c r="E222" s="201"/>
      <c r="F222" s="201"/>
      <c r="G222" s="201"/>
      <c r="H222" s="201"/>
      <c r="I222" s="201"/>
      <c r="J222" s="201"/>
      <c r="K222" s="201"/>
      <c r="L222" s="201"/>
      <c r="M222" s="201"/>
      <c r="N222" s="201"/>
      <c r="O222" s="201"/>
      <c r="P222" s="201"/>
      <c r="Q222" s="201"/>
      <c r="R222" s="201"/>
      <c r="S222" s="201"/>
    </row>
    <row r="223" spans="2:19" s="187" customFormat="1" ht="18" customHeight="1">
      <c r="B223" s="201"/>
      <c r="C223" s="201"/>
      <c r="D223" s="201"/>
      <c r="E223" s="201"/>
      <c r="F223" s="201"/>
      <c r="G223" s="201"/>
      <c r="H223" s="201"/>
      <c r="I223" s="201"/>
      <c r="J223" s="201"/>
      <c r="K223" s="201"/>
      <c r="L223" s="201"/>
      <c r="M223" s="201"/>
      <c r="N223" s="201"/>
      <c r="O223" s="201"/>
      <c r="P223" s="201"/>
      <c r="Q223" s="201"/>
      <c r="R223" s="201"/>
      <c r="S223" s="201"/>
    </row>
    <row r="224" spans="2:19" s="187" customFormat="1" ht="18" customHeight="1">
      <c r="B224" s="201"/>
      <c r="C224" s="201"/>
      <c r="D224" s="201"/>
      <c r="E224" s="201"/>
      <c r="F224" s="201"/>
      <c r="G224" s="201"/>
      <c r="H224" s="201"/>
      <c r="I224" s="201"/>
      <c r="J224" s="201"/>
      <c r="K224" s="201"/>
      <c r="L224" s="201"/>
      <c r="M224" s="201"/>
      <c r="N224" s="201"/>
      <c r="O224" s="201"/>
      <c r="P224" s="201"/>
      <c r="Q224" s="201"/>
      <c r="R224" s="201"/>
      <c r="S224" s="201"/>
    </row>
    <row r="225" spans="2:19" s="187" customFormat="1" ht="18" customHeight="1">
      <c r="B225" s="201"/>
      <c r="C225" s="201"/>
      <c r="D225" s="201"/>
      <c r="E225" s="201"/>
      <c r="F225" s="201"/>
      <c r="G225" s="201"/>
      <c r="H225" s="201"/>
      <c r="I225" s="201"/>
      <c r="J225" s="201"/>
      <c r="K225" s="201"/>
      <c r="L225" s="201"/>
      <c r="M225" s="201"/>
      <c r="N225" s="201"/>
      <c r="O225" s="201"/>
      <c r="P225" s="201"/>
      <c r="Q225" s="201"/>
      <c r="R225" s="201"/>
      <c r="S225" s="201"/>
    </row>
    <row r="226" spans="2:19" s="187" customFormat="1" ht="18" customHeight="1">
      <c r="B226" s="201"/>
      <c r="C226" s="201"/>
      <c r="D226" s="201"/>
      <c r="E226" s="201"/>
      <c r="F226" s="201"/>
      <c r="G226" s="201"/>
      <c r="H226" s="201"/>
      <c r="I226" s="201"/>
      <c r="J226" s="201"/>
      <c r="K226" s="201"/>
      <c r="L226" s="201"/>
      <c r="M226" s="201"/>
      <c r="N226" s="201"/>
      <c r="O226" s="201"/>
      <c r="P226" s="201"/>
      <c r="Q226" s="201"/>
      <c r="R226" s="201"/>
      <c r="S226" s="201"/>
    </row>
    <row r="227" spans="2:19" s="187" customFormat="1" ht="18" customHeight="1">
      <c r="B227" s="201"/>
      <c r="C227" s="201"/>
      <c r="D227" s="201"/>
      <c r="E227" s="201"/>
      <c r="F227" s="201"/>
      <c r="G227" s="201"/>
      <c r="H227" s="201"/>
      <c r="I227" s="201"/>
      <c r="J227" s="201"/>
      <c r="K227" s="201"/>
      <c r="L227" s="201"/>
      <c r="M227" s="201"/>
      <c r="N227" s="201"/>
      <c r="O227" s="201"/>
      <c r="P227" s="201"/>
      <c r="Q227" s="201"/>
      <c r="R227" s="201"/>
      <c r="S227" s="201"/>
    </row>
    <row r="228" spans="2:19" s="187" customFormat="1" ht="18" customHeight="1">
      <c r="B228" s="201"/>
      <c r="C228" s="201"/>
      <c r="D228" s="201"/>
      <c r="E228" s="201"/>
      <c r="F228" s="201"/>
      <c r="G228" s="201"/>
      <c r="H228" s="201"/>
      <c r="I228" s="201"/>
      <c r="J228" s="201"/>
      <c r="K228" s="201"/>
      <c r="L228" s="201"/>
      <c r="M228" s="201"/>
      <c r="N228" s="201"/>
      <c r="O228" s="201"/>
      <c r="P228" s="201"/>
      <c r="Q228" s="201"/>
      <c r="R228" s="201"/>
      <c r="S228" s="201"/>
    </row>
    <row r="229" spans="2:19" s="187" customFormat="1" ht="18" customHeight="1">
      <c r="B229" s="201"/>
      <c r="C229" s="201"/>
      <c r="D229" s="201"/>
      <c r="E229" s="201"/>
      <c r="F229" s="201"/>
      <c r="G229" s="201"/>
      <c r="H229" s="201"/>
      <c r="I229" s="201"/>
      <c r="J229" s="201"/>
      <c r="K229" s="201"/>
      <c r="L229" s="201"/>
      <c r="M229" s="201"/>
      <c r="N229" s="201"/>
      <c r="O229" s="201"/>
      <c r="P229" s="201"/>
      <c r="Q229" s="201"/>
      <c r="R229" s="201"/>
      <c r="S229" s="201"/>
    </row>
    <row r="230" spans="2:19" s="187" customFormat="1" ht="18" customHeight="1">
      <c r="B230" s="201"/>
      <c r="C230" s="201"/>
      <c r="D230" s="201"/>
      <c r="E230" s="201"/>
      <c r="F230" s="201"/>
      <c r="G230" s="201"/>
      <c r="H230" s="201"/>
      <c r="I230" s="201"/>
      <c r="J230" s="201"/>
      <c r="K230" s="201"/>
      <c r="L230" s="201"/>
      <c r="M230" s="201"/>
      <c r="N230" s="201"/>
      <c r="O230" s="201"/>
      <c r="P230" s="201"/>
      <c r="Q230" s="201"/>
      <c r="R230" s="201"/>
      <c r="S230" s="201"/>
    </row>
    <row r="231" spans="2:19" s="187" customFormat="1" ht="18" customHeight="1">
      <c r="B231" s="201"/>
      <c r="C231" s="201"/>
      <c r="D231" s="201"/>
      <c r="E231" s="201"/>
      <c r="F231" s="201"/>
      <c r="G231" s="201"/>
      <c r="H231" s="201"/>
      <c r="I231" s="201"/>
      <c r="J231" s="201"/>
      <c r="K231" s="201"/>
      <c r="L231" s="201"/>
      <c r="M231" s="201"/>
      <c r="N231" s="201"/>
      <c r="O231" s="201"/>
      <c r="P231" s="201"/>
      <c r="Q231" s="201"/>
      <c r="R231" s="201"/>
      <c r="S231" s="201"/>
    </row>
    <row r="232" spans="2:19" s="187" customFormat="1" ht="18" customHeight="1">
      <c r="B232" s="201"/>
      <c r="C232" s="201"/>
      <c r="D232" s="201"/>
      <c r="E232" s="201"/>
      <c r="F232" s="201"/>
      <c r="G232" s="201"/>
      <c r="H232" s="201"/>
      <c r="I232" s="201"/>
      <c r="J232" s="201"/>
      <c r="K232" s="201"/>
      <c r="L232" s="201"/>
      <c r="M232" s="201"/>
      <c r="N232" s="201"/>
      <c r="O232" s="201"/>
      <c r="P232" s="201"/>
      <c r="Q232" s="201"/>
      <c r="R232" s="201"/>
      <c r="S232" s="201"/>
    </row>
    <row r="233" spans="2:19" s="187" customFormat="1" ht="18" customHeight="1">
      <c r="B233" s="201"/>
      <c r="C233" s="201"/>
      <c r="D233" s="201"/>
      <c r="E233" s="201"/>
      <c r="F233" s="201"/>
      <c r="G233" s="201"/>
      <c r="H233" s="201"/>
      <c r="I233" s="201"/>
      <c r="J233" s="201"/>
      <c r="K233" s="201"/>
      <c r="L233" s="201"/>
      <c r="M233" s="201"/>
      <c r="N233" s="201"/>
      <c r="O233" s="201"/>
      <c r="P233" s="201"/>
      <c r="Q233" s="201"/>
      <c r="R233" s="201"/>
      <c r="S233" s="201"/>
    </row>
    <row r="234" spans="2:19" s="187" customFormat="1" ht="18" customHeight="1">
      <c r="B234" s="201"/>
      <c r="C234" s="201"/>
      <c r="D234" s="201"/>
      <c r="E234" s="201"/>
      <c r="F234" s="201"/>
      <c r="G234" s="201"/>
      <c r="H234" s="201"/>
      <c r="I234" s="201"/>
      <c r="J234" s="201"/>
      <c r="K234" s="201"/>
      <c r="L234" s="201"/>
      <c r="M234" s="201"/>
      <c r="N234" s="201"/>
      <c r="O234" s="201"/>
      <c r="P234" s="201"/>
      <c r="Q234" s="201"/>
      <c r="R234" s="201"/>
      <c r="S234" s="201"/>
    </row>
    <row r="235" spans="2:19" s="187" customFormat="1" ht="18" customHeight="1">
      <c r="B235" s="201"/>
      <c r="C235" s="201"/>
      <c r="D235" s="201"/>
      <c r="E235" s="201"/>
      <c r="F235" s="201"/>
      <c r="G235" s="201"/>
      <c r="H235" s="201"/>
      <c r="I235" s="201"/>
      <c r="J235" s="201"/>
      <c r="K235" s="201"/>
      <c r="L235" s="201"/>
      <c r="M235" s="201"/>
      <c r="N235" s="201"/>
      <c r="O235" s="201"/>
      <c r="P235" s="201"/>
      <c r="Q235" s="201"/>
      <c r="R235" s="201"/>
      <c r="S235" s="201"/>
    </row>
    <row r="236" spans="2:19" s="187" customFormat="1" ht="18" customHeight="1">
      <c r="B236" s="201"/>
      <c r="C236" s="201"/>
      <c r="D236" s="201"/>
      <c r="E236" s="201"/>
      <c r="F236" s="201"/>
      <c r="G236" s="201"/>
      <c r="H236" s="201"/>
      <c r="I236" s="201"/>
      <c r="J236" s="201"/>
      <c r="K236" s="201"/>
      <c r="L236" s="201"/>
      <c r="M236" s="201"/>
      <c r="N236" s="201"/>
      <c r="O236" s="201"/>
      <c r="P236" s="201"/>
      <c r="Q236" s="201"/>
      <c r="R236" s="201"/>
      <c r="S236" s="201"/>
    </row>
    <row r="237" spans="2:19" s="187" customFormat="1" ht="18" customHeight="1">
      <c r="B237" s="201"/>
      <c r="C237" s="201"/>
      <c r="D237" s="201"/>
      <c r="E237" s="201"/>
      <c r="F237" s="201"/>
      <c r="G237" s="201"/>
      <c r="H237" s="201"/>
      <c r="I237" s="201"/>
      <c r="J237" s="201"/>
      <c r="K237" s="201"/>
      <c r="L237" s="201"/>
      <c r="M237" s="201"/>
      <c r="N237" s="201"/>
      <c r="O237" s="201"/>
      <c r="P237" s="201"/>
      <c r="Q237" s="201"/>
      <c r="R237" s="201"/>
      <c r="S237" s="201"/>
    </row>
    <row r="238" spans="2:19" s="187" customFormat="1" ht="18" customHeight="1">
      <c r="B238" s="201"/>
      <c r="C238" s="201"/>
      <c r="D238" s="201"/>
      <c r="E238" s="201"/>
      <c r="F238" s="201"/>
      <c r="G238" s="201"/>
      <c r="H238" s="201"/>
      <c r="I238" s="201"/>
      <c r="J238" s="201"/>
      <c r="K238" s="201"/>
      <c r="L238" s="201"/>
      <c r="M238" s="201"/>
      <c r="N238" s="201"/>
      <c r="O238" s="201"/>
      <c r="P238" s="201"/>
      <c r="Q238" s="201"/>
      <c r="R238" s="201"/>
      <c r="S238" s="201"/>
    </row>
    <row r="239" spans="2:19" s="187" customFormat="1" ht="18" customHeight="1">
      <c r="B239" s="201"/>
      <c r="C239" s="201"/>
      <c r="D239" s="201"/>
      <c r="E239" s="201"/>
      <c r="F239" s="201"/>
      <c r="G239" s="201"/>
      <c r="H239" s="201"/>
      <c r="I239" s="201"/>
      <c r="J239" s="201"/>
      <c r="K239" s="201"/>
      <c r="L239" s="201"/>
      <c r="M239" s="201"/>
      <c r="N239" s="201"/>
      <c r="O239" s="201"/>
      <c r="P239" s="201"/>
      <c r="Q239" s="201"/>
      <c r="R239" s="201"/>
      <c r="S239" s="201"/>
    </row>
    <row r="240" spans="2:19" s="187" customFormat="1" ht="18" customHeight="1">
      <c r="B240" s="201"/>
      <c r="C240" s="201"/>
      <c r="D240" s="201"/>
      <c r="E240" s="201"/>
      <c r="F240" s="201"/>
      <c r="G240" s="201"/>
      <c r="H240" s="201"/>
      <c r="I240" s="201"/>
      <c r="J240" s="201"/>
      <c r="K240" s="201"/>
      <c r="L240" s="201"/>
      <c r="M240" s="201"/>
      <c r="N240" s="201"/>
      <c r="O240" s="201"/>
      <c r="P240" s="201"/>
      <c r="Q240" s="201"/>
      <c r="R240" s="201"/>
      <c r="S240" s="201"/>
    </row>
    <row r="241" spans="2:19" s="187" customFormat="1" ht="18" customHeight="1">
      <c r="B241" s="201"/>
      <c r="C241" s="201"/>
      <c r="D241" s="201"/>
      <c r="E241" s="201"/>
      <c r="F241" s="201"/>
      <c r="G241" s="201"/>
      <c r="H241" s="201"/>
      <c r="I241" s="201"/>
      <c r="J241" s="201"/>
      <c r="K241" s="201"/>
      <c r="L241" s="201"/>
      <c r="M241" s="201"/>
      <c r="N241" s="201"/>
      <c r="O241" s="201"/>
      <c r="P241" s="201"/>
      <c r="Q241" s="201"/>
      <c r="R241" s="201"/>
      <c r="S241" s="201"/>
    </row>
    <row r="242" spans="2:19" s="187" customFormat="1" ht="18" customHeight="1">
      <c r="B242" s="201"/>
      <c r="C242" s="201"/>
      <c r="D242" s="201"/>
      <c r="E242" s="201"/>
      <c r="F242" s="201"/>
      <c r="G242" s="201"/>
      <c r="H242" s="201"/>
      <c r="I242" s="201"/>
      <c r="J242" s="201"/>
      <c r="K242" s="201"/>
      <c r="L242" s="201"/>
      <c r="M242" s="201"/>
      <c r="N242" s="201"/>
      <c r="O242" s="201"/>
      <c r="P242" s="201"/>
      <c r="Q242" s="201"/>
      <c r="R242" s="201"/>
      <c r="S242" s="201"/>
    </row>
    <row r="243" spans="2:19" s="187" customFormat="1" ht="18" customHeight="1">
      <c r="B243" s="201"/>
      <c r="C243" s="201"/>
      <c r="D243" s="201"/>
      <c r="E243" s="201"/>
      <c r="F243" s="201"/>
      <c r="G243" s="201"/>
      <c r="H243" s="201"/>
      <c r="I243" s="201"/>
      <c r="J243" s="201"/>
      <c r="K243" s="201"/>
      <c r="L243" s="201"/>
      <c r="M243" s="201"/>
      <c r="N243" s="201"/>
      <c r="O243" s="201"/>
      <c r="P243" s="201"/>
      <c r="Q243" s="201"/>
      <c r="R243" s="201"/>
      <c r="S243" s="201"/>
    </row>
    <row r="244" spans="2:19" s="187" customFormat="1" ht="18" customHeight="1">
      <c r="B244" s="201"/>
      <c r="C244" s="201"/>
      <c r="D244" s="201"/>
      <c r="E244" s="201"/>
      <c r="F244" s="201"/>
      <c r="G244" s="201"/>
      <c r="H244" s="201"/>
      <c r="I244" s="201"/>
      <c r="J244" s="201"/>
      <c r="K244" s="201"/>
      <c r="L244" s="201"/>
      <c r="M244" s="201"/>
      <c r="N244" s="201"/>
      <c r="O244" s="201"/>
      <c r="P244" s="201"/>
      <c r="Q244" s="201"/>
      <c r="R244" s="201"/>
      <c r="S244" s="201"/>
    </row>
    <row r="245" spans="2:19" s="187" customFormat="1" ht="18" customHeight="1">
      <c r="B245" s="201"/>
      <c r="C245" s="201"/>
      <c r="D245" s="201"/>
      <c r="E245" s="201"/>
      <c r="F245" s="201"/>
      <c r="G245" s="201"/>
      <c r="H245" s="201"/>
      <c r="I245" s="201"/>
      <c r="J245" s="201"/>
      <c r="K245" s="201"/>
      <c r="L245" s="201"/>
      <c r="M245" s="201"/>
      <c r="N245" s="201"/>
      <c r="O245" s="201"/>
      <c r="P245" s="201"/>
      <c r="Q245" s="201"/>
      <c r="R245" s="201"/>
      <c r="S245" s="201"/>
    </row>
    <row r="246" spans="2:19" s="187" customFormat="1" ht="18" customHeight="1">
      <c r="B246" s="201"/>
      <c r="C246" s="201"/>
      <c r="D246" s="201"/>
      <c r="E246" s="201"/>
      <c r="F246" s="201"/>
      <c r="G246" s="201"/>
      <c r="H246" s="201"/>
      <c r="I246" s="201"/>
      <c r="J246" s="201"/>
      <c r="K246" s="201"/>
      <c r="L246" s="201"/>
      <c r="M246" s="201"/>
      <c r="N246" s="201"/>
      <c r="O246" s="201"/>
      <c r="P246" s="201"/>
      <c r="Q246" s="201"/>
      <c r="R246" s="201"/>
      <c r="S246" s="201"/>
    </row>
    <row r="247" spans="2:19" s="187" customFormat="1" ht="18" customHeight="1">
      <c r="B247" s="201"/>
      <c r="C247" s="201"/>
      <c r="D247" s="201"/>
      <c r="E247" s="201"/>
      <c r="F247" s="201"/>
      <c r="G247" s="201"/>
      <c r="H247" s="201"/>
      <c r="I247" s="201"/>
      <c r="J247" s="201"/>
      <c r="K247" s="201"/>
      <c r="L247" s="201"/>
      <c r="M247" s="201"/>
      <c r="N247" s="201"/>
      <c r="O247" s="201"/>
      <c r="P247" s="201"/>
      <c r="Q247" s="201"/>
      <c r="R247" s="201"/>
      <c r="S247" s="201"/>
    </row>
    <row r="248" spans="2:19" s="187" customFormat="1" ht="18" customHeight="1">
      <c r="B248" s="201"/>
      <c r="C248" s="201"/>
      <c r="D248" s="201"/>
      <c r="E248" s="201"/>
      <c r="F248" s="201"/>
      <c r="G248" s="201"/>
      <c r="H248" s="201"/>
      <c r="I248" s="201"/>
      <c r="J248" s="201"/>
      <c r="K248" s="201"/>
      <c r="L248" s="201"/>
      <c r="M248" s="201"/>
      <c r="N248" s="201"/>
      <c r="O248" s="201"/>
      <c r="P248" s="201"/>
      <c r="Q248" s="201"/>
      <c r="R248" s="201"/>
      <c r="S248" s="201"/>
    </row>
    <row r="249" spans="2:19" s="187" customFormat="1" ht="18" customHeight="1">
      <c r="B249" s="201"/>
      <c r="C249" s="201"/>
      <c r="D249" s="201"/>
      <c r="E249" s="201"/>
      <c r="F249" s="201"/>
      <c r="G249" s="201"/>
      <c r="H249" s="201"/>
      <c r="I249" s="201"/>
      <c r="J249" s="201"/>
      <c r="K249" s="201"/>
      <c r="L249" s="201"/>
      <c r="M249" s="201"/>
      <c r="N249" s="201"/>
      <c r="O249" s="201"/>
      <c r="P249" s="201"/>
      <c r="Q249" s="201"/>
      <c r="R249" s="201"/>
      <c r="S249" s="201"/>
    </row>
    <row r="250" spans="2:19" s="187" customFormat="1" ht="18" customHeight="1">
      <c r="B250" s="201"/>
      <c r="C250" s="201"/>
      <c r="D250" s="201"/>
      <c r="E250" s="201"/>
      <c r="F250" s="201"/>
      <c r="G250" s="201"/>
      <c r="H250" s="201"/>
      <c r="I250" s="201"/>
      <c r="J250" s="201"/>
      <c r="K250" s="201"/>
      <c r="L250" s="201"/>
      <c r="M250" s="201"/>
      <c r="N250" s="201"/>
      <c r="O250" s="201"/>
      <c r="P250" s="201"/>
      <c r="Q250" s="201"/>
      <c r="R250" s="201"/>
      <c r="S250" s="201"/>
    </row>
    <row r="251" spans="2:19" s="187" customFormat="1" ht="18" customHeight="1">
      <c r="B251" s="201"/>
      <c r="C251" s="201"/>
      <c r="D251" s="201"/>
      <c r="E251" s="201"/>
      <c r="F251" s="201"/>
      <c r="G251" s="201"/>
      <c r="H251" s="201"/>
      <c r="I251" s="201"/>
      <c r="J251" s="201"/>
      <c r="K251" s="201"/>
      <c r="L251" s="201"/>
      <c r="M251" s="201"/>
      <c r="N251" s="201"/>
      <c r="O251" s="201"/>
      <c r="P251" s="201"/>
      <c r="Q251" s="201"/>
      <c r="R251" s="201"/>
      <c r="S251" s="201"/>
    </row>
    <row r="252" spans="2:19" s="187" customFormat="1" ht="18" customHeight="1">
      <c r="B252" s="201"/>
      <c r="C252" s="201"/>
      <c r="D252" s="201"/>
      <c r="E252" s="201"/>
      <c r="F252" s="201"/>
      <c r="G252" s="201"/>
      <c r="H252" s="201"/>
      <c r="I252" s="201"/>
      <c r="J252" s="201"/>
      <c r="K252" s="201"/>
      <c r="L252" s="201"/>
      <c r="M252" s="201"/>
      <c r="N252" s="201"/>
      <c r="O252" s="201"/>
      <c r="P252" s="201"/>
      <c r="Q252" s="201"/>
      <c r="R252" s="201"/>
      <c r="S252" s="201"/>
    </row>
    <row r="253" spans="2:19" s="187" customFormat="1" ht="18" customHeight="1">
      <c r="B253" s="201"/>
      <c r="C253" s="201"/>
      <c r="D253" s="201"/>
      <c r="E253" s="201"/>
      <c r="F253" s="201"/>
      <c r="G253" s="201"/>
      <c r="H253" s="201"/>
      <c r="I253" s="201"/>
      <c r="J253" s="201"/>
      <c r="K253" s="201"/>
      <c r="L253" s="201"/>
      <c r="M253" s="201"/>
      <c r="N253" s="201"/>
      <c r="O253" s="201"/>
      <c r="P253" s="201"/>
      <c r="Q253" s="201"/>
      <c r="R253" s="201"/>
      <c r="S253" s="201"/>
    </row>
    <row r="254" spans="2:19" s="187" customFormat="1" ht="18" customHeight="1">
      <c r="B254" s="201"/>
      <c r="C254" s="201"/>
      <c r="D254" s="201"/>
      <c r="E254" s="201"/>
      <c r="F254" s="201"/>
      <c r="G254" s="201"/>
      <c r="H254" s="201"/>
      <c r="I254" s="201"/>
      <c r="J254" s="201"/>
      <c r="K254" s="201"/>
      <c r="L254" s="201"/>
      <c r="M254" s="201"/>
      <c r="N254" s="201"/>
      <c r="O254" s="201"/>
      <c r="P254" s="201"/>
      <c r="Q254" s="201"/>
      <c r="R254" s="201"/>
      <c r="S254" s="201"/>
    </row>
    <row r="255" spans="2:19" s="187" customFormat="1" ht="18" customHeight="1">
      <c r="B255" s="201"/>
      <c r="C255" s="201"/>
      <c r="D255" s="201"/>
      <c r="E255" s="201"/>
      <c r="F255" s="201"/>
      <c r="G255" s="201"/>
      <c r="H255" s="201"/>
      <c r="I255" s="201"/>
      <c r="J255" s="201"/>
      <c r="K255" s="201"/>
      <c r="L255" s="201"/>
      <c r="M255" s="201"/>
      <c r="N255" s="201"/>
      <c r="O255" s="201"/>
      <c r="P255" s="201"/>
      <c r="Q255" s="201"/>
      <c r="R255" s="201"/>
      <c r="S255" s="201"/>
    </row>
    <row r="256" spans="2:19" s="187" customFormat="1" ht="18" customHeight="1">
      <c r="B256" s="201"/>
      <c r="C256" s="201"/>
      <c r="D256" s="201"/>
      <c r="E256" s="201"/>
      <c r="F256" s="201"/>
      <c r="G256" s="201"/>
      <c r="H256" s="201"/>
      <c r="I256" s="201"/>
      <c r="J256" s="201"/>
      <c r="K256" s="201"/>
      <c r="L256" s="201"/>
      <c r="M256" s="201"/>
      <c r="N256" s="201"/>
      <c r="O256" s="201"/>
      <c r="P256" s="201"/>
      <c r="Q256" s="201"/>
      <c r="R256" s="201"/>
      <c r="S256" s="201"/>
    </row>
    <row r="257" spans="2:19" s="187" customFormat="1" ht="18" customHeight="1">
      <c r="B257" s="201"/>
      <c r="C257" s="201"/>
      <c r="D257" s="201"/>
      <c r="E257" s="201"/>
      <c r="F257" s="201"/>
      <c r="G257" s="201"/>
      <c r="H257" s="201"/>
      <c r="I257" s="201"/>
      <c r="J257" s="201"/>
      <c r="K257" s="201"/>
      <c r="L257" s="201"/>
      <c r="M257" s="201"/>
      <c r="N257" s="201"/>
      <c r="O257" s="201"/>
      <c r="P257" s="201"/>
      <c r="Q257" s="201"/>
      <c r="R257" s="201"/>
      <c r="S257" s="201"/>
    </row>
    <row r="258" spans="2:19" s="187" customFormat="1" ht="18" customHeight="1">
      <c r="B258" s="201"/>
      <c r="C258" s="201"/>
      <c r="D258" s="201"/>
      <c r="E258" s="201"/>
      <c r="F258" s="201"/>
      <c r="G258" s="201"/>
      <c r="H258" s="201"/>
      <c r="I258" s="201"/>
      <c r="J258" s="201"/>
      <c r="K258" s="201"/>
      <c r="L258" s="201"/>
      <c r="M258" s="201"/>
      <c r="N258" s="201"/>
      <c r="O258" s="201"/>
      <c r="P258" s="201"/>
      <c r="Q258" s="201"/>
      <c r="R258" s="201"/>
      <c r="S258" s="201"/>
    </row>
    <row r="259" spans="2:19" s="187" customFormat="1" ht="18" customHeight="1">
      <c r="B259" s="201"/>
      <c r="C259" s="201"/>
      <c r="D259" s="201"/>
      <c r="E259" s="201"/>
      <c r="F259" s="201"/>
      <c r="G259" s="201"/>
      <c r="H259" s="201"/>
      <c r="I259" s="201"/>
      <c r="J259" s="201"/>
      <c r="K259" s="201"/>
      <c r="L259" s="201"/>
      <c r="M259" s="201"/>
      <c r="N259" s="201"/>
      <c r="O259" s="201"/>
      <c r="P259" s="201"/>
      <c r="Q259" s="201"/>
      <c r="R259" s="201"/>
      <c r="S259" s="201"/>
    </row>
    <row r="260" spans="2:19" s="187" customFormat="1" ht="18" customHeight="1">
      <c r="B260" s="201"/>
      <c r="C260" s="201"/>
      <c r="D260" s="201"/>
      <c r="E260" s="201"/>
      <c r="F260" s="201"/>
      <c r="G260" s="201"/>
      <c r="H260" s="201"/>
      <c r="I260" s="201"/>
      <c r="J260" s="201"/>
      <c r="K260" s="201"/>
      <c r="L260" s="201"/>
      <c r="M260" s="201"/>
      <c r="N260" s="201"/>
      <c r="O260" s="201"/>
      <c r="P260" s="201"/>
      <c r="Q260" s="201"/>
      <c r="R260" s="201"/>
      <c r="S260" s="201"/>
    </row>
    <row r="261" spans="2:19" s="187" customFormat="1" ht="18" customHeight="1">
      <c r="B261" s="201"/>
      <c r="C261" s="201"/>
      <c r="D261" s="201"/>
      <c r="E261" s="201"/>
      <c r="F261" s="201"/>
      <c r="G261" s="201"/>
      <c r="H261" s="201"/>
      <c r="I261" s="201"/>
      <c r="J261" s="201"/>
      <c r="K261" s="201"/>
      <c r="L261" s="201"/>
      <c r="M261" s="201"/>
      <c r="N261" s="201"/>
      <c r="O261" s="201"/>
      <c r="P261" s="201"/>
      <c r="Q261" s="201"/>
      <c r="R261" s="201"/>
      <c r="S261" s="201"/>
    </row>
    <row r="262" spans="2:19" s="187" customFormat="1" ht="18" customHeight="1">
      <c r="B262" s="201"/>
      <c r="C262" s="201"/>
      <c r="D262" s="201"/>
      <c r="E262" s="201"/>
      <c r="F262" s="201"/>
      <c r="G262" s="201"/>
      <c r="H262" s="201"/>
      <c r="I262" s="201"/>
      <c r="J262" s="201"/>
      <c r="K262" s="201"/>
      <c r="L262" s="201"/>
      <c r="M262" s="201"/>
      <c r="N262" s="201"/>
      <c r="O262" s="201"/>
      <c r="P262" s="201"/>
      <c r="Q262" s="201"/>
      <c r="R262" s="201"/>
      <c r="S262" s="201"/>
    </row>
    <row r="263" spans="2:19" s="187" customFormat="1" ht="18" customHeight="1">
      <c r="B263" s="201"/>
      <c r="C263" s="201"/>
      <c r="D263" s="201"/>
      <c r="E263" s="201"/>
      <c r="F263" s="201"/>
      <c r="G263" s="201"/>
      <c r="H263" s="201"/>
      <c r="I263" s="201"/>
      <c r="J263" s="201"/>
      <c r="K263" s="201"/>
      <c r="L263" s="201"/>
      <c r="M263" s="201"/>
      <c r="N263" s="201"/>
      <c r="O263" s="201"/>
      <c r="P263" s="201"/>
      <c r="Q263" s="201"/>
      <c r="R263" s="201"/>
      <c r="S263" s="201"/>
    </row>
    <row r="264" spans="2:19" s="187" customFormat="1" ht="18" customHeight="1">
      <c r="B264" s="201"/>
      <c r="C264" s="201"/>
      <c r="D264" s="201"/>
      <c r="E264" s="201"/>
      <c r="F264" s="201"/>
      <c r="G264" s="201"/>
      <c r="H264" s="201"/>
      <c r="I264" s="201"/>
      <c r="J264" s="201"/>
      <c r="K264" s="201"/>
      <c r="L264" s="201"/>
      <c r="M264" s="201"/>
      <c r="N264" s="201"/>
      <c r="O264" s="201"/>
      <c r="P264" s="201"/>
      <c r="Q264" s="201"/>
      <c r="R264" s="201"/>
      <c r="S264" s="201"/>
    </row>
    <row r="265" spans="2:19" s="187" customFormat="1" ht="18" customHeight="1">
      <c r="B265" s="201"/>
      <c r="C265" s="201"/>
      <c r="D265" s="201"/>
      <c r="E265" s="201"/>
      <c r="F265" s="201"/>
      <c r="G265" s="201"/>
      <c r="H265" s="201"/>
      <c r="I265" s="201"/>
      <c r="J265" s="201"/>
      <c r="K265" s="201"/>
      <c r="L265" s="201"/>
      <c r="M265" s="201"/>
      <c r="N265" s="201"/>
      <c r="O265" s="201"/>
      <c r="P265" s="201"/>
      <c r="Q265" s="201"/>
      <c r="R265" s="201"/>
      <c r="S265" s="201"/>
    </row>
    <row r="266" spans="2:19" s="187" customFormat="1" ht="18" customHeight="1">
      <c r="B266" s="201"/>
      <c r="C266" s="201"/>
      <c r="D266" s="201"/>
      <c r="E266" s="201"/>
      <c r="F266" s="201"/>
      <c r="G266" s="201"/>
      <c r="H266" s="201"/>
      <c r="I266" s="201"/>
      <c r="J266" s="201"/>
      <c r="K266" s="201"/>
      <c r="L266" s="201"/>
      <c r="M266" s="201"/>
      <c r="N266" s="201"/>
      <c r="O266" s="201"/>
      <c r="P266" s="201"/>
      <c r="Q266" s="201"/>
      <c r="R266" s="201"/>
      <c r="S266" s="201"/>
    </row>
    <row r="267" spans="2:19" s="187" customFormat="1" ht="18" customHeight="1">
      <c r="B267" s="201"/>
      <c r="C267" s="201"/>
      <c r="D267" s="201"/>
      <c r="E267" s="201"/>
      <c r="F267" s="201"/>
      <c r="G267" s="201"/>
      <c r="H267" s="201"/>
      <c r="I267" s="201"/>
      <c r="J267" s="201"/>
      <c r="K267" s="201"/>
      <c r="L267" s="201"/>
      <c r="M267" s="201"/>
      <c r="N267" s="201"/>
      <c r="O267" s="201"/>
      <c r="P267" s="201"/>
      <c r="Q267" s="201"/>
      <c r="R267" s="201"/>
      <c r="S267" s="201"/>
    </row>
    <row r="268" spans="2:19" s="187" customFormat="1" ht="18" customHeight="1">
      <c r="B268" s="201"/>
      <c r="C268" s="201"/>
      <c r="D268" s="201"/>
      <c r="E268" s="201"/>
      <c r="F268" s="201"/>
      <c r="G268" s="201"/>
      <c r="H268" s="201"/>
      <c r="I268" s="201"/>
      <c r="J268" s="201"/>
      <c r="K268" s="201"/>
      <c r="L268" s="201"/>
      <c r="M268" s="201"/>
      <c r="N268" s="201"/>
      <c r="O268" s="201"/>
      <c r="P268" s="201"/>
      <c r="Q268" s="201"/>
      <c r="R268" s="201"/>
      <c r="S268" s="201"/>
    </row>
    <row r="269" spans="2:19" s="187" customFormat="1" ht="18" customHeight="1">
      <c r="B269" s="201"/>
      <c r="C269" s="201"/>
      <c r="D269" s="201"/>
      <c r="E269" s="201"/>
      <c r="F269" s="201"/>
      <c r="G269" s="201"/>
      <c r="H269" s="201"/>
      <c r="I269" s="201"/>
      <c r="J269" s="201"/>
      <c r="K269" s="201"/>
      <c r="L269" s="201"/>
      <c r="M269" s="201"/>
      <c r="N269" s="201"/>
      <c r="O269" s="201"/>
      <c r="P269" s="201"/>
      <c r="Q269" s="201"/>
      <c r="R269" s="201"/>
      <c r="S269" s="201"/>
    </row>
    <row r="270" spans="2:19" s="187" customFormat="1" ht="18" customHeight="1">
      <c r="B270" s="201"/>
      <c r="C270" s="201"/>
      <c r="D270" s="201"/>
      <c r="E270" s="201"/>
      <c r="F270" s="201"/>
      <c r="G270" s="201"/>
      <c r="H270" s="201"/>
      <c r="I270" s="201"/>
      <c r="J270" s="201"/>
      <c r="K270" s="201"/>
      <c r="L270" s="201"/>
      <c r="M270" s="201"/>
      <c r="N270" s="201"/>
      <c r="O270" s="201"/>
      <c r="P270" s="201"/>
      <c r="Q270" s="201"/>
      <c r="R270" s="201"/>
      <c r="S270" s="201"/>
    </row>
    <row r="271" spans="2:19" s="187" customFormat="1" ht="18" customHeight="1">
      <c r="B271" s="201"/>
      <c r="C271" s="201"/>
      <c r="D271" s="201"/>
      <c r="E271" s="201"/>
      <c r="F271" s="201"/>
      <c r="G271" s="201"/>
      <c r="H271" s="201"/>
      <c r="I271" s="201"/>
      <c r="J271" s="201"/>
      <c r="K271" s="201"/>
      <c r="L271" s="201"/>
      <c r="M271" s="201"/>
      <c r="N271" s="201"/>
      <c r="O271" s="201"/>
      <c r="P271" s="201"/>
      <c r="Q271" s="201"/>
      <c r="R271" s="201"/>
      <c r="S271" s="201"/>
    </row>
    <row r="272" spans="2:19" s="187" customFormat="1" ht="18" customHeight="1">
      <c r="B272" s="201"/>
      <c r="C272" s="201"/>
      <c r="D272" s="201"/>
      <c r="E272" s="201"/>
      <c r="F272" s="201"/>
      <c r="G272" s="201"/>
      <c r="H272" s="201"/>
      <c r="I272" s="201"/>
      <c r="J272" s="201"/>
      <c r="K272" s="201"/>
      <c r="L272" s="201"/>
      <c r="M272" s="201"/>
      <c r="N272" s="201"/>
      <c r="O272" s="201"/>
      <c r="P272" s="201"/>
      <c r="Q272" s="201"/>
      <c r="R272" s="201"/>
      <c r="S272" s="201"/>
    </row>
    <row r="273" spans="2:19" s="187" customFormat="1" ht="18" customHeight="1">
      <c r="B273" s="201"/>
      <c r="C273" s="201"/>
      <c r="D273" s="201"/>
      <c r="E273" s="201"/>
      <c r="F273" s="201"/>
      <c r="G273" s="201"/>
      <c r="H273" s="201"/>
      <c r="I273" s="201"/>
      <c r="J273" s="201"/>
      <c r="K273" s="201"/>
      <c r="L273" s="201"/>
      <c r="M273" s="201"/>
      <c r="N273" s="201"/>
      <c r="O273" s="201"/>
      <c r="P273" s="201"/>
      <c r="Q273" s="201"/>
      <c r="R273" s="201"/>
      <c r="S273" s="201"/>
    </row>
    <row r="274" spans="2:19" s="187" customFormat="1" ht="18" customHeight="1">
      <c r="B274" s="201"/>
      <c r="C274" s="201"/>
      <c r="D274" s="201"/>
      <c r="E274" s="201"/>
      <c r="F274" s="201"/>
      <c r="G274" s="201"/>
      <c r="H274" s="201"/>
      <c r="I274" s="201"/>
      <c r="J274" s="201"/>
      <c r="K274" s="201"/>
      <c r="L274" s="201"/>
      <c r="M274" s="201"/>
      <c r="N274" s="201"/>
      <c r="O274" s="201"/>
      <c r="P274" s="201"/>
      <c r="Q274" s="201"/>
      <c r="R274" s="201"/>
      <c r="S274" s="201"/>
    </row>
    <row r="275" spans="2:19" s="187" customFormat="1" ht="18" customHeight="1">
      <c r="B275" s="201"/>
      <c r="C275" s="201"/>
      <c r="D275" s="201"/>
      <c r="E275" s="201"/>
      <c r="F275" s="201"/>
      <c r="G275" s="201"/>
      <c r="H275" s="201"/>
      <c r="I275" s="201"/>
      <c r="J275" s="201"/>
      <c r="K275" s="201"/>
      <c r="L275" s="201"/>
      <c r="M275" s="201"/>
      <c r="N275" s="201"/>
      <c r="O275" s="201"/>
      <c r="P275" s="201"/>
      <c r="Q275" s="201"/>
      <c r="R275" s="201"/>
      <c r="S275" s="201"/>
    </row>
    <row r="276" spans="2:19" s="187" customFormat="1" ht="18" customHeight="1">
      <c r="B276" s="201"/>
      <c r="C276" s="201"/>
      <c r="D276" s="201"/>
      <c r="E276" s="201"/>
      <c r="F276" s="201"/>
      <c r="G276" s="201"/>
      <c r="H276" s="201"/>
      <c r="I276" s="201"/>
      <c r="J276" s="201"/>
      <c r="K276" s="201"/>
      <c r="L276" s="201"/>
      <c r="M276" s="201"/>
      <c r="N276" s="201"/>
      <c r="O276" s="201"/>
      <c r="P276" s="201"/>
      <c r="Q276" s="201"/>
      <c r="R276" s="201"/>
      <c r="S276" s="201"/>
    </row>
    <row r="277" spans="2:19" s="187" customFormat="1" ht="18" customHeight="1">
      <c r="B277" s="201"/>
      <c r="C277" s="201"/>
      <c r="D277" s="201"/>
      <c r="E277" s="201"/>
      <c r="F277" s="201"/>
      <c r="G277" s="201"/>
      <c r="H277" s="201"/>
      <c r="I277" s="201"/>
      <c r="J277" s="201"/>
      <c r="K277" s="201"/>
      <c r="L277" s="201"/>
      <c r="M277" s="201"/>
      <c r="N277" s="201"/>
      <c r="O277" s="201"/>
      <c r="P277" s="201"/>
      <c r="Q277" s="201"/>
      <c r="R277" s="201"/>
      <c r="S277" s="201"/>
    </row>
    <row r="278" spans="2:19" s="187" customFormat="1" ht="18" customHeight="1">
      <c r="B278" s="201"/>
      <c r="C278" s="201"/>
      <c r="D278" s="201"/>
      <c r="E278" s="201"/>
      <c r="F278" s="201"/>
      <c r="G278" s="201"/>
      <c r="H278" s="201"/>
      <c r="I278" s="201"/>
      <c r="J278" s="201"/>
      <c r="K278" s="201"/>
      <c r="L278" s="201"/>
      <c r="M278" s="201"/>
      <c r="N278" s="201"/>
      <c r="O278" s="201"/>
      <c r="P278" s="201"/>
      <c r="Q278" s="201"/>
      <c r="R278" s="201"/>
      <c r="S278" s="201"/>
    </row>
    <row r="279" spans="2:19" s="187" customFormat="1" ht="18" customHeight="1">
      <c r="B279" s="201"/>
      <c r="C279" s="201"/>
      <c r="D279" s="201"/>
      <c r="E279" s="201"/>
      <c r="F279" s="201"/>
      <c r="G279" s="201"/>
      <c r="H279" s="201"/>
      <c r="I279" s="201"/>
      <c r="J279" s="201"/>
      <c r="K279" s="201"/>
      <c r="L279" s="201"/>
      <c r="M279" s="201"/>
      <c r="N279" s="201"/>
      <c r="O279" s="201"/>
      <c r="P279" s="201"/>
      <c r="Q279" s="201"/>
      <c r="R279" s="201"/>
      <c r="S279" s="201"/>
    </row>
    <row r="280" spans="2:19" s="187" customFormat="1" ht="18" customHeight="1">
      <c r="B280" s="201"/>
      <c r="C280" s="201"/>
      <c r="D280" s="201"/>
      <c r="E280" s="201"/>
      <c r="F280" s="201"/>
      <c r="G280" s="201"/>
      <c r="H280" s="201"/>
      <c r="I280" s="201"/>
      <c r="J280" s="201"/>
      <c r="K280" s="201"/>
      <c r="L280" s="201"/>
      <c r="M280" s="201"/>
      <c r="N280" s="201"/>
      <c r="O280" s="201"/>
      <c r="P280" s="201"/>
      <c r="Q280" s="201"/>
      <c r="R280" s="201"/>
      <c r="S280" s="201"/>
    </row>
    <row r="281" spans="2:19" s="187" customFormat="1" ht="18" customHeight="1">
      <c r="B281" s="201"/>
      <c r="C281" s="201"/>
      <c r="D281" s="201"/>
      <c r="E281" s="201"/>
      <c r="F281" s="201"/>
      <c r="G281" s="201"/>
      <c r="H281" s="201"/>
      <c r="I281" s="201"/>
      <c r="J281" s="201"/>
      <c r="K281" s="201"/>
      <c r="L281" s="201"/>
      <c r="M281" s="201"/>
      <c r="N281" s="201"/>
      <c r="O281" s="201"/>
      <c r="P281" s="201"/>
      <c r="Q281" s="201"/>
      <c r="R281" s="201"/>
      <c r="S281" s="201"/>
    </row>
    <row r="282" spans="2:19" s="187" customFormat="1" ht="18" customHeight="1">
      <c r="B282" s="201"/>
      <c r="C282" s="201"/>
      <c r="D282" s="201"/>
      <c r="E282" s="201"/>
      <c r="F282" s="201"/>
      <c r="G282" s="201"/>
      <c r="H282" s="201"/>
      <c r="I282" s="201"/>
      <c r="J282" s="201"/>
      <c r="K282" s="201"/>
      <c r="L282" s="201"/>
      <c r="M282" s="201"/>
      <c r="N282" s="201"/>
      <c r="O282" s="201"/>
      <c r="P282" s="201"/>
      <c r="Q282" s="201"/>
      <c r="R282" s="201"/>
      <c r="S282" s="201"/>
    </row>
    <row r="283" spans="2:19" s="187" customFormat="1" ht="18" customHeight="1">
      <c r="B283" s="201"/>
      <c r="C283" s="201"/>
      <c r="D283" s="201"/>
      <c r="E283" s="201"/>
      <c r="F283" s="201"/>
      <c r="G283" s="201"/>
      <c r="H283" s="201"/>
      <c r="I283" s="201"/>
      <c r="J283" s="201"/>
      <c r="K283" s="201"/>
      <c r="L283" s="201"/>
      <c r="M283" s="201"/>
      <c r="N283" s="201"/>
      <c r="O283" s="201"/>
      <c r="P283" s="201"/>
      <c r="Q283" s="201"/>
      <c r="R283" s="201"/>
      <c r="S283" s="201"/>
    </row>
    <row r="284" spans="2:19" s="187" customFormat="1" ht="18" customHeight="1">
      <c r="B284" s="201"/>
      <c r="C284" s="201"/>
      <c r="D284" s="201"/>
      <c r="E284" s="201"/>
      <c r="F284" s="201"/>
      <c r="G284" s="201"/>
      <c r="H284" s="201"/>
      <c r="I284" s="201"/>
      <c r="J284" s="201"/>
      <c r="K284" s="201"/>
      <c r="L284" s="201"/>
      <c r="M284" s="201"/>
      <c r="N284" s="201"/>
      <c r="O284" s="201"/>
      <c r="P284" s="201"/>
      <c r="Q284" s="201"/>
      <c r="R284" s="201"/>
      <c r="S284" s="201"/>
    </row>
    <row r="285" spans="2:19" s="187" customFormat="1" ht="18" customHeight="1">
      <c r="B285" s="201"/>
      <c r="C285" s="201"/>
      <c r="D285" s="201"/>
      <c r="E285" s="201"/>
      <c r="F285" s="201"/>
      <c r="G285" s="201"/>
      <c r="H285" s="201"/>
      <c r="I285" s="201"/>
      <c r="J285" s="201"/>
      <c r="K285" s="201"/>
      <c r="L285" s="201"/>
      <c r="M285" s="201"/>
      <c r="N285" s="201"/>
      <c r="O285" s="201"/>
      <c r="P285" s="201"/>
      <c r="Q285" s="201"/>
      <c r="R285" s="201"/>
      <c r="S285" s="201"/>
    </row>
    <row r="286" spans="2:19" s="187" customFormat="1" ht="18" customHeight="1">
      <c r="B286" s="201"/>
      <c r="C286" s="201"/>
      <c r="D286" s="201"/>
      <c r="E286" s="201"/>
      <c r="F286" s="201"/>
      <c r="G286" s="201"/>
      <c r="H286" s="201"/>
      <c r="I286" s="201"/>
      <c r="J286" s="201"/>
      <c r="K286" s="201"/>
      <c r="L286" s="201"/>
      <c r="M286" s="201"/>
      <c r="N286" s="201"/>
      <c r="O286" s="201"/>
      <c r="P286" s="201"/>
      <c r="Q286" s="201"/>
      <c r="R286" s="201"/>
      <c r="S286" s="201"/>
    </row>
    <row r="287" spans="2:19" s="187" customFormat="1" ht="18" customHeight="1">
      <c r="B287" s="201"/>
      <c r="C287" s="201"/>
      <c r="D287" s="201"/>
      <c r="E287" s="201"/>
      <c r="F287" s="201"/>
      <c r="G287" s="201"/>
      <c r="H287" s="201"/>
      <c r="I287" s="201"/>
      <c r="J287" s="201"/>
      <c r="K287" s="201"/>
      <c r="L287" s="201"/>
      <c r="M287" s="201"/>
      <c r="N287" s="201"/>
      <c r="O287" s="201"/>
      <c r="P287" s="201"/>
      <c r="Q287" s="201"/>
      <c r="R287" s="201"/>
      <c r="S287" s="201"/>
    </row>
    <row r="288" spans="2:19" s="187" customFormat="1" ht="18" customHeight="1">
      <c r="B288" s="201"/>
      <c r="C288" s="201"/>
      <c r="D288" s="201"/>
      <c r="E288" s="201"/>
      <c r="F288" s="201"/>
      <c r="G288" s="201"/>
      <c r="H288" s="201"/>
      <c r="I288" s="201"/>
      <c r="J288" s="201"/>
      <c r="K288" s="201"/>
      <c r="L288" s="201"/>
      <c r="M288" s="201"/>
      <c r="N288" s="201"/>
      <c r="O288" s="201"/>
      <c r="P288" s="201"/>
      <c r="Q288" s="201"/>
      <c r="R288" s="201"/>
      <c r="S288" s="201"/>
    </row>
    <row r="289" spans="2:19" s="187" customFormat="1" ht="18" customHeight="1">
      <c r="B289" s="201"/>
      <c r="C289" s="201"/>
      <c r="D289" s="201"/>
      <c r="E289" s="201"/>
      <c r="F289" s="201"/>
      <c r="G289" s="201"/>
      <c r="H289" s="201"/>
      <c r="I289" s="201"/>
      <c r="J289" s="201"/>
      <c r="K289" s="201"/>
      <c r="L289" s="201"/>
      <c r="M289" s="201"/>
      <c r="N289" s="201"/>
      <c r="O289" s="201"/>
      <c r="P289" s="201"/>
      <c r="Q289" s="201"/>
      <c r="R289" s="201"/>
      <c r="S289" s="201"/>
    </row>
    <row r="290" spans="2:19" s="187" customFormat="1" ht="18" customHeight="1">
      <c r="B290" s="201"/>
      <c r="C290" s="201"/>
      <c r="D290" s="201"/>
      <c r="E290" s="201"/>
      <c r="F290" s="201"/>
      <c r="G290" s="201"/>
      <c r="H290" s="201"/>
      <c r="I290" s="201"/>
      <c r="J290" s="201"/>
      <c r="K290" s="201"/>
      <c r="L290" s="201"/>
      <c r="M290" s="201"/>
      <c r="N290" s="201"/>
      <c r="O290" s="201"/>
      <c r="P290" s="201"/>
      <c r="Q290" s="201"/>
      <c r="R290" s="201"/>
      <c r="S290" s="201"/>
    </row>
    <row r="291" spans="2:19" s="187" customFormat="1" ht="18" customHeight="1">
      <c r="B291" s="201"/>
      <c r="C291" s="201"/>
      <c r="D291" s="201"/>
      <c r="E291" s="201"/>
      <c r="F291" s="201"/>
      <c r="G291" s="201"/>
      <c r="H291" s="201"/>
      <c r="I291" s="201"/>
      <c r="J291" s="201"/>
      <c r="K291" s="201"/>
      <c r="L291" s="201"/>
      <c r="M291" s="201"/>
      <c r="N291" s="201"/>
      <c r="O291" s="201"/>
      <c r="P291" s="201"/>
      <c r="Q291" s="201"/>
      <c r="R291" s="201"/>
      <c r="S291" s="201"/>
    </row>
    <row r="292" spans="2:19" s="187" customFormat="1" ht="18" customHeight="1">
      <c r="B292" s="201"/>
      <c r="C292" s="201"/>
      <c r="D292" s="201"/>
      <c r="E292" s="201"/>
      <c r="F292" s="201"/>
      <c r="G292" s="201"/>
      <c r="H292" s="201"/>
      <c r="I292" s="201"/>
      <c r="J292" s="201"/>
      <c r="K292" s="201"/>
      <c r="L292" s="201"/>
      <c r="M292" s="201"/>
      <c r="N292" s="201"/>
      <c r="O292" s="201"/>
      <c r="P292" s="201"/>
      <c r="Q292" s="201"/>
      <c r="R292" s="201"/>
      <c r="S292" s="201"/>
    </row>
    <row r="293" spans="2:19" s="187" customFormat="1" ht="18" customHeight="1">
      <c r="B293" s="201"/>
      <c r="C293" s="201"/>
      <c r="D293" s="201"/>
      <c r="E293" s="201"/>
      <c r="F293" s="201"/>
      <c r="G293" s="201"/>
      <c r="H293" s="201"/>
      <c r="I293" s="201"/>
      <c r="J293" s="201"/>
      <c r="K293" s="201"/>
      <c r="L293" s="201"/>
      <c r="M293" s="201"/>
      <c r="N293" s="201"/>
      <c r="O293" s="201"/>
      <c r="P293" s="201"/>
      <c r="Q293" s="201"/>
      <c r="R293" s="201"/>
      <c r="S293" s="201"/>
    </row>
    <row r="294" spans="2:19" s="187" customFormat="1" ht="18" customHeight="1">
      <c r="B294" s="201"/>
      <c r="C294" s="201"/>
      <c r="D294" s="201"/>
      <c r="E294" s="201"/>
      <c r="F294" s="201"/>
      <c r="G294" s="201"/>
      <c r="H294" s="201"/>
      <c r="I294" s="201"/>
      <c r="J294" s="201"/>
      <c r="K294" s="201"/>
      <c r="L294" s="201"/>
      <c r="M294" s="201"/>
      <c r="N294" s="201"/>
      <c r="O294" s="201"/>
      <c r="P294" s="201"/>
      <c r="Q294" s="201"/>
      <c r="R294" s="201"/>
      <c r="S294" s="201"/>
    </row>
    <row r="295" spans="2:19" s="187" customFormat="1" ht="18" customHeight="1">
      <c r="B295" s="201"/>
      <c r="C295" s="201"/>
      <c r="D295" s="201"/>
      <c r="E295" s="201"/>
      <c r="F295" s="201"/>
      <c r="G295" s="201"/>
      <c r="H295" s="201"/>
      <c r="I295" s="201"/>
      <c r="J295" s="201"/>
      <c r="K295" s="201"/>
      <c r="L295" s="201"/>
      <c r="M295" s="201"/>
      <c r="N295" s="201"/>
      <c r="O295" s="201"/>
      <c r="P295" s="201"/>
      <c r="Q295" s="201"/>
      <c r="R295" s="201"/>
      <c r="S295" s="201"/>
    </row>
    <row r="296" spans="2:19" s="187" customFormat="1" ht="18" customHeight="1">
      <c r="B296" s="201"/>
      <c r="C296" s="201"/>
      <c r="D296" s="201"/>
      <c r="E296" s="201"/>
      <c r="F296" s="201"/>
      <c r="G296" s="201"/>
      <c r="H296" s="201"/>
      <c r="I296" s="201"/>
      <c r="J296" s="201"/>
      <c r="K296" s="201"/>
      <c r="L296" s="201"/>
      <c r="M296" s="201"/>
      <c r="N296" s="201"/>
      <c r="O296" s="201"/>
      <c r="P296" s="201"/>
      <c r="Q296" s="201"/>
      <c r="R296" s="201"/>
      <c r="S296" s="201"/>
    </row>
    <row r="297" spans="2:19" s="187" customFormat="1" ht="18" customHeight="1">
      <c r="B297" s="201"/>
      <c r="C297" s="201"/>
      <c r="D297" s="201"/>
      <c r="E297" s="201"/>
      <c r="F297" s="201"/>
      <c r="G297" s="201"/>
      <c r="H297" s="201"/>
      <c r="I297" s="201"/>
      <c r="J297" s="201"/>
      <c r="K297" s="201"/>
      <c r="L297" s="201"/>
      <c r="M297" s="201"/>
      <c r="N297" s="201"/>
      <c r="O297" s="201"/>
      <c r="P297" s="201"/>
      <c r="Q297" s="201"/>
      <c r="R297" s="201"/>
      <c r="S297" s="201"/>
    </row>
    <row r="298" spans="2:19" s="187" customFormat="1" ht="18" customHeight="1">
      <c r="B298" s="201"/>
      <c r="C298" s="201"/>
      <c r="D298" s="201"/>
      <c r="E298" s="201"/>
      <c r="F298" s="201"/>
      <c r="G298" s="201"/>
      <c r="H298" s="201"/>
      <c r="I298" s="201"/>
      <c r="J298" s="201"/>
      <c r="K298" s="201"/>
      <c r="L298" s="201"/>
      <c r="M298" s="201"/>
      <c r="N298" s="201"/>
      <c r="O298" s="201"/>
      <c r="P298" s="201"/>
      <c r="Q298" s="201"/>
      <c r="R298" s="201"/>
      <c r="S298" s="201"/>
    </row>
    <row r="299" spans="2:19" s="187" customFormat="1" ht="18" customHeight="1">
      <c r="B299" s="201"/>
      <c r="C299" s="201"/>
      <c r="D299" s="201"/>
      <c r="E299" s="201"/>
      <c r="F299" s="201"/>
      <c r="G299" s="201"/>
      <c r="H299" s="201"/>
      <c r="I299" s="201"/>
      <c r="J299" s="201"/>
      <c r="K299" s="201"/>
      <c r="L299" s="201"/>
      <c r="M299" s="201"/>
      <c r="N299" s="201"/>
      <c r="O299" s="201"/>
      <c r="P299" s="201"/>
      <c r="Q299" s="201"/>
      <c r="R299" s="201"/>
      <c r="S299" s="201"/>
    </row>
    <row r="300" spans="2:19" s="187" customFormat="1" ht="18" customHeight="1">
      <c r="B300" s="201"/>
      <c r="C300" s="201"/>
      <c r="D300" s="201"/>
      <c r="E300" s="201"/>
      <c r="F300" s="201"/>
      <c r="G300" s="201"/>
      <c r="H300" s="201"/>
      <c r="I300" s="201"/>
      <c r="J300" s="201"/>
      <c r="K300" s="201"/>
      <c r="L300" s="201"/>
      <c r="M300" s="201"/>
      <c r="N300" s="201"/>
      <c r="O300" s="201"/>
      <c r="P300" s="201"/>
      <c r="Q300" s="201"/>
      <c r="R300" s="201"/>
      <c r="S300" s="201"/>
    </row>
    <row r="301" spans="2:19" s="187" customFormat="1" ht="18" customHeight="1">
      <c r="B301" s="201"/>
      <c r="C301" s="201"/>
      <c r="D301" s="201"/>
      <c r="E301" s="201"/>
      <c r="F301" s="201"/>
      <c r="G301" s="201"/>
      <c r="H301" s="201"/>
      <c r="I301" s="201"/>
      <c r="J301" s="201"/>
      <c r="K301" s="201"/>
      <c r="L301" s="201"/>
      <c r="M301" s="201"/>
      <c r="N301" s="201"/>
      <c r="O301" s="201"/>
      <c r="P301" s="201"/>
      <c r="Q301" s="201"/>
      <c r="R301" s="201"/>
      <c r="S301" s="201"/>
    </row>
    <row r="302" spans="2:19" s="187" customFormat="1" ht="18" customHeight="1">
      <c r="B302" s="201"/>
      <c r="C302" s="201"/>
      <c r="D302" s="201"/>
      <c r="E302" s="201"/>
      <c r="F302" s="201"/>
      <c r="G302" s="201"/>
      <c r="H302" s="201"/>
      <c r="I302" s="201"/>
      <c r="J302" s="201"/>
      <c r="K302" s="201"/>
      <c r="L302" s="201"/>
      <c r="M302" s="201"/>
      <c r="N302" s="201"/>
      <c r="O302" s="201"/>
      <c r="P302" s="201"/>
      <c r="Q302" s="201"/>
      <c r="R302" s="201"/>
      <c r="S302" s="201"/>
    </row>
    <row r="303" spans="2:19" s="187" customFormat="1" ht="18" customHeight="1">
      <c r="B303" s="201"/>
      <c r="C303" s="201"/>
      <c r="D303" s="201"/>
      <c r="E303" s="201"/>
      <c r="F303" s="201"/>
      <c r="G303" s="201"/>
      <c r="H303" s="201"/>
      <c r="I303" s="201"/>
      <c r="J303" s="201"/>
      <c r="K303" s="201"/>
      <c r="L303" s="201"/>
      <c r="M303" s="201"/>
      <c r="N303" s="201"/>
      <c r="O303" s="201"/>
      <c r="P303" s="201"/>
      <c r="Q303" s="201"/>
      <c r="R303" s="201"/>
      <c r="S303" s="201"/>
    </row>
    <row r="304" spans="2:19" s="187" customFormat="1" ht="18" customHeight="1">
      <c r="B304" s="201"/>
      <c r="C304" s="201"/>
      <c r="D304" s="201"/>
      <c r="E304" s="201"/>
      <c r="F304" s="201"/>
      <c r="G304" s="201"/>
      <c r="H304" s="201"/>
      <c r="I304" s="201"/>
      <c r="J304" s="201"/>
      <c r="K304" s="201"/>
      <c r="L304" s="201"/>
      <c r="M304" s="201"/>
      <c r="N304" s="201"/>
      <c r="O304" s="201"/>
      <c r="P304" s="201"/>
      <c r="Q304" s="201"/>
      <c r="R304" s="201"/>
      <c r="S304" s="201"/>
    </row>
    <row r="305" spans="2:19" s="187" customFormat="1" ht="18" customHeight="1">
      <c r="B305" s="201"/>
      <c r="C305" s="201"/>
      <c r="D305" s="201"/>
      <c r="E305" s="201"/>
      <c r="F305" s="201"/>
      <c r="G305" s="201"/>
      <c r="H305" s="201"/>
      <c r="I305" s="201"/>
      <c r="J305" s="201"/>
      <c r="K305" s="201"/>
      <c r="L305" s="201"/>
      <c r="M305" s="201"/>
      <c r="N305" s="201"/>
      <c r="O305" s="201"/>
      <c r="P305" s="201"/>
      <c r="Q305" s="201"/>
      <c r="R305" s="201"/>
      <c r="S305" s="201"/>
    </row>
    <row r="306" spans="2:19" s="187" customFormat="1" ht="18" customHeight="1">
      <c r="B306" s="201"/>
      <c r="C306" s="201"/>
      <c r="D306" s="201"/>
      <c r="E306" s="201"/>
      <c r="F306" s="201"/>
      <c r="G306" s="201"/>
      <c r="H306" s="201"/>
      <c r="I306" s="201"/>
      <c r="J306" s="201"/>
      <c r="K306" s="201"/>
      <c r="L306" s="201"/>
      <c r="M306" s="201"/>
      <c r="N306" s="201"/>
      <c r="O306" s="201"/>
      <c r="P306" s="201"/>
      <c r="Q306" s="201"/>
      <c r="R306" s="201"/>
      <c r="S306" s="201"/>
    </row>
    <row r="307" spans="2:19" s="187" customFormat="1" ht="18" customHeight="1">
      <c r="B307" s="201"/>
      <c r="C307" s="201"/>
      <c r="D307" s="201"/>
      <c r="E307" s="201"/>
      <c r="F307" s="201"/>
      <c r="G307" s="201"/>
      <c r="H307" s="201"/>
      <c r="I307" s="201"/>
      <c r="J307" s="201"/>
      <c r="K307" s="201"/>
      <c r="L307" s="201"/>
      <c r="M307" s="201"/>
      <c r="N307" s="201"/>
      <c r="O307" s="201"/>
      <c r="P307" s="201"/>
      <c r="Q307" s="201"/>
      <c r="R307" s="201"/>
      <c r="S307" s="201"/>
    </row>
    <row r="308" spans="2:19" s="187" customFormat="1" ht="18" customHeight="1">
      <c r="B308" s="201"/>
      <c r="C308" s="201"/>
      <c r="D308" s="201"/>
      <c r="E308" s="201"/>
      <c r="F308" s="201"/>
      <c r="G308" s="201"/>
      <c r="H308" s="201"/>
      <c r="I308" s="201"/>
      <c r="J308" s="201"/>
      <c r="K308" s="201"/>
      <c r="L308" s="201"/>
      <c r="M308" s="201"/>
      <c r="N308" s="201"/>
      <c r="O308" s="201"/>
      <c r="P308" s="201"/>
      <c r="Q308" s="201"/>
      <c r="R308" s="201"/>
      <c r="S308" s="201"/>
    </row>
    <row r="309" spans="2:19" s="187" customFormat="1" ht="18" customHeight="1">
      <c r="B309" s="201"/>
      <c r="C309" s="201"/>
      <c r="D309" s="201"/>
      <c r="E309" s="201"/>
      <c r="F309" s="201"/>
      <c r="G309" s="201"/>
      <c r="H309" s="201"/>
      <c r="I309" s="201"/>
      <c r="J309" s="201"/>
      <c r="K309" s="201"/>
      <c r="L309" s="201"/>
      <c r="M309" s="201"/>
      <c r="N309" s="201"/>
      <c r="O309" s="201"/>
      <c r="P309" s="201"/>
      <c r="Q309" s="201"/>
      <c r="R309" s="201"/>
      <c r="S309" s="201"/>
    </row>
    <row r="310" spans="2:19" s="187" customFormat="1" ht="18" customHeight="1">
      <c r="B310" s="201"/>
      <c r="C310" s="201"/>
      <c r="D310" s="201"/>
      <c r="E310" s="201"/>
      <c r="F310" s="201"/>
      <c r="G310" s="201"/>
      <c r="H310" s="201"/>
      <c r="I310" s="201"/>
      <c r="J310" s="201"/>
      <c r="K310" s="201"/>
      <c r="L310" s="201"/>
      <c r="M310" s="201"/>
      <c r="N310" s="201"/>
      <c r="O310" s="201"/>
      <c r="P310" s="201"/>
      <c r="Q310" s="201"/>
      <c r="R310" s="201"/>
      <c r="S310" s="201"/>
    </row>
    <row r="311" spans="2:19" s="187" customFormat="1" ht="18" customHeight="1">
      <c r="B311" s="201"/>
      <c r="C311" s="201"/>
      <c r="D311" s="201"/>
      <c r="E311" s="201"/>
      <c r="F311" s="201"/>
      <c r="G311" s="201"/>
      <c r="H311" s="201"/>
      <c r="I311" s="201"/>
      <c r="J311" s="201"/>
      <c r="K311" s="201"/>
      <c r="L311" s="201"/>
      <c r="M311" s="201"/>
      <c r="N311" s="201"/>
      <c r="O311" s="201"/>
      <c r="P311" s="201"/>
      <c r="Q311" s="201"/>
      <c r="R311" s="201"/>
      <c r="S311" s="201"/>
    </row>
    <row r="312" spans="2:19" s="187" customFormat="1" ht="18" customHeight="1">
      <c r="B312" s="201"/>
      <c r="C312" s="201"/>
      <c r="D312" s="201"/>
      <c r="E312" s="201"/>
      <c r="F312" s="201"/>
      <c r="G312" s="201"/>
      <c r="H312" s="201"/>
      <c r="I312" s="201"/>
      <c r="J312" s="201"/>
      <c r="K312" s="201"/>
      <c r="L312" s="201"/>
      <c r="M312" s="201"/>
      <c r="N312" s="201"/>
      <c r="O312" s="201"/>
      <c r="P312" s="201"/>
      <c r="Q312" s="201"/>
      <c r="R312" s="201"/>
      <c r="S312" s="201"/>
    </row>
    <row r="313" spans="2:19" s="187" customFormat="1" ht="18" customHeight="1">
      <c r="B313" s="201"/>
      <c r="C313" s="201"/>
      <c r="D313" s="201"/>
      <c r="E313" s="201"/>
      <c r="F313" s="201"/>
      <c r="G313" s="201"/>
      <c r="H313" s="201"/>
      <c r="I313" s="201"/>
      <c r="J313" s="201"/>
      <c r="K313" s="201"/>
      <c r="L313" s="201"/>
      <c r="M313" s="201"/>
      <c r="N313" s="201"/>
      <c r="O313" s="201"/>
      <c r="P313" s="201"/>
      <c r="Q313" s="201"/>
      <c r="R313" s="201"/>
      <c r="S313" s="201"/>
    </row>
    <row r="314" spans="2:19" s="187" customFormat="1" ht="18" customHeight="1">
      <c r="B314" s="201"/>
      <c r="C314" s="201"/>
      <c r="D314" s="201"/>
      <c r="E314" s="201"/>
      <c r="F314" s="201"/>
      <c r="G314" s="201"/>
      <c r="H314" s="201"/>
      <c r="I314" s="201"/>
      <c r="J314" s="201"/>
      <c r="K314" s="201"/>
      <c r="L314" s="201"/>
      <c r="M314" s="201"/>
      <c r="N314" s="201"/>
      <c r="O314" s="201"/>
      <c r="P314" s="201"/>
      <c r="Q314" s="201"/>
      <c r="R314" s="201"/>
      <c r="S314" s="201"/>
    </row>
    <row r="315" spans="2:19" s="187" customFormat="1" ht="18" customHeight="1">
      <c r="B315" s="201"/>
      <c r="C315" s="201"/>
      <c r="D315" s="201"/>
      <c r="E315" s="201"/>
      <c r="F315" s="201"/>
      <c r="G315" s="201"/>
      <c r="H315" s="201"/>
      <c r="I315" s="201"/>
      <c r="J315" s="201"/>
      <c r="K315" s="201"/>
      <c r="L315" s="201"/>
      <c r="M315" s="201"/>
      <c r="N315" s="201"/>
      <c r="O315" s="201"/>
      <c r="P315" s="201"/>
      <c r="Q315" s="201"/>
      <c r="R315" s="201"/>
      <c r="S315" s="201"/>
    </row>
    <row r="316" spans="2:19" s="187" customFormat="1" ht="18" customHeight="1">
      <c r="B316" s="201"/>
      <c r="C316" s="201"/>
      <c r="D316" s="201"/>
      <c r="E316" s="201"/>
      <c r="F316" s="201"/>
      <c r="G316" s="201"/>
      <c r="H316" s="201"/>
      <c r="I316" s="201"/>
      <c r="J316" s="201"/>
      <c r="K316" s="201"/>
      <c r="L316" s="201"/>
      <c r="M316" s="201"/>
      <c r="N316" s="201"/>
      <c r="O316" s="201"/>
      <c r="P316" s="201"/>
      <c r="Q316" s="201"/>
      <c r="R316" s="201"/>
      <c r="S316" s="201"/>
    </row>
    <row r="317" spans="2:19" s="187" customFormat="1" ht="18" customHeight="1">
      <c r="B317" s="201"/>
      <c r="C317" s="201"/>
      <c r="D317" s="201"/>
      <c r="E317" s="201"/>
      <c r="F317" s="201"/>
      <c r="G317" s="201"/>
      <c r="H317" s="201"/>
      <c r="I317" s="201"/>
      <c r="J317" s="201"/>
      <c r="K317" s="201"/>
      <c r="L317" s="201"/>
      <c r="M317" s="201"/>
      <c r="N317" s="201"/>
      <c r="O317" s="201"/>
      <c r="P317" s="201"/>
      <c r="Q317" s="201"/>
      <c r="R317" s="201"/>
      <c r="S317" s="201"/>
    </row>
    <row r="318" spans="2:19" s="187" customFormat="1" ht="18" customHeight="1">
      <c r="B318" s="201"/>
      <c r="C318" s="201"/>
      <c r="D318" s="201"/>
      <c r="E318" s="201"/>
      <c r="F318" s="201"/>
      <c r="G318" s="201"/>
      <c r="H318" s="201"/>
      <c r="I318" s="201"/>
      <c r="J318" s="201"/>
      <c r="K318" s="201"/>
      <c r="L318" s="201"/>
      <c r="M318" s="201"/>
      <c r="N318" s="201"/>
      <c r="O318" s="201"/>
      <c r="P318" s="201"/>
      <c r="Q318" s="201"/>
      <c r="R318" s="201"/>
      <c r="S318" s="201"/>
    </row>
    <row r="319" spans="2:19" s="187" customFormat="1" ht="18" customHeight="1">
      <c r="B319" s="201"/>
      <c r="C319" s="201"/>
      <c r="D319" s="201"/>
      <c r="E319" s="201"/>
      <c r="F319" s="201"/>
      <c r="G319" s="201"/>
      <c r="H319" s="201"/>
      <c r="I319" s="201"/>
      <c r="J319" s="201"/>
      <c r="K319" s="201"/>
      <c r="L319" s="201"/>
      <c r="M319" s="201"/>
      <c r="N319" s="201"/>
      <c r="O319" s="201"/>
      <c r="P319" s="201"/>
      <c r="Q319" s="201"/>
      <c r="R319" s="201"/>
      <c r="S319" s="201"/>
    </row>
    <row r="320" spans="2:19" s="187" customFormat="1" ht="18" customHeight="1">
      <c r="B320" s="201"/>
      <c r="C320" s="201"/>
      <c r="D320" s="201"/>
      <c r="E320" s="201"/>
      <c r="F320" s="201"/>
      <c r="G320" s="201"/>
      <c r="H320" s="201"/>
      <c r="I320" s="201"/>
      <c r="J320" s="201"/>
      <c r="K320" s="201"/>
      <c r="L320" s="201"/>
      <c r="M320" s="201"/>
      <c r="N320" s="201"/>
      <c r="O320" s="201"/>
      <c r="P320" s="201"/>
      <c r="Q320" s="201"/>
      <c r="R320" s="201"/>
      <c r="S320" s="201"/>
    </row>
    <row r="321" spans="2:19" s="187" customFormat="1" ht="18" customHeight="1">
      <c r="B321" s="201"/>
      <c r="C321" s="201"/>
      <c r="D321" s="201"/>
      <c r="E321" s="201"/>
      <c r="F321" s="201"/>
      <c r="G321" s="201"/>
      <c r="H321" s="201"/>
      <c r="I321" s="201"/>
      <c r="J321" s="201"/>
      <c r="K321" s="201"/>
      <c r="L321" s="201"/>
      <c r="M321" s="201"/>
      <c r="N321" s="201"/>
      <c r="O321" s="201"/>
      <c r="P321" s="201"/>
      <c r="Q321" s="201"/>
      <c r="R321" s="201"/>
      <c r="S321" s="201"/>
    </row>
    <row r="322" spans="2:19" s="187" customFormat="1" ht="18" customHeight="1">
      <c r="B322" s="201"/>
      <c r="C322" s="201"/>
      <c r="D322" s="201"/>
      <c r="E322" s="201"/>
      <c r="F322" s="201"/>
      <c r="G322" s="201"/>
      <c r="H322" s="201"/>
      <c r="I322" s="201"/>
      <c r="J322" s="201"/>
      <c r="K322" s="201"/>
      <c r="L322" s="201"/>
      <c r="M322" s="201"/>
      <c r="N322" s="201"/>
      <c r="O322" s="201"/>
      <c r="P322" s="201"/>
      <c r="Q322" s="201"/>
      <c r="R322" s="201"/>
      <c r="S322" s="201"/>
    </row>
    <row r="323" spans="2:19" s="187" customFormat="1" ht="18" customHeight="1">
      <c r="B323" s="201"/>
      <c r="C323" s="201"/>
      <c r="D323" s="201"/>
      <c r="E323" s="201"/>
      <c r="F323" s="201"/>
      <c r="G323" s="201"/>
      <c r="H323" s="201"/>
      <c r="I323" s="201"/>
      <c r="J323" s="201"/>
      <c r="K323" s="201"/>
      <c r="L323" s="201"/>
      <c r="M323" s="201"/>
      <c r="N323" s="201"/>
      <c r="O323" s="201"/>
      <c r="P323" s="201"/>
      <c r="Q323" s="201"/>
      <c r="R323" s="201"/>
      <c r="S323" s="201"/>
    </row>
    <row r="324" spans="2:19" s="187" customFormat="1" ht="18" customHeight="1">
      <c r="B324" s="201"/>
      <c r="C324" s="201"/>
      <c r="D324" s="201"/>
      <c r="E324" s="201"/>
      <c r="F324" s="201"/>
      <c r="G324" s="201"/>
      <c r="H324" s="201"/>
      <c r="I324" s="201"/>
      <c r="J324" s="201"/>
      <c r="K324" s="201"/>
      <c r="L324" s="201"/>
      <c r="M324" s="201"/>
      <c r="N324" s="201"/>
      <c r="O324" s="201"/>
      <c r="P324" s="201"/>
      <c r="Q324" s="201"/>
      <c r="R324" s="201"/>
      <c r="S324" s="201"/>
    </row>
    <row r="325" spans="2:19" s="187" customFormat="1" ht="18" customHeight="1">
      <c r="B325" s="201"/>
      <c r="C325" s="201"/>
      <c r="D325" s="201"/>
      <c r="E325" s="201"/>
      <c r="F325" s="201"/>
      <c r="G325" s="201"/>
      <c r="H325" s="201"/>
      <c r="I325" s="201"/>
      <c r="J325" s="201"/>
      <c r="K325" s="201"/>
      <c r="L325" s="201"/>
      <c r="M325" s="201"/>
      <c r="N325" s="201"/>
      <c r="O325" s="201"/>
      <c r="P325" s="201"/>
      <c r="Q325" s="201"/>
      <c r="R325" s="201"/>
      <c r="S325" s="201"/>
    </row>
    <row r="326" spans="2:19" s="187" customFormat="1" ht="18" customHeight="1">
      <c r="B326" s="201"/>
      <c r="C326" s="201"/>
      <c r="D326" s="201"/>
      <c r="E326" s="201"/>
      <c r="F326" s="201"/>
      <c r="G326" s="201"/>
      <c r="H326" s="201"/>
      <c r="I326" s="201"/>
      <c r="J326" s="201"/>
      <c r="K326" s="201"/>
      <c r="L326" s="201"/>
      <c r="M326" s="201"/>
      <c r="N326" s="201"/>
      <c r="O326" s="201"/>
      <c r="P326" s="201"/>
      <c r="Q326" s="201"/>
      <c r="R326" s="201"/>
      <c r="S326" s="201"/>
    </row>
    <row r="327" spans="2:19" s="187" customFormat="1" ht="18" customHeight="1">
      <c r="B327" s="201"/>
      <c r="C327" s="201"/>
      <c r="D327" s="201"/>
      <c r="E327" s="201"/>
      <c r="F327" s="201"/>
      <c r="G327" s="201"/>
      <c r="H327" s="201"/>
      <c r="I327" s="201"/>
      <c r="J327" s="201"/>
      <c r="K327" s="201"/>
      <c r="L327" s="201"/>
      <c r="M327" s="201"/>
      <c r="N327" s="201"/>
      <c r="O327" s="201"/>
      <c r="P327" s="201"/>
      <c r="Q327" s="201"/>
      <c r="R327" s="201"/>
      <c r="S327" s="201"/>
    </row>
    <row r="328" spans="2:19" s="187" customFormat="1" ht="18" customHeight="1">
      <c r="B328" s="201"/>
      <c r="C328" s="201"/>
      <c r="D328" s="201"/>
      <c r="E328" s="201"/>
      <c r="F328" s="201"/>
      <c r="G328" s="201"/>
      <c r="H328" s="201"/>
      <c r="I328" s="201"/>
      <c r="J328" s="201"/>
      <c r="K328" s="201"/>
      <c r="L328" s="201"/>
      <c r="M328" s="201"/>
      <c r="N328" s="201"/>
      <c r="O328" s="201"/>
      <c r="P328" s="201"/>
      <c r="Q328" s="201"/>
      <c r="R328" s="201"/>
      <c r="S328" s="201"/>
    </row>
    <row r="329" spans="2:19" s="187" customFormat="1" ht="18" customHeight="1">
      <c r="B329" s="201"/>
      <c r="C329" s="201"/>
      <c r="D329" s="201"/>
      <c r="E329" s="201"/>
      <c r="F329" s="201"/>
      <c r="G329" s="201"/>
      <c r="H329" s="201"/>
      <c r="I329" s="201"/>
      <c r="J329" s="201"/>
      <c r="K329" s="201"/>
      <c r="L329" s="201"/>
      <c r="M329" s="201"/>
      <c r="N329" s="201"/>
      <c r="O329" s="201"/>
      <c r="P329" s="201"/>
      <c r="Q329" s="201"/>
      <c r="R329" s="201"/>
      <c r="S329" s="201"/>
    </row>
    <row r="330" spans="2:19" s="187" customFormat="1" ht="18" customHeight="1">
      <c r="B330" s="201"/>
      <c r="C330" s="201"/>
      <c r="D330" s="201"/>
      <c r="E330" s="201"/>
      <c r="F330" s="201"/>
      <c r="G330" s="201"/>
      <c r="H330" s="201"/>
      <c r="I330" s="201"/>
      <c r="J330" s="201"/>
      <c r="K330" s="201"/>
      <c r="L330" s="201"/>
      <c r="M330" s="201"/>
      <c r="N330" s="201"/>
      <c r="O330" s="201"/>
      <c r="P330" s="201"/>
      <c r="Q330" s="201"/>
      <c r="R330" s="201"/>
      <c r="S330" s="201"/>
    </row>
    <row r="331" spans="2:19" s="187" customFormat="1" ht="18" customHeight="1">
      <c r="B331" s="201"/>
      <c r="C331" s="201"/>
      <c r="D331" s="201"/>
      <c r="E331" s="201"/>
      <c r="F331" s="201"/>
      <c r="G331" s="201"/>
      <c r="H331" s="201"/>
      <c r="I331" s="201"/>
      <c r="J331" s="201"/>
      <c r="K331" s="201"/>
      <c r="L331" s="201"/>
      <c r="M331" s="201"/>
      <c r="N331" s="201"/>
      <c r="O331" s="201"/>
      <c r="P331" s="201"/>
      <c r="Q331" s="201"/>
      <c r="R331" s="201"/>
      <c r="S331" s="201"/>
    </row>
    <row r="332" spans="2:19" s="187" customFormat="1" ht="18" customHeight="1">
      <c r="B332" s="201"/>
      <c r="C332" s="201"/>
      <c r="D332" s="201"/>
      <c r="E332" s="201"/>
      <c r="F332" s="201"/>
      <c r="G332" s="201"/>
      <c r="H332" s="201"/>
      <c r="I332" s="201"/>
      <c r="J332" s="201"/>
      <c r="K332" s="201"/>
      <c r="L332" s="201"/>
      <c r="M332" s="201"/>
      <c r="N332" s="201"/>
      <c r="O332" s="201"/>
      <c r="P332" s="201"/>
      <c r="Q332" s="201"/>
      <c r="R332" s="201"/>
      <c r="S332" s="201"/>
    </row>
    <row r="333" spans="2:19" s="187" customFormat="1" ht="18" customHeight="1">
      <c r="B333" s="201"/>
      <c r="C333" s="201"/>
      <c r="D333" s="201"/>
      <c r="E333" s="201"/>
      <c r="F333" s="201"/>
      <c r="G333" s="201"/>
      <c r="H333" s="201"/>
      <c r="I333" s="201"/>
      <c r="J333" s="201"/>
      <c r="K333" s="201"/>
      <c r="L333" s="201"/>
      <c r="M333" s="201"/>
      <c r="N333" s="201"/>
      <c r="O333" s="201"/>
      <c r="P333" s="201"/>
      <c r="Q333" s="201"/>
      <c r="R333" s="201"/>
      <c r="S333" s="201"/>
    </row>
    <row r="334" spans="2:19" s="187" customFormat="1" ht="18" customHeight="1">
      <c r="B334" s="201"/>
      <c r="C334" s="201"/>
      <c r="D334" s="201"/>
      <c r="E334" s="201"/>
      <c r="F334" s="201"/>
      <c r="G334" s="201"/>
      <c r="H334" s="201"/>
      <c r="I334" s="201"/>
      <c r="J334" s="201"/>
      <c r="K334" s="201"/>
      <c r="L334" s="201"/>
      <c r="M334" s="201"/>
      <c r="N334" s="201"/>
      <c r="O334" s="201"/>
      <c r="P334" s="201"/>
      <c r="Q334" s="201"/>
      <c r="R334" s="201"/>
      <c r="S334" s="201"/>
    </row>
    <row r="335" spans="2:19" s="187" customFormat="1" ht="18" customHeight="1">
      <c r="B335" s="201"/>
      <c r="C335" s="201"/>
      <c r="D335" s="201"/>
      <c r="E335" s="201"/>
      <c r="F335" s="201"/>
      <c r="G335" s="201"/>
      <c r="H335" s="201"/>
      <c r="I335" s="201"/>
      <c r="J335" s="201"/>
      <c r="K335" s="201"/>
      <c r="L335" s="201"/>
      <c r="M335" s="201"/>
      <c r="N335" s="201"/>
      <c r="O335" s="201"/>
      <c r="P335" s="201"/>
      <c r="Q335" s="201"/>
      <c r="R335" s="201"/>
      <c r="S335" s="201"/>
    </row>
    <row r="336" spans="2:19" s="187" customFormat="1" ht="18" customHeight="1">
      <c r="B336" s="201"/>
      <c r="C336" s="201"/>
      <c r="D336" s="201"/>
      <c r="E336" s="201"/>
      <c r="F336" s="201"/>
      <c r="G336" s="201"/>
      <c r="H336" s="201"/>
      <c r="I336" s="201"/>
      <c r="J336" s="201"/>
      <c r="K336" s="201"/>
      <c r="L336" s="201"/>
      <c r="M336" s="201"/>
      <c r="N336" s="201"/>
      <c r="O336" s="201"/>
      <c r="P336" s="201"/>
      <c r="Q336" s="201"/>
      <c r="R336" s="201"/>
      <c r="S336" s="201"/>
    </row>
    <row r="337" spans="2:19" s="187" customFormat="1" ht="18" customHeight="1">
      <c r="B337" s="201"/>
      <c r="C337" s="201"/>
      <c r="D337" s="201"/>
      <c r="E337" s="201"/>
      <c r="F337" s="201"/>
      <c r="G337" s="201"/>
      <c r="H337" s="201"/>
      <c r="I337" s="201"/>
      <c r="J337" s="201"/>
      <c r="K337" s="201"/>
      <c r="L337" s="201"/>
      <c r="M337" s="201"/>
      <c r="N337" s="201"/>
      <c r="O337" s="201"/>
      <c r="P337" s="201"/>
      <c r="Q337" s="201"/>
      <c r="R337" s="201"/>
      <c r="S337" s="201"/>
    </row>
    <row r="338" spans="2:19" s="187" customFormat="1" ht="18" customHeight="1">
      <c r="B338" s="201"/>
      <c r="C338" s="201"/>
      <c r="D338" s="201"/>
      <c r="E338" s="201"/>
      <c r="F338" s="201"/>
      <c r="G338" s="201"/>
      <c r="H338" s="201"/>
      <c r="I338" s="201"/>
      <c r="J338" s="201"/>
      <c r="K338" s="201"/>
      <c r="L338" s="201"/>
      <c r="M338" s="201"/>
      <c r="N338" s="201"/>
      <c r="O338" s="201"/>
      <c r="P338" s="201"/>
      <c r="Q338" s="201"/>
      <c r="R338" s="201"/>
      <c r="S338" s="201"/>
    </row>
    <row r="339" spans="2:19" s="187" customFormat="1" ht="18" customHeight="1">
      <c r="B339" s="201"/>
      <c r="C339" s="201"/>
      <c r="D339" s="201"/>
      <c r="E339" s="201"/>
      <c r="F339" s="201"/>
      <c r="G339" s="201"/>
      <c r="H339" s="201"/>
      <c r="I339" s="201"/>
      <c r="J339" s="201"/>
      <c r="K339" s="201"/>
      <c r="L339" s="201"/>
      <c r="M339" s="201"/>
      <c r="N339" s="201"/>
      <c r="O339" s="201"/>
      <c r="P339" s="201"/>
      <c r="Q339" s="201"/>
      <c r="R339" s="201"/>
      <c r="S339" s="201"/>
    </row>
    <row r="340" spans="2:19" s="187" customFormat="1" ht="18" customHeight="1">
      <c r="B340" s="201"/>
      <c r="C340" s="201"/>
      <c r="D340" s="201"/>
      <c r="E340" s="201"/>
      <c r="F340" s="201"/>
      <c r="G340" s="201"/>
      <c r="H340" s="201"/>
      <c r="I340" s="201"/>
      <c r="J340" s="201"/>
      <c r="K340" s="201"/>
      <c r="L340" s="201"/>
      <c r="M340" s="201"/>
      <c r="N340" s="201"/>
      <c r="O340" s="201"/>
      <c r="P340" s="201"/>
      <c r="Q340" s="201"/>
      <c r="R340" s="201"/>
      <c r="S340" s="201"/>
    </row>
    <row r="341" spans="2:19" s="187" customFormat="1" ht="18" customHeight="1">
      <c r="B341" s="201"/>
      <c r="C341" s="201"/>
      <c r="D341" s="201"/>
      <c r="E341" s="201"/>
      <c r="F341" s="201"/>
      <c r="G341" s="201"/>
      <c r="H341" s="201"/>
      <c r="I341" s="201"/>
      <c r="J341" s="201"/>
      <c r="K341" s="201"/>
      <c r="L341" s="201"/>
      <c r="M341" s="201"/>
      <c r="N341" s="201"/>
      <c r="O341" s="201"/>
      <c r="P341" s="201"/>
      <c r="Q341" s="201"/>
      <c r="R341" s="201"/>
      <c r="S341" s="201"/>
    </row>
    <row r="342" spans="2:19" s="187" customFormat="1" ht="18" customHeight="1">
      <c r="B342" s="201"/>
      <c r="C342" s="201"/>
      <c r="D342" s="201"/>
      <c r="E342" s="201"/>
      <c r="F342" s="201"/>
      <c r="G342" s="201"/>
      <c r="H342" s="201"/>
      <c r="I342" s="201"/>
      <c r="J342" s="201"/>
      <c r="K342" s="201"/>
      <c r="L342" s="201"/>
      <c r="M342" s="201"/>
      <c r="N342" s="201"/>
      <c r="O342" s="201"/>
      <c r="P342" s="201"/>
      <c r="Q342" s="201"/>
      <c r="R342" s="201"/>
      <c r="S342" s="201"/>
    </row>
    <row r="343" spans="2:19" s="187" customFormat="1" ht="18" customHeight="1">
      <c r="B343" s="201"/>
      <c r="C343" s="201"/>
      <c r="D343" s="201"/>
      <c r="E343" s="201"/>
      <c r="F343" s="201"/>
      <c r="G343" s="201"/>
      <c r="H343" s="201"/>
      <c r="I343" s="201"/>
      <c r="J343" s="201"/>
      <c r="K343" s="201"/>
      <c r="L343" s="201"/>
      <c r="M343" s="201"/>
      <c r="N343" s="201"/>
      <c r="O343" s="201"/>
      <c r="P343" s="201"/>
      <c r="Q343" s="201"/>
      <c r="R343" s="201"/>
      <c r="S343" s="201"/>
    </row>
    <row r="344" spans="2:19" s="187" customFormat="1" ht="18" customHeight="1">
      <c r="B344" s="201"/>
      <c r="C344" s="201"/>
      <c r="D344" s="201"/>
      <c r="E344" s="201"/>
      <c r="F344" s="201"/>
      <c r="G344" s="201"/>
      <c r="H344" s="201"/>
      <c r="I344" s="201"/>
      <c r="J344" s="201"/>
      <c r="K344" s="201"/>
      <c r="L344" s="201"/>
      <c r="M344" s="201"/>
      <c r="N344" s="201"/>
      <c r="O344" s="201"/>
      <c r="P344" s="201"/>
      <c r="Q344" s="201"/>
      <c r="R344" s="201"/>
      <c r="S344" s="201"/>
    </row>
    <row r="345" spans="2:19" s="187" customFormat="1" ht="18" customHeight="1">
      <c r="B345" s="201"/>
      <c r="C345" s="201"/>
      <c r="D345" s="201"/>
      <c r="E345" s="201"/>
      <c r="F345" s="201"/>
      <c r="G345" s="201"/>
      <c r="H345" s="201"/>
      <c r="I345" s="201"/>
      <c r="J345" s="201"/>
      <c r="K345" s="201"/>
      <c r="L345" s="201"/>
      <c r="M345" s="201"/>
      <c r="N345" s="201"/>
      <c r="O345" s="201"/>
      <c r="P345" s="201"/>
      <c r="Q345" s="201"/>
      <c r="R345" s="201"/>
      <c r="S345" s="201"/>
    </row>
    <row r="346" spans="2:19" s="187" customFormat="1" ht="18" customHeight="1">
      <c r="B346" s="201"/>
      <c r="C346" s="201"/>
      <c r="D346" s="201"/>
      <c r="E346" s="201"/>
      <c r="F346" s="201"/>
      <c r="G346" s="201"/>
      <c r="H346" s="201"/>
      <c r="I346" s="201"/>
      <c r="J346" s="201"/>
      <c r="K346" s="201"/>
      <c r="L346" s="201"/>
      <c r="M346" s="201"/>
      <c r="N346" s="201"/>
      <c r="O346" s="201"/>
      <c r="P346" s="201"/>
      <c r="Q346" s="201"/>
      <c r="R346" s="201"/>
      <c r="S346" s="201"/>
    </row>
    <row r="347" spans="2:19" s="187" customFormat="1" ht="18" customHeight="1">
      <c r="B347" s="201"/>
      <c r="C347" s="201"/>
      <c r="D347" s="201"/>
      <c r="E347" s="201"/>
      <c r="F347" s="201"/>
      <c r="G347" s="201"/>
      <c r="H347" s="201"/>
      <c r="I347" s="201"/>
      <c r="J347" s="201"/>
      <c r="K347" s="201"/>
      <c r="L347" s="201"/>
      <c r="M347" s="201"/>
      <c r="N347" s="201"/>
      <c r="O347" s="201"/>
      <c r="P347" s="201"/>
      <c r="Q347" s="201"/>
      <c r="R347" s="201"/>
      <c r="S347" s="201"/>
    </row>
    <row r="348" spans="2:19" s="187" customFormat="1" ht="18" customHeight="1">
      <c r="B348" s="201"/>
      <c r="C348" s="201"/>
      <c r="D348" s="201"/>
      <c r="E348" s="201"/>
      <c r="F348" s="201"/>
      <c r="G348" s="201"/>
      <c r="H348" s="201"/>
      <c r="I348" s="201"/>
      <c r="J348" s="201"/>
      <c r="K348" s="201"/>
      <c r="L348" s="201"/>
      <c r="M348" s="201"/>
      <c r="N348" s="201"/>
      <c r="O348" s="201"/>
      <c r="P348" s="201"/>
      <c r="Q348" s="201"/>
      <c r="R348" s="201"/>
      <c r="S348" s="201"/>
    </row>
    <row r="349" spans="2:19" s="187" customFormat="1" ht="18" customHeight="1">
      <c r="B349" s="201"/>
      <c r="C349" s="201"/>
      <c r="D349" s="201"/>
      <c r="E349" s="201"/>
      <c r="F349" s="201"/>
      <c r="G349" s="201"/>
      <c r="H349" s="201"/>
      <c r="I349" s="201"/>
      <c r="J349" s="201"/>
      <c r="K349" s="201"/>
      <c r="L349" s="201"/>
      <c r="M349" s="201"/>
      <c r="N349" s="201"/>
      <c r="O349" s="201"/>
      <c r="P349" s="201"/>
      <c r="Q349" s="201"/>
      <c r="R349" s="201"/>
      <c r="S349" s="201"/>
    </row>
    <row r="350" spans="2:19" s="187" customFormat="1" ht="18" customHeight="1">
      <c r="B350" s="201"/>
      <c r="C350" s="201"/>
      <c r="D350" s="201"/>
      <c r="E350" s="201"/>
      <c r="F350" s="201"/>
      <c r="G350" s="201"/>
      <c r="H350" s="201"/>
      <c r="I350" s="201"/>
      <c r="J350" s="201"/>
      <c r="K350" s="201"/>
      <c r="L350" s="201"/>
      <c r="M350" s="201"/>
      <c r="N350" s="201"/>
      <c r="O350" s="201"/>
      <c r="P350" s="201"/>
      <c r="Q350" s="201"/>
      <c r="R350" s="201"/>
      <c r="S350" s="201"/>
    </row>
    <row r="351" spans="2:19" s="187" customFormat="1" ht="18" customHeight="1">
      <c r="B351" s="201"/>
      <c r="C351" s="201"/>
      <c r="D351" s="201"/>
      <c r="E351" s="201"/>
      <c r="F351" s="201"/>
      <c r="G351" s="201"/>
      <c r="H351" s="201"/>
      <c r="I351" s="201"/>
      <c r="J351" s="201"/>
      <c r="K351" s="201"/>
      <c r="L351" s="201"/>
      <c r="M351" s="201"/>
      <c r="N351" s="201"/>
      <c r="O351" s="201"/>
      <c r="P351" s="201"/>
      <c r="Q351" s="201"/>
      <c r="R351" s="201"/>
      <c r="S351" s="201"/>
    </row>
    <row r="352" spans="2:19" s="187" customFormat="1" ht="18" customHeight="1">
      <c r="B352" s="201"/>
      <c r="C352" s="201"/>
      <c r="D352" s="201"/>
      <c r="E352" s="201"/>
      <c r="F352" s="201"/>
      <c r="G352" s="201"/>
      <c r="H352" s="201"/>
      <c r="I352" s="201"/>
      <c r="J352" s="201"/>
      <c r="K352" s="201"/>
      <c r="L352" s="201"/>
      <c r="M352" s="201"/>
      <c r="N352" s="201"/>
      <c r="O352" s="201"/>
      <c r="P352" s="201"/>
      <c r="Q352" s="201"/>
      <c r="R352" s="201"/>
      <c r="S352" s="201"/>
    </row>
    <row r="353" spans="2:19" s="187" customFormat="1" ht="18" customHeight="1">
      <c r="B353" s="201"/>
      <c r="C353" s="201"/>
      <c r="D353" s="201"/>
      <c r="E353" s="201"/>
      <c r="F353" s="201"/>
      <c r="G353" s="201"/>
      <c r="H353" s="201"/>
      <c r="I353" s="201"/>
      <c r="J353" s="201"/>
      <c r="K353" s="201"/>
      <c r="L353" s="201"/>
      <c r="M353" s="201"/>
      <c r="N353" s="201"/>
      <c r="O353" s="201"/>
      <c r="P353" s="201"/>
      <c r="Q353" s="201"/>
      <c r="R353" s="201"/>
      <c r="S353" s="201"/>
    </row>
    <row r="354" spans="2:19" s="187" customFormat="1" ht="18" customHeight="1">
      <c r="B354" s="201"/>
      <c r="C354" s="201"/>
      <c r="D354" s="201"/>
      <c r="E354" s="201"/>
      <c r="F354" s="201"/>
      <c r="G354" s="201"/>
      <c r="H354" s="201"/>
      <c r="I354" s="201"/>
      <c r="J354" s="201"/>
      <c r="K354" s="201"/>
      <c r="L354" s="201"/>
      <c r="M354" s="201"/>
      <c r="N354" s="201"/>
      <c r="O354" s="201"/>
      <c r="P354" s="201"/>
      <c r="Q354" s="201"/>
      <c r="R354" s="201"/>
      <c r="S354" s="201"/>
    </row>
    <row r="355" spans="2:19" s="187" customFormat="1" ht="18" customHeight="1">
      <c r="B355" s="201"/>
      <c r="C355" s="201"/>
      <c r="D355" s="201"/>
      <c r="E355" s="201"/>
      <c r="F355" s="201"/>
      <c r="G355" s="201"/>
      <c r="H355" s="201"/>
      <c r="I355" s="201"/>
      <c r="J355" s="201"/>
      <c r="K355" s="201"/>
      <c r="L355" s="201"/>
      <c r="M355" s="201"/>
      <c r="N355" s="201"/>
      <c r="O355" s="201"/>
      <c r="P355" s="201"/>
      <c r="Q355" s="201"/>
      <c r="R355" s="201"/>
      <c r="S355" s="201"/>
    </row>
    <row r="356" spans="2:19" s="187" customFormat="1" ht="18" customHeight="1">
      <c r="B356" s="201"/>
      <c r="C356" s="201"/>
      <c r="D356" s="201"/>
      <c r="E356" s="201"/>
      <c r="F356" s="201"/>
      <c r="G356" s="201"/>
      <c r="H356" s="201"/>
      <c r="I356" s="201"/>
      <c r="J356" s="201"/>
      <c r="K356" s="201"/>
      <c r="L356" s="201"/>
      <c r="M356" s="201"/>
      <c r="N356" s="201"/>
      <c r="O356" s="201"/>
      <c r="P356" s="201"/>
      <c r="Q356" s="201"/>
      <c r="R356" s="201"/>
      <c r="S356" s="201"/>
    </row>
    <row r="357" spans="2:19" s="187" customFormat="1" ht="18" customHeight="1">
      <c r="B357" s="201"/>
      <c r="C357" s="201"/>
      <c r="D357" s="201"/>
      <c r="E357" s="201"/>
      <c r="F357" s="201"/>
      <c r="G357" s="201"/>
      <c r="H357" s="201"/>
      <c r="I357" s="201"/>
      <c r="J357" s="201"/>
      <c r="K357" s="201"/>
      <c r="L357" s="201"/>
      <c r="M357" s="201"/>
      <c r="N357" s="201"/>
      <c r="O357" s="201"/>
      <c r="P357" s="201"/>
      <c r="Q357" s="201"/>
      <c r="R357" s="201"/>
      <c r="S357" s="201"/>
    </row>
    <row r="358" spans="2:19" s="187" customFormat="1" ht="18" customHeight="1">
      <c r="B358" s="201"/>
      <c r="C358" s="201"/>
      <c r="D358" s="201"/>
      <c r="E358" s="201"/>
      <c r="F358" s="201"/>
      <c r="G358" s="201"/>
      <c r="H358" s="201"/>
      <c r="I358" s="201"/>
      <c r="J358" s="201"/>
      <c r="K358" s="201"/>
      <c r="L358" s="201"/>
      <c r="M358" s="201"/>
      <c r="N358" s="201"/>
      <c r="O358" s="201"/>
      <c r="P358" s="201"/>
      <c r="Q358" s="201"/>
      <c r="R358" s="201"/>
      <c r="S358" s="201"/>
    </row>
    <row r="359" spans="2:19" s="187" customFormat="1" ht="18" customHeight="1">
      <c r="B359" s="201"/>
      <c r="C359" s="201"/>
      <c r="D359" s="201"/>
      <c r="E359" s="201"/>
      <c r="F359" s="201"/>
      <c r="G359" s="201"/>
      <c r="H359" s="201"/>
      <c r="I359" s="201"/>
      <c r="J359" s="201"/>
      <c r="K359" s="201"/>
      <c r="L359" s="201"/>
      <c r="M359" s="201"/>
      <c r="N359" s="201"/>
      <c r="O359" s="201"/>
      <c r="P359" s="201"/>
      <c r="Q359" s="201"/>
      <c r="R359" s="201"/>
      <c r="S359" s="201"/>
    </row>
    <row r="360" spans="2:19" s="187" customFormat="1" ht="18" customHeight="1">
      <c r="B360" s="201"/>
      <c r="C360" s="201"/>
      <c r="D360" s="201"/>
      <c r="E360" s="201"/>
      <c r="F360" s="201"/>
      <c r="G360" s="201"/>
      <c r="H360" s="201"/>
      <c r="I360" s="201"/>
      <c r="J360" s="201"/>
      <c r="K360" s="201"/>
      <c r="L360" s="201"/>
      <c r="M360" s="201"/>
      <c r="N360" s="201"/>
      <c r="O360" s="201"/>
      <c r="P360" s="201"/>
      <c r="Q360" s="201"/>
      <c r="R360" s="201"/>
      <c r="S360" s="201"/>
    </row>
    <row r="361" spans="2:19" s="187" customFormat="1" ht="18" customHeight="1">
      <c r="B361" s="201"/>
      <c r="C361" s="201"/>
      <c r="D361" s="201"/>
      <c r="E361" s="201"/>
      <c r="F361" s="201"/>
      <c r="G361" s="201"/>
      <c r="H361" s="201"/>
      <c r="I361" s="201"/>
      <c r="J361" s="201"/>
      <c r="K361" s="201"/>
      <c r="L361" s="201"/>
      <c r="M361" s="201"/>
      <c r="N361" s="201"/>
      <c r="O361" s="201"/>
      <c r="P361" s="201"/>
      <c r="Q361" s="201"/>
      <c r="R361" s="201"/>
      <c r="S361" s="201"/>
    </row>
    <row r="362" spans="2:19" s="187" customFormat="1" ht="18" customHeight="1">
      <c r="B362" s="201"/>
      <c r="C362" s="201"/>
      <c r="D362" s="201"/>
      <c r="E362" s="201"/>
      <c r="F362" s="201"/>
      <c r="G362" s="201"/>
      <c r="H362" s="201"/>
      <c r="I362" s="201"/>
      <c r="J362" s="201"/>
      <c r="K362" s="201"/>
      <c r="L362" s="201"/>
      <c r="M362" s="201"/>
      <c r="N362" s="201"/>
      <c r="O362" s="201"/>
      <c r="P362" s="201"/>
      <c r="Q362" s="201"/>
      <c r="R362" s="201"/>
      <c r="S362" s="201"/>
    </row>
    <row r="363" spans="2:19" s="187" customFormat="1" ht="18" customHeight="1">
      <c r="B363" s="201"/>
      <c r="C363" s="201"/>
      <c r="D363" s="201"/>
      <c r="E363" s="201"/>
      <c r="F363" s="201"/>
      <c r="G363" s="201"/>
      <c r="H363" s="201"/>
      <c r="I363" s="201"/>
      <c r="J363" s="201"/>
      <c r="K363" s="201"/>
      <c r="L363" s="201"/>
      <c r="M363" s="201"/>
      <c r="N363" s="201"/>
      <c r="O363" s="201"/>
      <c r="P363" s="201"/>
      <c r="Q363" s="201"/>
      <c r="R363" s="201"/>
      <c r="S363" s="201"/>
    </row>
    <row r="364" spans="2:19" s="187" customFormat="1" ht="18" customHeight="1">
      <c r="B364" s="201"/>
      <c r="C364" s="201"/>
      <c r="D364" s="201"/>
      <c r="E364" s="201"/>
      <c r="F364" s="201"/>
      <c r="G364" s="201"/>
      <c r="H364" s="201"/>
      <c r="I364" s="201"/>
      <c r="J364" s="201"/>
      <c r="K364" s="201"/>
      <c r="L364" s="201"/>
      <c r="M364" s="201"/>
      <c r="N364" s="201"/>
      <c r="O364" s="201"/>
      <c r="P364" s="201"/>
      <c r="Q364" s="201"/>
      <c r="R364" s="201"/>
      <c r="S364" s="201"/>
    </row>
    <row r="365" spans="2:19" s="187" customFormat="1" ht="18" customHeight="1">
      <c r="B365" s="201"/>
      <c r="C365" s="201"/>
      <c r="D365" s="201"/>
      <c r="E365" s="201"/>
      <c r="F365" s="201"/>
      <c r="G365" s="201"/>
      <c r="H365" s="201"/>
      <c r="I365" s="201"/>
      <c r="J365" s="201"/>
      <c r="K365" s="201"/>
      <c r="L365" s="201"/>
      <c r="M365" s="201"/>
      <c r="N365" s="201"/>
      <c r="O365" s="201"/>
      <c r="P365" s="201"/>
      <c r="Q365" s="201"/>
      <c r="R365" s="201"/>
      <c r="S365" s="201"/>
    </row>
    <row r="366" spans="2:19" s="187" customFormat="1" ht="18" customHeight="1">
      <c r="B366" s="201"/>
      <c r="C366" s="201"/>
      <c r="D366" s="201"/>
      <c r="E366" s="201"/>
      <c r="F366" s="201"/>
      <c r="G366" s="201"/>
      <c r="H366" s="201"/>
      <c r="I366" s="201"/>
      <c r="J366" s="201"/>
      <c r="K366" s="201"/>
      <c r="L366" s="201"/>
      <c r="M366" s="201"/>
      <c r="N366" s="201"/>
      <c r="O366" s="201"/>
      <c r="P366" s="201"/>
      <c r="Q366" s="201"/>
      <c r="R366" s="201"/>
      <c r="S366" s="201"/>
    </row>
    <row r="367" spans="2:19" s="187" customFormat="1" ht="18" customHeight="1">
      <c r="B367" s="201"/>
      <c r="C367" s="201"/>
      <c r="D367" s="201"/>
      <c r="E367" s="201"/>
      <c r="F367" s="201"/>
      <c r="G367" s="201"/>
      <c r="H367" s="201"/>
      <c r="I367" s="201"/>
      <c r="J367" s="201"/>
      <c r="K367" s="201"/>
      <c r="L367" s="201"/>
      <c r="M367" s="201"/>
      <c r="N367" s="201"/>
      <c r="O367" s="201"/>
      <c r="P367" s="201"/>
      <c r="Q367" s="201"/>
      <c r="R367" s="201"/>
      <c r="S367" s="201"/>
    </row>
    <row r="368" spans="2:19" s="187" customFormat="1" ht="18" customHeight="1">
      <c r="B368" s="201"/>
      <c r="C368" s="201"/>
      <c r="D368" s="201"/>
      <c r="E368" s="201"/>
      <c r="F368" s="201"/>
      <c r="G368" s="201"/>
      <c r="H368" s="201"/>
      <c r="I368" s="201"/>
      <c r="J368" s="201"/>
      <c r="K368" s="201"/>
      <c r="L368" s="201"/>
      <c r="M368" s="201"/>
      <c r="N368" s="201"/>
      <c r="O368" s="201"/>
      <c r="P368" s="201"/>
      <c r="Q368" s="201"/>
      <c r="R368" s="201"/>
      <c r="S368" s="201"/>
    </row>
    <row r="369" spans="2:19" s="187" customFormat="1" ht="18" customHeight="1">
      <c r="B369" s="201"/>
      <c r="C369" s="201"/>
      <c r="D369" s="201"/>
      <c r="E369" s="201"/>
      <c r="F369" s="201"/>
      <c r="G369" s="201"/>
      <c r="H369" s="201"/>
      <c r="I369" s="201"/>
      <c r="J369" s="201"/>
      <c r="K369" s="201"/>
      <c r="L369" s="201"/>
      <c r="M369" s="201"/>
      <c r="N369" s="201"/>
      <c r="O369" s="201"/>
      <c r="P369" s="201"/>
      <c r="Q369" s="201"/>
      <c r="R369" s="201"/>
      <c r="S369" s="201"/>
    </row>
    <row r="370" spans="2:19" s="187" customFormat="1" ht="18" customHeight="1">
      <c r="B370" s="201"/>
      <c r="C370" s="201"/>
      <c r="D370" s="201"/>
      <c r="E370" s="201"/>
      <c r="F370" s="201"/>
      <c r="G370" s="201"/>
      <c r="H370" s="201"/>
      <c r="I370" s="201"/>
      <c r="J370" s="201"/>
      <c r="K370" s="201"/>
      <c r="L370" s="201"/>
      <c r="M370" s="201"/>
      <c r="N370" s="201"/>
      <c r="O370" s="201"/>
      <c r="P370" s="201"/>
      <c r="Q370" s="201"/>
      <c r="R370" s="201"/>
      <c r="S370" s="201"/>
    </row>
    <row r="371" spans="2:19" s="187" customFormat="1" ht="18" customHeight="1">
      <c r="B371" s="201"/>
      <c r="C371" s="201"/>
      <c r="D371" s="201"/>
      <c r="E371" s="201"/>
      <c r="F371" s="201"/>
      <c r="G371" s="201"/>
      <c r="H371" s="201"/>
      <c r="I371" s="201"/>
      <c r="J371" s="201"/>
      <c r="K371" s="201"/>
      <c r="L371" s="201"/>
      <c r="M371" s="201"/>
      <c r="N371" s="201"/>
      <c r="O371" s="201"/>
      <c r="P371" s="201"/>
      <c r="Q371" s="201"/>
      <c r="R371" s="201"/>
      <c r="S371" s="201"/>
    </row>
    <row r="372" spans="2:19" s="187" customFormat="1" ht="18" customHeight="1">
      <c r="B372" s="201"/>
      <c r="C372" s="201"/>
      <c r="D372" s="201"/>
      <c r="E372" s="201"/>
      <c r="F372" s="201"/>
      <c r="G372" s="201"/>
      <c r="H372" s="201"/>
      <c r="I372" s="201"/>
      <c r="J372" s="201"/>
      <c r="K372" s="201"/>
      <c r="L372" s="201"/>
      <c r="M372" s="201"/>
      <c r="N372" s="201"/>
      <c r="O372" s="201"/>
      <c r="P372" s="201"/>
      <c r="Q372" s="201"/>
      <c r="R372" s="201"/>
      <c r="S372" s="201"/>
    </row>
    <row r="373" spans="2:19" s="187" customFormat="1" ht="18" customHeight="1">
      <c r="B373" s="201"/>
      <c r="C373" s="201"/>
      <c r="D373" s="201"/>
      <c r="E373" s="201"/>
      <c r="F373" s="201"/>
      <c r="G373" s="201"/>
      <c r="H373" s="201"/>
      <c r="I373" s="201"/>
      <c r="J373" s="201"/>
      <c r="K373" s="201"/>
      <c r="L373" s="201"/>
      <c r="M373" s="201"/>
      <c r="N373" s="201"/>
      <c r="O373" s="201"/>
      <c r="P373" s="201"/>
      <c r="Q373" s="201"/>
      <c r="R373" s="201"/>
      <c r="S373" s="201"/>
    </row>
    <row r="374" spans="2:19" s="187" customFormat="1" ht="18" customHeight="1">
      <c r="B374" s="201"/>
      <c r="C374" s="201"/>
      <c r="D374" s="201"/>
      <c r="E374" s="201"/>
      <c r="F374" s="201"/>
      <c r="G374" s="201"/>
      <c r="H374" s="201"/>
      <c r="I374" s="201"/>
      <c r="J374" s="201"/>
      <c r="K374" s="201"/>
      <c r="L374" s="201"/>
      <c r="M374" s="201"/>
      <c r="N374" s="201"/>
      <c r="O374" s="201"/>
      <c r="P374" s="201"/>
      <c r="Q374" s="201"/>
      <c r="R374" s="201"/>
      <c r="S374" s="201"/>
    </row>
    <row r="375" spans="2:19" s="187" customFormat="1" ht="18" customHeight="1">
      <c r="B375" s="201"/>
      <c r="C375" s="201"/>
      <c r="D375" s="201"/>
      <c r="E375" s="201"/>
      <c r="F375" s="201"/>
      <c r="G375" s="201"/>
      <c r="H375" s="201"/>
      <c r="I375" s="201"/>
      <c r="J375" s="201"/>
      <c r="K375" s="201"/>
      <c r="L375" s="201"/>
      <c r="M375" s="201"/>
      <c r="N375" s="201"/>
      <c r="O375" s="201"/>
      <c r="P375" s="201"/>
      <c r="Q375" s="201"/>
      <c r="R375" s="201"/>
      <c r="S375" s="201"/>
    </row>
    <row r="376" spans="2:19" s="187" customFormat="1" ht="18" customHeight="1">
      <c r="B376" s="201"/>
      <c r="C376" s="201"/>
      <c r="D376" s="201"/>
      <c r="E376" s="201"/>
      <c r="F376" s="201"/>
      <c r="G376" s="201"/>
      <c r="H376" s="201"/>
      <c r="I376" s="201"/>
      <c r="J376" s="201"/>
      <c r="K376" s="201"/>
      <c r="L376" s="201"/>
      <c r="M376" s="201"/>
      <c r="N376" s="201"/>
      <c r="O376" s="201"/>
      <c r="P376" s="201"/>
      <c r="Q376" s="201"/>
      <c r="R376" s="201"/>
      <c r="S376" s="201"/>
    </row>
    <row r="377" spans="2:19" s="187" customFormat="1" ht="18" customHeight="1">
      <c r="B377" s="201"/>
      <c r="C377" s="201"/>
      <c r="D377" s="201"/>
      <c r="E377" s="201"/>
      <c r="F377" s="201"/>
      <c r="G377" s="201"/>
      <c r="H377" s="201"/>
      <c r="I377" s="201"/>
      <c r="J377" s="201"/>
      <c r="K377" s="201"/>
      <c r="L377" s="201"/>
      <c r="M377" s="201"/>
      <c r="N377" s="201"/>
      <c r="O377" s="201"/>
      <c r="P377" s="201"/>
      <c r="Q377" s="201"/>
      <c r="R377" s="201"/>
      <c r="S377" s="201"/>
    </row>
    <row r="378" spans="2:19" s="187" customFormat="1" ht="18" customHeight="1">
      <c r="B378" s="201"/>
      <c r="C378" s="201"/>
      <c r="D378" s="201"/>
      <c r="E378" s="201"/>
      <c r="F378" s="201"/>
      <c r="G378" s="201"/>
      <c r="H378" s="201"/>
      <c r="I378" s="201"/>
      <c r="J378" s="201"/>
      <c r="K378" s="201"/>
      <c r="L378" s="201"/>
      <c r="M378" s="201"/>
      <c r="N378" s="201"/>
      <c r="O378" s="201"/>
      <c r="P378" s="201"/>
      <c r="Q378" s="201"/>
      <c r="R378" s="201"/>
      <c r="S378" s="201"/>
    </row>
    <row r="379" spans="2:19" s="187" customFormat="1" ht="18" customHeight="1">
      <c r="B379" s="201"/>
      <c r="C379" s="201"/>
      <c r="D379" s="201"/>
      <c r="E379" s="201"/>
      <c r="F379" s="201"/>
      <c r="G379" s="201"/>
      <c r="H379" s="201"/>
      <c r="I379" s="201"/>
      <c r="J379" s="201"/>
      <c r="K379" s="201"/>
      <c r="L379" s="201"/>
      <c r="M379" s="201"/>
      <c r="N379" s="201"/>
      <c r="O379" s="201"/>
      <c r="P379" s="201"/>
      <c r="Q379" s="201"/>
      <c r="R379" s="201"/>
      <c r="S379" s="201"/>
    </row>
    <row r="380" spans="2:19" s="187" customFormat="1" ht="18" customHeight="1">
      <c r="B380" s="201"/>
      <c r="C380" s="201"/>
      <c r="D380" s="201"/>
      <c r="E380" s="201"/>
      <c r="F380" s="201"/>
      <c r="G380" s="201"/>
      <c r="H380" s="201"/>
      <c r="I380" s="201"/>
      <c r="J380" s="201"/>
      <c r="K380" s="201"/>
      <c r="L380" s="201"/>
      <c r="M380" s="201"/>
      <c r="N380" s="201"/>
      <c r="O380" s="201"/>
      <c r="P380" s="201"/>
      <c r="Q380" s="201"/>
      <c r="R380" s="201"/>
      <c r="S380" s="201"/>
    </row>
    <row r="381" spans="2:19" s="187" customFormat="1" ht="18" customHeight="1">
      <c r="B381" s="201"/>
      <c r="C381" s="201"/>
      <c r="D381" s="201"/>
      <c r="E381" s="201"/>
      <c r="F381" s="201"/>
      <c r="G381" s="201"/>
      <c r="H381" s="201"/>
      <c r="I381" s="201"/>
      <c r="J381" s="201"/>
      <c r="K381" s="201"/>
      <c r="L381" s="201"/>
      <c r="M381" s="201"/>
      <c r="N381" s="201"/>
      <c r="O381" s="201"/>
      <c r="P381" s="201"/>
      <c r="Q381" s="201"/>
      <c r="R381" s="201"/>
      <c r="S381" s="201"/>
    </row>
    <row r="382" spans="2:19" s="187" customFormat="1" ht="18" customHeight="1">
      <c r="B382" s="201"/>
      <c r="C382" s="201"/>
      <c r="D382" s="201"/>
      <c r="E382" s="201"/>
      <c r="F382" s="201"/>
      <c r="G382" s="201"/>
      <c r="H382" s="201"/>
      <c r="I382" s="201"/>
      <c r="J382" s="201"/>
      <c r="K382" s="201"/>
      <c r="L382" s="201"/>
      <c r="M382" s="201"/>
      <c r="N382" s="201"/>
      <c r="O382" s="201"/>
      <c r="P382" s="201"/>
      <c r="Q382" s="201"/>
      <c r="R382" s="201"/>
      <c r="S382" s="201"/>
    </row>
    <row r="383" spans="2:19" s="187" customFormat="1" ht="18" customHeight="1">
      <c r="B383" s="201"/>
      <c r="C383" s="201"/>
      <c r="D383" s="201"/>
      <c r="E383" s="201"/>
      <c r="F383" s="201"/>
      <c r="G383" s="201"/>
      <c r="H383" s="201"/>
      <c r="I383" s="201"/>
      <c r="J383" s="201"/>
      <c r="K383" s="201"/>
      <c r="L383" s="201"/>
      <c r="M383" s="201"/>
      <c r="N383" s="201"/>
      <c r="O383" s="201"/>
      <c r="P383" s="201"/>
      <c r="Q383" s="201"/>
      <c r="R383" s="201"/>
      <c r="S383" s="201"/>
    </row>
    <row r="384" spans="2:19" s="187" customFormat="1" ht="18" customHeight="1">
      <c r="B384" s="201"/>
      <c r="C384" s="201"/>
      <c r="D384" s="201"/>
      <c r="E384" s="201"/>
      <c r="F384" s="201"/>
      <c r="G384" s="201"/>
      <c r="H384" s="201"/>
      <c r="I384" s="201"/>
      <c r="J384" s="201"/>
      <c r="K384" s="201"/>
      <c r="L384" s="201"/>
      <c r="M384" s="201"/>
      <c r="N384" s="201"/>
      <c r="O384" s="201"/>
      <c r="P384" s="201"/>
      <c r="Q384" s="201"/>
      <c r="R384" s="201"/>
      <c r="S384" s="201"/>
    </row>
    <row r="385" spans="2:19" s="187" customFormat="1" ht="18" customHeight="1">
      <c r="B385" s="201"/>
      <c r="C385" s="201"/>
      <c r="D385" s="201"/>
      <c r="E385" s="201"/>
      <c r="F385" s="201"/>
      <c r="G385" s="201"/>
      <c r="H385" s="201"/>
      <c r="I385" s="201"/>
      <c r="J385" s="201"/>
      <c r="K385" s="201"/>
      <c r="L385" s="201"/>
      <c r="M385" s="201"/>
      <c r="N385" s="201"/>
      <c r="O385" s="201"/>
      <c r="P385" s="201"/>
      <c r="Q385" s="201"/>
      <c r="R385" s="201"/>
      <c r="S385" s="201"/>
    </row>
    <row r="386" spans="2:19" s="187" customFormat="1" ht="18" customHeight="1">
      <c r="B386" s="201"/>
      <c r="C386" s="201"/>
      <c r="D386" s="201"/>
      <c r="E386" s="201"/>
      <c r="F386" s="201"/>
      <c r="G386" s="201"/>
      <c r="H386" s="201"/>
      <c r="I386" s="201"/>
      <c r="J386" s="201"/>
      <c r="K386" s="201"/>
      <c r="L386" s="201"/>
      <c r="M386" s="201"/>
      <c r="N386" s="201"/>
      <c r="O386" s="201"/>
      <c r="P386" s="201"/>
      <c r="Q386" s="201"/>
      <c r="R386" s="201"/>
      <c r="S386" s="201"/>
    </row>
    <row r="387" spans="2:19" s="187" customFormat="1" ht="18" customHeight="1">
      <c r="B387" s="201"/>
      <c r="C387" s="201"/>
      <c r="D387" s="201"/>
      <c r="E387" s="201"/>
      <c r="F387" s="201"/>
      <c r="G387" s="201"/>
      <c r="H387" s="201"/>
      <c r="I387" s="201"/>
      <c r="J387" s="201"/>
      <c r="K387" s="201"/>
      <c r="L387" s="201"/>
      <c r="M387" s="201"/>
      <c r="N387" s="201"/>
      <c r="O387" s="201"/>
      <c r="P387" s="201"/>
      <c r="Q387" s="201"/>
      <c r="R387" s="201"/>
      <c r="S387" s="201"/>
    </row>
    <row r="388" spans="2:19" s="187" customFormat="1" ht="18" customHeight="1">
      <c r="B388" s="201"/>
      <c r="C388" s="201"/>
      <c r="D388" s="201"/>
      <c r="E388" s="201"/>
      <c r="F388" s="201"/>
      <c r="G388" s="201"/>
      <c r="H388" s="201"/>
      <c r="I388" s="201"/>
      <c r="J388" s="201"/>
      <c r="K388" s="201"/>
      <c r="L388" s="201"/>
      <c r="M388" s="201"/>
      <c r="N388" s="201"/>
      <c r="O388" s="201"/>
      <c r="P388" s="201"/>
      <c r="Q388" s="201"/>
      <c r="R388" s="201"/>
      <c r="S388" s="201"/>
    </row>
    <row r="389" spans="2:19" s="187" customFormat="1" ht="18" customHeight="1">
      <c r="B389" s="201"/>
      <c r="C389" s="201"/>
      <c r="D389" s="201"/>
      <c r="E389" s="201"/>
      <c r="F389" s="201"/>
      <c r="G389" s="201"/>
      <c r="H389" s="201"/>
      <c r="I389" s="201"/>
      <c r="J389" s="201"/>
      <c r="K389" s="201"/>
      <c r="L389" s="201"/>
      <c r="M389" s="201"/>
      <c r="N389" s="201"/>
      <c r="O389" s="201"/>
      <c r="P389" s="201"/>
      <c r="Q389" s="201"/>
      <c r="R389" s="201"/>
      <c r="S389" s="201"/>
    </row>
    <row r="390" spans="2:19" s="187" customFormat="1" ht="18" customHeight="1">
      <c r="B390" s="201"/>
      <c r="C390" s="201"/>
      <c r="D390" s="201"/>
      <c r="E390" s="201"/>
      <c r="F390" s="201"/>
      <c r="G390" s="201"/>
      <c r="H390" s="201"/>
      <c r="I390" s="201"/>
      <c r="J390" s="201"/>
      <c r="K390" s="201"/>
      <c r="L390" s="201"/>
      <c r="M390" s="201"/>
      <c r="N390" s="201"/>
      <c r="O390" s="201"/>
      <c r="P390" s="201"/>
      <c r="Q390" s="201"/>
      <c r="R390" s="201"/>
      <c r="S390" s="201"/>
    </row>
    <row r="391" spans="2:19" s="187" customFormat="1" ht="18" customHeight="1">
      <c r="B391" s="201"/>
      <c r="C391" s="201"/>
      <c r="D391" s="201"/>
      <c r="E391" s="201"/>
      <c r="F391" s="201"/>
      <c r="G391" s="201"/>
      <c r="H391" s="201"/>
      <c r="I391" s="201"/>
      <c r="J391" s="201"/>
      <c r="K391" s="201"/>
      <c r="L391" s="201"/>
      <c r="M391" s="201"/>
      <c r="N391" s="201"/>
      <c r="O391" s="201"/>
      <c r="P391" s="201"/>
      <c r="Q391" s="201"/>
      <c r="R391" s="201"/>
      <c r="S391" s="201"/>
    </row>
    <row r="392" spans="2:19" s="187" customFormat="1" ht="18" customHeight="1">
      <c r="B392" s="201"/>
      <c r="C392" s="201"/>
      <c r="D392" s="201"/>
      <c r="E392" s="201"/>
      <c r="F392" s="201"/>
      <c r="G392" s="201"/>
      <c r="H392" s="201"/>
      <c r="I392" s="201"/>
      <c r="J392" s="201"/>
      <c r="K392" s="201"/>
      <c r="L392" s="201"/>
      <c r="M392" s="201"/>
      <c r="N392" s="201"/>
      <c r="O392" s="201"/>
      <c r="P392" s="201"/>
      <c r="Q392" s="201"/>
      <c r="R392" s="201"/>
      <c r="S392" s="201"/>
    </row>
    <row r="393" spans="2:19" s="187" customFormat="1" ht="18" customHeight="1">
      <c r="B393" s="201"/>
      <c r="C393" s="201"/>
      <c r="D393" s="201"/>
      <c r="E393" s="201"/>
      <c r="F393" s="201"/>
      <c r="G393" s="201"/>
      <c r="H393" s="201"/>
      <c r="I393" s="201"/>
      <c r="J393" s="201"/>
      <c r="K393" s="201"/>
      <c r="L393" s="201"/>
      <c r="M393" s="201"/>
      <c r="N393" s="201"/>
      <c r="O393" s="201"/>
      <c r="P393" s="201"/>
      <c r="Q393" s="201"/>
      <c r="R393" s="201"/>
      <c r="S393" s="201"/>
    </row>
    <row r="394" spans="2:19" s="187" customFormat="1" ht="18" customHeight="1">
      <c r="B394" s="201"/>
      <c r="C394" s="201"/>
      <c r="D394" s="201"/>
      <c r="E394" s="201"/>
      <c r="F394" s="201"/>
      <c r="G394" s="201"/>
      <c r="H394" s="201"/>
      <c r="I394" s="201"/>
      <c r="J394" s="201"/>
      <c r="K394" s="201"/>
      <c r="L394" s="201"/>
      <c r="M394" s="201"/>
      <c r="N394" s="201"/>
      <c r="O394" s="201"/>
      <c r="P394" s="201"/>
      <c r="Q394" s="201"/>
      <c r="R394" s="201"/>
      <c r="S394" s="201"/>
    </row>
    <row r="395" spans="2:19" s="187" customFormat="1" ht="18" customHeight="1">
      <c r="B395" s="201"/>
      <c r="C395" s="201"/>
      <c r="D395" s="201"/>
      <c r="E395" s="201"/>
      <c r="F395" s="201"/>
      <c r="G395" s="201"/>
      <c r="H395" s="201"/>
      <c r="I395" s="201"/>
      <c r="J395" s="201"/>
      <c r="K395" s="201"/>
      <c r="L395" s="201"/>
      <c r="M395" s="201"/>
      <c r="N395" s="201"/>
      <c r="O395" s="201"/>
      <c r="P395" s="201"/>
      <c r="Q395" s="201"/>
      <c r="R395" s="201"/>
      <c r="S395" s="201"/>
    </row>
    <row r="396" spans="2:19" s="187" customFormat="1" ht="18" customHeight="1">
      <c r="B396" s="201"/>
      <c r="C396" s="201"/>
      <c r="D396" s="201"/>
      <c r="E396" s="201"/>
      <c r="F396" s="201"/>
      <c r="G396" s="201"/>
      <c r="H396" s="201"/>
      <c r="I396" s="201"/>
      <c r="J396" s="201"/>
      <c r="K396" s="201"/>
      <c r="L396" s="201"/>
      <c r="M396" s="201"/>
      <c r="N396" s="201"/>
      <c r="O396" s="201"/>
      <c r="P396" s="201"/>
      <c r="Q396" s="201"/>
      <c r="R396" s="201"/>
      <c r="S396" s="201"/>
    </row>
    <row r="397" spans="2:19" s="187" customFormat="1" ht="18" customHeight="1">
      <c r="B397" s="201"/>
      <c r="C397" s="201"/>
      <c r="D397" s="201"/>
      <c r="E397" s="201"/>
      <c r="F397" s="201"/>
      <c r="G397" s="201"/>
      <c r="H397" s="201"/>
      <c r="I397" s="201"/>
      <c r="J397" s="201"/>
      <c r="K397" s="201"/>
      <c r="L397" s="201"/>
      <c r="M397" s="201"/>
      <c r="N397" s="201"/>
      <c r="O397" s="201"/>
      <c r="P397" s="201"/>
      <c r="Q397" s="201"/>
      <c r="R397" s="201"/>
      <c r="S397" s="201"/>
    </row>
    <row r="398" spans="2:19" s="187" customFormat="1" ht="18" customHeight="1">
      <c r="B398" s="201"/>
      <c r="C398" s="201"/>
      <c r="D398" s="201"/>
      <c r="E398" s="201"/>
      <c r="F398" s="201"/>
      <c r="G398" s="201"/>
      <c r="H398" s="201"/>
      <c r="I398" s="201"/>
      <c r="J398" s="201"/>
      <c r="K398" s="201"/>
      <c r="L398" s="201"/>
      <c r="M398" s="201"/>
      <c r="N398" s="201"/>
      <c r="O398" s="201"/>
      <c r="P398" s="201"/>
      <c r="Q398" s="201"/>
      <c r="R398" s="201"/>
      <c r="S398" s="201"/>
    </row>
    <row r="399" spans="2:19" s="187" customFormat="1" ht="18" customHeight="1">
      <c r="B399" s="201"/>
      <c r="C399" s="201"/>
      <c r="D399" s="201"/>
      <c r="E399" s="201"/>
      <c r="F399" s="201"/>
      <c r="G399" s="201"/>
      <c r="H399" s="201"/>
      <c r="I399" s="201"/>
      <c r="J399" s="201"/>
      <c r="K399" s="201"/>
      <c r="L399" s="201"/>
      <c r="M399" s="201"/>
      <c r="N399" s="201"/>
      <c r="O399" s="201"/>
      <c r="P399" s="201"/>
      <c r="Q399" s="201"/>
      <c r="R399" s="201"/>
      <c r="S399" s="201"/>
    </row>
    <row r="400" spans="2:19" s="187" customFormat="1" ht="18" customHeight="1">
      <c r="B400" s="201"/>
      <c r="C400" s="201"/>
      <c r="D400" s="201"/>
      <c r="E400" s="201"/>
      <c r="F400" s="201"/>
      <c r="G400" s="201"/>
      <c r="H400" s="201"/>
      <c r="I400" s="201"/>
      <c r="J400" s="201"/>
      <c r="K400" s="201"/>
      <c r="L400" s="201"/>
      <c r="M400" s="201"/>
      <c r="N400" s="201"/>
      <c r="O400" s="201"/>
      <c r="P400" s="201"/>
      <c r="Q400" s="201"/>
      <c r="R400" s="201"/>
      <c r="S400" s="201"/>
    </row>
    <row r="401" spans="2:19" s="187" customFormat="1" ht="18" customHeight="1">
      <c r="B401" s="201"/>
      <c r="C401" s="201"/>
      <c r="D401" s="201"/>
      <c r="E401" s="201"/>
      <c r="F401" s="201"/>
      <c r="G401" s="201"/>
      <c r="H401" s="201"/>
      <c r="I401" s="201"/>
      <c r="J401" s="201"/>
      <c r="K401" s="201"/>
      <c r="L401" s="201"/>
      <c r="M401" s="201"/>
      <c r="N401" s="201"/>
      <c r="O401" s="201"/>
      <c r="P401" s="201"/>
      <c r="Q401" s="201"/>
      <c r="R401" s="201"/>
      <c r="S401" s="201"/>
    </row>
    <row r="402" spans="2:19" s="187" customFormat="1" ht="18" customHeight="1">
      <c r="B402" s="201"/>
      <c r="C402" s="201"/>
      <c r="D402" s="201"/>
      <c r="E402" s="201"/>
      <c r="F402" s="201"/>
      <c r="G402" s="201"/>
      <c r="H402" s="201"/>
      <c r="I402" s="201"/>
      <c r="J402" s="201"/>
      <c r="K402" s="201"/>
      <c r="L402" s="201"/>
      <c r="M402" s="201"/>
      <c r="N402" s="201"/>
      <c r="O402" s="201"/>
      <c r="P402" s="201"/>
      <c r="Q402" s="201"/>
      <c r="R402" s="201"/>
      <c r="S402" s="201"/>
    </row>
    <row r="403" spans="2:19" s="187" customFormat="1" ht="18" customHeight="1">
      <c r="B403" s="201"/>
      <c r="C403" s="201"/>
      <c r="D403" s="201"/>
      <c r="E403" s="201"/>
      <c r="F403" s="201"/>
      <c r="G403" s="201"/>
      <c r="H403" s="201"/>
      <c r="I403" s="201"/>
      <c r="J403" s="201"/>
      <c r="K403" s="201"/>
      <c r="L403" s="201"/>
      <c r="M403" s="201"/>
      <c r="N403" s="201"/>
      <c r="O403" s="201"/>
      <c r="P403" s="201"/>
      <c r="Q403" s="201"/>
      <c r="R403" s="201"/>
      <c r="S403" s="201"/>
    </row>
    <row r="404" spans="2:19" s="187" customFormat="1" ht="18" customHeight="1">
      <c r="B404" s="201"/>
      <c r="C404" s="201"/>
      <c r="D404" s="201"/>
      <c r="E404" s="201"/>
      <c r="F404" s="201"/>
      <c r="G404" s="201"/>
      <c r="H404" s="201"/>
      <c r="I404" s="201"/>
      <c r="J404" s="201"/>
      <c r="K404" s="201"/>
      <c r="L404" s="201"/>
      <c r="M404" s="201"/>
      <c r="N404" s="201"/>
      <c r="O404" s="201"/>
      <c r="P404" s="201"/>
      <c r="Q404" s="201"/>
      <c r="R404" s="201"/>
      <c r="S404" s="201"/>
    </row>
    <row r="405" spans="2:19" s="187" customFormat="1" ht="18" customHeight="1">
      <c r="B405" s="201"/>
      <c r="C405" s="201"/>
      <c r="D405" s="201"/>
      <c r="E405" s="201"/>
      <c r="F405" s="201"/>
      <c r="G405" s="201"/>
      <c r="H405" s="201"/>
      <c r="I405" s="201"/>
      <c r="J405" s="201"/>
      <c r="K405" s="201"/>
      <c r="L405" s="201"/>
      <c r="M405" s="201"/>
      <c r="N405" s="201"/>
      <c r="O405" s="201"/>
      <c r="P405" s="201"/>
      <c r="Q405" s="201"/>
      <c r="R405" s="201"/>
      <c r="S405" s="201"/>
    </row>
    <row r="406" spans="2:19" s="187" customFormat="1" ht="18" customHeight="1">
      <c r="B406" s="201"/>
      <c r="C406" s="201"/>
      <c r="D406" s="201"/>
      <c r="E406" s="201"/>
      <c r="F406" s="201"/>
      <c r="G406" s="201"/>
      <c r="H406" s="201"/>
      <c r="I406" s="201"/>
      <c r="J406" s="201"/>
      <c r="K406" s="201"/>
      <c r="L406" s="201"/>
      <c r="M406" s="201"/>
      <c r="N406" s="201"/>
      <c r="O406" s="201"/>
      <c r="P406" s="201"/>
      <c r="Q406" s="201"/>
      <c r="R406" s="201"/>
      <c r="S406" s="201"/>
    </row>
    <row r="407" spans="2:19" s="187" customFormat="1" ht="18" customHeight="1">
      <c r="B407" s="201"/>
      <c r="C407" s="201"/>
      <c r="D407" s="201"/>
      <c r="E407" s="201"/>
      <c r="F407" s="201"/>
      <c r="G407" s="201"/>
      <c r="H407" s="201"/>
      <c r="I407" s="201"/>
      <c r="J407" s="201"/>
      <c r="K407" s="201"/>
      <c r="L407" s="201"/>
      <c r="M407" s="201"/>
      <c r="N407" s="201"/>
      <c r="O407" s="201"/>
      <c r="P407" s="201"/>
      <c r="Q407" s="201"/>
      <c r="R407" s="201"/>
      <c r="S407" s="201"/>
    </row>
    <row r="408" spans="2:19" s="187" customFormat="1" ht="18" customHeight="1">
      <c r="B408" s="201"/>
      <c r="C408" s="201"/>
      <c r="D408" s="201"/>
      <c r="E408" s="201"/>
      <c r="F408" s="201"/>
      <c r="G408" s="201"/>
      <c r="H408" s="201"/>
      <c r="I408" s="201"/>
      <c r="J408" s="201"/>
      <c r="K408" s="201"/>
      <c r="L408" s="201"/>
      <c r="M408" s="201"/>
      <c r="N408" s="201"/>
      <c r="O408" s="201"/>
      <c r="P408" s="201"/>
      <c r="Q408" s="201"/>
      <c r="R408" s="201"/>
      <c r="S408" s="201"/>
    </row>
    <row r="409" spans="2:19" s="187" customFormat="1" ht="18" customHeight="1">
      <c r="B409" s="201"/>
      <c r="C409" s="201"/>
      <c r="D409" s="201"/>
      <c r="E409" s="201"/>
      <c r="F409" s="201"/>
      <c r="G409" s="201"/>
      <c r="H409" s="201"/>
      <c r="I409" s="201"/>
      <c r="J409" s="201"/>
      <c r="K409" s="201"/>
      <c r="L409" s="201"/>
      <c r="M409" s="201"/>
      <c r="N409" s="201"/>
      <c r="O409" s="201"/>
      <c r="P409" s="201"/>
      <c r="Q409" s="201"/>
      <c r="R409" s="201"/>
      <c r="S409" s="201"/>
    </row>
    <row r="410" spans="2:19" s="187" customFormat="1" ht="18" customHeight="1">
      <c r="B410" s="201"/>
      <c r="C410" s="201"/>
      <c r="D410" s="201"/>
      <c r="E410" s="201"/>
      <c r="F410" s="201"/>
      <c r="G410" s="201"/>
      <c r="H410" s="201"/>
      <c r="I410" s="201"/>
      <c r="J410" s="201"/>
      <c r="K410" s="201"/>
      <c r="L410" s="201"/>
      <c r="M410" s="201"/>
      <c r="N410" s="201"/>
      <c r="O410" s="201"/>
      <c r="P410" s="201"/>
      <c r="Q410" s="201"/>
      <c r="R410" s="201"/>
      <c r="S410" s="201"/>
    </row>
    <row r="411" spans="2:19" s="187" customFormat="1" ht="18" customHeight="1">
      <c r="B411" s="201"/>
      <c r="C411" s="201"/>
      <c r="D411" s="201"/>
      <c r="E411" s="201"/>
      <c r="F411" s="201"/>
      <c r="G411" s="201"/>
      <c r="H411" s="201"/>
      <c r="I411" s="201"/>
      <c r="J411" s="201"/>
      <c r="K411" s="201"/>
      <c r="L411" s="201"/>
      <c r="M411" s="201"/>
      <c r="N411" s="201"/>
      <c r="O411" s="201"/>
      <c r="P411" s="201"/>
      <c r="Q411" s="201"/>
      <c r="R411" s="201"/>
      <c r="S411" s="201"/>
    </row>
    <row r="412" spans="2:19" s="187" customFormat="1" ht="18" customHeight="1">
      <c r="B412" s="201"/>
      <c r="C412" s="201"/>
      <c r="D412" s="201"/>
      <c r="E412" s="201"/>
      <c r="F412" s="201"/>
      <c r="G412" s="201"/>
      <c r="H412" s="201"/>
      <c r="I412" s="201"/>
      <c r="J412" s="201"/>
      <c r="K412" s="201"/>
      <c r="L412" s="201"/>
      <c r="M412" s="201"/>
      <c r="N412" s="201"/>
      <c r="O412" s="201"/>
      <c r="P412" s="201"/>
      <c r="Q412" s="201"/>
      <c r="R412" s="201"/>
      <c r="S412" s="201"/>
    </row>
    <row r="413" spans="2:19" s="187" customFormat="1" ht="18" customHeight="1">
      <c r="B413" s="201"/>
      <c r="C413" s="201"/>
      <c r="D413" s="201"/>
      <c r="E413" s="201"/>
      <c r="F413" s="201"/>
      <c r="G413" s="201"/>
      <c r="H413" s="201"/>
      <c r="I413" s="201"/>
      <c r="J413" s="201"/>
      <c r="K413" s="201"/>
      <c r="L413" s="201"/>
      <c r="M413" s="201"/>
      <c r="N413" s="201"/>
      <c r="O413" s="201"/>
      <c r="P413" s="201"/>
      <c r="Q413" s="201"/>
      <c r="R413" s="201"/>
      <c r="S413" s="201"/>
    </row>
    <row r="414" spans="2:19" s="187" customFormat="1" ht="18" customHeight="1">
      <c r="B414" s="201"/>
      <c r="C414" s="201"/>
      <c r="D414" s="201"/>
      <c r="E414" s="201"/>
      <c r="F414" s="201"/>
      <c r="G414" s="201"/>
      <c r="H414" s="201"/>
      <c r="I414" s="201"/>
      <c r="J414" s="201"/>
      <c r="K414" s="201"/>
      <c r="L414" s="201"/>
      <c r="M414" s="201"/>
      <c r="N414" s="201"/>
      <c r="O414" s="201"/>
      <c r="P414" s="201"/>
      <c r="Q414" s="201"/>
      <c r="R414" s="201"/>
      <c r="S414" s="201"/>
    </row>
    <row r="415" spans="2:19" s="187" customFormat="1" ht="18" customHeight="1">
      <c r="B415" s="201"/>
      <c r="C415" s="201"/>
      <c r="D415" s="201"/>
      <c r="E415" s="201"/>
      <c r="F415" s="201"/>
      <c r="G415" s="201"/>
      <c r="H415" s="201"/>
      <c r="I415" s="201"/>
      <c r="J415" s="201"/>
      <c r="K415" s="201"/>
      <c r="L415" s="201"/>
      <c r="M415" s="201"/>
      <c r="N415" s="201"/>
      <c r="O415" s="201"/>
      <c r="P415" s="201"/>
      <c r="Q415" s="201"/>
      <c r="R415" s="201"/>
      <c r="S415" s="201"/>
    </row>
    <row r="416" spans="2:19" s="187" customFormat="1" ht="18" customHeight="1">
      <c r="B416" s="201"/>
      <c r="C416" s="201"/>
      <c r="D416" s="201"/>
      <c r="E416" s="201"/>
      <c r="F416" s="201"/>
      <c r="G416" s="201"/>
      <c r="H416" s="201"/>
      <c r="I416" s="201"/>
      <c r="J416" s="201"/>
      <c r="K416" s="201"/>
      <c r="L416" s="201"/>
      <c r="M416" s="201"/>
      <c r="N416" s="201"/>
      <c r="O416" s="201"/>
      <c r="P416" s="201"/>
      <c r="Q416" s="201"/>
      <c r="R416" s="201"/>
      <c r="S416" s="201"/>
    </row>
    <row r="417" spans="2:19" s="187" customFormat="1" ht="18" customHeight="1">
      <c r="B417" s="201"/>
      <c r="C417" s="201"/>
      <c r="D417" s="201"/>
      <c r="E417" s="201"/>
      <c r="F417" s="201"/>
      <c r="G417" s="201"/>
      <c r="H417" s="201"/>
      <c r="I417" s="201"/>
      <c r="J417" s="201"/>
      <c r="K417" s="201"/>
      <c r="L417" s="201"/>
      <c r="M417" s="201"/>
      <c r="N417" s="201"/>
      <c r="O417" s="201"/>
      <c r="P417" s="201"/>
      <c r="Q417" s="201"/>
      <c r="R417" s="201"/>
      <c r="S417" s="201"/>
    </row>
    <row r="418" spans="2:19" s="187" customFormat="1" ht="18" customHeight="1">
      <c r="B418" s="201"/>
      <c r="C418" s="201"/>
      <c r="D418" s="201"/>
      <c r="E418" s="201"/>
      <c r="F418" s="201"/>
      <c r="G418" s="201"/>
      <c r="H418" s="201"/>
      <c r="I418" s="201"/>
      <c r="J418" s="201"/>
      <c r="K418" s="201"/>
      <c r="L418" s="201"/>
      <c r="M418" s="201"/>
      <c r="N418" s="201"/>
      <c r="O418" s="201"/>
      <c r="P418" s="201"/>
      <c r="Q418" s="201"/>
      <c r="R418" s="201"/>
      <c r="S418" s="201"/>
    </row>
    <row r="419" spans="2:19" s="187" customFormat="1" ht="18" customHeight="1">
      <c r="B419" s="201"/>
      <c r="C419" s="201"/>
      <c r="D419" s="201"/>
      <c r="E419" s="201"/>
      <c r="F419" s="201"/>
      <c r="G419" s="201"/>
      <c r="H419" s="201"/>
      <c r="I419" s="201"/>
      <c r="J419" s="201"/>
      <c r="K419" s="201"/>
      <c r="L419" s="201"/>
      <c r="M419" s="201"/>
      <c r="N419" s="201"/>
      <c r="O419" s="201"/>
      <c r="P419" s="201"/>
      <c r="Q419" s="201"/>
      <c r="R419" s="201"/>
      <c r="S419" s="201"/>
    </row>
    <row r="420" spans="2:19" s="187" customFormat="1" ht="18" customHeight="1">
      <c r="B420" s="201"/>
      <c r="C420" s="201"/>
      <c r="D420" s="201"/>
      <c r="E420" s="201"/>
      <c r="F420" s="201"/>
      <c r="G420" s="201"/>
      <c r="H420" s="201"/>
      <c r="I420" s="201"/>
      <c r="J420" s="201"/>
      <c r="K420" s="201"/>
      <c r="L420" s="201"/>
      <c r="M420" s="201"/>
      <c r="N420" s="201"/>
      <c r="O420" s="201"/>
      <c r="P420" s="201"/>
      <c r="Q420" s="201"/>
      <c r="R420" s="201"/>
      <c r="S420" s="201"/>
    </row>
    <row r="421" spans="2:19" s="187" customFormat="1" ht="18" customHeight="1">
      <c r="B421" s="201"/>
      <c r="C421" s="201"/>
      <c r="D421" s="201"/>
      <c r="E421" s="201"/>
      <c r="F421" s="201"/>
      <c r="G421" s="201"/>
      <c r="H421" s="201"/>
      <c r="I421" s="201"/>
      <c r="J421" s="201"/>
      <c r="K421" s="201"/>
      <c r="L421" s="201"/>
      <c r="M421" s="201"/>
      <c r="N421" s="201"/>
      <c r="O421" s="201"/>
      <c r="P421" s="201"/>
      <c r="Q421" s="201"/>
      <c r="R421" s="201"/>
      <c r="S421" s="201"/>
    </row>
    <row r="422" spans="2:19" s="187" customFormat="1" ht="18" customHeight="1">
      <c r="B422" s="201"/>
      <c r="C422" s="201"/>
      <c r="D422" s="201"/>
      <c r="E422" s="201"/>
      <c r="F422" s="201"/>
      <c r="G422" s="201"/>
      <c r="H422" s="201"/>
      <c r="I422" s="201"/>
      <c r="J422" s="201"/>
      <c r="K422" s="201"/>
      <c r="L422" s="201"/>
      <c r="M422" s="201"/>
      <c r="N422" s="201"/>
      <c r="O422" s="201"/>
      <c r="P422" s="201"/>
      <c r="Q422" s="201"/>
      <c r="R422" s="201"/>
      <c r="S422" s="201"/>
    </row>
    <row r="423" spans="2:19" s="187" customFormat="1" ht="18" customHeight="1">
      <c r="B423" s="201"/>
      <c r="C423" s="201"/>
      <c r="D423" s="201"/>
      <c r="E423" s="201"/>
      <c r="F423" s="201"/>
      <c r="G423" s="201"/>
      <c r="H423" s="201"/>
      <c r="I423" s="201"/>
      <c r="J423" s="201"/>
      <c r="K423" s="201"/>
      <c r="L423" s="201"/>
      <c r="M423" s="201"/>
      <c r="N423" s="201"/>
      <c r="O423" s="201"/>
      <c r="P423" s="201"/>
      <c r="Q423" s="201"/>
      <c r="R423" s="201"/>
      <c r="S423" s="201"/>
    </row>
    <row r="424" spans="2:19" s="187" customFormat="1" ht="18" customHeight="1">
      <c r="B424" s="201"/>
      <c r="C424" s="201"/>
      <c r="D424" s="201"/>
      <c r="E424" s="201"/>
      <c r="F424" s="201"/>
      <c r="G424" s="201"/>
      <c r="H424" s="201"/>
      <c r="I424" s="201"/>
      <c r="J424" s="201"/>
      <c r="K424" s="201"/>
      <c r="L424" s="201"/>
      <c r="M424" s="201"/>
      <c r="N424" s="201"/>
      <c r="O424" s="201"/>
      <c r="P424" s="201"/>
      <c r="Q424" s="201"/>
      <c r="R424" s="201"/>
      <c r="S424" s="201"/>
    </row>
    <row r="425" spans="2:19" s="187" customFormat="1" ht="18" customHeight="1">
      <c r="B425" s="201"/>
      <c r="C425" s="201"/>
      <c r="D425" s="201"/>
      <c r="E425" s="201"/>
      <c r="F425" s="201"/>
      <c r="G425" s="201"/>
      <c r="H425" s="201"/>
      <c r="I425" s="201"/>
      <c r="J425" s="201"/>
      <c r="K425" s="201"/>
      <c r="L425" s="201"/>
      <c r="M425" s="201"/>
      <c r="N425" s="201"/>
      <c r="O425" s="201"/>
      <c r="P425" s="201"/>
      <c r="Q425" s="201"/>
      <c r="R425" s="201"/>
      <c r="S425" s="201"/>
    </row>
    <row r="426" spans="2:19" s="187" customFormat="1" ht="18" customHeight="1">
      <c r="B426" s="201"/>
      <c r="C426" s="201"/>
      <c r="D426" s="201"/>
      <c r="E426" s="201"/>
      <c r="F426" s="201"/>
      <c r="G426" s="201"/>
      <c r="H426" s="201"/>
      <c r="I426" s="201"/>
      <c r="J426" s="201"/>
      <c r="K426" s="201"/>
      <c r="L426" s="201"/>
      <c r="M426" s="201"/>
      <c r="N426" s="201"/>
      <c r="O426" s="201"/>
      <c r="P426" s="201"/>
      <c r="Q426" s="201"/>
      <c r="R426" s="201"/>
      <c r="S426" s="201"/>
    </row>
    <row r="427" spans="2:19" s="187" customFormat="1" ht="18" customHeight="1">
      <c r="B427" s="201"/>
      <c r="C427" s="201"/>
      <c r="D427" s="201"/>
      <c r="E427" s="201"/>
      <c r="F427" s="201"/>
      <c r="G427" s="201"/>
      <c r="H427" s="201"/>
      <c r="I427" s="201"/>
      <c r="J427" s="201"/>
      <c r="K427" s="201"/>
      <c r="L427" s="201"/>
      <c r="M427" s="201"/>
      <c r="N427" s="201"/>
      <c r="O427" s="201"/>
      <c r="P427" s="201"/>
      <c r="Q427" s="201"/>
      <c r="R427" s="201"/>
      <c r="S427" s="201"/>
    </row>
    <row r="428" spans="2:19" s="187" customFormat="1" ht="18" customHeight="1">
      <c r="B428" s="201"/>
      <c r="C428" s="201"/>
      <c r="D428" s="201"/>
      <c r="E428" s="201"/>
      <c r="F428" s="201"/>
      <c r="G428" s="201"/>
      <c r="H428" s="201"/>
      <c r="I428" s="201"/>
      <c r="J428" s="201"/>
      <c r="K428" s="201"/>
      <c r="L428" s="201"/>
      <c r="M428" s="201"/>
      <c r="N428" s="201"/>
      <c r="O428" s="201"/>
      <c r="P428" s="201"/>
      <c r="Q428" s="201"/>
      <c r="R428" s="201"/>
      <c r="S428" s="201"/>
    </row>
    <row r="429" spans="2:19" s="187" customFormat="1" ht="18" customHeight="1">
      <c r="B429" s="201"/>
      <c r="C429" s="201"/>
      <c r="D429" s="201"/>
      <c r="E429" s="201"/>
      <c r="F429" s="201"/>
      <c r="G429" s="201"/>
      <c r="H429" s="201"/>
      <c r="I429" s="201"/>
      <c r="J429" s="201"/>
      <c r="K429" s="201"/>
      <c r="L429" s="201"/>
      <c r="M429" s="201"/>
      <c r="N429" s="201"/>
      <c r="O429" s="201"/>
      <c r="P429" s="201"/>
      <c r="Q429" s="201"/>
      <c r="R429" s="201"/>
      <c r="S429" s="201"/>
    </row>
    <row r="430" spans="2:19" s="187" customFormat="1" ht="18" customHeight="1">
      <c r="B430" s="201"/>
      <c r="C430" s="201"/>
      <c r="D430" s="201"/>
      <c r="E430" s="201"/>
      <c r="F430" s="201"/>
      <c r="G430" s="201"/>
      <c r="H430" s="201"/>
      <c r="I430" s="201"/>
      <c r="J430" s="201"/>
      <c r="K430" s="201"/>
      <c r="L430" s="201"/>
      <c r="M430" s="201"/>
      <c r="N430" s="201"/>
      <c r="O430" s="201"/>
      <c r="P430" s="201"/>
      <c r="Q430" s="201"/>
      <c r="R430" s="201"/>
      <c r="S430" s="201"/>
    </row>
    <row r="431" spans="2:19" s="187" customFormat="1" ht="18" customHeight="1">
      <c r="B431" s="201"/>
      <c r="C431" s="201"/>
      <c r="D431" s="201"/>
      <c r="E431" s="201"/>
      <c r="F431" s="201"/>
      <c r="G431" s="201"/>
      <c r="H431" s="201"/>
      <c r="I431" s="201"/>
      <c r="J431" s="201"/>
      <c r="K431" s="201"/>
      <c r="L431" s="201"/>
      <c r="M431" s="201"/>
      <c r="N431" s="201"/>
      <c r="O431" s="201"/>
      <c r="P431" s="201"/>
      <c r="Q431" s="201"/>
      <c r="R431" s="201"/>
      <c r="S431" s="201"/>
    </row>
    <row r="432" spans="2:19" s="187" customFormat="1" ht="18" customHeight="1">
      <c r="B432" s="201"/>
      <c r="C432" s="201"/>
      <c r="D432" s="201"/>
      <c r="E432" s="201"/>
      <c r="F432" s="201"/>
      <c r="G432" s="201"/>
      <c r="H432" s="201"/>
      <c r="I432" s="201"/>
      <c r="J432" s="201"/>
      <c r="K432" s="201"/>
      <c r="L432" s="201"/>
      <c r="M432" s="201"/>
      <c r="N432" s="201"/>
      <c r="O432" s="201"/>
      <c r="P432" s="201"/>
      <c r="Q432" s="201"/>
      <c r="R432" s="201"/>
      <c r="S432" s="201"/>
    </row>
    <row r="433" spans="2:19" s="187" customFormat="1" ht="18" customHeight="1">
      <c r="B433" s="201"/>
      <c r="C433" s="201"/>
      <c r="D433" s="201"/>
      <c r="E433" s="201"/>
      <c r="F433" s="201"/>
      <c r="G433" s="201"/>
      <c r="H433" s="201"/>
      <c r="I433" s="201"/>
      <c r="J433" s="201"/>
      <c r="K433" s="201"/>
      <c r="L433" s="201"/>
      <c r="M433" s="201"/>
      <c r="N433" s="201"/>
      <c r="O433" s="201"/>
      <c r="P433" s="201"/>
      <c r="Q433" s="201"/>
      <c r="R433" s="201"/>
      <c r="S433" s="201"/>
    </row>
    <row r="434" spans="2:19" s="187" customFormat="1" ht="18" customHeight="1">
      <c r="B434" s="201"/>
      <c r="C434" s="201"/>
      <c r="D434" s="201"/>
      <c r="E434" s="201"/>
      <c r="F434" s="201"/>
      <c r="G434" s="201"/>
      <c r="H434" s="201"/>
      <c r="I434" s="201"/>
      <c r="J434" s="201"/>
      <c r="K434" s="201"/>
      <c r="L434" s="201"/>
      <c r="M434" s="201"/>
      <c r="N434" s="201"/>
      <c r="O434" s="201"/>
      <c r="P434" s="201"/>
      <c r="Q434" s="201"/>
      <c r="R434" s="201"/>
      <c r="S434" s="201"/>
    </row>
    <row r="435" spans="2:19" s="187" customFormat="1" ht="18" customHeight="1">
      <c r="B435" s="201"/>
      <c r="C435" s="201"/>
      <c r="D435" s="201"/>
      <c r="E435" s="201"/>
      <c r="F435" s="201"/>
      <c r="G435" s="201"/>
      <c r="H435" s="201"/>
      <c r="I435" s="201"/>
      <c r="J435" s="201"/>
      <c r="K435" s="201"/>
      <c r="L435" s="201"/>
      <c r="M435" s="201"/>
      <c r="N435" s="201"/>
      <c r="O435" s="201"/>
      <c r="P435" s="201"/>
      <c r="Q435" s="201"/>
      <c r="R435" s="201"/>
      <c r="S435" s="201"/>
    </row>
    <row r="436" spans="2:19" s="187" customFormat="1" ht="18" customHeight="1">
      <c r="B436" s="201"/>
      <c r="C436" s="201"/>
      <c r="D436" s="201"/>
      <c r="E436" s="201"/>
      <c r="F436" s="201"/>
      <c r="G436" s="201"/>
      <c r="H436" s="201"/>
      <c r="I436" s="201"/>
      <c r="J436" s="201"/>
      <c r="K436" s="201"/>
      <c r="L436" s="201"/>
      <c r="M436" s="201"/>
      <c r="N436" s="201"/>
      <c r="O436" s="201"/>
      <c r="P436" s="201"/>
      <c r="Q436" s="201"/>
      <c r="R436" s="201"/>
      <c r="S436" s="201"/>
    </row>
    <row r="437" spans="2:19" s="187" customFormat="1" ht="18" customHeight="1">
      <c r="B437" s="201"/>
      <c r="C437" s="201"/>
      <c r="D437" s="201"/>
      <c r="E437" s="201"/>
      <c r="F437" s="201"/>
      <c r="G437" s="201"/>
      <c r="H437" s="201"/>
      <c r="I437" s="201"/>
      <c r="J437" s="201"/>
      <c r="K437" s="201"/>
      <c r="L437" s="201"/>
      <c r="M437" s="201"/>
      <c r="N437" s="201"/>
      <c r="O437" s="201"/>
      <c r="P437" s="201"/>
      <c r="Q437" s="201"/>
      <c r="R437" s="201"/>
      <c r="S437" s="201"/>
    </row>
    <row r="438" spans="2:19" s="187" customFormat="1" ht="18" customHeight="1">
      <c r="B438" s="201"/>
      <c r="C438" s="201"/>
      <c r="D438" s="201"/>
      <c r="E438" s="201"/>
      <c r="F438" s="201"/>
      <c r="G438" s="201"/>
      <c r="H438" s="201"/>
      <c r="I438" s="201"/>
      <c r="J438" s="201"/>
      <c r="K438" s="201"/>
      <c r="L438" s="201"/>
      <c r="M438" s="201"/>
      <c r="N438" s="201"/>
      <c r="O438" s="201"/>
      <c r="P438" s="201"/>
      <c r="Q438" s="201"/>
      <c r="R438" s="201"/>
      <c r="S438" s="201"/>
    </row>
    <row r="439" spans="2:19" s="187" customFormat="1" ht="18" customHeight="1">
      <c r="B439" s="201"/>
      <c r="C439" s="201"/>
      <c r="D439" s="201"/>
      <c r="E439" s="201"/>
      <c r="F439" s="201"/>
      <c r="G439" s="201"/>
      <c r="H439" s="201"/>
      <c r="I439" s="201"/>
      <c r="J439" s="201"/>
      <c r="K439" s="201"/>
      <c r="L439" s="201"/>
      <c r="M439" s="201"/>
      <c r="N439" s="201"/>
      <c r="O439" s="201"/>
      <c r="P439" s="201"/>
      <c r="Q439" s="201"/>
      <c r="R439" s="201"/>
      <c r="S439" s="201"/>
    </row>
    <row r="440" spans="2:19" s="187" customFormat="1" ht="18" customHeight="1">
      <c r="B440" s="201"/>
      <c r="C440" s="201"/>
      <c r="D440" s="201"/>
      <c r="E440" s="201"/>
      <c r="F440" s="201"/>
      <c r="G440" s="201"/>
      <c r="H440" s="201"/>
      <c r="I440" s="201"/>
      <c r="J440" s="201"/>
      <c r="K440" s="201"/>
      <c r="L440" s="201"/>
      <c r="M440" s="201"/>
      <c r="N440" s="201"/>
      <c r="O440" s="201"/>
      <c r="P440" s="201"/>
      <c r="Q440" s="201"/>
      <c r="R440" s="201"/>
      <c r="S440" s="201"/>
    </row>
    <row r="441" spans="2:19" s="187" customFormat="1" ht="18" customHeight="1">
      <c r="B441" s="201"/>
      <c r="C441" s="201"/>
      <c r="D441" s="201"/>
      <c r="E441" s="201"/>
      <c r="F441" s="201"/>
      <c r="G441" s="201"/>
      <c r="H441" s="201"/>
      <c r="I441" s="201"/>
      <c r="J441" s="201"/>
      <c r="K441" s="201"/>
      <c r="L441" s="201"/>
      <c r="M441" s="201"/>
      <c r="N441" s="201"/>
      <c r="O441" s="201"/>
      <c r="P441" s="201"/>
      <c r="Q441" s="201"/>
      <c r="R441" s="201"/>
      <c r="S441" s="201"/>
    </row>
    <row r="442" spans="2:19" s="187" customFormat="1" ht="18" customHeight="1">
      <c r="B442" s="201"/>
      <c r="C442" s="201"/>
      <c r="D442" s="201"/>
      <c r="E442" s="201"/>
      <c r="F442" s="201"/>
      <c r="G442" s="201"/>
      <c r="H442" s="201"/>
      <c r="I442" s="201"/>
      <c r="J442" s="201"/>
      <c r="K442" s="201"/>
      <c r="L442" s="201"/>
      <c r="M442" s="201"/>
      <c r="N442" s="201"/>
      <c r="O442" s="201"/>
      <c r="P442" s="201"/>
      <c r="Q442" s="201"/>
      <c r="R442" s="201"/>
      <c r="S442" s="201"/>
    </row>
    <row r="443" spans="2:19" s="187" customFormat="1" ht="18" customHeight="1">
      <c r="B443" s="201"/>
      <c r="C443" s="201"/>
      <c r="D443" s="201"/>
      <c r="E443" s="201"/>
      <c r="F443" s="201"/>
      <c r="G443" s="201"/>
      <c r="H443" s="201"/>
      <c r="I443" s="201"/>
      <c r="J443" s="201"/>
      <c r="K443" s="201"/>
      <c r="L443" s="201"/>
      <c r="M443" s="201"/>
      <c r="N443" s="201"/>
      <c r="O443" s="201"/>
      <c r="P443" s="201"/>
      <c r="Q443" s="201"/>
      <c r="R443" s="201"/>
      <c r="S443" s="201"/>
    </row>
    <row r="444" spans="2:19" s="187" customFormat="1" ht="18" customHeight="1">
      <c r="B444" s="201"/>
      <c r="C444" s="201"/>
      <c r="D444" s="201"/>
      <c r="E444" s="201"/>
      <c r="F444" s="201"/>
      <c r="G444" s="201"/>
      <c r="H444" s="201"/>
      <c r="I444" s="201"/>
      <c r="J444" s="201"/>
      <c r="K444" s="201"/>
      <c r="L444" s="201"/>
      <c r="M444" s="201"/>
      <c r="N444" s="201"/>
      <c r="O444" s="201"/>
      <c r="P444" s="201"/>
      <c r="Q444" s="201"/>
      <c r="R444" s="201"/>
      <c r="S444" s="201"/>
    </row>
    <row r="445" spans="2:19" s="187" customFormat="1" ht="18" customHeight="1">
      <c r="B445" s="201"/>
      <c r="C445" s="201"/>
      <c r="D445" s="201"/>
      <c r="E445" s="201"/>
      <c r="F445" s="201"/>
      <c r="G445" s="201"/>
      <c r="H445" s="201"/>
      <c r="I445" s="201"/>
      <c r="J445" s="201"/>
      <c r="K445" s="201"/>
      <c r="L445" s="201"/>
      <c r="M445" s="201"/>
      <c r="N445" s="201"/>
      <c r="O445" s="201"/>
      <c r="P445" s="201"/>
      <c r="Q445" s="201"/>
      <c r="R445" s="201"/>
      <c r="S445" s="201"/>
    </row>
    <row r="446" spans="2:19" s="187" customFormat="1" ht="18" customHeight="1">
      <c r="B446" s="201"/>
      <c r="C446" s="201"/>
      <c r="D446" s="201"/>
      <c r="E446" s="201"/>
      <c r="F446" s="201"/>
      <c r="G446" s="201"/>
      <c r="H446" s="201"/>
      <c r="I446" s="201"/>
      <c r="J446" s="201"/>
      <c r="K446" s="201"/>
      <c r="L446" s="201"/>
      <c r="M446" s="201"/>
      <c r="N446" s="201"/>
      <c r="O446" s="201"/>
      <c r="P446" s="201"/>
      <c r="Q446" s="201"/>
      <c r="R446" s="201"/>
      <c r="S446" s="201"/>
    </row>
    <row r="447" spans="2:19" s="187" customFormat="1" ht="18" customHeight="1">
      <c r="B447" s="201"/>
      <c r="C447" s="201"/>
      <c r="D447" s="201"/>
      <c r="E447" s="201"/>
      <c r="F447" s="201"/>
      <c r="G447" s="201"/>
      <c r="H447" s="201"/>
      <c r="I447" s="201"/>
      <c r="J447" s="201"/>
      <c r="K447" s="201"/>
      <c r="L447" s="201"/>
      <c r="M447" s="201"/>
      <c r="N447" s="201"/>
      <c r="O447" s="201"/>
      <c r="P447" s="201"/>
      <c r="Q447" s="201"/>
      <c r="R447" s="201"/>
      <c r="S447" s="201"/>
    </row>
    <row r="448" spans="2:19" s="187" customFormat="1" ht="18" customHeight="1">
      <c r="B448" s="201"/>
      <c r="C448" s="201"/>
      <c r="D448" s="201"/>
      <c r="E448" s="201"/>
      <c r="F448" s="201"/>
      <c r="G448" s="201"/>
      <c r="H448" s="201"/>
      <c r="I448" s="201"/>
      <c r="J448" s="201"/>
      <c r="K448" s="201"/>
      <c r="L448" s="201"/>
      <c r="M448" s="201"/>
      <c r="N448" s="201"/>
      <c r="O448" s="201"/>
      <c r="P448" s="201"/>
      <c r="Q448" s="201"/>
      <c r="R448" s="201"/>
      <c r="S448" s="201"/>
    </row>
    <row r="449" spans="2:19" s="187" customFormat="1" ht="18" customHeight="1">
      <c r="B449" s="201"/>
      <c r="C449" s="201"/>
      <c r="D449" s="201"/>
      <c r="E449" s="201"/>
      <c r="F449" s="201"/>
      <c r="G449" s="201"/>
      <c r="H449" s="201"/>
      <c r="I449" s="201"/>
      <c r="J449" s="201"/>
      <c r="K449" s="201"/>
      <c r="L449" s="201"/>
      <c r="M449" s="201"/>
      <c r="N449" s="201"/>
      <c r="O449" s="201"/>
      <c r="P449" s="201"/>
      <c r="Q449" s="201"/>
      <c r="R449" s="201"/>
      <c r="S449" s="201"/>
    </row>
    <row r="450" spans="2:19" s="187" customFormat="1" ht="18" customHeight="1">
      <c r="B450" s="201"/>
      <c r="C450" s="201"/>
      <c r="D450" s="201"/>
      <c r="E450" s="201"/>
      <c r="F450" s="201"/>
      <c r="G450" s="201"/>
      <c r="H450" s="201"/>
      <c r="I450" s="201"/>
      <c r="J450" s="201"/>
      <c r="K450" s="201"/>
      <c r="L450" s="201"/>
      <c r="M450" s="201"/>
      <c r="N450" s="201"/>
      <c r="O450" s="201"/>
      <c r="P450" s="201"/>
      <c r="Q450" s="201"/>
      <c r="R450" s="201"/>
      <c r="S450" s="201"/>
    </row>
    <row r="451" spans="2:19" s="187" customFormat="1" ht="18" customHeight="1">
      <c r="B451" s="201"/>
      <c r="C451" s="201"/>
      <c r="D451" s="201"/>
      <c r="E451" s="201"/>
      <c r="F451" s="201"/>
      <c r="G451" s="201"/>
      <c r="H451" s="201"/>
      <c r="I451" s="201"/>
      <c r="J451" s="201"/>
      <c r="K451" s="201"/>
      <c r="L451" s="201"/>
      <c r="M451" s="201"/>
      <c r="N451" s="201"/>
      <c r="O451" s="201"/>
      <c r="P451" s="201"/>
      <c r="Q451" s="201"/>
      <c r="R451" s="201"/>
      <c r="S451" s="201"/>
    </row>
    <row r="452" spans="2:19" s="187" customFormat="1" ht="18" customHeight="1">
      <c r="B452" s="201"/>
      <c r="C452" s="201"/>
      <c r="D452" s="201"/>
      <c r="E452" s="201"/>
      <c r="F452" s="201"/>
      <c r="G452" s="201"/>
      <c r="H452" s="201"/>
      <c r="I452" s="201"/>
      <c r="J452" s="201"/>
      <c r="K452" s="201"/>
      <c r="L452" s="201"/>
      <c r="M452" s="201"/>
      <c r="N452" s="201"/>
      <c r="O452" s="201"/>
      <c r="P452" s="201"/>
      <c r="Q452" s="201"/>
      <c r="R452" s="201"/>
      <c r="S452" s="201"/>
    </row>
    <row r="453" spans="2:19" s="187" customFormat="1" ht="18" customHeight="1">
      <c r="B453" s="201"/>
      <c r="C453" s="201"/>
      <c r="D453" s="201"/>
      <c r="E453" s="201"/>
      <c r="F453" s="201"/>
      <c r="G453" s="201"/>
      <c r="H453" s="201"/>
      <c r="I453" s="201"/>
      <c r="J453" s="201"/>
      <c r="K453" s="201"/>
      <c r="L453" s="201"/>
      <c r="M453" s="201"/>
      <c r="N453" s="201"/>
      <c r="O453" s="201"/>
      <c r="P453" s="201"/>
      <c r="Q453" s="201"/>
      <c r="R453" s="201"/>
      <c r="S453" s="201"/>
    </row>
    <row r="454" spans="2:19" s="187" customFormat="1" ht="18" customHeight="1">
      <c r="B454" s="201"/>
      <c r="C454" s="201"/>
      <c r="D454" s="201"/>
      <c r="E454" s="201"/>
      <c r="F454" s="201"/>
      <c r="G454" s="201"/>
      <c r="H454" s="201"/>
      <c r="I454" s="201"/>
      <c r="J454" s="201"/>
      <c r="K454" s="201"/>
      <c r="L454" s="201"/>
      <c r="M454" s="201"/>
      <c r="N454" s="201"/>
      <c r="O454" s="201"/>
      <c r="P454" s="201"/>
      <c r="Q454" s="201"/>
      <c r="R454" s="201"/>
      <c r="S454" s="201"/>
    </row>
    <row r="455" spans="2:19" s="187" customFormat="1" ht="18" customHeight="1">
      <c r="B455" s="201"/>
      <c r="C455" s="201"/>
      <c r="D455" s="201"/>
      <c r="E455" s="201"/>
      <c r="F455" s="201"/>
      <c r="G455" s="201"/>
      <c r="H455" s="201"/>
      <c r="I455" s="201"/>
      <c r="J455" s="201"/>
      <c r="K455" s="201"/>
      <c r="L455" s="201"/>
      <c r="M455" s="201"/>
      <c r="N455" s="201"/>
      <c r="O455" s="201"/>
      <c r="P455" s="201"/>
      <c r="Q455" s="201"/>
      <c r="R455" s="201"/>
      <c r="S455" s="201"/>
    </row>
    <row r="456" spans="2:19" s="187" customFormat="1" ht="18" customHeight="1">
      <c r="B456" s="201"/>
      <c r="C456" s="201"/>
      <c r="D456" s="201"/>
      <c r="E456" s="201"/>
      <c r="F456" s="201"/>
      <c r="G456" s="201"/>
      <c r="H456" s="201"/>
      <c r="I456" s="201"/>
      <c r="J456" s="201"/>
      <c r="K456" s="201"/>
      <c r="L456" s="201"/>
      <c r="M456" s="201"/>
      <c r="N456" s="201"/>
      <c r="O456" s="201"/>
      <c r="P456" s="201"/>
      <c r="Q456" s="201"/>
      <c r="R456" s="201"/>
      <c r="S456" s="201"/>
    </row>
    <row r="457" spans="2:19" s="187" customFormat="1" ht="18" customHeight="1">
      <c r="B457" s="201"/>
      <c r="C457" s="201"/>
      <c r="D457" s="201"/>
      <c r="E457" s="201"/>
      <c r="F457" s="201"/>
      <c r="G457" s="201"/>
      <c r="H457" s="201"/>
      <c r="I457" s="201"/>
      <c r="J457" s="201"/>
      <c r="K457" s="201"/>
      <c r="L457" s="201"/>
      <c r="M457" s="201"/>
      <c r="N457" s="201"/>
      <c r="O457" s="201"/>
      <c r="P457" s="201"/>
      <c r="Q457" s="201"/>
      <c r="R457" s="201"/>
      <c r="S457" s="201"/>
    </row>
    <row r="458" spans="2:19" s="187" customFormat="1" ht="18" customHeight="1">
      <c r="B458" s="201"/>
      <c r="C458" s="201"/>
      <c r="D458" s="201"/>
      <c r="E458" s="201"/>
      <c r="F458" s="201"/>
      <c r="G458" s="201"/>
      <c r="H458" s="201"/>
      <c r="I458" s="201"/>
      <c r="J458" s="201"/>
      <c r="K458" s="201"/>
      <c r="L458" s="201"/>
      <c r="M458" s="201"/>
      <c r="N458" s="201"/>
      <c r="O458" s="201"/>
      <c r="P458" s="201"/>
      <c r="Q458" s="201"/>
      <c r="R458" s="201"/>
      <c r="S458" s="201"/>
    </row>
    <row r="459" spans="2:19" s="187" customFormat="1" ht="18" customHeight="1">
      <c r="B459" s="201"/>
      <c r="C459" s="201"/>
      <c r="D459" s="201"/>
      <c r="E459" s="201"/>
      <c r="F459" s="201"/>
      <c r="G459" s="201"/>
      <c r="H459" s="201"/>
      <c r="I459" s="201"/>
      <c r="J459" s="201"/>
      <c r="K459" s="201"/>
      <c r="L459" s="201"/>
      <c r="M459" s="201"/>
      <c r="N459" s="201"/>
      <c r="O459" s="201"/>
      <c r="P459" s="201"/>
      <c r="Q459" s="201"/>
      <c r="R459" s="201"/>
      <c r="S459" s="201"/>
    </row>
    <row r="460" spans="2:19" s="187" customFormat="1" ht="18" customHeight="1">
      <c r="B460" s="201"/>
      <c r="C460" s="201"/>
      <c r="D460" s="201"/>
      <c r="E460" s="201"/>
      <c r="F460" s="201"/>
      <c r="G460" s="201"/>
      <c r="H460" s="201"/>
      <c r="I460" s="201"/>
      <c r="J460" s="201"/>
      <c r="K460" s="201"/>
      <c r="L460" s="201"/>
      <c r="M460" s="201"/>
      <c r="N460" s="201"/>
      <c r="O460" s="201"/>
      <c r="P460" s="201"/>
      <c r="Q460" s="201"/>
      <c r="R460" s="201"/>
      <c r="S460" s="201"/>
    </row>
    <row r="461" spans="2:19" s="187" customFormat="1" ht="18" customHeight="1">
      <c r="B461" s="201"/>
      <c r="C461" s="201"/>
      <c r="D461" s="201"/>
      <c r="E461" s="201"/>
      <c r="F461" s="201"/>
      <c r="G461" s="201"/>
      <c r="H461" s="201"/>
      <c r="I461" s="201"/>
      <c r="J461" s="201"/>
      <c r="K461" s="201"/>
      <c r="L461" s="201"/>
      <c r="M461" s="201"/>
      <c r="N461" s="201"/>
      <c r="O461" s="201"/>
      <c r="P461" s="201"/>
      <c r="Q461" s="201"/>
      <c r="R461" s="201"/>
      <c r="S461" s="201"/>
    </row>
    <row r="462" spans="2:19" s="187" customFormat="1" ht="18" customHeight="1">
      <c r="B462" s="201"/>
      <c r="C462" s="201"/>
      <c r="D462" s="201"/>
      <c r="E462" s="201"/>
      <c r="F462" s="201"/>
      <c r="G462" s="201"/>
      <c r="H462" s="201"/>
      <c r="I462" s="201"/>
      <c r="J462" s="201"/>
      <c r="K462" s="201"/>
      <c r="L462" s="201"/>
      <c r="M462" s="201"/>
      <c r="N462" s="201"/>
      <c r="O462" s="201"/>
      <c r="P462" s="201"/>
      <c r="Q462" s="201"/>
      <c r="R462" s="201"/>
      <c r="S462" s="201"/>
    </row>
    <row r="463" spans="2:19" s="187" customFormat="1" ht="18" customHeight="1">
      <c r="B463" s="201"/>
      <c r="C463" s="201"/>
      <c r="D463" s="201"/>
      <c r="E463" s="201"/>
      <c r="F463" s="201"/>
      <c r="G463" s="201"/>
      <c r="H463" s="201"/>
      <c r="I463" s="201"/>
      <c r="J463" s="201"/>
      <c r="K463" s="201"/>
      <c r="L463" s="201"/>
      <c r="M463" s="201"/>
      <c r="N463" s="201"/>
      <c r="O463" s="201"/>
      <c r="P463" s="201"/>
      <c r="Q463" s="201"/>
      <c r="R463" s="201"/>
      <c r="S463" s="201"/>
    </row>
    <row r="464" spans="2:19" s="187" customFormat="1" ht="18" customHeight="1">
      <c r="B464" s="201"/>
      <c r="C464" s="201"/>
      <c r="D464" s="201"/>
      <c r="E464" s="201"/>
      <c r="F464" s="201"/>
      <c r="G464" s="201"/>
      <c r="H464" s="201"/>
      <c r="I464" s="201"/>
      <c r="J464" s="201"/>
      <c r="K464" s="201"/>
      <c r="L464" s="201"/>
      <c r="M464" s="201"/>
      <c r="N464" s="201"/>
      <c r="O464" s="201"/>
      <c r="P464" s="201"/>
      <c r="Q464" s="201"/>
      <c r="R464" s="201"/>
      <c r="S464" s="201"/>
    </row>
    <row r="465" spans="2:19" s="187" customFormat="1" ht="18" customHeight="1">
      <c r="B465" s="201"/>
      <c r="C465" s="201"/>
      <c r="D465" s="201"/>
      <c r="E465" s="201"/>
      <c r="F465" s="201"/>
      <c r="G465" s="201"/>
      <c r="H465" s="201"/>
      <c r="I465" s="201"/>
      <c r="J465" s="201"/>
      <c r="K465" s="201"/>
      <c r="L465" s="201"/>
      <c r="M465" s="201"/>
      <c r="N465" s="201"/>
      <c r="O465" s="201"/>
      <c r="P465" s="201"/>
      <c r="Q465" s="201"/>
      <c r="R465" s="201"/>
      <c r="S465" s="201"/>
    </row>
    <row r="466" spans="2:19" s="187" customFormat="1" ht="18" customHeight="1">
      <c r="B466" s="201"/>
      <c r="C466" s="201"/>
      <c r="D466" s="201"/>
      <c r="E466" s="201"/>
      <c r="F466" s="201"/>
      <c r="G466" s="201"/>
      <c r="H466" s="201"/>
      <c r="I466" s="201"/>
      <c r="J466" s="201"/>
      <c r="K466" s="201"/>
      <c r="L466" s="201"/>
      <c r="M466" s="201"/>
      <c r="N466" s="201"/>
      <c r="O466" s="201"/>
      <c r="P466" s="201"/>
      <c r="Q466" s="201"/>
      <c r="R466" s="201"/>
      <c r="S466" s="201"/>
    </row>
    <row r="467" spans="2:19" s="187" customFormat="1" ht="18" customHeight="1">
      <c r="B467" s="201"/>
      <c r="C467" s="201"/>
      <c r="D467" s="201"/>
      <c r="E467" s="201"/>
      <c r="F467" s="201"/>
      <c r="G467" s="201"/>
      <c r="H467" s="201"/>
      <c r="I467" s="201"/>
      <c r="J467" s="201"/>
      <c r="K467" s="201"/>
      <c r="L467" s="201"/>
      <c r="M467" s="201"/>
      <c r="N467" s="201"/>
      <c r="O467" s="201"/>
      <c r="P467" s="201"/>
      <c r="Q467" s="201"/>
      <c r="R467" s="201"/>
      <c r="S467" s="201"/>
    </row>
    <row r="468" spans="2:19" s="187" customFormat="1" ht="18" customHeight="1">
      <c r="B468" s="201"/>
      <c r="C468" s="201"/>
      <c r="D468" s="201"/>
      <c r="E468" s="201"/>
      <c r="F468" s="201"/>
      <c r="G468" s="201"/>
      <c r="H468" s="201"/>
      <c r="I468" s="201"/>
      <c r="J468" s="201"/>
      <c r="K468" s="201"/>
      <c r="L468" s="201"/>
      <c r="M468" s="201"/>
      <c r="N468" s="201"/>
      <c r="O468" s="201"/>
      <c r="P468" s="201"/>
      <c r="Q468" s="201"/>
      <c r="R468" s="201"/>
      <c r="S468" s="201"/>
    </row>
    <row r="469" spans="2:19" s="187" customFormat="1" ht="18" customHeight="1">
      <c r="B469" s="201"/>
      <c r="C469" s="201"/>
      <c r="D469" s="201"/>
      <c r="E469" s="201"/>
      <c r="F469" s="201"/>
      <c r="G469" s="201"/>
      <c r="H469" s="201"/>
      <c r="I469" s="201"/>
      <c r="J469" s="201"/>
      <c r="K469" s="201"/>
      <c r="L469" s="201"/>
      <c r="M469" s="201"/>
      <c r="N469" s="201"/>
      <c r="O469" s="201"/>
      <c r="P469" s="201"/>
      <c r="Q469" s="201"/>
      <c r="R469" s="201"/>
      <c r="S469" s="201"/>
    </row>
    <row r="470" spans="2:19" s="187" customFormat="1" ht="18" customHeight="1">
      <c r="B470" s="201"/>
      <c r="C470" s="201"/>
      <c r="D470" s="201"/>
      <c r="E470" s="201"/>
      <c r="F470" s="201"/>
      <c r="G470" s="201"/>
      <c r="H470" s="201"/>
      <c r="I470" s="201"/>
      <c r="J470" s="201"/>
      <c r="K470" s="201"/>
      <c r="L470" s="201"/>
      <c r="M470" s="201"/>
      <c r="N470" s="201"/>
      <c r="O470" s="201"/>
      <c r="P470" s="201"/>
      <c r="Q470" s="201"/>
      <c r="R470" s="201"/>
      <c r="S470" s="201"/>
    </row>
    <row r="471" spans="2:19" s="187" customFormat="1" ht="18" customHeight="1">
      <c r="B471" s="201"/>
      <c r="C471" s="201"/>
      <c r="D471" s="201"/>
      <c r="E471" s="201"/>
      <c r="F471" s="201"/>
      <c r="G471" s="201"/>
      <c r="H471" s="201"/>
      <c r="I471" s="201"/>
      <c r="J471" s="201"/>
      <c r="K471" s="201"/>
      <c r="L471" s="201"/>
      <c r="M471" s="201"/>
      <c r="N471" s="201"/>
      <c r="O471" s="201"/>
      <c r="P471" s="201"/>
      <c r="Q471" s="201"/>
      <c r="R471" s="201"/>
      <c r="S471" s="201"/>
    </row>
    <row r="472" spans="2:19" s="187" customFormat="1" ht="18" customHeight="1">
      <c r="B472" s="201"/>
      <c r="C472" s="201"/>
      <c r="D472" s="201"/>
      <c r="E472" s="201"/>
      <c r="F472" s="201"/>
      <c r="G472" s="201"/>
      <c r="H472" s="201"/>
      <c r="I472" s="201"/>
      <c r="J472" s="201"/>
      <c r="K472" s="201"/>
      <c r="L472" s="201"/>
      <c r="M472" s="201"/>
      <c r="N472" s="201"/>
      <c r="O472" s="201"/>
      <c r="P472" s="201"/>
      <c r="Q472" s="201"/>
      <c r="R472" s="201"/>
      <c r="S472" s="201"/>
    </row>
    <row r="473" spans="2:19" s="187" customFormat="1" ht="18" customHeight="1">
      <c r="B473" s="201"/>
      <c r="C473" s="201"/>
      <c r="D473" s="201"/>
      <c r="E473" s="201"/>
      <c r="F473" s="201"/>
      <c r="G473" s="201"/>
      <c r="H473" s="201"/>
      <c r="I473" s="201"/>
      <c r="J473" s="201"/>
      <c r="K473" s="201"/>
      <c r="L473" s="201"/>
      <c r="M473" s="201"/>
      <c r="N473" s="201"/>
      <c r="O473" s="201"/>
      <c r="P473" s="201"/>
      <c r="Q473" s="201"/>
      <c r="R473" s="201"/>
      <c r="S473" s="201"/>
    </row>
    <row r="474" spans="2:19" s="187" customFormat="1" ht="18" customHeight="1">
      <c r="B474" s="201"/>
      <c r="C474" s="201"/>
      <c r="D474" s="201"/>
      <c r="E474" s="201"/>
      <c r="F474" s="201"/>
      <c r="G474" s="201"/>
      <c r="H474" s="201"/>
      <c r="I474" s="201"/>
      <c r="J474" s="201"/>
      <c r="K474" s="201"/>
      <c r="L474" s="201"/>
      <c r="M474" s="201"/>
      <c r="N474" s="201"/>
      <c r="O474" s="201"/>
      <c r="P474" s="201"/>
      <c r="Q474" s="201"/>
      <c r="R474" s="201"/>
      <c r="S474" s="201"/>
    </row>
    <row r="475" spans="2:19" s="187" customFormat="1" ht="18" customHeight="1">
      <c r="B475" s="201"/>
      <c r="C475" s="201"/>
      <c r="D475" s="201"/>
      <c r="E475" s="201"/>
      <c r="F475" s="201"/>
      <c r="G475" s="201"/>
      <c r="H475" s="201"/>
      <c r="I475" s="201"/>
      <c r="J475" s="201"/>
      <c r="K475" s="201"/>
      <c r="L475" s="201"/>
      <c r="M475" s="201"/>
      <c r="N475" s="201"/>
      <c r="O475" s="201"/>
      <c r="P475" s="201"/>
      <c r="Q475" s="201"/>
      <c r="R475" s="201"/>
      <c r="S475" s="201"/>
    </row>
    <row r="476" spans="2:19" s="187" customFormat="1" ht="18" customHeight="1">
      <c r="B476" s="201"/>
      <c r="C476" s="201"/>
      <c r="D476" s="201"/>
      <c r="E476" s="201"/>
      <c r="F476" s="201"/>
      <c r="G476" s="201"/>
      <c r="H476" s="201"/>
      <c r="I476" s="201"/>
      <c r="J476" s="201"/>
      <c r="K476" s="201"/>
      <c r="L476" s="201"/>
      <c r="M476" s="201"/>
      <c r="N476" s="201"/>
      <c r="O476" s="201"/>
      <c r="P476" s="201"/>
      <c r="Q476" s="201"/>
      <c r="R476" s="201"/>
      <c r="S476" s="201"/>
    </row>
    <row r="477" spans="2:19" s="187" customFormat="1" ht="18" customHeight="1">
      <c r="B477" s="201"/>
      <c r="C477" s="201"/>
      <c r="D477" s="201"/>
      <c r="E477" s="201"/>
      <c r="F477" s="201"/>
      <c r="G477" s="201"/>
      <c r="H477" s="201"/>
      <c r="I477" s="201"/>
      <c r="J477" s="201"/>
      <c r="K477" s="201"/>
      <c r="L477" s="201"/>
      <c r="M477" s="201"/>
      <c r="N477" s="201"/>
      <c r="O477" s="201"/>
      <c r="P477" s="201"/>
      <c r="Q477" s="201"/>
      <c r="R477" s="201"/>
      <c r="S477" s="201"/>
    </row>
    <row r="478" spans="2:19" s="187" customFormat="1" ht="18" customHeight="1">
      <c r="B478" s="201"/>
      <c r="C478" s="201"/>
      <c r="D478" s="201"/>
      <c r="E478" s="201"/>
      <c r="F478" s="201"/>
      <c r="G478" s="201"/>
      <c r="H478" s="201"/>
      <c r="I478" s="201"/>
      <c r="J478" s="201"/>
      <c r="K478" s="201"/>
      <c r="L478" s="201"/>
      <c r="M478" s="201"/>
      <c r="N478" s="201"/>
      <c r="O478" s="201"/>
      <c r="P478" s="201"/>
      <c r="Q478" s="201"/>
      <c r="R478" s="201"/>
      <c r="S478" s="201"/>
    </row>
    <row r="479" spans="2:19" s="187" customFormat="1" ht="18" customHeight="1">
      <c r="B479" s="201"/>
      <c r="C479" s="201"/>
      <c r="D479" s="201"/>
      <c r="E479" s="201"/>
      <c r="F479" s="201"/>
      <c r="G479" s="201"/>
      <c r="H479" s="201"/>
      <c r="I479" s="201"/>
      <c r="J479" s="201"/>
      <c r="K479" s="201"/>
      <c r="L479" s="201"/>
      <c r="M479" s="201"/>
      <c r="N479" s="201"/>
      <c r="O479" s="201"/>
      <c r="P479" s="201"/>
      <c r="Q479" s="201"/>
      <c r="R479" s="201"/>
      <c r="S479" s="201"/>
    </row>
    <row r="480" spans="2:19" s="187" customFormat="1" ht="18" customHeight="1">
      <c r="B480" s="201"/>
      <c r="C480" s="201"/>
      <c r="D480" s="201"/>
      <c r="E480" s="201"/>
      <c r="F480" s="201"/>
      <c r="G480" s="201"/>
      <c r="H480" s="201"/>
      <c r="I480" s="201"/>
      <c r="J480" s="201"/>
      <c r="K480" s="201"/>
      <c r="L480" s="201"/>
      <c r="M480" s="201"/>
      <c r="N480" s="201"/>
      <c r="O480" s="201"/>
      <c r="P480" s="201"/>
      <c r="Q480" s="201"/>
      <c r="R480" s="201"/>
      <c r="S480" s="201"/>
    </row>
    <row r="481" spans="2:19" s="187" customFormat="1" ht="18" customHeight="1">
      <c r="B481" s="201"/>
      <c r="C481" s="201"/>
      <c r="D481" s="201"/>
      <c r="E481" s="201"/>
      <c r="F481" s="201"/>
      <c r="G481" s="201"/>
      <c r="H481" s="201"/>
      <c r="I481" s="201"/>
      <c r="J481" s="201"/>
      <c r="K481" s="201"/>
      <c r="L481" s="201"/>
      <c r="M481" s="201"/>
      <c r="N481" s="201"/>
      <c r="O481" s="201"/>
      <c r="P481" s="201"/>
      <c r="Q481" s="201"/>
      <c r="R481" s="201"/>
      <c r="S481" s="201"/>
    </row>
    <row r="482" spans="2:19" s="187" customFormat="1" ht="18" customHeight="1">
      <c r="B482" s="201"/>
      <c r="C482" s="201"/>
      <c r="D482" s="201"/>
      <c r="E482" s="201"/>
      <c r="F482" s="201"/>
      <c r="G482" s="201"/>
      <c r="H482" s="201"/>
      <c r="I482" s="201"/>
      <c r="J482" s="201"/>
      <c r="K482" s="201"/>
      <c r="L482" s="201"/>
      <c r="M482" s="201"/>
      <c r="N482" s="201"/>
      <c r="O482" s="201"/>
      <c r="P482" s="201"/>
      <c r="Q482" s="201"/>
      <c r="R482" s="201"/>
      <c r="S482" s="201"/>
    </row>
    <row r="483" spans="2:19" s="187" customFormat="1" ht="18" customHeight="1">
      <c r="B483" s="201"/>
      <c r="C483" s="201"/>
      <c r="D483" s="201"/>
      <c r="E483" s="201"/>
      <c r="F483" s="201"/>
      <c r="G483" s="201"/>
      <c r="H483" s="201"/>
      <c r="I483" s="201"/>
      <c r="J483" s="201"/>
      <c r="K483" s="201"/>
      <c r="L483" s="201"/>
      <c r="M483" s="201"/>
      <c r="N483" s="201"/>
      <c r="O483" s="201"/>
      <c r="P483" s="201"/>
      <c r="Q483" s="201"/>
      <c r="R483" s="201"/>
      <c r="S483" s="201"/>
    </row>
    <row r="484" spans="2:19" s="187" customFormat="1" ht="18" customHeight="1">
      <c r="B484" s="201"/>
      <c r="C484" s="201"/>
      <c r="D484" s="201"/>
      <c r="E484" s="201"/>
      <c r="F484" s="201"/>
      <c r="G484" s="201"/>
      <c r="H484" s="201"/>
      <c r="I484" s="201"/>
      <c r="J484" s="201"/>
      <c r="K484" s="201"/>
      <c r="L484" s="201"/>
      <c r="M484" s="201"/>
      <c r="N484" s="201"/>
      <c r="O484" s="201"/>
      <c r="P484" s="201"/>
      <c r="Q484" s="201"/>
      <c r="R484" s="201"/>
      <c r="S484" s="201"/>
    </row>
    <row r="485" spans="2:19" s="187" customFormat="1" ht="18" customHeight="1">
      <c r="B485" s="201"/>
      <c r="C485" s="201"/>
      <c r="D485" s="201"/>
      <c r="E485" s="201"/>
      <c r="F485" s="201"/>
      <c r="G485" s="201"/>
      <c r="H485" s="201"/>
      <c r="I485" s="201"/>
      <c r="J485" s="201"/>
      <c r="K485" s="201"/>
      <c r="L485" s="201"/>
      <c r="M485" s="201"/>
      <c r="N485" s="201"/>
      <c r="O485" s="201"/>
      <c r="P485" s="201"/>
      <c r="Q485" s="201"/>
      <c r="R485" s="201"/>
      <c r="S485" s="201"/>
    </row>
    <row r="486" spans="2:19" s="187" customFormat="1" ht="18" customHeight="1">
      <c r="B486" s="201"/>
      <c r="C486" s="201"/>
      <c r="D486" s="201"/>
      <c r="E486" s="201"/>
      <c r="F486" s="201"/>
      <c r="G486" s="201"/>
      <c r="H486" s="201"/>
      <c r="I486" s="201"/>
      <c r="J486" s="201"/>
      <c r="K486" s="201"/>
      <c r="L486" s="201"/>
      <c r="M486" s="201"/>
      <c r="N486" s="201"/>
      <c r="O486" s="201"/>
      <c r="P486" s="201"/>
      <c r="Q486" s="201"/>
      <c r="R486" s="201"/>
      <c r="S486" s="201"/>
    </row>
    <row r="487" spans="2:19" s="187" customFormat="1" ht="18" customHeight="1">
      <c r="B487" s="201"/>
      <c r="C487" s="201"/>
      <c r="D487" s="201"/>
      <c r="E487" s="201"/>
      <c r="F487" s="201"/>
      <c r="G487" s="201"/>
      <c r="H487" s="201"/>
      <c r="I487" s="201"/>
      <c r="J487" s="201"/>
      <c r="K487" s="201"/>
      <c r="L487" s="201"/>
      <c r="M487" s="201"/>
      <c r="N487" s="201"/>
      <c r="O487" s="201"/>
      <c r="P487" s="201"/>
      <c r="Q487" s="201"/>
      <c r="R487" s="201"/>
      <c r="S487" s="201"/>
    </row>
    <row r="488" spans="2:19" s="187" customFormat="1" ht="18" customHeight="1">
      <c r="B488" s="201"/>
      <c r="C488" s="201"/>
      <c r="D488" s="201"/>
      <c r="E488" s="201"/>
      <c r="F488" s="201"/>
      <c r="G488" s="201"/>
      <c r="H488" s="201"/>
      <c r="I488" s="201"/>
      <c r="J488" s="201"/>
      <c r="K488" s="201"/>
      <c r="L488" s="201"/>
      <c r="M488" s="201"/>
      <c r="N488" s="201"/>
      <c r="O488" s="201"/>
      <c r="P488" s="201"/>
      <c r="Q488" s="201"/>
      <c r="R488" s="201"/>
      <c r="S488" s="201"/>
    </row>
    <row r="489" spans="2:19" s="187" customFormat="1" ht="18" customHeight="1">
      <c r="B489" s="201"/>
      <c r="C489" s="201"/>
      <c r="D489" s="201"/>
      <c r="E489" s="201"/>
      <c r="F489" s="201"/>
      <c r="G489" s="201"/>
      <c r="H489" s="201"/>
      <c r="I489" s="201"/>
      <c r="J489" s="201"/>
      <c r="K489" s="201"/>
      <c r="L489" s="201"/>
      <c r="M489" s="201"/>
      <c r="N489" s="201"/>
      <c r="O489" s="201"/>
      <c r="P489" s="201"/>
      <c r="Q489" s="201"/>
      <c r="R489" s="201"/>
      <c r="S489" s="201"/>
    </row>
    <row r="490" spans="2:19" s="187" customFormat="1" ht="18" customHeight="1">
      <c r="B490" s="201"/>
      <c r="C490" s="201"/>
      <c r="D490" s="201"/>
      <c r="E490" s="201"/>
      <c r="F490" s="201"/>
      <c r="G490" s="201"/>
      <c r="H490" s="201"/>
      <c r="I490" s="201"/>
      <c r="J490" s="201"/>
      <c r="K490" s="201"/>
      <c r="L490" s="201"/>
      <c r="M490" s="201"/>
      <c r="N490" s="201"/>
      <c r="O490" s="201"/>
      <c r="P490" s="201"/>
      <c r="Q490" s="201"/>
      <c r="R490" s="201"/>
      <c r="S490" s="201"/>
    </row>
    <row r="491" spans="2:19" s="187" customFormat="1" ht="18" customHeight="1">
      <c r="B491" s="201"/>
      <c r="C491" s="201"/>
      <c r="D491" s="201"/>
      <c r="E491" s="201"/>
      <c r="F491" s="201"/>
      <c r="G491" s="201"/>
      <c r="H491" s="201"/>
      <c r="I491" s="201"/>
      <c r="J491" s="201"/>
      <c r="K491" s="201"/>
      <c r="L491" s="201"/>
      <c r="M491" s="201"/>
      <c r="N491" s="201"/>
      <c r="O491" s="201"/>
      <c r="P491" s="201"/>
      <c r="Q491" s="201"/>
      <c r="R491" s="201"/>
      <c r="S491" s="201"/>
    </row>
    <row r="492" spans="2:19" s="187" customFormat="1" ht="18" customHeight="1">
      <c r="B492" s="201"/>
      <c r="C492" s="201"/>
      <c r="D492" s="201"/>
      <c r="E492" s="201"/>
      <c r="F492" s="201"/>
      <c r="G492" s="201"/>
      <c r="H492" s="201"/>
      <c r="I492" s="201"/>
      <c r="J492" s="201"/>
      <c r="K492" s="201"/>
      <c r="L492" s="201"/>
      <c r="M492" s="201"/>
      <c r="N492" s="201"/>
      <c r="O492" s="201"/>
      <c r="P492" s="201"/>
      <c r="Q492" s="201"/>
      <c r="R492" s="201"/>
      <c r="S492" s="201"/>
    </row>
    <row r="493" spans="2:19" s="187" customFormat="1" ht="18" customHeight="1">
      <c r="B493" s="201"/>
      <c r="C493" s="201"/>
      <c r="D493" s="201"/>
      <c r="E493" s="201"/>
      <c r="F493" s="201"/>
      <c r="G493" s="201"/>
      <c r="H493" s="201"/>
      <c r="I493" s="201"/>
      <c r="J493" s="201"/>
      <c r="K493" s="201"/>
      <c r="L493" s="201"/>
      <c r="M493" s="201"/>
      <c r="N493" s="201"/>
      <c r="O493" s="201"/>
      <c r="P493" s="201"/>
      <c r="Q493" s="201"/>
      <c r="R493" s="201"/>
      <c r="S493" s="201"/>
    </row>
    <row r="494" spans="2:19" s="187" customFormat="1" ht="18" customHeight="1">
      <c r="B494" s="201"/>
      <c r="C494" s="201"/>
      <c r="D494" s="201"/>
      <c r="E494" s="201"/>
      <c r="F494" s="201"/>
      <c r="G494" s="201"/>
      <c r="H494" s="201"/>
      <c r="I494" s="201"/>
      <c r="J494" s="201"/>
      <c r="K494" s="201"/>
      <c r="L494" s="201"/>
      <c r="M494" s="201"/>
      <c r="N494" s="201"/>
      <c r="O494" s="201"/>
      <c r="P494" s="201"/>
      <c r="Q494" s="201"/>
      <c r="R494" s="201"/>
      <c r="S494" s="201"/>
    </row>
    <row r="495" spans="2:19" s="187" customFormat="1" ht="18" customHeight="1">
      <c r="B495" s="201"/>
      <c r="C495" s="201"/>
      <c r="D495" s="201"/>
      <c r="E495" s="201"/>
      <c r="F495" s="201"/>
      <c r="G495" s="201"/>
      <c r="H495" s="201"/>
      <c r="I495" s="201"/>
      <c r="J495" s="201"/>
      <c r="K495" s="201"/>
      <c r="L495" s="201"/>
      <c r="M495" s="201"/>
      <c r="N495" s="201"/>
      <c r="O495" s="201"/>
      <c r="P495" s="201"/>
      <c r="Q495" s="201"/>
      <c r="R495" s="201"/>
      <c r="S495" s="201"/>
    </row>
    <row r="496" spans="2:19" s="187" customFormat="1" ht="18" customHeight="1">
      <c r="B496" s="201"/>
      <c r="C496" s="201"/>
      <c r="D496" s="201"/>
      <c r="E496" s="201"/>
      <c r="F496" s="201"/>
      <c r="G496" s="201"/>
      <c r="H496" s="201"/>
      <c r="I496" s="201"/>
      <c r="J496" s="201"/>
      <c r="K496" s="201"/>
      <c r="L496" s="201"/>
      <c r="M496" s="201"/>
      <c r="N496" s="201"/>
      <c r="O496" s="201"/>
      <c r="P496" s="201"/>
      <c r="Q496" s="201"/>
      <c r="R496" s="201"/>
      <c r="S496" s="201"/>
    </row>
    <row r="497" spans="2:19" s="187" customFormat="1" ht="18" customHeight="1">
      <c r="B497" s="201"/>
      <c r="C497" s="201"/>
      <c r="D497" s="201"/>
      <c r="E497" s="201"/>
      <c r="F497" s="201"/>
      <c r="G497" s="201"/>
      <c r="H497" s="201"/>
      <c r="I497" s="201"/>
      <c r="J497" s="201"/>
      <c r="K497" s="201"/>
      <c r="L497" s="201"/>
      <c r="M497" s="201"/>
      <c r="N497" s="201"/>
      <c r="O497" s="201"/>
      <c r="P497" s="201"/>
      <c r="Q497" s="201"/>
      <c r="R497" s="201"/>
      <c r="S497" s="201"/>
    </row>
    <row r="498" spans="2:19" s="187" customFormat="1" ht="18" customHeight="1">
      <c r="B498" s="201"/>
      <c r="C498" s="201"/>
      <c r="D498" s="201"/>
      <c r="E498" s="201"/>
      <c r="F498" s="201"/>
      <c r="G498" s="201"/>
      <c r="H498" s="201"/>
      <c r="I498" s="201"/>
      <c r="J498" s="201"/>
      <c r="K498" s="201"/>
      <c r="L498" s="201"/>
      <c r="M498" s="201"/>
      <c r="N498" s="201"/>
      <c r="O498" s="201"/>
      <c r="P498" s="201"/>
      <c r="Q498" s="201"/>
      <c r="R498" s="201"/>
      <c r="S498" s="201"/>
    </row>
    <row r="499" spans="2:19" s="187" customFormat="1" ht="18" customHeight="1">
      <c r="B499" s="201"/>
      <c r="C499" s="201"/>
      <c r="D499" s="201"/>
      <c r="E499" s="201"/>
      <c r="F499" s="201"/>
      <c r="G499" s="201"/>
      <c r="H499" s="201"/>
      <c r="I499" s="201"/>
      <c r="J499" s="201"/>
      <c r="K499" s="201"/>
      <c r="L499" s="201"/>
      <c r="M499" s="201"/>
      <c r="N499" s="201"/>
      <c r="O499" s="201"/>
      <c r="P499" s="201"/>
      <c r="Q499" s="201"/>
      <c r="R499" s="201"/>
      <c r="S499" s="201"/>
    </row>
    <row r="500" spans="2:19" s="187" customFormat="1" ht="18" customHeight="1">
      <c r="B500" s="201"/>
      <c r="C500" s="201"/>
      <c r="D500" s="201"/>
      <c r="E500" s="201"/>
      <c r="F500" s="201"/>
      <c r="G500" s="201"/>
      <c r="H500" s="201"/>
      <c r="I500" s="201"/>
      <c r="J500" s="201"/>
      <c r="K500" s="201"/>
      <c r="L500" s="201"/>
      <c r="M500" s="201"/>
      <c r="N500" s="201"/>
      <c r="O500" s="201"/>
      <c r="P500" s="201"/>
      <c r="Q500" s="201"/>
      <c r="R500" s="201"/>
      <c r="S500" s="201"/>
    </row>
    <row r="501" spans="2:19" s="187" customFormat="1" ht="18" customHeight="1">
      <c r="B501" s="201"/>
      <c r="C501" s="201"/>
      <c r="D501" s="201"/>
      <c r="E501" s="201"/>
      <c r="F501" s="201"/>
      <c r="G501" s="201"/>
      <c r="H501" s="201"/>
      <c r="I501" s="201"/>
      <c r="J501" s="201"/>
      <c r="K501" s="201"/>
      <c r="L501" s="201"/>
      <c r="M501" s="201"/>
      <c r="N501" s="201"/>
      <c r="O501" s="201"/>
      <c r="P501" s="201"/>
      <c r="Q501" s="201"/>
      <c r="R501" s="201"/>
      <c r="S501" s="201"/>
    </row>
    <row r="502" spans="2:19" s="187" customFormat="1" ht="18" customHeight="1">
      <c r="B502" s="201"/>
      <c r="C502" s="201"/>
      <c r="D502" s="201"/>
      <c r="E502" s="201"/>
      <c r="F502" s="201"/>
      <c r="G502" s="201"/>
      <c r="H502" s="201"/>
      <c r="I502" s="201"/>
      <c r="J502" s="201"/>
      <c r="K502" s="201"/>
      <c r="L502" s="201"/>
      <c r="M502" s="201"/>
      <c r="N502" s="201"/>
      <c r="O502" s="201"/>
      <c r="P502" s="201"/>
      <c r="Q502" s="201"/>
      <c r="R502" s="201"/>
      <c r="S502" s="201"/>
    </row>
    <row r="503" spans="2:19" s="187" customFormat="1" ht="18" customHeight="1">
      <c r="B503" s="201"/>
      <c r="C503" s="201"/>
      <c r="D503" s="201"/>
      <c r="E503" s="201"/>
      <c r="F503" s="201"/>
      <c r="G503" s="201"/>
      <c r="H503" s="201"/>
      <c r="I503" s="201"/>
      <c r="J503" s="201"/>
      <c r="K503" s="201"/>
      <c r="L503" s="201"/>
      <c r="M503" s="201"/>
      <c r="N503" s="201"/>
      <c r="O503" s="201"/>
      <c r="P503" s="201"/>
      <c r="Q503" s="201"/>
      <c r="R503" s="201"/>
      <c r="S503" s="201"/>
    </row>
    <row r="504" spans="2:19" s="187" customFormat="1" ht="18" customHeight="1">
      <c r="B504" s="201"/>
      <c r="C504" s="201"/>
      <c r="D504" s="201"/>
      <c r="E504" s="201"/>
      <c r="F504" s="201"/>
      <c r="G504" s="201"/>
      <c r="H504" s="201"/>
      <c r="I504" s="201"/>
      <c r="J504" s="201"/>
      <c r="K504" s="201"/>
      <c r="L504" s="201"/>
      <c r="M504" s="201"/>
      <c r="N504" s="201"/>
      <c r="O504" s="201"/>
      <c r="P504" s="201"/>
      <c r="Q504" s="201"/>
      <c r="R504" s="201"/>
      <c r="S504" s="201"/>
    </row>
    <row r="505" spans="2:19" s="187" customFormat="1" ht="18" customHeight="1">
      <c r="B505" s="201"/>
      <c r="C505" s="201"/>
      <c r="D505" s="201"/>
      <c r="E505" s="201"/>
      <c r="F505" s="201"/>
      <c r="G505" s="201"/>
      <c r="H505" s="201"/>
      <c r="I505" s="201"/>
      <c r="J505" s="201"/>
      <c r="K505" s="201"/>
      <c r="L505" s="201"/>
      <c r="M505" s="201"/>
      <c r="N505" s="201"/>
      <c r="O505" s="201"/>
      <c r="P505" s="201"/>
      <c r="Q505" s="201"/>
      <c r="R505" s="201"/>
      <c r="S505" s="201"/>
    </row>
    <row r="506" spans="2:19" s="187" customFormat="1" ht="18" customHeight="1">
      <c r="B506" s="201"/>
      <c r="C506" s="201"/>
      <c r="D506" s="201"/>
      <c r="E506" s="201"/>
      <c r="F506" s="201"/>
      <c r="G506" s="201"/>
      <c r="H506" s="201"/>
      <c r="I506" s="201"/>
      <c r="J506" s="201"/>
      <c r="K506" s="201"/>
      <c r="L506" s="201"/>
      <c r="M506" s="201"/>
      <c r="N506" s="201"/>
      <c r="O506" s="201"/>
      <c r="P506" s="201"/>
      <c r="Q506" s="201"/>
      <c r="R506" s="201"/>
      <c r="S506" s="201"/>
    </row>
    <row r="507" spans="2:19" s="187" customFormat="1" ht="18" customHeight="1">
      <c r="B507" s="201"/>
      <c r="C507" s="201"/>
      <c r="D507" s="201"/>
      <c r="E507" s="201"/>
      <c r="F507" s="201"/>
      <c r="G507" s="201"/>
      <c r="H507" s="201"/>
      <c r="I507" s="201"/>
      <c r="J507" s="201"/>
      <c r="K507" s="201"/>
      <c r="L507" s="201"/>
      <c r="M507" s="201"/>
      <c r="N507" s="201"/>
      <c r="O507" s="201"/>
      <c r="P507" s="201"/>
      <c r="Q507" s="201"/>
      <c r="R507" s="201"/>
      <c r="S507" s="201"/>
    </row>
    <row r="508" spans="2:19" s="187" customFormat="1" ht="18" customHeight="1">
      <c r="B508" s="201"/>
      <c r="C508" s="201"/>
      <c r="D508" s="201"/>
      <c r="E508" s="201"/>
      <c r="F508" s="201"/>
      <c r="G508" s="201"/>
      <c r="H508" s="201"/>
      <c r="I508" s="201"/>
      <c r="J508" s="201"/>
      <c r="K508" s="201"/>
      <c r="L508" s="201"/>
      <c r="M508" s="201"/>
      <c r="N508" s="201"/>
      <c r="O508" s="201"/>
      <c r="P508" s="201"/>
      <c r="Q508" s="201"/>
      <c r="R508" s="201"/>
      <c r="S508" s="201"/>
    </row>
    <row r="509" spans="2:19" s="187" customFormat="1" ht="18" customHeight="1">
      <c r="B509" s="201"/>
      <c r="C509" s="201"/>
      <c r="D509" s="201"/>
      <c r="E509" s="201"/>
      <c r="F509" s="201"/>
      <c r="G509" s="201"/>
      <c r="H509" s="201"/>
      <c r="I509" s="201"/>
      <c r="J509" s="201"/>
      <c r="K509" s="201"/>
      <c r="L509" s="201"/>
      <c r="M509" s="201"/>
      <c r="N509" s="201"/>
      <c r="O509" s="201"/>
      <c r="P509" s="201"/>
      <c r="Q509" s="201"/>
      <c r="R509" s="201"/>
      <c r="S509" s="201"/>
    </row>
    <row r="510" spans="2:19" s="187" customFormat="1" ht="18" customHeight="1">
      <c r="B510" s="201"/>
      <c r="C510" s="201"/>
      <c r="D510" s="201"/>
      <c r="E510" s="201"/>
      <c r="F510" s="201"/>
      <c r="G510" s="201"/>
      <c r="H510" s="201"/>
      <c r="I510" s="201"/>
      <c r="J510" s="201"/>
      <c r="K510" s="201"/>
      <c r="L510" s="201"/>
      <c r="M510" s="201"/>
      <c r="N510" s="201"/>
      <c r="O510" s="201"/>
      <c r="P510" s="201"/>
      <c r="Q510" s="201"/>
      <c r="R510" s="201"/>
      <c r="S510" s="201"/>
    </row>
    <row r="511" spans="2:19" s="187" customFormat="1" ht="18" customHeight="1">
      <c r="B511" s="201"/>
      <c r="C511" s="201"/>
      <c r="D511" s="201"/>
      <c r="E511" s="201"/>
      <c r="F511" s="201"/>
      <c r="G511" s="201"/>
      <c r="H511" s="201"/>
      <c r="I511" s="201"/>
      <c r="J511" s="201"/>
      <c r="K511" s="201"/>
      <c r="L511" s="201"/>
      <c r="M511" s="201"/>
      <c r="N511" s="201"/>
      <c r="O511" s="201"/>
      <c r="P511" s="201"/>
      <c r="Q511" s="201"/>
      <c r="R511" s="201"/>
      <c r="S511" s="201"/>
    </row>
    <row r="512" spans="2:19" s="187" customFormat="1" ht="18" customHeight="1">
      <c r="B512" s="201"/>
      <c r="C512" s="201"/>
      <c r="D512" s="201"/>
      <c r="E512" s="201"/>
      <c r="F512" s="201"/>
      <c r="G512" s="201"/>
      <c r="H512" s="201"/>
      <c r="I512" s="201"/>
      <c r="J512" s="201"/>
      <c r="K512" s="201"/>
      <c r="L512" s="201"/>
      <c r="M512" s="201"/>
      <c r="N512" s="201"/>
      <c r="O512" s="201"/>
      <c r="P512" s="201"/>
      <c r="Q512" s="201"/>
      <c r="R512" s="201"/>
      <c r="S512" s="201"/>
    </row>
    <row r="513" spans="2:19" s="187" customFormat="1" ht="18" customHeight="1">
      <c r="B513" s="201"/>
      <c r="C513" s="201"/>
      <c r="D513" s="201"/>
      <c r="E513" s="201"/>
      <c r="F513" s="201"/>
      <c r="G513" s="201"/>
      <c r="H513" s="201"/>
      <c r="I513" s="201"/>
      <c r="J513" s="201"/>
      <c r="K513" s="201"/>
      <c r="L513" s="201"/>
      <c r="M513" s="201"/>
      <c r="N513" s="201"/>
      <c r="O513" s="201"/>
      <c r="P513" s="201"/>
      <c r="Q513" s="201"/>
      <c r="R513" s="201"/>
      <c r="S513" s="201"/>
    </row>
    <row r="514" spans="2:19" s="187" customFormat="1" ht="18" customHeight="1">
      <c r="B514" s="201"/>
      <c r="C514" s="201"/>
      <c r="D514" s="201"/>
      <c r="E514" s="201"/>
      <c r="F514" s="201"/>
      <c r="G514" s="201"/>
      <c r="H514" s="201"/>
      <c r="I514" s="201"/>
      <c r="J514" s="201"/>
      <c r="K514" s="201"/>
      <c r="L514" s="201"/>
      <c r="M514" s="201"/>
      <c r="N514" s="201"/>
      <c r="O514" s="201"/>
      <c r="P514" s="201"/>
      <c r="Q514" s="201"/>
      <c r="R514" s="201"/>
      <c r="S514" s="201"/>
    </row>
    <row r="515" spans="2:19" s="187" customFormat="1" ht="18" customHeight="1">
      <c r="B515" s="201"/>
      <c r="C515" s="201"/>
      <c r="D515" s="201"/>
      <c r="E515" s="201"/>
      <c r="F515" s="201"/>
      <c r="G515" s="201"/>
      <c r="H515" s="201"/>
      <c r="I515" s="201"/>
      <c r="J515" s="201"/>
      <c r="K515" s="201"/>
      <c r="L515" s="201"/>
      <c r="M515" s="201"/>
      <c r="N515" s="201"/>
      <c r="O515" s="201"/>
      <c r="P515" s="201"/>
      <c r="Q515" s="201"/>
      <c r="R515" s="201"/>
      <c r="S515" s="201"/>
    </row>
    <row r="516" spans="2:19" s="187" customFormat="1" ht="18" customHeight="1">
      <c r="B516" s="201"/>
      <c r="C516" s="201"/>
      <c r="D516" s="201"/>
      <c r="E516" s="201"/>
      <c r="F516" s="201"/>
      <c r="G516" s="201"/>
      <c r="H516" s="201"/>
      <c r="I516" s="201"/>
      <c r="J516" s="201"/>
      <c r="K516" s="201"/>
      <c r="L516" s="201"/>
      <c r="M516" s="201"/>
      <c r="N516" s="201"/>
      <c r="O516" s="201"/>
      <c r="P516" s="201"/>
      <c r="Q516" s="201"/>
      <c r="R516" s="201"/>
      <c r="S516" s="201"/>
    </row>
    <row r="517" spans="2:19" s="187" customFormat="1" ht="18" customHeight="1">
      <c r="B517" s="201"/>
      <c r="C517" s="201"/>
      <c r="D517" s="201"/>
      <c r="E517" s="201"/>
      <c r="F517" s="201"/>
      <c r="G517" s="201"/>
      <c r="H517" s="201"/>
      <c r="I517" s="201"/>
      <c r="J517" s="201"/>
      <c r="K517" s="201"/>
      <c r="L517" s="201"/>
      <c r="M517" s="201"/>
      <c r="N517" s="201"/>
      <c r="O517" s="201"/>
      <c r="P517" s="201"/>
      <c r="Q517" s="201"/>
      <c r="R517" s="201"/>
      <c r="S517" s="201"/>
    </row>
    <row r="518" spans="2:19" s="187" customFormat="1" ht="18" customHeight="1">
      <c r="B518" s="201"/>
      <c r="C518" s="201"/>
      <c r="D518" s="201"/>
      <c r="E518" s="201"/>
      <c r="F518" s="201"/>
      <c r="G518" s="201"/>
      <c r="H518" s="201"/>
      <c r="I518" s="201"/>
      <c r="J518" s="201"/>
      <c r="K518" s="201"/>
      <c r="L518" s="201"/>
      <c r="M518" s="201"/>
      <c r="N518" s="201"/>
      <c r="O518" s="201"/>
      <c r="P518" s="201"/>
      <c r="Q518" s="201"/>
      <c r="R518" s="201"/>
      <c r="S518" s="201"/>
    </row>
    <row r="519" spans="2:19" s="187" customFormat="1" ht="18" customHeight="1">
      <c r="B519" s="201"/>
      <c r="C519" s="201"/>
      <c r="D519" s="201"/>
      <c r="E519" s="201"/>
      <c r="F519" s="201"/>
      <c r="G519" s="201"/>
      <c r="H519" s="201"/>
      <c r="I519" s="201"/>
      <c r="J519" s="201"/>
      <c r="K519" s="201"/>
      <c r="L519" s="201"/>
      <c r="M519" s="201"/>
      <c r="N519" s="201"/>
      <c r="O519" s="201"/>
      <c r="P519" s="201"/>
      <c r="Q519" s="201"/>
      <c r="R519" s="201"/>
      <c r="S519" s="201"/>
    </row>
    <row r="520" spans="2:19" s="187" customFormat="1" ht="18" customHeight="1">
      <c r="B520" s="201"/>
      <c r="C520" s="201"/>
      <c r="D520" s="201"/>
      <c r="E520" s="201"/>
      <c r="F520" s="201"/>
      <c r="G520" s="201"/>
      <c r="H520" s="201"/>
      <c r="I520" s="201"/>
      <c r="J520" s="201"/>
      <c r="K520" s="201"/>
      <c r="L520" s="201"/>
      <c r="M520" s="201"/>
      <c r="N520" s="201"/>
      <c r="O520" s="201"/>
      <c r="P520" s="201"/>
      <c r="Q520" s="201"/>
      <c r="R520" s="201"/>
      <c r="S520" s="201"/>
    </row>
    <row r="521" spans="2:19" s="187" customFormat="1" ht="18" customHeight="1">
      <c r="B521" s="201"/>
      <c r="C521" s="201"/>
      <c r="D521" s="201"/>
      <c r="E521" s="201"/>
      <c r="F521" s="201"/>
      <c r="G521" s="201"/>
      <c r="H521" s="201"/>
      <c r="I521" s="201"/>
      <c r="J521" s="201"/>
      <c r="K521" s="201"/>
      <c r="L521" s="201"/>
      <c r="M521" s="201"/>
      <c r="N521" s="201"/>
      <c r="O521" s="201"/>
      <c r="P521" s="201"/>
      <c r="Q521" s="201"/>
      <c r="R521" s="201"/>
      <c r="S521" s="201"/>
    </row>
    <row r="522" spans="2:19" s="187" customFormat="1" ht="18" customHeight="1">
      <c r="B522" s="201"/>
      <c r="C522" s="201"/>
      <c r="D522" s="201"/>
      <c r="E522" s="201"/>
      <c r="F522" s="201"/>
      <c r="G522" s="201"/>
      <c r="H522" s="201"/>
      <c r="I522" s="201"/>
      <c r="J522" s="201"/>
      <c r="K522" s="201"/>
      <c r="L522" s="201"/>
      <c r="M522" s="201"/>
      <c r="N522" s="201"/>
      <c r="O522" s="201"/>
      <c r="P522" s="201"/>
      <c r="Q522" s="201"/>
      <c r="R522" s="201"/>
      <c r="S522" s="201"/>
    </row>
    <row r="523" spans="2:19" s="187" customFormat="1" ht="18" customHeight="1">
      <c r="B523" s="201"/>
      <c r="C523" s="201"/>
      <c r="D523" s="201"/>
      <c r="E523" s="201"/>
      <c r="F523" s="201"/>
      <c r="G523" s="201"/>
      <c r="H523" s="201"/>
      <c r="I523" s="201"/>
      <c r="J523" s="201"/>
      <c r="K523" s="201"/>
      <c r="L523" s="201"/>
      <c r="M523" s="201"/>
      <c r="N523" s="201"/>
      <c r="O523" s="201"/>
      <c r="P523" s="201"/>
      <c r="Q523" s="201"/>
      <c r="R523" s="201"/>
      <c r="S523" s="201"/>
    </row>
    <row r="524" spans="2:19" s="187" customFormat="1" ht="18" customHeight="1">
      <c r="B524" s="201"/>
      <c r="C524" s="201"/>
      <c r="D524" s="201"/>
      <c r="E524" s="201"/>
      <c r="F524" s="201"/>
      <c r="G524" s="201"/>
      <c r="H524" s="201"/>
      <c r="I524" s="201"/>
      <c r="J524" s="201"/>
      <c r="K524" s="201"/>
      <c r="L524" s="201"/>
      <c r="M524" s="201"/>
      <c r="N524" s="201"/>
      <c r="O524" s="201"/>
      <c r="P524" s="201"/>
      <c r="Q524" s="201"/>
      <c r="R524" s="201"/>
      <c r="S524" s="201"/>
    </row>
    <row r="525" spans="2:19" s="187" customFormat="1" ht="18" customHeight="1">
      <c r="B525" s="201"/>
      <c r="C525" s="201"/>
      <c r="D525" s="201"/>
      <c r="E525" s="201"/>
      <c r="F525" s="201"/>
      <c r="G525" s="201"/>
      <c r="H525" s="201"/>
      <c r="I525" s="201"/>
      <c r="J525" s="201"/>
      <c r="K525" s="201"/>
      <c r="L525" s="201"/>
      <c r="M525" s="201"/>
      <c r="N525" s="201"/>
      <c r="O525" s="201"/>
      <c r="P525" s="201"/>
      <c r="Q525" s="201"/>
      <c r="R525" s="201"/>
      <c r="S525" s="201"/>
    </row>
    <row r="526" spans="2:19" s="187" customFormat="1" ht="18" customHeight="1">
      <c r="B526" s="201"/>
      <c r="C526" s="201"/>
      <c r="D526" s="201"/>
      <c r="E526" s="201"/>
      <c r="F526" s="201"/>
      <c r="G526" s="201"/>
      <c r="H526" s="201"/>
      <c r="I526" s="201"/>
      <c r="J526" s="201"/>
      <c r="K526" s="201"/>
      <c r="L526" s="201"/>
      <c r="M526" s="201"/>
      <c r="N526" s="201"/>
      <c r="O526" s="201"/>
      <c r="P526" s="201"/>
      <c r="Q526" s="201"/>
      <c r="R526" s="201"/>
      <c r="S526" s="201"/>
    </row>
    <row r="527" spans="2:19" s="187" customFormat="1" ht="18" customHeight="1">
      <c r="B527" s="201"/>
      <c r="C527" s="201"/>
      <c r="D527" s="201"/>
      <c r="E527" s="201"/>
      <c r="F527" s="201"/>
      <c r="G527" s="201"/>
      <c r="H527" s="201"/>
      <c r="I527" s="201"/>
      <c r="J527" s="201"/>
      <c r="K527" s="201"/>
      <c r="L527" s="201"/>
      <c r="M527" s="201"/>
      <c r="N527" s="201"/>
      <c r="O527" s="201"/>
      <c r="P527" s="201"/>
      <c r="Q527" s="201"/>
      <c r="R527" s="201"/>
      <c r="S527" s="201"/>
    </row>
    <row r="528" spans="2:19" s="187" customFormat="1" ht="18" customHeight="1">
      <c r="B528" s="201"/>
      <c r="C528" s="201"/>
      <c r="D528" s="201"/>
      <c r="E528" s="201"/>
      <c r="F528" s="201"/>
      <c r="G528" s="201"/>
      <c r="H528" s="201"/>
      <c r="I528" s="201"/>
      <c r="J528" s="201"/>
      <c r="K528" s="201"/>
      <c r="L528" s="201"/>
      <c r="M528" s="201"/>
      <c r="N528" s="201"/>
      <c r="O528" s="201"/>
      <c r="P528" s="201"/>
      <c r="Q528" s="201"/>
      <c r="R528" s="201"/>
      <c r="S528" s="201"/>
    </row>
    <row r="529" spans="2:19" s="187" customFormat="1" ht="18" customHeight="1">
      <c r="B529" s="201"/>
      <c r="C529" s="201"/>
      <c r="D529" s="201"/>
      <c r="E529" s="201"/>
      <c r="F529" s="201"/>
      <c r="G529" s="201"/>
      <c r="H529" s="201"/>
      <c r="I529" s="201"/>
      <c r="J529" s="201"/>
      <c r="K529" s="201"/>
      <c r="L529" s="201"/>
      <c r="M529" s="201"/>
      <c r="N529" s="201"/>
      <c r="O529" s="201"/>
      <c r="P529" s="201"/>
      <c r="Q529" s="201"/>
      <c r="R529" s="201"/>
      <c r="S529" s="201"/>
    </row>
    <row r="530" spans="2:19" s="187" customFormat="1" ht="18" customHeight="1">
      <c r="B530" s="201"/>
      <c r="C530" s="201"/>
      <c r="D530" s="201"/>
      <c r="E530" s="201"/>
      <c r="F530" s="201"/>
      <c r="G530" s="201"/>
      <c r="H530" s="201"/>
      <c r="I530" s="201"/>
      <c r="J530" s="201"/>
      <c r="K530" s="201"/>
      <c r="L530" s="201"/>
      <c r="M530" s="201"/>
      <c r="N530" s="201"/>
      <c r="O530" s="201"/>
      <c r="P530" s="201"/>
      <c r="Q530" s="201"/>
      <c r="R530" s="201"/>
      <c r="S530" s="201"/>
    </row>
    <row r="531" spans="2:19" s="187" customFormat="1" ht="18" customHeight="1">
      <c r="B531" s="201"/>
      <c r="C531" s="201"/>
      <c r="D531" s="201"/>
      <c r="E531" s="201"/>
      <c r="F531" s="201"/>
      <c r="G531" s="201"/>
      <c r="H531" s="201"/>
      <c r="I531" s="201"/>
      <c r="J531" s="201"/>
      <c r="K531" s="201"/>
      <c r="L531" s="201"/>
      <c r="M531" s="201"/>
      <c r="N531" s="201"/>
      <c r="O531" s="201"/>
      <c r="P531" s="201"/>
      <c r="Q531" s="201"/>
      <c r="R531" s="201"/>
      <c r="S531" s="201"/>
    </row>
    <row r="532" spans="2:19" s="187" customFormat="1" ht="18" customHeight="1">
      <c r="B532" s="201"/>
      <c r="C532" s="201"/>
      <c r="D532" s="201"/>
      <c r="E532" s="201"/>
      <c r="F532" s="201"/>
      <c r="G532" s="201"/>
      <c r="H532" s="201"/>
      <c r="I532" s="201"/>
      <c r="J532" s="201"/>
      <c r="K532" s="201"/>
      <c r="L532" s="201"/>
      <c r="M532" s="201"/>
      <c r="N532" s="201"/>
      <c r="O532" s="201"/>
      <c r="P532" s="201"/>
      <c r="Q532" s="201"/>
      <c r="R532" s="201"/>
      <c r="S532" s="201"/>
    </row>
    <row r="533" spans="2:19" s="187" customFormat="1" ht="18" customHeight="1">
      <c r="B533" s="201"/>
      <c r="C533" s="201"/>
      <c r="D533" s="201"/>
      <c r="E533" s="201"/>
      <c r="F533" s="201"/>
      <c r="G533" s="201"/>
      <c r="H533" s="201"/>
      <c r="I533" s="201"/>
      <c r="J533" s="201"/>
      <c r="K533" s="201"/>
      <c r="L533" s="201"/>
      <c r="M533" s="201"/>
      <c r="N533" s="201"/>
      <c r="O533" s="201"/>
      <c r="P533" s="201"/>
      <c r="Q533" s="201"/>
      <c r="R533" s="201"/>
      <c r="S533" s="201"/>
    </row>
    <row r="534" spans="2:19" s="187" customFormat="1" ht="18" customHeight="1">
      <c r="B534" s="201"/>
      <c r="C534" s="201"/>
      <c r="D534" s="201"/>
      <c r="E534" s="201"/>
      <c r="F534" s="201"/>
      <c r="G534" s="201"/>
      <c r="H534" s="201"/>
      <c r="I534" s="201"/>
      <c r="J534" s="201"/>
      <c r="K534" s="201"/>
      <c r="L534" s="201"/>
      <c r="M534" s="201"/>
      <c r="N534" s="201"/>
      <c r="O534" s="201"/>
      <c r="P534" s="201"/>
      <c r="Q534" s="201"/>
      <c r="R534" s="201"/>
      <c r="S534" s="201"/>
    </row>
    <row r="535" spans="2:19" s="187" customFormat="1" ht="18" customHeight="1">
      <c r="B535" s="201"/>
      <c r="C535" s="201"/>
      <c r="D535" s="201"/>
      <c r="E535" s="201"/>
      <c r="F535" s="201"/>
      <c r="G535" s="201"/>
      <c r="H535" s="201"/>
      <c r="I535" s="201"/>
      <c r="J535" s="201"/>
      <c r="K535" s="201"/>
      <c r="L535" s="201"/>
      <c r="M535" s="201"/>
      <c r="N535" s="201"/>
      <c r="O535" s="201"/>
      <c r="P535" s="201"/>
      <c r="Q535" s="201"/>
      <c r="R535" s="201"/>
      <c r="S535" s="201"/>
    </row>
    <row r="536" spans="2:19" s="187" customFormat="1" ht="18" customHeight="1">
      <c r="B536" s="201"/>
      <c r="C536" s="201"/>
      <c r="D536" s="201"/>
      <c r="E536" s="201"/>
      <c r="F536" s="201"/>
      <c r="G536" s="201"/>
      <c r="H536" s="201"/>
      <c r="I536" s="201"/>
      <c r="J536" s="201"/>
      <c r="K536" s="201"/>
      <c r="L536" s="201"/>
      <c r="M536" s="201"/>
      <c r="N536" s="201"/>
      <c r="O536" s="201"/>
      <c r="P536" s="201"/>
      <c r="Q536" s="201"/>
      <c r="R536" s="201"/>
      <c r="S536" s="201"/>
    </row>
    <row r="537" spans="2:19" s="187" customFormat="1" ht="18" customHeight="1">
      <c r="B537" s="201"/>
      <c r="C537" s="201"/>
      <c r="D537" s="201"/>
      <c r="E537" s="201"/>
      <c r="F537" s="201"/>
      <c r="G537" s="201"/>
      <c r="H537" s="201"/>
      <c r="I537" s="201"/>
      <c r="J537" s="201"/>
      <c r="K537" s="201"/>
      <c r="L537" s="201"/>
      <c r="M537" s="201"/>
      <c r="N537" s="201"/>
      <c r="O537" s="201"/>
      <c r="P537" s="201"/>
      <c r="Q537" s="201"/>
      <c r="R537" s="201"/>
      <c r="S537" s="201"/>
    </row>
    <row r="538" spans="2:19" s="187" customFormat="1" ht="18" customHeight="1">
      <c r="B538" s="201"/>
      <c r="C538" s="201"/>
      <c r="D538" s="201"/>
      <c r="E538" s="201"/>
      <c r="F538" s="201"/>
      <c r="G538" s="201"/>
      <c r="H538" s="201"/>
      <c r="I538" s="201"/>
      <c r="J538" s="201"/>
      <c r="K538" s="201"/>
      <c r="L538" s="201"/>
      <c r="M538" s="201"/>
      <c r="N538" s="201"/>
      <c r="O538" s="201"/>
      <c r="P538" s="201"/>
      <c r="Q538" s="201"/>
      <c r="R538" s="201"/>
      <c r="S538" s="201"/>
    </row>
    <row r="539" spans="2:19" s="187" customFormat="1" ht="18" customHeight="1">
      <c r="B539" s="201"/>
      <c r="C539" s="201"/>
      <c r="D539" s="201"/>
      <c r="E539" s="201"/>
      <c r="F539" s="201"/>
      <c r="G539" s="201"/>
      <c r="H539" s="201"/>
      <c r="I539" s="201"/>
      <c r="J539" s="201"/>
      <c r="K539" s="201"/>
      <c r="L539" s="201"/>
      <c r="M539" s="201"/>
      <c r="N539" s="201"/>
      <c r="O539" s="201"/>
      <c r="P539" s="201"/>
      <c r="Q539" s="201"/>
      <c r="R539" s="201"/>
      <c r="S539" s="201"/>
    </row>
    <row r="540" spans="2:19" s="187" customFormat="1" ht="18" customHeight="1">
      <c r="B540" s="201"/>
      <c r="C540" s="201"/>
      <c r="D540" s="201"/>
      <c r="E540" s="201"/>
      <c r="F540" s="201"/>
      <c r="G540" s="201"/>
      <c r="H540" s="201"/>
      <c r="I540" s="201"/>
      <c r="J540" s="201"/>
      <c r="K540" s="201"/>
      <c r="L540" s="201"/>
      <c r="M540" s="201"/>
      <c r="N540" s="201"/>
      <c r="O540" s="201"/>
      <c r="P540" s="201"/>
      <c r="Q540" s="201"/>
      <c r="R540" s="201"/>
      <c r="S540" s="201"/>
    </row>
    <row r="541" spans="2:19" s="187" customFormat="1" ht="18" customHeight="1">
      <c r="B541" s="201"/>
      <c r="C541" s="201"/>
      <c r="D541" s="201"/>
      <c r="E541" s="201"/>
      <c r="F541" s="201"/>
      <c r="G541" s="201"/>
      <c r="H541" s="201"/>
      <c r="I541" s="201"/>
      <c r="J541" s="201"/>
      <c r="K541" s="201"/>
      <c r="L541" s="201"/>
      <c r="M541" s="201"/>
      <c r="N541" s="201"/>
      <c r="O541" s="201"/>
      <c r="P541" s="201"/>
      <c r="Q541" s="201"/>
      <c r="R541" s="201"/>
      <c r="S541" s="201"/>
    </row>
    <row r="542" spans="2:19" s="187" customFormat="1" ht="18" customHeight="1">
      <c r="B542" s="201"/>
      <c r="C542" s="201"/>
      <c r="D542" s="201"/>
      <c r="E542" s="201"/>
      <c r="F542" s="201"/>
      <c r="G542" s="201"/>
      <c r="H542" s="201"/>
      <c r="I542" s="201"/>
      <c r="J542" s="201"/>
      <c r="K542" s="201"/>
      <c r="L542" s="201"/>
      <c r="M542" s="201"/>
      <c r="N542" s="201"/>
      <c r="O542" s="201"/>
      <c r="P542" s="201"/>
      <c r="Q542" s="201"/>
      <c r="R542" s="201"/>
      <c r="S542" s="201"/>
    </row>
    <row r="543" spans="2:19" s="187" customFormat="1" ht="18" customHeight="1">
      <c r="B543" s="201"/>
      <c r="C543" s="201"/>
      <c r="D543" s="201"/>
      <c r="E543" s="201"/>
      <c r="F543" s="201"/>
      <c r="G543" s="201"/>
      <c r="H543" s="201"/>
      <c r="I543" s="201"/>
      <c r="J543" s="201"/>
      <c r="K543" s="201"/>
      <c r="L543" s="201"/>
      <c r="M543" s="201"/>
      <c r="N543" s="201"/>
      <c r="O543" s="201"/>
      <c r="P543" s="201"/>
      <c r="Q543" s="201"/>
      <c r="R543" s="201"/>
      <c r="S543" s="201"/>
    </row>
    <row r="544" spans="2:19" s="187" customFormat="1" ht="18" customHeight="1">
      <c r="B544" s="201"/>
      <c r="C544" s="201"/>
      <c r="D544" s="201"/>
      <c r="E544" s="201"/>
      <c r="F544" s="201"/>
      <c r="G544" s="201"/>
      <c r="H544" s="201"/>
      <c r="I544" s="201"/>
      <c r="J544" s="201"/>
      <c r="K544" s="201"/>
      <c r="L544" s="201"/>
      <c r="M544" s="201"/>
      <c r="N544" s="201"/>
      <c r="O544" s="201"/>
      <c r="P544" s="201"/>
      <c r="Q544" s="201"/>
      <c r="R544" s="201"/>
      <c r="S544" s="201"/>
    </row>
    <row r="545" spans="2:19" s="187" customFormat="1" ht="18" customHeight="1">
      <c r="B545" s="201"/>
      <c r="C545" s="201"/>
      <c r="D545" s="201"/>
      <c r="E545" s="201"/>
      <c r="F545" s="201"/>
      <c r="G545" s="201"/>
      <c r="H545" s="201"/>
      <c r="I545" s="201"/>
      <c r="J545" s="201"/>
      <c r="K545" s="201"/>
      <c r="L545" s="201"/>
      <c r="M545" s="201"/>
      <c r="N545" s="201"/>
      <c r="O545" s="201"/>
      <c r="P545" s="201"/>
      <c r="Q545" s="201"/>
      <c r="R545" s="201"/>
      <c r="S545" s="201"/>
    </row>
    <row r="546" spans="2:19" s="187" customFormat="1" ht="18" customHeight="1">
      <c r="B546" s="201"/>
      <c r="C546" s="201"/>
      <c r="D546" s="201"/>
      <c r="E546" s="201"/>
      <c r="F546" s="201"/>
      <c r="G546" s="201"/>
      <c r="H546" s="201"/>
      <c r="I546" s="201"/>
      <c r="J546" s="201"/>
      <c r="K546" s="201"/>
      <c r="L546" s="201"/>
      <c r="M546" s="201"/>
      <c r="N546" s="201"/>
      <c r="O546" s="201"/>
      <c r="P546" s="201"/>
      <c r="Q546" s="201"/>
      <c r="R546" s="201"/>
      <c r="S546" s="201"/>
    </row>
    <row r="547" spans="2:19" s="187" customFormat="1" ht="18" customHeight="1">
      <c r="B547" s="201"/>
      <c r="C547" s="201"/>
      <c r="D547" s="201"/>
      <c r="E547" s="201"/>
      <c r="F547" s="201"/>
      <c r="G547" s="201"/>
      <c r="H547" s="201"/>
      <c r="I547" s="201"/>
      <c r="J547" s="201"/>
      <c r="K547" s="201"/>
      <c r="L547" s="201"/>
      <c r="M547" s="201"/>
      <c r="N547" s="201"/>
      <c r="O547" s="201"/>
      <c r="P547" s="201"/>
      <c r="Q547" s="201"/>
      <c r="R547" s="201"/>
      <c r="S547" s="201"/>
    </row>
    <row r="548" spans="2:19" s="187" customFormat="1" ht="18" customHeight="1">
      <c r="B548" s="201"/>
      <c r="C548" s="201"/>
      <c r="D548" s="201"/>
      <c r="E548" s="201"/>
      <c r="F548" s="201"/>
      <c r="G548" s="201"/>
      <c r="H548" s="201"/>
      <c r="I548" s="201"/>
      <c r="J548" s="201"/>
      <c r="K548" s="201"/>
      <c r="L548" s="201"/>
      <c r="M548" s="201"/>
      <c r="N548" s="201"/>
      <c r="O548" s="201"/>
      <c r="P548" s="201"/>
      <c r="Q548" s="201"/>
      <c r="R548" s="201"/>
      <c r="S548" s="201"/>
    </row>
    <row r="549" spans="2:19" s="187" customFormat="1" ht="18" customHeight="1">
      <c r="B549" s="201"/>
      <c r="C549" s="201"/>
      <c r="D549" s="201"/>
      <c r="E549" s="201"/>
      <c r="F549" s="201"/>
      <c r="G549" s="201"/>
      <c r="H549" s="201"/>
      <c r="I549" s="201"/>
      <c r="J549" s="201"/>
      <c r="K549" s="201"/>
      <c r="L549" s="201"/>
      <c r="M549" s="201"/>
      <c r="N549" s="201"/>
      <c r="O549" s="201"/>
      <c r="P549" s="201"/>
      <c r="Q549" s="201"/>
      <c r="R549" s="201"/>
      <c r="S549" s="201"/>
    </row>
    <row r="550" spans="2:19" s="187" customFormat="1" ht="18" customHeight="1">
      <c r="B550" s="201"/>
      <c r="C550" s="201"/>
      <c r="D550" s="201"/>
      <c r="E550" s="201"/>
      <c r="F550" s="201"/>
      <c r="G550" s="201"/>
      <c r="H550" s="201"/>
      <c r="I550" s="201"/>
      <c r="J550" s="201"/>
      <c r="K550" s="201"/>
      <c r="L550" s="201"/>
      <c r="M550" s="201"/>
      <c r="N550" s="201"/>
      <c r="O550" s="201"/>
      <c r="P550" s="201"/>
      <c r="Q550" s="201"/>
      <c r="R550" s="201"/>
      <c r="S550" s="201"/>
    </row>
    <row r="551" spans="2:19" s="187" customFormat="1" ht="18" customHeight="1">
      <c r="B551" s="201"/>
      <c r="C551" s="201"/>
      <c r="D551" s="201"/>
      <c r="E551" s="201"/>
      <c r="F551" s="201"/>
      <c r="G551" s="201"/>
      <c r="H551" s="201"/>
      <c r="I551" s="201"/>
      <c r="J551" s="201"/>
      <c r="K551" s="201"/>
      <c r="L551" s="201"/>
      <c r="M551" s="201"/>
      <c r="N551" s="201"/>
      <c r="O551" s="201"/>
      <c r="P551" s="201"/>
      <c r="Q551" s="201"/>
      <c r="R551" s="201"/>
      <c r="S551" s="201"/>
    </row>
    <row r="552" spans="2:19" s="187" customFormat="1" ht="18" customHeight="1">
      <c r="B552" s="201"/>
      <c r="C552" s="201"/>
      <c r="D552" s="201"/>
      <c r="E552" s="201"/>
      <c r="F552" s="201"/>
      <c r="G552" s="201"/>
      <c r="H552" s="201"/>
      <c r="I552" s="201"/>
      <c r="J552" s="201"/>
      <c r="K552" s="201"/>
      <c r="L552" s="201"/>
      <c r="M552" s="201"/>
      <c r="N552" s="201"/>
      <c r="O552" s="201"/>
      <c r="P552" s="201"/>
      <c r="Q552" s="201"/>
      <c r="R552" s="201"/>
      <c r="S552" s="201"/>
    </row>
    <row r="553" spans="2:19" s="187" customFormat="1" ht="18" customHeight="1">
      <c r="B553" s="201"/>
      <c r="C553" s="201"/>
      <c r="D553" s="201"/>
      <c r="E553" s="201"/>
      <c r="F553" s="201"/>
      <c r="G553" s="201"/>
      <c r="H553" s="201"/>
      <c r="I553" s="201"/>
      <c r="J553" s="201"/>
      <c r="K553" s="201"/>
      <c r="L553" s="201"/>
      <c r="M553" s="201"/>
      <c r="N553" s="201"/>
      <c r="O553" s="201"/>
      <c r="P553" s="201"/>
      <c r="Q553" s="201"/>
      <c r="R553" s="201"/>
      <c r="S553" s="201"/>
    </row>
    <row r="554" spans="2:19" s="187" customFormat="1" ht="18" customHeight="1">
      <c r="B554" s="201"/>
      <c r="C554" s="201"/>
      <c r="D554" s="201"/>
      <c r="E554" s="201"/>
      <c r="F554" s="201"/>
      <c r="G554" s="201"/>
      <c r="H554" s="201"/>
      <c r="I554" s="201"/>
      <c r="J554" s="201"/>
      <c r="K554" s="201"/>
      <c r="L554" s="201"/>
      <c r="M554" s="201"/>
      <c r="N554" s="201"/>
      <c r="O554" s="201"/>
      <c r="P554" s="201"/>
      <c r="Q554" s="201"/>
      <c r="R554" s="201"/>
      <c r="S554" s="201"/>
    </row>
    <row r="555" spans="2:19" s="187" customFormat="1" ht="18" customHeight="1">
      <c r="B555" s="201"/>
      <c r="C555" s="201"/>
      <c r="D555" s="201"/>
      <c r="E555" s="201"/>
      <c r="F555" s="201"/>
      <c r="G555" s="201"/>
      <c r="H555" s="201"/>
      <c r="I555" s="201"/>
      <c r="J555" s="201"/>
      <c r="K555" s="201"/>
      <c r="L555" s="201"/>
      <c r="M555" s="201"/>
      <c r="N555" s="201"/>
      <c r="O555" s="201"/>
      <c r="P555" s="201"/>
      <c r="Q555" s="201"/>
      <c r="R555" s="201"/>
      <c r="S555" s="201"/>
    </row>
    <row r="556" spans="2:19" s="187" customFormat="1" ht="18" customHeight="1">
      <c r="B556" s="201"/>
      <c r="C556" s="201"/>
      <c r="D556" s="201"/>
      <c r="E556" s="201"/>
      <c r="F556" s="201"/>
      <c r="G556" s="201"/>
      <c r="H556" s="201"/>
      <c r="I556" s="201"/>
      <c r="J556" s="201"/>
      <c r="K556" s="201"/>
      <c r="L556" s="201"/>
      <c r="M556" s="201"/>
      <c r="N556" s="201"/>
      <c r="O556" s="201"/>
      <c r="P556" s="201"/>
      <c r="Q556" s="201"/>
      <c r="R556" s="201"/>
      <c r="S556" s="201"/>
    </row>
    <row r="557" spans="2:19" s="187" customFormat="1" ht="18" customHeight="1">
      <c r="B557" s="201"/>
      <c r="C557" s="201"/>
      <c r="D557" s="201"/>
      <c r="E557" s="201"/>
      <c r="F557" s="201"/>
      <c r="G557" s="201"/>
      <c r="H557" s="201"/>
      <c r="I557" s="201"/>
      <c r="J557" s="201"/>
      <c r="K557" s="201"/>
      <c r="L557" s="201"/>
      <c r="M557" s="201"/>
      <c r="N557" s="201"/>
      <c r="O557" s="201"/>
      <c r="P557" s="201"/>
      <c r="Q557" s="201"/>
      <c r="R557" s="201"/>
      <c r="S557" s="201"/>
    </row>
    <row r="558" spans="2:19" s="187" customFormat="1" ht="18" customHeight="1">
      <c r="B558" s="201"/>
      <c r="C558" s="201"/>
      <c r="D558" s="201"/>
      <c r="E558" s="201"/>
      <c r="F558" s="201"/>
      <c r="G558" s="201"/>
      <c r="H558" s="201"/>
      <c r="I558" s="201"/>
      <c r="J558" s="201"/>
      <c r="K558" s="201"/>
      <c r="L558" s="201"/>
      <c r="M558" s="201"/>
      <c r="N558" s="201"/>
      <c r="O558" s="201"/>
      <c r="P558" s="201"/>
      <c r="Q558" s="201"/>
      <c r="R558" s="201"/>
      <c r="S558" s="201"/>
    </row>
    <row r="559" spans="2:19" s="187" customFormat="1" ht="18" customHeight="1">
      <c r="B559" s="201"/>
      <c r="C559" s="201"/>
      <c r="D559" s="201"/>
      <c r="E559" s="201"/>
      <c r="F559" s="201"/>
      <c r="G559" s="201"/>
      <c r="H559" s="201"/>
      <c r="I559" s="201"/>
      <c r="J559" s="201"/>
      <c r="K559" s="201"/>
      <c r="L559" s="201"/>
      <c r="M559" s="201"/>
      <c r="N559" s="201"/>
      <c r="O559" s="201"/>
      <c r="P559" s="201"/>
      <c r="Q559" s="201"/>
      <c r="R559" s="201"/>
      <c r="S559" s="201"/>
    </row>
    <row r="560" spans="2:19" s="187" customFormat="1" ht="18" customHeight="1">
      <c r="B560" s="201"/>
      <c r="C560" s="201"/>
      <c r="D560" s="201"/>
      <c r="E560" s="201"/>
      <c r="F560" s="201"/>
      <c r="G560" s="201"/>
      <c r="H560" s="201"/>
      <c r="I560" s="201"/>
      <c r="J560" s="201"/>
      <c r="K560" s="201"/>
      <c r="L560" s="201"/>
      <c r="M560" s="201"/>
      <c r="N560" s="201"/>
      <c r="O560" s="201"/>
      <c r="P560" s="201"/>
      <c r="Q560" s="201"/>
      <c r="R560" s="201"/>
      <c r="S560" s="201"/>
    </row>
    <row r="561" spans="2:19" s="187" customFormat="1" ht="18" customHeight="1">
      <c r="B561" s="201"/>
      <c r="C561" s="201"/>
      <c r="D561" s="201"/>
      <c r="E561" s="201"/>
      <c r="F561" s="201"/>
      <c r="G561" s="201"/>
      <c r="H561" s="201"/>
      <c r="I561" s="201"/>
      <c r="J561" s="201"/>
      <c r="K561" s="201"/>
      <c r="L561" s="201"/>
      <c r="M561" s="201"/>
      <c r="N561" s="201"/>
      <c r="O561" s="201"/>
      <c r="P561" s="201"/>
      <c r="Q561" s="201"/>
      <c r="R561" s="201"/>
      <c r="S561" s="201"/>
    </row>
    <row r="562" spans="2:19" s="187" customFormat="1" ht="18" customHeight="1">
      <c r="B562" s="201"/>
      <c r="C562" s="201"/>
      <c r="D562" s="201"/>
      <c r="E562" s="201"/>
      <c r="F562" s="201"/>
      <c r="G562" s="201"/>
      <c r="H562" s="201"/>
      <c r="I562" s="201"/>
      <c r="J562" s="201"/>
      <c r="K562" s="201"/>
      <c r="L562" s="201"/>
      <c r="M562" s="201"/>
      <c r="N562" s="201"/>
      <c r="O562" s="201"/>
      <c r="P562" s="201"/>
      <c r="Q562" s="201"/>
      <c r="R562" s="201"/>
      <c r="S562" s="201"/>
    </row>
    <row r="563" spans="2:19" s="187" customFormat="1" ht="18" customHeight="1">
      <c r="B563" s="201"/>
      <c r="C563" s="201"/>
      <c r="D563" s="201"/>
      <c r="E563" s="201"/>
      <c r="F563" s="201"/>
      <c r="G563" s="201"/>
      <c r="H563" s="201"/>
      <c r="I563" s="201"/>
      <c r="J563" s="201"/>
      <c r="K563" s="201"/>
      <c r="L563" s="201"/>
      <c r="M563" s="201"/>
      <c r="N563" s="201"/>
      <c r="O563" s="201"/>
      <c r="P563" s="201"/>
      <c r="Q563" s="201"/>
      <c r="R563" s="201"/>
      <c r="S563" s="201"/>
    </row>
    <row r="564" spans="2:19" s="187" customFormat="1" ht="18" customHeight="1">
      <c r="B564" s="201"/>
      <c r="C564" s="201"/>
      <c r="D564" s="201"/>
      <c r="E564" s="201"/>
      <c r="F564" s="201"/>
      <c r="G564" s="201"/>
      <c r="H564" s="201"/>
      <c r="I564" s="201"/>
      <c r="J564" s="201"/>
      <c r="K564" s="201"/>
      <c r="L564" s="201"/>
      <c r="M564" s="201"/>
      <c r="N564" s="201"/>
      <c r="O564" s="201"/>
      <c r="P564" s="201"/>
      <c r="Q564" s="201"/>
      <c r="R564" s="201"/>
      <c r="S564" s="201"/>
    </row>
    <row r="565" spans="2:19" s="187" customFormat="1" ht="18" customHeight="1">
      <c r="B565" s="201"/>
      <c r="C565" s="201"/>
      <c r="D565" s="201"/>
      <c r="E565" s="201"/>
      <c r="F565" s="201"/>
      <c r="G565" s="201"/>
      <c r="H565" s="201"/>
      <c r="I565" s="201"/>
      <c r="J565" s="201"/>
      <c r="K565" s="201"/>
      <c r="L565" s="201"/>
      <c r="M565" s="201"/>
      <c r="N565" s="201"/>
      <c r="O565" s="201"/>
      <c r="P565" s="201"/>
      <c r="Q565" s="201"/>
      <c r="R565" s="201"/>
      <c r="S565" s="201"/>
    </row>
    <row r="566" spans="2:19" s="187" customFormat="1" ht="18" customHeight="1">
      <c r="B566" s="201"/>
      <c r="C566" s="201"/>
      <c r="D566" s="201"/>
      <c r="E566" s="201"/>
      <c r="F566" s="201"/>
      <c r="G566" s="201"/>
      <c r="H566" s="201"/>
      <c r="I566" s="201"/>
      <c r="J566" s="201"/>
      <c r="K566" s="201"/>
      <c r="L566" s="201"/>
      <c r="M566" s="201"/>
      <c r="N566" s="201"/>
      <c r="O566" s="201"/>
      <c r="P566" s="201"/>
      <c r="Q566" s="201"/>
      <c r="R566" s="201"/>
      <c r="S566" s="201"/>
    </row>
    <row r="567" spans="2:19" s="187" customFormat="1" ht="18" customHeight="1">
      <c r="B567" s="201"/>
      <c r="C567" s="201"/>
      <c r="D567" s="201"/>
      <c r="E567" s="201"/>
      <c r="F567" s="201"/>
      <c r="G567" s="201"/>
      <c r="H567" s="201"/>
      <c r="I567" s="201"/>
      <c r="J567" s="201"/>
      <c r="K567" s="201"/>
      <c r="L567" s="201"/>
      <c r="M567" s="201"/>
      <c r="N567" s="201"/>
      <c r="O567" s="201"/>
      <c r="P567" s="201"/>
      <c r="Q567" s="201"/>
      <c r="R567" s="201"/>
      <c r="S567" s="201"/>
    </row>
    <row r="568" spans="2:19" s="187" customFormat="1" ht="18" customHeight="1">
      <c r="B568" s="201"/>
      <c r="C568" s="201"/>
      <c r="D568" s="201"/>
      <c r="E568" s="201"/>
      <c r="F568" s="201"/>
      <c r="G568" s="201"/>
      <c r="H568" s="201"/>
      <c r="I568" s="201"/>
      <c r="J568" s="201"/>
      <c r="K568" s="201"/>
      <c r="L568" s="201"/>
      <c r="M568" s="201"/>
      <c r="N568" s="201"/>
      <c r="O568" s="201"/>
      <c r="P568" s="201"/>
      <c r="Q568" s="201"/>
      <c r="R568" s="201"/>
      <c r="S568" s="201"/>
    </row>
    <row r="569" spans="2:19" s="187" customFormat="1" ht="18" customHeight="1">
      <c r="B569" s="201"/>
      <c r="C569" s="201"/>
      <c r="D569" s="201"/>
      <c r="E569" s="201"/>
      <c r="F569" s="201"/>
      <c r="G569" s="201"/>
      <c r="H569" s="201"/>
      <c r="I569" s="201"/>
      <c r="J569" s="201"/>
      <c r="K569" s="201"/>
      <c r="L569" s="201"/>
      <c r="M569" s="201"/>
      <c r="N569" s="201"/>
      <c r="O569" s="201"/>
      <c r="P569" s="201"/>
      <c r="Q569" s="201"/>
      <c r="R569" s="201"/>
      <c r="S569" s="201"/>
    </row>
    <row r="570" spans="2:19" s="187" customFormat="1" ht="18" customHeight="1">
      <c r="B570" s="201"/>
      <c r="C570" s="201"/>
      <c r="D570" s="201"/>
      <c r="E570" s="201"/>
      <c r="F570" s="201"/>
      <c r="G570" s="201"/>
      <c r="H570" s="201"/>
      <c r="I570" s="201"/>
      <c r="J570" s="201"/>
      <c r="K570" s="201"/>
      <c r="L570" s="201"/>
      <c r="M570" s="201"/>
      <c r="N570" s="201"/>
      <c r="O570" s="201"/>
      <c r="P570" s="201"/>
      <c r="Q570" s="201"/>
      <c r="R570" s="201"/>
      <c r="S570" s="201"/>
    </row>
    <row r="571" spans="2:19" s="187" customFormat="1" ht="18" customHeight="1">
      <c r="B571" s="201"/>
      <c r="C571" s="201"/>
      <c r="D571" s="201"/>
      <c r="E571" s="201"/>
      <c r="F571" s="201"/>
      <c r="G571" s="201"/>
      <c r="H571" s="201"/>
      <c r="I571" s="201"/>
      <c r="J571" s="201"/>
      <c r="K571" s="201"/>
      <c r="L571" s="201"/>
      <c r="M571" s="201"/>
      <c r="N571" s="201"/>
      <c r="O571" s="201"/>
      <c r="P571" s="201"/>
      <c r="Q571" s="201"/>
      <c r="R571" s="201"/>
      <c r="S571" s="201"/>
    </row>
    <row r="572" spans="2:19" s="187" customFormat="1" ht="18" customHeight="1">
      <c r="B572" s="201"/>
      <c r="C572" s="201"/>
      <c r="D572" s="201"/>
      <c r="E572" s="201"/>
      <c r="F572" s="201"/>
      <c r="G572" s="201"/>
      <c r="H572" s="201"/>
      <c r="I572" s="201"/>
      <c r="J572" s="201"/>
      <c r="K572" s="201"/>
      <c r="L572" s="201"/>
      <c r="M572" s="201"/>
      <c r="N572" s="201"/>
      <c r="O572" s="201"/>
      <c r="P572" s="201"/>
      <c r="Q572" s="201"/>
      <c r="R572" s="201"/>
      <c r="S572" s="201"/>
    </row>
    <row r="573" spans="2:19" s="187" customFormat="1" ht="18" customHeight="1">
      <c r="B573" s="201"/>
      <c r="C573" s="201"/>
      <c r="D573" s="201"/>
      <c r="E573" s="201"/>
      <c r="F573" s="201"/>
      <c r="G573" s="201"/>
      <c r="H573" s="201"/>
      <c r="I573" s="201"/>
      <c r="J573" s="201"/>
      <c r="K573" s="201"/>
      <c r="L573" s="201"/>
      <c r="M573" s="201"/>
      <c r="N573" s="201"/>
      <c r="O573" s="201"/>
      <c r="P573" s="201"/>
      <c r="Q573" s="201"/>
      <c r="R573" s="201"/>
      <c r="S573" s="201"/>
    </row>
    <row r="574" spans="2:19" s="187" customFormat="1" ht="18" customHeight="1">
      <c r="B574" s="201"/>
      <c r="C574" s="201"/>
      <c r="D574" s="201"/>
      <c r="E574" s="201"/>
      <c r="F574" s="201"/>
      <c r="G574" s="201"/>
      <c r="H574" s="201"/>
      <c r="I574" s="201"/>
      <c r="J574" s="201"/>
      <c r="K574" s="201"/>
      <c r="L574" s="201"/>
      <c r="M574" s="201"/>
      <c r="N574" s="201"/>
      <c r="O574" s="201"/>
      <c r="P574" s="201"/>
      <c r="Q574" s="201"/>
      <c r="R574" s="201"/>
      <c r="S574" s="201"/>
    </row>
    <row r="575" spans="2:19" s="187" customFormat="1" ht="18" customHeight="1">
      <c r="B575" s="201"/>
      <c r="C575" s="201"/>
      <c r="D575" s="201"/>
      <c r="E575" s="201"/>
      <c r="F575" s="201"/>
      <c r="G575" s="201"/>
      <c r="H575" s="201"/>
      <c r="I575" s="201"/>
      <c r="J575" s="201"/>
      <c r="K575" s="201"/>
      <c r="L575" s="201"/>
      <c r="M575" s="201"/>
      <c r="N575" s="201"/>
      <c r="O575" s="201"/>
      <c r="P575" s="201"/>
      <c r="Q575" s="201"/>
      <c r="R575" s="201"/>
      <c r="S575" s="201"/>
    </row>
    <row r="576" spans="2:19" s="187" customFormat="1" ht="18" customHeight="1">
      <c r="B576" s="201"/>
      <c r="C576" s="201"/>
      <c r="D576" s="201"/>
      <c r="E576" s="201"/>
      <c r="F576" s="201"/>
      <c r="G576" s="201"/>
      <c r="H576" s="201"/>
      <c r="I576" s="201"/>
      <c r="J576" s="201"/>
      <c r="K576" s="201"/>
      <c r="L576" s="201"/>
      <c r="M576" s="201"/>
      <c r="N576" s="201"/>
      <c r="O576" s="201"/>
      <c r="P576" s="201"/>
      <c r="Q576" s="201"/>
      <c r="R576" s="201"/>
      <c r="S576" s="201"/>
    </row>
    <row r="577" spans="2:19" s="187" customFormat="1" ht="18" customHeight="1">
      <c r="B577" s="201"/>
      <c r="C577" s="201"/>
      <c r="D577" s="201"/>
      <c r="E577" s="201"/>
      <c r="F577" s="201"/>
      <c r="G577" s="201"/>
      <c r="H577" s="201"/>
      <c r="I577" s="201"/>
      <c r="J577" s="201"/>
      <c r="K577" s="201"/>
      <c r="L577" s="201"/>
      <c r="M577" s="201"/>
      <c r="N577" s="201"/>
      <c r="O577" s="201"/>
      <c r="P577" s="201"/>
      <c r="Q577" s="201"/>
      <c r="R577" s="201"/>
      <c r="S577" s="201"/>
    </row>
    <row r="578" spans="2:19" s="187" customFormat="1" ht="18" customHeight="1">
      <c r="B578" s="201"/>
      <c r="C578" s="201"/>
      <c r="D578" s="201"/>
      <c r="E578" s="201"/>
      <c r="F578" s="201"/>
      <c r="G578" s="201"/>
      <c r="H578" s="201"/>
      <c r="I578" s="201"/>
      <c r="J578" s="201"/>
      <c r="K578" s="201"/>
      <c r="L578" s="201"/>
      <c r="M578" s="201"/>
      <c r="N578" s="201"/>
      <c r="O578" s="201"/>
      <c r="P578" s="201"/>
      <c r="Q578" s="201"/>
      <c r="R578" s="201"/>
      <c r="S578" s="201"/>
    </row>
    <row r="579" spans="2:19" s="187" customFormat="1" ht="18" customHeight="1">
      <c r="B579" s="201"/>
      <c r="C579" s="201"/>
      <c r="D579" s="201"/>
      <c r="E579" s="201"/>
      <c r="F579" s="201"/>
      <c r="G579" s="201"/>
      <c r="H579" s="201"/>
      <c r="I579" s="201"/>
      <c r="J579" s="201"/>
      <c r="K579" s="201"/>
      <c r="L579" s="201"/>
      <c r="M579" s="201"/>
      <c r="N579" s="201"/>
      <c r="O579" s="201"/>
      <c r="P579" s="201"/>
      <c r="Q579" s="201"/>
      <c r="R579" s="201"/>
      <c r="S579" s="201"/>
    </row>
    <row r="580" spans="2:19" s="187" customFormat="1" ht="18" customHeight="1">
      <c r="B580" s="201"/>
      <c r="C580" s="201"/>
      <c r="D580" s="201"/>
      <c r="E580" s="201"/>
      <c r="F580" s="201"/>
      <c r="G580" s="201"/>
      <c r="H580" s="201"/>
      <c r="I580" s="201"/>
      <c r="J580" s="201"/>
      <c r="K580" s="201"/>
      <c r="L580" s="201"/>
      <c r="M580" s="201"/>
      <c r="N580" s="201"/>
      <c r="O580" s="201"/>
      <c r="P580" s="201"/>
      <c r="Q580" s="201"/>
      <c r="R580" s="201"/>
      <c r="S580" s="201"/>
    </row>
    <row r="581" spans="2:19" s="187" customFormat="1" ht="18" customHeight="1">
      <c r="B581" s="201"/>
      <c r="C581" s="201"/>
      <c r="D581" s="201"/>
      <c r="E581" s="201"/>
      <c r="F581" s="201"/>
      <c r="G581" s="201"/>
      <c r="H581" s="201"/>
      <c r="I581" s="201"/>
      <c r="J581" s="201"/>
      <c r="K581" s="201"/>
      <c r="L581" s="201"/>
      <c r="M581" s="201"/>
      <c r="N581" s="201"/>
      <c r="O581" s="201"/>
      <c r="P581" s="201"/>
      <c r="Q581" s="201"/>
      <c r="R581" s="201"/>
      <c r="S581" s="201"/>
    </row>
    <row r="582" spans="2:19" s="187" customFormat="1" ht="18" customHeight="1">
      <c r="B582" s="201"/>
      <c r="C582" s="201"/>
      <c r="D582" s="201"/>
      <c r="E582" s="201"/>
      <c r="F582" s="201"/>
      <c r="G582" s="201"/>
      <c r="H582" s="201"/>
      <c r="I582" s="201"/>
      <c r="J582" s="201"/>
      <c r="K582" s="201"/>
      <c r="L582" s="201"/>
      <c r="M582" s="201"/>
      <c r="N582" s="201"/>
      <c r="O582" s="201"/>
      <c r="P582" s="201"/>
      <c r="Q582" s="201"/>
      <c r="R582" s="201"/>
      <c r="S582" s="201"/>
    </row>
    <row r="583" spans="2:19" s="187" customFormat="1" ht="18" customHeight="1">
      <c r="B583" s="201"/>
      <c r="C583" s="201"/>
      <c r="D583" s="201"/>
      <c r="E583" s="201"/>
      <c r="F583" s="201"/>
      <c r="G583" s="201"/>
      <c r="H583" s="201"/>
      <c r="I583" s="201"/>
      <c r="J583" s="201"/>
      <c r="K583" s="201"/>
      <c r="L583" s="201"/>
      <c r="M583" s="201"/>
      <c r="N583" s="201"/>
      <c r="O583" s="201"/>
      <c r="P583" s="201"/>
      <c r="Q583" s="201"/>
      <c r="R583" s="201"/>
      <c r="S583" s="201"/>
    </row>
    <row r="584" spans="2:19" s="187" customFormat="1" ht="18" customHeight="1">
      <c r="B584" s="201"/>
      <c r="C584" s="201"/>
      <c r="D584" s="201"/>
      <c r="E584" s="201"/>
      <c r="F584" s="201"/>
      <c r="G584" s="201"/>
      <c r="H584" s="201"/>
      <c r="I584" s="201"/>
      <c r="J584" s="201"/>
      <c r="K584" s="201"/>
      <c r="L584" s="201"/>
      <c r="M584" s="201"/>
      <c r="N584" s="201"/>
      <c r="O584" s="201"/>
      <c r="P584" s="201"/>
      <c r="Q584" s="201"/>
      <c r="R584" s="201"/>
      <c r="S584" s="201"/>
    </row>
    <row r="585" spans="2:19" s="187" customFormat="1" ht="18" customHeight="1">
      <c r="B585" s="201"/>
      <c r="C585" s="201"/>
      <c r="D585" s="201"/>
      <c r="E585" s="201"/>
      <c r="F585" s="201"/>
      <c r="G585" s="201"/>
      <c r="H585" s="201"/>
      <c r="I585" s="201"/>
      <c r="J585" s="201"/>
      <c r="K585" s="201"/>
      <c r="L585" s="201"/>
      <c r="M585" s="201"/>
      <c r="N585" s="201"/>
      <c r="O585" s="201"/>
      <c r="P585" s="201"/>
      <c r="Q585" s="201"/>
      <c r="R585" s="201"/>
      <c r="S585" s="201"/>
    </row>
    <row r="586" spans="2:19" s="187" customFormat="1" ht="18" customHeight="1">
      <c r="B586" s="201"/>
      <c r="C586" s="201"/>
      <c r="D586" s="201"/>
      <c r="E586" s="201"/>
      <c r="F586" s="201"/>
      <c r="G586" s="201"/>
      <c r="H586" s="201"/>
      <c r="I586" s="201"/>
      <c r="J586" s="201"/>
      <c r="K586" s="201"/>
      <c r="L586" s="201"/>
      <c r="M586" s="201"/>
      <c r="N586" s="201"/>
      <c r="O586" s="201"/>
      <c r="P586" s="201"/>
      <c r="Q586" s="201"/>
      <c r="R586" s="201"/>
      <c r="S586" s="201"/>
    </row>
    <row r="587" spans="2:19" s="187" customFormat="1" ht="18" customHeight="1">
      <c r="B587" s="201"/>
      <c r="C587" s="201"/>
      <c r="D587" s="201"/>
      <c r="E587" s="201"/>
      <c r="F587" s="201"/>
      <c r="G587" s="201"/>
      <c r="H587" s="201"/>
      <c r="I587" s="201"/>
      <c r="J587" s="201"/>
      <c r="K587" s="201"/>
      <c r="L587" s="201"/>
      <c r="M587" s="201"/>
      <c r="N587" s="201"/>
      <c r="O587" s="201"/>
      <c r="P587" s="201"/>
      <c r="Q587" s="201"/>
      <c r="R587" s="201"/>
      <c r="S587" s="201"/>
    </row>
    <row r="588" spans="2:19" s="187" customFormat="1" ht="18" customHeight="1">
      <c r="B588" s="201"/>
      <c r="C588" s="201"/>
      <c r="D588" s="201"/>
      <c r="E588" s="201"/>
      <c r="F588" s="201"/>
      <c r="G588" s="201"/>
      <c r="H588" s="201"/>
      <c r="I588" s="201"/>
      <c r="J588" s="201"/>
      <c r="K588" s="201"/>
      <c r="L588" s="201"/>
      <c r="M588" s="201"/>
      <c r="N588" s="201"/>
      <c r="O588" s="201"/>
      <c r="P588" s="201"/>
      <c r="Q588" s="201"/>
      <c r="R588" s="201"/>
      <c r="S588" s="201"/>
    </row>
    <row r="589" spans="2:19" s="187" customFormat="1" ht="18" customHeight="1">
      <c r="B589" s="201"/>
      <c r="C589" s="201"/>
      <c r="D589" s="201"/>
      <c r="E589" s="201"/>
      <c r="F589" s="201"/>
      <c r="G589" s="201"/>
      <c r="H589" s="201"/>
      <c r="I589" s="201"/>
      <c r="J589" s="201"/>
      <c r="K589" s="201"/>
      <c r="L589" s="201"/>
      <c r="M589" s="201"/>
      <c r="N589" s="201"/>
      <c r="O589" s="201"/>
      <c r="P589" s="201"/>
      <c r="Q589" s="201"/>
      <c r="R589" s="201"/>
      <c r="S589" s="201"/>
    </row>
    <row r="590" spans="2:19" s="187" customFormat="1" ht="18" customHeight="1">
      <c r="B590" s="201"/>
      <c r="C590" s="201"/>
      <c r="D590" s="201"/>
      <c r="E590" s="201"/>
      <c r="F590" s="201"/>
      <c r="G590" s="201"/>
      <c r="H590" s="201"/>
      <c r="I590" s="201"/>
      <c r="J590" s="201"/>
      <c r="K590" s="201"/>
      <c r="L590" s="201"/>
      <c r="M590" s="201"/>
      <c r="N590" s="201"/>
      <c r="O590" s="201"/>
      <c r="P590" s="201"/>
      <c r="Q590" s="201"/>
      <c r="R590" s="201"/>
      <c r="S590" s="201"/>
    </row>
    <row r="591" spans="2:19" s="187" customFormat="1" ht="18" customHeight="1">
      <c r="B591" s="201"/>
      <c r="C591" s="201"/>
      <c r="D591" s="201"/>
      <c r="E591" s="201"/>
      <c r="F591" s="201"/>
      <c r="G591" s="201"/>
      <c r="H591" s="201"/>
      <c r="I591" s="201"/>
      <c r="J591" s="201"/>
      <c r="K591" s="201"/>
      <c r="L591" s="201"/>
      <c r="M591" s="201"/>
      <c r="N591" s="201"/>
      <c r="O591" s="201"/>
      <c r="P591" s="201"/>
      <c r="Q591" s="201"/>
      <c r="R591" s="201"/>
      <c r="S591" s="201"/>
    </row>
    <row r="592" spans="2:19" s="187" customFormat="1" ht="18" customHeight="1">
      <c r="B592" s="201"/>
      <c r="C592" s="201"/>
      <c r="D592" s="201"/>
      <c r="E592" s="201"/>
      <c r="F592" s="201"/>
      <c r="G592" s="201"/>
      <c r="H592" s="201"/>
      <c r="I592" s="201"/>
      <c r="J592" s="201"/>
      <c r="K592" s="201"/>
      <c r="L592" s="201"/>
      <c r="M592" s="201"/>
      <c r="N592" s="201"/>
      <c r="O592" s="201"/>
      <c r="P592" s="201"/>
      <c r="Q592" s="201"/>
      <c r="R592" s="201"/>
      <c r="S592" s="201"/>
    </row>
    <row r="593" spans="2:19" s="187" customFormat="1" ht="18" customHeight="1">
      <c r="B593" s="201"/>
      <c r="C593" s="201"/>
      <c r="D593" s="201"/>
      <c r="E593" s="201"/>
      <c r="F593" s="201"/>
      <c r="G593" s="201"/>
      <c r="H593" s="201"/>
      <c r="I593" s="201"/>
      <c r="J593" s="201"/>
      <c r="K593" s="201"/>
      <c r="L593" s="201"/>
      <c r="M593" s="201"/>
      <c r="N593" s="201"/>
      <c r="O593" s="201"/>
      <c r="P593" s="201"/>
      <c r="Q593" s="201"/>
      <c r="R593" s="201"/>
      <c r="S593" s="201"/>
    </row>
    <row r="594" spans="2:19" s="187" customFormat="1" ht="18" customHeight="1">
      <c r="B594" s="201"/>
      <c r="C594" s="201"/>
      <c r="D594" s="201"/>
      <c r="E594" s="201"/>
      <c r="F594" s="201"/>
      <c r="G594" s="201"/>
      <c r="H594" s="201"/>
      <c r="I594" s="201"/>
      <c r="J594" s="201"/>
      <c r="K594" s="201"/>
      <c r="L594" s="201"/>
      <c r="M594" s="201"/>
      <c r="N594" s="201"/>
      <c r="O594" s="201"/>
      <c r="P594" s="201"/>
      <c r="Q594" s="201"/>
      <c r="R594" s="201"/>
      <c r="S594" s="201"/>
    </row>
    <row r="595" spans="2:19" s="187" customFormat="1" ht="18" customHeight="1">
      <c r="B595" s="201"/>
      <c r="C595" s="201"/>
      <c r="D595" s="201"/>
      <c r="E595" s="201"/>
      <c r="F595" s="201"/>
      <c r="G595" s="201"/>
      <c r="H595" s="201"/>
      <c r="I595" s="201"/>
      <c r="J595" s="201"/>
      <c r="K595" s="201"/>
      <c r="L595" s="201"/>
      <c r="M595" s="201"/>
      <c r="N595" s="201"/>
      <c r="O595" s="201"/>
      <c r="P595" s="201"/>
      <c r="Q595" s="201"/>
      <c r="R595" s="201"/>
      <c r="S595" s="201"/>
    </row>
    <row r="596" spans="2:19" s="187" customFormat="1" ht="18" customHeight="1">
      <c r="B596" s="201"/>
      <c r="C596" s="201"/>
      <c r="D596" s="201"/>
      <c r="E596" s="201"/>
      <c r="F596" s="201"/>
      <c r="G596" s="201"/>
      <c r="H596" s="201"/>
      <c r="I596" s="201"/>
      <c r="J596" s="201"/>
      <c r="K596" s="201"/>
      <c r="L596" s="201"/>
      <c r="M596" s="201"/>
      <c r="N596" s="201"/>
      <c r="O596" s="201"/>
      <c r="P596" s="201"/>
      <c r="Q596" s="201"/>
      <c r="R596" s="201"/>
      <c r="S596" s="201"/>
    </row>
    <row r="597" spans="2:19" s="187" customFormat="1" ht="18" customHeight="1">
      <c r="B597" s="201"/>
      <c r="C597" s="201"/>
      <c r="D597" s="201"/>
      <c r="E597" s="201"/>
      <c r="F597" s="201"/>
      <c r="G597" s="201"/>
      <c r="H597" s="201"/>
      <c r="I597" s="201"/>
      <c r="J597" s="201"/>
      <c r="K597" s="201"/>
      <c r="L597" s="201"/>
      <c r="M597" s="201"/>
      <c r="N597" s="201"/>
      <c r="O597" s="201"/>
      <c r="P597" s="201"/>
      <c r="Q597" s="201"/>
      <c r="R597" s="201"/>
      <c r="S597" s="201"/>
    </row>
    <row r="598" spans="2:19" s="187" customFormat="1" ht="18" customHeight="1">
      <c r="B598" s="201"/>
      <c r="C598" s="201"/>
      <c r="D598" s="201"/>
      <c r="E598" s="201"/>
      <c r="F598" s="201"/>
      <c r="G598" s="201"/>
      <c r="H598" s="201"/>
      <c r="I598" s="201"/>
      <c r="J598" s="201"/>
      <c r="K598" s="201"/>
      <c r="L598" s="201"/>
      <c r="M598" s="201"/>
      <c r="N598" s="201"/>
      <c r="O598" s="201"/>
      <c r="P598" s="201"/>
      <c r="Q598" s="201"/>
      <c r="R598" s="201"/>
      <c r="S598" s="201"/>
    </row>
    <row r="599" spans="2:19" s="187" customFormat="1" ht="18" customHeight="1">
      <c r="B599" s="201"/>
      <c r="C599" s="201"/>
      <c r="D599" s="201"/>
      <c r="E599" s="201"/>
      <c r="F599" s="201"/>
      <c r="G599" s="201"/>
      <c r="H599" s="201"/>
      <c r="I599" s="201"/>
      <c r="J599" s="201"/>
      <c r="K599" s="201"/>
      <c r="L599" s="201"/>
      <c r="M599" s="201"/>
      <c r="N599" s="201"/>
      <c r="O599" s="201"/>
      <c r="P599" s="201"/>
      <c r="Q599" s="201"/>
      <c r="R599" s="201"/>
      <c r="S599" s="201"/>
    </row>
    <row r="600" spans="2:19" s="187" customFormat="1" ht="18" customHeight="1">
      <c r="B600" s="201"/>
      <c r="C600" s="201"/>
      <c r="D600" s="201"/>
      <c r="E600" s="201"/>
      <c r="F600" s="201"/>
      <c r="G600" s="201"/>
      <c r="H600" s="201"/>
      <c r="I600" s="201"/>
      <c r="J600" s="201"/>
      <c r="K600" s="201"/>
      <c r="L600" s="201"/>
      <c r="M600" s="201"/>
      <c r="N600" s="201"/>
      <c r="O600" s="201"/>
      <c r="P600" s="201"/>
      <c r="Q600" s="201"/>
      <c r="R600" s="201"/>
      <c r="S600" s="201"/>
    </row>
    <row r="601" spans="2:19" s="187" customFormat="1" ht="18" customHeight="1">
      <c r="B601" s="201"/>
      <c r="C601" s="201"/>
      <c r="D601" s="201"/>
      <c r="E601" s="201"/>
      <c r="F601" s="201"/>
      <c r="G601" s="201"/>
      <c r="H601" s="201"/>
      <c r="I601" s="201"/>
      <c r="J601" s="201"/>
      <c r="K601" s="201"/>
      <c r="L601" s="201"/>
      <c r="M601" s="201"/>
      <c r="N601" s="201"/>
      <c r="O601" s="201"/>
      <c r="P601" s="201"/>
      <c r="Q601" s="201"/>
      <c r="R601" s="201"/>
      <c r="S601" s="201"/>
    </row>
    <row r="602" spans="2:19" s="187" customFormat="1" ht="18" customHeight="1">
      <c r="B602" s="201"/>
      <c r="C602" s="201"/>
      <c r="D602" s="201"/>
      <c r="E602" s="201"/>
      <c r="F602" s="201"/>
      <c r="G602" s="201"/>
      <c r="H602" s="201"/>
      <c r="I602" s="201"/>
      <c r="J602" s="201"/>
      <c r="K602" s="201"/>
      <c r="L602" s="201"/>
      <c r="M602" s="201"/>
      <c r="N602" s="201"/>
      <c r="O602" s="201"/>
      <c r="P602" s="201"/>
      <c r="Q602" s="201"/>
      <c r="R602" s="201"/>
      <c r="S602" s="201"/>
    </row>
    <row r="603" spans="2:19" s="187" customFormat="1" ht="18" customHeight="1">
      <c r="B603" s="201"/>
      <c r="C603" s="201"/>
      <c r="D603" s="201"/>
      <c r="E603" s="201"/>
      <c r="F603" s="201"/>
      <c r="G603" s="201"/>
      <c r="H603" s="201"/>
      <c r="I603" s="201"/>
      <c r="J603" s="201"/>
      <c r="K603" s="201"/>
      <c r="L603" s="201"/>
      <c r="M603" s="201"/>
      <c r="N603" s="201"/>
      <c r="O603" s="201"/>
      <c r="P603" s="201"/>
      <c r="Q603" s="201"/>
      <c r="R603" s="201"/>
      <c r="S603" s="201"/>
    </row>
    <row r="604" spans="2:19" s="187" customFormat="1" ht="18" customHeight="1">
      <c r="B604" s="201"/>
      <c r="C604" s="201"/>
      <c r="D604" s="201"/>
      <c r="E604" s="201"/>
      <c r="F604" s="201"/>
      <c r="G604" s="201"/>
      <c r="H604" s="201"/>
      <c r="I604" s="201"/>
      <c r="J604" s="201"/>
      <c r="K604" s="201"/>
      <c r="L604" s="201"/>
      <c r="M604" s="201"/>
      <c r="N604" s="201"/>
      <c r="O604" s="201"/>
      <c r="P604" s="201"/>
      <c r="Q604" s="201"/>
      <c r="R604" s="201"/>
      <c r="S604" s="201"/>
    </row>
    <row r="605" spans="2:19" s="187" customFormat="1" ht="18" customHeight="1">
      <c r="B605" s="201"/>
      <c r="C605" s="201"/>
      <c r="D605" s="201"/>
      <c r="E605" s="201"/>
      <c r="F605" s="201"/>
      <c r="G605" s="201"/>
      <c r="H605" s="201"/>
      <c r="I605" s="201"/>
      <c r="J605" s="201"/>
      <c r="K605" s="201"/>
      <c r="L605" s="201"/>
      <c r="M605" s="201"/>
      <c r="N605" s="201"/>
      <c r="O605" s="201"/>
      <c r="P605" s="201"/>
      <c r="Q605" s="201"/>
      <c r="R605" s="201"/>
      <c r="S605" s="201"/>
    </row>
    <row r="606" spans="2:19" s="187" customFormat="1" ht="18" customHeight="1">
      <c r="B606" s="201"/>
      <c r="C606" s="201"/>
      <c r="D606" s="201"/>
      <c r="E606" s="201"/>
      <c r="F606" s="201"/>
      <c r="G606" s="201"/>
      <c r="H606" s="201"/>
      <c r="I606" s="201"/>
      <c r="J606" s="201"/>
      <c r="K606" s="201"/>
      <c r="L606" s="201"/>
      <c r="M606" s="201"/>
      <c r="N606" s="201"/>
      <c r="O606" s="201"/>
      <c r="P606" s="201"/>
      <c r="Q606" s="201"/>
      <c r="R606" s="201"/>
      <c r="S606" s="201"/>
    </row>
    <row r="607" spans="2:19" s="187" customFormat="1" ht="18" customHeight="1">
      <c r="B607" s="201"/>
      <c r="C607" s="201"/>
      <c r="D607" s="201"/>
      <c r="E607" s="201"/>
      <c r="F607" s="201"/>
      <c r="G607" s="201"/>
      <c r="H607" s="201"/>
      <c r="I607" s="201"/>
      <c r="J607" s="201"/>
      <c r="K607" s="201"/>
      <c r="L607" s="201"/>
      <c r="M607" s="201"/>
      <c r="N607" s="201"/>
      <c r="O607" s="201"/>
      <c r="P607" s="201"/>
      <c r="Q607" s="201"/>
      <c r="R607" s="201"/>
      <c r="S607" s="201"/>
    </row>
    <row r="608" spans="2:19" s="187" customFormat="1" ht="18" customHeight="1">
      <c r="B608" s="201"/>
      <c r="C608" s="201"/>
      <c r="D608" s="201"/>
      <c r="E608" s="201"/>
      <c r="F608" s="201"/>
      <c r="G608" s="201"/>
      <c r="H608" s="201"/>
      <c r="I608" s="201"/>
      <c r="J608" s="201"/>
      <c r="K608" s="201"/>
      <c r="L608" s="201"/>
      <c r="M608" s="201"/>
      <c r="N608" s="201"/>
      <c r="O608" s="201"/>
      <c r="P608" s="201"/>
      <c r="Q608" s="201"/>
      <c r="R608" s="201"/>
      <c r="S608" s="201"/>
    </row>
    <row r="609" spans="2:19" s="187" customFormat="1" ht="18" customHeight="1">
      <c r="B609" s="201"/>
      <c r="C609" s="201"/>
      <c r="D609" s="201"/>
      <c r="E609" s="201"/>
      <c r="F609" s="201"/>
      <c r="G609" s="201"/>
      <c r="H609" s="201"/>
      <c r="I609" s="201"/>
      <c r="J609" s="201"/>
      <c r="K609" s="201"/>
      <c r="L609" s="201"/>
      <c r="M609" s="201"/>
      <c r="N609" s="201"/>
      <c r="O609" s="201"/>
      <c r="P609" s="201"/>
      <c r="Q609" s="201"/>
      <c r="R609" s="201"/>
      <c r="S609" s="201"/>
    </row>
    <row r="610" spans="2:19" s="187" customFormat="1" ht="18" customHeight="1">
      <c r="B610" s="201"/>
      <c r="C610" s="201"/>
      <c r="D610" s="201"/>
      <c r="E610" s="201"/>
      <c r="F610" s="201"/>
      <c r="G610" s="201"/>
      <c r="H610" s="201"/>
      <c r="I610" s="201"/>
      <c r="J610" s="201"/>
      <c r="K610" s="201"/>
      <c r="L610" s="201"/>
      <c r="M610" s="201"/>
      <c r="N610" s="201"/>
      <c r="O610" s="201"/>
      <c r="P610" s="201"/>
      <c r="Q610" s="201"/>
      <c r="R610" s="201"/>
      <c r="S610" s="201"/>
    </row>
    <row r="611" spans="2:19" s="187" customFormat="1" ht="18" customHeight="1">
      <c r="B611" s="201"/>
      <c r="C611" s="201"/>
      <c r="D611" s="201"/>
      <c r="E611" s="201"/>
      <c r="F611" s="201"/>
      <c r="G611" s="201"/>
      <c r="H611" s="201"/>
      <c r="I611" s="201"/>
      <c r="J611" s="201"/>
      <c r="K611" s="201"/>
      <c r="L611" s="201"/>
      <c r="M611" s="201"/>
      <c r="N611" s="201"/>
      <c r="O611" s="201"/>
      <c r="P611" s="201"/>
      <c r="Q611" s="201"/>
      <c r="R611" s="201"/>
      <c r="S611" s="201"/>
    </row>
    <row r="612" spans="2:19" s="187" customFormat="1" ht="18" customHeight="1">
      <c r="B612" s="201"/>
      <c r="C612" s="201"/>
      <c r="D612" s="201"/>
      <c r="E612" s="201"/>
      <c r="F612" s="201"/>
      <c r="G612" s="201"/>
      <c r="H612" s="201"/>
      <c r="I612" s="201"/>
      <c r="J612" s="201"/>
      <c r="K612" s="201"/>
      <c r="L612" s="201"/>
      <c r="M612" s="201"/>
      <c r="N612" s="201"/>
      <c r="O612" s="201"/>
      <c r="P612" s="201"/>
      <c r="Q612" s="201"/>
      <c r="R612" s="201"/>
      <c r="S612" s="201"/>
    </row>
    <row r="613" spans="2:19" s="187" customFormat="1" ht="18" customHeight="1">
      <c r="B613" s="201"/>
      <c r="C613" s="201"/>
      <c r="D613" s="201"/>
      <c r="E613" s="201"/>
      <c r="F613" s="201"/>
      <c r="G613" s="201"/>
      <c r="H613" s="201"/>
      <c r="I613" s="201"/>
      <c r="J613" s="201"/>
      <c r="K613" s="201"/>
      <c r="L613" s="201"/>
      <c r="M613" s="201"/>
      <c r="N613" s="201"/>
      <c r="O613" s="201"/>
      <c r="P613" s="201"/>
      <c r="Q613" s="201"/>
      <c r="R613" s="201"/>
      <c r="S613" s="201"/>
    </row>
    <row r="614" spans="2:19" s="187" customFormat="1" ht="18" customHeight="1">
      <c r="B614" s="201"/>
      <c r="C614" s="201"/>
      <c r="D614" s="201"/>
      <c r="E614" s="201"/>
      <c r="F614" s="201"/>
      <c r="G614" s="201"/>
      <c r="H614" s="201"/>
      <c r="I614" s="201"/>
      <c r="J614" s="201"/>
      <c r="K614" s="201"/>
      <c r="L614" s="201"/>
      <c r="M614" s="201"/>
      <c r="N614" s="201"/>
      <c r="O614" s="201"/>
      <c r="P614" s="201"/>
      <c r="Q614" s="201"/>
      <c r="R614" s="201"/>
      <c r="S614" s="201"/>
    </row>
    <row r="615" spans="2:19" s="187" customFormat="1" ht="18" customHeight="1">
      <c r="B615" s="201"/>
      <c r="C615" s="201"/>
      <c r="D615" s="201"/>
      <c r="E615" s="201"/>
      <c r="F615" s="201"/>
      <c r="G615" s="201"/>
      <c r="H615" s="201"/>
      <c r="I615" s="201"/>
      <c r="J615" s="201"/>
      <c r="K615" s="201"/>
      <c r="L615" s="201"/>
      <c r="M615" s="201"/>
      <c r="N615" s="201"/>
      <c r="O615" s="201"/>
      <c r="P615" s="201"/>
      <c r="Q615" s="201"/>
      <c r="R615" s="201"/>
      <c r="S615" s="201"/>
    </row>
    <row r="616" spans="2:19" s="187" customFormat="1" ht="18" customHeight="1">
      <c r="B616" s="201"/>
      <c r="C616" s="201"/>
      <c r="D616" s="201"/>
      <c r="E616" s="201"/>
      <c r="F616" s="201"/>
      <c r="G616" s="201"/>
      <c r="H616" s="201"/>
      <c r="I616" s="201"/>
      <c r="J616" s="201"/>
      <c r="K616" s="201"/>
      <c r="L616" s="201"/>
      <c r="M616" s="201"/>
      <c r="N616" s="201"/>
      <c r="O616" s="201"/>
      <c r="P616" s="201"/>
      <c r="Q616" s="201"/>
      <c r="R616" s="201"/>
      <c r="S616" s="201"/>
    </row>
    <row r="617" spans="2:19" s="187" customFormat="1" ht="18" customHeight="1">
      <c r="B617" s="201"/>
      <c r="C617" s="201"/>
      <c r="D617" s="201"/>
      <c r="E617" s="201"/>
      <c r="F617" s="201"/>
      <c r="G617" s="201"/>
      <c r="H617" s="201"/>
      <c r="I617" s="201"/>
      <c r="J617" s="201"/>
      <c r="K617" s="201"/>
      <c r="L617" s="201"/>
      <c r="M617" s="201"/>
      <c r="N617" s="201"/>
      <c r="O617" s="201"/>
      <c r="P617" s="201"/>
      <c r="Q617" s="201"/>
      <c r="R617" s="201"/>
      <c r="S617" s="201"/>
    </row>
    <row r="618" spans="2:19" s="187" customFormat="1" ht="18" customHeight="1">
      <c r="B618" s="201"/>
      <c r="C618" s="201"/>
      <c r="D618" s="201"/>
      <c r="E618" s="201"/>
      <c r="F618" s="201"/>
      <c r="G618" s="201"/>
      <c r="H618" s="201"/>
      <c r="I618" s="201"/>
      <c r="J618" s="201"/>
      <c r="K618" s="201"/>
      <c r="L618" s="201"/>
      <c r="M618" s="201"/>
      <c r="N618" s="201"/>
      <c r="O618" s="201"/>
      <c r="P618" s="201"/>
      <c r="Q618" s="201"/>
      <c r="R618" s="201"/>
      <c r="S618" s="201"/>
    </row>
    <row r="619" spans="2:19" s="187" customFormat="1" ht="18" customHeight="1">
      <c r="B619" s="201"/>
      <c r="C619" s="201"/>
      <c r="D619" s="201"/>
      <c r="E619" s="201"/>
      <c r="F619" s="201"/>
      <c r="G619" s="201"/>
      <c r="H619" s="201"/>
      <c r="I619" s="201"/>
      <c r="J619" s="201"/>
      <c r="K619" s="201"/>
      <c r="L619" s="201"/>
      <c r="M619" s="201"/>
      <c r="N619" s="201"/>
      <c r="O619" s="201"/>
      <c r="P619" s="201"/>
      <c r="Q619" s="201"/>
      <c r="R619" s="201"/>
      <c r="S619" s="201"/>
    </row>
    <row r="620" spans="2:19" s="187" customFormat="1" ht="18" customHeight="1">
      <c r="B620" s="201"/>
      <c r="C620" s="201"/>
      <c r="D620" s="201"/>
      <c r="E620" s="201"/>
      <c r="F620" s="201"/>
      <c r="G620" s="201"/>
      <c r="H620" s="201"/>
      <c r="I620" s="201"/>
      <c r="J620" s="201"/>
      <c r="K620" s="201"/>
      <c r="L620" s="201"/>
      <c r="M620" s="201"/>
      <c r="N620" s="201"/>
      <c r="O620" s="201"/>
      <c r="P620" s="201"/>
      <c r="Q620" s="201"/>
      <c r="R620" s="201"/>
      <c r="S620" s="201"/>
    </row>
    <row r="621" spans="2:19" s="187" customFormat="1" ht="18" customHeight="1">
      <c r="B621" s="201"/>
      <c r="C621" s="201"/>
      <c r="D621" s="201"/>
      <c r="E621" s="201"/>
      <c r="F621" s="201"/>
      <c r="G621" s="201"/>
      <c r="H621" s="201"/>
      <c r="I621" s="201"/>
      <c r="J621" s="201"/>
      <c r="K621" s="201"/>
      <c r="L621" s="201"/>
      <c r="M621" s="201"/>
      <c r="N621" s="201"/>
      <c r="O621" s="201"/>
      <c r="P621" s="201"/>
      <c r="Q621" s="201"/>
      <c r="R621" s="201"/>
      <c r="S621" s="201"/>
    </row>
    <row r="622" spans="2:19" s="187" customFormat="1" ht="18" customHeight="1">
      <c r="B622" s="201"/>
      <c r="C622" s="201"/>
      <c r="D622" s="201"/>
      <c r="E622" s="201"/>
      <c r="F622" s="201"/>
      <c r="G622" s="201"/>
      <c r="H622" s="201"/>
      <c r="I622" s="201"/>
      <c r="J622" s="201"/>
      <c r="K622" s="201"/>
      <c r="L622" s="201"/>
      <c r="M622" s="201"/>
      <c r="N622" s="201"/>
      <c r="O622" s="201"/>
      <c r="P622" s="201"/>
      <c r="Q622" s="201"/>
      <c r="R622" s="201"/>
      <c r="S622" s="201"/>
    </row>
    <row r="623" spans="2:19" s="187" customFormat="1" ht="18" customHeight="1">
      <c r="B623" s="201"/>
      <c r="C623" s="201"/>
      <c r="D623" s="201"/>
      <c r="E623" s="201"/>
      <c r="F623" s="201"/>
      <c r="G623" s="201"/>
      <c r="H623" s="201"/>
      <c r="I623" s="201"/>
      <c r="J623" s="201"/>
      <c r="K623" s="201"/>
      <c r="L623" s="201"/>
      <c r="M623" s="201"/>
      <c r="N623" s="201"/>
      <c r="O623" s="201"/>
      <c r="P623" s="201"/>
      <c r="Q623" s="201"/>
      <c r="R623" s="201"/>
      <c r="S623" s="201"/>
    </row>
    <row r="624" spans="2:19" s="187" customFormat="1" ht="18" customHeight="1">
      <c r="B624" s="201"/>
      <c r="C624" s="201"/>
      <c r="D624" s="201"/>
      <c r="E624" s="201"/>
      <c r="F624" s="201"/>
      <c r="G624" s="201"/>
      <c r="H624" s="201"/>
      <c r="I624" s="201"/>
      <c r="J624" s="201"/>
      <c r="K624" s="201"/>
      <c r="L624" s="201"/>
      <c r="M624" s="201"/>
      <c r="N624" s="201"/>
      <c r="O624" s="201"/>
      <c r="P624" s="201"/>
      <c r="Q624" s="201"/>
      <c r="R624" s="201"/>
      <c r="S624" s="201"/>
    </row>
    <row r="625" spans="2:19" s="187" customFormat="1" ht="18" customHeight="1">
      <c r="B625" s="201"/>
      <c r="C625" s="201"/>
      <c r="D625" s="201"/>
      <c r="E625" s="201"/>
      <c r="F625" s="201"/>
      <c r="G625" s="201"/>
      <c r="H625" s="201"/>
      <c r="I625" s="201"/>
      <c r="J625" s="201"/>
      <c r="K625" s="201"/>
      <c r="L625" s="201"/>
      <c r="M625" s="201"/>
      <c r="N625" s="201"/>
      <c r="O625" s="201"/>
      <c r="P625" s="201"/>
      <c r="Q625" s="201"/>
      <c r="R625" s="201"/>
      <c r="S625" s="201"/>
    </row>
    <row r="626" spans="2:19" s="187" customFormat="1" ht="18" customHeight="1">
      <c r="B626" s="201"/>
      <c r="C626" s="201"/>
      <c r="D626" s="201"/>
      <c r="E626" s="201"/>
      <c r="F626" s="201"/>
      <c r="G626" s="201"/>
      <c r="H626" s="201"/>
      <c r="I626" s="201"/>
      <c r="J626" s="201"/>
      <c r="K626" s="201"/>
      <c r="L626" s="201"/>
      <c r="M626" s="201"/>
      <c r="N626" s="201"/>
      <c r="O626" s="201"/>
      <c r="P626" s="201"/>
      <c r="Q626" s="201"/>
      <c r="R626" s="201"/>
      <c r="S626" s="201"/>
    </row>
    <row r="627" spans="2:19" s="187" customFormat="1" ht="18" customHeight="1">
      <c r="B627" s="201"/>
      <c r="C627" s="201"/>
      <c r="D627" s="201"/>
      <c r="E627" s="201"/>
      <c r="F627" s="201"/>
      <c r="G627" s="201"/>
      <c r="H627" s="201"/>
      <c r="I627" s="201"/>
      <c r="J627" s="201"/>
      <c r="K627" s="201"/>
      <c r="L627" s="201"/>
      <c r="M627" s="201"/>
      <c r="N627" s="201"/>
      <c r="O627" s="201"/>
      <c r="P627" s="201"/>
      <c r="Q627" s="201"/>
      <c r="R627" s="201"/>
      <c r="S627" s="201"/>
    </row>
    <row r="628" spans="2:19" s="187" customFormat="1" ht="18" customHeight="1">
      <c r="B628" s="201"/>
      <c r="C628" s="201"/>
      <c r="D628" s="201"/>
      <c r="E628" s="201"/>
      <c r="F628" s="201"/>
      <c r="G628" s="201"/>
      <c r="H628" s="201"/>
      <c r="I628" s="201"/>
      <c r="J628" s="201"/>
      <c r="K628" s="201"/>
      <c r="L628" s="201"/>
      <c r="M628" s="201"/>
      <c r="N628" s="201"/>
      <c r="O628" s="201"/>
      <c r="P628" s="201"/>
      <c r="Q628" s="201"/>
      <c r="R628" s="201"/>
      <c r="S628" s="201"/>
    </row>
    <row r="629" spans="2:19" s="187" customFormat="1" ht="18" customHeight="1">
      <c r="B629" s="201"/>
      <c r="C629" s="201"/>
      <c r="D629" s="201"/>
      <c r="E629" s="201"/>
      <c r="F629" s="201"/>
      <c r="G629" s="201"/>
      <c r="H629" s="201"/>
      <c r="I629" s="201"/>
      <c r="J629" s="201"/>
      <c r="K629" s="201"/>
      <c r="L629" s="201"/>
      <c r="M629" s="201"/>
      <c r="N629" s="201"/>
      <c r="O629" s="201"/>
      <c r="P629" s="201"/>
      <c r="Q629" s="201"/>
      <c r="R629" s="201"/>
      <c r="S629" s="201"/>
    </row>
    <row r="630" spans="2:19" s="187" customFormat="1" ht="18" customHeight="1">
      <c r="B630" s="201"/>
      <c r="C630" s="201"/>
      <c r="D630" s="201"/>
      <c r="E630" s="201"/>
      <c r="F630" s="201"/>
      <c r="G630" s="201"/>
      <c r="H630" s="201"/>
      <c r="I630" s="201"/>
      <c r="J630" s="201"/>
      <c r="K630" s="201"/>
      <c r="L630" s="201"/>
      <c r="M630" s="201"/>
      <c r="N630" s="201"/>
      <c r="O630" s="201"/>
      <c r="P630" s="201"/>
      <c r="Q630" s="201"/>
      <c r="R630" s="201"/>
      <c r="S630" s="201"/>
    </row>
    <row r="631" spans="2:19" s="187" customFormat="1" ht="18" customHeight="1">
      <c r="B631" s="201"/>
      <c r="C631" s="201"/>
      <c r="D631" s="201"/>
      <c r="E631" s="201"/>
      <c r="F631" s="201"/>
      <c r="G631" s="201"/>
      <c r="H631" s="201"/>
      <c r="I631" s="201"/>
      <c r="J631" s="201"/>
      <c r="K631" s="201"/>
      <c r="L631" s="201"/>
      <c r="M631" s="201"/>
      <c r="N631" s="201"/>
      <c r="O631" s="201"/>
      <c r="P631" s="201"/>
      <c r="Q631" s="201"/>
      <c r="R631" s="201"/>
      <c r="S631" s="201"/>
    </row>
    <row r="632" spans="2:19" s="187" customFormat="1" ht="18" customHeight="1">
      <c r="B632" s="201"/>
      <c r="C632" s="201"/>
      <c r="D632" s="201"/>
      <c r="E632" s="201"/>
      <c r="F632" s="201"/>
      <c r="G632" s="201"/>
      <c r="H632" s="201"/>
      <c r="I632" s="201"/>
      <c r="J632" s="201"/>
      <c r="K632" s="201"/>
      <c r="L632" s="201"/>
      <c r="M632" s="201"/>
      <c r="N632" s="201"/>
      <c r="O632" s="201"/>
      <c r="P632" s="201"/>
      <c r="Q632" s="201"/>
      <c r="R632" s="201"/>
      <c r="S632" s="201"/>
    </row>
    <row r="633" spans="2:19" s="187" customFormat="1" ht="18" customHeight="1">
      <c r="B633" s="201"/>
      <c r="C633" s="201"/>
      <c r="D633" s="201"/>
      <c r="E633" s="201"/>
      <c r="F633" s="201"/>
      <c r="G633" s="201"/>
      <c r="H633" s="201"/>
      <c r="I633" s="201"/>
      <c r="J633" s="201"/>
      <c r="K633" s="201"/>
      <c r="L633" s="201"/>
      <c r="M633" s="201"/>
      <c r="N633" s="201"/>
      <c r="O633" s="201"/>
      <c r="P633" s="201"/>
      <c r="Q633" s="201"/>
      <c r="R633" s="201"/>
      <c r="S633" s="201"/>
    </row>
    <row r="634" spans="2:19" s="187" customFormat="1" ht="18" customHeight="1">
      <c r="B634" s="201"/>
      <c r="C634" s="201"/>
      <c r="D634" s="201"/>
      <c r="E634" s="201"/>
      <c r="F634" s="201"/>
      <c r="G634" s="201"/>
      <c r="H634" s="201"/>
      <c r="I634" s="201"/>
      <c r="J634" s="201"/>
      <c r="K634" s="201"/>
      <c r="L634" s="201"/>
      <c r="M634" s="201"/>
      <c r="N634" s="201"/>
      <c r="O634" s="201"/>
      <c r="P634" s="201"/>
      <c r="Q634" s="201"/>
      <c r="R634" s="201"/>
      <c r="S634" s="201"/>
    </row>
    <row r="635" spans="2:19" s="187" customFormat="1" ht="18" customHeight="1">
      <c r="B635" s="201"/>
      <c r="C635" s="201"/>
      <c r="D635" s="201"/>
      <c r="E635" s="201"/>
      <c r="F635" s="201"/>
      <c r="G635" s="201"/>
      <c r="H635" s="201"/>
      <c r="I635" s="201"/>
      <c r="J635" s="201"/>
      <c r="K635" s="201"/>
      <c r="L635" s="201"/>
      <c r="M635" s="201"/>
      <c r="N635" s="201"/>
      <c r="O635" s="201"/>
      <c r="P635" s="201"/>
      <c r="Q635" s="201"/>
      <c r="R635" s="201"/>
      <c r="S635" s="201"/>
    </row>
    <row r="636" spans="2:19" s="187" customFormat="1" ht="18" customHeight="1">
      <c r="B636" s="201"/>
      <c r="C636" s="201"/>
      <c r="D636" s="201"/>
      <c r="E636" s="201"/>
      <c r="F636" s="201"/>
      <c r="G636" s="201"/>
      <c r="H636" s="201"/>
      <c r="I636" s="201"/>
      <c r="J636" s="201"/>
      <c r="K636" s="201"/>
      <c r="L636" s="201"/>
      <c r="M636" s="201"/>
      <c r="N636" s="201"/>
      <c r="O636" s="201"/>
      <c r="P636" s="201"/>
      <c r="Q636" s="201"/>
      <c r="R636" s="201"/>
      <c r="S636" s="201"/>
    </row>
    <row r="637" spans="2:19" s="187" customFormat="1" ht="18" customHeight="1">
      <c r="B637" s="201"/>
      <c r="C637" s="201"/>
      <c r="D637" s="201"/>
      <c r="E637" s="201"/>
      <c r="F637" s="201"/>
      <c r="G637" s="201"/>
      <c r="H637" s="201"/>
      <c r="I637" s="201"/>
      <c r="J637" s="201"/>
      <c r="K637" s="201"/>
      <c r="L637" s="201"/>
      <c r="M637" s="201"/>
      <c r="N637" s="201"/>
      <c r="O637" s="201"/>
      <c r="P637" s="201"/>
      <c r="Q637" s="201"/>
      <c r="R637" s="201"/>
      <c r="S637" s="201"/>
    </row>
    <row r="638" spans="2:19" s="187" customFormat="1" ht="18" customHeight="1">
      <c r="B638" s="201"/>
      <c r="C638" s="201"/>
      <c r="D638" s="201"/>
      <c r="E638" s="201"/>
      <c r="F638" s="201"/>
      <c r="G638" s="201"/>
      <c r="H638" s="201"/>
      <c r="I638" s="201"/>
      <c r="J638" s="201"/>
      <c r="K638" s="201"/>
      <c r="L638" s="201"/>
      <c r="M638" s="201"/>
      <c r="N638" s="201"/>
      <c r="O638" s="201"/>
      <c r="P638" s="201"/>
      <c r="Q638" s="201"/>
      <c r="R638" s="201"/>
      <c r="S638" s="201"/>
    </row>
    <row r="639" spans="2:19" s="187" customFormat="1" ht="18" customHeight="1">
      <c r="B639" s="201"/>
      <c r="C639" s="201"/>
      <c r="D639" s="201"/>
      <c r="E639" s="201"/>
      <c r="F639" s="201"/>
      <c r="G639" s="201"/>
      <c r="H639" s="201"/>
      <c r="I639" s="201"/>
      <c r="J639" s="201"/>
      <c r="K639" s="201"/>
      <c r="L639" s="201"/>
      <c r="M639" s="201"/>
      <c r="N639" s="201"/>
      <c r="O639" s="201"/>
      <c r="P639" s="201"/>
      <c r="Q639" s="201"/>
      <c r="R639" s="201"/>
      <c r="S639" s="201"/>
    </row>
    <row r="640" spans="2:19" s="187" customFormat="1" ht="18" customHeight="1">
      <c r="B640" s="201"/>
      <c r="C640" s="201"/>
      <c r="D640" s="201"/>
      <c r="E640" s="201"/>
      <c r="F640" s="201"/>
      <c r="G640" s="201"/>
      <c r="H640" s="201"/>
      <c r="I640" s="201"/>
      <c r="J640" s="201"/>
      <c r="K640" s="201"/>
      <c r="L640" s="201"/>
      <c r="M640" s="201"/>
      <c r="N640" s="201"/>
      <c r="O640" s="201"/>
      <c r="P640" s="201"/>
      <c r="Q640" s="201"/>
      <c r="R640" s="201"/>
      <c r="S640" s="201"/>
    </row>
    <row r="641" spans="2:19" s="187" customFormat="1" ht="18" customHeight="1">
      <c r="B641" s="201"/>
      <c r="C641" s="201"/>
      <c r="D641" s="201"/>
      <c r="E641" s="201"/>
      <c r="F641" s="201"/>
      <c r="G641" s="201"/>
      <c r="H641" s="201"/>
      <c r="I641" s="201"/>
      <c r="J641" s="201"/>
      <c r="K641" s="201"/>
      <c r="L641" s="201"/>
      <c r="M641" s="201"/>
      <c r="N641" s="201"/>
      <c r="O641" s="201"/>
      <c r="P641" s="201"/>
      <c r="Q641" s="201"/>
      <c r="R641" s="201"/>
      <c r="S641" s="201"/>
    </row>
    <row r="642" spans="2:19" s="187" customFormat="1" ht="18" customHeight="1">
      <c r="B642" s="201"/>
      <c r="C642" s="201"/>
      <c r="D642" s="201"/>
      <c r="E642" s="201"/>
      <c r="F642" s="201"/>
      <c r="G642" s="201"/>
      <c r="H642" s="201"/>
      <c r="I642" s="201"/>
      <c r="J642" s="201"/>
      <c r="K642" s="201"/>
      <c r="L642" s="201"/>
      <c r="M642" s="201"/>
      <c r="N642" s="201"/>
      <c r="O642" s="201"/>
      <c r="P642" s="201"/>
      <c r="Q642" s="201"/>
      <c r="R642" s="201"/>
      <c r="S642" s="201"/>
    </row>
    <row r="643" spans="2:19" s="187" customFormat="1" ht="18" customHeight="1">
      <c r="B643" s="201"/>
      <c r="C643" s="201"/>
      <c r="D643" s="201"/>
      <c r="E643" s="201"/>
      <c r="F643" s="201"/>
      <c r="G643" s="201"/>
      <c r="H643" s="201"/>
      <c r="I643" s="201"/>
      <c r="J643" s="201"/>
      <c r="K643" s="201"/>
      <c r="L643" s="201"/>
      <c r="M643" s="201"/>
      <c r="N643" s="201"/>
      <c r="O643" s="201"/>
      <c r="P643" s="201"/>
      <c r="Q643" s="201"/>
      <c r="R643" s="201"/>
      <c r="S643" s="201"/>
    </row>
    <row r="644" spans="2:19" s="187" customFormat="1" ht="18" customHeight="1">
      <c r="B644" s="201"/>
      <c r="C644" s="201"/>
      <c r="D644" s="201"/>
      <c r="E644" s="201"/>
      <c r="F644" s="201"/>
      <c r="G644" s="201"/>
      <c r="H644" s="201"/>
      <c r="I644" s="201"/>
      <c r="J644" s="201"/>
      <c r="K644" s="201"/>
      <c r="L644" s="201"/>
      <c r="M644" s="201"/>
      <c r="N644" s="201"/>
      <c r="O644" s="201"/>
      <c r="P644" s="201"/>
      <c r="Q644" s="201"/>
      <c r="R644" s="201"/>
      <c r="S644" s="201"/>
    </row>
    <row r="645" spans="2:19" s="187" customFormat="1" ht="18" customHeight="1">
      <c r="B645" s="201"/>
      <c r="C645" s="201"/>
      <c r="D645" s="201"/>
      <c r="E645" s="201"/>
      <c r="F645" s="201"/>
      <c r="G645" s="201"/>
      <c r="H645" s="201"/>
      <c r="I645" s="201"/>
      <c r="J645" s="201"/>
      <c r="K645" s="201"/>
      <c r="L645" s="201"/>
      <c r="M645" s="201"/>
      <c r="N645" s="201"/>
      <c r="O645" s="201"/>
      <c r="P645" s="201"/>
      <c r="Q645" s="201"/>
      <c r="R645" s="201"/>
      <c r="S645" s="201"/>
    </row>
    <row r="646" spans="2:19" s="187" customFormat="1" ht="18" customHeight="1">
      <c r="B646" s="201"/>
      <c r="C646" s="201"/>
      <c r="D646" s="201"/>
      <c r="E646" s="201"/>
      <c r="F646" s="201"/>
      <c r="G646" s="201"/>
      <c r="H646" s="201"/>
      <c r="I646" s="201"/>
      <c r="J646" s="201"/>
      <c r="K646" s="201"/>
      <c r="L646" s="201"/>
      <c r="M646" s="201"/>
      <c r="N646" s="201"/>
      <c r="O646" s="201"/>
      <c r="P646" s="201"/>
      <c r="Q646" s="201"/>
      <c r="R646" s="201"/>
      <c r="S646" s="201"/>
    </row>
    <row r="647" spans="2:19" s="187" customFormat="1" ht="18" customHeight="1">
      <c r="B647" s="201"/>
      <c r="C647" s="201"/>
      <c r="D647" s="201"/>
      <c r="E647" s="201"/>
      <c r="F647" s="201"/>
      <c r="G647" s="201"/>
      <c r="H647" s="201"/>
      <c r="I647" s="201"/>
      <c r="J647" s="201"/>
      <c r="K647" s="201"/>
      <c r="L647" s="201"/>
      <c r="M647" s="201"/>
      <c r="N647" s="201"/>
      <c r="O647" s="201"/>
      <c r="P647" s="201"/>
      <c r="Q647" s="201"/>
      <c r="R647" s="201"/>
      <c r="S647" s="201"/>
    </row>
    <row r="648" spans="2:19" s="187" customFormat="1" ht="18" customHeight="1">
      <c r="B648" s="201"/>
      <c r="C648" s="201"/>
      <c r="D648" s="201"/>
      <c r="E648" s="201"/>
      <c r="F648" s="201"/>
      <c r="G648" s="201"/>
      <c r="H648" s="201"/>
      <c r="I648" s="201"/>
      <c r="J648" s="201"/>
      <c r="K648" s="201"/>
      <c r="L648" s="201"/>
      <c r="M648" s="201"/>
      <c r="N648" s="201"/>
      <c r="O648" s="201"/>
      <c r="P648" s="201"/>
      <c r="Q648" s="201"/>
      <c r="R648" s="201"/>
      <c r="S648" s="201"/>
    </row>
    <row r="649" spans="2:19" s="187" customFormat="1" ht="18" customHeight="1">
      <c r="B649" s="201"/>
      <c r="C649" s="201"/>
      <c r="D649" s="201"/>
      <c r="E649" s="201"/>
      <c r="F649" s="201"/>
      <c r="G649" s="201"/>
      <c r="H649" s="201"/>
      <c r="I649" s="201"/>
      <c r="J649" s="201"/>
      <c r="K649" s="201"/>
      <c r="L649" s="201"/>
      <c r="M649" s="201"/>
      <c r="N649" s="201"/>
      <c r="O649" s="201"/>
      <c r="P649" s="201"/>
      <c r="Q649" s="201"/>
      <c r="R649" s="201"/>
      <c r="S649" s="201"/>
    </row>
    <row r="650" spans="2:19" s="187" customFormat="1" ht="18" customHeight="1">
      <c r="B650" s="201"/>
      <c r="C650" s="201"/>
      <c r="D650" s="201"/>
      <c r="E650" s="201"/>
      <c r="F650" s="201"/>
      <c r="G650" s="201"/>
      <c r="H650" s="201"/>
      <c r="I650" s="201"/>
      <c r="J650" s="201"/>
      <c r="K650" s="201"/>
      <c r="L650" s="201"/>
      <c r="M650" s="201"/>
      <c r="N650" s="201"/>
      <c r="O650" s="201"/>
      <c r="P650" s="201"/>
      <c r="Q650" s="201"/>
      <c r="R650" s="201"/>
      <c r="S650" s="201"/>
    </row>
    <row r="651" spans="2:19" s="187" customFormat="1" ht="18" customHeight="1">
      <c r="B651" s="201"/>
      <c r="C651" s="201"/>
      <c r="D651" s="201"/>
      <c r="E651" s="201"/>
      <c r="F651" s="201"/>
      <c r="G651" s="201"/>
      <c r="H651" s="201"/>
      <c r="I651" s="201"/>
      <c r="J651" s="201"/>
      <c r="K651" s="201"/>
      <c r="L651" s="201"/>
      <c r="M651" s="201"/>
      <c r="N651" s="201"/>
      <c r="O651" s="201"/>
      <c r="P651" s="201"/>
      <c r="Q651" s="201"/>
      <c r="R651" s="201"/>
      <c r="S651" s="201"/>
    </row>
    <row r="652" spans="2:19" s="187" customFormat="1" ht="18" customHeight="1">
      <c r="B652" s="201"/>
      <c r="C652" s="201"/>
      <c r="D652" s="201"/>
      <c r="E652" s="201"/>
      <c r="F652" s="201"/>
      <c r="G652" s="201"/>
      <c r="H652" s="201"/>
      <c r="I652" s="201"/>
      <c r="J652" s="201"/>
      <c r="K652" s="201"/>
      <c r="L652" s="201"/>
      <c r="M652" s="201"/>
      <c r="N652" s="201"/>
      <c r="O652" s="201"/>
      <c r="P652" s="201"/>
      <c r="Q652" s="201"/>
      <c r="R652" s="201"/>
      <c r="S652" s="201"/>
    </row>
    <row r="653" spans="2:19" s="187" customFormat="1" ht="18" customHeight="1">
      <c r="B653" s="201"/>
      <c r="C653" s="201"/>
      <c r="D653" s="201"/>
      <c r="E653" s="201"/>
      <c r="F653" s="201"/>
      <c r="G653" s="201"/>
      <c r="H653" s="201"/>
      <c r="I653" s="201"/>
      <c r="J653" s="201"/>
      <c r="K653" s="201"/>
      <c r="L653" s="201"/>
      <c r="M653" s="201"/>
      <c r="N653" s="201"/>
      <c r="O653" s="201"/>
      <c r="P653" s="201"/>
      <c r="Q653" s="201"/>
      <c r="R653" s="201"/>
      <c r="S653" s="201"/>
    </row>
    <row r="654" spans="2:19" s="187" customFormat="1" ht="18" customHeight="1">
      <c r="B654" s="201"/>
      <c r="C654" s="201"/>
      <c r="D654" s="201"/>
      <c r="E654" s="201"/>
      <c r="F654" s="201"/>
      <c r="G654" s="201"/>
      <c r="H654" s="201"/>
      <c r="I654" s="201"/>
      <c r="J654" s="201"/>
      <c r="K654" s="201"/>
      <c r="L654" s="201"/>
      <c r="M654" s="201"/>
      <c r="N654" s="201"/>
      <c r="O654" s="201"/>
      <c r="P654" s="201"/>
      <c r="Q654" s="201"/>
      <c r="R654" s="201"/>
      <c r="S654" s="201"/>
    </row>
    <row r="655" spans="2:19" s="187" customFormat="1" ht="18" customHeight="1">
      <c r="B655" s="201"/>
      <c r="C655" s="201"/>
      <c r="D655" s="201"/>
      <c r="E655" s="201"/>
      <c r="F655" s="201"/>
      <c r="G655" s="201"/>
      <c r="H655" s="201"/>
      <c r="I655" s="201"/>
      <c r="J655" s="201"/>
      <c r="K655" s="201"/>
      <c r="L655" s="201"/>
      <c r="M655" s="201"/>
      <c r="N655" s="201"/>
      <c r="O655" s="201"/>
      <c r="P655" s="201"/>
      <c r="Q655" s="201"/>
      <c r="R655" s="201"/>
      <c r="S655" s="201"/>
    </row>
    <row r="656" spans="2:19" s="187" customFormat="1" ht="18" customHeight="1">
      <c r="B656" s="201"/>
      <c r="C656" s="201"/>
      <c r="D656" s="201"/>
      <c r="E656" s="201"/>
      <c r="F656" s="201"/>
      <c r="G656" s="201"/>
      <c r="H656" s="201"/>
      <c r="I656" s="201"/>
      <c r="J656" s="201"/>
      <c r="K656" s="201"/>
      <c r="L656" s="201"/>
      <c r="M656" s="201"/>
      <c r="N656" s="201"/>
      <c r="O656" s="201"/>
      <c r="P656" s="201"/>
      <c r="Q656" s="201"/>
      <c r="R656" s="201"/>
      <c r="S656" s="201"/>
    </row>
    <row r="657" spans="2:19" s="187" customFormat="1" ht="18" customHeight="1">
      <c r="B657" s="201"/>
      <c r="C657" s="201"/>
      <c r="D657" s="201"/>
      <c r="E657" s="201"/>
      <c r="F657" s="201"/>
      <c r="G657" s="201"/>
      <c r="H657" s="201"/>
      <c r="I657" s="201"/>
      <c r="J657" s="201"/>
      <c r="K657" s="201"/>
      <c r="L657" s="201"/>
      <c r="M657" s="201"/>
      <c r="N657" s="201"/>
      <c r="O657" s="201"/>
      <c r="P657" s="201"/>
      <c r="Q657" s="201"/>
      <c r="R657" s="201"/>
      <c r="S657" s="201"/>
    </row>
    <row r="658" spans="2:19" s="187" customFormat="1" ht="18" customHeight="1">
      <c r="B658" s="201"/>
      <c r="C658" s="201"/>
      <c r="D658" s="201"/>
      <c r="E658" s="201"/>
      <c r="F658" s="201"/>
      <c r="G658" s="201"/>
      <c r="H658" s="201"/>
      <c r="I658" s="201"/>
      <c r="J658" s="201"/>
      <c r="K658" s="201"/>
      <c r="L658" s="201"/>
      <c r="M658" s="201"/>
      <c r="N658" s="201"/>
      <c r="O658" s="201"/>
      <c r="P658" s="201"/>
      <c r="Q658" s="201"/>
      <c r="R658" s="201"/>
      <c r="S658" s="201"/>
    </row>
    <row r="659" spans="2:19" s="187" customFormat="1" ht="18" customHeight="1">
      <c r="B659" s="201"/>
      <c r="C659" s="201"/>
      <c r="D659" s="201"/>
      <c r="E659" s="201"/>
      <c r="F659" s="201"/>
      <c r="G659" s="201"/>
      <c r="H659" s="201"/>
      <c r="I659" s="201"/>
      <c r="J659" s="201"/>
      <c r="K659" s="201"/>
      <c r="L659" s="201"/>
      <c r="M659" s="201"/>
      <c r="N659" s="201"/>
      <c r="O659" s="201"/>
      <c r="P659" s="201"/>
      <c r="Q659" s="201"/>
      <c r="R659" s="201"/>
      <c r="S659" s="201"/>
    </row>
    <row r="660" spans="2:19" s="187" customFormat="1" ht="18" customHeight="1">
      <c r="B660" s="201"/>
      <c r="C660" s="201"/>
      <c r="D660" s="201"/>
      <c r="E660" s="201"/>
      <c r="F660" s="201"/>
      <c r="G660" s="201"/>
      <c r="H660" s="201"/>
      <c r="I660" s="201"/>
      <c r="J660" s="201"/>
      <c r="K660" s="201"/>
      <c r="L660" s="201"/>
      <c r="M660" s="201"/>
      <c r="N660" s="201"/>
      <c r="O660" s="201"/>
      <c r="P660" s="201"/>
      <c r="Q660" s="201"/>
      <c r="R660" s="201"/>
      <c r="S660" s="201"/>
    </row>
    <row r="661" spans="2:19" s="187" customFormat="1" ht="18" customHeight="1">
      <c r="B661" s="201"/>
      <c r="C661" s="201"/>
      <c r="D661" s="201"/>
      <c r="E661" s="201"/>
      <c r="F661" s="201"/>
      <c r="G661" s="201"/>
      <c r="H661" s="201"/>
      <c r="I661" s="201"/>
      <c r="J661" s="201"/>
      <c r="K661" s="201"/>
      <c r="L661" s="201"/>
      <c r="M661" s="201"/>
      <c r="N661" s="201"/>
      <c r="O661" s="201"/>
      <c r="P661" s="201"/>
      <c r="Q661" s="201"/>
      <c r="R661" s="201"/>
      <c r="S661" s="201"/>
    </row>
    <row r="662" spans="2:19" s="187" customFormat="1" ht="18" customHeight="1">
      <c r="B662" s="201"/>
      <c r="C662" s="201"/>
      <c r="D662" s="201"/>
      <c r="E662" s="201"/>
      <c r="F662" s="201"/>
      <c r="G662" s="201"/>
      <c r="H662" s="201"/>
      <c r="I662" s="201"/>
      <c r="J662" s="201"/>
      <c r="K662" s="201"/>
      <c r="L662" s="201"/>
      <c r="M662" s="201"/>
      <c r="N662" s="201"/>
      <c r="O662" s="201"/>
      <c r="P662" s="201"/>
      <c r="Q662" s="201"/>
      <c r="R662" s="201"/>
      <c r="S662" s="201"/>
    </row>
    <row r="663" spans="2:19" s="187" customFormat="1" ht="18" customHeight="1">
      <c r="B663" s="201"/>
      <c r="C663" s="201"/>
      <c r="D663" s="201"/>
      <c r="E663" s="201"/>
      <c r="F663" s="201"/>
      <c r="G663" s="201"/>
      <c r="H663" s="201"/>
      <c r="I663" s="201"/>
      <c r="J663" s="201"/>
      <c r="K663" s="201"/>
      <c r="L663" s="201"/>
      <c r="M663" s="201"/>
      <c r="N663" s="201"/>
      <c r="O663" s="201"/>
      <c r="P663" s="201"/>
      <c r="Q663" s="201"/>
      <c r="R663" s="201"/>
      <c r="S663" s="201"/>
    </row>
    <row r="664" spans="2:19" s="187" customFormat="1" ht="18" customHeight="1">
      <c r="B664" s="201"/>
      <c r="C664" s="201"/>
      <c r="D664" s="201"/>
      <c r="E664" s="201"/>
      <c r="F664" s="201"/>
      <c r="G664" s="201"/>
      <c r="H664" s="201"/>
      <c r="I664" s="201"/>
      <c r="J664" s="201"/>
      <c r="K664" s="201"/>
      <c r="L664" s="201"/>
      <c r="M664" s="201"/>
      <c r="N664" s="201"/>
      <c r="O664" s="201"/>
      <c r="P664" s="201"/>
      <c r="Q664" s="201"/>
      <c r="R664" s="201"/>
      <c r="S664" s="201"/>
    </row>
    <row r="665" spans="2:19" s="187" customFormat="1" ht="18" customHeight="1">
      <c r="B665" s="201"/>
      <c r="C665" s="201"/>
      <c r="D665" s="201"/>
      <c r="E665" s="201"/>
      <c r="F665" s="201"/>
      <c r="G665" s="201"/>
      <c r="H665" s="201"/>
      <c r="I665" s="201"/>
      <c r="J665" s="201"/>
      <c r="K665" s="201"/>
      <c r="L665" s="201"/>
      <c r="M665" s="201"/>
      <c r="N665" s="201"/>
      <c r="O665" s="201"/>
      <c r="P665" s="201"/>
      <c r="Q665" s="201"/>
      <c r="R665" s="201"/>
      <c r="S665" s="201"/>
    </row>
    <row r="666" spans="2:19" s="187" customFormat="1" ht="18" customHeight="1">
      <c r="B666" s="201"/>
      <c r="C666" s="201"/>
      <c r="D666" s="201"/>
      <c r="E666" s="201"/>
      <c r="F666" s="201"/>
      <c r="G666" s="201"/>
      <c r="H666" s="201"/>
      <c r="I666" s="201"/>
      <c r="J666" s="201"/>
      <c r="K666" s="201"/>
      <c r="L666" s="201"/>
      <c r="M666" s="201"/>
      <c r="N666" s="201"/>
      <c r="O666" s="201"/>
      <c r="P666" s="201"/>
      <c r="Q666" s="201"/>
      <c r="R666" s="201"/>
      <c r="S666" s="201"/>
    </row>
    <row r="667" spans="2:19" s="187" customFormat="1" ht="18" customHeight="1">
      <c r="B667" s="201"/>
      <c r="C667" s="201"/>
      <c r="D667" s="201"/>
      <c r="E667" s="201"/>
      <c r="F667" s="201"/>
      <c r="G667" s="201"/>
      <c r="H667" s="201"/>
      <c r="I667" s="201"/>
      <c r="J667" s="201"/>
      <c r="K667" s="201"/>
      <c r="L667" s="201"/>
      <c r="M667" s="201"/>
      <c r="N667" s="201"/>
      <c r="O667" s="201"/>
      <c r="P667" s="201"/>
      <c r="Q667" s="201"/>
      <c r="R667" s="201"/>
      <c r="S667" s="201"/>
    </row>
    <row r="668" spans="2:19" s="187" customFormat="1" ht="18" customHeight="1">
      <c r="B668" s="201"/>
      <c r="C668" s="201"/>
      <c r="D668" s="201"/>
      <c r="E668" s="201"/>
      <c r="F668" s="201"/>
      <c r="G668" s="201"/>
      <c r="H668" s="201"/>
      <c r="I668" s="201"/>
      <c r="J668" s="201"/>
      <c r="K668" s="201"/>
      <c r="L668" s="201"/>
      <c r="M668" s="201"/>
      <c r="N668" s="201"/>
      <c r="O668" s="201"/>
      <c r="P668" s="201"/>
      <c r="Q668" s="201"/>
      <c r="R668" s="201"/>
      <c r="S668" s="201"/>
    </row>
    <row r="669" spans="2:19" s="187" customFormat="1" ht="18" customHeight="1">
      <c r="B669" s="201"/>
      <c r="C669" s="201"/>
      <c r="D669" s="201"/>
      <c r="E669" s="201"/>
      <c r="F669" s="201"/>
      <c r="G669" s="201"/>
      <c r="H669" s="201"/>
      <c r="I669" s="201"/>
      <c r="J669" s="201"/>
      <c r="K669" s="201"/>
      <c r="L669" s="201"/>
      <c r="M669" s="201"/>
      <c r="N669" s="201"/>
      <c r="O669" s="201"/>
      <c r="P669" s="201"/>
      <c r="Q669" s="201"/>
      <c r="R669" s="201"/>
      <c r="S669" s="201"/>
    </row>
    <row r="670" spans="2:19" s="187" customFormat="1" ht="18" customHeight="1">
      <c r="B670" s="201"/>
      <c r="C670" s="201"/>
      <c r="D670" s="201"/>
      <c r="E670" s="201"/>
      <c r="F670" s="201"/>
      <c r="G670" s="201"/>
      <c r="H670" s="201"/>
      <c r="I670" s="201"/>
      <c r="J670" s="201"/>
      <c r="K670" s="201"/>
      <c r="L670" s="201"/>
      <c r="M670" s="201"/>
      <c r="N670" s="201"/>
      <c r="O670" s="201"/>
      <c r="P670" s="201"/>
      <c r="Q670" s="201"/>
      <c r="R670" s="201"/>
      <c r="S670" s="201"/>
    </row>
    <row r="671" spans="2:19" s="187" customFormat="1" ht="18" customHeight="1">
      <c r="B671" s="201"/>
      <c r="C671" s="201"/>
      <c r="D671" s="201"/>
      <c r="E671" s="201"/>
      <c r="F671" s="201"/>
      <c r="G671" s="201"/>
      <c r="H671" s="201"/>
      <c r="I671" s="201"/>
      <c r="J671" s="201"/>
      <c r="K671" s="201"/>
      <c r="L671" s="201"/>
      <c r="M671" s="201"/>
      <c r="N671" s="201"/>
      <c r="O671" s="201"/>
      <c r="P671" s="201"/>
      <c r="Q671" s="201"/>
      <c r="R671" s="201"/>
      <c r="S671" s="201"/>
    </row>
    <row r="672" spans="2:19" s="187" customFormat="1" ht="18" customHeight="1">
      <c r="B672" s="201"/>
      <c r="C672" s="201"/>
      <c r="D672" s="201"/>
      <c r="E672" s="201"/>
      <c r="F672" s="201"/>
      <c r="G672" s="201"/>
      <c r="H672" s="201"/>
      <c r="I672" s="201"/>
      <c r="J672" s="201"/>
      <c r="K672" s="201"/>
      <c r="L672" s="201"/>
      <c r="M672" s="201"/>
      <c r="N672" s="201"/>
      <c r="O672" s="201"/>
      <c r="P672" s="201"/>
      <c r="Q672" s="201"/>
      <c r="R672" s="201"/>
      <c r="S672" s="201"/>
    </row>
    <row r="673" spans="2:19" s="187" customFormat="1" ht="18" customHeight="1">
      <c r="B673" s="201"/>
      <c r="C673" s="201"/>
      <c r="D673" s="201"/>
      <c r="E673" s="201"/>
      <c r="F673" s="201"/>
      <c r="G673" s="201"/>
      <c r="H673" s="201"/>
      <c r="I673" s="201"/>
      <c r="J673" s="201"/>
      <c r="K673" s="201"/>
      <c r="L673" s="201"/>
      <c r="M673" s="201"/>
      <c r="N673" s="201"/>
      <c r="O673" s="201"/>
      <c r="P673" s="201"/>
      <c r="Q673" s="201"/>
      <c r="R673" s="201"/>
      <c r="S673" s="201"/>
    </row>
    <row r="674" spans="2:19" s="187" customFormat="1" ht="18" customHeight="1">
      <c r="B674" s="201"/>
      <c r="C674" s="201"/>
      <c r="D674" s="201"/>
      <c r="E674" s="201"/>
      <c r="F674" s="201"/>
      <c r="G674" s="201"/>
      <c r="H674" s="201"/>
      <c r="I674" s="201"/>
      <c r="J674" s="201"/>
      <c r="K674" s="201"/>
      <c r="L674" s="201"/>
      <c r="M674" s="201"/>
      <c r="N674" s="201"/>
      <c r="O674" s="201"/>
      <c r="P674" s="201"/>
      <c r="Q674" s="201"/>
      <c r="R674" s="201"/>
      <c r="S674" s="201"/>
    </row>
    <row r="675" spans="2:19" s="187" customFormat="1" ht="18" customHeight="1">
      <c r="B675" s="201"/>
      <c r="C675" s="201"/>
      <c r="D675" s="201"/>
      <c r="E675" s="201"/>
      <c r="F675" s="201"/>
      <c r="G675" s="201"/>
      <c r="H675" s="201"/>
      <c r="I675" s="201"/>
      <c r="J675" s="201"/>
      <c r="K675" s="201"/>
      <c r="L675" s="201"/>
      <c r="M675" s="201"/>
      <c r="N675" s="201"/>
      <c r="O675" s="201"/>
      <c r="P675" s="201"/>
      <c r="Q675" s="201"/>
      <c r="R675" s="201"/>
      <c r="S675" s="201"/>
    </row>
    <row r="676" spans="2:19" s="187" customFormat="1" ht="18" customHeight="1">
      <c r="B676" s="201"/>
      <c r="C676" s="201"/>
      <c r="D676" s="201"/>
      <c r="E676" s="201"/>
      <c r="F676" s="201"/>
      <c r="G676" s="201"/>
      <c r="H676" s="201"/>
      <c r="I676" s="201"/>
      <c r="J676" s="201"/>
      <c r="K676" s="201"/>
      <c r="L676" s="201"/>
      <c r="M676" s="201"/>
      <c r="N676" s="201"/>
      <c r="O676" s="201"/>
      <c r="P676" s="201"/>
      <c r="Q676" s="201"/>
      <c r="R676" s="201"/>
      <c r="S676" s="201"/>
    </row>
    <row r="677" spans="2:19" s="187" customFormat="1" ht="18" customHeight="1">
      <c r="B677" s="201"/>
      <c r="C677" s="201"/>
      <c r="D677" s="201"/>
      <c r="E677" s="201"/>
      <c r="F677" s="201"/>
      <c r="G677" s="201"/>
      <c r="H677" s="201"/>
      <c r="I677" s="201"/>
      <c r="J677" s="201"/>
      <c r="K677" s="201"/>
      <c r="L677" s="201"/>
      <c r="M677" s="201"/>
      <c r="N677" s="201"/>
      <c r="O677" s="201"/>
      <c r="P677" s="201"/>
      <c r="Q677" s="201"/>
      <c r="R677" s="201"/>
      <c r="S677" s="201"/>
    </row>
    <row r="678" spans="2:19" s="187" customFormat="1" ht="18" customHeight="1">
      <c r="B678" s="201"/>
      <c r="C678" s="201"/>
      <c r="D678" s="201"/>
      <c r="E678" s="201"/>
      <c r="F678" s="201"/>
      <c r="G678" s="201"/>
      <c r="H678" s="201"/>
      <c r="I678" s="201"/>
      <c r="J678" s="201"/>
      <c r="K678" s="201"/>
      <c r="L678" s="201"/>
      <c r="M678" s="201"/>
      <c r="N678" s="201"/>
      <c r="O678" s="201"/>
      <c r="P678" s="201"/>
      <c r="Q678" s="201"/>
      <c r="R678" s="201"/>
      <c r="S678" s="201"/>
    </row>
    <row r="679" spans="2:19" s="187" customFormat="1" ht="18" customHeight="1">
      <c r="B679" s="201"/>
      <c r="C679" s="201"/>
      <c r="D679" s="201"/>
      <c r="E679" s="201"/>
      <c r="F679" s="201"/>
      <c r="G679" s="201"/>
      <c r="H679" s="201"/>
      <c r="I679" s="201"/>
      <c r="J679" s="201"/>
      <c r="K679" s="201"/>
      <c r="L679" s="201"/>
      <c r="M679" s="201"/>
      <c r="N679" s="201"/>
      <c r="O679" s="201"/>
      <c r="P679" s="201"/>
      <c r="Q679" s="201"/>
      <c r="R679" s="201"/>
      <c r="S679" s="201"/>
    </row>
    <row r="680" spans="2:19" s="187" customFormat="1" ht="18" customHeight="1">
      <c r="B680" s="201"/>
      <c r="C680" s="201"/>
      <c r="D680" s="201"/>
      <c r="E680" s="201"/>
      <c r="F680" s="201"/>
      <c r="G680" s="201"/>
      <c r="H680" s="201"/>
      <c r="I680" s="201"/>
      <c r="J680" s="201"/>
      <c r="K680" s="201"/>
      <c r="L680" s="201"/>
      <c r="M680" s="201"/>
      <c r="N680" s="201"/>
      <c r="O680" s="201"/>
      <c r="P680" s="201"/>
      <c r="Q680" s="201"/>
      <c r="R680" s="201"/>
      <c r="S680" s="201"/>
    </row>
    <row r="681" spans="2:19" s="187" customFormat="1" ht="18" customHeight="1">
      <c r="B681" s="201"/>
      <c r="C681" s="201"/>
      <c r="D681" s="201"/>
      <c r="E681" s="201"/>
      <c r="F681" s="201"/>
      <c r="G681" s="201"/>
      <c r="H681" s="201"/>
      <c r="I681" s="201"/>
      <c r="J681" s="201"/>
      <c r="K681" s="201"/>
      <c r="L681" s="201"/>
      <c r="M681" s="201"/>
      <c r="N681" s="201"/>
      <c r="O681" s="201"/>
      <c r="P681" s="201"/>
      <c r="Q681" s="201"/>
      <c r="R681" s="201"/>
      <c r="S681" s="201"/>
    </row>
    <row r="682" spans="2:19" s="187" customFormat="1" ht="18" customHeight="1">
      <c r="B682" s="201"/>
      <c r="C682" s="201"/>
      <c r="D682" s="201"/>
      <c r="E682" s="201"/>
      <c r="F682" s="201"/>
      <c r="G682" s="201"/>
      <c r="H682" s="201"/>
      <c r="I682" s="201"/>
      <c r="J682" s="201"/>
      <c r="K682" s="201"/>
      <c r="L682" s="201"/>
      <c r="M682" s="201"/>
      <c r="N682" s="201"/>
      <c r="O682" s="201"/>
      <c r="P682" s="201"/>
      <c r="Q682" s="201"/>
      <c r="R682" s="201"/>
      <c r="S682" s="201"/>
    </row>
    <row r="683" spans="2:19" s="187" customFormat="1" ht="18" customHeight="1">
      <c r="B683" s="201"/>
      <c r="C683" s="201"/>
      <c r="D683" s="201"/>
      <c r="E683" s="201"/>
      <c r="F683" s="201"/>
      <c r="G683" s="201"/>
      <c r="H683" s="201"/>
      <c r="I683" s="201"/>
      <c r="J683" s="201"/>
      <c r="K683" s="201"/>
      <c r="L683" s="201"/>
      <c r="M683" s="201"/>
      <c r="N683" s="201"/>
      <c r="O683" s="201"/>
      <c r="P683" s="201"/>
      <c r="Q683" s="201"/>
      <c r="R683" s="201"/>
      <c r="S683" s="201"/>
    </row>
    <row r="684" spans="2:19" s="187" customFormat="1" ht="18" customHeight="1">
      <c r="B684" s="201"/>
      <c r="C684" s="201"/>
      <c r="D684" s="201"/>
      <c r="E684" s="201"/>
      <c r="F684" s="201"/>
      <c r="G684" s="201"/>
      <c r="H684" s="201"/>
      <c r="I684" s="201"/>
      <c r="J684" s="201"/>
      <c r="K684" s="201"/>
      <c r="L684" s="201"/>
      <c r="M684" s="201"/>
      <c r="N684" s="201"/>
      <c r="O684" s="201"/>
      <c r="P684" s="201"/>
      <c r="Q684" s="201"/>
      <c r="R684" s="201"/>
      <c r="S684" s="201"/>
    </row>
    <row r="685" spans="2:19" s="187" customFormat="1" ht="18" customHeight="1">
      <c r="B685" s="201"/>
      <c r="C685" s="201"/>
      <c r="D685" s="201"/>
      <c r="E685" s="201"/>
      <c r="F685" s="201"/>
      <c r="G685" s="201"/>
      <c r="H685" s="201"/>
      <c r="I685" s="201"/>
      <c r="J685" s="201"/>
      <c r="K685" s="201"/>
      <c r="L685" s="201"/>
      <c r="M685" s="201"/>
      <c r="N685" s="201"/>
      <c r="O685" s="201"/>
      <c r="P685" s="201"/>
      <c r="Q685" s="201"/>
      <c r="R685" s="201"/>
      <c r="S685" s="201"/>
    </row>
    <row r="686" spans="2:19" s="187" customFormat="1" ht="18" customHeight="1">
      <c r="B686" s="201"/>
      <c r="C686" s="201"/>
      <c r="D686" s="201"/>
      <c r="E686" s="201"/>
      <c r="F686" s="201"/>
      <c r="G686" s="201"/>
      <c r="H686" s="201"/>
      <c r="I686" s="201"/>
      <c r="J686" s="201"/>
      <c r="K686" s="201"/>
      <c r="L686" s="201"/>
      <c r="M686" s="201"/>
      <c r="N686" s="201"/>
      <c r="O686" s="201"/>
      <c r="P686" s="201"/>
      <c r="Q686" s="201"/>
      <c r="R686" s="201"/>
      <c r="S686" s="201"/>
    </row>
    <row r="687" spans="2:19" s="187" customFormat="1" ht="18" customHeight="1">
      <c r="B687" s="201"/>
      <c r="C687" s="201"/>
      <c r="D687" s="201"/>
      <c r="E687" s="201"/>
      <c r="F687" s="201"/>
      <c r="G687" s="201"/>
      <c r="H687" s="201"/>
      <c r="I687" s="201"/>
      <c r="J687" s="201"/>
      <c r="K687" s="201"/>
      <c r="L687" s="201"/>
      <c r="M687" s="201"/>
      <c r="N687" s="201"/>
      <c r="O687" s="201"/>
      <c r="P687" s="201"/>
      <c r="Q687" s="201"/>
      <c r="R687" s="201"/>
      <c r="S687" s="201"/>
    </row>
    <row r="688" spans="2:19" s="187" customFormat="1" ht="18" customHeight="1">
      <c r="B688" s="201"/>
      <c r="C688" s="201"/>
      <c r="D688" s="201"/>
      <c r="E688" s="201"/>
      <c r="F688" s="201"/>
      <c r="G688" s="201"/>
      <c r="H688" s="201"/>
      <c r="I688" s="201"/>
      <c r="J688" s="201"/>
      <c r="K688" s="201"/>
      <c r="L688" s="201"/>
      <c r="M688" s="201"/>
      <c r="N688" s="201"/>
      <c r="O688" s="201"/>
      <c r="P688" s="201"/>
      <c r="Q688" s="201"/>
      <c r="R688" s="201"/>
      <c r="S688" s="201"/>
    </row>
    <row r="689" spans="2:19" s="187" customFormat="1" ht="18" customHeight="1">
      <c r="B689" s="201"/>
      <c r="C689" s="201"/>
      <c r="D689" s="201"/>
      <c r="E689" s="201"/>
      <c r="F689" s="201"/>
      <c r="G689" s="201"/>
      <c r="H689" s="201"/>
      <c r="I689" s="201"/>
      <c r="J689" s="201"/>
      <c r="K689" s="201"/>
      <c r="L689" s="201"/>
      <c r="M689" s="201"/>
      <c r="N689" s="201"/>
      <c r="O689" s="201"/>
      <c r="P689" s="201"/>
      <c r="Q689" s="201"/>
      <c r="R689" s="201"/>
      <c r="S689" s="201"/>
    </row>
    <row r="690" spans="2:19" s="187" customFormat="1" ht="18" customHeight="1">
      <c r="B690" s="201"/>
      <c r="C690" s="201"/>
      <c r="D690" s="201"/>
      <c r="E690" s="201"/>
      <c r="F690" s="201"/>
      <c r="G690" s="201"/>
      <c r="H690" s="201"/>
      <c r="I690" s="201"/>
      <c r="J690" s="201"/>
      <c r="K690" s="201"/>
      <c r="L690" s="201"/>
      <c r="M690" s="201"/>
      <c r="N690" s="201"/>
      <c r="O690" s="201"/>
      <c r="P690" s="201"/>
      <c r="Q690" s="201"/>
      <c r="R690" s="201"/>
      <c r="S690" s="201"/>
    </row>
    <row r="691" spans="2:19" s="187" customFormat="1" ht="18" customHeight="1">
      <c r="B691" s="201"/>
      <c r="C691" s="201"/>
      <c r="D691" s="201"/>
      <c r="E691" s="201"/>
      <c r="F691" s="201"/>
      <c r="G691" s="201"/>
      <c r="H691" s="201"/>
      <c r="I691" s="201"/>
      <c r="J691" s="201"/>
      <c r="K691" s="201"/>
      <c r="L691" s="201"/>
      <c r="M691" s="201"/>
      <c r="N691" s="201"/>
      <c r="O691" s="201"/>
      <c r="P691" s="201"/>
      <c r="Q691" s="201"/>
      <c r="R691" s="201"/>
      <c r="S691" s="201"/>
    </row>
    <row r="692" spans="2:19" s="187" customFormat="1" ht="18" customHeight="1">
      <c r="B692" s="201"/>
      <c r="C692" s="201"/>
      <c r="D692" s="201"/>
      <c r="E692" s="201"/>
      <c r="F692" s="201"/>
      <c r="G692" s="201"/>
      <c r="H692" s="201"/>
      <c r="I692" s="201"/>
      <c r="J692" s="201"/>
      <c r="K692" s="201"/>
      <c r="L692" s="201"/>
      <c r="M692" s="201"/>
      <c r="N692" s="201"/>
      <c r="O692" s="201"/>
      <c r="P692" s="201"/>
      <c r="Q692" s="201"/>
      <c r="R692" s="201"/>
      <c r="S692" s="201"/>
    </row>
    <row r="693" spans="2:19" s="187" customFormat="1" ht="18" customHeight="1">
      <c r="B693" s="201"/>
      <c r="C693" s="201"/>
      <c r="D693" s="201"/>
      <c r="E693" s="201"/>
      <c r="F693" s="201"/>
      <c r="G693" s="201"/>
      <c r="H693" s="201"/>
      <c r="I693" s="201"/>
      <c r="J693" s="201"/>
      <c r="K693" s="201"/>
      <c r="L693" s="201"/>
      <c r="M693" s="201"/>
      <c r="N693" s="201"/>
      <c r="O693" s="201"/>
      <c r="P693" s="201"/>
      <c r="Q693" s="201"/>
      <c r="R693" s="201"/>
      <c r="S693" s="201"/>
    </row>
    <row r="694" spans="2:19" s="187" customFormat="1" ht="18" customHeight="1">
      <c r="B694" s="201"/>
      <c r="C694" s="201"/>
      <c r="D694" s="201"/>
      <c r="E694" s="201"/>
      <c r="F694" s="201"/>
      <c r="G694" s="201"/>
      <c r="H694" s="201"/>
      <c r="I694" s="201"/>
      <c r="J694" s="201"/>
      <c r="K694" s="201"/>
      <c r="L694" s="201"/>
      <c r="M694" s="201"/>
      <c r="N694" s="201"/>
      <c r="O694" s="201"/>
      <c r="P694" s="201"/>
      <c r="Q694" s="201"/>
      <c r="R694" s="201"/>
      <c r="S694" s="201"/>
    </row>
    <row r="695" spans="2:19" s="187" customFormat="1" ht="18" customHeight="1">
      <c r="B695" s="201"/>
      <c r="C695" s="201"/>
      <c r="D695" s="201"/>
      <c r="E695" s="201"/>
      <c r="F695" s="201"/>
      <c r="G695" s="201"/>
      <c r="H695" s="201"/>
      <c r="I695" s="201"/>
      <c r="J695" s="201"/>
      <c r="K695" s="201"/>
      <c r="L695" s="201"/>
      <c r="M695" s="201"/>
      <c r="N695" s="201"/>
      <c r="O695" s="201"/>
      <c r="P695" s="201"/>
      <c r="Q695" s="201"/>
      <c r="R695" s="201"/>
      <c r="S695" s="201"/>
    </row>
    <row r="696" spans="2:19" s="187" customFormat="1" ht="18" customHeight="1">
      <c r="B696" s="201"/>
      <c r="C696" s="201"/>
      <c r="D696" s="201"/>
      <c r="E696" s="201"/>
      <c r="F696" s="201"/>
      <c r="G696" s="201"/>
      <c r="H696" s="201"/>
      <c r="I696" s="201"/>
      <c r="J696" s="201"/>
      <c r="K696" s="201"/>
      <c r="L696" s="201"/>
      <c r="M696" s="201"/>
      <c r="N696" s="201"/>
      <c r="O696" s="201"/>
      <c r="P696" s="201"/>
      <c r="Q696" s="201"/>
      <c r="R696" s="201"/>
      <c r="S696" s="201"/>
    </row>
    <row r="697" spans="2:19" s="187" customFormat="1" ht="18" customHeight="1">
      <c r="B697" s="201"/>
      <c r="C697" s="201"/>
      <c r="D697" s="201"/>
      <c r="E697" s="201"/>
      <c r="F697" s="201"/>
      <c r="G697" s="201"/>
      <c r="H697" s="201"/>
      <c r="I697" s="201"/>
      <c r="J697" s="201"/>
      <c r="K697" s="201"/>
      <c r="L697" s="201"/>
      <c r="M697" s="201"/>
      <c r="N697" s="201"/>
      <c r="O697" s="201"/>
      <c r="P697" s="201"/>
      <c r="Q697" s="201"/>
      <c r="R697" s="201"/>
      <c r="S697" s="201"/>
    </row>
    <row r="698" spans="2:19" s="187" customFormat="1" ht="18" customHeight="1">
      <c r="B698" s="201"/>
      <c r="C698" s="201"/>
      <c r="D698" s="201"/>
      <c r="E698" s="201"/>
      <c r="F698" s="201"/>
      <c r="G698" s="201"/>
      <c r="H698" s="201"/>
      <c r="I698" s="201"/>
      <c r="J698" s="201"/>
      <c r="K698" s="201"/>
      <c r="L698" s="201"/>
      <c r="M698" s="201"/>
      <c r="N698" s="201"/>
      <c r="O698" s="201"/>
      <c r="P698" s="201"/>
      <c r="Q698" s="201"/>
      <c r="R698" s="201"/>
      <c r="S698" s="201"/>
    </row>
    <row r="699" spans="2:19" s="187" customFormat="1" ht="18" customHeight="1">
      <c r="B699" s="201"/>
      <c r="C699" s="201"/>
      <c r="D699" s="201"/>
      <c r="E699" s="201"/>
      <c r="F699" s="201"/>
      <c r="G699" s="201"/>
      <c r="H699" s="201"/>
      <c r="I699" s="201"/>
      <c r="J699" s="201"/>
      <c r="K699" s="201"/>
      <c r="L699" s="201"/>
      <c r="M699" s="201"/>
      <c r="N699" s="201"/>
      <c r="O699" s="201"/>
      <c r="P699" s="201"/>
      <c r="Q699" s="201"/>
      <c r="R699" s="201"/>
      <c r="S699" s="201"/>
    </row>
    <row r="700" spans="2:19" s="187" customFormat="1" ht="18" customHeight="1">
      <c r="B700" s="201"/>
      <c r="C700" s="201"/>
      <c r="D700" s="201"/>
      <c r="E700" s="201"/>
      <c r="F700" s="201"/>
      <c r="G700" s="201"/>
      <c r="H700" s="201"/>
      <c r="I700" s="201"/>
      <c r="J700" s="201"/>
      <c r="K700" s="201"/>
      <c r="L700" s="201"/>
      <c r="M700" s="201"/>
      <c r="N700" s="201"/>
      <c r="O700" s="201"/>
      <c r="P700" s="201"/>
      <c r="Q700" s="201"/>
      <c r="R700" s="201"/>
      <c r="S700" s="201"/>
    </row>
    <row r="701" spans="2:19" s="187" customFormat="1" ht="18" customHeight="1">
      <c r="B701" s="201"/>
      <c r="C701" s="201"/>
      <c r="D701" s="201"/>
      <c r="E701" s="201"/>
      <c r="F701" s="201"/>
      <c r="G701" s="201"/>
      <c r="H701" s="201"/>
      <c r="I701" s="201"/>
      <c r="J701" s="201"/>
      <c r="K701" s="201"/>
      <c r="L701" s="201"/>
      <c r="M701" s="201"/>
      <c r="N701" s="201"/>
      <c r="O701" s="201"/>
      <c r="P701" s="201"/>
      <c r="Q701" s="201"/>
      <c r="R701" s="201"/>
      <c r="S701" s="201"/>
    </row>
    <row r="702" spans="2:19" s="187" customFormat="1" ht="18" customHeight="1">
      <c r="B702" s="201"/>
      <c r="C702" s="201"/>
      <c r="D702" s="201"/>
      <c r="E702" s="201"/>
      <c r="F702" s="201"/>
      <c r="G702" s="201"/>
      <c r="H702" s="201"/>
      <c r="I702" s="201"/>
      <c r="J702" s="201"/>
      <c r="K702" s="201"/>
      <c r="L702" s="201"/>
      <c r="M702" s="201"/>
      <c r="N702" s="201"/>
      <c r="O702" s="201"/>
      <c r="P702" s="201"/>
      <c r="Q702" s="201"/>
      <c r="R702" s="201"/>
      <c r="S702" s="201"/>
    </row>
    <row r="703" spans="2:19" s="187" customFormat="1" ht="18" customHeight="1">
      <c r="B703" s="201"/>
      <c r="C703" s="201"/>
      <c r="D703" s="201"/>
      <c r="E703" s="201"/>
      <c r="F703" s="201"/>
      <c r="G703" s="201"/>
      <c r="H703" s="201"/>
      <c r="I703" s="201"/>
      <c r="J703" s="201"/>
      <c r="K703" s="201"/>
      <c r="L703" s="201"/>
      <c r="M703" s="201"/>
      <c r="N703" s="201"/>
      <c r="O703" s="201"/>
      <c r="P703" s="201"/>
      <c r="Q703" s="201"/>
      <c r="R703" s="201"/>
      <c r="S703" s="201"/>
    </row>
    <row r="704" spans="2:19" s="187" customFormat="1" ht="18" customHeight="1">
      <c r="B704" s="201"/>
      <c r="C704" s="201"/>
      <c r="D704" s="201"/>
      <c r="E704" s="201"/>
      <c r="F704" s="201"/>
      <c r="G704" s="201"/>
      <c r="H704" s="201"/>
      <c r="I704" s="201"/>
      <c r="J704" s="201"/>
      <c r="K704" s="201"/>
      <c r="L704" s="201"/>
      <c r="M704" s="201"/>
      <c r="N704" s="201"/>
      <c r="O704" s="201"/>
      <c r="P704" s="201"/>
      <c r="Q704" s="201"/>
      <c r="R704" s="201"/>
      <c r="S704" s="201"/>
    </row>
    <row r="705" spans="2:19" s="187" customFormat="1" ht="18" customHeight="1">
      <c r="B705" s="201"/>
      <c r="C705" s="201"/>
      <c r="D705" s="201"/>
      <c r="E705" s="201"/>
      <c r="F705" s="201"/>
      <c r="G705" s="201"/>
      <c r="H705" s="201"/>
      <c r="I705" s="201"/>
      <c r="J705" s="201"/>
      <c r="K705" s="201"/>
      <c r="L705" s="201"/>
      <c r="M705" s="201"/>
      <c r="N705" s="201"/>
      <c r="O705" s="201"/>
      <c r="P705" s="201"/>
      <c r="Q705" s="201"/>
      <c r="R705" s="201"/>
      <c r="S705" s="201"/>
    </row>
    <row r="706" spans="2:19" s="187" customFormat="1" ht="18" customHeight="1">
      <c r="B706" s="201"/>
      <c r="C706" s="201"/>
      <c r="D706" s="201"/>
      <c r="E706" s="201"/>
      <c r="F706" s="201"/>
      <c r="G706" s="201"/>
      <c r="H706" s="201"/>
      <c r="I706" s="201"/>
      <c r="J706" s="201"/>
      <c r="K706" s="201"/>
      <c r="L706" s="201"/>
      <c r="M706" s="201"/>
      <c r="N706" s="201"/>
      <c r="O706" s="201"/>
      <c r="P706" s="201"/>
      <c r="Q706" s="201"/>
      <c r="R706" s="201"/>
      <c r="S706" s="201"/>
    </row>
    <row r="707" spans="2:19" s="187" customFormat="1" ht="18" customHeight="1">
      <c r="B707" s="201"/>
      <c r="C707" s="201"/>
      <c r="D707" s="201"/>
      <c r="E707" s="201"/>
      <c r="F707" s="201"/>
      <c r="G707" s="201"/>
      <c r="H707" s="201"/>
      <c r="I707" s="201"/>
      <c r="J707" s="201"/>
      <c r="K707" s="201"/>
      <c r="L707" s="201"/>
      <c r="M707" s="201"/>
      <c r="N707" s="201"/>
      <c r="O707" s="201"/>
      <c r="P707" s="201"/>
      <c r="Q707" s="201"/>
      <c r="R707" s="201"/>
      <c r="S707" s="201"/>
    </row>
    <row r="708" spans="2:19" s="187" customFormat="1" ht="18" customHeight="1">
      <c r="B708" s="201"/>
      <c r="C708" s="201"/>
      <c r="D708" s="201"/>
      <c r="E708" s="201"/>
      <c r="F708" s="201"/>
      <c r="G708" s="201"/>
      <c r="H708" s="201"/>
      <c r="I708" s="201"/>
      <c r="J708" s="201"/>
      <c r="K708" s="201"/>
      <c r="L708" s="201"/>
      <c r="M708" s="201"/>
      <c r="N708" s="201"/>
      <c r="O708" s="201"/>
      <c r="P708" s="201"/>
      <c r="Q708" s="201"/>
      <c r="R708" s="201"/>
      <c r="S708" s="201"/>
    </row>
    <row r="709" spans="2:19" s="187" customFormat="1" ht="18" customHeight="1">
      <c r="B709" s="201"/>
      <c r="C709" s="201"/>
      <c r="D709" s="201"/>
      <c r="E709" s="201"/>
      <c r="F709" s="201"/>
      <c r="G709" s="201"/>
      <c r="H709" s="201"/>
      <c r="I709" s="201"/>
      <c r="J709" s="201"/>
      <c r="K709" s="201"/>
      <c r="L709" s="201"/>
      <c r="M709" s="201"/>
      <c r="N709" s="201"/>
      <c r="O709" s="201"/>
      <c r="P709" s="201"/>
      <c r="Q709" s="201"/>
      <c r="R709" s="201"/>
      <c r="S709" s="201"/>
    </row>
    <row r="710" spans="2:19" s="187" customFormat="1" ht="18" customHeight="1">
      <c r="B710" s="201"/>
      <c r="C710" s="201"/>
      <c r="D710" s="201"/>
      <c r="E710" s="201"/>
      <c r="F710" s="201"/>
      <c r="G710" s="201"/>
      <c r="H710" s="201"/>
      <c r="I710" s="201"/>
      <c r="J710" s="201"/>
      <c r="K710" s="201"/>
      <c r="L710" s="201"/>
      <c r="M710" s="201"/>
      <c r="N710" s="201"/>
      <c r="O710" s="201"/>
      <c r="P710" s="201"/>
      <c r="Q710" s="201"/>
      <c r="R710" s="201"/>
      <c r="S710" s="201"/>
    </row>
    <row r="711" spans="2:19" s="187" customFormat="1" ht="18" customHeight="1">
      <c r="B711" s="201"/>
      <c r="C711" s="201"/>
      <c r="D711" s="201"/>
      <c r="E711" s="201"/>
      <c r="F711" s="201"/>
      <c r="G711" s="201"/>
      <c r="H711" s="201"/>
      <c r="I711" s="201"/>
      <c r="J711" s="201"/>
      <c r="K711" s="201"/>
      <c r="L711" s="201"/>
      <c r="M711" s="201"/>
      <c r="N711" s="201"/>
      <c r="O711" s="201"/>
      <c r="P711" s="201"/>
      <c r="Q711" s="201"/>
      <c r="R711" s="201"/>
      <c r="S711" s="201"/>
    </row>
    <row r="712" spans="2:19" s="187" customFormat="1" ht="18" customHeight="1">
      <c r="B712" s="201"/>
      <c r="C712" s="201"/>
      <c r="D712" s="201"/>
      <c r="E712" s="201"/>
      <c r="F712" s="201"/>
      <c r="G712" s="201"/>
      <c r="H712" s="201"/>
      <c r="I712" s="201"/>
      <c r="J712" s="201"/>
      <c r="K712" s="201"/>
      <c r="L712" s="201"/>
      <c r="M712" s="201"/>
      <c r="N712" s="201"/>
      <c r="O712" s="201"/>
      <c r="P712" s="201"/>
      <c r="Q712" s="201"/>
      <c r="R712" s="201"/>
      <c r="S712" s="201"/>
    </row>
    <row r="713" spans="2:19" s="187" customFormat="1" ht="18" customHeight="1">
      <c r="B713" s="201"/>
      <c r="C713" s="201"/>
      <c r="D713" s="201"/>
      <c r="E713" s="201"/>
      <c r="F713" s="201"/>
      <c r="G713" s="201"/>
      <c r="H713" s="201"/>
      <c r="I713" s="201"/>
      <c r="J713" s="201"/>
      <c r="K713" s="201"/>
      <c r="L713" s="201"/>
      <c r="M713" s="201"/>
      <c r="N713" s="201"/>
      <c r="O713" s="201"/>
      <c r="P713" s="201"/>
      <c r="Q713" s="201"/>
      <c r="R713" s="201"/>
      <c r="S713" s="201"/>
    </row>
    <row r="714" spans="2:19" s="187" customFormat="1" ht="18" customHeight="1">
      <c r="B714" s="201"/>
      <c r="C714" s="201"/>
      <c r="D714" s="201"/>
      <c r="E714" s="201"/>
      <c r="F714" s="201"/>
      <c r="G714" s="201"/>
      <c r="H714" s="201"/>
      <c r="I714" s="201"/>
      <c r="J714" s="201"/>
      <c r="K714" s="201"/>
      <c r="L714" s="201"/>
      <c r="M714" s="201"/>
      <c r="N714" s="201"/>
      <c r="O714" s="201"/>
      <c r="P714" s="201"/>
      <c r="Q714" s="201"/>
      <c r="R714" s="201"/>
      <c r="S714" s="201"/>
    </row>
    <row r="715" spans="2:19" s="187" customFormat="1" ht="18" customHeight="1">
      <c r="B715" s="201"/>
      <c r="C715" s="201"/>
      <c r="D715" s="201"/>
      <c r="E715" s="201"/>
      <c r="F715" s="201"/>
      <c r="G715" s="201"/>
      <c r="H715" s="201"/>
      <c r="I715" s="201"/>
      <c r="J715" s="201"/>
      <c r="K715" s="201"/>
      <c r="L715" s="201"/>
      <c r="M715" s="201"/>
      <c r="N715" s="201"/>
      <c r="O715" s="201"/>
      <c r="P715" s="201"/>
      <c r="Q715" s="201"/>
      <c r="R715" s="201"/>
      <c r="S715" s="201"/>
    </row>
    <row r="716" spans="2:19" s="187" customFormat="1" ht="18" customHeight="1">
      <c r="B716" s="201"/>
      <c r="C716" s="201"/>
      <c r="D716" s="201"/>
      <c r="E716" s="201"/>
      <c r="F716" s="201"/>
      <c r="G716" s="201"/>
      <c r="H716" s="201"/>
      <c r="I716" s="201"/>
      <c r="J716" s="201"/>
      <c r="K716" s="201"/>
      <c r="L716" s="201"/>
      <c r="M716" s="201"/>
      <c r="N716" s="201"/>
      <c r="O716" s="201"/>
      <c r="P716" s="201"/>
      <c r="Q716" s="201"/>
      <c r="R716" s="201"/>
      <c r="S716" s="201"/>
    </row>
    <row r="717" spans="2:19" s="187" customFormat="1" ht="18" customHeight="1">
      <c r="B717" s="201"/>
      <c r="C717" s="201"/>
      <c r="D717" s="201"/>
      <c r="E717" s="201"/>
      <c r="F717" s="201"/>
      <c r="G717" s="201"/>
      <c r="H717" s="201"/>
      <c r="I717" s="201"/>
      <c r="J717" s="201"/>
      <c r="K717" s="201"/>
      <c r="L717" s="201"/>
      <c r="M717" s="201"/>
      <c r="N717" s="201"/>
      <c r="O717" s="201"/>
      <c r="P717" s="201"/>
      <c r="Q717" s="201"/>
      <c r="R717" s="201"/>
      <c r="S717" s="201"/>
    </row>
    <row r="718" spans="2:19" s="187" customFormat="1" ht="18" customHeight="1">
      <c r="B718" s="201"/>
      <c r="C718" s="201"/>
      <c r="D718" s="201"/>
      <c r="E718" s="201"/>
      <c r="F718" s="201"/>
      <c r="G718" s="201"/>
      <c r="H718" s="201"/>
      <c r="I718" s="201"/>
      <c r="J718" s="201"/>
      <c r="K718" s="201"/>
      <c r="L718" s="201"/>
      <c r="M718" s="201"/>
      <c r="N718" s="201"/>
      <c r="O718" s="201"/>
      <c r="P718" s="201"/>
      <c r="Q718" s="201"/>
      <c r="R718" s="201"/>
      <c r="S718" s="201"/>
    </row>
    <row r="719" spans="2:19" s="187" customFormat="1" ht="18" customHeight="1">
      <c r="B719" s="201"/>
      <c r="C719" s="201"/>
      <c r="D719" s="201"/>
      <c r="E719" s="201"/>
      <c r="F719" s="201"/>
      <c r="G719" s="201"/>
      <c r="H719" s="201"/>
      <c r="I719" s="201"/>
      <c r="J719" s="201"/>
      <c r="K719" s="201"/>
      <c r="L719" s="201"/>
      <c r="M719" s="201"/>
      <c r="N719" s="201"/>
      <c r="O719" s="201"/>
      <c r="P719" s="201"/>
      <c r="Q719" s="201"/>
      <c r="R719" s="201"/>
      <c r="S719" s="201"/>
    </row>
    <row r="720" spans="2:19" s="187" customFormat="1" ht="18" customHeight="1">
      <c r="B720" s="201"/>
      <c r="C720" s="201"/>
      <c r="D720" s="201"/>
      <c r="E720" s="201"/>
      <c r="F720" s="201"/>
      <c r="G720" s="201"/>
      <c r="H720" s="201"/>
      <c r="I720" s="201"/>
      <c r="J720" s="201"/>
      <c r="K720" s="201"/>
      <c r="L720" s="201"/>
      <c r="M720" s="201"/>
      <c r="N720" s="201"/>
      <c r="O720" s="201"/>
      <c r="P720" s="201"/>
      <c r="Q720" s="201"/>
      <c r="R720" s="201"/>
      <c r="S720" s="201"/>
    </row>
    <row r="721" spans="2:19" s="187" customFormat="1" ht="18" customHeight="1">
      <c r="B721" s="201"/>
      <c r="C721" s="201"/>
      <c r="D721" s="201"/>
      <c r="E721" s="201"/>
      <c r="F721" s="201"/>
      <c r="G721" s="201"/>
      <c r="H721" s="201"/>
      <c r="I721" s="201"/>
      <c r="J721" s="201"/>
      <c r="K721" s="201"/>
      <c r="L721" s="201"/>
      <c r="M721" s="201"/>
      <c r="N721" s="201"/>
      <c r="O721" s="201"/>
      <c r="P721" s="201"/>
      <c r="Q721" s="201"/>
      <c r="R721" s="201"/>
      <c r="S721" s="201"/>
    </row>
    <row r="722" spans="2:19" s="187" customFormat="1" ht="18" customHeight="1">
      <c r="B722" s="201"/>
      <c r="C722" s="201"/>
      <c r="D722" s="201"/>
      <c r="E722" s="201"/>
      <c r="F722" s="201"/>
      <c r="G722" s="201"/>
      <c r="H722" s="201"/>
      <c r="I722" s="201"/>
      <c r="J722" s="201"/>
      <c r="K722" s="201"/>
      <c r="L722" s="201"/>
      <c r="M722" s="201"/>
      <c r="N722" s="201"/>
      <c r="O722" s="201"/>
      <c r="P722" s="201"/>
      <c r="Q722" s="201"/>
      <c r="R722" s="201"/>
      <c r="S722" s="201"/>
    </row>
    <row r="723" spans="2:19" s="187" customFormat="1" ht="18" customHeight="1">
      <c r="B723" s="201"/>
      <c r="C723" s="201"/>
      <c r="D723" s="201"/>
      <c r="E723" s="201"/>
      <c r="F723" s="201"/>
      <c r="G723" s="201"/>
      <c r="H723" s="201"/>
      <c r="I723" s="201"/>
      <c r="J723" s="201"/>
      <c r="K723" s="201"/>
      <c r="L723" s="201"/>
      <c r="M723" s="201"/>
      <c r="N723" s="201"/>
      <c r="O723" s="201"/>
      <c r="P723" s="201"/>
      <c r="Q723" s="201"/>
      <c r="R723" s="201"/>
      <c r="S723" s="201"/>
    </row>
    <row r="724" spans="2:19" s="187" customFormat="1" ht="18" customHeight="1">
      <c r="B724" s="201"/>
      <c r="C724" s="201"/>
      <c r="D724" s="201"/>
      <c r="E724" s="201"/>
      <c r="F724" s="201"/>
      <c r="G724" s="201"/>
      <c r="H724" s="201"/>
      <c r="I724" s="201"/>
      <c r="J724" s="201"/>
      <c r="K724" s="201"/>
      <c r="L724" s="201"/>
      <c r="M724" s="201"/>
      <c r="N724" s="201"/>
      <c r="O724" s="201"/>
      <c r="P724" s="201"/>
      <c r="Q724" s="201"/>
      <c r="R724" s="201"/>
      <c r="S724" s="201"/>
    </row>
    <row r="725" spans="2:19" s="187" customFormat="1" ht="18" customHeight="1">
      <c r="B725" s="201"/>
      <c r="C725" s="201"/>
      <c r="D725" s="201"/>
      <c r="E725" s="201"/>
      <c r="F725" s="201"/>
      <c r="G725" s="201"/>
      <c r="H725" s="201"/>
      <c r="I725" s="201"/>
      <c r="J725" s="201"/>
      <c r="K725" s="201"/>
      <c r="L725" s="201"/>
      <c r="M725" s="201"/>
      <c r="N725" s="201"/>
      <c r="O725" s="201"/>
      <c r="P725" s="201"/>
      <c r="Q725" s="201"/>
      <c r="R725" s="201"/>
      <c r="S725" s="201"/>
    </row>
    <row r="726" spans="2:19" s="187" customFormat="1" ht="18" customHeight="1">
      <c r="B726" s="201"/>
      <c r="C726" s="201"/>
      <c r="D726" s="201"/>
      <c r="E726" s="201"/>
      <c r="F726" s="201"/>
      <c r="G726" s="201"/>
      <c r="H726" s="201"/>
      <c r="I726" s="201"/>
      <c r="J726" s="201"/>
      <c r="K726" s="201"/>
      <c r="L726" s="201"/>
      <c r="M726" s="201"/>
      <c r="N726" s="201"/>
      <c r="O726" s="201"/>
      <c r="P726" s="201"/>
      <c r="Q726" s="201"/>
      <c r="R726" s="201"/>
      <c r="S726" s="201"/>
    </row>
    <row r="727" spans="2:19" s="187" customFormat="1" ht="18" customHeight="1">
      <c r="B727" s="201"/>
      <c r="C727" s="201"/>
      <c r="D727" s="201"/>
      <c r="E727" s="201"/>
      <c r="F727" s="201"/>
      <c r="G727" s="201"/>
      <c r="H727" s="201"/>
      <c r="I727" s="201"/>
      <c r="J727" s="201"/>
      <c r="K727" s="201"/>
      <c r="L727" s="201"/>
      <c r="M727" s="201"/>
      <c r="N727" s="201"/>
      <c r="O727" s="201"/>
      <c r="P727" s="201"/>
      <c r="Q727" s="201"/>
      <c r="R727" s="201"/>
      <c r="S727" s="201"/>
    </row>
    <row r="728" spans="2:19" s="187" customFormat="1" ht="18" customHeight="1">
      <c r="B728" s="201"/>
      <c r="C728" s="201"/>
      <c r="D728" s="201"/>
      <c r="E728" s="201"/>
      <c r="F728" s="201"/>
      <c r="G728" s="201"/>
      <c r="H728" s="201"/>
      <c r="I728" s="201"/>
      <c r="J728" s="201"/>
      <c r="K728" s="201"/>
      <c r="L728" s="201"/>
      <c r="M728" s="201"/>
      <c r="N728" s="201"/>
      <c r="O728" s="201"/>
      <c r="P728" s="201"/>
      <c r="Q728" s="201"/>
      <c r="R728" s="201"/>
      <c r="S728" s="201"/>
    </row>
    <row r="729" spans="2:19" s="187" customFormat="1" ht="18" customHeight="1">
      <c r="B729" s="201"/>
      <c r="C729" s="201"/>
      <c r="D729" s="201"/>
      <c r="E729" s="201"/>
      <c r="F729" s="201"/>
      <c r="G729" s="201"/>
      <c r="H729" s="201"/>
      <c r="I729" s="201"/>
      <c r="J729" s="201"/>
      <c r="K729" s="201"/>
      <c r="L729" s="201"/>
      <c r="M729" s="201"/>
      <c r="N729" s="201"/>
      <c r="O729" s="201"/>
      <c r="P729" s="201"/>
      <c r="Q729" s="201"/>
      <c r="R729" s="201"/>
      <c r="S729" s="201"/>
    </row>
    <row r="730" spans="2:19" s="187" customFormat="1" ht="18" customHeight="1">
      <c r="B730" s="201"/>
      <c r="C730" s="201"/>
      <c r="D730" s="201"/>
      <c r="E730" s="201"/>
      <c r="F730" s="201"/>
      <c r="G730" s="201"/>
      <c r="H730" s="201"/>
      <c r="I730" s="201"/>
      <c r="J730" s="201"/>
      <c r="K730" s="201"/>
      <c r="L730" s="201"/>
      <c r="M730" s="201"/>
      <c r="N730" s="201"/>
      <c r="O730" s="201"/>
      <c r="P730" s="201"/>
      <c r="Q730" s="201"/>
      <c r="R730" s="201"/>
      <c r="S730" s="201"/>
    </row>
    <row r="731" spans="2:19" s="187" customFormat="1" ht="18" customHeight="1">
      <c r="B731" s="201"/>
      <c r="C731" s="201"/>
      <c r="D731" s="201"/>
      <c r="E731" s="201"/>
      <c r="F731" s="201"/>
      <c r="G731" s="201"/>
      <c r="H731" s="201"/>
      <c r="I731" s="201"/>
      <c r="J731" s="201"/>
      <c r="K731" s="201"/>
      <c r="L731" s="201"/>
      <c r="M731" s="201"/>
      <c r="N731" s="201"/>
      <c r="O731" s="201"/>
      <c r="P731" s="201"/>
      <c r="Q731" s="201"/>
      <c r="R731" s="201"/>
      <c r="S731" s="201"/>
    </row>
    <row r="732" spans="2:19" s="187" customFormat="1" ht="18" customHeight="1">
      <c r="B732" s="201"/>
      <c r="C732" s="201"/>
      <c r="D732" s="201"/>
      <c r="E732" s="201"/>
      <c r="F732" s="201"/>
      <c r="G732" s="201"/>
      <c r="H732" s="201"/>
      <c r="I732" s="201"/>
      <c r="J732" s="201"/>
      <c r="K732" s="201"/>
      <c r="L732" s="201"/>
      <c r="M732" s="201"/>
      <c r="N732" s="201"/>
      <c r="O732" s="201"/>
      <c r="P732" s="201"/>
      <c r="Q732" s="201"/>
      <c r="R732" s="201"/>
      <c r="S732" s="201"/>
    </row>
    <row r="733" spans="2:19" s="187" customFormat="1" ht="18" customHeight="1">
      <c r="B733" s="201"/>
      <c r="C733" s="201"/>
      <c r="D733" s="201"/>
      <c r="E733" s="201"/>
      <c r="F733" s="201"/>
      <c r="G733" s="201"/>
      <c r="H733" s="201"/>
      <c r="I733" s="201"/>
      <c r="J733" s="201"/>
      <c r="K733" s="201"/>
      <c r="L733" s="201"/>
      <c r="M733" s="201"/>
      <c r="N733" s="201"/>
      <c r="O733" s="201"/>
      <c r="P733" s="201"/>
      <c r="Q733" s="201"/>
      <c r="R733" s="201"/>
      <c r="S733" s="201"/>
    </row>
    <row r="734" spans="2:19" s="187" customFormat="1" ht="18" customHeight="1">
      <c r="B734" s="201"/>
      <c r="C734" s="201"/>
      <c r="D734" s="201"/>
      <c r="E734" s="201"/>
      <c r="F734" s="201"/>
      <c r="G734" s="201"/>
      <c r="H734" s="201"/>
      <c r="I734" s="201"/>
      <c r="J734" s="201"/>
      <c r="K734" s="201"/>
      <c r="L734" s="201"/>
      <c r="M734" s="201"/>
      <c r="N734" s="201"/>
      <c r="O734" s="201"/>
      <c r="P734" s="201"/>
      <c r="Q734" s="201"/>
      <c r="R734" s="201"/>
      <c r="S734" s="201"/>
    </row>
    <row r="735" spans="2:19" s="187" customFormat="1" ht="18" customHeight="1">
      <c r="B735" s="201"/>
      <c r="C735" s="201"/>
      <c r="D735" s="201"/>
      <c r="E735" s="201"/>
      <c r="F735" s="201"/>
      <c r="G735" s="201"/>
      <c r="H735" s="201"/>
      <c r="I735" s="201"/>
      <c r="J735" s="201"/>
      <c r="K735" s="201"/>
      <c r="L735" s="201"/>
      <c r="M735" s="201"/>
      <c r="N735" s="201"/>
      <c r="O735" s="201"/>
      <c r="P735" s="201"/>
      <c r="Q735" s="201"/>
      <c r="R735" s="201"/>
      <c r="S735" s="201"/>
    </row>
    <row r="736" spans="2:19" s="187" customFormat="1" ht="18" customHeight="1">
      <c r="B736" s="201"/>
      <c r="C736" s="201"/>
      <c r="D736" s="201"/>
      <c r="E736" s="201"/>
      <c r="F736" s="201"/>
      <c r="G736" s="201"/>
      <c r="H736" s="201"/>
      <c r="I736" s="201"/>
      <c r="J736" s="201"/>
      <c r="K736" s="201"/>
      <c r="L736" s="201"/>
      <c r="M736" s="201"/>
      <c r="N736" s="201"/>
      <c r="O736" s="201"/>
      <c r="P736" s="201"/>
      <c r="Q736" s="201"/>
      <c r="R736" s="201"/>
      <c r="S736" s="201"/>
    </row>
    <row r="737" spans="2:19" s="187" customFormat="1" ht="18" customHeight="1">
      <c r="B737" s="201"/>
      <c r="C737" s="201"/>
      <c r="D737" s="201"/>
      <c r="E737" s="201"/>
      <c r="F737" s="201"/>
      <c r="G737" s="201"/>
      <c r="H737" s="201"/>
      <c r="I737" s="201"/>
      <c r="J737" s="201"/>
      <c r="K737" s="201"/>
      <c r="L737" s="201"/>
      <c r="M737" s="201"/>
      <c r="N737" s="201"/>
      <c r="O737" s="201"/>
      <c r="P737" s="201"/>
      <c r="Q737" s="201"/>
      <c r="R737" s="201"/>
      <c r="S737" s="201"/>
    </row>
    <row r="738" spans="2:19" s="187" customFormat="1" ht="18" customHeight="1">
      <c r="B738" s="201"/>
      <c r="C738" s="201"/>
      <c r="D738" s="201"/>
      <c r="E738" s="201"/>
      <c r="F738" s="201"/>
      <c r="G738" s="201"/>
      <c r="H738" s="201"/>
      <c r="I738" s="201"/>
      <c r="J738" s="201"/>
      <c r="K738" s="201"/>
      <c r="L738" s="201"/>
      <c r="M738" s="201"/>
      <c r="N738" s="201"/>
      <c r="O738" s="201"/>
      <c r="P738" s="201"/>
      <c r="Q738" s="201"/>
      <c r="R738" s="201"/>
      <c r="S738" s="201"/>
    </row>
    <row r="739" spans="2:19" s="187" customFormat="1" ht="18" customHeight="1">
      <c r="B739" s="201"/>
      <c r="C739" s="201"/>
      <c r="D739" s="201"/>
      <c r="E739" s="201"/>
      <c r="F739" s="201"/>
      <c r="G739" s="201"/>
      <c r="H739" s="201"/>
      <c r="I739" s="201"/>
      <c r="J739" s="201"/>
      <c r="K739" s="201"/>
      <c r="L739" s="201"/>
      <c r="M739" s="201"/>
      <c r="N739" s="201"/>
      <c r="O739" s="201"/>
      <c r="P739" s="201"/>
      <c r="Q739" s="201"/>
      <c r="R739" s="201"/>
      <c r="S739" s="201"/>
    </row>
    <row r="740" spans="2:19" s="187" customFormat="1" ht="18" customHeight="1">
      <c r="B740" s="201"/>
      <c r="C740" s="201"/>
      <c r="D740" s="201"/>
      <c r="E740" s="201"/>
      <c r="F740" s="201"/>
      <c r="G740" s="201"/>
      <c r="H740" s="201"/>
      <c r="I740" s="201"/>
      <c r="J740" s="201"/>
      <c r="K740" s="201"/>
      <c r="L740" s="201"/>
      <c r="M740" s="201"/>
      <c r="N740" s="201"/>
      <c r="O740" s="201"/>
      <c r="P740" s="201"/>
      <c r="Q740" s="201"/>
      <c r="R740" s="201"/>
      <c r="S740" s="201"/>
    </row>
    <row r="741" spans="2:19" s="187" customFormat="1" ht="18" customHeight="1">
      <c r="B741" s="201"/>
      <c r="C741" s="201"/>
      <c r="D741" s="201"/>
      <c r="E741" s="201"/>
      <c r="F741" s="201"/>
      <c r="G741" s="201"/>
      <c r="H741" s="201"/>
      <c r="I741" s="201"/>
      <c r="J741" s="201"/>
      <c r="K741" s="201"/>
      <c r="L741" s="201"/>
      <c r="M741" s="201"/>
      <c r="N741" s="201"/>
      <c r="O741" s="201"/>
      <c r="P741" s="201"/>
      <c r="Q741" s="201"/>
      <c r="R741" s="201"/>
      <c r="S741" s="201"/>
    </row>
    <row r="742" spans="2:19" s="187" customFormat="1" ht="18" customHeight="1">
      <c r="B742" s="201"/>
      <c r="C742" s="201"/>
      <c r="D742" s="201"/>
      <c r="E742" s="201"/>
      <c r="F742" s="201"/>
      <c r="G742" s="201"/>
      <c r="H742" s="201"/>
      <c r="I742" s="201"/>
      <c r="J742" s="201"/>
      <c r="K742" s="201"/>
      <c r="L742" s="201"/>
      <c r="M742" s="201"/>
      <c r="N742" s="201"/>
      <c r="O742" s="201"/>
      <c r="P742" s="201"/>
      <c r="Q742" s="201"/>
      <c r="R742" s="201"/>
      <c r="S742" s="201"/>
    </row>
    <row r="743" spans="2:19" s="187" customFormat="1" ht="18" customHeight="1">
      <c r="B743" s="201"/>
      <c r="C743" s="201"/>
      <c r="D743" s="201"/>
      <c r="E743" s="201"/>
      <c r="F743" s="201"/>
      <c r="G743" s="201"/>
      <c r="H743" s="201"/>
      <c r="I743" s="201"/>
      <c r="J743" s="201"/>
      <c r="K743" s="201"/>
      <c r="L743" s="201"/>
      <c r="M743" s="201"/>
      <c r="N743" s="201"/>
      <c r="O743" s="201"/>
      <c r="P743" s="201"/>
      <c r="Q743" s="201"/>
      <c r="R743" s="201"/>
      <c r="S743" s="201"/>
    </row>
    <row r="744" spans="2:19" s="187" customFormat="1" ht="18" customHeight="1">
      <c r="B744" s="201"/>
      <c r="C744" s="201"/>
      <c r="D744" s="201"/>
      <c r="E744" s="201"/>
      <c r="F744" s="201"/>
      <c r="G744" s="201"/>
      <c r="H744" s="201"/>
      <c r="I744" s="201"/>
      <c r="J744" s="201"/>
      <c r="K744" s="201"/>
      <c r="L744" s="201"/>
      <c r="M744" s="201"/>
      <c r="N744" s="201"/>
      <c r="O744" s="201"/>
      <c r="P744" s="201"/>
      <c r="Q744" s="201"/>
      <c r="R744" s="201"/>
      <c r="S744" s="201"/>
    </row>
    <row r="745" spans="2:19" s="187" customFormat="1" ht="18" customHeight="1">
      <c r="B745" s="201"/>
      <c r="C745" s="201"/>
      <c r="D745" s="201"/>
      <c r="E745" s="201"/>
      <c r="F745" s="201"/>
      <c r="G745" s="201"/>
      <c r="H745" s="201"/>
      <c r="I745" s="201"/>
      <c r="J745" s="201"/>
      <c r="K745" s="201"/>
      <c r="L745" s="201"/>
      <c r="M745" s="201"/>
      <c r="N745" s="201"/>
      <c r="O745" s="201"/>
      <c r="P745" s="201"/>
      <c r="Q745" s="201"/>
      <c r="R745" s="201"/>
      <c r="S745" s="201"/>
    </row>
    <row r="746" spans="2:19" s="187" customFormat="1" ht="18" customHeight="1">
      <c r="B746" s="201"/>
      <c r="C746" s="201"/>
      <c r="D746" s="201"/>
      <c r="E746" s="201"/>
      <c r="F746" s="201"/>
      <c r="G746" s="201"/>
      <c r="H746" s="201"/>
      <c r="I746" s="201"/>
      <c r="J746" s="201"/>
      <c r="K746" s="201"/>
      <c r="L746" s="201"/>
      <c r="M746" s="201"/>
      <c r="N746" s="201"/>
      <c r="O746" s="201"/>
      <c r="P746" s="201"/>
      <c r="Q746" s="201"/>
      <c r="R746" s="201"/>
      <c r="S746" s="201"/>
    </row>
    <row r="747" spans="2:19" s="187" customFormat="1" ht="18" customHeight="1">
      <c r="B747" s="201"/>
      <c r="C747" s="201"/>
      <c r="D747" s="201"/>
      <c r="E747" s="201"/>
      <c r="F747" s="201"/>
      <c r="G747" s="201"/>
      <c r="H747" s="201"/>
      <c r="I747" s="201"/>
      <c r="J747" s="201"/>
      <c r="K747" s="201"/>
      <c r="L747" s="201"/>
      <c r="M747" s="201"/>
      <c r="N747" s="201"/>
      <c r="O747" s="201"/>
      <c r="P747" s="201"/>
      <c r="Q747" s="201"/>
      <c r="R747" s="201"/>
      <c r="S747" s="201"/>
    </row>
    <row r="748" spans="2:19" s="187" customFormat="1" ht="18" customHeight="1">
      <c r="B748" s="201"/>
      <c r="C748" s="201"/>
      <c r="D748" s="201"/>
      <c r="E748" s="201"/>
      <c r="F748" s="201"/>
      <c r="G748" s="201"/>
      <c r="H748" s="201"/>
      <c r="I748" s="201"/>
      <c r="J748" s="201"/>
      <c r="K748" s="201"/>
      <c r="L748" s="201"/>
      <c r="M748" s="201"/>
      <c r="N748" s="201"/>
      <c r="O748" s="201"/>
      <c r="P748" s="201"/>
      <c r="Q748" s="201"/>
      <c r="R748" s="201"/>
      <c r="S748" s="201"/>
    </row>
    <row r="749" spans="2:19" s="187" customFormat="1" ht="18" customHeight="1">
      <c r="B749" s="201"/>
      <c r="C749" s="201"/>
      <c r="D749" s="201"/>
      <c r="E749" s="201"/>
      <c r="F749" s="201"/>
      <c r="G749" s="201"/>
      <c r="H749" s="201"/>
      <c r="I749" s="201"/>
      <c r="J749" s="201"/>
      <c r="K749" s="201"/>
      <c r="L749" s="201"/>
      <c r="M749" s="201"/>
      <c r="N749" s="201"/>
      <c r="O749" s="201"/>
      <c r="P749" s="201"/>
      <c r="Q749" s="201"/>
      <c r="R749" s="201"/>
      <c r="S749" s="201"/>
    </row>
    <row r="750" spans="2:19" s="187" customFormat="1" ht="18" customHeight="1">
      <c r="B750" s="201"/>
      <c r="C750" s="201"/>
      <c r="D750" s="201"/>
      <c r="E750" s="201"/>
      <c r="F750" s="201"/>
      <c r="G750" s="201"/>
      <c r="H750" s="201"/>
      <c r="I750" s="201"/>
      <c r="J750" s="201"/>
      <c r="K750" s="201"/>
      <c r="L750" s="201"/>
      <c r="M750" s="201"/>
      <c r="N750" s="201"/>
      <c r="O750" s="201"/>
      <c r="P750" s="201"/>
      <c r="Q750" s="201"/>
      <c r="R750" s="201"/>
      <c r="S750" s="201"/>
    </row>
    <row r="751" spans="2:19" s="187" customFormat="1" ht="18" customHeight="1">
      <c r="B751" s="201"/>
      <c r="C751" s="201"/>
      <c r="D751" s="201"/>
      <c r="E751" s="201"/>
      <c r="F751" s="201"/>
      <c r="G751" s="201"/>
      <c r="H751" s="201"/>
      <c r="I751" s="201"/>
      <c r="J751" s="201"/>
      <c r="K751" s="201"/>
      <c r="L751" s="201"/>
      <c r="M751" s="201"/>
      <c r="N751" s="201"/>
      <c r="O751" s="201"/>
      <c r="P751" s="201"/>
      <c r="Q751" s="201"/>
      <c r="R751" s="201"/>
      <c r="S751" s="201"/>
    </row>
    <row r="752" spans="2:19" s="187" customFormat="1" ht="18" customHeight="1">
      <c r="B752" s="201"/>
      <c r="C752" s="201"/>
      <c r="D752" s="201"/>
      <c r="E752" s="201"/>
      <c r="F752" s="201"/>
      <c r="G752" s="201"/>
      <c r="H752" s="201"/>
      <c r="I752" s="201"/>
      <c r="J752" s="201"/>
      <c r="K752" s="201"/>
      <c r="L752" s="201"/>
      <c r="M752" s="201"/>
      <c r="N752" s="201"/>
      <c r="O752" s="201"/>
      <c r="P752" s="201"/>
      <c r="Q752" s="201"/>
      <c r="R752" s="201"/>
      <c r="S752" s="201"/>
    </row>
    <row r="753" spans="2:19" s="187" customFormat="1" ht="18" customHeight="1">
      <c r="B753" s="201"/>
      <c r="C753" s="201"/>
      <c r="D753" s="201"/>
      <c r="E753" s="201"/>
      <c r="F753" s="201"/>
      <c r="G753" s="201"/>
      <c r="H753" s="201"/>
      <c r="I753" s="201"/>
      <c r="J753" s="201"/>
      <c r="K753" s="201"/>
      <c r="L753" s="201"/>
      <c r="M753" s="201"/>
      <c r="N753" s="201"/>
      <c r="O753" s="201"/>
      <c r="P753" s="201"/>
      <c r="Q753" s="201"/>
      <c r="R753" s="201"/>
      <c r="S753" s="201"/>
    </row>
    <row r="754" spans="2:19" s="187" customFormat="1" ht="18" customHeight="1">
      <c r="B754" s="201"/>
      <c r="C754" s="201"/>
      <c r="D754" s="201"/>
      <c r="E754" s="201"/>
      <c r="F754" s="201"/>
      <c r="G754" s="201"/>
      <c r="H754" s="201"/>
      <c r="I754" s="201"/>
      <c r="J754" s="201"/>
      <c r="K754" s="201"/>
      <c r="L754" s="201"/>
      <c r="M754" s="201"/>
      <c r="N754" s="201"/>
      <c r="O754" s="201"/>
      <c r="P754" s="201"/>
      <c r="Q754" s="201"/>
      <c r="R754" s="201"/>
      <c r="S754" s="201"/>
    </row>
    <row r="755" spans="2:19" s="187" customFormat="1" ht="18" customHeight="1">
      <c r="B755" s="201"/>
      <c r="C755" s="201"/>
      <c r="D755" s="201"/>
      <c r="E755" s="201"/>
      <c r="F755" s="201"/>
      <c r="G755" s="201"/>
      <c r="H755" s="201"/>
      <c r="I755" s="201"/>
      <c r="J755" s="201"/>
      <c r="K755" s="201"/>
      <c r="L755" s="201"/>
      <c r="M755" s="201"/>
      <c r="N755" s="201"/>
      <c r="O755" s="201"/>
      <c r="P755" s="201"/>
      <c r="Q755" s="201"/>
      <c r="R755" s="201"/>
      <c r="S755" s="201"/>
    </row>
    <row r="756" spans="2:19" s="187" customFormat="1" ht="18" customHeight="1">
      <c r="B756" s="201"/>
      <c r="C756" s="201"/>
      <c r="D756" s="201"/>
      <c r="E756" s="201"/>
      <c r="F756" s="201"/>
      <c r="G756" s="201"/>
      <c r="H756" s="201"/>
      <c r="I756" s="201"/>
      <c r="J756" s="201"/>
      <c r="K756" s="201"/>
      <c r="L756" s="201"/>
      <c r="M756" s="201"/>
      <c r="N756" s="201"/>
      <c r="O756" s="201"/>
      <c r="P756" s="201"/>
      <c r="Q756" s="201"/>
      <c r="R756" s="201"/>
      <c r="S756" s="201"/>
    </row>
    <row r="757" spans="2:19" s="187" customFormat="1" ht="18" customHeight="1">
      <c r="B757" s="201"/>
      <c r="C757" s="201"/>
      <c r="D757" s="201"/>
      <c r="E757" s="201"/>
      <c r="F757" s="201"/>
      <c r="G757" s="201"/>
      <c r="H757" s="201"/>
      <c r="I757" s="201"/>
      <c r="J757" s="201"/>
      <c r="K757" s="201"/>
      <c r="L757" s="201"/>
      <c r="M757" s="201"/>
      <c r="N757" s="201"/>
      <c r="O757" s="201"/>
      <c r="P757" s="201"/>
      <c r="Q757" s="201"/>
      <c r="R757" s="201"/>
      <c r="S757" s="201"/>
    </row>
    <row r="758" spans="2:19" s="187" customFormat="1" ht="18" customHeight="1">
      <c r="B758" s="201"/>
      <c r="C758" s="201"/>
      <c r="D758" s="201"/>
      <c r="E758" s="201"/>
      <c r="F758" s="201"/>
      <c r="G758" s="201"/>
      <c r="H758" s="201"/>
      <c r="I758" s="201"/>
      <c r="J758" s="201"/>
      <c r="K758" s="201"/>
      <c r="L758" s="201"/>
      <c r="M758" s="201"/>
      <c r="N758" s="201"/>
      <c r="O758" s="201"/>
      <c r="P758" s="201"/>
      <c r="Q758" s="201"/>
      <c r="R758" s="201"/>
      <c r="S758" s="201"/>
    </row>
    <row r="759" spans="2:19" s="187" customFormat="1" ht="18" customHeight="1">
      <c r="B759" s="201"/>
      <c r="C759" s="201"/>
      <c r="D759" s="201"/>
      <c r="E759" s="201"/>
      <c r="F759" s="201"/>
      <c r="G759" s="201"/>
      <c r="H759" s="201"/>
      <c r="I759" s="201"/>
      <c r="J759" s="201"/>
      <c r="K759" s="201"/>
      <c r="L759" s="201"/>
      <c r="M759" s="201"/>
      <c r="N759" s="201"/>
      <c r="O759" s="201"/>
      <c r="P759" s="201"/>
      <c r="Q759" s="201"/>
      <c r="R759" s="201"/>
      <c r="S759" s="201"/>
    </row>
    <row r="760" spans="2:19" s="187" customFormat="1" ht="18" customHeight="1">
      <c r="B760" s="201"/>
      <c r="C760" s="201"/>
      <c r="D760" s="201"/>
      <c r="E760" s="201"/>
      <c r="F760" s="201"/>
      <c r="G760" s="201"/>
      <c r="H760" s="201"/>
      <c r="I760" s="201"/>
      <c r="J760" s="201"/>
      <c r="K760" s="201"/>
      <c r="L760" s="201"/>
      <c r="M760" s="201"/>
      <c r="N760" s="201"/>
      <c r="O760" s="201"/>
      <c r="P760" s="201"/>
      <c r="Q760" s="201"/>
      <c r="R760" s="201"/>
      <c r="S760" s="201"/>
    </row>
    <row r="761" spans="2:19" s="187" customFormat="1" ht="18" customHeight="1">
      <c r="B761" s="201"/>
      <c r="C761" s="201"/>
      <c r="D761" s="201"/>
      <c r="E761" s="201"/>
      <c r="F761" s="201"/>
      <c r="G761" s="201"/>
      <c r="H761" s="201"/>
      <c r="I761" s="201"/>
      <c r="J761" s="201"/>
      <c r="K761" s="201"/>
      <c r="L761" s="201"/>
      <c r="M761" s="201"/>
      <c r="N761" s="201"/>
      <c r="O761" s="201"/>
      <c r="P761" s="201"/>
      <c r="Q761" s="201"/>
      <c r="R761" s="201"/>
      <c r="S761" s="201"/>
    </row>
    <row r="762" spans="2:19" s="187" customFormat="1" ht="18" customHeight="1">
      <c r="B762" s="201"/>
      <c r="C762" s="201"/>
      <c r="D762" s="201"/>
      <c r="E762" s="201"/>
      <c r="F762" s="201"/>
      <c r="G762" s="201"/>
      <c r="H762" s="201"/>
      <c r="I762" s="201"/>
      <c r="J762" s="201"/>
      <c r="K762" s="201"/>
      <c r="L762" s="201"/>
      <c r="M762" s="201"/>
      <c r="N762" s="201"/>
      <c r="O762" s="201"/>
      <c r="P762" s="201"/>
      <c r="Q762" s="201"/>
      <c r="R762" s="201"/>
      <c r="S762" s="201"/>
    </row>
    <row r="763" spans="2:19" s="187" customFormat="1" ht="18" customHeight="1">
      <c r="B763" s="201"/>
      <c r="C763" s="201"/>
      <c r="D763" s="201"/>
      <c r="E763" s="201"/>
      <c r="F763" s="201"/>
      <c r="G763" s="201"/>
      <c r="H763" s="201"/>
      <c r="I763" s="201"/>
      <c r="J763" s="201"/>
      <c r="K763" s="201"/>
      <c r="L763" s="201"/>
      <c r="M763" s="201"/>
      <c r="N763" s="201"/>
      <c r="O763" s="201"/>
      <c r="P763" s="201"/>
      <c r="Q763" s="201"/>
      <c r="R763" s="201"/>
      <c r="S763" s="201"/>
    </row>
    <row r="764" spans="2:19" s="187" customFormat="1" ht="18" customHeight="1">
      <c r="B764" s="201"/>
      <c r="C764" s="201"/>
      <c r="D764" s="201"/>
      <c r="E764" s="201"/>
      <c r="F764" s="201"/>
      <c r="G764" s="201"/>
      <c r="H764" s="201"/>
      <c r="I764" s="201"/>
      <c r="J764" s="201"/>
      <c r="K764" s="201"/>
      <c r="L764" s="201"/>
      <c r="M764" s="201"/>
      <c r="N764" s="201"/>
      <c r="O764" s="201"/>
      <c r="P764" s="201"/>
      <c r="Q764" s="201"/>
      <c r="R764" s="201"/>
      <c r="S764" s="201"/>
    </row>
    <row r="765" spans="2:19" s="187" customFormat="1" ht="18" customHeight="1">
      <c r="B765" s="201"/>
      <c r="C765" s="201"/>
      <c r="D765" s="201"/>
      <c r="E765" s="201"/>
      <c r="F765" s="201"/>
      <c r="G765" s="201"/>
      <c r="H765" s="201"/>
      <c r="I765" s="201"/>
      <c r="J765" s="201"/>
      <c r="K765" s="201"/>
      <c r="L765" s="201"/>
      <c r="M765" s="201"/>
      <c r="N765" s="201"/>
      <c r="O765" s="201"/>
      <c r="P765" s="201"/>
      <c r="Q765" s="201"/>
      <c r="R765" s="201"/>
      <c r="S765" s="201"/>
    </row>
    <row r="766" spans="2:19" s="187" customFormat="1" ht="18" customHeight="1">
      <c r="B766" s="201"/>
      <c r="C766" s="201"/>
      <c r="D766" s="201"/>
      <c r="E766" s="201"/>
      <c r="F766" s="201"/>
      <c r="G766" s="201"/>
      <c r="H766" s="201"/>
      <c r="I766" s="201"/>
      <c r="J766" s="201"/>
      <c r="K766" s="201"/>
      <c r="L766" s="201"/>
      <c r="M766" s="201"/>
      <c r="N766" s="201"/>
      <c r="O766" s="201"/>
      <c r="P766" s="201"/>
      <c r="Q766" s="201"/>
      <c r="R766" s="201"/>
      <c r="S766" s="201"/>
    </row>
    <row r="767" spans="2:19" s="187" customFormat="1" ht="18" customHeight="1">
      <c r="B767" s="201"/>
      <c r="C767" s="201"/>
      <c r="D767" s="201"/>
      <c r="E767" s="201"/>
      <c r="F767" s="201"/>
      <c r="G767" s="201"/>
      <c r="H767" s="201"/>
      <c r="I767" s="201"/>
      <c r="J767" s="201"/>
      <c r="K767" s="201"/>
      <c r="L767" s="201"/>
      <c r="M767" s="201"/>
      <c r="N767" s="201"/>
      <c r="O767" s="201"/>
      <c r="P767" s="201"/>
      <c r="Q767" s="201"/>
      <c r="R767" s="201"/>
      <c r="S767" s="201"/>
    </row>
    <row r="768" spans="2:19" s="187" customFormat="1" ht="18" customHeight="1">
      <c r="B768" s="201"/>
      <c r="C768" s="201"/>
      <c r="D768" s="201"/>
      <c r="E768" s="201"/>
      <c r="F768" s="201"/>
      <c r="G768" s="201"/>
      <c r="H768" s="201"/>
      <c r="I768" s="201"/>
      <c r="J768" s="201"/>
      <c r="K768" s="201"/>
      <c r="L768" s="201"/>
      <c r="M768" s="201"/>
      <c r="N768" s="201"/>
      <c r="O768" s="201"/>
      <c r="P768" s="201"/>
      <c r="Q768" s="201"/>
      <c r="R768" s="201"/>
      <c r="S768" s="201"/>
    </row>
    <row r="769" spans="2:19" s="187" customFormat="1" ht="18" customHeight="1">
      <c r="B769" s="201"/>
      <c r="C769" s="201"/>
      <c r="D769" s="201"/>
      <c r="E769" s="201"/>
      <c r="F769" s="201"/>
      <c r="G769" s="201"/>
      <c r="H769" s="201"/>
      <c r="I769" s="201"/>
      <c r="J769" s="201"/>
      <c r="K769" s="201"/>
      <c r="L769" s="201"/>
      <c r="M769" s="201"/>
      <c r="N769" s="201"/>
      <c r="O769" s="201"/>
      <c r="P769" s="201"/>
      <c r="Q769" s="201"/>
      <c r="R769" s="201"/>
      <c r="S769" s="201"/>
    </row>
    <row r="770" spans="2:19" s="187" customFormat="1" ht="18" customHeight="1">
      <c r="B770" s="201"/>
      <c r="C770" s="201"/>
      <c r="D770" s="201"/>
      <c r="E770" s="201"/>
      <c r="F770" s="201"/>
      <c r="G770" s="201"/>
      <c r="H770" s="201"/>
      <c r="I770" s="201"/>
      <c r="J770" s="201"/>
      <c r="K770" s="201"/>
      <c r="L770" s="201"/>
      <c r="M770" s="201"/>
      <c r="N770" s="201"/>
      <c r="O770" s="201"/>
      <c r="P770" s="201"/>
      <c r="Q770" s="201"/>
      <c r="R770" s="201"/>
      <c r="S770" s="201"/>
    </row>
    <row r="771" spans="2:19" s="187" customFormat="1" ht="18" customHeight="1">
      <c r="B771" s="201"/>
      <c r="C771" s="201"/>
      <c r="D771" s="201"/>
      <c r="E771" s="201"/>
      <c r="F771" s="201"/>
      <c r="G771" s="201"/>
      <c r="H771" s="201"/>
      <c r="I771" s="201"/>
      <c r="J771" s="201"/>
      <c r="K771" s="201"/>
      <c r="L771" s="201"/>
      <c r="M771" s="201"/>
      <c r="N771" s="201"/>
      <c r="O771" s="201"/>
      <c r="P771" s="201"/>
      <c r="Q771" s="201"/>
      <c r="R771" s="201"/>
      <c r="S771" s="201"/>
    </row>
    <row r="772" spans="2:19" s="187" customFormat="1" ht="18" customHeight="1">
      <c r="B772" s="201"/>
      <c r="C772" s="201"/>
      <c r="D772" s="201"/>
      <c r="E772" s="201"/>
      <c r="F772" s="201"/>
      <c r="G772" s="201"/>
      <c r="H772" s="201"/>
      <c r="I772" s="201"/>
      <c r="J772" s="201"/>
      <c r="K772" s="201"/>
      <c r="L772" s="201"/>
      <c r="M772" s="201"/>
      <c r="N772" s="201"/>
      <c r="O772" s="201"/>
      <c r="P772" s="201"/>
      <c r="Q772" s="201"/>
      <c r="R772" s="201"/>
      <c r="S772" s="201"/>
    </row>
    <row r="773" spans="2:19" s="187" customFormat="1" ht="18" customHeight="1">
      <c r="B773" s="201"/>
      <c r="C773" s="201"/>
      <c r="D773" s="201"/>
      <c r="E773" s="201"/>
      <c r="F773" s="201"/>
      <c r="G773" s="201"/>
      <c r="H773" s="201"/>
      <c r="I773" s="201"/>
      <c r="J773" s="201"/>
      <c r="K773" s="201"/>
      <c r="L773" s="201"/>
      <c r="M773" s="201"/>
      <c r="N773" s="201"/>
      <c r="O773" s="201"/>
      <c r="P773" s="201"/>
      <c r="Q773" s="201"/>
      <c r="R773" s="201"/>
      <c r="S773" s="201"/>
    </row>
    <row r="774" spans="2:19" s="187" customFormat="1" ht="18" customHeight="1">
      <c r="B774" s="201"/>
      <c r="C774" s="201"/>
      <c r="D774" s="201"/>
      <c r="E774" s="201"/>
      <c r="F774" s="201"/>
      <c r="G774" s="201"/>
      <c r="H774" s="201"/>
      <c r="I774" s="201"/>
      <c r="J774" s="201"/>
      <c r="K774" s="201"/>
      <c r="L774" s="201"/>
      <c r="M774" s="201"/>
      <c r="N774" s="201"/>
      <c r="O774" s="201"/>
      <c r="P774" s="201"/>
      <c r="Q774" s="201"/>
      <c r="R774" s="201"/>
      <c r="S774" s="201"/>
    </row>
    <row r="775" spans="2:19" s="187" customFormat="1" ht="18" customHeight="1">
      <c r="B775" s="201"/>
      <c r="C775" s="201"/>
      <c r="D775" s="201"/>
      <c r="E775" s="201"/>
      <c r="F775" s="201"/>
      <c r="G775" s="201"/>
      <c r="H775" s="201"/>
      <c r="I775" s="201"/>
      <c r="J775" s="201"/>
      <c r="K775" s="201"/>
      <c r="L775" s="201"/>
      <c r="M775" s="201"/>
      <c r="N775" s="201"/>
      <c r="O775" s="201"/>
      <c r="P775" s="201"/>
      <c r="Q775" s="201"/>
      <c r="R775" s="201"/>
      <c r="S775" s="201"/>
    </row>
    <row r="776" spans="2:19" s="187" customFormat="1" ht="18" customHeight="1">
      <c r="B776" s="201"/>
      <c r="C776" s="201"/>
      <c r="D776" s="201"/>
      <c r="E776" s="201"/>
      <c r="F776" s="201"/>
      <c r="G776" s="201"/>
      <c r="H776" s="201"/>
      <c r="I776" s="201"/>
      <c r="J776" s="201"/>
      <c r="K776" s="201"/>
      <c r="L776" s="201"/>
      <c r="M776" s="201"/>
      <c r="N776" s="201"/>
      <c r="O776" s="201"/>
      <c r="P776" s="201"/>
      <c r="Q776" s="201"/>
      <c r="R776" s="201"/>
      <c r="S776" s="201"/>
    </row>
    <row r="777" spans="2:19" s="187" customFormat="1" ht="18" customHeight="1">
      <c r="B777" s="201"/>
      <c r="C777" s="201"/>
      <c r="D777" s="201"/>
      <c r="E777" s="201"/>
      <c r="F777" s="201"/>
      <c r="G777" s="201"/>
      <c r="H777" s="201"/>
      <c r="I777" s="201"/>
      <c r="J777" s="201"/>
      <c r="K777" s="201"/>
      <c r="L777" s="201"/>
      <c r="M777" s="201"/>
      <c r="N777" s="201"/>
      <c r="O777" s="201"/>
      <c r="P777" s="201"/>
      <c r="Q777" s="201"/>
      <c r="R777" s="201"/>
      <c r="S777" s="201"/>
    </row>
    <row r="778" spans="2:19" s="187" customFormat="1" ht="18" customHeight="1">
      <c r="B778" s="201"/>
      <c r="C778" s="201"/>
      <c r="D778" s="201"/>
      <c r="E778" s="201"/>
      <c r="F778" s="201"/>
      <c r="G778" s="201"/>
      <c r="H778" s="201"/>
      <c r="I778" s="201"/>
      <c r="J778" s="201"/>
      <c r="K778" s="201"/>
      <c r="L778" s="201"/>
      <c r="M778" s="201"/>
      <c r="N778" s="201"/>
      <c r="O778" s="201"/>
      <c r="P778" s="201"/>
      <c r="Q778" s="201"/>
      <c r="R778" s="201"/>
      <c r="S778" s="201"/>
    </row>
    <row r="779" spans="2:19" s="187" customFormat="1" ht="18" customHeight="1">
      <c r="B779" s="201"/>
      <c r="C779" s="201"/>
      <c r="D779" s="201"/>
      <c r="E779" s="201"/>
      <c r="F779" s="201"/>
      <c r="G779" s="201"/>
      <c r="H779" s="201"/>
      <c r="I779" s="201"/>
      <c r="J779" s="201"/>
      <c r="K779" s="201"/>
      <c r="L779" s="201"/>
      <c r="M779" s="201"/>
      <c r="N779" s="201"/>
      <c r="O779" s="201"/>
      <c r="P779" s="201"/>
      <c r="Q779" s="201"/>
      <c r="R779" s="201"/>
      <c r="S779" s="201"/>
    </row>
    <row r="780" spans="2:19" s="187" customFormat="1" ht="18" customHeight="1">
      <c r="B780" s="201"/>
      <c r="C780" s="201"/>
      <c r="D780" s="201"/>
      <c r="E780" s="201"/>
      <c r="F780" s="201"/>
      <c r="G780" s="201"/>
      <c r="H780" s="201"/>
      <c r="I780" s="201"/>
      <c r="J780" s="201"/>
      <c r="K780" s="201"/>
      <c r="L780" s="201"/>
      <c r="M780" s="201"/>
      <c r="N780" s="201"/>
      <c r="O780" s="201"/>
      <c r="P780" s="201"/>
      <c r="Q780" s="201"/>
      <c r="R780" s="201"/>
      <c r="S780" s="201"/>
    </row>
    <row r="781" spans="2:19" s="187" customFormat="1" ht="18" customHeight="1">
      <c r="B781" s="201"/>
      <c r="C781" s="201"/>
      <c r="D781" s="201"/>
      <c r="E781" s="201"/>
      <c r="F781" s="201"/>
      <c r="G781" s="201"/>
      <c r="H781" s="201"/>
      <c r="I781" s="201"/>
      <c r="J781" s="201"/>
      <c r="K781" s="201"/>
      <c r="L781" s="201"/>
      <c r="M781" s="201"/>
      <c r="N781" s="201"/>
      <c r="O781" s="201"/>
      <c r="P781" s="201"/>
      <c r="Q781" s="201"/>
      <c r="R781" s="201"/>
      <c r="S781" s="201"/>
    </row>
    <row r="782" spans="2:19" s="187" customFormat="1" ht="18" customHeight="1">
      <c r="B782" s="201"/>
      <c r="C782" s="201"/>
      <c r="D782" s="201"/>
      <c r="E782" s="201"/>
      <c r="F782" s="201"/>
      <c r="G782" s="201"/>
      <c r="H782" s="201"/>
      <c r="I782" s="201"/>
      <c r="J782" s="201"/>
      <c r="K782" s="201"/>
      <c r="L782" s="201"/>
      <c r="M782" s="201"/>
      <c r="N782" s="201"/>
      <c r="O782" s="201"/>
      <c r="P782" s="201"/>
      <c r="Q782" s="201"/>
      <c r="R782" s="201"/>
      <c r="S782" s="201"/>
    </row>
    <row r="783" spans="2:19" s="187" customFormat="1" ht="18" customHeight="1">
      <c r="B783" s="201"/>
      <c r="C783" s="201"/>
      <c r="D783" s="201"/>
      <c r="E783" s="201"/>
      <c r="F783" s="201"/>
      <c r="G783" s="201"/>
      <c r="H783" s="201"/>
      <c r="I783" s="201"/>
      <c r="J783" s="201"/>
      <c r="K783" s="201"/>
      <c r="L783" s="201"/>
      <c r="M783" s="201"/>
      <c r="N783" s="201"/>
      <c r="O783" s="201"/>
      <c r="P783" s="201"/>
      <c r="Q783" s="201"/>
      <c r="R783" s="201"/>
      <c r="S783" s="201"/>
    </row>
    <row r="784" spans="2:19" s="187" customFormat="1" ht="18" customHeight="1">
      <c r="B784" s="201"/>
      <c r="C784" s="201"/>
      <c r="D784" s="201"/>
      <c r="E784" s="201"/>
      <c r="F784" s="201"/>
      <c r="G784" s="201"/>
      <c r="H784" s="201"/>
      <c r="I784" s="201"/>
      <c r="J784" s="201"/>
      <c r="K784" s="201"/>
      <c r="L784" s="201"/>
      <c r="M784" s="201"/>
      <c r="N784" s="201"/>
      <c r="O784" s="201"/>
      <c r="P784" s="201"/>
      <c r="Q784" s="201"/>
      <c r="R784" s="201"/>
      <c r="S784" s="201"/>
    </row>
    <row r="785" spans="2:19" s="187" customFormat="1" ht="18" customHeight="1">
      <c r="B785" s="201"/>
      <c r="C785" s="201"/>
      <c r="D785" s="201"/>
      <c r="E785" s="201"/>
      <c r="F785" s="201"/>
      <c r="G785" s="201"/>
      <c r="H785" s="201"/>
      <c r="I785" s="201"/>
      <c r="J785" s="201"/>
      <c r="K785" s="201"/>
      <c r="L785" s="201"/>
      <c r="M785" s="201"/>
      <c r="N785" s="201"/>
      <c r="O785" s="201"/>
      <c r="P785" s="201"/>
      <c r="Q785" s="201"/>
      <c r="R785" s="201"/>
      <c r="S785" s="201"/>
    </row>
    <row r="786" spans="2:19" s="187" customFormat="1" ht="18" customHeight="1">
      <c r="B786" s="201"/>
      <c r="C786" s="201"/>
      <c r="D786" s="201"/>
      <c r="E786" s="201"/>
      <c r="F786" s="201"/>
      <c r="G786" s="201"/>
      <c r="H786" s="201"/>
      <c r="I786" s="201"/>
      <c r="J786" s="201"/>
      <c r="K786" s="201"/>
      <c r="L786" s="201"/>
      <c r="M786" s="201"/>
      <c r="N786" s="201"/>
      <c r="O786" s="201"/>
      <c r="P786" s="201"/>
      <c r="Q786" s="201"/>
      <c r="R786" s="201"/>
      <c r="S786" s="201"/>
    </row>
    <row r="787" spans="2:19" s="187" customFormat="1" ht="18" customHeight="1">
      <c r="B787" s="201"/>
      <c r="C787" s="201"/>
      <c r="D787" s="201"/>
      <c r="E787" s="201"/>
      <c r="F787" s="201"/>
      <c r="G787" s="201"/>
      <c r="H787" s="201"/>
      <c r="I787" s="201"/>
      <c r="J787" s="201"/>
      <c r="K787" s="201"/>
      <c r="L787" s="201"/>
      <c r="M787" s="201"/>
      <c r="N787" s="201"/>
      <c r="O787" s="201"/>
      <c r="P787" s="201"/>
      <c r="Q787" s="201"/>
      <c r="R787" s="201"/>
      <c r="S787" s="201"/>
    </row>
    <row r="788" spans="2:19" s="187" customFormat="1" ht="18" customHeight="1">
      <c r="B788" s="201"/>
      <c r="C788" s="201"/>
      <c r="D788" s="201"/>
      <c r="E788" s="201"/>
      <c r="F788" s="201"/>
      <c r="G788" s="201"/>
      <c r="H788" s="201"/>
      <c r="I788" s="201"/>
      <c r="J788" s="201"/>
      <c r="K788" s="201"/>
      <c r="L788" s="201"/>
      <c r="M788" s="201"/>
      <c r="N788" s="201"/>
      <c r="O788" s="201"/>
      <c r="P788" s="201"/>
      <c r="Q788" s="201"/>
      <c r="R788" s="201"/>
      <c r="S788" s="201"/>
    </row>
    <row r="789" spans="2:19" s="187" customFormat="1" ht="18" customHeight="1">
      <c r="B789" s="201"/>
      <c r="C789" s="201"/>
      <c r="D789" s="201"/>
      <c r="E789" s="201"/>
      <c r="F789" s="201"/>
      <c r="G789" s="201"/>
      <c r="H789" s="201"/>
      <c r="I789" s="201"/>
      <c r="J789" s="201"/>
      <c r="K789" s="201"/>
      <c r="L789" s="201"/>
      <c r="M789" s="201"/>
      <c r="N789" s="201"/>
      <c r="O789" s="201"/>
      <c r="P789" s="201"/>
      <c r="Q789" s="201"/>
      <c r="R789" s="201"/>
      <c r="S789" s="201"/>
    </row>
    <row r="790" spans="2:19" s="187" customFormat="1" ht="18" customHeight="1">
      <c r="B790" s="201"/>
      <c r="C790" s="201"/>
      <c r="D790" s="201"/>
      <c r="E790" s="201"/>
      <c r="F790" s="201"/>
      <c r="G790" s="201"/>
      <c r="H790" s="201"/>
      <c r="I790" s="201"/>
      <c r="J790" s="201"/>
      <c r="K790" s="201"/>
      <c r="L790" s="201"/>
      <c r="M790" s="201"/>
      <c r="N790" s="201"/>
      <c r="O790" s="201"/>
      <c r="P790" s="201"/>
      <c r="Q790" s="201"/>
      <c r="R790" s="201"/>
      <c r="S790" s="201"/>
    </row>
    <row r="791" spans="2:19" s="187" customFormat="1" ht="18" customHeight="1">
      <c r="B791" s="201"/>
      <c r="C791" s="201"/>
      <c r="D791" s="201"/>
      <c r="E791" s="201"/>
      <c r="F791" s="201"/>
      <c r="G791" s="201"/>
      <c r="H791" s="201"/>
      <c r="I791" s="201"/>
      <c r="J791" s="201"/>
      <c r="K791" s="201"/>
      <c r="L791" s="201"/>
      <c r="M791" s="201"/>
      <c r="N791" s="201"/>
      <c r="O791" s="201"/>
      <c r="P791" s="201"/>
      <c r="Q791" s="201"/>
      <c r="R791" s="201"/>
      <c r="S791" s="201"/>
    </row>
    <row r="792" spans="2:19" s="187" customFormat="1" ht="18" customHeight="1">
      <c r="B792" s="201"/>
      <c r="C792" s="201"/>
      <c r="D792" s="201"/>
      <c r="E792" s="201"/>
      <c r="F792" s="201"/>
      <c r="G792" s="201"/>
      <c r="H792" s="201"/>
      <c r="I792" s="201"/>
      <c r="J792" s="201"/>
      <c r="K792" s="201"/>
      <c r="L792" s="201"/>
      <c r="M792" s="201"/>
      <c r="N792" s="201"/>
      <c r="O792" s="201"/>
      <c r="P792" s="201"/>
      <c r="Q792" s="201"/>
      <c r="R792" s="201"/>
      <c r="S792" s="201"/>
    </row>
    <row r="793" spans="2:19" s="187" customFormat="1" ht="18" customHeight="1">
      <c r="B793" s="201"/>
      <c r="C793" s="201"/>
      <c r="D793" s="201"/>
      <c r="E793" s="201"/>
      <c r="F793" s="201"/>
      <c r="G793" s="201"/>
      <c r="H793" s="201"/>
      <c r="I793" s="201"/>
      <c r="J793" s="201"/>
      <c r="K793" s="201"/>
      <c r="L793" s="201"/>
      <c r="M793" s="201"/>
      <c r="N793" s="201"/>
      <c r="O793" s="201"/>
      <c r="P793" s="201"/>
      <c r="Q793" s="201"/>
      <c r="R793" s="201"/>
      <c r="S793" s="201"/>
    </row>
    <row r="794" spans="2:19" s="187" customFormat="1" ht="18" customHeight="1">
      <c r="B794" s="201"/>
      <c r="C794" s="201"/>
      <c r="D794" s="201"/>
      <c r="E794" s="201"/>
      <c r="F794" s="201"/>
      <c r="G794" s="201"/>
      <c r="H794" s="201"/>
      <c r="I794" s="201"/>
      <c r="J794" s="201"/>
      <c r="K794" s="201"/>
      <c r="L794" s="201"/>
      <c r="M794" s="201"/>
      <c r="N794" s="201"/>
      <c r="O794" s="201"/>
      <c r="P794" s="201"/>
      <c r="Q794" s="201"/>
      <c r="R794" s="201"/>
      <c r="S794" s="201"/>
    </row>
    <row r="795" spans="2:19" s="187" customFormat="1" ht="18" customHeight="1">
      <c r="B795" s="201"/>
      <c r="C795" s="201"/>
      <c r="D795" s="201"/>
      <c r="E795" s="201"/>
      <c r="F795" s="201"/>
      <c r="G795" s="201"/>
      <c r="H795" s="201"/>
      <c r="I795" s="201"/>
      <c r="J795" s="201"/>
      <c r="K795" s="201"/>
      <c r="L795" s="201"/>
      <c r="M795" s="201"/>
      <c r="N795" s="201"/>
      <c r="O795" s="201"/>
      <c r="P795" s="201"/>
      <c r="Q795" s="201"/>
      <c r="R795" s="201"/>
      <c r="S795" s="201"/>
    </row>
    <row r="796" spans="2:19" s="187" customFormat="1" ht="18" customHeight="1">
      <c r="B796" s="201"/>
      <c r="C796" s="201"/>
      <c r="D796" s="201"/>
      <c r="E796" s="201"/>
      <c r="F796" s="201"/>
      <c r="G796" s="201"/>
      <c r="H796" s="201"/>
      <c r="I796" s="201"/>
      <c r="J796" s="201"/>
      <c r="K796" s="201"/>
      <c r="L796" s="201"/>
      <c r="M796" s="201"/>
      <c r="N796" s="201"/>
      <c r="O796" s="201"/>
      <c r="P796" s="201"/>
      <c r="Q796" s="201"/>
      <c r="R796" s="201"/>
      <c r="S796" s="201"/>
    </row>
    <row r="797" spans="2:19" s="187" customFormat="1" ht="18" customHeight="1">
      <c r="B797" s="201"/>
      <c r="C797" s="201"/>
      <c r="D797" s="201"/>
      <c r="E797" s="201"/>
      <c r="F797" s="201"/>
      <c r="G797" s="201"/>
      <c r="H797" s="201"/>
      <c r="I797" s="201"/>
      <c r="J797" s="201"/>
      <c r="K797" s="201"/>
      <c r="L797" s="201"/>
      <c r="M797" s="201"/>
      <c r="N797" s="201"/>
      <c r="O797" s="201"/>
      <c r="P797" s="201"/>
      <c r="Q797" s="201"/>
      <c r="R797" s="201"/>
      <c r="S797" s="201"/>
    </row>
    <row r="798" spans="2:19" s="187" customFormat="1" ht="18" customHeight="1">
      <c r="B798" s="201"/>
      <c r="C798" s="201"/>
      <c r="D798" s="201"/>
      <c r="E798" s="201"/>
      <c r="F798" s="201"/>
      <c r="G798" s="201"/>
      <c r="H798" s="201"/>
      <c r="I798" s="201"/>
      <c r="J798" s="201"/>
      <c r="K798" s="201"/>
      <c r="L798" s="201"/>
      <c r="M798" s="201"/>
      <c r="N798" s="201"/>
      <c r="O798" s="201"/>
      <c r="P798" s="201"/>
      <c r="Q798" s="201"/>
      <c r="R798" s="201"/>
      <c r="S798" s="201"/>
    </row>
    <row r="799" spans="2:19" s="187" customFormat="1" ht="18" customHeight="1">
      <c r="B799" s="201"/>
      <c r="C799" s="201"/>
      <c r="D799" s="201"/>
      <c r="E799" s="201"/>
      <c r="F799" s="201"/>
      <c r="G799" s="201"/>
      <c r="H799" s="201"/>
      <c r="I799" s="201"/>
      <c r="J799" s="201"/>
      <c r="K799" s="201"/>
      <c r="L799" s="201"/>
      <c r="M799" s="201"/>
      <c r="N799" s="201"/>
      <c r="O799" s="201"/>
      <c r="P799" s="201"/>
      <c r="Q799" s="201"/>
      <c r="R799" s="201"/>
      <c r="S799" s="201"/>
    </row>
    <row r="800" spans="2:19" s="187" customFormat="1" ht="18" customHeight="1">
      <c r="B800" s="201"/>
      <c r="C800" s="201"/>
      <c r="D800" s="201"/>
      <c r="E800" s="201"/>
      <c r="F800" s="201"/>
      <c r="G800" s="201"/>
      <c r="H800" s="201"/>
      <c r="I800" s="201"/>
      <c r="J800" s="201"/>
      <c r="K800" s="201"/>
      <c r="L800" s="201"/>
      <c r="M800" s="201"/>
      <c r="N800" s="201"/>
      <c r="O800" s="201"/>
      <c r="P800" s="201"/>
      <c r="Q800" s="201"/>
      <c r="R800" s="201"/>
      <c r="S800" s="201"/>
    </row>
    <row r="801" spans="2:19" s="187" customFormat="1" ht="18" customHeight="1">
      <c r="B801" s="201"/>
      <c r="C801" s="201"/>
      <c r="D801" s="201"/>
      <c r="E801" s="201"/>
      <c r="F801" s="201"/>
      <c r="G801" s="201"/>
      <c r="H801" s="201"/>
      <c r="I801" s="201"/>
      <c r="J801" s="201"/>
      <c r="K801" s="201"/>
      <c r="L801" s="201"/>
      <c r="M801" s="201"/>
      <c r="N801" s="201"/>
      <c r="O801" s="201"/>
      <c r="P801" s="201"/>
      <c r="Q801" s="201"/>
      <c r="R801" s="201"/>
      <c r="S801" s="201"/>
    </row>
    <row r="802" spans="2:19" s="187" customFormat="1" ht="18" customHeight="1">
      <c r="B802" s="201"/>
      <c r="C802" s="201"/>
      <c r="D802" s="201"/>
      <c r="E802" s="201"/>
      <c r="F802" s="201"/>
      <c r="G802" s="201"/>
      <c r="H802" s="201"/>
      <c r="I802" s="201"/>
      <c r="J802" s="201"/>
      <c r="K802" s="201"/>
      <c r="L802" s="201"/>
      <c r="M802" s="201"/>
      <c r="N802" s="201"/>
      <c r="O802" s="201"/>
      <c r="P802" s="201"/>
      <c r="Q802" s="201"/>
      <c r="R802" s="201"/>
      <c r="S802" s="201"/>
    </row>
    <row r="803" spans="2:19" s="187" customFormat="1" ht="18" customHeight="1">
      <c r="B803" s="201"/>
      <c r="C803" s="201"/>
      <c r="D803" s="201"/>
      <c r="E803" s="201"/>
      <c r="F803" s="201"/>
      <c r="G803" s="201"/>
      <c r="H803" s="201"/>
      <c r="I803" s="201"/>
      <c r="J803" s="201"/>
      <c r="K803" s="201"/>
      <c r="L803" s="201"/>
      <c r="M803" s="201"/>
      <c r="N803" s="201"/>
      <c r="O803" s="201"/>
      <c r="P803" s="201"/>
      <c r="Q803" s="201"/>
      <c r="R803" s="201"/>
      <c r="S803" s="201"/>
    </row>
    <row r="804" spans="2:19" s="187" customFormat="1" ht="18" customHeight="1">
      <c r="B804" s="201"/>
      <c r="C804" s="201"/>
      <c r="D804" s="201"/>
      <c r="E804" s="201"/>
      <c r="F804" s="201"/>
      <c r="G804" s="201"/>
      <c r="H804" s="201"/>
      <c r="I804" s="201"/>
      <c r="J804" s="201"/>
      <c r="K804" s="201"/>
      <c r="L804" s="201"/>
      <c r="M804" s="201"/>
      <c r="N804" s="201"/>
      <c r="O804" s="201"/>
      <c r="P804" s="201"/>
      <c r="Q804" s="201"/>
      <c r="R804" s="201"/>
      <c r="S804" s="201"/>
    </row>
    <row r="805" spans="2:19" s="187" customFormat="1" ht="18" customHeight="1">
      <c r="B805" s="201"/>
      <c r="C805" s="201"/>
      <c r="D805" s="201"/>
      <c r="E805" s="201"/>
      <c r="F805" s="201"/>
      <c r="G805" s="201"/>
      <c r="H805" s="201"/>
      <c r="I805" s="201"/>
      <c r="J805" s="201"/>
      <c r="K805" s="201"/>
      <c r="L805" s="201"/>
      <c r="M805" s="201"/>
      <c r="N805" s="201"/>
      <c r="O805" s="201"/>
      <c r="P805" s="201"/>
      <c r="Q805" s="201"/>
      <c r="R805" s="201"/>
      <c r="S805" s="201"/>
    </row>
    <row r="806" spans="2:19" s="187" customFormat="1" ht="18" customHeight="1">
      <c r="B806" s="201"/>
      <c r="C806" s="201"/>
      <c r="D806" s="201"/>
      <c r="E806" s="201"/>
      <c r="F806" s="201"/>
      <c r="G806" s="201"/>
      <c r="H806" s="201"/>
      <c r="I806" s="201"/>
      <c r="J806" s="201"/>
      <c r="K806" s="201"/>
      <c r="L806" s="201"/>
      <c r="M806" s="201"/>
      <c r="N806" s="201"/>
      <c r="O806" s="201"/>
      <c r="P806" s="201"/>
      <c r="Q806" s="201"/>
      <c r="R806" s="201"/>
      <c r="S806" s="201"/>
    </row>
    <row r="807" spans="2:19" s="187" customFormat="1" ht="18" customHeight="1">
      <c r="B807" s="201"/>
      <c r="C807" s="201"/>
      <c r="D807" s="201"/>
      <c r="E807" s="201"/>
      <c r="F807" s="201"/>
      <c r="G807" s="201"/>
      <c r="H807" s="201"/>
      <c r="I807" s="201"/>
      <c r="J807" s="201"/>
      <c r="K807" s="201"/>
      <c r="L807" s="201"/>
      <c r="M807" s="201"/>
      <c r="N807" s="201"/>
      <c r="O807" s="201"/>
      <c r="P807" s="201"/>
      <c r="Q807" s="201"/>
      <c r="R807" s="201"/>
      <c r="S807" s="201"/>
    </row>
    <row r="808" spans="2:19" s="187" customFormat="1" ht="18" customHeight="1">
      <c r="B808" s="201"/>
      <c r="C808" s="201"/>
      <c r="D808" s="201"/>
      <c r="E808" s="201"/>
      <c r="F808" s="201"/>
      <c r="G808" s="201"/>
      <c r="H808" s="201"/>
      <c r="I808" s="201"/>
      <c r="J808" s="201"/>
      <c r="K808" s="201"/>
      <c r="L808" s="201"/>
      <c r="M808" s="201"/>
      <c r="N808" s="201"/>
      <c r="O808" s="201"/>
      <c r="P808" s="201"/>
      <c r="Q808" s="201"/>
      <c r="R808" s="201"/>
      <c r="S808" s="201"/>
    </row>
    <row r="809" spans="2:19" s="187" customFormat="1" ht="18" customHeight="1">
      <c r="B809" s="201"/>
      <c r="C809" s="201"/>
      <c r="D809" s="201"/>
      <c r="E809" s="201"/>
      <c r="F809" s="201"/>
      <c r="G809" s="201"/>
      <c r="H809" s="201"/>
      <c r="I809" s="201"/>
      <c r="J809" s="201"/>
      <c r="K809" s="201"/>
      <c r="L809" s="201"/>
      <c r="M809" s="201"/>
      <c r="N809" s="201"/>
      <c r="O809" s="201"/>
      <c r="P809" s="201"/>
      <c r="Q809" s="201"/>
      <c r="R809" s="201"/>
      <c r="S809" s="201"/>
    </row>
    <row r="810" spans="2:19" s="187" customFormat="1" ht="18" customHeight="1">
      <c r="B810" s="201"/>
      <c r="C810" s="201"/>
      <c r="D810" s="201"/>
      <c r="E810" s="201"/>
      <c r="F810" s="201"/>
      <c r="G810" s="201"/>
      <c r="H810" s="201"/>
      <c r="I810" s="201"/>
      <c r="J810" s="201"/>
      <c r="K810" s="201"/>
      <c r="L810" s="201"/>
      <c r="M810" s="201"/>
      <c r="N810" s="201"/>
      <c r="O810" s="201"/>
      <c r="P810" s="201"/>
      <c r="Q810" s="201"/>
      <c r="R810" s="201"/>
      <c r="S810" s="201"/>
    </row>
    <row r="811" spans="2:19" s="187" customFormat="1" ht="18" customHeight="1">
      <c r="B811" s="201"/>
      <c r="C811" s="201"/>
      <c r="D811" s="201"/>
      <c r="E811" s="201"/>
      <c r="F811" s="201"/>
      <c r="G811" s="201"/>
      <c r="H811" s="201"/>
      <c r="I811" s="201"/>
      <c r="J811" s="201"/>
      <c r="K811" s="201"/>
      <c r="L811" s="201"/>
      <c r="M811" s="201"/>
      <c r="N811" s="201"/>
      <c r="O811" s="201"/>
      <c r="P811" s="201"/>
      <c r="Q811" s="201"/>
      <c r="R811" s="201"/>
      <c r="S811" s="201"/>
    </row>
    <row r="812" spans="2:19" s="187" customFormat="1" ht="18" customHeight="1">
      <c r="B812" s="201"/>
      <c r="C812" s="201"/>
      <c r="D812" s="201"/>
      <c r="E812" s="201"/>
      <c r="F812" s="201"/>
      <c r="G812" s="201"/>
      <c r="H812" s="201"/>
      <c r="I812" s="201"/>
      <c r="J812" s="201"/>
      <c r="K812" s="201"/>
      <c r="L812" s="201"/>
      <c r="M812" s="201"/>
      <c r="N812" s="201"/>
      <c r="O812" s="201"/>
      <c r="P812" s="201"/>
      <c r="Q812" s="201"/>
      <c r="R812" s="201"/>
      <c r="S812" s="201"/>
    </row>
    <row r="813" spans="2:19" s="187" customFormat="1" ht="18" customHeight="1">
      <c r="B813" s="201"/>
      <c r="C813" s="201"/>
      <c r="D813" s="201"/>
      <c r="E813" s="201"/>
      <c r="F813" s="201"/>
      <c r="G813" s="201"/>
      <c r="H813" s="201"/>
      <c r="I813" s="201"/>
      <c r="J813" s="201"/>
      <c r="K813" s="201"/>
      <c r="L813" s="201"/>
      <c r="M813" s="201"/>
      <c r="N813" s="201"/>
      <c r="O813" s="201"/>
      <c r="P813" s="201"/>
      <c r="Q813" s="201"/>
      <c r="R813" s="201"/>
      <c r="S813" s="201"/>
    </row>
    <row r="814" spans="2:19" s="187" customFormat="1" ht="18" customHeight="1">
      <c r="B814" s="201"/>
      <c r="C814" s="201"/>
      <c r="D814" s="201"/>
      <c r="E814" s="201"/>
      <c r="F814" s="201"/>
      <c r="G814" s="201"/>
      <c r="H814" s="201"/>
      <c r="I814" s="201"/>
      <c r="J814" s="201"/>
      <c r="K814" s="201"/>
      <c r="L814" s="201"/>
      <c r="M814" s="201"/>
      <c r="N814" s="201"/>
      <c r="O814" s="201"/>
      <c r="P814" s="201"/>
      <c r="Q814" s="201"/>
      <c r="R814" s="201"/>
      <c r="S814" s="201"/>
    </row>
    <row r="815" spans="2:19" s="187" customFormat="1" ht="18" customHeight="1">
      <c r="B815" s="201"/>
      <c r="C815" s="201"/>
      <c r="D815" s="201"/>
      <c r="E815" s="201"/>
      <c r="F815" s="201"/>
      <c r="G815" s="201"/>
      <c r="H815" s="201"/>
      <c r="I815" s="201"/>
      <c r="J815" s="201"/>
      <c r="K815" s="201"/>
      <c r="L815" s="201"/>
      <c r="M815" s="201"/>
      <c r="N815" s="201"/>
      <c r="O815" s="201"/>
      <c r="P815" s="201"/>
      <c r="Q815" s="201"/>
      <c r="R815" s="201"/>
      <c r="S815" s="201"/>
    </row>
    <row r="816" spans="2:19" s="187" customFormat="1" ht="18" customHeight="1">
      <c r="B816" s="201"/>
      <c r="C816" s="201"/>
      <c r="D816" s="201"/>
      <c r="E816" s="201"/>
      <c r="F816" s="201"/>
      <c r="G816" s="201"/>
      <c r="H816" s="201"/>
      <c r="I816" s="201"/>
      <c r="J816" s="201"/>
      <c r="K816" s="201"/>
      <c r="L816" s="201"/>
      <c r="M816" s="201"/>
      <c r="N816" s="201"/>
      <c r="O816" s="201"/>
      <c r="P816" s="201"/>
      <c r="Q816" s="201"/>
      <c r="R816" s="201"/>
      <c r="S816" s="201"/>
    </row>
    <row r="817" spans="2:19" s="187" customFormat="1" ht="18" customHeight="1">
      <c r="B817" s="201"/>
      <c r="C817" s="201"/>
      <c r="D817" s="201"/>
      <c r="E817" s="201"/>
      <c r="F817" s="201"/>
      <c r="G817" s="201"/>
      <c r="H817" s="201"/>
      <c r="I817" s="201"/>
      <c r="J817" s="201"/>
      <c r="K817" s="201"/>
      <c r="L817" s="201"/>
      <c r="M817" s="201"/>
      <c r="N817" s="201"/>
      <c r="O817" s="201"/>
      <c r="P817" s="201"/>
      <c r="Q817" s="201"/>
      <c r="R817" s="201"/>
      <c r="S817" s="201"/>
    </row>
    <row r="818" spans="2:19" s="187" customFormat="1" ht="18" customHeight="1">
      <c r="B818" s="201"/>
      <c r="C818" s="201"/>
      <c r="D818" s="201"/>
      <c r="E818" s="201"/>
      <c r="F818" s="201"/>
      <c r="G818" s="201"/>
      <c r="H818" s="201"/>
      <c r="I818" s="201"/>
      <c r="J818" s="201"/>
      <c r="K818" s="201"/>
      <c r="L818" s="201"/>
      <c r="M818" s="201"/>
      <c r="N818" s="201"/>
      <c r="O818" s="201"/>
      <c r="P818" s="201"/>
      <c r="Q818" s="201"/>
      <c r="R818" s="201"/>
      <c r="S818" s="201"/>
    </row>
    <row r="819" spans="2:19" s="187" customFormat="1" ht="18" customHeight="1">
      <c r="B819" s="201"/>
      <c r="C819" s="201"/>
      <c r="D819" s="201"/>
      <c r="E819" s="201"/>
      <c r="F819" s="201"/>
      <c r="G819" s="201"/>
      <c r="H819" s="201"/>
      <c r="I819" s="201"/>
      <c r="J819" s="201"/>
      <c r="K819" s="201"/>
      <c r="L819" s="201"/>
      <c r="M819" s="201"/>
      <c r="N819" s="201"/>
      <c r="O819" s="201"/>
      <c r="P819" s="201"/>
      <c r="Q819" s="201"/>
      <c r="R819" s="201"/>
      <c r="S819" s="201"/>
    </row>
    <row r="820" spans="2:19" s="187" customFormat="1" ht="18" customHeight="1">
      <c r="B820" s="201"/>
      <c r="C820" s="201"/>
      <c r="D820" s="201"/>
      <c r="E820" s="201"/>
      <c r="F820" s="201"/>
      <c r="G820" s="201"/>
      <c r="H820" s="201"/>
      <c r="I820" s="201"/>
      <c r="J820" s="201"/>
      <c r="K820" s="201"/>
      <c r="L820" s="201"/>
      <c r="M820" s="201"/>
      <c r="N820" s="201"/>
      <c r="O820" s="201"/>
      <c r="P820" s="201"/>
      <c r="Q820" s="201"/>
      <c r="R820" s="201"/>
      <c r="S820" s="201"/>
    </row>
    <row r="821" spans="2:19" s="187" customFormat="1" ht="18" customHeight="1">
      <c r="B821" s="201"/>
      <c r="C821" s="201"/>
      <c r="D821" s="201"/>
      <c r="E821" s="201"/>
      <c r="F821" s="201"/>
      <c r="G821" s="201"/>
      <c r="H821" s="201"/>
      <c r="I821" s="201"/>
      <c r="J821" s="201"/>
      <c r="K821" s="201"/>
      <c r="L821" s="201"/>
      <c r="M821" s="201"/>
      <c r="N821" s="201"/>
      <c r="O821" s="201"/>
      <c r="P821" s="201"/>
      <c r="Q821" s="201"/>
      <c r="R821" s="201"/>
      <c r="S821" s="201"/>
    </row>
    <row r="822" spans="2:19" s="187" customFormat="1" ht="18" customHeight="1">
      <c r="B822" s="201"/>
      <c r="C822" s="201"/>
      <c r="D822" s="201"/>
      <c r="E822" s="201"/>
      <c r="F822" s="201"/>
      <c r="G822" s="201"/>
      <c r="H822" s="201"/>
      <c r="I822" s="201"/>
      <c r="J822" s="201"/>
      <c r="K822" s="201"/>
      <c r="L822" s="201"/>
      <c r="M822" s="201"/>
      <c r="N822" s="201"/>
      <c r="O822" s="201"/>
      <c r="P822" s="201"/>
      <c r="Q822" s="201"/>
      <c r="R822" s="201"/>
      <c r="S822" s="201"/>
    </row>
    <row r="823" spans="2:19" s="187" customFormat="1" ht="18" customHeight="1">
      <c r="B823" s="201"/>
      <c r="C823" s="201"/>
      <c r="D823" s="201"/>
      <c r="E823" s="201"/>
      <c r="F823" s="201"/>
      <c r="G823" s="201"/>
      <c r="H823" s="201"/>
      <c r="I823" s="201"/>
      <c r="J823" s="201"/>
      <c r="K823" s="201"/>
      <c r="L823" s="201"/>
      <c r="M823" s="201"/>
      <c r="N823" s="201"/>
      <c r="O823" s="201"/>
      <c r="P823" s="201"/>
      <c r="Q823" s="201"/>
      <c r="R823" s="201"/>
      <c r="S823" s="201"/>
    </row>
    <row r="824" spans="2:19" s="187" customFormat="1" ht="18" customHeight="1">
      <c r="B824" s="201"/>
      <c r="C824" s="201"/>
      <c r="D824" s="201"/>
      <c r="E824" s="201"/>
      <c r="F824" s="201"/>
      <c r="G824" s="201"/>
      <c r="H824" s="201"/>
      <c r="I824" s="201"/>
      <c r="J824" s="201"/>
      <c r="K824" s="201"/>
      <c r="L824" s="201"/>
      <c r="M824" s="201"/>
      <c r="N824" s="201"/>
      <c r="O824" s="201"/>
      <c r="P824" s="201"/>
      <c r="Q824" s="201"/>
      <c r="R824" s="201"/>
      <c r="S824" s="201"/>
    </row>
    <row r="825" spans="2:19" s="187" customFormat="1" ht="18" customHeight="1">
      <c r="B825" s="201"/>
      <c r="C825" s="201"/>
      <c r="D825" s="201"/>
      <c r="E825" s="201"/>
      <c r="F825" s="201"/>
      <c r="G825" s="201"/>
      <c r="H825" s="201"/>
      <c r="I825" s="201"/>
      <c r="J825" s="201"/>
      <c r="K825" s="201"/>
      <c r="L825" s="201"/>
      <c r="M825" s="201"/>
      <c r="N825" s="201"/>
      <c r="O825" s="201"/>
      <c r="P825" s="201"/>
      <c r="Q825" s="201"/>
      <c r="R825" s="201"/>
      <c r="S825" s="201"/>
    </row>
    <row r="826" spans="2:19" s="187" customFormat="1" ht="18" customHeight="1">
      <c r="B826" s="201"/>
      <c r="C826" s="201"/>
      <c r="D826" s="201"/>
      <c r="E826" s="201"/>
      <c r="F826" s="201"/>
      <c r="G826" s="201"/>
      <c r="H826" s="201"/>
      <c r="I826" s="201"/>
      <c r="J826" s="201"/>
      <c r="K826" s="201"/>
      <c r="L826" s="201"/>
      <c r="M826" s="201"/>
      <c r="N826" s="201"/>
      <c r="O826" s="201"/>
      <c r="P826" s="201"/>
      <c r="Q826" s="201"/>
      <c r="R826" s="201"/>
      <c r="S826" s="201"/>
    </row>
    <row r="827" spans="2:19" s="187" customFormat="1" ht="18" customHeight="1">
      <c r="B827" s="201"/>
      <c r="C827" s="201"/>
      <c r="D827" s="201"/>
      <c r="E827" s="201"/>
      <c r="F827" s="201"/>
      <c r="G827" s="201"/>
      <c r="H827" s="201"/>
      <c r="I827" s="201"/>
      <c r="J827" s="201"/>
      <c r="K827" s="201"/>
      <c r="L827" s="201"/>
      <c r="M827" s="201"/>
      <c r="N827" s="201"/>
      <c r="O827" s="201"/>
      <c r="P827" s="201"/>
      <c r="Q827" s="201"/>
      <c r="R827" s="201"/>
      <c r="S827" s="201"/>
    </row>
    <row r="828" spans="2:19" s="187" customFormat="1" ht="18" customHeight="1">
      <c r="B828" s="201"/>
      <c r="C828" s="201"/>
      <c r="D828" s="201"/>
      <c r="E828" s="201"/>
      <c r="F828" s="201"/>
      <c r="G828" s="201"/>
      <c r="H828" s="201"/>
      <c r="I828" s="201"/>
      <c r="J828" s="201"/>
      <c r="K828" s="201"/>
      <c r="L828" s="201"/>
      <c r="M828" s="201"/>
      <c r="N828" s="201"/>
      <c r="O828" s="201"/>
      <c r="P828" s="201"/>
      <c r="Q828" s="201"/>
      <c r="R828" s="201"/>
      <c r="S828" s="201"/>
    </row>
    <row r="829" spans="2:19" s="187" customFormat="1" ht="18" customHeight="1">
      <c r="B829" s="201"/>
      <c r="C829" s="201"/>
      <c r="D829" s="201"/>
      <c r="E829" s="201"/>
      <c r="F829" s="201"/>
      <c r="G829" s="201"/>
      <c r="H829" s="201"/>
      <c r="I829" s="201"/>
      <c r="J829" s="201"/>
      <c r="K829" s="201"/>
      <c r="L829" s="201"/>
      <c r="M829" s="201"/>
      <c r="N829" s="201"/>
      <c r="O829" s="201"/>
      <c r="P829" s="201"/>
      <c r="Q829" s="201"/>
      <c r="R829" s="201"/>
      <c r="S829" s="201"/>
    </row>
    <row r="830" spans="2:19" s="187" customFormat="1" ht="18" customHeight="1">
      <c r="B830" s="201"/>
      <c r="C830" s="201"/>
      <c r="D830" s="201"/>
      <c r="E830" s="201"/>
      <c r="F830" s="201"/>
      <c r="G830" s="201"/>
      <c r="H830" s="201"/>
      <c r="I830" s="201"/>
      <c r="J830" s="201"/>
      <c r="K830" s="201"/>
      <c r="L830" s="201"/>
      <c r="M830" s="201"/>
      <c r="N830" s="201"/>
      <c r="O830" s="201"/>
      <c r="P830" s="201"/>
      <c r="Q830" s="201"/>
      <c r="R830" s="201"/>
      <c r="S830" s="201"/>
    </row>
    <row r="831" spans="2:19" s="187" customFormat="1" ht="18" customHeight="1">
      <c r="B831" s="201"/>
      <c r="C831" s="201"/>
      <c r="D831" s="201"/>
      <c r="E831" s="201"/>
      <c r="F831" s="201"/>
      <c r="G831" s="201"/>
      <c r="H831" s="201"/>
      <c r="I831" s="201"/>
      <c r="J831" s="201"/>
      <c r="K831" s="201"/>
      <c r="L831" s="201"/>
      <c r="M831" s="201"/>
      <c r="N831" s="201"/>
      <c r="O831" s="201"/>
      <c r="P831" s="201"/>
      <c r="Q831" s="201"/>
      <c r="R831" s="201"/>
      <c r="S831" s="201"/>
    </row>
    <row r="832" spans="2:19" s="187" customFormat="1" ht="18" customHeight="1">
      <c r="B832" s="201"/>
      <c r="C832" s="201"/>
      <c r="D832" s="201"/>
      <c r="E832" s="201"/>
      <c r="F832" s="201"/>
      <c r="G832" s="201"/>
      <c r="H832" s="201"/>
      <c r="I832" s="201"/>
      <c r="J832" s="201"/>
      <c r="K832" s="201"/>
      <c r="L832" s="201"/>
      <c r="M832" s="201"/>
      <c r="N832" s="201"/>
      <c r="O832" s="201"/>
      <c r="P832" s="201"/>
      <c r="Q832" s="201"/>
      <c r="R832" s="201"/>
      <c r="S832" s="201"/>
    </row>
    <row r="833" spans="2:19" s="187" customFormat="1" ht="18" customHeight="1">
      <c r="B833" s="201"/>
      <c r="C833" s="201"/>
      <c r="D833" s="201"/>
      <c r="E833" s="201"/>
      <c r="F833" s="201"/>
      <c r="G833" s="201"/>
      <c r="H833" s="201"/>
      <c r="I833" s="201"/>
      <c r="J833" s="201"/>
      <c r="K833" s="201"/>
      <c r="L833" s="201"/>
      <c r="M833" s="201"/>
      <c r="N833" s="201"/>
      <c r="O833" s="201"/>
      <c r="P833" s="201"/>
      <c r="Q833" s="201"/>
      <c r="R833" s="201"/>
      <c r="S833" s="201"/>
    </row>
    <row r="834" spans="2:19" s="187" customFormat="1" ht="18" customHeight="1">
      <c r="B834" s="201"/>
      <c r="C834" s="201"/>
      <c r="D834" s="201"/>
      <c r="E834" s="201"/>
      <c r="F834" s="201"/>
      <c r="G834" s="201"/>
      <c r="H834" s="201"/>
      <c r="I834" s="201"/>
      <c r="J834" s="201"/>
      <c r="K834" s="201"/>
      <c r="L834" s="201"/>
      <c r="M834" s="201"/>
      <c r="N834" s="201"/>
      <c r="O834" s="201"/>
      <c r="P834" s="201"/>
      <c r="Q834" s="201"/>
      <c r="R834" s="201"/>
      <c r="S834" s="201"/>
    </row>
    <row r="835" spans="2:19" s="187" customFormat="1" ht="18" customHeight="1">
      <c r="B835" s="201"/>
      <c r="C835" s="201"/>
      <c r="D835" s="201"/>
      <c r="E835" s="201"/>
      <c r="F835" s="201"/>
      <c r="G835" s="201"/>
      <c r="H835" s="201"/>
      <c r="I835" s="201"/>
      <c r="J835" s="201"/>
      <c r="K835" s="201"/>
      <c r="L835" s="201"/>
      <c r="M835" s="201"/>
      <c r="N835" s="201"/>
      <c r="O835" s="201"/>
      <c r="P835" s="201"/>
      <c r="Q835" s="201"/>
      <c r="R835" s="201"/>
      <c r="S835" s="201"/>
    </row>
    <row r="836" spans="2:19" s="187" customFormat="1" ht="18" customHeight="1">
      <c r="B836" s="201"/>
      <c r="C836" s="201"/>
      <c r="D836" s="201"/>
      <c r="E836" s="201"/>
      <c r="F836" s="201"/>
      <c r="G836" s="201"/>
      <c r="H836" s="201"/>
      <c r="I836" s="201"/>
      <c r="J836" s="201"/>
      <c r="K836" s="201"/>
      <c r="L836" s="201"/>
      <c r="M836" s="201"/>
      <c r="N836" s="201"/>
      <c r="O836" s="201"/>
      <c r="P836" s="201"/>
      <c r="Q836" s="201"/>
      <c r="R836" s="201"/>
      <c r="S836" s="201"/>
    </row>
    <row r="837" spans="2:19" s="187" customFormat="1" ht="18" customHeight="1">
      <c r="B837" s="201"/>
      <c r="C837" s="201"/>
      <c r="D837" s="201"/>
      <c r="E837" s="201"/>
      <c r="F837" s="201"/>
      <c r="G837" s="201"/>
      <c r="H837" s="201"/>
      <c r="I837" s="201"/>
      <c r="J837" s="201"/>
      <c r="K837" s="201"/>
      <c r="L837" s="201"/>
      <c r="M837" s="201"/>
      <c r="N837" s="201"/>
      <c r="O837" s="201"/>
      <c r="P837" s="201"/>
      <c r="Q837" s="201"/>
      <c r="R837" s="201"/>
      <c r="S837" s="201"/>
    </row>
    <row r="838" spans="2:19" s="187" customFormat="1" ht="18" customHeight="1">
      <c r="B838" s="201"/>
      <c r="C838" s="201"/>
      <c r="D838" s="201"/>
      <c r="E838" s="201"/>
      <c r="F838" s="201"/>
      <c r="G838" s="201"/>
      <c r="H838" s="201"/>
      <c r="I838" s="201"/>
      <c r="J838" s="201"/>
      <c r="K838" s="201"/>
      <c r="L838" s="201"/>
      <c r="M838" s="201"/>
      <c r="N838" s="201"/>
      <c r="O838" s="201"/>
      <c r="P838" s="201"/>
      <c r="Q838" s="201"/>
      <c r="R838" s="201"/>
      <c r="S838" s="201"/>
    </row>
    <row r="839" spans="2:19" s="187" customFormat="1" ht="18" customHeight="1">
      <c r="B839" s="201"/>
      <c r="C839" s="201"/>
      <c r="D839" s="201"/>
      <c r="E839" s="201"/>
      <c r="F839" s="201"/>
      <c r="G839" s="201"/>
      <c r="H839" s="201"/>
      <c r="I839" s="201"/>
      <c r="J839" s="201"/>
      <c r="K839" s="201"/>
      <c r="L839" s="201"/>
      <c r="M839" s="201"/>
      <c r="N839" s="201"/>
      <c r="O839" s="201"/>
      <c r="P839" s="201"/>
      <c r="Q839" s="201"/>
      <c r="R839" s="201"/>
      <c r="S839" s="201"/>
    </row>
    <row r="840" spans="2:19" s="187" customFormat="1" ht="18" customHeight="1">
      <c r="B840" s="201"/>
      <c r="C840" s="201"/>
      <c r="D840" s="201"/>
      <c r="E840" s="201"/>
      <c r="F840" s="201"/>
      <c r="G840" s="201"/>
      <c r="H840" s="201"/>
      <c r="I840" s="201"/>
      <c r="J840" s="201"/>
      <c r="K840" s="201"/>
      <c r="L840" s="201"/>
      <c r="M840" s="201"/>
      <c r="N840" s="201"/>
      <c r="O840" s="201"/>
      <c r="P840" s="201"/>
      <c r="Q840" s="201"/>
      <c r="R840" s="201"/>
      <c r="S840" s="201"/>
    </row>
    <row r="841" spans="2:19" s="187" customFormat="1" ht="18" customHeight="1">
      <c r="B841" s="201"/>
      <c r="C841" s="201"/>
      <c r="D841" s="201"/>
      <c r="E841" s="201"/>
      <c r="F841" s="201"/>
      <c r="G841" s="201"/>
      <c r="H841" s="201"/>
      <c r="I841" s="201"/>
      <c r="J841" s="201"/>
      <c r="K841" s="201"/>
      <c r="L841" s="201"/>
      <c r="M841" s="201"/>
      <c r="N841" s="201"/>
      <c r="O841" s="201"/>
      <c r="P841" s="201"/>
      <c r="Q841" s="201"/>
      <c r="R841" s="201"/>
      <c r="S841" s="201"/>
    </row>
    <row r="842" spans="2:19" s="187" customFormat="1" ht="18" customHeight="1">
      <c r="B842" s="201"/>
      <c r="C842" s="201"/>
      <c r="D842" s="201"/>
      <c r="E842" s="201"/>
      <c r="F842" s="201"/>
      <c r="G842" s="201"/>
      <c r="H842" s="201"/>
      <c r="I842" s="201"/>
      <c r="J842" s="201"/>
      <c r="K842" s="201"/>
      <c r="L842" s="201"/>
      <c r="M842" s="201"/>
      <c r="N842" s="201"/>
      <c r="O842" s="201"/>
      <c r="P842" s="201"/>
      <c r="Q842" s="201"/>
      <c r="R842" s="201"/>
      <c r="S842" s="201"/>
    </row>
    <row r="843" spans="2:19" s="187" customFormat="1" ht="18" customHeight="1">
      <c r="B843" s="201"/>
      <c r="C843" s="201"/>
      <c r="D843" s="201"/>
      <c r="E843" s="201"/>
      <c r="F843" s="201"/>
      <c r="G843" s="201"/>
      <c r="H843" s="201"/>
      <c r="I843" s="201"/>
      <c r="J843" s="201"/>
      <c r="K843" s="201"/>
      <c r="L843" s="201"/>
      <c r="M843" s="201"/>
      <c r="N843" s="201"/>
      <c r="O843" s="201"/>
      <c r="P843" s="201"/>
      <c r="Q843" s="201"/>
      <c r="R843" s="201"/>
      <c r="S843" s="201"/>
    </row>
    <row r="844" spans="2:19" s="187" customFormat="1" ht="18" customHeight="1">
      <c r="B844" s="201"/>
      <c r="C844" s="201"/>
      <c r="D844" s="201"/>
      <c r="E844" s="201"/>
      <c r="F844" s="201"/>
      <c r="G844" s="201"/>
      <c r="H844" s="201"/>
      <c r="I844" s="201"/>
      <c r="J844" s="201"/>
      <c r="K844" s="201"/>
      <c r="L844" s="201"/>
      <c r="M844" s="201"/>
      <c r="N844" s="201"/>
      <c r="O844" s="201"/>
      <c r="P844" s="201"/>
      <c r="Q844" s="201"/>
      <c r="R844" s="201"/>
      <c r="S844" s="201"/>
    </row>
    <row r="845" spans="2:19" s="187" customFormat="1" ht="18" customHeight="1">
      <c r="B845" s="201"/>
      <c r="C845" s="201"/>
      <c r="D845" s="201"/>
      <c r="E845" s="201"/>
      <c r="F845" s="201"/>
      <c r="G845" s="201"/>
      <c r="H845" s="201"/>
      <c r="I845" s="201"/>
      <c r="J845" s="201"/>
      <c r="K845" s="201"/>
      <c r="L845" s="201"/>
      <c r="M845" s="201"/>
      <c r="N845" s="201"/>
      <c r="O845" s="201"/>
      <c r="P845" s="201"/>
      <c r="Q845" s="201"/>
      <c r="R845" s="201"/>
      <c r="S845" s="201"/>
    </row>
    <row r="846" spans="2:19" s="187" customFormat="1" ht="18" customHeight="1">
      <c r="B846" s="201"/>
      <c r="C846" s="201"/>
      <c r="D846" s="201"/>
      <c r="E846" s="201"/>
      <c r="F846" s="201"/>
      <c r="G846" s="201"/>
      <c r="H846" s="201"/>
      <c r="I846" s="201"/>
      <c r="J846" s="201"/>
      <c r="K846" s="201"/>
      <c r="L846" s="201"/>
      <c r="M846" s="201"/>
      <c r="N846" s="201"/>
      <c r="O846" s="201"/>
      <c r="P846" s="201"/>
      <c r="Q846" s="201"/>
      <c r="R846" s="201"/>
      <c r="S846" s="201"/>
    </row>
    <row r="847" spans="2:19" s="187" customFormat="1" ht="18" customHeight="1">
      <c r="B847" s="201"/>
      <c r="C847" s="201"/>
      <c r="D847" s="201"/>
      <c r="E847" s="201"/>
      <c r="F847" s="201"/>
      <c r="G847" s="201"/>
      <c r="H847" s="201"/>
      <c r="I847" s="201"/>
      <c r="J847" s="201"/>
      <c r="K847" s="201"/>
      <c r="L847" s="201"/>
      <c r="M847" s="201"/>
      <c r="N847" s="201"/>
      <c r="O847" s="201"/>
      <c r="P847" s="201"/>
      <c r="Q847" s="201"/>
      <c r="R847" s="201"/>
      <c r="S847" s="201"/>
    </row>
    <row r="848" spans="2:19" s="187" customFormat="1" ht="18" customHeight="1">
      <c r="B848" s="201"/>
      <c r="C848" s="201"/>
      <c r="D848" s="201"/>
      <c r="E848" s="201"/>
      <c r="F848" s="201"/>
      <c r="G848" s="201"/>
      <c r="H848" s="201"/>
      <c r="I848" s="201"/>
      <c r="J848" s="201"/>
      <c r="K848" s="201"/>
      <c r="L848" s="201"/>
      <c r="M848" s="201"/>
      <c r="N848" s="201"/>
      <c r="O848" s="201"/>
      <c r="P848" s="201"/>
      <c r="Q848" s="201"/>
      <c r="R848" s="201"/>
      <c r="S848" s="201"/>
    </row>
    <row r="849" spans="2:19" s="187" customFormat="1" ht="18" customHeight="1">
      <c r="B849" s="201"/>
      <c r="C849" s="201"/>
      <c r="D849" s="201"/>
      <c r="E849" s="201"/>
      <c r="F849" s="201"/>
      <c r="G849" s="201"/>
      <c r="H849" s="201"/>
      <c r="I849" s="201"/>
      <c r="J849" s="201"/>
      <c r="K849" s="201"/>
      <c r="L849" s="201"/>
      <c r="M849" s="201"/>
      <c r="N849" s="201"/>
      <c r="O849" s="201"/>
      <c r="P849" s="201"/>
      <c r="Q849" s="201"/>
      <c r="R849" s="201"/>
      <c r="S849" s="201"/>
    </row>
    <row r="850" spans="2:19" s="187" customFormat="1" ht="18" customHeight="1">
      <c r="B850" s="201"/>
      <c r="C850" s="201"/>
      <c r="D850" s="201"/>
      <c r="E850" s="201"/>
      <c r="F850" s="201"/>
      <c r="G850" s="201"/>
      <c r="H850" s="201"/>
      <c r="I850" s="201"/>
      <c r="J850" s="201"/>
      <c r="K850" s="201"/>
      <c r="L850" s="201"/>
      <c r="M850" s="201"/>
      <c r="N850" s="201"/>
      <c r="O850" s="201"/>
      <c r="P850" s="201"/>
      <c r="Q850" s="201"/>
      <c r="R850" s="201"/>
      <c r="S850" s="201"/>
    </row>
    <row r="851" spans="2:19" s="187" customFormat="1" ht="18" customHeight="1">
      <c r="B851" s="201"/>
      <c r="C851" s="201"/>
      <c r="D851" s="201"/>
      <c r="E851" s="201"/>
      <c r="F851" s="201"/>
      <c r="G851" s="201"/>
      <c r="H851" s="201"/>
      <c r="I851" s="201"/>
      <c r="J851" s="201"/>
      <c r="K851" s="201"/>
      <c r="L851" s="201"/>
      <c r="M851" s="201"/>
      <c r="N851" s="201"/>
      <c r="O851" s="201"/>
      <c r="P851" s="201"/>
      <c r="Q851" s="201"/>
      <c r="R851" s="201"/>
      <c r="S851" s="201"/>
    </row>
    <row r="852" spans="2:19" s="187" customFormat="1" ht="18" customHeight="1">
      <c r="B852" s="201"/>
      <c r="C852" s="201"/>
      <c r="D852" s="201"/>
      <c r="E852" s="201"/>
      <c r="F852" s="201"/>
      <c r="G852" s="201"/>
      <c r="H852" s="201"/>
      <c r="I852" s="201"/>
      <c r="J852" s="201"/>
      <c r="K852" s="201"/>
      <c r="L852" s="201"/>
      <c r="M852" s="201"/>
      <c r="N852" s="201"/>
      <c r="O852" s="201"/>
      <c r="P852" s="201"/>
      <c r="Q852" s="201"/>
      <c r="R852" s="201"/>
      <c r="S852" s="201"/>
    </row>
    <row r="853" spans="2:19" s="187" customFormat="1" ht="18" customHeight="1">
      <c r="B853" s="201"/>
      <c r="C853" s="201"/>
      <c r="D853" s="201"/>
      <c r="E853" s="201"/>
      <c r="F853" s="201"/>
      <c r="G853" s="201"/>
      <c r="H853" s="201"/>
      <c r="I853" s="201"/>
      <c r="J853" s="201"/>
      <c r="K853" s="201"/>
      <c r="L853" s="201"/>
      <c r="M853" s="201"/>
      <c r="N853" s="201"/>
      <c r="O853" s="201"/>
      <c r="P853" s="201"/>
      <c r="Q853" s="201"/>
      <c r="R853" s="201"/>
      <c r="S853" s="201"/>
    </row>
    <row r="854" spans="2:19" s="187" customFormat="1" ht="18" customHeight="1">
      <c r="B854" s="201"/>
      <c r="C854" s="201"/>
      <c r="D854" s="201"/>
      <c r="E854" s="201"/>
      <c r="F854" s="201"/>
      <c r="G854" s="201"/>
      <c r="H854" s="201"/>
      <c r="I854" s="201"/>
      <c r="J854" s="201"/>
      <c r="K854" s="201"/>
      <c r="L854" s="201"/>
      <c r="M854" s="201"/>
      <c r="N854" s="201"/>
      <c r="O854" s="201"/>
      <c r="P854" s="201"/>
      <c r="Q854" s="201"/>
      <c r="R854" s="201"/>
      <c r="S854" s="201"/>
    </row>
    <row r="855" spans="2:19" s="187" customFormat="1" ht="18" customHeight="1">
      <c r="B855" s="201"/>
      <c r="C855" s="201"/>
      <c r="D855" s="201"/>
      <c r="E855" s="201"/>
      <c r="F855" s="201"/>
      <c r="G855" s="201"/>
      <c r="H855" s="201"/>
      <c r="I855" s="201"/>
      <c r="J855" s="201"/>
      <c r="K855" s="201"/>
      <c r="L855" s="201"/>
      <c r="M855" s="201"/>
      <c r="N855" s="201"/>
      <c r="O855" s="201"/>
      <c r="P855" s="201"/>
      <c r="Q855" s="201"/>
      <c r="R855" s="201"/>
      <c r="S855" s="201"/>
    </row>
    <row r="856" spans="2:19" s="187" customFormat="1" ht="18" customHeight="1">
      <c r="B856" s="201"/>
      <c r="C856" s="201"/>
      <c r="D856" s="201"/>
      <c r="E856" s="201"/>
      <c r="F856" s="201"/>
      <c r="G856" s="201"/>
      <c r="H856" s="201"/>
      <c r="I856" s="201"/>
      <c r="J856" s="201"/>
      <c r="K856" s="201"/>
      <c r="L856" s="201"/>
      <c r="M856" s="201"/>
      <c r="N856" s="201"/>
      <c r="O856" s="201"/>
      <c r="P856" s="201"/>
      <c r="Q856" s="201"/>
      <c r="R856" s="201"/>
      <c r="S856" s="201"/>
    </row>
    <row r="857" spans="2:19" s="187" customFormat="1" ht="18" customHeight="1">
      <c r="B857" s="201"/>
      <c r="C857" s="201"/>
      <c r="D857" s="201"/>
      <c r="E857" s="201"/>
      <c r="F857" s="201"/>
      <c r="G857" s="201"/>
      <c r="H857" s="201"/>
      <c r="I857" s="201"/>
      <c r="J857" s="201"/>
      <c r="K857" s="201"/>
      <c r="L857" s="201"/>
      <c r="M857" s="201"/>
      <c r="N857" s="201"/>
      <c r="O857" s="201"/>
      <c r="P857" s="201"/>
      <c r="Q857" s="201"/>
      <c r="R857" s="201"/>
      <c r="S857" s="201"/>
    </row>
    <row r="858" spans="2:19" s="187" customFormat="1" ht="18" customHeight="1">
      <c r="B858" s="201"/>
      <c r="C858" s="201"/>
      <c r="D858" s="201"/>
      <c r="E858" s="201"/>
      <c r="F858" s="201"/>
      <c r="G858" s="201"/>
      <c r="H858" s="201"/>
      <c r="I858" s="201"/>
      <c r="J858" s="201"/>
      <c r="K858" s="201"/>
      <c r="L858" s="201"/>
      <c r="M858" s="201"/>
      <c r="N858" s="201"/>
      <c r="O858" s="201"/>
      <c r="P858" s="201"/>
      <c r="Q858" s="201"/>
      <c r="R858" s="201"/>
      <c r="S858" s="201"/>
    </row>
    <row r="859" spans="2:19" s="187" customFormat="1" ht="18" customHeight="1">
      <c r="B859" s="201"/>
      <c r="C859" s="201"/>
      <c r="D859" s="201"/>
      <c r="E859" s="201"/>
      <c r="F859" s="201"/>
      <c r="G859" s="201"/>
      <c r="H859" s="201"/>
      <c r="I859" s="201"/>
      <c r="J859" s="201"/>
      <c r="K859" s="201"/>
      <c r="L859" s="201"/>
      <c r="M859" s="201"/>
      <c r="N859" s="201"/>
      <c r="O859" s="201"/>
      <c r="P859" s="201"/>
      <c r="Q859" s="201"/>
      <c r="R859" s="201"/>
      <c r="S859" s="201"/>
    </row>
    <row r="860" spans="2:19" s="187" customFormat="1" ht="18" customHeight="1">
      <c r="B860" s="201"/>
      <c r="C860" s="201"/>
      <c r="D860" s="201"/>
      <c r="E860" s="201"/>
      <c r="F860" s="201"/>
      <c r="G860" s="201"/>
      <c r="H860" s="201"/>
      <c r="I860" s="201"/>
      <c r="J860" s="201"/>
      <c r="K860" s="201"/>
      <c r="L860" s="201"/>
      <c r="M860" s="201"/>
      <c r="N860" s="201"/>
      <c r="O860" s="201"/>
      <c r="P860" s="201"/>
      <c r="Q860" s="201"/>
      <c r="R860" s="201"/>
      <c r="S860" s="201"/>
    </row>
    <row r="861" spans="2:19" s="187" customFormat="1" ht="18" customHeight="1">
      <c r="B861" s="201"/>
      <c r="C861" s="201"/>
      <c r="D861" s="201"/>
      <c r="E861" s="201"/>
      <c r="F861" s="201"/>
      <c r="G861" s="201"/>
      <c r="H861" s="201"/>
      <c r="I861" s="201"/>
      <c r="J861" s="201"/>
      <c r="K861" s="201"/>
      <c r="L861" s="201"/>
      <c r="M861" s="201"/>
      <c r="N861" s="201"/>
      <c r="O861" s="201"/>
      <c r="P861" s="201"/>
      <c r="Q861" s="201"/>
      <c r="R861" s="201"/>
      <c r="S861" s="201"/>
    </row>
    <row r="862" spans="2:19" s="187" customFormat="1" ht="18" customHeight="1">
      <c r="B862" s="201"/>
      <c r="C862" s="201"/>
      <c r="D862" s="201"/>
      <c r="E862" s="201"/>
      <c r="F862" s="201"/>
      <c r="G862" s="201"/>
      <c r="H862" s="201"/>
      <c r="I862" s="201"/>
      <c r="J862" s="201"/>
      <c r="K862" s="201"/>
      <c r="L862" s="201"/>
      <c r="M862" s="201"/>
      <c r="N862" s="201"/>
      <c r="O862" s="201"/>
      <c r="P862" s="201"/>
      <c r="Q862" s="201"/>
      <c r="R862" s="201"/>
      <c r="S862" s="201"/>
    </row>
    <row r="863" spans="2:19" s="187" customFormat="1" ht="18" customHeight="1">
      <c r="B863" s="201"/>
      <c r="C863" s="201"/>
      <c r="D863" s="201"/>
      <c r="E863" s="201"/>
      <c r="F863" s="201"/>
      <c r="G863" s="201"/>
      <c r="H863" s="201"/>
      <c r="I863" s="201"/>
      <c r="J863" s="201"/>
      <c r="K863" s="201"/>
      <c r="L863" s="201"/>
      <c r="M863" s="201"/>
      <c r="N863" s="201"/>
      <c r="O863" s="201"/>
      <c r="P863" s="201"/>
      <c r="Q863" s="201"/>
      <c r="R863" s="201"/>
      <c r="S863" s="201"/>
    </row>
    <row r="864" spans="2:19" s="187" customFormat="1" ht="18" customHeight="1">
      <c r="B864" s="201"/>
      <c r="C864" s="201"/>
      <c r="D864" s="201"/>
      <c r="E864" s="201"/>
      <c r="F864" s="201"/>
      <c r="G864" s="201"/>
      <c r="H864" s="201"/>
      <c r="I864" s="201"/>
      <c r="J864" s="201"/>
      <c r="K864" s="201"/>
      <c r="L864" s="201"/>
      <c r="M864" s="201"/>
      <c r="N864" s="201"/>
      <c r="O864" s="201"/>
      <c r="P864" s="201"/>
      <c r="Q864" s="201"/>
      <c r="R864" s="201"/>
      <c r="S864" s="201"/>
    </row>
    <row r="865" spans="2:19" s="187" customFormat="1" ht="18" customHeight="1">
      <c r="B865" s="201"/>
      <c r="C865" s="201"/>
      <c r="D865" s="201"/>
      <c r="E865" s="201"/>
      <c r="F865" s="201"/>
      <c r="G865" s="201"/>
      <c r="H865" s="201"/>
      <c r="I865" s="201"/>
      <c r="J865" s="201"/>
      <c r="K865" s="201"/>
      <c r="L865" s="201"/>
      <c r="M865" s="201"/>
      <c r="N865" s="201"/>
      <c r="O865" s="201"/>
      <c r="P865" s="201"/>
      <c r="Q865" s="201"/>
      <c r="R865" s="201"/>
      <c r="S865" s="201"/>
    </row>
    <row r="866" spans="2:19" s="187" customFormat="1" ht="18" customHeight="1">
      <c r="B866" s="201"/>
      <c r="C866" s="201"/>
      <c r="D866" s="201"/>
      <c r="E866" s="201"/>
      <c r="F866" s="201"/>
      <c r="G866" s="201"/>
      <c r="H866" s="201"/>
      <c r="I866" s="201"/>
      <c r="J866" s="201"/>
      <c r="K866" s="201"/>
      <c r="L866" s="201"/>
      <c r="M866" s="201"/>
      <c r="N866" s="201"/>
      <c r="O866" s="201"/>
      <c r="P866" s="201"/>
      <c r="Q866" s="201"/>
      <c r="R866" s="201"/>
      <c r="S866" s="201"/>
    </row>
    <row r="867" spans="2:19" s="187" customFormat="1" ht="18" customHeight="1">
      <c r="B867" s="201"/>
      <c r="C867" s="201"/>
      <c r="D867" s="201"/>
      <c r="E867" s="201"/>
      <c r="F867" s="201"/>
      <c r="G867" s="201"/>
      <c r="H867" s="201"/>
      <c r="I867" s="201"/>
      <c r="J867" s="201"/>
      <c r="K867" s="201"/>
      <c r="L867" s="201"/>
      <c r="M867" s="201"/>
      <c r="N867" s="201"/>
      <c r="O867" s="201"/>
      <c r="P867" s="201"/>
      <c r="Q867" s="201"/>
      <c r="R867" s="201"/>
      <c r="S867" s="201"/>
    </row>
    <row r="868" spans="2:19" s="187" customFormat="1" ht="18" customHeight="1">
      <c r="B868" s="201"/>
      <c r="C868" s="201"/>
      <c r="D868" s="201"/>
      <c r="E868" s="201"/>
      <c r="F868" s="201"/>
      <c r="G868" s="201"/>
      <c r="H868" s="201"/>
      <c r="I868" s="201"/>
      <c r="J868" s="201"/>
      <c r="K868" s="201"/>
      <c r="L868" s="201"/>
      <c r="M868" s="201"/>
      <c r="N868" s="201"/>
      <c r="O868" s="201"/>
      <c r="P868" s="201"/>
      <c r="Q868" s="201"/>
      <c r="R868" s="201"/>
      <c r="S868" s="201"/>
    </row>
    <row r="869" spans="2:19" s="187" customFormat="1" ht="18" customHeight="1">
      <c r="B869" s="201"/>
      <c r="C869" s="201"/>
      <c r="D869" s="201"/>
      <c r="E869" s="201"/>
      <c r="F869" s="201"/>
      <c r="G869" s="201"/>
      <c r="H869" s="201"/>
      <c r="I869" s="201"/>
      <c r="J869" s="201"/>
      <c r="K869" s="201"/>
      <c r="L869" s="201"/>
      <c r="M869" s="201"/>
      <c r="N869" s="201"/>
      <c r="O869" s="201"/>
      <c r="P869" s="201"/>
      <c r="Q869" s="201"/>
      <c r="R869" s="201"/>
      <c r="S869" s="201"/>
    </row>
    <row r="870" spans="2:19" s="187" customFormat="1" ht="18" customHeight="1">
      <c r="B870" s="201"/>
      <c r="C870" s="201"/>
      <c r="D870" s="201"/>
      <c r="E870" s="201"/>
      <c r="F870" s="201"/>
      <c r="G870" s="201"/>
      <c r="H870" s="201"/>
      <c r="I870" s="201"/>
      <c r="J870" s="201"/>
      <c r="K870" s="201"/>
      <c r="L870" s="201"/>
      <c r="M870" s="201"/>
      <c r="N870" s="201"/>
      <c r="O870" s="201"/>
      <c r="P870" s="201"/>
      <c r="Q870" s="201"/>
      <c r="R870" s="201"/>
      <c r="S870" s="201"/>
    </row>
    <row r="871" spans="2:19" s="187" customFormat="1" ht="18" customHeight="1">
      <c r="B871" s="201"/>
      <c r="C871" s="201"/>
      <c r="D871" s="201"/>
      <c r="E871" s="201"/>
      <c r="F871" s="201"/>
      <c r="G871" s="201"/>
      <c r="H871" s="201"/>
      <c r="I871" s="201"/>
      <c r="J871" s="201"/>
      <c r="K871" s="201"/>
      <c r="L871" s="201"/>
      <c r="M871" s="201"/>
      <c r="N871" s="201"/>
      <c r="O871" s="201"/>
      <c r="P871" s="201"/>
      <c r="Q871" s="201"/>
      <c r="R871" s="201"/>
      <c r="S871" s="201"/>
    </row>
    <row r="872" spans="2:19" s="187" customFormat="1" ht="18" customHeight="1">
      <c r="B872" s="201"/>
      <c r="C872" s="201"/>
      <c r="D872" s="201"/>
      <c r="E872" s="201"/>
      <c r="F872" s="201"/>
      <c r="G872" s="201"/>
      <c r="H872" s="201"/>
      <c r="I872" s="201"/>
      <c r="J872" s="201"/>
      <c r="K872" s="201"/>
      <c r="L872" s="201"/>
      <c r="M872" s="201"/>
      <c r="N872" s="201"/>
      <c r="O872" s="201"/>
      <c r="P872" s="201"/>
      <c r="Q872" s="201"/>
      <c r="R872" s="201"/>
      <c r="S872" s="201"/>
    </row>
    <row r="873" spans="2:19" s="187" customFormat="1" ht="18" customHeight="1">
      <c r="B873" s="201"/>
      <c r="C873" s="201"/>
      <c r="D873" s="201"/>
      <c r="E873" s="201"/>
      <c r="F873" s="201"/>
      <c r="G873" s="201"/>
      <c r="H873" s="201"/>
      <c r="I873" s="201"/>
      <c r="J873" s="201"/>
      <c r="K873" s="201"/>
      <c r="L873" s="201"/>
      <c r="M873" s="201"/>
      <c r="N873" s="201"/>
      <c r="O873" s="201"/>
      <c r="P873" s="201"/>
      <c r="Q873" s="201"/>
      <c r="R873" s="201"/>
      <c r="S873" s="201"/>
    </row>
    <row r="874" spans="2:19" s="187" customFormat="1" ht="18" customHeight="1">
      <c r="B874" s="201"/>
      <c r="C874" s="201"/>
      <c r="D874" s="201"/>
      <c r="E874" s="201"/>
      <c r="F874" s="201"/>
      <c r="G874" s="201"/>
      <c r="H874" s="201"/>
      <c r="I874" s="201"/>
      <c r="J874" s="201"/>
      <c r="K874" s="201"/>
      <c r="L874" s="201"/>
      <c r="M874" s="201"/>
      <c r="N874" s="201"/>
      <c r="O874" s="201"/>
      <c r="P874" s="201"/>
      <c r="Q874" s="201"/>
      <c r="R874" s="201"/>
      <c r="S874" s="201"/>
    </row>
    <row r="875" spans="2:19" s="187" customFormat="1" ht="18" customHeight="1">
      <c r="B875" s="201"/>
      <c r="C875" s="201"/>
      <c r="D875" s="201"/>
      <c r="E875" s="201"/>
      <c r="F875" s="201"/>
      <c r="G875" s="201"/>
      <c r="H875" s="201"/>
      <c r="I875" s="201"/>
      <c r="J875" s="201"/>
      <c r="K875" s="201"/>
      <c r="L875" s="201"/>
      <c r="M875" s="201"/>
      <c r="N875" s="201"/>
      <c r="O875" s="201"/>
      <c r="P875" s="201"/>
      <c r="Q875" s="201"/>
      <c r="R875" s="201"/>
      <c r="S875" s="201"/>
    </row>
    <row r="876" spans="2:19" s="187" customFormat="1" ht="18" customHeight="1">
      <c r="B876" s="201"/>
      <c r="C876" s="201"/>
      <c r="D876" s="201"/>
      <c r="E876" s="201"/>
      <c r="F876" s="201"/>
      <c r="G876" s="201"/>
      <c r="H876" s="201"/>
      <c r="I876" s="201"/>
      <c r="J876" s="201"/>
      <c r="K876" s="201"/>
      <c r="L876" s="201"/>
      <c r="M876" s="201"/>
      <c r="N876" s="201"/>
      <c r="O876" s="201"/>
      <c r="P876" s="201"/>
      <c r="Q876" s="201"/>
      <c r="R876" s="201"/>
      <c r="S876" s="201"/>
    </row>
    <row r="877" spans="2:19" s="187" customFormat="1" ht="18" customHeight="1">
      <c r="B877" s="201"/>
      <c r="C877" s="201"/>
      <c r="D877" s="201"/>
      <c r="E877" s="201"/>
      <c r="F877" s="201"/>
      <c r="G877" s="201"/>
      <c r="H877" s="201"/>
      <c r="I877" s="201"/>
      <c r="J877" s="201"/>
      <c r="K877" s="201"/>
      <c r="L877" s="201"/>
      <c r="M877" s="201"/>
      <c r="N877" s="201"/>
      <c r="O877" s="201"/>
      <c r="P877" s="201"/>
      <c r="Q877" s="201"/>
      <c r="R877" s="201"/>
      <c r="S877" s="201"/>
    </row>
    <row r="878" spans="2:19" s="187" customFormat="1" ht="18" customHeight="1">
      <c r="B878" s="201"/>
      <c r="C878" s="201"/>
      <c r="D878" s="201"/>
      <c r="E878" s="201"/>
      <c r="F878" s="201"/>
      <c r="G878" s="201"/>
      <c r="H878" s="201"/>
      <c r="I878" s="201"/>
      <c r="J878" s="201"/>
      <c r="K878" s="201"/>
      <c r="L878" s="201"/>
      <c r="M878" s="201"/>
      <c r="N878" s="201"/>
      <c r="O878" s="201"/>
      <c r="P878" s="201"/>
      <c r="Q878" s="201"/>
      <c r="R878" s="201"/>
      <c r="S878" s="201"/>
    </row>
    <row r="879" spans="2:19" s="187" customFormat="1" ht="18" customHeight="1">
      <c r="B879" s="201"/>
      <c r="C879" s="201"/>
      <c r="D879" s="201"/>
      <c r="E879" s="201"/>
      <c r="F879" s="201"/>
      <c r="G879" s="201"/>
      <c r="H879" s="201"/>
      <c r="I879" s="201"/>
      <c r="J879" s="201"/>
      <c r="K879" s="201"/>
      <c r="L879" s="201"/>
      <c r="M879" s="201"/>
      <c r="N879" s="201"/>
      <c r="O879" s="201"/>
      <c r="P879" s="201"/>
      <c r="Q879" s="201"/>
      <c r="R879" s="201"/>
      <c r="S879" s="201"/>
    </row>
    <row r="880" spans="2:19" s="187" customFormat="1" ht="18" customHeight="1">
      <c r="B880" s="201"/>
      <c r="C880" s="201"/>
      <c r="D880" s="201"/>
      <c r="E880" s="201"/>
      <c r="F880" s="201"/>
      <c r="G880" s="201"/>
      <c r="H880" s="201"/>
      <c r="I880" s="201"/>
      <c r="J880" s="201"/>
      <c r="K880" s="201"/>
      <c r="L880" s="201"/>
      <c r="M880" s="201"/>
      <c r="N880" s="201"/>
      <c r="O880" s="201"/>
      <c r="P880" s="201"/>
      <c r="Q880" s="201"/>
      <c r="R880" s="201"/>
      <c r="S880" s="201"/>
    </row>
    <row r="881" spans="2:19" s="187" customFormat="1" ht="18" customHeight="1">
      <c r="B881" s="201"/>
      <c r="C881" s="201"/>
      <c r="D881" s="201"/>
      <c r="E881" s="201"/>
      <c r="F881" s="201"/>
      <c r="G881" s="201"/>
      <c r="H881" s="201"/>
      <c r="I881" s="201"/>
      <c r="J881" s="201"/>
      <c r="K881" s="201"/>
      <c r="L881" s="201"/>
      <c r="M881" s="201"/>
      <c r="N881" s="201"/>
      <c r="O881" s="201"/>
      <c r="P881" s="201"/>
      <c r="Q881" s="201"/>
      <c r="R881" s="201"/>
      <c r="S881" s="201"/>
    </row>
    <row r="882" spans="2:19" s="187" customFormat="1" ht="18" customHeight="1">
      <c r="B882" s="201"/>
      <c r="C882" s="201"/>
      <c r="D882" s="201"/>
      <c r="E882" s="201"/>
      <c r="F882" s="201"/>
      <c r="G882" s="201"/>
      <c r="H882" s="201"/>
      <c r="I882" s="201"/>
      <c r="J882" s="201"/>
      <c r="K882" s="201"/>
      <c r="L882" s="201"/>
      <c r="M882" s="201"/>
      <c r="N882" s="201"/>
      <c r="O882" s="201"/>
      <c r="P882" s="201"/>
      <c r="Q882" s="201"/>
      <c r="R882" s="201"/>
      <c r="S882" s="201"/>
    </row>
    <row r="883" spans="2:19" s="187" customFormat="1" ht="18" customHeight="1">
      <c r="B883" s="201"/>
      <c r="C883" s="201"/>
      <c r="D883" s="201"/>
      <c r="E883" s="201"/>
      <c r="F883" s="201"/>
      <c r="G883" s="201"/>
      <c r="H883" s="201"/>
      <c r="I883" s="201"/>
      <c r="J883" s="201"/>
      <c r="K883" s="201"/>
      <c r="L883" s="201"/>
      <c r="M883" s="201"/>
      <c r="N883" s="201"/>
      <c r="O883" s="201"/>
      <c r="P883" s="201"/>
      <c r="Q883" s="201"/>
      <c r="R883" s="201"/>
      <c r="S883" s="201"/>
    </row>
    <row r="884" spans="2:19" s="187" customFormat="1" ht="18" customHeight="1">
      <c r="B884" s="201"/>
      <c r="C884" s="201"/>
      <c r="D884" s="201"/>
      <c r="E884" s="201"/>
      <c r="F884" s="201"/>
      <c r="G884" s="201"/>
      <c r="H884" s="201"/>
      <c r="I884" s="201"/>
      <c r="J884" s="201"/>
      <c r="K884" s="201"/>
      <c r="L884" s="201"/>
      <c r="M884" s="201"/>
      <c r="N884" s="201"/>
      <c r="O884" s="201"/>
      <c r="P884" s="201"/>
      <c r="Q884" s="201"/>
      <c r="R884" s="201"/>
      <c r="S884" s="201"/>
    </row>
    <row r="885" spans="2:19" s="187" customFormat="1" ht="18" customHeight="1">
      <c r="B885" s="201"/>
      <c r="C885" s="201"/>
      <c r="D885" s="201"/>
      <c r="E885" s="201"/>
      <c r="F885" s="201"/>
      <c r="G885" s="201"/>
      <c r="H885" s="201"/>
      <c r="I885" s="201"/>
      <c r="J885" s="201"/>
      <c r="K885" s="201"/>
      <c r="L885" s="201"/>
      <c r="M885" s="201"/>
      <c r="N885" s="201"/>
      <c r="O885" s="201"/>
      <c r="P885" s="201"/>
      <c r="Q885" s="201"/>
      <c r="R885" s="201"/>
      <c r="S885" s="201"/>
    </row>
    <row r="886" spans="2:19" s="187" customFormat="1" ht="18" customHeight="1">
      <c r="B886" s="201"/>
      <c r="C886" s="201"/>
      <c r="D886" s="201"/>
      <c r="E886" s="201"/>
      <c r="F886" s="201"/>
      <c r="G886" s="201"/>
      <c r="H886" s="201"/>
      <c r="I886" s="201"/>
      <c r="J886" s="201"/>
      <c r="K886" s="201"/>
      <c r="L886" s="201"/>
      <c r="M886" s="201"/>
      <c r="N886" s="201"/>
      <c r="O886" s="201"/>
      <c r="P886" s="201"/>
      <c r="Q886" s="201"/>
      <c r="R886" s="201"/>
      <c r="S886" s="201"/>
    </row>
    <row r="887" spans="2:19" s="187" customFormat="1" ht="18" customHeight="1">
      <c r="B887" s="201"/>
      <c r="C887" s="201"/>
      <c r="D887" s="201"/>
      <c r="E887" s="201"/>
      <c r="F887" s="201"/>
      <c r="G887" s="201"/>
      <c r="H887" s="201"/>
      <c r="I887" s="201"/>
      <c r="J887" s="201"/>
      <c r="K887" s="201"/>
      <c r="L887" s="201"/>
      <c r="M887" s="201"/>
      <c r="N887" s="201"/>
      <c r="O887" s="201"/>
      <c r="P887" s="201"/>
      <c r="Q887" s="201"/>
      <c r="R887" s="201"/>
      <c r="S887" s="201"/>
    </row>
    <row r="888" spans="2:19" s="187" customFormat="1" ht="18" customHeight="1">
      <c r="B888" s="201"/>
      <c r="C888" s="201"/>
      <c r="D888" s="201"/>
      <c r="E888" s="201"/>
      <c r="F888" s="201"/>
      <c r="G888" s="201"/>
      <c r="H888" s="201"/>
      <c r="I888" s="201"/>
      <c r="J888" s="201"/>
      <c r="K888" s="201"/>
      <c r="L888" s="201"/>
      <c r="M888" s="201"/>
      <c r="N888" s="201"/>
      <c r="O888" s="201"/>
      <c r="P888" s="201"/>
      <c r="Q888" s="201"/>
      <c r="R888" s="201"/>
      <c r="S888" s="201"/>
    </row>
    <row r="889" spans="2:19" s="187" customFormat="1" ht="18" customHeight="1">
      <c r="B889" s="201"/>
      <c r="C889" s="201"/>
      <c r="D889" s="201"/>
      <c r="E889" s="201"/>
      <c r="F889" s="201"/>
      <c r="G889" s="201"/>
      <c r="H889" s="201"/>
      <c r="I889" s="201"/>
      <c r="J889" s="201"/>
      <c r="K889" s="201"/>
      <c r="L889" s="201"/>
      <c r="M889" s="201"/>
      <c r="N889" s="201"/>
      <c r="O889" s="201"/>
      <c r="P889" s="201"/>
      <c r="Q889" s="201"/>
      <c r="R889" s="201"/>
      <c r="S889" s="201"/>
    </row>
    <row r="890" spans="2:19" s="187" customFormat="1" ht="18" customHeight="1">
      <c r="B890" s="201"/>
      <c r="C890" s="201"/>
      <c r="D890" s="201"/>
      <c r="E890" s="201"/>
      <c r="F890" s="201"/>
      <c r="G890" s="201"/>
      <c r="H890" s="201"/>
      <c r="I890" s="201"/>
      <c r="J890" s="201"/>
      <c r="K890" s="201"/>
      <c r="L890" s="201"/>
      <c r="M890" s="201"/>
      <c r="N890" s="201"/>
      <c r="O890" s="201"/>
      <c r="P890" s="201"/>
      <c r="Q890" s="201"/>
      <c r="R890" s="201"/>
      <c r="S890" s="201"/>
    </row>
    <row r="891" spans="2:19" s="187" customFormat="1" ht="18" customHeight="1">
      <c r="B891" s="201"/>
      <c r="C891" s="201"/>
      <c r="D891" s="201"/>
      <c r="E891" s="201"/>
      <c r="F891" s="201"/>
      <c r="G891" s="201"/>
      <c r="H891" s="201"/>
      <c r="I891" s="201"/>
      <c r="J891" s="201"/>
      <c r="K891" s="201"/>
      <c r="L891" s="201"/>
      <c r="M891" s="201"/>
      <c r="N891" s="201"/>
      <c r="O891" s="201"/>
      <c r="P891" s="201"/>
      <c r="Q891" s="201"/>
      <c r="R891" s="201"/>
      <c r="S891" s="201"/>
    </row>
    <row r="892" spans="2:19" s="187" customFormat="1" ht="18" customHeight="1">
      <c r="B892" s="201"/>
      <c r="C892" s="201"/>
      <c r="D892" s="201"/>
      <c r="E892" s="201"/>
      <c r="F892" s="201"/>
      <c r="G892" s="201"/>
      <c r="H892" s="201"/>
      <c r="I892" s="201"/>
      <c r="J892" s="201"/>
      <c r="K892" s="201"/>
      <c r="L892" s="201"/>
      <c r="M892" s="201"/>
      <c r="N892" s="201"/>
      <c r="O892" s="201"/>
      <c r="P892" s="201"/>
      <c r="Q892" s="201"/>
      <c r="R892" s="201"/>
      <c r="S892" s="201"/>
    </row>
    <row r="893" spans="2:19" s="187" customFormat="1" ht="18" customHeight="1">
      <c r="B893" s="201"/>
      <c r="C893" s="201"/>
      <c r="D893" s="201"/>
      <c r="E893" s="201"/>
      <c r="F893" s="201"/>
      <c r="G893" s="201"/>
      <c r="H893" s="201"/>
      <c r="I893" s="201"/>
      <c r="J893" s="201"/>
      <c r="K893" s="201"/>
      <c r="L893" s="201"/>
      <c r="M893" s="201"/>
      <c r="N893" s="201"/>
      <c r="O893" s="201"/>
      <c r="P893" s="201"/>
      <c r="Q893" s="201"/>
      <c r="R893" s="201"/>
      <c r="S893" s="201"/>
    </row>
    <row r="894" spans="2:19" s="187" customFormat="1" ht="18" customHeight="1">
      <c r="B894" s="201"/>
      <c r="C894" s="201"/>
      <c r="D894" s="201"/>
      <c r="E894" s="201"/>
      <c r="F894" s="201"/>
      <c r="G894" s="201"/>
      <c r="H894" s="201"/>
      <c r="I894" s="201"/>
      <c r="J894" s="201"/>
      <c r="K894" s="201"/>
      <c r="L894" s="201"/>
      <c r="M894" s="201"/>
      <c r="N894" s="201"/>
      <c r="O894" s="201"/>
      <c r="P894" s="201"/>
      <c r="Q894" s="201"/>
      <c r="R894" s="201"/>
      <c r="S894" s="201"/>
    </row>
    <row r="895" spans="2:19" s="187" customFormat="1" ht="18" customHeight="1">
      <c r="B895" s="201"/>
      <c r="C895" s="201"/>
      <c r="D895" s="201"/>
      <c r="E895" s="201"/>
      <c r="F895" s="201"/>
      <c r="G895" s="201"/>
      <c r="H895" s="201"/>
      <c r="I895" s="201"/>
      <c r="J895" s="201"/>
      <c r="K895" s="201"/>
      <c r="L895" s="201"/>
      <c r="M895" s="201"/>
      <c r="N895" s="201"/>
      <c r="O895" s="201"/>
      <c r="P895" s="201"/>
      <c r="Q895" s="201"/>
      <c r="R895" s="201"/>
      <c r="S895" s="201"/>
    </row>
    <row r="896" spans="2:19" s="187" customFormat="1" ht="18" customHeight="1">
      <c r="B896" s="201"/>
      <c r="C896" s="201"/>
      <c r="D896" s="201"/>
      <c r="E896" s="201"/>
      <c r="F896" s="201"/>
      <c r="G896" s="201"/>
      <c r="H896" s="201"/>
      <c r="I896" s="201"/>
      <c r="J896" s="201"/>
      <c r="K896" s="201"/>
      <c r="L896" s="201"/>
      <c r="M896" s="201"/>
      <c r="N896" s="201"/>
      <c r="O896" s="201"/>
      <c r="P896" s="201"/>
      <c r="Q896" s="201"/>
      <c r="R896" s="201"/>
      <c r="S896" s="201"/>
    </row>
    <row r="897" spans="2:19" s="187" customFormat="1" ht="18" customHeight="1">
      <c r="B897" s="201"/>
      <c r="C897" s="201"/>
      <c r="D897" s="201"/>
      <c r="E897" s="201"/>
      <c r="F897" s="201"/>
      <c r="G897" s="201"/>
      <c r="H897" s="201"/>
      <c r="I897" s="201"/>
      <c r="J897" s="201"/>
      <c r="K897" s="201"/>
      <c r="L897" s="201"/>
      <c r="M897" s="201"/>
      <c r="N897" s="201"/>
      <c r="O897" s="201"/>
      <c r="P897" s="201"/>
      <c r="Q897" s="201"/>
      <c r="R897" s="201"/>
      <c r="S897" s="201"/>
    </row>
    <row r="898" spans="2:19" s="187" customFormat="1" ht="18" customHeight="1">
      <c r="B898" s="201"/>
      <c r="C898" s="201"/>
      <c r="D898" s="201"/>
      <c r="E898" s="201"/>
      <c r="F898" s="201"/>
      <c r="G898" s="201"/>
      <c r="H898" s="201"/>
      <c r="I898" s="201"/>
      <c r="J898" s="201"/>
      <c r="K898" s="201"/>
      <c r="L898" s="201"/>
      <c r="M898" s="201"/>
      <c r="N898" s="201"/>
      <c r="O898" s="201"/>
      <c r="P898" s="201"/>
      <c r="Q898" s="201"/>
      <c r="R898" s="201"/>
      <c r="S898" s="201"/>
    </row>
    <row r="899" spans="2:19" s="187" customFormat="1" ht="18" customHeight="1">
      <c r="B899" s="201"/>
      <c r="C899" s="201"/>
      <c r="D899" s="201"/>
      <c r="E899" s="201"/>
      <c r="F899" s="201"/>
      <c r="G899" s="201"/>
      <c r="H899" s="201"/>
      <c r="I899" s="201"/>
      <c r="J899" s="201"/>
      <c r="K899" s="201"/>
      <c r="L899" s="201"/>
      <c r="M899" s="201"/>
      <c r="N899" s="201"/>
      <c r="O899" s="201"/>
      <c r="P899" s="201"/>
      <c r="Q899" s="201"/>
      <c r="R899" s="201"/>
      <c r="S899" s="201"/>
    </row>
    <row r="900" spans="2:19" s="187" customFormat="1" ht="18" customHeight="1">
      <c r="B900" s="201"/>
      <c r="C900" s="201"/>
      <c r="D900" s="201"/>
      <c r="E900" s="201"/>
      <c r="F900" s="201"/>
      <c r="G900" s="201"/>
      <c r="H900" s="201"/>
      <c r="I900" s="201"/>
      <c r="J900" s="201"/>
      <c r="K900" s="201"/>
      <c r="L900" s="201"/>
      <c r="M900" s="201"/>
      <c r="N900" s="201"/>
      <c r="O900" s="201"/>
      <c r="P900" s="201"/>
      <c r="Q900" s="201"/>
      <c r="R900" s="201"/>
      <c r="S900" s="201"/>
    </row>
    <row r="901" spans="2:19" s="187" customFormat="1" ht="18" customHeight="1">
      <c r="B901" s="201"/>
      <c r="C901" s="201"/>
      <c r="D901" s="201"/>
      <c r="E901" s="201"/>
      <c r="F901" s="201"/>
      <c r="G901" s="201"/>
      <c r="H901" s="201"/>
      <c r="I901" s="201"/>
      <c r="J901" s="201"/>
      <c r="K901" s="201"/>
      <c r="L901" s="201"/>
      <c r="M901" s="201"/>
      <c r="N901" s="201"/>
      <c r="O901" s="201"/>
      <c r="P901" s="201"/>
      <c r="Q901" s="201"/>
      <c r="R901" s="201"/>
      <c r="S901" s="201"/>
    </row>
    <row r="902" spans="2:19" s="187" customFormat="1" ht="18" customHeight="1">
      <c r="B902" s="201"/>
      <c r="C902" s="201"/>
      <c r="D902" s="201"/>
      <c r="E902" s="201"/>
      <c r="F902" s="201"/>
      <c r="G902" s="201"/>
      <c r="H902" s="201"/>
      <c r="I902" s="201"/>
      <c r="J902" s="201"/>
      <c r="K902" s="201"/>
      <c r="L902" s="201"/>
      <c r="M902" s="201"/>
      <c r="N902" s="201"/>
      <c r="O902" s="201"/>
      <c r="P902" s="201"/>
      <c r="Q902" s="201"/>
      <c r="R902" s="201"/>
      <c r="S902" s="201"/>
    </row>
    <row r="903" spans="2:19" s="187" customFormat="1" ht="18" customHeight="1">
      <c r="B903" s="201"/>
      <c r="C903" s="201"/>
      <c r="D903" s="201"/>
      <c r="E903" s="201"/>
      <c r="F903" s="201"/>
      <c r="G903" s="201"/>
      <c r="H903" s="201"/>
      <c r="I903" s="201"/>
      <c r="J903" s="201"/>
      <c r="K903" s="201"/>
      <c r="L903" s="201"/>
      <c r="M903" s="201"/>
      <c r="N903" s="201"/>
      <c r="O903" s="201"/>
      <c r="P903" s="201"/>
      <c r="Q903" s="201"/>
      <c r="R903" s="201"/>
      <c r="S903" s="201"/>
    </row>
    <row r="904" spans="2:19" s="187" customFormat="1" ht="18" customHeight="1">
      <c r="B904" s="201"/>
      <c r="C904" s="201"/>
      <c r="D904" s="201"/>
      <c r="E904" s="201"/>
      <c r="F904" s="201"/>
      <c r="G904" s="201"/>
      <c r="H904" s="201"/>
      <c r="I904" s="201"/>
      <c r="J904" s="201"/>
      <c r="K904" s="201"/>
      <c r="L904" s="201"/>
      <c r="M904" s="201"/>
      <c r="N904" s="201"/>
      <c r="O904" s="201"/>
      <c r="P904" s="201"/>
      <c r="Q904" s="201"/>
      <c r="R904" s="201"/>
      <c r="S904" s="201"/>
    </row>
    <row r="905" spans="2:19" s="187" customFormat="1" ht="18" customHeight="1">
      <c r="B905" s="201"/>
      <c r="C905" s="201"/>
      <c r="D905" s="201"/>
      <c r="E905" s="201"/>
      <c r="F905" s="201"/>
      <c r="G905" s="201"/>
      <c r="H905" s="201"/>
      <c r="I905" s="201"/>
      <c r="J905" s="201"/>
      <c r="K905" s="201"/>
      <c r="L905" s="201"/>
      <c r="M905" s="201"/>
      <c r="N905" s="201"/>
      <c r="O905" s="201"/>
      <c r="P905" s="201"/>
      <c r="Q905" s="201"/>
      <c r="R905" s="201"/>
      <c r="S905" s="201"/>
    </row>
    <row r="906" spans="2:19" s="187" customFormat="1" ht="18" customHeight="1">
      <c r="B906" s="201"/>
      <c r="C906" s="201"/>
      <c r="D906" s="201"/>
      <c r="E906" s="201"/>
      <c r="F906" s="201"/>
      <c r="G906" s="201"/>
      <c r="H906" s="201"/>
      <c r="I906" s="201"/>
      <c r="J906" s="201"/>
      <c r="K906" s="201"/>
      <c r="L906" s="201"/>
      <c r="M906" s="201"/>
      <c r="N906" s="201"/>
      <c r="O906" s="201"/>
      <c r="P906" s="201"/>
      <c r="Q906" s="201"/>
      <c r="R906" s="201"/>
      <c r="S906" s="201"/>
    </row>
    <row r="907" spans="2:19" s="187" customFormat="1" ht="18" customHeight="1">
      <c r="B907" s="201"/>
      <c r="C907" s="201"/>
      <c r="D907" s="201"/>
      <c r="E907" s="201"/>
      <c r="F907" s="201"/>
      <c r="G907" s="201"/>
      <c r="H907" s="201"/>
      <c r="I907" s="201"/>
      <c r="J907" s="201"/>
      <c r="K907" s="201"/>
      <c r="L907" s="201"/>
      <c r="M907" s="201"/>
      <c r="N907" s="201"/>
      <c r="O907" s="201"/>
      <c r="P907" s="201"/>
      <c r="Q907" s="201"/>
      <c r="R907" s="201"/>
      <c r="S907" s="201"/>
    </row>
    <row r="908" spans="2:19" s="187" customFormat="1" ht="18" customHeight="1">
      <c r="B908" s="201"/>
      <c r="C908" s="201"/>
      <c r="D908" s="201"/>
      <c r="E908" s="201"/>
      <c r="F908" s="201"/>
      <c r="G908" s="201"/>
      <c r="H908" s="201"/>
      <c r="I908" s="201"/>
      <c r="J908" s="201"/>
      <c r="K908" s="201"/>
      <c r="L908" s="201"/>
      <c r="M908" s="201"/>
      <c r="N908" s="201"/>
      <c r="O908" s="201"/>
      <c r="P908" s="201"/>
      <c r="Q908" s="201"/>
      <c r="R908" s="201"/>
      <c r="S908" s="201"/>
    </row>
    <row r="909" spans="2:19" s="187" customFormat="1" ht="18" customHeight="1">
      <c r="B909" s="201"/>
      <c r="C909" s="201"/>
      <c r="D909" s="201"/>
      <c r="E909" s="201"/>
      <c r="F909" s="201"/>
      <c r="G909" s="201"/>
      <c r="H909" s="201"/>
      <c r="I909" s="201"/>
      <c r="J909" s="201"/>
      <c r="K909" s="201"/>
      <c r="L909" s="201"/>
      <c r="M909" s="201"/>
      <c r="N909" s="201"/>
      <c r="O909" s="201"/>
      <c r="P909" s="201"/>
      <c r="Q909" s="201"/>
      <c r="R909" s="201"/>
      <c r="S909" s="201"/>
    </row>
    <row r="910" spans="2:19" s="187" customFormat="1" ht="18" customHeight="1">
      <c r="B910" s="201"/>
      <c r="C910" s="201"/>
      <c r="D910" s="201"/>
      <c r="E910" s="201"/>
      <c r="F910" s="201"/>
      <c r="G910" s="201"/>
      <c r="H910" s="201"/>
      <c r="I910" s="201"/>
      <c r="J910" s="201"/>
      <c r="K910" s="201"/>
      <c r="L910" s="201"/>
      <c r="M910" s="201"/>
      <c r="N910" s="201"/>
      <c r="O910" s="201"/>
      <c r="P910" s="201"/>
      <c r="Q910" s="201"/>
      <c r="R910" s="201"/>
      <c r="S910" s="201"/>
    </row>
    <row r="911" spans="2:19" s="187" customFormat="1" ht="18" customHeight="1">
      <c r="B911" s="201"/>
      <c r="C911" s="201"/>
      <c r="D911" s="201"/>
      <c r="E911" s="201"/>
      <c r="F911" s="201"/>
      <c r="G911" s="201"/>
      <c r="H911" s="201"/>
      <c r="I911" s="201"/>
      <c r="J911" s="201"/>
      <c r="K911" s="201"/>
      <c r="L911" s="201"/>
      <c r="M911" s="201"/>
      <c r="N911" s="201"/>
      <c r="O911" s="201"/>
      <c r="P911" s="201"/>
      <c r="Q911" s="201"/>
      <c r="R911" s="201"/>
      <c r="S911" s="201"/>
    </row>
    <row r="912" spans="2:19" s="187" customFormat="1" ht="18" customHeight="1">
      <c r="B912" s="201"/>
      <c r="C912" s="201"/>
      <c r="D912" s="201"/>
      <c r="E912" s="201"/>
      <c r="F912" s="201"/>
      <c r="G912" s="201"/>
      <c r="H912" s="201"/>
      <c r="I912" s="201"/>
      <c r="J912" s="201"/>
      <c r="K912" s="201"/>
      <c r="L912" s="201"/>
      <c r="M912" s="201"/>
      <c r="N912" s="201"/>
      <c r="O912" s="201"/>
      <c r="P912" s="201"/>
      <c r="Q912" s="201"/>
      <c r="R912" s="201"/>
      <c r="S912" s="201"/>
    </row>
    <row r="913" spans="2:19" s="187" customFormat="1" ht="18" customHeight="1">
      <c r="B913" s="201"/>
      <c r="C913" s="201"/>
      <c r="D913" s="201"/>
      <c r="E913" s="201"/>
      <c r="F913" s="201"/>
      <c r="G913" s="201"/>
      <c r="H913" s="201"/>
      <c r="I913" s="201"/>
      <c r="J913" s="201"/>
      <c r="K913" s="201"/>
      <c r="L913" s="201"/>
      <c r="M913" s="201"/>
      <c r="N913" s="201"/>
      <c r="O913" s="201"/>
      <c r="P913" s="201"/>
      <c r="Q913" s="201"/>
      <c r="R913" s="201"/>
      <c r="S913" s="201"/>
    </row>
    <row r="914" spans="2:19" s="187" customFormat="1" ht="18" customHeight="1">
      <c r="B914" s="201"/>
      <c r="C914" s="201"/>
      <c r="D914" s="201"/>
      <c r="E914" s="201"/>
      <c r="F914" s="201"/>
      <c r="G914" s="201"/>
      <c r="H914" s="201"/>
      <c r="I914" s="201"/>
      <c r="J914" s="201"/>
      <c r="K914" s="201"/>
      <c r="L914" s="201"/>
      <c r="M914" s="201"/>
      <c r="N914" s="201"/>
      <c r="O914" s="201"/>
      <c r="P914" s="201"/>
      <c r="Q914" s="201"/>
      <c r="R914" s="201"/>
      <c r="S914" s="201"/>
    </row>
    <row r="915" spans="2:19" s="187" customFormat="1" ht="18" customHeight="1">
      <c r="B915" s="201"/>
      <c r="C915" s="201"/>
      <c r="D915" s="201"/>
      <c r="E915" s="201"/>
      <c r="F915" s="201"/>
      <c r="G915" s="201"/>
      <c r="H915" s="201"/>
      <c r="I915" s="201"/>
      <c r="J915" s="201"/>
      <c r="K915" s="201"/>
      <c r="L915" s="201"/>
      <c r="M915" s="201"/>
      <c r="N915" s="201"/>
      <c r="O915" s="201"/>
      <c r="P915" s="201"/>
      <c r="Q915" s="201"/>
      <c r="R915" s="201"/>
      <c r="S915" s="201"/>
    </row>
    <row r="916" spans="2:19" s="187" customFormat="1" ht="18" customHeight="1">
      <c r="B916" s="201"/>
      <c r="C916" s="201"/>
      <c r="D916" s="201"/>
      <c r="E916" s="201"/>
      <c r="F916" s="201"/>
      <c r="G916" s="201"/>
      <c r="H916" s="201"/>
      <c r="I916" s="201"/>
      <c r="J916" s="201"/>
      <c r="K916" s="201"/>
      <c r="L916" s="201"/>
      <c r="M916" s="201"/>
      <c r="N916" s="201"/>
      <c r="O916" s="201"/>
      <c r="P916" s="201"/>
      <c r="Q916" s="201"/>
      <c r="R916" s="201"/>
      <c r="S916" s="201"/>
    </row>
    <row r="917" spans="2:19" s="187" customFormat="1" ht="18" customHeight="1">
      <c r="B917" s="201"/>
      <c r="C917" s="201"/>
      <c r="D917" s="201"/>
      <c r="E917" s="201"/>
      <c r="F917" s="201"/>
      <c r="G917" s="201"/>
      <c r="H917" s="201"/>
      <c r="I917" s="201"/>
      <c r="J917" s="201"/>
      <c r="K917" s="201"/>
      <c r="L917" s="201"/>
      <c r="M917" s="201"/>
      <c r="N917" s="201"/>
      <c r="O917" s="201"/>
      <c r="P917" s="201"/>
      <c r="Q917" s="201"/>
      <c r="R917" s="201"/>
      <c r="S917" s="201"/>
    </row>
    <row r="918" spans="2:19" s="187" customFormat="1" ht="18" customHeight="1">
      <c r="B918" s="201"/>
      <c r="C918" s="201"/>
      <c r="D918" s="201"/>
      <c r="E918" s="201"/>
      <c r="F918" s="201"/>
      <c r="G918" s="201"/>
      <c r="H918" s="201"/>
      <c r="I918" s="201"/>
      <c r="J918" s="201"/>
      <c r="K918" s="201"/>
      <c r="L918" s="201"/>
      <c r="M918" s="201"/>
      <c r="N918" s="201"/>
      <c r="O918" s="201"/>
      <c r="P918" s="201"/>
      <c r="Q918" s="201"/>
      <c r="R918" s="201"/>
      <c r="S918" s="201"/>
    </row>
    <row r="919" spans="2:19" s="187" customFormat="1" ht="18" customHeight="1">
      <c r="B919" s="201"/>
      <c r="C919" s="201"/>
      <c r="D919" s="201"/>
      <c r="E919" s="201"/>
      <c r="F919" s="201"/>
      <c r="G919" s="201"/>
      <c r="H919" s="201"/>
      <c r="I919" s="201"/>
      <c r="J919" s="201"/>
      <c r="K919" s="201"/>
      <c r="L919" s="201"/>
      <c r="M919" s="201"/>
      <c r="N919" s="201"/>
      <c r="O919" s="201"/>
      <c r="P919" s="201"/>
      <c r="Q919" s="201"/>
      <c r="R919" s="201"/>
      <c r="S919" s="201"/>
    </row>
    <row r="920" spans="2:19" s="187" customFormat="1" ht="18" customHeight="1">
      <c r="B920" s="201"/>
      <c r="C920" s="201"/>
      <c r="D920" s="201"/>
      <c r="E920" s="201"/>
      <c r="F920" s="201"/>
      <c r="G920" s="201"/>
      <c r="H920" s="201"/>
      <c r="I920" s="201"/>
      <c r="J920" s="201"/>
      <c r="K920" s="201"/>
      <c r="L920" s="201"/>
      <c r="M920" s="201"/>
      <c r="N920" s="201"/>
      <c r="O920" s="201"/>
      <c r="P920" s="201"/>
      <c r="Q920" s="201"/>
      <c r="R920" s="201"/>
      <c r="S920" s="201"/>
    </row>
    <row r="921" spans="2:19" s="187" customFormat="1" ht="18" customHeight="1">
      <c r="B921" s="201"/>
      <c r="C921" s="201"/>
      <c r="D921" s="201"/>
      <c r="E921" s="201"/>
      <c r="F921" s="201"/>
      <c r="G921" s="201"/>
      <c r="H921" s="201"/>
      <c r="I921" s="201"/>
      <c r="J921" s="201"/>
      <c r="K921" s="201"/>
      <c r="L921" s="201"/>
      <c r="M921" s="201"/>
      <c r="N921" s="201"/>
      <c r="O921" s="201"/>
      <c r="P921" s="201"/>
      <c r="Q921" s="201"/>
      <c r="R921" s="201"/>
      <c r="S921" s="201"/>
    </row>
    <row r="922" spans="2:19" s="187" customFormat="1" ht="18" customHeight="1">
      <c r="B922" s="201"/>
      <c r="C922" s="201"/>
      <c r="D922" s="201"/>
      <c r="E922" s="201"/>
      <c r="F922" s="201"/>
      <c r="G922" s="201"/>
      <c r="H922" s="201"/>
      <c r="I922" s="201"/>
      <c r="J922" s="201"/>
      <c r="K922" s="201"/>
      <c r="L922" s="201"/>
      <c r="M922" s="201"/>
      <c r="N922" s="201"/>
      <c r="O922" s="201"/>
      <c r="P922" s="201"/>
      <c r="Q922" s="201"/>
      <c r="R922" s="201"/>
      <c r="S922" s="201"/>
    </row>
    <row r="923" spans="2:19" s="187" customFormat="1" ht="18" customHeight="1">
      <c r="B923" s="201"/>
      <c r="C923" s="201"/>
      <c r="D923" s="201"/>
      <c r="E923" s="201"/>
      <c r="F923" s="201"/>
      <c r="G923" s="201"/>
      <c r="H923" s="201"/>
      <c r="I923" s="201"/>
      <c r="J923" s="201"/>
      <c r="K923" s="201"/>
      <c r="L923" s="201"/>
      <c r="M923" s="201"/>
      <c r="N923" s="201"/>
      <c r="O923" s="201"/>
      <c r="P923" s="201"/>
      <c r="Q923" s="201"/>
      <c r="R923" s="201"/>
      <c r="S923" s="201"/>
    </row>
    <row r="924" spans="2:19" s="187" customFormat="1" ht="18" customHeight="1">
      <c r="B924" s="201"/>
      <c r="C924" s="201"/>
      <c r="D924" s="201"/>
      <c r="E924" s="201"/>
      <c r="F924" s="201"/>
      <c r="G924" s="201"/>
      <c r="H924" s="201"/>
      <c r="I924" s="201"/>
      <c r="J924" s="201"/>
      <c r="K924" s="201"/>
      <c r="L924" s="201"/>
      <c r="M924" s="201"/>
      <c r="N924" s="201"/>
      <c r="O924" s="201"/>
      <c r="P924" s="201"/>
      <c r="Q924" s="201"/>
      <c r="R924" s="201"/>
      <c r="S924" s="201"/>
    </row>
    <row r="925" spans="2:19" s="187" customFormat="1" ht="18" customHeight="1">
      <c r="B925" s="201"/>
      <c r="C925" s="201"/>
      <c r="D925" s="201"/>
      <c r="E925" s="201"/>
      <c r="F925" s="201"/>
      <c r="G925" s="201"/>
      <c r="H925" s="201"/>
      <c r="I925" s="201"/>
      <c r="J925" s="201"/>
      <c r="K925" s="201"/>
      <c r="L925" s="201"/>
      <c r="M925" s="201"/>
      <c r="N925" s="201"/>
      <c r="O925" s="201"/>
      <c r="P925" s="201"/>
      <c r="Q925" s="201"/>
      <c r="R925" s="201"/>
      <c r="S925" s="201"/>
    </row>
    <row r="926" spans="2:19" s="187" customFormat="1" ht="18" customHeight="1">
      <c r="B926" s="201"/>
      <c r="C926" s="201"/>
      <c r="D926" s="201"/>
      <c r="E926" s="201"/>
      <c r="F926" s="201"/>
      <c r="G926" s="201"/>
      <c r="H926" s="201"/>
      <c r="I926" s="201"/>
      <c r="J926" s="201"/>
      <c r="K926" s="201"/>
      <c r="L926" s="201"/>
      <c r="M926" s="201"/>
      <c r="N926" s="201"/>
      <c r="O926" s="201"/>
      <c r="P926" s="201"/>
      <c r="Q926" s="201"/>
      <c r="R926" s="201"/>
      <c r="S926" s="201"/>
    </row>
    <row r="927" spans="2:19" s="187" customFormat="1" ht="18" customHeight="1">
      <c r="B927" s="201"/>
      <c r="C927" s="201"/>
      <c r="D927" s="201"/>
      <c r="E927" s="201"/>
      <c r="F927" s="201"/>
      <c r="G927" s="201"/>
      <c r="H927" s="201"/>
      <c r="I927" s="201"/>
      <c r="J927" s="201"/>
      <c r="K927" s="201"/>
      <c r="L927" s="201"/>
      <c r="M927" s="201"/>
      <c r="N927" s="201"/>
      <c r="O927" s="201"/>
      <c r="P927" s="201"/>
      <c r="Q927" s="201"/>
      <c r="R927" s="201"/>
      <c r="S927" s="201"/>
    </row>
    <row r="928" spans="2:19" s="187" customFormat="1" ht="18" customHeight="1">
      <c r="B928" s="201"/>
      <c r="C928" s="201"/>
      <c r="D928" s="201"/>
      <c r="E928" s="201"/>
      <c r="F928" s="201"/>
      <c r="G928" s="201"/>
      <c r="H928" s="201"/>
      <c r="I928" s="201"/>
      <c r="J928" s="201"/>
      <c r="K928" s="201"/>
      <c r="L928" s="201"/>
      <c r="M928" s="201"/>
      <c r="N928" s="201"/>
      <c r="O928" s="201"/>
      <c r="P928" s="201"/>
      <c r="Q928" s="201"/>
      <c r="R928" s="201"/>
      <c r="S928" s="201"/>
    </row>
    <row r="929" spans="2:19" s="187" customFormat="1" ht="18" customHeight="1">
      <c r="B929" s="201"/>
      <c r="C929" s="201"/>
      <c r="D929" s="201"/>
      <c r="E929" s="201"/>
      <c r="F929" s="201"/>
      <c r="G929" s="201"/>
      <c r="H929" s="201"/>
      <c r="I929" s="201"/>
      <c r="J929" s="201"/>
      <c r="K929" s="201"/>
      <c r="L929" s="201"/>
      <c r="M929" s="201"/>
      <c r="N929" s="201"/>
      <c r="O929" s="201"/>
      <c r="P929" s="201"/>
      <c r="Q929" s="201"/>
      <c r="R929" s="201"/>
      <c r="S929" s="201"/>
    </row>
    <row r="930" spans="2:19" s="187" customFormat="1" ht="18" customHeight="1">
      <c r="B930" s="201"/>
      <c r="C930" s="201"/>
      <c r="D930" s="201"/>
      <c r="E930" s="201"/>
      <c r="F930" s="201"/>
      <c r="G930" s="201"/>
      <c r="H930" s="201"/>
      <c r="I930" s="201"/>
      <c r="J930" s="201"/>
      <c r="K930" s="201"/>
      <c r="L930" s="201"/>
      <c r="M930" s="201"/>
      <c r="N930" s="201"/>
      <c r="O930" s="201"/>
      <c r="P930" s="201"/>
      <c r="Q930" s="201"/>
      <c r="R930" s="201"/>
      <c r="S930" s="201"/>
    </row>
    <row r="931" spans="2:19" s="187" customFormat="1" ht="18" customHeight="1">
      <c r="B931" s="201"/>
      <c r="C931" s="201"/>
      <c r="D931" s="201"/>
      <c r="E931" s="201"/>
      <c r="F931" s="201"/>
      <c r="G931" s="201"/>
      <c r="H931" s="201"/>
      <c r="I931" s="201"/>
      <c r="J931" s="201"/>
      <c r="K931" s="201"/>
      <c r="L931" s="201"/>
      <c r="M931" s="201"/>
      <c r="N931" s="201"/>
      <c r="O931" s="201"/>
      <c r="P931" s="201"/>
      <c r="Q931" s="201"/>
      <c r="R931" s="201"/>
      <c r="S931" s="201"/>
    </row>
    <row r="932" spans="2:19" s="187" customFormat="1" ht="18" customHeight="1">
      <c r="B932" s="201"/>
      <c r="C932" s="201"/>
      <c r="D932" s="201"/>
      <c r="E932" s="201"/>
      <c r="F932" s="201"/>
      <c r="G932" s="201"/>
      <c r="H932" s="201"/>
      <c r="I932" s="201"/>
      <c r="J932" s="201"/>
      <c r="K932" s="201"/>
      <c r="L932" s="201"/>
      <c r="M932" s="201"/>
      <c r="N932" s="201"/>
      <c r="O932" s="201"/>
      <c r="P932" s="201"/>
      <c r="Q932" s="201"/>
      <c r="R932" s="201"/>
      <c r="S932" s="201"/>
    </row>
    <row r="933" spans="2:19" s="187" customFormat="1" ht="18" customHeight="1">
      <c r="B933" s="201"/>
      <c r="C933" s="201"/>
      <c r="D933" s="201"/>
      <c r="E933" s="201"/>
      <c r="F933" s="201"/>
      <c r="G933" s="201"/>
      <c r="H933" s="201"/>
      <c r="I933" s="201"/>
      <c r="J933" s="201"/>
      <c r="K933" s="201"/>
      <c r="L933" s="201"/>
      <c r="M933" s="201"/>
      <c r="N933" s="201"/>
      <c r="O933" s="201"/>
      <c r="P933" s="201"/>
      <c r="Q933" s="201"/>
      <c r="R933" s="201"/>
      <c r="S933" s="201"/>
    </row>
    <row r="934" spans="2:19" s="187" customFormat="1" ht="18" customHeight="1">
      <c r="B934" s="201"/>
      <c r="C934" s="201"/>
      <c r="D934" s="201"/>
      <c r="E934" s="201"/>
      <c r="F934" s="201"/>
      <c r="G934" s="201"/>
      <c r="H934" s="201"/>
      <c r="I934" s="201"/>
      <c r="J934" s="201"/>
      <c r="K934" s="201"/>
      <c r="L934" s="201"/>
      <c r="M934" s="201"/>
      <c r="N934" s="201"/>
      <c r="O934" s="201"/>
      <c r="P934" s="201"/>
      <c r="Q934" s="201"/>
      <c r="R934" s="201"/>
      <c r="S934" s="201"/>
    </row>
    <row r="935" spans="2:19" s="187" customFormat="1" ht="18" customHeight="1">
      <c r="B935" s="201"/>
      <c r="C935" s="201"/>
      <c r="D935" s="201"/>
      <c r="E935" s="201"/>
      <c r="F935" s="201"/>
      <c r="G935" s="201"/>
      <c r="H935" s="201"/>
      <c r="I935" s="201"/>
      <c r="J935" s="201"/>
      <c r="K935" s="201"/>
      <c r="L935" s="201"/>
      <c r="M935" s="201"/>
      <c r="N935" s="201"/>
      <c r="O935" s="201"/>
      <c r="P935" s="201"/>
      <c r="Q935" s="201"/>
      <c r="R935" s="201"/>
      <c r="S935" s="201"/>
    </row>
    <row r="936" spans="2:19" s="187" customFormat="1" ht="18" customHeight="1">
      <c r="B936" s="201"/>
      <c r="C936" s="201"/>
      <c r="D936" s="201"/>
      <c r="E936" s="201"/>
      <c r="F936" s="201"/>
      <c r="G936" s="201"/>
      <c r="H936" s="201"/>
      <c r="I936" s="201"/>
      <c r="J936" s="201"/>
      <c r="K936" s="201"/>
      <c r="L936" s="201"/>
      <c r="M936" s="201"/>
      <c r="N936" s="201"/>
      <c r="O936" s="201"/>
      <c r="P936" s="201"/>
      <c r="Q936" s="201"/>
      <c r="R936" s="201"/>
      <c r="S936" s="201"/>
    </row>
    <row r="937" spans="2:19" s="187" customFormat="1" ht="18" customHeight="1">
      <c r="B937" s="201"/>
      <c r="C937" s="201"/>
      <c r="D937" s="201"/>
      <c r="E937" s="201"/>
      <c r="F937" s="201"/>
      <c r="G937" s="201"/>
      <c r="H937" s="201"/>
      <c r="I937" s="201"/>
      <c r="J937" s="201"/>
      <c r="K937" s="201"/>
      <c r="L937" s="201"/>
      <c r="M937" s="201"/>
      <c r="N937" s="201"/>
      <c r="O937" s="201"/>
      <c r="P937" s="201"/>
      <c r="Q937" s="201"/>
      <c r="R937" s="201"/>
      <c r="S937" s="201"/>
    </row>
    <row r="938" spans="2:19" s="187" customFormat="1" ht="18" customHeight="1">
      <c r="B938" s="201"/>
      <c r="C938" s="201"/>
      <c r="D938" s="201"/>
      <c r="E938" s="201"/>
      <c r="F938" s="201"/>
      <c r="G938" s="201"/>
      <c r="H938" s="201"/>
      <c r="I938" s="201"/>
      <c r="J938" s="201"/>
      <c r="K938" s="201"/>
      <c r="L938" s="201"/>
      <c r="M938" s="201"/>
      <c r="N938" s="201"/>
      <c r="O938" s="201"/>
      <c r="P938" s="201"/>
      <c r="Q938" s="201"/>
      <c r="R938" s="201"/>
      <c r="S938" s="201"/>
    </row>
    <row r="939" spans="2:19" s="187" customFormat="1" ht="18" customHeight="1">
      <c r="B939" s="201"/>
      <c r="C939" s="201"/>
      <c r="D939" s="201"/>
      <c r="E939" s="201"/>
      <c r="F939" s="201"/>
      <c r="G939" s="201"/>
      <c r="H939" s="201"/>
      <c r="I939" s="201"/>
      <c r="J939" s="201"/>
      <c r="K939" s="201"/>
      <c r="L939" s="201"/>
      <c r="M939" s="201"/>
      <c r="N939" s="201"/>
      <c r="O939" s="201"/>
      <c r="P939" s="201"/>
      <c r="Q939" s="201"/>
      <c r="R939" s="201"/>
      <c r="S939" s="201"/>
    </row>
    <row r="940" spans="2:19" s="187" customFormat="1" ht="18" customHeight="1">
      <c r="B940" s="201"/>
      <c r="C940" s="201"/>
      <c r="D940" s="201"/>
      <c r="E940" s="201"/>
      <c r="F940" s="201"/>
      <c r="G940" s="201"/>
      <c r="H940" s="201"/>
      <c r="I940" s="201"/>
      <c r="J940" s="201"/>
      <c r="K940" s="201"/>
      <c r="L940" s="201"/>
      <c r="M940" s="201"/>
      <c r="N940" s="201"/>
      <c r="O940" s="201"/>
      <c r="P940" s="201"/>
      <c r="Q940" s="201"/>
      <c r="R940" s="201"/>
      <c r="S940" s="201"/>
    </row>
    <row r="941" spans="2:19" s="187" customFormat="1" ht="18" customHeight="1">
      <c r="B941" s="201"/>
      <c r="C941" s="201"/>
      <c r="D941" s="201"/>
      <c r="E941" s="201"/>
      <c r="F941" s="201"/>
      <c r="G941" s="201"/>
      <c r="H941" s="201"/>
      <c r="I941" s="201"/>
      <c r="J941" s="201"/>
      <c r="K941" s="201"/>
      <c r="L941" s="201"/>
      <c r="M941" s="201"/>
      <c r="N941" s="201"/>
      <c r="O941" s="201"/>
      <c r="P941" s="201"/>
      <c r="Q941" s="201"/>
      <c r="R941" s="201"/>
      <c r="S941" s="201"/>
    </row>
    <row r="942" spans="2:19" s="187" customFormat="1" ht="18" customHeight="1">
      <c r="B942" s="201"/>
      <c r="C942" s="201"/>
      <c r="D942" s="201"/>
      <c r="E942" s="201"/>
      <c r="F942" s="201"/>
      <c r="G942" s="201"/>
      <c r="H942" s="201"/>
      <c r="I942" s="201"/>
      <c r="J942" s="201"/>
      <c r="K942" s="201"/>
      <c r="L942" s="201"/>
      <c r="M942" s="201"/>
      <c r="N942" s="201"/>
      <c r="O942" s="201"/>
      <c r="P942" s="201"/>
      <c r="Q942" s="201"/>
      <c r="R942" s="201"/>
      <c r="S942" s="201"/>
    </row>
    <row r="943" spans="2:19" s="187" customFormat="1" ht="18" customHeight="1">
      <c r="B943" s="201"/>
      <c r="C943" s="201"/>
      <c r="D943" s="201"/>
      <c r="E943" s="201"/>
      <c r="F943" s="201"/>
      <c r="G943" s="201"/>
      <c r="H943" s="201"/>
      <c r="I943" s="201"/>
      <c r="J943" s="201"/>
      <c r="K943" s="201"/>
      <c r="L943" s="201"/>
      <c r="M943" s="201"/>
      <c r="N943" s="201"/>
      <c r="O943" s="201"/>
      <c r="P943" s="201"/>
      <c r="Q943" s="201"/>
      <c r="R943" s="201"/>
      <c r="S943" s="201"/>
    </row>
    <row r="944" spans="2:19" s="187" customFormat="1" ht="18" customHeight="1">
      <c r="B944" s="201"/>
      <c r="C944" s="201"/>
      <c r="D944" s="201"/>
      <c r="E944" s="201"/>
      <c r="F944" s="201"/>
      <c r="G944" s="201"/>
      <c r="H944" s="201"/>
      <c r="I944" s="201"/>
      <c r="J944" s="201"/>
      <c r="K944" s="201"/>
      <c r="L944" s="201"/>
      <c r="M944" s="201"/>
      <c r="N944" s="201"/>
      <c r="O944" s="201"/>
      <c r="P944" s="201"/>
      <c r="Q944" s="201"/>
      <c r="R944" s="201"/>
      <c r="S944" s="201"/>
    </row>
    <row r="945" spans="2:19" s="187" customFormat="1" ht="18" customHeight="1">
      <c r="B945" s="201"/>
      <c r="C945" s="201"/>
      <c r="D945" s="201"/>
      <c r="E945" s="201"/>
      <c r="F945" s="201"/>
      <c r="G945" s="201"/>
      <c r="H945" s="201"/>
      <c r="I945" s="201"/>
      <c r="J945" s="201"/>
      <c r="K945" s="201"/>
      <c r="L945" s="201"/>
      <c r="M945" s="201"/>
      <c r="N945" s="201"/>
      <c r="O945" s="201"/>
      <c r="P945" s="201"/>
      <c r="Q945" s="201"/>
      <c r="R945" s="201"/>
      <c r="S945" s="201"/>
    </row>
    <row r="946" spans="2:19" s="187" customFormat="1" ht="18" customHeight="1">
      <c r="B946" s="201"/>
      <c r="C946" s="201"/>
      <c r="D946" s="201"/>
      <c r="E946" s="201"/>
      <c r="F946" s="201"/>
      <c r="G946" s="201"/>
      <c r="H946" s="201"/>
      <c r="I946" s="201"/>
      <c r="J946" s="201"/>
      <c r="K946" s="201"/>
      <c r="L946" s="201"/>
      <c r="M946" s="201"/>
      <c r="N946" s="201"/>
      <c r="O946" s="201"/>
      <c r="P946" s="201"/>
      <c r="Q946" s="201"/>
      <c r="R946" s="201"/>
      <c r="S946" s="201"/>
    </row>
    <row r="947" spans="2:19" s="187" customFormat="1" ht="18" customHeight="1">
      <c r="B947" s="201"/>
      <c r="C947" s="201"/>
      <c r="D947" s="201"/>
      <c r="E947" s="201"/>
      <c r="F947" s="201"/>
      <c r="G947" s="201"/>
      <c r="H947" s="201"/>
      <c r="I947" s="201"/>
      <c r="J947" s="201"/>
      <c r="K947" s="201"/>
      <c r="L947" s="201"/>
      <c r="M947" s="201"/>
      <c r="N947" s="201"/>
      <c r="O947" s="201"/>
      <c r="P947" s="201"/>
      <c r="Q947" s="201"/>
      <c r="R947" s="201"/>
      <c r="S947" s="201"/>
    </row>
    <row r="948" spans="2:19" s="187" customFormat="1" ht="18" customHeight="1">
      <c r="B948" s="201"/>
      <c r="C948" s="201"/>
      <c r="D948" s="201"/>
      <c r="E948" s="201"/>
      <c r="F948" s="201"/>
      <c r="G948" s="201"/>
      <c r="H948" s="201"/>
      <c r="I948" s="201"/>
      <c r="J948" s="201"/>
      <c r="K948" s="201"/>
      <c r="L948" s="201"/>
      <c r="M948" s="201"/>
      <c r="N948" s="201"/>
      <c r="O948" s="201"/>
      <c r="P948" s="201"/>
      <c r="Q948" s="201"/>
      <c r="R948" s="201"/>
      <c r="S948" s="201"/>
    </row>
    <row r="949" spans="2:19" s="187" customFormat="1" ht="18" customHeight="1">
      <c r="B949" s="201"/>
      <c r="C949" s="201"/>
      <c r="D949" s="201"/>
      <c r="E949" s="201"/>
      <c r="F949" s="201"/>
      <c r="G949" s="201"/>
      <c r="H949" s="201"/>
      <c r="I949" s="201"/>
      <c r="J949" s="201"/>
      <c r="K949" s="201"/>
      <c r="L949" s="201"/>
      <c r="M949" s="201"/>
      <c r="N949" s="201"/>
      <c r="O949" s="201"/>
      <c r="P949" s="201"/>
      <c r="Q949" s="201"/>
      <c r="R949" s="201"/>
      <c r="S949" s="201"/>
    </row>
    <row r="950" spans="2:19" s="187" customFormat="1" ht="18" customHeight="1">
      <c r="B950" s="201"/>
      <c r="C950" s="201"/>
      <c r="D950" s="201"/>
      <c r="E950" s="201"/>
      <c r="F950" s="201"/>
      <c r="G950" s="201"/>
      <c r="H950" s="201"/>
      <c r="I950" s="201"/>
      <c r="J950" s="201"/>
      <c r="K950" s="201"/>
      <c r="L950" s="201"/>
      <c r="M950" s="201"/>
      <c r="N950" s="201"/>
      <c r="O950" s="201"/>
      <c r="P950" s="201"/>
      <c r="Q950" s="201"/>
      <c r="R950" s="201"/>
      <c r="S950" s="201"/>
    </row>
    <row r="951" spans="2:19" s="187" customFormat="1" ht="18" customHeight="1">
      <c r="B951" s="201"/>
      <c r="C951" s="201"/>
      <c r="D951" s="201"/>
      <c r="E951" s="201"/>
      <c r="F951" s="201"/>
      <c r="G951" s="201"/>
      <c r="H951" s="201"/>
      <c r="I951" s="201"/>
      <c r="J951" s="201"/>
      <c r="K951" s="201"/>
      <c r="L951" s="201"/>
      <c r="M951" s="201"/>
      <c r="N951" s="201"/>
      <c r="O951" s="201"/>
      <c r="P951" s="201"/>
      <c r="Q951" s="201"/>
      <c r="R951" s="201"/>
      <c r="S951" s="201"/>
    </row>
    <row r="952" spans="2:19" s="187" customFormat="1" ht="18" customHeight="1">
      <c r="B952" s="201"/>
      <c r="C952" s="201"/>
      <c r="D952" s="201"/>
      <c r="E952" s="201"/>
      <c r="F952" s="201"/>
      <c r="G952" s="201"/>
      <c r="H952" s="201"/>
      <c r="I952" s="201"/>
      <c r="J952" s="201"/>
      <c r="K952" s="201"/>
      <c r="L952" s="201"/>
      <c r="M952" s="201"/>
      <c r="N952" s="201"/>
      <c r="O952" s="201"/>
      <c r="P952" s="201"/>
      <c r="Q952" s="201"/>
      <c r="R952" s="201"/>
      <c r="S952" s="201"/>
    </row>
    <row r="953" spans="2:19" s="187" customFormat="1" ht="18" customHeight="1">
      <c r="B953" s="201"/>
      <c r="C953" s="201"/>
      <c r="D953" s="201"/>
      <c r="E953" s="201"/>
      <c r="F953" s="201"/>
      <c r="G953" s="201"/>
      <c r="H953" s="201"/>
      <c r="I953" s="201"/>
      <c r="J953" s="201"/>
      <c r="K953" s="201"/>
      <c r="L953" s="201"/>
      <c r="M953" s="201"/>
      <c r="N953" s="201"/>
      <c r="O953" s="201"/>
      <c r="P953" s="201"/>
      <c r="Q953" s="201"/>
      <c r="R953" s="201"/>
      <c r="S953" s="201"/>
    </row>
    <row r="954" spans="2:19" s="187" customFormat="1" ht="18" customHeight="1">
      <c r="B954" s="201"/>
      <c r="C954" s="201"/>
      <c r="D954" s="201"/>
      <c r="E954" s="201"/>
      <c r="F954" s="201"/>
      <c r="G954" s="201"/>
      <c r="H954" s="201"/>
      <c r="I954" s="201"/>
      <c r="J954" s="201"/>
      <c r="K954" s="201"/>
      <c r="L954" s="201"/>
      <c r="M954" s="201"/>
      <c r="N954" s="201"/>
      <c r="O954" s="201"/>
      <c r="P954" s="201"/>
      <c r="Q954" s="201"/>
      <c r="R954" s="201"/>
      <c r="S954" s="201"/>
    </row>
    <row r="955" spans="2:19" s="187" customFormat="1" ht="18" customHeight="1">
      <c r="B955" s="201"/>
      <c r="C955" s="201"/>
      <c r="D955" s="201"/>
      <c r="E955" s="201"/>
      <c r="F955" s="201"/>
      <c r="G955" s="201"/>
      <c r="H955" s="201"/>
      <c r="I955" s="201"/>
      <c r="J955" s="201"/>
      <c r="K955" s="201"/>
      <c r="L955" s="201"/>
      <c r="M955" s="201"/>
      <c r="N955" s="201"/>
      <c r="O955" s="201"/>
      <c r="P955" s="201"/>
      <c r="Q955" s="201"/>
      <c r="R955" s="201"/>
      <c r="S955" s="201"/>
    </row>
    <row r="956" spans="2:19" s="187" customFormat="1" ht="18" customHeight="1">
      <c r="B956" s="201"/>
      <c r="C956" s="201"/>
      <c r="D956" s="201"/>
      <c r="E956" s="201"/>
      <c r="F956" s="201"/>
      <c r="G956" s="201"/>
      <c r="H956" s="201"/>
      <c r="I956" s="201"/>
      <c r="J956" s="201"/>
      <c r="K956" s="201"/>
      <c r="L956" s="201"/>
      <c r="M956" s="201"/>
      <c r="N956" s="201"/>
      <c r="O956" s="201"/>
      <c r="P956" s="201"/>
      <c r="Q956" s="201"/>
      <c r="R956" s="201"/>
      <c r="S956" s="201"/>
    </row>
    <row r="957" spans="2:19" s="187" customFormat="1" ht="18" customHeight="1">
      <c r="B957" s="201"/>
      <c r="C957" s="201"/>
      <c r="D957" s="201"/>
      <c r="E957" s="201"/>
      <c r="F957" s="201"/>
      <c r="G957" s="201"/>
      <c r="H957" s="201"/>
      <c r="I957" s="201"/>
      <c r="J957" s="201"/>
      <c r="K957" s="201"/>
      <c r="L957" s="201"/>
      <c r="M957" s="201"/>
      <c r="N957" s="201"/>
      <c r="O957" s="201"/>
      <c r="P957" s="201"/>
      <c r="Q957" s="201"/>
      <c r="R957" s="201"/>
      <c r="S957" s="201"/>
    </row>
    <row r="958" spans="2:19" s="187" customFormat="1" ht="18" customHeight="1">
      <c r="B958" s="201"/>
      <c r="C958" s="201"/>
      <c r="D958" s="201"/>
      <c r="E958" s="201"/>
      <c r="F958" s="201"/>
      <c r="G958" s="201"/>
      <c r="H958" s="201"/>
      <c r="I958" s="201"/>
      <c r="J958" s="201"/>
      <c r="K958" s="201"/>
      <c r="L958" s="201"/>
      <c r="M958" s="201"/>
      <c r="N958" s="201"/>
      <c r="O958" s="201"/>
      <c r="P958" s="201"/>
      <c r="Q958" s="201"/>
      <c r="R958" s="201"/>
      <c r="S958" s="201"/>
    </row>
    <row r="959" spans="2:19" s="187" customFormat="1" ht="18" customHeight="1">
      <c r="B959" s="201"/>
      <c r="C959" s="201"/>
      <c r="D959" s="201"/>
      <c r="E959" s="201"/>
      <c r="F959" s="201"/>
      <c r="G959" s="201"/>
      <c r="H959" s="201"/>
      <c r="I959" s="201"/>
      <c r="J959" s="201"/>
      <c r="K959" s="201"/>
      <c r="L959" s="201"/>
      <c r="M959" s="201"/>
      <c r="N959" s="201"/>
      <c r="O959" s="201"/>
      <c r="P959" s="201"/>
      <c r="Q959" s="201"/>
      <c r="R959" s="201"/>
      <c r="S959" s="201"/>
    </row>
    <row r="960" spans="2:19" s="187" customFormat="1" ht="18" customHeight="1">
      <c r="B960" s="201"/>
      <c r="C960" s="201"/>
      <c r="D960" s="201"/>
      <c r="E960" s="201"/>
      <c r="F960" s="201"/>
      <c r="G960" s="201"/>
      <c r="H960" s="201"/>
      <c r="I960" s="201"/>
      <c r="J960" s="201"/>
      <c r="K960" s="201"/>
      <c r="L960" s="201"/>
      <c r="M960" s="201"/>
      <c r="N960" s="201"/>
      <c r="O960" s="201"/>
      <c r="P960" s="201"/>
      <c r="Q960" s="201"/>
      <c r="R960" s="201"/>
      <c r="S960" s="201"/>
    </row>
    <row r="961" spans="2:19" s="187" customFormat="1" ht="18" customHeight="1">
      <c r="B961" s="201"/>
      <c r="C961" s="201"/>
      <c r="D961" s="201"/>
      <c r="E961" s="201"/>
      <c r="F961" s="201"/>
      <c r="G961" s="201"/>
      <c r="H961" s="201"/>
      <c r="I961" s="201"/>
      <c r="J961" s="201"/>
      <c r="K961" s="201"/>
      <c r="L961" s="201"/>
      <c r="M961" s="201"/>
      <c r="N961" s="201"/>
      <c r="O961" s="201"/>
      <c r="P961" s="201"/>
      <c r="Q961" s="201"/>
      <c r="R961" s="201"/>
      <c r="S961" s="201"/>
    </row>
    <row r="962" spans="2:19" s="187" customFormat="1" ht="18" customHeight="1">
      <c r="B962" s="201"/>
      <c r="C962" s="201"/>
      <c r="D962" s="201"/>
      <c r="E962" s="201"/>
      <c r="F962" s="201"/>
      <c r="G962" s="201"/>
      <c r="H962" s="201"/>
      <c r="I962" s="201"/>
      <c r="J962" s="201"/>
      <c r="K962" s="201"/>
      <c r="L962" s="201"/>
      <c r="M962" s="201"/>
      <c r="N962" s="201"/>
      <c r="O962" s="201"/>
      <c r="P962" s="201"/>
      <c r="Q962" s="201"/>
      <c r="R962" s="201"/>
      <c r="S962" s="201"/>
    </row>
    <row r="963" spans="2:19" s="187" customFormat="1" ht="18" customHeight="1">
      <c r="B963" s="201"/>
      <c r="C963" s="201"/>
      <c r="D963" s="201"/>
      <c r="E963" s="201"/>
      <c r="F963" s="201"/>
      <c r="G963" s="201"/>
      <c r="H963" s="201"/>
      <c r="I963" s="201"/>
      <c r="J963" s="201"/>
      <c r="K963" s="201"/>
      <c r="L963" s="201"/>
      <c r="M963" s="201"/>
      <c r="N963" s="201"/>
      <c r="O963" s="201"/>
      <c r="P963" s="201"/>
      <c r="Q963" s="201"/>
      <c r="R963" s="201"/>
      <c r="S963" s="201"/>
    </row>
    <row r="964" spans="2:19" s="187" customFormat="1" ht="18" customHeight="1">
      <c r="B964" s="201"/>
      <c r="C964" s="201"/>
      <c r="D964" s="201"/>
      <c r="E964" s="201"/>
      <c r="F964" s="201"/>
      <c r="G964" s="201"/>
      <c r="H964" s="201"/>
      <c r="I964" s="201"/>
      <c r="J964" s="201"/>
      <c r="K964" s="201"/>
      <c r="L964" s="201"/>
      <c r="M964" s="201"/>
      <c r="N964" s="201"/>
      <c r="O964" s="201"/>
      <c r="P964" s="201"/>
      <c r="Q964" s="201"/>
      <c r="R964" s="201"/>
      <c r="S964" s="201"/>
    </row>
    <row r="965" spans="2:19" s="187" customFormat="1" ht="18" customHeight="1">
      <c r="B965" s="201"/>
      <c r="C965" s="201"/>
      <c r="D965" s="201"/>
      <c r="E965" s="201"/>
      <c r="F965" s="201"/>
      <c r="G965" s="201"/>
      <c r="H965" s="201"/>
      <c r="I965" s="201"/>
      <c r="J965" s="201"/>
      <c r="K965" s="201"/>
      <c r="L965" s="201"/>
      <c r="M965" s="201"/>
      <c r="N965" s="201"/>
      <c r="O965" s="201"/>
      <c r="P965" s="201"/>
      <c r="Q965" s="201"/>
      <c r="R965" s="201"/>
      <c r="S965" s="201"/>
    </row>
    <row r="966" spans="2:19" s="187" customFormat="1" ht="18" customHeight="1">
      <c r="B966" s="201"/>
      <c r="C966" s="201"/>
      <c r="D966" s="201"/>
      <c r="E966" s="201"/>
      <c r="F966" s="201"/>
      <c r="G966" s="201"/>
      <c r="H966" s="201"/>
      <c r="I966" s="201"/>
      <c r="J966" s="201"/>
      <c r="K966" s="201"/>
      <c r="L966" s="201"/>
      <c r="M966" s="201"/>
      <c r="N966" s="201"/>
      <c r="O966" s="201"/>
      <c r="P966" s="201"/>
      <c r="Q966" s="201"/>
      <c r="R966" s="201"/>
      <c r="S966" s="201"/>
    </row>
    <row r="967" spans="2:19" s="187" customFormat="1" ht="18" customHeight="1">
      <c r="B967" s="201"/>
      <c r="C967" s="201"/>
      <c r="D967" s="201"/>
      <c r="E967" s="201"/>
      <c r="F967" s="201"/>
      <c r="G967" s="201"/>
      <c r="H967" s="201"/>
      <c r="I967" s="201"/>
      <c r="J967" s="201"/>
      <c r="K967" s="201"/>
      <c r="L967" s="201"/>
      <c r="M967" s="201"/>
      <c r="N967" s="201"/>
      <c r="O967" s="201"/>
      <c r="P967" s="201"/>
      <c r="Q967" s="201"/>
      <c r="R967" s="201"/>
      <c r="S967" s="201"/>
    </row>
    <row r="968" spans="2:19" s="187" customFormat="1" ht="18" customHeight="1">
      <c r="B968" s="201"/>
      <c r="C968" s="201"/>
      <c r="D968" s="201"/>
      <c r="E968" s="201"/>
      <c r="F968" s="201"/>
      <c r="G968" s="201"/>
      <c r="H968" s="201"/>
      <c r="I968" s="201"/>
      <c r="J968" s="201"/>
      <c r="K968" s="201"/>
      <c r="L968" s="201"/>
      <c r="M968" s="201"/>
      <c r="N968" s="201"/>
      <c r="O968" s="201"/>
      <c r="P968" s="201"/>
      <c r="Q968" s="201"/>
      <c r="R968" s="201"/>
      <c r="S968" s="201"/>
    </row>
    <row r="969" spans="2:19" s="187" customFormat="1" ht="18" customHeight="1">
      <c r="B969" s="201"/>
      <c r="C969" s="201"/>
      <c r="D969" s="201"/>
      <c r="E969" s="201"/>
      <c r="F969" s="201"/>
      <c r="G969" s="201"/>
      <c r="H969" s="201"/>
      <c r="I969" s="201"/>
      <c r="J969" s="201"/>
      <c r="K969" s="201"/>
      <c r="L969" s="201"/>
      <c r="M969" s="201"/>
      <c r="N969" s="201"/>
      <c r="O969" s="201"/>
      <c r="P969" s="201"/>
      <c r="Q969" s="201"/>
      <c r="R969" s="201"/>
      <c r="S969" s="201"/>
    </row>
    <row r="970" spans="2:19" s="187" customFormat="1" ht="18" customHeight="1">
      <c r="B970" s="201"/>
      <c r="C970" s="201"/>
      <c r="D970" s="201"/>
      <c r="E970" s="201"/>
      <c r="F970" s="201"/>
      <c r="G970" s="201"/>
      <c r="H970" s="201"/>
      <c r="I970" s="201"/>
      <c r="J970" s="201"/>
      <c r="K970" s="201"/>
      <c r="L970" s="201"/>
      <c r="M970" s="201"/>
      <c r="N970" s="201"/>
      <c r="O970" s="201"/>
      <c r="P970" s="201"/>
      <c r="Q970" s="201"/>
      <c r="R970" s="201"/>
      <c r="S970" s="201"/>
    </row>
    <row r="971" spans="2:19" s="187" customFormat="1" ht="18" customHeight="1">
      <c r="B971" s="201"/>
      <c r="C971" s="201"/>
      <c r="D971" s="201"/>
      <c r="E971" s="201"/>
      <c r="F971" s="201"/>
      <c r="G971" s="201"/>
      <c r="H971" s="201"/>
      <c r="I971" s="201"/>
      <c r="J971" s="201"/>
      <c r="K971" s="201"/>
      <c r="L971" s="201"/>
      <c r="M971" s="201"/>
      <c r="N971" s="201"/>
      <c r="O971" s="201"/>
      <c r="P971" s="201"/>
      <c r="Q971" s="201"/>
      <c r="R971" s="201"/>
      <c r="S971" s="201"/>
    </row>
    <row r="972" spans="2:19" s="187" customFormat="1" ht="18" customHeight="1">
      <c r="B972" s="201"/>
      <c r="C972" s="201"/>
      <c r="D972" s="201"/>
      <c r="E972" s="201"/>
      <c r="F972" s="201"/>
      <c r="G972" s="201"/>
      <c r="H972" s="201"/>
      <c r="I972" s="201"/>
      <c r="J972" s="201"/>
      <c r="K972" s="201"/>
      <c r="L972" s="201"/>
      <c r="M972" s="201"/>
      <c r="N972" s="201"/>
      <c r="O972" s="201"/>
      <c r="P972" s="201"/>
      <c r="Q972" s="201"/>
      <c r="R972" s="201"/>
      <c r="S972" s="201"/>
    </row>
    <row r="973" spans="2:19" s="187" customFormat="1" ht="18" customHeight="1">
      <c r="B973" s="201"/>
      <c r="C973" s="201"/>
      <c r="D973" s="201"/>
      <c r="E973" s="201"/>
      <c r="F973" s="201"/>
      <c r="G973" s="201"/>
      <c r="H973" s="201"/>
      <c r="I973" s="201"/>
      <c r="J973" s="201"/>
      <c r="K973" s="201"/>
      <c r="L973" s="201"/>
      <c r="M973" s="201"/>
      <c r="N973" s="201"/>
      <c r="O973" s="201"/>
      <c r="P973" s="201"/>
      <c r="Q973" s="201"/>
      <c r="R973" s="201"/>
      <c r="S973" s="201"/>
    </row>
    <row r="974" spans="2:19" s="187" customFormat="1" ht="18" customHeight="1">
      <c r="B974" s="201"/>
      <c r="C974" s="201"/>
      <c r="D974" s="201"/>
      <c r="E974" s="201"/>
      <c r="F974" s="201"/>
      <c r="G974" s="201"/>
      <c r="H974" s="201"/>
      <c r="I974" s="201"/>
      <c r="J974" s="201"/>
      <c r="K974" s="201"/>
      <c r="L974" s="201"/>
      <c r="M974" s="201"/>
      <c r="N974" s="201"/>
      <c r="O974" s="201"/>
      <c r="P974" s="201"/>
      <c r="Q974" s="201"/>
      <c r="R974" s="201"/>
      <c r="S974" s="201"/>
    </row>
    <row r="975" spans="2:19" s="187" customFormat="1" ht="18" customHeight="1">
      <c r="B975" s="201"/>
      <c r="C975" s="201"/>
      <c r="D975" s="201"/>
      <c r="E975" s="201"/>
      <c r="F975" s="201"/>
      <c r="G975" s="201"/>
      <c r="H975" s="201"/>
      <c r="I975" s="201"/>
      <c r="J975" s="201"/>
      <c r="K975" s="201"/>
      <c r="L975" s="201"/>
      <c r="M975" s="201"/>
      <c r="N975" s="201"/>
      <c r="O975" s="201"/>
      <c r="P975" s="201"/>
      <c r="Q975" s="201"/>
      <c r="R975" s="201"/>
      <c r="S975" s="201"/>
    </row>
    <row r="976" spans="2:19" s="187" customFormat="1" ht="18" customHeight="1">
      <c r="B976" s="201"/>
      <c r="C976" s="201"/>
      <c r="D976" s="201"/>
      <c r="E976" s="201"/>
      <c r="F976" s="201"/>
      <c r="G976" s="201"/>
      <c r="H976" s="201"/>
      <c r="I976" s="201"/>
      <c r="J976" s="201"/>
      <c r="K976" s="201"/>
      <c r="L976" s="201"/>
      <c r="M976" s="201"/>
      <c r="N976" s="201"/>
      <c r="O976" s="201"/>
      <c r="P976" s="201"/>
      <c r="Q976" s="201"/>
      <c r="R976" s="201"/>
      <c r="S976" s="201"/>
    </row>
    <row r="977" spans="2:19" s="187" customFormat="1" ht="18" customHeight="1">
      <c r="B977" s="201"/>
      <c r="C977" s="201"/>
      <c r="D977" s="201"/>
      <c r="E977" s="201"/>
      <c r="F977" s="201"/>
      <c r="G977" s="201"/>
      <c r="H977" s="201"/>
      <c r="I977" s="201"/>
      <c r="J977" s="201"/>
      <c r="K977" s="201"/>
      <c r="L977" s="201"/>
      <c r="M977" s="201"/>
      <c r="N977" s="201"/>
      <c r="O977" s="201"/>
      <c r="P977" s="201"/>
      <c r="Q977" s="201"/>
      <c r="R977" s="201"/>
      <c r="S977" s="201"/>
    </row>
    <row r="978" spans="2:19" s="187" customFormat="1" ht="18" customHeight="1">
      <c r="B978" s="201"/>
      <c r="C978" s="201"/>
      <c r="D978" s="201"/>
      <c r="E978" s="201"/>
      <c r="F978" s="201"/>
      <c r="G978" s="201"/>
      <c r="H978" s="201"/>
      <c r="I978" s="201"/>
      <c r="J978" s="201"/>
      <c r="K978" s="201"/>
      <c r="L978" s="201"/>
      <c r="M978" s="201"/>
      <c r="N978" s="201"/>
      <c r="O978" s="201"/>
      <c r="P978" s="201"/>
      <c r="Q978" s="201"/>
      <c r="R978" s="201"/>
      <c r="S978" s="201"/>
    </row>
    <row r="979" spans="2:19" s="187" customFormat="1" ht="18" customHeight="1">
      <c r="B979" s="201"/>
      <c r="C979" s="201"/>
      <c r="D979" s="201"/>
      <c r="E979" s="201"/>
      <c r="F979" s="201"/>
      <c r="G979" s="201"/>
      <c r="H979" s="201"/>
      <c r="I979" s="201"/>
      <c r="J979" s="201"/>
      <c r="K979" s="201"/>
      <c r="L979" s="201"/>
      <c r="M979" s="201"/>
      <c r="N979" s="201"/>
      <c r="O979" s="201"/>
      <c r="P979" s="201"/>
      <c r="Q979" s="201"/>
      <c r="R979" s="201"/>
      <c r="S979" s="201"/>
    </row>
    <row r="980" spans="2:19" s="187" customFormat="1" ht="18" customHeight="1">
      <c r="B980" s="201"/>
      <c r="C980" s="201"/>
      <c r="D980" s="201"/>
      <c r="E980" s="201"/>
      <c r="F980" s="201"/>
      <c r="G980" s="201"/>
      <c r="H980" s="201"/>
      <c r="I980" s="201"/>
      <c r="J980" s="201"/>
      <c r="K980" s="201"/>
      <c r="L980" s="201"/>
      <c r="M980" s="201"/>
      <c r="N980" s="201"/>
      <c r="O980" s="201"/>
      <c r="P980" s="201"/>
      <c r="Q980" s="201"/>
      <c r="R980" s="201"/>
      <c r="S980" s="201"/>
    </row>
    <row r="981" spans="2:19" s="187" customFormat="1" ht="18" customHeight="1">
      <c r="B981" s="201"/>
      <c r="C981" s="201"/>
      <c r="D981" s="201"/>
      <c r="E981" s="201"/>
      <c r="F981" s="201"/>
      <c r="G981" s="201"/>
      <c r="H981" s="201"/>
      <c r="I981" s="201"/>
      <c r="J981" s="201"/>
      <c r="K981" s="201"/>
      <c r="L981" s="201"/>
      <c r="M981" s="201"/>
      <c r="N981" s="201"/>
      <c r="O981" s="201"/>
      <c r="P981" s="201"/>
      <c r="Q981" s="201"/>
      <c r="R981" s="201"/>
      <c r="S981" s="201"/>
    </row>
    <row r="982" spans="2:19" s="187" customFormat="1" ht="18" customHeight="1">
      <c r="B982" s="201"/>
      <c r="C982" s="201"/>
      <c r="D982" s="201"/>
      <c r="E982" s="201"/>
      <c r="F982" s="201"/>
      <c r="G982" s="201"/>
      <c r="H982" s="201"/>
      <c r="I982" s="201"/>
      <c r="J982" s="201"/>
      <c r="K982" s="201"/>
      <c r="L982" s="201"/>
      <c r="M982" s="201"/>
      <c r="N982" s="201"/>
      <c r="O982" s="201"/>
      <c r="P982" s="201"/>
      <c r="Q982" s="201"/>
      <c r="R982" s="201"/>
      <c r="S982" s="201"/>
    </row>
    <row r="983" spans="2:19" s="187" customFormat="1" ht="18" customHeight="1">
      <c r="B983" s="201"/>
      <c r="C983" s="201"/>
      <c r="D983" s="201"/>
      <c r="E983" s="201"/>
      <c r="F983" s="201"/>
      <c r="G983" s="201"/>
      <c r="H983" s="201"/>
      <c r="I983" s="201"/>
      <c r="J983" s="201"/>
      <c r="K983" s="201"/>
      <c r="L983" s="201"/>
      <c r="M983" s="201"/>
      <c r="N983" s="201"/>
      <c r="O983" s="201"/>
      <c r="P983" s="201"/>
      <c r="Q983" s="201"/>
      <c r="R983" s="201"/>
      <c r="S983" s="201"/>
    </row>
    <row r="984" spans="2:19" s="187" customFormat="1" ht="18" customHeight="1">
      <c r="B984" s="201"/>
      <c r="C984" s="201"/>
      <c r="D984" s="201"/>
      <c r="E984" s="201"/>
      <c r="F984" s="201"/>
      <c r="G984" s="201"/>
      <c r="H984" s="201"/>
      <c r="I984" s="201"/>
      <c r="J984" s="201"/>
      <c r="K984" s="201"/>
      <c r="L984" s="201"/>
      <c r="M984" s="201"/>
      <c r="N984" s="201"/>
      <c r="O984" s="201"/>
      <c r="P984" s="201"/>
      <c r="Q984" s="201"/>
      <c r="R984" s="201"/>
      <c r="S984" s="201"/>
    </row>
    <row r="985" spans="2:19" s="187" customFormat="1" ht="18" customHeight="1">
      <c r="B985" s="201"/>
      <c r="C985" s="201"/>
      <c r="D985" s="201"/>
      <c r="E985" s="201"/>
      <c r="F985" s="201"/>
      <c r="G985" s="201"/>
      <c r="H985" s="201"/>
      <c r="I985" s="201"/>
      <c r="J985" s="201"/>
      <c r="K985" s="201"/>
      <c r="L985" s="201"/>
      <c r="M985" s="201"/>
      <c r="N985" s="201"/>
      <c r="O985" s="201"/>
      <c r="P985" s="201"/>
      <c r="Q985" s="201"/>
      <c r="R985" s="201"/>
      <c r="S985" s="201"/>
    </row>
    <row r="986" spans="2:19" s="187" customFormat="1" ht="18" customHeight="1">
      <c r="B986" s="201"/>
      <c r="C986" s="201"/>
      <c r="D986" s="201"/>
      <c r="E986" s="201"/>
      <c r="F986" s="201"/>
      <c r="G986" s="201"/>
      <c r="H986" s="201"/>
      <c r="I986" s="201"/>
      <c r="J986" s="201"/>
      <c r="K986" s="201"/>
      <c r="L986" s="201"/>
      <c r="M986" s="201"/>
      <c r="N986" s="201"/>
      <c r="O986" s="201"/>
      <c r="P986" s="201"/>
      <c r="Q986" s="201"/>
      <c r="R986" s="201"/>
      <c r="S986" s="201"/>
    </row>
    <row r="987" spans="2:19" s="187" customFormat="1" ht="18" customHeight="1">
      <c r="B987" s="201"/>
      <c r="C987" s="201"/>
      <c r="D987" s="201"/>
      <c r="E987" s="201"/>
      <c r="F987" s="201"/>
      <c r="G987" s="201"/>
      <c r="H987" s="201"/>
      <c r="I987" s="201"/>
      <c r="J987" s="201"/>
      <c r="K987" s="201"/>
      <c r="L987" s="201"/>
      <c r="M987" s="201"/>
      <c r="N987" s="201"/>
      <c r="O987" s="201"/>
      <c r="P987" s="201"/>
      <c r="Q987" s="201"/>
      <c r="R987" s="201"/>
      <c r="S987" s="201"/>
    </row>
    <row r="988" spans="2:19" s="187" customFormat="1" ht="18" customHeight="1">
      <c r="B988" s="201"/>
      <c r="C988" s="201"/>
      <c r="D988" s="201"/>
      <c r="E988" s="201"/>
      <c r="F988" s="201"/>
      <c r="G988" s="201"/>
      <c r="H988" s="201"/>
      <c r="I988" s="201"/>
      <c r="J988" s="201"/>
      <c r="K988" s="201"/>
      <c r="L988" s="201"/>
      <c r="M988" s="201"/>
      <c r="N988" s="201"/>
      <c r="O988" s="201"/>
      <c r="P988" s="201"/>
      <c r="Q988" s="201"/>
      <c r="R988" s="201"/>
      <c r="S988" s="201"/>
    </row>
    <row r="989" spans="2:19" s="187" customFormat="1" ht="18" customHeight="1">
      <c r="B989" s="201"/>
      <c r="C989" s="201"/>
      <c r="D989" s="201"/>
      <c r="E989" s="201"/>
      <c r="F989" s="201"/>
      <c r="G989" s="201"/>
      <c r="H989" s="201"/>
      <c r="I989" s="201"/>
      <c r="J989" s="201"/>
      <c r="K989" s="201"/>
      <c r="L989" s="201"/>
      <c r="M989" s="201"/>
      <c r="N989" s="201"/>
      <c r="O989" s="201"/>
      <c r="P989" s="201"/>
      <c r="Q989" s="201"/>
      <c r="R989" s="201"/>
      <c r="S989" s="201"/>
    </row>
    <row r="990" spans="2:19" s="187" customFormat="1" ht="18" customHeight="1">
      <c r="B990" s="201"/>
      <c r="C990" s="201"/>
      <c r="D990" s="201"/>
      <c r="E990" s="201"/>
      <c r="F990" s="201"/>
      <c r="G990" s="201"/>
      <c r="H990" s="201"/>
      <c r="I990" s="201"/>
      <c r="J990" s="201"/>
      <c r="K990" s="201"/>
      <c r="L990" s="201"/>
      <c r="M990" s="201"/>
      <c r="N990" s="201"/>
      <c r="O990" s="201"/>
      <c r="P990" s="201"/>
      <c r="Q990" s="201"/>
      <c r="R990" s="201"/>
      <c r="S990" s="201"/>
    </row>
    <row r="991" spans="2:19" s="187" customFormat="1" ht="18" customHeight="1">
      <c r="B991" s="201"/>
      <c r="C991" s="201"/>
      <c r="D991" s="201"/>
      <c r="E991" s="201"/>
      <c r="F991" s="201"/>
      <c r="G991" s="201"/>
      <c r="H991" s="201"/>
      <c r="I991" s="201"/>
      <c r="J991" s="201"/>
      <c r="K991" s="201"/>
      <c r="L991" s="201"/>
      <c r="M991" s="201"/>
      <c r="N991" s="201"/>
      <c r="O991" s="201"/>
      <c r="P991" s="201"/>
      <c r="Q991" s="201"/>
      <c r="R991" s="201"/>
      <c r="S991" s="201"/>
    </row>
    <row r="992" spans="2:19" s="187" customFormat="1" ht="18" customHeight="1">
      <c r="B992" s="201"/>
      <c r="C992" s="201"/>
      <c r="D992" s="201"/>
      <c r="E992" s="201"/>
      <c r="F992" s="201"/>
      <c r="G992" s="201"/>
      <c r="H992" s="201"/>
      <c r="I992" s="201"/>
      <c r="J992" s="201"/>
      <c r="K992" s="201"/>
      <c r="L992" s="201"/>
      <c r="M992" s="201"/>
      <c r="N992" s="201"/>
      <c r="O992" s="201"/>
      <c r="P992" s="201"/>
      <c r="Q992" s="201"/>
      <c r="R992" s="201"/>
      <c r="S992" s="201"/>
    </row>
    <row r="993" spans="2:19" s="187" customFormat="1" ht="18" customHeight="1">
      <c r="B993" s="201"/>
      <c r="C993" s="201"/>
      <c r="D993" s="201"/>
      <c r="E993" s="201"/>
      <c r="F993" s="201"/>
      <c r="G993" s="201"/>
      <c r="H993" s="201"/>
      <c r="I993" s="201"/>
      <c r="J993" s="201"/>
      <c r="K993" s="201"/>
      <c r="L993" s="201"/>
      <c r="M993" s="201"/>
      <c r="N993" s="201"/>
      <c r="O993" s="201"/>
      <c r="P993" s="201"/>
      <c r="Q993" s="201"/>
      <c r="R993" s="201"/>
      <c r="S993" s="201"/>
    </row>
    <row r="994" spans="2:19" s="187" customFormat="1" ht="18" customHeight="1">
      <c r="B994" s="201"/>
      <c r="C994" s="201"/>
      <c r="D994" s="201"/>
      <c r="E994" s="201"/>
      <c r="F994" s="201"/>
      <c r="G994" s="201"/>
      <c r="H994" s="201"/>
      <c r="I994" s="201"/>
      <c r="J994" s="201"/>
      <c r="K994" s="201"/>
      <c r="L994" s="201"/>
      <c r="M994" s="201"/>
      <c r="N994" s="201"/>
      <c r="O994" s="201"/>
      <c r="P994" s="201"/>
      <c r="Q994" s="201"/>
      <c r="R994" s="201"/>
      <c r="S994" s="201"/>
    </row>
    <row r="995" spans="2:19" s="187" customFormat="1" ht="18" customHeight="1">
      <c r="B995" s="201"/>
      <c r="C995" s="201"/>
      <c r="D995" s="201"/>
      <c r="E995" s="201"/>
      <c r="F995" s="201"/>
      <c r="G995" s="201"/>
      <c r="H995" s="201"/>
      <c r="I995" s="201"/>
      <c r="J995" s="201"/>
      <c r="K995" s="201"/>
      <c r="L995" s="201"/>
      <c r="M995" s="201"/>
      <c r="N995" s="201"/>
      <c r="O995" s="201"/>
      <c r="P995" s="201"/>
      <c r="Q995" s="201"/>
      <c r="R995" s="201"/>
      <c r="S995" s="201"/>
    </row>
    <row r="996" spans="2:19" s="187" customFormat="1" ht="18" customHeight="1">
      <c r="B996" s="201"/>
      <c r="C996" s="201"/>
      <c r="D996" s="201"/>
      <c r="E996" s="201"/>
      <c r="F996" s="201"/>
      <c r="G996" s="201"/>
      <c r="H996" s="201"/>
      <c r="I996" s="201"/>
      <c r="J996" s="201"/>
      <c r="K996" s="201"/>
      <c r="L996" s="201"/>
      <c r="M996" s="201"/>
      <c r="N996" s="201"/>
      <c r="O996" s="201"/>
      <c r="P996" s="201"/>
      <c r="Q996" s="201"/>
      <c r="R996" s="201"/>
      <c r="S996" s="201"/>
    </row>
    <row r="997" spans="2:19" s="187" customFormat="1" ht="18" customHeight="1">
      <c r="B997" s="201"/>
      <c r="C997" s="201"/>
      <c r="D997" s="201"/>
      <c r="E997" s="201"/>
      <c r="F997" s="201"/>
      <c r="G997" s="201"/>
      <c r="H997" s="201"/>
      <c r="I997" s="201"/>
      <c r="J997" s="201"/>
      <c r="K997" s="201"/>
      <c r="L997" s="201"/>
      <c r="M997" s="201"/>
      <c r="N997" s="201"/>
      <c r="O997" s="201"/>
      <c r="P997" s="201"/>
      <c r="Q997" s="201"/>
      <c r="R997" s="201"/>
      <c r="S997" s="201"/>
    </row>
    <row r="998" spans="2:19" s="187" customFormat="1" ht="18" customHeight="1">
      <c r="B998" s="201"/>
      <c r="C998" s="201"/>
      <c r="D998" s="201"/>
      <c r="E998" s="201"/>
      <c r="F998" s="201"/>
      <c r="G998" s="201"/>
      <c r="H998" s="201"/>
      <c r="I998" s="201"/>
      <c r="J998" s="201"/>
      <c r="K998" s="201"/>
      <c r="L998" s="201"/>
      <c r="M998" s="201"/>
      <c r="N998" s="201"/>
      <c r="O998" s="201"/>
      <c r="P998" s="201"/>
      <c r="Q998" s="201"/>
      <c r="R998" s="201"/>
      <c r="S998" s="201"/>
    </row>
    <row r="999" spans="2:19" s="187" customFormat="1" ht="18" customHeight="1">
      <c r="B999" s="201"/>
      <c r="C999" s="201"/>
      <c r="D999" s="201"/>
      <c r="E999" s="201"/>
      <c r="F999" s="201"/>
      <c r="G999" s="201"/>
      <c r="H999" s="201"/>
      <c r="I999" s="201"/>
      <c r="J999" s="201"/>
      <c r="K999" s="201"/>
      <c r="L999" s="201"/>
      <c r="M999" s="201"/>
      <c r="N999" s="201"/>
      <c r="O999" s="201"/>
      <c r="P999" s="201"/>
      <c r="Q999" s="201"/>
      <c r="R999" s="201"/>
      <c r="S999" s="201"/>
    </row>
    <row r="1000" spans="2:19" s="187" customFormat="1" ht="18" customHeight="1">
      <c r="B1000" s="201"/>
      <c r="C1000" s="201"/>
      <c r="D1000" s="201"/>
      <c r="E1000" s="201"/>
      <c r="F1000" s="201"/>
      <c r="G1000" s="201"/>
      <c r="H1000" s="201"/>
      <c r="I1000" s="201"/>
      <c r="J1000" s="201"/>
      <c r="K1000" s="201"/>
      <c r="L1000" s="201"/>
      <c r="M1000" s="201"/>
      <c r="N1000" s="201"/>
      <c r="O1000" s="201"/>
      <c r="P1000" s="201"/>
      <c r="Q1000" s="201"/>
      <c r="R1000" s="201"/>
      <c r="S1000" s="201"/>
    </row>
  </sheetData>
  <mergeCells count="19">
    <mergeCell ref="O1:S1"/>
    <mergeCell ref="C27:F27"/>
    <mergeCell ref="G27:J27"/>
    <mergeCell ref="C21:R21"/>
    <mergeCell ref="C25:R25"/>
    <mergeCell ref="O11:R11"/>
    <mergeCell ref="C23:R23"/>
    <mergeCell ref="C32:E32"/>
    <mergeCell ref="F32:R32"/>
    <mergeCell ref="C29:F29"/>
    <mergeCell ref="G29:R30"/>
    <mergeCell ref="F38:H38"/>
    <mergeCell ref="C38:E38"/>
    <mergeCell ref="P38:R38"/>
    <mergeCell ref="C36:E36"/>
    <mergeCell ref="F34:I34"/>
    <mergeCell ref="J34:L34"/>
    <mergeCell ref="M34:O34"/>
    <mergeCell ref="C34:E34"/>
  </mergeCells>
  <phoneticPr fontId="6"/>
  <dataValidations count="3">
    <dataValidation imeMode="on" allowBlank="1" showInputMessage="1" showErrorMessage="1" sqref="R12:R15 R17:R19 B2:B6" xr:uid="{00000000-0002-0000-1B00-000000000000}"/>
    <dataValidation type="list" imeMode="on" allowBlank="1" showInputMessage="1" showErrorMessage="1" sqref="S10" xr:uid="{595C047E-370E-4311-A6E1-728ECC8CC69A}">
      <formula1>"㊞,押印省略"</formula1>
    </dataValidation>
    <dataValidation imeMode="off" allowBlank="1" showInputMessage="1" showErrorMessage="1" sqref="G27" xr:uid="{13A59EF4-2A37-46EC-A853-11531138B7F2}"/>
  </dataValidations>
  <printOptions horizontalCentered="1"/>
  <pageMargins left="0.51181102362204722" right="0.51181102362204722" top="0.74803149606299213" bottom="0.55118110236220474" header="0.31496062992125984" footer="0.31496062992125984"/>
  <pageSetup paperSize="9" scale="79" orientation="portrait" cellComments="asDisplayed" horizontalDpi="300" verticalDpi="300"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3E086-FE71-4A0F-82E0-7D26C5AD2CC8}">
  <sheetPr>
    <tabColor rgb="FFFF99FF"/>
    <pageSetUpPr fitToPage="1"/>
  </sheetPr>
  <dimension ref="A1:BT581"/>
  <sheetViews>
    <sheetView showGridLines="0" zoomScale="59" zoomScaleNormal="100" workbookViewId="0">
      <selection activeCell="K29" sqref="K29"/>
    </sheetView>
  </sheetViews>
  <sheetFormatPr defaultRowHeight="13"/>
  <cols>
    <col min="1" max="1" width="51.81640625" style="857" customWidth="1"/>
    <col min="2" max="2" width="2.453125" style="87" customWidth="1"/>
    <col min="3" max="11" width="9.81640625" style="87" customWidth="1"/>
    <col min="12" max="12" width="2" style="87" customWidth="1"/>
    <col min="13" max="13" width="8.81640625" style="857" customWidth="1"/>
    <col min="14" max="14" width="4" style="857" customWidth="1"/>
    <col min="15" max="15" width="1.453125" style="857" customWidth="1"/>
    <col min="16" max="16" width="13.81640625" style="857" customWidth="1"/>
    <col min="17" max="17" width="1.81640625" style="857" customWidth="1"/>
    <col min="18" max="18" width="17.453125" style="857" customWidth="1"/>
    <col min="19" max="19" width="10.54296875" style="857" customWidth="1"/>
    <col min="20" max="21" width="8.7265625" style="857"/>
    <col min="22" max="22" width="9.7265625" style="857" customWidth="1"/>
    <col min="23" max="23" width="1.81640625" style="857" customWidth="1"/>
    <col min="24" max="25" width="8.7265625" style="857"/>
    <col min="26" max="26" width="2.453125" style="857" customWidth="1"/>
    <col min="27" max="27" width="4.26953125" style="857" customWidth="1"/>
    <col min="28" max="72" width="8.7265625" style="857"/>
    <col min="73" max="257" width="8.7265625" style="87"/>
    <col min="258" max="258" width="2.453125" style="87" customWidth="1"/>
    <col min="259" max="268" width="8.7265625" style="87"/>
    <col min="269" max="269" width="9.81640625" style="87" customWidth="1"/>
    <col min="270" max="270" width="2" style="87" customWidth="1"/>
    <col min="271" max="513" width="8.7265625" style="87"/>
    <col min="514" max="514" width="2.453125" style="87" customWidth="1"/>
    <col min="515" max="524" width="8.7265625" style="87"/>
    <col min="525" max="525" width="9.81640625" style="87" customWidth="1"/>
    <col min="526" max="526" width="2" style="87" customWidth="1"/>
    <col min="527" max="769" width="8.7265625" style="87"/>
    <col min="770" max="770" width="2.453125" style="87" customWidth="1"/>
    <col min="771" max="780" width="8.7265625" style="87"/>
    <col min="781" max="781" width="9.81640625" style="87" customWidth="1"/>
    <col min="782" max="782" width="2" style="87" customWidth="1"/>
    <col min="783" max="1025" width="8.7265625" style="87"/>
    <col min="1026" max="1026" width="2.453125" style="87" customWidth="1"/>
    <col min="1027" max="1036" width="8.7265625" style="87"/>
    <col min="1037" max="1037" width="9.81640625" style="87" customWidth="1"/>
    <col min="1038" max="1038" width="2" style="87" customWidth="1"/>
    <col min="1039" max="1281" width="8.7265625" style="87"/>
    <col min="1282" max="1282" width="2.453125" style="87" customWidth="1"/>
    <col min="1283" max="1292" width="8.7265625" style="87"/>
    <col min="1293" max="1293" width="9.81640625" style="87" customWidth="1"/>
    <col min="1294" max="1294" width="2" style="87" customWidth="1"/>
    <col min="1295" max="1537" width="8.7265625" style="87"/>
    <col min="1538" max="1538" width="2.453125" style="87" customWidth="1"/>
    <col min="1539" max="1548" width="8.7265625" style="87"/>
    <col min="1549" max="1549" width="9.81640625" style="87" customWidth="1"/>
    <col min="1550" max="1550" width="2" style="87" customWidth="1"/>
    <col min="1551" max="1793" width="8.7265625" style="87"/>
    <col min="1794" max="1794" width="2.453125" style="87" customWidth="1"/>
    <col min="1795" max="1804" width="8.7265625" style="87"/>
    <col min="1805" max="1805" width="9.81640625" style="87" customWidth="1"/>
    <col min="1806" max="1806" width="2" style="87" customWidth="1"/>
    <col min="1807" max="2049" width="8.7265625" style="87"/>
    <col min="2050" max="2050" width="2.453125" style="87" customWidth="1"/>
    <col min="2051" max="2060" width="8.7265625" style="87"/>
    <col min="2061" max="2061" width="9.81640625" style="87" customWidth="1"/>
    <col min="2062" max="2062" width="2" style="87" customWidth="1"/>
    <col min="2063" max="2305" width="8.7265625" style="87"/>
    <col min="2306" max="2306" width="2.453125" style="87" customWidth="1"/>
    <col min="2307" max="2316" width="8.7265625" style="87"/>
    <col min="2317" max="2317" width="9.81640625" style="87" customWidth="1"/>
    <col min="2318" max="2318" width="2" style="87" customWidth="1"/>
    <col min="2319" max="2561" width="8.7265625" style="87"/>
    <col min="2562" max="2562" width="2.453125" style="87" customWidth="1"/>
    <col min="2563" max="2572" width="8.7265625" style="87"/>
    <col min="2573" max="2573" width="9.81640625" style="87" customWidth="1"/>
    <col min="2574" max="2574" width="2" style="87" customWidth="1"/>
    <col min="2575" max="2817" width="8.7265625" style="87"/>
    <col min="2818" max="2818" width="2.453125" style="87" customWidth="1"/>
    <col min="2819" max="2828" width="8.7265625" style="87"/>
    <col min="2829" max="2829" width="9.81640625" style="87" customWidth="1"/>
    <col min="2830" max="2830" width="2" style="87" customWidth="1"/>
    <col min="2831" max="3073" width="8.7265625" style="87"/>
    <col min="3074" max="3074" width="2.453125" style="87" customWidth="1"/>
    <col min="3075" max="3084" width="8.7265625" style="87"/>
    <col min="3085" max="3085" width="9.81640625" style="87" customWidth="1"/>
    <col min="3086" max="3086" width="2" style="87" customWidth="1"/>
    <col min="3087" max="3329" width="8.7265625" style="87"/>
    <col min="3330" max="3330" width="2.453125" style="87" customWidth="1"/>
    <col min="3331" max="3340" width="8.7265625" style="87"/>
    <col min="3341" max="3341" width="9.81640625" style="87" customWidth="1"/>
    <col min="3342" max="3342" width="2" style="87" customWidth="1"/>
    <col min="3343" max="3585" width="8.7265625" style="87"/>
    <col min="3586" max="3586" width="2.453125" style="87" customWidth="1"/>
    <col min="3587" max="3596" width="8.7265625" style="87"/>
    <col min="3597" max="3597" width="9.81640625" style="87" customWidth="1"/>
    <col min="3598" max="3598" width="2" style="87" customWidth="1"/>
    <col min="3599" max="3841" width="8.7265625" style="87"/>
    <col min="3842" max="3842" width="2.453125" style="87" customWidth="1"/>
    <col min="3843" max="3852" width="8.7265625" style="87"/>
    <col min="3853" max="3853" width="9.81640625" style="87" customWidth="1"/>
    <col min="3854" max="3854" width="2" style="87" customWidth="1"/>
    <col min="3855" max="4097" width="8.7265625" style="87"/>
    <col min="4098" max="4098" width="2.453125" style="87" customWidth="1"/>
    <col min="4099" max="4108" width="8.7265625" style="87"/>
    <col min="4109" max="4109" width="9.81640625" style="87" customWidth="1"/>
    <col min="4110" max="4110" width="2" style="87" customWidth="1"/>
    <col min="4111" max="4353" width="8.7265625" style="87"/>
    <col min="4354" max="4354" width="2.453125" style="87" customWidth="1"/>
    <col min="4355" max="4364" width="8.7265625" style="87"/>
    <col min="4365" max="4365" width="9.81640625" style="87" customWidth="1"/>
    <col min="4366" max="4366" width="2" style="87" customWidth="1"/>
    <col min="4367" max="4609" width="8.7265625" style="87"/>
    <col min="4610" max="4610" width="2.453125" style="87" customWidth="1"/>
    <col min="4611" max="4620" width="8.7265625" style="87"/>
    <col min="4621" max="4621" width="9.81640625" style="87" customWidth="1"/>
    <col min="4622" max="4622" width="2" style="87" customWidth="1"/>
    <col min="4623" max="4865" width="8.7265625" style="87"/>
    <col min="4866" max="4866" width="2.453125" style="87" customWidth="1"/>
    <col min="4867" max="4876" width="8.7265625" style="87"/>
    <col min="4877" max="4877" width="9.81640625" style="87" customWidth="1"/>
    <col min="4878" max="4878" width="2" style="87" customWidth="1"/>
    <col min="4879" max="5121" width="8.7265625" style="87"/>
    <col min="5122" max="5122" width="2.453125" style="87" customWidth="1"/>
    <col min="5123" max="5132" width="8.7265625" style="87"/>
    <col min="5133" max="5133" width="9.81640625" style="87" customWidth="1"/>
    <col min="5134" max="5134" width="2" style="87" customWidth="1"/>
    <col min="5135" max="5377" width="8.7265625" style="87"/>
    <col min="5378" max="5378" width="2.453125" style="87" customWidth="1"/>
    <col min="5379" max="5388" width="8.7265625" style="87"/>
    <col min="5389" max="5389" width="9.81640625" style="87" customWidth="1"/>
    <col min="5390" max="5390" width="2" style="87" customWidth="1"/>
    <col min="5391" max="5633" width="8.7265625" style="87"/>
    <col min="5634" max="5634" width="2.453125" style="87" customWidth="1"/>
    <col min="5635" max="5644" width="8.7265625" style="87"/>
    <col min="5645" max="5645" width="9.81640625" style="87" customWidth="1"/>
    <col min="5646" max="5646" width="2" style="87" customWidth="1"/>
    <col min="5647" max="5889" width="8.7265625" style="87"/>
    <col min="5890" max="5890" width="2.453125" style="87" customWidth="1"/>
    <col min="5891" max="5900" width="8.7265625" style="87"/>
    <col min="5901" max="5901" width="9.81640625" style="87" customWidth="1"/>
    <col min="5902" max="5902" width="2" style="87" customWidth="1"/>
    <col min="5903" max="6145" width="8.7265625" style="87"/>
    <col min="6146" max="6146" width="2.453125" style="87" customWidth="1"/>
    <col min="6147" max="6156" width="8.7265625" style="87"/>
    <col min="6157" max="6157" width="9.81640625" style="87" customWidth="1"/>
    <col min="6158" max="6158" width="2" style="87" customWidth="1"/>
    <col min="6159" max="6401" width="8.7265625" style="87"/>
    <col min="6402" max="6402" width="2.453125" style="87" customWidth="1"/>
    <col min="6403" max="6412" width="8.7265625" style="87"/>
    <col min="6413" max="6413" width="9.81640625" style="87" customWidth="1"/>
    <col min="6414" max="6414" width="2" style="87" customWidth="1"/>
    <col min="6415" max="6657" width="8.7265625" style="87"/>
    <col min="6658" max="6658" width="2.453125" style="87" customWidth="1"/>
    <col min="6659" max="6668" width="8.7265625" style="87"/>
    <col min="6669" max="6669" width="9.81640625" style="87" customWidth="1"/>
    <col min="6670" max="6670" width="2" style="87" customWidth="1"/>
    <col min="6671" max="6913" width="8.7265625" style="87"/>
    <col min="6914" max="6914" width="2.453125" style="87" customWidth="1"/>
    <col min="6915" max="6924" width="8.7265625" style="87"/>
    <col min="6925" max="6925" width="9.81640625" style="87" customWidth="1"/>
    <col min="6926" max="6926" width="2" style="87" customWidth="1"/>
    <col min="6927" max="7169" width="8.7265625" style="87"/>
    <col min="7170" max="7170" width="2.453125" style="87" customWidth="1"/>
    <col min="7171" max="7180" width="8.7265625" style="87"/>
    <col min="7181" max="7181" width="9.81640625" style="87" customWidth="1"/>
    <col min="7182" max="7182" width="2" style="87" customWidth="1"/>
    <col min="7183" max="7425" width="8.7265625" style="87"/>
    <col min="7426" max="7426" width="2.453125" style="87" customWidth="1"/>
    <col min="7427" max="7436" width="8.7265625" style="87"/>
    <col min="7437" max="7437" width="9.81640625" style="87" customWidth="1"/>
    <col min="7438" max="7438" width="2" style="87" customWidth="1"/>
    <col min="7439" max="7681" width="8.7265625" style="87"/>
    <col min="7682" max="7682" width="2.453125" style="87" customWidth="1"/>
    <col min="7683" max="7692" width="8.7265625" style="87"/>
    <col min="7693" max="7693" width="9.81640625" style="87" customWidth="1"/>
    <col min="7694" max="7694" width="2" style="87" customWidth="1"/>
    <col min="7695" max="7937" width="8.7265625" style="87"/>
    <col min="7938" max="7938" width="2.453125" style="87" customWidth="1"/>
    <col min="7939" max="7948" width="8.7265625" style="87"/>
    <col min="7949" max="7949" width="9.81640625" style="87" customWidth="1"/>
    <col min="7950" max="7950" width="2" style="87" customWidth="1"/>
    <col min="7951" max="8193" width="8.7265625" style="87"/>
    <col min="8194" max="8194" width="2.453125" style="87" customWidth="1"/>
    <col min="8195" max="8204" width="8.7265625" style="87"/>
    <col min="8205" max="8205" width="9.81640625" style="87" customWidth="1"/>
    <col min="8206" max="8206" width="2" style="87" customWidth="1"/>
    <col min="8207" max="8449" width="8.7265625" style="87"/>
    <col min="8450" max="8450" width="2.453125" style="87" customWidth="1"/>
    <col min="8451" max="8460" width="8.7265625" style="87"/>
    <col min="8461" max="8461" width="9.81640625" style="87" customWidth="1"/>
    <col min="8462" max="8462" width="2" style="87" customWidth="1"/>
    <col min="8463" max="8705" width="8.7265625" style="87"/>
    <col min="8706" max="8706" width="2.453125" style="87" customWidth="1"/>
    <col min="8707" max="8716" width="8.7265625" style="87"/>
    <col min="8717" max="8717" width="9.81640625" style="87" customWidth="1"/>
    <col min="8718" max="8718" width="2" style="87" customWidth="1"/>
    <col min="8719" max="8961" width="8.7265625" style="87"/>
    <col min="8962" max="8962" width="2.453125" style="87" customWidth="1"/>
    <col min="8963" max="8972" width="8.7265625" style="87"/>
    <col min="8973" max="8973" width="9.81640625" style="87" customWidth="1"/>
    <col min="8974" max="8974" width="2" style="87" customWidth="1"/>
    <col min="8975" max="9217" width="8.7265625" style="87"/>
    <col min="9218" max="9218" width="2.453125" style="87" customWidth="1"/>
    <col min="9219" max="9228" width="8.7265625" style="87"/>
    <col min="9229" max="9229" width="9.81640625" style="87" customWidth="1"/>
    <col min="9230" max="9230" width="2" style="87" customWidth="1"/>
    <col min="9231" max="9473" width="8.7265625" style="87"/>
    <col min="9474" max="9474" width="2.453125" style="87" customWidth="1"/>
    <col min="9475" max="9484" width="8.7265625" style="87"/>
    <col min="9485" max="9485" width="9.81640625" style="87" customWidth="1"/>
    <col min="9486" max="9486" width="2" style="87" customWidth="1"/>
    <col min="9487" max="9729" width="8.7265625" style="87"/>
    <col min="9730" max="9730" width="2.453125" style="87" customWidth="1"/>
    <col min="9731" max="9740" width="8.7265625" style="87"/>
    <col min="9741" max="9741" width="9.81640625" style="87" customWidth="1"/>
    <col min="9742" max="9742" width="2" style="87" customWidth="1"/>
    <col min="9743" max="9985" width="8.7265625" style="87"/>
    <col min="9986" max="9986" width="2.453125" style="87" customWidth="1"/>
    <col min="9987" max="9996" width="8.7265625" style="87"/>
    <col min="9997" max="9997" width="9.81640625" style="87" customWidth="1"/>
    <col min="9998" max="9998" width="2" style="87" customWidth="1"/>
    <col min="9999" max="10241" width="8.7265625" style="87"/>
    <col min="10242" max="10242" width="2.453125" style="87" customWidth="1"/>
    <col min="10243" max="10252" width="8.7265625" style="87"/>
    <col min="10253" max="10253" width="9.81640625" style="87" customWidth="1"/>
    <col min="10254" max="10254" width="2" style="87" customWidth="1"/>
    <col min="10255" max="10497" width="8.7265625" style="87"/>
    <col min="10498" max="10498" width="2.453125" style="87" customWidth="1"/>
    <col min="10499" max="10508" width="8.7265625" style="87"/>
    <col min="10509" max="10509" width="9.81640625" style="87" customWidth="1"/>
    <col min="10510" max="10510" width="2" style="87" customWidth="1"/>
    <col min="10511" max="10753" width="8.7265625" style="87"/>
    <col min="10754" max="10754" width="2.453125" style="87" customWidth="1"/>
    <col min="10755" max="10764" width="8.7265625" style="87"/>
    <col min="10765" max="10765" width="9.81640625" style="87" customWidth="1"/>
    <col min="10766" max="10766" width="2" style="87" customWidth="1"/>
    <col min="10767" max="11009" width="8.7265625" style="87"/>
    <col min="11010" max="11010" width="2.453125" style="87" customWidth="1"/>
    <col min="11011" max="11020" width="8.7265625" style="87"/>
    <col min="11021" max="11021" width="9.81640625" style="87" customWidth="1"/>
    <col min="11022" max="11022" width="2" style="87" customWidth="1"/>
    <col min="11023" max="11265" width="8.7265625" style="87"/>
    <col min="11266" max="11266" width="2.453125" style="87" customWidth="1"/>
    <col min="11267" max="11276" width="8.7265625" style="87"/>
    <col min="11277" max="11277" width="9.81640625" style="87" customWidth="1"/>
    <col min="11278" max="11278" width="2" style="87" customWidth="1"/>
    <col min="11279" max="11521" width="8.7265625" style="87"/>
    <col min="11522" max="11522" width="2.453125" style="87" customWidth="1"/>
    <col min="11523" max="11532" width="8.7265625" style="87"/>
    <col min="11533" max="11533" width="9.81640625" style="87" customWidth="1"/>
    <col min="11534" max="11534" width="2" style="87" customWidth="1"/>
    <col min="11535" max="11777" width="8.7265625" style="87"/>
    <col min="11778" max="11778" width="2.453125" style="87" customWidth="1"/>
    <col min="11779" max="11788" width="8.7265625" style="87"/>
    <col min="11789" max="11789" width="9.81640625" style="87" customWidth="1"/>
    <col min="11790" max="11790" width="2" style="87" customWidth="1"/>
    <col min="11791" max="12033" width="8.7265625" style="87"/>
    <col min="12034" max="12034" width="2.453125" style="87" customWidth="1"/>
    <col min="12035" max="12044" width="8.7265625" style="87"/>
    <col min="12045" max="12045" width="9.81640625" style="87" customWidth="1"/>
    <col min="12046" max="12046" width="2" style="87" customWidth="1"/>
    <col min="12047" max="12289" width="8.7265625" style="87"/>
    <col min="12290" max="12290" width="2.453125" style="87" customWidth="1"/>
    <col min="12291" max="12300" width="8.7265625" style="87"/>
    <col min="12301" max="12301" width="9.81640625" style="87" customWidth="1"/>
    <col min="12302" max="12302" width="2" style="87" customWidth="1"/>
    <col min="12303" max="12545" width="8.7265625" style="87"/>
    <col min="12546" max="12546" width="2.453125" style="87" customWidth="1"/>
    <col min="12547" max="12556" width="8.7265625" style="87"/>
    <col min="12557" max="12557" width="9.81640625" style="87" customWidth="1"/>
    <col min="12558" max="12558" width="2" style="87" customWidth="1"/>
    <col min="12559" max="12801" width="8.7265625" style="87"/>
    <col min="12802" max="12802" width="2.453125" style="87" customWidth="1"/>
    <col min="12803" max="12812" width="8.7265625" style="87"/>
    <col min="12813" max="12813" width="9.81640625" style="87" customWidth="1"/>
    <col min="12814" max="12814" width="2" style="87" customWidth="1"/>
    <col min="12815" max="13057" width="8.7265625" style="87"/>
    <col min="13058" max="13058" width="2.453125" style="87" customWidth="1"/>
    <col min="13059" max="13068" width="8.7265625" style="87"/>
    <col min="13069" max="13069" width="9.81640625" style="87" customWidth="1"/>
    <col min="13070" max="13070" width="2" style="87" customWidth="1"/>
    <col min="13071" max="13313" width="8.7265625" style="87"/>
    <col min="13314" max="13314" width="2.453125" style="87" customWidth="1"/>
    <col min="13315" max="13324" width="8.7265625" style="87"/>
    <col min="13325" max="13325" width="9.81640625" style="87" customWidth="1"/>
    <col min="13326" max="13326" width="2" style="87" customWidth="1"/>
    <col min="13327" max="13569" width="8.7265625" style="87"/>
    <col min="13570" max="13570" width="2.453125" style="87" customWidth="1"/>
    <col min="13571" max="13580" width="8.7265625" style="87"/>
    <col min="13581" max="13581" width="9.81640625" style="87" customWidth="1"/>
    <col min="13582" max="13582" width="2" style="87" customWidth="1"/>
    <col min="13583" max="13825" width="8.7265625" style="87"/>
    <col min="13826" max="13826" width="2.453125" style="87" customWidth="1"/>
    <col min="13827" max="13836" width="8.7265625" style="87"/>
    <col min="13837" max="13837" width="9.81640625" style="87" customWidth="1"/>
    <col min="13838" max="13838" width="2" style="87" customWidth="1"/>
    <col min="13839" max="14081" width="8.7265625" style="87"/>
    <col min="14082" max="14082" width="2.453125" style="87" customWidth="1"/>
    <col min="14083" max="14092" width="8.7265625" style="87"/>
    <col min="14093" max="14093" width="9.81640625" style="87" customWidth="1"/>
    <col min="14094" max="14094" width="2" style="87" customWidth="1"/>
    <col min="14095" max="14337" width="8.7265625" style="87"/>
    <col min="14338" max="14338" width="2.453125" style="87" customWidth="1"/>
    <col min="14339" max="14348" width="8.7265625" style="87"/>
    <col min="14349" max="14349" width="9.81640625" style="87" customWidth="1"/>
    <col min="14350" max="14350" width="2" style="87" customWidth="1"/>
    <col min="14351" max="14593" width="8.7265625" style="87"/>
    <col min="14594" max="14594" width="2.453125" style="87" customWidth="1"/>
    <col min="14595" max="14604" width="8.7265625" style="87"/>
    <col min="14605" max="14605" width="9.81640625" style="87" customWidth="1"/>
    <col min="14606" max="14606" width="2" style="87" customWidth="1"/>
    <col min="14607" max="14849" width="8.7265625" style="87"/>
    <col min="14850" max="14850" width="2.453125" style="87" customWidth="1"/>
    <col min="14851" max="14860" width="8.7265625" style="87"/>
    <col min="14861" max="14861" width="9.81640625" style="87" customWidth="1"/>
    <col min="14862" max="14862" width="2" style="87" customWidth="1"/>
    <col min="14863" max="15105" width="8.7265625" style="87"/>
    <col min="15106" max="15106" width="2.453125" style="87" customWidth="1"/>
    <col min="15107" max="15116" width="8.7265625" style="87"/>
    <col min="15117" max="15117" width="9.81640625" style="87" customWidth="1"/>
    <col min="15118" max="15118" width="2" style="87" customWidth="1"/>
    <col min="15119" max="15361" width="8.7265625" style="87"/>
    <col min="15362" max="15362" width="2.453125" style="87" customWidth="1"/>
    <col min="15363" max="15372" width="8.7265625" style="87"/>
    <col min="15373" max="15373" width="9.81640625" style="87" customWidth="1"/>
    <col min="15374" max="15374" width="2" style="87" customWidth="1"/>
    <col min="15375" max="15617" width="8.7265625" style="87"/>
    <col min="15618" max="15618" width="2.453125" style="87" customWidth="1"/>
    <col min="15619" max="15628" width="8.7265625" style="87"/>
    <col min="15629" max="15629" width="9.81640625" style="87" customWidth="1"/>
    <col min="15630" max="15630" width="2" style="87" customWidth="1"/>
    <col min="15631" max="15873" width="8.7265625" style="87"/>
    <col min="15874" max="15874" width="2.453125" style="87" customWidth="1"/>
    <col min="15875" max="15884" width="8.7265625" style="87"/>
    <col min="15885" max="15885" width="9.81640625" style="87" customWidth="1"/>
    <col min="15886" max="15886" width="2" style="87" customWidth="1"/>
    <col min="15887" max="16129" width="8.7265625" style="87"/>
    <col min="16130" max="16130" width="2.453125" style="87" customWidth="1"/>
    <col min="16131" max="16140" width="8.7265625" style="87"/>
    <col min="16141" max="16141" width="9.81640625" style="87" customWidth="1"/>
    <col min="16142" max="16142" width="2" style="87" customWidth="1"/>
    <col min="16143" max="16384" width="8.7265625" style="87"/>
  </cols>
  <sheetData>
    <row r="1" spans="3:27">
      <c r="N1" s="866"/>
      <c r="O1" s="867"/>
      <c r="P1" s="867"/>
      <c r="Q1" s="867"/>
      <c r="R1" s="867"/>
      <c r="S1" s="867"/>
      <c r="T1" s="867"/>
      <c r="U1" s="867"/>
      <c r="V1" s="867"/>
      <c r="W1" s="867"/>
      <c r="X1" s="867"/>
      <c r="Y1" s="867"/>
      <c r="Z1" s="867"/>
      <c r="AA1" s="868"/>
    </row>
    <row r="2" spans="3:27" ht="14.5" thickBot="1">
      <c r="C2" s="410" t="s">
        <v>518</v>
      </c>
      <c r="I2" s="747" t="s">
        <v>519</v>
      </c>
      <c r="J2" s="1214"/>
      <c r="K2" s="1214"/>
      <c r="N2" s="869"/>
      <c r="P2" s="870" t="s">
        <v>520</v>
      </c>
      <c r="AA2" s="871"/>
    </row>
    <row r="3" spans="3:27">
      <c r="N3" s="869"/>
      <c r="O3" s="872"/>
      <c r="P3" s="873"/>
      <c r="Q3" s="873"/>
      <c r="R3" s="873"/>
      <c r="S3" s="873"/>
      <c r="T3" s="873"/>
      <c r="U3" s="873"/>
      <c r="V3" s="873"/>
      <c r="W3" s="873"/>
      <c r="X3" s="873"/>
      <c r="Y3" s="874" t="s">
        <v>521</v>
      </c>
      <c r="Z3" s="875"/>
      <c r="AA3" s="871"/>
    </row>
    <row r="4" spans="3:27">
      <c r="C4" s="858"/>
      <c r="D4" s="859"/>
      <c r="E4" s="859"/>
      <c r="F4" s="859"/>
      <c r="G4" s="859"/>
      <c r="H4" s="859"/>
      <c r="I4" s="859"/>
      <c r="J4" s="859"/>
      <c r="K4" s="860"/>
      <c r="N4" s="869"/>
      <c r="O4" s="876"/>
      <c r="P4" s="857" t="s">
        <v>522</v>
      </c>
      <c r="R4" s="877" t="s">
        <v>523</v>
      </c>
      <c r="S4" s="878"/>
      <c r="Z4" s="879"/>
      <c r="AA4" s="871"/>
    </row>
    <row r="5" spans="3:27">
      <c r="C5" s="861"/>
      <c r="K5" s="862"/>
      <c r="N5" s="869"/>
      <c r="O5" s="876"/>
      <c r="P5" s="880" t="s">
        <v>524</v>
      </c>
      <c r="Y5" s="881" t="s">
        <v>525</v>
      </c>
      <c r="Z5" s="879"/>
      <c r="AA5" s="871"/>
    </row>
    <row r="6" spans="3:27">
      <c r="C6" s="861"/>
      <c r="K6" s="862"/>
      <c r="N6" s="869"/>
      <c r="O6" s="876"/>
      <c r="P6" s="882" t="s">
        <v>526</v>
      </c>
      <c r="Q6" s="1215" t="s">
        <v>490</v>
      </c>
      <c r="R6" s="1216"/>
      <c r="S6" s="882" t="s">
        <v>527</v>
      </c>
      <c r="T6" s="882" t="s">
        <v>528</v>
      </c>
      <c r="U6" s="882" t="s">
        <v>330</v>
      </c>
      <c r="V6" s="882" t="s">
        <v>529</v>
      </c>
      <c r="W6" s="1215" t="s">
        <v>530</v>
      </c>
      <c r="X6" s="1216"/>
      <c r="Y6" s="882" t="s">
        <v>78</v>
      </c>
      <c r="Z6" s="879"/>
      <c r="AA6" s="871"/>
    </row>
    <row r="7" spans="3:27">
      <c r="C7" s="861"/>
      <c r="K7" s="862"/>
      <c r="N7" s="869"/>
      <c r="O7" s="876"/>
      <c r="P7" s="883">
        <v>46185</v>
      </c>
      <c r="Q7" s="1211" t="s">
        <v>531</v>
      </c>
      <c r="R7" s="1212"/>
      <c r="S7" s="884">
        <v>1100</v>
      </c>
      <c r="T7" s="885" t="s">
        <v>532</v>
      </c>
      <c r="U7" s="885">
        <v>12</v>
      </c>
      <c r="V7" s="884">
        <v>12000</v>
      </c>
      <c r="W7" s="1217" t="s">
        <v>533</v>
      </c>
      <c r="X7" s="1212"/>
      <c r="Y7" s="885"/>
      <c r="Z7" s="879"/>
      <c r="AA7" s="871"/>
    </row>
    <row r="8" spans="3:27">
      <c r="C8" s="861"/>
      <c r="K8" s="862"/>
      <c r="N8" s="869"/>
      <c r="O8" s="876"/>
      <c r="P8" s="883">
        <v>46193</v>
      </c>
      <c r="Q8" s="1211" t="s">
        <v>534</v>
      </c>
      <c r="R8" s="1212"/>
      <c r="S8" s="886" t="s">
        <v>535</v>
      </c>
      <c r="T8" s="885" t="s">
        <v>532</v>
      </c>
      <c r="U8" s="885">
        <v>1</v>
      </c>
      <c r="V8" s="885" t="s">
        <v>536</v>
      </c>
      <c r="W8" s="1213" t="s">
        <v>537</v>
      </c>
      <c r="X8" s="1212"/>
      <c r="Y8" s="885"/>
      <c r="Z8" s="879"/>
      <c r="AA8" s="871"/>
    </row>
    <row r="9" spans="3:27">
      <c r="C9" s="861"/>
      <c r="K9" s="862"/>
      <c r="N9" s="869"/>
      <c r="O9" s="876"/>
      <c r="P9" s="885"/>
      <c r="Q9" s="1211"/>
      <c r="R9" s="1212"/>
      <c r="S9" s="885"/>
      <c r="T9" s="885"/>
      <c r="U9" s="885"/>
      <c r="V9" s="885"/>
      <c r="W9" s="1211"/>
      <c r="X9" s="1212"/>
      <c r="Y9" s="885"/>
      <c r="Z9" s="879"/>
      <c r="AA9" s="871"/>
    </row>
    <row r="10" spans="3:27">
      <c r="C10" s="861"/>
      <c r="K10" s="862"/>
      <c r="N10" s="869"/>
      <c r="O10" s="876"/>
      <c r="P10" s="885"/>
      <c r="Q10" s="1211"/>
      <c r="R10" s="1212"/>
      <c r="S10" s="885"/>
      <c r="T10" s="885"/>
      <c r="U10" s="885"/>
      <c r="V10" s="885"/>
      <c r="W10" s="1211"/>
      <c r="X10" s="1212"/>
      <c r="Y10" s="885"/>
      <c r="Z10" s="879"/>
      <c r="AA10" s="871"/>
    </row>
    <row r="11" spans="3:27">
      <c r="C11" s="861"/>
      <c r="K11" s="862"/>
      <c r="N11" s="869"/>
      <c r="O11" s="876"/>
      <c r="P11" s="885"/>
      <c r="Q11" s="1211"/>
      <c r="R11" s="1212"/>
      <c r="S11" s="885"/>
      <c r="T11" s="885"/>
      <c r="U11" s="885"/>
      <c r="V11" s="885"/>
      <c r="W11" s="1211"/>
      <c r="X11" s="1212"/>
      <c r="Y11" s="885"/>
      <c r="Z11" s="879"/>
      <c r="AA11" s="871"/>
    </row>
    <row r="12" spans="3:27">
      <c r="C12" s="861"/>
      <c r="K12" s="862"/>
      <c r="N12" s="869"/>
      <c r="O12" s="876"/>
      <c r="P12" s="885"/>
      <c r="Q12" s="1211"/>
      <c r="R12" s="1212"/>
      <c r="S12" s="885"/>
      <c r="T12" s="885"/>
      <c r="U12" s="885"/>
      <c r="V12" s="885"/>
      <c r="W12" s="1211"/>
      <c r="X12" s="1212"/>
      <c r="Y12" s="885"/>
      <c r="Z12" s="879"/>
      <c r="AA12" s="871"/>
    </row>
    <row r="13" spans="3:27">
      <c r="C13" s="861"/>
      <c r="K13" s="862"/>
      <c r="N13" s="869"/>
      <c r="O13" s="876"/>
      <c r="P13" s="880"/>
      <c r="Q13" s="887"/>
      <c r="R13" s="887"/>
      <c r="S13" s="880"/>
      <c r="T13" s="1218" t="s">
        <v>538</v>
      </c>
      <c r="U13" s="1219"/>
      <c r="V13" s="886" t="s">
        <v>539</v>
      </c>
      <c r="W13" s="887"/>
      <c r="X13" s="887"/>
      <c r="Y13" s="880"/>
      <c r="Z13" s="879"/>
      <c r="AA13" s="871"/>
    </row>
    <row r="14" spans="3:27">
      <c r="C14" s="861"/>
      <c r="K14" s="862"/>
      <c r="N14" s="869"/>
      <c r="O14" s="888"/>
      <c r="P14" s="889"/>
      <c r="Q14" s="889"/>
      <c r="R14" s="889"/>
      <c r="S14" s="889"/>
      <c r="T14" s="889"/>
      <c r="U14" s="889"/>
      <c r="V14" s="889"/>
      <c r="W14" s="889"/>
      <c r="X14" s="889"/>
      <c r="Y14" s="889"/>
      <c r="Z14" s="890"/>
      <c r="AA14" s="871"/>
    </row>
    <row r="15" spans="3:27">
      <c r="C15" s="861"/>
      <c r="K15" s="862"/>
      <c r="N15" s="869"/>
      <c r="AA15" s="871"/>
    </row>
    <row r="16" spans="3:27">
      <c r="C16" s="861"/>
      <c r="K16" s="862"/>
      <c r="N16" s="869"/>
      <c r="AA16" s="871"/>
    </row>
    <row r="17" spans="3:30">
      <c r="C17" s="861"/>
      <c r="K17" s="862"/>
      <c r="N17" s="869"/>
      <c r="Q17" s="891"/>
      <c r="R17" s="892"/>
      <c r="S17" s="892"/>
      <c r="T17" s="892"/>
      <c r="U17" s="892"/>
      <c r="V17" s="892"/>
      <c r="W17" s="893"/>
      <c r="AA17" s="871"/>
      <c r="AD17" s="894"/>
    </row>
    <row r="18" spans="3:30">
      <c r="C18" s="861"/>
      <c r="K18" s="862"/>
      <c r="N18" s="869"/>
      <c r="Q18" s="895"/>
      <c r="R18" s="896" t="s">
        <v>540</v>
      </c>
      <c r="U18" s="897" t="s">
        <v>541</v>
      </c>
      <c r="V18" s="878"/>
      <c r="W18" s="898"/>
      <c r="AA18" s="871"/>
    </row>
    <row r="19" spans="3:30">
      <c r="C19" s="861"/>
      <c r="K19" s="862"/>
      <c r="N19" s="869"/>
      <c r="Q19" s="895"/>
      <c r="W19" s="898"/>
      <c r="AA19" s="871"/>
    </row>
    <row r="20" spans="3:30">
      <c r="C20" s="861"/>
      <c r="K20" s="862"/>
      <c r="N20" s="869"/>
      <c r="Q20" s="895"/>
      <c r="R20" s="899"/>
      <c r="S20" s="900"/>
      <c r="T20" s="900"/>
      <c r="U20" s="900"/>
      <c r="V20" s="901"/>
      <c r="W20" s="898"/>
      <c r="AA20" s="871"/>
    </row>
    <row r="21" spans="3:30">
      <c r="C21" s="861"/>
      <c r="K21" s="862"/>
      <c r="N21" s="869"/>
      <c r="Q21" s="895"/>
      <c r="R21" s="902"/>
      <c r="V21" s="903"/>
      <c r="W21" s="898"/>
      <c r="AA21" s="871"/>
    </row>
    <row r="22" spans="3:30">
      <c r="C22" s="861"/>
      <c r="K22" s="862"/>
      <c r="N22" s="869"/>
      <c r="Q22" s="895"/>
      <c r="R22" s="902"/>
      <c r="V22" s="903"/>
      <c r="W22" s="898"/>
      <c r="AA22" s="871"/>
    </row>
    <row r="23" spans="3:30">
      <c r="C23" s="861"/>
      <c r="K23" s="862"/>
      <c r="N23" s="869"/>
      <c r="Q23" s="895"/>
      <c r="R23" s="902"/>
      <c r="V23" s="903"/>
      <c r="W23" s="898"/>
      <c r="AA23" s="871"/>
    </row>
    <row r="24" spans="3:30">
      <c r="C24" s="861"/>
      <c r="K24" s="862"/>
      <c r="N24" s="869"/>
      <c r="Q24" s="895"/>
      <c r="R24" s="902"/>
      <c r="V24" s="903"/>
      <c r="W24" s="898"/>
      <c r="AA24" s="871"/>
    </row>
    <row r="25" spans="3:30">
      <c r="C25" s="861"/>
      <c r="K25" s="862"/>
      <c r="N25" s="869"/>
      <c r="Q25" s="895"/>
      <c r="R25" s="902"/>
      <c r="V25" s="903"/>
      <c r="W25" s="898"/>
      <c r="AA25" s="871"/>
    </row>
    <row r="26" spans="3:30">
      <c r="C26" s="861"/>
      <c r="K26" s="862"/>
      <c r="N26" s="869"/>
      <c r="Q26" s="895"/>
      <c r="R26" s="902"/>
      <c r="V26" s="903"/>
      <c r="W26" s="898"/>
      <c r="AA26" s="871"/>
    </row>
    <row r="27" spans="3:30">
      <c r="C27" s="861"/>
      <c r="K27" s="862"/>
      <c r="N27" s="869"/>
      <c r="Q27" s="895"/>
      <c r="R27" s="902"/>
      <c r="V27" s="903"/>
      <c r="W27" s="898"/>
      <c r="AA27" s="871"/>
    </row>
    <row r="28" spans="3:30">
      <c r="C28" s="861"/>
      <c r="K28" s="862"/>
      <c r="N28" s="869"/>
      <c r="Q28" s="895"/>
      <c r="R28" s="902"/>
      <c r="V28" s="903"/>
      <c r="W28" s="898"/>
      <c r="AA28" s="871"/>
    </row>
    <row r="29" spans="3:30">
      <c r="C29" s="861"/>
      <c r="K29" s="862"/>
      <c r="N29" s="869"/>
      <c r="Q29" s="895"/>
      <c r="R29" s="902"/>
      <c r="V29" s="903"/>
      <c r="W29" s="898"/>
      <c r="AA29" s="871"/>
    </row>
    <row r="30" spans="3:30">
      <c r="C30" s="861"/>
      <c r="K30" s="862"/>
      <c r="N30" s="869"/>
      <c r="Q30" s="895"/>
      <c r="R30" s="902"/>
      <c r="V30" s="903"/>
      <c r="W30" s="898"/>
      <c r="AA30" s="871"/>
    </row>
    <row r="31" spans="3:30" ht="5.5" customHeight="1">
      <c r="C31" s="861"/>
      <c r="K31" s="862"/>
      <c r="N31" s="869"/>
      <c r="Q31" s="895"/>
      <c r="R31" s="902"/>
      <c r="V31" s="903"/>
      <c r="W31" s="898"/>
      <c r="AA31" s="871"/>
    </row>
    <row r="32" spans="3:30">
      <c r="C32" s="861"/>
      <c r="K32" s="862"/>
      <c r="N32" s="869"/>
      <c r="Q32" s="895"/>
      <c r="R32" s="902"/>
      <c r="V32" s="903"/>
      <c r="W32" s="898"/>
      <c r="AA32" s="871"/>
    </row>
    <row r="33" spans="3:30">
      <c r="C33" s="861"/>
      <c r="K33" s="862"/>
      <c r="N33" s="869"/>
      <c r="Q33" s="895"/>
      <c r="R33" s="902"/>
      <c r="V33" s="903"/>
      <c r="W33" s="898"/>
      <c r="AA33" s="871"/>
    </row>
    <row r="34" spans="3:30">
      <c r="C34" s="861"/>
      <c r="K34" s="862"/>
      <c r="N34" s="869"/>
      <c r="Q34" s="895"/>
      <c r="R34" s="902"/>
      <c r="V34" s="903"/>
      <c r="W34" s="898"/>
      <c r="AA34" s="871"/>
    </row>
    <row r="35" spans="3:30">
      <c r="C35" s="861"/>
      <c r="K35" s="862"/>
      <c r="N35" s="869"/>
      <c r="Q35" s="895"/>
      <c r="R35" s="902"/>
      <c r="V35" s="903"/>
      <c r="W35" s="898"/>
      <c r="AA35" s="871"/>
    </row>
    <row r="36" spans="3:30">
      <c r="C36" s="861"/>
      <c r="K36" s="862"/>
      <c r="N36" s="869"/>
      <c r="Q36" s="895"/>
      <c r="R36" s="902"/>
      <c r="V36" s="903"/>
      <c r="W36" s="898"/>
      <c r="AA36" s="871"/>
    </row>
    <row r="37" spans="3:30">
      <c r="C37" s="861"/>
      <c r="K37" s="862"/>
      <c r="N37" s="869"/>
      <c r="Q37" s="895"/>
      <c r="R37" s="902"/>
      <c r="V37" s="903"/>
      <c r="W37" s="898"/>
      <c r="AA37" s="871"/>
    </row>
    <row r="38" spans="3:30">
      <c r="C38" s="861"/>
      <c r="K38" s="862"/>
      <c r="N38" s="869"/>
      <c r="Q38" s="895"/>
      <c r="R38" s="902"/>
      <c r="V38" s="903"/>
      <c r="W38" s="898"/>
      <c r="AA38" s="871"/>
    </row>
    <row r="39" spans="3:30">
      <c r="C39" s="861"/>
      <c r="K39" s="862"/>
      <c r="N39" s="869"/>
      <c r="Q39" s="895"/>
      <c r="R39" s="902"/>
      <c r="V39" s="903"/>
      <c r="W39" s="898"/>
      <c r="AA39" s="871"/>
    </row>
    <row r="40" spans="3:30">
      <c r="C40" s="861"/>
      <c r="K40" s="862"/>
      <c r="N40" s="869"/>
      <c r="Q40" s="895"/>
      <c r="R40" s="902"/>
      <c r="V40" s="903"/>
      <c r="W40" s="898"/>
      <c r="AA40" s="871"/>
    </row>
    <row r="41" spans="3:30">
      <c r="C41" s="861"/>
      <c r="K41" s="862"/>
      <c r="N41" s="869"/>
      <c r="Q41" s="895"/>
      <c r="R41" s="902"/>
      <c r="V41" s="903"/>
      <c r="W41" s="898"/>
      <c r="AA41" s="871"/>
    </row>
    <row r="42" spans="3:30">
      <c r="C42" s="861"/>
      <c r="K42" s="862"/>
      <c r="N42" s="869"/>
      <c r="Q42" s="895"/>
      <c r="R42" s="902"/>
      <c r="V42" s="903"/>
      <c r="W42" s="898"/>
      <c r="X42" s="895"/>
      <c r="Y42" s="902"/>
      <c r="AA42" s="871"/>
      <c r="AC42" s="903"/>
      <c r="AD42" s="898"/>
    </row>
    <row r="43" spans="3:30">
      <c r="C43" s="861"/>
      <c r="K43" s="862"/>
      <c r="N43" s="869"/>
      <c r="Q43" s="895"/>
      <c r="R43" s="902"/>
      <c r="V43" s="903"/>
      <c r="W43" s="898"/>
      <c r="AA43" s="871"/>
    </row>
    <row r="44" spans="3:30">
      <c r="C44" s="861"/>
      <c r="K44" s="862"/>
      <c r="N44" s="869"/>
      <c r="Q44" s="895"/>
      <c r="R44" s="902"/>
      <c r="V44" s="903"/>
      <c r="W44" s="898"/>
      <c r="AA44" s="871"/>
    </row>
    <row r="45" spans="3:30">
      <c r="C45" s="861"/>
      <c r="K45" s="862"/>
      <c r="N45" s="869"/>
      <c r="Q45" s="895"/>
      <c r="R45" s="902"/>
      <c r="V45" s="903"/>
      <c r="W45" s="898"/>
      <c r="AA45" s="871"/>
    </row>
    <row r="46" spans="3:30">
      <c r="C46" s="861"/>
      <c r="K46" s="862"/>
      <c r="N46" s="869"/>
      <c r="Q46" s="895"/>
      <c r="R46" s="904"/>
      <c r="S46" s="905"/>
      <c r="T46" s="905"/>
      <c r="U46" s="905"/>
      <c r="V46" s="906"/>
      <c r="W46" s="898"/>
      <c r="AA46" s="871"/>
    </row>
    <row r="47" spans="3:30">
      <c r="C47" s="861"/>
      <c r="K47" s="862"/>
      <c r="N47" s="869"/>
      <c r="Q47" s="907"/>
      <c r="R47" s="878"/>
      <c r="S47" s="878"/>
      <c r="T47" s="878"/>
      <c r="U47" s="878"/>
      <c r="V47" s="878"/>
      <c r="W47" s="908"/>
      <c r="AA47" s="871"/>
    </row>
    <row r="48" spans="3:30">
      <c r="C48" s="861"/>
      <c r="K48" s="862"/>
      <c r="N48" s="869"/>
      <c r="AA48" s="871"/>
    </row>
    <row r="49" spans="3:27" ht="13.5" thickBot="1">
      <c r="C49" s="861"/>
      <c r="K49" s="862"/>
      <c r="N49" s="909"/>
      <c r="O49" s="910"/>
      <c r="P49" s="910"/>
      <c r="Q49" s="910"/>
      <c r="R49" s="910"/>
      <c r="S49" s="910"/>
      <c r="T49" s="910"/>
      <c r="U49" s="910"/>
      <c r="V49" s="910"/>
      <c r="W49" s="910"/>
      <c r="X49" s="910"/>
      <c r="Y49" s="910"/>
      <c r="Z49" s="910"/>
      <c r="AA49" s="911"/>
    </row>
    <row r="50" spans="3:27">
      <c r="C50" s="861"/>
      <c r="K50" s="862"/>
    </row>
    <row r="51" spans="3:27">
      <c r="C51" s="861"/>
      <c r="K51" s="862"/>
    </row>
    <row r="52" spans="3:27">
      <c r="C52" s="861"/>
      <c r="K52" s="862"/>
    </row>
    <row r="53" spans="3:27">
      <c r="C53" s="861"/>
      <c r="K53" s="862"/>
    </row>
    <row r="54" spans="3:27">
      <c r="C54" s="861"/>
      <c r="K54" s="862"/>
    </row>
    <row r="55" spans="3:27">
      <c r="C55" s="861"/>
      <c r="K55" s="862"/>
    </row>
    <row r="56" spans="3:27">
      <c r="C56" s="861"/>
      <c r="K56" s="862"/>
    </row>
    <row r="57" spans="3:27">
      <c r="C57" s="861"/>
      <c r="K57" s="862"/>
    </row>
    <row r="58" spans="3:27">
      <c r="C58" s="863"/>
      <c r="D58" s="864"/>
      <c r="E58" s="864"/>
      <c r="F58" s="864"/>
      <c r="G58" s="864"/>
      <c r="H58" s="864"/>
      <c r="I58" s="864"/>
      <c r="J58" s="864"/>
      <c r="K58" s="865"/>
    </row>
    <row r="60" spans="3:27" s="857" customFormat="1"/>
    <row r="61" spans="3:27" s="857" customFormat="1"/>
    <row r="62" spans="3:27" s="857" customFormat="1"/>
    <row r="63" spans="3:27" s="857" customFormat="1"/>
    <row r="64" spans="3:27" s="857" customFormat="1"/>
    <row r="65" s="857" customFormat="1"/>
    <row r="66" s="857" customFormat="1"/>
    <row r="67" s="857" customFormat="1"/>
    <row r="68" s="857" customFormat="1"/>
    <row r="69" s="857" customFormat="1"/>
    <row r="70" s="857" customFormat="1"/>
    <row r="71" s="857" customFormat="1"/>
    <row r="72" s="857" customFormat="1"/>
    <row r="73" s="857" customFormat="1"/>
    <row r="74" s="857" customFormat="1"/>
    <row r="75" s="857" customFormat="1"/>
    <row r="76" s="857" customFormat="1"/>
    <row r="77" s="857" customFormat="1"/>
    <row r="78" s="857" customFormat="1"/>
    <row r="79" s="857" customFormat="1"/>
    <row r="80" s="857" customFormat="1"/>
    <row r="81" s="857" customFormat="1"/>
    <row r="82" s="857" customFormat="1"/>
    <row r="83" s="857" customFormat="1"/>
    <row r="84" s="857" customFormat="1"/>
    <row r="85" s="857" customFormat="1"/>
    <row r="86" s="857" customFormat="1"/>
    <row r="87" s="857" customFormat="1"/>
    <row r="88" s="857" customFormat="1"/>
    <row r="89" s="857" customFormat="1"/>
    <row r="90" s="857" customFormat="1"/>
    <row r="91" s="857" customFormat="1"/>
    <row r="92" s="857" customFormat="1"/>
    <row r="93" s="857" customFormat="1"/>
    <row r="94" s="857" customFormat="1"/>
    <row r="95" s="857" customFormat="1"/>
    <row r="96" s="857" customFormat="1"/>
    <row r="97" s="857" customFormat="1"/>
    <row r="98" s="857" customFormat="1"/>
    <row r="99" s="857" customFormat="1"/>
    <row r="100" s="857" customFormat="1"/>
    <row r="101" s="857" customFormat="1"/>
    <row r="102" s="857" customFormat="1"/>
    <row r="103" s="857" customFormat="1"/>
    <row r="104" s="857" customFormat="1"/>
    <row r="105" s="857" customFormat="1"/>
    <row r="106" s="857" customFormat="1"/>
    <row r="107" s="857" customFormat="1"/>
    <row r="108" s="857" customFormat="1"/>
    <row r="109" s="857" customFormat="1"/>
    <row r="110" s="857" customFormat="1"/>
    <row r="111" s="857" customFormat="1"/>
    <row r="112" s="857" customFormat="1"/>
    <row r="113" s="857" customFormat="1"/>
    <row r="114" s="857" customFormat="1"/>
    <row r="115" s="857" customFormat="1"/>
    <row r="116" s="857" customFormat="1"/>
    <row r="117" s="857" customFormat="1"/>
    <row r="118" s="857" customFormat="1"/>
    <row r="119" s="857" customFormat="1"/>
    <row r="120" s="857" customFormat="1"/>
    <row r="121" s="857" customFormat="1"/>
    <row r="122" s="857" customFormat="1"/>
    <row r="123" s="857" customFormat="1"/>
    <row r="124" s="857" customFormat="1"/>
    <row r="125" s="857" customFormat="1"/>
    <row r="126" s="857" customFormat="1"/>
    <row r="127" s="857" customFormat="1"/>
    <row r="128" s="857" customFormat="1"/>
    <row r="129" s="857" customFormat="1"/>
    <row r="130" s="857" customFormat="1"/>
    <row r="131" s="857" customFormat="1"/>
    <row r="132" s="857" customFormat="1"/>
    <row r="133" s="857" customFormat="1"/>
    <row r="134" s="857" customFormat="1"/>
    <row r="135" s="857" customFormat="1"/>
    <row r="136" s="857" customFormat="1"/>
    <row r="137" s="857" customFormat="1"/>
    <row r="138" s="857" customFormat="1"/>
    <row r="139" s="857" customFormat="1"/>
    <row r="140" s="857" customFormat="1"/>
    <row r="141" s="857" customFormat="1"/>
    <row r="142" s="857" customFormat="1"/>
    <row r="143" s="857" customFormat="1"/>
    <row r="144" s="857" customFormat="1"/>
    <row r="145" s="857" customFormat="1"/>
    <row r="146" s="857" customFormat="1"/>
    <row r="147" s="857" customFormat="1"/>
    <row r="148" s="857" customFormat="1"/>
    <row r="149" s="857" customFormat="1"/>
    <row r="150" s="857" customFormat="1"/>
    <row r="151" s="857" customFormat="1"/>
    <row r="152" s="857" customFormat="1"/>
    <row r="153" s="857" customFormat="1"/>
    <row r="154" s="857" customFormat="1"/>
    <row r="155" s="857" customFormat="1"/>
    <row r="156" s="857" customFormat="1"/>
    <row r="157" s="857" customFormat="1"/>
    <row r="158" s="857" customFormat="1"/>
    <row r="159" s="857" customFormat="1"/>
    <row r="160" s="857" customFormat="1"/>
    <row r="161" s="857" customFormat="1"/>
    <row r="162" s="857" customFormat="1"/>
    <row r="163" s="857" customFormat="1"/>
    <row r="164" s="857" customFormat="1"/>
    <row r="165" s="857" customFormat="1"/>
    <row r="166" s="857" customFormat="1"/>
    <row r="167" s="857" customFormat="1"/>
    <row r="168" s="857" customFormat="1"/>
    <row r="169" s="857" customFormat="1"/>
    <row r="170" s="857" customFormat="1"/>
    <row r="171" s="857" customFormat="1"/>
    <row r="172" s="857" customFormat="1"/>
    <row r="173" s="857" customFormat="1"/>
    <row r="174" s="857" customFormat="1"/>
    <row r="175" s="857" customFormat="1"/>
    <row r="176" s="857" customFormat="1"/>
    <row r="177" s="857" customFormat="1"/>
    <row r="178" s="857" customFormat="1"/>
    <row r="179" s="857" customFormat="1"/>
    <row r="180" s="857" customFormat="1"/>
    <row r="181" s="857" customFormat="1"/>
    <row r="182" s="857" customFormat="1"/>
    <row r="183" s="857" customFormat="1"/>
    <row r="184" s="857" customFormat="1"/>
    <row r="185" s="857" customFormat="1"/>
    <row r="186" s="857" customFormat="1"/>
    <row r="187" s="857" customFormat="1"/>
    <row r="188" s="857" customFormat="1"/>
    <row r="189" s="857" customFormat="1"/>
    <row r="190" s="857" customFormat="1"/>
    <row r="191" s="857" customFormat="1"/>
    <row r="192" s="857" customFormat="1"/>
    <row r="193" s="857" customFormat="1"/>
    <row r="194" s="857" customFormat="1"/>
    <row r="195" s="857" customFormat="1"/>
    <row r="196" s="857" customFormat="1"/>
    <row r="197" s="857" customFormat="1"/>
    <row r="198" s="857" customFormat="1"/>
    <row r="199" s="857" customFormat="1"/>
    <row r="200" s="857" customFormat="1"/>
    <row r="201" s="857" customFormat="1"/>
    <row r="202" s="857" customFormat="1"/>
    <row r="203" s="857" customFormat="1"/>
    <row r="204" s="857" customFormat="1"/>
    <row r="205" s="857" customFormat="1"/>
    <row r="206" s="857" customFormat="1"/>
    <row r="207" s="857" customFormat="1"/>
    <row r="208" s="857" customFormat="1"/>
    <row r="209" s="857" customFormat="1"/>
    <row r="210" s="857" customFormat="1"/>
    <row r="211" s="857" customFormat="1"/>
    <row r="212" s="857" customFormat="1"/>
    <row r="213" s="857" customFormat="1"/>
    <row r="214" s="857" customFormat="1"/>
    <row r="215" s="857" customFormat="1"/>
    <row r="216" s="857" customFormat="1"/>
    <row r="217" s="857" customFormat="1"/>
    <row r="218" s="857" customFormat="1"/>
    <row r="219" s="857" customFormat="1"/>
    <row r="220" s="857" customFormat="1"/>
    <row r="221" s="857" customFormat="1"/>
    <row r="222" s="857" customFormat="1"/>
    <row r="223" s="857" customFormat="1"/>
    <row r="224" s="857" customFormat="1"/>
    <row r="225" s="857" customFormat="1"/>
    <row r="226" s="857" customFormat="1"/>
    <row r="227" s="857" customFormat="1"/>
    <row r="228" s="857" customFormat="1"/>
    <row r="229" s="857" customFormat="1"/>
    <row r="230" s="857" customFormat="1"/>
    <row r="231" s="857" customFormat="1"/>
    <row r="232" s="857" customFormat="1"/>
    <row r="233" s="857" customFormat="1"/>
    <row r="234" s="857" customFormat="1"/>
    <row r="235" s="857" customFormat="1"/>
    <row r="236" s="857" customFormat="1"/>
    <row r="237" s="857" customFormat="1"/>
    <row r="238" s="857" customFormat="1"/>
    <row r="239" s="857" customFormat="1"/>
    <row r="240" s="857" customFormat="1"/>
    <row r="241" s="857" customFormat="1"/>
    <row r="242" s="857" customFormat="1"/>
    <row r="243" s="857" customFormat="1"/>
    <row r="244" s="857" customFormat="1"/>
    <row r="245" s="857" customFormat="1"/>
    <row r="246" s="857" customFormat="1"/>
    <row r="247" s="857" customFormat="1"/>
    <row r="248" s="857" customFormat="1"/>
    <row r="249" s="857" customFormat="1"/>
    <row r="250" s="857" customFormat="1"/>
    <row r="251" s="857" customFormat="1"/>
    <row r="252" s="857" customFormat="1"/>
    <row r="253" s="857" customFormat="1"/>
    <row r="254" s="857" customFormat="1"/>
    <row r="255" s="857" customFormat="1"/>
    <row r="256" s="857" customFormat="1"/>
    <row r="257" s="857" customFormat="1"/>
    <row r="258" s="857" customFormat="1"/>
    <row r="259" s="857" customFormat="1"/>
    <row r="260" s="857" customFormat="1"/>
    <row r="261" s="857" customFormat="1"/>
    <row r="262" s="857" customFormat="1"/>
    <row r="263" s="857" customFormat="1"/>
    <row r="264" s="857" customFormat="1"/>
    <row r="265" s="857" customFormat="1"/>
    <row r="266" s="857" customFormat="1"/>
    <row r="267" s="857" customFormat="1"/>
    <row r="268" s="857" customFormat="1"/>
    <row r="269" s="857" customFormat="1"/>
    <row r="270" s="857" customFormat="1"/>
    <row r="271" s="857" customFormat="1"/>
    <row r="272" s="857" customFormat="1"/>
    <row r="273" s="857" customFormat="1"/>
    <row r="274" s="857" customFormat="1"/>
    <row r="275" s="857" customFormat="1"/>
    <row r="276" s="857" customFormat="1"/>
    <row r="277" s="857" customFormat="1"/>
    <row r="278" s="857" customFormat="1"/>
    <row r="279" s="857" customFormat="1"/>
    <row r="280" s="857" customFormat="1"/>
    <row r="281" s="857" customFormat="1"/>
    <row r="282" s="857" customFormat="1"/>
    <row r="283" s="857" customFormat="1"/>
    <row r="284" s="857" customFormat="1"/>
    <row r="285" s="857" customFormat="1"/>
    <row r="286" s="857" customFormat="1"/>
    <row r="287" s="857" customFormat="1"/>
    <row r="288" s="857" customFormat="1"/>
    <row r="289" s="857" customFormat="1"/>
    <row r="290" s="857" customFormat="1"/>
    <row r="291" s="857" customFormat="1"/>
    <row r="292" s="857" customFormat="1"/>
    <row r="293" s="857" customFormat="1"/>
    <row r="294" s="857" customFormat="1"/>
    <row r="295" s="857" customFormat="1"/>
    <row r="296" s="857" customFormat="1"/>
    <row r="297" s="857" customFormat="1"/>
    <row r="298" s="857" customFormat="1"/>
    <row r="299" s="857" customFormat="1"/>
    <row r="300" s="857" customFormat="1"/>
    <row r="301" s="857" customFormat="1"/>
    <row r="302" s="857" customFormat="1"/>
    <row r="303" s="857" customFormat="1"/>
    <row r="304" s="857" customFormat="1"/>
    <row r="305" s="857" customFormat="1"/>
    <row r="306" s="857" customFormat="1"/>
    <row r="307" s="857" customFormat="1"/>
    <row r="308" s="857" customFormat="1"/>
    <row r="309" s="857" customFormat="1"/>
    <row r="310" s="857" customFormat="1"/>
    <row r="311" s="857" customFormat="1"/>
    <row r="312" s="857" customFormat="1"/>
    <row r="313" s="857" customFormat="1"/>
    <row r="314" s="857" customFormat="1"/>
    <row r="315" s="857" customFormat="1"/>
    <row r="316" s="857" customFormat="1"/>
    <row r="317" s="857" customFormat="1"/>
    <row r="318" s="857" customFormat="1"/>
    <row r="319" s="857" customFormat="1"/>
    <row r="320" s="857" customFormat="1"/>
    <row r="321" s="857" customFormat="1"/>
    <row r="322" s="857" customFormat="1"/>
    <row r="323" s="857" customFormat="1"/>
    <row r="324" s="857" customFormat="1"/>
    <row r="325" s="857" customFormat="1"/>
    <row r="326" s="857" customFormat="1"/>
    <row r="327" s="857" customFormat="1"/>
    <row r="328" s="857" customFormat="1"/>
    <row r="329" s="857" customFormat="1"/>
    <row r="330" s="857" customFormat="1"/>
    <row r="331" s="857" customFormat="1"/>
    <row r="332" s="857" customFormat="1"/>
    <row r="333" s="857" customFormat="1"/>
    <row r="334" s="857" customFormat="1"/>
    <row r="335" s="857" customFormat="1"/>
    <row r="336" s="857" customFormat="1"/>
    <row r="337" s="857" customFormat="1"/>
    <row r="338" s="857" customFormat="1"/>
    <row r="339" s="857" customFormat="1"/>
    <row r="340" s="857" customFormat="1"/>
    <row r="341" s="857" customFormat="1"/>
    <row r="342" s="857" customFormat="1"/>
    <row r="343" s="857" customFormat="1"/>
    <row r="344" s="857" customFormat="1"/>
    <row r="345" s="857" customFormat="1"/>
    <row r="346" s="857" customFormat="1"/>
    <row r="347" s="857" customFormat="1"/>
    <row r="348" s="857" customFormat="1"/>
    <row r="349" s="857" customFormat="1"/>
    <row r="350" s="857" customFormat="1"/>
    <row r="351" s="857" customFormat="1"/>
    <row r="352" s="857" customFormat="1"/>
    <row r="353" s="857" customFormat="1"/>
    <row r="354" s="857" customFormat="1"/>
    <row r="355" s="857" customFormat="1"/>
    <row r="356" s="857" customFormat="1"/>
    <row r="357" s="857" customFormat="1"/>
    <row r="358" s="857" customFormat="1"/>
    <row r="359" s="857" customFormat="1"/>
    <row r="360" s="857" customFormat="1"/>
    <row r="361" s="857" customFormat="1"/>
    <row r="362" s="857" customFormat="1"/>
    <row r="363" s="857" customFormat="1"/>
    <row r="364" s="857" customFormat="1"/>
    <row r="365" s="857" customFormat="1"/>
    <row r="366" s="857" customFormat="1"/>
    <row r="367" s="857" customFormat="1"/>
    <row r="368" s="857" customFormat="1"/>
    <row r="369" s="857" customFormat="1"/>
    <row r="370" s="857" customFormat="1"/>
    <row r="371" s="857" customFormat="1"/>
    <row r="372" s="857" customFormat="1"/>
    <row r="373" s="857" customFormat="1"/>
    <row r="374" s="857" customFormat="1"/>
    <row r="375" s="857" customFormat="1"/>
    <row r="376" s="857" customFormat="1"/>
    <row r="377" s="857" customFormat="1"/>
    <row r="378" s="857" customFormat="1"/>
    <row r="379" s="857" customFormat="1"/>
    <row r="380" s="857" customFormat="1"/>
    <row r="381" s="857" customFormat="1"/>
    <row r="382" s="857" customFormat="1"/>
    <row r="383" s="857" customFormat="1"/>
    <row r="384" s="857" customFormat="1"/>
    <row r="385" s="857" customFormat="1"/>
    <row r="386" s="857" customFormat="1"/>
    <row r="387" s="857" customFormat="1"/>
    <row r="388" s="857" customFormat="1"/>
    <row r="389" s="857" customFormat="1"/>
    <row r="390" s="857" customFormat="1"/>
    <row r="391" s="857" customFormat="1"/>
    <row r="392" s="857" customFormat="1"/>
    <row r="393" s="857" customFormat="1"/>
    <row r="394" s="857" customFormat="1"/>
    <row r="395" s="857" customFormat="1"/>
    <row r="396" s="857" customFormat="1"/>
    <row r="397" s="857" customFormat="1"/>
    <row r="398" s="857" customFormat="1"/>
    <row r="399" s="857" customFormat="1"/>
    <row r="400" s="857" customFormat="1"/>
    <row r="401" s="857" customFormat="1"/>
    <row r="402" s="857" customFormat="1"/>
    <row r="403" s="857" customFormat="1"/>
    <row r="404" s="857" customFormat="1"/>
    <row r="405" s="857" customFormat="1"/>
    <row r="406" s="857" customFormat="1"/>
    <row r="407" s="857" customFormat="1"/>
    <row r="408" s="857" customFormat="1"/>
    <row r="409" s="857" customFormat="1"/>
    <row r="410" s="857" customFormat="1"/>
    <row r="411" s="857" customFormat="1"/>
    <row r="412" s="857" customFormat="1"/>
    <row r="413" s="857" customFormat="1"/>
    <row r="414" s="857" customFormat="1"/>
    <row r="415" s="857" customFormat="1"/>
    <row r="416" s="857" customFormat="1"/>
    <row r="417" s="857" customFormat="1"/>
    <row r="418" s="857" customFormat="1"/>
    <row r="419" s="857" customFormat="1"/>
    <row r="420" s="857" customFormat="1"/>
    <row r="421" s="857" customFormat="1"/>
    <row r="422" s="857" customFormat="1"/>
    <row r="423" s="857" customFormat="1"/>
    <row r="424" s="857" customFormat="1"/>
    <row r="425" s="857" customFormat="1"/>
    <row r="426" s="857" customFormat="1"/>
    <row r="427" s="857" customFormat="1"/>
    <row r="428" s="857" customFormat="1"/>
    <row r="429" s="857" customFormat="1"/>
    <row r="430" s="857" customFormat="1"/>
    <row r="431" s="857" customFormat="1"/>
    <row r="432" s="857" customFormat="1"/>
    <row r="433" s="857" customFormat="1"/>
    <row r="434" s="857" customFormat="1"/>
    <row r="435" s="857" customFormat="1"/>
    <row r="436" s="857" customFormat="1"/>
    <row r="437" s="857" customFormat="1"/>
    <row r="438" s="857" customFormat="1"/>
    <row r="439" s="857" customFormat="1"/>
    <row r="440" s="857" customFormat="1"/>
    <row r="441" s="857" customFormat="1"/>
    <row r="442" s="857" customFormat="1"/>
    <row r="443" s="857" customFormat="1"/>
    <row r="444" s="857" customFormat="1"/>
    <row r="445" s="857" customFormat="1"/>
    <row r="446" s="857" customFormat="1"/>
    <row r="447" s="857" customFormat="1"/>
    <row r="448" s="857" customFormat="1"/>
    <row r="449" s="857" customFormat="1"/>
    <row r="450" s="857" customFormat="1"/>
    <row r="451" s="857" customFormat="1"/>
    <row r="452" s="857" customFormat="1"/>
    <row r="453" s="857" customFormat="1"/>
    <row r="454" s="857" customFormat="1"/>
    <row r="455" s="857" customFormat="1"/>
    <row r="456" s="857" customFormat="1"/>
    <row r="457" s="857" customFormat="1"/>
    <row r="458" s="857" customFormat="1"/>
    <row r="459" s="857" customFormat="1"/>
    <row r="460" s="857" customFormat="1"/>
    <row r="461" s="857" customFormat="1"/>
    <row r="462" s="857" customFormat="1"/>
    <row r="463" s="857" customFormat="1"/>
    <row r="464" s="857" customFormat="1"/>
    <row r="465" s="857" customFormat="1"/>
    <row r="466" s="857" customFormat="1"/>
    <row r="467" s="857" customFormat="1"/>
    <row r="468" s="857" customFormat="1"/>
    <row r="469" s="857" customFormat="1"/>
    <row r="470" s="857" customFormat="1"/>
    <row r="471" s="857" customFormat="1"/>
    <row r="472" s="857" customFormat="1"/>
    <row r="473" s="857" customFormat="1"/>
    <row r="474" s="857" customFormat="1"/>
    <row r="475" s="857" customFormat="1"/>
    <row r="476" s="857" customFormat="1"/>
    <row r="477" s="857" customFormat="1"/>
    <row r="478" s="857" customFormat="1"/>
    <row r="479" s="857" customFormat="1"/>
    <row r="480" s="857" customFormat="1"/>
    <row r="481" s="857" customFormat="1"/>
    <row r="482" s="857" customFormat="1"/>
    <row r="483" s="857" customFormat="1"/>
    <row r="484" s="857" customFormat="1"/>
    <row r="485" s="857" customFormat="1"/>
    <row r="486" s="857" customFormat="1"/>
    <row r="487" s="857" customFormat="1"/>
    <row r="488" s="857" customFormat="1"/>
    <row r="489" s="857" customFormat="1"/>
    <row r="490" s="857" customFormat="1"/>
    <row r="491" s="857" customFormat="1"/>
    <row r="492" s="857" customFormat="1"/>
    <row r="493" s="857" customFormat="1"/>
    <row r="494" s="857" customFormat="1"/>
    <row r="495" s="857" customFormat="1"/>
    <row r="496" s="857" customFormat="1"/>
    <row r="497" s="857" customFormat="1"/>
    <row r="498" s="857" customFormat="1"/>
    <row r="499" s="857" customFormat="1"/>
    <row r="500" s="857" customFormat="1"/>
    <row r="501" s="857" customFormat="1"/>
    <row r="502" s="857" customFormat="1"/>
    <row r="503" s="857" customFormat="1"/>
    <row r="504" s="857" customFormat="1"/>
    <row r="505" s="857" customFormat="1"/>
    <row r="506" s="857" customFormat="1"/>
    <row r="507" s="857" customFormat="1"/>
    <row r="508" s="857" customFormat="1"/>
    <row r="509" s="857" customFormat="1"/>
    <row r="510" s="857" customFormat="1"/>
    <row r="511" s="857" customFormat="1"/>
    <row r="512" s="857" customFormat="1"/>
    <row r="513" s="857" customFormat="1"/>
    <row r="514" s="857" customFormat="1"/>
    <row r="515" s="857" customFormat="1"/>
    <row r="516" s="857" customFormat="1"/>
    <row r="517" s="857" customFormat="1"/>
    <row r="518" s="857" customFormat="1"/>
    <row r="519" s="857" customFormat="1"/>
    <row r="520" s="857" customFormat="1"/>
    <row r="521" s="857" customFormat="1"/>
    <row r="522" s="857" customFormat="1"/>
    <row r="523" s="857" customFormat="1"/>
    <row r="524" s="857" customFormat="1"/>
    <row r="525" s="857" customFormat="1"/>
    <row r="526" s="857" customFormat="1"/>
    <row r="527" s="857" customFormat="1"/>
    <row r="528" s="857" customFormat="1"/>
    <row r="529" s="857" customFormat="1"/>
    <row r="530" s="857" customFormat="1"/>
    <row r="531" s="857" customFormat="1"/>
    <row r="532" s="857" customFormat="1"/>
    <row r="533" s="857" customFormat="1"/>
    <row r="534" s="857" customFormat="1"/>
    <row r="535" s="857" customFormat="1"/>
    <row r="536" s="857" customFormat="1"/>
    <row r="537" s="857" customFormat="1"/>
    <row r="538" s="857" customFormat="1"/>
    <row r="539" s="857" customFormat="1"/>
    <row r="540" s="857" customFormat="1"/>
    <row r="541" s="857" customFormat="1"/>
    <row r="542" s="857" customFormat="1"/>
    <row r="543" s="857" customFormat="1"/>
    <row r="544" s="857" customFormat="1"/>
    <row r="545" s="857" customFormat="1"/>
    <row r="546" s="857" customFormat="1"/>
    <row r="547" s="857" customFormat="1"/>
    <row r="548" s="857" customFormat="1"/>
    <row r="549" s="857" customFormat="1"/>
    <row r="550" s="857" customFormat="1"/>
    <row r="551" s="857" customFormat="1"/>
    <row r="552" s="857" customFormat="1"/>
    <row r="553" s="857" customFormat="1"/>
    <row r="554" s="857" customFormat="1"/>
    <row r="555" s="857" customFormat="1"/>
    <row r="556" s="857" customFormat="1"/>
    <row r="557" s="857" customFormat="1"/>
    <row r="558" s="857" customFormat="1"/>
    <row r="559" s="857" customFormat="1"/>
    <row r="560" s="857" customFormat="1"/>
    <row r="561" s="857" customFormat="1"/>
    <row r="562" s="857" customFormat="1"/>
    <row r="563" s="857" customFormat="1"/>
    <row r="564" s="857" customFormat="1"/>
    <row r="565" s="857" customFormat="1"/>
    <row r="566" s="857" customFormat="1"/>
    <row r="567" s="857" customFormat="1"/>
    <row r="568" s="857" customFormat="1"/>
    <row r="569" s="857" customFormat="1"/>
    <row r="570" s="857" customFormat="1"/>
    <row r="571" s="857" customFormat="1"/>
    <row r="572" s="857" customFormat="1"/>
    <row r="573" s="857" customFormat="1"/>
    <row r="574" s="857" customFormat="1"/>
    <row r="575" s="857" customFormat="1"/>
    <row r="576" s="857" customFormat="1"/>
    <row r="577" s="857" customFormat="1"/>
    <row r="578" s="857" customFormat="1"/>
    <row r="579" s="857" customFormat="1"/>
    <row r="580" s="857" customFormat="1"/>
    <row r="581" s="857" customFormat="1"/>
  </sheetData>
  <mergeCells count="16">
    <mergeCell ref="Q12:R12"/>
    <mergeCell ref="W12:X12"/>
    <mergeCell ref="T13:U13"/>
    <mergeCell ref="Q9:R9"/>
    <mergeCell ref="W9:X9"/>
    <mergeCell ref="Q10:R10"/>
    <mergeCell ref="W10:X10"/>
    <mergeCell ref="Q11:R11"/>
    <mergeCell ref="W11:X11"/>
    <mergeCell ref="Q8:R8"/>
    <mergeCell ref="W8:X8"/>
    <mergeCell ref="J2:K2"/>
    <mergeCell ref="Q6:R6"/>
    <mergeCell ref="W6:X6"/>
    <mergeCell ref="Q7:R7"/>
    <mergeCell ref="W7:X7"/>
  </mergeCells>
  <phoneticPr fontId="6"/>
  <printOptions horizontalCentered="1"/>
  <pageMargins left="0.51181102362204722" right="0.51181102362204722" top="0.74803149606299213" bottom="0.55118110236220474" header="0.31496062992125984" footer="0.31496062992125984"/>
  <pageSetup paperSize="9" orientation="portrait" cellComments="asDisplayed"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B1:J38"/>
  <sheetViews>
    <sheetView showGridLines="0" zoomScale="50" zoomScaleNormal="50" workbookViewId="0">
      <selection activeCell="K29" sqref="K29"/>
    </sheetView>
  </sheetViews>
  <sheetFormatPr defaultColWidth="9" defaultRowHeight="20.25" customHeight="1"/>
  <cols>
    <col min="1" max="1" width="1" style="57" customWidth="1"/>
    <col min="2" max="2" width="15.26953125" style="64" customWidth="1"/>
    <col min="3" max="3" width="11" style="64" bestFit="1" customWidth="1"/>
    <col min="4" max="4" width="6.26953125" style="64" customWidth="1"/>
    <col min="5" max="5" width="29.453125" style="64" customWidth="1"/>
    <col min="6" max="6" width="25.54296875" style="64" customWidth="1"/>
    <col min="7" max="7" width="29.453125" style="64" customWidth="1"/>
    <col min="8" max="8" width="42.453125" style="64" customWidth="1"/>
    <col min="9" max="9" width="7.453125" style="57" customWidth="1"/>
    <col min="10" max="16384" width="9" style="57"/>
  </cols>
  <sheetData>
    <row r="1" spans="2:10" ht="6" customHeight="1" thickBot="1"/>
    <row r="2" spans="2:10" ht="42" customHeight="1" thickTop="1" thickBot="1">
      <c r="B2" s="955" t="s">
        <v>105</v>
      </c>
      <c r="C2" s="956"/>
      <c r="D2" s="956"/>
      <c r="E2" s="956"/>
      <c r="F2" s="956"/>
      <c r="G2" s="957"/>
      <c r="H2" s="391"/>
    </row>
    <row r="3" spans="2:10" ht="15.75" customHeight="1" thickTop="1" thickBot="1"/>
    <row r="4" spans="2:10" ht="20.25" customHeight="1" thickTop="1" thickBot="1">
      <c r="B4" s="421" t="s">
        <v>106</v>
      </c>
      <c r="C4" s="64" t="s">
        <v>107</v>
      </c>
    </row>
    <row r="5" spans="2:10" ht="20.25" customHeight="1" thickTop="1">
      <c r="D5" s="66" t="s">
        <v>108</v>
      </c>
      <c r="E5" s="961" t="s">
        <v>109</v>
      </c>
      <c r="F5" s="962"/>
      <c r="J5" s="59"/>
    </row>
    <row r="6" spans="2:10" ht="20.25" customHeight="1" thickBot="1">
      <c r="D6" s="66"/>
      <c r="E6" s="963" t="s">
        <v>110</v>
      </c>
      <c r="F6" s="964"/>
    </row>
    <row r="7" spans="2:10" ht="20.25" customHeight="1" thickBot="1">
      <c r="D7" s="66" t="s">
        <v>111</v>
      </c>
      <c r="E7" s="60" t="s">
        <v>112</v>
      </c>
    </row>
    <row r="8" spans="2:10" ht="20.25" customHeight="1" thickBot="1">
      <c r="D8" s="66" t="s">
        <v>113</v>
      </c>
      <c r="E8" s="60"/>
      <c r="F8" s="64" t="s">
        <v>114</v>
      </c>
    </row>
    <row r="9" spans="2:10" ht="12" customHeight="1" thickBot="1"/>
    <row r="10" spans="2:10" ht="20.25" customHeight="1" thickTop="1" thickBot="1">
      <c r="B10" s="421" t="s">
        <v>115</v>
      </c>
    </row>
    <row r="11" spans="2:10" ht="20.25" customHeight="1" thickTop="1">
      <c r="D11" s="66" t="s">
        <v>116</v>
      </c>
      <c r="E11" s="961" t="s">
        <v>117</v>
      </c>
      <c r="F11" s="962"/>
    </row>
    <row r="12" spans="2:10" ht="17.25" customHeight="1" thickBot="1">
      <c r="D12" s="66"/>
      <c r="E12" s="965"/>
      <c r="F12" s="966"/>
    </row>
    <row r="13" spans="2:10" ht="20.25" customHeight="1" thickBot="1">
      <c r="D13" s="66" t="s">
        <v>111</v>
      </c>
      <c r="E13" s="416" t="s">
        <v>118</v>
      </c>
    </row>
    <row r="14" spans="2:10" ht="20.25" customHeight="1">
      <c r="D14" s="66" t="s">
        <v>113</v>
      </c>
      <c r="E14" s="114" t="s">
        <v>119</v>
      </c>
      <c r="F14" s="64" t="s">
        <v>114</v>
      </c>
    </row>
    <row r="15" spans="2:10" ht="20.25" customHeight="1" thickBot="1">
      <c r="D15" s="66" t="s">
        <v>120</v>
      </c>
      <c r="E15" s="417">
        <v>8888888888888</v>
      </c>
    </row>
    <row r="16" spans="2:10" ht="12.75" customHeight="1" thickBot="1"/>
    <row r="17" spans="2:8" ht="20.25" customHeight="1" thickTop="1" thickBot="1">
      <c r="B17" s="421" t="s">
        <v>121</v>
      </c>
    </row>
    <row r="18" spans="2:8" ht="20.25" customHeight="1" thickTop="1" thickBot="1">
      <c r="B18" s="418"/>
      <c r="D18" s="66" t="s">
        <v>122</v>
      </c>
      <c r="E18" s="419" t="s">
        <v>123</v>
      </c>
      <c r="F18" s="64" t="s">
        <v>124</v>
      </c>
    </row>
    <row r="19" spans="2:8" ht="9" customHeight="1" thickBot="1">
      <c r="B19" s="418"/>
    </row>
    <row r="20" spans="2:8" ht="30" customHeight="1" thickBot="1">
      <c r="B20" s="418"/>
      <c r="D20" s="66" t="s">
        <v>125</v>
      </c>
      <c r="E20" s="967" t="s">
        <v>126</v>
      </c>
      <c r="F20" s="959"/>
      <c r="G20" s="960"/>
    </row>
    <row r="21" spans="2:8" ht="8.15" customHeight="1" thickBot="1">
      <c r="B21" s="418"/>
    </row>
    <row r="22" spans="2:8" ht="20.25" customHeight="1" thickBot="1">
      <c r="D22" s="66" t="s">
        <v>127</v>
      </c>
      <c r="E22" s="419" t="s">
        <v>128</v>
      </c>
      <c r="F22" s="64" t="s">
        <v>129</v>
      </c>
    </row>
    <row r="23" spans="2:8" ht="20.25" customHeight="1" thickBot="1">
      <c r="D23" s="66" t="s">
        <v>130</v>
      </c>
      <c r="E23" s="419" t="s">
        <v>131</v>
      </c>
      <c r="F23" s="64" t="s">
        <v>132</v>
      </c>
    </row>
    <row r="24" spans="2:8" ht="30" customHeight="1" thickBot="1">
      <c r="D24" s="66" t="s">
        <v>133</v>
      </c>
      <c r="E24" s="958" t="s">
        <v>134</v>
      </c>
      <c r="F24" s="959"/>
      <c r="G24" s="960"/>
      <c r="H24" s="125" t="s">
        <v>135</v>
      </c>
    </row>
    <row r="25" spans="2:8" ht="20.25" customHeight="1" thickBot="1">
      <c r="D25" s="66" t="s">
        <v>136</v>
      </c>
      <c r="E25" s="419"/>
      <c r="F25" s="64" t="s">
        <v>137</v>
      </c>
    </row>
    <row r="26" spans="2:8" ht="20.25" customHeight="1" thickBot="1"/>
    <row r="27" spans="2:8" ht="32.25" customHeight="1" thickBot="1">
      <c r="D27" s="66" t="s">
        <v>138</v>
      </c>
      <c r="E27" s="420" t="s">
        <v>139</v>
      </c>
      <c r="F27" s="953" t="s">
        <v>140</v>
      </c>
      <c r="G27" s="954"/>
    </row>
    <row r="28" spans="2:8" ht="32.25" customHeight="1" thickBot="1">
      <c r="D28" s="66" t="s">
        <v>141</v>
      </c>
      <c r="E28" s="420" t="s">
        <v>139</v>
      </c>
      <c r="F28" s="953"/>
      <c r="G28" s="954"/>
    </row>
    <row r="29" spans="2:8" ht="20.25" customHeight="1">
      <c r="D29" s="66"/>
      <c r="E29" s="64" t="s">
        <v>142</v>
      </c>
    </row>
    <row r="30" spans="2:8" ht="17.25" customHeight="1" thickBot="1">
      <c r="D30" s="66"/>
    </row>
    <row r="31" spans="2:8" ht="20.25" customHeight="1" thickBot="1">
      <c r="D31" s="66" t="s">
        <v>143</v>
      </c>
      <c r="E31" s="420" t="s">
        <v>139</v>
      </c>
      <c r="F31" s="953" t="s">
        <v>144</v>
      </c>
      <c r="G31" s="954"/>
    </row>
    <row r="32" spans="2:8" ht="20.25" customHeight="1" thickBot="1">
      <c r="D32" s="66" t="s">
        <v>145</v>
      </c>
      <c r="E32" s="420" t="s">
        <v>139</v>
      </c>
      <c r="F32" s="953"/>
      <c r="G32" s="954"/>
    </row>
    <row r="33" spans="2:10" ht="15.75" customHeight="1">
      <c r="E33" s="64" t="s">
        <v>142</v>
      </c>
    </row>
    <row r="34" spans="2:10" ht="10.5" customHeight="1" thickBot="1"/>
    <row r="35" spans="2:10" ht="22.5" customHeight="1" thickTop="1" thickBot="1">
      <c r="B35" s="421" t="s">
        <v>146</v>
      </c>
    </row>
    <row r="36" spans="2:10" ht="28.5" customHeight="1" thickTop="1" thickBot="1">
      <c r="E36" s="60" t="s">
        <v>147</v>
      </c>
    </row>
    <row r="37" spans="2:10" ht="33.75" customHeight="1">
      <c r="E37" s="952" t="s">
        <v>148</v>
      </c>
      <c r="F37" s="952"/>
      <c r="G37" s="952"/>
      <c r="H37" s="952"/>
      <c r="I37" s="952"/>
      <c r="J37" s="952"/>
    </row>
    <row r="38" spans="2:10" ht="33.75" customHeight="1">
      <c r="E38" s="952" t="s">
        <v>149</v>
      </c>
      <c r="F38" s="952"/>
      <c r="G38" s="952"/>
      <c r="H38" s="952"/>
      <c r="I38" s="952"/>
      <c r="J38" s="952"/>
    </row>
  </sheetData>
  <mergeCells count="11">
    <mergeCell ref="E38:J38"/>
    <mergeCell ref="E37:J37"/>
    <mergeCell ref="F31:G32"/>
    <mergeCell ref="F27:G28"/>
    <mergeCell ref="B2:G2"/>
    <mergeCell ref="E24:G24"/>
    <mergeCell ref="E5:F5"/>
    <mergeCell ref="E6:F6"/>
    <mergeCell ref="E12:F12"/>
    <mergeCell ref="E11:F11"/>
    <mergeCell ref="E20:G20"/>
  </mergeCells>
  <phoneticPr fontId="6"/>
  <dataValidations count="4">
    <dataValidation type="list" allowBlank="1" showInputMessage="1" showErrorMessage="1" sqref="E23" xr:uid="{00000000-0002-0000-0200-000000000000}">
      <formula1>"課題別,国別,青年,日系社会,日系サポーター"</formula1>
    </dataValidation>
    <dataValidation type="list" allowBlank="1" showInputMessage="1" showErrorMessage="1" sqref="E36" xr:uid="{00000000-0002-0000-0200-000001000000}">
      <formula1>"見積書,契約書"</formula1>
    </dataValidation>
    <dataValidation type="list" errorStyle="information" allowBlank="1" showInputMessage="1" showErrorMessage="1" sqref="E6:F6" xr:uid="{75ED489C-644A-40A6-9560-1C4F353D8A6C}">
      <formula1>"○○センター　契約担当役, 契約担当役"</formula1>
    </dataValidation>
    <dataValidation type="list" errorStyle="information" allowBlank="1" showInputMessage="1" showErrorMessage="1" sqref="E7" xr:uid="{A94C829C-1AE1-41EF-8D7D-85DCD64E55C0}">
      <formula1>"所長,理事"</formula1>
    </dataValidation>
  </dataValidations>
  <printOptions horizontalCentered="1"/>
  <pageMargins left="0.70866141732283472" right="0.70866141732283472" top="0.94488188976377963" bottom="0.55118110236220474" header="0.31496062992125984" footer="0.31496062992125984"/>
  <pageSetup paperSize="9" scale="50" orientation="portrait" cellComments="asDisplayed"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pageSetUpPr fitToPage="1"/>
  </sheetPr>
  <dimension ref="A1:ZB1135"/>
  <sheetViews>
    <sheetView showGridLines="0" view="pageBreakPreview" zoomScale="60" zoomScaleNormal="100" workbookViewId="0">
      <selection activeCell="K29" sqref="K29"/>
    </sheetView>
  </sheetViews>
  <sheetFormatPr defaultColWidth="5.1796875" defaultRowHeight="18" customHeight="1" outlineLevelRow="1"/>
  <cols>
    <col min="1" max="1" width="49.26953125" style="187" customWidth="1"/>
    <col min="2" max="2" width="6.54296875" style="98" customWidth="1"/>
    <col min="3" max="18" width="7.1796875" style="98" customWidth="1"/>
    <col min="19" max="19" width="6.54296875" style="98" customWidth="1"/>
    <col min="20" max="20" width="6.81640625" style="187" customWidth="1"/>
    <col min="21" max="678" width="5.1796875" style="187"/>
    <col min="679" max="16384" width="5.1796875" style="61"/>
  </cols>
  <sheetData>
    <row r="1" spans="2:19" ht="21" customHeight="1">
      <c r="P1" s="969" t="s">
        <v>150</v>
      </c>
      <c r="Q1" s="969"/>
      <c r="R1" s="969"/>
      <c r="S1" s="969"/>
    </row>
    <row r="2" spans="2:19" ht="21" customHeight="1">
      <c r="B2" s="62"/>
    </row>
    <row r="3" spans="2:19" ht="21" customHeight="1">
      <c r="B3" s="62" t="str">
        <f>基本情報!$E$5</f>
        <v>独立行政法人国際協力機構</v>
      </c>
    </row>
    <row r="4" spans="2:19" ht="21" customHeight="1">
      <c r="B4" s="62" t="str">
        <f>基本情報!$E$6</f>
        <v>○○センター　契約担当役</v>
      </c>
    </row>
    <row r="5" spans="2:19" ht="21" customHeight="1">
      <c r="B5" s="62" t="str">
        <f>基本情報!$E$7&amp;"　"&amp;基本情報!$E$8&amp;"　殿"</f>
        <v>所長　　殿</v>
      </c>
    </row>
    <row r="6" spans="2:19" ht="21" customHeight="1">
      <c r="B6" s="62"/>
    </row>
    <row r="7" spans="2:19" ht="21" customHeight="1"/>
    <row r="8" spans="2:19" ht="21" customHeight="1">
      <c r="M8" s="98" t="str">
        <f>基本情報!$E$11</f>
        <v>一般社団法人　XXXXXXXX</v>
      </c>
    </row>
    <row r="9" spans="2:19" ht="21" customHeight="1">
      <c r="M9" s="98" t="str">
        <f>IF(基本情報!$E$12="","",基本情報!$E$12)</f>
        <v/>
      </c>
    </row>
    <row r="10" spans="2:19" ht="21" customHeight="1">
      <c r="M10" s="98" t="str">
        <f>基本情報!$E$13&amp;"　"&amp;基本情報!$E$14</f>
        <v>理事長　XXXXXXXX</v>
      </c>
      <c r="S10" s="116" t="s">
        <v>151</v>
      </c>
    </row>
    <row r="11" spans="2:19" ht="21" customHeight="1" outlineLevel="1">
      <c r="K11" s="766"/>
      <c r="L11" s="974" t="s">
        <v>152</v>
      </c>
      <c r="M11" s="975"/>
      <c r="N11" s="99" t="s">
        <v>153</v>
      </c>
      <c r="O11" s="764"/>
      <c r="P11" s="764"/>
      <c r="Q11" s="100"/>
      <c r="R11" s="100"/>
      <c r="S11" s="122"/>
    </row>
    <row r="12" spans="2:19" ht="21" customHeight="1" outlineLevel="1">
      <c r="K12" s="766"/>
      <c r="L12" s="765"/>
      <c r="M12" s="766"/>
      <c r="N12" s="101" t="s">
        <v>154</v>
      </c>
      <c r="O12" s="766"/>
      <c r="P12" s="766"/>
      <c r="S12" s="62"/>
    </row>
    <row r="13" spans="2:19" ht="21" customHeight="1" outlineLevel="1">
      <c r="K13" s="766"/>
      <c r="L13" s="765"/>
      <c r="M13" s="766"/>
      <c r="N13" s="101" t="s">
        <v>155</v>
      </c>
      <c r="O13" s="766"/>
      <c r="P13" s="766"/>
      <c r="S13" s="62"/>
    </row>
    <row r="14" spans="2:19" ht="21" customHeight="1" outlineLevel="1">
      <c r="K14" s="766"/>
      <c r="L14" s="765"/>
      <c r="M14" s="766"/>
      <c r="N14" s="101" t="s">
        <v>156</v>
      </c>
      <c r="P14" s="102" t="s">
        <v>157</v>
      </c>
      <c r="S14" s="62"/>
    </row>
    <row r="15" spans="2:19" ht="21" customHeight="1" outlineLevel="1">
      <c r="L15" s="976" t="s">
        <v>158</v>
      </c>
      <c r="M15" s="977"/>
      <c r="N15" s="101" t="s">
        <v>153</v>
      </c>
      <c r="O15" s="766"/>
    </row>
    <row r="16" spans="2:19" ht="21" customHeight="1" outlineLevel="1">
      <c r="L16" s="765"/>
      <c r="M16" s="766"/>
      <c r="N16" s="101" t="s">
        <v>154</v>
      </c>
      <c r="O16" s="766"/>
      <c r="S16" s="62"/>
    </row>
    <row r="17" spans="2:19" ht="21" customHeight="1" outlineLevel="1">
      <c r="L17" s="765"/>
      <c r="M17" s="766"/>
      <c r="N17" s="101" t="s">
        <v>155</v>
      </c>
      <c r="O17" s="766"/>
      <c r="S17" s="62"/>
    </row>
    <row r="18" spans="2:19" ht="21" customHeight="1" outlineLevel="1">
      <c r="L18" s="103"/>
      <c r="M18" s="104"/>
      <c r="N18" s="105" t="s">
        <v>156</v>
      </c>
      <c r="O18" s="172"/>
      <c r="P18" s="106" t="s">
        <v>157</v>
      </c>
      <c r="Q18" s="172"/>
      <c r="R18" s="172"/>
      <c r="S18" s="123"/>
    </row>
    <row r="19" spans="2:19" ht="21" customHeight="1"/>
    <row r="20" spans="2:19" ht="21" customHeight="1">
      <c r="B20" s="971" t="s">
        <v>159</v>
      </c>
      <c r="C20" s="971"/>
      <c r="D20" s="971"/>
      <c r="E20" s="971"/>
      <c r="F20" s="971"/>
      <c r="G20" s="971"/>
      <c r="H20" s="971"/>
      <c r="I20" s="971"/>
      <c r="J20" s="971"/>
      <c r="K20" s="971"/>
      <c r="L20" s="971"/>
      <c r="M20" s="971"/>
      <c r="N20" s="971"/>
      <c r="O20" s="971"/>
      <c r="P20" s="971"/>
      <c r="Q20" s="971"/>
      <c r="R20" s="971"/>
      <c r="S20" s="971"/>
    </row>
    <row r="21" spans="2:19" ht="21" customHeight="1"/>
    <row r="22" spans="2:19" ht="21" customHeight="1">
      <c r="C22" s="972" t="s">
        <v>160</v>
      </c>
      <c r="D22" s="972"/>
      <c r="E22" s="972"/>
      <c r="F22" s="972"/>
      <c r="G22" s="979" t="str">
        <f>基本情報!E18</f>
        <v>2XaXXXXXXXXX</v>
      </c>
      <c r="H22" s="979"/>
      <c r="I22" s="979"/>
      <c r="J22" s="979"/>
      <c r="K22" s="979"/>
    </row>
    <row r="23" spans="2:19" ht="21" customHeight="1"/>
    <row r="24" spans="2:19" ht="21" customHeight="1">
      <c r="C24" s="972" t="s">
        <v>125</v>
      </c>
      <c r="D24" s="972"/>
      <c r="E24" s="972"/>
      <c r="F24" s="972"/>
      <c r="G24" s="978" t="str">
        <f>基本情報!E20</f>
        <v>202X年度●●研修「●●●」研修業務委託契約</v>
      </c>
      <c r="H24" s="978"/>
      <c r="I24" s="978"/>
      <c r="J24" s="978"/>
      <c r="K24" s="978"/>
      <c r="L24" s="978"/>
      <c r="M24" s="978"/>
      <c r="N24" s="978"/>
      <c r="O24" s="978"/>
      <c r="P24" s="978"/>
      <c r="Q24" s="978"/>
      <c r="R24" s="978"/>
    </row>
    <row r="25" spans="2:19" ht="21" customHeight="1">
      <c r="D25" s="748"/>
      <c r="E25" s="748"/>
      <c r="F25" s="748"/>
      <c r="G25" s="978"/>
      <c r="H25" s="978"/>
      <c r="I25" s="978"/>
      <c r="J25" s="978"/>
      <c r="K25" s="978"/>
      <c r="L25" s="978"/>
      <c r="M25" s="978"/>
      <c r="N25" s="978"/>
      <c r="O25" s="978"/>
      <c r="P25" s="978"/>
      <c r="Q25" s="978"/>
      <c r="R25" s="978"/>
    </row>
    <row r="26" spans="2:19" ht="21" customHeight="1">
      <c r="C26" s="972" t="s">
        <v>136</v>
      </c>
      <c r="D26" s="972"/>
      <c r="E26" s="972"/>
      <c r="F26" s="972"/>
      <c r="G26" s="973">
        <f>基本情報!$E$25</f>
        <v>0</v>
      </c>
      <c r="H26" s="973"/>
      <c r="I26" s="98" t="s">
        <v>161</v>
      </c>
    </row>
    <row r="27" spans="2:19" ht="21" customHeight="1"/>
    <row r="28" spans="2:19" ht="21" customHeight="1">
      <c r="C28" s="972" t="s">
        <v>162</v>
      </c>
      <c r="D28" s="972"/>
      <c r="E28" s="972"/>
      <c r="F28" s="972"/>
      <c r="G28" s="970" t="str">
        <f>基本情報!$E$27</f>
        <v>20XX年XX月XX日</v>
      </c>
      <c r="H28" s="970"/>
      <c r="I28" s="970"/>
      <c r="J28" s="970"/>
      <c r="K28" s="411" t="s">
        <v>163</v>
      </c>
      <c r="L28" s="970" t="str">
        <f>基本情報!$E$28</f>
        <v>20XX年XX月XX日</v>
      </c>
      <c r="M28" s="970"/>
      <c r="N28" s="970"/>
      <c r="O28" s="970"/>
    </row>
    <row r="29" spans="2:19" ht="21" customHeight="1">
      <c r="C29" s="972" t="s">
        <v>164</v>
      </c>
      <c r="D29" s="972"/>
      <c r="E29" s="972"/>
      <c r="F29" s="972"/>
      <c r="G29" s="970" t="str">
        <f>基本情報!$E$31</f>
        <v>20XX年XX月XX日</v>
      </c>
      <c r="H29" s="970"/>
      <c r="I29" s="970"/>
      <c r="J29" s="970"/>
      <c r="K29" s="411" t="s">
        <v>163</v>
      </c>
      <c r="L29" s="970" t="str">
        <f>基本情報!$E$32</f>
        <v>20XX年XX月XX日</v>
      </c>
      <c r="M29" s="970"/>
      <c r="N29" s="970"/>
      <c r="O29" s="970"/>
    </row>
    <row r="30" spans="2:19" ht="21" customHeight="1"/>
    <row r="31" spans="2:19" ht="21" customHeight="1"/>
    <row r="32" spans="2:19" ht="21" customHeight="1">
      <c r="B32" s="980" t="s">
        <v>165</v>
      </c>
      <c r="C32" s="980"/>
      <c r="D32" s="980"/>
      <c r="E32" s="980"/>
      <c r="F32" s="980"/>
      <c r="G32" s="980"/>
      <c r="H32" s="980"/>
      <c r="I32" s="980"/>
      <c r="J32" s="980"/>
      <c r="K32" s="980"/>
      <c r="L32" s="980"/>
      <c r="M32" s="980"/>
      <c r="N32" s="980"/>
      <c r="O32" s="980"/>
      <c r="P32" s="980"/>
      <c r="Q32" s="980"/>
      <c r="R32" s="980"/>
      <c r="S32" s="980"/>
    </row>
    <row r="33" spans="2:19" ht="21" customHeight="1">
      <c r="B33" s="980"/>
      <c r="C33" s="980"/>
      <c r="D33" s="980"/>
      <c r="E33" s="980"/>
      <c r="F33" s="980"/>
      <c r="G33" s="980"/>
      <c r="H33" s="980"/>
      <c r="I33" s="980"/>
      <c r="J33" s="980"/>
      <c r="K33" s="980"/>
      <c r="L33" s="980"/>
      <c r="M33" s="980"/>
      <c r="N33" s="980"/>
      <c r="O33" s="980"/>
      <c r="P33" s="980"/>
      <c r="Q33" s="980"/>
      <c r="R33" s="980"/>
      <c r="S33" s="980"/>
    </row>
    <row r="34" spans="2:19" ht="21" customHeight="1"/>
    <row r="35" spans="2:19" ht="21" customHeight="1">
      <c r="B35" s="980" t="s">
        <v>166</v>
      </c>
      <c r="C35" s="980"/>
      <c r="D35" s="980"/>
      <c r="E35" s="980"/>
      <c r="F35" s="980"/>
      <c r="G35" s="980"/>
      <c r="H35" s="980"/>
      <c r="I35" s="980"/>
      <c r="J35" s="980"/>
      <c r="K35" s="980"/>
      <c r="L35" s="980"/>
      <c r="M35" s="980"/>
      <c r="N35" s="980"/>
      <c r="O35" s="980"/>
      <c r="P35" s="980"/>
      <c r="Q35" s="980"/>
      <c r="R35" s="980"/>
      <c r="S35" s="980"/>
    </row>
    <row r="36" spans="2:19" ht="21" customHeight="1">
      <c r="B36" s="411"/>
      <c r="C36" s="411"/>
      <c r="D36" s="411"/>
      <c r="E36" s="411"/>
      <c r="F36" s="411"/>
      <c r="G36" s="411"/>
      <c r="H36" s="411"/>
      <c r="I36" s="411"/>
      <c r="J36" s="411"/>
      <c r="K36" s="411"/>
      <c r="L36" s="411"/>
      <c r="M36" s="411"/>
      <c r="N36" s="411"/>
      <c r="O36" s="411"/>
      <c r="P36" s="411"/>
      <c r="Q36" s="411"/>
      <c r="R36" s="411"/>
      <c r="S36" s="411"/>
    </row>
    <row r="37" spans="2:19" ht="21" customHeight="1"/>
    <row r="38" spans="2:19" ht="21" customHeight="1">
      <c r="C38" s="981" t="s">
        <v>167</v>
      </c>
      <c r="D38" s="981"/>
      <c r="E38" s="981"/>
      <c r="F38" s="982">
        <f>'【1】見・契_経費 契約金額内訳書'!C26</f>
        <v>0</v>
      </c>
      <c r="G38" s="982"/>
      <c r="H38" s="982"/>
      <c r="I38" s="172" t="s">
        <v>168</v>
      </c>
      <c r="J38" s="172"/>
      <c r="K38" s="172"/>
      <c r="L38" s="172"/>
      <c r="M38" s="172"/>
      <c r="N38" s="172"/>
      <c r="O38" s="984">
        <f>ROUNDDOWN(F38*0.1,1)</f>
        <v>0</v>
      </c>
      <c r="P38" s="984"/>
      <c r="Q38" s="984"/>
      <c r="R38" s="117" t="s">
        <v>169</v>
      </c>
    </row>
    <row r="39" spans="2:19" ht="21" customHeight="1"/>
    <row r="40" spans="2:19" ht="21" customHeight="1"/>
    <row r="41" spans="2:19" ht="21" customHeight="1">
      <c r="C41" s="981" t="s">
        <v>170</v>
      </c>
      <c r="D41" s="981"/>
      <c r="E41" s="981"/>
      <c r="F41" s="983" t="s">
        <v>171</v>
      </c>
      <c r="G41" s="983"/>
      <c r="H41" s="983"/>
      <c r="I41" s="983"/>
      <c r="J41" s="983"/>
      <c r="K41" s="983"/>
      <c r="L41" s="983"/>
      <c r="M41" s="983"/>
      <c r="N41" s="983"/>
      <c r="O41" s="983"/>
      <c r="P41" s="983"/>
      <c r="Q41" s="983"/>
      <c r="R41" s="983"/>
    </row>
    <row r="42" spans="2:19" ht="21" customHeight="1"/>
    <row r="43" spans="2:19" ht="21" customHeight="1"/>
    <row r="44" spans="2:19" ht="21" customHeight="1">
      <c r="C44" s="89" t="s">
        <v>172</v>
      </c>
      <c r="D44" s="89"/>
      <c r="E44" s="89"/>
      <c r="F44" s="89"/>
      <c r="G44" s="89"/>
      <c r="H44" s="89"/>
      <c r="I44" s="89"/>
      <c r="J44" s="89"/>
      <c r="K44" s="89"/>
      <c r="L44" s="89"/>
      <c r="M44" s="89"/>
      <c r="N44" s="968">
        <v>0</v>
      </c>
      <c r="O44" s="968"/>
      <c r="P44" s="968"/>
      <c r="Q44" s="968"/>
      <c r="R44" s="117" t="s">
        <v>169</v>
      </c>
    </row>
    <row r="45" spans="2:19" ht="21" customHeight="1">
      <c r="C45" s="88"/>
      <c r="D45" s="88"/>
      <c r="E45" s="88"/>
      <c r="F45" s="88"/>
      <c r="G45" s="88"/>
      <c r="H45" s="88"/>
      <c r="I45" s="88"/>
      <c r="J45" s="88"/>
      <c r="K45" s="88"/>
      <c r="L45" s="88"/>
      <c r="M45" s="88"/>
      <c r="N45" s="88"/>
      <c r="O45" s="88"/>
      <c r="P45" s="88"/>
      <c r="Q45" s="88"/>
      <c r="R45" s="88"/>
    </row>
    <row r="46" spans="2:19" ht="21" customHeight="1">
      <c r="S46" s="400" t="s">
        <v>173</v>
      </c>
    </row>
    <row r="47" spans="2:19" s="187" customFormat="1" ht="18" customHeight="1">
      <c r="B47" s="201"/>
      <c r="C47" s="201"/>
      <c r="D47" s="201"/>
      <c r="E47" s="201"/>
      <c r="F47" s="201"/>
      <c r="G47" s="201"/>
      <c r="H47" s="201"/>
      <c r="I47" s="201"/>
      <c r="J47" s="201"/>
      <c r="K47" s="201"/>
      <c r="L47" s="201"/>
      <c r="M47" s="201"/>
      <c r="N47" s="201"/>
      <c r="O47" s="201"/>
      <c r="P47" s="201"/>
      <c r="Q47" s="201"/>
      <c r="R47" s="201"/>
      <c r="S47" s="201"/>
    </row>
    <row r="48" spans="2:19" s="187" customFormat="1" ht="18" customHeight="1">
      <c r="B48" s="201"/>
      <c r="C48" s="201"/>
      <c r="D48" s="201"/>
      <c r="E48" s="201"/>
      <c r="F48" s="201"/>
      <c r="G48" s="201"/>
      <c r="H48" s="201"/>
      <c r="I48" s="201"/>
      <c r="J48" s="201"/>
      <c r="K48" s="201"/>
      <c r="L48" s="201"/>
      <c r="M48" s="201"/>
      <c r="N48" s="201"/>
      <c r="O48" s="201"/>
      <c r="P48" s="201"/>
      <c r="Q48" s="201"/>
      <c r="R48" s="201"/>
      <c r="S48" s="201"/>
    </row>
    <row r="49" spans="2:19" s="187" customFormat="1" ht="18" customHeight="1">
      <c r="B49" s="201"/>
      <c r="C49" s="201"/>
      <c r="D49" s="201"/>
      <c r="E49" s="201"/>
      <c r="F49" s="201"/>
      <c r="G49" s="201"/>
      <c r="H49" s="201"/>
      <c r="I49" s="201"/>
      <c r="J49" s="201"/>
      <c r="K49" s="201"/>
      <c r="L49" s="201"/>
      <c r="M49" s="201"/>
      <c r="N49" s="201"/>
      <c r="O49" s="201"/>
      <c r="P49" s="201"/>
      <c r="Q49" s="201"/>
      <c r="R49" s="201"/>
      <c r="S49" s="201"/>
    </row>
    <row r="50" spans="2:19" s="187" customFormat="1" ht="18" customHeight="1">
      <c r="B50" s="201"/>
      <c r="C50" s="201"/>
      <c r="D50" s="201"/>
      <c r="E50" s="201"/>
      <c r="F50" s="201"/>
      <c r="G50" s="201"/>
      <c r="H50" s="201"/>
      <c r="I50" s="201"/>
      <c r="J50" s="201"/>
      <c r="K50" s="201"/>
      <c r="L50" s="201"/>
      <c r="M50" s="201"/>
      <c r="N50" s="201"/>
      <c r="O50" s="201"/>
      <c r="P50" s="201"/>
      <c r="Q50" s="201"/>
      <c r="R50" s="201"/>
      <c r="S50" s="201"/>
    </row>
    <row r="51" spans="2:19" s="187" customFormat="1" ht="18" customHeight="1">
      <c r="B51" s="201"/>
      <c r="C51" s="201"/>
      <c r="D51" s="201"/>
      <c r="E51" s="201"/>
      <c r="F51" s="201"/>
      <c r="G51" s="201"/>
      <c r="H51" s="201"/>
      <c r="I51" s="201"/>
      <c r="J51" s="201"/>
      <c r="K51" s="201"/>
      <c r="L51" s="201"/>
      <c r="M51" s="201"/>
      <c r="N51" s="201"/>
      <c r="O51" s="201"/>
      <c r="P51" s="201"/>
      <c r="Q51" s="201"/>
      <c r="R51" s="201"/>
      <c r="S51" s="201"/>
    </row>
    <row r="52" spans="2:19" s="187" customFormat="1" ht="18" customHeight="1">
      <c r="B52" s="201"/>
      <c r="C52" s="201"/>
      <c r="D52" s="201"/>
      <c r="E52" s="201"/>
      <c r="F52" s="201"/>
      <c r="G52" s="201"/>
      <c r="H52" s="201"/>
      <c r="I52" s="201"/>
      <c r="J52" s="201"/>
      <c r="K52" s="201"/>
      <c r="L52" s="201"/>
      <c r="M52" s="201"/>
      <c r="N52" s="201"/>
      <c r="O52" s="201"/>
      <c r="P52" s="201"/>
      <c r="Q52" s="201"/>
      <c r="R52" s="201"/>
      <c r="S52" s="201"/>
    </row>
    <row r="53" spans="2:19" s="187" customFormat="1" ht="18" customHeight="1">
      <c r="B53" s="201"/>
      <c r="C53" s="201"/>
      <c r="D53" s="201"/>
      <c r="E53" s="201"/>
      <c r="F53" s="201"/>
      <c r="G53" s="201"/>
      <c r="H53" s="201"/>
      <c r="I53" s="201"/>
      <c r="J53" s="201"/>
      <c r="K53" s="201"/>
      <c r="L53" s="201"/>
      <c r="M53" s="201"/>
      <c r="N53" s="201"/>
      <c r="O53" s="201"/>
      <c r="P53" s="201"/>
      <c r="Q53" s="201"/>
      <c r="R53" s="201"/>
      <c r="S53" s="201"/>
    </row>
    <row r="54" spans="2:19" s="187" customFormat="1" ht="18" customHeight="1">
      <c r="B54" s="201"/>
      <c r="C54" s="201"/>
      <c r="D54" s="201"/>
      <c r="E54" s="201"/>
      <c r="F54" s="201"/>
      <c r="G54" s="201"/>
      <c r="H54" s="201"/>
      <c r="I54" s="201"/>
      <c r="J54" s="201"/>
      <c r="K54" s="201"/>
      <c r="L54" s="201"/>
      <c r="M54" s="201"/>
      <c r="N54" s="201"/>
      <c r="O54" s="201"/>
      <c r="P54" s="201"/>
      <c r="Q54" s="201"/>
      <c r="R54" s="201"/>
      <c r="S54" s="201"/>
    </row>
    <row r="55" spans="2:19" s="187" customFormat="1" ht="18" customHeight="1">
      <c r="B55" s="201"/>
      <c r="C55" s="201"/>
      <c r="D55" s="201"/>
      <c r="E55" s="201"/>
      <c r="F55" s="201"/>
      <c r="G55" s="201"/>
      <c r="H55" s="201"/>
      <c r="I55" s="201"/>
      <c r="J55" s="201"/>
      <c r="K55" s="201"/>
      <c r="L55" s="201"/>
      <c r="M55" s="201"/>
      <c r="N55" s="201"/>
      <c r="O55" s="201"/>
      <c r="P55" s="201"/>
      <c r="Q55" s="201"/>
      <c r="R55" s="201"/>
      <c r="S55" s="201"/>
    </row>
    <row r="56" spans="2:19" s="187" customFormat="1" ht="18" customHeight="1">
      <c r="B56" s="201"/>
      <c r="C56" s="201"/>
      <c r="D56" s="201"/>
      <c r="E56" s="201"/>
      <c r="F56" s="201"/>
      <c r="G56" s="201"/>
      <c r="H56" s="201"/>
      <c r="I56" s="201"/>
      <c r="J56" s="201"/>
      <c r="K56" s="201"/>
      <c r="L56" s="201"/>
      <c r="M56" s="201"/>
      <c r="N56" s="201"/>
      <c r="O56" s="201"/>
      <c r="P56" s="201"/>
      <c r="Q56" s="201"/>
      <c r="R56" s="201"/>
      <c r="S56" s="201"/>
    </row>
    <row r="57" spans="2:19" s="187" customFormat="1" ht="18" customHeight="1">
      <c r="B57" s="201"/>
      <c r="C57" s="201"/>
      <c r="D57" s="201"/>
      <c r="E57" s="201"/>
      <c r="F57" s="201"/>
      <c r="G57" s="201"/>
      <c r="H57" s="201"/>
      <c r="I57" s="201"/>
      <c r="J57" s="201"/>
      <c r="K57" s="201"/>
      <c r="L57" s="201"/>
      <c r="M57" s="201"/>
      <c r="N57" s="201"/>
      <c r="O57" s="201"/>
      <c r="P57" s="201"/>
      <c r="Q57" s="201"/>
      <c r="R57" s="201"/>
      <c r="S57" s="201"/>
    </row>
    <row r="58" spans="2:19" s="187" customFormat="1" ht="18" customHeight="1">
      <c r="B58" s="201"/>
      <c r="C58" s="201"/>
      <c r="D58" s="201"/>
      <c r="E58" s="201"/>
      <c r="F58" s="201"/>
      <c r="G58" s="201"/>
      <c r="H58" s="201"/>
      <c r="I58" s="201"/>
      <c r="J58" s="201"/>
      <c r="K58" s="201"/>
      <c r="L58" s="201"/>
      <c r="M58" s="201"/>
      <c r="N58" s="201"/>
      <c r="O58" s="201"/>
      <c r="P58" s="201"/>
      <c r="Q58" s="201"/>
      <c r="R58" s="201"/>
      <c r="S58" s="201"/>
    </row>
    <row r="59" spans="2:19" s="187" customFormat="1" ht="18" customHeight="1">
      <c r="B59" s="201"/>
      <c r="C59" s="201"/>
      <c r="D59" s="201"/>
      <c r="E59" s="201"/>
      <c r="F59" s="201"/>
      <c r="G59" s="201"/>
      <c r="H59" s="201"/>
      <c r="I59" s="201"/>
      <c r="J59" s="201"/>
      <c r="K59" s="201"/>
      <c r="L59" s="201"/>
      <c r="M59" s="201"/>
      <c r="N59" s="201"/>
      <c r="O59" s="201"/>
      <c r="P59" s="201"/>
      <c r="Q59" s="201"/>
      <c r="R59" s="201"/>
      <c r="S59" s="201"/>
    </row>
    <row r="60" spans="2:19" s="187" customFormat="1" ht="18" customHeight="1">
      <c r="B60" s="201"/>
      <c r="C60" s="201"/>
      <c r="D60" s="201"/>
      <c r="E60" s="201"/>
      <c r="F60" s="201"/>
      <c r="G60" s="201"/>
      <c r="H60" s="201"/>
      <c r="I60" s="201"/>
      <c r="J60" s="201"/>
      <c r="K60" s="201"/>
      <c r="L60" s="201"/>
      <c r="M60" s="201"/>
      <c r="N60" s="201"/>
      <c r="O60" s="201"/>
      <c r="P60" s="201"/>
      <c r="Q60" s="201"/>
      <c r="R60" s="201"/>
      <c r="S60" s="201"/>
    </row>
    <row r="61" spans="2:19" s="187" customFormat="1" ht="18" customHeight="1">
      <c r="B61" s="201"/>
      <c r="C61" s="201"/>
      <c r="D61" s="201"/>
      <c r="E61" s="201"/>
      <c r="F61" s="201"/>
      <c r="G61" s="201"/>
      <c r="H61" s="201"/>
      <c r="I61" s="201"/>
      <c r="J61" s="201"/>
      <c r="K61" s="201"/>
      <c r="L61" s="201"/>
      <c r="M61" s="201"/>
      <c r="N61" s="201"/>
      <c r="O61" s="201"/>
      <c r="P61" s="201"/>
      <c r="Q61" s="201"/>
      <c r="R61" s="201"/>
      <c r="S61" s="201"/>
    </row>
    <row r="62" spans="2:19" s="187" customFormat="1" ht="18" customHeight="1">
      <c r="B62" s="201"/>
      <c r="C62" s="201"/>
      <c r="D62" s="201"/>
      <c r="E62" s="201"/>
      <c r="F62" s="201"/>
      <c r="G62" s="201"/>
      <c r="H62" s="201"/>
      <c r="I62" s="201"/>
      <c r="J62" s="201"/>
      <c r="K62" s="201"/>
      <c r="L62" s="201"/>
      <c r="M62" s="201"/>
      <c r="N62" s="201"/>
      <c r="O62" s="201"/>
      <c r="P62" s="201"/>
      <c r="Q62" s="201"/>
      <c r="R62" s="201"/>
      <c r="S62" s="201"/>
    </row>
    <row r="63" spans="2:19" s="187" customFormat="1" ht="18" customHeight="1">
      <c r="B63" s="201"/>
      <c r="C63" s="201"/>
      <c r="D63" s="201"/>
      <c r="E63" s="201"/>
      <c r="F63" s="201"/>
      <c r="G63" s="201"/>
      <c r="H63" s="201"/>
      <c r="I63" s="201"/>
      <c r="J63" s="201"/>
      <c r="K63" s="201"/>
      <c r="L63" s="201"/>
      <c r="M63" s="201"/>
      <c r="N63" s="201"/>
      <c r="O63" s="201"/>
      <c r="P63" s="201"/>
      <c r="Q63" s="201"/>
      <c r="R63" s="201"/>
      <c r="S63" s="201"/>
    </row>
    <row r="64" spans="2:19" s="187" customFormat="1" ht="18" customHeight="1">
      <c r="B64" s="201"/>
      <c r="C64" s="201"/>
      <c r="D64" s="201"/>
      <c r="E64" s="201"/>
      <c r="F64" s="201"/>
      <c r="G64" s="201"/>
      <c r="H64" s="201"/>
      <c r="I64" s="201"/>
      <c r="J64" s="201"/>
      <c r="K64" s="201"/>
      <c r="L64" s="201"/>
      <c r="M64" s="201"/>
      <c r="N64" s="201"/>
      <c r="O64" s="201"/>
      <c r="P64" s="201"/>
      <c r="Q64" s="201"/>
      <c r="R64" s="201"/>
      <c r="S64" s="201"/>
    </row>
    <row r="65" spans="2:19" s="187" customFormat="1" ht="18" customHeight="1">
      <c r="B65" s="201"/>
      <c r="C65" s="201"/>
      <c r="D65" s="201"/>
      <c r="E65" s="201"/>
      <c r="F65" s="201"/>
      <c r="G65" s="201"/>
      <c r="H65" s="201"/>
      <c r="I65" s="201"/>
      <c r="J65" s="201"/>
      <c r="K65" s="201"/>
      <c r="L65" s="201"/>
      <c r="M65" s="201"/>
      <c r="N65" s="201"/>
      <c r="O65" s="201"/>
      <c r="P65" s="201"/>
      <c r="Q65" s="201"/>
      <c r="R65" s="201"/>
      <c r="S65" s="201"/>
    </row>
    <row r="66" spans="2:19" s="187" customFormat="1" ht="18" customHeight="1">
      <c r="B66" s="201"/>
      <c r="C66" s="201"/>
      <c r="D66" s="201"/>
      <c r="E66" s="201"/>
      <c r="F66" s="201"/>
      <c r="G66" s="201"/>
      <c r="H66" s="201"/>
      <c r="I66" s="201"/>
      <c r="J66" s="201"/>
      <c r="K66" s="201"/>
      <c r="L66" s="201"/>
      <c r="M66" s="201"/>
      <c r="N66" s="201"/>
      <c r="O66" s="201"/>
      <c r="P66" s="201"/>
      <c r="Q66" s="201"/>
      <c r="R66" s="201"/>
      <c r="S66" s="201"/>
    </row>
    <row r="67" spans="2:19" s="187" customFormat="1" ht="18" customHeight="1">
      <c r="B67" s="201"/>
      <c r="C67" s="201"/>
      <c r="D67" s="201"/>
      <c r="E67" s="201"/>
      <c r="F67" s="201"/>
      <c r="G67" s="201"/>
      <c r="H67" s="201"/>
      <c r="I67" s="201"/>
      <c r="J67" s="201"/>
      <c r="K67" s="201"/>
      <c r="L67" s="201"/>
      <c r="M67" s="201"/>
      <c r="N67" s="201"/>
      <c r="O67" s="201"/>
      <c r="P67" s="201"/>
      <c r="Q67" s="201"/>
      <c r="R67" s="201"/>
      <c r="S67" s="201"/>
    </row>
    <row r="68" spans="2:19" s="187" customFormat="1" ht="18" customHeight="1">
      <c r="B68" s="201"/>
      <c r="C68" s="201"/>
      <c r="D68" s="201"/>
      <c r="E68" s="201"/>
      <c r="F68" s="201"/>
      <c r="G68" s="201"/>
      <c r="H68" s="201"/>
      <c r="I68" s="201"/>
      <c r="J68" s="201"/>
      <c r="K68" s="201"/>
      <c r="L68" s="201"/>
      <c r="M68" s="201"/>
      <c r="N68" s="201"/>
      <c r="O68" s="201"/>
      <c r="P68" s="201"/>
      <c r="Q68" s="201"/>
      <c r="R68" s="201"/>
      <c r="S68" s="201"/>
    </row>
    <row r="69" spans="2:19" s="187" customFormat="1" ht="18" customHeight="1">
      <c r="B69" s="201"/>
      <c r="C69" s="201"/>
      <c r="D69" s="201"/>
      <c r="E69" s="201"/>
      <c r="F69" s="201"/>
      <c r="G69" s="201"/>
      <c r="H69" s="201"/>
      <c r="I69" s="201"/>
      <c r="J69" s="201"/>
      <c r="K69" s="201"/>
      <c r="L69" s="201"/>
      <c r="M69" s="201"/>
      <c r="N69" s="201"/>
      <c r="O69" s="201"/>
      <c r="P69" s="201"/>
      <c r="Q69" s="201"/>
      <c r="R69" s="201"/>
      <c r="S69" s="201"/>
    </row>
    <row r="70" spans="2:19" s="187" customFormat="1" ht="18" customHeight="1">
      <c r="B70" s="201"/>
      <c r="C70" s="201"/>
      <c r="D70" s="201"/>
      <c r="E70" s="201"/>
      <c r="F70" s="201"/>
      <c r="G70" s="201"/>
      <c r="H70" s="201"/>
      <c r="I70" s="201"/>
      <c r="J70" s="201"/>
      <c r="K70" s="201"/>
      <c r="L70" s="201"/>
      <c r="M70" s="201"/>
      <c r="N70" s="201"/>
      <c r="O70" s="201"/>
      <c r="P70" s="201"/>
      <c r="Q70" s="201"/>
      <c r="R70" s="201"/>
      <c r="S70" s="201"/>
    </row>
    <row r="71" spans="2:19" s="187" customFormat="1" ht="18" customHeight="1">
      <c r="B71" s="201"/>
      <c r="C71" s="201"/>
      <c r="D71" s="201"/>
      <c r="E71" s="201"/>
      <c r="F71" s="201"/>
      <c r="G71" s="201"/>
      <c r="H71" s="201"/>
      <c r="I71" s="201"/>
      <c r="J71" s="201"/>
      <c r="K71" s="201"/>
      <c r="L71" s="201"/>
      <c r="M71" s="201"/>
      <c r="N71" s="201"/>
      <c r="O71" s="201"/>
      <c r="P71" s="201"/>
      <c r="Q71" s="201"/>
      <c r="R71" s="201"/>
      <c r="S71" s="201"/>
    </row>
    <row r="72" spans="2:19" s="187" customFormat="1" ht="18" customHeight="1">
      <c r="B72" s="201"/>
      <c r="C72" s="201"/>
      <c r="D72" s="201"/>
      <c r="E72" s="201"/>
      <c r="F72" s="201"/>
      <c r="G72" s="201"/>
      <c r="H72" s="201"/>
      <c r="I72" s="201"/>
      <c r="J72" s="201"/>
      <c r="K72" s="201"/>
      <c r="L72" s="201"/>
      <c r="M72" s="201"/>
      <c r="N72" s="201"/>
      <c r="O72" s="201"/>
      <c r="P72" s="201"/>
      <c r="Q72" s="201"/>
      <c r="R72" s="201"/>
      <c r="S72" s="201"/>
    </row>
    <row r="73" spans="2:19" s="187" customFormat="1" ht="18" customHeight="1">
      <c r="B73" s="201"/>
      <c r="C73" s="201"/>
      <c r="D73" s="201"/>
      <c r="E73" s="201"/>
      <c r="F73" s="201"/>
      <c r="G73" s="201"/>
      <c r="H73" s="201"/>
      <c r="I73" s="201"/>
      <c r="J73" s="201"/>
      <c r="K73" s="201"/>
      <c r="L73" s="201"/>
      <c r="M73" s="201"/>
      <c r="N73" s="201"/>
      <c r="O73" s="201"/>
      <c r="P73" s="201"/>
      <c r="Q73" s="201"/>
      <c r="R73" s="201"/>
      <c r="S73" s="201"/>
    </row>
    <row r="74" spans="2:19" s="187" customFormat="1" ht="18" customHeight="1">
      <c r="B74" s="201"/>
      <c r="C74" s="201"/>
      <c r="D74" s="201"/>
      <c r="E74" s="201"/>
      <c r="F74" s="201"/>
      <c r="G74" s="201"/>
      <c r="H74" s="201"/>
      <c r="I74" s="201"/>
      <c r="J74" s="201"/>
      <c r="K74" s="201"/>
      <c r="L74" s="201"/>
      <c r="M74" s="201"/>
      <c r="N74" s="201"/>
      <c r="O74" s="201"/>
      <c r="P74" s="201"/>
      <c r="Q74" s="201"/>
      <c r="R74" s="201"/>
      <c r="S74" s="201"/>
    </row>
    <row r="75" spans="2:19" s="187" customFormat="1" ht="18" customHeight="1">
      <c r="B75" s="201"/>
      <c r="C75" s="201"/>
      <c r="D75" s="201"/>
      <c r="E75" s="201"/>
      <c r="F75" s="201"/>
      <c r="G75" s="201"/>
      <c r="H75" s="201"/>
      <c r="I75" s="201"/>
      <c r="J75" s="201"/>
      <c r="K75" s="201"/>
      <c r="L75" s="201"/>
      <c r="M75" s="201"/>
      <c r="N75" s="201"/>
      <c r="O75" s="201"/>
      <c r="P75" s="201"/>
      <c r="Q75" s="201"/>
      <c r="R75" s="201"/>
      <c r="S75" s="201"/>
    </row>
    <row r="76" spans="2:19" s="187" customFormat="1" ht="18" customHeight="1">
      <c r="B76" s="201"/>
      <c r="C76" s="201"/>
      <c r="D76" s="201"/>
      <c r="E76" s="201"/>
      <c r="F76" s="201"/>
      <c r="G76" s="201"/>
      <c r="H76" s="201"/>
      <c r="I76" s="201"/>
      <c r="J76" s="201"/>
      <c r="K76" s="201"/>
      <c r="L76" s="201"/>
      <c r="M76" s="201"/>
      <c r="N76" s="201"/>
      <c r="O76" s="201"/>
      <c r="P76" s="201"/>
      <c r="Q76" s="201"/>
      <c r="R76" s="201"/>
      <c r="S76" s="201"/>
    </row>
    <row r="77" spans="2:19" s="187" customFormat="1" ht="18" customHeight="1">
      <c r="B77" s="201"/>
      <c r="C77" s="201"/>
      <c r="D77" s="201"/>
      <c r="E77" s="201"/>
      <c r="F77" s="201"/>
      <c r="G77" s="201"/>
      <c r="H77" s="201"/>
      <c r="I77" s="201"/>
      <c r="J77" s="201"/>
      <c r="K77" s="201"/>
      <c r="L77" s="201"/>
      <c r="M77" s="201"/>
      <c r="N77" s="201"/>
      <c r="O77" s="201"/>
      <c r="P77" s="201"/>
      <c r="Q77" s="201"/>
      <c r="R77" s="201"/>
      <c r="S77" s="201"/>
    </row>
    <row r="78" spans="2:19" s="187" customFormat="1" ht="18" customHeight="1">
      <c r="B78" s="201"/>
      <c r="C78" s="201"/>
      <c r="D78" s="201"/>
      <c r="E78" s="201"/>
      <c r="F78" s="201"/>
      <c r="G78" s="201"/>
      <c r="H78" s="201"/>
      <c r="I78" s="201"/>
      <c r="J78" s="201"/>
      <c r="K78" s="201"/>
      <c r="L78" s="201"/>
      <c r="M78" s="201"/>
      <c r="N78" s="201"/>
      <c r="O78" s="201"/>
      <c r="P78" s="201"/>
      <c r="Q78" s="201"/>
      <c r="R78" s="201"/>
      <c r="S78" s="201"/>
    </row>
    <row r="79" spans="2:19" s="187" customFormat="1" ht="18" customHeight="1">
      <c r="B79" s="201"/>
      <c r="C79" s="201"/>
      <c r="D79" s="201"/>
      <c r="E79" s="201"/>
      <c r="F79" s="201"/>
      <c r="G79" s="201"/>
      <c r="H79" s="201"/>
      <c r="I79" s="201"/>
      <c r="J79" s="201"/>
      <c r="K79" s="201"/>
      <c r="L79" s="201"/>
      <c r="M79" s="201"/>
      <c r="N79" s="201"/>
      <c r="O79" s="201"/>
      <c r="P79" s="201"/>
      <c r="Q79" s="201"/>
      <c r="R79" s="201"/>
      <c r="S79" s="201"/>
    </row>
    <row r="80" spans="2:19" s="187" customFormat="1" ht="18" customHeight="1">
      <c r="B80" s="201"/>
      <c r="C80" s="201"/>
      <c r="D80" s="201"/>
      <c r="E80" s="201"/>
      <c r="F80" s="201"/>
      <c r="G80" s="201"/>
      <c r="H80" s="201"/>
      <c r="I80" s="201"/>
      <c r="J80" s="201"/>
      <c r="K80" s="201"/>
      <c r="L80" s="201"/>
      <c r="M80" s="201"/>
      <c r="N80" s="201"/>
      <c r="O80" s="201"/>
      <c r="P80" s="201"/>
      <c r="Q80" s="201"/>
      <c r="R80" s="201"/>
      <c r="S80" s="201"/>
    </row>
    <row r="81" spans="2:19" s="187" customFormat="1" ht="18" customHeight="1">
      <c r="B81" s="201"/>
      <c r="C81" s="201"/>
      <c r="D81" s="201"/>
      <c r="E81" s="201"/>
      <c r="F81" s="201"/>
      <c r="G81" s="201"/>
      <c r="H81" s="201"/>
      <c r="I81" s="201"/>
      <c r="J81" s="201"/>
      <c r="K81" s="201"/>
      <c r="L81" s="201"/>
      <c r="M81" s="201"/>
      <c r="N81" s="201"/>
      <c r="O81" s="201"/>
      <c r="P81" s="201"/>
      <c r="Q81" s="201"/>
      <c r="R81" s="201"/>
      <c r="S81" s="201"/>
    </row>
    <row r="82" spans="2:19" s="187" customFormat="1" ht="18" customHeight="1">
      <c r="B82" s="201"/>
      <c r="C82" s="201"/>
      <c r="D82" s="201"/>
      <c r="E82" s="201"/>
      <c r="F82" s="201"/>
      <c r="G82" s="201"/>
      <c r="H82" s="201"/>
      <c r="I82" s="201"/>
      <c r="J82" s="201"/>
      <c r="K82" s="201"/>
      <c r="L82" s="201"/>
      <c r="M82" s="201"/>
      <c r="N82" s="201"/>
      <c r="O82" s="201"/>
      <c r="P82" s="201"/>
      <c r="Q82" s="201"/>
      <c r="R82" s="201"/>
      <c r="S82" s="201"/>
    </row>
    <row r="83" spans="2:19" s="187" customFormat="1" ht="18" customHeight="1">
      <c r="B83" s="201"/>
      <c r="C83" s="201"/>
      <c r="D83" s="201"/>
      <c r="E83" s="201"/>
      <c r="F83" s="201"/>
      <c r="G83" s="201"/>
      <c r="H83" s="201"/>
      <c r="I83" s="201"/>
      <c r="J83" s="201"/>
      <c r="K83" s="201"/>
      <c r="L83" s="201"/>
      <c r="M83" s="201"/>
      <c r="N83" s="201"/>
      <c r="O83" s="201"/>
      <c r="P83" s="201"/>
      <c r="Q83" s="201"/>
      <c r="R83" s="201"/>
      <c r="S83" s="201"/>
    </row>
    <row r="84" spans="2:19" s="187" customFormat="1" ht="18" customHeight="1">
      <c r="B84" s="201"/>
      <c r="C84" s="201"/>
      <c r="D84" s="201"/>
      <c r="E84" s="201"/>
      <c r="F84" s="201"/>
      <c r="G84" s="201"/>
      <c r="H84" s="201"/>
      <c r="I84" s="201"/>
      <c r="J84" s="201"/>
      <c r="K84" s="201"/>
      <c r="L84" s="201"/>
      <c r="M84" s="201"/>
      <c r="N84" s="201"/>
      <c r="O84" s="201"/>
      <c r="P84" s="201"/>
      <c r="Q84" s="201"/>
      <c r="R84" s="201"/>
      <c r="S84" s="201"/>
    </row>
    <row r="85" spans="2:19" s="187" customFormat="1" ht="18" customHeight="1">
      <c r="B85" s="201"/>
      <c r="C85" s="201"/>
      <c r="D85" s="201"/>
      <c r="E85" s="201"/>
      <c r="F85" s="201"/>
      <c r="G85" s="201"/>
      <c r="H85" s="201"/>
      <c r="I85" s="201"/>
      <c r="J85" s="201"/>
      <c r="K85" s="201"/>
      <c r="L85" s="201"/>
      <c r="M85" s="201"/>
      <c r="N85" s="201"/>
      <c r="O85" s="201"/>
      <c r="P85" s="201"/>
      <c r="Q85" s="201"/>
      <c r="R85" s="201"/>
      <c r="S85" s="201"/>
    </row>
    <row r="86" spans="2:19" s="187" customFormat="1" ht="18" customHeight="1">
      <c r="B86" s="201"/>
      <c r="C86" s="201"/>
      <c r="D86" s="201"/>
      <c r="E86" s="201"/>
      <c r="F86" s="201"/>
      <c r="G86" s="201"/>
      <c r="H86" s="201"/>
      <c r="I86" s="201"/>
      <c r="J86" s="201"/>
      <c r="K86" s="201"/>
      <c r="L86" s="201"/>
      <c r="M86" s="201"/>
      <c r="N86" s="201"/>
      <c r="O86" s="201"/>
      <c r="P86" s="201"/>
      <c r="Q86" s="201"/>
      <c r="R86" s="201"/>
      <c r="S86" s="201"/>
    </row>
    <row r="87" spans="2:19" s="187" customFormat="1" ht="18" customHeight="1">
      <c r="B87" s="201"/>
      <c r="C87" s="201"/>
      <c r="D87" s="201"/>
      <c r="E87" s="201"/>
      <c r="F87" s="201"/>
      <c r="G87" s="201"/>
      <c r="H87" s="201"/>
      <c r="I87" s="201"/>
      <c r="J87" s="201"/>
      <c r="K87" s="201"/>
      <c r="L87" s="201"/>
      <c r="M87" s="201"/>
      <c r="N87" s="201"/>
      <c r="O87" s="201"/>
      <c r="P87" s="201"/>
      <c r="Q87" s="201"/>
      <c r="R87" s="201"/>
      <c r="S87" s="201"/>
    </row>
    <row r="88" spans="2:19" s="187" customFormat="1" ht="18" customHeight="1">
      <c r="B88" s="201"/>
      <c r="C88" s="201"/>
      <c r="D88" s="201"/>
      <c r="E88" s="201"/>
      <c r="F88" s="201"/>
      <c r="G88" s="201"/>
      <c r="H88" s="201"/>
      <c r="I88" s="201"/>
      <c r="J88" s="201"/>
      <c r="K88" s="201"/>
      <c r="L88" s="201"/>
      <c r="M88" s="201"/>
      <c r="N88" s="201"/>
      <c r="O88" s="201"/>
      <c r="P88" s="201"/>
      <c r="Q88" s="201"/>
      <c r="R88" s="201"/>
      <c r="S88" s="201"/>
    </row>
    <row r="89" spans="2:19" s="187" customFormat="1" ht="18" customHeight="1">
      <c r="B89" s="201"/>
      <c r="C89" s="201"/>
      <c r="D89" s="201"/>
      <c r="E89" s="201"/>
      <c r="F89" s="201"/>
      <c r="G89" s="201"/>
      <c r="H89" s="201"/>
      <c r="I89" s="201"/>
      <c r="J89" s="201"/>
      <c r="K89" s="201"/>
      <c r="L89" s="201"/>
      <c r="M89" s="201"/>
      <c r="N89" s="201"/>
      <c r="O89" s="201"/>
      <c r="P89" s="201"/>
      <c r="Q89" s="201"/>
      <c r="R89" s="201"/>
      <c r="S89" s="201"/>
    </row>
    <row r="90" spans="2:19" s="187" customFormat="1" ht="18" customHeight="1">
      <c r="B90" s="201"/>
      <c r="C90" s="201"/>
      <c r="D90" s="201"/>
      <c r="E90" s="201"/>
      <c r="F90" s="201"/>
      <c r="G90" s="201"/>
      <c r="H90" s="201"/>
      <c r="I90" s="201"/>
      <c r="J90" s="201"/>
      <c r="K90" s="201"/>
      <c r="L90" s="201"/>
      <c r="M90" s="201"/>
      <c r="N90" s="201"/>
      <c r="O90" s="201"/>
      <c r="P90" s="201"/>
      <c r="Q90" s="201"/>
      <c r="R90" s="201"/>
      <c r="S90" s="201"/>
    </row>
    <row r="91" spans="2:19" s="187" customFormat="1" ht="18" customHeight="1">
      <c r="B91" s="201"/>
      <c r="C91" s="201"/>
      <c r="D91" s="201"/>
      <c r="E91" s="201"/>
      <c r="F91" s="201"/>
      <c r="G91" s="201"/>
      <c r="H91" s="201"/>
      <c r="I91" s="201"/>
      <c r="J91" s="201"/>
      <c r="K91" s="201"/>
      <c r="L91" s="201"/>
      <c r="M91" s="201"/>
      <c r="N91" s="201"/>
      <c r="O91" s="201"/>
      <c r="P91" s="201"/>
      <c r="Q91" s="201"/>
      <c r="R91" s="201"/>
      <c r="S91" s="201"/>
    </row>
    <row r="92" spans="2:19" s="187" customFormat="1" ht="18" customHeight="1">
      <c r="B92" s="201"/>
      <c r="C92" s="201"/>
      <c r="D92" s="201"/>
      <c r="E92" s="201"/>
      <c r="F92" s="201"/>
      <c r="G92" s="201"/>
      <c r="H92" s="201"/>
      <c r="I92" s="201"/>
      <c r="J92" s="201"/>
      <c r="K92" s="201"/>
      <c r="L92" s="201"/>
      <c r="M92" s="201"/>
      <c r="N92" s="201"/>
      <c r="O92" s="201"/>
      <c r="P92" s="201"/>
      <c r="Q92" s="201"/>
      <c r="R92" s="201"/>
      <c r="S92" s="201"/>
    </row>
    <row r="93" spans="2:19" s="187" customFormat="1" ht="18" customHeight="1">
      <c r="B93" s="201"/>
      <c r="C93" s="201"/>
      <c r="D93" s="201"/>
      <c r="E93" s="201"/>
      <c r="F93" s="201"/>
      <c r="G93" s="201"/>
      <c r="H93" s="201"/>
      <c r="I93" s="201"/>
      <c r="J93" s="201"/>
      <c r="K93" s="201"/>
      <c r="L93" s="201"/>
      <c r="M93" s="201"/>
      <c r="N93" s="201"/>
      <c r="O93" s="201"/>
      <c r="P93" s="201"/>
      <c r="Q93" s="201"/>
      <c r="R93" s="201"/>
      <c r="S93" s="201"/>
    </row>
    <row r="94" spans="2:19" s="187" customFormat="1" ht="18" customHeight="1">
      <c r="B94" s="201"/>
      <c r="C94" s="201"/>
      <c r="D94" s="201"/>
      <c r="E94" s="201"/>
      <c r="F94" s="201"/>
      <c r="G94" s="201"/>
      <c r="H94" s="201"/>
      <c r="I94" s="201"/>
      <c r="J94" s="201"/>
      <c r="K94" s="201"/>
      <c r="L94" s="201"/>
      <c r="M94" s="201"/>
      <c r="N94" s="201"/>
      <c r="O94" s="201"/>
      <c r="P94" s="201"/>
      <c r="Q94" s="201"/>
      <c r="R94" s="201"/>
      <c r="S94" s="201"/>
    </row>
    <row r="95" spans="2:19" s="187" customFormat="1" ht="18" customHeight="1">
      <c r="B95" s="201"/>
      <c r="C95" s="201"/>
      <c r="D95" s="201"/>
      <c r="E95" s="201"/>
      <c r="F95" s="201"/>
      <c r="G95" s="201"/>
      <c r="H95" s="201"/>
      <c r="I95" s="201"/>
      <c r="J95" s="201"/>
      <c r="K95" s="201"/>
      <c r="L95" s="201"/>
      <c r="M95" s="201"/>
      <c r="N95" s="201"/>
      <c r="O95" s="201"/>
      <c r="P95" s="201"/>
      <c r="Q95" s="201"/>
      <c r="R95" s="201"/>
      <c r="S95" s="201"/>
    </row>
    <row r="96" spans="2:19" s="187" customFormat="1" ht="18" customHeight="1">
      <c r="B96" s="201"/>
      <c r="C96" s="201"/>
      <c r="D96" s="201"/>
      <c r="E96" s="201"/>
      <c r="F96" s="201"/>
      <c r="G96" s="201"/>
      <c r="H96" s="201"/>
      <c r="I96" s="201"/>
      <c r="J96" s="201"/>
      <c r="K96" s="201"/>
      <c r="L96" s="201"/>
      <c r="M96" s="201"/>
      <c r="N96" s="201"/>
      <c r="O96" s="201"/>
      <c r="P96" s="201"/>
      <c r="Q96" s="201"/>
      <c r="R96" s="201"/>
      <c r="S96" s="201"/>
    </row>
    <row r="97" spans="2:19" s="187" customFormat="1" ht="18" customHeight="1">
      <c r="B97" s="201"/>
      <c r="C97" s="201"/>
      <c r="D97" s="201"/>
      <c r="E97" s="201"/>
      <c r="F97" s="201"/>
      <c r="G97" s="201"/>
      <c r="H97" s="201"/>
      <c r="I97" s="201"/>
      <c r="J97" s="201"/>
      <c r="K97" s="201"/>
      <c r="L97" s="201"/>
      <c r="M97" s="201"/>
      <c r="N97" s="201"/>
      <c r="O97" s="201"/>
      <c r="P97" s="201"/>
      <c r="Q97" s="201"/>
      <c r="R97" s="201"/>
      <c r="S97" s="201"/>
    </row>
    <row r="98" spans="2:19" s="187" customFormat="1" ht="18" customHeight="1">
      <c r="B98" s="201"/>
      <c r="C98" s="201"/>
      <c r="D98" s="201"/>
      <c r="E98" s="201"/>
      <c r="F98" s="201"/>
      <c r="G98" s="201"/>
      <c r="H98" s="201"/>
      <c r="I98" s="201"/>
      <c r="J98" s="201"/>
      <c r="K98" s="201"/>
      <c r="L98" s="201"/>
      <c r="M98" s="201"/>
      <c r="N98" s="201"/>
      <c r="O98" s="201"/>
      <c r="P98" s="201"/>
      <c r="Q98" s="201"/>
      <c r="R98" s="201"/>
      <c r="S98" s="201"/>
    </row>
    <row r="99" spans="2:19" s="187" customFormat="1" ht="18" customHeight="1">
      <c r="B99" s="201"/>
      <c r="C99" s="201"/>
      <c r="D99" s="201"/>
      <c r="E99" s="201"/>
      <c r="F99" s="201"/>
      <c r="G99" s="201"/>
      <c r="H99" s="201"/>
      <c r="I99" s="201"/>
      <c r="J99" s="201"/>
      <c r="K99" s="201"/>
      <c r="L99" s="201"/>
      <c r="M99" s="201"/>
      <c r="N99" s="201"/>
      <c r="O99" s="201"/>
      <c r="P99" s="201"/>
      <c r="Q99" s="201"/>
      <c r="R99" s="201"/>
      <c r="S99" s="201"/>
    </row>
    <row r="100" spans="2:19" s="187" customFormat="1" ht="18" customHeight="1">
      <c r="B100" s="201"/>
      <c r="C100" s="201"/>
      <c r="D100" s="201"/>
      <c r="E100" s="201"/>
      <c r="F100" s="201"/>
      <c r="G100" s="201"/>
      <c r="H100" s="201"/>
      <c r="I100" s="201"/>
      <c r="J100" s="201"/>
      <c r="K100" s="201"/>
      <c r="L100" s="201"/>
      <c r="M100" s="201"/>
      <c r="N100" s="201"/>
      <c r="O100" s="201"/>
      <c r="P100" s="201"/>
      <c r="Q100" s="201"/>
      <c r="R100" s="201"/>
      <c r="S100" s="201"/>
    </row>
    <row r="101" spans="2:19" s="187" customFormat="1" ht="18" customHeight="1">
      <c r="B101" s="201"/>
      <c r="C101" s="201"/>
      <c r="D101" s="201"/>
      <c r="E101" s="201"/>
      <c r="F101" s="201"/>
      <c r="G101" s="201"/>
      <c r="H101" s="201"/>
      <c r="I101" s="201"/>
      <c r="J101" s="201"/>
      <c r="K101" s="201"/>
      <c r="L101" s="201"/>
      <c r="M101" s="201"/>
      <c r="N101" s="201"/>
      <c r="O101" s="201"/>
      <c r="P101" s="201"/>
      <c r="Q101" s="201"/>
      <c r="R101" s="201"/>
      <c r="S101" s="201"/>
    </row>
    <row r="102" spans="2:19" s="187" customFormat="1" ht="18" customHeight="1">
      <c r="B102" s="201"/>
      <c r="C102" s="201"/>
      <c r="D102" s="201"/>
      <c r="E102" s="201"/>
      <c r="F102" s="201"/>
      <c r="G102" s="201"/>
      <c r="H102" s="201"/>
      <c r="I102" s="201"/>
      <c r="J102" s="201"/>
      <c r="K102" s="201"/>
      <c r="L102" s="201"/>
      <c r="M102" s="201"/>
      <c r="N102" s="201"/>
      <c r="O102" s="201"/>
      <c r="P102" s="201"/>
      <c r="Q102" s="201"/>
      <c r="R102" s="201"/>
      <c r="S102" s="201"/>
    </row>
    <row r="103" spans="2:19" s="187" customFormat="1" ht="18" customHeight="1">
      <c r="B103" s="201"/>
      <c r="C103" s="201"/>
      <c r="D103" s="201"/>
      <c r="E103" s="201"/>
      <c r="F103" s="201"/>
      <c r="G103" s="201"/>
      <c r="H103" s="201"/>
      <c r="I103" s="201"/>
      <c r="J103" s="201"/>
      <c r="K103" s="201"/>
      <c r="L103" s="201"/>
      <c r="M103" s="201"/>
      <c r="N103" s="201"/>
      <c r="O103" s="201"/>
      <c r="P103" s="201"/>
      <c r="Q103" s="201"/>
      <c r="R103" s="201"/>
      <c r="S103" s="201"/>
    </row>
    <row r="104" spans="2:19" s="187" customFormat="1" ht="18" customHeight="1">
      <c r="B104" s="201"/>
      <c r="C104" s="201"/>
      <c r="D104" s="201"/>
      <c r="E104" s="201"/>
      <c r="F104" s="201"/>
      <c r="G104" s="201"/>
      <c r="H104" s="201"/>
      <c r="I104" s="201"/>
      <c r="J104" s="201"/>
      <c r="K104" s="201"/>
      <c r="L104" s="201"/>
      <c r="M104" s="201"/>
      <c r="N104" s="201"/>
      <c r="O104" s="201"/>
      <c r="P104" s="201"/>
      <c r="Q104" s="201"/>
      <c r="R104" s="201"/>
      <c r="S104" s="201"/>
    </row>
    <row r="105" spans="2:19" s="187" customFormat="1" ht="18" customHeight="1">
      <c r="B105" s="201"/>
      <c r="C105" s="201"/>
      <c r="D105" s="201"/>
      <c r="E105" s="201"/>
      <c r="F105" s="201"/>
      <c r="G105" s="201"/>
      <c r="H105" s="201"/>
      <c r="I105" s="201"/>
      <c r="J105" s="201"/>
      <c r="K105" s="201"/>
      <c r="L105" s="201"/>
      <c r="M105" s="201"/>
      <c r="N105" s="201"/>
      <c r="O105" s="201"/>
      <c r="P105" s="201"/>
      <c r="Q105" s="201"/>
      <c r="R105" s="201"/>
      <c r="S105" s="201"/>
    </row>
    <row r="106" spans="2:19" s="187" customFormat="1" ht="18" customHeight="1">
      <c r="B106" s="201"/>
      <c r="C106" s="201"/>
      <c r="D106" s="201"/>
      <c r="E106" s="201"/>
      <c r="F106" s="201"/>
      <c r="G106" s="201"/>
      <c r="H106" s="201"/>
      <c r="I106" s="201"/>
      <c r="J106" s="201"/>
      <c r="K106" s="201"/>
      <c r="L106" s="201"/>
      <c r="M106" s="201"/>
      <c r="N106" s="201"/>
      <c r="O106" s="201"/>
      <c r="P106" s="201"/>
      <c r="Q106" s="201"/>
      <c r="R106" s="201"/>
      <c r="S106" s="201"/>
    </row>
    <row r="107" spans="2:19" s="187" customFormat="1" ht="18" customHeight="1">
      <c r="B107" s="201"/>
      <c r="C107" s="201"/>
      <c r="D107" s="201"/>
      <c r="E107" s="201"/>
      <c r="F107" s="201"/>
      <c r="G107" s="201"/>
      <c r="H107" s="201"/>
      <c r="I107" s="201"/>
      <c r="J107" s="201"/>
      <c r="K107" s="201"/>
      <c r="L107" s="201"/>
      <c r="M107" s="201"/>
      <c r="N107" s="201"/>
      <c r="O107" s="201"/>
      <c r="P107" s="201"/>
      <c r="Q107" s="201"/>
      <c r="R107" s="201"/>
      <c r="S107" s="201"/>
    </row>
    <row r="108" spans="2:19" s="187" customFormat="1" ht="18" customHeight="1">
      <c r="B108" s="201"/>
      <c r="C108" s="201"/>
      <c r="D108" s="201"/>
      <c r="E108" s="201"/>
      <c r="F108" s="201"/>
      <c r="G108" s="201"/>
      <c r="H108" s="201"/>
      <c r="I108" s="201"/>
      <c r="J108" s="201"/>
      <c r="K108" s="201"/>
      <c r="L108" s="201"/>
      <c r="M108" s="201"/>
      <c r="N108" s="201"/>
      <c r="O108" s="201"/>
      <c r="P108" s="201"/>
      <c r="Q108" s="201"/>
      <c r="R108" s="201"/>
      <c r="S108" s="201"/>
    </row>
    <row r="109" spans="2:19" s="187" customFormat="1" ht="18" customHeight="1">
      <c r="B109" s="201"/>
      <c r="C109" s="201"/>
      <c r="D109" s="201"/>
      <c r="E109" s="201"/>
      <c r="F109" s="201"/>
      <c r="G109" s="201"/>
      <c r="H109" s="201"/>
      <c r="I109" s="201"/>
      <c r="J109" s="201"/>
      <c r="K109" s="201"/>
      <c r="L109" s="201"/>
      <c r="M109" s="201"/>
      <c r="N109" s="201"/>
      <c r="O109" s="201"/>
      <c r="P109" s="201"/>
      <c r="Q109" s="201"/>
      <c r="R109" s="201"/>
      <c r="S109" s="201"/>
    </row>
    <row r="110" spans="2:19" s="187" customFormat="1" ht="18" customHeight="1">
      <c r="B110" s="201"/>
      <c r="C110" s="201"/>
      <c r="D110" s="201"/>
      <c r="E110" s="201"/>
      <c r="F110" s="201"/>
      <c r="G110" s="201"/>
      <c r="H110" s="201"/>
      <c r="I110" s="201"/>
      <c r="J110" s="201"/>
      <c r="K110" s="201"/>
      <c r="L110" s="201"/>
      <c r="M110" s="201"/>
      <c r="N110" s="201"/>
      <c r="O110" s="201"/>
      <c r="P110" s="201"/>
      <c r="Q110" s="201"/>
      <c r="R110" s="201"/>
      <c r="S110" s="201"/>
    </row>
    <row r="111" spans="2:19" s="187" customFormat="1" ht="18" customHeight="1">
      <c r="B111" s="201"/>
      <c r="C111" s="201"/>
      <c r="D111" s="201"/>
      <c r="E111" s="201"/>
      <c r="F111" s="201"/>
      <c r="G111" s="201"/>
      <c r="H111" s="201"/>
      <c r="I111" s="201"/>
      <c r="J111" s="201"/>
      <c r="K111" s="201"/>
      <c r="L111" s="201"/>
      <c r="M111" s="201"/>
      <c r="N111" s="201"/>
      <c r="O111" s="201"/>
      <c r="P111" s="201"/>
      <c r="Q111" s="201"/>
      <c r="R111" s="201"/>
      <c r="S111" s="201"/>
    </row>
    <row r="112" spans="2:19" s="187" customFormat="1" ht="18" customHeight="1">
      <c r="B112" s="201"/>
      <c r="C112" s="201"/>
      <c r="D112" s="201"/>
      <c r="E112" s="201"/>
      <c r="F112" s="201"/>
      <c r="G112" s="201"/>
      <c r="H112" s="201"/>
      <c r="I112" s="201"/>
      <c r="J112" s="201"/>
      <c r="K112" s="201"/>
      <c r="L112" s="201"/>
      <c r="M112" s="201"/>
      <c r="N112" s="201"/>
      <c r="O112" s="201"/>
      <c r="P112" s="201"/>
      <c r="Q112" s="201"/>
      <c r="R112" s="201"/>
      <c r="S112" s="201"/>
    </row>
    <row r="113" spans="2:19" s="187" customFormat="1" ht="18" customHeight="1">
      <c r="B113" s="201"/>
      <c r="C113" s="201"/>
      <c r="D113" s="201"/>
      <c r="E113" s="201"/>
      <c r="F113" s="201"/>
      <c r="G113" s="201"/>
      <c r="H113" s="201"/>
      <c r="I113" s="201"/>
      <c r="J113" s="201"/>
      <c r="K113" s="201"/>
      <c r="L113" s="201"/>
      <c r="M113" s="201"/>
      <c r="N113" s="201"/>
      <c r="O113" s="201"/>
      <c r="P113" s="201"/>
      <c r="Q113" s="201"/>
      <c r="R113" s="201"/>
      <c r="S113" s="201"/>
    </row>
    <row r="114" spans="2:19" s="187" customFormat="1" ht="18" customHeight="1">
      <c r="B114" s="201"/>
      <c r="C114" s="201"/>
      <c r="D114" s="201"/>
      <c r="E114" s="201"/>
      <c r="F114" s="201"/>
      <c r="G114" s="201"/>
      <c r="H114" s="201"/>
      <c r="I114" s="201"/>
      <c r="J114" s="201"/>
      <c r="K114" s="201"/>
      <c r="L114" s="201"/>
      <c r="M114" s="201"/>
      <c r="N114" s="201"/>
      <c r="O114" s="201"/>
      <c r="P114" s="201"/>
      <c r="Q114" s="201"/>
      <c r="R114" s="201"/>
      <c r="S114" s="201"/>
    </row>
    <row r="115" spans="2:19" s="187" customFormat="1" ht="18" customHeight="1">
      <c r="B115" s="201"/>
      <c r="C115" s="201"/>
      <c r="D115" s="201"/>
      <c r="E115" s="201"/>
      <c r="F115" s="201"/>
      <c r="G115" s="201"/>
      <c r="H115" s="201"/>
      <c r="I115" s="201"/>
      <c r="J115" s="201"/>
      <c r="K115" s="201"/>
      <c r="L115" s="201"/>
      <c r="M115" s="201"/>
      <c r="N115" s="201"/>
      <c r="O115" s="201"/>
      <c r="P115" s="201"/>
      <c r="Q115" s="201"/>
      <c r="R115" s="201"/>
      <c r="S115" s="201"/>
    </row>
    <row r="116" spans="2:19" s="187" customFormat="1" ht="18" customHeight="1">
      <c r="B116" s="201"/>
      <c r="C116" s="201"/>
      <c r="D116" s="201"/>
      <c r="E116" s="201"/>
      <c r="F116" s="201"/>
      <c r="G116" s="201"/>
      <c r="H116" s="201"/>
      <c r="I116" s="201"/>
      <c r="J116" s="201"/>
      <c r="K116" s="201"/>
      <c r="L116" s="201"/>
      <c r="M116" s="201"/>
      <c r="N116" s="201"/>
      <c r="O116" s="201"/>
      <c r="P116" s="201"/>
      <c r="Q116" s="201"/>
      <c r="R116" s="201"/>
      <c r="S116" s="201"/>
    </row>
    <row r="117" spans="2:19" s="187" customFormat="1" ht="18" customHeight="1">
      <c r="B117" s="201"/>
      <c r="C117" s="201"/>
      <c r="D117" s="201"/>
      <c r="E117" s="201"/>
      <c r="F117" s="201"/>
      <c r="G117" s="201"/>
      <c r="H117" s="201"/>
      <c r="I117" s="201"/>
      <c r="J117" s="201"/>
      <c r="K117" s="201"/>
      <c r="L117" s="201"/>
      <c r="M117" s="201"/>
      <c r="N117" s="201"/>
      <c r="O117" s="201"/>
      <c r="P117" s="201"/>
      <c r="Q117" s="201"/>
      <c r="R117" s="201"/>
      <c r="S117" s="201"/>
    </row>
    <row r="118" spans="2:19" s="187" customFormat="1" ht="18" customHeight="1">
      <c r="B118" s="201"/>
      <c r="C118" s="201"/>
      <c r="D118" s="201"/>
      <c r="E118" s="201"/>
      <c r="F118" s="201"/>
      <c r="G118" s="201"/>
      <c r="H118" s="201"/>
      <c r="I118" s="201"/>
      <c r="J118" s="201"/>
      <c r="K118" s="201"/>
      <c r="L118" s="201"/>
      <c r="M118" s="201"/>
      <c r="N118" s="201"/>
      <c r="O118" s="201"/>
      <c r="P118" s="201"/>
      <c r="Q118" s="201"/>
      <c r="R118" s="201"/>
      <c r="S118" s="201"/>
    </row>
    <row r="119" spans="2:19" s="187" customFormat="1" ht="18" customHeight="1">
      <c r="B119" s="201"/>
      <c r="C119" s="201"/>
      <c r="D119" s="201"/>
      <c r="E119" s="201"/>
      <c r="F119" s="201"/>
      <c r="G119" s="201"/>
      <c r="H119" s="201"/>
      <c r="I119" s="201"/>
      <c r="J119" s="201"/>
      <c r="K119" s="201"/>
      <c r="L119" s="201"/>
      <c r="M119" s="201"/>
      <c r="N119" s="201"/>
      <c r="O119" s="201"/>
      <c r="P119" s="201"/>
      <c r="Q119" s="201"/>
      <c r="R119" s="201"/>
      <c r="S119" s="201"/>
    </row>
    <row r="120" spans="2:19" s="187" customFormat="1" ht="18" customHeight="1">
      <c r="B120" s="201"/>
      <c r="C120" s="201"/>
      <c r="D120" s="201"/>
      <c r="E120" s="201"/>
      <c r="F120" s="201"/>
      <c r="G120" s="201"/>
      <c r="H120" s="201"/>
      <c r="I120" s="201"/>
      <c r="J120" s="201"/>
      <c r="K120" s="201"/>
      <c r="L120" s="201"/>
      <c r="M120" s="201"/>
      <c r="N120" s="201"/>
      <c r="O120" s="201"/>
      <c r="P120" s="201"/>
      <c r="Q120" s="201"/>
      <c r="R120" s="201"/>
      <c r="S120" s="201"/>
    </row>
    <row r="121" spans="2:19" s="187" customFormat="1" ht="18" customHeight="1">
      <c r="B121" s="201"/>
      <c r="C121" s="201"/>
      <c r="D121" s="201"/>
      <c r="E121" s="201"/>
      <c r="F121" s="201"/>
      <c r="G121" s="201"/>
      <c r="H121" s="201"/>
      <c r="I121" s="201"/>
      <c r="J121" s="201"/>
      <c r="K121" s="201"/>
      <c r="L121" s="201"/>
      <c r="M121" s="201"/>
      <c r="N121" s="201"/>
      <c r="O121" s="201"/>
      <c r="P121" s="201"/>
      <c r="Q121" s="201"/>
      <c r="R121" s="201"/>
      <c r="S121" s="201"/>
    </row>
    <row r="122" spans="2:19" s="187" customFormat="1" ht="18" customHeight="1">
      <c r="B122" s="201"/>
      <c r="C122" s="201"/>
      <c r="D122" s="201"/>
      <c r="E122" s="201"/>
      <c r="F122" s="201"/>
      <c r="G122" s="201"/>
      <c r="H122" s="201"/>
      <c r="I122" s="201"/>
      <c r="J122" s="201"/>
      <c r="K122" s="201"/>
      <c r="L122" s="201"/>
      <c r="M122" s="201"/>
      <c r="N122" s="201"/>
      <c r="O122" s="201"/>
      <c r="P122" s="201"/>
      <c r="Q122" s="201"/>
      <c r="R122" s="201"/>
      <c r="S122" s="201"/>
    </row>
    <row r="123" spans="2:19" s="187" customFormat="1" ht="18" customHeight="1">
      <c r="B123" s="201"/>
      <c r="C123" s="201"/>
      <c r="D123" s="201"/>
      <c r="E123" s="201"/>
      <c r="F123" s="201"/>
      <c r="G123" s="201"/>
      <c r="H123" s="201"/>
      <c r="I123" s="201"/>
      <c r="J123" s="201"/>
      <c r="K123" s="201"/>
      <c r="L123" s="201"/>
      <c r="M123" s="201"/>
      <c r="N123" s="201"/>
      <c r="O123" s="201"/>
      <c r="P123" s="201"/>
      <c r="Q123" s="201"/>
      <c r="R123" s="201"/>
      <c r="S123" s="201"/>
    </row>
    <row r="124" spans="2:19" s="187" customFormat="1" ht="18" customHeight="1">
      <c r="B124" s="201"/>
      <c r="C124" s="201"/>
      <c r="D124" s="201"/>
      <c r="E124" s="201"/>
      <c r="F124" s="201"/>
      <c r="G124" s="201"/>
      <c r="H124" s="201"/>
      <c r="I124" s="201"/>
      <c r="J124" s="201"/>
      <c r="K124" s="201"/>
      <c r="L124" s="201"/>
      <c r="M124" s="201"/>
      <c r="N124" s="201"/>
      <c r="O124" s="201"/>
      <c r="P124" s="201"/>
      <c r="Q124" s="201"/>
      <c r="R124" s="201"/>
      <c r="S124" s="201"/>
    </row>
    <row r="125" spans="2:19" s="187" customFormat="1" ht="18" customHeight="1">
      <c r="B125" s="201"/>
      <c r="C125" s="201"/>
      <c r="D125" s="201"/>
      <c r="E125" s="201"/>
      <c r="F125" s="201"/>
      <c r="G125" s="201"/>
      <c r="H125" s="201"/>
      <c r="I125" s="201"/>
      <c r="J125" s="201"/>
      <c r="K125" s="201"/>
      <c r="L125" s="201"/>
      <c r="M125" s="201"/>
      <c r="N125" s="201"/>
      <c r="O125" s="201"/>
      <c r="P125" s="201"/>
      <c r="Q125" s="201"/>
      <c r="R125" s="201"/>
      <c r="S125" s="201"/>
    </row>
    <row r="126" spans="2:19" s="187" customFormat="1" ht="18" customHeight="1">
      <c r="B126" s="201"/>
      <c r="C126" s="201"/>
      <c r="D126" s="201"/>
      <c r="E126" s="201"/>
      <c r="F126" s="201"/>
      <c r="G126" s="201"/>
      <c r="H126" s="201"/>
      <c r="I126" s="201"/>
      <c r="J126" s="201"/>
      <c r="K126" s="201"/>
      <c r="L126" s="201"/>
      <c r="M126" s="201"/>
      <c r="N126" s="201"/>
      <c r="O126" s="201"/>
      <c r="P126" s="201"/>
      <c r="Q126" s="201"/>
      <c r="R126" s="201"/>
      <c r="S126" s="201"/>
    </row>
    <row r="127" spans="2:19" s="187" customFormat="1" ht="18" customHeight="1">
      <c r="B127" s="201"/>
      <c r="C127" s="201"/>
      <c r="D127" s="201"/>
      <c r="E127" s="201"/>
      <c r="F127" s="201"/>
      <c r="G127" s="201"/>
      <c r="H127" s="201"/>
      <c r="I127" s="201"/>
      <c r="J127" s="201"/>
      <c r="K127" s="201"/>
      <c r="L127" s="201"/>
      <c r="M127" s="201"/>
      <c r="N127" s="201"/>
      <c r="O127" s="201"/>
      <c r="P127" s="201"/>
      <c r="Q127" s="201"/>
      <c r="R127" s="201"/>
      <c r="S127" s="201"/>
    </row>
    <row r="128" spans="2:19" s="187" customFormat="1" ht="18" customHeight="1">
      <c r="B128" s="201"/>
      <c r="C128" s="201"/>
      <c r="D128" s="201"/>
      <c r="E128" s="201"/>
      <c r="F128" s="201"/>
      <c r="G128" s="201"/>
      <c r="H128" s="201"/>
      <c r="I128" s="201"/>
      <c r="J128" s="201"/>
      <c r="K128" s="201"/>
      <c r="L128" s="201"/>
      <c r="M128" s="201"/>
      <c r="N128" s="201"/>
      <c r="O128" s="201"/>
      <c r="P128" s="201"/>
      <c r="Q128" s="201"/>
      <c r="R128" s="201"/>
      <c r="S128" s="201"/>
    </row>
    <row r="129" spans="2:19" s="187" customFormat="1" ht="18" customHeight="1">
      <c r="B129" s="201"/>
      <c r="C129" s="201"/>
      <c r="D129" s="201"/>
      <c r="E129" s="201"/>
      <c r="F129" s="201"/>
      <c r="G129" s="201"/>
      <c r="H129" s="201"/>
      <c r="I129" s="201"/>
      <c r="J129" s="201"/>
      <c r="K129" s="201"/>
      <c r="L129" s="201"/>
      <c r="M129" s="201"/>
      <c r="N129" s="201"/>
      <c r="O129" s="201"/>
      <c r="P129" s="201"/>
      <c r="Q129" s="201"/>
      <c r="R129" s="201"/>
      <c r="S129" s="201"/>
    </row>
    <row r="130" spans="2:19" s="187" customFormat="1" ht="18" customHeight="1">
      <c r="B130" s="201"/>
      <c r="C130" s="201"/>
      <c r="D130" s="201"/>
      <c r="E130" s="201"/>
      <c r="F130" s="201"/>
      <c r="G130" s="201"/>
      <c r="H130" s="201"/>
      <c r="I130" s="201"/>
      <c r="J130" s="201"/>
      <c r="K130" s="201"/>
      <c r="L130" s="201"/>
      <c r="M130" s="201"/>
      <c r="N130" s="201"/>
      <c r="O130" s="201"/>
      <c r="P130" s="201"/>
      <c r="Q130" s="201"/>
      <c r="R130" s="201"/>
      <c r="S130" s="201"/>
    </row>
    <row r="131" spans="2:19" s="187" customFormat="1" ht="18" customHeight="1">
      <c r="B131" s="201"/>
      <c r="C131" s="201"/>
      <c r="D131" s="201"/>
      <c r="E131" s="201"/>
      <c r="F131" s="201"/>
      <c r="G131" s="201"/>
      <c r="H131" s="201"/>
      <c r="I131" s="201"/>
      <c r="J131" s="201"/>
      <c r="K131" s="201"/>
      <c r="L131" s="201"/>
      <c r="M131" s="201"/>
      <c r="N131" s="201"/>
      <c r="O131" s="201"/>
      <c r="P131" s="201"/>
      <c r="Q131" s="201"/>
      <c r="R131" s="201"/>
      <c r="S131" s="201"/>
    </row>
    <row r="132" spans="2:19" s="187" customFormat="1" ht="18" customHeight="1">
      <c r="B132" s="201"/>
      <c r="C132" s="201"/>
      <c r="D132" s="201"/>
      <c r="E132" s="201"/>
      <c r="F132" s="201"/>
      <c r="G132" s="201"/>
      <c r="H132" s="201"/>
      <c r="I132" s="201"/>
      <c r="J132" s="201"/>
      <c r="K132" s="201"/>
      <c r="L132" s="201"/>
      <c r="M132" s="201"/>
      <c r="N132" s="201"/>
      <c r="O132" s="201"/>
      <c r="P132" s="201"/>
      <c r="Q132" s="201"/>
      <c r="R132" s="201"/>
      <c r="S132" s="201"/>
    </row>
    <row r="133" spans="2:19" s="187" customFormat="1" ht="18" customHeight="1">
      <c r="B133" s="201"/>
      <c r="C133" s="201"/>
      <c r="D133" s="201"/>
      <c r="E133" s="201"/>
      <c r="F133" s="201"/>
      <c r="G133" s="201"/>
      <c r="H133" s="201"/>
      <c r="I133" s="201"/>
      <c r="J133" s="201"/>
      <c r="K133" s="201"/>
      <c r="L133" s="201"/>
      <c r="M133" s="201"/>
      <c r="N133" s="201"/>
      <c r="O133" s="201"/>
      <c r="P133" s="201"/>
      <c r="Q133" s="201"/>
      <c r="R133" s="201"/>
      <c r="S133" s="201"/>
    </row>
    <row r="134" spans="2:19" s="187" customFormat="1" ht="18" customHeight="1">
      <c r="B134" s="201"/>
      <c r="C134" s="201"/>
      <c r="D134" s="201"/>
      <c r="E134" s="201"/>
      <c r="F134" s="201"/>
      <c r="G134" s="201"/>
      <c r="H134" s="201"/>
      <c r="I134" s="201"/>
      <c r="J134" s="201"/>
      <c r="K134" s="201"/>
      <c r="L134" s="201"/>
      <c r="M134" s="201"/>
      <c r="N134" s="201"/>
      <c r="O134" s="201"/>
      <c r="P134" s="201"/>
      <c r="Q134" s="201"/>
      <c r="R134" s="201"/>
      <c r="S134" s="201"/>
    </row>
    <row r="135" spans="2:19" s="187" customFormat="1" ht="18" customHeight="1">
      <c r="B135" s="201"/>
      <c r="C135" s="201"/>
      <c r="D135" s="201"/>
      <c r="E135" s="201"/>
      <c r="F135" s="201"/>
      <c r="G135" s="201"/>
      <c r="H135" s="201"/>
      <c r="I135" s="201"/>
      <c r="J135" s="201"/>
      <c r="K135" s="201"/>
      <c r="L135" s="201"/>
      <c r="M135" s="201"/>
      <c r="N135" s="201"/>
      <c r="O135" s="201"/>
      <c r="P135" s="201"/>
      <c r="Q135" s="201"/>
      <c r="R135" s="201"/>
      <c r="S135" s="201"/>
    </row>
    <row r="136" spans="2:19" s="187" customFormat="1" ht="18" customHeight="1">
      <c r="B136" s="201"/>
      <c r="C136" s="201"/>
      <c r="D136" s="201"/>
      <c r="E136" s="201"/>
      <c r="F136" s="201"/>
      <c r="G136" s="201"/>
      <c r="H136" s="201"/>
      <c r="I136" s="201"/>
      <c r="J136" s="201"/>
      <c r="K136" s="201"/>
      <c r="L136" s="201"/>
      <c r="M136" s="201"/>
      <c r="N136" s="201"/>
      <c r="O136" s="201"/>
      <c r="P136" s="201"/>
      <c r="Q136" s="201"/>
      <c r="R136" s="201"/>
      <c r="S136" s="201"/>
    </row>
    <row r="137" spans="2:19" s="187" customFormat="1" ht="18" customHeight="1">
      <c r="B137" s="201"/>
      <c r="C137" s="201"/>
      <c r="D137" s="201"/>
      <c r="E137" s="201"/>
      <c r="F137" s="201"/>
      <c r="G137" s="201"/>
      <c r="H137" s="201"/>
      <c r="I137" s="201"/>
      <c r="J137" s="201"/>
      <c r="K137" s="201"/>
      <c r="L137" s="201"/>
      <c r="M137" s="201"/>
      <c r="N137" s="201"/>
      <c r="O137" s="201"/>
      <c r="P137" s="201"/>
      <c r="Q137" s="201"/>
      <c r="R137" s="201"/>
      <c r="S137" s="201"/>
    </row>
    <row r="138" spans="2:19" s="187" customFormat="1" ht="18" customHeight="1">
      <c r="B138" s="201"/>
      <c r="C138" s="201"/>
      <c r="D138" s="201"/>
      <c r="E138" s="201"/>
      <c r="F138" s="201"/>
      <c r="G138" s="201"/>
      <c r="H138" s="201"/>
      <c r="I138" s="201"/>
      <c r="J138" s="201"/>
      <c r="K138" s="201"/>
      <c r="L138" s="201"/>
      <c r="M138" s="201"/>
      <c r="N138" s="201"/>
      <c r="O138" s="201"/>
      <c r="P138" s="201"/>
      <c r="Q138" s="201"/>
      <c r="R138" s="201"/>
      <c r="S138" s="201"/>
    </row>
    <row r="139" spans="2:19" s="187" customFormat="1" ht="18" customHeight="1">
      <c r="B139" s="201"/>
      <c r="C139" s="201"/>
      <c r="D139" s="201"/>
      <c r="E139" s="201"/>
      <c r="F139" s="201"/>
      <c r="G139" s="201"/>
      <c r="H139" s="201"/>
      <c r="I139" s="201"/>
      <c r="J139" s="201"/>
      <c r="K139" s="201"/>
      <c r="L139" s="201"/>
      <c r="M139" s="201"/>
      <c r="N139" s="201"/>
      <c r="O139" s="201"/>
      <c r="P139" s="201"/>
      <c r="Q139" s="201"/>
      <c r="R139" s="201"/>
      <c r="S139" s="201"/>
    </row>
    <row r="140" spans="2:19" s="187" customFormat="1" ht="18" customHeight="1">
      <c r="B140" s="201"/>
      <c r="C140" s="201"/>
      <c r="D140" s="201"/>
      <c r="E140" s="201"/>
      <c r="F140" s="201"/>
      <c r="G140" s="201"/>
      <c r="H140" s="201"/>
      <c r="I140" s="201"/>
      <c r="J140" s="201"/>
      <c r="K140" s="201"/>
      <c r="L140" s="201"/>
      <c r="M140" s="201"/>
      <c r="N140" s="201"/>
      <c r="O140" s="201"/>
      <c r="P140" s="201"/>
      <c r="Q140" s="201"/>
      <c r="R140" s="201"/>
      <c r="S140" s="201"/>
    </row>
    <row r="141" spans="2:19" s="187" customFormat="1" ht="18" customHeight="1">
      <c r="B141" s="201"/>
      <c r="C141" s="201"/>
      <c r="D141" s="201"/>
      <c r="E141" s="201"/>
      <c r="F141" s="201"/>
      <c r="G141" s="201"/>
      <c r="H141" s="201"/>
      <c r="I141" s="201"/>
      <c r="J141" s="201"/>
      <c r="K141" s="201"/>
      <c r="L141" s="201"/>
      <c r="M141" s="201"/>
      <c r="N141" s="201"/>
      <c r="O141" s="201"/>
      <c r="P141" s="201"/>
      <c r="Q141" s="201"/>
      <c r="R141" s="201"/>
      <c r="S141" s="201"/>
    </row>
    <row r="142" spans="2:19" s="187" customFormat="1" ht="18" customHeight="1">
      <c r="B142" s="201"/>
      <c r="C142" s="201"/>
      <c r="D142" s="201"/>
      <c r="E142" s="201"/>
      <c r="F142" s="201"/>
      <c r="G142" s="201"/>
      <c r="H142" s="201"/>
      <c r="I142" s="201"/>
      <c r="J142" s="201"/>
      <c r="K142" s="201"/>
      <c r="L142" s="201"/>
      <c r="M142" s="201"/>
      <c r="N142" s="201"/>
      <c r="O142" s="201"/>
      <c r="P142" s="201"/>
      <c r="Q142" s="201"/>
      <c r="R142" s="201"/>
      <c r="S142" s="201"/>
    </row>
    <row r="143" spans="2:19" s="187" customFormat="1" ht="18" customHeight="1">
      <c r="B143" s="201"/>
      <c r="C143" s="201"/>
      <c r="D143" s="201"/>
      <c r="E143" s="201"/>
      <c r="F143" s="201"/>
      <c r="G143" s="201"/>
      <c r="H143" s="201"/>
      <c r="I143" s="201"/>
      <c r="J143" s="201"/>
      <c r="K143" s="201"/>
      <c r="L143" s="201"/>
      <c r="M143" s="201"/>
      <c r="N143" s="201"/>
      <c r="O143" s="201"/>
      <c r="P143" s="201"/>
      <c r="Q143" s="201"/>
      <c r="R143" s="201"/>
      <c r="S143" s="201"/>
    </row>
    <row r="144" spans="2:19" s="187" customFormat="1" ht="18" customHeight="1">
      <c r="B144" s="201"/>
      <c r="C144" s="201"/>
      <c r="D144" s="201"/>
      <c r="E144" s="201"/>
      <c r="F144" s="201"/>
      <c r="G144" s="201"/>
      <c r="H144" s="201"/>
      <c r="I144" s="201"/>
      <c r="J144" s="201"/>
      <c r="K144" s="201"/>
      <c r="L144" s="201"/>
      <c r="M144" s="201"/>
      <c r="N144" s="201"/>
      <c r="O144" s="201"/>
      <c r="P144" s="201"/>
      <c r="Q144" s="201"/>
      <c r="R144" s="201"/>
      <c r="S144" s="201"/>
    </row>
    <row r="145" spans="2:19" s="187" customFormat="1" ht="18" customHeight="1">
      <c r="B145" s="201"/>
      <c r="C145" s="201"/>
      <c r="D145" s="201"/>
      <c r="E145" s="201"/>
      <c r="F145" s="201"/>
      <c r="G145" s="201"/>
      <c r="H145" s="201"/>
      <c r="I145" s="201"/>
      <c r="J145" s="201"/>
      <c r="K145" s="201"/>
      <c r="L145" s="201"/>
      <c r="M145" s="201"/>
      <c r="N145" s="201"/>
      <c r="O145" s="201"/>
      <c r="P145" s="201"/>
      <c r="Q145" s="201"/>
      <c r="R145" s="201"/>
      <c r="S145" s="201"/>
    </row>
    <row r="146" spans="2:19" s="187" customFormat="1" ht="18" customHeight="1">
      <c r="B146" s="201"/>
      <c r="C146" s="201"/>
      <c r="D146" s="201"/>
      <c r="E146" s="201"/>
      <c r="F146" s="201"/>
      <c r="G146" s="201"/>
      <c r="H146" s="201"/>
      <c r="I146" s="201"/>
      <c r="J146" s="201"/>
      <c r="K146" s="201"/>
      <c r="L146" s="201"/>
      <c r="M146" s="201"/>
      <c r="N146" s="201"/>
      <c r="O146" s="201"/>
      <c r="P146" s="201"/>
      <c r="Q146" s="201"/>
      <c r="R146" s="201"/>
      <c r="S146" s="201"/>
    </row>
    <row r="147" spans="2:19" s="187" customFormat="1" ht="18" customHeight="1">
      <c r="B147" s="201"/>
      <c r="C147" s="201"/>
      <c r="D147" s="201"/>
      <c r="E147" s="201"/>
      <c r="F147" s="201"/>
      <c r="G147" s="201"/>
      <c r="H147" s="201"/>
      <c r="I147" s="201"/>
      <c r="J147" s="201"/>
      <c r="K147" s="201"/>
      <c r="L147" s="201"/>
      <c r="M147" s="201"/>
      <c r="N147" s="201"/>
      <c r="O147" s="201"/>
      <c r="P147" s="201"/>
      <c r="Q147" s="201"/>
      <c r="R147" s="201"/>
      <c r="S147" s="201"/>
    </row>
    <row r="148" spans="2:19" s="187" customFormat="1" ht="18" customHeight="1">
      <c r="B148" s="201"/>
      <c r="C148" s="201"/>
      <c r="D148" s="201"/>
      <c r="E148" s="201"/>
      <c r="F148" s="201"/>
      <c r="G148" s="201"/>
      <c r="H148" s="201"/>
      <c r="I148" s="201"/>
      <c r="J148" s="201"/>
      <c r="K148" s="201"/>
      <c r="L148" s="201"/>
      <c r="M148" s="201"/>
      <c r="N148" s="201"/>
      <c r="O148" s="201"/>
      <c r="P148" s="201"/>
      <c r="Q148" s="201"/>
      <c r="R148" s="201"/>
      <c r="S148" s="201"/>
    </row>
    <row r="149" spans="2:19" s="187" customFormat="1" ht="18" customHeight="1">
      <c r="B149" s="201"/>
      <c r="C149" s="201"/>
      <c r="D149" s="201"/>
      <c r="E149" s="201"/>
      <c r="F149" s="201"/>
      <c r="G149" s="201"/>
      <c r="H149" s="201"/>
      <c r="I149" s="201"/>
      <c r="J149" s="201"/>
      <c r="K149" s="201"/>
      <c r="L149" s="201"/>
      <c r="M149" s="201"/>
      <c r="N149" s="201"/>
      <c r="O149" s="201"/>
      <c r="P149" s="201"/>
      <c r="Q149" s="201"/>
      <c r="R149" s="201"/>
      <c r="S149" s="201"/>
    </row>
    <row r="150" spans="2:19" s="187" customFormat="1" ht="18" customHeight="1">
      <c r="B150" s="201"/>
      <c r="C150" s="201"/>
      <c r="D150" s="201"/>
      <c r="E150" s="201"/>
      <c r="F150" s="201"/>
      <c r="G150" s="201"/>
      <c r="H150" s="201"/>
      <c r="I150" s="201"/>
      <c r="J150" s="201"/>
      <c r="K150" s="201"/>
      <c r="L150" s="201"/>
      <c r="M150" s="201"/>
      <c r="N150" s="201"/>
      <c r="O150" s="201"/>
      <c r="P150" s="201"/>
      <c r="Q150" s="201"/>
      <c r="R150" s="201"/>
      <c r="S150" s="201"/>
    </row>
    <row r="151" spans="2:19" s="187" customFormat="1" ht="18" customHeight="1">
      <c r="B151" s="201"/>
      <c r="C151" s="201"/>
      <c r="D151" s="201"/>
      <c r="E151" s="201"/>
      <c r="F151" s="201"/>
      <c r="G151" s="201"/>
      <c r="H151" s="201"/>
      <c r="I151" s="201"/>
      <c r="J151" s="201"/>
      <c r="K151" s="201"/>
      <c r="L151" s="201"/>
      <c r="M151" s="201"/>
      <c r="N151" s="201"/>
      <c r="O151" s="201"/>
      <c r="P151" s="201"/>
      <c r="Q151" s="201"/>
      <c r="R151" s="201"/>
      <c r="S151" s="201"/>
    </row>
    <row r="152" spans="2:19" s="187" customFormat="1" ht="18" customHeight="1">
      <c r="B152" s="201"/>
      <c r="C152" s="201"/>
      <c r="D152" s="201"/>
      <c r="E152" s="201"/>
      <c r="F152" s="201"/>
      <c r="G152" s="201"/>
      <c r="H152" s="201"/>
      <c r="I152" s="201"/>
      <c r="J152" s="201"/>
      <c r="K152" s="201"/>
      <c r="L152" s="201"/>
      <c r="M152" s="201"/>
      <c r="N152" s="201"/>
      <c r="O152" s="201"/>
      <c r="P152" s="201"/>
      <c r="Q152" s="201"/>
      <c r="R152" s="201"/>
      <c r="S152" s="201"/>
    </row>
    <row r="153" spans="2:19" s="187" customFormat="1" ht="18" customHeight="1">
      <c r="B153" s="201"/>
      <c r="C153" s="201"/>
      <c r="D153" s="201"/>
      <c r="E153" s="201"/>
      <c r="F153" s="201"/>
      <c r="G153" s="201"/>
      <c r="H153" s="201"/>
      <c r="I153" s="201"/>
      <c r="J153" s="201"/>
      <c r="K153" s="201"/>
      <c r="L153" s="201"/>
      <c r="M153" s="201"/>
      <c r="N153" s="201"/>
      <c r="O153" s="201"/>
      <c r="P153" s="201"/>
      <c r="Q153" s="201"/>
      <c r="R153" s="201"/>
      <c r="S153" s="201"/>
    </row>
    <row r="154" spans="2:19" s="187" customFormat="1" ht="18" customHeight="1">
      <c r="B154" s="201"/>
      <c r="C154" s="201"/>
      <c r="D154" s="201"/>
      <c r="E154" s="201"/>
      <c r="F154" s="201"/>
      <c r="G154" s="201"/>
      <c r="H154" s="201"/>
      <c r="I154" s="201"/>
      <c r="J154" s="201"/>
      <c r="K154" s="201"/>
      <c r="L154" s="201"/>
      <c r="M154" s="201"/>
      <c r="N154" s="201"/>
      <c r="O154" s="201"/>
      <c r="P154" s="201"/>
      <c r="Q154" s="201"/>
      <c r="R154" s="201"/>
      <c r="S154" s="201"/>
    </row>
    <row r="155" spans="2:19" s="187" customFormat="1" ht="18" customHeight="1">
      <c r="B155" s="201"/>
      <c r="C155" s="201"/>
      <c r="D155" s="201"/>
      <c r="E155" s="201"/>
      <c r="F155" s="201"/>
      <c r="G155" s="201"/>
      <c r="H155" s="201"/>
      <c r="I155" s="201"/>
      <c r="J155" s="201"/>
      <c r="K155" s="201"/>
      <c r="L155" s="201"/>
      <c r="M155" s="201"/>
      <c r="N155" s="201"/>
      <c r="O155" s="201"/>
      <c r="P155" s="201"/>
      <c r="Q155" s="201"/>
      <c r="R155" s="201"/>
      <c r="S155" s="201"/>
    </row>
    <row r="156" spans="2:19" s="187" customFormat="1" ht="18" customHeight="1">
      <c r="B156" s="201"/>
      <c r="C156" s="201"/>
      <c r="D156" s="201"/>
      <c r="E156" s="201"/>
      <c r="F156" s="201"/>
      <c r="G156" s="201"/>
      <c r="H156" s="201"/>
      <c r="I156" s="201"/>
      <c r="J156" s="201"/>
      <c r="K156" s="201"/>
      <c r="L156" s="201"/>
      <c r="M156" s="201"/>
      <c r="N156" s="201"/>
      <c r="O156" s="201"/>
      <c r="P156" s="201"/>
      <c r="Q156" s="201"/>
      <c r="R156" s="201"/>
      <c r="S156" s="201"/>
    </row>
    <row r="157" spans="2:19" s="187" customFormat="1" ht="18" customHeight="1">
      <c r="B157" s="201"/>
      <c r="C157" s="201"/>
      <c r="D157" s="201"/>
      <c r="E157" s="201"/>
      <c r="F157" s="201"/>
      <c r="G157" s="201"/>
      <c r="H157" s="201"/>
      <c r="I157" s="201"/>
      <c r="J157" s="201"/>
      <c r="K157" s="201"/>
      <c r="L157" s="201"/>
      <c r="M157" s="201"/>
      <c r="N157" s="201"/>
      <c r="O157" s="201"/>
      <c r="P157" s="201"/>
      <c r="Q157" s="201"/>
      <c r="R157" s="201"/>
      <c r="S157" s="201"/>
    </row>
    <row r="158" spans="2:19" s="187" customFormat="1" ht="18" customHeight="1">
      <c r="B158" s="201"/>
      <c r="C158" s="201"/>
      <c r="D158" s="201"/>
      <c r="E158" s="201"/>
      <c r="F158" s="201"/>
      <c r="G158" s="201"/>
      <c r="H158" s="201"/>
      <c r="I158" s="201"/>
      <c r="J158" s="201"/>
      <c r="K158" s="201"/>
      <c r="L158" s="201"/>
      <c r="M158" s="201"/>
      <c r="N158" s="201"/>
      <c r="O158" s="201"/>
      <c r="P158" s="201"/>
      <c r="Q158" s="201"/>
      <c r="R158" s="201"/>
      <c r="S158" s="201"/>
    </row>
    <row r="159" spans="2:19" s="187" customFormat="1" ht="18" customHeight="1">
      <c r="B159" s="201"/>
      <c r="C159" s="201"/>
      <c r="D159" s="201"/>
      <c r="E159" s="201"/>
      <c r="F159" s="201"/>
      <c r="G159" s="201"/>
      <c r="H159" s="201"/>
      <c r="I159" s="201"/>
      <c r="J159" s="201"/>
      <c r="K159" s="201"/>
      <c r="L159" s="201"/>
      <c r="M159" s="201"/>
      <c r="N159" s="201"/>
      <c r="O159" s="201"/>
      <c r="P159" s="201"/>
      <c r="Q159" s="201"/>
      <c r="R159" s="201"/>
      <c r="S159" s="201"/>
    </row>
    <row r="160" spans="2:19" s="187" customFormat="1" ht="18" customHeight="1">
      <c r="B160" s="201"/>
      <c r="C160" s="201"/>
      <c r="D160" s="201"/>
      <c r="E160" s="201"/>
      <c r="F160" s="201"/>
      <c r="G160" s="201"/>
      <c r="H160" s="201"/>
      <c r="I160" s="201"/>
      <c r="J160" s="201"/>
      <c r="K160" s="201"/>
      <c r="L160" s="201"/>
      <c r="M160" s="201"/>
      <c r="N160" s="201"/>
      <c r="O160" s="201"/>
      <c r="P160" s="201"/>
      <c r="Q160" s="201"/>
      <c r="R160" s="201"/>
      <c r="S160" s="201"/>
    </row>
    <row r="161" spans="2:19" s="187" customFormat="1" ht="18" customHeight="1">
      <c r="B161" s="201"/>
      <c r="C161" s="201"/>
      <c r="D161" s="201"/>
      <c r="E161" s="201"/>
      <c r="F161" s="201"/>
      <c r="G161" s="201"/>
      <c r="H161" s="201"/>
      <c r="I161" s="201"/>
      <c r="J161" s="201"/>
      <c r="K161" s="201"/>
      <c r="L161" s="201"/>
      <c r="M161" s="201"/>
      <c r="N161" s="201"/>
      <c r="O161" s="201"/>
      <c r="P161" s="201"/>
      <c r="Q161" s="201"/>
      <c r="R161" s="201"/>
      <c r="S161" s="201"/>
    </row>
    <row r="162" spans="2:19" s="187" customFormat="1" ht="18" customHeight="1">
      <c r="B162" s="201"/>
      <c r="C162" s="201"/>
      <c r="D162" s="201"/>
      <c r="E162" s="201"/>
      <c r="F162" s="201"/>
      <c r="G162" s="201"/>
      <c r="H162" s="201"/>
      <c r="I162" s="201"/>
      <c r="J162" s="201"/>
      <c r="K162" s="201"/>
      <c r="L162" s="201"/>
      <c r="M162" s="201"/>
      <c r="N162" s="201"/>
      <c r="O162" s="201"/>
      <c r="P162" s="201"/>
      <c r="Q162" s="201"/>
      <c r="R162" s="201"/>
      <c r="S162" s="201"/>
    </row>
    <row r="163" spans="2:19" s="187" customFormat="1" ht="18" customHeight="1">
      <c r="B163" s="201"/>
      <c r="C163" s="201"/>
      <c r="D163" s="201"/>
      <c r="E163" s="201"/>
      <c r="F163" s="201"/>
      <c r="G163" s="201"/>
      <c r="H163" s="201"/>
      <c r="I163" s="201"/>
      <c r="J163" s="201"/>
      <c r="K163" s="201"/>
      <c r="L163" s="201"/>
      <c r="M163" s="201"/>
      <c r="N163" s="201"/>
      <c r="O163" s="201"/>
      <c r="P163" s="201"/>
      <c r="Q163" s="201"/>
      <c r="R163" s="201"/>
      <c r="S163" s="201"/>
    </row>
    <row r="164" spans="2:19" s="187" customFormat="1" ht="18" customHeight="1">
      <c r="B164" s="201"/>
      <c r="C164" s="201"/>
      <c r="D164" s="201"/>
      <c r="E164" s="201"/>
      <c r="F164" s="201"/>
      <c r="G164" s="201"/>
      <c r="H164" s="201"/>
      <c r="I164" s="201"/>
      <c r="J164" s="201"/>
      <c r="K164" s="201"/>
      <c r="L164" s="201"/>
      <c r="M164" s="201"/>
      <c r="N164" s="201"/>
      <c r="O164" s="201"/>
      <c r="P164" s="201"/>
      <c r="Q164" s="201"/>
      <c r="R164" s="201"/>
      <c r="S164" s="201"/>
    </row>
    <row r="165" spans="2:19" s="187" customFormat="1" ht="18" customHeight="1">
      <c r="B165" s="201"/>
      <c r="C165" s="201"/>
      <c r="D165" s="201"/>
      <c r="E165" s="201"/>
      <c r="F165" s="201"/>
      <c r="G165" s="201"/>
      <c r="H165" s="201"/>
      <c r="I165" s="201"/>
      <c r="J165" s="201"/>
      <c r="K165" s="201"/>
      <c r="L165" s="201"/>
      <c r="M165" s="201"/>
      <c r="N165" s="201"/>
      <c r="O165" s="201"/>
      <c r="P165" s="201"/>
      <c r="Q165" s="201"/>
      <c r="R165" s="201"/>
      <c r="S165" s="201"/>
    </row>
    <row r="166" spans="2:19" s="187" customFormat="1" ht="18" customHeight="1">
      <c r="B166" s="201"/>
      <c r="C166" s="201"/>
      <c r="D166" s="201"/>
      <c r="E166" s="201"/>
      <c r="F166" s="201"/>
      <c r="G166" s="201"/>
      <c r="H166" s="201"/>
      <c r="I166" s="201"/>
      <c r="J166" s="201"/>
      <c r="K166" s="201"/>
      <c r="L166" s="201"/>
      <c r="M166" s="201"/>
      <c r="N166" s="201"/>
      <c r="O166" s="201"/>
      <c r="P166" s="201"/>
      <c r="Q166" s="201"/>
      <c r="R166" s="201"/>
      <c r="S166" s="201"/>
    </row>
    <row r="167" spans="2:19" s="187" customFormat="1" ht="18" customHeight="1">
      <c r="B167" s="201"/>
      <c r="C167" s="201"/>
      <c r="D167" s="201"/>
      <c r="E167" s="201"/>
      <c r="F167" s="201"/>
      <c r="G167" s="201"/>
      <c r="H167" s="201"/>
      <c r="I167" s="201"/>
      <c r="J167" s="201"/>
      <c r="K167" s="201"/>
      <c r="L167" s="201"/>
      <c r="M167" s="201"/>
      <c r="N167" s="201"/>
      <c r="O167" s="201"/>
      <c r="P167" s="201"/>
      <c r="Q167" s="201"/>
      <c r="R167" s="201"/>
      <c r="S167" s="201"/>
    </row>
    <row r="168" spans="2:19" s="187" customFormat="1" ht="18" customHeight="1">
      <c r="B168" s="201"/>
      <c r="C168" s="201"/>
      <c r="D168" s="201"/>
      <c r="E168" s="201"/>
      <c r="F168" s="201"/>
      <c r="G168" s="201"/>
      <c r="H168" s="201"/>
      <c r="I168" s="201"/>
      <c r="J168" s="201"/>
      <c r="K168" s="201"/>
      <c r="L168" s="201"/>
      <c r="M168" s="201"/>
      <c r="N168" s="201"/>
      <c r="O168" s="201"/>
      <c r="P168" s="201"/>
      <c r="Q168" s="201"/>
      <c r="R168" s="201"/>
      <c r="S168" s="201"/>
    </row>
    <row r="169" spans="2:19" s="187" customFormat="1" ht="18" customHeight="1">
      <c r="B169" s="201"/>
      <c r="C169" s="201"/>
      <c r="D169" s="201"/>
      <c r="E169" s="201"/>
      <c r="F169" s="201"/>
      <c r="G169" s="201"/>
      <c r="H169" s="201"/>
      <c r="I169" s="201"/>
      <c r="J169" s="201"/>
      <c r="K169" s="201"/>
      <c r="L169" s="201"/>
      <c r="M169" s="201"/>
      <c r="N169" s="201"/>
      <c r="O169" s="201"/>
      <c r="P169" s="201"/>
      <c r="Q169" s="201"/>
      <c r="R169" s="201"/>
      <c r="S169" s="201"/>
    </row>
    <row r="170" spans="2:19" s="187" customFormat="1" ht="18" customHeight="1">
      <c r="B170" s="201"/>
      <c r="C170" s="201"/>
      <c r="D170" s="201"/>
      <c r="E170" s="201"/>
      <c r="F170" s="201"/>
      <c r="G170" s="201"/>
      <c r="H170" s="201"/>
      <c r="I170" s="201"/>
      <c r="J170" s="201"/>
      <c r="K170" s="201"/>
      <c r="L170" s="201"/>
      <c r="M170" s="201"/>
      <c r="N170" s="201"/>
      <c r="O170" s="201"/>
      <c r="P170" s="201"/>
      <c r="Q170" s="201"/>
      <c r="R170" s="201"/>
      <c r="S170" s="201"/>
    </row>
    <row r="171" spans="2:19" s="187" customFormat="1" ht="18" customHeight="1">
      <c r="B171" s="201"/>
      <c r="C171" s="201"/>
      <c r="D171" s="201"/>
      <c r="E171" s="201"/>
      <c r="F171" s="201"/>
      <c r="G171" s="201"/>
      <c r="H171" s="201"/>
      <c r="I171" s="201"/>
      <c r="J171" s="201"/>
      <c r="K171" s="201"/>
      <c r="L171" s="201"/>
      <c r="M171" s="201"/>
      <c r="N171" s="201"/>
      <c r="O171" s="201"/>
      <c r="P171" s="201"/>
      <c r="Q171" s="201"/>
      <c r="R171" s="201"/>
      <c r="S171" s="201"/>
    </row>
    <row r="172" spans="2:19" s="187" customFormat="1" ht="18" customHeight="1">
      <c r="B172" s="201"/>
      <c r="C172" s="201"/>
      <c r="D172" s="201"/>
      <c r="E172" s="201"/>
      <c r="F172" s="201"/>
      <c r="G172" s="201"/>
      <c r="H172" s="201"/>
      <c r="I172" s="201"/>
      <c r="J172" s="201"/>
      <c r="K172" s="201"/>
      <c r="L172" s="201"/>
      <c r="M172" s="201"/>
      <c r="N172" s="201"/>
      <c r="O172" s="201"/>
      <c r="P172" s="201"/>
      <c r="Q172" s="201"/>
      <c r="R172" s="201"/>
      <c r="S172" s="201"/>
    </row>
    <row r="173" spans="2:19" s="187" customFormat="1" ht="18" customHeight="1">
      <c r="B173" s="201"/>
      <c r="C173" s="201"/>
      <c r="D173" s="201"/>
      <c r="E173" s="201"/>
      <c r="F173" s="201"/>
      <c r="G173" s="201"/>
      <c r="H173" s="201"/>
      <c r="I173" s="201"/>
      <c r="J173" s="201"/>
      <c r="K173" s="201"/>
      <c r="L173" s="201"/>
      <c r="M173" s="201"/>
      <c r="N173" s="201"/>
      <c r="O173" s="201"/>
      <c r="P173" s="201"/>
      <c r="Q173" s="201"/>
      <c r="R173" s="201"/>
      <c r="S173" s="201"/>
    </row>
    <row r="174" spans="2:19" s="187" customFormat="1" ht="18" customHeight="1">
      <c r="B174" s="201"/>
      <c r="C174" s="201"/>
      <c r="D174" s="201"/>
      <c r="E174" s="201"/>
      <c r="F174" s="201"/>
      <c r="G174" s="201"/>
      <c r="H174" s="201"/>
      <c r="I174" s="201"/>
      <c r="J174" s="201"/>
      <c r="K174" s="201"/>
      <c r="L174" s="201"/>
      <c r="M174" s="201"/>
      <c r="N174" s="201"/>
      <c r="O174" s="201"/>
      <c r="P174" s="201"/>
      <c r="Q174" s="201"/>
      <c r="R174" s="201"/>
      <c r="S174" s="201"/>
    </row>
    <row r="175" spans="2:19" s="187" customFormat="1" ht="18" customHeight="1">
      <c r="B175" s="201"/>
      <c r="C175" s="201"/>
      <c r="D175" s="201"/>
      <c r="E175" s="201"/>
      <c r="F175" s="201"/>
      <c r="G175" s="201"/>
      <c r="H175" s="201"/>
      <c r="I175" s="201"/>
      <c r="J175" s="201"/>
      <c r="K175" s="201"/>
      <c r="L175" s="201"/>
      <c r="M175" s="201"/>
      <c r="N175" s="201"/>
      <c r="O175" s="201"/>
      <c r="P175" s="201"/>
      <c r="Q175" s="201"/>
      <c r="R175" s="201"/>
      <c r="S175" s="201"/>
    </row>
    <row r="176" spans="2:19" s="187" customFormat="1" ht="18" customHeight="1">
      <c r="B176" s="201"/>
      <c r="C176" s="201"/>
      <c r="D176" s="201"/>
      <c r="E176" s="201"/>
      <c r="F176" s="201"/>
      <c r="G176" s="201"/>
      <c r="H176" s="201"/>
      <c r="I176" s="201"/>
      <c r="J176" s="201"/>
      <c r="K176" s="201"/>
      <c r="L176" s="201"/>
      <c r="M176" s="201"/>
      <c r="N176" s="201"/>
      <c r="O176" s="201"/>
      <c r="P176" s="201"/>
      <c r="Q176" s="201"/>
      <c r="R176" s="201"/>
      <c r="S176" s="201"/>
    </row>
    <row r="177" spans="2:19" s="187" customFormat="1" ht="18" customHeight="1">
      <c r="B177" s="201"/>
      <c r="C177" s="201"/>
      <c r="D177" s="201"/>
      <c r="E177" s="201"/>
      <c r="F177" s="201"/>
      <c r="G177" s="201"/>
      <c r="H177" s="201"/>
      <c r="I177" s="201"/>
      <c r="J177" s="201"/>
      <c r="K177" s="201"/>
      <c r="L177" s="201"/>
      <c r="M177" s="201"/>
      <c r="N177" s="201"/>
      <c r="O177" s="201"/>
      <c r="P177" s="201"/>
      <c r="Q177" s="201"/>
      <c r="R177" s="201"/>
      <c r="S177" s="201"/>
    </row>
    <row r="178" spans="2:19" s="187" customFormat="1" ht="18" customHeight="1">
      <c r="B178" s="201"/>
      <c r="C178" s="201"/>
      <c r="D178" s="201"/>
      <c r="E178" s="201"/>
      <c r="F178" s="201"/>
      <c r="G178" s="201"/>
      <c r="H178" s="201"/>
      <c r="I178" s="201"/>
      <c r="J178" s="201"/>
      <c r="K178" s="201"/>
      <c r="L178" s="201"/>
      <c r="M178" s="201"/>
      <c r="N178" s="201"/>
      <c r="O178" s="201"/>
      <c r="P178" s="201"/>
      <c r="Q178" s="201"/>
      <c r="R178" s="201"/>
      <c r="S178" s="201"/>
    </row>
    <row r="179" spans="2:19" s="187" customFormat="1" ht="18" customHeight="1">
      <c r="B179" s="201"/>
      <c r="C179" s="201"/>
      <c r="D179" s="201"/>
      <c r="E179" s="201"/>
      <c r="F179" s="201"/>
      <c r="G179" s="201"/>
      <c r="H179" s="201"/>
      <c r="I179" s="201"/>
      <c r="J179" s="201"/>
      <c r="K179" s="201"/>
      <c r="L179" s="201"/>
      <c r="M179" s="201"/>
      <c r="N179" s="201"/>
      <c r="O179" s="201"/>
      <c r="P179" s="201"/>
      <c r="Q179" s="201"/>
      <c r="R179" s="201"/>
      <c r="S179" s="201"/>
    </row>
    <row r="180" spans="2:19" s="187" customFormat="1" ht="18" customHeight="1">
      <c r="B180" s="201"/>
      <c r="C180" s="201"/>
      <c r="D180" s="201"/>
      <c r="E180" s="201"/>
      <c r="F180" s="201"/>
      <c r="G180" s="201"/>
      <c r="H180" s="201"/>
      <c r="I180" s="201"/>
      <c r="J180" s="201"/>
      <c r="K180" s="201"/>
      <c r="L180" s="201"/>
      <c r="M180" s="201"/>
      <c r="N180" s="201"/>
      <c r="O180" s="201"/>
      <c r="P180" s="201"/>
      <c r="Q180" s="201"/>
      <c r="R180" s="201"/>
      <c r="S180" s="201"/>
    </row>
    <row r="181" spans="2:19" s="187" customFormat="1" ht="18" customHeight="1">
      <c r="B181" s="201"/>
      <c r="C181" s="201"/>
      <c r="D181" s="201"/>
      <c r="E181" s="201"/>
      <c r="F181" s="201"/>
      <c r="G181" s="201"/>
      <c r="H181" s="201"/>
      <c r="I181" s="201"/>
      <c r="J181" s="201"/>
      <c r="K181" s="201"/>
      <c r="L181" s="201"/>
      <c r="M181" s="201"/>
      <c r="N181" s="201"/>
      <c r="O181" s="201"/>
      <c r="P181" s="201"/>
      <c r="Q181" s="201"/>
      <c r="R181" s="201"/>
      <c r="S181" s="201"/>
    </row>
    <row r="182" spans="2:19" s="187" customFormat="1" ht="18" customHeight="1">
      <c r="B182" s="201"/>
      <c r="C182" s="201"/>
      <c r="D182" s="201"/>
      <c r="E182" s="201"/>
      <c r="F182" s="201"/>
      <c r="G182" s="201"/>
      <c r="H182" s="201"/>
      <c r="I182" s="201"/>
      <c r="J182" s="201"/>
      <c r="K182" s="201"/>
      <c r="L182" s="201"/>
      <c r="M182" s="201"/>
      <c r="N182" s="201"/>
      <c r="O182" s="201"/>
      <c r="P182" s="201"/>
      <c r="Q182" s="201"/>
      <c r="R182" s="201"/>
      <c r="S182" s="201"/>
    </row>
    <row r="183" spans="2:19" s="187" customFormat="1" ht="18" customHeight="1">
      <c r="B183" s="201"/>
      <c r="C183" s="201"/>
      <c r="D183" s="201"/>
      <c r="E183" s="201"/>
      <c r="F183" s="201"/>
      <c r="G183" s="201"/>
      <c r="H183" s="201"/>
      <c r="I183" s="201"/>
      <c r="J183" s="201"/>
      <c r="K183" s="201"/>
      <c r="L183" s="201"/>
      <c r="M183" s="201"/>
      <c r="N183" s="201"/>
      <c r="O183" s="201"/>
      <c r="P183" s="201"/>
      <c r="Q183" s="201"/>
      <c r="R183" s="201"/>
      <c r="S183" s="201"/>
    </row>
    <row r="184" spans="2:19" s="187" customFormat="1" ht="18" customHeight="1">
      <c r="B184" s="201"/>
      <c r="C184" s="201"/>
      <c r="D184" s="201"/>
      <c r="E184" s="201"/>
      <c r="F184" s="201"/>
      <c r="G184" s="201"/>
      <c r="H184" s="201"/>
      <c r="I184" s="201"/>
      <c r="J184" s="201"/>
      <c r="K184" s="201"/>
      <c r="L184" s="201"/>
      <c r="M184" s="201"/>
      <c r="N184" s="201"/>
      <c r="O184" s="201"/>
      <c r="P184" s="201"/>
      <c r="Q184" s="201"/>
      <c r="R184" s="201"/>
      <c r="S184" s="201"/>
    </row>
    <row r="185" spans="2:19" s="187" customFormat="1" ht="18" customHeight="1">
      <c r="B185" s="201"/>
      <c r="C185" s="201"/>
      <c r="D185" s="201"/>
      <c r="E185" s="201"/>
      <c r="F185" s="201"/>
      <c r="G185" s="201"/>
      <c r="H185" s="201"/>
      <c r="I185" s="201"/>
      <c r="J185" s="201"/>
      <c r="K185" s="201"/>
      <c r="L185" s="201"/>
      <c r="M185" s="201"/>
      <c r="N185" s="201"/>
      <c r="O185" s="201"/>
      <c r="P185" s="201"/>
      <c r="Q185" s="201"/>
      <c r="R185" s="201"/>
      <c r="S185" s="201"/>
    </row>
    <row r="186" spans="2:19" s="187" customFormat="1" ht="18" customHeight="1">
      <c r="B186" s="201"/>
      <c r="C186" s="201"/>
      <c r="D186" s="201"/>
      <c r="E186" s="201"/>
      <c r="F186" s="201"/>
      <c r="G186" s="201"/>
      <c r="H186" s="201"/>
      <c r="I186" s="201"/>
      <c r="J186" s="201"/>
      <c r="K186" s="201"/>
      <c r="L186" s="201"/>
      <c r="M186" s="201"/>
      <c r="N186" s="201"/>
      <c r="O186" s="201"/>
      <c r="P186" s="201"/>
      <c r="Q186" s="201"/>
      <c r="R186" s="201"/>
      <c r="S186" s="201"/>
    </row>
    <row r="187" spans="2:19" s="187" customFormat="1" ht="18" customHeight="1">
      <c r="B187" s="201"/>
      <c r="C187" s="201"/>
      <c r="D187" s="201"/>
      <c r="E187" s="201"/>
      <c r="F187" s="201"/>
      <c r="G187" s="201"/>
      <c r="H187" s="201"/>
      <c r="I187" s="201"/>
      <c r="J187" s="201"/>
      <c r="K187" s="201"/>
      <c r="L187" s="201"/>
      <c r="M187" s="201"/>
      <c r="N187" s="201"/>
      <c r="O187" s="201"/>
      <c r="P187" s="201"/>
      <c r="Q187" s="201"/>
      <c r="R187" s="201"/>
      <c r="S187" s="201"/>
    </row>
    <row r="188" spans="2:19" s="187" customFormat="1" ht="18" customHeight="1">
      <c r="B188" s="201"/>
      <c r="C188" s="201"/>
      <c r="D188" s="201"/>
      <c r="E188" s="201"/>
      <c r="F188" s="201"/>
      <c r="G188" s="201"/>
      <c r="H188" s="201"/>
      <c r="I188" s="201"/>
      <c r="J188" s="201"/>
      <c r="K188" s="201"/>
      <c r="L188" s="201"/>
      <c r="M188" s="201"/>
      <c r="N188" s="201"/>
      <c r="O188" s="201"/>
      <c r="P188" s="201"/>
      <c r="Q188" s="201"/>
      <c r="R188" s="201"/>
      <c r="S188" s="201"/>
    </row>
    <row r="189" spans="2:19" s="187" customFormat="1" ht="18" customHeight="1">
      <c r="B189" s="201"/>
      <c r="C189" s="201"/>
      <c r="D189" s="201"/>
      <c r="E189" s="201"/>
      <c r="F189" s="201"/>
      <c r="G189" s="201"/>
      <c r="H189" s="201"/>
      <c r="I189" s="201"/>
      <c r="J189" s="201"/>
      <c r="K189" s="201"/>
      <c r="L189" s="201"/>
      <c r="M189" s="201"/>
      <c r="N189" s="201"/>
      <c r="O189" s="201"/>
      <c r="P189" s="201"/>
      <c r="Q189" s="201"/>
      <c r="R189" s="201"/>
      <c r="S189" s="201"/>
    </row>
    <row r="190" spans="2:19" s="187" customFormat="1" ht="18" customHeight="1">
      <c r="B190" s="201"/>
      <c r="C190" s="201"/>
      <c r="D190" s="201"/>
      <c r="E190" s="201"/>
      <c r="F190" s="201"/>
      <c r="G190" s="201"/>
      <c r="H190" s="201"/>
      <c r="I190" s="201"/>
      <c r="J190" s="201"/>
      <c r="K190" s="201"/>
      <c r="L190" s="201"/>
      <c r="M190" s="201"/>
      <c r="N190" s="201"/>
      <c r="O190" s="201"/>
      <c r="P190" s="201"/>
      <c r="Q190" s="201"/>
      <c r="R190" s="201"/>
      <c r="S190" s="201"/>
    </row>
    <row r="191" spans="2:19" s="187" customFormat="1" ht="18" customHeight="1">
      <c r="B191" s="201"/>
      <c r="C191" s="201"/>
      <c r="D191" s="201"/>
      <c r="E191" s="201"/>
      <c r="F191" s="201"/>
      <c r="G191" s="201"/>
      <c r="H191" s="201"/>
      <c r="I191" s="201"/>
      <c r="J191" s="201"/>
      <c r="K191" s="201"/>
      <c r="L191" s="201"/>
      <c r="M191" s="201"/>
      <c r="N191" s="201"/>
      <c r="O191" s="201"/>
      <c r="P191" s="201"/>
      <c r="Q191" s="201"/>
      <c r="R191" s="201"/>
      <c r="S191" s="201"/>
    </row>
    <row r="192" spans="2:19" s="187" customFormat="1" ht="18" customHeight="1">
      <c r="B192" s="201"/>
      <c r="C192" s="201"/>
      <c r="D192" s="201"/>
      <c r="E192" s="201"/>
      <c r="F192" s="201"/>
      <c r="G192" s="201"/>
      <c r="H192" s="201"/>
      <c r="I192" s="201"/>
      <c r="J192" s="201"/>
      <c r="K192" s="201"/>
      <c r="L192" s="201"/>
      <c r="M192" s="201"/>
      <c r="N192" s="201"/>
      <c r="O192" s="201"/>
      <c r="P192" s="201"/>
      <c r="Q192" s="201"/>
      <c r="R192" s="201"/>
      <c r="S192" s="201"/>
    </row>
    <row r="193" spans="2:19" s="187" customFormat="1" ht="18" customHeight="1">
      <c r="B193" s="201"/>
      <c r="C193" s="201"/>
      <c r="D193" s="201"/>
      <c r="E193" s="201"/>
      <c r="F193" s="201"/>
      <c r="G193" s="201"/>
      <c r="H193" s="201"/>
      <c r="I193" s="201"/>
      <c r="J193" s="201"/>
      <c r="K193" s="201"/>
      <c r="L193" s="201"/>
      <c r="M193" s="201"/>
      <c r="N193" s="201"/>
      <c r="O193" s="201"/>
      <c r="P193" s="201"/>
      <c r="Q193" s="201"/>
      <c r="R193" s="201"/>
      <c r="S193" s="201"/>
    </row>
    <row r="194" spans="2:19" s="187" customFormat="1" ht="18" customHeight="1">
      <c r="B194" s="201"/>
      <c r="C194" s="201"/>
      <c r="D194" s="201"/>
      <c r="E194" s="201"/>
      <c r="F194" s="201"/>
      <c r="G194" s="201"/>
      <c r="H194" s="201"/>
      <c r="I194" s="201"/>
      <c r="J194" s="201"/>
      <c r="K194" s="201"/>
      <c r="L194" s="201"/>
      <c r="M194" s="201"/>
      <c r="N194" s="201"/>
      <c r="O194" s="201"/>
      <c r="P194" s="201"/>
      <c r="Q194" s="201"/>
      <c r="R194" s="201"/>
      <c r="S194" s="201"/>
    </row>
    <row r="195" spans="2:19" s="187" customFormat="1" ht="18" customHeight="1">
      <c r="B195" s="201"/>
      <c r="C195" s="201"/>
      <c r="D195" s="201"/>
      <c r="E195" s="201"/>
      <c r="F195" s="201"/>
      <c r="G195" s="201"/>
      <c r="H195" s="201"/>
      <c r="I195" s="201"/>
      <c r="J195" s="201"/>
      <c r="K195" s="201"/>
      <c r="L195" s="201"/>
      <c r="M195" s="201"/>
      <c r="N195" s="201"/>
      <c r="O195" s="201"/>
      <c r="P195" s="201"/>
      <c r="Q195" s="201"/>
      <c r="R195" s="201"/>
      <c r="S195" s="201"/>
    </row>
    <row r="196" spans="2:19" s="187" customFormat="1" ht="18" customHeight="1">
      <c r="B196" s="201"/>
      <c r="C196" s="201"/>
      <c r="D196" s="201"/>
      <c r="E196" s="201"/>
      <c r="F196" s="201"/>
      <c r="G196" s="201"/>
      <c r="H196" s="201"/>
      <c r="I196" s="201"/>
      <c r="J196" s="201"/>
      <c r="K196" s="201"/>
      <c r="L196" s="201"/>
      <c r="M196" s="201"/>
      <c r="N196" s="201"/>
      <c r="O196" s="201"/>
      <c r="P196" s="201"/>
      <c r="Q196" s="201"/>
      <c r="R196" s="201"/>
      <c r="S196" s="201"/>
    </row>
    <row r="197" spans="2:19" s="187" customFormat="1" ht="18" customHeight="1">
      <c r="B197" s="201"/>
      <c r="C197" s="201"/>
      <c r="D197" s="201"/>
      <c r="E197" s="201"/>
      <c r="F197" s="201"/>
      <c r="G197" s="201"/>
      <c r="H197" s="201"/>
      <c r="I197" s="201"/>
      <c r="J197" s="201"/>
      <c r="K197" s="201"/>
      <c r="L197" s="201"/>
      <c r="M197" s="201"/>
      <c r="N197" s="201"/>
      <c r="O197" s="201"/>
      <c r="P197" s="201"/>
      <c r="Q197" s="201"/>
      <c r="R197" s="201"/>
      <c r="S197" s="201"/>
    </row>
    <row r="198" spans="2:19" s="187" customFormat="1" ht="18" customHeight="1">
      <c r="B198" s="201"/>
      <c r="C198" s="201"/>
      <c r="D198" s="201"/>
      <c r="E198" s="201"/>
      <c r="F198" s="201"/>
      <c r="G198" s="201"/>
      <c r="H198" s="201"/>
      <c r="I198" s="201"/>
      <c r="J198" s="201"/>
      <c r="K198" s="201"/>
      <c r="L198" s="201"/>
      <c r="M198" s="201"/>
      <c r="N198" s="201"/>
      <c r="O198" s="201"/>
      <c r="P198" s="201"/>
      <c r="Q198" s="201"/>
      <c r="R198" s="201"/>
      <c r="S198" s="201"/>
    </row>
    <row r="199" spans="2:19" s="187" customFormat="1" ht="18" customHeight="1">
      <c r="B199" s="201"/>
      <c r="C199" s="201"/>
      <c r="D199" s="201"/>
      <c r="E199" s="201"/>
      <c r="F199" s="201"/>
      <c r="G199" s="201"/>
      <c r="H199" s="201"/>
      <c r="I199" s="201"/>
      <c r="J199" s="201"/>
      <c r="K199" s="201"/>
      <c r="L199" s="201"/>
      <c r="M199" s="201"/>
      <c r="N199" s="201"/>
      <c r="O199" s="201"/>
      <c r="P199" s="201"/>
      <c r="Q199" s="201"/>
      <c r="R199" s="201"/>
      <c r="S199" s="201"/>
    </row>
    <row r="200" spans="2:19" s="187" customFormat="1" ht="18" customHeight="1">
      <c r="B200" s="201"/>
      <c r="C200" s="201"/>
      <c r="D200" s="201"/>
      <c r="E200" s="201"/>
      <c r="F200" s="201"/>
      <c r="G200" s="201"/>
      <c r="H200" s="201"/>
      <c r="I200" s="201"/>
      <c r="J200" s="201"/>
      <c r="K200" s="201"/>
      <c r="L200" s="201"/>
      <c r="M200" s="201"/>
      <c r="N200" s="201"/>
      <c r="O200" s="201"/>
      <c r="P200" s="201"/>
      <c r="Q200" s="201"/>
      <c r="R200" s="201"/>
      <c r="S200" s="201"/>
    </row>
    <row r="201" spans="2:19" s="187" customFormat="1" ht="18" customHeight="1">
      <c r="B201" s="201"/>
      <c r="C201" s="201"/>
      <c r="D201" s="201"/>
      <c r="E201" s="201"/>
      <c r="F201" s="201"/>
      <c r="G201" s="201"/>
      <c r="H201" s="201"/>
      <c r="I201" s="201"/>
      <c r="J201" s="201"/>
      <c r="K201" s="201"/>
      <c r="L201" s="201"/>
      <c r="M201" s="201"/>
      <c r="N201" s="201"/>
      <c r="O201" s="201"/>
      <c r="P201" s="201"/>
      <c r="Q201" s="201"/>
      <c r="R201" s="201"/>
      <c r="S201" s="201"/>
    </row>
    <row r="202" spans="2:19" s="187" customFormat="1" ht="18" customHeight="1">
      <c r="B202" s="201"/>
      <c r="C202" s="201"/>
      <c r="D202" s="201"/>
      <c r="E202" s="201"/>
      <c r="F202" s="201"/>
      <c r="G202" s="201"/>
      <c r="H202" s="201"/>
      <c r="I202" s="201"/>
      <c r="J202" s="201"/>
      <c r="K202" s="201"/>
      <c r="L202" s="201"/>
      <c r="M202" s="201"/>
      <c r="N202" s="201"/>
      <c r="O202" s="201"/>
      <c r="P202" s="201"/>
      <c r="Q202" s="201"/>
      <c r="R202" s="201"/>
      <c r="S202" s="201"/>
    </row>
    <row r="203" spans="2:19" s="187" customFormat="1" ht="18" customHeight="1">
      <c r="B203" s="201"/>
      <c r="C203" s="201"/>
      <c r="D203" s="201"/>
      <c r="E203" s="201"/>
      <c r="F203" s="201"/>
      <c r="G203" s="201"/>
      <c r="H203" s="201"/>
      <c r="I203" s="201"/>
      <c r="J203" s="201"/>
      <c r="K203" s="201"/>
      <c r="L203" s="201"/>
      <c r="M203" s="201"/>
      <c r="N203" s="201"/>
      <c r="O203" s="201"/>
      <c r="P203" s="201"/>
      <c r="Q203" s="201"/>
      <c r="R203" s="201"/>
      <c r="S203" s="201"/>
    </row>
    <row r="204" spans="2:19" s="187" customFormat="1" ht="18" customHeight="1">
      <c r="B204" s="201"/>
      <c r="C204" s="201"/>
      <c r="D204" s="201"/>
      <c r="E204" s="201"/>
      <c r="F204" s="201"/>
      <c r="G204" s="201"/>
      <c r="H204" s="201"/>
      <c r="I204" s="201"/>
      <c r="J204" s="201"/>
      <c r="K204" s="201"/>
      <c r="L204" s="201"/>
      <c r="M204" s="201"/>
      <c r="N204" s="201"/>
      <c r="O204" s="201"/>
      <c r="P204" s="201"/>
      <c r="Q204" s="201"/>
      <c r="R204" s="201"/>
      <c r="S204" s="201"/>
    </row>
    <row r="205" spans="2:19" s="187" customFormat="1" ht="18" customHeight="1">
      <c r="B205" s="201"/>
      <c r="C205" s="201"/>
      <c r="D205" s="201"/>
      <c r="E205" s="201"/>
      <c r="F205" s="201"/>
      <c r="G205" s="201"/>
      <c r="H205" s="201"/>
      <c r="I205" s="201"/>
      <c r="J205" s="201"/>
      <c r="K205" s="201"/>
      <c r="L205" s="201"/>
      <c r="M205" s="201"/>
      <c r="N205" s="201"/>
      <c r="O205" s="201"/>
      <c r="P205" s="201"/>
      <c r="Q205" s="201"/>
      <c r="R205" s="201"/>
      <c r="S205" s="201"/>
    </row>
    <row r="206" spans="2:19" s="187" customFormat="1" ht="18" customHeight="1">
      <c r="B206" s="201"/>
      <c r="C206" s="201"/>
      <c r="D206" s="201"/>
      <c r="E206" s="201"/>
      <c r="F206" s="201"/>
      <c r="G206" s="201"/>
      <c r="H206" s="201"/>
      <c r="I206" s="201"/>
      <c r="J206" s="201"/>
      <c r="K206" s="201"/>
      <c r="L206" s="201"/>
      <c r="M206" s="201"/>
      <c r="N206" s="201"/>
      <c r="O206" s="201"/>
      <c r="P206" s="201"/>
      <c r="Q206" s="201"/>
      <c r="R206" s="201"/>
      <c r="S206" s="201"/>
    </row>
    <row r="207" spans="2:19" s="187" customFormat="1" ht="18" customHeight="1">
      <c r="B207" s="201"/>
      <c r="C207" s="201"/>
      <c r="D207" s="201"/>
      <c r="E207" s="201"/>
      <c r="F207" s="201"/>
      <c r="G207" s="201"/>
      <c r="H207" s="201"/>
      <c r="I207" s="201"/>
      <c r="J207" s="201"/>
      <c r="K207" s="201"/>
      <c r="L207" s="201"/>
      <c r="M207" s="201"/>
      <c r="N207" s="201"/>
      <c r="O207" s="201"/>
      <c r="P207" s="201"/>
      <c r="Q207" s="201"/>
      <c r="R207" s="201"/>
      <c r="S207" s="201"/>
    </row>
    <row r="208" spans="2:19" s="187" customFormat="1" ht="18" customHeight="1">
      <c r="B208" s="201"/>
      <c r="C208" s="201"/>
      <c r="D208" s="201"/>
      <c r="E208" s="201"/>
      <c r="F208" s="201"/>
      <c r="G208" s="201"/>
      <c r="H208" s="201"/>
      <c r="I208" s="201"/>
      <c r="J208" s="201"/>
      <c r="K208" s="201"/>
      <c r="L208" s="201"/>
      <c r="M208" s="201"/>
      <c r="N208" s="201"/>
      <c r="O208" s="201"/>
      <c r="P208" s="201"/>
      <c r="Q208" s="201"/>
      <c r="R208" s="201"/>
      <c r="S208" s="201"/>
    </row>
    <row r="209" spans="2:19" s="187" customFormat="1" ht="18" customHeight="1">
      <c r="B209" s="201"/>
      <c r="C209" s="201"/>
      <c r="D209" s="201"/>
      <c r="E209" s="201"/>
      <c r="F209" s="201"/>
      <c r="G209" s="201"/>
      <c r="H209" s="201"/>
      <c r="I209" s="201"/>
      <c r="J209" s="201"/>
      <c r="K209" s="201"/>
      <c r="L209" s="201"/>
      <c r="M209" s="201"/>
      <c r="N209" s="201"/>
      <c r="O209" s="201"/>
      <c r="P209" s="201"/>
      <c r="Q209" s="201"/>
      <c r="R209" s="201"/>
      <c r="S209" s="201"/>
    </row>
    <row r="210" spans="2:19" s="187" customFormat="1" ht="18" customHeight="1">
      <c r="B210" s="201"/>
      <c r="C210" s="201"/>
      <c r="D210" s="201"/>
      <c r="E210" s="201"/>
      <c r="F210" s="201"/>
      <c r="G210" s="201"/>
      <c r="H210" s="201"/>
      <c r="I210" s="201"/>
      <c r="J210" s="201"/>
      <c r="K210" s="201"/>
      <c r="L210" s="201"/>
      <c r="M210" s="201"/>
      <c r="N210" s="201"/>
      <c r="O210" s="201"/>
      <c r="P210" s="201"/>
      <c r="Q210" s="201"/>
      <c r="R210" s="201"/>
      <c r="S210" s="201"/>
    </row>
    <row r="211" spans="2:19" s="187" customFormat="1" ht="18" customHeight="1">
      <c r="B211" s="201"/>
      <c r="C211" s="201"/>
      <c r="D211" s="201"/>
      <c r="E211" s="201"/>
      <c r="F211" s="201"/>
      <c r="G211" s="201"/>
      <c r="H211" s="201"/>
      <c r="I211" s="201"/>
      <c r="J211" s="201"/>
      <c r="K211" s="201"/>
      <c r="L211" s="201"/>
      <c r="M211" s="201"/>
      <c r="N211" s="201"/>
      <c r="O211" s="201"/>
      <c r="P211" s="201"/>
      <c r="Q211" s="201"/>
      <c r="R211" s="201"/>
      <c r="S211" s="201"/>
    </row>
    <row r="212" spans="2:19" s="187" customFormat="1" ht="18" customHeight="1">
      <c r="B212" s="201"/>
      <c r="C212" s="201"/>
      <c r="D212" s="201"/>
      <c r="E212" s="201"/>
      <c r="F212" s="201"/>
      <c r="G212" s="201"/>
      <c r="H212" s="201"/>
      <c r="I212" s="201"/>
      <c r="J212" s="201"/>
      <c r="K212" s="201"/>
      <c r="L212" s="201"/>
      <c r="M212" s="201"/>
      <c r="N212" s="201"/>
      <c r="O212" s="201"/>
      <c r="P212" s="201"/>
      <c r="Q212" s="201"/>
      <c r="R212" s="201"/>
      <c r="S212" s="201"/>
    </row>
    <row r="213" spans="2:19" s="187" customFormat="1" ht="18" customHeight="1">
      <c r="B213" s="201"/>
      <c r="C213" s="201"/>
      <c r="D213" s="201"/>
      <c r="E213" s="201"/>
      <c r="F213" s="201"/>
      <c r="G213" s="201"/>
      <c r="H213" s="201"/>
      <c r="I213" s="201"/>
      <c r="J213" s="201"/>
      <c r="K213" s="201"/>
      <c r="L213" s="201"/>
      <c r="M213" s="201"/>
      <c r="N213" s="201"/>
      <c r="O213" s="201"/>
      <c r="P213" s="201"/>
      <c r="Q213" s="201"/>
      <c r="R213" s="201"/>
      <c r="S213" s="201"/>
    </row>
    <row r="214" spans="2:19" s="187" customFormat="1" ht="18" customHeight="1">
      <c r="B214" s="201"/>
      <c r="C214" s="201"/>
      <c r="D214" s="201"/>
      <c r="E214" s="201"/>
      <c r="F214" s="201"/>
      <c r="G214" s="201"/>
      <c r="H214" s="201"/>
      <c r="I214" s="201"/>
      <c r="J214" s="201"/>
      <c r="K214" s="201"/>
      <c r="L214" s="201"/>
      <c r="M214" s="201"/>
      <c r="N214" s="201"/>
      <c r="O214" s="201"/>
      <c r="P214" s="201"/>
      <c r="Q214" s="201"/>
      <c r="R214" s="201"/>
      <c r="S214" s="201"/>
    </row>
    <row r="215" spans="2:19" s="187" customFormat="1" ht="18" customHeight="1">
      <c r="B215" s="201"/>
      <c r="C215" s="201"/>
      <c r="D215" s="201"/>
      <c r="E215" s="201"/>
      <c r="F215" s="201"/>
      <c r="G215" s="201"/>
      <c r="H215" s="201"/>
      <c r="I215" s="201"/>
      <c r="J215" s="201"/>
      <c r="K215" s="201"/>
      <c r="L215" s="201"/>
      <c r="M215" s="201"/>
      <c r="N215" s="201"/>
      <c r="O215" s="201"/>
      <c r="P215" s="201"/>
      <c r="Q215" s="201"/>
      <c r="R215" s="201"/>
      <c r="S215" s="201"/>
    </row>
    <row r="216" spans="2:19" s="187" customFormat="1" ht="18" customHeight="1">
      <c r="B216" s="201"/>
      <c r="C216" s="201"/>
      <c r="D216" s="201"/>
      <c r="E216" s="201"/>
      <c r="F216" s="201"/>
      <c r="G216" s="201"/>
      <c r="H216" s="201"/>
      <c r="I216" s="201"/>
      <c r="J216" s="201"/>
      <c r="K216" s="201"/>
      <c r="L216" s="201"/>
      <c r="M216" s="201"/>
      <c r="N216" s="201"/>
      <c r="O216" s="201"/>
      <c r="P216" s="201"/>
      <c r="Q216" s="201"/>
      <c r="R216" s="201"/>
      <c r="S216" s="201"/>
    </row>
    <row r="217" spans="2:19" s="187" customFormat="1" ht="18" customHeight="1">
      <c r="B217" s="201"/>
      <c r="C217" s="201"/>
      <c r="D217" s="201"/>
      <c r="E217" s="201"/>
      <c r="F217" s="201"/>
      <c r="G217" s="201"/>
      <c r="H217" s="201"/>
      <c r="I217" s="201"/>
      <c r="J217" s="201"/>
      <c r="K217" s="201"/>
      <c r="L217" s="201"/>
      <c r="M217" s="201"/>
      <c r="N217" s="201"/>
      <c r="O217" s="201"/>
      <c r="P217" s="201"/>
      <c r="Q217" s="201"/>
      <c r="R217" s="201"/>
      <c r="S217" s="201"/>
    </row>
    <row r="218" spans="2:19" s="187" customFormat="1" ht="18" customHeight="1">
      <c r="B218" s="201"/>
      <c r="C218" s="201"/>
      <c r="D218" s="201"/>
      <c r="E218" s="201"/>
      <c r="F218" s="201"/>
      <c r="G218" s="201"/>
      <c r="H218" s="201"/>
      <c r="I218" s="201"/>
      <c r="J218" s="201"/>
      <c r="K218" s="201"/>
      <c r="L218" s="201"/>
      <c r="M218" s="201"/>
      <c r="N218" s="201"/>
      <c r="O218" s="201"/>
      <c r="P218" s="201"/>
      <c r="Q218" s="201"/>
      <c r="R218" s="201"/>
      <c r="S218" s="201"/>
    </row>
    <row r="219" spans="2:19" s="187" customFormat="1" ht="18" customHeight="1">
      <c r="B219" s="201"/>
      <c r="C219" s="201"/>
      <c r="D219" s="201"/>
      <c r="E219" s="201"/>
      <c r="F219" s="201"/>
      <c r="G219" s="201"/>
      <c r="H219" s="201"/>
      <c r="I219" s="201"/>
      <c r="J219" s="201"/>
      <c r="K219" s="201"/>
      <c r="L219" s="201"/>
      <c r="M219" s="201"/>
      <c r="N219" s="201"/>
      <c r="O219" s="201"/>
      <c r="P219" s="201"/>
      <c r="Q219" s="201"/>
      <c r="R219" s="201"/>
      <c r="S219" s="201"/>
    </row>
    <row r="220" spans="2:19" s="187" customFormat="1" ht="18" customHeight="1">
      <c r="B220" s="201"/>
      <c r="C220" s="201"/>
      <c r="D220" s="201"/>
      <c r="E220" s="201"/>
      <c r="F220" s="201"/>
      <c r="G220" s="201"/>
      <c r="H220" s="201"/>
      <c r="I220" s="201"/>
      <c r="J220" s="201"/>
      <c r="K220" s="201"/>
      <c r="L220" s="201"/>
      <c r="M220" s="201"/>
      <c r="N220" s="201"/>
      <c r="O220" s="201"/>
      <c r="P220" s="201"/>
      <c r="Q220" s="201"/>
      <c r="R220" s="201"/>
      <c r="S220" s="201"/>
    </row>
    <row r="221" spans="2:19" s="187" customFormat="1" ht="18" customHeight="1">
      <c r="B221" s="201"/>
      <c r="C221" s="201"/>
      <c r="D221" s="201"/>
      <c r="E221" s="201"/>
      <c r="F221" s="201"/>
      <c r="G221" s="201"/>
      <c r="H221" s="201"/>
      <c r="I221" s="201"/>
      <c r="J221" s="201"/>
      <c r="K221" s="201"/>
      <c r="L221" s="201"/>
      <c r="M221" s="201"/>
      <c r="N221" s="201"/>
      <c r="O221" s="201"/>
      <c r="P221" s="201"/>
      <c r="Q221" s="201"/>
      <c r="R221" s="201"/>
      <c r="S221" s="201"/>
    </row>
    <row r="222" spans="2:19" s="187" customFormat="1" ht="18" customHeight="1">
      <c r="B222" s="201"/>
      <c r="C222" s="201"/>
      <c r="D222" s="201"/>
      <c r="E222" s="201"/>
      <c r="F222" s="201"/>
      <c r="G222" s="201"/>
      <c r="H222" s="201"/>
      <c r="I222" s="201"/>
      <c r="J222" s="201"/>
      <c r="K222" s="201"/>
      <c r="L222" s="201"/>
      <c r="M222" s="201"/>
      <c r="N222" s="201"/>
      <c r="O222" s="201"/>
      <c r="P222" s="201"/>
      <c r="Q222" s="201"/>
      <c r="R222" s="201"/>
      <c r="S222" s="201"/>
    </row>
    <row r="223" spans="2:19" s="187" customFormat="1" ht="18" customHeight="1">
      <c r="B223" s="201"/>
      <c r="C223" s="201"/>
      <c r="D223" s="201"/>
      <c r="E223" s="201"/>
      <c r="F223" s="201"/>
      <c r="G223" s="201"/>
      <c r="H223" s="201"/>
      <c r="I223" s="201"/>
      <c r="J223" s="201"/>
      <c r="K223" s="201"/>
      <c r="L223" s="201"/>
      <c r="M223" s="201"/>
      <c r="N223" s="201"/>
      <c r="O223" s="201"/>
      <c r="P223" s="201"/>
      <c r="Q223" s="201"/>
      <c r="R223" s="201"/>
      <c r="S223" s="201"/>
    </row>
    <row r="224" spans="2:19" s="187" customFormat="1" ht="18" customHeight="1">
      <c r="B224" s="201"/>
      <c r="C224" s="201"/>
      <c r="D224" s="201"/>
      <c r="E224" s="201"/>
      <c r="F224" s="201"/>
      <c r="G224" s="201"/>
      <c r="H224" s="201"/>
      <c r="I224" s="201"/>
      <c r="J224" s="201"/>
      <c r="K224" s="201"/>
      <c r="L224" s="201"/>
      <c r="M224" s="201"/>
      <c r="N224" s="201"/>
      <c r="O224" s="201"/>
      <c r="P224" s="201"/>
      <c r="Q224" s="201"/>
      <c r="R224" s="201"/>
      <c r="S224" s="201"/>
    </row>
    <row r="225" spans="2:19" s="187" customFormat="1" ht="18" customHeight="1">
      <c r="B225" s="201"/>
      <c r="C225" s="201"/>
      <c r="D225" s="201"/>
      <c r="E225" s="201"/>
      <c r="F225" s="201"/>
      <c r="G225" s="201"/>
      <c r="H225" s="201"/>
      <c r="I225" s="201"/>
      <c r="J225" s="201"/>
      <c r="K225" s="201"/>
      <c r="L225" s="201"/>
      <c r="M225" s="201"/>
      <c r="N225" s="201"/>
      <c r="O225" s="201"/>
      <c r="P225" s="201"/>
      <c r="Q225" s="201"/>
      <c r="R225" s="201"/>
      <c r="S225" s="201"/>
    </row>
    <row r="226" spans="2:19" s="187" customFormat="1" ht="18" customHeight="1">
      <c r="B226" s="201"/>
      <c r="C226" s="201"/>
      <c r="D226" s="201"/>
      <c r="E226" s="201"/>
      <c r="F226" s="201"/>
      <c r="G226" s="201"/>
      <c r="H226" s="201"/>
      <c r="I226" s="201"/>
      <c r="J226" s="201"/>
      <c r="K226" s="201"/>
      <c r="L226" s="201"/>
      <c r="M226" s="201"/>
      <c r="N226" s="201"/>
      <c r="O226" s="201"/>
      <c r="P226" s="201"/>
      <c r="Q226" s="201"/>
      <c r="R226" s="201"/>
      <c r="S226" s="201"/>
    </row>
    <row r="227" spans="2:19" s="187" customFormat="1" ht="18" customHeight="1">
      <c r="B227" s="201"/>
      <c r="C227" s="201"/>
      <c r="D227" s="201"/>
      <c r="E227" s="201"/>
      <c r="F227" s="201"/>
      <c r="G227" s="201"/>
      <c r="H227" s="201"/>
      <c r="I227" s="201"/>
      <c r="J227" s="201"/>
      <c r="K227" s="201"/>
      <c r="L227" s="201"/>
      <c r="M227" s="201"/>
      <c r="N227" s="201"/>
      <c r="O227" s="201"/>
      <c r="P227" s="201"/>
      <c r="Q227" s="201"/>
      <c r="R227" s="201"/>
      <c r="S227" s="201"/>
    </row>
    <row r="228" spans="2:19" s="187" customFormat="1" ht="18" customHeight="1">
      <c r="B228" s="201"/>
      <c r="C228" s="201"/>
      <c r="D228" s="201"/>
      <c r="E228" s="201"/>
      <c r="F228" s="201"/>
      <c r="G228" s="201"/>
      <c r="H228" s="201"/>
      <c r="I228" s="201"/>
      <c r="J228" s="201"/>
      <c r="K228" s="201"/>
      <c r="L228" s="201"/>
      <c r="M228" s="201"/>
      <c r="N228" s="201"/>
      <c r="O228" s="201"/>
      <c r="P228" s="201"/>
      <c r="Q228" s="201"/>
      <c r="R228" s="201"/>
      <c r="S228" s="201"/>
    </row>
    <row r="229" spans="2:19" s="187" customFormat="1" ht="18" customHeight="1">
      <c r="B229" s="201"/>
      <c r="C229" s="201"/>
      <c r="D229" s="201"/>
      <c r="E229" s="201"/>
      <c r="F229" s="201"/>
      <c r="G229" s="201"/>
      <c r="H229" s="201"/>
      <c r="I229" s="201"/>
      <c r="J229" s="201"/>
      <c r="K229" s="201"/>
      <c r="L229" s="201"/>
      <c r="M229" s="201"/>
      <c r="N229" s="201"/>
      <c r="O229" s="201"/>
      <c r="P229" s="201"/>
      <c r="Q229" s="201"/>
      <c r="R229" s="201"/>
      <c r="S229" s="201"/>
    </row>
    <row r="230" spans="2:19" s="187" customFormat="1" ht="18" customHeight="1">
      <c r="B230" s="201"/>
      <c r="C230" s="201"/>
      <c r="D230" s="201"/>
      <c r="E230" s="201"/>
      <c r="F230" s="201"/>
      <c r="G230" s="201"/>
      <c r="H230" s="201"/>
      <c r="I230" s="201"/>
      <c r="J230" s="201"/>
      <c r="K230" s="201"/>
      <c r="L230" s="201"/>
      <c r="M230" s="201"/>
      <c r="N230" s="201"/>
      <c r="O230" s="201"/>
      <c r="P230" s="201"/>
      <c r="Q230" s="201"/>
      <c r="R230" s="201"/>
      <c r="S230" s="201"/>
    </row>
    <row r="231" spans="2:19" s="187" customFormat="1" ht="18" customHeight="1">
      <c r="B231" s="201"/>
      <c r="C231" s="201"/>
      <c r="D231" s="201"/>
      <c r="E231" s="201"/>
      <c r="F231" s="201"/>
      <c r="G231" s="201"/>
      <c r="H231" s="201"/>
      <c r="I231" s="201"/>
      <c r="J231" s="201"/>
      <c r="K231" s="201"/>
      <c r="L231" s="201"/>
      <c r="M231" s="201"/>
      <c r="N231" s="201"/>
      <c r="O231" s="201"/>
      <c r="P231" s="201"/>
      <c r="Q231" s="201"/>
      <c r="R231" s="201"/>
      <c r="S231" s="201"/>
    </row>
    <row r="232" spans="2:19" s="187" customFormat="1" ht="18" customHeight="1">
      <c r="B232" s="201"/>
      <c r="C232" s="201"/>
      <c r="D232" s="201"/>
      <c r="E232" s="201"/>
      <c r="F232" s="201"/>
      <c r="G232" s="201"/>
      <c r="H232" s="201"/>
      <c r="I232" s="201"/>
      <c r="J232" s="201"/>
      <c r="K232" s="201"/>
      <c r="L232" s="201"/>
      <c r="M232" s="201"/>
      <c r="N232" s="201"/>
      <c r="O232" s="201"/>
      <c r="P232" s="201"/>
      <c r="Q232" s="201"/>
      <c r="R232" s="201"/>
      <c r="S232" s="201"/>
    </row>
    <row r="233" spans="2:19" s="187" customFormat="1" ht="18" customHeight="1">
      <c r="B233" s="201"/>
      <c r="C233" s="201"/>
      <c r="D233" s="201"/>
      <c r="E233" s="201"/>
      <c r="F233" s="201"/>
      <c r="G233" s="201"/>
      <c r="H233" s="201"/>
      <c r="I233" s="201"/>
      <c r="J233" s="201"/>
      <c r="K233" s="201"/>
      <c r="L233" s="201"/>
      <c r="M233" s="201"/>
      <c r="N233" s="201"/>
      <c r="O233" s="201"/>
      <c r="P233" s="201"/>
      <c r="Q233" s="201"/>
      <c r="R233" s="201"/>
      <c r="S233" s="201"/>
    </row>
    <row r="234" spans="2:19" s="187" customFormat="1" ht="18" customHeight="1">
      <c r="B234" s="201"/>
      <c r="C234" s="201"/>
      <c r="D234" s="201"/>
      <c r="E234" s="201"/>
      <c r="F234" s="201"/>
      <c r="G234" s="201"/>
      <c r="H234" s="201"/>
      <c r="I234" s="201"/>
      <c r="J234" s="201"/>
      <c r="K234" s="201"/>
      <c r="L234" s="201"/>
      <c r="M234" s="201"/>
      <c r="N234" s="201"/>
      <c r="O234" s="201"/>
      <c r="P234" s="201"/>
      <c r="Q234" s="201"/>
      <c r="R234" s="201"/>
      <c r="S234" s="201"/>
    </row>
    <row r="235" spans="2:19" s="187" customFormat="1" ht="18" customHeight="1">
      <c r="B235" s="201"/>
      <c r="C235" s="201"/>
      <c r="D235" s="201"/>
      <c r="E235" s="201"/>
      <c r="F235" s="201"/>
      <c r="G235" s="201"/>
      <c r="H235" s="201"/>
      <c r="I235" s="201"/>
      <c r="J235" s="201"/>
      <c r="K235" s="201"/>
      <c r="L235" s="201"/>
      <c r="M235" s="201"/>
      <c r="N235" s="201"/>
      <c r="O235" s="201"/>
      <c r="P235" s="201"/>
      <c r="Q235" s="201"/>
      <c r="R235" s="201"/>
      <c r="S235" s="201"/>
    </row>
    <row r="236" spans="2:19" s="187" customFormat="1" ht="18" customHeight="1">
      <c r="B236" s="201"/>
      <c r="C236" s="201"/>
      <c r="D236" s="201"/>
      <c r="E236" s="201"/>
      <c r="F236" s="201"/>
      <c r="G236" s="201"/>
      <c r="H236" s="201"/>
      <c r="I236" s="201"/>
      <c r="J236" s="201"/>
      <c r="K236" s="201"/>
      <c r="L236" s="201"/>
      <c r="M236" s="201"/>
      <c r="N236" s="201"/>
      <c r="O236" s="201"/>
      <c r="P236" s="201"/>
      <c r="Q236" s="201"/>
      <c r="R236" s="201"/>
      <c r="S236" s="201"/>
    </row>
    <row r="237" spans="2:19" s="187" customFormat="1" ht="18" customHeight="1">
      <c r="B237" s="201"/>
      <c r="C237" s="201"/>
      <c r="D237" s="201"/>
      <c r="E237" s="201"/>
      <c r="F237" s="201"/>
      <c r="G237" s="201"/>
      <c r="H237" s="201"/>
      <c r="I237" s="201"/>
      <c r="J237" s="201"/>
      <c r="K237" s="201"/>
      <c r="L237" s="201"/>
      <c r="M237" s="201"/>
      <c r="N237" s="201"/>
      <c r="O237" s="201"/>
      <c r="P237" s="201"/>
      <c r="Q237" s="201"/>
      <c r="R237" s="201"/>
      <c r="S237" s="201"/>
    </row>
    <row r="238" spans="2:19" s="187" customFormat="1" ht="18" customHeight="1">
      <c r="B238" s="201"/>
      <c r="C238" s="201"/>
      <c r="D238" s="201"/>
      <c r="E238" s="201"/>
      <c r="F238" s="201"/>
      <c r="G238" s="201"/>
      <c r="H238" s="201"/>
      <c r="I238" s="201"/>
      <c r="J238" s="201"/>
      <c r="K238" s="201"/>
      <c r="L238" s="201"/>
      <c r="M238" s="201"/>
      <c r="N238" s="201"/>
      <c r="O238" s="201"/>
      <c r="P238" s="201"/>
      <c r="Q238" s="201"/>
      <c r="R238" s="201"/>
      <c r="S238" s="201"/>
    </row>
    <row r="239" spans="2:19" s="187" customFormat="1" ht="18" customHeight="1">
      <c r="B239" s="201"/>
      <c r="C239" s="201"/>
      <c r="D239" s="201"/>
      <c r="E239" s="201"/>
      <c r="F239" s="201"/>
      <c r="G239" s="201"/>
      <c r="H239" s="201"/>
      <c r="I239" s="201"/>
      <c r="J239" s="201"/>
      <c r="K239" s="201"/>
      <c r="L239" s="201"/>
      <c r="M239" s="201"/>
      <c r="N239" s="201"/>
      <c r="O239" s="201"/>
      <c r="P239" s="201"/>
      <c r="Q239" s="201"/>
      <c r="R239" s="201"/>
      <c r="S239" s="201"/>
    </row>
    <row r="240" spans="2:19" s="187" customFormat="1" ht="18" customHeight="1">
      <c r="B240" s="201"/>
      <c r="C240" s="201"/>
      <c r="D240" s="201"/>
      <c r="E240" s="201"/>
      <c r="F240" s="201"/>
      <c r="G240" s="201"/>
      <c r="H240" s="201"/>
      <c r="I240" s="201"/>
      <c r="J240" s="201"/>
      <c r="K240" s="201"/>
      <c r="L240" s="201"/>
      <c r="M240" s="201"/>
      <c r="N240" s="201"/>
      <c r="O240" s="201"/>
      <c r="P240" s="201"/>
      <c r="Q240" s="201"/>
      <c r="R240" s="201"/>
      <c r="S240" s="201"/>
    </row>
    <row r="241" spans="2:19" s="187" customFormat="1" ht="18" customHeight="1">
      <c r="B241" s="201"/>
      <c r="C241" s="201"/>
      <c r="D241" s="201"/>
      <c r="E241" s="201"/>
      <c r="F241" s="201"/>
      <c r="G241" s="201"/>
      <c r="H241" s="201"/>
      <c r="I241" s="201"/>
      <c r="J241" s="201"/>
      <c r="K241" s="201"/>
      <c r="L241" s="201"/>
      <c r="M241" s="201"/>
      <c r="N241" s="201"/>
      <c r="O241" s="201"/>
      <c r="P241" s="201"/>
      <c r="Q241" s="201"/>
      <c r="R241" s="201"/>
      <c r="S241" s="201"/>
    </row>
    <row r="242" spans="2:19" s="187" customFormat="1" ht="18" customHeight="1">
      <c r="B242" s="201"/>
      <c r="C242" s="201"/>
      <c r="D242" s="201"/>
      <c r="E242" s="201"/>
      <c r="F242" s="201"/>
      <c r="G242" s="201"/>
      <c r="H242" s="201"/>
      <c r="I242" s="201"/>
      <c r="J242" s="201"/>
      <c r="K242" s="201"/>
      <c r="L242" s="201"/>
      <c r="M242" s="201"/>
      <c r="N242" s="201"/>
      <c r="O242" s="201"/>
      <c r="P242" s="201"/>
      <c r="Q242" s="201"/>
      <c r="R242" s="201"/>
      <c r="S242" s="201"/>
    </row>
    <row r="243" spans="2:19" s="187" customFormat="1" ht="18" customHeight="1">
      <c r="B243" s="201"/>
      <c r="C243" s="201"/>
      <c r="D243" s="201"/>
      <c r="E243" s="201"/>
      <c r="F243" s="201"/>
      <c r="G243" s="201"/>
      <c r="H243" s="201"/>
      <c r="I243" s="201"/>
      <c r="J243" s="201"/>
      <c r="K243" s="201"/>
      <c r="L243" s="201"/>
      <c r="M243" s="201"/>
      <c r="N243" s="201"/>
      <c r="O243" s="201"/>
      <c r="P243" s="201"/>
      <c r="Q243" s="201"/>
      <c r="R243" s="201"/>
      <c r="S243" s="201"/>
    </row>
    <row r="244" spans="2:19" s="187" customFormat="1" ht="18" customHeight="1">
      <c r="B244" s="201"/>
      <c r="C244" s="201"/>
      <c r="D244" s="201"/>
      <c r="E244" s="201"/>
      <c r="F244" s="201"/>
      <c r="G244" s="201"/>
      <c r="H244" s="201"/>
      <c r="I244" s="201"/>
      <c r="J244" s="201"/>
      <c r="K244" s="201"/>
      <c r="L244" s="201"/>
      <c r="M244" s="201"/>
      <c r="N244" s="201"/>
      <c r="O244" s="201"/>
      <c r="P244" s="201"/>
      <c r="Q244" s="201"/>
      <c r="R244" s="201"/>
      <c r="S244" s="201"/>
    </row>
    <row r="245" spans="2:19" s="187" customFormat="1" ht="18" customHeight="1">
      <c r="B245" s="201"/>
      <c r="C245" s="201"/>
      <c r="D245" s="201"/>
      <c r="E245" s="201"/>
      <c r="F245" s="201"/>
      <c r="G245" s="201"/>
      <c r="H245" s="201"/>
      <c r="I245" s="201"/>
      <c r="J245" s="201"/>
      <c r="K245" s="201"/>
      <c r="L245" s="201"/>
      <c r="M245" s="201"/>
      <c r="N245" s="201"/>
      <c r="O245" s="201"/>
      <c r="P245" s="201"/>
      <c r="Q245" s="201"/>
      <c r="R245" s="201"/>
      <c r="S245" s="201"/>
    </row>
    <row r="246" spans="2:19" s="187" customFormat="1" ht="18" customHeight="1">
      <c r="B246" s="201"/>
      <c r="C246" s="201"/>
      <c r="D246" s="201"/>
      <c r="E246" s="201"/>
      <c r="F246" s="201"/>
      <c r="G246" s="201"/>
      <c r="H246" s="201"/>
      <c r="I246" s="201"/>
      <c r="J246" s="201"/>
      <c r="K246" s="201"/>
      <c r="L246" s="201"/>
      <c r="M246" s="201"/>
      <c r="N246" s="201"/>
      <c r="O246" s="201"/>
      <c r="P246" s="201"/>
      <c r="Q246" s="201"/>
      <c r="R246" s="201"/>
      <c r="S246" s="201"/>
    </row>
    <row r="247" spans="2:19" s="187" customFormat="1" ht="18" customHeight="1">
      <c r="B247" s="201"/>
      <c r="C247" s="201"/>
      <c r="D247" s="201"/>
      <c r="E247" s="201"/>
      <c r="F247" s="201"/>
      <c r="G247" s="201"/>
      <c r="H247" s="201"/>
      <c r="I247" s="201"/>
      <c r="J247" s="201"/>
      <c r="K247" s="201"/>
      <c r="L247" s="201"/>
      <c r="M247" s="201"/>
      <c r="N247" s="201"/>
      <c r="O247" s="201"/>
      <c r="P247" s="201"/>
      <c r="Q247" s="201"/>
      <c r="R247" s="201"/>
      <c r="S247" s="201"/>
    </row>
    <row r="248" spans="2:19" s="187" customFormat="1" ht="18" customHeight="1">
      <c r="B248" s="201"/>
      <c r="C248" s="201"/>
      <c r="D248" s="201"/>
      <c r="E248" s="201"/>
      <c r="F248" s="201"/>
      <c r="G248" s="201"/>
      <c r="H248" s="201"/>
      <c r="I248" s="201"/>
      <c r="J248" s="201"/>
      <c r="K248" s="201"/>
      <c r="L248" s="201"/>
      <c r="M248" s="201"/>
      <c r="N248" s="201"/>
      <c r="O248" s="201"/>
      <c r="P248" s="201"/>
      <c r="Q248" s="201"/>
      <c r="R248" s="201"/>
      <c r="S248" s="201"/>
    </row>
    <row r="249" spans="2:19" s="187" customFormat="1" ht="18" customHeight="1">
      <c r="B249" s="201"/>
      <c r="C249" s="201"/>
      <c r="D249" s="201"/>
      <c r="E249" s="201"/>
      <c r="F249" s="201"/>
      <c r="G249" s="201"/>
      <c r="H249" s="201"/>
      <c r="I249" s="201"/>
      <c r="J249" s="201"/>
      <c r="K249" s="201"/>
      <c r="L249" s="201"/>
      <c r="M249" s="201"/>
      <c r="N249" s="201"/>
      <c r="O249" s="201"/>
      <c r="P249" s="201"/>
      <c r="Q249" s="201"/>
      <c r="R249" s="201"/>
      <c r="S249" s="201"/>
    </row>
    <row r="250" spans="2:19" s="187" customFormat="1" ht="18" customHeight="1">
      <c r="B250" s="201"/>
      <c r="C250" s="201"/>
      <c r="D250" s="201"/>
      <c r="E250" s="201"/>
      <c r="F250" s="201"/>
      <c r="G250" s="201"/>
      <c r="H250" s="201"/>
      <c r="I250" s="201"/>
      <c r="J250" s="201"/>
      <c r="K250" s="201"/>
      <c r="L250" s="201"/>
      <c r="M250" s="201"/>
      <c r="N250" s="201"/>
      <c r="O250" s="201"/>
      <c r="P250" s="201"/>
      <c r="Q250" s="201"/>
      <c r="R250" s="201"/>
      <c r="S250" s="201"/>
    </row>
    <row r="251" spans="2:19" s="187" customFormat="1" ht="18" customHeight="1">
      <c r="B251" s="201"/>
      <c r="C251" s="201"/>
      <c r="D251" s="201"/>
      <c r="E251" s="201"/>
      <c r="F251" s="201"/>
      <c r="G251" s="201"/>
      <c r="H251" s="201"/>
      <c r="I251" s="201"/>
      <c r="J251" s="201"/>
      <c r="K251" s="201"/>
      <c r="L251" s="201"/>
      <c r="M251" s="201"/>
      <c r="N251" s="201"/>
      <c r="O251" s="201"/>
      <c r="P251" s="201"/>
      <c r="Q251" s="201"/>
      <c r="R251" s="201"/>
      <c r="S251" s="201"/>
    </row>
    <row r="252" spans="2:19" s="187" customFormat="1" ht="18" customHeight="1">
      <c r="B252" s="201"/>
      <c r="C252" s="201"/>
      <c r="D252" s="201"/>
      <c r="E252" s="201"/>
      <c r="F252" s="201"/>
      <c r="G252" s="201"/>
      <c r="H252" s="201"/>
      <c r="I252" s="201"/>
      <c r="J252" s="201"/>
      <c r="K252" s="201"/>
      <c r="L252" s="201"/>
      <c r="M252" s="201"/>
      <c r="N252" s="201"/>
      <c r="O252" s="201"/>
      <c r="P252" s="201"/>
      <c r="Q252" s="201"/>
      <c r="R252" s="201"/>
      <c r="S252" s="201"/>
    </row>
    <row r="253" spans="2:19" s="187" customFormat="1" ht="18" customHeight="1">
      <c r="B253" s="201"/>
      <c r="C253" s="201"/>
      <c r="D253" s="201"/>
      <c r="E253" s="201"/>
      <c r="F253" s="201"/>
      <c r="G253" s="201"/>
      <c r="H253" s="201"/>
      <c r="I253" s="201"/>
      <c r="J253" s="201"/>
      <c r="K253" s="201"/>
      <c r="L253" s="201"/>
      <c r="M253" s="201"/>
      <c r="N253" s="201"/>
      <c r="O253" s="201"/>
      <c r="P253" s="201"/>
      <c r="Q253" s="201"/>
      <c r="R253" s="201"/>
      <c r="S253" s="201"/>
    </row>
    <row r="254" spans="2:19" s="187" customFormat="1" ht="18" customHeight="1">
      <c r="B254" s="201"/>
      <c r="C254" s="201"/>
      <c r="D254" s="201"/>
      <c r="E254" s="201"/>
      <c r="F254" s="201"/>
      <c r="G254" s="201"/>
      <c r="H254" s="201"/>
      <c r="I254" s="201"/>
      <c r="J254" s="201"/>
      <c r="K254" s="201"/>
      <c r="L254" s="201"/>
      <c r="M254" s="201"/>
      <c r="N254" s="201"/>
      <c r="O254" s="201"/>
      <c r="P254" s="201"/>
      <c r="Q254" s="201"/>
      <c r="R254" s="201"/>
      <c r="S254" s="201"/>
    </row>
    <row r="255" spans="2:19" s="187" customFormat="1" ht="18" customHeight="1">
      <c r="B255" s="201"/>
      <c r="C255" s="201"/>
      <c r="D255" s="201"/>
      <c r="E255" s="201"/>
      <c r="F255" s="201"/>
      <c r="G255" s="201"/>
      <c r="H255" s="201"/>
      <c r="I255" s="201"/>
      <c r="J255" s="201"/>
      <c r="K255" s="201"/>
      <c r="L255" s="201"/>
      <c r="M255" s="201"/>
      <c r="N255" s="201"/>
      <c r="O255" s="201"/>
      <c r="P255" s="201"/>
      <c r="Q255" s="201"/>
      <c r="R255" s="201"/>
      <c r="S255" s="201"/>
    </row>
    <row r="256" spans="2:19" s="187" customFormat="1" ht="18" customHeight="1">
      <c r="B256" s="201"/>
      <c r="C256" s="201"/>
      <c r="D256" s="201"/>
      <c r="E256" s="201"/>
      <c r="F256" s="201"/>
      <c r="G256" s="201"/>
      <c r="H256" s="201"/>
      <c r="I256" s="201"/>
      <c r="J256" s="201"/>
      <c r="K256" s="201"/>
      <c r="L256" s="201"/>
      <c r="M256" s="201"/>
      <c r="N256" s="201"/>
      <c r="O256" s="201"/>
      <c r="P256" s="201"/>
      <c r="Q256" s="201"/>
      <c r="R256" s="201"/>
      <c r="S256" s="201"/>
    </row>
    <row r="257" spans="2:19" s="187" customFormat="1" ht="18" customHeight="1">
      <c r="B257" s="201"/>
      <c r="C257" s="201"/>
      <c r="D257" s="201"/>
      <c r="E257" s="201"/>
      <c r="F257" s="201"/>
      <c r="G257" s="201"/>
      <c r="H257" s="201"/>
      <c r="I257" s="201"/>
      <c r="J257" s="201"/>
      <c r="K257" s="201"/>
      <c r="L257" s="201"/>
      <c r="M257" s="201"/>
      <c r="N257" s="201"/>
      <c r="O257" s="201"/>
      <c r="P257" s="201"/>
      <c r="Q257" s="201"/>
      <c r="R257" s="201"/>
      <c r="S257" s="201"/>
    </row>
    <row r="258" spans="2:19" s="187" customFormat="1" ht="18" customHeight="1">
      <c r="B258" s="201"/>
      <c r="C258" s="201"/>
      <c r="D258" s="201"/>
      <c r="E258" s="201"/>
      <c r="F258" s="201"/>
      <c r="G258" s="201"/>
      <c r="H258" s="201"/>
      <c r="I258" s="201"/>
      <c r="J258" s="201"/>
      <c r="K258" s="201"/>
      <c r="L258" s="201"/>
      <c r="M258" s="201"/>
      <c r="N258" s="201"/>
      <c r="O258" s="201"/>
      <c r="P258" s="201"/>
      <c r="Q258" s="201"/>
      <c r="R258" s="201"/>
      <c r="S258" s="201"/>
    </row>
    <row r="259" spans="2:19" s="187" customFormat="1" ht="18" customHeight="1">
      <c r="B259" s="201"/>
      <c r="C259" s="201"/>
      <c r="D259" s="201"/>
      <c r="E259" s="201"/>
      <c r="F259" s="201"/>
      <c r="G259" s="201"/>
      <c r="H259" s="201"/>
      <c r="I259" s="201"/>
      <c r="J259" s="201"/>
      <c r="K259" s="201"/>
      <c r="L259" s="201"/>
      <c r="M259" s="201"/>
      <c r="N259" s="201"/>
      <c r="O259" s="201"/>
      <c r="P259" s="201"/>
      <c r="Q259" s="201"/>
      <c r="R259" s="201"/>
      <c r="S259" s="201"/>
    </row>
    <row r="260" spans="2:19" s="187" customFormat="1" ht="18" customHeight="1">
      <c r="B260" s="201"/>
      <c r="C260" s="201"/>
      <c r="D260" s="201"/>
      <c r="E260" s="201"/>
      <c r="F260" s="201"/>
      <c r="G260" s="201"/>
      <c r="H260" s="201"/>
      <c r="I260" s="201"/>
      <c r="J260" s="201"/>
      <c r="K260" s="201"/>
      <c r="L260" s="201"/>
      <c r="M260" s="201"/>
      <c r="N260" s="201"/>
      <c r="O260" s="201"/>
      <c r="P260" s="201"/>
      <c r="Q260" s="201"/>
      <c r="R260" s="201"/>
      <c r="S260" s="201"/>
    </row>
    <row r="261" spans="2:19" s="187" customFormat="1" ht="18" customHeight="1">
      <c r="B261" s="201"/>
      <c r="C261" s="201"/>
      <c r="D261" s="201"/>
      <c r="E261" s="201"/>
      <c r="F261" s="201"/>
      <c r="G261" s="201"/>
      <c r="H261" s="201"/>
      <c r="I261" s="201"/>
      <c r="J261" s="201"/>
      <c r="K261" s="201"/>
      <c r="L261" s="201"/>
      <c r="M261" s="201"/>
      <c r="N261" s="201"/>
      <c r="O261" s="201"/>
      <c r="P261" s="201"/>
      <c r="Q261" s="201"/>
      <c r="R261" s="201"/>
      <c r="S261" s="201"/>
    </row>
    <row r="262" spans="2:19" s="187" customFormat="1" ht="18" customHeight="1">
      <c r="B262" s="201"/>
      <c r="C262" s="201"/>
      <c r="D262" s="201"/>
      <c r="E262" s="201"/>
      <c r="F262" s="201"/>
      <c r="G262" s="201"/>
      <c r="H262" s="201"/>
      <c r="I262" s="201"/>
      <c r="J262" s="201"/>
      <c r="K262" s="201"/>
      <c r="L262" s="201"/>
      <c r="M262" s="201"/>
      <c r="N262" s="201"/>
      <c r="O262" s="201"/>
      <c r="P262" s="201"/>
      <c r="Q262" s="201"/>
      <c r="R262" s="201"/>
      <c r="S262" s="201"/>
    </row>
    <row r="263" spans="2:19" s="187" customFormat="1" ht="18" customHeight="1">
      <c r="B263" s="201"/>
      <c r="C263" s="201"/>
      <c r="D263" s="201"/>
      <c r="E263" s="201"/>
      <c r="F263" s="201"/>
      <c r="G263" s="201"/>
      <c r="H263" s="201"/>
      <c r="I263" s="201"/>
      <c r="J263" s="201"/>
      <c r="K263" s="201"/>
      <c r="L263" s="201"/>
      <c r="M263" s="201"/>
      <c r="N263" s="201"/>
      <c r="O263" s="201"/>
      <c r="P263" s="201"/>
      <c r="Q263" s="201"/>
      <c r="R263" s="201"/>
      <c r="S263" s="201"/>
    </row>
    <row r="264" spans="2:19" s="187" customFormat="1" ht="18" customHeight="1">
      <c r="B264" s="201"/>
      <c r="C264" s="201"/>
      <c r="D264" s="201"/>
      <c r="E264" s="201"/>
      <c r="F264" s="201"/>
      <c r="G264" s="201"/>
      <c r="H264" s="201"/>
      <c r="I264" s="201"/>
      <c r="J264" s="201"/>
      <c r="K264" s="201"/>
      <c r="L264" s="201"/>
      <c r="M264" s="201"/>
      <c r="N264" s="201"/>
      <c r="O264" s="201"/>
      <c r="P264" s="201"/>
      <c r="Q264" s="201"/>
      <c r="R264" s="201"/>
      <c r="S264" s="201"/>
    </row>
    <row r="265" spans="2:19" s="187" customFormat="1" ht="18" customHeight="1">
      <c r="B265" s="201"/>
      <c r="C265" s="201"/>
      <c r="D265" s="201"/>
      <c r="E265" s="201"/>
      <c r="F265" s="201"/>
      <c r="G265" s="201"/>
      <c r="H265" s="201"/>
      <c r="I265" s="201"/>
      <c r="J265" s="201"/>
      <c r="K265" s="201"/>
      <c r="L265" s="201"/>
      <c r="M265" s="201"/>
      <c r="N265" s="201"/>
      <c r="O265" s="201"/>
      <c r="P265" s="201"/>
      <c r="Q265" s="201"/>
      <c r="R265" s="201"/>
      <c r="S265" s="201"/>
    </row>
    <row r="266" spans="2:19" s="187" customFormat="1" ht="18" customHeight="1">
      <c r="B266" s="201"/>
      <c r="C266" s="201"/>
      <c r="D266" s="201"/>
      <c r="E266" s="201"/>
      <c r="F266" s="201"/>
      <c r="G266" s="201"/>
      <c r="H266" s="201"/>
      <c r="I266" s="201"/>
      <c r="J266" s="201"/>
      <c r="K266" s="201"/>
      <c r="L266" s="201"/>
      <c r="M266" s="201"/>
      <c r="N266" s="201"/>
      <c r="O266" s="201"/>
      <c r="P266" s="201"/>
      <c r="Q266" s="201"/>
      <c r="R266" s="201"/>
      <c r="S266" s="201"/>
    </row>
    <row r="267" spans="2:19" s="187" customFormat="1" ht="18" customHeight="1">
      <c r="B267" s="201"/>
      <c r="C267" s="201"/>
      <c r="D267" s="201"/>
      <c r="E267" s="201"/>
      <c r="F267" s="201"/>
      <c r="G267" s="201"/>
      <c r="H267" s="201"/>
      <c r="I267" s="201"/>
      <c r="J267" s="201"/>
      <c r="K267" s="201"/>
      <c r="L267" s="201"/>
      <c r="M267" s="201"/>
      <c r="N267" s="201"/>
      <c r="O267" s="201"/>
      <c r="P267" s="201"/>
      <c r="Q267" s="201"/>
      <c r="R267" s="201"/>
      <c r="S267" s="201"/>
    </row>
    <row r="268" spans="2:19" s="187" customFormat="1" ht="18" customHeight="1">
      <c r="B268" s="201"/>
      <c r="C268" s="201"/>
      <c r="D268" s="201"/>
      <c r="E268" s="201"/>
      <c r="F268" s="201"/>
      <c r="G268" s="201"/>
      <c r="H268" s="201"/>
      <c r="I268" s="201"/>
      <c r="J268" s="201"/>
      <c r="K268" s="201"/>
      <c r="L268" s="201"/>
      <c r="M268" s="201"/>
      <c r="N268" s="201"/>
      <c r="O268" s="201"/>
      <c r="P268" s="201"/>
      <c r="Q268" s="201"/>
      <c r="R268" s="201"/>
      <c r="S268" s="201"/>
    </row>
    <row r="269" spans="2:19" s="187" customFormat="1" ht="18" customHeight="1">
      <c r="B269" s="201"/>
      <c r="C269" s="201"/>
      <c r="D269" s="201"/>
      <c r="E269" s="201"/>
      <c r="F269" s="201"/>
      <c r="G269" s="201"/>
      <c r="H269" s="201"/>
      <c r="I269" s="201"/>
      <c r="J269" s="201"/>
      <c r="K269" s="201"/>
      <c r="L269" s="201"/>
      <c r="M269" s="201"/>
      <c r="N269" s="201"/>
      <c r="O269" s="201"/>
      <c r="P269" s="201"/>
      <c r="Q269" s="201"/>
      <c r="R269" s="201"/>
      <c r="S269" s="201"/>
    </row>
    <row r="270" spans="2:19" s="187" customFormat="1" ht="18" customHeight="1">
      <c r="B270" s="201"/>
      <c r="C270" s="201"/>
      <c r="D270" s="201"/>
      <c r="E270" s="201"/>
      <c r="F270" s="201"/>
      <c r="G270" s="201"/>
      <c r="H270" s="201"/>
      <c r="I270" s="201"/>
      <c r="J270" s="201"/>
      <c r="K270" s="201"/>
      <c r="L270" s="201"/>
      <c r="M270" s="201"/>
      <c r="N270" s="201"/>
      <c r="O270" s="201"/>
      <c r="P270" s="201"/>
      <c r="Q270" s="201"/>
      <c r="R270" s="201"/>
      <c r="S270" s="201"/>
    </row>
    <row r="271" spans="2:19" s="187" customFormat="1" ht="18" customHeight="1">
      <c r="B271" s="201"/>
      <c r="C271" s="201"/>
      <c r="D271" s="201"/>
      <c r="E271" s="201"/>
      <c r="F271" s="201"/>
      <c r="G271" s="201"/>
      <c r="H271" s="201"/>
      <c r="I271" s="201"/>
      <c r="J271" s="201"/>
      <c r="K271" s="201"/>
      <c r="L271" s="201"/>
      <c r="M271" s="201"/>
      <c r="N271" s="201"/>
      <c r="O271" s="201"/>
      <c r="P271" s="201"/>
      <c r="Q271" s="201"/>
      <c r="R271" s="201"/>
      <c r="S271" s="201"/>
    </row>
    <row r="272" spans="2:19" s="187" customFormat="1" ht="18" customHeight="1">
      <c r="B272" s="201"/>
      <c r="C272" s="201"/>
      <c r="D272" s="201"/>
      <c r="E272" s="201"/>
      <c r="F272" s="201"/>
      <c r="G272" s="201"/>
      <c r="H272" s="201"/>
      <c r="I272" s="201"/>
      <c r="J272" s="201"/>
      <c r="K272" s="201"/>
      <c r="L272" s="201"/>
      <c r="M272" s="201"/>
      <c r="N272" s="201"/>
      <c r="O272" s="201"/>
      <c r="P272" s="201"/>
      <c r="Q272" s="201"/>
      <c r="R272" s="201"/>
      <c r="S272" s="201"/>
    </row>
    <row r="273" spans="2:19" s="187" customFormat="1" ht="18" customHeight="1">
      <c r="B273" s="201"/>
      <c r="C273" s="201"/>
      <c r="D273" s="201"/>
      <c r="E273" s="201"/>
      <c r="F273" s="201"/>
      <c r="G273" s="201"/>
      <c r="H273" s="201"/>
      <c r="I273" s="201"/>
      <c r="J273" s="201"/>
      <c r="K273" s="201"/>
      <c r="L273" s="201"/>
      <c r="M273" s="201"/>
      <c r="N273" s="201"/>
      <c r="O273" s="201"/>
      <c r="P273" s="201"/>
      <c r="Q273" s="201"/>
      <c r="R273" s="201"/>
      <c r="S273" s="201"/>
    </row>
    <row r="274" spans="2:19" s="187" customFormat="1" ht="18" customHeight="1">
      <c r="B274" s="201"/>
      <c r="C274" s="201"/>
      <c r="D274" s="201"/>
      <c r="E274" s="201"/>
      <c r="F274" s="201"/>
      <c r="G274" s="201"/>
      <c r="H274" s="201"/>
      <c r="I274" s="201"/>
      <c r="J274" s="201"/>
      <c r="K274" s="201"/>
      <c r="L274" s="201"/>
      <c r="M274" s="201"/>
      <c r="N274" s="201"/>
      <c r="O274" s="201"/>
      <c r="P274" s="201"/>
      <c r="Q274" s="201"/>
      <c r="R274" s="201"/>
      <c r="S274" s="201"/>
    </row>
    <row r="275" spans="2:19" s="187" customFormat="1" ht="18" customHeight="1">
      <c r="B275" s="201"/>
      <c r="C275" s="201"/>
      <c r="D275" s="201"/>
      <c r="E275" s="201"/>
      <c r="F275" s="201"/>
      <c r="G275" s="201"/>
      <c r="H275" s="201"/>
      <c r="I275" s="201"/>
      <c r="J275" s="201"/>
      <c r="K275" s="201"/>
      <c r="L275" s="201"/>
      <c r="M275" s="201"/>
      <c r="N275" s="201"/>
      <c r="O275" s="201"/>
      <c r="P275" s="201"/>
      <c r="Q275" s="201"/>
      <c r="R275" s="201"/>
      <c r="S275" s="201"/>
    </row>
    <row r="276" spans="2:19" s="187" customFormat="1" ht="18" customHeight="1">
      <c r="B276" s="201"/>
      <c r="C276" s="201"/>
      <c r="D276" s="201"/>
      <c r="E276" s="201"/>
      <c r="F276" s="201"/>
      <c r="G276" s="201"/>
      <c r="H276" s="201"/>
      <c r="I276" s="201"/>
      <c r="J276" s="201"/>
      <c r="K276" s="201"/>
      <c r="L276" s="201"/>
      <c r="M276" s="201"/>
      <c r="N276" s="201"/>
      <c r="O276" s="201"/>
      <c r="P276" s="201"/>
      <c r="Q276" s="201"/>
      <c r="R276" s="201"/>
      <c r="S276" s="201"/>
    </row>
    <row r="277" spans="2:19" s="187" customFormat="1" ht="18" customHeight="1">
      <c r="B277" s="201"/>
      <c r="C277" s="201"/>
      <c r="D277" s="201"/>
      <c r="E277" s="201"/>
      <c r="F277" s="201"/>
      <c r="G277" s="201"/>
      <c r="H277" s="201"/>
      <c r="I277" s="201"/>
      <c r="J277" s="201"/>
      <c r="K277" s="201"/>
      <c r="L277" s="201"/>
      <c r="M277" s="201"/>
      <c r="N277" s="201"/>
      <c r="O277" s="201"/>
      <c r="P277" s="201"/>
      <c r="Q277" s="201"/>
      <c r="R277" s="201"/>
      <c r="S277" s="201"/>
    </row>
    <row r="278" spans="2:19" s="187" customFormat="1" ht="18" customHeight="1">
      <c r="B278" s="201"/>
      <c r="C278" s="201"/>
      <c r="D278" s="201"/>
      <c r="E278" s="201"/>
      <c r="F278" s="201"/>
      <c r="G278" s="201"/>
      <c r="H278" s="201"/>
      <c r="I278" s="201"/>
      <c r="J278" s="201"/>
      <c r="K278" s="201"/>
      <c r="L278" s="201"/>
      <c r="M278" s="201"/>
      <c r="N278" s="201"/>
      <c r="O278" s="201"/>
      <c r="P278" s="201"/>
      <c r="Q278" s="201"/>
      <c r="R278" s="201"/>
      <c r="S278" s="201"/>
    </row>
    <row r="279" spans="2:19" s="187" customFormat="1" ht="18" customHeight="1">
      <c r="B279" s="201"/>
      <c r="C279" s="201"/>
      <c r="D279" s="201"/>
      <c r="E279" s="201"/>
      <c r="F279" s="201"/>
      <c r="G279" s="201"/>
      <c r="H279" s="201"/>
      <c r="I279" s="201"/>
      <c r="J279" s="201"/>
      <c r="K279" s="201"/>
      <c r="L279" s="201"/>
      <c r="M279" s="201"/>
      <c r="N279" s="201"/>
      <c r="O279" s="201"/>
      <c r="P279" s="201"/>
      <c r="Q279" s="201"/>
      <c r="R279" s="201"/>
      <c r="S279" s="201"/>
    </row>
    <row r="280" spans="2:19" s="187" customFormat="1" ht="18" customHeight="1">
      <c r="B280" s="201"/>
      <c r="C280" s="201"/>
      <c r="D280" s="201"/>
      <c r="E280" s="201"/>
      <c r="F280" s="201"/>
      <c r="G280" s="201"/>
      <c r="H280" s="201"/>
      <c r="I280" s="201"/>
      <c r="J280" s="201"/>
      <c r="K280" s="201"/>
      <c r="L280" s="201"/>
      <c r="M280" s="201"/>
      <c r="N280" s="201"/>
      <c r="O280" s="201"/>
      <c r="P280" s="201"/>
      <c r="Q280" s="201"/>
      <c r="R280" s="201"/>
      <c r="S280" s="201"/>
    </row>
    <row r="281" spans="2:19" s="187" customFormat="1" ht="18" customHeight="1">
      <c r="B281" s="201"/>
      <c r="C281" s="201"/>
      <c r="D281" s="201"/>
      <c r="E281" s="201"/>
      <c r="F281" s="201"/>
      <c r="G281" s="201"/>
      <c r="H281" s="201"/>
      <c r="I281" s="201"/>
      <c r="J281" s="201"/>
      <c r="K281" s="201"/>
      <c r="L281" s="201"/>
      <c r="M281" s="201"/>
      <c r="N281" s="201"/>
      <c r="O281" s="201"/>
      <c r="P281" s="201"/>
      <c r="Q281" s="201"/>
      <c r="R281" s="201"/>
      <c r="S281" s="201"/>
    </row>
    <row r="282" spans="2:19" s="187" customFormat="1" ht="18" customHeight="1">
      <c r="B282" s="201"/>
      <c r="C282" s="201"/>
      <c r="D282" s="201"/>
      <c r="E282" s="201"/>
      <c r="F282" s="201"/>
      <c r="G282" s="201"/>
      <c r="H282" s="201"/>
      <c r="I282" s="201"/>
      <c r="J282" s="201"/>
      <c r="K282" s="201"/>
      <c r="L282" s="201"/>
      <c r="M282" s="201"/>
      <c r="N282" s="201"/>
      <c r="O282" s="201"/>
      <c r="P282" s="201"/>
      <c r="Q282" s="201"/>
      <c r="R282" s="201"/>
      <c r="S282" s="201"/>
    </row>
    <row r="283" spans="2:19" s="187" customFormat="1" ht="18" customHeight="1">
      <c r="B283" s="201"/>
      <c r="C283" s="201"/>
      <c r="D283" s="201"/>
      <c r="E283" s="201"/>
      <c r="F283" s="201"/>
      <c r="G283" s="201"/>
      <c r="H283" s="201"/>
      <c r="I283" s="201"/>
      <c r="J283" s="201"/>
      <c r="K283" s="201"/>
      <c r="L283" s="201"/>
      <c r="M283" s="201"/>
      <c r="N283" s="201"/>
      <c r="O283" s="201"/>
      <c r="P283" s="201"/>
      <c r="Q283" s="201"/>
      <c r="R283" s="201"/>
      <c r="S283" s="201"/>
    </row>
    <row r="284" spans="2:19" s="187" customFormat="1" ht="18" customHeight="1">
      <c r="B284" s="201"/>
      <c r="C284" s="201"/>
      <c r="D284" s="201"/>
      <c r="E284" s="201"/>
      <c r="F284" s="201"/>
      <c r="G284" s="201"/>
      <c r="H284" s="201"/>
      <c r="I284" s="201"/>
      <c r="J284" s="201"/>
      <c r="K284" s="201"/>
      <c r="L284" s="201"/>
      <c r="M284" s="201"/>
      <c r="N284" s="201"/>
      <c r="O284" s="201"/>
      <c r="P284" s="201"/>
      <c r="Q284" s="201"/>
      <c r="R284" s="201"/>
      <c r="S284" s="201"/>
    </row>
    <row r="285" spans="2:19" s="187" customFormat="1" ht="18" customHeight="1">
      <c r="B285" s="201"/>
      <c r="C285" s="201"/>
      <c r="D285" s="201"/>
      <c r="E285" s="201"/>
      <c r="F285" s="201"/>
      <c r="G285" s="201"/>
      <c r="H285" s="201"/>
      <c r="I285" s="201"/>
      <c r="J285" s="201"/>
      <c r="K285" s="201"/>
      <c r="L285" s="201"/>
      <c r="M285" s="201"/>
      <c r="N285" s="201"/>
      <c r="O285" s="201"/>
      <c r="P285" s="201"/>
      <c r="Q285" s="201"/>
      <c r="R285" s="201"/>
      <c r="S285" s="201"/>
    </row>
    <row r="286" spans="2:19" s="187" customFormat="1" ht="18" customHeight="1">
      <c r="B286" s="201"/>
      <c r="C286" s="201"/>
      <c r="D286" s="201"/>
      <c r="E286" s="201"/>
      <c r="F286" s="201"/>
      <c r="G286" s="201"/>
      <c r="H286" s="201"/>
      <c r="I286" s="201"/>
      <c r="J286" s="201"/>
      <c r="K286" s="201"/>
      <c r="L286" s="201"/>
      <c r="M286" s="201"/>
      <c r="N286" s="201"/>
      <c r="O286" s="201"/>
      <c r="P286" s="201"/>
      <c r="Q286" s="201"/>
      <c r="R286" s="201"/>
      <c r="S286" s="201"/>
    </row>
    <row r="287" spans="2:19" s="187" customFormat="1" ht="18" customHeight="1">
      <c r="B287" s="201"/>
      <c r="C287" s="201"/>
      <c r="D287" s="201"/>
      <c r="E287" s="201"/>
      <c r="F287" s="201"/>
      <c r="G287" s="201"/>
      <c r="H287" s="201"/>
      <c r="I287" s="201"/>
      <c r="J287" s="201"/>
      <c r="K287" s="201"/>
      <c r="L287" s="201"/>
      <c r="M287" s="201"/>
      <c r="N287" s="201"/>
      <c r="O287" s="201"/>
      <c r="P287" s="201"/>
      <c r="Q287" s="201"/>
      <c r="R287" s="201"/>
      <c r="S287" s="201"/>
    </row>
    <row r="288" spans="2:19" s="187" customFormat="1" ht="18" customHeight="1">
      <c r="B288" s="201"/>
      <c r="C288" s="201"/>
      <c r="D288" s="201"/>
      <c r="E288" s="201"/>
      <c r="F288" s="201"/>
      <c r="G288" s="201"/>
      <c r="H288" s="201"/>
      <c r="I288" s="201"/>
      <c r="J288" s="201"/>
      <c r="K288" s="201"/>
      <c r="L288" s="201"/>
      <c r="M288" s="201"/>
      <c r="N288" s="201"/>
      <c r="O288" s="201"/>
      <c r="P288" s="201"/>
      <c r="Q288" s="201"/>
      <c r="R288" s="201"/>
      <c r="S288" s="201"/>
    </row>
    <row r="289" spans="2:19" s="187" customFormat="1" ht="18" customHeight="1">
      <c r="B289" s="201"/>
      <c r="C289" s="201"/>
      <c r="D289" s="201"/>
      <c r="E289" s="201"/>
      <c r="F289" s="201"/>
      <c r="G289" s="201"/>
      <c r="H289" s="201"/>
      <c r="I289" s="201"/>
      <c r="J289" s="201"/>
      <c r="K289" s="201"/>
      <c r="L289" s="201"/>
      <c r="M289" s="201"/>
      <c r="N289" s="201"/>
      <c r="O289" s="201"/>
      <c r="P289" s="201"/>
      <c r="Q289" s="201"/>
      <c r="R289" s="201"/>
      <c r="S289" s="201"/>
    </row>
    <row r="290" spans="2:19" s="187" customFormat="1" ht="18" customHeight="1">
      <c r="B290" s="201"/>
      <c r="C290" s="201"/>
      <c r="D290" s="201"/>
      <c r="E290" s="201"/>
      <c r="F290" s="201"/>
      <c r="G290" s="201"/>
      <c r="H290" s="201"/>
      <c r="I290" s="201"/>
      <c r="J290" s="201"/>
      <c r="K290" s="201"/>
      <c r="L290" s="201"/>
      <c r="M290" s="201"/>
      <c r="N290" s="201"/>
      <c r="O290" s="201"/>
      <c r="P290" s="201"/>
      <c r="Q290" s="201"/>
      <c r="R290" s="201"/>
      <c r="S290" s="201"/>
    </row>
    <row r="291" spans="2:19" s="187" customFormat="1" ht="18" customHeight="1">
      <c r="B291" s="201"/>
      <c r="C291" s="201"/>
      <c r="D291" s="201"/>
      <c r="E291" s="201"/>
      <c r="F291" s="201"/>
      <c r="G291" s="201"/>
      <c r="H291" s="201"/>
      <c r="I291" s="201"/>
      <c r="J291" s="201"/>
      <c r="K291" s="201"/>
      <c r="L291" s="201"/>
      <c r="M291" s="201"/>
      <c r="N291" s="201"/>
      <c r="O291" s="201"/>
      <c r="P291" s="201"/>
      <c r="Q291" s="201"/>
      <c r="R291" s="201"/>
      <c r="S291" s="201"/>
    </row>
    <row r="292" spans="2:19" s="187" customFormat="1" ht="18" customHeight="1">
      <c r="B292" s="201"/>
      <c r="C292" s="201"/>
      <c r="D292" s="201"/>
      <c r="E292" s="201"/>
      <c r="F292" s="201"/>
      <c r="G292" s="201"/>
      <c r="H292" s="201"/>
      <c r="I292" s="201"/>
      <c r="J292" s="201"/>
      <c r="K292" s="201"/>
      <c r="L292" s="201"/>
      <c r="M292" s="201"/>
      <c r="N292" s="201"/>
      <c r="O292" s="201"/>
      <c r="P292" s="201"/>
      <c r="Q292" s="201"/>
      <c r="R292" s="201"/>
      <c r="S292" s="201"/>
    </row>
    <row r="293" spans="2:19" s="187" customFormat="1" ht="18" customHeight="1">
      <c r="B293" s="201"/>
      <c r="C293" s="201"/>
      <c r="D293" s="201"/>
      <c r="E293" s="201"/>
      <c r="F293" s="201"/>
      <c r="G293" s="201"/>
      <c r="H293" s="201"/>
      <c r="I293" s="201"/>
      <c r="J293" s="201"/>
      <c r="K293" s="201"/>
      <c r="L293" s="201"/>
      <c r="M293" s="201"/>
      <c r="N293" s="201"/>
      <c r="O293" s="201"/>
      <c r="P293" s="201"/>
      <c r="Q293" s="201"/>
      <c r="R293" s="201"/>
      <c r="S293" s="201"/>
    </row>
    <row r="294" spans="2:19" s="187" customFormat="1" ht="18" customHeight="1">
      <c r="B294" s="201"/>
      <c r="C294" s="201"/>
      <c r="D294" s="201"/>
      <c r="E294" s="201"/>
      <c r="F294" s="201"/>
      <c r="G294" s="201"/>
      <c r="H294" s="201"/>
      <c r="I294" s="201"/>
      <c r="J294" s="201"/>
      <c r="K294" s="201"/>
      <c r="L294" s="201"/>
      <c r="M294" s="201"/>
      <c r="N294" s="201"/>
      <c r="O294" s="201"/>
      <c r="P294" s="201"/>
      <c r="Q294" s="201"/>
      <c r="R294" s="201"/>
      <c r="S294" s="201"/>
    </row>
    <row r="295" spans="2:19" s="187" customFormat="1" ht="18" customHeight="1">
      <c r="B295" s="201"/>
      <c r="C295" s="201"/>
      <c r="D295" s="201"/>
      <c r="E295" s="201"/>
      <c r="F295" s="201"/>
      <c r="G295" s="201"/>
      <c r="H295" s="201"/>
      <c r="I295" s="201"/>
      <c r="J295" s="201"/>
      <c r="K295" s="201"/>
      <c r="L295" s="201"/>
      <c r="M295" s="201"/>
      <c r="N295" s="201"/>
      <c r="O295" s="201"/>
      <c r="P295" s="201"/>
      <c r="Q295" s="201"/>
      <c r="R295" s="201"/>
      <c r="S295" s="201"/>
    </row>
    <row r="296" spans="2:19" s="187" customFormat="1" ht="18" customHeight="1">
      <c r="B296" s="201"/>
      <c r="C296" s="201"/>
      <c r="D296" s="201"/>
      <c r="E296" s="201"/>
      <c r="F296" s="201"/>
      <c r="G296" s="201"/>
      <c r="H296" s="201"/>
      <c r="I296" s="201"/>
      <c r="J296" s="201"/>
      <c r="K296" s="201"/>
      <c r="L296" s="201"/>
      <c r="M296" s="201"/>
      <c r="N296" s="201"/>
      <c r="O296" s="201"/>
      <c r="P296" s="201"/>
      <c r="Q296" s="201"/>
      <c r="R296" s="201"/>
      <c r="S296" s="201"/>
    </row>
    <row r="297" spans="2:19" s="187" customFormat="1" ht="18" customHeight="1">
      <c r="B297" s="201"/>
      <c r="C297" s="201"/>
      <c r="D297" s="201"/>
      <c r="E297" s="201"/>
      <c r="F297" s="201"/>
      <c r="G297" s="201"/>
      <c r="H297" s="201"/>
      <c r="I297" s="201"/>
      <c r="J297" s="201"/>
      <c r="K297" s="201"/>
      <c r="L297" s="201"/>
      <c r="M297" s="201"/>
      <c r="N297" s="201"/>
      <c r="O297" s="201"/>
      <c r="P297" s="201"/>
      <c r="Q297" s="201"/>
      <c r="R297" s="201"/>
      <c r="S297" s="201"/>
    </row>
    <row r="298" spans="2:19" s="187" customFormat="1" ht="18" customHeight="1">
      <c r="B298" s="201"/>
      <c r="C298" s="201"/>
      <c r="D298" s="201"/>
      <c r="E298" s="201"/>
      <c r="F298" s="201"/>
      <c r="G298" s="201"/>
      <c r="H298" s="201"/>
      <c r="I298" s="201"/>
      <c r="J298" s="201"/>
      <c r="K298" s="201"/>
      <c r="L298" s="201"/>
      <c r="M298" s="201"/>
      <c r="N298" s="201"/>
      <c r="O298" s="201"/>
      <c r="P298" s="201"/>
      <c r="Q298" s="201"/>
      <c r="R298" s="201"/>
      <c r="S298" s="201"/>
    </row>
    <row r="299" spans="2:19" s="187" customFormat="1" ht="18" customHeight="1">
      <c r="B299" s="201"/>
      <c r="C299" s="201"/>
      <c r="D299" s="201"/>
      <c r="E299" s="201"/>
      <c r="F299" s="201"/>
      <c r="G299" s="201"/>
      <c r="H299" s="201"/>
      <c r="I299" s="201"/>
      <c r="J299" s="201"/>
      <c r="K299" s="201"/>
      <c r="L299" s="201"/>
      <c r="M299" s="201"/>
      <c r="N299" s="201"/>
      <c r="O299" s="201"/>
      <c r="P299" s="201"/>
      <c r="Q299" s="201"/>
      <c r="R299" s="201"/>
      <c r="S299" s="201"/>
    </row>
    <row r="300" spans="2:19" s="187" customFormat="1" ht="18" customHeight="1">
      <c r="B300" s="201"/>
      <c r="C300" s="201"/>
      <c r="D300" s="201"/>
      <c r="E300" s="201"/>
      <c r="F300" s="201"/>
      <c r="G300" s="201"/>
      <c r="H300" s="201"/>
      <c r="I300" s="201"/>
      <c r="J300" s="201"/>
      <c r="K300" s="201"/>
      <c r="L300" s="201"/>
      <c r="M300" s="201"/>
      <c r="N300" s="201"/>
      <c r="O300" s="201"/>
      <c r="P300" s="201"/>
      <c r="Q300" s="201"/>
      <c r="R300" s="201"/>
      <c r="S300" s="201"/>
    </row>
    <row r="301" spans="2:19" s="187" customFormat="1" ht="18" customHeight="1">
      <c r="B301" s="201"/>
      <c r="C301" s="201"/>
      <c r="D301" s="201"/>
      <c r="E301" s="201"/>
      <c r="F301" s="201"/>
      <c r="G301" s="201"/>
      <c r="H301" s="201"/>
      <c r="I301" s="201"/>
      <c r="J301" s="201"/>
      <c r="K301" s="201"/>
      <c r="L301" s="201"/>
      <c r="M301" s="201"/>
      <c r="N301" s="201"/>
      <c r="O301" s="201"/>
      <c r="P301" s="201"/>
      <c r="Q301" s="201"/>
      <c r="R301" s="201"/>
      <c r="S301" s="201"/>
    </row>
    <row r="302" spans="2:19" s="187" customFormat="1" ht="18" customHeight="1">
      <c r="B302" s="201"/>
      <c r="C302" s="201"/>
      <c r="D302" s="201"/>
      <c r="E302" s="201"/>
      <c r="F302" s="201"/>
      <c r="G302" s="201"/>
      <c r="H302" s="201"/>
      <c r="I302" s="201"/>
      <c r="J302" s="201"/>
      <c r="K302" s="201"/>
      <c r="L302" s="201"/>
      <c r="M302" s="201"/>
      <c r="N302" s="201"/>
      <c r="O302" s="201"/>
      <c r="P302" s="201"/>
      <c r="Q302" s="201"/>
      <c r="R302" s="201"/>
      <c r="S302" s="201"/>
    </row>
    <row r="303" spans="2:19" s="187" customFormat="1" ht="18" customHeight="1">
      <c r="B303" s="201"/>
      <c r="C303" s="201"/>
      <c r="D303" s="201"/>
      <c r="E303" s="201"/>
      <c r="F303" s="201"/>
      <c r="G303" s="201"/>
      <c r="H303" s="201"/>
      <c r="I303" s="201"/>
      <c r="J303" s="201"/>
      <c r="K303" s="201"/>
      <c r="L303" s="201"/>
      <c r="M303" s="201"/>
      <c r="N303" s="201"/>
      <c r="O303" s="201"/>
      <c r="P303" s="201"/>
      <c r="Q303" s="201"/>
      <c r="R303" s="201"/>
      <c r="S303" s="201"/>
    </row>
    <row r="304" spans="2:19" s="187" customFormat="1" ht="18" customHeight="1">
      <c r="B304" s="201"/>
      <c r="C304" s="201"/>
      <c r="D304" s="201"/>
      <c r="E304" s="201"/>
      <c r="F304" s="201"/>
      <c r="G304" s="201"/>
      <c r="H304" s="201"/>
      <c r="I304" s="201"/>
      <c r="J304" s="201"/>
      <c r="K304" s="201"/>
      <c r="L304" s="201"/>
      <c r="M304" s="201"/>
      <c r="N304" s="201"/>
      <c r="O304" s="201"/>
      <c r="P304" s="201"/>
      <c r="Q304" s="201"/>
      <c r="R304" s="201"/>
      <c r="S304" s="201"/>
    </row>
    <row r="305" spans="2:19" s="187" customFormat="1" ht="18" customHeight="1">
      <c r="B305" s="201"/>
      <c r="C305" s="201"/>
      <c r="D305" s="201"/>
      <c r="E305" s="201"/>
      <c r="F305" s="201"/>
      <c r="G305" s="201"/>
      <c r="H305" s="201"/>
      <c r="I305" s="201"/>
      <c r="J305" s="201"/>
      <c r="K305" s="201"/>
      <c r="L305" s="201"/>
      <c r="M305" s="201"/>
      <c r="N305" s="201"/>
      <c r="O305" s="201"/>
      <c r="P305" s="201"/>
      <c r="Q305" s="201"/>
      <c r="R305" s="201"/>
      <c r="S305" s="201"/>
    </row>
    <row r="306" spans="2:19" s="187" customFormat="1" ht="18" customHeight="1">
      <c r="B306" s="201"/>
      <c r="C306" s="201"/>
      <c r="D306" s="201"/>
      <c r="E306" s="201"/>
      <c r="F306" s="201"/>
      <c r="G306" s="201"/>
      <c r="H306" s="201"/>
      <c r="I306" s="201"/>
      <c r="J306" s="201"/>
      <c r="K306" s="201"/>
      <c r="L306" s="201"/>
      <c r="M306" s="201"/>
      <c r="N306" s="201"/>
      <c r="O306" s="201"/>
      <c r="P306" s="201"/>
      <c r="Q306" s="201"/>
      <c r="R306" s="201"/>
      <c r="S306" s="201"/>
    </row>
    <row r="307" spans="2:19" s="187" customFormat="1" ht="18" customHeight="1">
      <c r="B307" s="201"/>
      <c r="C307" s="201"/>
      <c r="D307" s="201"/>
      <c r="E307" s="201"/>
      <c r="F307" s="201"/>
      <c r="G307" s="201"/>
      <c r="H307" s="201"/>
      <c r="I307" s="201"/>
      <c r="J307" s="201"/>
      <c r="K307" s="201"/>
      <c r="L307" s="201"/>
      <c r="M307" s="201"/>
      <c r="N307" s="201"/>
      <c r="O307" s="201"/>
      <c r="P307" s="201"/>
      <c r="Q307" s="201"/>
      <c r="R307" s="201"/>
      <c r="S307" s="201"/>
    </row>
    <row r="308" spans="2:19" s="187" customFormat="1" ht="18" customHeight="1">
      <c r="B308" s="201"/>
      <c r="C308" s="201"/>
      <c r="D308" s="201"/>
      <c r="E308" s="201"/>
      <c r="F308" s="201"/>
      <c r="G308" s="201"/>
      <c r="H308" s="201"/>
      <c r="I308" s="201"/>
      <c r="J308" s="201"/>
      <c r="K308" s="201"/>
      <c r="L308" s="201"/>
      <c r="M308" s="201"/>
      <c r="N308" s="201"/>
      <c r="O308" s="201"/>
      <c r="P308" s="201"/>
      <c r="Q308" s="201"/>
      <c r="R308" s="201"/>
      <c r="S308" s="201"/>
    </row>
    <row r="309" spans="2:19" s="187" customFormat="1" ht="18" customHeight="1">
      <c r="B309" s="201"/>
      <c r="C309" s="201"/>
      <c r="D309" s="201"/>
      <c r="E309" s="201"/>
      <c r="F309" s="201"/>
      <c r="G309" s="201"/>
      <c r="H309" s="201"/>
      <c r="I309" s="201"/>
      <c r="J309" s="201"/>
      <c r="K309" s="201"/>
      <c r="L309" s="201"/>
      <c r="M309" s="201"/>
      <c r="N309" s="201"/>
      <c r="O309" s="201"/>
      <c r="P309" s="201"/>
      <c r="Q309" s="201"/>
      <c r="R309" s="201"/>
      <c r="S309" s="201"/>
    </row>
    <row r="310" spans="2:19" s="187" customFormat="1" ht="18" customHeight="1">
      <c r="B310" s="201"/>
      <c r="C310" s="201"/>
      <c r="D310" s="201"/>
      <c r="E310" s="201"/>
      <c r="F310" s="201"/>
      <c r="G310" s="201"/>
      <c r="H310" s="201"/>
      <c r="I310" s="201"/>
      <c r="J310" s="201"/>
      <c r="K310" s="201"/>
      <c r="L310" s="201"/>
      <c r="M310" s="201"/>
      <c r="N310" s="201"/>
      <c r="O310" s="201"/>
      <c r="P310" s="201"/>
      <c r="Q310" s="201"/>
      <c r="R310" s="201"/>
      <c r="S310" s="201"/>
    </row>
    <row r="311" spans="2:19" s="187" customFormat="1" ht="18" customHeight="1">
      <c r="B311" s="201"/>
      <c r="C311" s="201"/>
      <c r="D311" s="201"/>
      <c r="E311" s="201"/>
      <c r="F311" s="201"/>
      <c r="G311" s="201"/>
      <c r="H311" s="201"/>
      <c r="I311" s="201"/>
      <c r="J311" s="201"/>
      <c r="K311" s="201"/>
      <c r="L311" s="201"/>
      <c r="M311" s="201"/>
      <c r="N311" s="201"/>
      <c r="O311" s="201"/>
      <c r="P311" s="201"/>
      <c r="Q311" s="201"/>
      <c r="R311" s="201"/>
      <c r="S311" s="201"/>
    </row>
    <row r="312" spans="2:19" s="187" customFormat="1" ht="18" customHeight="1">
      <c r="B312" s="201"/>
      <c r="C312" s="201"/>
      <c r="D312" s="201"/>
      <c r="E312" s="201"/>
      <c r="F312" s="201"/>
      <c r="G312" s="201"/>
      <c r="H312" s="201"/>
      <c r="I312" s="201"/>
      <c r="J312" s="201"/>
      <c r="K312" s="201"/>
      <c r="L312" s="201"/>
      <c r="M312" s="201"/>
      <c r="N312" s="201"/>
      <c r="O312" s="201"/>
      <c r="P312" s="201"/>
      <c r="Q312" s="201"/>
      <c r="R312" s="201"/>
      <c r="S312" s="201"/>
    </row>
    <row r="313" spans="2:19" s="187" customFormat="1" ht="18" customHeight="1">
      <c r="B313" s="201"/>
      <c r="C313" s="201"/>
      <c r="D313" s="201"/>
      <c r="E313" s="201"/>
      <c r="F313" s="201"/>
      <c r="G313" s="201"/>
      <c r="H313" s="201"/>
      <c r="I313" s="201"/>
      <c r="J313" s="201"/>
      <c r="K313" s="201"/>
      <c r="L313" s="201"/>
      <c r="M313" s="201"/>
      <c r="N313" s="201"/>
      <c r="O313" s="201"/>
      <c r="P313" s="201"/>
      <c r="Q313" s="201"/>
      <c r="R313" s="201"/>
      <c r="S313" s="201"/>
    </row>
    <row r="314" spans="2:19" s="187" customFormat="1" ht="18" customHeight="1">
      <c r="B314" s="201"/>
      <c r="C314" s="201"/>
      <c r="D314" s="201"/>
      <c r="E314" s="201"/>
      <c r="F314" s="201"/>
      <c r="G314" s="201"/>
      <c r="H314" s="201"/>
      <c r="I314" s="201"/>
      <c r="J314" s="201"/>
      <c r="K314" s="201"/>
      <c r="L314" s="201"/>
      <c r="M314" s="201"/>
      <c r="N314" s="201"/>
      <c r="O314" s="201"/>
      <c r="P314" s="201"/>
      <c r="Q314" s="201"/>
      <c r="R314" s="201"/>
      <c r="S314" s="201"/>
    </row>
    <row r="315" spans="2:19" s="187" customFormat="1" ht="18" customHeight="1">
      <c r="B315" s="201"/>
      <c r="C315" s="201"/>
      <c r="D315" s="201"/>
      <c r="E315" s="201"/>
      <c r="F315" s="201"/>
      <c r="G315" s="201"/>
      <c r="H315" s="201"/>
      <c r="I315" s="201"/>
      <c r="J315" s="201"/>
      <c r="K315" s="201"/>
      <c r="L315" s="201"/>
      <c r="M315" s="201"/>
      <c r="N315" s="201"/>
      <c r="O315" s="201"/>
      <c r="P315" s="201"/>
      <c r="Q315" s="201"/>
      <c r="R315" s="201"/>
      <c r="S315" s="201"/>
    </row>
    <row r="316" spans="2:19" s="187" customFormat="1" ht="18" customHeight="1">
      <c r="B316" s="201"/>
      <c r="C316" s="201"/>
      <c r="D316" s="201"/>
      <c r="E316" s="201"/>
      <c r="F316" s="201"/>
      <c r="G316" s="201"/>
      <c r="H316" s="201"/>
      <c r="I316" s="201"/>
      <c r="J316" s="201"/>
      <c r="K316" s="201"/>
      <c r="L316" s="201"/>
      <c r="M316" s="201"/>
      <c r="N316" s="201"/>
      <c r="O316" s="201"/>
      <c r="P316" s="201"/>
      <c r="Q316" s="201"/>
      <c r="R316" s="201"/>
      <c r="S316" s="201"/>
    </row>
    <row r="317" spans="2:19" s="187" customFormat="1" ht="18" customHeight="1">
      <c r="B317" s="201"/>
      <c r="C317" s="201"/>
      <c r="D317" s="201"/>
      <c r="E317" s="201"/>
      <c r="F317" s="201"/>
      <c r="G317" s="201"/>
      <c r="H317" s="201"/>
      <c r="I317" s="201"/>
      <c r="J317" s="201"/>
      <c r="K317" s="201"/>
      <c r="L317" s="201"/>
      <c r="M317" s="201"/>
      <c r="N317" s="201"/>
      <c r="O317" s="201"/>
      <c r="P317" s="201"/>
      <c r="Q317" s="201"/>
      <c r="R317" s="201"/>
      <c r="S317" s="201"/>
    </row>
    <row r="318" spans="2:19" s="187" customFormat="1" ht="18" customHeight="1">
      <c r="B318" s="201"/>
      <c r="C318" s="201"/>
      <c r="D318" s="201"/>
      <c r="E318" s="201"/>
      <c r="F318" s="201"/>
      <c r="G318" s="201"/>
      <c r="H318" s="201"/>
      <c r="I318" s="201"/>
      <c r="J318" s="201"/>
      <c r="K318" s="201"/>
      <c r="L318" s="201"/>
      <c r="M318" s="201"/>
      <c r="N318" s="201"/>
      <c r="O318" s="201"/>
      <c r="P318" s="201"/>
      <c r="Q318" s="201"/>
      <c r="R318" s="201"/>
      <c r="S318" s="201"/>
    </row>
    <row r="319" spans="2:19" s="187" customFormat="1" ht="18" customHeight="1">
      <c r="B319" s="201"/>
      <c r="C319" s="201"/>
      <c r="D319" s="201"/>
      <c r="E319" s="201"/>
      <c r="F319" s="201"/>
      <c r="G319" s="201"/>
      <c r="H319" s="201"/>
      <c r="I319" s="201"/>
      <c r="J319" s="201"/>
      <c r="K319" s="201"/>
      <c r="L319" s="201"/>
      <c r="M319" s="201"/>
      <c r="N319" s="201"/>
      <c r="O319" s="201"/>
      <c r="P319" s="201"/>
      <c r="Q319" s="201"/>
      <c r="R319" s="201"/>
      <c r="S319" s="201"/>
    </row>
    <row r="320" spans="2:19" s="187" customFormat="1" ht="18" customHeight="1">
      <c r="B320" s="201"/>
      <c r="C320" s="201"/>
      <c r="D320" s="201"/>
      <c r="E320" s="201"/>
      <c r="F320" s="201"/>
      <c r="G320" s="201"/>
      <c r="H320" s="201"/>
      <c r="I320" s="201"/>
      <c r="J320" s="201"/>
      <c r="K320" s="201"/>
      <c r="L320" s="201"/>
      <c r="M320" s="201"/>
      <c r="N320" s="201"/>
      <c r="O320" s="201"/>
      <c r="P320" s="201"/>
      <c r="Q320" s="201"/>
      <c r="R320" s="201"/>
      <c r="S320" s="201"/>
    </row>
    <row r="321" spans="2:19" s="187" customFormat="1" ht="18" customHeight="1">
      <c r="B321" s="201"/>
      <c r="C321" s="201"/>
      <c r="D321" s="201"/>
      <c r="E321" s="201"/>
      <c r="F321" s="201"/>
      <c r="G321" s="201"/>
      <c r="H321" s="201"/>
      <c r="I321" s="201"/>
      <c r="J321" s="201"/>
      <c r="K321" s="201"/>
      <c r="L321" s="201"/>
      <c r="M321" s="201"/>
      <c r="N321" s="201"/>
      <c r="O321" s="201"/>
      <c r="P321" s="201"/>
      <c r="Q321" s="201"/>
      <c r="R321" s="201"/>
      <c r="S321" s="201"/>
    </row>
    <row r="322" spans="2:19" s="187" customFormat="1" ht="18" customHeight="1">
      <c r="B322" s="201"/>
      <c r="C322" s="201"/>
      <c r="D322" s="201"/>
      <c r="E322" s="201"/>
      <c r="F322" s="201"/>
      <c r="G322" s="201"/>
      <c r="H322" s="201"/>
      <c r="I322" s="201"/>
      <c r="J322" s="201"/>
      <c r="K322" s="201"/>
      <c r="L322" s="201"/>
      <c r="M322" s="201"/>
      <c r="N322" s="201"/>
      <c r="O322" s="201"/>
      <c r="P322" s="201"/>
      <c r="Q322" s="201"/>
      <c r="R322" s="201"/>
      <c r="S322" s="201"/>
    </row>
    <row r="323" spans="2:19" s="187" customFormat="1" ht="18" customHeight="1">
      <c r="B323" s="201"/>
      <c r="C323" s="201"/>
      <c r="D323" s="201"/>
      <c r="E323" s="201"/>
      <c r="F323" s="201"/>
      <c r="G323" s="201"/>
      <c r="H323" s="201"/>
      <c r="I323" s="201"/>
      <c r="J323" s="201"/>
      <c r="K323" s="201"/>
      <c r="L323" s="201"/>
      <c r="M323" s="201"/>
      <c r="N323" s="201"/>
      <c r="O323" s="201"/>
      <c r="P323" s="201"/>
      <c r="Q323" s="201"/>
      <c r="R323" s="201"/>
      <c r="S323" s="201"/>
    </row>
    <row r="324" spans="2:19" s="187" customFormat="1" ht="18" customHeight="1">
      <c r="B324" s="201"/>
      <c r="C324" s="201"/>
      <c r="D324" s="201"/>
      <c r="E324" s="201"/>
      <c r="F324" s="201"/>
      <c r="G324" s="201"/>
      <c r="H324" s="201"/>
      <c r="I324" s="201"/>
      <c r="J324" s="201"/>
      <c r="K324" s="201"/>
      <c r="L324" s="201"/>
      <c r="M324" s="201"/>
      <c r="N324" s="201"/>
      <c r="O324" s="201"/>
      <c r="P324" s="201"/>
      <c r="Q324" s="201"/>
      <c r="R324" s="201"/>
      <c r="S324" s="201"/>
    </row>
    <row r="325" spans="2:19" s="187" customFormat="1" ht="18" customHeight="1">
      <c r="B325" s="201"/>
      <c r="C325" s="201"/>
      <c r="D325" s="201"/>
      <c r="E325" s="201"/>
      <c r="F325" s="201"/>
      <c r="G325" s="201"/>
      <c r="H325" s="201"/>
      <c r="I325" s="201"/>
      <c r="J325" s="201"/>
      <c r="K325" s="201"/>
      <c r="L325" s="201"/>
      <c r="M325" s="201"/>
      <c r="N325" s="201"/>
      <c r="O325" s="201"/>
      <c r="P325" s="201"/>
      <c r="Q325" s="201"/>
      <c r="R325" s="201"/>
      <c r="S325" s="201"/>
    </row>
    <row r="326" spans="2:19" s="187" customFormat="1" ht="18" customHeight="1">
      <c r="B326" s="201"/>
      <c r="C326" s="201"/>
      <c r="D326" s="201"/>
      <c r="E326" s="201"/>
      <c r="F326" s="201"/>
      <c r="G326" s="201"/>
      <c r="H326" s="201"/>
      <c r="I326" s="201"/>
      <c r="J326" s="201"/>
      <c r="K326" s="201"/>
      <c r="L326" s="201"/>
      <c r="M326" s="201"/>
      <c r="N326" s="201"/>
      <c r="O326" s="201"/>
      <c r="P326" s="201"/>
      <c r="Q326" s="201"/>
      <c r="R326" s="201"/>
      <c r="S326" s="201"/>
    </row>
    <row r="327" spans="2:19" s="187" customFormat="1" ht="18" customHeight="1">
      <c r="B327" s="201"/>
      <c r="C327" s="201"/>
      <c r="D327" s="201"/>
      <c r="E327" s="201"/>
      <c r="F327" s="201"/>
      <c r="G327" s="201"/>
      <c r="H327" s="201"/>
      <c r="I327" s="201"/>
      <c r="J327" s="201"/>
      <c r="K327" s="201"/>
      <c r="L327" s="201"/>
      <c r="M327" s="201"/>
      <c r="N327" s="201"/>
      <c r="O327" s="201"/>
      <c r="P327" s="201"/>
      <c r="Q327" s="201"/>
      <c r="R327" s="201"/>
      <c r="S327" s="201"/>
    </row>
    <row r="328" spans="2:19" s="187" customFormat="1" ht="18" customHeight="1">
      <c r="B328" s="201"/>
      <c r="C328" s="201"/>
      <c r="D328" s="201"/>
      <c r="E328" s="201"/>
      <c r="F328" s="201"/>
      <c r="G328" s="201"/>
      <c r="H328" s="201"/>
      <c r="I328" s="201"/>
      <c r="J328" s="201"/>
      <c r="K328" s="201"/>
      <c r="L328" s="201"/>
      <c r="M328" s="201"/>
      <c r="N328" s="201"/>
      <c r="O328" s="201"/>
      <c r="P328" s="201"/>
      <c r="Q328" s="201"/>
      <c r="R328" s="201"/>
      <c r="S328" s="201"/>
    </row>
    <row r="329" spans="2:19" s="187" customFormat="1" ht="18" customHeight="1">
      <c r="B329" s="201"/>
      <c r="C329" s="201"/>
      <c r="D329" s="201"/>
      <c r="E329" s="201"/>
      <c r="F329" s="201"/>
      <c r="G329" s="201"/>
      <c r="H329" s="201"/>
      <c r="I329" s="201"/>
      <c r="J329" s="201"/>
      <c r="K329" s="201"/>
      <c r="L329" s="201"/>
      <c r="M329" s="201"/>
      <c r="N329" s="201"/>
      <c r="O329" s="201"/>
      <c r="P329" s="201"/>
      <c r="Q329" s="201"/>
      <c r="R329" s="201"/>
      <c r="S329" s="201"/>
    </row>
    <row r="330" spans="2:19" s="187" customFormat="1" ht="18" customHeight="1">
      <c r="B330" s="201"/>
      <c r="C330" s="201"/>
      <c r="D330" s="201"/>
      <c r="E330" s="201"/>
      <c r="F330" s="201"/>
      <c r="G330" s="201"/>
      <c r="H330" s="201"/>
      <c r="I330" s="201"/>
      <c r="J330" s="201"/>
      <c r="K330" s="201"/>
      <c r="L330" s="201"/>
      <c r="M330" s="201"/>
      <c r="N330" s="201"/>
      <c r="O330" s="201"/>
      <c r="P330" s="201"/>
      <c r="Q330" s="201"/>
      <c r="R330" s="201"/>
      <c r="S330" s="201"/>
    </row>
    <row r="331" spans="2:19" s="187" customFormat="1" ht="18" customHeight="1">
      <c r="B331" s="201"/>
      <c r="C331" s="201"/>
      <c r="D331" s="201"/>
      <c r="E331" s="201"/>
      <c r="F331" s="201"/>
      <c r="G331" s="201"/>
      <c r="H331" s="201"/>
      <c r="I331" s="201"/>
      <c r="J331" s="201"/>
      <c r="K331" s="201"/>
      <c r="L331" s="201"/>
      <c r="M331" s="201"/>
      <c r="N331" s="201"/>
      <c r="O331" s="201"/>
      <c r="P331" s="201"/>
      <c r="Q331" s="201"/>
      <c r="R331" s="201"/>
      <c r="S331" s="201"/>
    </row>
    <row r="332" spans="2:19" s="187" customFormat="1" ht="18" customHeight="1">
      <c r="B332" s="201"/>
      <c r="C332" s="201"/>
      <c r="D332" s="201"/>
      <c r="E332" s="201"/>
      <c r="F332" s="201"/>
      <c r="G332" s="201"/>
      <c r="H332" s="201"/>
      <c r="I332" s="201"/>
      <c r="J332" s="201"/>
      <c r="K332" s="201"/>
      <c r="L332" s="201"/>
      <c r="M332" s="201"/>
      <c r="N332" s="201"/>
      <c r="O332" s="201"/>
      <c r="P332" s="201"/>
      <c r="Q332" s="201"/>
      <c r="R332" s="201"/>
      <c r="S332" s="201"/>
    </row>
    <row r="333" spans="2:19" s="187" customFormat="1" ht="18" customHeight="1">
      <c r="B333" s="201"/>
      <c r="C333" s="201"/>
      <c r="D333" s="201"/>
      <c r="E333" s="201"/>
      <c r="F333" s="201"/>
      <c r="G333" s="201"/>
      <c r="H333" s="201"/>
      <c r="I333" s="201"/>
      <c r="J333" s="201"/>
      <c r="K333" s="201"/>
      <c r="L333" s="201"/>
      <c r="M333" s="201"/>
      <c r="N333" s="201"/>
      <c r="O333" s="201"/>
      <c r="P333" s="201"/>
      <c r="Q333" s="201"/>
      <c r="R333" s="201"/>
      <c r="S333" s="201"/>
    </row>
    <row r="334" spans="2:19" s="187" customFormat="1" ht="18" customHeight="1">
      <c r="B334" s="201"/>
      <c r="C334" s="201"/>
      <c r="D334" s="201"/>
      <c r="E334" s="201"/>
      <c r="F334" s="201"/>
      <c r="G334" s="201"/>
      <c r="H334" s="201"/>
      <c r="I334" s="201"/>
      <c r="J334" s="201"/>
      <c r="K334" s="201"/>
      <c r="L334" s="201"/>
      <c r="M334" s="201"/>
      <c r="N334" s="201"/>
      <c r="O334" s="201"/>
      <c r="P334" s="201"/>
      <c r="Q334" s="201"/>
      <c r="R334" s="201"/>
      <c r="S334" s="201"/>
    </row>
    <row r="335" spans="2:19" s="187" customFormat="1" ht="18" customHeight="1">
      <c r="B335" s="201"/>
      <c r="C335" s="201"/>
      <c r="D335" s="201"/>
      <c r="E335" s="201"/>
      <c r="F335" s="201"/>
      <c r="G335" s="201"/>
      <c r="H335" s="201"/>
      <c r="I335" s="201"/>
      <c r="J335" s="201"/>
      <c r="K335" s="201"/>
      <c r="L335" s="201"/>
      <c r="M335" s="201"/>
      <c r="N335" s="201"/>
      <c r="O335" s="201"/>
      <c r="P335" s="201"/>
      <c r="Q335" s="201"/>
      <c r="R335" s="201"/>
      <c r="S335" s="201"/>
    </row>
    <row r="336" spans="2:19" s="187" customFormat="1" ht="18" customHeight="1">
      <c r="B336" s="201"/>
      <c r="C336" s="201"/>
      <c r="D336" s="201"/>
      <c r="E336" s="201"/>
      <c r="F336" s="201"/>
      <c r="G336" s="201"/>
      <c r="H336" s="201"/>
      <c r="I336" s="201"/>
      <c r="J336" s="201"/>
      <c r="K336" s="201"/>
      <c r="L336" s="201"/>
      <c r="M336" s="201"/>
      <c r="N336" s="201"/>
      <c r="O336" s="201"/>
      <c r="P336" s="201"/>
      <c r="Q336" s="201"/>
      <c r="R336" s="201"/>
      <c r="S336" s="201"/>
    </row>
    <row r="337" spans="2:19" s="187" customFormat="1" ht="18" customHeight="1">
      <c r="B337" s="201"/>
      <c r="C337" s="201"/>
      <c r="D337" s="201"/>
      <c r="E337" s="201"/>
      <c r="F337" s="201"/>
      <c r="G337" s="201"/>
      <c r="H337" s="201"/>
      <c r="I337" s="201"/>
      <c r="J337" s="201"/>
      <c r="K337" s="201"/>
      <c r="L337" s="201"/>
      <c r="M337" s="201"/>
      <c r="N337" s="201"/>
      <c r="O337" s="201"/>
      <c r="P337" s="201"/>
      <c r="Q337" s="201"/>
      <c r="R337" s="201"/>
      <c r="S337" s="201"/>
    </row>
    <row r="338" spans="2:19" s="187" customFormat="1" ht="18" customHeight="1">
      <c r="B338" s="201"/>
      <c r="C338" s="201"/>
      <c r="D338" s="201"/>
      <c r="E338" s="201"/>
      <c r="F338" s="201"/>
      <c r="G338" s="201"/>
      <c r="H338" s="201"/>
      <c r="I338" s="201"/>
      <c r="J338" s="201"/>
      <c r="K338" s="201"/>
      <c r="L338" s="201"/>
      <c r="M338" s="201"/>
      <c r="N338" s="201"/>
      <c r="O338" s="201"/>
      <c r="P338" s="201"/>
      <c r="Q338" s="201"/>
      <c r="R338" s="201"/>
      <c r="S338" s="201"/>
    </row>
    <row r="339" spans="2:19" s="187" customFormat="1" ht="18" customHeight="1">
      <c r="B339" s="201"/>
      <c r="C339" s="201"/>
      <c r="D339" s="201"/>
      <c r="E339" s="201"/>
      <c r="F339" s="201"/>
      <c r="G339" s="201"/>
      <c r="H339" s="201"/>
      <c r="I339" s="201"/>
      <c r="J339" s="201"/>
      <c r="K339" s="201"/>
      <c r="L339" s="201"/>
      <c r="M339" s="201"/>
      <c r="N339" s="201"/>
      <c r="O339" s="201"/>
      <c r="P339" s="201"/>
      <c r="Q339" s="201"/>
      <c r="R339" s="201"/>
      <c r="S339" s="201"/>
    </row>
    <row r="340" spans="2:19" s="187" customFormat="1" ht="18" customHeight="1">
      <c r="B340" s="201"/>
      <c r="C340" s="201"/>
      <c r="D340" s="201"/>
      <c r="E340" s="201"/>
      <c r="F340" s="201"/>
      <c r="G340" s="201"/>
      <c r="H340" s="201"/>
      <c r="I340" s="201"/>
      <c r="J340" s="201"/>
      <c r="K340" s="201"/>
      <c r="L340" s="201"/>
      <c r="M340" s="201"/>
      <c r="N340" s="201"/>
      <c r="O340" s="201"/>
      <c r="P340" s="201"/>
      <c r="Q340" s="201"/>
      <c r="R340" s="201"/>
      <c r="S340" s="201"/>
    </row>
    <row r="341" spans="2:19" s="187" customFormat="1" ht="18" customHeight="1">
      <c r="B341" s="201"/>
      <c r="C341" s="201"/>
      <c r="D341" s="201"/>
      <c r="E341" s="201"/>
      <c r="F341" s="201"/>
      <c r="G341" s="201"/>
      <c r="H341" s="201"/>
      <c r="I341" s="201"/>
      <c r="J341" s="201"/>
      <c r="K341" s="201"/>
      <c r="L341" s="201"/>
      <c r="M341" s="201"/>
      <c r="N341" s="201"/>
      <c r="O341" s="201"/>
      <c r="P341" s="201"/>
      <c r="Q341" s="201"/>
      <c r="R341" s="201"/>
      <c r="S341" s="201"/>
    </row>
    <row r="342" spans="2:19" s="187" customFormat="1" ht="18" customHeight="1">
      <c r="B342" s="201"/>
      <c r="C342" s="201"/>
      <c r="D342" s="201"/>
      <c r="E342" s="201"/>
      <c r="F342" s="201"/>
      <c r="G342" s="201"/>
      <c r="H342" s="201"/>
      <c r="I342" s="201"/>
      <c r="J342" s="201"/>
      <c r="K342" s="201"/>
      <c r="L342" s="201"/>
      <c r="M342" s="201"/>
      <c r="N342" s="201"/>
      <c r="O342" s="201"/>
      <c r="P342" s="201"/>
      <c r="Q342" s="201"/>
      <c r="R342" s="201"/>
      <c r="S342" s="201"/>
    </row>
    <row r="343" spans="2:19" s="187" customFormat="1" ht="18" customHeight="1">
      <c r="B343" s="201"/>
      <c r="C343" s="201"/>
      <c r="D343" s="201"/>
      <c r="E343" s="201"/>
      <c r="F343" s="201"/>
      <c r="G343" s="201"/>
      <c r="H343" s="201"/>
      <c r="I343" s="201"/>
      <c r="J343" s="201"/>
      <c r="K343" s="201"/>
      <c r="L343" s="201"/>
      <c r="M343" s="201"/>
      <c r="N343" s="201"/>
      <c r="O343" s="201"/>
      <c r="P343" s="201"/>
      <c r="Q343" s="201"/>
      <c r="R343" s="201"/>
      <c r="S343" s="201"/>
    </row>
    <row r="344" spans="2:19" s="187" customFormat="1" ht="18" customHeight="1">
      <c r="B344" s="201"/>
      <c r="C344" s="201"/>
      <c r="D344" s="201"/>
      <c r="E344" s="201"/>
      <c r="F344" s="201"/>
      <c r="G344" s="201"/>
      <c r="H344" s="201"/>
      <c r="I344" s="201"/>
      <c r="J344" s="201"/>
      <c r="K344" s="201"/>
      <c r="L344" s="201"/>
      <c r="M344" s="201"/>
      <c r="N344" s="201"/>
      <c r="O344" s="201"/>
      <c r="P344" s="201"/>
      <c r="Q344" s="201"/>
      <c r="R344" s="201"/>
      <c r="S344" s="201"/>
    </row>
    <row r="345" spans="2:19" s="187" customFormat="1" ht="18" customHeight="1">
      <c r="B345" s="201"/>
      <c r="C345" s="201"/>
      <c r="D345" s="201"/>
      <c r="E345" s="201"/>
      <c r="F345" s="201"/>
      <c r="G345" s="201"/>
      <c r="H345" s="201"/>
      <c r="I345" s="201"/>
      <c r="J345" s="201"/>
      <c r="K345" s="201"/>
      <c r="L345" s="201"/>
      <c r="M345" s="201"/>
      <c r="N345" s="201"/>
      <c r="O345" s="201"/>
      <c r="P345" s="201"/>
      <c r="Q345" s="201"/>
      <c r="R345" s="201"/>
      <c r="S345" s="201"/>
    </row>
    <row r="346" spans="2:19" s="187" customFormat="1" ht="18" customHeight="1">
      <c r="B346" s="201"/>
      <c r="C346" s="201"/>
      <c r="D346" s="201"/>
      <c r="E346" s="201"/>
      <c r="F346" s="201"/>
      <c r="G346" s="201"/>
      <c r="H346" s="201"/>
      <c r="I346" s="201"/>
      <c r="J346" s="201"/>
      <c r="K346" s="201"/>
      <c r="L346" s="201"/>
      <c r="M346" s="201"/>
      <c r="N346" s="201"/>
      <c r="O346" s="201"/>
      <c r="P346" s="201"/>
      <c r="Q346" s="201"/>
      <c r="R346" s="201"/>
      <c r="S346" s="201"/>
    </row>
    <row r="347" spans="2:19" s="187" customFormat="1" ht="18" customHeight="1">
      <c r="B347" s="201"/>
      <c r="C347" s="201"/>
      <c r="D347" s="201"/>
      <c r="E347" s="201"/>
      <c r="F347" s="201"/>
      <c r="G347" s="201"/>
      <c r="H347" s="201"/>
      <c r="I347" s="201"/>
      <c r="J347" s="201"/>
      <c r="K347" s="201"/>
      <c r="L347" s="201"/>
      <c r="M347" s="201"/>
      <c r="N347" s="201"/>
      <c r="O347" s="201"/>
      <c r="P347" s="201"/>
      <c r="Q347" s="201"/>
      <c r="R347" s="201"/>
      <c r="S347" s="201"/>
    </row>
    <row r="348" spans="2:19" s="187" customFormat="1" ht="18" customHeight="1">
      <c r="B348" s="201"/>
      <c r="C348" s="201"/>
      <c r="D348" s="201"/>
      <c r="E348" s="201"/>
      <c r="F348" s="201"/>
      <c r="G348" s="201"/>
      <c r="H348" s="201"/>
      <c r="I348" s="201"/>
      <c r="J348" s="201"/>
      <c r="K348" s="201"/>
      <c r="L348" s="201"/>
      <c r="M348" s="201"/>
      <c r="N348" s="201"/>
      <c r="O348" s="201"/>
      <c r="P348" s="201"/>
      <c r="Q348" s="201"/>
      <c r="R348" s="201"/>
      <c r="S348" s="201"/>
    </row>
    <row r="349" spans="2:19" s="187" customFormat="1" ht="18" customHeight="1">
      <c r="B349" s="201"/>
      <c r="C349" s="201"/>
      <c r="D349" s="201"/>
      <c r="E349" s="201"/>
      <c r="F349" s="201"/>
      <c r="G349" s="201"/>
      <c r="H349" s="201"/>
      <c r="I349" s="201"/>
      <c r="J349" s="201"/>
      <c r="K349" s="201"/>
      <c r="L349" s="201"/>
      <c r="M349" s="201"/>
      <c r="N349" s="201"/>
      <c r="O349" s="201"/>
      <c r="P349" s="201"/>
      <c r="Q349" s="201"/>
      <c r="R349" s="201"/>
      <c r="S349" s="201"/>
    </row>
    <row r="350" spans="2:19" s="187" customFormat="1" ht="18" customHeight="1">
      <c r="B350" s="201"/>
      <c r="C350" s="201"/>
      <c r="D350" s="201"/>
      <c r="E350" s="201"/>
      <c r="F350" s="201"/>
      <c r="G350" s="201"/>
      <c r="H350" s="201"/>
      <c r="I350" s="201"/>
      <c r="J350" s="201"/>
      <c r="K350" s="201"/>
      <c r="L350" s="201"/>
      <c r="M350" s="201"/>
      <c r="N350" s="201"/>
      <c r="O350" s="201"/>
      <c r="P350" s="201"/>
      <c r="Q350" s="201"/>
      <c r="R350" s="201"/>
      <c r="S350" s="201"/>
    </row>
    <row r="351" spans="2:19" s="187" customFormat="1" ht="18" customHeight="1">
      <c r="B351" s="201"/>
      <c r="C351" s="201"/>
      <c r="D351" s="201"/>
      <c r="E351" s="201"/>
      <c r="F351" s="201"/>
      <c r="G351" s="201"/>
      <c r="H351" s="201"/>
      <c r="I351" s="201"/>
      <c r="J351" s="201"/>
      <c r="K351" s="201"/>
      <c r="L351" s="201"/>
      <c r="M351" s="201"/>
      <c r="N351" s="201"/>
      <c r="O351" s="201"/>
      <c r="P351" s="201"/>
      <c r="Q351" s="201"/>
      <c r="R351" s="201"/>
      <c r="S351" s="201"/>
    </row>
    <row r="352" spans="2:19" s="187" customFormat="1" ht="18" customHeight="1">
      <c r="B352" s="201"/>
      <c r="C352" s="201"/>
      <c r="D352" s="201"/>
      <c r="E352" s="201"/>
      <c r="F352" s="201"/>
      <c r="G352" s="201"/>
      <c r="H352" s="201"/>
      <c r="I352" s="201"/>
      <c r="J352" s="201"/>
      <c r="K352" s="201"/>
      <c r="L352" s="201"/>
      <c r="M352" s="201"/>
      <c r="N352" s="201"/>
      <c r="O352" s="201"/>
      <c r="P352" s="201"/>
      <c r="Q352" s="201"/>
      <c r="R352" s="201"/>
      <c r="S352" s="201"/>
    </row>
    <row r="353" spans="2:19" s="187" customFormat="1" ht="18" customHeight="1">
      <c r="B353" s="201"/>
      <c r="C353" s="201"/>
      <c r="D353" s="201"/>
      <c r="E353" s="201"/>
      <c r="F353" s="201"/>
      <c r="G353" s="201"/>
      <c r="H353" s="201"/>
      <c r="I353" s="201"/>
      <c r="J353" s="201"/>
      <c r="K353" s="201"/>
      <c r="L353" s="201"/>
      <c r="M353" s="201"/>
      <c r="N353" s="201"/>
      <c r="O353" s="201"/>
      <c r="P353" s="201"/>
      <c r="Q353" s="201"/>
      <c r="R353" s="201"/>
      <c r="S353" s="201"/>
    </row>
    <row r="354" spans="2:19" s="187" customFormat="1" ht="18" customHeight="1">
      <c r="B354" s="201"/>
      <c r="C354" s="201"/>
      <c r="D354" s="201"/>
      <c r="E354" s="201"/>
      <c r="F354" s="201"/>
      <c r="G354" s="201"/>
      <c r="H354" s="201"/>
      <c r="I354" s="201"/>
      <c r="J354" s="201"/>
      <c r="K354" s="201"/>
      <c r="L354" s="201"/>
      <c r="M354" s="201"/>
      <c r="N354" s="201"/>
      <c r="O354" s="201"/>
      <c r="P354" s="201"/>
      <c r="Q354" s="201"/>
      <c r="R354" s="201"/>
      <c r="S354" s="201"/>
    </row>
    <row r="355" spans="2:19" s="187" customFormat="1" ht="18" customHeight="1">
      <c r="B355" s="201"/>
      <c r="C355" s="201"/>
      <c r="D355" s="201"/>
      <c r="E355" s="201"/>
      <c r="F355" s="201"/>
      <c r="G355" s="201"/>
      <c r="H355" s="201"/>
      <c r="I355" s="201"/>
      <c r="J355" s="201"/>
      <c r="K355" s="201"/>
      <c r="L355" s="201"/>
      <c r="M355" s="201"/>
      <c r="N355" s="201"/>
      <c r="O355" s="201"/>
      <c r="P355" s="201"/>
      <c r="Q355" s="201"/>
      <c r="R355" s="201"/>
      <c r="S355" s="201"/>
    </row>
    <row r="356" spans="2:19" s="187" customFormat="1" ht="18" customHeight="1">
      <c r="B356" s="201"/>
      <c r="C356" s="201"/>
      <c r="D356" s="201"/>
      <c r="E356" s="201"/>
      <c r="F356" s="201"/>
      <c r="G356" s="201"/>
      <c r="H356" s="201"/>
      <c r="I356" s="201"/>
      <c r="J356" s="201"/>
      <c r="K356" s="201"/>
      <c r="L356" s="201"/>
      <c r="M356" s="201"/>
      <c r="N356" s="201"/>
      <c r="O356" s="201"/>
      <c r="P356" s="201"/>
      <c r="Q356" s="201"/>
      <c r="R356" s="201"/>
      <c r="S356" s="201"/>
    </row>
    <row r="357" spans="2:19" s="187" customFormat="1" ht="18" customHeight="1">
      <c r="B357" s="201"/>
      <c r="C357" s="201"/>
      <c r="D357" s="201"/>
      <c r="E357" s="201"/>
      <c r="F357" s="201"/>
      <c r="G357" s="201"/>
      <c r="H357" s="201"/>
      <c r="I357" s="201"/>
      <c r="J357" s="201"/>
      <c r="K357" s="201"/>
      <c r="L357" s="201"/>
      <c r="M357" s="201"/>
      <c r="N357" s="201"/>
      <c r="O357" s="201"/>
      <c r="P357" s="201"/>
      <c r="Q357" s="201"/>
      <c r="R357" s="201"/>
      <c r="S357" s="201"/>
    </row>
    <row r="358" spans="2:19" s="187" customFormat="1" ht="18" customHeight="1">
      <c r="B358" s="201"/>
      <c r="C358" s="201"/>
      <c r="D358" s="201"/>
      <c r="E358" s="201"/>
      <c r="F358" s="201"/>
      <c r="G358" s="201"/>
      <c r="H358" s="201"/>
      <c r="I358" s="201"/>
      <c r="J358" s="201"/>
      <c r="K358" s="201"/>
      <c r="L358" s="201"/>
      <c r="M358" s="201"/>
      <c r="N358" s="201"/>
      <c r="O358" s="201"/>
      <c r="P358" s="201"/>
      <c r="Q358" s="201"/>
      <c r="R358" s="201"/>
      <c r="S358" s="201"/>
    </row>
    <row r="359" spans="2:19" s="187" customFormat="1" ht="18" customHeight="1">
      <c r="B359" s="201"/>
      <c r="C359" s="201"/>
      <c r="D359" s="201"/>
      <c r="E359" s="201"/>
      <c r="F359" s="201"/>
      <c r="G359" s="201"/>
      <c r="H359" s="201"/>
      <c r="I359" s="201"/>
      <c r="J359" s="201"/>
      <c r="K359" s="201"/>
      <c r="L359" s="201"/>
      <c r="M359" s="201"/>
      <c r="N359" s="201"/>
      <c r="O359" s="201"/>
      <c r="P359" s="201"/>
      <c r="Q359" s="201"/>
      <c r="R359" s="201"/>
      <c r="S359" s="201"/>
    </row>
    <row r="360" spans="2:19" s="187" customFormat="1" ht="18" customHeight="1">
      <c r="B360" s="201"/>
      <c r="C360" s="201"/>
      <c r="D360" s="201"/>
      <c r="E360" s="201"/>
      <c r="F360" s="201"/>
      <c r="G360" s="201"/>
      <c r="H360" s="201"/>
      <c r="I360" s="201"/>
      <c r="J360" s="201"/>
      <c r="K360" s="201"/>
      <c r="L360" s="201"/>
      <c r="M360" s="201"/>
      <c r="N360" s="201"/>
      <c r="O360" s="201"/>
      <c r="P360" s="201"/>
      <c r="Q360" s="201"/>
      <c r="R360" s="201"/>
      <c r="S360" s="201"/>
    </row>
    <row r="361" spans="2:19" s="187" customFormat="1" ht="18" customHeight="1">
      <c r="B361" s="201"/>
      <c r="C361" s="201"/>
      <c r="D361" s="201"/>
      <c r="E361" s="201"/>
      <c r="F361" s="201"/>
      <c r="G361" s="201"/>
      <c r="H361" s="201"/>
      <c r="I361" s="201"/>
      <c r="J361" s="201"/>
      <c r="K361" s="201"/>
      <c r="L361" s="201"/>
      <c r="M361" s="201"/>
      <c r="N361" s="201"/>
      <c r="O361" s="201"/>
      <c r="P361" s="201"/>
      <c r="Q361" s="201"/>
      <c r="R361" s="201"/>
      <c r="S361" s="201"/>
    </row>
    <row r="362" spans="2:19" s="187" customFormat="1" ht="18" customHeight="1">
      <c r="B362" s="201"/>
      <c r="C362" s="201"/>
      <c r="D362" s="201"/>
      <c r="E362" s="201"/>
      <c r="F362" s="201"/>
      <c r="G362" s="201"/>
      <c r="H362" s="201"/>
      <c r="I362" s="201"/>
      <c r="J362" s="201"/>
      <c r="K362" s="201"/>
      <c r="L362" s="201"/>
      <c r="M362" s="201"/>
      <c r="N362" s="201"/>
      <c r="O362" s="201"/>
      <c r="P362" s="201"/>
      <c r="Q362" s="201"/>
      <c r="R362" s="201"/>
      <c r="S362" s="201"/>
    </row>
    <row r="363" spans="2:19" s="187" customFormat="1" ht="18" customHeight="1">
      <c r="B363" s="201"/>
      <c r="C363" s="201"/>
      <c r="D363" s="201"/>
      <c r="E363" s="201"/>
      <c r="F363" s="201"/>
      <c r="G363" s="201"/>
      <c r="H363" s="201"/>
      <c r="I363" s="201"/>
      <c r="J363" s="201"/>
      <c r="K363" s="201"/>
      <c r="L363" s="201"/>
      <c r="M363" s="201"/>
      <c r="N363" s="201"/>
      <c r="O363" s="201"/>
      <c r="P363" s="201"/>
      <c r="Q363" s="201"/>
      <c r="R363" s="201"/>
      <c r="S363" s="201"/>
    </row>
    <row r="364" spans="2:19" s="187" customFormat="1" ht="18" customHeight="1">
      <c r="B364" s="201"/>
      <c r="C364" s="201"/>
      <c r="D364" s="201"/>
      <c r="E364" s="201"/>
      <c r="F364" s="201"/>
      <c r="G364" s="201"/>
      <c r="H364" s="201"/>
      <c r="I364" s="201"/>
      <c r="J364" s="201"/>
      <c r="K364" s="201"/>
      <c r="L364" s="201"/>
      <c r="M364" s="201"/>
      <c r="N364" s="201"/>
      <c r="O364" s="201"/>
      <c r="P364" s="201"/>
      <c r="Q364" s="201"/>
      <c r="R364" s="201"/>
      <c r="S364" s="201"/>
    </row>
    <row r="365" spans="2:19" s="187" customFormat="1" ht="18" customHeight="1">
      <c r="B365" s="201"/>
      <c r="C365" s="201"/>
      <c r="D365" s="201"/>
      <c r="E365" s="201"/>
      <c r="F365" s="201"/>
      <c r="G365" s="201"/>
      <c r="H365" s="201"/>
      <c r="I365" s="201"/>
      <c r="J365" s="201"/>
      <c r="K365" s="201"/>
      <c r="L365" s="201"/>
      <c r="M365" s="201"/>
      <c r="N365" s="201"/>
      <c r="O365" s="201"/>
      <c r="P365" s="201"/>
      <c r="Q365" s="201"/>
      <c r="R365" s="201"/>
      <c r="S365" s="201"/>
    </row>
    <row r="366" spans="2:19" s="187" customFormat="1" ht="18" customHeight="1">
      <c r="B366" s="201"/>
      <c r="C366" s="201"/>
      <c r="D366" s="201"/>
      <c r="E366" s="201"/>
      <c r="F366" s="201"/>
      <c r="G366" s="201"/>
      <c r="H366" s="201"/>
      <c r="I366" s="201"/>
      <c r="J366" s="201"/>
      <c r="K366" s="201"/>
      <c r="L366" s="201"/>
      <c r="M366" s="201"/>
      <c r="N366" s="201"/>
      <c r="O366" s="201"/>
      <c r="P366" s="201"/>
      <c r="Q366" s="201"/>
      <c r="R366" s="201"/>
      <c r="S366" s="201"/>
    </row>
    <row r="367" spans="2:19" s="187" customFormat="1" ht="18" customHeight="1">
      <c r="B367" s="201"/>
      <c r="C367" s="201"/>
      <c r="D367" s="201"/>
      <c r="E367" s="201"/>
      <c r="F367" s="201"/>
      <c r="G367" s="201"/>
      <c r="H367" s="201"/>
      <c r="I367" s="201"/>
      <c r="J367" s="201"/>
      <c r="K367" s="201"/>
      <c r="L367" s="201"/>
      <c r="M367" s="201"/>
      <c r="N367" s="201"/>
      <c r="O367" s="201"/>
      <c r="P367" s="201"/>
      <c r="Q367" s="201"/>
      <c r="R367" s="201"/>
      <c r="S367" s="201"/>
    </row>
    <row r="368" spans="2:19" s="187" customFormat="1" ht="18" customHeight="1">
      <c r="B368" s="201"/>
      <c r="C368" s="201"/>
      <c r="D368" s="201"/>
      <c r="E368" s="201"/>
      <c r="F368" s="201"/>
      <c r="G368" s="201"/>
      <c r="H368" s="201"/>
      <c r="I368" s="201"/>
      <c r="J368" s="201"/>
      <c r="K368" s="201"/>
      <c r="L368" s="201"/>
      <c r="M368" s="201"/>
      <c r="N368" s="201"/>
      <c r="O368" s="201"/>
      <c r="P368" s="201"/>
      <c r="Q368" s="201"/>
      <c r="R368" s="201"/>
      <c r="S368" s="201"/>
    </row>
    <row r="369" spans="2:19" s="187" customFormat="1" ht="18" customHeight="1">
      <c r="B369" s="201"/>
      <c r="C369" s="201"/>
      <c r="D369" s="201"/>
      <c r="E369" s="201"/>
      <c r="F369" s="201"/>
      <c r="G369" s="201"/>
      <c r="H369" s="201"/>
      <c r="I369" s="201"/>
      <c r="J369" s="201"/>
      <c r="K369" s="201"/>
      <c r="L369" s="201"/>
      <c r="M369" s="201"/>
      <c r="N369" s="201"/>
      <c r="O369" s="201"/>
      <c r="P369" s="201"/>
      <c r="Q369" s="201"/>
      <c r="R369" s="201"/>
      <c r="S369" s="201"/>
    </row>
    <row r="370" spans="2:19" s="187" customFormat="1" ht="18" customHeight="1">
      <c r="B370" s="201"/>
      <c r="C370" s="201"/>
      <c r="D370" s="201"/>
      <c r="E370" s="201"/>
      <c r="F370" s="201"/>
      <c r="G370" s="201"/>
      <c r="H370" s="201"/>
      <c r="I370" s="201"/>
      <c r="J370" s="201"/>
      <c r="K370" s="201"/>
      <c r="L370" s="201"/>
      <c r="M370" s="201"/>
      <c r="N370" s="201"/>
      <c r="O370" s="201"/>
      <c r="P370" s="201"/>
      <c r="Q370" s="201"/>
      <c r="R370" s="201"/>
      <c r="S370" s="201"/>
    </row>
    <row r="371" spans="2:19" s="187" customFormat="1" ht="18" customHeight="1">
      <c r="B371" s="201"/>
      <c r="C371" s="201"/>
      <c r="D371" s="201"/>
      <c r="E371" s="201"/>
      <c r="F371" s="201"/>
      <c r="G371" s="201"/>
      <c r="H371" s="201"/>
      <c r="I371" s="201"/>
      <c r="J371" s="201"/>
      <c r="K371" s="201"/>
      <c r="L371" s="201"/>
      <c r="M371" s="201"/>
      <c r="N371" s="201"/>
      <c r="O371" s="201"/>
      <c r="P371" s="201"/>
      <c r="Q371" s="201"/>
      <c r="R371" s="201"/>
      <c r="S371" s="201"/>
    </row>
    <row r="372" spans="2:19" s="187" customFormat="1" ht="18" customHeight="1">
      <c r="B372" s="201"/>
      <c r="C372" s="201"/>
      <c r="D372" s="201"/>
      <c r="E372" s="201"/>
      <c r="F372" s="201"/>
      <c r="G372" s="201"/>
      <c r="H372" s="201"/>
      <c r="I372" s="201"/>
      <c r="J372" s="201"/>
      <c r="K372" s="201"/>
      <c r="L372" s="201"/>
      <c r="M372" s="201"/>
      <c r="N372" s="201"/>
      <c r="O372" s="201"/>
      <c r="P372" s="201"/>
      <c r="Q372" s="201"/>
      <c r="R372" s="201"/>
      <c r="S372" s="201"/>
    </row>
    <row r="373" spans="2:19" s="187" customFormat="1" ht="18" customHeight="1">
      <c r="B373" s="201"/>
      <c r="C373" s="201"/>
      <c r="D373" s="201"/>
      <c r="E373" s="201"/>
      <c r="F373" s="201"/>
      <c r="G373" s="201"/>
      <c r="H373" s="201"/>
      <c r="I373" s="201"/>
      <c r="J373" s="201"/>
      <c r="K373" s="201"/>
      <c r="L373" s="201"/>
      <c r="M373" s="201"/>
      <c r="N373" s="201"/>
      <c r="O373" s="201"/>
      <c r="P373" s="201"/>
      <c r="Q373" s="201"/>
      <c r="R373" s="201"/>
      <c r="S373" s="201"/>
    </row>
    <row r="374" spans="2:19" s="187" customFormat="1" ht="18" customHeight="1">
      <c r="B374" s="201"/>
      <c r="C374" s="201"/>
      <c r="D374" s="201"/>
      <c r="E374" s="201"/>
      <c r="F374" s="201"/>
      <c r="G374" s="201"/>
      <c r="H374" s="201"/>
      <c r="I374" s="201"/>
      <c r="J374" s="201"/>
      <c r="K374" s="201"/>
      <c r="L374" s="201"/>
      <c r="M374" s="201"/>
      <c r="N374" s="201"/>
      <c r="O374" s="201"/>
      <c r="P374" s="201"/>
      <c r="Q374" s="201"/>
      <c r="R374" s="201"/>
      <c r="S374" s="201"/>
    </row>
    <row r="375" spans="2:19" s="187" customFormat="1" ht="18" customHeight="1">
      <c r="B375" s="201"/>
      <c r="C375" s="201"/>
      <c r="D375" s="201"/>
      <c r="E375" s="201"/>
      <c r="F375" s="201"/>
      <c r="G375" s="201"/>
      <c r="H375" s="201"/>
      <c r="I375" s="201"/>
      <c r="J375" s="201"/>
      <c r="K375" s="201"/>
      <c r="L375" s="201"/>
      <c r="M375" s="201"/>
      <c r="N375" s="201"/>
      <c r="O375" s="201"/>
      <c r="P375" s="201"/>
      <c r="Q375" s="201"/>
      <c r="R375" s="201"/>
      <c r="S375" s="201"/>
    </row>
    <row r="376" spans="2:19" s="187" customFormat="1" ht="18" customHeight="1">
      <c r="B376" s="201"/>
      <c r="C376" s="201"/>
      <c r="D376" s="201"/>
      <c r="E376" s="201"/>
      <c r="F376" s="201"/>
      <c r="G376" s="201"/>
      <c r="H376" s="201"/>
      <c r="I376" s="201"/>
      <c r="J376" s="201"/>
      <c r="K376" s="201"/>
      <c r="L376" s="201"/>
      <c r="M376" s="201"/>
      <c r="N376" s="201"/>
      <c r="O376" s="201"/>
      <c r="P376" s="201"/>
      <c r="Q376" s="201"/>
      <c r="R376" s="201"/>
      <c r="S376" s="201"/>
    </row>
    <row r="377" spans="2:19" s="187" customFormat="1" ht="18" customHeight="1">
      <c r="B377" s="201"/>
      <c r="C377" s="201"/>
      <c r="D377" s="201"/>
      <c r="E377" s="201"/>
      <c r="F377" s="201"/>
      <c r="G377" s="201"/>
      <c r="H377" s="201"/>
      <c r="I377" s="201"/>
      <c r="J377" s="201"/>
      <c r="K377" s="201"/>
      <c r="L377" s="201"/>
      <c r="M377" s="201"/>
      <c r="N377" s="201"/>
      <c r="O377" s="201"/>
      <c r="P377" s="201"/>
      <c r="Q377" s="201"/>
      <c r="R377" s="201"/>
      <c r="S377" s="201"/>
    </row>
    <row r="378" spans="2:19" s="187" customFormat="1" ht="18" customHeight="1">
      <c r="B378" s="201"/>
      <c r="C378" s="201"/>
      <c r="D378" s="201"/>
      <c r="E378" s="201"/>
      <c r="F378" s="201"/>
      <c r="G378" s="201"/>
      <c r="H378" s="201"/>
      <c r="I378" s="201"/>
      <c r="J378" s="201"/>
      <c r="K378" s="201"/>
      <c r="L378" s="201"/>
      <c r="M378" s="201"/>
      <c r="N378" s="201"/>
      <c r="O378" s="201"/>
      <c r="P378" s="201"/>
      <c r="Q378" s="201"/>
      <c r="R378" s="201"/>
      <c r="S378" s="201"/>
    </row>
    <row r="379" spans="2:19" s="187" customFormat="1" ht="18" customHeight="1">
      <c r="B379" s="201"/>
      <c r="C379" s="201"/>
      <c r="D379" s="201"/>
      <c r="E379" s="201"/>
      <c r="F379" s="201"/>
      <c r="G379" s="201"/>
      <c r="H379" s="201"/>
      <c r="I379" s="201"/>
      <c r="J379" s="201"/>
      <c r="K379" s="201"/>
      <c r="L379" s="201"/>
      <c r="M379" s="201"/>
      <c r="N379" s="201"/>
      <c r="O379" s="201"/>
      <c r="P379" s="201"/>
      <c r="Q379" s="201"/>
      <c r="R379" s="201"/>
      <c r="S379" s="201"/>
    </row>
    <row r="380" spans="2:19" s="187" customFormat="1" ht="18" customHeight="1">
      <c r="B380" s="201"/>
      <c r="C380" s="201"/>
      <c r="D380" s="201"/>
      <c r="E380" s="201"/>
      <c r="F380" s="201"/>
      <c r="G380" s="201"/>
      <c r="H380" s="201"/>
      <c r="I380" s="201"/>
      <c r="J380" s="201"/>
      <c r="K380" s="201"/>
      <c r="L380" s="201"/>
      <c r="M380" s="201"/>
      <c r="N380" s="201"/>
      <c r="O380" s="201"/>
      <c r="P380" s="201"/>
      <c r="Q380" s="201"/>
      <c r="R380" s="201"/>
      <c r="S380" s="201"/>
    </row>
    <row r="381" spans="2:19" s="187" customFormat="1" ht="18" customHeight="1">
      <c r="B381" s="201"/>
      <c r="C381" s="201"/>
      <c r="D381" s="201"/>
      <c r="E381" s="201"/>
      <c r="F381" s="201"/>
      <c r="G381" s="201"/>
      <c r="H381" s="201"/>
      <c r="I381" s="201"/>
      <c r="J381" s="201"/>
      <c r="K381" s="201"/>
      <c r="L381" s="201"/>
      <c r="M381" s="201"/>
      <c r="N381" s="201"/>
      <c r="O381" s="201"/>
      <c r="P381" s="201"/>
      <c r="Q381" s="201"/>
      <c r="R381" s="201"/>
      <c r="S381" s="201"/>
    </row>
    <row r="382" spans="2:19" s="187" customFormat="1" ht="18" customHeight="1">
      <c r="B382" s="201"/>
      <c r="C382" s="201"/>
      <c r="D382" s="201"/>
      <c r="E382" s="201"/>
      <c r="F382" s="201"/>
      <c r="G382" s="201"/>
      <c r="H382" s="201"/>
      <c r="I382" s="201"/>
      <c r="J382" s="201"/>
      <c r="K382" s="201"/>
      <c r="L382" s="201"/>
      <c r="M382" s="201"/>
      <c r="N382" s="201"/>
      <c r="O382" s="201"/>
      <c r="P382" s="201"/>
      <c r="Q382" s="201"/>
      <c r="R382" s="201"/>
      <c r="S382" s="201"/>
    </row>
    <row r="383" spans="2:19" s="187" customFormat="1" ht="18" customHeight="1">
      <c r="B383" s="201"/>
      <c r="C383" s="201"/>
      <c r="D383" s="201"/>
      <c r="E383" s="201"/>
      <c r="F383" s="201"/>
      <c r="G383" s="201"/>
      <c r="H383" s="201"/>
      <c r="I383" s="201"/>
      <c r="J383" s="201"/>
      <c r="K383" s="201"/>
      <c r="L383" s="201"/>
      <c r="M383" s="201"/>
      <c r="N383" s="201"/>
      <c r="O383" s="201"/>
      <c r="P383" s="201"/>
      <c r="Q383" s="201"/>
      <c r="R383" s="201"/>
      <c r="S383" s="201"/>
    </row>
    <row r="384" spans="2:19" s="187" customFormat="1" ht="18" customHeight="1">
      <c r="B384" s="201"/>
      <c r="C384" s="201"/>
      <c r="D384" s="201"/>
      <c r="E384" s="201"/>
      <c r="F384" s="201"/>
      <c r="G384" s="201"/>
      <c r="H384" s="201"/>
      <c r="I384" s="201"/>
      <c r="J384" s="201"/>
      <c r="K384" s="201"/>
      <c r="L384" s="201"/>
      <c r="M384" s="201"/>
      <c r="N384" s="201"/>
      <c r="O384" s="201"/>
      <c r="P384" s="201"/>
      <c r="Q384" s="201"/>
      <c r="R384" s="201"/>
      <c r="S384" s="201"/>
    </row>
    <row r="385" spans="2:19" s="187" customFormat="1" ht="18" customHeight="1">
      <c r="B385" s="201"/>
      <c r="C385" s="201"/>
      <c r="D385" s="201"/>
      <c r="E385" s="201"/>
      <c r="F385" s="201"/>
      <c r="G385" s="201"/>
      <c r="H385" s="201"/>
      <c r="I385" s="201"/>
      <c r="J385" s="201"/>
      <c r="K385" s="201"/>
      <c r="L385" s="201"/>
      <c r="M385" s="201"/>
      <c r="N385" s="201"/>
      <c r="O385" s="201"/>
      <c r="P385" s="201"/>
      <c r="Q385" s="201"/>
      <c r="R385" s="201"/>
      <c r="S385" s="201"/>
    </row>
    <row r="386" spans="2:19" s="187" customFormat="1" ht="18" customHeight="1">
      <c r="B386" s="201"/>
      <c r="C386" s="201"/>
      <c r="D386" s="201"/>
      <c r="E386" s="201"/>
      <c r="F386" s="201"/>
      <c r="G386" s="201"/>
      <c r="H386" s="201"/>
      <c r="I386" s="201"/>
      <c r="J386" s="201"/>
      <c r="K386" s="201"/>
      <c r="L386" s="201"/>
      <c r="M386" s="201"/>
      <c r="N386" s="201"/>
      <c r="O386" s="201"/>
      <c r="P386" s="201"/>
      <c r="Q386" s="201"/>
      <c r="R386" s="201"/>
      <c r="S386" s="201"/>
    </row>
    <row r="387" spans="2:19" s="187" customFormat="1" ht="18" customHeight="1">
      <c r="B387" s="201"/>
      <c r="C387" s="201"/>
      <c r="D387" s="201"/>
      <c r="E387" s="201"/>
      <c r="F387" s="201"/>
      <c r="G387" s="201"/>
      <c r="H387" s="201"/>
      <c r="I387" s="201"/>
      <c r="J387" s="201"/>
      <c r="K387" s="201"/>
      <c r="L387" s="201"/>
      <c r="M387" s="201"/>
      <c r="N387" s="201"/>
      <c r="O387" s="201"/>
      <c r="P387" s="201"/>
      <c r="Q387" s="201"/>
      <c r="R387" s="201"/>
      <c r="S387" s="201"/>
    </row>
    <row r="388" spans="2:19" s="187" customFormat="1" ht="18" customHeight="1">
      <c r="B388" s="201"/>
      <c r="C388" s="201"/>
      <c r="D388" s="201"/>
      <c r="E388" s="201"/>
      <c r="F388" s="201"/>
      <c r="G388" s="201"/>
      <c r="H388" s="201"/>
      <c r="I388" s="201"/>
      <c r="J388" s="201"/>
      <c r="K388" s="201"/>
      <c r="L388" s="201"/>
      <c r="M388" s="201"/>
      <c r="N388" s="201"/>
      <c r="O388" s="201"/>
      <c r="P388" s="201"/>
      <c r="Q388" s="201"/>
      <c r="R388" s="201"/>
      <c r="S388" s="201"/>
    </row>
    <row r="389" spans="2:19" s="187" customFormat="1" ht="18" customHeight="1">
      <c r="B389" s="201"/>
      <c r="C389" s="201"/>
      <c r="D389" s="201"/>
      <c r="E389" s="201"/>
      <c r="F389" s="201"/>
      <c r="G389" s="201"/>
      <c r="H389" s="201"/>
      <c r="I389" s="201"/>
      <c r="J389" s="201"/>
      <c r="K389" s="201"/>
      <c r="L389" s="201"/>
      <c r="M389" s="201"/>
      <c r="N389" s="201"/>
      <c r="O389" s="201"/>
      <c r="P389" s="201"/>
      <c r="Q389" s="201"/>
      <c r="R389" s="201"/>
      <c r="S389" s="201"/>
    </row>
    <row r="390" spans="2:19" s="187" customFormat="1" ht="18" customHeight="1">
      <c r="B390" s="201"/>
      <c r="C390" s="201"/>
      <c r="D390" s="201"/>
      <c r="E390" s="201"/>
      <c r="F390" s="201"/>
      <c r="G390" s="201"/>
      <c r="H390" s="201"/>
      <c r="I390" s="201"/>
      <c r="J390" s="201"/>
      <c r="K390" s="201"/>
      <c r="L390" s="201"/>
      <c r="M390" s="201"/>
      <c r="N390" s="201"/>
      <c r="O390" s="201"/>
      <c r="P390" s="201"/>
      <c r="Q390" s="201"/>
      <c r="R390" s="201"/>
      <c r="S390" s="201"/>
    </row>
    <row r="391" spans="2:19" s="187" customFormat="1" ht="18" customHeight="1">
      <c r="B391" s="201"/>
      <c r="C391" s="201"/>
      <c r="D391" s="201"/>
      <c r="E391" s="201"/>
      <c r="F391" s="201"/>
      <c r="G391" s="201"/>
      <c r="H391" s="201"/>
      <c r="I391" s="201"/>
      <c r="J391" s="201"/>
      <c r="K391" s="201"/>
      <c r="L391" s="201"/>
      <c r="M391" s="201"/>
      <c r="N391" s="201"/>
      <c r="O391" s="201"/>
      <c r="P391" s="201"/>
      <c r="Q391" s="201"/>
      <c r="R391" s="201"/>
      <c r="S391" s="201"/>
    </row>
    <row r="392" spans="2:19" s="187" customFormat="1" ht="18" customHeight="1">
      <c r="B392" s="201"/>
      <c r="C392" s="201"/>
      <c r="D392" s="201"/>
      <c r="E392" s="201"/>
      <c r="F392" s="201"/>
      <c r="G392" s="201"/>
      <c r="H392" s="201"/>
      <c r="I392" s="201"/>
      <c r="J392" s="201"/>
      <c r="K392" s="201"/>
      <c r="L392" s="201"/>
      <c r="M392" s="201"/>
      <c r="N392" s="201"/>
      <c r="O392" s="201"/>
      <c r="P392" s="201"/>
      <c r="Q392" s="201"/>
      <c r="R392" s="201"/>
      <c r="S392" s="201"/>
    </row>
    <row r="393" spans="2:19" s="187" customFormat="1" ht="18" customHeight="1">
      <c r="B393" s="201"/>
      <c r="C393" s="201"/>
      <c r="D393" s="201"/>
      <c r="E393" s="201"/>
      <c r="F393" s="201"/>
      <c r="G393" s="201"/>
      <c r="H393" s="201"/>
      <c r="I393" s="201"/>
      <c r="J393" s="201"/>
      <c r="K393" s="201"/>
      <c r="L393" s="201"/>
      <c r="M393" s="201"/>
      <c r="N393" s="201"/>
      <c r="O393" s="201"/>
      <c r="P393" s="201"/>
      <c r="Q393" s="201"/>
      <c r="R393" s="201"/>
      <c r="S393" s="201"/>
    </row>
    <row r="394" spans="2:19" s="187" customFormat="1" ht="18" customHeight="1">
      <c r="B394" s="201"/>
      <c r="C394" s="201"/>
      <c r="D394" s="201"/>
      <c r="E394" s="201"/>
      <c r="F394" s="201"/>
      <c r="G394" s="201"/>
      <c r="H394" s="201"/>
      <c r="I394" s="201"/>
      <c r="J394" s="201"/>
      <c r="K394" s="201"/>
      <c r="L394" s="201"/>
      <c r="M394" s="201"/>
      <c r="N394" s="201"/>
      <c r="O394" s="201"/>
      <c r="P394" s="201"/>
      <c r="Q394" s="201"/>
      <c r="R394" s="201"/>
      <c r="S394" s="201"/>
    </row>
    <row r="395" spans="2:19" s="187" customFormat="1" ht="18" customHeight="1">
      <c r="B395" s="201"/>
      <c r="C395" s="201"/>
      <c r="D395" s="201"/>
      <c r="E395" s="201"/>
      <c r="F395" s="201"/>
      <c r="G395" s="201"/>
      <c r="H395" s="201"/>
      <c r="I395" s="201"/>
      <c r="J395" s="201"/>
      <c r="K395" s="201"/>
      <c r="L395" s="201"/>
      <c r="M395" s="201"/>
      <c r="N395" s="201"/>
      <c r="O395" s="201"/>
      <c r="P395" s="201"/>
      <c r="Q395" s="201"/>
      <c r="R395" s="201"/>
      <c r="S395" s="201"/>
    </row>
    <row r="396" spans="2:19" s="187" customFormat="1" ht="18" customHeight="1">
      <c r="B396" s="201"/>
      <c r="C396" s="201"/>
      <c r="D396" s="201"/>
      <c r="E396" s="201"/>
      <c r="F396" s="201"/>
      <c r="G396" s="201"/>
      <c r="H396" s="201"/>
      <c r="I396" s="201"/>
      <c r="J396" s="201"/>
      <c r="K396" s="201"/>
      <c r="L396" s="201"/>
      <c r="M396" s="201"/>
      <c r="N396" s="201"/>
      <c r="O396" s="201"/>
      <c r="P396" s="201"/>
      <c r="Q396" s="201"/>
      <c r="R396" s="201"/>
      <c r="S396" s="201"/>
    </row>
    <row r="397" spans="2:19" s="187" customFormat="1" ht="18" customHeight="1">
      <c r="B397" s="201"/>
      <c r="C397" s="201"/>
      <c r="D397" s="201"/>
      <c r="E397" s="201"/>
      <c r="F397" s="201"/>
      <c r="G397" s="201"/>
      <c r="H397" s="201"/>
      <c r="I397" s="201"/>
      <c r="J397" s="201"/>
      <c r="K397" s="201"/>
      <c r="L397" s="201"/>
      <c r="M397" s="201"/>
      <c r="N397" s="201"/>
      <c r="O397" s="201"/>
      <c r="P397" s="201"/>
      <c r="Q397" s="201"/>
      <c r="R397" s="201"/>
      <c r="S397" s="201"/>
    </row>
    <row r="398" spans="2:19" s="187" customFormat="1" ht="18" customHeight="1">
      <c r="B398" s="201"/>
      <c r="C398" s="201"/>
      <c r="D398" s="201"/>
      <c r="E398" s="201"/>
      <c r="F398" s="201"/>
      <c r="G398" s="201"/>
      <c r="H398" s="201"/>
      <c r="I398" s="201"/>
      <c r="J398" s="201"/>
      <c r="K398" s="201"/>
      <c r="L398" s="201"/>
      <c r="M398" s="201"/>
      <c r="N398" s="201"/>
      <c r="O398" s="201"/>
      <c r="P398" s="201"/>
      <c r="Q398" s="201"/>
      <c r="R398" s="201"/>
      <c r="S398" s="201"/>
    </row>
    <row r="399" spans="2:19" s="187" customFormat="1" ht="18" customHeight="1">
      <c r="B399" s="201"/>
      <c r="C399" s="201"/>
      <c r="D399" s="201"/>
      <c r="E399" s="201"/>
      <c r="F399" s="201"/>
      <c r="G399" s="201"/>
      <c r="H399" s="201"/>
      <c r="I399" s="201"/>
      <c r="J399" s="201"/>
      <c r="K399" s="201"/>
      <c r="L399" s="201"/>
      <c r="M399" s="201"/>
      <c r="N399" s="201"/>
      <c r="O399" s="201"/>
      <c r="P399" s="201"/>
      <c r="Q399" s="201"/>
      <c r="R399" s="201"/>
      <c r="S399" s="201"/>
    </row>
    <row r="400" spans="2:19" s="187" customFormat="1" ht="18" customHeight="1">
      <c r="B400" s="201"/>
      <c r="C400" s="201"/>
      <c r="D400" s="201"/>
      <c r="E400" s="201"/>
      <c r="F400" s="201"/>
      <c r="G400" s="201"/>
      <c r="H400" s="201"/>
      <c r="I400" s="201"/>
      <c r="J400" s="201"/>
      <c r="K400" s="201"/>
      <c r="L400" s="201"/>
      <c r="M400" s="201"/>
      <c r="N400" s="201"/>
      <c r="O400" s="201"/>
      <c r="P400" s="201"/>
      <c r="Q400" s="201"/>
      <c r="R400" s="201"/>
      <c r="S400" s="201"/>
    </row>
    <row r="401" spans="2:19" s="187" customFormat="1" ht="18" customHeight="1">
      <c r="B401" s="201"/>
      <c r="C401" s="201"/>
      <c r="D401" s="201"/>
      <c r="E401" s="201"/>
      <c r="F401" s="201"/>
      <c r="G401" s="201"/>
      <c r="H401" s="201"/>
      <c r="I401" s="201"/>
      <c r="J401" s="201"/>
      <c r="K401" s="201"/>
      <c r="L401" s="201"/>
      <c r="M401" s="201"/>
      <c r="N401" s="201"/>
      <c r="O401" s="201"/>
      <c r="P401" s="201"/>
      <c r="Q401" s="201"/>
      <c r="R401" s="201"/>
      <c r="S401" s="201"/>
    </row>
    <row r="402" spans="2:19" s="187" customFormat="1" ht="18" customHeight="1">
      <c r="B402" s="201"/>
      <c r="C402" s="201"/>
      <c r="D402" s="201"/>
      <c r="E402" s="201"/>
      <c r="F402" s="201"/>
      <c r="G402" s="201"/>
      <c r="H402" s="201"/>
      <c r="I402" s="201"/>
      <c r="J402" s="201"/>
      <c r="K402" s="201"/>
      <c r="L402" s="201"/>
      <c r="M402" s="201"/>
      <c r="N402" s="201"/>
      <c r="O402" s="201"/>
      <c r="P402" s="201"/>
      <c r="Q402" s="201"/>
      <c r="R402" s="201"/>
      <c r="S402" s="201"/>
    </row>
    <row r="403" spans="2:19" s="187" customFormat="1" ht="18" customHeight="1">
      <c r="B403" s="201"/>
      <c r="C403" s="201"/>
      <c r="D403" s="201"/>
      <c r="E403" s="201"/>
      <c r="F403" s="201"/>
      <c r="G403" s="201"/>
      <c r="H403" s="201"/>
      <c r="I403" s="201"/>
      <c r="J403" s="201"/>
      <c r="K403" s="201"/>
      <c r="L403" s="201"/>
      <c r="M403" s="201"/>
      <c r="N403" s="201"/>
      <c r="O403" s="201"/>
      <c r="P403" s="201"/>
      <c r="Q403" s="201"/>
      <c r="R403" s="201"/>
      <c r="S403" s="201"/>
    </row>
    <row r="404" spans="2:19" s="187" customFormat="1" ht="18" customHeight="1">
      <c r="B404" s="201"/>
      <c r="C404" s="201"/>
      <c r="D404" s="201"/>
      <c r="E404" s="201"/>
      <c r="F404" s="201"/>
      <c r="G404" s="201"/>
      <c r="H404" s="201"/>
      <c r="I404" s="201"/>
      <c r="J404" s="201"/>
      <c r="K404" s="201"/>
      <c r="L404" s="201"/>
      <c r="M404" s="201"/>
      <c r="N404" s="201"/>
      <c r="O404" s="201"/>
      <c r="P404" s="201"/>
      <c r="Q404" s="201"/>
      <c r="R404" s="201"/>
      <c r="S404" s="201"/>
    </row>
    <row r="405" spans="2:19" s="187" customFormat="1" ht="18" customHeight="1">
      <c r="B405" s="201"/>
      <c r="C405" s="201"/>
      <c r="D405" s="201"/>
      <c r="E405" s="201"/>
      <c r="F405" s="201"/>
      <c r="G405" s="201"/>
      <c r="H405" s="201"/>
      <c r="I405" s="201"/>
      <c r="J405" s="201"/>
      <c r="K405" s="201"/>
      <c r="L405" s="201"/>
      <c r="M405" s="201"/>
      <c r="N405" s="201"/>
      <c r="O405" s="201"/>
      <c r="P405" s="201"/>
      <c r="Q405" s="201"/>
      <c r="R405" s="201"/>
      <c r="S405" s="201"/>
    </row>
    <row r="406" spans="2:19" s="187" customFormat="1" ht="18" customHeight="1">
      <c r="B406" s="201"/>
      <c r="C406" s="201"/>
      <c r="D406" s="201"/>
      <c r="E406" s="201"/>
      <c r="F406" s="201"/>
      <c r="G406" s="201"/>
      <c r="H406" s="201"/>
      <c r="I406" s="201"/>
      <c r="J406" s="201"/>
      <c r="K406" s="201"/>
      <c r="L406" s="201"/>
      <c r="M406" s="201"/>
      <c r="N406" s="201"/>
      <c r="O406" s="201"/>
      <c r="P406" s="201"/>
      <c r="Q406" s="201"/>
      <c r="R406" s="201"/>
      <c r="S406" s="201"/>
    </row>
    <row r="407" spans="2:19" s="187" customFormat="1" ht="18" customHeight="1">
      <c r="B407" s="201"/>
      <c r="C407" s="201"/>
      <c r="D407" s="201"/>
      <c r="E407" s="201"/>
      <c r="F407" s="201"/>
      <c r="G407" s="201"/>
      <c r="H407" s="201"/>
      <c r="I407" s="201"/>
      <c r="J407" s="201"/>
      <c r="K407" s="201"/>
      <c r="L407" s="201"/>
      <c r="M407" s="201"/>
      <c r="N407" s="201"/>
      <c r="O407" s="201"/>
      <c r="P407" s="201"/>
      <c r="Q407" s="201"/>
      <c r="R407" s="201"/>
      <c r="S407" s="201"/>
    </row>
    <row r="408" spans="2:19" s="187" customFormat="1" ht="18" customHeight="1">
      <c r="B408" s="201"/>
      <c r="C408" s="201"/>
      <c r="D408" s="201"/>
      <c r="E408" s="201"/>
      <c r="F408" s="201"/>
      <c r="G408" s="201"/>
      <c r="H408" s="201"/>
      <c r="I408" s="201"/>
      <c r="J408" s="201"/>
      <c r="K408" s="201"/>
      <c r="L408" s="201"/>
      <c r="M408" s="201"/>
      <c r="N408" s="201"/>
      <c r="O408" s="201"/>
      <c r="P408" s="201"/>
      <c r="Q408" s="201"/>
      <c r="R408" s="201"/>
      <c r="S408" s="201"/>
    </row>
    <row r="409" spans="2:19" s="187" customFormat="1" ht="18" customHeight="1">
      <c r="B409" s="201"/>
      <c r="C409" s="201"/>
      <c r="D409" s="201"/>
      <c r="E409" s="201"/>
      <c r="F409" s="201"/>
      <c r="G409" s="201"/>
      <c r="H409" s="201"/>
      <c r="I409" s="201"/>
      <c r="J409" s="201"/>
      <c r="K409" s="201"/>
      <c r="L409" s="201"/>
      <c r="M409" s="201"/>
      <c r="N409" s="201"/>
      <c r="O409" s="201"/>
      <c r="P409" s="201"/>
      <c r="Q409" s="201"/>
      <c r="R409" s="201"/>
      <c r="S409" s="201"/>
    </row>
    <row r="410" spans="2:19" s="187" customFormat="1" ht="18" customHeight="1">
      <c r="B410" s="201"/>
      <c r="C410" s="201"/>
      <c r="D410" s="201"/>
      <c r="E410" s="201"/>
      <c r="F410" s="201"/>
      <c r="G410" s="201"/>
      <c r="H410" s="201"/>
      <c r="I410" s="201"/>
      <c r="J410" s="201"/>
      <c r="K410" s="201"/>
      <c r="L410" s="201"/>
      <c r="M410" s="201"/>
      <c r="N410" s="201"/>
      <c r="O410" s="201"/>
      <c r="P410" s="201"/>
      <c r="Q410" s="201"/>
      <c r="R410" s="201"/>
      <c r="S410" s="201"/>
    </row>
    <row r="411" spans="2:19" s="187" customFormat="1" ht="18" customHeight="1">
      <c r="B411" s="201"/>
      <c r="C411" s="201"/>
      <c r="D411" s="201"/>
      <c r="E411" s="201"/>
      <c r="F411" s="201"/>
      <c r="G411" s="201"/>
      <c r="H411" s="201"/>
      <c r="I411" s="201"/>
      <c r="J411" s="201"/>
      <c r="K411" s="201"/>
      <c r="L411" s="201"/>
      <c r="M411" s="201"/>
      <c r="N411" s="201"/>
      <c r="O411" s="201"/>
      <c r="P411" s="201"/>
      <c r="Q411" s="201"/>
      <c r="R411" s="201"/>
      <c r="S411" s="201"/>
    </row>
    <row r="412" spans="2:19" s="187" customFormat="1" ht="18" customHeight="1">
      <c r="B412" s="201"/>
      <c r="C412" s="201"/>
      <c r="D412" s="201"/>
      <c r="E412" s="201"/>
      <c r="F412" s="201"/>
      <c r="G412" s="201"/>
      <c r="H412" s="201"/>
      <c r="I412" s="201"/>
      <c r="J412" s="201"/>
      <c r="K412" s="201"/>
      <c r="L412" s="201"/>
      <c r="M412" s="201"/>
      <c r="N412" s="201"/>
      <c r="O412" s="201"/>
      <c r="P412" s="201"/>
      <c r="Q412" s="201"/>
      <c r="R412" s="201"/>
      <c r="S412" s="201"/>
    </row>
    <row r="413" spans="2:19" s="187" customFormat="1" ht="18" customHeight="1">
      <c r="B413" s="201"/>
      <c r="C413" s="201"/>
      <c r="D413" s="201"/>
      <c r="E413" s="201"/>
      <c r="F413" s="201"/>
      <c r="G413" s="201"/>
      <c r="H413" s="201"/>
      <c r="I413" s="201"/>
      <c r="J413" s="201"/>
      <c r="K413" s="201"/>
      <c r="L413" s="201"/>
      <c r="M413" s="201"/>
      <c r="N413" s="201"/>
      <c r="O413" s="201"/>
      <c r="P413" s="201"/>
      <c r="Q413" s="201"/>
      <c r="R413" s="201"/>
      <c r="S413" s="201"/>
    </row>
    <row r="414" spans="2:19" s="187" customFormat="1" ht="18" customHeight="1">
      <c r="B414" s="201"/>
      <c r="C414" s="201"/>
      <c r="D414" s="201"/>
      <c r="E414" s="201"/>
      <c r="F414" s="201"/>
      <c r="G414" s="201"/>
      <c r="H414" s="201"/>
      <c r="I414" s="201"/>
      <c r="J414" s="201"/>
      <c r="K414" s="201"/>
      <c r="L414" s="201"/>
      <c r="M414" s="201"/>
      <c r="N414" s="201"/>
      <c r="O414" s="201"/>
      <c r="P414" s="201"/>
      <c r="Q414" s="201"/>
      <c r="R414" s="201"/>
      <c r="S414" s="201"/>
    </row>
    <row r="415" spans="2:19" s="187" customFormat="1" ht="18" customHeight="1">
      <c r="B415" s="201"/>
      <c r="C415" s="201"/>
      <c r="D415" s="201"/>
      <c r="E415" s="201"/>
      <c r="F415" s="201"/>
      <c r="G415" s="201"/>
      <c r="H415" s="201"/>
      <c r="I415" s="201"/>
      <c r="J415" s="201"/>
      <c r="K415" s="201"/>
      <c r="L415" s="201"/>
      <c r="M415" s="201"/>
      <c r="N415" s="201"/>
      <c r="O415" s="201"/>
      <c r="P415" s="201"/>
      <c r="Q415" s="201"/>
      <c r="R415" s="201"/>
      <c r="S415" s="201"/>
    </row>
    <row r="416" spans="2:19" s="187" customFormat="1" ht="18" customHeight="1">
      <c r="B416" s="201"/>
      <c r="C416" s="201"/>
      <c r="D416" s="201"/>
      <c r="E416" s="201"/>
      <c r="F416" s="201"/>
      <c r="G416" s="201"/>
      <c r="H416" s="201"/>
      <c r="I416" s="201"/>
      <c r="J416" s="201"/>
      <c r="K416" s="201"/>
      <c r="L416" s="201"/>
      <c r="M416" s="201"/>
      <c r="N416" s="201"/>
      <c r="O416" s="201"/>
      <c r="P416" s="201"/>
      <c r="Q416" s="201"/>
      <c r="R416" s="201"/>
      <c r="S416" s="201"/>
    </row>
    <row r="417" spans="2:19" s="187" customFormat="1" ht="18" customHeight="1">
      <c r="B417" s="201"/>
      <c r="C417" s="201"/>
      <c r="D417" s="201"/>
      <c r="E417" s="201"/>
      <c r="F417" s="201"/>
      <c r="G417" s="201"/>
      <c r="H417" s="201"/>
      <c r="I417" s="201"/>
      <c r="J417" s="201"/>
      <c r="K417" s="201"/>
      <c r="L417" s="201"/>
      <c r="M417" s="201"/>
      <c r="N417" s="201"/>
      <c r="O417" s="201"/>
      <c r="P417" s="201"/>
      <c r="Q417" s="201"/>
      <c r="R417" s="201"/>
      <c r="S417" s="201"/>
    </row>
    <row r="418" spans="2:19" s="187" customFormat="1" ht="18" customHeight="1">
      <c r="B418" s="201"/>
      <c r="C418" s="201"/>
      <c r="D418" s="201"/>
      <c r="E418" s="201"/>
      <c r="F418" s="201"/>
      <c r="G418" s="201"/>
      <c r="H418" s="201"/>
      <c r="I418" s="201"/>
      <c r="J418" s="201"/>
      <c r="K418" s="201"/>
      <c r="L418" s="201"/>
      <c r="M418" s="201"/>
      <c r="N418" s="201"/>
      <c r="O418" s="201"/>
      <c r="P418" s="201"/>
      <c r="Q418" s="201"/>
      <c r="R418" s="201"/>
      <c r="S418" s="201"/>
    </row>
    <row r="419" spans="2:19" s="187" customFormat="1" ht="18" customHeight="1">
      <c r="B419" s="201"/>
      <c r="C419" s="201"/>
      <c r="D419" s="201"/>
      <c r="E419" s="201"/>
      <c r="F419" s="201"/>
      <c r="G419" s="201"/>
      <c r="H419" s="201"/>
      <c r="I419" s="201"/>
      <c r="J419" s="201"/>
      <c r="K419" s="201"/>
      <c r="L419" s="201"/>
      <c r="M419" s="201"/>
      <c r="N419" s="201"/>
      <c r="O419" s="201"/>
      <c r="P419" s="201"/>
      <c r="Q419" s="201"/>
      <c r="R419" s="201"/>
      <c r="S419" s="201"/>
    </row>
    <row r="420" spans="2:19" s="187" customFormat="1" ht="18" customHeight="1">
      <c r="B420" s="201"/>
      <c r="C420" s="201"/>
      <c r="D420" s="201"/>
      <c r="E420" s="201"/>
      <c r="F420" s="201"/>
      <c r="G420" s="201"/>
      <c r="H420" s="201"/>
      <c r="I420" s="201"/>
      <c r="J420" s="201"/>
      <c r="K420" s="201"/>
      <c r="L420" s="201"/>
      <c r="M420" s="201"/>
      <c r="N420" s="201"/>
      <c r="O420" s="201"/>
      <c r="P420" s="201"/>
      <c r="Q420" s="201"/>
      <c r="R420" s="201"/>
      <c r="S420" s="201"/>
    </row>
    <row r="421" spans="2:19" s="187" customFormat="1" ht="18" customHeight="1">
      <c r="B421" s="201"/>
      <c r="C421" s="201"/>
      <c r="D421" s="201"/>
      <c r="E421" s="201"/>
      <c r="F421" s="201"/>
      <c r="G421" s="201"/>
      <c r="H421" s="201"/>
      <c r="I421" s="201"/>
      <c r="J421" s="201"/>
      <c r="K421" s="201"/>
      <c r="L421" s="201"/>
      <c r="M421" s="201"/>
      <c r="N421" s="201"/>
      <c r="O421" s="201"/>
      <c r="P421" s="201"/>
      <c r="Q421" s="201"/>
      <c r="R421" s="201"/>
      <c r="S421" s="201"/>
    </row>
    <row r="422" spans="2:19" s="187" customFormat="1" ht="18" customHeight="1">
      <c r="B422" s="201"/>
      <c r="C422" s="201"/>
      <c r="D422" s="201"/>
      <c r="E422" s="201"/>
      <c r="F422" s="201"/>
      <c r="G422" s="201"/>
      <c r="H422" s="201"/>
      <c r="I422" s="201"/>
      <c r="J422" s="201"/>
      <c r="K422" s="201"/>
      <c r="L422" s="201"/>
      <c r="M422" s="201"/>
      <c r="N422" s="201"/>
      <c r="O422" s="201"/>
      <c r="P422" s="201"/>
      <c r="Q422" s="201"/>
      <c r="R422" s="201"/>
      <c r="S422" s="201"/>
    </row>
    <row r="423" spans="2:19" s="187" customFormat="1" ht="18" customHeight="1">
      <c r="B423" s="201"/>
      <c r="C423" s="201"/>
      <c r="D423" s="201"/>
      <c r="E423" s="201"/>
      <c r="F423" s="201"/>
      <c r="G423" s="201"/>
      <c r="H423" s="201"/>
      <c r="I423" s="201"/>
      <c r="J423" s="201"/>
      <c r="K423" s="201"/>
      <c r="L423" s="201"/>
      <c r="M423" s="201"/>
      <c r="N423" s="201"/>
      <c r="O423" s="201"/>
      <c r="P423" s="201"/>
      <c r="Q423" s="201"/>
      <c r="R423" s="201"/>
      <c r="S423" s="201"/>
    </row>
    <row r="424" spans="2:19" s="187" customFormat="1" ht="18" customHeight="1">
      <c r="B424" s="201"/>
      <c r="C424" s="201"/>
      <c r="D424" s="201"/>
      <c r="E424" s="201"/>
      <c r="F424" s="201"/>
      <c r="G424" s="201"/>
      <c r="H424" s="201"/>
      <c r="I424" s="201"/>
      <c r="J424" s="201"/>
      <c r="K424" s="201"/>
      <c r="L424" s="201"/>
      <c r="M424" s="201"/>
      <c r="N424" s="201"/>
      <c r="O424" s="201"/>
      <c r="P424" s="201"/>
      <c r="Q424" s="201"/>
      <c r="R424" s="201"/>
      <c r="S424" s="201"/>
    </row>
    <row r="425" spans="2:19" s="187" customFormat="1" ht="18" customHeight="1">
      <c r="B425" s="201"/>
      <c r="C425" s="201"/>
      <c r="D425" s="201"/>
      <c r="E425" s="201"/>
      <c r="F425" s="201"/>
      <c r="G425" s="201"/>
      <c r="H425" s="201"/>
      <c r="I425" s="201"/>
      <c r="J425" s="201"/>
      <c r="K425" s="201"/>
      <c r="L425" s="201"/>
      <c r="M425" s="201"/>
      <c r="N425" s="201"/>
      <c r="O425" s="201"/>
      <c r="P425" s="201"/>
      <c r="Q425" s="201"/>
      <c r="R425" s="201"/>
      <c r="S425" s="201"/>
    </row>
    <row r="426" spans="2:19" s="187" customFormat="1" ht="18" customHeight="1">
      <c r="B426" s="201"/>
      <c r="C426" s="201"/>
      <c r="D426" s="201"/>
      <c r="E426" s="201"/>
      <c r="F426" s="201"/>
      <c r="G426" s="201"/>
      <c r="H426" s="201"/>
      <c r="I426" s="201"/>
      <c r="J426" s="201"/>
      <c r="K426" s="201"/>
      <c r="L426" s="201"/>
      <c r="M426" s="201"/>
      <c r="N426" s="201"/>
      <c r="O426" s="201"/>
      <c r="P426" s="201"/>
      <c r="Q426" s="201"/>
      <c r="R426" s="201"/>
      <c r="S426" s="201"/>
    </row>
    <row r="427" spans="2:19" s="187" customFormat="1" ht="18" customHeight="1">
      <c r="B427" s="201"/>
      <c r="C427" s="201"/>
      <c r="D427" s="201"/>
      <c r="E427" s="201"/>
      <c r="F427" s="201"/>
      <c r="G427" s="201"/>
      <c r="H427" s="201"/>
      <c r="I427" s="201"/>
      <c r="J427" s="201"/>
      <c r="K427" s="201"/>
      <c r="L427" s="201"/>
      <c r="M427" s="201"/>
      <c r="N427" s="201"/>
      <c r="O427" s="201"/>
      <c r="P427" s="201"/>
      <c r="Q427" s="201"/>
      <c r="R427" s="201"/>
      <c r="S427" s="201"/>
    </row>
    <row r="428" spans="2:19" s="187" customFormat="1" ht="18" customHeight="1">
      <c r="B428" s="201"/>
      <c r="C428" s="201"/>
      <c r="D428" s="201"/>
      <c r="E428" s="201"/>
      <c r="F428" s="201"/>
      <c r="G428" s="201"/>
      <c r="H428" s="201"/>
      <c r="I428" s="201"/>
      <c r="J428" s="201"/>
      <c r="K428" s="201"/>
      <c r="L428" s="201"/>
      <c r="M428" s="201"/>
      <c r="N428" s="201"/>
      <c r="O428" s="201"/>
      <c r="P428" s="201"/>
      <c r="Q428" s="201"/>
      <c r="R428" s="201"/>
      <c r="S428" s="201"/>
    </row>
    <row r="429" spans="2:19" s="187" customFormat="1" ht="18" customHeight="1">
      <c r="B429" s="201"/>
      <c r="C429" s="201"/>
      <c r="D429" s="201"/>
      <c r="E429" s="201"/>
      <c r="F429" s="201"/>
      <c r="G429" s="201"/>
      <c r="H429" s="201"/>
      <c r="I429" s="201"/>
      <c r="J429" s="201"/>
      <c r="K429" s="201"/>
      <c r="L429" s="201"/>
      <c r="M429" s="201"/>
      <c r="N429" s="201"/>
      <c r="O429" s="201"/>
      <c r="P429" s="201"/>
      <c r="Q429" s="201"/>
      <c r="R429" s="201"/>
      <c r="S429" s="201"/>
    </row>
    <row r="430" spans="2:19" s="187" customFormat="1" ht="18" customHeight="1">
      <c r="B430" s="201"/>
      <c r="C430" s="201"/>
      <c r="D430" s="201"/>
      <c r="E430" s="201"/>
      <c r="F430" s="201"/>
      <c r="G430" s="201"/>
      <c r="H430" s="201"/>
      <c r="I430" s="201"/>
      <c r="J430" s="201"/>
      <c r="K430" s="201"/>
      <c r="L430" s="201"/>
      <c r="M430" s="201"/>
      <c r="N430" s="201"/>
      <c r="O430" s="201"/>
      <c r="P430" s="201"/>
      <c r="Q430" s="201"/>
      <c r="R430" s="201"/>
      <c r="S430" s="201"/>
    </row>
    <row r="431" spans="2:19" s="187" customFormat="1" ht="18" customHeight="1">
      <c r="B431" s="201"/>
      <c r="C431" s="201"/>
      <c r="D431" s="201"/>
      <c r="E431" s="201"/>
      <c r="F431" s="201"/>
      <c r="G431" s="201"/>
      <c r="H431" s="201"/>
      <c r="I431" s="201"/>
      <c r="J431" s="201"/>
      <c r="K431" s="201"/>
      <c r="L431" s="201"/>
      <c r="M431" s="201"/>
      <c r="N431" s="201"/>
      <c r="O431" s="201"/>
      <c r="P431" s="201"/>
      <c r="Q431" s="201"/>
      <c r="R431" s="201"/>
      <c r="S431" s="201"/>
    </row>
    <row r="432" spans="2:19" s="187" customFormat="1" ht="18" customHeight="1">
      <c r="B432" s="201"/>
      <c r="C432" s="201"/>
      <c r="D432" s="201"/>
      <c r="E432" s="201"/>
      <c r="F432" s="201"/>
      <c r="G432" s="201"/>
      <c r="H432" s="201"/>
      <c r="I432" s="201"/>
      <c r="J432" s="201"/>
      <c r="K432" s="201"/>
      <c r="L432" s="201"/>
      <c r="M432" s="201"/>
      <c r="N432" s="201"/>
      <c r="O432" s="201"/>
      <c r="P432" s="201"/>
      <c r="Q432" s="201"/>
      <c r="R432" s="201"/>
      <c r="S432" s="201"/>
    </row>
    <row r="433" spans="2:19" s="187" customFormat="1" ht="18" customHeight="1">
      <c r="B433" s="201"/>
      <c r="C433" s="201"/>
      <c r="D433" s="201"/>
      <c r="E433" s="201"/>
      <c r="F433" s="201"/>
      <c r="G433" s="201"/>
      <c r="H433" s="201"/>
      <c r="I433" s="201"/>
      <c r="J433" s="201"/>
      <c r="K433" s="201"/>
      <c r="L433" s="201"/>
      <c r="M433" s="201"/>
      <c r="N433" s="201"/>
      <c r="O433" s="201"/>
      <c r="P433" s="201"/>
      <c r="Q433" s="201"/>
      <c r="R433" s="201"/>
      <c r="S433" s="201"/>
    </row>
    <row r="434" spans="2:19" s="187" customFormat="1" ht="18" customHeight="1">
      <c r="B434" s="201"/>
      <c r="C434" s="201"/>
      <c r="D434" s="201"/>
      <c r="E434" s="201"/>
      <c r="F434" s="201"/>
      <c r="G434" s="201"/>
      <c r="H434" s="201"/>
      <c r="I434" s="201"/>
      <c r="J434" s="201"/>
      <c r="K434" s="201"/>
      <c r="L434" s="201"/>
      <c r="M434" s="201"/>
      <c r="N434" s="201"/>
      <c r="O434" s="201"/>
      <c r="P434" s="201"/>
      <c r="Q434" s="201"/>
      <c r="R434" s="201"/>
      <c r="S434" s="201"/>
    </row>
    <row r="435" spans="2:19" s="187" customFormat="1" ht="18" customHeight="1">
      <c r="B435" s="201"/>
      <c r="C435" s="201"/>
      <c r="D435" s="201"/>
      <c r="E435" s="201"/>
      <c r="F435" s="201"/>
      <c r="G435" s="201"/>
      <c r="H435" s="201"/>
      <c r="I435" s="201"/>
      <c r="J435" s="201"/>
      <c r="K435" s="201"/>
      <c r="L435" s="201"/>
      <c r="M435" s="201"/>
      <c r="N435" s="201"/>
      <c r="O435" s="201"/>
      <c r="P435" s="201"/>
      <c r="Q435" s="201"/>
      <c r="R435" s="201"/>
      <c r="S435" s="201"/>
    </row>
    <row r="436" spans="2:19" s="187" customFormat="1" ht="18" customHeight="1">
      <c r="B436" s="201"/>
      <c r="C436" s="201"/>
      <c r="D436" s="201"/>
      <c r="E436" s="201"/>
      <c r="F436" s="201"/>
      <c r="G436" s="201"/>
      <c r="H436" s="201"/>
      <c r="I436" s="201"/>
      <c r="J436" s="201"/>
      <c r="K436" s="201"/>
      <c r="L436" s="201"/>
      <c r="M436" s="201"/>
      <c r="N436" s="201"/>
      <c r="O436" s="201"/>
      <c r="P436" s="201"/>
      <c r="Q436" s="201"/>
      <c r="R436" s="201"/>
      <c r="S436" s="201"/>
    </row>
    <row r="437" spans="2:19" s="187" customFormat="1" ht="18" customHeight="1">
      <c r="B437" s="201"/>
      <c r="C437" s="201"/>
      <c r="D437" s="201"/>
      <c r="E437" s="201"/>
      <c r="F437" s="201"/>
      <c r="G437" s="201"/>
      <c r="H437" s="201"/>
      <c r="I437" s="201"/>
      <c r="J437" s="201"/>
      <c r="K437" s="201"/>
      <c r="L437" s="201"/>
      <c r="M437" s="201"/>
      <c r="N437" s="201"/>
      <c r="O437" s="201"/>
      <c r="P437" s="201"/>
      <c r="Q437" s="201"/>
      <c r="R437" s="201"/>
      <c r="S437" s="201"/>
    </row>
    <row r="438" spans="2:19" s="187" customFormat="1" ht="18" customHeight="1">
      <c r="B438" s="201"/>
      <c r="C438" s="201"/>
      <c r="D438" s="201"/>
      <c r="E438" s="201"/>
      <c r="F438" s="201"/>
      <c r="G438" s="201"/>
      <c r="H438" s="201"/>
      <c r="I438" s="201"/>
      <c r="J438" s="201"/>
      <c r="K438" s="201"/>
      <c r="L438" s="201"/>
      <c r="M438" s="201"/>
      <c r="N438" s="201"/>
      <c r="O438" s="201"/>
      <c r="P438" s="201"/>
      <c r="Q438" s="201"/>
      <c r="R438" s="201"/>
      <c r="S438" s="201"/>
    </row>
    <row r="439" spans="2:19" s="187" customFormat="1" ht="18" customHeight="1">
      <c r="B439" s="201"/>
      <c r="C439" s="201"/>
      <c r="D439" s="201"/>
      <c r="E439" s="201"/>
      <c r="F439" s="201"/>
      <c r="G439" s="201"/>
      <c r="H439" s="201"/>
      <c r="I439" s="201"/>
      <c r="J439" s="201"/>
      <c r="K439" s="201"/>
      <c r="L439" s="201"/>
      <c r="M439" s="201"/>
      <c r="N439" s="201"/>
      <c r="O439" s="201"/>
      <c r="P439" s="201"/>
      <c r="Q439" s="201"/>
      <c r="R439" s="201"/>
      <c r="S439" s="201"/>
    </row>
    <row r="440" spans="2:19" s="187" customFormat="1" ht="18" customHeight="1">
      <c r="B440" s="201"/>
      <c r="C440" s="201"/>
      <c r="D440" s="201"/>
      <c r="E440" s="201"/>
      <c r="F440" s="201"/>
      <c r="G440" s="201"/>
      <c r="H440" s="201"/>
      <c r="I440" s="201"/>
      <c r="J440" s="201"/>
      <c r="K440" s="201"/>
      <c r="L440" s="201"/>
      <c r="M440" s="201"/>
      <c r="N440" s="201"/>
      <c r="O440" s="201"/>
      <c r="P440" s="201"/>
      <c r="Q440" s="201"/>
      <c r="R440" s="201"/>
      <c r="S440" s="201"/>
    </row>
    <row r="441" spans="2:19" s="187" customFormat="1" ht="18" customHeight="1">
      <c r="B441" s="201"/>
      <c r="C441" s="201"/>
      <c r="D441" s="201"/>
      <c r="E441" s="201"/>
      <c r="F441" s="201"/>
      <c r="G441" s="201"/>
      <c r="H441" s="201"/>
      <c r="I441" s="201"/>
      <c r="J441" s="201"/>
      <c r="K441" s="201"/>
      <c r="L441" s="201"/>
      <c r="M441" s="201"/>
      <c r="N441" s="201"/>
      <c r="O441" s="201"/>
      <c r="P441" s="201"/>
      <c r="Q441" s="201"/>
      <c r="R441" s="201"/>
      <c r="S441" s="201"/>
    </row>
    <row r="442" spans="2:19" s="187" customFormat="1" ht="18" customHeight="1">
      <c r="B442" s="201"/>
      <c r="C442" s="201"/>
      <c r="D442" s="201"/>
      <c r="E442" s="201"/>
      <c r="F442" s="201"/>
      <c r="G442" s="201"/>
      <c r="H442" s="201"/>
      <c r="I442" s="201"/>
      <c r="J442" s="201"/>
      <c r="K442" s="201"/>
      <c r="L442" s="201"/>
      <c r="M442" s="201"/>
      <c r="N442" s="201"/>
      <c r="O442" s="201"/>
      <c r="P442" s="201"/>
      <c r="Q442" s="201"/>
      <c r="R442" s="201"/>
      <c r="S442" s="201"/>
    </row>
    <row r="443" spans="2:19" s="187" customFormat="1" ht="18" customHeight="1">
      <c r="B443" s="201"/>
      <c r="C443" s="201"/>
      <c r="D443" s="201"/>
      <c r="E443" s="201"/>
      <c r="F443" s="201"/>
      <c r="G443" s="201"/>
      <c r="H443" s="201"/>
      <c r="I443" s="201"/>
      <c r="J443" s="201"/>
      <c r="K443" s="201"/>
      <c r="L443" s="201"/>
      <c r="M443" s="201"/>
      <c r="N443" s="201"/>
      <c r="O443" s="201"/>
      <c r="P443" s="201"/>
      <c r="Q443" s="201"/>
      <c r="R443" s="201"/>
      <c r="S443" s="201"/>
    </row>
    <row r="444" spans="2:19" s="187" customFormat="1" ht="18" customHeight="1">
      <c r="B444" s="201"/>
      <c r="C444" s="201"/>
      <c r="D444" s="201"/>
      <c r="E444" s="201"/>
      <c r="F444" s="201"/>
      <c r="G444" s="201"/>
      <c r="H444" s="201"/>
      <c r="I444" s="201"/>
      <c r="J444" s="201"/>
      <c r="K444" s="201"/>
      <c r="L444" s="201"/>
      <c r="M444" s="201"/>
      <c r="N444" s="201"/>
      <c r="O444" s="201"/>
      <c r="P444" s="201"/>
      <c r="Q444" s="201"/>
      <c r="R444" s="201"/>
      <c r="S444" s="201"/>
    </row>
    <row r="445" spans="2:19" s="187" customFormat="1" ht="18" customHeight="1">
      <c r="B445" s="201"/>
      <c r="C445" s="201"/>
      <c r="D445" s="201"/>
      <c r="E445" s="201"/>
      <c r="F445" s="201"/>
      <c r="G445" s="201"/>
      <c r="H445" s="201"/>
      <c r="I445" s="201"/>
      <c r="J445" s="201"/>
      <c r="K445" s="201"/>
      <c r="L445" s="201"/>
      <c r="M445" s="201"/>
      <c r="N445" s="201"/>
      <c r="O445" s="201"/>
      <c r="P445" s="201"/>
      <c r="Q445" s="201"/>
      <c r="R445" s="201"/>
      <c r="S445" s="201"/>
    </row>
    <row r="446" spans="2:19" s="187" customFormat="1" ht="18" customHeight="1">
      <c r="B446" s="201"/>
      <c r="C446" s="201"/>
      <c r="D446" s="201"/>
      <c r="E446" s="201"/>
      <c r="F446" s="201"/>
      <c r="G446" s="201"/>
      <c r="H446" s="201"/>
      <c r="I446" s="201"/>
      <c r="J446" s="201"/>
      <c r="K446" s="201"/>
      <c r="L446" s="201"/>
      <c r="M446" s="201"/>
      <c r="N446" s="201"/>
      <c r="O446" s="201"/>
      <c r="P446" s="201"/>
      <c r="Q446" s="201"/>
      <c r="R446" s="201"/>
      <c r="S446" s="201"/>
    </row>
    <row r="447" spans="2:19" s="187" customFormat="1" ht="18" customHeight="1">
      <c r="B447" s="201"/>
      <c r="C447" s="201"/>
      <c r="D447" s="201"/>
      <c r="E447" s="201"/>
      <c r="F447" s="201"/>
      <c r="G447" s="201"/>
      <c r="H447" s="201"/>
      <c r="I447" s="201"/>
      <c r="J447" s="201"/>
      <c r="K447" s="201"/>
      <c r="L447" s="201"/>
      <c r="M447" s="201"/>
      <c r="N447" s="201"/>
      <c r="O447" s="201"/>
      <c r="P447" s="201"/>
      <c r="Q447" s="201"/>
      <c r="R447" s="201"/>
      <c r="S447" s="201"/>
    </row>
    <row r="448" spans="2:19" s="187" customFormat="1" ht="18" customHeight="1">
      <c r="B448" s="201"/>
      <c r="C448" s="201"/>
      <c r="D448" s="201"/>
      <c r="E448" s="201"/>
      <c r="F448" s="201"/>
      <c r="G448" s="201"/>
      <c r="H448" s="201"/>
      <c r="I448" s="201"/>
      <c r="J448" s="201"/>
      <c r="K448" s="201"/>
      <c r="L448" s="201"/>
      <c r="M448" s="201"/>
      <c r="N448" s="201"/>
      <c r="O448" s="201"/>
      <c r="P448" s="201"/>
      <c r="Q448" s="201"/>
      <c r="R448" s="201"/>
      <c r="S448" s="201"/>
    </row>
    <row r="449" spans="2:19" s="187" customFormat="1" ht="18" customHeight="1">
      <c r="B449" s="201"/>
      <c r="C449" s="201"/>
      <c r="D449" s="201"/>
      <c r="E449" s="201"/>
      <c r="F449" s="201"/>
      <c r="G449" s="201"/>
      <c r="H449" s="201"/>
      <c r="I449" s="201"/>
      <c r="J449" s="201"/>
      <c r="K449" s="201"/>
      <c r="L449" s="201"/>
      <c r="M449" s="201"/>
      <c r="N449" s="201"/>
      <c r="O449" s="201"/>
      <c r="P449" s="201"/>
      <c r="Q449" s="201"/>
      <c r="R449" s="201"/>
      <c r="S449" s="201"/>
    </row>
    <row r="450" spans="2:19" s="187" customFormat="1" ht="18" customHeight="1">
      <c r="B450" s="201"/>
      <c r="C450" s="201"/>
      <c r="D450" s="201"/>
      <c r="E450" s="201"/>
      <c r="F450" s="201"/>
      <c r="G450" s="201"/>
      <c r="H450" s="201"/>
      <c r="I450" s="201"/>
      <c r="J450" s="201"/>
      <c r="K450" s="201"/>
      <c r="L450" s="201"/>
      <c r="M450" s="201"/>
      <c r="N450" s="201"/>
      <c r="O450" s="201"/>
      <c r="P450" s="201"/>
      <c r="Q450" s="201"/>
      <c r="R450" s="201"/>
      <c r="S450" s="201"/>
    </row>
    <row r="451" spans="2:19" s="187" customFormat="1" ht="18" customHeight="1">
      <c r="B451" s="201"/>
      <c r="C451" s="201"/>
      <c r="D451" s="201"/>
      <c r="E451" s="201"/>
      <c r="F451" s="201"/>
      <c r="G451" s="201"/>
      <c r="H451" s="201"/>
      <c r="I451" s="201"/>
      <c r="J451" s="201"/>
      <c r="K451" s="201"/>
      <c r="L451" s="201"/>
      <c r="M451" s="201"/>
      <c r="N451" s="201"/>
      <c r="O451" s="201"/>
      <c r="P451" s="201"/>
      <c r="Q451" s="201"/>
      <c r="R451" s="201"/>
      <c r="S451" s="201"/>
    </row>
    <row r="452" spans="2:19" s="187" customFormat="1" ht="18" customHeight="1">
      <c r="B452" s="201"/>
      <c r="C452" s="201"/>
      <c r="D452" s="201"/>
      <c r="E452" s="201"/>
      <c r="F452" s="201"/>
      <c r="G452" s="201"/>
      <c r="H452" s="201"/>
      <c r="I452" s="201"/>
      <c r="J452" s="201"/>
      <c r="K452" s="201"/>
      <c r="L452" s="201"/>
      <c r="M452" s="201"/>
      <c r="N452" s="201"/>
      <c r="O452" s="201"/>
      <c r="P452" s="201"/>
      <c r="Q452" s="201"/>
      <c r="R452" s="201"/>
      <c r="S452" s="201"/>
    </row>
    <row r="453" spans="2:19" s="187" customFormat="1" ht="18" customHeight="1">
      <c r="B453" s="201"/>
      <c r="C453" s="201"/>
      <c r="D453" s="201"/>
      <c r="E453" s="201"/>
      <c r="F453" s="201"/>
      <c r="G453" s="201"/>
      <c r="H453" s="201"/>
      <c r="I453" s="201"/>
      <c r="J453" s="201"/>
      <c r="K453" s="201"/>
      <c r="L453" s="201"/>
      <c r="M453" s="201"/>
      <c r="N453" s="201"/>
      <c r="O453" s="201"/>
      <c r="P453" s="201"/>
      <c r="Q453" s="201"/>
      <c r="R453" s="201"/>
      <c r="S453" s="201"/>
    </row>
    <row r="454" spans="2:19" s="187" customFormat="1" ht="18" customHeight="1">
      <c r="B454" s="201"/>
      <c r="C454" s="201"/>
      <c r="D454" s="201"/>
      <c r="E454" s="201"/>
      <c r="F454" s="201"/>
      <c r="G454" s="201"/>
      <c r="H454" s="201"/>
      <c r="I454" s="201"/>
      <c r="J454" s="201"/>
      <c r="K454" s="201"/>
      <c r="L454" s="201"/>
      <c r="M454" s="201"/>
      <c r="N454" s="201"/>
      <c r="O454" s="201"/>
      <c r="P454" s="201"/>
      <c r="Q454" s="201"/>
      <c r="R454" s="201"/>
      <c r="S454" s="201"/>
    </row>
    <row r="455" spans="2:19" s="187" customFormat="1" ht="18" customHeight="1">
      <c r="B455" s="201"/>
      <c r="C455" s="201"/>
      <c r="D455" s="201"/>
      <c r="E455" s="201"/>
      <c r="F455" s="201"/>
      <c r="G455" s="201"/>
      <c r="H455" s="201"/>
      <c r="I455" s="201"/>
      <c r="J455" s="201"/>
      <c r="K455" s="201"/>
      <c r="L455" s="201"/>
      <c r="M455" s="201"/>
      <c r="N455" s="201"/>
      <c r="O455" s="201"/>
      <c r="P455" s="201"/>
      <c r="Q455" s="201"/>
      <c r="R455" s="201"/>
      <c r="S455" s="201"/>
    </row>
    <row r="456" spans="2:19" s="187" customFormat="1" ht="18" customHeight="1">
      <c r="B456" s="201"/>
      <c r="C456" s="201"/>
      <c r="D456" s="201"/>
      <c r="E456" s="201"/>
      <c r="F456" s="201"/>
      <c r="G456" s="201"/>
      <c r="H456" s="201"/>
      <c r="I456" s="201"/>
      <c r="J456" s="201"/>
      <c r="K456" s="201"/>
      <c r="L456" s="201"/>
      <c r="M456" s="201"/>
      <c r="N456" s="201"/>
      <c r="O456" s="201"/>
      <c r="P456" s="201"/>
      <c r="Q456" s="201"/>
      <c r="R456" s="201"/>
      <c r="S456" s="201"/>
    </row>
    <row r="457" spans="2:19" s="187" customFormat="1" ht="18" customHeight="1">
      <c r="B457" s="201"/>
      <c r="C457" s="201"/>
      <c r="D457" s="201"/>
      <c r="E457" s="201"/>
      <c r="F457" s="201"/>
      <c r="G457" s="201"/>
      <c r="H457" s="201"/>
      <c r="I457" s="201"/>
      <c r="J457" s="201"/>
      <c r="K457" s="201"/>
      <c r="L457" s="201"/>
      <c r="M457" s="201"/>
      <c r="N457" s="201"/>
      <c r="O457" s="201"/>
      <c r="P457" s="201"/>
      <c r="Q457" s="201"/>
      <c r="R457" s="201"/>
      <c r="S457" s="201"/>
    </row>
    <row r="458" spans="2:19" s="187" customFormat="1" ht="18" customHeight="1">
      <c r="B458" s="201"/>
      <c r="C458" s="201"/>
      <c r="D458" s="201"/>
      <c r="E458" s="201"/>
      <c r="F458" s="201"/>
      <c r="G458" s="201"/>
      <c r="H458" s="201"/>
      <c r="I458" s="201"/>
      <c r="J458" s="201"/>
      <c r="K458" s="201"/>
      <c r="L458" s="201"/>
      <c r="M458" s="201"/>
      <c r="N458" s="201"/>
      <c r="O458" s="201"/>
      <c r="P458" s="201"/>
      <c r="Q458" s="201"/>
      <c r="R458" s="201"/>
      <c r="S458" s="201"/>
    </row>
    <row r="459" spans="2:19" s="187" customFormat="1" ht="18" customHeight="1">
      <c r="B459" s="201"/>
      <c r="C459" s="201"/>
      <c r="D459" s="201"/>
      <c r="E459" s="201"/>
      <c r="F459" s="201"/>
      <c r="G459" s="201"/>
      <c r="H459" s="201"/>
      <c r="I459" s="201"/>
      <c r="J459" s="201"/>
      <c r="K459" s="201"/>
      <c r="L459" s="201"/>
      <c r="M459" s="201"/>
      <c r="N459" s="201"/>
      <c r="O459" s="201"/>
      <c r="P459" s="201"/>
      <c r="Q459" s="201"/>
      <c r="R459" s="201"/>
      <c r="S459" s="201"/>
    </row>
    <row r="460" spans="2:19" s="187" customFormat="1" ht="18" customHeight="1">
      <c r="B460" s="201"/>
      <c r="C460" s="201"/>
      <c r="D460" s="201"/>
      <c r="E460" s="201"/>
      <c r="F460" s="201"/>
      <c r="G460" s="201"/>
      <c r="H460" s="201"/>
      <c r="I460" s="201"/>
      <c r="J460" s="201"/>
      <c r="K460" s="201"/>
      <c r="L460" s="201"/>
      <c r="M460" s="201"/>
      <c r="N460" s="201"/>
      <c r="O460" s="201"/>
      <c r="P460" s="201"/>
      <c r="Q460" s="201"/>
      <c r="R460" s="201"/>
      <c r="S460" s="201"/>
    </row>
    <row r="461" spans="2:19" s="187" customFormat="1" ht="18" customHeight="1">
      <c r="B461" s="201"/>
      <c r="C461" s="201"/>
      <c r="D461" s="201"/>
      <c r="E461" s="201"/>
      <c r="F461" s="201"/>
      <c r="G461" s="201"/>
      <c r="H461" s="201"/>
      <c r="I461" s="201"/>
      <c r="J461" s="201"/>
      <c r="K461" s="201"/>
      <c r="L461" s="201"/>
      <c r="M461" s="201"/>
      <c r="N461" s="201"/>
      <c r="O461" s="201"/>
      <c r="P461" s="201"/>
      <c r="Q461" s="201"/>
      <c r="R461" s="201"/>
      <c r="S461" s="201"/>
    </row>
    <row r="462" spans="2:19" s="187" customFormat="1" ht="18" customHeight="1">
      <c r="B462" s="201"/>
      <c r="C462" s="201"/>
      <c r="D462" s="201"/>
      <c r="E462" s="201"/>
      <c r="F462" s="201"/>
      <c r="G462" s="201"/>
      <c r="H462" s="201"/>
      <c r="I462" s="201"/>
      <c r="J462" s="201"/>
      <c r="K462" s="201"/>
      <c r="L462" s="201"/>
      <c r="M462" s="201"/>
      <c r="N462" s="201"/>
      <c r="O462" s="201"/>
      <c r="P462" s="201"/>
      <c r="Q462" s="201"/>
      <c r="R462" s="201"/>
      <c r="S462" s="201"/>
    </row>
    <row r="463" spans="2:19" s="187" customFormat="1" ht="18" customHeight="1">
      <c r="B463" s="201"/>
      <c r="C463" s="201"/>
      <c r="D463" s="201"/>
      <c r="E463" s="201"/>
      <c r="F463" s="201"/>
      <c r="G463" s="201"/>
      <c r="H463" s="201"/>
      <c r="I463" s="201"/>
      <c r="J463" s="201"/>
      <c r="K463" s="201"/>
      <c r="L463" s="201"/>
      <c r="M463" s="201"/>
      <c r="N463" s="201"/>
      <c r="O463" s="201"/>
      <c r="P463" s="201"/>
      <c r="Q463" s="201"/>
      <c r="R463" s="201"/>
      <c r="S463" s="201"/>
    </row>
    <row r="464" spans="2:19" s="187" customFormat="1" ht="18" customHeight="1">
      <c r="B464" s="201"/>
      <c r="C464" s="201"/>
      <c r="D464" s="201"/>
      <c r="E464" s="201"/>
      <c r="F464" s="201"/>
      <c r="G464" s="201"/>
      <c r="H464" s="201"/>
      <c r="I464" s="201"/>
      <c r="J464" s="201"/>
      <c r="K464" s="201"/>
      <c r="L464" s="201"/>
      <c r="M464" s="201"/>
      <c r="N464" s="201"/>
      <c r="O464" s="201"/>
      <c r="P464" s="201"/>
      <c r="Q464" s="201"/>
      <c r="R464" s="201"/>
      <c r="S464" s="201"/>
    </row>
    <row r="465" spans="2:19" s="187" customFormat="1" ht="18" customHeight="1">
      <c r="B465" s="201"/>
      <c r="C465" s="201"/>
      <c r="D465" s="201"/>
      <c r="E465" s="201"/>
      <c r="F465" s="201"/>
      <c r="G465" s="201"/>
      <c r="H465" s="201"/>
      <c r="I465" s="201"/>
      <c r="J465" s="201"/>
      <c r="K465" s="201"/>
      <c r="L465" s="201"/>
      <c r="M465" s="201"/>
      <c r="N465" s="201"/>
      <c r="O465" s="201"/>
      <c r="P465" s="201"/>
      <c r="Q465" s="201"/>
      <c r="R465" s="201"/>
      <c r="S465" s="201"/>
    </row>
    <row r="466" spans="2:19" s="187" customFormat="1" ht="18" customHeight="1">
      <c r="B466" s="201"/>
      <c r="C466" s="201"/>
      <c r="D466" s="201"/>
      <c r="E466" s="201"/>
      <c r="F466" s="201"/>
      <c r="G466" s="201"/>
      <c r="H466" s="201"/>
      <c r="I466" s="201"/>
      <c r="J466" s="201"/>
      <c r="K466" s="201"/>
      <c r="L466" s="201"/>
      <c r="M466" s="201"/>
      <c r="N466" s="201"/>
      <c r="O466" s="201"/>
      <c r="P466" s="201"/>
      <c r="Q466" s="201"/>
      <c r="R466" s="201"/>
      <c r="S466" s="201"/>
    </row>
    <row r="467" spans="2:19" s="187" customFormat="1" ht="18" customHeight="1">
      <c r="B467" s="201"/>
      <c r="C467" s="201"/>
      <c r="D467" s="201"/>
      <c r="E467" s="201"/>
      <c r="F467" s="201"/>
      <c r="G467" s="201"/>
      <c r="H467" s="201"/>
      <c r="I467" s="201"/>
      <c r="J467" s="201"/>
      <c r="K467" s="201"/>
      <c r="L467" s="201"/>
      <c r="M467" s="201"/>
      <c r="N467" s="201"/>
      <c r="O467" s="201"/>
      <c r="P467" s="201"/>
      <c r="Q467" s="201"/>
      <c r="R467" s="201"/>
      <c r="S467" s="201"/>
    </row>
    <row r="468" spans="2:19" s="187" customFormat="1" ht="18" customHeight="1">
      <c r="B468" s="201"/>
      <c r="C468" s="201"/>
      <c r="D468" s="201"/>
      <c r="E468" s="201"/>
      <c r="F468" s="201"/>
      <c r="G468" s="201"/>
      <c r="H468" s="201"/>
      <c r="I468" s="201"/>
      <c r="J468" s="201"/>
      <c r="K468" s="201"/>
      <c r="L468" s="201"/>
      <c r="M468" s="201"/>
      <c r="N468" s="201"/>
      <c r="O468" s="201"/>
      <c r="P468" s="201"/>
      <c r="Q468" s="201"/>
      <c r="R468" s="201"/>
      <c r="S468" s="201"/>
    </row>
    <row r="469" spans="2:19" s="187" customFormat="1" ht="18" customHeight="1">
      <c r="B469" s="201"/>
      <c r="C469" s="201"/>
      <c r="D469" s="201"/>
      <c r="E469" s="201"/>
      <c r="F469" s="201"/>
      <c r="G469" s="201"/>
      <c r="H469" s="201"/>
      <c r="I469" s="201"/>
      <c r="J469" s="201"/>
      <c r="K469" s="201"/>
      <c r="L469" s="201"/>
      <c r="M469" s="201"/>
      <c r="N469" s="201"/>
      <c r="O469" s="201"/>
      <c r="P469" s="201"/>
      <c r="Q469" s="201"/>
      <c r="R469" s="201"/>
      <c r="S469" s="201"/>
    </row>
    <row r="470" spans="2:19" s="187" customFormat="1" ht="18" customHeight="1">
      <c r="B470" s="201"/>
      <c r="C470" s="201"/>
      <c r="D470" s="201"/>
      <c r="E470" s="201"/>
      <c r="F470" s="201"/>
      <c r="G470" s="201"/>
      <c r="H470" s="201"/>
      <c r="I470" s="201"/>
      <c r="J470" s="201"/>
      <c r="K470" s="201"/>
      <c r="L470" s="201"/>
      <c r="M470" s="201"/>
      <c r="N470" s="201"/>
      <c r="O470" s="201"/>
      <c r="P470" s="201"/>
      <c r="Q470" s="201"/>
      <c r="R470" s="201"/>
      <c r="S470" s="201"/>
    </row>
    <row r="471" spans="2:19" s="187" customFormat="1" ht="18" customHeight="1">
      <c r="B471" s="201"/>
      <c r="C471" s="201"/>
      <c r="D471" s="201"/>
      <c r="E471" s="201"/>
      <c r="F471" s="201"/>
      <c r="G471" s="201"/>
      <c r="H471" s="201"/>
      <c r="I471" s="201"/>
      <c r="J471" s="201"/>
      <c r="K471" s="201"/>
      <c r="L471" s="201"/>
      <c r="M471" s="201"/>
      <c r="N471" s="201"/>
      <c r="O471" s="201"/>
      <c r="P471" s="201"/>
      <c r="Q471" s="201"/>
      <c r="R471" s="201"/>
      <c r="S471" s="201"/>
    </row>
    <row r="472" spans="2:19" s="187" customFormat="1" ht="18" customHeight="1">
      <c r="B472" s="201"/>
      <c r="C472" s="201"/>
      <c r="D472" s="201"/>
      <c r="E472" s="201"/>
      <c r="F472" s="201"/>
      <c r="G472" s="201"/>
      <c r="H472" s="201"/>
      <c r="I472" s="201"/>
      <c r="J472" s="201"/>
      <c r="K472" s="201"/>
      <c r="L472" s="201"/>
      <c r="M472" s="201"/>
      <c r="N472" s="201"/>
      <c r="O472" s="201"/>
      <c r="P472" s="201"/>
      <c r="Q472" s="201"/>
      <c r="R472" s="201"/>
      <c r="S472" s="201"/>
    </row>
    <row r="473" spans="2:19" s="187" customFormat="1" ht="18" customHeight="1">
      <c r="B473" s="201"/>
      <c r="C473" s="201"/>
      <c r="D473" s="201"/>
      <c r="E473" s="201"/>
      <c r="F473" s="201"/>
      <c r="G473" s="201"/>
      <c r="H473" s="201"/>
      <c r="I473" s="201"/>
      <c r="J473" s="201"/>
      <c r="K473" s="201"/>
      <c r="L473" s="201"/>
      <c r="M473" s="201"/>
      <c r="N473" s="201"/>
      <c r="O473" s="201"/>
      <c r="P473" s="201"/>
      <c r="Q473" s="201"/>
      <c r="R473" s="201"/>
      <c r="S473" s="201"/>
    </row>
    <row r="474" spans="2:19" s="187" customFormat="1" ht="18" customHeight="1">
      <c r="B474" s="201"/>
      <c r="C474" s="201"/>
      <c r="D474" s="201"/>
      <c r="E474" s="201"/>
      <c r="F474" s="201"/>
      <c r="G474" s="201"/>
      <c r="H474" s="201"/>
      <c r="I474" s="201"/>
      <c r="J474" s="201"/>
      <c r="K474" s="201"/>
      <c r="L474" s="201"/>
      <c r="M474" s="201"/>
      <c r="N474" s="201"/>
      <c r="O474" s="201"/>
      <c r="P474" s="201"/>
      <c r="Q474" s="201"/>
      <c r="R474" s="201"/>
      <c r="S474" s="201"/>
    </row>
    <row r="475" spans="2:19" s="187" customFormat="1" ht="18" customHeight="1">
      <c r="B475" s="201"/>
      <c r="C475" s="201"/>
      <c r="D475" s="201"/>
      <c r="E475" s="201"/>
      <c r="F475" s="201"/>
      <c r="G475" s="201"/>
      <c r="H475" s="201"/>
      <c r="I475" s="201"/>
      <c r="J475" s="201"/>
      <c r="K475" s="201"/>
      <c r="L475" s="201"/>
      <c r="M475" s="201"/>
      <c r="N475" s="201"/>
      <c r="O475" s="201"/>
      <c r="P475" s="201"/>
      <c r="Q475" s="201"/>
      <c r="R475" s="201"/>
      <c r="S475" s="201"/>
    </row>
    <row r="476" spans="2:19" s="187" customFormat="1" ht="18" customHeight="1">
      <c r="B476" s="201"/>
      <c r="C476" s="201"/>
      <c r="D476" s="201"/>
      <c r="E476" s="201"/>
      <c r="F476" s="201"/>
      <c r="G476" s="201"/>
      <c r="H476" s="201"/>
      <c r="I476" s="201"/>
      <c r="J476" s="201"/>
      <c r="K476" s="201"/>
      <c r="L476" s="201"/>
      <c r="M476" s="201"/>
      <c r="N476" s="201"/>
      <c r="O476" s="201"/>
      <c r="P476" s="201"/>
      <c r="Q476" s="201"/>
      <c r="R476" s="201"/>
      <c r="S476" s="201"/>
    </row>
    <row r="477" spans="2:19" s="187" customFormat="1" ht="18" customHeight="1">
      <c r="B477" s="201"/>
      <c r="C477" s="201"/>
      <c r="D477" s="201"/>
      <c r="E477" s="201"/>
      <c r="F477" s="201"/>
      <c r="G477" s="201"/>
      <c r="H477" s="201"/>
      <c r="I477" s="201"/>
      <c r="J477" s="201"/>
      <c r="K477" s="201"/>
      <c r="L477" s="201"/>
      <c r="M477" s="201"/>
      <c r="N477" s="201"/>
      <c r="O477" s="201"/>
      <c r="P477" s="201"/>
      <c r="Q477" s="201"/>
      <c r="R477" s="201"/>
      <c r="S477" s="201"/>
    </row>
    <row r="478" spans="2:19" s="187" customFormat="1" ht="18" customHeight="1">
      <c r="B478" s="201"/>
      <c r="C478" s="201"/>
      <c r="D478" s="201"/>
      <c r="E478" s="201"/>
      <c r="F478" s="201"/>
      <c r="G478" s="201"/>
      <c r="H478" s="201"/>
      <c r="I478" s="201"/>
      <c r="J478" s="201"/>
      <c r="K478" s="201"/>
      <c r="L478" s="201"/>
      <c r="M478" s="201"/>
      <c r="N478" s="201"/>
      <c r="O478" s="201"/>
      <c r="P478" s="201"/>
      <c r="Q478" s="201"/>
      <c r="R478" s="201"/>
      <c r="S478" s="201"/>
    </row>
    <row r="479" spans="2:19" s="187" customFormat="1" ht="18" customHeight="1">
      <c r="B479" s="201"/>
      <c r="C479" s="201"/>
      <c r="D479" s="201"/>
      <c r="E479" s="201"/>
      <c r="F479" s="201"/>
      <c r="G479" s="201"/>
      <c r="H479" s="201"/>
      <c r="I479" s="201"/>
      <c r="J479" s="201"/>
      <c r="K479" s="201"/>
      <c r="L479" s="201"/>
      <c r="M479" s="201"/>
      <c r="N479" s="201"/>
      <c r="O479" s="201"/>
      <c r="P479" s="201"/>
      <c r="Q479" s="201"/>
      <c r="R479" s="201"/>
      <c r="S479" s="201"/>
    </row>
    <row r="480" spans="2:19" s="187" customFormat="1" ht="18" customHeight="1">
      <c r="B480" s="201"/>
      <c r="C480" s="201"/>
      <c r="D480" s="201"/>
      <c r="E480" s="201"/>
      <c r="F480" s="201"/>
      <c r="G480" s="201"/>
      <c r="H480" s="201"/>
      <c r="I480" s="201"/>
      <c r="J480" s="201"/>
      <c r="K480" s="201"/>
      <c r="L480" s="201"/>
      <c r="M480" s="201"/>
      <c r="N480" s="201"/>
      <c r="O480" s="201"/>
      <c r="P480" s="201"/>
      <c r="Q480" s="201"/>
      <c r="R480" s="201"/>
      <c r="S480" s="201"/>
    </row>
    <row r="481" spans="2:19" s="187" customFormat="1" ht="18" customHeight="1">
      <c r="B481" s="201"/>
      <c r="C481" s="201"/>
      <c r="D481" s="201"/>
      <c r="E481" s="201"/>
      <c r="F481" s="201"/>
      <c r="G481" s="201"/>
      <c r="H481" s="201"/>
      <c r="I481" s="201"/>
      <c r="J481" s="201"/>
      <c r="K481" s="201"/>
      <c r="L481" s="201"/>
      <c r="M481" s="201"/>
      <c r="N481" s="201"/>
      <c r="O481" s="201"/>
      <c r="P481" s="201"/>
      <c r="Q481" s="201"/>
      <c r="R481" s="201"/>
      <c r="S481" s="201"/>
    </row>
    <row r="482" spans="2:19" s="187" customFormat="1" ht="18" customHeight="1">
      <c r="B482" s="201"/>
      <c r="C482" s="201"/>
      <c r="D482" s="201"/>
      <c r="E482" s="201"/>
      <c r="F482" s="201"/>
      <c r="G482" s="201"/>
      <c r="H482" s="201"/>
      <c r="I482" s="201"/>
      <c r="J482" s="201"/>
      <c r="K482" s="201"/>
      <c r="L482" s="201"/>
      <c r="M482" s="201"/>
      <c r="N482" s="201"/>
      <c r="O482" s="201"/>
      <c r="P482" s="201"/>
      <c r="Q482" s="201"/>
      <c r="R482" s="201"/>
      <c r="S482" s="201"/>
    </row>
    <row r="483" spans="2:19" s="187" customFormat="1" ht="18" customHeight="1">
      <c r="B483" s="201"/>
      <c r="C483" s="201"/>
      <c r="D483" s="201"/>
      <c r="E483" s="201"/>
      <c r="F483" s="201"/>
      <c r="G483" s="201"/>
      <c r="H483" s="201"/>
      <c r="I483" s="201"/>
      <c r="J483" s="201"/>
      <c r="K483" s="201"/>
      <c r="L483" s="201"/>
      <c r="M483" s="201"/>
      <c r="N483" s="201"/>
      <c r="O483" s="201"/>
      <c r="P483" s="201"/>
      <c r="Q483" s="201"/>
      <c r="R483" s="201"/>
      <c r="S483" s="201"/>
    </row>
    <row r="484" spans="2:19" s="187" customFormat="1" ht="18" customHeight="1">
      <c r="B484" s="201"/>
      <c r="C484" s="201"/>
      <c r="D484" s="201"/>
      <c r="E484" s="201"/>
      <c r="F484" s="201"/>
      <c r="G484" s="201"/>
      <c r="H484" s="201"/>
      <c r="I484" s="201"/>
      <c r="J484" s="201"/>
      <c r="K484" s="201"/>
      <c r="L484" s="201"/>
      <c r="M484" s="201"/>
      <c r="N484" s="201"/>
      <c r="O484" s="201"/>
      <c r="P484" s="201"/>
      <c r="Q484" s="201"/>
      <c r="R484" s="201"/>
      <c r="S484" s="201"/>
    </row>
    <row r="485" spans="2:19" s="187" customFormat="1" ht="18" customHeight="1">
      <c r="B485" s="201"/>
      <c r="C485" s="201"/>
      <c r="D485" s="201"/>
      <c r="E485" s="201"/>
      <c r="F485" s="201"/>
      <c r="G485" s="201"/>
      <c r="H485" s="201"/>
      <c r="I485" s="201"/>
      <c r="J485" s="201"/>
      <c r="K485" s="201"/>
      <c r="L485" s="201"/>
      <c r="M485" s="201"/>
      <c r="N485" s="201"/>
      <c r="O485" s="201"/>
      <c r="P485" s="201"/>
      <c r="Q485" s="201"/>
      <c r="R485" s="201"/>
      <c r="S485" s="201"/>
    </row>
    <row r="486" spans="2:19" s="187" customFormat="1" ht="18" customHeight="1">
      <c r="B486" s="201"/>
      <c r="C486" s="201"/>
      <c r="D486" s="201"/>
      <c r="E486" s="201"/>
      <c r="F486" s="201"/>
      <c r="G486" s="201"/>
      <c r="H486" s="201"/>
      <c r="I486" s="201"/>
      <c r="J486" s="201"/>
      <c r="K486" s="201"/>
      <c r="L486" s="201"/>
      <c r="M486" s="201"/>
      <c r="N486" s="201"/>
      <c r="O486" s="201"/>
      <c r="P486" s="201"/>
      <c r="Q486" s="201"/>
      <c r="R486" s="201"/>
      <c r="S486" s="201"/>
    </row>
    <row r="487" spans="2:19" s="187" customFormat="1" ht="18" customHeight="1">
      <c r="B487" s="201"/>
      <c r="C487" s="201"/>
      <c r="D487" s="201"/>
      <c r="E487" s="201"/>
      <c r="F487" s="201"/>
      <c r="G487" s="201"/>
      <c r="H487" s="201"/>
      <c r="I487" s="201"/>
      <c r="J487" s="201"/>
      <c r="K487" s="201"/>
      <c r="L487" s="201"/>
      <c r="M487" s="201"/>
      <c r="N487" s="201"/>
      <c r="O487" s="201"/>
      <c r="P487" s="201"/>
      <c r="Q487" s="201"/>
      <c r="R487" s="201"/>
      <c r="S487" s="201"/>
    </row>
    <row r="488" spans="2:19" s="187" customFormat="1" ht="18" customHeight="1">
      <c r="B488" s="201"/>
      <c r="C488" s="201"/>
      <c r="D488" s="201"/>
      <c r="E488" s="201"/>
      <c r="F488" s="201"/>
      <c r="G488" s="201"/>
      <c r="H488" s="201"/>
      <c r="I488" s="201"/>
      <c r="J488" s="201"/>
      <c r="K488" s="201"/>
      <c r="L488" s="201"/>
      <c r="M488" s="201"/>
      <c r="N488" s="201"/>
      <c r="O488" s="201"/>
      <c r="P488" s="201"/>
      <c r="Q488" s="201"/>
      <c r="R488" s="201"/>
      <c r="S488" s="201"/>
    </row>
    <row r="489" spans="2:19" s="187" customFormat="1" ht="18" customHeight="1">
      <c r="B489" s="201"/>
      <c r="C489" s="201"/>
      <c r="D489" s="201"/>
      <c r="E489" s="201"/>
      <c r="F489" s="201"/>
      <c r="G489" s="201"/>
      <c r="H489" s="201"/>
      <c r="I489" s="201"/>
      <c r="J489" s="201"/>
      <c r="K489" s="201"/>
      <c r="L489" s="201"/>
      <c r="M489" s="201"/>
      <c r="N489" s="201"/>
      <c r="O489" s="201"/>
      <c r="P489" s="201"/>
      <c r="Q489" s="201"/>
      <c r="R489" s="201"/>
      <c r="S489" s="201"/>
    </row>
    <row r="490" spans="2:19" s="187" customFormat="1" ht="18" customHeight="1">
      <c r="B490" s="201"/>
      <c r="C490" s="201"/>
      <c r="D490" s="201"/>
      <c r="E490" s="201"/>
      <c r="F490" s="201"/>
      <c r="G490" s="201"/>
      <c r="H490" s="201"/>
      <c r="I490" s="201"/>
      <c r="J490" s="201"/>
      <c r="K490" s="201"/>
      <c r="L490" s="201"/>
      <c r="M490" s="201"/>
      <c r="N490" s="201"/>
      <c r="O490" s="201"/>
      <c r="P490" s="201"/>
      <c r="Q490" s="201"/>
      <c r="R490" s="201"/>
      <c r="S490" s="201"/>
    </row>
    <row r="491" spans="2:19" s="187" customFormat="1" ht="18" customHeight="1">
      <c r="B491" s="201"/>
      <c r="C491" s="201"/>
      <c r="D491" s="201"/>
      <c r="E491" s="201"/>
      <c r="F491" s="201"/>
      <c r="G491" s="201"/>
      <c r="H491" s="201"/>
      <c r="I491" s="201"/>
      <c r="J491" s="201"/>
      <c r="K491" s="201"/>
      <c r="L491" s="201"/>
      <c r="M491" s="201"/>
      <c r="N491" s="201"/>
      <c r="O491" s="201"/>
      <c r="P491" s="201"/>
      <c r="Q491" s="201"/>
      <c r="R491" s="201"/>
      <c r="S491" s="201"/>
    </row>
    <row r="492" spans="2:19" s="187" customFormat="1" ht="18" customHeight="1">
      <c r="B492" s="201"/>
      <c r="C492" s="201"/>
      <c r="D492" s="201"/>
      <c r="E492" s="201"/>
      <c r="F492" s="201"/>
      <c r="G492" s="201"/>
      <c r="H492" s="201"/>
      <c r="I492" s="201"/>
      <c r="J492" s="201"/>
      <c r="K492" s="201"/>
      <c r="L492" s="201"/>
      <c r="M492" s="201"/>
      <c r="N492" s="201"/>
      <c r="O492" s="201"/>
      <c r="P492" s="201"/>
      <c r="Q492" s="201"/>
      <c r="R492" s="201"/>
      <c r="S492" s="201"/>
    </row>
    <row r="493" spans="2:19" s="187" customFormat="1" ht="18" customHeight="1">
      <c r="B493" s="201"/>
      <c r="C493" s="201"/>
      <c r="D493" s="201"/>
      <c r="E493" s="201"/>
      <c r="F493" s="201"/>
      <c r="G493" s="201"/>
      <c r="H493" s="201"/>
      <c r="I493" s="201"/>
      <c r="J493" s="201"/>
      <c r="K493" s="201"/>
      <c r="L493" s="201"/>
      <c r="M493" s="201"/>
      <c r="N493" s="201"/>
      <c r="O493" s="201"/>
      <c r="P493" s="201"/>
      <c r="Q493" s="201"/>
      <c r="R493" s="201"/>
      <c r="S493" s="201"/>
    </row>
    <row r="494" spans="2:19" s="187" customFormat="1" ht="18" customHeight="1">
      <c r="B494" s="201"/>
      <c r="C494" s="201"/>
      <c r="D494" s="201"/>
      <c r="E494" s="201"/>
      <c r="F494" s="201"/>
      <c r="G494" s="201"/>
      <c r="H494" s="201"/>
      <c r="I494" s="201"/>
      <c r="J494" s="201"/>
      <c r="K494" s="201"/>
      <c r="L494" s="201"/>
      <c r="M494" s="201"/>
      <c r="N494" s="201"/>
      <c r="O494" s="201"/>
      <c r="P494" s="201"/>
      <c r="Q494" s="201"/>
      <c r="R494" s="201"/>
      <c r="S494" s="201"/>
    </row>
    <row r="495" spans="2:19" s="187" customFormat="1" ht="18" customHeight="1">
      <c r="B495" s="201"/>
      <c r="C495" s="201"/>
      <c r="D495" s="201"/>
      <c r="E495" s="201"/>
      <c r="F495" s="201"/>
      <c r="G495" s="201"/>
      <c r="H495" s="201"/>
      <c r="I495" s="201"/>
      <c r="J495" s="201"/>
      <c r="K495" s="201"/>
      <c r="L495" s="201"/>
      <c r="M495" s="201"/>
      <c r="N495" s="201"/>
      <c r="O495" s="201"/>
      <c r="P495" s="201"/>
      <c r="Q495" s="201"/>
      <c r="R495" s="201"/>
      <c r="S495" s="201"/>
    </row>
    <row r="496" spans="2:19" s="187" customFormat="1" ht="18" customHeight="1">
      <c r="B496" s="201"/>
      <c r="C496" s="201"/>
      <c r="D496" s="201"/>
      <c r="E496" s="201"/>
      <c r="F496" s="201"/>
      <c r="G496" s="201"/>
      <c r="H496" s="201"/>
      <c r="I496" s="201"/>
      <c r="J496" s="201"/>
      <c r="K496" s="201"/>
      <c r="L496" s="201"/>
      <c r="M496" s="201"/>
      <c r="N496" s="201"/>
      <c r="O496" s="201"/>
      <c r="P496" s="201"/>
      <c r="Q496" s="201"/>
      <c r="R496" s="201"/>
      <c r="S496" s="201"/>
    </row>
    <row r="497" spans="2:19" s="187" customFormat="1" ht="18" customHeight="1">
      <c r="B497" s="201"/>
      <c r="C497" s="201"/>
      <c r="D497" s="201"/>
      <c r="E497" s="201"/>
      <c r="F497" s="201"/>
      <c r="G497" s="201"/>
      <c r="H497" s="201"/>
      <c r="I497" s="201"/>
      <c r="J497" s="201"/>
      <c r="K497" s="201"/>
      <c r="L497" s="201"/>
      <c r="M497" s="201"/>
      <c r="N497" s="201"/>
      <c r="O497" s="201"/>
      <c r="P497" s="201"/>
      <c r="Q497" s="201"/>
      <c r="R497" s="201"/>
      <c r="S497" s="201"/>
    </row>
    <row r="498" spans="2:19" s="187" customFormat="1" ht="18" customHeight="1">
      <c r="B498" s="201"/>
      <c r="C498" s="201"/>
      <c r="D498" s="201"/>
      <c r="E498" s="201"/>
      <c r="F498" s="201"/>
      <c r="G498" s="201"/>
      <c r="H498" s="201"/>
      <c r="I498" s="201"/>
      <c r="J498" s="201"/>
      <c r="K498" s="201"/>
      <c r="L498" s="201"/>
      <c r="M498" s="201"/>
      <c r="N498" s="201"/>
      <c r="O498" s="201"/>
      <c r="P498" s="201"/>
      <c r="Q498" s="201"/>
      <c r="R498" s="201"/>
      <c r="S498" s="201"/>
    </row>
    <row r="499" spans="2:19" s="187" customFormat="1" ht="18" customHeight="1">
      <c r="B499" s="201"/>
      <c r="C499" s="201"/>
      <c r="D499" s="201"/>
      <c r="E499" s="201"/>
      <c r="F499" s="201"/>
      <c r="G499" s="201"/>
      <c r="H499" s="201"/>
      <c r="I499" s="201"/>
      <c r="J499" s="201"/>
      <c r="K499" s="201"/>
      <c r="L499" s="201"/>
      <c r="M499" s="201"/>
      <c r="N499" s="201"/>
      <c r="O499" s="201"/>
      <c r="P499" s="201"/>
      <c r="Q499" s="201"/>
      <c r="R499" s="201"/>
      <c r="S499" s="201"/>
    </row>
    <row r="500" spans="2:19" s="187" customFormat="1" ht="18" customHeight="1">
      <c r="B500" s="201"/>
      <c r="C500" s="201"/>
      <c r="D500" s="201"/>
      <c r="E500" s="201"/>
      <c r="F500" s="201"/>
      <c r="G500" s="201"/>
      <c r="H500" s="201"/>
      <c r="I500" s="201"/>
      <c r="J500" s="201"/>
      <c r="K500" s="201"/>
      <c r="L500" s="201"/>
      <c r="M500" s="201"/>
      <c r="N500" s="201"/>
      <c r="O500" s="201"/>
      <c r="P500" s="201"/>
      <c r="Q500" s="201"/>
      <c r="R500" s="201"/>
      <c r="S500" s="201"/>
    </row>
    <row r="501" spans="2:19" s="187" customFormat="1" ht="18" customHeight="1">
      <c r="B501" s="201"/>
      <c r="C501" s="201"/>
      <c r="D501" s="201"/>
      <c r="E501" s="201"/>
      <c r="F501" s="201"/>
      <c r="G501" s="201"/>
      <c r="H501" s="201"/>
      <c r="I501" s="201"/>
      <c r="J501" s="201"/>
      <c r="K501" s="201"/>
      <c r="L501" s="201"/>
      <c r="M501" s="201"/>
      <c r="N501" s="201"/>
      <c r="O501" s="201"/>
      <c r="P501" s="201"/>
      <c r="Q501" s="201"/>
      <c r="R501" s="201"/>
      <c r="S501" s="201"/>
    </row>
    <row r="502" spans="2:19" s="187" customFormat="1" ht="18" customHeight="1">
      <c r="B502" s="201"/>
      <c r="C502" s="201"/>
      <c r="D502" s="201"/>
      <c r="E502" s="201"/>
      <c r="F502" s="201"/>
      <c r="G502" s="201"/>
      <c r="H502" s="201"/>
      <c r="I502" s="201"/>
      <c r="J502" s="201"/>
      <c r="K502" s="201"/>
      <c r="L502" s="201"/>
      <c r="M502" s="201"/>
      <c r="N502" s="201"/>
      <c r="O502" s="201"/>
      <c r="P502" s="201"/>
      <c r="Q502" s="201"/>
      <c r="R502" s="201"/>
      <c r="S502" s="201"/>
    </row>
    <row r="503" spans="2:19" s="187" customFormat="1" ht="18" customHeight="1">
      <c r="B503" s="201"/>
      <c r="C503" s="201"/>
      <c r="D503" s="201"/>
      <c r="E503" s="201"/>
      <c r="F503" s="201"/>
      <c r="G503" s="201"/>
      <c r="H503" s="201"/>
      <c r="I503" s="201"/>
      <c r="J503" s="201"/>
      <c r="K503" s="201"/>
      <c r="L503" s="201"/>
      <c r="M503" s="201"/>
      <c r="N503" s="201"/>
      <c r="O503" s="201"/>
      <c r="P503" s="201"/>
      <c r="Q503" s="201"/>
      <c r="R503" s="201"/>
      <c r="S503" s="201"/>
    </row>
    <row r="504" spans="2:19" s="187" customFormat="1" ht="18" customHeight="1">
      <c r="B504" s="201"/>
      <c r="C504" s="201"/>
      <c r="D504" s="201"/>
      <c r="E504" s="201"/>
      <c r="F504" s="201"/>
      <c r="G504" s="201"/>
      <c r="H504" s="201"/>
      <c r="I504" s="201"/>
      <c r="J504" s="201"/>
      <c r="K504" s="201"/>
      <c r="L504" s="201"/>
      <c r="M504" s="201"/>
      <c r="N504" s="201"/>
      <c r="O504" s="201"/>
      <c r="P504" s="201"/>
      <c r="Q504" s="201"/>
      <c r="R504" s="201"/>
      <c r="S504" s="201"/>
    </row>
    <row r="505" spans="2:19" s="187" customFormat="1" ht="18" customHeight="1">
      <c r="B505" s="201"/>
      <c r="C505" s="201"/>
      <c r="D505" s="201"/>
      <c r="E505" s="201"/>
      <c r="F505" s="201"/>
      <c r="G505" s="201"/>
      <c r="H505" s="201"/>
      <c r="I505" s="201"/>
      <c r="J505" s="201"/>
      <c r="K505" s="201"/>
      <c r="L505" s="201"/>
      <c r="M505" s="201"/>
      <c r="N505" s="201"/>
      <c r="O505" s="201"/>
      <c r="P505" s="201"/>
      <c r="Q505" s="201"/>
      <c r="R505" s="201"/>
      <c r="S505" s="201"/>
    </row>
    <row r="506" spans="2:19" s="187" customFormat="1" ht="18" customHeight="1">
      <c r="B506" s="201"/>
      <c r="C506" s="201"/>
      <c r="D506" s="201"/>
      <c r="E506" s="201"/>
      <c r="F506" s="201"/>
      <c r="G506" s="201"/>
      <c r="H506" s="201"/>
      <c r="I506" s="201"/>
      <c r="J506" s="201"/>
      <c r="K506" s="201"/>
      <c r="L506" s="201"/>
      <c r="M506" s="201"/>
      <c r="N506" s="201"/>
      <c r="O506" s="201"/>
      <c r="P506" s="201"/>
      <c r="Q506" s="201"/>
      <c r="R506" s="201"/>
      <c r="S506" s="201"/>
    </row>
    <row r="507" spans="2:19" s="187" customFormat="1" ht="18" customHeight="1">
      <c r="B507" s="201"/>
      <c r="C507" s="201"/>
      <c r="D507" s="201"/>
      <c r="E507" s="201"/>
      <c r="F507" s="201"/>
      <c r="G507" s="201"/>
      <c r="H507" s="201"/>
      <c r="I507" s="201"/>
      <c r="J507" s="201"/>
      <c r="K507" s="201"/>
      <c r="L507" s="201"/>
      <c r="M507" s="201"/>
      <c r="N507" s="201"/>
      <c r="O507" s="201"/>
      <c r="P507" s="201"/>
      <c r="Q507" s="201"/>
      <c r="R507" s="201"/>
      <c r="S507" s="201"/>
    </row>
    <row r="508" spans="2:19" s="187" customFormat="1" ht="18" customHeight="1">
      <c r="B508" s="201"/>
      <c r="C508" s="201"/>
      <c r="D508" s="201"/>
      <c r="E508" s="201"/>
      <c r="F508" s="201"/>
      <c r="G508" s="201"/>
      <c r="H508" s="201"/>
      <c r="I508" s="201"/>
      <c r="J508" s="201"/>
      <c r="K508" s="201"/>
      <c r="L508" s="201"/>
      <c r="M508" s="201"/>
      <c r="N508" s="201"/>
      <c r="O508" s="201"/>
      <c r="P508" s="201"/>
      <c r="Q508" s="201"/>
      <c r="R508" s="201"/>
      <c r="S508" s="201"/>
    </row>
    <row r="509" spans="2:19" s="187" customFormat="1" ht="18" customHeight="1">
      <c r="B509" s="201"/>
      <c r="C509" s="201"/>
      <c r="D509" s="201"/>
      <c r="E509" s="201"/>
      <c r="F509" s="201"/>
      <c r="G509" s="201"/>
      <c r="H509" s="201"/>
      <c r="I509" s="201"/>
      <c r="J509" s="201"/>
      <c r="K509" s="201"/>
      <c r="L509" s="201"/>
      <c r="M509" s="201"/>
      <c r="N509" s="201"/>
      <c r="O509" s="201"/>
      <c r="P509" s="201"/>
      <c r="Q509" s="201"/>
      <c r="R509" s="201"/>
      <c r="S509" s="201"/>
    </row>
    <row r="510" spans="2:19" s="187" customFormat="1" ht="18" customHeight="1">
      <c r="B510" s="201"/>
      <c r="C510" s="201"/>
      <c r="D510" s="201"/>
      <c r="E510" s="201"/>
      <c r="F510" s="201"/>
      <c r="G510" s="201"/>
      <c r="H510" s="201"/>
      <c r="I510" s="201"/>
      <c r="J510" s="201"/>
      <c r="K510" s="201"/>
      <c r="L510" s="201"/>
      <c r="M510" s="201"/>
      <c r="N510" s="201"/>
      <c r="O510" s="201"/>
      <c r="P510" s="201"/>
      <c r="Q510" s="201"/>
      <c r="R510" s="201"/>
      <c r="S510" s="201"/>
    </row>
    <row r="511" spans="2:19" s="187" customFormat="1" ht="18" customHeight="1">
      <c r="B511" s="201"/>
      <c r="C511" s="201"/>
      <c r="D511" s="201"/>
      <c r="E511" s="201"/>
      <c r="F511" s="201"/>
      <c r="G511" s="201"/>
      <c r="H511" s="201"/>
      <c r="I511" s="201"/>
      <c r="J511" s="201"/>
      <c r="K511" s="201"/>
      <c r="L511" s="201"/>
      <c r="M511" s="201"/>
      <c r="N511" s="201"/>
      <c r="O511" s="201"/>
      <c r="P511" s="201"/>
      <c r="Q511" s="201"/>
      <c r="R511" s="201"/>
      <c r="S511" s="201"/>
    </row>
    <row r="512" spans="2:19" s="187" customFormat="1" ht="18" customHeight="1">
      <c r="B512" s="201"/>
      <c r="C512" s="201"/>
      <c r="D512" s="201"/>
      <c r="E512" s="201"/>
      <c r="F512" s="201"/>
      <c r="G512" s="201"/>
      <c r="H512" s="201"/>
      <c r="I512" s="201"/>
      <c r="J512" s="201"/>
      <c r="K512" s="201"/>
      <c r="L512" s="201"/>
      <c r="M512" s="201"/>
      <c r="N512" s="201"/>
      <c r="O512" s="201"/>
      <c r="P512" s="201"/>
      <c r="Q512" s="201"/>
      <c r="R512" s="201"/>
      <c r="S512" s="201"/>
    </row>
    <row r="513" spans="2:19" s="187" customFormat="1" ht="18" customHeight="1">
      <c r="B513" s="201"/>
      <c r="C513" s="201"/>
      <c r="D513" s="201"/>
      <c r="E513" s="201"/>
      <c r="F513" s="201"/>
      <c r="G513" s="201"/>
      <c r="H513" s="201"/>
      <c r="I513" s="201"/>
      <c r="J513" s="201"/>
      <c r="K513" s="201"/>
      <c r="L513" s="201"/>
      <c r="M513" s="201"/>
      <c r="N513" s="201"/>
      <c r="O513" s="201"/>
      <c r="P513" s="201"/>
      <c r="Q513" s="201"/>
      <c r="R513" s="201"/>
      <c r="S513" s="201"/>
    </row>
    <row r="514" spans="2:19" s="187" customFormat="1" ht="18" customHeight="1">
      <c r="B514" s="201"/>
      <c r="C514" s="201"/>
      <c r="D514" s="201"/>
      <c r="E514" s="201"/>
      <c r="F514" s="201"/>
      <c r="G514" s="201"/>
      <c r="H514" s="201"/>
      <c r="I514" s="201"/>
      <c r="J514" s="201"/>
      <c r="K514" s="201"/>
      <c r="L514" s="201"/>
      <c r="M514" s="201"/>
      <c r="N514" s="201"/>
      <c r="O514" s="201"/>
      <c r="P514" s="201"/>
      <c r="Q514" s="201"/>
      <c r="R514" s="201"/>
      <c r="S514" s="201"/>
    </row>
    <row r="515" spans="2:19" s="187" customFormat="1" ht="18" customHeight="1">
      <c r="B515" s="201"/>
      <c r="C515" s="201"/>
      <c r="D515" s="201"/>
      <c r="E515" s="201"/>
      <c r="F515" s="201"/>
      <c r="G515" s="201"/>
      <c r="H515" s="201"/>
      <c r="I515" s="201"/>
      <c r="J515" s="201"/>
      <c r="K515" s="201"/>
      <c r="L515" s="201"/>
      <c r="M515" s="201"/>
      <c r="N515" s="201"/>
      <c r="O515" s="201"/>
      <c r="P515" s="201"/>
      <c r="Q515" s="201"/>
      <c r="R515" s="201"/>
      <c r="S515" s="201"/>
    </row>
    <row r="516" spans="2:19" s="187" customFormat="1" ht="18" customHeight="1">
      <c r="B516" s="201"/>
      <c r="C516" s="201"/>
      <c r="D516" s="201"/>
      <c r="E516" s="201"/>
      <c r="F516" s="201"/>
      <c r="G516" s="201"/>
      <c r="H516" s="201"/>
      <c r="I516" s="201"/>
      <c r="J516" s="201"/>
      <c r="K516" s="201"/>
      <c r="L516" s="201"/>
      <c r="M516" s="201"/>
      <c r="N516" s="201"/>
      <c r="O516" s="201"/>
      <c r="P516" s="201"/>
      <c r="Q516" s="201"/>
      <c r="R516" s="201"/>
      <c r="S516" s="201"/>
    </row>
    <row r="517" spans="2:19" s="187" customFormat="1" ht="18" customHeight="1">
      <c r="B517" s="201"/>
      <c r="C517" s="201"/>
      <c r="D517" s="201"/>
      <c r="E517" s="201"/>
      <c r="F517" s="201"/>
      <c r="G517" s="201"/>
      <c r="H517" s="201"/>
      <c r="I517" s="201"/>
      <c r="J517" s="201"/>
      <c r="K517" s="201"/>
      <c r="L517" s="201"/>
      <c r="M517" s="201"/>
      <c r="N517" s="201"/>
      <c r="O517" s="201"/>
      <c r="P517" s="201"/>
      <c r="Q517" s="201"/>
      <c r="R517" s="201"/>
      <c r="S517" s="201"/>
    </row>
    <row r="518" spans="2:19" s="187" customFormat="1" ht="18" customHeight="1">
      <c r="B518" s="201"/>
      <c r="C518" s="201"/>
      <c r="D518" s="201"/>
      <c r="E518" s="201"/>
      <c r="F518" s="201"/>
      <c r="G518" s="201"/>
      <c r="H518" s="201"/>
      <c r="I518" s="201"/>
      <c r="J518" s="201"/>
      <c r="K518" s="201"/>
      <c r="L518" s="201"/>
      <c r="M518" s="201"/>
      <c r="N518" s="201"/>
      <c r="O518" s="201"/>
      <c r="P518" s="201"/>
      <c r="Q518" s="201"/>
      <c r="R518" s="201"/>
      <c r="S518" s="201"/>
    </row>
    <row r="519" spans="2:19" s="187" customFormat="1" ht="18" customHeight="1">
      <c r="B519" s="201"/>
      <c r="C519" s="201"/>
      <c r="D519" s="201"/>
      <c r="E519" s="201"/>
      <c r="F519" s="201"/>
      <c r="G519" s="201"/>
      <c r="H519" s="201"/>
      <c r="I519" s="201"/>
      <c r="J519" s="201"/>
      <c r="K519" s="201"/>
      <c r="L519" s="201"/>
      <c r="M519" s="201"/>
      <c r="N519" s="201"/>
      <c r="O519" s="201"/>
      <c r="P519" s="201"/>
      <c r="Q519" s="201"/>
      <c r="R519" s="201"/>
      <c r="S519" s="201"/>
    </row>
    <row r="520" spans="2:19" s="187" customFormat="1" ht="18" customHeight="1">
      <c r="B520" s="201"/>
      <c r="C520" s="201"/>
      <c r="D520" s="201"/>
      <c r="E520" s="201"/>
      <c r="F520" s="201"/>
      <c r="G520" s="201"/>
      <c r="H520" s="201"/>
      <c r="I520" s="201"/>
      <c r="J520" s="201"/>
      <c r="K520" s="201"/>
      <c r="L520" s="201"/>
      <c r="M520" s="201"/>
      <c r="N520" s="201"/>
      <c r="O520" s="201"/>
      <c r="P520" s="201"/>
      <c r="Q520" s="201"/>
      <c r="R520" s="201"/>
      <c r="S520" s="201"/>
    </row>
    <row r="521" spans="2:19" s="187" customFormat="1" ht="18" customHeight="1">
      <c r="B521" s="201"/>
      <c r="C521" s="201"/>
      <c r="D521" s="201"/>
      <c r="E521" s="201"/>
      <c r="F521" s="201"/>
      <c r="G521" s="201"/>
      <c r="H521" s="201"/>
      <c r="I521" s="201"/>
      <c r="J521" s="201"/>
      <c r="K521" s="201"/>
      <c r="L521" s="201"/>
      <c r="M521" s="201"/>
      <c r="N521" s="201"/>
      <c r="O521" s="201"/>
      <c r="P521" s="201"/>
      <c r="Q521" s="201"/>
      <c r="R521" s="201"/>
      <c r="S521" s="201"/>
    </row>
    <row r="522" spans="2:19" s="187" customFormat="1" ht="18" customHeight="1">
      <c r="B522" s="201"/>
      <c r="C522" s="201"/>
      <c r="D522" s="201"/>
      <c r="E522" s="201"/>
      <c r="F522" s="201"/>
      <c r="G522" s="201"/>
      <c r="H522" s="201"/>
      <c r="I522" s="201"/>
      <c r="J522" s="201"/>
      <c r="K522" s="201"/>
      <c r="L522" s="201"/>
      <c r="M522" s="201"/>
      <c r="N522" s="201"/>
      <c r="O522" s="201"/>
      <c r="P522" s="201"/>
      <c r="Q522" s="201"/>
      <c r="R522" s="201"/>
      <c r="S522" s="201"/>
    </row>
    <row r="523" spans="2:19" s="187" customFormat="1" ht="18" customHeight="1">
      <c r="B523" s="201"/>
      <c r="C523" s="201"/>
      <c r="D523" s="201"/>
      <c r="E523" s="201"/>
      <c r="F523" s="201"/>
      <c r="G523" s="201"/>
      <c r="H523" s="201"/>
      <c r="I523" s="201"/>
      <c r="J523" s="201"/>
      <c r="K523" s="201"/>
      <c r="L523" s="201"/>
      <c r="M523" s="201"/>
      <c r="N523" s="201"/>
      <c r="O523" s="201"/>
      <c r="P523" s="201"/>
      <c r="Q523" s="201"/>
      <c r="R523" s="201"/>
      <c r="S523" s="201"/>
    </row>
    <row r="524" spans="2:19" s="187" customFormat="1" ht="18" customHeight="1">
      <c r="B524" s="201"/>
      <c r="C524" s="201"/>
      <c r="D524" s="201"/>
      <c r="E524" s="201"/>
      <c r="F524" s="201"/>
      <c r="G524" s="201"/>
      <c r="H524" s="201"/>
      <c r="I524" s="201"/>
      <c r="J524" s="201"/>
      <c r="K524" s="201"/>
      <c r="L524" s="201"/>
      <c r="M524" s="201"/>
      <c r="N524" s="201"/>
      <c r="O524" s="201"/>
      <c r="P524" s="201"/>
      <c r="Q524" s="201"/>
      <c r="R524" s="201"/>
      <c r="S524" s="201"/>
    </row>
    <row r="525" spans="2:19" s="187" customFormat="1" ht="18" customHeight="1">
      <c r="B525" s="201"/>
      <c r="C525" s="201"/>
      <c r="D525" s="201"/>
      <c r="E525" s="201"/>
      <c r="F525" s="201"/>
      <c r="G525" s="201"/>
      <c r="H525" s="201"/>
      <c r="I525" s="201"/>
      <c r="J525" s="201"/>
      <c r="K525" s="201"/>
      <c r="L525" s="201"/>
      <c r="M525" s="201"/>
      <c r="N525" s="201"/>
      <c r="O525" s="201"/>
      <c r="P525" s="201"/>
      <c r="Q525" s="201"/>
      <c r="R525" s="201"/>
      <c r="S525" s="201"/>
    </row>
    <row r="526" spans="2:19" s="187" customFormat="1" ht="18" customHeight="1">
      <c r="B526" s="201"/>
      <c r="C526" s="201"/>
      <c r="D526" s="201"/>
      <c r="E526" s="201"/>
      <c r="F526" s="201"/>
      <c r="G526" s="201"/>
      <c r="H526" s="201"/>
      <c r="I526" s="201"/>
      <c r="J526" s="201"/>
      <c r="K526" s="201"/>
      <c r="L526" s="201"/>
      <c r="M526" s="201"/>
      <c r="N526" s="201"/>
      <c r="O526" s="201"/>
      <c r="P526" s="201"/>
      <c r="Q526" s="201"/>
      <c r="R526" s="201"/>
      <c r="S526" s="201"/>
    </row>
    <row r="527" spans="2:19" s="187" customFormat="1" ht="18" customHeight="1">
      <c r="B527" s="201"/>
      <c r="C527" s="201"/>
      <c r="D527" s="201"/>
      <c r="E527" s="201"/>
      <c r="F527" s="201"/>
      <c r="G527" s="201"/>
      <c r="H527" s="201"/>
      <c r="I527" s="201"/>
      <c r="J527" s="201"/>
      <c r="K527" s="201"/>
      <c r="L527" s="201"/>
      <c r="M527" s="201"/>
      <c r="N527" s="201"/>
      <c r="O527" s="201"/>
      <c r="P527" s="201"/>
      <c r="Q527" s="201"/>
      <c r="R527" s="201"/>
      <c r="S527" s="201"/>
    </row>
    <row r="528" spans="2:19" s="187" customFormat="1" ht="18" customHeight="1">
      <c r="B528" s="201"/>
      <c r="C528" s="201"/>
      <c r="D528" s="201"/>
      <c r="E528" s="201"/>
      <c r="F528" s="201"/>
      <c r="G528" s="201"/>
      <c r="H528" s="201"/>
      <c r="I528" s="201"/>
      <c r="J528" s="201"/>
      <c r="K528" s="201"/>
      <c r="L528" s="201"/>
      <c r="M528" s="201"/>
      <c r="N528" s="201"/>
      <c r="O528" s="201"/>
      <c r="P528" s="201"/>
      <c r="Q528" s="201"/>
      <c r="R528" s="201"/>
      <c r="S528" s="201"/>
    </row>
    <row r="529" spans="2:19" s="187" customFormat="1" ht="18" customHeight="1">
      <c r="B529" s="201"/>
      <c r="C529" s="201"/>
      <c r="D529" s="201"/>
      <c r="E529" s="201"/>
      <c r="F529" s="201"/>
      <c r="G529" s="201"/>
      <c r="H529" s="201"/>
      <c r="I529" s="201"/>
      <c r="J529" s="201"/>
      <c r="K529" s="201"/>
      <c r="L529" s="201"/>
      <c r="M529" s="201"/>
      <c r="N529" s="201"/>
      <c r="O529" s="201"/>
      <c r="P529" s="201"/>
      <c r="Q529" s="201"/>
      <c r="R529" s="201"/>
      <c r="S529" s="201"/>
    </row>
    <row r="530" spans="2:19" s="187" customFormat="1" ht="18" customHeight="1">
      <c r="B530" s="201"/>
      <c r="C530" s="201"/>
      <c r="D530" s="201"/>
      <c r="E530" s="201"/>
      <c r="F530" s="201"/>
      <c r="G530" s="201"/>
      <c r="H530" s="201"/>
      <c r="I530" s="201"/>
      <c r="J530" s="201"/>
      <c r="K530" s="201"/>
      <c r="L530" s="201"/>
      <c r="M530" s="201"/>
      <c r="N530" s="201"/>
      <c r="O530" s="201"/>
      <c r="P530" s="201"/>
      <c r="Q530" s="201"/>
      <c r="R530" s="201"/>
      <c r="S530" s="201"/>
    </row>
    <row r="531" spans="2:19" s="187" customFormat="1" ht="18" customHeight="1">
      <c r="B531" s="201"/>
      <c r="C531" s="201"/>
      <c r="D531" s="201"/>
      <c r="E531" s="201"/>
      <c r="F531" s="201"/>
      <c r="G531" s="201"/>
      <c r="H531" s="201"/>
      <c r="I531" s="201"/>
      <c r="J531" s="201"/>
      <c r="K531" s="201"/>
      <c r="L531" s="201"/>
      <c r="M531" s="201"/>
      <c r="N531" s="201"/>
      <c r="O531" s="201"/>
      <c r="P531" s="201"/>
      <c r="Q531" s="201"/>
      <c r="R531" s="201"/>
      <c r="S531" s="201"/>
    </row>
    <row r="532" spans="2:19" s="187" customFormat="1" ht="18" customHeight="1">
      <c r="B532" s="201"/>
      <c r="C532" s="201"/>
      <c r="D532" s="201"/>
      <c r="E532" s="201"/>
      <c r="F532" s="201"/>
      <c r="G532" s="201"/>
      <c r="H532" s="201"/>
      <c r="I532" s="201"/>
      <c r="J532" s="201"/>
      <c r="K532" s="201"/>
      <c r="L532" s="201"/>
      <c r="M532" s="201"/>
      <c r="N532" s="201"/>
      <c r="O532" s="201"/>
      <c r="P532" s="201"/>
      <c r="Q532" s="201"/>
      <c r="R532" s="201"/>
      <c r="S532" s="201"/>
    </row>
    <row r="533" spans="2:19" s="187" customFormat="1" ht="18" customHeight="1">
      <c r="B533" s="201"/>
      <c r="C533" s="201"/>
      <c r="D533" s="201"/>
      <c r="E533" s="201"/>
      <c r="F533" s="201"/>
      <c r="G533" s="201"/>
      <c r="H533" s="201"/>
      <c r="I533" s="201"/>
      <c r="J533" s="201"/>
      <c r="K533" s="201"/>
      <c r="L533" s="201"/>
      <c r="M533" s="201"/>
      <c r="N533" s="201"/>
      <c r="O533" s="201"/>
      <c r="P533" s="201"/>
      <c r="Q533" s="201"/>
      <c r="R533" s="201"/>
      <c r="S533" s="201"/>
    </row>
    <row r="534" spans="2:19" s="187" customFormat="1" ht="18" customHeight="1">
      <c r="B534" s="201"/>
      <c r="C534" s="201"/>
      <c r="D534" s="201"/>
      <c r="E534" s="201"/>
      <c r="F534" s="201"/>
      <c r="G534" s="201"/>
      <c r="H534" s="201"/>
      <c r="I534" s="201"/>
      <c r="J534" s="201"/>
      <c r="K534" s="201"/>
      <c r="L534" s="201"/>
      <c r="M534" s="201"/>
      <c r="N534" s="201"/>
      <c r="O534" s="201"/>
      <c r="P534" s="201"/>
      <c r="Q534" s="201"/>
      <c r="R534" s="201"/>
      <c r="S534" s="201"/>
    </row>
    <row r="535" spans="2:19" s="187" customFormat="1" ht="18" customHeight="1">
      <c r="B535" s="201"/>
      <c r="C535" s="201"/>
      <c r="D535" s="201"/>
      <c r="E535" s="201"/>
      <c r="F535" s="201"/>
      <c r="G535" s="201"/>
      <c r="H535" s="201"/>
      <c r="I535" s="201"/>
      <c r="J535" s="201"/>
      <c r="K535" s="201"/>
      <c r="L535" s="201"/>
      <c r="M535" s="201"/>
      <c r="N535" s="201"/>
      <c r="O535" s="201"/>
      <c r="P535" s="201"/>
      <c r="Q535" s="201"/>
      <c r="R535" s="201"/>
      <c r="S535" s="201"/>
    </row>
    <row r="536" spans="2:19" s="187" customFormat="1" ht="18" customHeight="1">
      <c r="B536" s="201"/>
      <c r="C536" s="201"/>
      <c r="D536" s="201"/>
      <c r="E536" s="201"/>
      <c r="F536" s="201"/>
      <c r="G536" s="201"/>
      <c r="H536" s="201"/>
      <c r="I536" s="201"/>
      <c r="J536" s="201"/>
      <c r="K536" s="201"/>
      <c r="L536" s="201"/>
      <c r="M536" s="201"/>
      <c r="N536" s="201"/>
      <c r="O536" s="201"/>
      <c r="P536" s="201"/>
      <c r="Q536" s="201"/>
      <c r="R536" s="201"/>
      <c r="S536" s="201"/>
    </row>
    <row r="537" spans="2:19" s="187" customFormat="1" ht="18" customHeight="1">
      <c r="B537" s="201"/>
      <c r="C537" s="201"/>
      <c r="D537" s="201"/>
      <c r="E537" s="201"/>
      <c r="F537" s="201"/>
      <c r="G537" s="201"/>
      <c r="H537" s="201"/>
      <c r="I537" s="201"/>
      <c r="J537" s="201"/>
      <c r="K537" s="201"/>
      <c r="L537" s="201"/>
      <c r="M537" s="201"/>
      <c r="N537" s="201"/>
      <c r="O537" s="201"/>
      <c r="P537" s="201"/>
      <c r="Q537" s="201"/>
      <c r="R537" s="201"/>
      <c r="S537" s="201"/>
    </row>
    <row r="538" spans="2:19" s="187" customFormat="1" ht="18" customHeight="1">
      <c r="B538" s="201"/>
      <c r="C538" s="201"/>
      <c r="D538" s="201"/>
      <c r="E538" s="201"/>
      <c r="F538" s="201"/>
      <c r="G538" s="201"/>
      <c r="H538" s="201"/>
      <c r="I538" s="201"/>
      <c r="J538" s="201"/>
      <c r="K538" s="201"/>
      <c r="L538" s="201"/>
      <c r="M538" s="201"/>
      <c r="N538" s="201"/>
      <c r="O538" s="201"/>
      <c r="P538" s="201"/>
      <c r="Q538" s="201"/>
      <c r="R538" s="201"/>
      <c r="S538" s="201"/>
    </row>
    <row r="539" spans="2:19" s="187" customFormat="1" ht="18" customHeight="1">
      <c r="B539" s="201"/>
      <c r="C539" s="201"/>
      <c r="D539" s="201"/>
      <c r="E539" s="201"/>
      <c r="F539" s="201"/>
      <c r="G539" s="201"/>
      <c r="H539" s="201"/>
      <c r="I539" s="201"/>
      <c r="J539" s="201"/>
      <c r="K539" s="201"/>
      <c r="L539" s="201"/>
      <c r="M539" s="201"/>
      <c r="N539" s="201"/>
      <c r="O539" s="201"/>
      <c r="P539" s="201"/>
      <c r="Q539" s="201"/>
      <c r="R539" s="201"/>
      <c r="S539" s="201"/>
    </row>
    <row r="540" spans="2:19" s="187" customFormat="1" ht="18" customHeight="1">
      <c r="B540" s="201"/>
      <c r="C540" s="201"/>
      <c r="D540" s="201"/>
      <c r="E540" s="201"/>
      <c r="F540" s="201"/>
      <c r="G540" s="201"/>
      <c r="H540" s="201"/>
      <c r="I540" s="201"/>
      <c r="J540" s="201"/>
      <c r="K540" s="201"/>
      <c r="L540" s="201"/>
      <c r="M540" s="201"/>
      <c r="N540" s="201"/>
      <c r="O540" s="201"/>
      <c r="P540" s="201"/>
      <c r="Q540" s="201"/>
      <c r="R540" s="201"/>
      <c r="S540" s="201"/>
    </row>
    <row r="541" spans="2:19" s="187" customFormat="1" ht="18" customHeight="1">
      <c r="B541" s="201"/>
      <c r="C541" s="201"/>
      <c r="D541" s="201"/>
      <c r="E541" s="201"/>
      <c r="F541" s="201"/>
      <c r="G541" s="201"/>
      <c r="H541" s="201"/>
      <c r="I541" s="201"/>
      <c r="J541" s="201"/>
      <c r="K541" s="201"/>
      <c r="L541" s="201"/>
      <c r="M541" s="201"/>
      <c r="N541" s="201"/>
      <c r="O541" s="201"/>
      <c r="P541" s="201"/>
      <c r="Q541" s="201"/>
      <c r="R541" s="201"/>
      <c r="S541" s="201"/>
    </row>
    <row r="542" spans="2:19" s="187" customFormat="1" ht="18" customHeight="1">
      <c r="B542" s="201"/>
      <c r="C542" s="201"/>
      <c r="D542" s="201"/>
      <c r="E542" s="201"/>
      <c r="F542" s="201"/>
      <c r="G542" s="201"/>
      <c r="H542" s="201"/>
      <c r="I542" s="201"/>
      <c r="J542" s="201"/>
      <c r="K542" s="201"/>
      <c r="L542" s="201"/>
      <c r="M542" s="201"/>
      <c r="N542" s="201"/>
      <c r="O542" s="201"/>
      <c r="P542" s="201"/>
      <c r="Q542" s="201"/>
      <c r="R542" s="201"/>
      <c r="S542" s="201"/>
    </row>
    <row r="543" spans="2:19" s="187" customFormat="1" ht="18" customHeight="1">
      <c r="B543" s="201"/>
      <c r="C543" s="201"/>
      <c r="D543" s="201"/>
      <c r="E543" s="201"/>
      <c r="F543" s="201"/>
      <c r="G543" s="201"/>
      <c r="H543" s="201"/>
      <c r="I543" s="201"/>
      <c r="J543" s="201"/>
      <c r="K543" s="201"/>
      <c r="L543" s="201"/>
      <c r="M543" s="201"/>
      <c r="N543" s="201"/>
      <c r="O543" s="201"/>
      <c r="P543" s="201"/>
      <c r="Q543" s="201"/>
      <c r="R543" s="201"/>
      <c r="S543" s="201"/>
    </row>
    <row r="544" spans="2:19" s="187" customFormat="1" ht="18" customHeight="1">
      <c r="B544" s="201"/>
      <c r="C544" s="201"/>
      <c r="D544" s="201"/>
      <c r="E544" s="201"/>
      <c r="F544" s="201"/>
      <c r="G544" s="201"/>
      <c r="H544" s="201"/>
      <c r="I544" s="201"/>
      <c r="J544" s="201"/>
      <c r="K544" s="201"/>
      <c r="L544" s="201"/>
      <c r="M544" s="201"/>
      <c r="N544" s="201"/>
      <c r="O544" s="201"/>
      <c r="P544" s="201"/>
      <c r="Q544" s="201"/>
      <c r="R544" s="201"/>
      <c r="S544" s="201"/>
    </row>
    <row r="545" spans="2:19" s="187" customFormat="1" ht="18" customHeight="1">
      <c r="B545" s="201"/>
      <c r="C545" s="201"/>
      <c r="D545" s="201"/>
      <c r="E545" s="201"/>
      <c r="F545" s="201"/>
      <c r="G545" s="201"/>
      <c r="H545" s="201"/>
      <c r="I545" s="201"/>
      <c r="J545" s="201"/>
      <c r="K545" s="201"/>
      <c r="L545" s="201"/>
      <c r="M545" s="201"/>
      <c r="N545" s="201"/>
      <c r="O545" s="201"/>
      <c r="P545" s="201"/>
      <c r="Q545" s="201"/>
      <c r="R545" s="201"/>
      <c r="S545" s="201"/>
    </row>
    <row r="546" spans="2:19" s="187" customFormat="1" ht="18" customHeight="1">
      <c r="B546" s="201"/>
      <c r="C546" s="201"/>
      <c r="D546" s="201"/>
      <c r="E546" s="201"/>
      <c r="F546" s="201"/>
      <c r="G546" s="201"/>
      <c r="H546" s="201"/>
      <c r="I546" s="201"/>
      <c r="J546" s="201"/>
      <c r="K546" s="201"/>
      <c r="L546" s="201"/>
      <c r="M546" s="201"/>
      <c r="N546" s="201"/>
      <c r="O546" s="201"/>
      <c r="P546" s="201"/>
      <c r="Q546" s="201"/>
      <c r="R546" s="201"/>
      <c r="S546" s="201"/>
    </row>
    <row r="547" spans="2:19" s="187" customFormat="1" ht="18" customHeight="1">
      <c r="B547" s="201"/>
      <c r="C547" s="201"/>
      <c r="D547" s="201"/>
      <c r="E547" s="201"/>
      <c r="F547" s="201"/>
      <c r="G547" s="201"/>
      <c r="H547" s="201"/>
      <c r="I547" s="201"/>
      <c r="J547" s="201"/>
      <c r="K547" s="201"/>
      <c r="L547" s="201"/>
      <c r="M547" s="201"/>
      <c r="N547" s="201"/>
      <c r="O547" s="201"/>
      <c r="P547" s="201"/>
      <c r="Q547" s="201"/>
      <c r="R547" s="201"/>
      <c r="S547" s="201"/>
    </row>
    <row r="548" spans="2:19" s="187" customFormat="1" ht="18" customHeight="1">
      <c r="B548" s="201"/>
      <c r="C548" s="201"/>
      <c r="D548" s="201"/>
      <c r="E548" s="201"/>
      <c r="F548" s="201"/>
      <c r="G548" s="201"/>
      <c r="H548" s="201"/>
      <c r="I548" s="201"/>
      <c r="J548" s="201"/>
      <c r="K548" s="201"/>
      <c r="L548" s="201"/>
      <c r="M548" s="201"/>
      <c r="N548" s="201"/>
      <c r="O548" s="201"/>
      <c r="P548" s="201"/>
      <c r="Q548" s="201"/>
      <c r="R548" s="201"/>
      <c r="S548" s="201"/>
    </row>
    <row r="549" spans="2:19" s="187" customFormat="1" ht="18" customHeight="1">
      <c r="B549" s="201"/>
      <c r="C549" s="201"/>
      <c r="D549" s="201"/>
      <c r="E549" s="201"/>
      <c r="F549" s="201"/>
      <c r="G549" s="201"/>
      <c r="H549" s="201"/>
      <c r="I549" s="201"/>
      <c r="J549" s="201"/>
      <c r="K549" s="201"/>
      <c r="L549" s="201"/>
      <c r="M549" s="201"/>
      <c r="N549" s="201"/>
      <c r="O549" s="201"/>
      <c r="P549" s="201"/>
      <c r="Q549" s="201"/>
      <c r="R549" s="201"/>
      <c r="S549" s="201"/>
    </row>
    <row r="550" spans="2:19" s="187" customFormat="1" ht="18" customHeight="1">
      <c r="B550" s="201"/>
      <c r="C550" s="201"/>
      <c r="D550" s="201"/>
      <c r="E550" s="201"/>
      <c r="F550" s="201"/>
      <c r="G550" s="201"/>
      <c r="H550" s="201"/>
      <c r="I550" s="201"/>
      <c r="J550" s="201"/>
      <c r="K550" s="201"/>
      <c r="L550" s="201"/>
      <c r="M550" s="201"/>
      <c r="N550" s="201"/>
      <c r="O550" s="201"/>
      <c r="P550" s="201"/>
      <c r="Q550" s="201"/>
      <c r="R550" s="201"/>
      <c r="S550" s="201"/>
    </row>
    <row r="551" spans="2:19" s="187" customFormat="1" ht="18" customHeight="1">
      <c r="B551" s="201"/>
      <c r="C551" s="201"/>
      <c r="D551" s="201"/>
      <c r="E551" s="201"/>
      <c r="F551" s="201"/>
      <c r="G551" s="201"/>
      <c r="H551" s="201"/>
      <c r="I551" s="201"/>
      <c r="J551" s="201"/>
      <c r="K551" s="201"/>
      <c r="L551" s="201"/>
      <c r="M551" s="201"/>
      <c r="N551" s="201"/>
      <c r="O551" s="201"/>
      <c r="P551" s="201"/>
      <c r="Q551" s="201"/>
      <c r="R551" s="201"/>
      <c r="S551" s="201"/>
    </row>
    <row r="552" spans="2:19" s="187" customFormat="1" ht="18" customHeight="1">
      <c r="B552" s="201"/>
      <c r="C552" s="201"/>
      <c r="D552" s="201"/>
      <c r="E552" s="201"/>
      <c r="F552" s="201"/>
      <c r="G552" s="201"/>
      <c r="H552" s="201"/>
      <c r="I552" s="201"/>
      <c r="J552" s="201"/>
      <c r="K552" s="201"/>
      <c r="L552" s="201"/>
      <c r="M552" s="201"/>
      <c r="N552" s="201"/>
      <c r="O552" s="201"/>
      <c r="P552" s="201"/>
      <c r="Q552" s="201"/>
      <c r="R552" s="201"/>
      <c r="S552" s="201"/>
    </row>
    <row r="553" spans="2:19" s="187" customFormat="1" ht="18" customHeight="1">
      <c r="B553" s="201"/>
      <c r="C553" s="201"/>
      <c r="D553" s="201"/>
      <c r="E553" s="201"/>
      <c r="F553" s="201"/>
      <c r="G553" s="201"/>
      <c r="H553" s="201"/>
      <c r="I553" s="201"/>
      <c r="J553" s="201"/>
      <c r="K553" s="201"/>
      <c r="L553" s="201"/>
      <c r="M553" s="201"/>
      <c r="N553" s="201"/>
      <c r="O553" s="201"/>
      <c r="P553" s="201"/>
      <c r="Q553" s="201"/>
      <c r="R553" s="201"/>
      <c r="S553" s="201"/>
    </row>
    <row r="554" spans="2:19" s="187" customFormat="1" ht="18" customHeight="1">
      <c r="B554" s="201"/>
      <c r="C554" s="201"/>
      <c r="D554" s="201"/>
      <c r="E554" s="201"/>
      <c r="F554" s="201"/>
      <c r="G554" s="201"/>
      <c r="H554" s="201"/>
      <c r="I554" s="201"/>
      <c r="J554" s="201"/>
      <c r="K554" s="201"/>
      <c r="L554" s="201"/>
      <c r="M554" s="201"/>
      <c r="N554" s="201"/>
      <c r="O554" s="201"/>
      <c r="P554" s="201"/>
      <c r="Q554" s="201"/>
      <c r="R554" s="201"/>
      <c r="S554" s="201"/>
    </row>
    <row r="555" spans="2:19" s="187" customFormat="1" ht="18" customHeight="1">
      <c r="B555" s="201"/>
      <c r="C555" s="201"/>
      <c r="D555" s="201"/>
      <c r="E555" s="201"/>
      <c r="F555" s="201"/>
      <c r="G555" s="201"/>
      <c r="H555" s="201"/>
      <c r="I555" s="201"/>
      <c r="J555" s="201"/>
      <c r="K555" s="201"/>
      <c r="L555" s="201"/>
      <c r="M555" s="201"/>
      <c r="N555" s="201"/>
      <c r="O555" s="201"/>
      <c r="P555" s="201"/>
      <c r="Q555" s="201"/>
      <c r="R555" s="201"/>
      <c r="S555" s="201"/>
    </row>
    <row r="556" spans="2:19" s="187" customFormat="1" ht="18" customHeight="1">
      <c r="B556" s="201"/>
      <c r="C556" s="201"/>
      <c r="D556" s="201"/>
      <c r="E556" s="201"/>
      <c r="F556" s="201"/>
      <c r="G556" s="201"/>
      <c r="H556" s="201"/>
      <c r="I556" s="201"/>
      <c r="J556" s="201"/>
      <c r="K556" s="201"/>
      <c r="L556" s="201"/>
      <c r="M556" s="201"/>
      <c r="N556" s="201"/>
      <c r="O556" s="201"/>
      <c r="P556" s="201"/>
      <c r="Q556" s="201"/>
      <c r="R556" s="201"/>
      <c r="S556" s="201"/>
    </row>
    <row r="557" spans="2:19" s="187" customFormat="1" ht="18" customHeight="1">
      <c r="B557" s="201"/>
      <c r="C557" s="201"/>
      <c r="D557" s="201"/>
      <c r="E557" s="201"/>
      <c r="F557" s="201"/>
      <c r="G557" s="201"/>
      <c r="H557" s="201"/>
      <c r="I557" s="201"/>
      <c r="J557" s="201"/>
      <c r="K557" s="201"/>
      <c r="L557" s="201"/>
      <c r="M557" s="201"/>
      <c r="N557" s="201"/>
      <c r="O557" s="201"/>
      <c r="P557" s="201"/>
      <c r="Q557" s="201"/>
      <c r="R557" s="201"/>
      <c r="S557" s="201"/>
    </row>
    <row r="558" spans="2:19" s="187" customFormat="1" ht="18" customHeight="1">
      <c r="B558" s="201"/>
      <c r="C558" s="201"/>
      <c r="D558" s="201"/>
      <c r="E558" s="201"/>
      <c r="F558" s="201"/>
      <c r="G558" s="201"/>
      <c r="H558" s="201"/>
      <c r="I558" s="201"/>
      <c r="J558" s="201"/>
      <c r="K558" s="201"/>
      <c r="L558" s="201"/>
      <c r="M558" s="201"/>
      <c r="N558" s="201"/>
      <c r="O558" s="201"/>
      <c r="P558" s="201"/>
      <c r="Q558" s="201"/>
      <c r="R558" s="201"/>
      <c r="S558" s="201"/>
    </row>
    <row r="559" spans="2:19" s="187" customFormat="1" ht="18" customHeight="1">
      <c r="B559" s="201"/>
      <c r="C559" s="201"/>
      <c r="D559" s="201"/>
      <c r="E559" s="201"/>
      <c r="F559" s="201"/>
      <c r="G559" s="201"/>
      <c r="H559" s="201"/>
      <c r="I559" s="201"/>
      <c r="J559" s="201"/>
      <c r="K559" s="201"/>
      <c r="L559" s="201"/>
      <c r="M559" s="201"/>
      <c r="N559" s="201"/>
      <c r="O559" s="201"/>
      <c r="P559" s="201"/>
      <c r="Q559" s="201"/>
      <c r="R559" s="201"/>
      <c r="S559" s="201"/>
    </row>
    <row r="560" spans="2:19" s="187" customFormat="1" ht="18" customHeight="1">
      <c r="B560" s="201"/>
      <c r="C560" s="201"/>
      <c r="D560" s="201"/>
      <c r="E560" s="201"/>
      <c r="F560" s="201"/>
      <c r="G560" s="201"/>
      <c r="H560" s="201"/>
      <c r="I560" s="201"/>
      <c r="J560" s="201"/>
      <c r="K560" s="201"/>
      <c r="L560" s="201"/>
      <c r="M560" s="201"/>
      <c r="N560" s="201"/>
      <c r="O560" s="201"/>
      <c r="P560" s="201"/>
      <c r="Q560" s="201"/>
      <c r="R560" s="201"/>
      <c r="S560" s="201"/>
    </row>
    <row r="561" spans="2:19" s="187" customFormat="1" ht="18" customHeight="1">
      <c r="B561" s="201"/>
      <c r="C561" s="201"/>
      <c r="D561" s="201"/>
      <c r="E561" s="201"/>
      <c r="F561" s="201"/>
      <c r="G561" s="201"/>
      <c r="H561" s="201"/>
      <c r="I561" s="201"/>
      <c r="J561" s="201"/>
      <c r="K561" s="201"/>
      <c r="L561" s="201"/>
      <c r="M561" s="201"/>
      <c r="N561" s="201"/>
      <c r="O561" s="201"/>
      <c r="P561" s="201"/>
      <c r="Q561" s="201"/>
      <c r="R561" s="201"/>
      <c r="S561" s="201"/>
    </row>
    <row r="562" spans="2:19" s="187" customFormat="1" ht="18" customHeight="1">
      <c r="B562" s="201"/>
      <c r="C562" s="201"/>
      <c r="D562" s="201"/>
      <c r="E562" s="201"/>
      <c r="F562" s="201"/>
      <c r="G562" s="201"/>
      <c r="H562" s="201"/>
      <c r="I562" s="201"/>
      <c r="J562" s="201"/>
      <c r="K562" s="201"/>
      <c r="L562" s="201"/>
      <c r="M562" s="201"/>
      <c r="N562" s="201"/>
      <c r="O562" s="201"/>
      <c r="P562" s="201"/>
      <c r="Q562" s="201"/>
      <c r="R562" s="201"/>
      <c r="S562" s="201"/>
    </row>
    <row r="563" spans="2:19" s="187" customFormat="1" ht="18" customHeight="1">
      <c r="B563" s="201"/>
      <c r="C563" s="201"/>
      <c r="D563" s="201"/>
      <c r="E563" s="201"/>
      <c r="F563" s="201"/>
      <c r="G563" s="201"/>
      <c r="H563" s="201"/>
      <c r="I563" s="201"/>
      <c r="J563" s="201"/>
      <c r="K563" s="201"/>
      <c r="L563" s="201"/>
      <c r="M563" s="201"/>
      <c r="N563" s="201"/>
      <c r="O563" s="201"/>
      <c r="P563" s="201"/>
      <c r="Q563" s="201"/>
      <c r="R563" s="201"/>
      <c r="S563" s="201"/>
    </row>
    <row r="564" spans="2:19" s="187" customFormat="1" ht="18" customHeight="1">
      <c r="B564" s="201"/>
      <c r="C564" s="201"/>
      <c r="D564" s="201"/>
      <c r="E564" s="201"/>
      <c r="F564" s="201"/>
      <c r="G564" s="201"/>
      <c r="H564" s="201"/>
      <c r="I564" s="201"/>
      <c r="J564" s="201"/>
      <c r="K564" s="201"/>
      <c r="L564" s="201"/>
      <c r="M564" s="201"/>
      <c r="N564" s="201"/>
      <c r="O564" s="201"/>
      <c r="P564" s="201"/>
      <c r="Q564" s="201"/>
      <c r="R564" s="201"/>
      <c r="S564" s="201"/>
    </row>
    <row r="565" spans="2:19" s="187" customFormat="1" ht="18" customHeight="1">
      <c r="B565" s="201"/>
      <c r="C565" s="201"/>
      <c r="D565" s="201"/>
      <c r="E565" s="201"/>
      <c r="F565" s="201"/>
      <c r="G565" s="201"/>
      <c r="H565" s="201"/>
      <c r="I565" s="201"/>
      <c r="J565" s="201"/>
      <c r="K565" s="201"/>
      <c r="L565" s="201"/>
      <c r="M565" s="201"/>
      <c r="N565" s="201"/>
      <c r="O565" s="201"/>
      <c r="P565" s="201"/>
      <c r="Q565" s="201"/>
      <c r="R565" s="201"/>
      <c r="S565" s="201"/>
    </row>
    <row r="566" spans="2:19" s="187" customFormat="1" ht="18" customHeight="1">
      <c r="B566" s="201"/>
      <c r="C566" s="201"/>
      <c r="D566" s="201"/>
      <c r="E566" s="201"/>
      <c r="F566" s="201"/>
      <c r="G566" s="201"/>
      <c r="H566" s="201"/>
      <c r="I566" s="201"/>
      <c r="J566" s="201"/>
      <c r="K566" s="201"/>
      <c r="L566" s="201"/>
      <c r="M566" s="201"/>
      <c r="N566" s="201"/>
      <c r="O566" s="201"/>
      <c r="P566" s="201"/>
      <c r="Q566" s="201"/>
      <c r="R566" s="201"/>
      <c r="S566" s="201"/>
    </row>
    <row r="567" spans="2:19" s="187" customFormat="1" ht="18" customHeight="1">
      <c r="B567" s="201"/>
      <c r="C567" s="201"/>
      <c r="D567" s="201"/>
      <c r="E567" s="201"/>
      <c r="F567" s="201"/>
      <c r="G567" s="201"/>
      <c r="H567" s="201"/>
      <c r="I567" s="201"/>
      <c r="J567" s="201"/>
      <c r="K567" s="201"/>
      <c r="L567" s="201"/>
      <c r="M567" s="201"/>
      <c r="N567" s="201"/>
      <c r="O567" s="201"/>
      <c r="P567" s="201"/>
      <c r="Q567" s="201"/>
      <c r="R567" s="201"/>
      <c r="S567" s="201"/>
    </row>
    <row r="568" spans="2:19" s="187" customFormat="1" ht="18" customHeight="1">
      <c r="B568" s="201"/>
      <c r="C568" s="201"/>
      <c r="D568" s="201"/>
      <c r="E568" s="201"/>
      <c r="F568" s="201"/>
      <c r="G568" s="201"/>
      <c r="H568" s="201"/>
      <c r="I568" s="201"/>
      <c r="J568" s="201"/>
      <c r="K568" s="201"/>
      <c r="L568" s="201"/>
      <c r="M568" s="201"/>
      <c r="N568" s="201"/>
      <c r="O568" s="201"/>
      <c r="P568" s="201"/>
      <c r="Q568" s="201"/>
      <c r="R568" s="201"/>
      <c r="S568" s="201"/>
    </row>
    <row r="569" spans="2:19" s="187" customFormat="1" ht="18" customHeight="1">
      <c r="B569" s="201"/>
      <c r="C569" s="201"/>
      <c r="D569" s="201"/>
      <c r="E569" s="201"/>
      <c r="F569" s="201"/>
      <c r="G569" s="201"/>
      <c r="H569" s="201"/>
      <c r="I569" s="201"/>
      <c r="J569" s="201"/>
      <c r="K569" s="201"/>
      <c r="L569" s="201"/>
      <c r="M569" s="201"/>
      <c r="N569" s="201"/>
      <c r="O569" s="201"/>
      <c r="P569" s="201"/>
      <c r="Q569" s="201"/>
      <c r="R569" s="201"/>
      <c r="S569" s="201"/>
    </row>
    <row r="570" spans="2:19" s="187" customFormat="1" ht="18" customHeight="1">
      <c r="B570" s="201"/>
      <c r="C570" s="201"/>
      <c r="D570" s="201"/>
      <c r="E570" s="201"/>
      <c r="F570" s="201"/>
      <c r="G570" s="201"/>
      <c r="H570" s="201"/>
      <c r="I570" s="201"/>
      <c r="J570" s="201"/>
      <c r="K570" s="201"/>
      <c r="L570" s="201"/>
      <c r="M570" s="201"/>
      <c r="N570" s="201"/>
      <c r="O570" s="201"/>
      <c r="P570" s="201"/>
      <c r="Q570" s="201"/>
      <c r="R570" s="201"/>
      <c r="S570" s="201"/>
    </row>
    <row r="571" spans="2:19" s="187" customFormat="1" ht="18" customHeight="1">
      <c r="B571" s="201"/>
      <c r="C571" s="201"/>
      <c r="D571" s="201"/>
      <c r="E571" s="201"/>
      <c r="F571" s="201"/>
      <c r="G571" s="201"/>
      <c r="H571" s="201"/>
      <c r="I571" s="201"/>
      <c r="J571" s="201"/>
      <c r="K571" s="201"/>
      <c r="L571" s="201"/>
      <c r="M571" s="201"/>
      <c r="N571" s="201"/>
      <c r="O571" s="201"/>
      <c r="P571" s="201"/>
      <c r="Q571" s="201"/>
      <c r="R571" s="201"/>
      <c r="S571" s="201"/>
    </row>
    <row r="572" spans="2:19" s="187" customFormat="1" ht="18" customHeight="1">
      <c r="B572" s="201"/>
      <c r="C572" s="201"/>
      <c r="D572" s="201"/>
      <c r="E572" s="201"/>
      <c r="F572" s="201"/>
      <c r="G572" s="201"/>
      <c r="H572" s="201"/>
      <c r="I572" s="201"/>
      <c r="J572" s="201"/>
      <c r="K572" s="201"/>
      <c r="L572" s="201"/>
      <c r="M572" s="201"/>
      <c r="N572" s="201"/>
      <c r="O572" s="201"/>
      <c r="P572" s="201"/>
      <c r="Q572" s="201"/>
      <c r="R572" s="201"/>
      <c r="S572" s="201"/>
    </row>
    <row r="573" spans="2:19" s="187" customFormat="1" ht="18" customHeight="1">
      <c r="B573" s="201"/>
      <c r="C573" s="201"/>
      <c r="D573" s="201"/>
      <c r="E573" s="201"/>
      <c r="F573" s="201"/>
      <c r="G573" s="201"/>
      <c r="H573" s="201"/>
      <c r="I573" s="201"/>
      <c r="J573" s="201"/>
      <c r="K573" s="201"/>
      <c r="L573" s="201"/>
      <c r="M573" s="201"/>
      <c r="N573" s="201"/>
      <c r="O573" s="201"/>
      <c r="P573" s="201"/>
      <c r="Q573" s="201"/>
      <c r="R573" s="201"/>
      <c r="S573" s="201"/>
    </row>
    <row r="574" spans="2:19" s="187" customFormat="1" ht="18" customHeight="1">
      <c r="B574" s="201"/>
      <c r="C574" s="201"/>
      <c r="D574" s="201"/>
      <c r="E574" s="201"/>
      <c r="F574" s="201"/>
      <c r="G574" s="201"/>
      <c r="H574" s="201"/>
      <c r="I574" s="201"/>
      <c r="J574" s="201"/>
      <c r="K574" s="201"/>
      <c r="L574" s="201"/>
      <c r="M574" s="201"/>
      <c r="N574" s="201"/>
      <c r="O574" s="201"/>
      <c r="P574" s="201"/>
      <c r="Q574" s="201"/>
      <c r="R574" s="201"/>
      <c r="S574" s="201"/>
    </row>
    <row r="575" spans="2:19" s="187" customFormat="1" ht="18" customHeight="1">
      <c r="B575" s="201"/>
      <c r="C575" s="201"/>
      <c r="D575" s="201"/>
      <c r="E575" s="201"/>
      <c r="F575" s="201"/>
      <c r="G575" s="201"/>
      <c r="H575" s="201"/>
      <c r="I575" s="201"/>
      <c r="J575" s="201"/>
      <c r="K575" s="201"/>
      <c r="L575" s="201"/>
      <c r="M575" s="201"/>
      <c r="N575" s="201"/>
      <c r="O575" s="201"/>
      <c r="P575" s="201"/>
      <c r="Q575" s="201"/>
      <c r="R575" s="201"/>
      <c r="S575" s="201"/>
    </row>
    <row r="576" spans="2:19" s="187" customFormat="1" ht="18" customHeight="1">
      <c r="B576" s="201"/>
      <c r="C576" s="201"/>
      <c r="D576" s="201"/>
      <c r="E576" s="201"/>
      <c r="F576" s="201"/>
      <c r="G576" s="201"/>
      <c r="H576" s="201"/>
      <c r="I576" s="201"/>
      <c r="J576" s="201"/>
      <c r="K576" s="201"/>
      <c r="L576" s="201"/>
      <c r="M576" s="201"/>
      <c r="N576" s="201"/>
      <c r="O576" s="201"/>
      <c r="P576" s="201"/>
      <c r="Q576" s="201"/>
      <c r="R576" s="201"/>
      <c r="S576" s="201"/>
    </row>
    <row r="577" spans="2:19" s="187" customFormat="1" ht="18" customHeight="1">
      <c r="B577" s="201"/>
      <c r="C577" s="201"/>
      <c r="D577" s="201"/>
      <c r="E577" s="201"/>
      <c r="F577" s="201"/>
      <c r="G577" s="201"/>
      <c r="H577" s="201"/>
      <c r="I577" s="201"/>
      <c r="J577" s="201"/>
      <c r="K577" s="201"/>
      <c r="L577" s="201"/>
      <c r="M577" s="201"/>
      <c r="N577" s="201"/>
      <c r="O577" s="201"/>
      <c r="P577" s="201"/>
      <c r="Q577" s="201"/>
      <c r="R577" s="201"/>
      <c r="S577" s="201"/>
    </row>
    <row r="578" spans="2:19" s="187" customFormat="1" ht="18" customHeight="1">
      <c r="B578" s="201"/>
      <c r="C578" s="201"/>
      <c r="D578" s="201"/>
      <c r="E578" s="201"/>
      <c r="F578" s="201"/>
      <c r="G578" s="201"/>
      <c r="H578" s="201"/>
      <c r="I578" s="201"/>
      <c r="J578" s="201"/>
      <c r="K578" s="201"/>
      <c r="L578" s="201"/>
      <c r="M578" s="201"/>
      <c r="N578" s="201"/>
      <c r="O578" s="201"/>
      <c r="P578" s="201"/>
      <c r="Q578" s="201"/>
      <c r="R578" s="201"/>
      <c r="S578" s="201"/>
    </row>
    <row r="579" spans="2:19" s="187" customFormat="1" ht="18" customHeight="1">
      <c r="B579" s="201"/>
      <c r="C579" s="201"/>
      <c r="D579" s="201"/>
      <c r="E579" s="201"/>
      <c r="F579" s="201"/>
      <c r="G579" s="201"/>
      <c r="H579" s="201"/>
      <c r="I579" s="201"/>
      <c r="J579" s="201"/>
      <c r="K579" s="201"/>
      <c r="L579" s="201"/>
      <c r="M579" s="201"/>
      <c r="N579" s="201"/>
      <c r="O579" s="201"/>
      <c r="P579" s="201"/>
      <c r="Q579" s="201"/>
      <c r="R579" s="201"/>
      <c r="S579" s="201"/>
    </row>
    <row r="580" spans="2:19" s="187" customFormat="1" ht="18" customHeight="1">
      <c r="B580" s="201"/>
      <c r="C580" s="201"/>
      <c r="D580" s="201"/>
      <c r="E580" s="201"/>
      <c r="F580" s="201"/>
      <c r="G580" s="201"/>
      <c r="H580" s="201"/>
      <c r="I580" s="201"/>
      <c r="J580" s="201"/>
      <c r="K580" s="201"/>
      <c r="L580" s="201"/>
      <c r="M580" s="201"/>
      <c r="N580" s="201"/>
      <c r="O580" s="201"/>
      <c r="P580" s="201"/>
      <c r="Q580" s="201"/>
      <c r="R580" s="201"/>
      <c r="S580" s="201"/>
    </row>
    <row r="581" spans="2:19" s="187" customFormat="1" ht="18" customHeight="1">
      <c r="B581" s="201"/>
      <c r="C581" s="201"/>
      <c r="D581" s="201"/>
      <c r="E581" s="201"/>
      <c r="F581" s="201"/>
      <c r="G581" s="201"/>
      <c r="H581" s="201"/>
      <c r="I581" s="201"/>
      <c r="J581" s="201"/>
      <c r="K581" s="201"/>
      <c r="L581" s="201"/>
      <c r="M581" s="201"/>
      <c r="N581" s="201"/>
      <c r="O581" s="201"/>
      <c r="P581" s="201"/>
      <c r="Q581" s="201"/>
      <c r="R581" s="201"/>
      <c r="S581" s="201"/>
    </row>
    <row r="582" spans="2:19" s="187" customFormat="1" ht="18" customHeight="1">
      <c r="B582" s="201"/>
      <c r="C582" s="201"/>
      <c r="D582" s="201"/>
      <c r="E582" s="201"/>
      <c r="F582" s="201"/>
      <c r="G582" s="201"/>
      <c r="H582" s="201"/>
      <c r="I582" s="201"/>
      <c r="J582" s="201"/>
      <c r="K582" s="201"/>
      <c r="L582" s="201"/>
      <c r="M582" s="201"/>
      <c r="N582" s="201"/>
      <c r="O582" s="201"/>
      <c r="P582" s="201"/>
      <c r="Q582" s="201"/>
      <c r="R582" s="201"/>
      <c r="S582" s="201"/>
    </row>
    <row r="583" spans="2:19" s="187" customFormat="1" ht="18" customHeight="1">
      <c r="B583" s="201"/>
      <c r="C583" s="201"/>
      <c r="D583" s="201"/>
      <c r="E583" s="201"/>
      <c r="F583" s="201"/>
      <c r="G583" s="201"/>
      <c r="H583" s="201"/>
      <c r="I583" s="201"/>
      <c r="J583" s="201"/>
      <c r="K583" s="201"/>
      <c r="L583" s="201"/>
      <c r="M583" s="201"/>
      <c r="N583" s="201"/>
      <c r="O583" s="201"/>
      <c r="P583" s="201"/>
      <c r="Q583" s="201"/>
      <c r="R583" s="201"/>
      <c r="S583" s="201"/>
    </row>
    <row r="584" spans="2:19" s="187" customFormat="1" ht="18" customHeight="1">
      <c r="B584" s="201"/>
      <c r="C584" s="201"/>
      <c r="D584" s="201"/>
      <c r="E584" s="201"/>
      <c r="F584" s="201"/>
      <c r="G584" s="201"/>
      <c r="H584" s="201"/>
      <c r="I584" s="201"/>
      <c r="J584" s="201"/>
      <c r="K584" s="201"/>
      <c r="L584" s="201"/>
      <c r="M584" s="201"/>
      <c r="N584" s="201"/>
      <c r="O584" s="201"/>
      <c r="P584" s="201"/>
      <c r="Q584" s="201"/>
      <c r="R584" s="201"/>
      <c r="S584" s="201"/>
    </row>
    <row r="585" spans="2:19" s="187" customFormat="1" ht="18" customHeight="1">
      <c r="B585" s="201"/>
      <c r="C585" s="201"/>
      <c r="D585" s="201"/>
      <c r="E585" s="201"/>
      <c r="F585" s="201"/>
      <c r="G585" s="201"/>
      <c r="H585" s="201"/>
      <c r="I585" s="201"/>
      <c r="J585" s="201"/>
      <c r="K585" s="201"/>
      <c r="L585" s="201"/>
      <c r="M585" s="201"/>
      <c r="N585" s="201"/>
      <c r="O585" s="201"/>
      <c r="P585" s="201"/>
      <c r="Q585" s="201"/>
      <c r="R585" s="201"/>
      <c r="S585" s="201"/>
    </row>
    <row r="586" spans="2:19" s="187" customFormat="1" ht="18" customHeight="1">
      <c r="B586" s="201"/>
      <c r="C586" s="201"/>
      <c r="D586" s="201"/>
      <c r="E586" s="201"/>
      <c r="F586" s="201"/>
      <c r="G586" s="201"/>
      <c r="H586" s="201"/>
      <c r="I586" s="201"/>
      <c r="J586" s="201"/>
      <c r="K586" s="201"/>
      <c r="L586" s="201"/>
      <c r="M586" s="201"/>
      <c r="N586" s="201"/>
      <c r="O586" s="201"/>
      <c r="P586" s="201"/>
      <c r="Q586" s="201"/>
      <c r="R586" s="201"/>
      <c r="S586" s="201"/>
    </row>
    <row r="587" spans="2:19" s="187" customFormat="1" ht="18" customHeight="1">
      <c r="B587" s="201"/>
      <c r="C587" s="201"/>
      <c r="D587" s="201"/>
      <c r="E587" s="201"/>
      <c r="F587" s="201"/>
      <c r="G587" s="201"/>
      <c r="H587" s="201"/>
      <c r="I587" s="201"/>
      <c r="J587" s="201"/>
      <c r="K587" s="201"/>
      <c r="L587" s="201"/>
      <c r="M587" s="201"/>
      <c r="N587" s="201"/>
      <c r="O587" s="201"/>
      <c r="P587" s="201"/>
      <c r="Q587" s="201"/>
      <c r="R587" s="201"/>
      <c r="S587" s="201"/>
    </row>
    <row r="588" spans="2:19" s="187" customFormat="1" ht="18" customHeight="1">
      <c r="B588" s="201"/>
      <c r="C588" s="201"/>
      <c r="D588" s="201"/>
      <c r="E588" s="201"/>
      <c r="F588" s="201"/>
      <c r="G588" s="201"/>
      <c r="H588" s="201"/>
      <c r="I588" s="201"/>
      <c r="J588" s="201"/>
      <c r="K588" s="201"/>
      <c r="L588" s="201"/>
      <c r="M588" s="201"/>
      <c r="N588" s="201"/>
      <c r="O588" s="201"/>
      <c r="P588" s="201"/>
      <c r="Q588" s="201"/>
      <c r="R588" s="201"/>
      <c r="S588" s="201"/>
    </row>
    <row r="589" spans="2:19" s="187" customFormat="1" ht="18" customHeight="1">
      <c r="B589" s="201"/>
      <c r="C589" s="201"/>
      <c r="D589" s="201"/>
      <c r="E589" s="201"/>
      <c r="F589" s="201"/>
      <c r="G589" s="201"/>
      <c r="H589" s="201"/>
      <c r="I589" s="201"/>
      <c r="J589" s="201"/>
      <c r="K589" s="201"/>
      <c r="L589" s="201"/>
      <c r="M589" s="201"/>
      <c r="N589" s="201"/>
      <c r="O589" s="201"/>
      <c r="P589" s="201"/>
      <c r="Q589" s="201"/>
      <c r="R589" s="201"/>
      <c r="S589" s="201"/>
    </row>
    <row r="590" spans="2:19" s="187" customFormat="1" ht="18" customHeight="1">
      <c r="B590" s="201"/>
      <c r="C590" s="201"/>
      <c r="D590" s="201"/>
      <c r="E590" s="201"/>
      <c r="F590" s="201"/>
      <c r="G590" s="201"/>
      <c r="H590" s="201"/>
      <c r="I590" s="201"/>
      <c r="J590" s="201"/>
      <c r="K590" s="201"/>
      <c r="L590" s="201"/>
      <c r="M590" s="201"/>
      <c r="N590" s="201"/>
      <c r="O590" s="201"/>
      <c r="P590" s="201"/>
      <c r="Q590" s="201"/>
      <c r="R590" s="201"/>
      <c r="S590" s="201"/>
    </row>
    <row r="591" spans="2:19" s="187" customFormat="1" ht="18" customHeight="1">
      <c r="B591" s="201"/>
      <c r="C591" s="201"/>
      <c r="D591" s="201"/>
      <c r="E591" s="201"/>
      <c r="F591" s="201"/>
      <c r="G591" s="201"/>
      <c r="H591" s="201"/>
      <c r="I591" s="201"/>
      <c r="J591" s="201"/>
      <c r="K591" s="201"/>
      <c r="L591" s="201"/>
      <c r="M591" s="201"/>
      <c r="N591" s="201"/>
      <c r="O591" s="201"/>
      <c r="P591" s="201"/>
      <c r="Q591" s="201"/>
      <c r="R591" s="201"/>
      <c r="S591" s="201"/>
    </row>
    <row r="592" spans="2:19" s="187" customFormat="1" ht="18" customHeight="1">
      <c r="B592" s="201"/>
      <c r="C592" s="201"/>
      <c r="D592" s="201"/>
      <c r="E592" s="201"/>
      <c r="F592" s="201"/>
      <c r="G592" s="201"/>
      <c r="H592" s="201"/>
      <c r="I592" s="201"/>
      <c r="J592" s="201"/>
      <c r="K592" s="201"/>
      <c r="L592" s="201"/>
      <c r="M592" s="201"/>
      <c r="N592" s="201"/>
      <c r="O592" s="201"/>
      <c r="P592" s="201"/>
      <c r="Q592" s="201"/>
      <c r="R592" s="201"/>
      <c r="S592" s="201"/>
    </row>
    <row r="593" spans="2:19" s="187" customFormat="1" ht="18" customHeight="1">
      <c r="B593" s="201"/>
      <c r="C593" s="201"/>
      <c r="D593" s="201"/>
      <c r="E593" s="201"/>
      <c r="F593" s="201"/>
      <c r="G593" s="201"/>
      <c r="H593" s="201"/>
      <c r="I593" s="201"/>
      <c r="J593" s="201"/>
      <c r="K593" s="201"/>
      <c r="L593" s="201"/>
      <c r="M593" s="201"/>
      <c r="N593" s="201"/>
      <c r="O593" s="201"/>
      <c r="P593" s="201"/>
      <c r="Q593" s="201"/>
      <c r="R593" s="201"/>
      <c r="S593" s="201"/>
    </row>
    <row r="594" spans="2:19" s="187" customFormat="1" ht="18" customHeight="1">
      <c r="B594" s="201"/>
      <c r="C594" s="201"/>
      <c r="D594" s="201"/>
      <c r="E594" s="201"/>
      <c r="F594" s="201"/>
      <c r="G594" s="201"/>
      <c r="H594" s="201"/>
      <c r="I594" s="201"/>
      <c r="J594" s="201"/>
      <c r="K594" s="201"/>
      <c r="L594" s="201"/>
      <c r="M594" s="201"/>
      <c r="N594" s="201"/>
      <c r="O594" s="201"/>
      <c r="P594" s="201"/>
      <c r="Q594" s="201"/>
      <c r="R594" s="201"/>
      <c r="S594" s="201"/>
    </row>
    <row r="595" spans="2:19" s="187" customFormat="1" ht="18" customHeight="1">
      <c r="B595" s="201"/>
      <c r="C595" s="201"/>
      <c r="D595" s="201"/>
      <c r="E595" s="201"/>
      <c r="F595" s="201"/>
      <c r="G595" s="201"/>
      <c r="H595" s="201"/>
      <c r="I595" s="201"/>
      <c r="J595" s="201"/>
      <c r="K595" s="201"/>
      <c r="L595" s="201"/>
      <c r="M595" s="201"/>
      <c r="N595" s="201"/>
      <c r="O595" s="201"/>
      <c r="P595" s="201"/>
      <c r="Q595" s="201"/>
      <c r="R595" s="201"/>
      <c r="S595" s="201"/>
    </row>
    <row r="596" spans="2:19" s="187" customFormat="1" ht="18" customHeight="1">
      <c r="B596" s="201"/>
      <c r="C596" s="201"/>
      <c r="D596" s="201"/>
      <c r="E596" s="201"/>
      <c r="F596" s="201"/>
      <c r="G596" s="201"/>
      <c r="H596" s="201"/>
      <c r="I596" s="201"/>
      <c r="J596" s="201"/>
      <c r="K596" s="201"/>
      <c r="L596" s="201"/>
      <c r="M596" s="201"/>
      <c r="N596" s="201"/>
      <c r="O596" s="201"/>
      <c r="P596" s="201"/>
      <c r="Q596" s="201"/>
      <c r="R596" s="201"/>
      <c r="S596" s="201"/>
    </row>
    <row r="597" spans="2:19" s="187" customFormat="1" ht="18" customHeight="1">
      <c r="B597" s="201"/>
      <c r="C597" s="201"/>
      <c r="D597" s="201"/>
      <c r="E597" s="201"/>
      <c r="F597" s="201"/>
      <c r="G597" s="201"/>
      <c r="H597" s="201"/>
      <c r="I597" s="201"/>
      <c r="J597" s="201"/>
      <c r="K597" s="201"/>
      <c r="L597" s="201"/>
      <c r="M597" s="201"/>
      <c r="N597" s="201"/>
      <c r="O597" s="201"/>
      <c r="P597" s="201"/>
      <c r="Q597" s="201"/>
      <c r="R597" s="201"/>
      <c r="S597" s="201"/>
    </row>
    <row r="598" spans="2:19" s="187" customFormat="1" ht="18" customHeight="1">
      <c r="B598" s="201"/>
      <c r="C598" s="201"/>
      <c r="D598" s="201"/>
      <c r="E598" s="201"/>
      <c r="F598" s="201"/>
      <c r="G598" s="201"/>
      <c r="H598" s="201"/>
      <c r="I598" s="201"/>
      <c r="J598" s="201"/>
      <c r="K598" s="201"/>
      <c r="L598" s="201"/>
      <c r="M598" s="201"/>
      <c r="N598" s="201"/>
      <c r="O598" s="201"/>
      <c r="P598" s="201"/>
      <c r="Q598" s="201"/>
      <c r="R598" s="201"/>
      <c r="S598" s="201"/>
    </row>
    <row r="599" spans="2:19" s="187" customFormat="1" ht="18" customHeight="1">
      <c r="B599" s="201"/>
      <c r="C599" s="201"/>
      <c r="D599" s="201"/>
      <c r="E599" s="201"/>
      <c r="F599" s="201"/>
      <c r="G599" s="201"/>
      <c r="H599" s="201"/>
      <c r="I599" s="201"/>
      <c r="J599" s="201"/>
      <c r="K599" s="201"/>
      <c r="L599" s="201"/>
      <c r="M599" s="201"/>
      <c r="N599" s="201"/>
      <c r="O599" s="201"/>
      <c r="P599" s="201"/>
      <c r="Q599" s="201"/>
      <c r="R599" s="201"/>
      <c r="S599" s="201"/>
    </row>
    <row r="600" spans="2:19" s="187" customFormat="1" ht="18" customHeight="1">
      <c r="B600" s="201"/>
      <c r="C600" s="201"/>
      <c r="D600" s="201"/>
      <c r="E600" s="201"/>
      <c r="F600" s="201"/>
      <c r="G600" s="201"/>
      <c r="H600" s="201"/>
      <c r="I600" s="201"/>
      <c r="J600" s="201"/>
      <c r="K600" s="201"/>
      <c r="L600" s="201"/>
      <c r="M600" s="201"/>
      <c r="N600" s="201"/>
      <c r="O600" s="201"/>
      <c r="P600" s="201"/>
      <c r="Q600" s="201"/>
      <c r="R600" s="201"/>
      <c r="S600" s="201"/>
    </row>
    <row r="601" spans="2:19" s="187" customFormat="1" ht="18" customHeight="1">
      <c r="B601" s="201"/>
      <c r="C601" s="201"/>
      <c r="D601" s="201"/>
      <c r="E601" s="201"/>
      <c r="F601" s="201"/>
      <c r="G601" s="201"/>
      <c r="H601" s="201"/>
      <c r="I601" s="201"/>
      <c r="J601" s="201"/>
      <c r="K601" s="201"/>
      <c r="L601" s="201"/>
      <c r="M601" s="201"/>
      <c r="N601" s="201"/>
      <c r="O601" s="201"/>
      <c r="P601" s="201"/>
      <c r="Q601" s="201"/>
      <c r="R601" s="201"/>
      <c r="S601" s="201"/>
    </row>
    <row r="602" spans="2:19" s="187" customFormat="1" ht="18" customHeight="1">
      <c r="B602" s="201"/>
      <c r="C602" s="201"/>
      <c r="D602" s="201"/>
      <c r="E602" s="201"/>
      <c r="F602" s="201"/>
      <c r="G602" s="201"/>
      <c r="H602" s="201"/>
      <c r="I602" s="201"/>
      <c r="J602" s="201"/>
      <c r="K602" s="201"/>
      <c r="L602" s="201"/>
      <c r="M602" s="201"/>
      <c r="N602" s="201"/>
      <c r="O602" s="201"/>
      <c r="P602" s="201"/>
      <c r="Q602" s="201"/>
      <c r="R602" s="201"/>
      <c r="S602" s="201"/>
    </row>
    <row r="603" spans="2:19" s="187" customFormat="1" ht="18" customHeight="1">
      <c r="B603" s="201"/>
      <c r="C603" s="201"/>
      <c r="D603" s="201"/>
      <c r="E603" s="201"/>
      <c r="F603" s="201"/>
      <c r="G603" s="201"/>
      <c r="H603" s="201"/>
      <c r="I603" s="201"/>
      <c r="J603" s="201"/>
      <c r="K603" s="201"/>
      <c r="L603" s="201"/>
      <c r="M603" s="201"/>
      <c r="N603" s="201"/>
      <c r="O603" s="201"/>
      <c r="P603" s="201"/>
      <c r="Q603" s="201"/>
      <c r="R603" s="201"/>
      <c r="S603" s="201"/>
    </row>
    <row r="604" spans="2:19" s="187" customFormat="1" ht="18" customHeight="1">
      <c r="B604" s="201"/>
      <c r="C604" s="201"/>
      <c r="D604" s="201"/>
      <c r="E604" s="201"/>
      <c r="F604" s="201"/>
      <c r="G604" s="201"/>
      <c r="H604" s="201"/>
      <c r="I604" s="201"/>
      <c r="J604" s="201"/>
      <c r="K604" s="201"/>
      <c r="L604" s="201"/>
      <c r="M604" s="201"/>
      <c r="N604" s="201"/>
      <c r="O604" s="201"/>
      <c r="P604" s="201"/>
      <c r="Q604" s="201"/>
      <c r="R604" s="201"/>
      <c r="S604" s="201"/>
    </row>
    <row r="605" spans="2:19" s="187" customFormat="1" ht="18" customHeight="1">
      <c r="B605" s="201"/>
      <c r="C605" s="201"/>
      <c r="D605" s="201"/>
      <c r="E605" s="201"/>
      <c r="F605" s="201"/>
      <c r="G605" s="201"/>
      <c r="H605" s="201"/>
      <c r="I605" s="201"/>
      <c r="J605" s="201"/>
      <c r="K605" s="201"/>
      <c r="L605" s="201"/>
      <c r="M605" s="201"/>
      <c r="N605" s="201"/>
      <c r="O605" s="201"/>
      <c r="P605" s="201"/>
      <c r="Q605" s="201"/>
      <c r="R605" s="201"/>
      <c r="S605" s="201"/>
    </row>
    <row r="606" spans="2:19" s="187" customFormat="1" ht="18" customHeight="1">
      <c r="B606" s="201"/>
      <c r="C606" s="201"/>
      <c r="D606" s="201"/>
      <c r="E606" s="201"/>
      <c r="F606" s="201"/>
      <c r="G606" s="201"/>
      <c r="H606" s="201"/>
      <c r="I606" s="201"/>
      <c r="J606" s="201"/>
      <c r="K606" s="201"/>
      <c r="L606" s="201"/>
      <c r="M606" s="201"/>
      <c r="N606" s="201"/>
      <c r="O606" s="201"/>
      <c r="P606" s="201"/>
      <c r="Q606" s="201"/>
      <c r="R606" s="201"/>
      <c r="S606" s="201"/>
    </row>
    <row r="607" spans="2:19" s="187" customFormat="1" ht="18" customHeight="1">
      <c r="B607" s="201"/>
      <c r="C607" s="201"/>
      <c r="D607" s="201"/>
      <c r="E607" s="201"/>
      <c r="F607" s="201"/>
      <c r="G607" s="201"/>
      <c r="H607" s="201"/>
      <c r="I607" s="201"/>
      <c r="J607" s="201"/>
      <c r="K607" s="201"/>
      <c r="L607" s="201"/>
      <c r="M607" s="201"/>
      <c r="N607" s="201"/>
      <c r="O607" s="201"/>
      <c r="P607" s="201"/>
      <c r="Q607" s="201"/>
      <c r="R607" s="201"/>
      <c r="S607" s="201"/>
    </row>
    <row r="608" spans="2:19" s="187" customFormat="1" ht="18" customHeight="1">
      <c r="B608" s="201"/>
      <c r="C608" s="201"/>
      <c r="D608" s="201"/>
      <c r="E608" s="201"/>
      <c r="F608" s="201"/>
      <c r="G608" s="201"/>
      <c r="H608" s="201"/>
      <c r="I608" s="201"/>
      <c r="J608" s="201"/>
      <c r="K608" s="201"/>
      <c r="L608" s="201"/>
      <c r="M608" s="201"/>
      <c r="N608" s="201"/>
      <c r="O608" s="201"/>
      <c r="P608" s="201"/>
      <c r="Q608" s="201"/>
      <c r="R608" s="201"/>
      <c r="S608" s="201"/>
    </row>
    <row r="609" spans="2:19" s="187" customFormat="1" ht="18" customHeight="1">
      <c r="B609" s="201"/>
      <c r="C609" s="201"/>
      <c r="D609" s="201"/>
      <c r="E609" s="201"/>
      <c r="F609" s="201"/>
      <c r="G609" s="201"/>
      <c r="H609" s="201"/>
      <c r="I609" s="201"/>
      <c r="J609" s="201"/>
      <c r="K609" s="201"/>
      <c r="L609" s="201"/>
      <c r="M609" s="201"/>
      <c r="N609" s="201"/>
      <c r="O609" s="201"/>
      <c r="P609" s="201"/>
      <c r="Q609" s="201"/>
      <c r="R609" s="201"/>
      <c r="S609" s="201"/>
    </row>
    <row r="610" spans="2:19" s="187" customFormat="1" ht="18" customHeight="1">
      <c r="B610" s="201"/>
      <c r="C610" s="201"/>
      <c r="D610" s="201"/>
      <c r="E610" s="201"/>
      <c r="F610" s="201"/>
      <c r="G610" s="201"/>
      <c r="H610" s="201"/>
      <c r="I610" s="201"/>
      <c r="J610" s="201"/>
      <c r="K610" s="201"/>
      <c r="L610" s="201"/>
      <c r="M610" s="201"/>
      <c r="N610" s="201"/>
      <c r="O610" s="201"/>
      <c r="P610" s="201"/>
      <c r="Q610" s="201"/>
      <c r="R610" s="201"/>
      <c r="S610" s="201"/>
    </row>
    <row r="611" spans="2:19" s="187" customFormat="1" ht="18" customHeight="1">
      <c r="B611" s="201"/>
      <c r="C611" s="201"/>
      <c r="D611" s="201"/>
      <c r="E611" s="201"/>
      <c r="F611" s="201"/>
      <c r="G611" s="201"/>
      <c r="H611" s="201"/>
      <c r="I611" s="201"/>
      <c r="J611" s="201"/>
      <c r="K611" s="201"/>
      <c r="L611" s="201"/>
      <c r="M611" s="201"/>
      <c r="N611" s="201"/>
      <c r="O611" s="201"/>
      <c r="P611" s="201"/>
      <c r="Q611" s="201"/>
      <c r="R611" s="201"/>
      <c r="S611" s="201"/>
    </row>
    <row r="612" spans="2:19" s="187" customFormat="1" ht="18" customHeight="1">
      <c r="B612" s="201"/>
      <c r="C612" s="201"/>
      <c r="D612" s="201"/>
      <c r="E612" s="201"/>
      <c r="F612" s="201"/>
      <c r="G612" s="201"/>
      <c r="H612" s="201"/>
      <c r="I612" s="201"/>
      <c r="J612" s="201"/>
      <c r="K612" s="201"/>
      <c r="L612" s="201"/>
      <c r="M612" s="201"/>
      <c r="N612" s="201"/>
      <c r="O612" s="201"/>
      <c r="P612" s="201"/>
      <c r="Q612" s="201"/>
      <c r="R612" s="201"/>
      <c r="S612" s="201"/>
    </row>
    <row r="613" spans="2:19" s="187" customFormat="1" ht="18" customHeight="1">
      <c r="B613" s="201"/>
      <c r="C613" s="201"/>
      <c r="D613" s="201"/>
      <c r="E613" s="201"/>
      <c r="F613" s="201"/>
      <c r="G613" s="201"/>
      <c r="H613" s="201"/>
      <c r="I613" s="201"/>
      <c r="J613" s="201"/>
      <c r="K613" s="201"/>
      <c r="L613" s="201"/>
      <c r="M613" s="201"/>
      <c r="N613" s="201"/>
      <c r="O613" s="201"/>
      <c r="P613" s="201"/>
      <c r="Q613" s="201"/>
      <c r="R613" s="201"/>
      <c r="S613" s="201"/>
    </row>
    <row r="614" spans="2:19" s="187" customFormat="1" ht="18" customHeight="1">
      <c r="B614" s="201"/>
      <c r="C614" s="201"/>
      <c r="D614" s="201"/>
      <c r="E614" s="201"/>
      <c r="F614" s="201"/>
      <c r="G614" s="201"/>
      <c r="H614" s="201"/>
      <c r="I614" s="201"/>
      <c r="J614" s="201"/>
      <c r="K614" s="201"/>
      <c r="L614" s="201"/>
      <c r="M614" s="201"/>
      <c r="N614" s="201"/>
      <c r="O614" s="201"/>
      <c r="P614" s="201"/>
      <c r="Q614" s="201"/>
      <c r="R614" s="201"/>
      <c r="S614" s="201"/>
    </row>
    <row r="615" spans="2:19" s="187" customFormat="1" ht="18" customHeight="1">
      <c r="B615" s="201"/>
      <c r="C615" s="201"/>
      <c r="D615" s="201"/>
      <c r="E615" s="201"/>
      <c r="F615" s="201"/>
      <c r="G615" s="201"/>
      <c r="H615" s="201"/>
      <c r="I615" s="201"/>
      <c r="J615" s="201"/>
      <c r="K615" s="201"/>
      <c r="L615" s="201"/>
      <c r="M615" s="201"/>
      <c r="N615" s="201"/>
      <c r="O615" s="201"/>
      <c r="P615" s="201"/>
      <c r="Q615" s="201"/>
      <c r="R615" s="201"/>
      <c r="S615" s="201"/>
    </row>
    <row r="616" spans="2:19" s="187" customFormat="1" ht="18" customHeight="1">
      <c r="B616" s="201"/>
      <c r="C616" s="201"/>
      <c r="D616" s="201"/>
      <c r="E616" s="201"/>
      <c r="F616" s="201"/>
      <c r="G616" s="201"/>
      <c r="H616" s="201"/>
      <c r="I616" s="201"/>
      <c r="J616" s="201"/>
      <c r="K616" s="201"/>
      <c r="L616" s="201"/>
      <c r="M616" s="201"/>
      <c r="N616" s="201"/>
      <c r="O616" s="201"/>
      <c r="P616" s="201"/>
      <c r="Q616" s="201"/>
      <c r="R616" s="201"/>
      <c r="S616" s="201"/>
    </row>
    <row r="617" spans="2:19" s="187" customFormat="1" ht="18" customHeight="1">
      <c r="B617" s="201"/>
      <c r="C617" s="201"/>
      <c r="D617" s="201"/>
      <c r="E617" s="201"/>
      <c r="F617" s="201"/>
      <c r="G617" s="201"/>
      <c r="H617" s="201"/>
      <c r="I617" s="201"/>
      <c r="J617" s="201"/>
      <c r="K617" s="201"/>
      <c r="L617" s="201"/>
      <c r="M617" s="201"/>
      <c r="N617" s="201"/>
      <c r="O617" s="201"/>
      <c r="P617" s="201"/>
      <c r="Q617" s="201"/>
      <c r="R617" s="201"/>
      <c r="S617" s="201"/>
    </row>
    <row r="618" spans="2:19" s="187" customFormat="1" ht="18" customHeight="1">
      <c r="B618" s="201"/>
      <c r="C618" s="201"/>
      <c r="D618" s="201"/>
      <c r="E618" s="201"/>
      <c r="F618" s="201"/>
      <c r="G618" s="201"/>
      <c r="H618" s="201"/>
      <c r="I618" s="201"/>
      <c r="J618" s="201"/>
      <c r="K618" s="201"/>
      <c r="L618" s="201"/>
      <c r="M618" s="201"/>
      <c r="N618" s="201"/>
      <c r="O618" s="201"/>
      <c r="P618" s="201"/>
      <c r="Q618" s="201"/>
      <c r="R618" s="201"/>
      <c r="S618" s="201"/>
    </row>
    <row r="619" spans="2:19" s="187" customFormat="1" ht="18" customHeight="1">
      <c r="B619" s="201"/>
      <c r="C619" s="201"/>
      <c r="D619" s="201"/>
      <c r="E619" s="201"/>
      <c r="F619" s="201"/>
      <c r="G619" s="201"/>
      <c r="H619" s="201"/>
      <c r="I619" s="201"/>
      <c r="J619" s="201"/>
      <c r="K619" s="201"/>
      <c r="L619" s="201"/>
      <c r="M619" s="201"/>
      <c r="N619" s="201"/>
      <c r="O619" s="201"/>
      <c r="P619" s="201"/>
      <c r="Q619" s="201"/>
      <c r="R619" s="201"/>
      <c r="S619" s="201"/>
    </row>
    <row r="620" spans="2:19" s="187" customFormat="1" ht="18" customHeight="1">
      <c r="B620" s="201"/>
      <c r="C620" s="201"/>
      <c r="D620" s="201"/>
      <c r="E620" s="201"/>
      <c r="F620" s="201"/>
      <c r="G620" s="201"/>
      <c r="H620" s="201"/>
      <c r="I620" s="201"/>
      <c r="J620" s="201"/>
      <c r="K620" s="201"/>
      <c r="L620" s="201"/>
      <c r="M620" s="201"/>
      <c r="N620" s="201"/>
      <c r="O620" s="201"/>
      <c r="P620" s="201"/>
      <c r="Q620" s="201"/>
      <c r="R620" s="201"/>
      <c r="S620" s="201"/>
    </row>
    <row r="621" spans="2:19" s="187" customFormat="1" ht="18" customHeight="1">
      <c r="B621" s="201"/>
      <c r="C621" s="201"/>
      <c r="D621" s="201"/>
      <c r="E621" s="201"/>
      <c r="F621" s="201"/>
      <c r="G621" s="201"/>
      <c r="H621" s="201"/>
      <c r="I621" s="201"/>
      <c r="J621" s="201"/>
      <c r="K621" s="201"/>
      <c r="L621" s="201"/>
      <c r="M621" s="201"/>
      <c r="N621" s="201"/>
      <c r="O621" s="201"/>
      <c r="P621" s="201"/>
      <c r="Q621" s="201"/>
      <c r="R621" s="201"/>
      <c r="S621" s="201"/>
    </row>
    <row r="622" spans="2:19" s="187" customFormat="1" ht="18" customHeight="1">
      <c r="B622" s="201"/>
      <c r="C622" s="201"/>
      <c r="D622" s="201"/>
      <c r="E622" s="201"/>
      <c r="F622" s="201"/>
      <c r="G622" s="201"/>
      <c r="H622" s="201"/>
      <c r="I622" s="201"/>
      <c r="J622" s="201"/>
      <c r="K622" s="201"/>
      <c r="L622" s="201"/>
      <c r="M622" s="201"/>
      <c r="N622" s="201"/>
      <c r="O622" s="201"/>
      <c r="P622" s="201"/>
      <c r="Q622" s="201"/>
      <c r="R622" s="201"/>
      <c r="S622" s="201"/>
    </row>
    <row r="623" spans="2:19" s="187" customFormat="1" ht="18" customHeight="1">
      <c r="B623" s="201"/>
      <c r="C623" s="201"/>
      <c r="D623" s="201"/>
      <c r="E623" s="201"/>
      <c r="F623" s="201"/>
      <c r="G623" s="201"/>
      <c r="H623" s="201"/>
      <c r="I623" s="201"/>
      <c r="J623" s="201"/>
      <c r="K623" s="201"/>
      <c r="L623" s="201"/>
      <c r="M623" s="201"/>
      <c r="N623" s="201"/>
      <c r="O623" s="201"/>
      <c r="P623" s="201"/>
      <c r="Q623" s="201"/>
      <c r="R623" s="201"/>
      <c r="S623" s="201"/>
    </row>
    <row r="624" spans="2:19" s="187" customFormat="1" ht="18" customHeight="1">
      <c r="B624" s="201"/>
      <c r="C624" s="201"/>
      <c r="D624" s="201"/>
      <c r="E624" s="201"/>
      <c r="F624" s="201"/>
      <c r="G624" s="201"/>
      <c r="H624" s="201"/>
      <c r="I624" s="201"/>
      <c r="J624" s="201"/>
      <c r="K624" s="201"/>
      <c r="L624" s="201"/>
      <c r="M624" s="201"/>
      <c r="N624" s="201"/>
      <c r="O624" s="201"/>
      <c r="P624" s="201"/>
      <c r="Q624" s="201"/>
      <c r="R624" s="201"/>
      <c r="S624" s="201"/>
    </row>
    <row r="625" spans="2:19" s="187" customFormat="1" ht="18" customHeight="1">
      <c r="B625" s="201"/>
      <c r="C625" s="201"/>
      <c r="D625" s="201"/>
      <c r="E625" s="201"/>
      <c r="F625" s="201"/>
      <c r="G625" s="201"/>
      <c r="H625" s="201"/>
      <c r="I625" s="201"/>
      <c r="J625" s="201"/>
      <c r="K625" s="201"/>
      <c r="L625" s="201"/>
      <c r="M625" s="201"/>
      <c r="N625" s="201"/>
      <c r="O625" s="201"/>
      <c r="P625" s="201"/>
      <c r="Q625" s="201"/>
      <c r="R625" s="201"/>
      <c r="S625" s="201"/>
    </row>
    <row r="626" spans="2:19" s="187" customFormat="1" ht="18" customHeight="1">
      <c r="B626" s="201"/>
      <c r="C626" s="201"/>
      <c r="D626" s="201"/>
      <c r="E626" s="201"/>
      <c r="F626" s="201"/>
      <c r="G626" s="201"/>
      <c r="H626" s="201"/>
      <c r="I626" s="201"/>
      <c r="J626" s="201"/>
      <c r="K626" s="201"/>
      <c r="L626" s="201"/>
      <c r="M626" s="201"/>
      <c r="N626" s="201"/>
      <c r="O626" s="201"/>
      <c r="P626" s="201"/>
      <c r="Q626" s="201"/>
      <c r="R626" s="201"/>
      <c r="S626" s="201"/>
    </row>
    <row r="627" spans="2:19" s="187" customFormat="1" ht="18" customHeight="1">
      <c r="B627" s="201"/>
      <c r="C627" s="201"/>
      <c r="D627" s="201"/>
      <c r="E627" s="201"/>
      <c r="F627" s="201"/>
      <c r="G627" s="201"/>
      <c r="H627" s="201"/>
      <c r="I627" s="201"/>
      <c r="J627" s="201"/>
      <c r="K627" s="201"/>
      <c r="L627" s="201"/>
      <c r="M627" s="201"/>
      <c r="N627" s="201"/>
      <c r="O627" s="201"/>
      <c r="P627" s="201"/>
      <c r="Q627" s="201"/>
      <c r="R627" s="201"/>
      <c r="S627" s="201"/>
    </row>
    <row r="628" spans="2:19" s="187" customFormat="1" ht="18" customHeight="1">
      <c r="B628" s="201"/>
      <c r="C628" s="201"/>
      <c r="D628" s="201"/>
      <c r="E628" s="201"/>
      <c r="F628" s="201"/>
      <c r="G628" s="201"/>
      <c r="H628" s="201"/>
      <c r="I628" s="201"/>
      <c r="J628" s="201"/>
      <c r="K628" s="201"/>
      <c r="L628" s="201"/>
      <c r="M628" s="201"/>
      <c r="N628" s="201"/>
      <c r="O628" s="201"/>
      <c r="P628" s="201"/>
      <c r="Q628" s="201"/>
      <c r="R628" s="201"/>
      <c r="S628" s="201"/>
    </row>
    <row r="629" spans="2:19" s="187" customFormat="1" ht="18" customHeight="1">
      <c r="B629" s="201"/>
      <c r="C629" s="201"/>
      <c r="D629" s="201"/>
      <c r="E629" s="201"/>
      <c r="F629" s="201"/>
      <c r="G629" s="201"/>
      <c r="H629" s="201"/>
      <c r="I629" s="201"/>
      <c r="J629" s="201"/>
      <c r="K629" s="201"/>
      <c r="L629" s="201"/>
      <c r="M629" s="201"/>
      <c r="N629" s="201"/>
      <c r="O629" s="201"/>
      <c r="P629" s="201"/>
      <c r="Q629" s="201"/>
      <c r="R629" s="201"/>
      <c r="S629" s="201"/>
    </row>
    <row r="630" spans="2:19" s="187" customFormat="1" ht="18" customHeight="1">
      <c r="B630" s="201"/>
      <c r="C630" s="201"/>
      <c r="D630" s="201"/>
      <c r="E630" s="201"/>
      <c r="F630" s="201"/>
      <c r="G630" s="201"/>
      <c r="H630" s="201"/>
      <c r="I630" s="201"/>
      <c r="J630" s="201"/>
      <c r="K630" s="201"/>
      <c r="L630" s="201"/>
      <c r="M630" s="201"/>
      <c r="N630" s="201"/>
      <c r="O630" s="201"/>
      <c r="P630" s="201"/>
      <c r="Q630" s="201"/>
      <c r="R630" s="201"/>
      <c r="S630" s="201"/>
    </row>
    <row r="631" spans="2:19" s="187" customFormat="1" ht="18" customHeight="1">
      <c r="B631" s="201"/>
      <c r="C631" s="201"/>
      <c r="D631" s="201"/>
      <c r="E631" s="201"/>
      <c r="F631" s="201"/>
      <c r="G631" s="201"/>
      <c r="H631" s="201"/>
      <c r="I631" s="201"/>
      <c r="J631" s="201"/>
      <c r="K631" s="201"/>
      <c r="L631" s="201"/>
      <c r="M631" s="201"/>
      <c r="N631" s="201"/>
      <c r="O631" s="201"/>
      <c r="P631" s="201"/>
      <c r="Q631" s="201"/>
      <c r="R631" s="201"/>
      <c r="S631" s="201"/>
    </row>
    <row r="632" spans="2:19" s="187" customFormat="1" ht="18" customHeight="1">
      <c r="B632" s="201"/>
      <c r="C632" s="201"/>
      <c r="D632" s="201"/>
      <c r="E632" s="201"/>
      <c r="F632" s="201"/>
      <c r="G632" s="201"/>
      <c r="H632" s="201"/>
      <c r="I632" s="201"/>
      <c r="J632" s="201"/>
      <c r="K632" s="201"/>
      <c r="L632" s="201"/>
      <c r="M632" s="201"/>
      <c r="N632" s="201"/>
      <c r="O632" s="201"/>
      <c r="P632" s="201"/>
      <c r="Q632" s="201"/>
      <c r="R632" s="201"/>
      <c r="S632" s="201"/>
    </row>
    <row r="633" spans="2:19" s="187" customFormat="1" ht="18" customHeight="1">
      <c r="B633" s="201"/>
      <c r="C633" s="201"/>
      <c r="D633" s="201"/>
      <c r="E633" s="201"/>
      <c r="F633" s="201"/>
      <c r="G633" s="201"/>
      <c r="H633" s="201"/>
      <c r="I633" s="201"/>
      <c r="J633" s="201"/>
      <c r="K633" s="201"/>
      <c r="L633" s="201"/>
      <c r="M633" s="201"/>
      <c r="N633" s="201"/>
      <c r="O633" s="201"/>
      <c r="P633" s="201"/>
      <c r="Q633" s="201"/>
      <c r="R633" s="201"/>
      <c r="S633" s="201"/>
    </row>
    <row r="634" spans="2:19" s="187" customFormat="1" ht="18" customHeight="1">
      <c r="B634" s="201"/>
      <c r="C634" s="201"/>
      <c r="D634" s="201"/>
      <c r="E634" s="201"/>
      <c r="F634" s="201"/>
      <c r="G634" s="201"/>
      <c r="H634" s="201"/>
      <c r="I634" s="201"/>
      <c r="J634" s="201"/>
      <c r="K634" s="201"/>
      <c r="L634" s="201"/>
      <c r="M634" s="201"/>
      <c r="N634" s="201"/>
      <c r="O634" s="201"/>
      <c r="P634" s="201"/>
      <c r="Q634" s="201"/>
      <c r="R634" s="201"/>
      <c r="S634" s="201"/>
    </row>
    <row r="635" spans="2:19" s="187" customFormat="1" ht="18" customHeight="1">
      <c r="B635" s="201"/>
      <c r="C635" s="201"/>
      <c r="D635" s="201"/>
      <c r="E635" s="201"/>
      <c r="F635" s="201"/>
      <c r="G635" s="201"/>
      <c r="H635" s="201"/>
      <c r="I635" s="201"/>
      <c r="J635" s="201"/>
      <c r="K635" s="201"/>
      <c r="L635" s="201"/>
      <c r="M635" s="201"/>
      <c r="N635" s="201"/>
      <c r="O635" s="201"/>
      <c r="P635" s="201"/>
      <c r="Q635" s="201"/>
      <c r="R635" s="201"/>
      <c r="S635" s="201"/>
    </row>
    <row r="636" spans="2:19" s="187" customFormat="1" ht="18" customHeight="1">
      <c r="B636" s="201"/>
      <c r="C636" s="201"/>
      <c r="D636" s="201"/>
      <c r="E636" s="201"/>
      <c r="F636" s="201"/>
      <c r="G636" s="201"/>
      <c r="H636" s="201"/>
      <c r="I636" s="201"/>
      <c r="J636" s="201"/>
      <c r="K636" s="201"/>
      <c r="L636" s="201"/>
      <c r="M636" s="201"/>
      <c r="N636" s="201"/>
      <c r="O636" s="201"/>
      <c r="P636" s="201"/>
      <c r="Q636" s="201"/>
      <c r="R636" s="201"/>
      <c r="S636" s="201"/>
    </row>
    <row r="637" spans="2:19" s="187" customFormat="1" ht="18" customHeight="1">
      <c r="B637" s="201"/>
      <c r="C637" s="201"/>
      <c r="D637" s="201"/>
      <c r="E637" s="201"/>
      <c r="F637" s="201"/>
      <c r="G637" s="201"/>
      <c r="H637" s="201"/>
      <c r="I637" s="201"/>
      <c r="J637" s="201"/>
      <c r="K637" s="201"/>
      <c r="L637" s="201"/>
      <c r="M637" s="201"/>
      <c r="N637" s="201"/>
      <c r="O637" s="201"/>
      <c r="P637" s="201"/>
      <c r="Q637" s="201"/>
      <c r="R637" s="201"/>
      <c r="S637" s="201"/>
    </row>
    <row r="638" spans="2:19" s="187" customFormat="1" ht="18" customHeight="1">
      <c r="B638" s="201"/>
      <c r="C638" s="201"/>
      <c r="D638" s="201"/>
      <c r="E638" s="201"/>
      <c r="F638" s="201"/>
      <c r="G638" s="201"/>
      <c r="H638" s="201"/>
      <c r="I638" s="201"/>
      <c r="J638" s="201"/>
      <c r="K638" s="201"/>
      <c r="L638" s="201"/>
      <c r="M638" s="201"/>
      <c r="N638" s="201"/>
      <c r="O638" s="201"/>
      <c r="P638" s="201"/>
      <c r="Q638" s="201"/>
      <c r="R638" s="201"/>
      <c r="S638" s="201"/>
    </row>
    <row r="639" spans="2:19" s="187" customFormat="1" ht="18" customHeight="1">
      <c r="B639" s="201"/>
      <c r="C639" s="201"/>
      <c r="D639" s="201"/>
      <c r="E639" s="201"/>
      <c r="F639" s="201"/>
      <c r="G639" s="201"/>
      <c r="H639" s="201"/>
      <c r="I639" s="201"/>
      <c r="J639" s="201"/>
      <c r="K639" s="201"/>
      <c r="L639" s="201"/>
      <c r="M639" s="201"/>
      <c r="N639" s="201"/>
      <c r="O639" s="201"/>
      <c r="P639" s="201"/>
      <c r="Q639" s="201"/>
      <c r="R639" s="201"/>
      <c r="S639" s="201"/>
    </row>
    <row r="640" spans="2:19" s="187" customFormat="1" ht="18" customHeight="1">
      <c r="B640" s="201"/>
      <c r="C640" s="201"/>
      <c r="D640" s="201"/>
      <c r="E640" s="201"/>
      <c r="F640" s="201"/>
      <c r="G640" s="201"/>
      <c r="H640" s="201"/>
      <c r="I640" s="201"/>
      <c r="J640" s="201"/>
      <c r="K640" s="201"/>
      <c r="L640" s="201"/>
      <c r="M640" s="201"/>
      <c r="N640" s="201"/>
      <c r="O640" s="201"/>
      <c r="P640" s="201"/>
      <c r="Q640" s="201"/>
      <c r="R640" s="201"/>
      <c r="S640" s="201"/>
    </row>
    <row r="641" spans="2:19" s="187" customFormat="1" ht="18" customHeight="1">
      <c r="B641" s="201"/>
      <c r="C641" s="201"/>
      <c r="D641" s="201"/>
      <c r="E641" s="201"/>
      <c r="F641" s="201"/>
      <c r="G641" s="201"/>
      <c r="H641" s="201"/>
      <c r="I641" s="201"/>
      <c r="J641" s="201"/>
      <c r="K641" s="201"/>
      <c r="L641" s="201"/>
      <c r="M641" s="201"/>
      <c r="N641" s="201"/>
      <c r="O641" s="201"/>
      <c r="P641" s="201"/>
      <c r="Q641" s="201"/>
      <c r="R641" s="201"/>
      <c r="S641" s="201"/>
    </row>
    <row r="642" spans="2:19" s="187" customFormat="1" ht="18" customHeight="1">
      <c r="B642" s="201"/>
      <c r="C642" s="201"/>
      <c r="D642" s="201"/>
      <c r="E642" s="201"/>
      <c r="F642" s="201"/>
      <c r="G642" s="201"/>
      <c r="H642" s="201"/>
      <c r="I642" s="201"/>
      <c r="J642" s="201"/>
      <c r="K642" s="201"/>
      <c r="L642" s="201"/>
      <c r="M642" s="201"/>
      <c r="N642" s="201"/>
      <c r="O642" s="201"/>
      <c r="P642" s="201"/>
      <c r="Q642" s="201"/>
      <c r="R642" s="201"/>
      <c r="S642" s="201"/>
    </row>
    <row r="643" spans="2:19" s="187" customFormat="1" ht="18" customHeight="1">
      <c r="B643" s="201"/>
      <c r="C643" s="201"/>
      <c r="D643" s="201"/>
      <c r="E643" s="201"/>
      <c r="F643" s="201"/>
      <c r="G643" s="201"/>
      <c r="H643" s="201"/>
      <c r="I643" s="201"/>
      <c r="J643" s="201"/>
      <c r="K643" s="201"/>
      <c r="L643" s="201"/>
      <c r="M643" s="201"/>
      <c r="N643" s="201"/>
      <c r="O643" s="201"/>
      <c r="P643" s="201"/>
      <c r="Q643" s="201"/>
      <c r="R643" s="201"/>
      <c r="S643" s="201"/>
    </row>
    <row r="644" spans="2:19" s="187" customFormat="1" ht="18" customHeight="1">
      <c r="B644" s="201"/>
      <c r="C644" s="201"/>
      <c r="D644" s="201"/>
      <c r="E644" s="201"/>
      <c r="F644" s="201"/>
      <c r="G644" s="201"/>
      <c r="H644" s="201"/>
      <c r="I644" s="201"/>
      <c r="J644" s="201"/>
      <c r="K644" s="201"/>
      <c r="L644" s="201"/>
      <c r="M644" s="201"/>
      <c r="N644" s="201"/>
      <c r="O644" s="201"/>
      <c r="P644" s="201"/>
      <c r="Q644" s="201"/>
      <c r="R644" s="201"/>
      <c r="S644" s="201"/>
    </row>
    <row r="645" spans="2:19" s="187" customFormat="1" ht="18" customHeight="1">
      <c r="B645" s="201"/>
      <c r="C645" s="201"/>
      <c r="D645" s="201"/>
      <c r="E645" s="201"/>
      <c r="F645" s="201"/>
      <c r="G645" s="201"/>
      <c r="H645" s="201"/>
      <c r="I645" s="201"/>
      <c r="J645" s="201"/>
      <c r="K645" s="201"/>
      <c r="L645" s="201"/>
      <c r="M645" s="201"/>
      <c r="N645" s="201"/>
      <c r="O645" s="201"/>
      <c r="P645" s="201"/>
      <c r="Q645" s="201"/>
      <c r="R645" s="201"/>
      <c r="S645" s="201"/>
    </row>
    <row r="646" spans="2:19" s="187" customFormat="1" ht="18" customHeight="1">
      <c r="B646" s="201"/>
      <c r="C646" s="201"/>
      <c r="D646" s="201"/>
      <c r="E646" s="201"/>
      <c r="F646" s="201"/>
      <c r="G646" s="201"/>
      <c r="H646" s="201"/>
      <c r="I646" s="201"/>
      <c r="J646" s="201"/>
      <c r="K646" s="201"/>
      <c r="L646" s="201"/>
      <c r="M646" s="201"/>
      <c r="N646" s="201"/>
      <c r="O646" s="201"/>
      <c r="P646" s="201"/>
      <c r="Q646" s="201"/>
      <c r="R646" s="201"/>
      <c r="S646" s="201"/>
    </row>
    <row r="647" spans="2:19" s="187" customFormat="1" ht="18" customHeight="1">
      <c r="B647" s="201"/>
      <c r="C647" s="201"/>
      <c r="D647" s="201"/>
      <c r="E647" s="201"/>
      <c r="F647" s="201"/>
      <c r="G647" s="201"/>
      <c r="H647" s="201"/>
      <c r="I647" s="201"/>
      <c r="J647" s="201"/>
      <c r="K647" s="201"/>
      <c r="L647" s="201"/>
      <c r="M647" s="201"/>
      <c r="N647" s="201"/>
      <c r="O647" s="201"/>
      <c r="P647" s="201"/>
      <c r="Q647" s="201"/>
      <c r="R647" s="201"/>
      <c r="S647" s="201"/>
    </row>
    <row r="648" spans="2:19" s="187" customFormat="1" ht="18" customHeight="1">
      <c r="B648" s="201"/>
      <c r="C648" s="201"/>
      <c r="D648" s="201"/>
      <c r="E648" s="201"/>
      <c r="F648" s="201"/>
      <c r="G648" s="201"/>
      <c r="H648" s="201"/>
      <c r="I648" s="201"/>
      <c r="J648" s="201"/>
      <c r="K648" s="201"/>
      <c r="L648" s="201"/>
      <c r="M648" s="201"/>
      <c r="N648" s="201"/>
      <c r="O648" s="201"/>
      <c r="P648" s="201"/>
      <c r="Q648" s="201"/>
      <c r="R648" s="201"/>
      <c r="S648" s="201"/>
    </row>
    <row r="649" spans="2:19" s="187" customFormat="1" ht="18" customHeight="1">
      <c r="B649" s="201"/>
      <c r="C649" s="201"/>
      <c r="D649" s="201"/>
      <c r="E649" s="201"/>
      <c r="F649" s="201"/>
      <c r="G649" s="201"/>
      <c r="H649" s="201"/>
      <c r="I649" s="201"/>
      <c r="J649" s="201"/>
      <c r="K649" s="201"/>
      <c r="L649" s="201"/>
      <c r="M649" s="201"/>
      <c r="N649" s="201"/>
      <c r="O649" s="201"/>
      <c r="P649" s="201"/>
      <c r="Q649" s="201"/>
      <c r="R649" s="201"/>
      <c r="S649" s="201"/>
    </row>
    <row r="650" spans="2:19" s="187" customFormat="1" ht="18" customHeight="1">
      <c r="B650" s="201"/>
      <c r="C650" s="201"/>
      <c r="D650" s="201"/>
      <c r="E650" s="201"/>
      <c r="F650" s="201"/>
      <c r="G650" s="201"/>
      <c r="H650" s="201"/>
      <c r="I650" s="201"/>
      <c r="J650" s="201"/>
      <c r="K650" s="201"/>
      <c r="L650" s="201"/>
      <c r="M650" s="201"/>
      <c r="N650" s="201"/>
      <c r="O650" s="201"/>
      <c r="P650" s="201"/>
      <c r="Q650" s="201"/>
      <c r="R650" s="201"/>
      <c r="S650" s="201"/>
    </row>
    <row r="651" spans="2:19" s="187" customFormat="1" ht="18" customHeight="1">
      <c r="B651" s="201"/>
      <c r="C651" s="201"/>
      <c r="D651" s="201"/>
      <c r="E651" s="201"/>
      <c r="F651" s="201"/>
      <c r="G651" s="201"/>
      <c r="H651" s="201"/>
      <c r="I651" s="201"/>
      <c r="J651" s="201"/>
      <c r="K651" s="201"/>
      <c r="L651" s="201"/>
      <c r="M651" s="201"/>
      <c r="N651" s="201"/>
      <c r="O651" s="201"/>
      <c r="P651" s="201"/>
      <c r="Q651" s="201"/>
      <c r="R651" s="201"/>
      <c r="S651" s="201"/>
    </row>
    <row r="652" spans="2:19" s="187" customFormat="1" ht="18" customHeight="1">
      <c r="B652" s="201"/>
      <c r="C652" s="201"/>
      <c r="D652" s="201"/>
      <c r="E652" s="201"/>
      <c r="F652" s="201"/>
      <c r="G652" s="201"/>
      <c r="H652" s="201"/>
      <c r="I652" s="201"/>
      <c r="J652" s="201"/>
      <c r="K652" s="201"/>
      <c r="L652" s="201"/>
      <c r="M652" s="201"/>
      <c r="N652" s="201"/>
      <c r="O652" s="201"/>
      <c r="P652" s="201"/>
      <c r="Q652" s="201"/>
      <c r="R652" s="201"/>
      <c r="S652" s="201"/>
    </row>
    <row r="653" spans="2:19" s="187" customFormat="1" ht="18" customHeight="1">
      <c r="B653" s="201"/>
      <c r="C653" s="201"/>
      <c r="D653" s="201"/>
      <c r="E653" s="201"/>
      <c r="F653" s="201"/>
      <c r="G653" s="201"/>
      <c r="H653" s="201"/>
      <c r="I653" s="201"/>
      <c r="J653" s="201"/>
      <c r="K653" s="201"/>
      <c r="L653" s="201"/>
      <c r="M653" s="201"/>
      <c r="N653" s="201"/>
      <c r="O653" s="201"/>
      <c r="P653" s="201"/>
      <c r="Q653" s="201"/>
      <c r="R653" s="201"/>
      <c r="S653" s="201"/>
    </row>
    <row r="654" spans="2:19" s="187" customFormat="1" ht="18" customHeight="1">
      <c r="B654" s="201"/>
      <c r="C654" s="201"/>
      <c r="D654" s="201"/>
      <c r="E654" s="201"/>
      <c r="F654" s="201"/>
      <c r="G654" s="201"/>
      <c r="H654" s="201"/>
      <c r="I654" s="201"/>
      <c r="J654" s="201"/>
      <c r="K654" s="201"/>
      <c r="L654" s="201"/>
      <c r="M654" s="201"/>
      <c r="N654" s="201"/>
      <c r="O654" s="201"/>
      <c r="P654" s="201"/>
      <c r="Q654" s="201"/>
      <c r="R654" s="201"/>
      <c r="S654" s="201"/>
    </row>
    <row r="655" spans="2:19" s="187" customFormat="1" ht="18" customHeight="1">
      <c r="B655" s="201"/>
      <c r="C655" s="201"/>
      <c r="D655" s="201"/>
      <c r="E655" s="201"/>
      <c r="F655" s="201"/>
      <c r="G655" s="201"/>
      <c r="H655" s="201"/>
      <c r="I655" s="201"/>
      <c r="J655" s="201"/>
      <c r="K655" s="201"/>
      <c r="L655" s="201"/>
      <c r="M655" s="201"/>
      <c r="N655" s="201"/>
      <c r="O655" s="201"/>
      <c r="P655" s="201"/>
      <c r="Q655" s="201"/>
      <c r="R655" s="201"/>
      <c r="S655" s="201"/>
    </row>
    <row r="656" spans="2:19" s="187" customFormat="1" ht="18" customHeight="1">
      <c r="B656" s="201"/>
      <c r="C656" s="201"/>
      <c r="D656" s="201"/>
      <c r="E656" s="201"/>
      <c r="F656" s="201"/>
      <c r="G656" s="201"/>
      <c r="H656" s="201"/>
      <c r="I656" s="201"/>
      <c r="J656" s="201"/>
      <c r="K656" s="201"/>
      <c r="L656" s="201"/>
      <c r="M656" s="201"/>
      <c r="N656" s="201"/>
      <c r="O656" s="201"/>
      <c r="P656" s="201"/>
      <c r="Q656" s="201"/>
      <c r="R656" s="201"/>
      <c r="S656" s="201"/>
    </row>
    <row r="657" spans="2:19" s="187" customFormat="1" ht="18" customHeight="1">
      <c r="B657" s="201"/>
      <c r="C657" s="201"/>
      <c r="D657" s="201"/>
      <c r="E657" s="201"/>
      <c r="F657" s="201"/>
      <c r="G657" s="201"/>
      <c r="H657" s="201"/>
      <c r="I657" s="201"/>
      <c r="J657" s="201"/>
      <c r="K657" s="201"/>
      <c r="L657" s="201"/>
      <c r="M657" s="201"/>
      <c r="N657" s="201"/>
      <c r="O657" s="201"/>
      <c r="P657" s="201"/>
      <c r="Q657" s="201"/>
      <c r="R657" s="201"/>
      <c r="S657" s="201"/>
    </row>
    <row r="658" spans="2:19" s="187" customFormat="1" ht="18" customHeight="1">
      <c r="B658" s="201"/>
      <c r="C658" s="201"/>
      <c r="D658" s="201"/>
      <c r="E658" s="201"/>
      <c r="F658" s="201"/>
      <c r="G658" s="201"/>
      <c r="H658" s="201"/>
      <c r="I658" s="201"/>
      <c r="J658" s="201"/>
      <c r="K658" s="201"/>
      <c r="L658" s="201"/>
      <c r="M658" s="201"/>
      <c r="N658" s="201"/>
      <c r="O658" s="201"/>
      <c r="P658" s="201"/>
      <c r="Q658" s="201"/>
      <c r="R658" s="201"/>
      <c r="S658" s="201"/>
    </row>
    <row r="659" spans="2:19" s="187" customFormat="1" ht="18" customHeight="1">
      <c r="B659" s="201"/>
      <c r="C659" s="201"/>
      <c r="D659" s="201"/>
      <c r="E659" s="201"/>
      <c r="F659" s="201"/>
      <c r="G659" s="201"/>
      <c r="H659" s="201"/>
      <c r="I659" s="201"/>
      <c r="J659" s="201"/>
      <c r="K659" s="201"/>
      <c r="L659" s="201"/>
      <c r="M659" s="201"/>
      <c r="N659" s="201"/>
      <c r="O659" s="201"/>
      <c r="P659" s="201"/>
      <c r="Q659" s="201"/>
      <c r="R659" s="201"/>
      <c r="S659" s="201"/>
    </row>
    <row r="660" spans="2:19" s="187" customFormat="1" ht="18" customHeight="1">
      <c r="B660" s="201"/>
      <c r="C660" s="201"/>
      <c r="D660" s="201"/>
      <c r="E660" s="201"/>
      <c r="F660" s="201"/>
      <c r="G660" s="201"/>
      <c r="H660" s="201"/>
      <c r="I660" s="201"/>
      <c r="J660" s="201"/>
      <c r="K660" s="201"/>
      <c r="L660" s="201"/>
      <c r="M660" s="201"/>
      <c r="N660" s="201"/>
      <c r="O660" s="201"/>
      <c r="P660" s="201"/>
      <c r="Q660" s="201"/>
      <c r="R660" s="201"/>
      <c r="S660" s="201"/>
    </row>
    <row r="661" spans="2:19" s="187" customFormat="1" ht="18" customHeight="1">
      <c r="B661" s="201"/>
      <c r="C661" s="201"/>
      <c r="D661" s="201"/>
      <c r="E661" s="201"/>
      <c r="F661" s="201"/>
      <c r="G661" s="201"/>
      <c r="H661" s="201"/>
      <c r="I661" s="201"/>
      <c r="J661" s="201"/>
      <c r="K661" s="201"/>
      <c r="L661" s="201"/>
      <c r="M661" s="201"/>
      <c r="N661" s="201"/>
      <c r="O661" s="201"/>
      <c r="P661" s="201"/>
      <c r="Q661" s="201"/>
      <c r="R661" s="201"/>
      <c r="S661" s="201"/>
    </row>
    <row r="662" spans="2:19" s="187" customFormat="1" ht="18" customHeight="1">
      <c r="B662" s="201"/>
      <c r="C662" s="201"/>
      <c r="D662" s="201"/>
      <c r="E662" s="201"/>
      <c r="F662" s="201"/>
      <c r="G662" s="201"/>
      <c r="H662" s="201"/>
      <c r="I662" s="201"/>
      <c r="J662" s="201"/>
      <c r="K662" s="201"/>
      <c r="L662" s="201"/>
      <c r="M662" s="201"/>
      <c r="N662" s="201"/>
      <c r="O662" s="201"/>
      <c r="P662" s="201"/>
      <c r="Q662" s="201"/>
      <c r="R662" s="201"/>
      <c r="S662" s="201"/>
    </row>
    <row r="663" spans="2:19" s="187" customFormat="1" ht="18" customHeight="1">
      <c r="B663" s="201"/>
      <c r="C663" s="201"/>
      <c r="D663" s="201"/>
      <c r="E663" s="201"/>
      <c r="F663" s="201"/>
      <c r="G663" s="201"/>
      <c r="H663" s="201"/>
      <c r="I663" s="201"/>
      <c r="J663" s="201"/>
      <c r="K663" s="201"/>
      <c r="L663" s="201"/>
      <c r="M663" s="201"/>
      <c r="N663" s="201"/>
      <c r="O663" s="201"/>
      <c r="P663" s="201"/>
      <c r="Q663" s="201"/>
      <c r="R663" s="201"/>
      <c r="S663" s="201"/>
    </row>
    <row r="664" spans="2:19" s="187" customFormat="1" ht="18" customHeight="1">
      <c r="B664" s="201"/>
      <c r="C664" s="201"/>
      <c r="D664" s="201"/>
      <c r="E664" s="201"/>
      <c r="F664" s="201"/>
      <c r="G664" s="201"/>
      <c r="H664" s="201"/>
      <c r="I664" s="201"/>
      <c r="J664" s="201"/>
      <c r="K664" s="201"/>
      <c r="L664" s="201"/>
      <c r="M664" s="201"/>
      <c r="N664" s="201"/>
      <c r="O664" s="201"/>
      <c r="P664" s="201"/>
      <c r="Q664" s="201"/>
      <c r="R664" s="201"/>
      <c r="S664" s="201"/>
    </row>
    <row r="665" spans="2:19" s="187" customFormat="1" ht="18" customHeight="1">
      <c r="B665" s="201"/>
      <c r="C665" s="201"/>
      <c r="D665" s="201"/>
      <c r="E665" s="201"/>
      <c r="F665" s="201"/>
      <c r="G665" s="201"/>
      <c r="H665" s="201"/>
      <c r="I665" s="201"/>
      <c r="J665" s="201"/>
      <c r="K665" s="201"/>
      <c r="L665" s="201"/>
      <c r="M665" s="201"/>
      <c r="N665" s="201"/>
      <c r="O665" s="201"/>
      <c r="P665" s="201"/>
      <c r="Q665" s="201"/>
      <c r="R665" s="201"/>
      <c r="S665" s="201"/>
    </row>
    <row r="666" spans="2:19" s="187" customFormat="1" ht="18" customHeight="1">
      <c r="B666" s="201"/>
      <c r="C666" s="201"/>
      <c r="D666" s="201"/>
      <c r="E666" s="201"/>
      <c r="F666" s="201"/>
      <c r="G666" s="201"/>
      <c r="H666" s="201"/>
      <c r="I666" s="201"/>
      <c r="J666" s="201"/>
      <c r="K666" s="201"/>
      <c r="L666" s="201"/>
      <c r="M666" s="201"/>
      <c r="N666" s="201"/>
      <c r="O666" s="201"/>
      <c r="P666" s="201"/>
      <c r="Q666" s="201"/>
      <c r="R666" s="201"/>
      <c r="S666" s="201"/>
    </row>
    <row r="667" spans="2:19" s="187" customFormat="1" ht="18" customHeight="1">
      <c r="B667" s="201"/>
      <c r="C667" s="201"/>
      <c r="D667" s="201"/>
      <c r="E667" s="201"/>
      <c r="F667" s="201"/>
      <c r="G667" s="201"/>
      <c r="H667" s="201"/>
      <c r="I667" s="201"/>
      <c r="J667" s="201"/>
      <c r="K667" s="201"/>
      <c r="L667" s="201"/>
      <c r="M667" s="201"/>
      <c r="N667" s="201"/>
      <c r="O667" s="201"/>
      <c r="P667" s="201"/>
      <c r="Q667" s="201"/>
      <c r="R667" s="201"/>
      <c r="S667" s="201"/>
    </row>
    <row r="668" spans="2:19" s="187" customFormat="1" ht="18" customHeight="1">
      <c r="B668" s="201"/>
      <c r="C668" s="201"/>
      <c r="D668" s="201"/>
      <c r="E668" s="201"/>
      <c r="F668" s="201"/>
      <c r="G668" s="201"/>
      <c r="H668" s="201"/>
      <c r="I668" s="201"/>
      <c r="J668" s="201"/>
      <c r="K668" s="201"/>
      <c r="L668" s="201"/>
      <c r="M668" s="201"/>
      <c r="N668" s="201"/>
      <c r="O668" s="201"/>
      <c r="P668" s="201"/>
      <c r="Q668" s="201"/>
      <c r="R668" s="201"/>
      <c r="S668" s="201"/>
    </row>
    <row r="669" spans="2:19" s="187" customFormat="1" ht="18" customHeight="1">
      <c r="B669" s="201"/>
      <c r="C669" s="201"/>
      <c r="D669" s="201"/>
      <c r="E669" s="201"/>
      <c r="F669" s="201"/>
      <c r="G669" s="201"/>
      <c r="H669" s="201"/>
      <c r="I669" s="201"/>
      <c r="J669" s="201"/>
      <c r="K669" s="201"/>
      <c r="L669" s="201"/>
      <c r="M669" s="201"/>
      <c r="N669" s="201"/>
      <c r="O669" s="201"/>
      <c r="P669" s="201"/>
      <c r="Q669" s="201"/>
      <c r="R669" s="201"/>
      <c r="S669" s="201"/>
    </row>
    <row r="670" spans="2:19" s="187" customFormat="1" ht="18" customHeight="1">
      <c r="B670" s="201"/>
      <c r="C670" s="201"/>
      <c r="D670" s="201"/>
      <c r="E670" s="201"/>
      <c r="F670" s="201"/>
      <c r="G670" s="201"/>
      <c r="H670" s="201"/>
      <c r="I670" s="201"/>
      <c r="J670" s="201"/>
      <c r="K670" s="201"/>
      <c r="L670" s="201"/>
      <c r="M670" s="201"/>
      <c r="N670" s="201"/>
      <c r="O670" s="201"/>
      <c r="P670" s="201"/>
      <c r="Q670" s="201"/>
      <c r="R670" s="201"/>
      <c r="S670" s="201"/>
    </row>
    <row r="671" spans="2:19" s="187" customFormat="1" ht="18" customHeight="1">
      <c r="B671" s="201"/>
      <c r="C671" s="201"/>
      <c r="D671" s="201"/>
      <c r="E671" s="201"/>
      <c r="F671" s="201"/>
      <c r="G671" s="201"/>
      <c r="H671" s="201"/>
      <c r="I671" s="201"/>
      <c r="J671" s="201"/>
      <c r="K671" s="201"/>
      <c r="L671" s="201"/>
      <c r="M671" s="201"/>
      <c r="N671" s="201"/>
      <c r="O671" s="201"/>
      <c r="P671" s="201"/>
      <c r="Q671" s="201"/>
      <c r="R671" s="201"/>
      <c r="S671" s="201"/>
    </row>
    <row r="672" spans="2:19" s="187" customFormat="1" ht="18" customHeight="1">
      <c r="B672" s="201"/>
      <c r="C672" s="201"/>
      <c r="D672" s="201"/>
      <c r="E672" s="201"/>
      <c r="F672" s="201"/>
      <c r="G672" s="201"/>
      <c r="H672" s="201"/>
      <c r="I672" s="201"/>
      <c r="J672" s="201"/>
      <c r="K672" s="201"/>
      <c r="L672" s="201"/>
      <c r="M672" s="201"/>
      <c r="N672" s="201"/>
      <c r="O672" s="201"/>
      <c r="P672" s="201"/>
      <c r="Q672" s="201"/>
      <c r="R672" s="201"/>
      <c r="S672" s="201"/>
    </row>
    <row r="673" spans="2:19" s="187" customFormat="1" ht="18" customHeight="1">
      <c r="B673" s="201"/>
      <c r="C673" s="201"/>
      <c r="D673" s="201"/>
      <c r="E673" s="201"/>
      <c r="F673" s="201"/>
      <c r="G673" s="201"/>
      <c r="H673" s="201"/>
      <c r="I673" s="201"/>
      <c r="J673" s="201"/>
      <c r="K673" s="201"/>
      <c r="L673" s="201"/>
      <c r="M673" s="201"/>
      <c r="N673" s="201"/>
      <c r="O673" s="201"/>
      <c r="P673" s="201"/>
      <c r="Q673" s="201"/>
      <c r="R673" s="201"/>
      <c r="S673" s="201"/>
    </row>
    <row r="674" spans="2:19" s="187" customFormat="1" ht="18" customHeight="1">
      <c r="B674" s="201"/>
      <c r="C674" s="201"/>
      <c r="D674" s="201"/>
      <c r="E674" s="201"/>
      <c r="F674" s="201"/>
      <c r="G674" s="201"/>
      <c r="H674" s="201"/>
      <c r="I674" s="201"/>
      <c r="J674" s="201"/>
      <c r="K674" s="201"/>
      <c r="L674" s="201"/>
      <c r="M674" s="201"/>
      <c r="N674" s="201"/>
      <c r="O674" s="201"/>
      <c r="P674" s="201"/>
      <c r="Q674" s="201"/>
      <c r="R674" s="201"/>
      <c r="S674" s="201"/>
    </row>
    <row r="675" spans="2:19" s="187" customFormat="1" ht="18" customHeight="1">
      <c r="B675" s="201"/>
      <c r="C675" s="201"/>
      <c r="D675" s="201"/>
      <c r="E675" s="201"/>
      <c r="F675" s="201"/>
      <c r="G675" s="201"/>
      <c r="H675" s="201"/>
      <c r="I675" s="201"/>
      <c r="J675" s="201"/>
      <c r="K675" s="201"/>
      <c r="L675" s="201"/>
      <c r="M675" s="201"/>
      <c r="N675" s="201"/>
      <c r="O675" s="201"/>
      <c r="P675" s="201"/>
      <c r="Q675" s="201"/>
      <c r="R675" s="201"/>
      <c r="S675" s="201"/>
    </row>
    <row r="676" spans="2:19" s="187" customFormat="1" ht="18" customHeight="1">
      <c r="B676" s="201"/>
      <c r="C676" s="201"/>
      <c r="D676" s="201"/>
      <c r="E676" s="201"/>
      <c r="F676" s="201"/>
      <c r="G676" s="201"/>
      <c r="H676" s="201"/>
      <c r="I676" s="201"/>
      <c r="J676" s="201"/>
      <c r="K676" s="201"/>
      <c r="L676" s="201"/>
      <c r="M676" s="201"/>
      <c r="N676" s="201"/>
      <c r="O676" s="201"/>
      <c r="P676" s="201"/>
      <c r="Q676" s="201"/>
      <c r="R676" s="201"/>
      <c r="S676" s="201"/>
    </row>
    <row r="677" spans="2:19" s="187" customFormat="1" ht="18" customHeight="1">
      <c r="B677" s="201"/>
      <c r="C677" s="201"/>
      <c r="D677" s="201"/>
      <c r="E677" s="201"/>
      <c r="F677" s="201"/>
      <c r="G677" s="201"/>
      <c r="H677" s="201"/>
      <c r="I677" s="201"/>
      <c r="J677" s="201"/>
      <c r="K677" s="201"/>
      <c r="L677" s="201"/>
      <c r="M677" s="201"/>
      <c r="N677" s="201"/>
      <c r="O677" s="201"/>
      <c r="P677" s="201"/>
      <c r="Q677" s="201"/>
      <c r="R677" s="201"/>
      <c r="S677" s="201"/>
    </row>
    <row r="678" spans="2:19" s="187" customFormat="1" ht="18" customHeight="1">
      <c r="B678" s="201"/>
      <c r="C678" s="201"/>
      <c r="D678" s="201"/>
      <c r="E678" s="201"/>
      <c r="F678" s="201"/>
      <c r="G678" s="201"/>
      <c r="H678" s="201"/>
      <c r="I678" s="201"/>
      <c r="J678" s="201"/>
      <c r="K678" s="201"/>
      <c r="L678" s="201"/>
      <c r="M678" s="201"/>
      <c r="N678" s="201"/>
      <c r="O678" s="201"/>
      <c r="P678" s="201"/>
      <c r="Q678" s="201"/>
      <c r="R678" s="201"/>
      <c r="S678" s="201"/>
    </row>
    <row r="679" spans="2:19" s="187" customFormat="1" ht="18" customHeight="1">
      <c r="B679" s="201"/>
      <c r="C679" s="201"/>
      <c r="D679" s="201"/>
      <c r="E679" s="201"/>
      <c r="F679" s="201"/>
      <c r="G679" s="201"/>
      <c r="H679" s="201"/>
      <c r="I679" s="201"/>
      <c r="J679" s="201"/>
      <c r="K679" s="201"/>
      <c r="L679" s="201"/>
      <c r="M679" s="201"/>
      <c r="N679" s="201"/>
      <c r="O679" s="201"/>
      <c r="P679" s="201"/>
      <c r="Q679" s="201"/>
      <c r="R679" s="201"/>
      <c r="S679" s="201"/>
    </row>
    <row r="680" spans="2:19" s="187" customFormat="1" ht="18" customHeight="1">
      <c r="B680" s="201"/>
      <c r="C680" s="201"/>
      <c r="D680" s="201"/>
      <c r="E680" s="201"/>
      <c r="F680" s="201"/>
      <c r="G680" s="201"/>
      <c r="H680" s="201"/>
      <c r="I680" s="201"/>
      <c r="J680" s="201"/>
      <c r="K680" s="201"/>
      <c r="L680" s="201"/>
      <c r="M680" s="201"/>
      <c r="N680" s="201"/>
      <c r="O680" s="201"/>
      <c r="P680" s="201"/>
      <c r="Q680" s="201"/>
      <c r="R680" s="201"/>
      <c r="S680" s="201"/>
    </row>
    <row r="681" spans="2:19" s="187" customFormat="1" ht="18" customHeight="1">
      <c r="B681" s="201"/>
      <c r="C681" s="201"/>
      <c r="D681" s="201"/>
      <c r="E681" s="201"/>
      <c r="F681" s="201"/>
      <c r="G681" s="201"/>
      <c r="H681" s="201"/>
      <c r="I681" s="201"/>
      <c r="J681" s="201"/>
      <c r="K681" s="201"/>
      <c r="L681" s="201"/>
      <c r="M681" s="201"/>
      <c r="N681" s="201"/>
      <c r="O681" s="201"/>
      <c r="P681" s="201"/>
      <c r="Q681" s="201"/>
      <c r="R681" s="201"/>
      <c r="S681" s="201"/>
    </row>
    <row r="682" spans="2:19" s="187" customFormat="1" ht="18" customHeight="1">
      <c r="B682" s="201"/>
      <c r="C682" s="201"/>
      <c r="D682" s="201"/>
      <c r="E682" s="201"/>
      <c r="F682" s="201"/>
      <c r="G682" s="201"/>
      <c r="H682" s="201"/>
      <c r="I682" s="201"/>
      <c r="J682" s="201"/>
      <c r="K682" s="201"/>
      <c r="L682" s="201"/>
      <c r="M682" s="201"/>
      <c r="N682" s="201"/>
      <c r="O682" s="201"/>
      <c r="P682" s="201"/>
      <c r="Q682" s="201"/>
      <c r="R682" s="201"/>
      <c r="S682" s="201"/>
    </row>
    <row r="683" spans="2:19" s="187" customFormat="1" ht="18" customHeight="1">
      <c r="B683" s="201"/>
      <c r="C683" s="201"/>
      <c r="D683" s="201"/>
      <c r="E683" s="201"/>
      <c r="F683" s="201"/>
      <c r="G683" s="201"/>
      <c r="H683" s="201"/>
      <c r="I683" s="201"/>
      <c r="J683" s="201"/>
      <c r="K683" s="201"/>
      <c r="L683" s="201"/>
      <c r="M683" s="201"/>
      <c r="N683" s="201"/>
      <c r="O683" s="201"/>
      <c r="P683" s="201"/>
      <c r="Q683" s="201"/>
      <c r="R683" s="201"/>
      <c r="S683" s="201"/>
    </row>
    <row r="684" spans="2:19" s="187" customFormat="1" ht="18" customHeight="1">
      <c r="B684" s="201"/>
      <c r="C684" s="201"/>
      <c r="D684" s="201"/>
      <c r="E684" s="201"/>
      <c r="F684" s="201"/>
      <c r="G684" s="201"/>
      <c r="H684" s="201"/>
      <c r="I684" s="201"/>
      <c r="J684" s="201"/>
      <c r="K684" s="201"/>
      <c r="L684" s="201"/>
      <c r="M684" s="201"/>
      <c r="N684" s="201"/>
      <c r="O684" s="201"/>
      <c r="P684" s="201"/>
      <c r="Q684" s="201"/>
      <c r="R684" s="201"/>
      <c r="S684" s="201"/>
    </row>
    <row r="685" spans="2:19" s="187" customFormat="1" ht="18" customHeight="1">
      <c r="B685" s="201"/>
      <c r="C685" s="201"/>
      <c r="D685" s="201"/>
      <c r="E685" s="201"/>
      <c r="F685" s="201"/>
      <c r="G685" s="201"/>
      <c r="H685" s="201"/>
      <c r="I685" s="201"/>
      <c r="J685" s="201"/>
      <c r="K685" s="201"/>
      <c r="L685" s="201"/>
      <c r="M685" s="201"/>
      <c r="N685" s="201"/>
      <c r="O685" s="201"/>
      <c r="P685" s="201"/>
      <c r="Q685" s="201"/>
      <c r="R685" s="201"/>
      <c r="S685" s="201"/>
    </row>
    <row r="686" spans="2:19" s="187" customFormat="1" ht="18" customHeight="1">
      <c r="B686" s="201"/>
      <c r="C686" s="201"/>
      <c r="D686" s="201"/>
      <c r="E686" s="201"/>
      <c r="F686" s="201"/>
      <c r="G686" s="201"/>
      <c r="H686" s="201"/>
      <c r="I686" s="201"/>
      <c r="J686" s="201"/>
      <c r="K686" s="201"/>
      <c r="L686" s="201"/>
      <c r="M686" s="201"/>
      <c r="N686" s="201"/>
      <c r="O686" s="201"/>
      <c r="P686" s="201"/>
      <c r="Q686" s="201"/>
      <c r="R686" s="201"/>
      <c r="S686" s="201"/>
    </row>
    <row r="687" spans="2:19" s="187" customFormat="1" ht="18" customHeight="1">
      <c r="B687" s="201"/>
      <c r="C687" s="201"/>
      <c r="D687" s="201"/>
      <c r="E687" s="201"/>
      <c r="F687" s="201"/>
      <c r="G687" s="201"/>
      <c r="H687" s="201"/>
      <c r="I687" s="201"/>
      <c r="J687" s="201"/>
      <c r="K687" s="201"/>
      <c r="L687" s="201"/>
      <c r="M687" s="201"/>
      <c r="N687" s="201"/>
      <c r="O687" s="201"/>
      <c r="P687" s="201"/>
      <c r="Q687" s="201"/>
      <c r="R687" s="201"/>
      <c r="S687" s="201"/>
    </row>
    <row r="688" spans="2:19" s="187" customFormat="1" ht="18" customHeight="1">
      <c r="B688" s="201"/>
      <c r="C688" s="201"/>
      <c r="D688" s="201"/>
      <c r="E688" s="201"/>
      <c r="F688" s="201"/>
      <c r="G688" s="201"/>
      <c r="H688" s="201"/>
      <c r="I688" s="201"/>
      <c r="J688" s="201"/>
      <c r="K688" s="201"/>
      <c r="L688" s="201"/>
      <c r="M688" s="201"/>
      <c r="N688" s="201"/>
      <c r="O688" s="201"/>
      <c r="P688" s="201"/>
      <c r="Q688" s="201"/>
      <c r="R688" s="201"/>
      <c r="S688" s="201"/>
    </row>
    <row r="689" spans="2:19" s="187" customFormat="1" ht="18" customHeight="1">
      <c r="B689" s="201"/>
      <c r="C689" s="201"/>
      <c r="D689" s="201"/>
      <c r="E689" s="201"/>
      <c r="F689" s="201"/>
      <c r="G689" s="201"/>
      <c r="H689" s="201"/>
      <c r="I689" s="201"/>
      <c r="J689" s="201"/>
      <c r="K689" s="201"/>
      <c r="L689" s="201"/>
      <c r="M689" s="201"/>
      <c r="N689" s="201"/>
      <c r="O689" s="201"/>
      <c r="P689" s="201"/>
      <c r="Q689" s="201"/>
      <c r="R689" s="201"/>
      <c r="S689" s="201"/>
    </row>
    <row r="690" spans="2:19" s="187" customFormat="1" ht="18" customHeight="1">
      <c r="B690" s="201"/>
      <c r="C690" s="201"/>
      <c r="D690" s="201"/>
      <c r="E690" s="201"/>
      <c r="F690" s="201"/>
      <c r="G690" s="201"/>
      <c r="H690" s="201"/>
      <c r="I690" s="201"/>
      <c r="J690" s="201"/>
      <c r="K690" s="201"/>
      <c r="L690" s="201"/>
      <c r="M690" s="201"/>
      <c r="N690" s="201"/>
      <c r="O690" s="201"/>
      <c r="P690" s="201"/>
      <c r="Q690" s="201"/>
      <c r="R690" s="201"/>
      <c r="S690" s="201"/>
    </row>
    <row r="691" spans="2:19" s="187" customFormat="1" ht="18" customHeight="1">
      <c r="B691" s="201"/>
      <c r="C691" s="201"/>
      <c r="D691" s="201"/>
      <c r="E691" s="201"/>
      <c r="F691" s="201"/>
      <c r="G691" s="201"/>
      <c r="H691" s="201"/>
      <c r="I691" s="201"/>
      <c r="J691" s="201"/>
      <c r="K691" s="201"/>
      <c r="L691" s="201"/>
      <c r="M691" s="201"/>
      <c r="N691" s="201"/>
      <c r="O691" s="201"/>
      <c r="P691" s="201"/>
      <c r="Q691" s="201"/>
      <c r="R691" s="201"/>
      <c r="S691" s="201"/>
    </row>
    <row r="692" spans="2:19" s="187" customFormat="1" ht="18" customHeight="1">
      <c r="B692" s="201"/>
      <c r="C692" s="201"/>
      <c r="D692" s="201"/>
      <c r="E692" s="201"/>
      <c r="F692" s="201"/>
      <c r="G692" s="201"/>
      <c r="H692" s="201"/>
      <c r="I692" s="201"/>
      <c r="J692" s="201"/>
      <c r="K692" s="201"/>
      <c r="L692" s="201"/>
      <c r="M692" s="201"/>
      <c r="N692" s="201"/>
      <c r="O692" s="201"/>
      <c r="P692" s="201"/>
      <c r="Q692" s="201"/>
      <c r="R692" s="201"/>
      <c r="S692" s="201"/>
    </row>
    <row r="693" spans="2:19" s="187" customFormat="1" ht="18" customHeight="1">
      <c r="B693" s="201"/>
      <c r="C693" s="201"/>
      <c r="D693" s="201"/>
      <c r="E693" s="201"/>
      <c r="F693" s="201"/>
      <c r="G693" s="201"/>
      <c r="H693" s="201"/>
      <c r="I693" s="201"/>
      <c r="J693" s="201"/>
      <c r="K693" s="201"/>
      <c r="L693" s="201"/>
      <c r="M693" s="201"/>
      <c r="N693" s="201"/>
      <c r="O693" s="201"/>
      <c r="P693" s="201"/>
      <c r="Q693" s="201"/>
      <c r="R693" s="201"/>
      <c r="S693" s="201"/>
    </row>
    <row r="694" spans="2:19" s="187" customFormat="1" ht="18" customHeight="1">
      <c r="B694" s="201"/>
      <c r="C694" s="201"/>
      <c r="D694" s="201"/>
      <c r="E694" s="201"/>
      <c r="F694" s="201"/>
      <c r="G694" s="201"/>
      <c r="H694" s="201"/>
      <c r="I694" s="201"/>
      <c r="J694" s="201"/>
      <c r="K694" s="201"/>
      <c r="L694" s="201"/>
      <c r="M694" s="201"/>
      <c r="N694" s="201"/>
      <c r="O694" s="201"/>
      <c r="P694" s="201"/>
      <c r="Q694" s="201"/>
      <c r="R694" s="201"/>
      <c r="S694" s="201"/>
    </row>
    <row r="695" spans="2:19" s="187" customFormat="1" ht="18" customHeight="1">
      <c r="B695" s="201"/>
      <c r="C695" s="201"/>
      <c r="D695" s="201"/>
      <c r="E695" s="201"/>
      <c r="F695" s="201"/>
      <c r="G695" s="201"/>
      <c r="H695" s="201"/>
      <c r="I695" s="201"/>
      <c r="J695" s="201"/>
      <c r="K695" s="201"/>
      <c r="L695" s="201"/>
      <c r="M695" s="201"/>
      <c r="N695" s="201"/>
      <c r="O695" s="201"/>
      <c r="P695" s="201"/>
      <c r="Q695" s="201"/>
      <c r="R695" s="201"/>
      <c r="S695" s="201"/>
    </row>
    <row r="696" spans="2:19" s="187" customFormat="1" ht="18" customHeight="1">
      <c r="B696" s="201"/>
      <c r="C696" s="201"/>
      <c r="D696" s="201"/>
      <c r="E696" s="201"/>
      <c r="F696" s="201"/>
      <c r="G696" s="201"/>
      <c r="H696" s="201"/>
      <c r="I696" s="201"/>
      <c r="J696" s="201"/>
      <c r="K696" s="201"/>
      <c r="L696" s="201"/>
      <c r="M696" s="201"/>
      <c r="N696" s="201"/>
      <c r="O696" s="201"/>
      <c r="P696" s="201"/>
      <c r="Q696" s="201"/>
      <c r="R696" s="201"/>
      <c r="S696" s="201"/>
    </row>
    <row r="697" spans="2:19" s="187" customFormat="1" ht="18" customHeight="1">
      <c r="B697" s="201"/>
      <c r="C697" s="201"/>
      <c r="D697" s="201"/>
      <c r="E697" s="201"/>
      <c r="F697" s="201"/>
      <c r="G697" s="201"/>
      <c r="H697" s="201"/>
      <c r="I697" s="201"/>
      <c r="J697" s="201"/>
      <c r="K697" s="201"/>
      <c r="L697" s="201"/>
      <c r="M697" s="201"/>
      <c r="N697" s="201"/>
      <c r="O697" s="201"/>
      <c r="P697" s="201"/>
      <c r="Q697" s="201"/>
      <c r="R697" s="201"/>
      <c r="S697" s="201"/>
    </row>
    <row r="698" spans="2:19" s="187" customFormat="1" ht="18" customHeight="1">
      <c r="B698" s="201"/>
      <c r="C698" s="201"/>
      <c r="D698" s="201"/>
      <c r="E698" s="201"/>
      <c r="F698" s="201"/>
      <c r="G698" s="201"/>
      <c r="H698" s="201"/>
      <c r="I698" s="201"/>
      <c r="J698" s="201"/>
      <c r="K698" s="201"/>
      <c r="L698" s="201"/>
      <c r="M698" s="201"/>
      <c r="N698" s="201"/>
      <c r="O698" s="201"/>
      <c r="P698" s="201"/>
      <c r="Q698" s="201"/>
      <c r="R698" s="201"/>
      <c r="S698" s="201"/>
    </row>
    <row r="699" spans="2:19" s="187" customFormat="1" ht="18" customHeight="1">
      <c r="B699" s="201"/>
      <c r="C699" s="201"/>
      <c r="D699" s="201"/>
      <c r="E699" s="201"/>
      <c r="F699" s="201"/>
      <c r="G699" s="201"/>
      <c r="H699" s="201"/>
      <c r="I699" s="201"/>
      <c r="J699" s="201"/>
      <c r="K699" s="201"/>
      <c r="L699" s="201"/>
      <c r="M699" s="201"/>
      <c r="N699" s="201"/>
      <c r="O699" s="201"/>
      <c r="P699" s="201"/>
      <c r="Q699" s="201"/>
      <c r="R699" s="201"/>
      <c r="S699" s="201"/>
    </row>
    <row r="700" spans="2:19" s="187" customFormat="1" ht="18" customHeight="1">
      <c r="B700" s="201"/>
      <c r="C700" s="201"/>
      <c r="D700" s="201"/>
      <c r="E700" s="201"/>
      <c r="F700" s="201"/>
      <c r="G700" s="201"/>
      <c r="H700" s="201"/>
      <c r="I700" s="201"/>
      <c r="J700" s="201"/>
      <c r="K700" s="201"/>
      <c r="L700" s="201"/>
      <c r="M700" s="201"/>
      <c r="N700" s="201"/>
      <c r="O700" s="201"/>
      <c r="P700" s="201"/>
      <c r="Q700" s="201"/>
      <c r="R700" s="201"/>
      <c r="S700" s="201"/>
    </row>
    <row r="701" spans="2:19" s="187" customFormat="1" ht="18" customHeight="1">
      <c r="B701" s="201"/>
      <c r="C701" s="201"/>
      <c r="D701" s="201"/>
      <c r="E701" s="201"/>
      <c r="F701" s="201"/>
      <c r="G701" s="201"/>
      <c r="H701" s="201"/>
      <c r="I701" s="201"/>
      <c r="J701" s="201"/>
      <c r="K701" s="201"/>
      <c r="L701" s="201"/>
      <c r="M701" s="201"/>
      <c r="N701" s="201"/>
      <c r="O701" s="201"/>
      <c r="P701" s="201"/>
      <c r="Q701" s="201"/>
      <c r="R701" s="201"/>
      <c r="S701" s="201"/>
    </row>
    <row r="702" spans="2:19" s="187" customFormat="1" ht="18" customHeight="1">
      <c r="B702" s="201"/>
      <c r="C702" s="201"/>
      <c r="D702" s="201"/>
      <c r="E702" s="201"/>
      <c r="F702" s="201"/>
      <c r="G702" s="201"/>
      <c r="H702" s="201"/>
      <c r="I702" s="201"/>
      <c r="J702" s="201"/>
      <c r="K702" s="201"/>
      <c r="L702" s="201"/>
      <c r="M702" s="201"/>
      <c r="N702" s="201"/>
      <c r="O702" s="201"/>
      <c r="P702" s="201"/>
      <c r="Q702" s="201"/>
      <c r="R702" s="201"/>
      <c r="S702" s="201"/>
    </row>
    <row r="703" spans="2:19" s="187" customFormat="1" ht="18" customHeight="1">
      <c r="B703" s="201"/>
      <c r="C703" s="201"/>
      <c r="D703" s="201"/>
      <c r="E703" s="201"/>
      <c r="F703" s="201"/>
      <c r="G703" s="201"/>
      <c r="H703" s="201"/>
      <c r="I703" s="201"/>
      <c r="J703" s="201"/>
      <c r="K703" s="201"/>
      <c r="L703" s="201"/>
      <c r="M703" s="201"/>
      <c r="N703" s="201"/>
      <c r="O703" s="201"/>
      <c r="P703" s="201"/>
      <c r="Q703" s="201"/>
      <c r="R703" s="201"/>
      <c r="S703" s="201"/>
    </row>
    <row r="704" spans="2:19" s="187" customFormat="1" ht="18" customHeight="1">
      <c r="B704" s="201"/>
      <c r="C704" s="201"/>
      <c r="D704" s="201"/>
      <c r="E704" s="201"/>
      <c r="F704" s="201"/>
      <c r="G704" s="201"/>
      <c r="H704" s="201"/>
      <c r="I704" s="201"/>
      <c r="J704" s="201"/>
      <c r="K704" s="201"/>
      <c r="L704" s="201"/>
      <c r="M704" s="201"/>
      <c r="N704" s="201"/>
      <c r="O704" s="201"/>
      <c r="P704" s="201"/>
      <c r="Q704" s="201"/>
      <c r="R704" s="201"/>
      <c r="S704" s="201"/>
    </row>
    <row r="705" spans="2:19" s="187" customFormat="1" ht="18" customHeight="1">
      <c r="B705" s="201"/>
      <c r="C705" s="201"/>
      <c r="D705" s="201"/>
      <c r="E705" s="201"/>
      <c r="F705" s="201"/>
      <c r="G705" s="201"/>
      <c r="H705" s="201"/>
      <c r="I705" s="201"/>
      <c r="J705" s="201"/>
      <c r="K705" s="201"/>
      <c r="L705" s="201"/>
      <c r="M705" s="201"/>
      <c r="N705" s="201"/>
      <c r="O705" s="201"/>
      <c r="P705" s="201"/>
      <c r="Q705" s="201"/>
      <c r="R705" s="201"/>
      <c r="S705" s="201"/>
    </row>
    <row r="706" spans="2:19" s="187" customFormat="1" ht="18" customHeight="1">
      <c r="B706" s="201"/>
      <c r="C706" s="201"/>
      <c r="D706" s="201"/>
      <c r="E706" s="201"/>
      <c r="F706" s="201"/>
      <c r="G706" s="201"/>
      <c r="H706" s="201"/>
      <c r="I706" s="201"/>
      <c r="J706" s="201"/>
      <c r="K706" s="201"/>
      <c r="L706" s="201"/>
      <c r="M706" s="201"/>
      <c r="N706" s="201"/>
      <c r="O706" s="201"/>
      <c r="P706" s="201"/>
      <c r="Q706" s="201"/>
      <c r="R706" s="201"/>
      <c r="S706" s="201"/>
    </row>
    <row r="707" spans="2:19" s="187" customFormat="1" ht="18" customHeight="1">
      <c r="B707" s="201"/>
      <c r="C707" s="201"/>
      <c r="D707" s="201"/>
      <c r="E707" s="201"/>
      <c r="F707" s="201"/>
      <c r="G707" s="201"/>
      <c r="H707" s="201"/>
      <c r="I707" s="201"/>
      <c r="J707" s="201"/>
      <c r="K707" s="201"/>
      <c r="L707" s="201"/>
      <c r="M707" s="201"/>
      <c r="N707" s="201"/>
      <c r="O707" s="201"/>
      <c r="P707" s="201"/>
      <c r="Q707" s="201"/>
      <c r="R707" s="201"/>
      <c r="S707" s="201"/>
    </row>
    <row r="708" spans="2:19" s="187" customFormat="1" ht="18" customHeight="1">
      <c r="B708" s="201"/>
      <c r="C708" s="201"/>
      <c r="D708" s="201"/>
      <c r="E708" s="201"/>
      <c r="F708" s="201"/>
      <c r="G708" s="201"/>
      <c r="H708" s="201"/>
      <c r="I708" s="201"/>
      <c r="J708" s="201"/>
      <c r="K708" s="201"/>
      <c r="L708" s="201"/>
      <c r="M708" s="201"/>
      <c r="N708" s="201"/>
      <c r="O708" s="201"/>
      <c r="P708" s="201"/>
      <c r="Q708" s="201"/>
      <c r="R708" s="201"/>
      <c r="S708" s="201"/>
    </row>
    <row r="709" spans="2:19" s="187" customFormat="1" ht="18" customHeight="1">
      <c r="B709" s="201"/>
      <c r="C709" s="201"/>
      <c r="D709" s="201"/>
      <c r="E709" s="201"/>
      <c r="F709" s="201"/>
      <c r="G709" s="201"/>
      <c r="H709" s="201"/>
      <c r="I709" s="201"/>
      <c r="J709" s="201"/>
      <c r="K709" s="201"/>
      <c r="L709" s="201"/>
      <c r="M709" s="201"/>
      <c r="N709" s="201"/>
      <c r="O709" s="201"/>
      <c r="P709" s="201"/>
      <c r="Q709" s="201"/>
      <c r="R709" s="201"/>
      <c r="S709" s="201"/>
    </row>
    <row r="710" spans="2:19" s="187" customFormat="1" ht="18" customHeight="1">
      <c r="B710" s="201"/>
      <c r="C710" s="201"/>
      <c r="D710" s="201"/>
      <c r="E710" s="201"/>
      <c r="F710" s="201"/>
      <c r="G710" s="201"/>
      <c r="H710" s="201"/>
      <c r="I710" s="201"/>
      <c r="J710" s="201"/>
      <c r="K710" s="201"/>
      <c r="L710" s="201"/>
      <c r="M710" s="201"/>
      <c r="N710" s="201"/>
      <c r="O710" s="201"/>
      <c r="P710" s="201"/>
      <c r="Q710" s="201"/>
      <c r="R710" s="201"/>
      <c r="S710" s="201"/>
    </row>
    <row r="711" spans="2:19" s="187" customFormat="1" ht="18" customHeight="1">
      <c r="B711" s="201"/>
      <c r="C711" s="201"/>
      <c r="D711" s="201"/>
      <c r="E711" s="201"/>
      <c r="F711" s="201"/>
      <c r="G711" s="201"/>
      <c r="H711" s="201"/>
      <c r="I711" s="201"/>
      <c r="J711" s="201"/>
      <c r="K711" s="201"/>
      <c r="L711" s="201"/>
      <c r="M711" s="201"/>
      <c r="N711" s="201"/>
      <c r="O711" s="201"/>
      <c r="P711" s="201"/>
      <c r="Q711" s="201"/>
      <c r="R711" s="201"/>
      <c r="S711" s="201"/>
    </row>
    <row r="712" spans="2:19" s="187" customFormat="1" ht="18" customHeight="1">
      <c r="B712" s="201"/>
      <c r="C712" s="201"/>
      <c r="D712" s="201"/>
      <c r="E712" s="201"/>
      <c r="F712" s="201"/>
      <c r="G712" s="201"/>
      <c r="H712" s="201"/>
      <c r="I712" s="201"/>
      <c r="J712" s="201"/>
      <c r="K712" s="201"/>
      <c r="L712" s="201"/>
      <c r="M712" s="201"/>
      <c r="N712" s="201"/>
      <c r="O712" s="201"/>
      <c r="P712" s="201"/>
      <c r="Q712" s="201"/>
      <c r="R712" s="201"/>
      <c r="S712" s="201"/>
    </row>
    <row r="713" spans="2:19" s="187" customFormat="1" ht="18" customHeight="1">
      <c r="B713" s="201"/>
      <c r="C713" s="201"/>
      <c r="D713" s="201"/>
      <c r="E713" s="201"/>
      <c r="F713" s="201"/>
      <c r="G713" s="201"/>
      <c r="H713" s="201"/>
      <c r="I713" s="201"/>
      <c r="J713" s="201"/>
      <c r="K713" s="201"/>
      <c r="L713" s="201"/>
      <c r="M713" s="201"/>
      <c r="N713" s="201"/>
      <c r="O713" s="201"/>
      <c r="P713" s="201"/>
      <c r="Q713" s="201"/>
      <c r="R713" s="201"/>
      <c r="S713" s="201"/>
    </row>
    <row r="714" spans="2:19" s="187" customFormat="1" ht="18" customHeight="1">
      <c r="B714" s="201"/>
      <c r="C714" s="201"/>
      <c r="D714" s="201"/>
      <c r="E714" s="201"/>
      <c r="F714" s="201"/>
      <c r="G714" s="201"/>
      <c r="H714" s="201"/>
      <c r="I714" s="201"/>
      <c r="J714" s="201"/>
      <c r="K714" s="201"/>
      <c r="L714" s="201"/>
      <c r="M714" s="201"/>
      <c r="N714" s="201"/>
      <c r="O714" s="201"/>
      <c r="P714" s="201"/>
      <c r="Q714" s="201"/>
      <c r="R714" s="201"/>
      <c r="S714" s="201"/>
    </row>
    <row r="715" spans="2:19" s="187" customFormat="1" ht="18" customHeight="1">
      <c r="B715" s="201"/>
      <c r="C715" s="201"/>
      <c r="D715" s="201"/>
      <c r="E715" s="201"/>
      <c r="F715" s="201"/>
      <c r="G715" s="201"/>
      <c r="H715" s="201"/>
      <c r="I715" s="201"/>
      <c r="J715" s="201"/>
      <c r="K715" s="201"/>
      <c r="L715" s="201"/>
      <c r="M715" s="201"/>
      <c r="N715" s="201"/>
      <c r="O715" s="201"/>
      <c r="P715" s="201"/>
      <c r="Q715" s="201"/>
      <c r="R715" s="201"/>
      <c r="S715" s="201"/>
    </row>
    <row r="716" spans="2:19" s="187" customFormat="1" ht="18" customHeight="1">
      <c r="B716" s="201"/>
      <c r="C716" s="201"/>
      <c r="D716" s="201"/>
      <c r="E716" s="201"/>
      <c r="F716" s="201"/>
      <c r="G716" s="201"/>
      <c r="H716" s="201"/>
      <c r="I716" s="201"/>
      <c r="J716" s="201"/>
      <c r="K716" s="201"/>
      <c r="L716" s="201"/>
      <c r="M716" s="201"/>
      <c r="N716" s="201"/>
      <c r="O716" s="201"/>
      <c r="P716" s="201"/>
      <c r="Q716" s="201"/>
      <c r="R716" s="201"/>
      <c r="S716" s="201"/>
    </row>
    <row r="717" spans="2:19" s="187" customFormat="1" ht="18" customHeight="1">
      <c r="B717" s="201"/>
      <c r="C717" s="201"/>
      <c r="D717" s="201"/>
      <c r="E717" s="201"/>
      <c r="F717" s="201"/>
      <c r="G717" s="201"/>
      <c r="H717" s="201"/>
      <c r="I717" s="201"/>
      <c r="J717" s="201"/>
      <c r="K717" s="201"/>
      <c r="L717" s="201"/>
      <c r="M717" s="201"/>
      <c r="N717" s="201"/>
      <c r="O717" s="201"/>
      <c r="P717" s="201"/>
      <c r="Q717" s="201"/>
      <c r="R717" s="201"/>
      <c r="S717" s="201"/>
    </row>
    <row r="718" spans="2:19" s="187" customFormat="1" ht="18" customHeight="1">
      <c r="B718" s="201"/>
      <c r="C718" s="201"/>
      <c r="D718" s="201"/>
      <c r="E718" s="201"/>
      <c r="F718" s="201"/>
      <c r="G718" s="201"/>
      <c r="H718" s="201"/>
      <c r="I718" s="201"/>
      <c r="J718" s="201"/>
      <c r="K718" s="201"/>
      <c r="L718" s="201"/>
      <c r="M718" s="201"/>
      <c r="N718" s="201"/>
      <c r="O718" s="201"/>
      <c r="P718" s="201"/>
      <c r="Q718" s="201"/>
      <c r="R718" s="201"/>
      <c r="S718" s="201"/>
    </row>
    <row r="719" spans="2:19" s="187" customFormat="1" ht="18" customHeight="1">
      <c r="B719" s="201"/>
      <c r="C719" s="201"/>
      <c r="D719" s="201"/>
      <c r="E719" s="201"/>
      <c r="F719" s="201"/>
      <c r="G719" s="201"/>
      <c r="H719" s="201"/>
      <c r="I719" s="201"/>
      <c r="J719" s="201"/>
      <c r="K719" s="201"/>
      <c r="L719" s="201"/>
      <c r="M719" s="201"/>
      <c r="N719" s="201"/>
      <c r="O719" s="201"/>
      <c r="P719" s="201"/>
      <c r="Q719" s="201"/>
      <c r="R719" s="201"/>
      <c r="S719" s="201"/>
    </row>
    <row r="720" spans="2:19" s="187" customFormat="1" ht="18" customHeight="1">
      <c r="B720" s="201"/>
      <c r="C720" s="201"/>
      <c r="D720" s="201"/>
      <c r="E720" s="201"/>
      <c r="F720" s="201"/>
      <c r="G720" s="201"/>
      <c r="H720" s="201"/>
      <c r="I720" s="201"/>
      <c r="J720" s="201"/>
      <c r="K720" s="201"/>
      <c r="L720" s="201"/>
      <c r="M720" s="201"/>
      <c r="N720" s="201"/>
      <c r="O720" s="201"/>
      <c r="P720" s="201"/>
      <c r="Q720" s="201"/>
      <c r="R720" s="201"/>
      <c r="S720" s="201"/>
    </row>
    <row r="721" spans="2:19" s="187" customFormat="1" ht="18" customHeight="1">
      <c r="B721" s="201"/>
      <c r="C721" s="201"/>
      <c r="D721" s="201"/>
      <c r="E721" s="201"/>
      <c r="F721" s="201"/>
      <c r="G721" s="201"/>
      <c r="H721" s="201"/>
      <c r="I721" s="201"/>
      <c r="J721" s="201"/>
      <c r="K721" s="201"/>
      <c r="L721" s="201"/>
      <c r="M721" s="201"/>
      <c r="N721" s="201"/>
      <c r="O721" s="201"/>
      <c r="P721" s="201"/>
      <c r="Q721" s="201"/>
      <c r="R721" s="201"/>
      <c r="S721" s="201"/>
    </row>
    <row r="722" spans="2:19" s="187" customFormat="1" ht="18" customHeight="1">
      <c r="B722" s="201"/>
      <c r="C722" s="201"/>
      <c r="D722" s="201"/>
      <c r="E722" s="201"/>
      <c r="F722" s="201"/>
      <c r="G722" s="201"/>
      <c r="H722" s="201"/>
      <c r="I722" s="201"/>
      <c r="J722" s="201"/>
      <c r="K722" s="201"/>
      <c r="L722" s="201"/>
      <c r="M722" s="201"/>
      <c r="N722" s="201"/>
      <c r="O722" s="201"/>
      <c r="P722" s="201"/>
      <c r="Q722" s="201"/>
      <c r="R722" s="201"/>
      <c r="S722" s="201"/>
    </row>
    <row r="723" spans="2:19" s="187" customFormat="1" ht="18" customHeight="1">
      <c r="B723" s="201"/>
      <c r="C723" s="201"/>
      <c r="D723" s="201"/>
      <c r="E723" s="201"/>
      <c r="F723" s="201"/>
      <c r="G723" s="201"/>
      <c r="H723" s="201"/>
      <c r="I723" s="201"/>
      <c r="J723" s="201"/>
      <c r="K723" s="201"/>
      <c r="L723" s="201"/>
      <c r="M723" s="201"/>
      <c r="N723" s="201"/>
      <c r="O723" s="201"/>
      <c r="P723" s="201"/>
      <c r="Q723" s="201"/>
      <c r="R723" s="201"/>
      <c r="S723" s="201"/>
    </row>
    <row r="724" spans="2:19" s="187" customFormat="1" ht="18" customHeight="1">
      <c r="B724" s="201"/>
      <c r="C724" s="201"/>
      <c r="D724" s="201"/>
      <c r="E724" s="201"/>
      <c r="F724" s="201"/>
      <c r="G724" s="201"/>
      <c r="H724" s="201"/>
      <c r="I724" s="201"/>
      <c r="J724" s="201"/>
      <c r="K724" s="201"/>
      <c r="L724" s="201"/>
      <c r="M724" s="201"/>
      <c r="N724" s="201"/>
      <c r="O724" s="201"/>
      <c r="P724" s="201"/>
      <c r="Q724" s="201"/>
      <c r="R724" s="201"/>
      <c r="S724" s="201"/>
    </row>
    <row r="725" spans="2:19" s="187" customFormat="1" ht="18" customHeight="1">
      <c r="B725" s="201"/>
      <c r="C725" s="201"/>
      <c r="D725" s="201"/>
      <c r="E725" s="201"/>
      <c r="F725" s="201"/>
      <c r="G725" s="201"/>
      <c r="H725" s="201"/>
      <c r="I725" s="201"/>
      <c r="J725" s="201"/>
      <c r="K725" s="201"/>
      <c r="L725" s="201"/>
      <c r="M725" s="201"/>
      <c r="N725" s="201"/>
      <c r="O725" s="201"/>
      <c r="P725" s="201"/>
      <c r="Q725" s="201"/>
      <c r="R725" s="201"/>
      <c r="S725" s="201"/>
    </row>
    <row r="726" spans="2:19" s="187" customFormat="1" ht="18" customHeight="1">
      <c r="B726" s="201"/>
      <c r="C726" s="201"/>
      <c r="D726" s="201"/>
      <c r="E726" s="201"/>
      <c r="F726" s="201"/>
      <c r="G726" s="201"/>
      <c r="H726" s="201"/>
      <c r="I726" s="201"/>
      <c r="J726" s="201"/>
      <c r="K726" s="201"/>
      <c r="L726" s="201"/>
      <c r="M726" s="201"/>
      <c r="N726" s="201"/>
      <c r="O726" s="201"/>
      <c r="P726" s="201"/>
      <c r="Q726" s="201"/>
      <c r="R726" s="201"/>
      <c r="S726" s="201"/>
    </row>
    <row r="727" spans="2:19" s="187" customFormat="1" ht="18" customHeight="1">
      <c r="B727" s="201"/>
      <c r="C727" s="201"/>
      <c r="D727" s="201"/>
      <c r="E727" s="201"/>
      <c r="F727" s="201"/>
      <c r="G727" s="201"/>
      <c r="H727" s="201"/>
      <c r="I727" s="201"/>
      <c r="J727" s="201"/>
      <c r="K727" s="201"/>
      <c r="L727" s="201"/>
      <c r="M727" s="201"/>
      <c r="N727" s="201"/>
      <c r="O727" s="201"/>
      <c r="P727" s="201"/>
      <c r="Q727" s="201"/>
      <c r="R727" s="201"/>
      <c r="S727" s="201"/>
    </row>
    <row r="728" spans="2:19" s="187" customFormat="1" ht="18" customHeight="1">
      <c r="B728" s="201"/>
      <c r="C728" s="201"/>
      <c r="D728" s="201"/>
      <c r="E728" s="201"/>
      <c r="F728" s="201"/>
      <c r="G728" s="201"/>
      <c r="H728" s="201"/>
      <c r="I728" s="201"/>
      <c r="J728" s="201"/>
      <c r="K728" s="201"/>
      <c r="L728" s="201"/>
      <c r="M728" s="201"/>
      <c r="N728" s="201"/>
      <c r="O728" s="201"/>
      <c r="P728" s="201"/>
      <c r="Q728" s="201"/>
      <c r="R728" s="201"/>
      <c r="S728" s="201"/>
    </row>
    <row r="729" spans="2:19" s="187" customFormat="1" ht="18" customHeight="1">
      <c r="B729" s="201"/>
      <c r="C729" s="201"/>
      <c r="D729" s="201"/>
      <c r="E729" s="201"/>
      <c r="F729" s="201"/>
      <c r="G729" s="201"/>
      <c r="H729" s="201"/>
      <c r="I729" s="201"/>
      <c r="J729" s="201"/>
      <c r="K729" s="201"/>
      <c r="L729" s="201"/>
      <c r="M729" s="201"/>
      <c r="N729" s="201"/>
      <c r="O729" s="201"/>
      <c r="P729" s="201"/>
      <c r="Q729" s="201"/>
      <c r="R729" s="201"/>
      <c r="S729" s="201"/>
    </row>
    <row r="730" spans="2:19" s="187" customFormat="1" ht="18" customHeight="1">
      <c r="B730" s="201"/>
      <c r="C730" s="201"/>
      <c r="D730" s="201"/>
      <c r="E730" s="201"/>
      <c r="F730" s="201"/>
      <c r="G730" s="201"/>
      <c r="H730" s="201"/>
      <c r="I730" s="201"/>
      <c r="J730" s="201"/>
      <c r="K730" s="201"/>
      <c r="L730" s="201"/>
      <c r="M730" s="201"/>
      <c r="N730" s="201"/>
      <c r="O730" s="201"/>
      <c r="P730" s="201"/>
      <c r="Q730" s="201"/>
      <c r="R730" s="201"/>
      <c r="S730" s="201"/>
    </row>
    <row r="731" spans="2:19" s="187" customFormat="1" ht="18" customHeight="1">
      <c r="B731" s="201"/>
      <c r="C731" s="201"/>
      <c r="D731" s="201"/>
      <c r="E731" s="201"/>
      <c r="F731" s="201"/>
      <c r="G731" s="201"/>
      <c r="H731" s="201"/>
      <c r="I731" s="201"/>
      <c r="J731" s="201"/>
      <c r="K731" s="201"/>
      <c r="L731" s="201"/>
      <c r="M731" s="201"/>
      <c r="N731" s="201"/>
      <c r="O731" s="201"/>
      <c r="P731" s="201"/>
      <c r="Q731" s="201"/>
      <c r="R731" s="201"/>
      <c r="S731" s="201"/>
    </row>
    <row r="732" spans="2:19" s="187" customFormat="1" ht="18" customHeight="1">
      <c r="B732" s="201"/>
      <c r="C732" s="201"/>
      <c r="D732" s="201"/>
      <c r="E732" s="201"/>
      <c r="F732" s="201"/>
      <c r="G732" s="201"/>
      <c r="H732" s="201"/>
      <c r="I732" s="201"/>
      <c r="J732" s="201"/>
      <c r="K732" s="201"/>
      <c r="L732" s="201"/>
      <c r="M732" s="201"/>
      <c r="N732" s="201"/>
      <c r="O732" s="201"/>
      <c r="P732" s="201"/>
      <c r="Q732" s="201"/>
      <c r="R732" s="201"/>
      <c r="S732" s="201"/>
    </row>
    <row r="733" spans="2:19" s="187" customFormat="1" ht="18" customHeight="1">
      <c r="B733" s="201"/>
      <c r="C733" s="201"/>
      <c r="D733" s="201"/>
      <c r="E733" s="201"/>
      <c r="F733" s="201"/>
      <c r="G733" s="201"/>
      <c r="H733" s="201"/>
      <c r="I733" s="201"/>
      <c r="J733" s="201"/>
      <c r="K733" s="201"/>
      <c r="L733" s="201"/>
      <c r="M733" s="201"/>
      <c r="N733" s="201"/>
      <c r="O733" s="201"/>
      <c r="P733" s="201"/>
      <c r="Q733" s="201"/>
      <c r="R733" s="201"/>
      <c r="S733" s="201"/>
    </row>
    <row r="734" spans="2:19" s="187" customFormat="1" ht="18" customHeight="1">
      <c r="B734" s="201"/>
      <c r="C734" s="201"/>
      <c r="D734" s="201"/>
      <c r="E734" s="201"/>
      <c r="F734" s="201"/>
      <c r="G734" s="201"/>
      <c r="H734" s="201"/>
      <c r="I734" s="201"/>
      <c r="J734" s="201"/>
      <c r="K734" s="201"/>
      <c r="L734" s="201"/>
      <c r="M734" s="201"/>
      <c r="N734" s="201"/>
      <c r="O734" s="201"/>
      <c r="P734" s="201"/>
      <c r="Q734" s="201"/>
      <c r="R734" s="201"/>
      <c r="S734" s="201"/>
    </row>
    <row r="735" spans="2:19" s="187" customFormat="1" ht="18" customHeight="1">
      <c r="B735" s="201"/>
      <c r="C735" s="201"/>
      <c r="D735" s="201"/>
      <c r="E735" s="201"/>
      <c r="F735" s="201"/>
      <c r="G735" s="201"/>
      <c r="H735" s="201"/>
      <c r="I735" s="201"/>
      <c r="J735" s="201"/>
      <c r="K735" s="201"/>
      <c r="L735" s="201"/>
      <c r="M735" s="201"/>
      <c r="N735" s="201"/>
      <c r="O735" s="201"/>
      <c r="P735" s="201"/>
      <c r="Q735" s="201"/>
      <c r="R735" s="201"/>
      <c r="S735" s="201"/>
    </row>
    <row r="736" spans="2:19" s="187" customFormat="1" ht="18" customHeight="1">
      <c r="B736" s="201"/>
      <c r="C736" s="201"/>
      <c r="D736" s="201"/>
      <c r="E736" s="201"/>
      <c r="F736" s="201"/>
      <c r="G736" s="201"/>
      <c r="H736" s="201"/>
      <c r="I736" s="201"/>
      <c r="J736" s="201"/>
      <c r="K736" s="201"/>
      <c r="L736" s="201"/>
      <c r="M736" s="201"/>
      <c r="N736" s="201"/>
      <c r="O736" s="201"/>
      <c r="P736" s="201"/>
      <c r="Q736" s="201"/>
      <c r="R736" s="201"/>
      <c r="S736" s="201"/>
    </row>
    <row r="737" spans="2:19" s="187" customFormat="1" ht="18" customHeight="1">
      <c r="B737" s="201"/>
      <c r="C737" s="201"/>
      <c r="D737" s="201"/>
      <c r="E737" s="201"/>
      <c r="F737" s="201"/>
      <c r="G737" s="201"/>
      <c r="H737" s="201"/>
      <c r="I737" s="201"/>
      <c r="J737" s="201"/>
      <c r="K737" s="201"/>
      <c r="L737" s="201"/>
      <c r="M737" s="201"/>
      <c r="N737" s="201"/>
      <c r="O737" s="201"/>
      <c r="P737" s="201"/>
      <c r="Q737" s="201"/>
      <c r="R737" s="201"/>
      <c r="S737" s="201"/>
    </row>
    <row r="738" spans="2:19" s="187" customFormat="1" ht="18" customHeight="1">
      <c r="B738" s="201"/>
      <c r="C738" s="201"/>
      <c r="D738" s="201"/>
      <c r="E738" s="201"/>
      <c r="F738" s="201"/>
      <c r="G738" s="201"/>
      <c r="H738" s="201"/>
      <c r="I738" s="201"/>
      <c r="J738" s="201"/>
      <c r="K738" s="201"/>
      <c r="L738" s="201"/>
      <c r="M738" s="201"/>
      <c r="N738" s="201"/>
      <c r="O738" s="201"/>
      <c r="P738" s="201"/>
      <c r="Q738" s="201"/>
      <c r="R738" s="201"/>
      <c r="S738" s="201"/>
    </row>
    <row r="739" spans="2:19" s="187" customFormat="1" ht="18" customHeight="1">
      <c r="B739" s="201"/>
      <c r="C739" s="201"/>
      <c r="D739" s="201"/>
      <c r="E739" s="201"/>
      <c r="F739" s="201"/>
      <c r="G739" s="201"/>
      <c r="H739" s="201"/>
      <c r="I739" s="201"/>
      <c r="J739" s="201"/>
      <c r="K739" s="201"/>
      <c r="L739" s="201"/>
      <c r="M739" s="201"/>
      <c r="N739" s="201"/>
      <c r="O739" s="201"/>
      <c r="P739" s="201"/>
      <c r="Q739" s="201"/>
      <c r="R739" s="201"/>
      <c r="S739" s="201"/>
    </row>
    <row r="740" spans="2:19" s="187" customFormat="1" ht="18" customHeight="1">
      <c r="B740" s="201"/>
      <c r="C740" s="201"/>
      <c r="D740" s="201"/>
      <c r="E740" s="201"/>
      <c r="F740" s="201"/>
      <c r="G740" s="201"/>
      <c r="H740" s="201"/>
      <c r="I740" s="201"/>
      <c r="J740" s="201"/>
      <c r="K740" s="201"/>
      <c r="L740" s="201"/>
      <c r="M740" s="201"/>
      <c r="N740" s="201"/>
      <c r="O740" s="201"/>
      <c r="P740" s="201"/>
      <c r="Q740" s="201"/>
      <c r="R740" s="201"/>
      <c r="S740" s="201"/>
    </row>
    <row r="741" spans="2:19" s="187" customFormat="1" ht="18" customHeight="1">
      <c r="B741" s="201"/>
      <c r="C741" s="201"/>
      <c r="D741" s="201"/>
      <c r="E741" s="201"/>
      <c r="F741" s="201"/>
      <c r="G741" s="201"/>
      <c r="H741" s="201"/>
      <c r="I741" s="201"/>
      <c r="J741" s="201"/>
      <c r="K741" s="201"/>
      <c r="L741" s="201"/>
      <c r="M741" s="201"/>
      <c r="N741" s="201"/>
      <c r="O741" s="201"/>
      <c r="P741" s="201"/>
      <c r="Q741" s="201"/>
      <c r="R741" s="201"/>
      <c r="S741" s="201"/>
    </row>
    <row r="742" spans="2:19" s="187" customFormat="1" ht="18" customHeight="1">
      <c r="B742" s="201"/>
      <c r="C742" s="201"/>
      <c r="D742" s="201"/>
      <c r="E742" s="201"/>
      <c r="F742" s="201"/>
      <c r="G742" s="201"/>
      <c r="H742" s="201"/>
      <c r="I742" s="201"/>
      <c r="J742" s="201"/>
      <c r="K742" s="201"/>
      <c r="L742" s="201"/>
      <c r="M742" s="201"/>
      <c r="N742" s="201"/>
      <c r="O742" s="201"/>
      <c r="P742" s="201"/>
      <c r="Q742" s="201"/>
      <c r="R742" s="201"/>
      <c r="S742" s="201"/>
    </row>
    <row r="743" spans="2:19" s="187" customFormat="1" ht="18" customHeight="1">
      <c r="B743" s="201"/>
      <c r="C743" s="201"/>
      <c r="D743" s="201"/>
      <c r="E743" s="201"/>
      <c r="F743" s="201"/>
      <c r="G743" s="201"/>
      <c r="H743" s="201"/>
      <c r="I743" s="201"/>
      <c r="J743" s="201"/>
      <c r="K743" s="201"/>
      <c r="L743" s="201"/>
      <c r="M743" s="201"/>
      <c r="N743" s="201"/>
      <c r="O743" s="201"/>
      <c r="P743" s="201"/>
      <c r="Q743" s="201"/>
      <c r="R743" s="201"/>
      <c r="S743" s="201"/>
    </row>
    <row r="744" spans="2:19" s="187" customFormat="1" ht="18" customHeight="1">
      <c r="B744" s="201"/>
      <c r="C744" s="201"/>
      <c r="D744" s="201"/>
      <c r="E744" s="201"/>
      <c r="F744" s="201"/>
      <c r="G744" s="201"/>
      <c r="H744" s="201"/>
      <c r="I744" s="201"/>
      <c r="J744" s="201"/>
      <c r="K744" s="201"/>
      <c r="L744" s="201"/>
      <c r="M744" s="201"/>
      <c r="N744" s="201"/>
      <c r="O744" s="201"/>
      <c r="P744" s="201"/>
      <c r="Q744" s="201"/>
      <c r="R744" s="201"/>
      <c r="S744" s="201"/>
    </row>
    <row r="745" spans="2:19" s="187" customFormat="1" ht="18" customHeight="1">
      <c r="B745" s="201"/>
      <c r="C745" s="201"/>
      <c r="D745" s="201"/>
      <c r="E745" s="201"/>
      <c r="F745" s="201"/>
      <c r="G745" s="201"/>
      <c r="H745" s="201"/>
      <c r="I745" s="201"/>
      <c r="J745" s="201"/>
      <c r="K745" s="201"/>
      <c r="L745" s="201"/>
      <c r="M745" s="201"/>
      <c r="N745" s="201"/>
      <c r="O745" s="201"/>
      <c r="P745" s="201"/>
      <c r="Q745" s="201"/>
      <c r="R745" s="201"/>
      <c r="S745" s="201"/>
    </row>
    <row r="746" spans="2:19" s="187" customFormat="1" ht="18" customHeight="1">
      <c r="B746" s="201"/>
      <c r="C746" s="201"/>
      <c r="D746" s="201"/>
      <c r="E746" s="201"/>
      <c r="F746" s="201"/>
      <c r="G746" s="201"/>
      <c r="H746" s="201"/>
      <c r="I746" s="201"/>
      <c r="J746" s="201"/>
      <c r="K746" s="201"/>
      <c r="L746" s="201"/>
      <c r="M746" s="201"/>
      <c r="N746" s="201"/>
      <c r="O746" s="201"/>
      <c r="P746" s="201"/>
      <c r="Q746" s="201"/>
      <c r="R746" s="201"/>
      <c r="S746" s="201"/>
    </row>
    <row r="747" spans="2:19" s="187" customFormat="1" ht="18" customHeight="1">
      <c r="B747" s="201"/>
      <c r="C747" s="201"/>
      <c r="D747" s="201"/>
      <c r="E747" s="201"/>
      <c r="F747" s="201"/>
      <c r="G747" s="201"/>
      <c r="H747" s="201"/>
      <c r="I747" s="201"/>
      <c r="J747" s="201"/>
      <c r="K747" s="201"/>
      <c r="L747" s="201"/>
      <c r="M747" s="201"/>
      <c r="N747" s="201"/>
      <c r="O747" s="201"/>
      <c r="P747" s="201"/>
      <c r="Q747" s="201"/>
      <c r="R747" s="201"/>
      <c r="S747" s="201"/>
    </row>
    <row r="748" spans="2:19" s="187" customFormat="1" ht="18" customHeight="1">
      <c r="B748" s="201"/>
      <c r="C748" s="201"/>
      <c r="D748" s="201"/>
      <c r="E748" s="201"/>
      <c r="F748" s="201"/>
      <c r="G748" s="201"/>
      <c r="H748" s="201"/>
      <c r="I748" s="201"/>
      <c r="J748" s="201"/>
      <c r="K748" s="201"/>
      <c r="L748" s="201"/>
      <c r="M748" s="201"/>
      <c r="N748" s="201"/>
      <c r="O748" s="201"/>
      <c r="P748" s="201"/>
      <c r="Q748" s="201"/>
      <c r="R748" s="201"/>
      <c r="S748" s="201"/>
    </row>
    <row r="749" spans="2:19" s="187" customFormat="1" ht="18" customHeight="1">
      <c r="B749" s="201"/>
      <c r="C749" s="201"/>
      <c r="D749" s="201"/>
      <c r="E749" s="201"/>
      <c r="F749" s="201"/>
      <c r="G749" s="201"/>
      <c r="H749" s="201"/>
      <c r="I749" s="201"/>
      <c r="J749" s="201"/>
      <c r="K749" s="201"/>
      <c r="L749" s="201"/>
      <c r="M749" s="201"/>
      <c r="N749" s="201"/>
      <c r="O749" s="201"/>
      <c r="P749" s="201"/>
      <c r="Q749" s="201"/>
      <c r="R749" s="201"/>
      <c r="S749" s="201"/>
    </row>
    <row r="750" spans="2:19" s="187" customFormat="1" ht="18" customHeight="1">
      <c r="B750" s="201"/>
      <c r="C750" s="201"/>
      <c r="D750" s="201"/>
      <c r="E750" s="201"/>
      <c r="F750" s="201"/>
      <c r="G750" s="201"/>
      <c r="H750" s="201"/>
      <c r="I750" s="201"/>
      <c r="J750" s="201"/>
      <c r="K750" s="201"/>
      <c r="L750" s="201"/>
      <c r="M750" s="201"/>
      <c r="N750" s="201"/>
      <c r="O750" s="201"/>
      <c r="P750" s="201"/>
      <c r="Q750" s="201"/>
      <c r="R750" s="201"/>
      <c r="S750" s="201"/>
    </row>
    <row r="751" spans="2:19" s="187" customFormat="1" ht="18" customHeight="1">
      <c r="B751" s="201"/>
      <c r="C751" s="201"/>
      <c r="D751" s="201"/>
      <c r="E751" s="201"/>
      <c r="F751" s="201"/>
      <c r="G751" s="201"/>
      <c r="H751" s="201"/>
      <c r="I751" s="201"/>
      <c r="J751" s="201"/>
      <c r="K751" s="201"/>
      <c r="L751" s="201"/>
      <c r="M751" s="201"/>
      <c r="N751" s="201"/>
      <c r="O751" s="201"/>
      <c r="P751" s="201"/>
      <c r="Q751" s="201"/>
      <c r="R751" s="201"/>
      <c r="S751" s="201"/>
    </row>
    <row r="752" spans="2:19" s="187" customFormat="1" ht="18" customHeight="1">
      <c r="B752" s="201"/>
      <c r="C752" s="201"/>
      <c r="D752" s="201"/>
      <c r="E752" s="201"/>
      <c r="F752" s="201"/>
      <c r="G752" s="201"/>
      <c r="H752" s="201"/>
      <c r="I752" s="201"/>
      <c r="J752" s="201"/>
      <c r="K752" s="201"/>
      <c r="L752" s="201"/>
      <c r="M752" s="201"/>
      <c r="N752" s="201"/>
      <c r="O752" s="201"/>
      <c r="P752" s="201"/>
      <c r="Q752" s="201"/>
      <c r="R752" s="201"/>
      <c r="S752" s="201"/>
    </row>
    <row r="753" spans="2:19" s="187" customFormat="1" ht="18" customHeight="1">
      <c r="B753" s="201"/>
      <c r="C753" s="201"/>
      <c r="D753" s="201"/>
      <c r="E753" s="201"/>
      <c r="F753" s="201"/>
      <c r="G753" s="201"/>
      <c r="H753" s="201"/>
      <c r="I753" s="201"/>
      <c r="J753" s="201"/>
      <c r="K753" s="201"/>
      <c r="L753" s="201"/>
      <c r="M753" s="201"/>
      <c r="N753" s="201"/>
      <c r="O753" s="201"/>
      <c r="P753" s="201"/>
      <c r="Q753" s="201"/>
      <c r="R753" s="201"/>
      <c r="S753" s="201"/>
    </row>
    <row r="754" spans="2:19" s="187" customFormat="1" ht="18" customHeight="1">
      <c r="B754" s="201"/>
      <c r="C754" s="201"/>
      <c r="D754" s="201"/>
      <c r="E754" s="201"/>
      <c r="F754" s="201"/>
      <c r="G754" s="201"/>
      <c r="H754" s="201"/>
      <c r="I754" s="201"/>
      <c r="J754" s="201"/>
      <c r="K754" s="201"/>
      <c r="L754" s="201"/>
      <c r="M754" s="201"/>
      <c r="N754" s="201"/>
      <c r="O754" s="201"/>
      <c r="P754" s="201"/>
      <c r="Q754" s="201"/>
      <c r="R754" s="201"/>
      <c r="S754" s="201"/>
    </row>
    <row r="755" spans="2:19" s="187" customFormat="1" ht="18" customHeight="1">
      <c r="B755" s="201"/>
      <c r="C755" s="201"/>
      <c r="D755" s="201"/>
      <c r="E755" s="201"/>
      <c r="F755" s="201"/>
      <c r="G755" s="201"/>
      <c r="H755" s="201"/>
      <c r="I755" s="201"/>
      <c r="J755" s="201"/>
      <c r="K755" s="201"/>
      <c r="L755" s="201"/>
      <c r="M755" s="201"/>
      <c r="N755" s="201"/>
      <c r="O755" s="201"/>
      <c r="P755" s="201"/>
      <c r="Q755" s="201"/>
      <c r="R755" s="201"/>
      <c r="S755" s="201"/>
    </row>
    <row r="756" spans="2:19" s="187" customFormat="1" ht="18" customHeight="1">
      <c r="B756" s="201"/>
      <c r="C756" s="201"/>
      <c r="D756" s="201"/>
      <c r="E756" s="201"/>
      <c r="F756" s="201"/>
      <c r="G756" s="201"/>
      <c r="H756" s="201"/>
      <c r="I756" s="201"/>
      <c r="J756" s="201"/>
      <c r="K756" s="201"/>
      <c r="L756" s="201"/>
      <c r="M756" s="201"/>
      <c r="N756" s="201"/>
      <c r="O756" s="201"/>
      <c r="P756" s="201"/>
      <c r="Q756" s="201"/>
      <c r="R756" s="201"/>
      <c r="S756" s="201"/>
    </row>
    <row r="757" spans="2:19" s="187" customFormat="1" ht="18" customHeight="1">
      <c r="B757" s="201"/>
      <c r="C757" s="201"/>
      <c r="D757" s="201"/>
      <c r="E757" s="201"/>
      <c r="F757" s="201"/>
      <c r="G757" s="201"/>
      <c r="H757" s="201"/>
      <c r="I757" s="201"/>
      <c r="J757" s="201"/>
      <c r="K757" s="201"/>
      <c r="L757" s="201"/>
      <c r="M757" s="201"/>
      <c r="N757" s="201"/>
      <c r="O757" s="201"/>
      <c r="P757" s="201"/>
      <c r="Q757" s="201"/>
      <c r="R757" s="201"/>
      <c r="S757" s="201"/>
    </row>
    <row r="758" spans="2:19" s="187" customFormat="1" ht="18" customHeight="1">
      <c r="B758" s="201"/>
      <c r="C758" s="201"/>
      <c r="D758" s="201"/>
      <c r="E758" s="201"/>
      <c r="F758" s="201"/>
      <c r="G758" s="201"/>
      <c r="H758" s="201"/>
      <c r="I758" s="201"/>
      <c r="J758" s="201"/>
      <c r="K758" s="201"/>
      <c r="L758" s="201"/>
      <c r="M758" s="201"/>
      <c r="N758" s="201"/>
      <c r="O758" s="201"/>
      <c r="P758" s="201"/>
      <c r="Q758" s="201"/>
      <c r="R758" s="201"/>
      <c r="S758" s="201"/>
    </row>
    <row r="759" spans="2:19" s="187" customFormat="1" ht="18" customHeight="1">
      <c r="B759" s="201"/>
      <c r="C759" s="201"/>
      <c r="D759" s="201"/>
      <c r="E759" s="201"/>
      <c r="F759" s="201"/>
      <c r="G759" s="201"/>
      <c r="H759" s="201"/>
      <c r="I759" s="201"/>
      <c r="J759" s="201"/>
      <c r="K759" s="201"/>
      <c r="L759" s="201"/>
      <c r="M759" s="201"/>
      <c r="N759" s="201"/>
      <c r="O759" s="201"/>
      <c r="P759" s="201"/>
      <c r="Q759" s="201"/>
      <c r="R759" s="201"/>
      <c r="S759" s="201"/>
    </row>
    <row r="760" spans="2:19" s="187" customFormat="1" ht="18" customHeight="1">
      <c r="B760" s="201"/>
      <c r="C760" s="201"/>
      <c r="D760" s="201"/>
      <c r="E760" s="201"/>
      <c r="F760" s="201"/>
      <c r="G760" s="201"/>
      <c r="H760" s="201"/>
      <c r="I760" s="201"/>
      <c r="J760" s="201"/>
      <c r="K760" s="201"/>
      <c r="L760" s="201"/>
      <c r="M760" s="201"/>
      <c r="N760" s="201"/>
      <c r="O760" s="201"/>
      <c r="P760" s="201"/>
      <c r="Q760" s="201"/>
      <c r="R760" s="201"/>
      <c r="S760" s="201"/>
    </row>
    <row r="761" spans="2:19" s="187" customFormat="1" ht="18" customHeight="1">
      <c r="B761" s="201"/>
      <c r="C761" s="201"/>
      <c r="D761" s="201"/>
      <c r="E761" s="201"/>
      <c r="F761" s="201"/>
      <c r="G761" s="201"/>
      <c r="H761" s="201"/>
      <c r="I761" s="201"/>
      <c r="J761" s="201"/>
      <c r="K761" s="201"/>
      <c r="L761" s="201"/>
      <c r="M761" s="201"/>
      <c r="N761" s="201"/>
      <c r="O761" s="201"/>
      <c r="P761" s="201"/>
      <c r="Q761" s="201"/>
      <c r="R761" s="201"/>
      <c r="S761" s="201"/>
    </row>
    <row r="762" spans="2:19" s="187" customFormat="1" ht="18" customHeight="1">
      <c r="B762" s="201"/>
      <c r="C762" s="201"/>
      <c r="D762" s="201"/>
      <c r="E762" s="201"/>
      <c r="F762" s="201"/>
      <c r="G762" s="201"/>
      <c r="H762" s="201"/>
      <c r="I762" s="201"/>
      <c r="J762" s="201"/>
      <c r="K762" s="201"/>
      <c r="L762" s="201"/>
      <c r="M762" s="201"/>
      <c r="N762" s="201"/>
      <c r="O762" s="201"/>
      <c r="P762" s="201"/>
      <c r="Q762" s="201"/>
      <c r="R762" s="201"/>
      <c r="S762" s="201"/>
    </row>
    <row r="763" spans="2:19" s="187" customFormat="1" ht="18" customHeight="1">
      <c r="B763" s="201"/>
      <c r="C763" s="201"/>
      <c r="D763" s="201"/>
      <c r="E763" s="201"/>
      <c r="F763" s="201"/>
      <c r="G763" s="201"/>
      <c r="H763" s="201"/>
      <c r="I763" s="201"/>
      <c r="J763" s="201"/>
      <c r="K763" s="201"/>
      <c r="L763" s="201"/>
      <c r="M763" s="201"/>
      <c r="N763" s="201"/>
      <c r="O763" s="201"/>
      <c r="P763" s="201"/>
      <c r="Q763" s="201"/>
      <c r="R763" s="201"/>
      <c r="S763" s="201"/>
    </row>
    <row r="764" spans="2:19" s="187" customFormat="1" ht="18" customHeight="1">
      <c r="B764" s="201"/>
      <c r="C764" s="201"/>
      <c r="D764" s="201"/>
      <c r="E764" s="201"/>
      <c r="F764" s="201"/>
      <c r="G764" s="201"/>
      <c r="H764" s="201"/>
      <c r="I764" s="201"/>
      <c r="J764" s="201"/>
      <c r="K764" s="201"/>
      <c r="L764" s="201"/>
      <c r="M764" s="201"/>
      <c r="N764" s="201"/>
      <c r="O764" s="201"/>
      <c r="P764" s="201"/>
      <c r="Q764" s="201"/>
      <c r="R764" s="201"/>
      <c r="S764" s="201"/>
    </row>
    <row r="765" spans="2:19" s="187" customFormat="1" ht="18" customHeight="1">
      <c r="B765" s="201"/>
      <c r="C765" s="201"/>
      <c r="D765" s="201"/>
      <c r="E765" s="201"/>
      <c r="F765" s="201"/>
      <c r="G765" s="201"/>
      <c r="H765" s="201"/>
      <c r="I765" s="201"/>
      <c r="J765" s="201"/>
      <c r="K765" s="201"/>
      <c r="L765" s="201"/>
      <c r="M765" s="201"/>
      <c r="N765" s="201"/>
      <c r="O765" s="201"/>
      <c r="P765" s="201"/>
      <c r="Q765" s="201"/>
      <c r="R765" s="201"/>
      <c r="S765" s="201"/>
    </row>
    <row r="766" spans="2:19" s="187" customFormat="1" ht="18" customHeight="1">
      <c r="B766" s="201"/>
      <c r="C766" s="201"/>
      <c r="D766" s="201"/>
      <c r="E766" s="201"/>
      <c r="F766" s="201"/>
      <c r="G766" s="201"/>
      <c r="H766" s="201"/>
      <c r="I766" s="201"/>
      <c r="J766" s="201"/>
      <c r="K766" s="201"/>
      <c r="L766" s="201"/>
      <c r="M766" s="201"/>
      <c r="N766" s="201"/>
      <c r="O766" s="201"/>
      <c r="P766" s="201"/>
      <c r="Q766" s="201"/>
      <c r="R766" s="201"/>
      <c r="S766" s="201"/>
    </row>
    <row r="767" spans="2:19" s="187" customFormat="1" ht="18" customHeight="1">
      <c r="B767" s="201"/>
      <c r="C767" s="201"/>
      <c r="D767" s="201"/>
      <c r="E767" s="201"/>
      <c r="F767" s="201"/>
      <c r="G767" s="201"/>
      <c r="H767" s="201"/>
      <c r="I767" s="201"/>
      <c r="J767" s="201"/>
      <c r="K767" s="201"/>
      <c r="L767" s="201"/>
      <c r="M767" s="201"/>
      <c r="N767" s="201"/>
      <c r="O767" s="201"/>
      <c r="P767" s="201"/>
      <c r="Q767" s="201"/>
      <c r="R767" s="201"/>
      <c r="S767" s="201"/>
    </row>
    <row r="768" spans="2:19" s="187" customFormat="1" ht="18" customHeight="1">
      <c r="B768" s="201"/>
      <c r="C768" s="201"/>
      <c r="D768" s="201"/>
      <c r="E768" s="201"/>
      <c r="F768" s="201"/>
      <c r="G768" s="201"/>
      <c r="H768" s="201"/>
      <c r="I768" s="201"/>
      <c r="J768" s="201"/>
      <c r="K768" s="201"/>
      <c r="L768" s="201"/>
      <c r="M768" s="201"/>
      <c r="N768" s="201"/>
      <c r="O768" s="201"/>
      <c r="P768" s="201"/>
      <c r="Q768" s="201"/>
      <c r="R768" s="201"/>
      <c r="S768" s="201"/>
    </row>
    <row r="769" spans="2:19" s="187" customFormat="1" ht="18" customHeight="1">
      <c r="B769" s="201"/>
      <c r="C769" s="201"/>
      <c r="D769" s="201"/>
      <c r="E769" s="201"/>
      <c r="F769" s="201"/>
      <c r="G769" s="201"/>
      <c r="H769" s="201"/>
      <c r="I769" s="201"/>
      <c r="J769" s="201"/>
      <c r="K769" s="201"/>
      <c r="L769" s="201"/>
      <c r="M769" s="201"/>
      <c r="N769" s="201"/>
      <c r="O769" s="201"/>
      <c r="P769" s="201"/>
      <c r="Q769" s="201"/>
      <c r="R769" s="201"/>
      <c r="S769" s="201"/>
    </row>
    <row r="770" spans="2:19" s="187" customFormat="1" ht="18" customHeight="1">
      <c r="B770" s="201"/>
      <c r="C770" s="201"/>
      <c r="D770" s="201"/>
      <c r="E770" s="201"/>
      <c r="F770" s="201"/>
      <c r="G770" s="201"/>
      <c r="H770" s="201"/>
      <c r="I770" s="201"/>
      <c r="J770" s="201"/>
      <c r="K770" s="201"/>
      <c r="L770" s="201"/>
      <c r="M770" s="201"/>
      <c r="N770" s="201"/>
      <c r="O770" s="201"/>
      <c r="P770" s="201"/>
      <c r="Q770" s="201"/>
      <c r="R770" s="201"/>
      <c r="S770" s="201"/>
    </row>
    <row r="771" spans="2:19" s="187" customFormat="1" ht="18" customHeight="1">
      <c r="B771" s="201"/>
      <c r="C771" s="201"/>
      <c r="D771" s="201"/>
      <c r="E771" s="201"/>
      <c r="F771" s="201"/>
      <c r="G771" s="201"/>
      <c r="H771" s="201"/>
      <c r="I771" s="201"/>
      <c r="J771" s="201"/>
      <c r="K771" s="201"/>
      <c r="L771" s="201"/>
      <c r="M771" s="201"/>
      <c r="N771" s="201"/>
      <c r="O771" s="201"/>
      <c r="P771" s="201"/>
      <c r="Q771" s="201"/>
      <c r="R771" s="201"/>
      <c r="S771" s="201"/>
    </row>
    <row r="772" spans="2:19" s="187" customFormat="1" ht="18" customHeight="1">
      <c r="B772" s="201"/>
      <c r="C772" s="201"/>
      <c r="D772" s="201"/>
      <c r="E772" s="201"/>
      <c r="F772" s="201"/>
      <c r="G772" s="201"/>
      <c r="H772" s="201"/>
      <c r="I772" s="201"/>
      <c r="J772" s="201"/>
      <c r="K772" s="201"/>
      <c r="L772" s="201"/>
      <c r="M772" s="201"/>
      <c r="N772" s="201"/>
      <c r="O772" s="201"/>
      <c r="P772" s="201"/>
      <c r="Q772" s="201"/>
      <c r="R772" s="201"/>
      <c r="S772" s="201"/>
    </row>
    <row r="773" spans="2:19" s="187" customFormat="1" ht="18" customHeight="1">
      <c r="B773" s="201"/>
      <c r="C773" s="201"/>
      <c r="D773" s="201"/>
      <c r="E773" s="201"/>
      <c r="F773" s="201"/>
      <c r="G773" s="201"/>
      <c r="H773" s="201"/>
      <c r="I773" s="201"/>
      <c r="J773" s="201"/>
      <c r="K773" s="201"/>
      <c r="L773" s="201"/>
      <c r="M773" s="201"/>
      <c r="N773" s="201"/>
      <c r="O773" s="201"/>
      <c r="P773" s="201"/>
      <c r="Q773" s="201"/>
      <c r="R773" s="201"/>
      <c r="S773" s="201"/>
    </row>
    <row r="774" spans="2:19" s="187" customFormat="1" ht="18" customHeight="1">
      <c r="B774" s="201"/>
      <c r="C774" s="201"/>
      <c r="D774" s="201"/>
      <c r="E774" s="201"/>
      <c r="F774" s="201"/>
      <c r="G774" s="201"/>
      <c r="H774" s="201"/>
      <c r="I774" s="201"/>
      <c r="J774" s="201"/>
      <c r="K774" s="201"/>
      <c r="L774" s="201"/>
      <c r="M774" s="201"/>
      <c r="N774" s="201"/>
      <c r="O774" s="201"/>
      <c r="P774" s="201"/>
      <c r="Q774" s="201"/>
      <c r="R774" s="201"/>
      <c r="S774" s="201"/>
    </row>
    <row r="775" spans="2:19" s="187" customFormat="1" ht="18" customHeight="1">
      <c r="B775" s="201"/>
      <c r="C775" s="201"/>
      <c r="D775" s="201"/>
      <c r="E775" s="201"/>
      <c r="F775" s="201"/>
      <c r="G775" s="201"/>
      <c r="H775" s="201"/>
      <c r="I775" s="201"/>
      <c r="J775" s="201"/>
      <c r="K775" s="201"/>
      <c r="L775" s="201"/>
      <c r="M775" s="201"/>
      <c r="N775" s="201"/>
      <c r="O775" s="201"/>
      <c r="P775" s="201"/>
      <c r="Q775" s="201"/>
      <c r="R775" s="201"/>
      <c r="S775" s="201"/>
    </row>
    <row r="776" spans="2:19" s="187" customFormat="1" ht="18" customHeight="1">
      <c r="B776" s="201"/>
      <c r="C776" s="201"/>
      <c r="D776" s="201"/>
      <c r="E776" s="201"/>
      <c r="F776" s="201"/>
      <c r="G776" s="201"/>
      <c r="H776" s="201"/>
      <c r="I776" s="201"/>
      <c r="J776" s="201"/>
      <c r="K776" s="201"/>
      <c r="L776" s="201"/>
      <c r="M776" s="201"/>
      <c r="N776" s="201"/>
      <c r="O776" s="201"/>
      <c r="P776" s="201"/>
      <c r="Q776" s="201"/>
      <c r="R776" s="201"/>
      <c r="S776" s="201"/>
    </row>
    <row r="777" spans="2:19" s="187" customFormat="1" ht="18" customHeight="1">
      <c r="B777" s="201"/>
      <c r="C777" s="201"/>
      <c r="D777" s="201"/>
      <c r="E777" s="201"/>
      <c r="F777" s="201"/>
      <c r="G777" s="201"/>
      <c r="H777" s="201"/>
      <c r="I777" s="201"/>
      <c r="J777" s="201"/>
      <c r="K777" s="201"/>
      <c r="L777" s="201"/>
      <c r="M777" s="201"/>
      <c r="N777" s="201"/>
      <c r="O777" s="201"/>
      <c r="P777" s="201"/>
      <c r="Q777" s="201"/>
      <c r="R777" s="201"/>
      <c r="S777" s="201"/>
    </row>
    <row r="778" spans="2:19" s="187" customFormat="1" ht="18" customHeight="1">
      <c r="B778" s="201"/>
      <c r="C778" s="201"/>
      <c r="D778" s="201"/>
      <c r="E778" s="201"/>
      <c r="F778" s="201"/>
      <c r="G778" s="201"/>
      <c r="H778" s="201"/>
      <c r="I778" s="201"/>
      <c r="J778" s="201"/>
      <c r="K778" s="201"/>
      <c r="L778" s="201"/>
      <c r="M778" s="201"/>
      <c r="N778" s="201"/>
      <c r="O778" s="201"/>
      <c r="P778" s="201"/>
      <c r="Q778" s="201"/>
      <c r="R778" s="201"/>
      <c r="S778" s="201"/>
    </row>
    <row r="779" spans="2:19" s="187" customFormat="1" ht="18" customHeight="1">
      <c r="B779" s="201"/>
      <c r="C779" s="201"/>
      <c r="D779" s="201"/>
      <c r="E779" s="201"/>
      <c r="F779" s="201"/>
      <c r="G779" s="201"/>
      <c r="H779" s="201"/>
      <c r="I779" s="201"/>
      <c r="J779" s="201"/>
      <c r="K779" s="201"/>
      <c r="L779" s="201"/>
      <c r="M779" s="201"/>
      <c r="N779" s="201"/>
      <c r="O779" s="201"/>
      <c r="P779" s="201"/>
      <c r="Q779" s="201"/>
      <c r="R779" s="201"/>
      <c r="S779" s="201"/>
    </row>
    <row r="780" spans="2:19" s="187" customFormat="1" ht="18" customHeight="1">
      <c r="B780" s="201"/>
      <c r="C780" s="201"/>
      <c r="D780" s="201"/>
      <c r="E780" s="201"/>
      <c r="F780" s="201"/>
      <c r="G780" s="201"/>
      <c r="H780" s="201"/>
      <c r="I780" s="201"/>
      <c r="J780" s="201"/>
      <c r="K780" s="201"/>
      <c r="L780" s="201"/>
      <c r="M780" s="201"/>
      <c r="N780" s="201"/>
      <c r="O780" s="201"/>
      <c r="P780" s="201"/>
      <c r="Q780" s="201"/>
      <c r="R780" s="201"/>
      <c r="S780" s="201"/>
    </row>
    <row r="781" spans="2:19" s="187" customFormat="1" ht="18" customHeight="1">
      <c r="B781" s="201"/>
      <c r="C781" s="201"/>
      <c r="D781" s="201"/>
      <c r="E781" s="201"/>
      <c r="F781" s="201"/>
      <c r="G781" s="201"/>
      <c r="H781" s="201"/>
      <c r="I781" s="201"/>
      <c r="J781" s="201"/>
      <c r="K781" s="201"/>
      <c r="L781" s="201"/>
      <c r="M781" s="201"/>
      <c r="N781" s="201"/>
      <c r="O781" s="201"/>
      <c r="P781" s="201"/>
      <c r="Q781" s="201"/>
      <c r="R781" s="201"/>
      <c r="S781" s="201"/>
    </row>
    <row r="782" spans="2:19" s="187" customFormat="1" ht="18" customHeight="1">
      <c r="B782" s="201"/>
      <c r="C782" s="201"/>
      <c r="D782" s="201"/>
      <c r="E782" s="201"/>
      <c r="F782" s="201"/>
      <c r="G782" s="201"/>
      <c r="H782" s="201"/>
      <c r="I782" s="201"/>
      <c r="J782" s="201"/>
      <c r="K782" s="201"/>
      <c r="L782" s="201"/>
      <c r="M782" s="201"/>
      <c r="N782" s="201"/>
      <c r="O782" s="201"/>
      <c r="P782" s="201"/>
      <c r="Q782" s="201"/>
      <c r="R782" s="201"/>
      <c r="S782" s="201"/>
    </row>
    <row r="783" spans="2:19" s="187" customFormat="1" ht="18" customHeight="1">
      <c r="B783" s="201"/>
      <c r="C783" s="201"/>
      <c r="D783" s="201"/>
      <c r="E783" s="201"/>
      <c r="F783" s="201"/>
      <c r="G783" s="201"/>
      <c r="H783" s="201"/>
      <c r="I783" s="201"/>
      <c r="J783" s="201"/>
      <c r="K783" s="201"/>
      <c r="L783" s="201"/>
      <c r="M783" s="201"/>
      <c r="N783" s="201"/>
      <c r="O783" s="201"/>
      <c r="P783" s="201"/>
      <c r="Q783" s="201"/>
      <c r="R783" s="201"/>
      <c r="S783" s="201"/>
    </row>
    <row r="784" spans="2:19" s="187" customFormat="1" ht="18" customHeight="1">
      <c r="B784" s="201"/>
      <c r="C784" s="201"/>
      <c r="D784" s="201"/>
      <c r="E784" s="201"/>
      <c r="F784" s="201"/>
      <c r="G784" s="201"/>
      <c r="H784" s="201"/>
      <c r="I784" s="201"/>
      <c r="J784" s="201"/>
      <c r="K784" s="201"/>
      <c r="L784" s="201"/>
      <c r="M784" s="201"/>
      <c r="N784" s="201"/>
      <c r="O784" s="201"/>
      <c r="P784" s="201"/>
      <c r="Q784" s="201"/>
      <c r="R784" s="201"/>
      <c r="S784" s="201"/>
    </row>
    <row r="785" spans="2:19" s="187" customFormat="1" ht="18" customHeight="1">
      <c r="B785" s="201"/>
      <c r="C785" s="201"/>
      <c r="D785" s="201"/>
      <c r="E785" s="201"/>
      <c r="F785" s="201"/>
      <c r="G785" s="201"/>
      <c r="H785" s="201"/>
      <c r="I785" s="201"/>
      <c r="J785" s="201"/>
      <c r="K785" s="201"/>
      <c r="L785" s="201"/>
      <c r="M785" s="201"/>
      <c r="N785" s="201"/>
      <c r="O785" s="201"/>
      <c r="P785" s="201"/>
      <c r="Q785" s="201"/>
      <c r="R785" s="201"/>
      <c r="S785" s="201"/>
    </row>
    <row r="786" spans="2:19" s="187" customFormat="1" ht="18" customHeight="1">
      <c r="B786" s="201"/>
      <c r="C786" s="201"/>
      <c r="D786" s="201"/>
      <c r="E786" s="201"/>
      <c r="F786" s="201"/>
      <c r="G786" s="201"/>
      <c r="H786" s="201"/>
      <c r="I786" s="201"/>
      <c r="J786" s="201"/>
      <c r="K786" s="201"/>
      <c r="L786" s="201"/>
      <c r="M786" s="201"/>
      <c r="N786" s="201"/>
      <c r="O786" s="201"/>
      <c r="P786" s="201"/>
      <c r="Q786" s="201"/>
      <c r="R786" s="201"/>
      <c r="S786" s="201"/>
    </row>
    <row r="787" spans="2:19" s="187" customFormat="1" ht="18" customHeight="1">
      <c r="B787" s="201"/>
      <c r="C787" s="201"/>
      <c r="D787" s="201"/>
      <c r="E787" s="201"/>
      <c r="F787" s="201"/>
      <c r="G787" s="201"/>
      <c r="H787" s="201"/>
      <c r="I787" s="201"/>
      <c r="J787" s="201"/>
      <c r="K787" s="201"/>
      <c r="L787" s="201"/>
      <c r="M787" s="201"/>
      <c r="N787" s="201"/>
      <c r="O787" s="201"/>
      <c r="P787" s="201"/>
      <c r="Q787" s="201"/>
      <c r="R787" s="201"/>
      <c r="S787" s="201"/>
    </row>
    <row r="788" spans="2:19" s="187" customFormat="1" ht="18" customHeight="1">
      <c r="B788" s="201"/>
      <c r="C788" s="201"/>
      <c r="D788" s="201"/>
      <c r="E788" s="201"/>
      <c r="F788" s="201"/>
      <c r="G788" s="201"/>
      <c r="H788" s="201"/>
      <c r="I788" s="201"/>
      <c r="J788" s="201"/>
      <c r="K788" s="201"/>
      <c r="L788" s="201"/>
      <c r="M788" s="201"/>
      <c r="N788" s="201"/>
      <c r="O788" s="201"/>
      <c r="P788" s="201"/>
      <c r="Q788" s="201"/>
      <c r="R788" s="201"/>
      <c r="S788" s="201"/>
    </row>
    <row r="789" spans="2:19" s="187" customFormat="1" ht="18" customHeight="1">
      <c r="B789" s="201"/>
      <c r="C789" s="201"/>
      <c r="D789" s="201"/>
      <c r="E789" s="201"/>
      <c r="F789" s="201"/>
      <c r="G789" s="201"/>
      <c r="H789" s="201"/>
      <c r="I789" s="201"/>
      <c r="J789" s="201"/>
      <c r="K789" s="201"/>
      <c r="L789" s="201"/>
      <c r="M789" s="201"/>
      <c r="N789" s="201"/>
      <c r="O789" s="201"/>
      <c r="P789" s="201"/>
      <c r="Q789" s="201"/>
      <c r="R789" s="201"/>
      <c r="S789" s="201"/>
    </row>
    <row r="790" spans="2:19" s="187" customFormat="1" ht="18" customHeight="1">
      <c r="B790" s="201"/>
      <c r="C790" s="201"/>
      <c r="D790" s="201"/>
      <c r="E790" s="201"/>
      <c r="F790" s="201"/>
      <c r="G790" s="201"/>
      <c r="H790" s="201"/>
      <c r="I790" s="201"/>
      <c r="J790" s="201"/>
      <c r="K790" s="201"/>
      <c r="L790" s="201"/>
      <c r="M790" s="201"/>
      <c r="N790" s="201"/>
      <c r="O790" s="201"/>
      <c r="P790" s="201"/>
      <c r="Q790" s="201"/>
      <c r="R790" s="201"/>
      <c r="S790" s="201"/>
    </row>
    <row r="791" spans="2:19" s="187" customFormat="1" ht="18" customHeight="1">
      <c r="B791" s="201"/>
      <c r="C791" s="201"/>
      <c r="D791" s="201"/>
      <c r="E791" s="201"/>
      <c r="F791" s="201"/>
      <c r="G791" s="201"/>
      <c r="H791" s="201"/>
      <c r="I791" s="201"/>
      <c r="J791" s="201"/>
      <c r="K791" s="201"/>
      <c r="L791" s="201"/>
      <c r="M791" s="201"/>
      <c r="N791" s="201"/>
      <c r="O791" s="201"/>
      <c r="P791" s="201"/>
      <c r="Q791" s="201"/>
      <c r="R791" s="201"/>
      <c r="S791" s="201"/>
    </row>
    <row r="792" spans="2:19" s="187" customFormat="1" ht="18" customHeight="1">
      <c r="B792" s="201"/>
      <c r="C792" s="201"/>
      <c r="D792" s="201"/>
      <c r="E792" s="201"/>
      <c r="F792" s="201"/>
      <c r="G792" s="201"/>
      <c r="H792" s="201"/>
      <c r="I792" s="201"/>
      <c r="J792" s="201"/>
      <c r="K792" s="201"/>
      <c r="L792" s="201"/>
      <c r="M792" s="201"/>
      <c r="N792" s="201"/>
      <c r="O792" s="201"/>
      <c r="P792" s="201"/>
      <c r="Q792" s="201"/>
      <c r="R792" s="201"/>
      <c r="S792" s="201"/>
    </row>
    <row r="793" spans="2:19" s="187" customFormat="1" ht="18" customHeight="1">
      <c r="B793" s="201"/>
      <c r="C793" s="201"/>
      <c r="D793" s="201"/>
      <c r="E793" s="201"/>
      <c r="F793" s="201"/>
      <c r="G793" s="201"/>
      <c r="H793" s="201"/>
      <c r="I793" s="201"/>
      <c r="J793" s="201"/>
      <c r="K793" s="201"/>
      <c r="L793" s="201"/>
      <c r="M793" s="201"/>
      <c r="N793" s="201"/>
      <c r="O793" s="201"/>
      <c r="P793" s="201"/>
      <c r="Q793" s="201"/>
      <c r="R793" s="201"/>
      <c r="S793" s="201"/>
    </row>
    <row r="794" spans="2:19" s="187" customFormat="1" ht="18" customHeight="1">
      <c r="B794" s="201"/>
      <c r="C794" s="201"/>
      <c r="D794" s="201"/>
      <c r="E794" s="201"/>
      <c r="F794" s="201"/>
      <c r="G794" s="201"/>
      <c r="H794" s="201"/>
      <c r="I794" s="201"/>
      <c r="J794" s="201"/>
      <c r="K794" s="201"/>
      <c r="L794" s="201"/>
      <c r="M794" s="201"/>
      <c r="N794" s="201"/>
      <c r="O794" s="201"/>
      <c r="P794" s="201"/>
      <c r="Q794" s="201"/>
      <c r="R794" s="201"/>
      <c r="S794" s="201"/>
    </row>
    <row r="795" spans="2:19" s="187" customFormat="1" ht="18" customHeight="1">
      <c r="B795" s="201"/>
      <c r="C795" s="201"/>
      <c r="D795" s="201"/>
      <c r="E795" s="201"/>
      <c r="F795" s="201"/>
      <c r="G795" s="201"/>
      <c r="H795" s="201"/>
      <c r="I795" s="201"/>
      <c r="J795" s="201"/>
      <c r="K795" s="201"/>
      <c r="L795" s="201"/>
      <c r="M795" s="201"/>
      <c r="N795" s="201"/>
      <c r="O795" s="201"/>
      <c r="P795" s="201"/>
      <c r="Q795" s="201"/>
      <c r="R795" s="201"/>
      <c r="S795" s="201"/>
    </row>
    <row r="796" spans="2:19" s="187" customFormat="1" ht="18" customHeight="1">
      <c r="B796" s="201"/>
      <c r="C796" s="201"/>
      <c r="D796" s="201"/>
      <c r="E796" s="201"/>
      <c r="F796" s="201"/>
      <c r="G796" s="201"/>
      <c r="H796" s="201"/>
      <c r="I796" s="201"/>
      <c r="J796" s="201"/>
      <c r="K796" s="201"/>
      <c r="L796" s="201"/>
      <c r="M796" s="201"/>
      <c r="N796" s="201"/>
      <c r="O796" s="201"/>
      <c r="P796" s="201"/>
      <c r="Q796" s="201"/>
      <c r="R796" s="201"/>
      <c r="S796" s="201"/>
    </row>
    <row r="797" spans="2:19" s="187" customFormat="1" ht="18" customHeight="1">
      <c r="B797" s="201"/>
      <c r="C797" s="201"/>
      <c r="D797" s="201"/>
      <c r="E797" s="201"/>
      <c r="F797" s="201"/>
      <c r="G797" s="201"/>
      <c r="H797" s="201"/>
      <c r="I797" s="201"/>
      <c r="J797" s="201"/>
      <c r="K797" s="201"/>
      <c r="L797" s="201"/>
      <c r="M797" s="201"/>
      <c r="N797" s="201"/>
      <c r="O797" s="201"/>
      <c r="P797" s="201"/>
      <c r="Q797" s="201"/>
      <c r="R797" s="201"/>
      <c r="S797" s="201"/>
    </row>
    <row r="798" spans="2:19" s="187" customFormat="1" ht="18" customHeight="1">
      <c r="B798" s="201"/>
      <c r="C798" s="201"/>
      <c r="D798" s="201"/>
      <c r="E798" s="201"/>
      <c r="F798" s="201"/>
      <c r="G798" s="201"/>
      <c r="H798" s="201"/>
      <c r="I798" s="201"/>
      <c r="J798" s="201"/>
      <c r="K798" s="201"/>
      <c r="L798" s="201"/>
      <c r="M798" s="201"/>
      <c r="N798" s="201"/>
      <c r="O798" s="201"/>
      <c r="P798" s="201"/>
      <c r="Q798" s="201"/>
      <c r="R798" s="201"/>
      <c r="S798" s="201"/>
    </row>
    <row r="799" spans="2:19" s="187" customFormat="1" ht="18" customHeight="1">
      <c r="B799" s="201"/>
      <c r="C799" s="201"/>
      <c r="D799" s="201"/>
      <c r="E799" s="201"/>
      <c r="F799" s="201"/>
      <c r="G799" s="201"/>
      <c r="H799" s="201"/>
      <c r="I799" s="201"/>
      <c r="J799" s="201"/>
      <c r="K799" s="201"/>
      <c r="L799" s="201"/>
      <c r="M799" s="201"/>
      <c r="N799" s="201"/>
      <c r="O799" s="201"/>
      <c r="P799" s="201"/>
      <c r="Q799" s="201"/>
      <c r="R799" s="201"/>
      <c r="S799" s="201"/>
    </row>
    <row r="800" spans="2:19" s="187" customFormat="1" ht="18" customHeight="1">
      <c r="B800" s="201"/>
      <c r="C800" s="201"/>
      <c r="D800" s="201"/>
      <c r="E800" s="201"/>
      <c r="F800" s="201"/>
      <c r="G800" s="201"/>
      <c r="H800" s="201"/>
      <c r="I800" s="201"/>
      <c r="J800" s="201"/>
      <c r="K800" s="201"/>
      <c r="L800" s="201"/>
      <c r="M800" s="201"/>
      <c r="N800" s="201"/>
      <c r="O800" s="201"/>
      <c r="P800" s="201"/>
      <c r="Q800" s="201"/>
      <c r="R800" s="201"/>
      <c r="S800" s="201"/>
    </row>
    <row r="801" spans="2:19" s="187" customFormat="1" ht="18" customHeight="1">
      <c r="B801" s="201"/>
      <c r="C801" s="201"/>
      <c r="D801" s="201"/>
      <c r="E801" s="201"/>
      <c r="F801" s="201"/>
      <c r="G801" s="201"/>
      <c r="H801" s="201"/>
      <c r="I801" s="201"/>
      <c r="J801" s="201"/>
      <c r="K801" s="201"/>
      <c r="L801" s="201"/>
      <c r="M801" s="201"/>
      <c r="N801" s="201"/>
      <c r="O801" s="201"/>
      <c r="P801" s="201"/>
      <c r="Q801" s="201"/>
      <c r="R801" s="201"/>
      <c r="S801" s="201"/>
    </row>
    <row r="802" spans="2:19" s="187" customFormat="1" ht="18" customHeight="1">
      <c r="B802" s="201"/>
      <c r="C802" s="201"/>
      <c r="D802" s="201"/>
      <c r="E802" s="201"/>
      <c r="F802" s="201"/>
      <c r="G802" s="201"/>
      <c r="H802" s="201"/>
      <c r="I802" s="201"/>
      <c r="J802" s="201"/>
      <c r="K802" s="201"/>
      <c r="L802" s="201"/>
      <c r="M802" s="201"/>
      <c r="N802" s="201"/>
      <c r="O802" s="201"/>
      <c r="P802" s="201"/>
      <c r="Q802" s="201"/>
      <c r="R802" s="201"/>
      <c r="S802" s="201"/>
    </row>
    <row r="803" spans="2:19" s="187" customFormat="1" ht="18" customHeight="1">
      <c r="B803" s="201"/>
      <c r="C803" s="201"/>
      <c r="D803" s="201"/>
      <c r="E803" s="201"/>
      <c r="F803" s="201"/>
      <c r="G803" s="201"/>
      <c r="H803" s="201"/>
      <c r="I803" s="201"/>
      <c r="J803" s="201"/>
      <c r="K803" s="201"/>
      <c r="L803" s="201"/>
      <c r="M803" s="201"/>
      <c r="N803" s="201"/>
      <c r="O803" s="201"/>
      <c r="P803" s="201"/>
      <c r="Q803" s="201"/>
      <c r="R803" s="201"/>
      <c r="S803" s="201"/>
    </row>
    <row r="804" spans="2:19" s="187" customFormat="1" ht="18" customHeight="1">
      <c r="B804" s="201"/>
      <c r="C804" s="201"/>
      <c r="D804" s="201"/>
      <c r="E804" s="201"/>
      <c r="F804" s="201"/>
      <c r="G804" s="201"/>
      <c r="H804" s="201"/>
      <c r="I804" s="201"/>
      <c r="J804" s="201"/>
      <c r="K804" s="201"/>
      <c r="L804" s="201"/>
      <c r="M804" s="201"/>
      <c r="N804" s="201"/>
      <c r="O804" s="201"/>
      <c r="P804" s="201"/>
      <c r="Q804" s="201"/>
      <c r="R804" s="201"/>
      <c r="S804" s="201"/>
    </row>
    <row r="805" spans="2:19" s="187" customFormat="1" ht="18" customHeight="1">
      <c r="B805" s="201"/>
      <c r="C805" s="201"/>
      <c r="D805" s="201"/>
      <c r="E805" s="201"/>
      <c r="F805" s="201"/>
      <c r="G805" s="201"/>
      <c r="H805" s="201"/>
      <c r="I805" s="201"/>
      <c r="J805" s="201"/>
      <c r="K805" s="201"/>
      <c r="L805" s="201"/>
      <c r="M805" s="201"/>
      <c r="N805" s="201"/>
      <c r="O805" s="201"/>
      <c r="P805" s="201"/>
      <c r="Q805" s="201"/>
      <c r="R805" s="201"/>
      <c r="S805" s="201"/>
    </row>
    <row r="806" spans="2:19" s="187" customFormat="1" ht="18" customHeight="1">
      <c r="B806" s="201"/>
      <c r="C806" s="201"/>
      <c r="D806" s="201"/>
      <c r="E806" s="201"/>
      <c r="F806" s="201"/>
      <c r="G806" s="201"/>
      <c r="H806" s="201"/>
      <c r="I806" s="201"/>
      <c r="J806" s="201"/>
      <c r="K806" s="201"/>
      <c r="L806" s="201"/>
      <c r="M806" s="201"/>
      <c r="N806" s="201"/>
      <c r="O806" s="201"/>
      <c r="P806" s="201"/>
      <c r="Q806" s="201"/>
      <c r="R806" s="201"/>
      <c r="S806" s="201"/>
    </row>
    <row r="807" spans="2:19" s="187" customFormat="1" ht="18" customHeight="1">
      <c r="B807" s="201"/>
      <c r="C807" s="201"/>
      <c r="D807" s="201"/>
      <c r="E807" s="201"/>
      <c r="F807" s="201"/>
      <c r="G807" s="201"/>
      <c r="H807" s="201"/>
      <c r="I807" s="201"/>
      <c r="J807" s="201"/>
      <c r="K807" s="201"/>
      <c r="L807" s="201"/>
      <c r="M807" s="201"/>
      <c r="N807" s="201"/>
      <c r="O807" s="201"/>
      <c r="P807" s="201"/>
      <c r="Q807" s="201"/>
      <c r="R807" s="201"/>
      <c r="S807" s="201"/>
    </row>
    <row r="808" spans="2:19" s="187" customFormat="1" ht="18" customHeight="1">
      <c r="B808" s="201"/>
      <c r="C808" s="201"/>
      <c r="D808" s="201"/>
      <c r="E808" s="201"/>
      <c r="F808" s="201"/>
      <c r="G808" s="201"/>
      <c r="H808" s="201"/>
      <c r="I808" s="201"/>
      <c r="J808" s="201"/>
      <c r="K808" s="201"/>
      <c r="L808" s="201"/>
      <c r="M808" s="201"/>
      <c r="N808" s="201"/>
      <c r="O808" s="201"/>
      <c r="P808" s="201"/>
      <c r="Q808" s="201"/>
      <c r="R808" s="201"/>
      <c r="S808" s="201"/>
    </row>
    <row r="809" spans="2:19" s="187" customFormat="1" ht="18" customHeight="1">
      <c r="B809" s="201"/>
      <c r="C809" s="201"/>
      <c r="D809" s="201"/>
      <c r="E809" s="201"/>
      <c r="F809" s="201"/>
      <c r="G809" s="201"/>
      <c r="H809" s="201"/>
      <c r="I809" s="201"/>
      <c r="J809" s="201"/>
      <c r="K809" s="201"/>
      <c r="L809" s="201"/>
      <c r="M809" s="201"/>
      <c r="N809" s="201"/>
      <c r="O809" s="201"/>
      <c r="P809" s="201"/>
      <c r="Q809" s="201"/>
      <c r="R809" s="201"/>
      <c r="S809" s="201"/>
    </row>
    <row r="810" spans="2:19" s="187" customFormat="1" ht="18" customHeight="1">
      <c r="B810" s="201"/>
      <c r="C810" s="201"/>
      <c r="D810" s="201"/>
      <c r="E810" s="201"/>
      <c r="F810" s="201"/>
      <c r="G810" s="201"/>
      <c r="H810" s="201"/>
      <c r="I810" s="201"/>
      <c r="J810" s="201"/>
      <c r="K810" s="201"/>
      <c r="L810" s="201"/>
      <c r="M810" s="201"/>
      <c r="N810" s="201"/>
      <c r="O810" s="201"/>
      <c r="P810" s="201"/>
      <c r="Q810" s="201"/>
      <c r="R810" s="201"/>
      <c r="S810" s="201"/>
    </row>
    <row r="811" spans="2:19" s="187" customFormat="1" ht="18" customHeight="1">
      <c r="B811" s="201"/>
      <c r="C811" s="201"/>
      <c r="D811" s="201"/>
      <c r="E811" s="201"/>
      <c r="F811" s="201"/>
      <c r="G811" s="201"/>
      <c r="H811" s="201"/>
      <c r="I811" s="201"/>
      <c r="J811" s="201"/>
      <c r="K811" s="201"/>
      <c r="L811" s="201"/>
      <c r="M811" s="201"/>
      <c r="N811" s="201"/>
      <c r="O811" s="201"/>
      <c r="P811" s="201"/>
      <c r="Q811" s="201"/>
      <c r="R811" s="201"/>
      <c r="S811" s="201"/>
    </row>
    <row r="812" spans="2:19" s="187" customFormat="1" ht="18" customHeight="1">
      <c r="B812" s="201"/>
      <c r="C812" s="201"/>
      <c r="D812" s="201"/>
      <c r="E812" s="201"/>
      <c r="F812" s="201"/>
      <c r="G812" s="201"/>
      <c r="H812" s="201"/>
      <c r="I812" s="201"/>
      <c r="J812" s="201"/>
      <c r="K812" s="201"/>
      <c r="L812" s="201"/>
      <c r="M812" s="201"/>
      <c r="N812" s="201"/>
      <c r="O812" s="201"/>
      <c r="P812" s="201"/>
      <c r="Q812" s="201"/>
      <c r="R812" s="201"/>
      <c r="S812" s="201"/>
    </row>
    <row r="813" spans="2:19" s="187" customFormat="1" ht="18" customHeight="1">
      <c r="B813" s="201"/>
      <c r="C813" s="201"/>
      <c r="D813" s="201"/>
      <c r="E813" s="201"/>
      <c r="F813" s="201"/>
      <c r="G813" s="201"/>
      <c r="H813" s="201"/>
      <c r="I813" s="201"/>
      <c r="J813" s="201"/>
      <c r="K813" s="201"/>
      <c r="L813" s="201"/>
      <c r="M813" s="201"/>
      <c r="N813" s="201"/>
      <c r="O813" s="201"/>
      <c r="P813" s="201"/>
      <c r="Q813" s="201"/>
      <c r="R813" s="201"/>
      <c r="S813" s="201"/>
    </row>
    <row r="814" spans="2:19" s="187" customFormat="1" ht="18" customHeight="1">
      <c r="B814" s="201"/>
      <c r="C814" s="201"/>
      <c r="D814" s="201"/>
      <c r="E814" s="201"/>
      <c r="F814" s="201"/>
      <c r="G814" s="201"/>
      <c r="H814" s="201"/>
      <c r="I814" s="201"/>
      <c r="J814" s="201"/>
      <c r="K814" s="201"/>
      <c r="L814" s="201"/>
      <c r="M814" s="201"/>
      <c r="N814" s="201"/>
      <c r="O814" s="201"/>
      <c r="P814" s="201"/>
      <c r="Q814" s="201"/>
      <c r="R814" s="201"/>
      <c r="S814" s="201"/>
    </row>
    <row r="815" spans="2:19" s="187" customFormat="1" ht="18" customHeight="1">
      <c r="B815" s="201"/>
      <c r="C815" s="201"/>
      <c r="D815" s="201"/>
      <c r="E815" s="201"/>
      <c r="F815" s="201"/>
      <c r="G815" s="201"/>
      <c r="H815" s="201"/>
      <c r="I815" s="201"/>
      <c r="J815" s="201"/>
      <c r="K815" s="201"/>
      <c r="L815" s="201"/>
      <c r="M815" s="201"/>
      <c r="N815" s="201"/>
      <c r="O815" s="201"/>
      <c r="P815" s="201"/>
      <c r="Q815" s="201"/>
      <c r="R815" s="201"/>
      <c r="S815" s="201"/>
    </row>
    <row r="816" spans="2:19" s="187" customFormat="1" ht="18" customHeight="1">
      <c r="B816" s="201"/>
      <c r="C816" s="201"/>
      <c r="D816" s="201"/>
      <c r="E816" s="201"/>
      <c r="F816" s="201"/>
      <c r="G816" s="201"/>
      <c r="H816" s="201"/>
      <c r="I816" s="201"/>
      <c r="J816" s="201"/>
      <c r="K816" s="201"/>
      <c r="L816" s="201"/>
      <c r="M816" s="201"/>
      <c r="N816" s="201"/>
      <c r="O816" s="201"/>
      <c r="P816" s="201"/>
      <c r="Q816" s="201"/>
      <c r="R816" s="201"/>
      <c r="S816" s="201"/>
    </row>
    <row r="817" spans="2:19" s="187" customFormat="1" ht="18" customHeight="1">
      <c r="B817" s="201"/>
      <c r="C817" s="201"/>
      <c r="D817" s="201"/>
      <c r="E817" s="201"/>
      <c r="F817" s="201"/>
      <c r="G817" s="201"/>
      <c r="H817" s="201"/>
      <c r="I817" s="201"/>
      <c r="J817" s="201"/>
      <c r="K817" s="201"/>
      <c r="L817" s="201"/>
      <c r="M817" s="201"/>
      <c r="N817" s="201"/>
      <c r="O817" s="201"/>
      <c r="P817" s="201"/>
      <c r="Q817" s="201"/>
      <c r="R817" s="201"/>
      <c r="S817" s="201"/>
    </row>
    <row r="818" spans="2:19" s="187" customFormat="1" ht="18" customHeight="1">
      <c r="B818" s="201"/>
      <c r="C818" s="201"/>
      <c r="D818" s="201"/>
      <c r="E818" s="201"/>
      <c r="F818" s="201"/>
      <c r="G818" s="201"/>
      <c r="H818" s="201"/>
      <c r="I818" s="201"/>
      <c r="J818" s="201"/>
      <c r="K818" s="201"/>
      <c r="L818" s="201"/>
      <c r="M818" s="201"/>
      <c r="N818" s="201"/>
      <c r="O818" s="201"/>
      <c r="P818" s="201"/>
      <c r="Q818" s="201"/>
      <c r="R818" s="201"/>
      <c r="S818" s="201"/>
    </row>
    <row r="819" spans="2:19" s="187" customFormat="1" ht="18" customHeight="1">
      <c r="B819" s="201"/>
      <c r="C819" s="201"/>
      <c r="D819" s="201"/>
      <c r="E819" s="201"/>
      <c r="F819" s="201"/>
      <c r="G819" s="201"/>
      <c r="H819" s="201"/>
      <c r="I819" s="201"/>
      <c r="J819" s="201"/>
      <c r="K819" s="201"/>
      <c r="L819" s="201"/>
      <c r="M819" s="201"/>
      <c r="N819" s="201"/>
      <c r="O819" s="201"/>
      <c r="P819" s="201"/>
      <c r="Q819" s="201"/>
      <c r="R819" s="201"/>
      <c r="S819" s="201"/>
    </row>
    <row r="820" spans="2:19" s="187" customFormat="1" ht="18" customHeight="1">
      <c r="B820" s="201"/>
      <c r="C820" s="201"/>
      <c r="D820" s="201"/>
      <c r="E820" s="201"/>
      <c r="F820" s="201"/>
      <c r="G820" s="201"/>
      <c r="H820" s="201"/>
      <c r="I820" s="201"/>
      <c r="J820" s="201"/>
      <c r="K820" s="201"/>
      <c r="L820" s="201"/>
      <c r="M820" s="201"/>
      <c r="N820" s="201"/>
      <c r="O820" s="201"/>
      <c r="P820" s="201"/>
      <c r="Q820" s="201"/>
      <c r="R820" s="201"/>
      <c r="S820" s="201"/>
    </row>
    <row r="821" spans="2:19" s="187" customFormat="1" ht="18" customHeight="1">
      <c r="B821" s="201"/>
      <c r="C821" s="201"/>
      <c r="D821" s="201"/>
      <c r="E821" s="201"/>
      <c r="F821" s="201"/>
      <c r="G821" s="201"/>
      <c r="H821" s="201"/>
      <c r="I821" s="201"/>
      <c r="J821" s="201"/>
      <c r="K821" s="201"/>
      <c r="L821" s="201"/>
      <c r="M821" s="201"/>
      <c r="N821" s="201"/>
      <c r="O821" s="201"/>
      <c r="P821" s="201"/>
      <c r="Q821" s="201"/>
      <c r="R821" s="201"/>
      <c r="S821" s="201"/>
    </row>
    <row r="822" spans="2:19" s="187" customFormat="1" ht="18" customHeight="1">
      <c r="B822" s="201"/>
      <c r="C822" s="201"/>
      <c r="D822" s="201"/>
      <c r="E822" s="201"/>
      <c r="F822" s="201"/>
      <c r="G822" s="201"/>
      <c r="H822" s="201"/>
      <c r="I822" s="201"/>
      <c r="J822" s="201"/>
      <c r="K822" s="201"/>
      <c r="L822" s="201"/>
      <c r="M822" s="201"/>
      <c r="N822" s="201"/>
      <c r="O822" s="201"/>
      <c r="P822" s="201"/>
      <c r="Q822" s="201"/>
      <c r="R822" s="201"/>
      <c r="S822" s="201"/>
    </row>
    <row r="823" spans="2:19" s="187" customFormat="1" ht="18" customHeight="1">
      <c r="B823" s="201"/>
      <c r="C823" s="201"/>
      <c r="D823" s="201"/>
      <c r="E823" s="201"/>
      <c r="F823" s="201"/>
      <c r="G823" s="201"/>
      <c r="H823" s="201"/>
      <c r="I823" s="201"/>
      <c r="J823" s="201"/>
      <c r="K823" s="201"/>
      <c r="L823" s="201"/>
      <c r="M823" s="201"/>
      <c r="N823" s="201"/>
      <c r="O823" s="201"/>
      <c r="P823" s="201"/>
      <c r="Q823" s="201"/>
      <c r="R823" s="201"/>
      <c r="S823" s="201"/>
    </row>
    <row r="824" spans="2:19" s="187" customFormat="1" ht="18" customHeight="1">
      <c r="B824" s="201"/>
      <c r="C824" s="201"/>
      <c r="D824" s="201"/>
      <c r="E824" s="201"/>
      <c r="F824" s="201"/>
      <c r="G824" s="201"/>
      <c r="H824" s="201"/>
      <c r="I824" s="201"/>
      <c r="J824" s="201"/>
      <c r="K824" s="201"/>
      <c r="L824" s="201"/>
      <c r="M824" s="201"/>
      <c r="N824" s="201"/>
      <c r="O824" s="201"/>
      <c r="P824" s="201"/>
      <c r="Q824" s="201"/>
      <c r="R824" s="201"/>
      <c r="S824" s="201"/>
    </row>
    <row r="825" spans="2:19" s="187" customFormat="1" ht="18" customHeight="1">
      <c r="B825" s="201"/>
      <c r="C825" s="201"/>
      <c r="D825" s="201"/>
      <c r="E825" s="201"/>
      <c r="F825" s="201"/>
      <c r="G825" s="201"/>
      <c r="H825" s="201"/>
      <c r="I825" s="201"/>
      <c r="J825" s="201"/>
      <c r="K825" s="201"/>
      <c r="L825" s="201"/>
      <c r="M825" s="201"/>
      <c r="N825" s="201"/>
      <c r="O825" s="201"/>
      <c r="P825" s="201"/>
      <c r="Q825" s="201"/>
      <c r="R825" s="201"/>
      <c r="S825" s="201"/>
    </row>
    <row r="826" spans="2:19" s="187" customFormat="1" ht="18" customHeight="1">
      <c r="B826" s="201"/>
      <c r="C826" s="201"/>
      <c r="D826" s="201"/>
      <c r="E826" s="201"/>
      <c r="F826" s="201"/>
      <c r="G826" s="201"/>
      <c r="H826" s="201"/>
      <c r="I826" s="201"/>
      <c r="J826" s="201"/>
      <c r="K826" s="201"/>
      <c r="L826" s="201"/>
      <c r="M826" s="201"/>
      <c r="N826" s="201"/>
      <c r="O826" s="201"/>
      <c r="P826" s="201"/>
      <c r="Q826" s="201"/>
      <c r="R826" s="201"/>
      <c r="S826" s="201"/>
    </row>
    <row r="827" spans="2:19" s="187" customFormat="1" ht="18" customHeight="1">
      <c r="B827" s="201"/>
      <c r="C827" s="201"/>
      <c r="D827" s="201"/>
      <c r="E827" s="201"/>
      <c r="F827" s="201"/>
      <c r="G827" s="201"/>
      <c r="H827" s="201"/>
      <c r="I827" s="201"/>
      <c r="J827" s="201"/>
      <c r="K827" s="201"/>
      <c r="L827" s="201"/>
      <c r="M827" s="201"/>
      <c r="N827" s="201"/>
      <c r="O827" s="201"/>
      <c r="P827" s="201"/>
      <c r="Q827" s="201"/>
      <c r="R827" s="201"/>
      <c r="S827" s="201"/>
    </row>
    <row r="828" spans="2:19" s="187" customFormat="1" ht="18" customHeight="1">
      <c r="B828" s="201"/>
      <c r="C828" s="201"/>
      <c r="D828" s="201"/>
      <c r="E828" s="201"/>
      <c r="F828" s="201"/>
      <c r="G828" s="201"/>
      <c r="H828" s="201"/>
      <c r="I828" s="201"/>
      <c r="J828" s="201"/>
      <c r="K828" s="201"/>
      <c r="L828" s="201"/>
      <c r="M828" s="201"/>
      <c r="N828" s="201"/>
      <c r="O828" s="201"/>
      <c r="P828" s="201"/>
      <c r="Q828" s="201"/>
      <c r="R828" s="201"/>
      <c r="S828" s="201"/>
    </row>
    <row r="829" spans="2:19" s="187" customFormat="1" ht="18" customHeight="1">
      <c r="B829" s="201"/>
      <c r="C829" s="201"/>
      <c r="D829" s="201"/>
      <c r="E829" s="201"/>
      <c r="F829" s="201"/>
      <c r="G829" s="201"/>
      <c r="H829" s="201"/>
      <c r="I829" s="201"/>
      <c r="J829" s="201"/>
      <c r="K829" s="201"/>
      <c r="L829" s="201"/>
      <c r="M829" s="201"/>
      <c r="N829" s="201"/>
      <c r="O829" s="201"/>
      <c r="P829" s="201"/>
      <c r="Q829" s="201"/>
      <c r="R829" s="201"/>
      <c r="S829" s="201"/>
    </row>
    <row r="830" spans="2:19" s="187" customFormat="1" ht="18" customHeight="1">
      <c r="B830" s="201"/>
      <c r="C830" s="201"/>
      <c r="D830" s="201"/>
      <c r="E830" s="201"/>
      <c r="F830" s="201"/>
      <c r="G830" s="201"/>
      <c r="H830" s="201"/>
      <c r="I830" s="201"/>
      <c r="J830" s="201"/>
      <c r="K830" s="201"/>
      <c r="L830" s="201"/>
      <c r="M830" s="201"/>
      <c r="N830" s="201"/>
      <c r="O830" s="201"/>
      <c r="P830" s="201"/>
      <c r="Q830" s="201"/>
      <c r="R830" s="201"/>
      <c r="S830" s="201"/>
    </row>
    <row r="831" spans="2:19" s="187" customFormat="1" ht="18" customHeight="1">
      <c r="B831" s="201"/>
      <c r="C831" s="201"/>
      <c r="D831" s="201"/>
      <c r="E831" s="201"/>
      <c r="F831" s="201"/>
      <c r="G831" s="201"/>
      <c r="H831" s="201"/>
      <c r="I831" s="201"/>
      <c r="J831" s="201"/>
      <c r="K831" s="201"/>
      <c r="L831" s="201"/>
      <c r="M831" s="201"/>
      <c r="N831" s="201"/>
      <c r="O831" s="201"/>
      <c r="P831" s="201"/>
      <c r="Q831" s="201"/>
      <c r="R831" s="201"/>
      <c r="S831" s="201"/>
    </row>
    <row r="832" spans="2:19" s="187" customFormat="1" ht="18" customHeight="1">
      <c r="B832" s="201"/>
      <c r="C832" s="201"/>
      <c r="D832" s="201"/>
      <c r="E832" s="201"/>
      <c r="F832" s="201"/>
      <c r="G832" s="201"/>
      <c r="H832" s="201"/>
      <c r="I832" s="201"/>
      <c r="J832" s="201"/>
      <c r="K832" s="201"/>
      <c r="L832" s="201"/>
      <c r="M832" s="201"/>
      <c r="N832" s="201"/>
      <c r="O832" s="201"/>
      <c r="P832" s="201"/>
      <c r="Q832" s="201"/>
      <c r="R832" s="201"/>
      <c r="S832" s="201"/>
    </row>
    <row r="833" spans="2:19" s="187" customFormat="1" ht="18" customHeight="1">
      <c r="B833" s="201"/>
      <c r="C833" s="201"/>
      <c r="D833" s="201"/>
      <c r="E833" s="201"/>
      <c r="F833" s="201"/>
      <c r="G833" s="201"/>
      <c r="H833" s="201"/>
      <c r="I833" s="201"/>
      <c r="J833" s="201"/>
      <c r="K833" s="201"/>
      <c r="L833" s="201"/>
      <c r="M833" s="201"/>
      <c r="N833" s="201"/>
      <c r="O833" s="201"/>
      <c r="P833" s="201"/>
      <c r="Q833" s="201"/>
      <c r="R833" s="201"/>
      <c r="S833" s="201"/>
    </row>
    <row r="834" spans="2:19" s="187" customFormat="1" ht="18" customHeight="1">
      <c r="B834" s="201"/>
      <c r="C834" s="201"/>
      <c r="D834" s="201"/>
      <c r="E834" s="201"/>
      <c r="F834" s="201"/>
      <c r="G834" s="201"/>
      <c r="H834" s="201"/>
      <c r="I834" s="201"/>
      <c r="J834" s="201"/>
      <c r="K834" s="201"/>
      <c r="L834" s="201"/>
      <c r="M834" s="201"/>
      <c r="N834" s="201"/>
      <c r="O834" s="201"/>
      <c r="P834" s="201"/>
      <c r="Q834" s="201"/>
      <c r="R834" s="201"/>
      <c r="S834" s="201"/>
    </row>
    <row r="835" spans="2:19" s="187" customFormat="1" ht="18" customHeight="1">
      <c r="B835" s="201"/>
      <c r="C835" s="201"/>
      <c r="D835" s="201"/>
      <c r="E835" s="201"/>
      <c r="F835" s="201"/>
      <c r="G835" s="201"/>
      <c r="H835" s="201"/>
      <c r="I835" s="201"/>
      <c r="J835" s="201"/>
      <c r="K835" s="201"/>
      <c r="L835" s="201"/>
      <c r="M835" s="201"/>
      <c r="N835" s="201"/>
      <c r="O835" s="201"/>
      <c r="P835" s="201"/>
      <c r="Q835" s="201"/>
      <c r="R835" s="201"/>
      <c r="S835" s="201"/>
    </row>
    <row r="836" spans="2:19" s="187" customFormat="1" ht="18" customHeight="1">
      <c r="B836" s="201"/>
      <c r="C836" s="201"/>
      <c r="D836" s="201"/>
      <c r="E836" s="201"/>
      <c r="F836" s="201"/>
      <c r="G836" s="201"/>
      <c r="H836" s="201"/>
      <c r="I836" s="201"/>
      <c r="J836" s="201"/>
      <c r="K836" s="201"/>
      <c r="L836" s="201"/>
      <c r="M836" s="201"/>
      <c r="N836" s="201"/>
      <c r="O836" s="201"/>
      <c r="P836" s="201"/>
      <c r="Q836" s="201"/>
      <c r="R836" s="201"/>
      <c r="S836" s="201"/>
    </row>
    <row r="837" spans="2:19" s="187" customFormat="1" ht="18" customHeight="1">
      <c r="B837" s="201"/>
      <c r="C837" s="201"/>
      <c r="D837" s="201"/>
      <c r="E837" s="201"/>
      <c r="F837" s="201"/>
      <c r="G837" s="201"/>
      <c r="H837" s="201"/>
      <c r="I837" s="201"/>
      <c r="J837" s="201"/>
      <c r="K837" s="201"/>
      <c r="L837" s="201"/>
      <c r="M837" s="201"/>
      <c r="N837" s="201"/>
      <c r="O837" s="201"/>
      <c r="P837" s="201"/>
      <c r="Q837" s="201"/>
      <c r="R837" s="201"/>
      <c r="S837" s="201"/>
    </row>
    <row r="838" spans="2:19" s="187" customFormat="1" ht="18" customHeight="1">
      <c r="B838" s="201"/>
      <c r="C838" s="201"/>
      <c r="D838" s="201"/>
      <c r="E838" s="201"/>
      <c r="F838" s="201"/>
      <c r="G838" s="201"/>
      <c r="H838" s="201"/>
      <c r="I838" s="201"/>
      <c r="J838" s="201"/>
      <c r="K838" s="201"/>
      <c r="L838" s="201"/>
      <c r="M838" s="201"/>
      <c r="N838" s="201"/>
      <c r="O838" s="201"/>
      <c r="P838" s="201"/>
      <c r="Q838" s="201"/>
      <c r="R838" s="201"/>
      <c r="S838" s="201"/>
    </row>
    <row r="839" spans="2:19" s="187" customFormat="1" ht="18" customHeight="1">
      <c r="B839" s="201"/>
      <c r="C839" s="201"/>
      <c r="D839" s="201"/>
      <c r="E839" s="201"/>
      <c r="F839" s="201"/>
      <c r="G839" s="201"/>
      <c r="H839" s="201"/>
      <c r="I839" s="201"/>
      <c r="J839" s="201"/>
      <c r="K839" s="201"/>
      <c r="L839" s="201"/>
      <c r="M839" s="201"/>
      <c r="N839" s="201"/>
      <c r="O839" s="201"/>
      <c r="P839" s="201"/>
      <c r="Q839" s="201"/>
      <c r="R839" s="201"/>
      <c r="S839" s="201"/>
    </row>
    <row r="840" spans="2:19" s="187" customFormat="1" ht="18" customHeight="1">
      <c r="B840" s="201"/>
      <c r="C840" s="201"/>
      <c r="D840" s="201"/>
      <c r="E840" s="201"/>
      <c r="F840" s="201"/>
      <c r="G840" s="201"/>
      <c r="H840" s="201"/>
      <c r="I840" s="201"/>
      <c r="J840" s="201"/>
      <c r="K840" s="201"/>
      <c r="L840" s="201"/>
      <c r="M840" s="201"/>
      <c r="N840" s="201"/>
      <c r="O840" s="201"/>
      <c r="P840" s="201"/>
      <c r="Q840" s="201"/>
      <c r="R840" s="201"/>
      <c r="S840" s="201"/>
    </row>
    <row r="841" spans="2:19" s="187" customFormat="1" ht="18" customHeight="1">
      <c r="B841" s="201"/>
      <c r="C841" s="201"/>
      <c r="D841" s="201"/>
      <c r="E841" s="201"/>
      <c r="F841" s="201"/>
      <c r="G841" s="201"/>
      <c r="H841" s="201"/>
      <c r="I841" s="201"/>
      <c r="J841" s="201"/>
      <c r="K841" s="201"/>
      <c r="L841" s="201"/>
      <c r="M841" s="201"/>
      <c r="N841" s="201"/>
      <c r="O841" s="201"/>
      <c r="P841" s="201"/>
      <c r="Q841" s="201"/>
      <c r="R841" s="201"/>
      <c r="S841" s="201"/>
    </row>
    <row r="842" spans="2:19" s="187" customFormat="1" ht="18" customHeight="1">
      <c r="B842" s="201"/>
      <c r="C842" s="201"/>
      <c r="D842" s="201"/>
      <c r="E842" s="201"/>
      <c r="F842" s="201"/>
      <c r="G842" s="201"/>
      <c r="H842" s="201"/>
      <c r="I842" s="201"/>
      <c r="J842" s="201"/>
      <c r="K842" s="201"/>
      <c r="L842" s="201"/>
      <c r="M842" s="201"/>
      <c r="N842" s="201"/>
      <c r="O842" s="201"/>
      <c r="P842" s="201"/>
      <c r="Q842" s="201"/>
      <c r="R842" s="201"/>
      <c r="S842" s="201"/>
    </row>
    <row r="843" spans="2:19" s="187" customFormat="1" ht="18" customHeight="1">
      <c r="B843" s="201"/>
      <c r="C843" s="201"/>
      <c r="D843" s="201"/>
      <c r="E843" s="201"/>
      <c r="F843" s="201"/>
      <c r="G843" s="201"/>
      <c r="H843" s="201"/>
      <c r="I843" s="201"/>
      <c r="J843" s="201"/>
      <c r="K843" s="201"/>
      <c r="L843" s="201"/>
      <c r="M843" s="201"/>
      <c r="N843" s="201"/>
      <c r="O843" s="201"/>
      <c r="P843" s="201"/>
      <c r="Q843" s="201"/>
      <c r="R843" s="201"/>
      <c r="S843" s="201"/>
    </row>
    <row r="844" spans="2:19" s="187" customFormat="1" ht="18" customHeight="1">
      <c r="B844" s="201"/>
      <c r="C844" s="201"/>
      <c r="D844" s="201"/>
      <c r="E844" s="201"/>
      <c r="F844" s="201"/>
      <c r="G844" s="201"/>
      <c r="H844" s="201"/>
      <c r="I844" s="201"/>
      <c r="J844" s="201"/>
      <c r="K844" s="201"/>
      <c r="L844" s="201"/>
      <c r="M844" s="201"/>
      <c r="N844" s="201"/>
      <c r="O844" s="201"/>
      <c r="P844" s="201"/>
      <c r="Q844" s="201"/>
      <c r="R844" s="201"/>
      <c r="S844" s="201"/>
    </row>
    <row r="845" spans="2:19" s="187" customFormat="1" ht="18" customHeight="1">
      <c r="B845" s="201"/>
      <c r="C845" s="201"/>
      <c r="D845" s="201"/>
      <c r="E845" s="201"/>
      <c r="F845" s="201"/>
      <c r="G845" s="201"/>
      <c r="H845" s="201"/>
      <c r="I845" s="201"/>
      <c r="J845" s="201"/>
      <c r="K845" s="201"/>
      <c r="L845" s="201"/>
      <c r="M845" s="201"/>
      <c r="N845" s="201"/>
      <c r="O845" s="201"/>
      <c r="P845" s="201"/>
      <c r="Q845" s="201"/>
      <c r="R845" s="201"/>
      <c r="S845" s="201"/>
    </row>
    <row r="846" spans="2:19" s="187" customFormat="1" ht="18" customHeight="1">
      <c r="B846" s="201"/>
      <c r="C846" s="201"/>
      <c r="D846" s="201"/>
      <c r="E846" s="201"/>
      <c r="F846" s="201"/>
      <c r="G846" s="201"/>
      <c r="H846" s="201"/>
      <c r="I846" s="201"/>
      <c r="J846" s="201"/>
      <c r="K846" s="201"/>
      <c r="L846" s="201"/>
      <c r="M846" s="201"/>
      <c r="N846" s="201"/>
      <c r="O846" s="201"/>
      <c r="P846" s="201"/>
      <c r="Q846" s="201"/>
      <c r="R846" s="201"/>
      <c r="S846" s="201"/>
    </row>
    <row r="847" spans="2:19" s="187" customFormat="1" ht="18" customHeight="1">
      <c r="B847" s="201"/>
      <c r="C847" s="201"/>
      <c r="D847" s="201"/>
      <c r="E847" s="201"/>
      <c r="F847" s="201"/>
      <c r="G847" s="201"/>
      <c r="H847" s="201"/>
      <c r="I847" s="201"/>
      <c r="J847" s="201"/>
      <c r="K847" s="201"/>
      <c r="L847" s="201"/>
      <c r="M847" s="201"/>
      <c r="N847" s="201"/>
      <c r="O847" s="201"/>
      <c r="P847" s="201"/>
      <c r="Q847" s="201"/>
      <c r="R847" s="201"/>
      <c r="S847" s="201"/>
    </row>
    <row r="848" spans="2:19" s="187" customFormat="1" ht="18" customHeight="1">
      <c r="B848" s="201"/>
      <c r="C848" s="201"/>
      <c r="D848" s="201"/>
      <c r="E848" s="201"/>
      <c r="F848" s="201"/>
      <c r="G848" s="201"/>
      <c r="H848" s="201"/>
      <c r="I848" s="201"/>
      <c r="J848" s="201"/>
      <c r="K848" s="201"/>
      <c r="L848" s="201"/>
      <c r="M848" s="201"/>
      <c r="N848" s="201"/>
      <c r="O848" s="201"/>
      <c r="P848" s="201"/>
      <c r="Q848" s="201"/>
      <c r="R848" s="201"/>
      <c r="S848" s="201"/>
    </row>
    <row r="849" spans="2:19" s="187" customFormat="1" ht="18" customHeight="1">
      <c r="B849" s="201"/>
      <c r="C849" s="201"/>
      <c r="D849" s="201"/>
      <c r="E849" s="201"/>
      <c r="F849" s="201"/>
      <c r="G849" s="201"/>
      <c r="H849" s="201"/>
      <c r="I849" s="201"/>
      <c r="J849" s="201"/>
      <c r="K849" s="201"/>
      <c r="L849" s="201"/>
      <c r="M849" s="201"/>
      <c r="N849" s="201"/>
      <c r="O849" s="201"/>
      <c r="P849" s="201"/>
      <c r="Q849" s="201"/>
      <c r="R849" s="201"/>
      <c r="S849" s="201"/>
    </row>
    <row r="850" spans="2:19" s="187" customFormat="1" ht="18" customHeight="1">
      <c r="B850" s="201"/>
      <c r="C850" s="201"/>
      <c r="D850" s="201"/>
      <c r="E850" s="201"/>
      <c r="F850" s="201"/>
      <c r="G850" s="201"/>
      <c r="H850" s="201"/>
      <c r="I850" s="201"/>
      <c r="J850" s="201"/>
      <c r="K850" s="201"/>
      <c r="L850" s="201"/>
      <c r="M850" s="201"/>
      <c r="N850" s="201"/>
      <c r="O850" s="201"/>
      <c r="P850" s="201"/>
      <c r="Q850" s="201"/>
      <c r="R850" s="201"/>
      <c r="S850" s="201"/>
    </row>
    <row r="851" spans="2:19" s="187" customFormat="1" ht="18" customHeight="1">
      <c r="B851" s="201"/>
      <c r="C851" s="201"/>
      <c r="D851" s="201"/>
      <c r="E851" s="201"/>
      <c r="F851" s="201"/>
      <c r="G851" s="201"/>
      <c r="H851" s="201"/>
      <c r="I851" s="201"/>
      <c r="J851" s="201"/>
      <c r="K851" s="201"/>
      <c r="L851" s="201"/>
      <c r="M851" s="201"/>
      <c r="N851" s="201"/>
      <c r="O851" s="201"/>
      <c r="P851" s="201"/>
      <c r="Q851" s="201"/>
      <c r="R851" s="201"/>
      <c r="S851" s="201"/>
    </row>
    <row r="852" spans="2:19" s="187" customFormat="1" ht="18" customHeight="1">
      <c r="B852" s="201"/>
      <c r="C852" s="201"/>
      <c r="D852" s="201"/>
      <c r="E852" s="201"/>
      <c r="F852" s="201"/>
      <c r="G852" s="201"/>
      <c r="H852" s="201"/>
      <c r="I852" s="201"/>
      <c r="J852" s="201"/>
      <c r="K852" s="201"/>
      <c r="L852" s="201"/>
      <c r="M852" s="201"/>
      <c r="N852" s="201"/>
      <c r="O852" s="201"/>
      <c r="P852" s="201"/>
      <c r="Q852" s="201"/>
      <c r="R852" s="201"/>
      <c r="S852" s="201"/>
    </row>
    <row r="853" spans="2:19" s="187" customFormat="1" ht="18" customHeight="1">
      <c r="B853" s="201"/>
      <c r="C853" s="201"/>
      <c r="D853" s="201"/>
      <c r="E853" s="201"/>
      <c r="F853" s="201"/>
      <c r="G853" s="201"/>
      <c r="H853" s="201"/>
      <c r="I853" s="201"/>
      <c r="J853" s="201"/>
      <c r="K853" s="201"/>
      <c r="L853" s="201"/>
      <c r="M853" s="201"/>
      <c r="N853" s="201"/>
      <c r="O853" s="201"/>
      <c r="P853" s="201"/>
      <c r="Q853" s="201"/>
      <c r="R853" s="201"/>
      <c r="S853" s="201"/>
    </row>
    <row r="854" spans="2:19" s="187" customFormat="1" ht="18" customHeight="1">
      <c r="B854" s="201"/>
      <c r="C854" s="201"/>
      <c r="D854" s="201"/>
      <c r="E854" s="201"/>
      <c r="F854" s="201"/>
      <c r="G854" s="201"/>
      <c r="H854" s="201"/>
      <c r="I854" s="201"/>
      <c r="J854" s="201"/>
      <c r="K854" s="201"/>
      <c r="L854" s="201"/>
      <c r="M854" s="201"/>
      <c r="N854" s="201"/>
      <c r="O854" s="201"/>
      <c r="P854" s="201"/>
      <c r="Q854" s="201"/>
      <c r="R854" s="201"/>
      <c r="S854" s="201"/>
    </row>
    <row r="855" spans="2:19" s="187" customFormat="1" ht="18" customHeight="1">
      <c r="B855" s="201"/>
      <c r="C855" s="201"/>
      <c r="D855" s="201"/>
      <c r="E855" s="201"/>
      <c r="F855" s="201"/>
      <c r="G855" s="201"/>
      <c r="H855" s="201"/>
      <c r="I855" s="201"/>
      <c r="J855" s="201"/>
      <c r="K855" s="201"/>
      <c r="L855" s="201"/>
      <c r="M855" s="201"/>
      <c r="N855" s="201"/>
      <c r="O855" s="201"/>
      <c r="P855" s="201"/>
      <c r="Q855" s="201"/>
      <c r="R855" s="201"/>
      <c r="S855" s="201"/>
    </row>
    <row r="856" spans="2:19" s="187" customFormat="1" ht="18" customHeight="1">
      <c r="B856" s="201"/>
      <c r="C856" s="201"/>
      <c r="D856" s="201"/>
      <c r="E856" s="201"/>
      <c r="F856" s="201"/>
      <c r="G856" s="201"/>
      <c r="H856" s="201"/>
      <c r="I856" s="201"/>
      <c r="J856" s="201"/>
      <c r="K856" s="201"/>
      <c r="L856" s="201"/>
      <c r="M856" s="201"/>
      <c r="N856" s="201"/>
      <c r="O856" s="201"/>
      <c r="P856" s="201"/>
      <c r="Q856" s="201"/>
      <c r="R856" s="201"/>
      <c r="S856" s="201"/>
    </row>
    <row r="857" spans="2:19" s="187" customFormat="1" ht="18" customHeight="1">
      <c r="B857" s="201"/>
      <c r="C857" s="201"/>
      <c r="D857" s="201"/>
      <c r="E857" s="201"/>
      <c r="F857" s="201"/>
      <c r="G857" s="201"/>
      <c r="H857" s="201"/>
      <c r="I857" s="201"/>
      <c r="J857" s="201"/>
      <c r="K857" s="201"/>
      <c r="L857" s="201"/>
      <c r="M857" s="201"/>
      <c r="N857" s="201"/>
      <c r="O857" s="201"/>
      <c r="P857" s="201"/>
      <c r="Q857" s="201"/>
      <c r="R857" s="201"/>
      <c r="S857" s="201"/>
    </row>
    <row r="858" spans="2:19" s="187" customFormat="1" ht="18" customHeight="1">
      <c r="B858" s="201"/>
      <c r="C858" s="201"/>
      <c r="D858" s="201"/>
      <c r="E858" s="201"/>
      <c r="F858" s="201"/>
      <c r="G858" s="201"/>
      <c r="H858" s="201"/>
      <c r="I858" s="201"/>
      <c r="J858" s="201"/>
      <c r="K858" s="201"/>
      <c r="L858" s="201"/>
      <c r="M858" s="201"/>
      <c r="N858" s="201"/>
      <c r="O858" s="201"/>
      <c r="P858" s="201"/>
      <c r="Q858" s="201"/>
      <c r="R858" s="201"/>
      <c r="S858" s="201"/>
    </row>
    <row r="859" spans="2:19" s="187" customFormat="1" ht="18" customHeight="1">
      <c r="B859" s="201"/>
      <c r="C859" s="201"/>
      <c r="D859" s="201"/>
      <c r="E859" s="201"/>
      <c r="F859" s="201"/>
      <c r="G859" s="201"/>
      <c r="H859" s="201"/>
      <c r="I859" s="201"/>
      <c r="J859" s="201"/>
      <c r="K859" s="201"/>
      <c r="L859" s="201"/>
      <c r="M859" s="201"/>
      <c r="N859" s="201"/>
      <c r="O859" s="201"/>
      <c r="P859" s="201"/>
      <c r="Q859" s="201"/>
      <c r="R859" s="201"/>
      <c r="S859" s="201"/>
    </row>
    <row r="860" spans="2:19" s="187" customFormat="1" ht="18" customHeight="1">
      <c r="B860" s="201"/>
      <c r="C860" s="201"/>
      <c r="D860" s="201"/>
      <c r="E860" s="201"/>
      <c r="F860" s="201"/>
      <c r="G860" s="201"/>
      <c r="H860" s="201"/>
      <c r="I860" s="201"/>
      <c r="J860" s="201"/>
      <c r="K860" s="201"/>
      <c r="L860" s="201"/>
      <c r="M860" s="201"/>
      <c r="N860" s="201"/>
      <c r="O860" s="201"/>
      <c r="P860" s="201"/>
      <c r="Q860" s="201"/>
      <c r="R860" s="201"/>
      <c r="S860" s="201"/>
    </row>
    <row r="861" spans="2:19" s="187" customFormat="1" ht="18" customHeight="1">
      <c r="B861" s="201"/>
      <c r="C861" s="201"/>
      <c r="D861" s="201"/>
      <c r="E861" s="201"/>
      <c r="F861" s="201"/>
      <c r="G861" s="201"/>
      <c r="H861" s="201"/>
      <c r="I861" s="201"/>
      <c r="J861" s="201"/>
      <c r="K861" s="201"/>
      <c r="L861" s="201"/>
      <c r="M861" s="201"/>
      <c r="N861" s="201"/>
      <c r="O861" s="201"/>
      <c r="P861" s="201"/>
      <c r="Q861" s="201"/>
      <c r="R861" s="201"/>
      <c r="S861" s="201"/>
    </row>
    <row r="862" spans="2:19" s="187" customFormat="1" ht="18" customHeight="1">
      <c r="B862" s="201"/>
      <c r="C862" s="201"/>
      <c r="D862" s="201"/>
      <c r="E862" s="201"/>
      <c r="F862" s="201"/>
      <c r="G862" s="201"/>
      <c r="H862" s="201"/>
      <c r="I862" s="201"/>
      <c r="J862" s="201"/>
      <c r="K862" s="201"/>
      <c r="L862" s="201"/>
      <c r="M862" s="201"/>
      <c r="N862" s="201"/>
      <c r="O862" s="201"/>
      <c r="P862" s="201"/>
      <c r="Q862" s="201"/>
      <c r="R862" s="201"/>
      <c r="S862" s="201"/>
    </row>
    <row r="863" spans="2:19" s="187" customFormat="1" ht="18" customHeight="1">
      <c r="B863" s="201"/>
      <c r="C863" s="201"/>
      <c r="D863" s="201"/>
      <c r="E863" s="201"/>
      <c r="F863" s="201"/>
      <c r="G863" s="201"/>
      <c r="H863" s="201"/>
      <c r="I863" s="201"/>
      <c r="J863" s="201"/>
      <c r="K863" s="201"/>
      <c r="L863" s="201"/>
      <c r="M863" s="201"/>
      <c r="N863" s="201"/>
      <c r="O863" s="201"/>
      <c r="P863" s="201"/>
      <c r="Q863" s="201"/>
      <c r="R863" s="201"/>
      <c r="S863" s="201"/>
    </row>
    <row r="864" spans="2:19" s="187" customFormat="1" ht="18" customHeight="1">
      <c r="B864" s="201"/>
      <c r="C864" s="201"/>
      <c r="D864" s="201"/>
      <c r="E864" s="201"/>
      <c r="F864" s="201"/>
      <c r="G864" s="201"/>
      <c r="H864" s="201"/>
      <c r="I864" s="201"/>
      <c r="J864" s="201"/>
      <c r="K864" s="201"/>
      <c r="L864" s="201"/>
      <c r="M864" s="201"/>
      <c r="N864" s="201"/>
      <c r="O864" s="201"/>
      <c r="P864" s="201"/>
      <c r="Q864" s="201"/>
      <c r="R864" s="201"/>
      <c r="S864" s="201"/>
    </row>
    <row r="865" spans="2:19" s="187" customFormat="1" ht="18" customHeight="1">
      <c r="B865" s="201"/>
      <c r="C865" s="201"/>
      <c r="D865" s="201"/>
      <c r="E865" s="201"/>
      <c r="F865" s="201"/>
      <c r="G865" s="201"/>
      <c r="H865" s="201"/>
      <c r="I865" s="201"/>
      <c r="J865" s="201"/>
      <c r="K865" s="201"/>
      <c r="L865" s="201"/>
      <c r="M865" s="201"/>
      <c r="N865" s="201"/>
      <c r="O865" s="201"/>
      <c r="P865" s="201"/>
      <c r="Q865" s="201"/>
      <c r="R865" s="201"/>
      <c r="S865" s="201"/>
    </row>
    <row r="866" spans="2:19" s="187" customFormat="1" ht="18" customHeight="1">
      <c r="B866" s="201"/>
      <c r="C866" s="201"/>
      <c r="D866" s="201"/>
      <c r="E866" s="201"/>
      <c r="F866" s="201"/>
      <c r="G866" s="201"/>
      <c r="H866" s="201"/>
      <c r="I866" s="201"/>
      <c r="J866" s="201"/>
      <c r="K866" s="201"/>
      <c r="L866" s="201"/>
      <c r="M866" s="201"/>
      <c r="N866" s="201"/>
      <c r="O866" s="201"/>
      <c r="P866" s="201"/>
      <c r="Q866" s="201"/>
      <c r="R866" s="201"/>
      <c r="S866" s="201"/>
    </row>
    <row r="867" spans="2:19" s="187" customFormat="1" ht="18" customHeight="1">
      <c r="B867" s="201"/>
      <c r="C867" s="201"/>
      <c r="D867" s="201"/>
      <c r="E867" s="201"/>
      <c r="F867" s="201"/>
      <c r="G867" s="201"/>
      <c r="H867" s="201"/>
      <c r="I867" s="201"/>
      <c r="J867" s="201"/>
      <c r="K867" s="201"/>
      <c r="L867" s="201"/>
      <c r="M867" s="201"/>
      <c r="N867" s="201"/>
      <c r="O867" s="201"/>
      <c r="P867" s="201"/>
      <c r="Q867" s="201"/>
      <c r="R867" s="201"/>
      <c r="S867" s="201"/>
    </row>
    <row r="868" spans="2:19" s="187" customFormat="1" ht="18" customHeight="1">
      <c r="B868" s="201"/>
      <c r="C868" s="201"/>
      <c r="D868" s="201"/>
      <c r="E868" s="201"/>
      <c r="F868" s="201"/>
      <c r="G868" s="201"/>
      <c r="H868" s="201"/>
      <c r="I868" s="201"/>
      <c r="J868" s="201"/>
      <c r="K868" s="201"/>
      <c r="L868" s="201"/>
      <c r="M868" s="201"/>
      <c r="N868" s="201"/>
      <c r="O868" s="201"/>
      <c r="P868" s="201"/>
      <c r="Q868" s="201"/>
      <c r="R868" s="201"/>
      <c r="S868" s="201"/>
    </row>
    <row r="869" spans="2:19" s="187" customFormat="1" ht="18" customHeight="1">
      <c r="B869" s="201"/>
      <c r="C869" s="201"/>
      <c r="D869" s="201"/>
      <c r="E869" s="201"/>
      <c r="F869" s="201"/>
      <c r="G869" s="201"/>
      <c r="H869" s="201"/>
      <c r="I869" s="201"/>
      <c r="J869" s="201"/>
      <c r="K869" s="201"/>
      <c r="L869" s="201"/>
      <c r="M869" s="201"/>
      <c r="N869" s="201"/>
      <c r="O869" s="201"/>
      <c r="P869" s="201"/>
      <c r="Q869" s="201"/>
      <c r="R869" s="201"/>
      <c r="S869" s="201"/>
    </row>
    <row r="870" spans="2:19" s="187" customFormat="1" ht="18" customHeight="1">
      <c r="B870" s="201"/>
      <c r="C870" s="201"/>
      <c r="D870" s="201"/>
      <c r="E870" s="201"/>
      <c r="F870" s="201"/>
      <c r="G870" s="201"/>
      <c r="H870" s="201"/>
      <c r="I870" s="201"/>
      <c r="J870" s="201"/>
      <c r="K870" s="201"/>
      <c r="L870" s="201"/>
      <c r="M870" s="201"/>
      <c r="N870" s="201"/>
      <c r="O870" s="201"/>
      <c r="P870" s="201"/>
      <c r="Q870" s="201"/>
      <c r="R870" s="201"/>
      <c r="S870" s="201"/>
    </row>
    <row r="871" spans="2:19" s="187" customFormat="1" ht="18" customHeight="1">
      <c r="B871" s="201"/>
      <c r="C871" s="201"/>
      <c r="D871" s="201"/>
      <c r="E871" s="201"/>
      <c r="F871" s="201"/>
      <c r="G871" s="201"/>
      <c r="H871" s="201"/>
      <c r="I871" s="201"/>
      <c r="J871" s="201"/>
      <c r="K871" s="201"/>
      <c r="L871" s="201"/>
      <c r="M871" s="201"/>
      <c r="N871" s="201"/>
      <c r="O871" s="201"/>
      <c r="P871" s="201"/>
      <c r="Q871" s="201"/>
      <c r="R871" s="201"/>
      <c r="S871" s="201"/>
    </row>
    <row r="872" spans="2:19" s="187" customFormat="1" ht="18" customHeight="1">
      <c r="B872" s="201"/>
      <c r="C872" s="201"/>
      <c r="D872" s="201"/>
      <c r="E872" s="201"/>
      <c r="F872" s="201"/>
      <c r="G872" s="201"/>
      <c r="H872" s="201"/>
      <c r="I872" s="201"/>
      <c r="J872" s="201"/>
      <c r="K872" s="201"/>
      <c r="L872" s="201"/>
      <c r="M872" s="201"/>
      <c r="N872" s="201"/>
      <c r="O872" s="201"/>
      <c r="P872" s="201"/>
      <c r="Q872" s="201"/>
      <c r="R872" s="201"/>
      <c r="S872" s="201"/>
    </row>
    <row r="873" spans="2:19" s="187" customFormat="1" ht="18" customHeight="1">
      <c r="B873" s="201"/>
      <c r="C873" s="201"/>
      <c r="D873" s="201"/>
      <c r="E873" s="201"/>
      <c r="F873" s="201"/>
      <c r="G873" s="201"/>
      <c r="H873" s="201"/>
      <c r="I873" s="201"/>
      <c r="J873" s="201"/>
      <c r="K873" s="201"/>
      <c r="L873" s="201"/>
      <c r="M873" s="201"/>
      <c r="N873" s="201"/>
      <c r="O873" s="201"/>
      <c r="P873" s="201"/>
      <c r="Q873" s="201"/>
      <c r="R873" s="201"/>
      <c r="S873" s="201"/>
    </row>
    <row r="874" spans="2:19" s="187" customFormat="1" ht="18" customHeight="1">
      <c r="B874" s="201"/>
      <c r="C874" s="201"/>
      <c r="D874" s="201"/>
      <c r="E874" s="201"/>
      <c r="F874" s="201"/>
      <c r="G874" s="201"/>
      <c r="H874" s="201"/>
      <c r="I874" s="201"/>
      <c r="J874" s="201"/>
      <c r="K874" s="201"/>
      <c r="L874" s="201"/>
      <c r="M874" s="201"/>
      <c r="N874" s="201"/>
      <c r="O874" s="201"/>
      <c r="P874" s="201"/>
      <c r="Q874" s="201"/>
      <c r="R874" s="201"/>
      <c r="S874" s="201"/>
    </row>
    <row r="875" spans="2:19" s="187" customFormat="1" ht="18" customHeight="1">
      <c r="B875" s="201"/>
      <c r="C875" s="201"/>
      <c r="D875" s="201"/>
      <c r="E875" s="201"/>
      <c r="F875" s="201"/>
      <c r="G875" s="201"/>
      <c r="H875" s="201"/>
      <c r="I875" s="201"/>
      <c r="J875" s="201"/>
      <c r="K875" s="201"/>
      <c r="L875" s="201"/>
      <c r="M875" s="201"/>
      <c r="N875" s="201"/>
      <c r="O875" s="201"/>
      <c r="P875" s="201"/>
      <c r="Q875" s="201"/>
      <c r="R875" s="201"/>
      <c r="S875" s="201"/>
    </row>
    <row r="876" spans="2:19" s="187" customFormat="1" ht="18" customHeight="1">
      <c r="B876" s="201"/>
      <c r="C876" s="201"/>
      <c r="D876" s="201"/>
      <c r="E876" s="201"/>
      <c r="F876" s="201"/>
      <c r="G876" s="201"/>
      <c r="H876" s="201"/>
      <c r="I876" s="201"/>
      <c r="J876" s="201"/>
      <c r="K876" s="201"/>
      <c r="L876" s="201"/>
      <c r="M876" s="201"/>
      <c r="N876" s="201"/>
      <c r="O876" s="201"/>
      <c r="P876" s="201"/>
      <c r="Q876" s="201"/>
      <c r="R876" s="201"/>
      <c r="S876" s="201"/>
    </row>
    <row r="877" spans="2:19" s="187" customFormat="1" ht="18" customHeight="1">
      <c r="B877" s="201"/>
      <c r="C877" s="201"/>
      <c r="D877" s="201"/>
      <c r="E877" s="201"/>
      <c r="F877" s="201"/>
      <c r="G877" s="201"/>
      <c r="H877" s="201"/>
      <c r="I877" s="201"/>
      <c r="J877" s="201"/>
      <c r="K877" s="201"/>
      <c r="L877" s="201"/>
      <c r="M877" s="201"/>
      <c r="N877" s="201"/>
      <c r="O877" s="201"/>
      <c r="P877" s="201"/>
      <c r="Q877" s="201"/>
      <c r="R877" s="201"/>
      <c r="S877" s="201"/>
    </row>
    <row r="878" spans="2:19" s="187" customFormat="1" ht="18" customHeight="1">
      <c r="B878" s="201"/>
      <c r="C878" s="201"/>
      <c r="D878" s="201"/>
      <c r="E878" s="201"/>
      <c r="F878" s="201"/>
      <c r="G878" s="201"/>
      <c r="H878" s="201"/>
      <c r="I878" s="201"/>
      <c r="J878" s="201"/>
      <c r="K878" s="201"/>
      <c r="L878" s="201"/>
      <c r="M878" s="201"/>
      <c r="N878" s="201"/>
      <c r="O878" s="201"/>
      <c r="P878" s="201"/>
      <c r="Q878" s="201"/>
      <c r="R878" s="201"/>
      <c r="S878" s="201"/>
    </row>
    <row r="879" spans="2:19" s="187" customFormat="1" ht="18" customHeight="1">
      <c r="B879" s="201"/>
      <c r="C879" s="201"/>
      <c r="D879" s="201"/>
      <c r="E879" s="201"/>
      <c r="F879" s="201"/>
      <c r="G879" s="201"/>
      <c r="H879" s="201"/>
      <c r="I879" s="201"/>
      <c r="J879" s="201"/>
      <c r="K879" s="201"/>
      <c r="L879" s="201"/>
      <c r="M879" s="201"/>
      <c r="N879" s="201"/>
      <c r="O879" s="201"/>
      <c r="P879" s="201"/>
      <c r="Q879" s="201"/>
      <c r="R879" s="201"/>
      <c r="S879" s="201"/>
    </row>
    <row r="880" spans="2:19" s="187" customFormat="1" ht="18" customHeight="1">
      <c r="B880" s="201"/>
      <c r="C880" s="201"/>
      <c r="D880" s="201"/>
      <c r="E880" s="201"/>
      <c r="F880" s="201"/>
      <c r="G880" s="201"/>
      <c r="H880" s="201"/>
      <c r="I880" s="201"/>
      <c r="J880" s="201"/>
      <c r="K880" s="201"/>
      <c r="L880" s="201"/>
      <c r="M880" s="201"/>
      <c r="N880" s="201"/>
      <c r="O880" s="201"/>
      <c r="P880" s="201"/>
      <c r="Q880" s="201"/>
      <c r="R880" s="201"/>
      <c r="S880" s="201"/>
    </row>
    <row r="881" spans="2:19" s="187" customFormat="1" ht="18" customHeight="1">
      <c r="B881" s="201"/>
      <c r="C881" s="201"/>
      <c r="D881" s="201"/>
      <c r="E881" s="201"/>
      <c r="F881" s="201"/>
      <c r="G881" s="201"/>
      <c r="H881" s="201"/>
      <c r="I881" s="201"/>
      <c r="J881" s="201"/>
      <c r="K881" s="201"/>
      <c r="L881" s="201"/>
      <c r="M881" s="201"/>
      <c r="N881" s="201"/>
      <c r="O881" s="201"/>
      <c r="P881" s="201"/>
      <c r="Q881" s="201"/>
      <c r="R881" s="201"/>
      <c r="S881" s="201"/>
    </row>
    <row r="882" spans="2:19" s="187" customFormat="1" ht="18" customHeight="1">
      <c r="B882" s="201"/>
      <c r="C882" s="201"/>
      <c r="D882" s="201"/>
      <c r="E882" s="201"/>
      <c r="F882" s="201"/>
      <c r="G882" s="201"/>
      <c r="H882" s="201"/>
      <c r="I882" s="201"/>
      <c r="J882" s="201"/>
      <c r="K882" s="201"/>
      <c r="L882" s="201"/>
      <c r="M882" s="201"/>
      <c r="N882" s="201"/>
      <c r="O882" s="201"/>
      <c r="P882" s="201"/>
      <c r="Q882" s="201"/>
      <c r="R882" s="201"/>
      <c r="S882" s="201"/>
    </row>
    <row r="883" spans="2:19" s="187" customFormat="1" ht="18" customHeight="1">
      <c r="B883" s="201"/>
      <c r="C883" s="201"/>
      <c r="D883" s="201"/>
      <c r="E883" s="201"/>
      <c r="F883" s="201"/>
      <c r="G883" s="201"/>
      <c r="H883" s="201"/>
      <c r="I883" s="201"/>
      <c r="J883" s="201"/>
      <c r="K883" s="201"/>
      <c r="L883" s="201"/>
      <c r="M883" s="201"/>
      <c r="N883" s="201"/>
      <c r="O883" s="201"/>
      <c r="P883" s="201"/>
      <c r="Q883" s="201"/>
      <c r="R883" s="201"/>
      <c r="S883" s="201"/>
    </row>
    <row r="884" spans="2:19" s="187" customFormat="1" ht="18" customHeight="1">
      <c r="B884" s="201"/>
      <c r="C884" s="201"/>
      <c r="D884" s="201"/>
      <c r="E884" s="201"/>
      <c r="F884" s="201"/>
      <c r="G884" s="201"/>
      <c r="H884" s="201"/>
      <c r="I884" s="201"/>
      <c r="J884" s="201"/>
      <c r="K884" s="201"/>
      <c r="L884" s="201"/>
      <c r="M884" s="201"/>
      <c r="N884" s="201"/>
      <c r="O884" s="201"/>
      <c r="P884" s="201"/>
      <c r="Q884" s="201"/>
      <c r="R884" s="201"/>
      <c r="S884" s="201"/>
    </row>
    <row r="885" spans="2:19" s="187" customFormat="1" ht="18" customHeight="1">
      <c r="B885" s="201"/>
      <c r="C885" s="201"/>
      <c r="D885" s="201"/>
      <c r="E885" s="201"/>
      <c r="F885" s="201"/>
      <c r="G885" s="201"/>
      <c r="H885" s="201"/>
      <c r="I885" s="201"/>
      <c r="J885" s="201"/>
      <c r="K885" s="201"/>
      <c r="L885" s="201"/>
      <c r="M885" s="201"/>
      <c r="N885" s="201"/>
      <c r="O885" s="201"/>
      <c r="P885" s="201"/>
      <c r="Q885" s="201"/>
      <c r="R885" s="201"/>
      <c r="S885" s="201"/>
    </row>
    <row r="886" spans="2:19" s="187" customFormat="1" ht="18" customHeight="1">
      <c r="B886" s="201"/>
      <c r="C886" s="201"/>
      <c r="D886" s="201"/>
      <c r="E886" s="201"/>
      <c r="F886" s="201"/>
      <c r="G886" s="201"/>
      <c r="H886" s="201"/>
      <c r="I886" s="201"/>
      <c r="J886" s="201"/>
      <c r="K886" s="201"/>
      <c r="L886" s="201"/>
      <c r="M886" s="201"/>
      <c r="N886" s="201"/>
      <c r="O886" s="201"/>
      <c r="P886" s="201"/>
      <c r="Q886" s="201"/>
      <c r="R886" s="201"/>
      <c r="S886" s="201"/>
    </row>
    <row r="887" spans="2:19" s="187" customFormat="1" ht="18" customHeight="1">
      <c r="B887" s="201"/>
      <c r="C887" s="201"/>
      <c r="D887" s="201"/>
      <c r="E887" s="201"/>
      <c r="F887" s="201"/>
      <c r="G887" s="201"/>
      <c r="H887" s="201"/>
      <c r="I887" s="201"/>
      <c r="J887" s="201"/>
      <c r="K887" s="201"/>
      <c r="L887" s="201"/>
      <c r="M887" s="201"/>
      <c r="N887" s="201"/>
      <c r="O887" s="201"/>
      <c r="P887" s="201"/>
      <c r="Q887" s="201"/>
      <c r="R887" s="201"/>
      <c r="S887" s="201"/>
    </row>
    <row r="888" spans="2:19" s="187" customFormat="1" ht="18" customHeight="1">
      <c r="B888" s="201"/>
      <c r="C888" s="201"/>
      <c r="D888" s="201"/>
      <c r="E888" s="201"/>
      <c r="F888" s="201"/>
      <c r="G888" s="201"/>
      <c r="H888" s="201"/>
      <c r="I888" s="201"/>
      <c r="J888" s="201"/>
      <c r="K888" s="201"/>
      <c r="L888" s="201"/>
      <c r="M888" s="201"/>
      <c r="N888" s="201"/>
      <c r="O888" s="201"/>
      <c r="P888" s="201"/>
      <c r="Q888" s="201"/>
      <c r="R888" s="201"/>
      <c r="S888" s="201"/>
    </row>
    <row r="889" spans="2:19" s="187" customFormat="1" ht="18" customHeight="1">
      <c r="B889" s="201"/>
      <c r="C889" s="201"/>
      <c r="D889" s="201"/>
      <c r="E889" s="201"/>
      <c r="F889" s="201"/>
      <c r="G889" s="201"/>
      <c r="H889" s="201"/>
      <c r="I889" s="201"/>
      <c r="J889" s="201"/>
      <c r="K889" s="201"/>
      <c r="L889" s="201"/>
      <c r="M889" s="201"/>
      <c r="N889" s="201"/>
      <c r="O889" s="201"/>
      <c r="P889" s="201"/>
      <c r="Q889" s="201"/>
      <c r="R889" s="201"/>
      <c r="S889" s="201"/>
    </row>
    <row r="890" spans="2:19" s="187" customFormat="1" ht="18" customHeight="1">
      <c r="B890" s="201"/>
      <c r="C890" s="201"/>
      <c r="D890" s="201"/>
      <c r="E890" s="201"/>
      <c r="F890" s="201"/>
      <c r="G890" s="201"/>
      <c r="H890" s="201"/>
      <c r="I890" s="201"/>
      <c r="J890" s="201"/>
      <c r="K890" s="201"/>
      <c r="L890" s="201"/>
      <c r="M890" s="201"/>
      <c r="N890" s="201"/>
      <c r="O890" s="201"/>
      <c r="P890" s="201"/>
      <c r="Q890" s="201"/>
      <c r="R890" s="201"/>
      <c r="S890" s="201"/>
    </row>
    <row r="891" spans="2:19" s="187" customFormat="1" ht="18" customHeight="1">
      <c r="B891" s="201"/>
      <c r="C891" s="201"/>
      <c r="D891" s="201"/>
      <c r="E891" s="201"/>
      <c r="F891" s="201"/>
      <c r="G891" s="201"/>
      <c r="H891" s="201"/>
      <c r="I891" s="201"/>
      <c r="J891" s="201"/>
      <c r="K891" s="201"/>
      <c r="L891" s="201"/>
      <c r="M891" s="201"/>
      <c r="N891" s="201"/>
      <c r="O891" s="201"/>
      <c r="P891" s="201"/>
      <c r="Q891" s="201"/>
      <c r="R891" s="201"/>
      <c r="S891" s="201"/>
    </row>
    <row r="892" spans="2:19" s="187" customFormat="1" ht="18" customHeight="1">
      <c r="B892" s="201"/>
      <c r="C892" s="201"/>
      <c r="D892" s="201"/>
      <c r="E892" s="201"/>
      <c r="F892" s="201"/>
      <c r="G892" s="201"/>
      <c r="H892" s="201"/>
      <c r="I892" s="201"/>
      <c r="J892" s="201"/>
      <c r="K892" s="201"/>
      <c r="L892" s="201"/>
      <c r="M892" s="201"/>
      <c r="N892" s="201"/>
      <c r="O892" s="201"/>
      <c r="P892" s="201"/>
      <c r="Q892" s="201"/>
      <c r="R892" s="201"/>
      <c r="S892" s="201"/>
    </row>
    <row r="893" spans="2:19" s="187" customFormat="1" ht="18" customHeight="1">
      <c r="B893" s="201"/>
      <c r="C893" s="201"/>
      <c r="D893" s="201"/>
      <c r="E893" s="201"/>
      <c r="F893" s="201"/>
      <c r="G893" s="201"/>
      <c r="H893" s="201"/>
      <c r="I893" s="201"/>
      <c r="J893" s="201"/>
      <c r="K893" s="201"/>
      <c r="L893" s="201"/>
      <c r="M893" s="201"/>
      <c r="N893" s="201"/>
      <c r="O893" s="201"/>
      <c r="P893" s="201"/>
      <c r="Q893" s="201"/>
      <c r="R893" s="201"/>
      <c r="S893" s="201"/>
    </row>
    <row r="894" spans="2:19" s="187" customFormat="1" ht="18" customHeight="1">
      <c r="B894" s="201"/>
      <c r="C894" s="201"/>
      <c r="D894" s="201"/>
      <c r="E894" s="201"/>
      <c r="F894" s="201"/>
      <c r="G894" s="201"/>
      <c r="H894" s="201"/>
      <c r="I894" s="201"/>
      <c r="J894" s="201"/>
      <c r="K894" s="201"/>
      <c r="L894" s="201"/>
      <c r="M894" s="201"/>
      <c r="N894" s="201"/>
      <c r="O894" s="201"/>
      <c r="P894" s="201"/>
      <c r="Q894" s="201"/>
      <c r="R894" s="201"/>
      <c r="S894" s="201"/>
    </row>
    <row r="895" spans="2:19" s="187" customFormat="1" ht="18" customHeight="1">
      <c r="B895" s="201"/>
      <c r="C895" s="201"/>
      <c r="D895" s="201"/>
      <c r="E895" s="201"/>
      <c r="F895" s="201"/>
      <c r="G895" s="201"/>
      <c r="H895" s="201"/>
      <c r="I895" s="201"/>
      <c r="J895" s="201"/>
      <c r="K895" s="201"/>
      <c r="L895" s="201"/>
      <c r="M895" s="201"/>
      <c r="N895" s="201"/>
      <c r="O895" s="201"/>
      <c r="P895" s="201"/>
      <c r="Q895" s="201"/>
      <c r="R895" s="201"/>
      <c r="S895" s="201"/>
    </row>
    <row r="896" spans="2:19" s="187" customFormat="1" ht="18" customHeight="1">
      <c r="B896" s="201"/>
      <c r="C896" s="201"/>
      <c r="D896" s="201"/>
      <c r="E896" s="201"/>
      <c r="F896" s="201"/>
      <c r="G896" s="201"/>
      <c r="H896" s="201"/>
      <c r="I896" s="201"/>
      <c r="J896" s="201"/>
      <c r="K896" s="201"/>
      <c r="L896" s="201"/>
      <c r="M896" s="201"/>
      <c r="N896" s="201"/>
      <c r="O896" s="201"/>
      <c r="P896" s="201"/>
      <c r="Q896" s="201"/>
      <c r="R896" s="201"/>
      <c r="S896" s="201"/>
    </row>
    <row r="897" spans="2:19" s="187" customFormat="1" ht="18" customHeight="1">
      <c r="B897" s="201"/>
      <c r="C897" s="201"/>
      <c r="D897" s="201"/>
      <c r="E897" s="201"/>
      <c r="F897" s="201"/>
      <c r="G897" s="201"/>
      <c r="H897" s="201"/>
      <c r="I897" s="201"/>
      <c r="J897" s="201"/>
      <c r="K897" s="201"/>
      <c r="L897" s="201"/>
      <c r="M897" s="201"/>
      <c r="N897" s="201"/>
      <c r="O897" s="201"/>
      <c r="P897" s="201"/>
      <c r="Q897" s="201"/>
      <c r="R897" s="201"/>
      <c r="S897" s="201"/>
    </row>
    <row r="898" spans="2:19" s="187" customFormat="1" ht="18" customHeight="1">
      <c r="B898" s="201"/>
      <c r="C898" s="201"/>
      <c r="D898" s="201"/>
      <c r="E898" s="201"/>
      <c r="F898" s="201"/>
      <c r="G898" s="201"/>
      <c r="H898" s="201"/>
      <c r="I898" s="201"/>
      <c r="J898" s="201"/>
      <c r="K898" s="201"/>
      <c r="L898" s="201"/>
      <c r="M898" s="201"/>
      <c r="N898" s="201"/>
      <c r="O898" s="201"/>
      <c r="P898" s="201"/>
      <c r="Q898" s="201"/>
      <c r="R898" s="201"/>
      <c r="S898" s="201"/>
    </row>
    <row r="899" spans="2:19" s="187" customFormat="1" ht="18" customHeight="1">
      <c r="B899" s="201"/>
      <c r="C899" s="201"/>
      <c r="D899" s="201"/>
      <c r="E899" s="201"/>
      <c r="F899" s="201"/>
      <c r="G899" s="201"/>
      <c r="H899" s="201"/>
      <c r="I899" s="201"/>
      <c r="J899" s="201"/>
      <c r="K899" s="201"/>
      <c r="L899" s="201"/>
      <c r="M899" s="201"/>
      <c r="N899" s="201"/>
      <c r="O899" s="201"/>
      <c r="P899" s="201"/>
      <c r="Q899" s="201"/>
      <c r="R899" s="201"/>
      <c r="S899" s="201"/>
    </row>
    <row r="900" spans="2:19" s="187" customFormat="1" ht="18" customHeight="1">
      <c r="B900" s="201"/>
      <c r="C900" s="201"/>
      <c r="D900" s="201"/>
      <c r="E900" s="201"/>
      <c r="F900" s="201"/>
      <c r="G900" s="201"/>
      <c r="H900" s="201"/>
      <c r="I900" s="201"/>
      <c r="J900" s="201"/>
      <c r="K900" s="201"/>
      <c r="L900" s="201"/>
      <c r="M900" s="201"/>
      <c r="N900" s="201"/>
      <c r="O900" s="201"/>
      <c r="P900" s="201"/>
      <c r="Q900" s="201"/>
      <c r="R900" s="201"/>
      <c r="S900" s="201"/>
    </row>
    <row r="901" spans="2:19" s="187" customFormat="1" ht="18" customHeight="1">
      <c r="B901" s="201"/>
      <c r="C901" s="201"/>
      <c r="D901" s="201"/>
      <c r="E901" s="201"/>
      <c r="F901" s="201"/>
      <c r="G901" s="201"/>
      <c r="H901" s="201"/>
      <c r="I901" s="201"/>
      <c r="J901" s="201"/>
      <c r="K901" s="201"/>
      <c r="L901" s="201"/>
      <c r="M901" s="201"/>
      <c r="N901" s="201"/>
      <c r="O901" s="201"/>
      <c r="P901" s="201"/>
      <c r="Q901" s="201"/>
      <c r="R901" s="201"/>
      <c r="S901" s="201"/>
    </row>
    <row r="902" spans="2:19" s="187" customFormat="1" ht="18" customHeight="1">
      <c r="B902" s="201"/>
      <c r="C902" s="201"/>
      <c r="D902" s="201"/>
      <c r="E902" s="201"/>
      <c r="F902" s="201"/>
      <c r="G902" s="201"/>
      <c r="H902" s="201"/>
      <c r="I902" s="201"/>
      <c r="J902" s="201"/>
      <c r="K902" s="201"/>
      <c r="L902" s="201"/>
      <c r="M902" s="201"/>
      <c r="N902" s="201"/>
      <c r="O902" s="201"/>
      <c r="P902" s="201"/>
      <c r="Q902" s="201"/>
      <c r="R902" s="201"/>
      <c r="S902" s="201"/>
    </row>
    <row r="903" spans="2:19" s="187" customFormat="1" ht="18" customHeight="1">
      <c r="B903" s="201"/>
      <c r="C903" s="201"/>
      <c r="D903" s="201"/>
      <c r="E903" s="201"/>
      <c r="F903" s="201"/>
      <c r="G903" s="201"/>
      <c r="H903" s="201"/>
      <c r="I903" s="201"/>
      <c r="J903" s="201"/>
      <c r="K903" s="201"/>
      <c r="L903" s="201"/>
      <c r="M903" s="201"/>
      <c r="N903" s="201"/>
      <c r="O903" s="201"/>
      <c r="P903" s="201"/>
      <c r="Q903" s="201"/>
      <c r="R903" s="201"/>
      <c r="S903" s="201"/>
    </row>
    <row r="904" spans="2:19" s="187" customFormat="1" ht="18" customHeight="1">
      <c r="B904" s="201"/>
      <c r="C904" s="201"/>
      <c r="D904" s="201"/>
      <c r="E904" s="201"/>
      <c r="F904" s="201"/>
      <c r="G904" s="201"/>
      <c r="H904" s="201"/>
      <c r="I904" s="201"/>
      <c r="J904" s="201"/>
      <c r="K904" s="201"/>
      <c r="L904" s="201"/>
      <c r="M904" s="201"/>
      <c r="N904" s="201"/>
      <c r="O904" s="201"/>
      <c r="P904" s="201"/>
      <c r="Q904" s="201"/>
      <c r="R904" s="201"/>
      <c r="S904" s="201"/>
    </row>
    <row r="905" spans="2:19" s="187" customFormat="1" ht="18" customHeight="1">
      <c r="B905" s="201"/>
      <c r="C905" s="201"/>
      <c r="D905" s="201"/>
      <c r="E905" s="201"/>
      <c r="F905" s="201"/>
      <c r="G905" s="201"/>
      <c r="H905" s="201"/>
      <c r="I905" s="201"/>
      <c r="J905" s="201"/>
      <c r="K905" s="201"/>
      <c r="L905" s="201"/>
      <c r="M905" s="201"/>
      <c r="N905" s="201"/>
      <c r="O905" s="201"/>
      <c r="P905" s="201"/>
      <c r="Q905" s="201"/>
      <c r="R905" s="201"/>
      <c r="S905" s="201"/>
    </row>
    <row r="906" spans="2:19" s="187" customFormat="1" ht="18" customHeight="1">
      <c r="B906" s="201"/>
      <c r="C906" s="201"/>
      <c r="D906" s="201"/>
      <c r="E906" s="201"/>
      <c r="F906" s="201"/>
      <c r="G906" s="201"/>
      <c r="H906" s="201"/>
      <c r="I906" s="201"/>
      <c r="J906" s="201"/>
      <c r="K906" s="201"/>
      <c r="L906" s="201"/>
      <c r="M906" s="201"/>
      <c r="N906" s="201"/>
      <c r="O906" s="201"/>
      <c r="P906" s="201"/>
      <c r="Q906" s="201"/>
      <c r="R906" s="201"/>
      <c r="S906" s="201"/>
    </row>
    <row r="907" spans="2:19" s="187" customFormat="1" ht="18" customHeight="1">
      <c r="B907" s="201"/>
      <c r="C907" s="201"/>
      <c r="D907" s="201"/>
      <c r="E907" s="201"/>
      <c r="F907" s="201"/>
      <c r="G907" s="201"/>
      <c r="H907" s="201"/>
      <c r="I907" s="201"/>
      <c r="J907" s="201"/>
      <c r="K907" s="201"/>
      <c r="L907" s="201"/>
      <c r="M907" s="201"/>
      <c r="N907" s="201"/>
      <c r="O907" s="201"/>
      <c r="P907" s="201"/>
      <c r="Q907" s="201"/>
      <c r="R907" s="201"/>
      <c r="S907" s="201"/>
    </row>
    <row r="908" spans="2:19" s="187" customFormat="1" ht="18" customHeight="1">
      <c r="B908" s="201"/>
      <c r="C908" s="201"/>
      <c r="D908" s="201"/>
      <c r="E908" s="201"/>
      <c r="F908" s="201"/>
      <c r="G908" s="201"/>
      <c r="H908" s="201"/>
      <c r="I908" s="201"/>
      <c r="J908" s="201"/>
      <c r="K908" s="201"/>
      <c r="L908" s="201"/>
      <c r="M908" s="201"/>
      <c r="N908" s="201"/>
      <c r="O908" s="201"/>
      <c r="P908" s="201"/>
      <c r="Q908" s="201"/>
      <c r="R908" s="201"/>
      <c r="S908" s="201"/>
    </row>
    <row r="909" spans="2:19" s="187" customFormat="1" ht="18" customHeight="1">
      <c r="B909" s="201"/>
      <c r="C909" s="201"/>
      <c r="D909" s="201"/>
      <c r="E909" s="201"/>
      <c r="F909" s="201"/>
      <c r="G909" s="201"/>
      <c r="H909" s="201"/>
      <c r="I909" s="201"/>
      <c r="J909" s="201"/>
      <c r="K909" s="201"/>
      <c r="L909" s="201"/>
      <c r="M909" s="201"/>
      <c r="N909" s="201"/>
      <c r="O909" s="201"/>
      <c r="P909" s="201"/>
      <c r="Q909" s="201"/>
      <c r="R909" s="201"/>
      <c r="S909" s="201"/>
    </row>
    <row r="910" spans="2:19" s="187" customFormat="1" ht="18" customHeight="1">
      <c r="B910" s="201"/>
      <c r="C910" s="201"/>
      <c r="D910" s="201"/>
      <c r="E910" s="201"/>
      <c r="F910" s="201"/>
      <c r="G910" s="201"/>
      <c r="H910" s="201"/>
      <c r="I910" s="201"/>
      <c r="J910" s="201"/>
      <c r="K910" s="201"/>
      <c r="L910" s="201"/>
      <c r="M910" s="201"/>
      <c r="N910" s="201"/>
      <c r="O910" s="201"/>
      <c r="P910" s="201"/>
      <c r="Q910" s="201"/>
      <c r="R910" s="201"/>
      <c r="S910" s="201"/>
    </row>
    <row r="911" spans="2:19" s="187" customFormat="1" ht="18" customHeight="1">
      <c r="B911" s="201"/>
      <c r="C911" s="201"/>
      <c r="D911" s="201"/>
      <c r="E911" s="201"/>
      <c r="F911" s="201"/>
      <c r="G911" s="201"/>
      <c r="H911" s="201"/>
      <c r="I911" s="201"/>
      <c r="J911" s="201"/>
      <c r="K911" s="201"/>
      <c r="L911" s="201"/>
      <c r="M911" s="201"/>
      <c r="N911" s="201"/>
      <c r="O911" s="201"/>
      <c r="P911" s="201"/>
      <c r="Q911" s="201"/>
      <c r="R911" s="201"/>
      <c r="S911" s="201"/>
    </row>
    <row r="912" spans="2:19" s="187" customFormat="1" ht="18" customHeight="1">
      <c r="B912" s="201"/>
      <c r="C912" s="201"/>
      <c r="D912" s="201"/>
      <c r="E912" s="201"/>
      <c r="F912" s="201"/>
      <c r="G912" s="201"/>
      <c r="H912" s="201"/>
      <c r="I912" s="201"/>
      <c r="J912" s="201"/>
      <c r="K912" s="201"/>
      <c r="L912" s="201"/>
      <c r="M912" s="201"/>
      <c r="N912" s="201"/>
      <c r="O912" s="201"/>
      <c r="P912" s="201"/>
      <c r="Q912" s="201"/>
      <c r="R912" s="201"/>
      <c r="S912" s="201"/>
    </row>
    <row r="913" spans="2:19" s="187" customFormat="1" ht="18" customHeight="1">
      <c r="B913" s="201"/>
      <c r="C913" s="201"/>
      <c r="D913" s="201"/>
      <c r="E913" s="201"/>
      <c r="F913" s="201"/>
      <c r="G913" s="201"/>
      <c r="H913" s="201"/>
      <c r="I913" s="201"/>
      <c r="J913" s="201"/>
      <c r="K913" s="201"/>
      <c r="L913" s="201"/>
      <c r="M913" s="201"/>
      <c r="N913" s="201"/>
      <c r="O913" s="201"/>
      <c r="P913" s="201"/>
      <c r="Q913" s="201"/>
      <c r="R913" s="201"/>
      <c r="S913" s="201"/>
    </row>
    <row r="914" spans="2:19" s="187" customFormat="1" ht="18" customHeight="1">
      <c r="B914" s="201"/>
      <c r="C914" s="201"/>
      <c r="D914" s="201"/>
      <c r="E914" s="201"/>
      <c r="F914" s="201"/>
      <c r="G914" s="201"/>
      <c r="H914" s="201"/>
      <c r="I914" s="201"/>
      <c r="J914" s="201"/>
      <c r="K914" s="201"/>
      <c r="L914" s="201"/>
      <c r="M914" s="201"/>
      <c r="N914" s="201"/>
      <c r="O914" s="201"/>
      <c r="P914" s="201"/>
      <c r="Q914" s="201"/>
      <c r="R914" s="201"/>
      <c r="S914" s="201"/>
    </row>
    <row r="915" spans="2:19" s="187" customFormat="1" ht="18" customHeight="1">
      <c r="B915" s="201"/>
      <c r="C915" s="201"/>
      <c r="D915" s="201"/>
      <c r="E915" s="201"/>
      <c r="F915" s="201"/>
      <c r="G915" s="201"/>
      <c r="H915" s="201"/>
      <c r="I915" s="201"/>
      <c r="J915" s="201"/>
      <c r="K915" s="201"/>
      <c r="L915" s="201"/>
      <c r="M915" s="201"/>
      <c r="N915" s="201"/>
      <c r="O915" s="201"/>
      <c r="P915" s="201"/>
      <c r="Q915" s="201"/>
      <c r="R915" s="201"/>
      <c r="S915" s="201"/>
    </row>
    <row r="916" spans="2:19" s="187" customFormat="1" ht="18" customHeight="1">
      <c r="B916" s="201"/>
      <c r="C916" s="201"/>
      <c r="D916" s="201"/>
      <c r="E916" s="201"/>
      <c r="F916" s="201"/>
      <c r="G916" s="201"/>
      <c r="H916" s="201"/>
      <c r="I916" s="201"/>
      <c r="J916" s="201"/>
      <c r="K916" s="201"/>
      <c r="L916" s="201"/>
      <c r="M916" s="201"/>
      <c r="N916" s="201"/>
      <c r="O916" s="201"/>
      <c r="P916" s="201"/>
      <c r="Q916" s="201"/>
      <c r="R916" s="201"/>
      <c r="S916" s="201"/>
    </row>
    <row r="917" spans="2:19" s="187" customFormat="1" ht="18" customHeight="1">
      <c r="B917" s="201"/>
      <c r="C917" s="201"/>
      <c r="D917" s="201"/>
      <c r="E917" s="201"/>
      <c r="F917" s="201"/>
      <c r="G917" s="201"/>
      <c r="H917" s="201"/>
      <c r="I917" s="201"/>
      <c r="J917" s="201"/>
      <c r="K917" s="201"/>
      <c r="L917" s="201"/>
      <c r="M917" s="201"/>
      <c r="N917" s="201"/>
      <c r="O917" s="201"/>
      <c r="P917" s="201"/>
      <c r="Q917" s="201"/>
      <c r="R917" s="201"/>
      <c r="S917" s="201"/>
    </row>
    <row r="918" spans="2:19" s="187" customFormat="1" ht="18" customHeight="1">
      <c r="B918" s="201"/>
      <c r="C918" s="201"/>
      <c r="D918" s="201"/>
      <c r="E918" s="201"/>
      <c r="F918" s="201"/>
      <c r="G918" s="201"/>
      <c r="H918" s="201"/>
      <c r="I918" s="201"/>
      <c r="J918" s="201"/>
      <c r="K918" s="201"/>
      <c r="L918" s="201"/>
      <c r="M918" s="201"/>
      <c r="N918" s="201"/>
      <c r="O918" s="201"/>
      <c r="P918" s="201"/>
      <c r="Q918" s="201"/>
      <c r="R918" s="201"/>
      <c r="S918" s="201"/>
    </row>
    <row r="919" spans="2:19" s="187" customFormat="1" ht="18" customHeight="1">
      <c r="B919" s="201"/>
      <c r="C919" s="201"/>
      <c r="D919" s="201"/>
      <c r="E919" s="201"/>
      <c r="F919" s="201"/>
      <c r="G919" s="201"/>
      <c r="H919" s="201"/>
      <c r="I919" s="201"/>
      <c r="J919" s="201"/>
      <c r="K919" s="201"/>
      <c r="L919" s="201"/>
      <c r="M919" s="201"/>
      <c r="N919" s="201"/>
      <c r="O919" s="201"/>
      <c r="P919" s="201"/>
      <c r="Q919" s="201"/>
      <c r="R919" s="201"/>
      <c r="S919" s="201"/>
    </row>
    <row r="920" spans="2:19" s="187" customFormat="1" ht="18" customHeight="1">
      <c r="B920" s="201"/>
      <c r="C920" s="201"/>
      <c r="D920" s="201"/>
      <c r="E920" s="201"/>
      <c r="F920" s="201"/>
      <c r="G920" s="201"/>
      <c r="H920" s="201"/>
      <c r="I920" s="201"/>
      <c r="J920" s="201"/>
      <c r="K920" s="201"/>
      <c r="L920" s="201"/>
      <c r="M920" s="201"/>
      <c r="N920" s="201"/>
      <c r="O920" s="201"/>
      <c r="P920" s="201"/>
      <c r="Q920" s="201"/>
      <c r="R920" s="201"/>
      <c r="S920" s="201"/>
    </row>
    <row r="921" spans="2:19" s="187" customFormat="1" ht="18" customHeight="1">
      <c r="B921" s="201"/>
      <c r="C921" s="201"/>
      <c r="D921" s="201"/>
      <c r="E921" s="201"/>
      <c r="F921" s="201"/>
      <c r="G921" s="201"/>
      <c r="H921" s="201"/>
      <c r="I921" s="201"/>
      <c r="J921" s="201"/>
      <c r="K921" s="201"/>
      <c r="L921" s="201"/>
      <c r="M921" s="201"/>
      <c r="N921" s="201"/>
      <c r="O921" s="201"/>
      <c r="P921" s="201"/>
      <c r="Q921" s="201"/>
      <c r="R921" s="201"/>
      <c r="S921" s="201"/>
    </row>
    <row r="922" spans="2:19" s="187" customFormat="1" ht="18" customHeight="1">
      <c r="B922" s="201"/>
      <c r="C922" s="201"/>
      <c r="D922" s="201"/>
      <c r="E922" s="201"/>
      <c r="F922" s="201"/>
      <c r="G922" s="201"/>
      <c r="H922" s="201"/>
      <c r="I922" s="201"/>
      <c r="J922" s="201"/>
      <c r="K922" s="201"/>
      <c r="L922" s="201"/>
      <c r="M922" s="201"/>
      <c r="N922" s="201"/>
      <c r="O922" s="201"/>
      <c r="P922" s="201"/>
      <c r="Q922" s="201"/>
      <c r="R922" s="201"/>
      <c r="S922" s="201"/>
    </row>
    <row r="923" spans="2:19" s="187" customFormat="1" ht="18" customHeight="1">
      <c r="B923" s="201"/>
      <c r="C923" s="201"/>
      <c r="D923" s="201"/>
      <c r="E923" s="201"/>
      <c r="F923" s="201"/>
      <c r="G923" s="201"/>
      <c r="H923" s="201"/>
      <c r="I923" s="201"/>
      <c r="J923" s="201"/>
      <c r="K923" s="201"/>
      <c r="L923" s="201"/>
      <c r="M923" s="201"/>
      <c r="N923" s="201"/>
      <c r="O923" s="201"/>
      <c r="P923" s="201"/>
      <c r="Q923" s="201"/>
      <c r="R923" s="201"/>
      <c r="S923" s="201"/>
    </row>
    <row r="924" spans="2:19" s="187" customFormat="1" ht="18" customHeight="1">
      <c r="B924" s="201"/>
      <c r="C924" s="201"/>
      <c r="D924" s="201"/>
      <c r="E924" s="201"/>
      <c r="F924" s="201"/>
      <c r="G924" s="201"/>
      <c r="H924" s="201"/>
      <c r="I924" s="201"/>
      <c r="J924" s="201"/>
      <c r="K924" s="201"/>
      <c r="L924" s="201"/>
      <c r="M924" s="201"/>
      <c r="N924" s="201"/>
      <c r="O924" s="201"/>
      <c r="P924" s="201"/>
      <c r="Q924" s="201"/>
      <c r="R924" s="201"/>
      <c r="S924" s="201"/>
    </row>
    <row r="925" spans="2:19" s="187" customFormat="1" ht="18" customHeight="1">
      <c r="B925" s="201"/>
      <c r="C925" s="201"/>
      <c r="D925" s="201"/>
      <c r="E925" s="201"/>
      <c r="F925" s="201"/>
      <c r="G925" s="201"/>
      <c r="H925" s="201"/>
      <c r="I925" s="201"/>
      <c r="J925" s="201"/>
      <c r="K925" s="201"/>
      <c r="L925" s="201"/>
      <c r="M925" s="201"/>
      <c r="N925" s="201"/>
      <c r="O925" s="201"/>
      <c r="P925" s="201"/>
      <c r="Q925" s="201"/>
      <c r="R925" s="201"/>
      <c r="S925" s="201"/>
    </row>
    <row r="926" spans="2:19" s="187" customFormat="1" ht="18" customHeight="1">
      <c r="B926" s="201"/>
      <c r="C926" s="201"/>
      <c r="D926" s="201"/>
      <c r="E926" s="201"/>
      <c r="F926" s="201"/>
      <c r="G926" s="201"/>
      <c r="H926" s="201"/>
      <c r="I926" s="201"/>
      <c r="J926" s="201"/>
      <c r="K926" s="201"/>
      <c r="L926" s="201"/>
      <c r="M926" s="201"/>
      <c r="N926" s="201"/>
      <c r="O926" s="201"/>
      <c r="P926" s="201"/>
      <c r="Q926" s="201"/>
      <c r="R926" s="201"/>
      <c r="S926" s="201"/>
    </row>
    <row r="927" spans="2:19" s="187" customFormat="1" ht="18" customHeight="1">
      <c r="B927" s="201"/>
      <c r="C927" s="201"/>
      <c r="D927" s="201"/>
      <c r="E927" s="201"/>
      <c r="F927" s="201"/>
      <c r="G927" s="201"/>
      <c r="H927" s="201"/>
      <c r="I927" s="201"/>
      <c r="J927" s="201"/>
      <c r="K927" s="201"/>
      <c r="L927" s="201"/>
      <c r="M927" s="201"/>
      <c r="N927" s="201"/>
      <c r="O927" s="201"/>
      <c r="P927" s="201"/>
      <c r="Q927" s="201"/>
      <c r="R927" s="201"/>
      <c r="S927" s="201"/>
    </row>
    <row r="928" spans="2:19" s="187" customFormat="1" ht="18" customHeight="1">
      <c r="B928" s="201"/>
      <c r="C928" s="201"/>
      <c r="D928" s="201"/>
      <c r="E928" s="201"/>
      <c r="F928" s="201"/>
      <c r="G928" s="201"/>
      <c r="H928" s="201"/>
      <c r="I928" s="201"/>
      <c r="J928" s="201"/>
      <c r="K928" s="201"/>
      <c r="L928" s="201"/>
      <c r="M928" s="201"/>
      <c r="N928" s="201"/>
      <c r="O928" s="201"/>
      <c r="P928" s="201"/>
      <c r="Q928" s="201"/>
      <c r="R928" s="201"/>
      <c r="S928" s="201"/>
    </row>
    <row r="929" spans="2:19" s="187" customFormat="1" ht="18" customHeight="1">
      <c r="B929" s="201"/>
      <c r="C929" s="201"/>
      <c r="D929" s="201"/>
      <c r="E929" s="201"/>
      <c r="F929" s="201"/>
      <c r="G929" s="201"/>
      <c r="H929" s="201"/>
      <c r="I929" s="201"/>
      <c r="J929" s="201"/>
      <c r="K929" s="201"/>
      <c r="L929" s="201"/>
      <c r="M929" s="201"/>
      <c r="N929" s="201"/>
      <c r="O929" s="201"/>
      <c r="P929" s="201"/>
      <c r="Q929" s="201"/>
      <c r="R929" s="201"/>
      <c r="S929" s="201"/>
    </row>
    <row r="930" spans="2:19" s="187" customFormat="1" ht="18" customHeight="1">
      <c r="B930" s="201"/>
      <c r="C930" s="201"/>
      <c r="D930" s="201"/>
      <c r="E930" s="201"/>
      <c r="F930" s="201"/>
      <c r="G930" s="201"/>
      <c r="H930" s="201"/>
      <c r="I930" s="201"/>
      <c r="J930" s="201"/>
      <c r="K930" s="201"/>
      <c r="L930" s="201"/>
      <c r="M930" s="201"/>
      <c r="N930" s="201"/>
      <c r="O930" s="201"/>
      <c r="P930" s="201"/>
      <c r="Q930" s="201"/>
      <c r="R930" s="201"/>
      <c r="S930" s="201"/>
    </row>
    <row r="931" spans="2:19" s="187" customFormat="1" ht="18" customHeight="1">
      <c r="B931" s="201"/>
      <c r="C931" s="201"/>
      <c r="D931" s="201"/>
      <c r="E931" s="201"/>
      <c r="F931" s="201"/>
      <c r="G931" s="201"/>
      <c r="H931" s="201"/>
      <c r="I931" s="201"/>
      <c r="J931" s="201"/>
      <c r="K931" s="201"/>
      <c r="L931" s="201"/>
      <c r="M931" s="201"/>
      <c r="N931" s="201"/>
      <c r="O931" s="201"/>
      <c r="P931" s="201"/>
      <c r="Q931" s="201"/>
      <c r="R931" s="201"/>
      <c r="S931" s="201"/>
    </row>
    <row r="932" spans="2:19" s="187" customFormat="1" ht="18" customHeight="1">
      <c r="B932" s="201"/>
      <c r="C932" s="201"/>
      <c r="D932" s="201"/>
      <c r="E932" s="201"/>
      <c r="F932" s="201"/>
      <c r="G932" s="201"/>
      <c r="H932" s="201"/>
      <c r="I932" s="201"/>
      <c r="J932" s="201"/>
      <c r="K932" s="201"/>
      <c r="L932" s="201"/>
      <c r="M932" s="201"/>
      <c r="N932" s="201"/>
      <c r="O932" s="201"/>
      <c r="P932" s="201"/>
      <c r="Q932" s="201"/>
      <c r="R932" s="201"/>
      <c r="S932" s="201"/>
    </row>
    <row r="933" spans="2:19" s="187" customFormat="1" ht="18" customHeight="1">
      <c r="B933" s="201"/>
      <c r="C933" s="201"/>
      <c r="D933" s="201"/>
      <c r="E933" s="201"/>
      <c r="F933" s="201"/>
      <c r="G933" s="201"/>
      <c r="H933" s="201"/>
      <c r="I933" s="201"/>
      <c r="J933" s="201"/>
      <c r="K933" s="201"/>
      <c r="L933" s="201"/>
      <c r="M933" s="201"/>
      <c r="N933" s="201"/>
      <c r="O933" s="201"/>
      <c r="P933" s="201"/>
      <c r="Q933" s="201"/>
      <c r="R933" s="201"/>
      <c r="S933" s="201"/>
    </row>
    <row r="934" spans="2:19" s="187" customFormat="1" ht="18" customHeight="1">
      <c r="B934" s="201"/>
      <c r="C934" s="201"/>
      <c r="D934" s="201"/>
      <c r="E934" s="201"/>
      <c r="F934" s="201"/>
      <c r="G934" s="201"/>
      <c r="H934" s="201"/>
      <c r="I934" s="201"/>
      <c r="J934" s="201"/>
      <c r="K934" s="201"/>
      <c r="L934" s="201"/>
      <c r="M934" s="201"/>
      <c r="N934" s="201"/>
      <c r="O934" s="201"/>
      <c r="P934" s="201"/>
      <c r="Q934" s="201"/>
      <c r="R934" s="201"/>
      <c r="S934" s="201"/>
    </row>
    <row r="935" spans="2:19" s="187" customFormat="1" ht="18" customHeight="1">
      <c r="B935" s="201"/>
      <c r="C935" s="201"/>
      <c r="D935" s="201"/>
      <c r="E935" s="201"/>
      <c r="F935" s="201"/>
      <c r="G935" s="201"/>
      <c r="H935" s="201"/>
      <c r="I935" s="201"/>
      <c r="J935" s="201"/>
      <c r="K935" s="201"/>
      <c r="L935" s="201"/>
      <c r="M935" s="201"/>
      <c r="N935" s="201"/>
      <c r="O935" s="201"/>
      <c r="P935" s="201"/>
      <c r="Q935" s="201"/>
      <c r="R935" s="201"/>
      <c r="S935" s="201"/>
    </row>
    <row r="936" spans="2:19" s="187" customFormat="1" ht="18" customHeight="1">
      <c r="B936" s="201"/>
      <c r="C936" s="201"/>
      <c r="D936" s="201"/>
      <c r="E936" s="201"/>
      <c r="F936" s="201"/>
      <c r="G936" s="201"/>
      <c r="H936" s="201"/>
      <c r="I936" s="201"/>
      <c r="J936" s="201"/>
      <c r="K936" s="201"/>
      <c r="L936" s="201"/>
      <c r="M936" s="201"/>
      <c r="N936" s="201"/>
      <c r="O936" s="201"/>
      <c r="P936" s="201"/>
      <c r="Q936" s="201"/>
      <c r="R936" s="201"/>
      <c r="S936" s="201"/>
    </row>
    <row r="937" spans="2:19" s="187" customFormat="1" ht="18" customHeight="1">
      <c r="B937" s="201"/>
      <c r="C937" s="201"/>
      <c r="D937" s="201"/>
      <c r="E937" s="201"/>
      <c r="F937" s="201"/>
      <c r="G937" s="201"/>
      <c r="H937" s="201"/>
      <c r="I937" s="201"/>
      <c r="J937" s="201"/>
      <c r="K937" s="201"/>
      <c r="L937" s="201"/>
      <c r="M937" s="201"/>
      <c r="N937" s="201"/>
      <c r="O937" s="201"/>
      <c r="P937" s="201"/>
      <c r="Q937" s="201"/>
      <c r="R937" s="201"/>
      <c r="S937" s="201"/>
    </row>
    <row r="938" spans="2:19" s="187" customFormat="1" ht="18" customHeight="1">
      <c r="B938" s="201"/>
      <c r="C938" s="201"/>
      <c r="D938" s="201"/>
      <c r="E938" s="201"/>
      <c r="F938" s="201"/>
      <c r="G938" s="201"/>
      <c r="H938" s="201"/>
      <c r="I938" s="201"/>
      <c r="J938" s="201"/>
      <c r="K938" s="201"/>
      <c r="L938" s="201"/>
      <c r="M938" s="201"/>
      <c r="N938" s="201"/>
      <c r="O938" s="201"/>
      <c r="P938" s="201"/>
      <c r="Q938" s="201"/>
      <c r="R938" s="201"/>
      <c r="S938" s="201"/>
    </row>
    <row r="939" spans="2:19" s="187" customFormat="1" ht="18" customHeight="1">
      <c r="B939" s="201"/>
      <c r="C939" s="201"/>
      <c r="D939" s="201"/>
      <c r="E939" s="201"/>
      <c r="F939" s="201"/>
      <c r="G939" s="201"/>
      <c r="H939" s="201"/>
      <c r="I939" s="201"/>
      <c r="J939" s="201"/>
      <c r="K939" s="201"/>
      <c r="L939" s="201"/>
      <c r="M939" s="201"/>
      <c r="N939" s="201"/>
      <c r="O939" s="201"/>
      <c r="P939" s="201"/>
      <c r="Q939" s="201"/>
      <c r="R939" s="201"/>
      <c r="S939" s="201"/>
    </row>
    <row r="940" spans="2:19" s="187" customFormat="1" ht="18" customHeight="1">
      <c r="B940" s="201"/>
      <c r="C940" s="201"/>
      <c r="D940" s="201"/>
      <c r="E940" s="201"/>
      <c r="F940" s="201"/>
      <c r="G940" s="201"/>
      <c r="H940" s="201"/>
      <c r="I940" s="201"/>
      <c r="J940" s="201"/>
      <c r="K940" s="201"/>
      <c r="L940" s="201"/>
      <c r="M940" s="201"/>
      <c r="N940" s="201"/>
      <c r="O940" s="201"/>
      <c r="P940" s="201"/>
      <c r="Q940" s="201"/>
      <c r="R940" s="201"/>
      <c r="S940" s="201"/>
    </row>
    <row r="941" spans="2:19" s="187" customFormat="1" ht="18" customHeight="1">
      <c r="B941" s="201"/>
      <c r="C941" s="201"/>
      <c r="D941" s="201"/>
      <c r="E941" s="201"/>
      <c r="F941" s="201"/>
      <c r="G941" s="201"/>
      <c r="H941" s="201"/>
      <c r="I941" s="201"/>
      <c r="J941" s="201"/>
      <c r="K941" s="201"/>
      <c r="L941" s="201"/>
      <c r="M941" s="201"/>
      <c r="N941" s="201"/>
      <c r="O941" s="201"/>
      <c r="P941" s="201"/>
      <c r="Q941" s="201"/>
      <c r="R941" s="201"/>
      <c r="S941" s="201"/>
    </row>
    <row r="942" spans="2:19" s="187" customFormat="1" ht="18" customHeight="1">
      <c r="B942" s="201"/>
      <c r="C942" s="201"/>
      <c r="D942" s="201"/>
      <c r="E942" s="201"/>
      <c r="F942" s="201"/>
      <c r="G942" s="201"/>
      <c r="H942" s="201"/>
      <c r="I942" s="201"/>
      <c r="J942" s="201"/>
      <c r="K942" s="201"/>
      <c r="L942" s="201"/>
      <c r="M942" s="201"/>
      <c r="N942" s="201"/>
      <c r="O942" s="201"/>
      <c r="P942" s="201"/>
      <c r="Q942" s="201"/>
      <c r="R942" s="201"/>
      <c r="S942" s="201"/>
    </row>
    <row r="943" spans="2:19" s="187" customFormat="1" ht="18" customHeight="1">
      <c r="B943" s="201"/>
      <c r="C943" s="201"/>
      <c r="D943" s="201"/>
      <c r="E943" s="201"/>
      <c r="F943" s="201"/>
      <c r="G943" s="201"/>
      <c r="H943" s="201"/>
      <c r="I943" s="201"/>
      <c r="J943" s="201"/>
      <c r="K943" s="201"/>
      <c r="L943" s="201"/>
      <c r="M943" s="201"/>
      <c r="N943" s="201"/>
      <c r="O943" s="201"/>
      <c r="P943" s="201"/>
      <c r="Q943" s="201"/>
      <c r="R943" s="201"/>
      <c r="S943" s="201"/>
    </row>
    <row r="944" spans="2:19" s="187" customFormat="1" ht="18" customHeight="1">
      <c r="B944" s="201"/>
      <c r="C944" s="201"/>
      <c r="D944" s="201"/>
      <c r="E944" s="201"/>
      <c r="F944" s="201"/>
      <c r="G944" s="201"/>
      <c r="H944" s="201"/>
      <c r="I944" s="201"/>
      <c r="J944" s="201"/>
      <c r="K944" s="201"/>
      <c r="L944" s="201"/>
      <c r="M944" s="201"/>
      <c r="N944" s="201"/>
      <c r="O944" s="201"/>
      <c r="P944" s="201"/>
      <c r="Q944" s="201"/>
      <c r="R944" s="201"/>
      <c r="S944" s="201"/>
    </row>
    <row r="945" spans="2:19" s="187" customFormat="1" ht="18" customHeight="1">
      <c r="B945" s="201"/>
      <c r="C945" s="201"/>
      <c r="D945" s="201"/>
      <c r="E945" s="201"/>
      <c r="F945" s="201"/>
      <c r="G945" s="201"/>
      <c r="H945" s="201"/>
      <c r="I945" s="201"/>
      <c r="J945" s="201"/>
      <c r="K945" s="201"/>
      <c r="L945" s="201"/>
      <c r="M945" s="201"/>
      <c r="N945" s="201"/>
      <c r="O945" s="201"/>
      <c r="P945" s="201"/>
      <c r="Q945" s="201"/>
      <c r="R945" s="201"/>
      <c r="S945" s="201"/>
    </row>
    <row r="946" spans="2:19" s="187" customFormat="1" ht="18" customHeight="1">
      <c r="B946" s="201"/>
      <c r="C946" s="201"/>
      <c r="D946" s="201"/>
      <c r="E946" s="201"/>
      <c r="F946" s="201"/>
      <c r="G946" s="201"/>
      <c r="H946" s="201"/>
      <c r="I946" s="201"/>
      <c r="J946" s="201"/>
      <c r="K946" s="201"/>
      <c r="L946" s="201"/>
      <c r="M946" s="201"/>
      <c r="N946" s="201"/>
      <c r="O946" s="201"/>
      <c r="P946" s="201"/>
      <c r="Q946" s="201"/>
      <c r="R946" s="201"/>
      <c r="S946" s="201"/>
    </row>
    <row r="947" spans="2:19" s="187" customFormat="1" ht="18" customHeight="1">
      <c r="B947" s="201"/>
      <c r="C947" s="201"/>
      <c r="D947" s="201"/>
      <c r="E947" s="201"/>
      <c r="F947" s="201"/>
      <c r="G947" s="201"/>
      <c r="H947" s="201"/>
      <c r="I947" s="201"/>
      <c r="J947" s="201"/>
      <c r="K947" s="201"/>
      <c r="L947" s="201"/>
      <c r="M947" s="201"/>
      <c r="N947" s="201"/>
      <c r="O947" s="201"/>
      <c r="P947" s="201"/>
      <c r="Q947" s="201"/>
      <c r="R947" s="201"/>
      <c r="S947" s="201"/>
    </row>
    <row r="948" spans="2:19" s="187" customFormat="1" ht="18" customHeight="1">
      <c r="B948" s="201"/>
      <c r="C948" s="201"/>
      <c r="D948" s="201"/>
      <c r="E948" s="201"/>
      <c r="F948" s="201"/>
      <c r="G948" s="201"/>
      <c r="H948" s="201"/>
      <c r="I948" s="201"/>
      <c r="J948" s="201"/>
      <c r="K948" s="201"/>
      <c r="L948" s="201"/>
      <c r="M948" s="201"/>
      <c r="N948" s="201"/>
      <c r="O948" s="201"/>
      <c r="P948" s="201"/>
      <c r="Q948" s="201"/>
      <c r="R948" s="201"/>
      <c r="S948" s="201"/>
    </row>
    <row r="949" spans="2:19" s="187" customFormat="1" ht="18" customHeight="1">
      <c r="B949" s="201"/>
      <c r="C949" s="201"/>
      <c r="D949" s="201"/>
      <c r="E949" s="201"/>
      <c r="F949" s="201"/>
      <c r="G949" s="201"/>
      <c r="H949" s="201"/>
      <c r="I949" s="201"/>
      <c r="J949" s="201"/>
      <c r="K949" s="201"/>
      <c r="L949" s="201"/>
      <c r="M949" s="201"/>
      <c r="N949" s="201"/>
      <c r="O949" s="201"/>
      <c r="P949" s="201"/>
      <c r="Q949" s="201"/>
      <c r="R949" s="201"/>
      <c r="S949" s="201"/>
    </row>
    <row r="950" spans="2:19" s="187" customFormat="1" ht="18" customHeight="1">
      <c r="B950" s="201"/>
      <c r="C950" s="201"/>
      <c r="D950" s="201"/>
      <c r="E950" s="201"/>
      <c r="F950" s="201"/>
      <c r="G950" s="201"/>
      <c r="H950" s="201"/>
      <c r="I950" s="201"/>
      <c r="J950" s="201"/>
      <c r="K950" s="201"/>
      <c r="L950" s="201"/>
      <c r="M950" s="201"/>
      <c r="N950" s="201"/>
      <c r="O950" s="201"/>
      <c r="P950" s="201"/>
      <c r="Q950" s="201"/>
      <c r="R950" s="201"/>
      <c r="S950" s="201"/>
    </row>
    <row r="951" spans="2:19" s="187" customFormat="1" ht="18" customHeight="1">
      <c r="B951" s="201"/>
      <c r="C951" s="201"/>
      <c r="D951" s="201"/>
      <c r="E951" s="201"/>
      <c r="F951" s="201"/>
      <c r="G951" s="201"/>
      <c r="H951" s="201"/>
      <c r="I951" s="201"/>
      <c r="J951" s="201"/>
      <c r="K951" s="201"/>
      <c r="L951" s="201"/>
      <c r="M951" s="201"/>
      <c r="N951" s="201"/>
      <c r="O951" s="201"/>
      <c r="P951" s="201"/>
      <c r="Q951" s="201"/>
      <c r="R951" s="201"/>
      <c r="S951" s="201"/>
    </row>
    <row r="952" spans="2:19" s="187" customFormat="1" ht="18" customHeight="1">
      <c r="B952" s="201"/>
      <c r="C952" s="201"/>
      <c r="D952" s="201"/>
      <c r="E952" s="201"/>
      <c r="F952" s="201"/>
      <c r="G952" s="201"/>
      <c r="H952" s="201"/>
      <c r="I952" s="201"/>
      <c r="J952" s="201"/>
      <c r="K952" s="201"/>
      <c r="L952" s="201"/>
      <c r="M952" s="201"/>
      <c r="N952" s="201"/>
      <c r="O952" s="201"/>
      <c r="P952" s="201"/>
      <c r="Q952" s="201"/>
      <c r="R952" s="201"/>
      <c r="S952" s="201"/>
    </row>
    <row r="953" spans="2:19" s="187" customFormat="1" ht="18" customHeight="1">
      <c r="B953" s="201"/>
      <c r="C953" s="201"/>
      <c r="D953" s="201"/>
      <c r="E953" s="201"/>
      <c r="F953" s="201"/>
      <c r="G953" s="201"/>
      <c r="H953" s="201"/>
      <c r="I953" s="201"/>
      <c r="J953" s="201"/>
      <c r="K953" s="201"/>
      <c r="L953" s="201"/>
      <c r="M953" s="201"/>
      <c r="N953" s="201"/>
      <c r="O953" s="201"/>
      <c r="P953" s="201"/>
      <c r="Q953" s="201"/>
      <c r="R953" s="201"/>
      <c r="S953" s="201"/>
    </row>
    <row r="954" spans="2:19" s="187" customFormat="1" ht="18" customHeight="1">
      <c r="B954" s="201"/>
      <c r="C954" s="201"/>
      <c r="D954" s="201"/>
      <c r="E954" s="201"/>
      <c r="F954" s="201"/>
      <c r="G954" s="201"/>
      <c r="H954" s="201"/>
      <c r="I954" s="201"/>
      <c r="J954" s="201"/>
      <c r="K954" s="201"/>
      <c r="L954" s="201"/>
      <c r="M954" s="201"/>
      <c r="N954" s="201"/>
      <c r="O954" s="201"/>
      <c r="P954" s="201"/>
      <c r="Q954" s="201"/>
      <c r="R954" s="201"/>
      <c r="S954" s="201"/>
    </row>
    <row r="955" spans="2:19" s="187" customFormat="1" ht="18" customHeight="1">
      <c r="B955" s="201"/>
      <c r="C955" s="201"/>
      <c r="D955" s="201"/>
      <c r="E955" s="201"/>
      <c r="F955" s="201"/>
      <c r="G955" s="201"/>
      <c r="H955" s="201"/>
      <c r="I955" s="201"/>
      <c r="J955" s="201"/>
      <c r="K955" s="201"/>
      <c r="L955" s="201"/>
      <c r="M955" s="201"/>
      <c r="N955" s="201"/>
      <c r="O955" s="201"/>
      <c r="P955" s="201"/>
      <c r="Q955" s="201"/>
      <c r="R955" s="201"/>
      <c r="S955" s="201"/>
    </row>
    <row r="956" spans="2:19" s="187" customFormat="1" ht="18" customHeight="1">
      <c r="B956" s="201"/>
      <c r="C956" s="201"/>
      <c r="D956" s="201"/>
      <c r="E956" s="201"/>
      <c r="F956" s="201"/>
      <c r="G956" s="201"/>
      <c r="H956" s="201"/>
      <c r="I956" s="201"/>
      <c r="J956" s="201"/>
      <c r="K956" s="201"/>
      <c r="L956" s="201"/>
      <c r="M956" s="201"/>
      <c r="N956" s="201"/>
      <c r="O956" s="201"/>
      <c r="P956" s="201"/>
      <c r="Q956" s="201"/>
      <c r="R956" s="201"/>
      <c r="S956" s="201"/>
    </row>
    <row r="957" spans="2:19" s="187" customFormat="1" ht="18" customHeight="1">
      <c r="B957" s="201"/>
      <c r="C957" s="201"/>
      <c r="D957" s="201"/>
      <c r="E957" s="201"/>
      <c r="F957" s="201"/>
      <c r="G957" s="201"/>
      <c r="H957" s="201"/>
      <c r="I957" s="201"/>
      <c r="J957" s="201"/>
      <c r="K957" s="201"/>
      <c r="L957" s="201"/>
      <c r="M957" s="201"/>
      <c r="N957" s="201"/>
      <c r="O957" s="201"/>
      <c r="P957" s="201"/>
      <c r="Q957" s="201"/>
      <c r="R957" s="201"/>
      <c r="S957" s="201"/>
    </row>
    <row r="958" spans="2:19" s="187" customFormat="1" ht="18" customHeight="1">
      <c r="B958" s="201"/>
      <c r="C958" s="201"/>
      <c r="D958" s="201"/>
      <c r="E958" s="201"/>
      <c r="F958" s="201"/>
      <c r="G958" s="201"/>
      <c r="H958" s="201"/>
      <c r="I958" s="201"/>
      <c r="J958" s="201"/>
      <c r="K958" s="201"/>
      <c r="L958" s="201"/>
      <c r="M958" s="201"/>
      <c r="N958" s="201"/>
      <c r="O958" s="201"/>
      <c r="P958" s="201"/>
      <c r="Q958" s="201"/>
      <c r="R958" s="201"/>
      <c r="S958" s="201"/>
    </row>
    <row r="959" spans="2:19" s="187" customFormat="1" ht="18" customHeight="1">
      <c r="B959" s="201"/>
      <c r="C959" s="201"/>
      <c r="D959" s="201"/>
      <c r="E959" s="201"/>
      <c r="F959" s="201"/>
      <c r="G959" s="201"/>
      <c r="H959" s="201"/>
      <c r="I959" s="201"/>
      <c r="J959" s="201"/>
      <c r="K959" s="201"/>
      <c r="L959" s="201"/>
      <c r="M959" s="201"/>
      <c r="N959" s="201"/>
      <c r="O959" s="201"/>
      <c r="P959" s="201"/>
      <c r="Q959" s="201"/>
      <c r="R959" s="201"/>
      <c r="S959" s="201"/>
    </row>
    <row r="960" spans="2:19" s="187" customFormat="1" ht="18" customHeight="1">
      <c r="B960" s="201"/>
      <c r="C960" s="201"/>
      <c r="D960" s="201"/>
      <c r="E960" s="201"/>
      <c r="F960" s="201"/>
      <c r="G960" s="201"/>
      <c r="H960" s="201"/>
      <c r="I960" s="201"/>
      <c r="J960" s="201"/>
      <c r="K960" s="201"/>
      <c r="L960" s="201"/>
      <c r="M960" s="201"/>
      <c r="N960" s="201"/>
      <c r="O960" s="201"/>
      <c r="P960" s="201"/>
      <c r="Q960" s="201"/>
      <c r="R960" s="201"/>
      <c r="S960" s="201"/>
    </row>
    <row r="961" spans="2:19" s="187" customFormat="1" ht="18" customHeight="1">
      <c r="B961" s="201"/>
      <c r="C961" s="201"/>
      <c r="D961" s="201"/>
      <c r="E961" s="201"/>
      <c r="F961" s="201"/>
      <c r="G961" s="201"/>
      <c r="H961" s="201"/>
      <c r="I961" s="201"/>
      <c r="J961" s="201"/>
      <c r="K961" s="201"/>
      <c r="L961" s="201"/>
      <c r="M961" s="201"/>
      <c r="N961" s="201"/>
      <c r="O961" s="201"/>
      <c r="P961" s="201"/>
      <c r="Q961" s="201"/>
      <c r="R961" s="201"/>
      <c r="S961" s="201"/>
    </row>
    <row r="962" spans="2:19" s="187" customFormat="1" ht="18" customHeight="1">
      <c r="B962" s="201"/>
      <c r="C962" s="201"/>
      <c r="D962" s="201"/>
      <c r="E962" s="201"/>
      <c r="F962" s="201"/>
      <c r="G962" s="201"/>
      <c r="H962" s="201"/>
      <c r="I962" s="201"/>
      <c r="J962" s="201"/>
      <c r="K962" s="201"/>
      <c r="L962" s="201"/>
      <c r="M962" s="201"/>
      <c r="N962" s="201"/>
      <c r="O962" s="201"/>
      <c r="P962" s="201"/>
      <c r="Q962" s="201"/>
      <c r="R962" s="201"/>
      <c r="S962" s="201"/>
    </row>
    <row r="963" spans="2:19" s="187" customFormat="1" ht="18" customHeight="1">
      <c r="B963" s="201"/>
      <c r="C963" s="201"/>
      <c r="D963" s="201"/>
      <c r="E963" s="201"/>
      <c r="F963" s="201"/>
      <c r="G963" s="201"/>
      <c r="H963" s="201"/>
      <c r="I963" s="201"/>
      <c r="J963" s="201"/>
      <c r="K963" s="201"/>
      <c r="L963" s="201"/>
      <c r="M963" s="201"/>
      <c r="N963" s="201"/>
      <c r="O963" s="201"/>
      <c r="P963" s="201"/>
      <c r="Q963" s="201"/>
      <c r="R963" s="201"/>
      <c r="S963" s="201"/>
    </row>
    <row r="964" spans="2:19" s="187" customFormat="1" ht="18" customHeight="1">
      <c r="B964" s="201"/>
      <c r="C964" s="201"/>
      <c r="D964" s="201"/>
      <c r="E964" s="201"/>
      <c r="F964" s="201"/>
      <c r="G964" s="201"/>
      <c r="H964" s="201"/>
      <c r="I964" s="201"/>
      <c r="J964" s="201"/>
      <c r="K964" s="201"/>
      <c r="L964" s="201"/>
      <c r="M964" s="201"/>
      <c r="N964" s="201"/>
      <c r="O964" s="201"/>
      <c r="P964" s="201"/>
      <c r="Q964" s="201"/>
      <c r="R964" s="201"/>
      <c r="S964" s="201"/>
    </row>
    <row r="965" spans="2:19" s="187" customFormat="1" ht="18" customHeight="1">
      <c r="B965" s="201"/>
      <c r="C965" s="201"/>
      <c r="D965" s="201"/>
      <c r="E965" s="201"/>
      <c r="F965" s="201"/>
      <c r="G965" s="201"/>
      <c r="H965" s="201"/>
      <c r="I965" s="201"/>
      <c r="J965" s="201"/>
      <c r="K965" s="201"/>
      <c r="L965" s="201"/>
      <c r="M965" s="201"/>
      <c r="N965" s="201"/>
      <c r="O965" s="201"/>
      <c r="P965" s="201"/>
      <c r="Q965" s="201"/>
      <c r="R965" s="201"/>
      <c r="S965" s="201"/>
    </row>
    <row r="966" spans="2:19" s="187" customFormat="1" ht="18" customHeight="1">
      <c r="B966" s="201"/>
      <c r="C966" s="201"/>
      <c r="D966" s="201"/>
      <c r="E966" s="201"/>
      <c r="F966" s="201"/>
      <c r="G966" s="201"/>
      <c r="H966" s="201"/>
      <c r="I966" s="201"/>
      <c r="J966" s="201"/>
      <c r="K966" s="201"/>
      <c r="L966" s="201"/>
      <c r="M966" s="201"/>
      <c r="N966" s="201"/>
      <c r="O966" s="201"/>
      <c r="P966" s="201"/>
      <c r="Q966" s="201"/>
      <c r="R966" s="201"/>
      <c r="S966" s="201"/>
    </row>
    <row r="967" spans="2:19" s="187" customFormat="1" ht="18" customHeight="1">
      <c r="B967" s="201"/>
      <c r="C967" s="201"/>
      <c r="D967" s="201"/>
      <c r="E967" s="201"/>
      <c r="F967" s="201"/>
      <c r="G967" s="201"/>
      <c r="H967" s="201"/>
      <c r="I967" s="201"/>
      <c r="J967" s="201"/>
      <c r="K967" s="201"/>
      <c r="L967" s="201"/>
      <c r="M967" s="201"/>
      <c r="N967" s="201"/>
      <c r="O967" s="201"/>
      <c r="P967" s="201"/>
      <c r="Q967" s="201"/>
      <c r="R967" s="201"/>
      <c r="S967" s="201"/>
    </row>
    <row r="968" spans="2:19" s="187" customFormat="1" ht="18" customHeight="1">
      <c r="B968" s="201"/>
      <c r="C968" s="201"/>
      <c r="D968" s="201"/>
      <c r="E968" s="201"/>
      <c r="F968" s="201"/>
      <c r="G968" s="201"/>
      <c r="H968" s="201"/>
      <c r="I968" s="201"/>
      <c r="J968" s="201"/>
      <c r="K968" s="201"/>
      <c r="L968" s="201"/>
      <c r="M968" s="201"/>
      <c r="N968" s="201"/>
      <c r="O968" s="201"/>
      <c r="P968" s="201"/>
      <c r="Q968" s="201"/>
      <c r="R968" s="201"/>
      <c r="S968" s="201"/>
    </row>
    <row r="969" spans="2:19" s="187" customFormat="1" ht="18" customHeight="1">
      <c r="B969" s="201"/>
      <c r="C969" s="201"/>
      <c r="D969" s="201"/>
      <c r="E969" s="201"/>
      <c r="F969" s="201"/>
      <c r="G969" s="201"/>
      <c r="H969" s="201"/>
      <c r="I969" s="201"/>
      <c r="J969" s="201"/>
      <c r="K969" s="201"/>
      <c r="L969" s="201"/>
      <c r="M969" s="201"/>
      <c r="N969" s="201"/>
      <c r="O969" s="201"/>
      <c r="P969" s="201"/>
      <c r="Q969" s="201"/>
      <c r="R969" s="201"/>
      <c r="S969" s="201"/>
    </row>
    <row r="970" spans="2:19" s="187" customFormat="1" ht="18" customHeight="1">
      <c r="B970" s="201"/>
      <c r="C970" s="201"/>
      <c r="D970" s="201"/>
      <c r="E970" s="201"/>
      <c r="F970" s="201"/>
      <c r="G970" s="201"/>
      <c r="H970" s="201"/>
      <c r="I970" s="201"/>
      <c r="J970" s="201"/>
      <c r="K970" s="201"/>
      <c r="L970" s="201"/>
      <c r="M970" s="201"/>
      <c r="N970" s="201"/>
      <c r="O970" s="201"/>
      <c r="P970" s="201"/>
      <c r="Q970" s="201"/>
      <c r="R970" s="201"/>
      <c r="S970" s="201"/>
    </row>
    <row r="971" spans="2:19" s="187" customFormat="1" ht="18" customHeight="1">
      <c r="B971" s="201"/>
      <c r="C971" s="201"/>
      <c r="D971" s="201"/>
      <c r="E971" s="201"/>
      <c r="F971" s="201"/>
      <c r="G971" s="201"/>
      <c r="H971" s="201"/>
      <c r="I971" s="201"/>
      <c r="J971" s="201"/>
      <c r="K971" s="201"/>
      <c r="L971" s="201"/>
      <c r="M971" s="201"/>
      <c r="N971" s="201"/>
      <c r="O971" s="201"/>
      <c r="P971" s="201"/>
      <c r="Q971" s="201"/>
      <c r="R971" s="201"/>
      <c r="S971" s="201"/>
    </row>
    <row r="972" spans="2:19" s="187" customFormat="1" ht="18" customHeight="1">
      <c r="B972" s="201"/>
      <c r="C972" s="201"/>
      <c r="D972" s="201"/>
      <c r="E972" s="201"/>
      <c r="F972" s="201"/>
      <c r="G972" s="201"/>
      <c r="H972" s="201"/>
      <c r="I972" s="201"/>
      <c r="J972" s="201"/>
      <c r="K972" s="201"/>
      <c r="L972" s="201"/>
      <c r="M972" s="201"/>
      <c r="N972" s="201"/>
      <c r="O972" s="201"/>
      <c r="P972" s="201"/>
      <c r="Q972" s="201"/>
      <c r="R972" s="201"/>
      <c r="S972" s="201"/>
    </row>
    <row r="973" spans="2:19" s="187" customFormat="1" ht="18" customHeight="1">
      <c r="B973" s="201"/>
      <c r="C973" s="201"/>
      <c r="D973" s="201"/>
      <c r="E973" s="201"/>
      <c r="F973" s="201"/>
      <c r="G973" s="201"/>
      <c r="H973" s="201"/>
      <c r="I973" s="201"/>
      <c r="J973" s="201"/>
      <c r="K973" s="201"/>
      <c r="L973" s="201"/>
      <c r="M973" s="201"/>
      <c r="N973" s="201"/>
      <c r="O973" s="201"/>
      <c r="P973" s="201"/>
      <c r="Q973" s="201"/>
      <c r="R973" s="201"/>
      <c r="S973" s="201"/>
    </row>
    <row r="974" spans="2:19" s="187" customFormat="1" ht="18" customHeight="1">
      <c r="B974" s="201"/>
      <c r="C974" s="201"/>
      <c r="D974" s="201"/>
      <c r="E974" s="201"/>
      <c r="F974" s="201"/>
      <c r="G974" s="201"/>
      <c r="H974" s="201"/>
      <c r="I974" s="201"/>
      <c r="J974" s="201"/>
      <c r="K974" s="201"/>
      <c r="L974" s="201"/>
      <c r="M974" s="201"/>
      <c r="N974" s="201"/>
      <c r="O974" s="201"/>
      <c r="P974" s="201"/>
      <c r="Q974" s="201"/>
      <c r="R974" s="201"/>
      <c r="S974" s="201"/>
    </row>
    <row r="975" spans="2:19" s="187" customFormat="1" ht="18" customHeight="1">
      <c r="B975" s="201"/>
      <c r="C975" s="201"/>
      <c r="D975" s="201"/>
      <c r="E975" s="201"/>
      <c r="F975" s="201"/>
      <c r="G975" s="201"/>
      <c r="H975" s="201"/>
      <c r="I975" s="201"/>
      <c r="J975" s="201"/>
      <c r="K975" s="201"/>
      <c r="L975" s="201"/>
      <c r="M975" s="201"/>
      <c r="N975" s="201"/>
      <c r="O975" s="201"/>
      <c r="P975" s="201"/>
      <c r="Q975" s="201"/>
      <c r="R975" s="201"/>
      <c r="S975" s="201"/>
    </row>
    <row r="976" spans="2:19" s="187" customFormat="1" ht="18" customHeight="1">
      <c r="B976" s="201"/>
      <c r="C976" s="201"/>
      <c r="D976" s="201"/>
      <c r="E976" s="201"/>
      <c r="F976" s="201"/>
      <c r="G976" s="201"/>
      <c r="H976" s="201"/>
      <c r="I976" s="201"/>
      <c r="J976" s="201"/>
      <c r="K976" s="201"/>
      <c r="L976" s="201"/>
      <c r="M976" s="201"/>
      <c r="N976" s="201"/>
      <c r="O976" s="201"/>
      <c r="P976" s="201"/>
      <c r="Q976" s="201"/>
      <c r="R976" s="201"/>
      <c r="S976" s="201"/>
    </row>
    <row r="977" spans="2:19" s="187" customFormat="1" ht="18" customHeight="1">
      <c r="B977" s="201"/>
      <c r="C977" s="201"/>
      <c r="D977" s="201"/>
      <c r="E977" s="201"/>
      <c r="F977" s="201"/>
      <c r="G977" s="201"/>
      <c r="H977" s="201"/>
      <c r="I977" s="201"/>
      <c r="J977" s="201"/>
      <c r="K977" s="201"/>
      <c r="L977" s="201"/>
      <c r="M977" s="201"/>
      <c r="N977" s="201"/>
      <c r="O977" s="201"/>
      <c r="P977" s="201"/>
      <c r="Q977" s="201"/>
      <c r="R977" s="201"/>
      <c r="S977" s="201"/>
    </row>
    <row r="978" spans="2:19" s="187" customFormat="1" ht="18" customHeight="1">
      <c r="B978" s="201"/>
      <c r="C978" s="201"/>
      <c r="D978" s="201"/>
      <c r="E978" s="201"/>
      <c r="F978" s="201"/>
      <c r="G978" s="201"/>
      <c r="H978" s="201"/>
      <c r="I978" s="201"/>
      <c r="J978" s="201"/>
      <c r="K978" s="201"/>
      <c r="L978" s="201"/>
      <c r="M978" s="201"/>
      <c r="N978" s="201"/>
      <c r="O978" s="201"/>
      <c r="P978" s="201"/>
      <c r="Q978" s="201"/>
      <c r="R978" s="201"/>
      <c r="S978" s="201"/>
    </row>
    <row r="979" spans="2:19" s="187" customFormat="1" ht="18" customHeight="1">
      <c r="B979" s="201"/>
      <c r="C979" s="201"/>
      <c r="D979" s="201"/>
      <c r="E979" s="201"/>
      <c r="F979" s="201"/>
      <c r="G979" s="201"/>
      <c r="H979" s="201"/>
      <c r="I979" s="201"/>
      <c r="J979" s="201"/>
      <c r="K979" s="201"/>
      <c r="L979" s="201"/>
      <c r="M979" s="201"/>
      <c r="N979" s="201"/>
      <c r="O979" s="201"/>
      <c r="P979" s="201"/>
      <c r="Q979" s="201"/>
      <c r="R979" s="201"/>
      <c r="S979" s="201"/>
    </row>
    <row r="980" spans="2:19" s="187" customFormat="1" ht="18" customHeight="1">
      <c r="B980" s="201"/>
      <c r="C980" s="201"/>
      <c r="D980" s="201"/>
      <c r="E980" s="201"/>
      <c r="F980" s="201"/>
      <c r="G980" s="201"/>
      <c r="H980" s="201"/>
      <c r="I980" s="201"/>
      <c r="J980" s="201"/>
      <c r="K980" s="201"/>
      <c r="L980" s="201"/>
      <c r="M980" s="201"/>
      <c r="N980" s="201"/>
      <c r="O980" s="201"/>
      <c r="P980" s="201"/>
      <c r="Q980" s="201"/>
      <c r="R980" s="201"/>
      <c r="S980" s="201"/>
    </row>
    <row r="981" spans="2:19" s="187" customFormat="1" ht="18" customHeight="1">
      <c r="B981" s="201"/>
      <c r="C981" s="201"/>
      <c r="D981" s="201"/>
      <c r="E981" s="201"/>
      <c r="F981" s="201"/>
      <c r="G981" s="201"/>
      <c r="H981" s="201"/>
      <c r="I981" s="201"/>
      <c r="J981" s="201"/>
      <c r="K981" s="201"/>
      <c r="L981" s="201"/>
      <c r="M981" s="201"/>
      <c r="N981" s="201"/>
      <c r="O981" s="201"/>
      <c r="P981" s="201"/>
      <c r="Q981" s="201"/>
      <c r="R981" s="201"/>
      <c r="S981" s="201"/>
    </row>
    <row r="982" spans="2:19" s="187" customFormat="1" ht="18" customHeight="1">
      <c r="B982" s="201"/>
      <c r="C982" s="201"/>
      <c r="D982" s="201"/>
      <c r="E982" s="201"/>
      <c r="F982" s="201"/>
      <c r="G982" s="201"/>
      <c r="H982" s="201"/>
      <c r="I982" s="201"/>
      <c r="J982" s="201"/>
      <c r="K982" s="201"/>
      <c r="L982" s="201"/>
      <c r="M982" s="201"/>
      <c r="N982" s="201"/>
      <c r="O982" s="201"/>
      <c r="P982" s="201"/>
      <c r="Q982" s="201"/>
      <c r="R982" s="201"/>
      <c r="S982" s="201"/>
    </row>
    <row r="983" spans="2:19" s="187" customFormat="1" ht="18" customHeight="1">
      <c r="B983" s="201"/>
      <c r="C983" s="201"/>
      <c r="D983" s="201"/>
      <c r="E983" s="201"/>
      <c r="F983" s="201"/>
      <c r="G983" s="201"/>
      <c r="H983" s="201"/>
      <c r="I983" s="201"/>
      <c r="J983" s="201"/>
      <c r="K983" s="201"/>
      <c r="L983" s="201"/>
      <c r="M983" s="201"/>
      <c r="N983" s="201"/>
      <c r="O983" s="201"/>
      <c r="P983" s="201"/>
      <c r="Q983" s="201"/>
      <c r="R983" s="201"/>
      <c r="S983" s="201"/>
    </row>
    <row r="984" spans="2:19" s="187" customFormat="1" ht="18" customHeight="1">
      <c r="B984" s="201"/>
      <c r="C984" s="201"/>
      <c r="D984" s="201"/>
      <c r="E984" s="201"/>
      <c r="F984" s="201"/>
      <c r="G984" s="201"/>
      <c r="H984" s="201"/>
      <c r="I984" s="201"/>
      <c r="J984" s="201"/>
      <c r="K984" s="201"/>
      <c r="L984" s="201"/>
      <c r="M984" s="201"/>
      <c r="N984" s="201"/>
      <c r="O984" s="201"/>
      <c r="P984" s="201"/>
      <c r="Q984" s="201"/>
      <c r="R984" s="201"/>
      <c r="S984" s="201"/>
    </row>
    <row r="985" spans="2:19" s="187" customFormat="1" ht="18" customHeight="1">
      <c r="B985" s="201"/>
      <c r="C985" s="201"/>
      <c r="D985" s="201"/>
      <c r="E985" s="201"/>
      <c r="F985" s="201"/>
      <c r="G985" s="201"/>
      <c r="H985" s="201"/>
      <c r="I985" s="201"/>
      <c r="J985" s="201"/>
      <c r="K985" s="201"/>
      <c r="L985" s="201"/>
      <c r="M985" s="201"/>
      <c r="N985" s="201"/>
      <c r="O985" s="201"/>
      <c r="P985" s="201"/>
      <c r="Q985" s="201"/>
      <c r="R985" s="201"/>
      <c r="S985" s="201"/>
    </row>
    <row r="986" spans="2:19" s="187" customFormat="1" ht="18" customHeight="1">
      <c r="B986" s="201"/>
      <c r="C986" s="201"/>
      <c r="D986" s="201"/>
      <c r="E986" s="201"/>
      <c r="F986" s="201"/>
      <c r="G986" s="201"/>
      <c r="H986" s="201"/>
      <c r="I986" s="201"/>
      <c r="J986" s="201"/>
      <c r="K986" s="201"/>
      <c r="L986" s="201"/>
      <c r="M986" s="201"/>
      <c r="N986" s="201"/>
      <c r="O986" s="201"/>
      <c r="P986" s="201"/>
      <c r="Q986" s="201"/>
      <c r="R986" s="201"/>
      <c r="S986" s="201"/>
    </row>
    <row r="987" spans="2:19" s="187" customFormat="1" ht="18" customHeight="1">
      <c r="B987" s="201"/>
      <c r="C987" s="201"/>
      <c r="D987" s="201"/>
      <c r="E987" s="201"/>
      <c r="F987" s="201"/>
      <c r="G987" s="201"/>
      <c r="H987" s="201"/>
      <c r="I987" s="201"/>
      <c r="J987" s="201"/>
      <c r="K987" s="201"/>
      <c r="L987" s="201"/>
      <c r="M987" s="201"/>
      <c r="N987" s="201"/>
      <c r="O987" s="201"/>
      <c r="P987" s="201"/>
      <c r="Q987" s="201"/>
      <c r="R987" s="201"/>
      <c r="S987" s="201"/>
    </row>
    <row r="988" spans="2:19" s="187" customFormat="1" ht="18" customHeight="1">
      <c r="B988" s="201"/>
      <c r="C988" s="201"/>
      <c r="D988" s="201"/>
      <c r="E988" s="201"/>
      <c r="F988" s="201"/>
      <c r="G988" s="201"/>
      <c r="H988" s="201"/>
      <c r="I988" s="201"/>
      <c r="J988" s="201"/>
      <c r="K988" s="201"/>
      <c r="L988" s="201"/>
      <c r="M988" s="201"/>
      <c r="N988" s="201"/>
      <c r="O988" s="201"/>
      <c r="P988" s="201"/>
      <c r="Q988" s="201"/>
      <c r="R988" s="201"/>
      <c r="S988" s="201"/>
    </row>
    <row r="989" spans="2:19" s="187" customFormat="1" ht="18" customHeight="1">
      <c r="B989" s="201"/>
      <c r="C989" s="201"/>
      <c r="D989" s="201"/>
      <c r="E989" s="201"/>
      <c r="F989" s="201"/>
      <c r="G989" s="201"/>
      <c r="H989" s="201"/>
      <c r="I989" s="201"/>
      <c r="J989" s="201"/>
      <c r="K989" s="201"/>
      <c r="L989" s="201"/>
      <c r="M989" s="201"/>
      <c r="N989" s="201"/>
      <c r="O989" s="201"/>
      <c r="P989" s="201"/>
      <c r="Q989" s="201"/>
      <c r="R989" s="201"/>
      <c r="S989" s="201"/>
    </row>
    <row r="990" spans="2:19" s="187" customFormat="1" ht="18" customHeight="1">
      <c r="B990" s="201"/>
      <c r="C990" s="201"/>
      <c r="D990" s="201"/>
      <c r="E990" s="201"/>
      <c r="F990" s="201"/>
      <c r="G990" s="201"/>
      <c r="H990" s="201"/>
      <c r="I990" s="201"/>
      <c r="J990" s="201"/>
      <c r="K990" s="201"/>
      <c r="L990" s="201"/>
      <c r="M990" s="201"/>
      <c r="N990" s="201"/>
      <c r="O990" s="201"/>
      <c r="P990" s="201"/>
      <c r="Q990" s="201"/>
      <c r="R990" s="201"/>
      <c r="S990" s="201"/>
    </row>
    <row r="991" spans="2:19" s="187" customFormat="1" ht="18" customHeight="1">
      <c r="B991" s="201"/>
      <c r="C991" s="201"/>
      <c r="D991" s="201"/>
      <c r="E991" s="201"/>
      <c r="F991" s="201"/>
      <c r="G991" s="201"/>
      <c r="H991" s="201"/>
      <c r="I991" s="201"/>
      <c r="J991" s="201"/>
      <c r="K991" s="201"/>
      <c r="L991" s="201"/>
      <c r="M991" s="201"/>
      <c r="N991" s="201"/>
      <c r="O991" s="201"/>
      <c r="P991" s="201"/>
      <c r="Q991" s="201"/>
      <c r="R991" s="201"/>
      <c r="S991" s="201"/>
    </row>
    <row r="992" spans="2:19" s="187" customFormat="1" ht="18" customHeight="1">
      <c r="B992" s="201"/>
      <c r="C992" s="201"/>
      <c r="D992" s="201"/>
      <c r="E992" s="201"/>
      <c r="F992" s="201"/>
      <c r="G992" s="201"/>
      <c r="H992" s="201"/>
      <c r="I992" s="201"/>
      <c r="J992" s="201"/>
      <c r="K992" s="201"/>
      <c r="L992" s="201"/>
      <c r="M992" s="201"/>
      <c r="N992" s="201"/>
      <c r="O992" s="201"/>
      <c r="P992" s="201"/>
      <c r="Q992" s="201"/>
      <c r="R992" s="201"/>
      <c r="S992" s="201"/>
    </row>
    <row r="993" spans="2:19" s="187" customFormat="1" ht="18" customHeight="1">
      <c r="B993" s="201"/>
      <c r="C993" s="201"/>
      <c r="D993" s="201"/>
      <c r="E993" s="201"/>
      <c r="F993" s="201"/>
      <c r="G993" s="201"/>
      <c r="H993" s="201"/>
      <c r="I993" s="201"/>
      <c r="J993" s="201"/>
      <c r="K993" s="201"/>
      <c r="L993" s="201"/>
      <c r="M993" s="201"/>
      <c r="N993" s="201"/>
      <c r="O993" s="201"/>
      <c r="P993" s="201"/>
      <c r="Q993" s="201"/>
      <c r="R993" s="201"/>
      <c r="S993" s="201"/>
    </row>
    <row r="994" spans="2:19" s="187" customFormat="1" ht="18" customHeight="1">
      <c r="B994" s="201"/>
      <c r="C994" s="201"/>
      <c r="D994" s="201"/>
      <c r="E994" s="201"/>
      <c r="F994" s="201"/>
      <c r="G994" s="201"/>
      <c r="H994" s="201"/>
      <c r="I994" s="201"/>
      <c r="J994" s="201"/>
      <c r="K994" s="201"/>
      <c r="L994" s="201"/>
      <c r="M994" s="201"/>
      <c r="N994" s="201"/>
      <c r="O994" s="201"/>
      <c r="P994" s="201"/>
      <c r="Q994" s="201"/>
      <c r="R994" s="201"/>
      <c r="S994" s="201"/>
    </row>
    <row r="995" spans="2:19" s="187" customFormat="1" ht="18" customHeight="1">
      <c r="B995" s="201"/>
      <c r="C995" s="201"/>
      <c r="D995" s="201"/>
      <c r="E995" s="201"/>
      <c r="F995" s="201"/>
      <c r="G995" s="201"/>
      <c r="H995" s="201"/>
      <c r="I995" s="201"/>
      <c r="J995" s="201"/>
      <c r="K995" s="201"/>
      <c r="L995" s="201"/>
      <c r="M995" s="201"/>
      <c r="N995" s="201"/>
      <c r="O995" s="201"/>
      <c r="P995" s="201"/>
      <c r="Q995" s="201"/>
      <c r="R995" s="201"/>
      <c r="S995" s="201"/>
    </row>
    <row r="996" spans="2:19" s="187" customFormat="1" ht="18" customHeight="1">
      <c r="B996" s="201"/>
      <c r="C996" s="201"/>
      <c r="D996" s="201"/>
      <c r="E996" s="201"/>
      <c r="F996" s="201"/>
      <c r="G996" s="201"/>
      <c r="H996" s="201"/>
      <c r="I996" s="201"/>
      <c r="J996" s="201"/>
      <c r="K996" s="201"/>
      <c r="L996" s="201"/>
      <c r="M996" s="201"/>
      <c r="N996" s="201"/>
      <c r="O996" s="201"/>
      <c r="P996" s="201"/>
      <c r="Q996" s="201"/>
      <c r="R996" s="201"/>
      <c r="S996" s="201"/>
    </row>
    <row r="997" spans="2:19" s="187" customFormat="1" ht="18" customHeight="1">
      <c r="B997" s="201"/>
      <c r="C997" s="201"/>
      <c r="D997" s="201"/>
      <c r="E997" s="201"/>
      <c r="F997" s="201"/>
      <c r="G997" s="201"/>
      <c r="H997" s="201"/>
      <c r="I997" s="201"/>
      <c r="J997" s="201"/>
      <c r="K997" s="201"/>
      <c r="L997" s="201"/>
      <c r="M997" s="201"/>
      <c r="N997" s="201"/>
      <c r="O997" s="201"/>
      <c r="P997" s="201"/>
      <c r="Q997" s="201"/>
      <c r="R997" s="201"/>
      <c r="S997" s="201"/>
    </row>
    <row r="998" spans="2:19" s="187" customFormat="1" ht="18" customHeight="1">
      <c r="B998" s="201"/>
      <c r="C998" s="201"/>
      <c r="D998" s="201"/>
      <c r="E998" s="201"/>
      <c r="F998" s="201"/>
      <c r="G998" s="201"/>
      <c r="H998" s="201"/>
      <c r="I998" s="201"/>
      <c r="J998" s="201"/>
      <c r="K998" s="201"/>
      <c r="L998" s="201"/>
      <c r="M998" s="201"/>
      <c r="N998" s="201"/>
      <c r="O998" s="201"/>
      <c r="P998" s="201"/>
      <c r="Q998" s="201"/>
      <c r="R998" s="201"/>
      <c r="S998" s="201"/>
    </row>
    <row r="999" spans="2:19" s="187" customFormat="1" ht="18" customHeight="1">
      <c r="B999" s="201"/>
      <c r="C999" s="201"/>
      <c r="D999" s="201"/>
      <c r="E999" s="201"/>
      <c r="F999" s="201"/>
      <c r="G999" s="201"/>
      <c r="H999" s="201"/>
      <c r="I999" s="201"/>
      <c r="J999" s="201"/>
      <c r="K999" s="201"/>
      <c r="L999" s="201"/>
      <c r="M999" s="201"/>
      <c r="N999" s="201"/>
      <c r="O999" s="201"/>
      <c r="P999" s="201"/>
      <c r="Q999" s="201"/>
      <c r="R999" s="201"/>
      <c r="S999" s="201"/>
    </row>
    <row r="1000" spans="2:19" s="187" customFormat="1" ht="18" customHeight="1">
      <c r="B1000" s="201"/>
      <c r="C1000" s="201"/>
      <c r="D1000" s="201"/>
      <c r="E1000" s="201"/>
      <c r="F1000" s="201"/>
      <c r="G1000" s="201"/>
      <c r="H1000" s="201"/>
      <c r="I1000" s="201"/>
      <c r="J1000" s="201"/>
      <c r="K1000" s="201"/>
      <c r="L1000" s="201"/>
      <c r="M1000" s="201"/>
      <c r="N1000" s="201"/>
      <c r="O1000" s="201"/>
      <c r="P1000" s="201"/>
      <c r="Q1000" s="201"/>
      <c r="R1000" s="201"/>
      <c r="S1000" s="201"/>
    </row>
    <row r="1001" spans="2:19" s="187" customFormat="1" ht="18" customHeight="1">
      <c r="B1001" s="201"/>
      <c r="C1001" s="201"/>
      <c r="D1001" s="201"/>
      <c r="E1001" s="201"/>
      <c r="F1001" s="201"/>
      <c r="G1001" s="201"/>
      <c r="H1001" s="201"/>
      <c r="I1001" s="201"/>
      <c r="J1001" s="201"/>
      <c r="K1001" s="201"/>
      <c r="L1001" s="201"/>
      <c r="M1001" s="201"/>
      <c r="N1001" s="201"/>
      <c r="O1001" s="201"/>
      <c r="P1001" s="201"/>
      <c r="Q1001" s="201"/>
      <c r="R1001" s="201"/>
      <c r="S1001" s="201"/>
    </row>
    <row r="1002" spans="2:19" s="187" customFormat="1" ht="18" customHeight="1">
      <c r="B1002" s="201"/>
      <c r="C1002" s="201"/>
      <c r="D1002" s="201"/>
      <c r="E1002" s="201"/>
      <c r="F1002" s="201"/>
      <c r="G1002" s="201"/>
      <c r="H1002" s="201"/>
      <c r="I1002" s="201"/>
      <c r="J1002" s="201"/>
      <c r="K1002" s="201"/>
      <c r="L1002" s="201"/>
      <c r="M1002" s="201"/>
      <c r="N1002" s="201"/>
      <c r="O1002" s="201"/>
      <c r="P1002" s="201"/>
      <c r="Q1002" s="201"/>
      <c r="R1002" s="201"/>
      <c r="S1002" s="201"/>
    </row>
    <row r="1003" spans="2:19" s="187" customFormat="1" ht="18" customHeight="1">
      <c r="B1003" s="201"/>
      <c r="C1003" s="201"/>
      <c r="D1003" s="201"/>
      <c r="E1003" s="201"/>
      <c r="F1003" s="201"/>
      <c r="G1003" s="201"/>
      <c r="H1003" s="201"/>
      <c r="I1003" s="201"/>
      <c r="J1003" s="201"/>
      <c r="K1003" s="201"/>
      <c r="L1003" s="201"/>
      <c r="M1003" s="201"/>
      <c r="N1003" s="201"/>
      <c r="O1003" s="201"/>
      <c r="P1003" s="201"/>
      <c r="Q1003" s="201"/>
      <c r="R1003" s="201"/>
      <c r="S1003" s="201"/>
    </row>
    <row r="1004" spans="2:19" s="187" customFormat="1" ht="18" customHeight="1">
      <c r="B1004" s="201"/>
      <c r="C1004" s="201"/>
      <c r="D1004" s="201"/>
      <c r="E1004" s="201"/>
      <c r="F1004" s="201"/>
      <c r="G1004" s="201"/>
      <c r="H1004" s="201"/>
      <c r="I1004" s="201"/>
      <c r="J1004" s="201"/>
      <c r="K1004" s="201"/>
      <c r="L1004" s="201"/>
      <c r="M1004" s="201"/>
      <c r="N1004" s="201"/>
      <c r="O1004" s="201"/>
      <c r="P1004" s="201"/>
      <c r="Q1004" s="201"/>
      <c r="R1004" s="201"/>
      <c r="S1004" s="201"/>
    </row>
    <row r="1005" spans="2:19" s="187" customFormat="1" ht="18" customHeight="1">
      <c r="B1005" s="201"/>
      <c r="C1005" s="201"/>
      <c r="D1005" s="201"/>
      <c r="E1005" s="201"/>
      <c r="F1005" s="201"/>
      <c r="G1005" s="201"/>
      <c r="H1005" s="201"/>
      <c r="I1005" s="201"/>
      <c r="J1005" s="201"/>
      <c r="K1005" s="201"/>
      <c r="L1005" s="201"/>
      <c r="M1005" s="201"/>
      <c r="N1005" s="201"/>
      <c r="O1005" s="201"/>
      <c r="P1005" s="201"/>
      <c r="Q1005" s="201"/>
      <c r="R1005" s="201"/>
      <c r="S1005" s="201"/>
    </row>
    <row r="1006" spans="2:19" s="187" customFormat="1" ht="18" customHeight="1">
      <c r="B1006" s="201"/>
      <c r="C1006" s="201"/>
      <c r="D1006" s="201"/>
      <c r="E1006" s="201"/>
      <c r="F1006" s="201"/>
      <c r="G1006" s="201"/>
      <c r="H1006" s="201"/>
      <c r="I1006" s="201"/>
      <c r="J1006" s="201"/>
      <c r="K1006" s="201"/>
      <c r="L1006" s="201"/>
      <c r="M1006" s="201"/>
      <c r="N1006" s="201"/>
      <c r="O1006" s="201"/>
      <c r="P1006" s="201"/>
      <c r="Q1006" s="201"/>
      <c r="R1006" s="201"/>
      <c r="S1006" s="201"/>
    </row>
    <row r="1007" spans="2:19" s="187" customFormat="1" ht="18" customHeight="1">
      <c r="B1007" s="201"/>
      <c r="C1007" s="201"/>
      <c r="D1007" s="201"/>
      <c r="E1007" s="201"/>
      <c r="F1007" s="201"/>
      <c r="G1007" s="201"/>
      <c r="H1007" s="201"/>
      <c r="I1007" s="201"/>
      <c r="J1007" s="201"/>
      <c r="K1007" s="201"/>
      <c r="L1007" s="201"/>
      <c r="M1007" s="201"/>
      <c r="N1007" s="201"/>
      <c r="O1007" s="201"/>
      <c r="P1007" s="201"/>
      <c r="Q1007" s="201"/>
      <c r="R1007" s="201"/>
      <c r="S1007" s="201"/>
    </row>
    <row r="1008" spans="2:19" s="187" customFormat="1" ht="18" customHeight="1">
      <c r="B1008" s="201"/>
      <c r="C1008" s="201"/>
      <c r="D1008" s="201"/>
      <c r="E1008" s="201"/>
      <c r="F1008" s="201"/>
      <c r="G1008" s="201"/>
      <c r="H1008" s="201"/>
      <c r="I1008" s="201"/>
      <c r="J1008" s="201"/>
      <c r="K1008" s="201"/>
      <c r="L1008" s="201"/>
      <c r="M1008" s="201"/>
      <c r="N1008" s="201"/>
      <c r="O1008" s="201"/>
      <c r="P1008" s="201"/>
      <c r="Q1008" s="201"/>
      <c r="R1008" s="201"/>
      <c r="S1008" s="201"/>
    </row>
    <row r="1009" spans="2:19" s="187" customFormat="1" ht="18" customHeight="1">
      <c r="B1009" s="201"/>
      <c r="C1009" s="201"/>
      <c r="D1009" s="201"/>
      <c r="E1009" s="201"/>
      <c r="F1009" s="201"/>
      <c r="G1009" s="201"/>
      <c r="H1009" s="201"/>
      <c r="I1009" s="201"/>
      <c r="J1009" s="201"/>
      <c r="K1009" s="201"/>
      <c r="L1009" s="201"/>
      <c r="M1009" s="201"/>
      <c r="N1009" s="201"/>
      <c r="O1009" s="201"/>
      <c r="P1009" s="201"/>
      <c r="Q1009" s="201"/>
      <c r="R1009" s="201"/>
      <c r="S1009" s="201"/>
    </row>
    <row r="1010" spans="2:19" s="187" customFormat="1" ht="18" customHeight="1">
      <c r="B1010" s="201"/>
      <c r="C1010" s="201"/>
      <c r="D1010" s="201"/>
      <c r="E1010" s="201"/>
      <c r="F1010" s="201"/>
      <c r="G1010" s="201"/>
      <c r="H1010" s="201"/>
      <c r="I1010" s="201"/>
      <c r="J1010" s="201"/>
      <c r="K1010" s="201"/>
      <c r="L1010" s="201"/>
      <c r="M1010" s="201"/>
      <c r="N1010" s="201"/>
      <c r="O1010" s="201"/>
      <c r="P1010" s="201"/>
      <c r="Q1010" s="201"/>
      <c r="R1010" s="201"/>
      <c r="S1010" s="201"/>
    </row>
    <row r="1011" spans="2:19" s="187" customFormat="1" ht="18" customHeight="1">
      <c r="B1011" s="201"/>
      <c r="C1011" s="201"/>
      <c r="D1011" s="201"/>
      <c r="E1011" s="201"/>
      <c r="F1011" s="201"/>
      <c r="G1011" s="201"/>
      <c r="H1011" s="201"/>
      <c r="I1011" s="201"/>
      <c r="J1011" s="201"/>
      <c r="K1011" s="201"/>
      <c r="L1011" s="201"/>
      <c r="M1011" s="201"/>
      <c r="N1011" s="201"/>
      <c r="O1011" s="201"/>
      <c r="P1011" s="201"/>
      <c r="Q1011" s="201"/>
      <c r="R1011" s="201"/>
      <c r="S1011" s="201"/>
    </row>
    <row r="1012" spans="2:19" s="187" customFormat="1" ht="18" customHeight="1">
      <c r="B1012" s="201"/>
      <c r="C1012" s="201"/>
      <c r="D1012" s="201"/>
      <c r="E1012" s="201"/>
      <c r="F1012" s="201"/>
      <c r="G1012" s="201"/>
      <c r="H1012" s="201"/>
      <c r="I1012" s="201"/>
      <c r="J1012" s="201"/>
      <c r="K1012" s="201"/>
      <c r="L1012" s="201"/>
      <c r="M1012" s="201"/>
      <c r="N1012" s="201"/>
      <c r="O1012" s="201"/>
      <c r="P1012" s="201"/>
      <c r="Q1012" s="201"/>
      <c r="R1012" s="201"/>
      <c r="S1012" s="201"/>
    </row>
    <row r="1013" spans="2:19" s="187" customFormat="1" ht="18" customHeight="1">
      <c r="B1013" s="201"/>
      <c r="C1013" s="201"/>
      <c r="D1013" s="201"/>
      <c r="E1013" s="201"/>
      <c r="F1013" s="201"/>
      <c r="G1013" s="201"/>
      <c r="H1013" s="201"/>
      <c r="I1013" s="201"/>
      <c r="J1013" s="201"/>
      <c r="K1013" s="201"/>
      <c r="L1013" s="201"/>
      <c r="M1013" s="201"/>
      <c r="N1013" s="201"/>
      <c r="O1013" s="201"/>
      <c r="P1013" s="201"/>
      <c r="Q1013" s="201"/>
      <c r="R1013" s="201"/>
      <c r="S1013" s="201"/>
    </row>
    <row r="1014" spans="2:19" s="187" customFormat="1" ht="18" customHeight="1">
      <c r="B1014" s="201"/>
      <c r="C1014" s="201"/>
      <c r="D1014" s="201"/>
      <c r="E1014" s="201"/>
      <c r="F1014" s="201"/>
      <c r="G1014" s="201"/>
      <c r="H1014" s="201"/>
      <c r="I1014" s="201"/>
      <c r="J1014" s="201"/>
      <c r="K1014" s="201"/>
      <c r="L1014" s="201"/>
      <c r="M1014" s="201"/>
      <c r="N1014" s="201"/>
      <c r="O1014" s="201"/>
      <c r="P1014" s="201"/>
      <c r="Q1014" s="201"/>
      <c r="R1014" s="201"/>
      <c r="S1014" s="201"/>
    </row>
    <row r="1015" spans="2:19" s="187" customFormat="1" ht="18" customHeight="1">
      <c r="B1015" s="201"/>
      <c r="C1015" s="201"/>
      <c r="D1015" s="201"/>
      <c r="E1015" s="201"/>
      <c r="F1015" s="201"/>
      <c r="G1015" s="201"/>
      <c r="H1015" s="201"/>
      <c r="I1015" s="201"/>
      <c r="J1015" s="201"/>
      <c r="K1015" s="201"/>
      <c r="L1015" s="201"/>
      <c r="M1015" s="201"/>
      <c r="N1015" s="201"/>
      <c r="O1015" s="201"/>
      <c r="P1015" s="201"/>
      <c r="Q1015" s="201"/>
      <c r="R1015" s="201"/>
      <c r="S1015" s="201"/>
    </row>
    <row r="1016" spans="2:19" s="187" customFormat="1" ht="18" customHeight="1">
      <c r="B1016" s="201"/>
      <c r="C1016" s="201"/>
      <c r="D1016" s="201"/>
      <c r="E1016" s="201"/>
      <c r="F1016" s="201"/>
      <c r="G1016" s="201"/>
      <c r="H1016" s="201"/>
      <c r="I1016" s="201"/>
      <c r="J1016" s="201"/>
      <c r="K1016" s="201"/>
      <c r="L1016" s="201"/>
      <c r="M1016" s="201"/>
      <c r="N1016" s="201"/>
      <c r="O1016" s="201"/>
      <c r="P1016" s="201"/>
      <c r="Q1016" s="201"/>
      <c r="R1016" s="201"/>
      <c r="S1016" s="201"/>
    </row>
    <row r="1017" spans="2:19" s="187" customFormat="1" ht="18" customHeight="1">
      <c r="B1017" s="201"/>
      <c r="C1017" s="201"/>
      <c r="D1017" s="201"/>
      <c r="E1017" s="201"/>
      <c r="F1017" s="201"/>
      <c r="G1017" s="201"/>
      <c r="H1017" s="201"/>
      <c r="I1017" s="201"/>
      <c r="J1017" s="201"/>
      <c r="K1017" s="201"/>
      <c r="L1017" s="201"/>
      <c r="M1017" s="201"/>
      <c r="N1017" s="201"/>
      <c r="O1017" s="201"/>
      <c r="P1017" s="201"/>
      <c r="Q1017" s="201"/>
      <c r="R1017" s="201"/>
      <c r="S1017" s="201"/>
    </row>
    <row r="1018" spans="2:19" s="187" customFormat="1" ht="18" customHeight="1">
      <c r="B1018" s="201"/>
      <c r="C1018" s="201"/>
      <c r="D1018" s="201"/>
      <c r="E1018" s="201"/>
      <c r="F1018" s="201"/>
      <c r="G1018" s="201"/>
      <c r="H1018" s="201"/>
      <c r="I1018" s="201"/>
      <c r="J1018" s="201"/>
      <c r="K1018" s="201"/>
      <c r="L1018" s="201"/>
      <c r="M1018" s="201"/>
      <c r="N1018" s="201"/>
      <c r="O1018" s="201"/>
      <c r="P1018" s="201"/>
      <c r="Q1018" s="201"/>
      <c r="R1018" s="201"/>
      <c r="S1018" s="201"/>
    </row>
    <row r="1019" spans="2:19" s="187" customFormat="1" ht="18" customHeight="1">
      <c r="B1019" s="201"/>
      <c r="C1019" s="201"/>
      <c r="D1019" s="201"/>
      <c r="E1019" s="201"/>
      <c r="F1019" s="201"/>
      <c r="G1019" s="201"/>
      <c r="H1019" s="201"/>
      <c r="I1019" s="201"/>
      <c r="J1019" s="201"/>
      <c r="K1019" s="201"/>
      <c r="L1019" s="201"/>
      <c r="M1019" s="201"/>
      <c r="N1019" s="201"/>
      <c r="O1019" s="201"/>
      <c r="P1019" s="201"/>
      <c r="Q1019" s="201"/>
      <c r="R1019" s="201"/>
      <c r="S1019" s="201"/>
    </row>
    <row r="1020" spans="2:19" s="187" customFormat="1" ht="18" customHeight="1">
      <c r="B1020" s="201"/>
      <c r="C1020" s="201"/>
      <c r="D1020" s="201"/>
      <c r="E1020" s="201"/>
      <c r="F1020" s="201"/>
      <c r="G1020" s="201"/>
      <c r="H1020" s="201"/>
      <c r="I1020" s="201"/>
      <c r="J1020" s="201"/>
      <c r="K1020" s="201"/>
      <c r="L1020" s="201"/>
      <c r="M1020" s="201"/>
      <c r="N1020" s="201"/>
      <c r="O1020" s="201"/>
      <c r="P1020" s="201"/>
      <c r="Q1020" s="201"/>
      <c r="R1020" s="201"/>
      <c r="S1020" s="201"/>
    </row>
    <row r="1021" spans="2:19" s="187" customFormat="1" ht="18" customHeight="1">
      <c r="B1021" s="201"/>
      <c r="C1021" s="201"/>
      <c r="D1021" s="201"/>
      <c r="E1021" s="201"/>
      <c r="F1021" s="201"/>
      <c r="G1021" s="201"/>
      <c r="H1021" s="201"/>
      <c r="I1021" s="201"/>
      <c r="J1021" s="201"/>
      <c r="K1021" s="201"/>
      <c r="L1021" s="201"/>
      <c r="M1021" s="201"/>
      <c r="N1021" s="201"/>
      <c r="O1021" s="201"/>
      <c r="P1021" s="201"/>
      <c r="Q1021" s="201"/>
      <c r="R1021" s="201"/>
      <c r="S1021" s="201"/>
    </row>
    <row r="1022" spans="2:19" s="187" customFormat="1" ht="18" customHeight="1">
      <c r="B1022" s="201"/>
      <c r="C1022" s="201"/>
      <c r="D1022" s="201"/>
      <c r="E1022" s="201"/>
      <c r="F1022" s="201"/>
      <c r="G1022" s="201"/>
      <c r="H1022" s="201"/>
      <c r="I1022" s="201"/>
      <c r="J1022" s="201"/>
      <c r="K1022" s="201"/>
      <c r="L1022" s="201"/>
      <c r="M1022" s="201"/>
      <c r="N1022" s="201"/>
      <c r="O1022" s="201"/>
      <c r="P1022" s="201"/>
      <c r="Q1022" s="201"/>
      <c r="R1022" s="201"/>
      <c r="S1022" s="201"/>
    </row>
    <row r="1023" spans="2:19" s="187" customFormat="1" ht="18" customHeight="1">
      <c r="B1023" s="201"/>
      <c r="C1023" s="201"/>
      <c r="D1023" s="201"/>
      <c r="E1023" s="201"/>
      <c r="F1023" s="201"/>
      <c r="G1023" s="201"/>
      <c r="H1023" s="201"/>
      <c r="I1023" s="201"/>
      <c r="J1023" s="201"/>
      <c r="K1023" s="201"/>
      <c r="L1023" s="201"/>
      <c r="M1023" s="201"/>
      <c r="N1023" s="201"/>
      <c r="O1023" s="201"/>
      <c r="P1023" s="201"/>
      <c r="Q1023" s="201"/>
      <c r="R1023" s="201"/>
      <c r="S1023" s="201"/>
    </row>
    <row r="1024" spans="2:19" s="187" customFormat="1" ht="18" customHeight="1">
      <c r="B1024" s="201"/>
      <c r="C1024" s="201"/>
      <c r="D1024" s="201"/>
      <c r="E1024" s="201"/>
      <c r="F1024" s="201"/>
      <c r="G1024" s="201"/>
      <c r="H1024" s="201"/>
      <c r="I1024" s="201"/>
      <c r="J1024" s="201"/>
      <c r="K1024" s="201"/>
      <c r="L1024" s="201"/>
      <c r="M1024" s="201"/>
      <c r="N1024" s="201"/>
      <c r="O1024" s="201"/>
      <c r="P1024" s="201"/>
      <c r="Q1024" s="201"/>
      <c r="R1024" s="201"/>
      <c r="S1024" s="201"/>
    </row>
    <row r="1025" spans="2:19" s="187" customFormat="1" ht="18" customHeight="1">
      <c r="B1025" s="201"/>
      <c r="C1025" s="201"/>
      <c r="D1025" s="201"/>
      <c r="E1025" s="201"/>
      <c r="F1025" s="201"/>
      <c r="G1025" s="201"/>
      <c r="H1025" s="201"/>
      <c r="I1025" s="201"/>
      <c r="J1025" s="201"/>
      <c r="K1025" s="201"/>
      <c r="L1025" s="201"/>
      <c r="M1025" s="201"/>
      <c r="N1025" s="201"/>
      <c r="O1025" s="201"/>
      <c r="P1025" s="201"/>
      <c r="Q1025" s="201"/>
      <c r="R1025" s="201"/>
      <c r="S1025" s="201"/>
    </row>
    <row r="1026" spans="2:19" s="187" customFormat="1" ht="18" customHeight="1">
      <c r="B1026" s="201"/>
      <c r="C1026" s="201"/>
      <c r="D1026" s="201"/>
      <c r="E1026" s="201"/>
      <c r="F1026" s="201"/>
      <c r="G1026" s="201"/>
      <c r="H1026" s="201"/>
      <c r="I1026" s="201"/>
      <c r="J1026" s="201"/>
      <c r="K1026" s="201"/>
      <c r="L1026" s="201"/>
      <c r="M1026" s="201"/>
      <c r="N1026" s="201"/>
      <c r="O1026" s="201"/>
      <c r="P1026" s="201"/>
      <c r="Q1026" s="201"/>
      <c r="R1026" s="201"/>
      <c r="S1026" s="201"/>
    </row>
    <row r="1027" spans="2:19" s="187" customFormat="1" ht="18" customHeight="1">
      <c r="B1027" s="201"/>
      <c r="C1027" s="201"/>
      <c r="D1027" s="201"/>
      <c r="E1027" s="201"/>
      <c r="F1027" s="201"/>
      <c r="G1027" s="201"/>
      <c r="H1027" s="201"/>
      <c r="I1027" s="201"/>
      <c r="J1027" s="201"/>
      <c r="K1027" s="201"/>
      <c r="L1027" s="201"/>
      <c r="M1027" s="201"/>
      <c r="N1027" s="201"/>
      <c r="O1027" s="201"/>
      <c r="P1027" s="201"/>
      <c r="Q1027" s="201"/>
      <c r="R1027" s="201"/>
      <c r="S1027" s="201"/>
    </row>
    <row r="1028" spans="2:19" s="187" customFormat="1" ht="18" customHeight="1">
      <c r="B1028" s="201"/>
      <c r="C1028" s="201"/>
      <c r="D1028" s="201"/>
      <c r="E1028" s="201"/>
      <c r="F1028" s="201"/>
      <c r="G1028" s="201"/>
      <c r="H1028" s="201"/>
      <c r="I1028" s="201"/>
      <c r="J1028" s="201"/>
      <c r="K1028" s="201"/>
      <c r="L1028" s="201"/>
      <c r="M1028" s="201"/>
      <c r="N1028" s="201"/>
      <c r="O1028" s="201"/>
      <c r="P1028" s="201"/>
      <c r="Q1028" s="201"/>
      <c r="R1028" s="201"/>
      <c r="S1028" s="201"/>
    </row>
    <row r="1029" spans="2:19" s="187" customFormat="1" ht="18" customHeight="1">
      <c r="B1029" s="201"/>
      <c r="C1029" s="201"/>
      <c r="D1029" s="201"/>
      <c r="E1029" s="201"/>
      <c r="F1029" s="201"/>
      <c r="G1029" s="201"/>
      <c r="H1029" s="201"/>
      <c r="I1029" s="201"/>
      <c r="J1029" s="201"/>
      <c r="K1029" s="201"/>
      <c r="L1029" s="201"/>
      <c r="M1029" s="201"/>
      <c r="N1029" s="201"/>
      <c r="O1029" s="201"/>
      <c r="P1029" s="201"/>
      <c r="Q1029" s="201"/>
      <c r="R1029" s="201"/>
      <c r="S1029" s="201"/>
    </row>
    <row r="1030" spans="2:19" s="187" customFormat="1" ht="18" customHeight="1">
      <c r="B1030" s="201"/>
      <c r="C1030" s="201"/>
      <c r="D1030" s="201"/>
      <c r="E1030" s="201"/>
      <c r="F1030" s="201"/>
      <c r="G1030" s="201"/>
      <c r="H1030" s="201"/>
      <c r="I1030" s="201"/>
      <c r="J1030" s="201"/>
      <c r="K1030" s="201"/>
      <c r="L1030" s="201"/>
      <c r="M1030" s="201"/>
      <c r="N1030" s="201"/>
      <c r="O1030" s="201"/>
      <c r="P1030" s="201"/>
      <c r="Q1030" s="201"/>
      <c r="R1030" s="201"/>
      <c r="S1030" s="201"/>
    </row>
    <row r="1031" spans="2:19" s="187" customFormat="1" ht="18" customHeight="1">
      <c r="B1031" s="201"/>
      <c r="C1031" s="201"/>
      <c r="D1031" s="201"/>
      <c r="E1031" s="201"/>
      <c r="F1031" s="201"/>
      <c r="G1031" s="201"/>
      <c r="H1031" s="201"/>
      <c r="I1031" s="201"/>
      <c r="J1031" s="201"/>
      <c r="K1031" s="201"/>
      <c r="L1031" s="201"/>
      <c r="M1031" s="201"/>
      <c r="N1031" s="201"/>
      <c r="O1031" s="201"/>
      <c r="P1031" s="201"/>
      <c r="Q1031" s="201"/>
      <c r="R1031" s="201"/>
      <c r="S1031" s="201"/>
    </row>
    <row r="1032" spans="2:19" s="187" customFormat="1" ht="18" customHeight="1">
      <c r="B1032" s="201"/>
      <c r="C1032" s="201"/>
      <c r="D1032" s="201"/>
      <c r="E1032" s="201"/>
      <c r="F1032" s="201"/>
      <c r="G1032" s="201"/>
      <c r="H1032" s="201"/>
      <c r="I1032" s="201"/>
      <c r="J1032" s="201"/>
      <c r="K1032" s="201"/>
      <c r="L1032" s="201"/>
      <c r="M1032" s="201"/>
      <c r="N1032" s="201"/>
      <c r="O1032" s="201"/>
      <c r="P1032" s="201"/>
      <c r="Q1032" s="201"/>
      <c r="R1032" s="201"/>
      <c r="S1032" s="201"/>
    </row>
    <row r="1033" spans="2:19" s="187" customFormat="1" ht="18" customHeight="1">
      <c r="B1033" s="201"/>
      <c r="C1033" s="201"/>
      <c r="D1033" s="201"/>
      <c r="E1033" s="201"/>
      <c r="F1033" s="201"/>
      <c r="G1033" s="201"/>
      <c r="H1033" s="201"/>
      <c r="I1033" s="201"/>
      <c r="J1033" s="201"/>
      <c r="K1033" s="201"/>
      <c r="L1033" s="201"/>
      <c r="M1033" s="201"/>
      <c r="N1033" s="201"/>
      <c r="O1033" s="201"/>
      <c r="P1033" s="201"/>
      <c r="Q1033" s="201"/>
      <c r="R1033" s="201"/>
      <c r="S1033" s="201"/>
    </row>
    <row r="1034" spans="2:19" s="187" customFormat="1" ht="18" customHeight="1">
      <c r="B1034" s="201"/>
      <c r="C1034" s="201"/>
      <c r="D1034" s="201"/>
      <c r="E1034" s="201"/>
      <c r="F1034" s="201"/>
      <c r="G1034" s="201"/>
      <c r="H1034" s="201"/>
      <c r="I1034" s="201"/>
      <c r="J1034" s="201"/>
      <c r="K1034" s="201"/>
      <c r="L1034" s="201"/>
      <c r="M1034" s="201"/>
      <c r="N1034" s="201"/>
      <c r="O1034" s="201"/>
      <c r="P1034" s="201"/>
      <c r="Q1034" s="201"/>
      <c r="R1034" s="201"/>
      <c r="S1034" s="201"/>
    </row>
    <row r="1035" spans="2:19" s="187" customFormat="1" ht="18" customHeight="1">
      <c r="B1035" s="201"/>
      <c r="C1035" s="201"/>
      <c r="D1035" s="201"/>
      <c r="E1035" s="201"/>
      <c r="F1035" s="201"/>
      <c r="G1035" s="201"/>
      <c r="H1035" s="201"/>
      <c r="I1035" s="201"/>
      <c r="J1035" s="201"/>
      <c r="K1035" s="201"/>
      <c r="L1035" s="201"/>
      <c r="M1035" s="201"/>
      <c r="N1035" s="201"/>
      <c r="O1035" s="201"/>
      <c r="P1035" s="201"/>
      <c r="Q1035" s="201"/>
      <c r="R1035" s="201"/>
      <c r="S1035" s="201"/>
    </row>
    <row r="1036" spans="2:19" s="187" customFormat="1" ht="18" customHeight="1">
      <c r="B1036" s="201"/>
      <c r="C1036" s="201"/>
      <c r="D1036" s="201"/>
      <c r="E1036" s="201"/>
      <c r="F1036" s="201"/>
      <c r="G1036" s="201"/>
      <c r="H1036" s="201"/>
      <c r="I1036" s="201"/>
      <c r="J1036" s="201"/>
      <c r="K1036" s="201"/>
      <c r="L1036" s="201"/>
      <c r="M1036" s="201"/>
      <c r="N1036" s="201"/>
      <c r="O1036" s="201"/>
      <c r="P1036" s="201"/>
      <c r="Q1036" s="201"/>
      <c r="R1036" s="201"/>
      <c r="S1036" s="201"/>
    </row>
    <row r="1037" spans="2:19" s="187" customFormat="1" ht="18" customHeight="1">
      <c r="B1037" s="201"/>
      <c r="C1037" s="201"/>
      <c r="D1037" s="201"/>
      <c r="E1037" s="201"/>
      <c r="F1037" s="201"/>
      <c r="G1037" s="201"/>
      <c r="H1037" s="201"/>
      <c r="I1037" s="201"/>
      <c r="J1037" s="201"/>
      <c r="K1037" s="201"/>
      <c r="L1037" s="201"/>
      <c r="M1037" s="201"/>
      <c r="N1037" s="201"/>
      <c r="O1037" s="201"/>
      <c r="P1037" s="201"/>
      <c r="Q1037" s="201"/>
      <c r="R1037" s="201"/>
      <c r="S1037" s="201"/>
    </row>
    <row r="1038" spans="2:19" s="187" customFormat="1" ht="18" customHeight="1">
      <c r="B1038" s="201"/>
      <c r="C1038" s="201"/>
      <c r="D1038" s="201"/>
      <c r="E1038" s="201"/>
      <c r="F1038" s="201"/>
      <c r="G1038" s="201"/>
      <c r="H1038" s="201"/>
      <c r="I1038" s="201"/>
      <c r="J1038" s="201"/>
      <c r="K1038" s="201"/>
      <c r="L1038" s="201"/>
      <c r="M1038" s="201"/>
      <c r="N1038" s="201"/>
      <c r="O1038" s="201"/>
      <c r="P1038" s="201"/>
      <c r="Q1038" s="201"/>
      <c r="R1038" s="201"/>
      <c r="S1038" s="201"/>
    </row>
    <row r="1039" spans="2:19" s="187" customFormat="1" ht="18" customHeight="1">
      <c r="B1039" s="201"/>
      <c r="C1039" s="201"/>
      <c r="D1039" s="201"/>
      <c r="E1039" s="201"/>
      <c r="F1039" s="201"/>
      <c r="G1039" s="201"/>
      <c r="H1039" s="201"/>
      <c r="I1039" s="201"/>
      <c r="J1039" s="201"/>
      <c r="K1039" s="201"/>
      <c r="L1039" s="201"/>
      <c r="M1039" s="201"/>
      <c r="N1039" s="201"/>
      <c r="O1039" s="201"/>
      <c r="P1039" s="201"/>
      <c r="Q1039" s="201"/>
      <c r="R1039" s="201"/>
      <c r="S1039" s="201"/>
    </row>
    <row r="1040" spans="2:19" s="187" customFormat="1" ht="18" customHeight="1">
      <c r="B1040" s="201"/>
      <c r="C1040" s="201"/>
      <c r="D1040" s="201"/>
      <c r="E1040" s="201"/>
      <c r="F1040" s="201"/>
      <c r="G1040" s="201"/>
      <c r="H1040" s="201"/>
      <c r="I1040" s="201"/>
      <c r="J1040" s="201"/>
      <c r="K1040" s="201"/>
      <c r="L1040" s="201"/>
      <c r="M1040" s="201"/>
      <c r="N1040" s="201"/>
      <c r="O1040" s="201"/>
      <c r="P1040" s="201"/>
      <c r="Q1040" s="201"/>
      <c r="R1040" s="201"/>
      <c r="S1040" s="201"/>
    </row>
    <row r="1041" spans="2:19" s="187" customFormat="1" ht="18" customHeight="1">
      <c r="B1041" s="201"/>
      <c r="C1041" s="201"/>
      <c r="D1041" s="201"/>
      <c r="E1041" s="201"/>
      <c r="F1041" s="201"/>
      <c r="G1041" s="201"/>
      <c r="H1041" s="201"/>
      <c r="I1041" s="201"/>
      <c r="J1041" s="201"/>
      <c r="K1041" s="201"/>
      <c r="L1041" s="201"/>
      <c r="M1041" s="201"/>
      <c r="N1041" s="201"/>
      <c r="O1041" s="201"/>
      <c r="P1041" s="201"/>
      <c r="Q1041" s="201"/>
      <c r="R1041" s="201"/>
      <c r="S1041" s="201"/>
    </row>
    <row r="1042" spans="2:19" s="187" customFormat="1" ht="18" customHeight="1">
      <c r="B1042" s="201"/>
      <c r="C1042" s="201"/>
      <c r="D1042" s="201"/>
      <c r="E1042" s="201"/>
      <c r="F1042" s="201"/>
      <c r="G1042" s="201"/>
      <c r="H1042" s="201"/>
      <c r="I1042" s="201"/>
      <c r="J1042" s="201"/>
      <c r="K1042" s="201"/>
      <c r="L1042" s="201"/>
      <c r="M1042" s="201"/>
      <c r="N1042" s="201"/>
      <c r="O1042" s="201"/>
      <c r="P1042" s="201"/>
      <c r="Q1042" s="201"/>
      <c r="R1042" s="201"/>
      <c r="S1042" s="201"/>
    </row>
    <row r="1043" spans="2:19" s="187" customFormat="1" ht="18" customHeight="1">
      <c r="B1043" s="201"/>
      <c r="C1043" s="201"/>
      <c r="D1043" s="201"/>
      <c r="E1043" s="201"/>
      <c r="F1043" s="201"/>
      <c r="G1043" s="201"/>
      <c r="H1043" s="201"/>
      <c r="I1043" s="201"/>
      <c r="J1043" s="201"/>
      <c r="K1043" s="201"/>
      <c r="L1043" s="201"/>
      <c r="M1043" s="201"/>
      <c r="N1043" s="201"/>
      <c r="O1043" s="201"/>
      <c r="P1043" s="201"/>
      <c r="Q1043" s="201"/>
      <c r="R1043" s="201"/>
      <c r="S1043" s="201"/>
    </row>
    <row r="1044" spans="2:19" s="187" customFormat="1" ht="18" customHeight="1">
      <c r="B1044" s="201"/>
      <c r="C1044" s="201"/>
      <c r="D1044" s="201"/>
      <c r="E1044" s="201"/>
      <c r="F1044" s="201"/>
      <c r="G1044" s="201"/>
      <c r="H1044" s="201"/>
      <c r="I1044" s="201"/>
      <c r="J1044" s="201"/>
      <c r="K1044" s="201"/>
      <c r="L1044" s="201"/>
      <c r="M1044" s="201"/>
      <c r="N1044" s="201"/>
      <c r="O1044" s="201"/>
      <c r="P1044" s="201"/>
      <c r="Q1044" s="201"/>
      <c r="R1044" s="201"/>
      <c r="S1044" s="201"/>
    </row>
    <row r="1045" spans="2:19" s="187" customFormat="1" ht="18" customHeight="1">
      <c r="B1045" s="201"/>
      <c r="C1045" s="201"/>
      <c r="D1045" s="201"/>
      <c r="E1045" s="201"/>
      <c r="F1045" s="201"/>
      <c r="G1045" s="201"/>
      <c r="H1045" s="201"/>
      <c r="I1045" s="201"/>
      <c r="J1045" s="201"/>
      <c r="K1045" s="201"/>
      <c r="L1045" s="201"/>
      <c r="M1045" s="201"/>
      <c r="N1045" s="201"/>
      <c r="O1045" s="201"/>
      <c r="P1045" s="201"/>
      <c r="Q1045" s="201"/>
      <c r="R1045" s="201"/>
      <c r="S1045" s="201"/>
    </row>
    <row r="1046" spans="2:19" s="187" customFormat="1" ht="18" customHeight="1">
      <c r="B1046" s="201"/>
      <c r="C1046" s="201"/>
      <c r="D1046" s="201"/>
      <c r="E1046" s="201"/>
      <c r="F1046" s="201"/>
      <c r="G1046" s="201"/>
      <c r="H1046" s="201"/>
      <c r="I1046" s="201"/>
      <c r="J1046" s="201"/>
      <c r="K1046" s="201"/>
      <c r="L1046" s="201"/>
      <c r="M1046" s="201"/>
      <c r="N1046" s="201"/>
      <c r="O1046" s="201"/>
      <c r="P1046" s="201"/>
      <c r="Q1046" s="201"/>
      <c r="R1046" s="201"/>
      <c r="S1046" s="201"/>
    </row>
    <row r="1047" spans="2:19" s="187" customFormat="1" ht="18" customHeight="1">
      <c r="B1047" s="201"/>
      <c r="C1047" s="201"/>
      <c r="D1047" s="201"/>
      <c r="E1047" s="201"/>
      <c r="F1047" s="201"/>
      <c r="G1047" s="201"/>
      <c r="H1047" s="201"/>
      <c r="I1047" s="201"/>
      <c r="J1047" s="201"/>
      <c r="K1047" s="201"/>
      <c r="L1047" s="201"/>
      <c r="M1047" s="201"/>
      <c r="N1047" s="201"/>
      <c r="O1047" s="201"/>
      <c r="P1047" s="201"/>
      <c r="Q1047" s="201"/>
      <c r="R1047" s="201"/>
      <c r="S1047" s="201"/>
    </row>
    <row r="1048" spans="2:19" s="187" customFormat="1" ht="18" customHeight="1">
      <c r="B1048" s="201"/>
      <c r="C1048" s="201"/>
      <c r="D1048" s="201"/>
      <c r="E1048" s="201"/>
      <c r="F1048" s="201"/>
      <c r="G1048" s="201"/>
      <c r="H1048" s="201"/>
      <c r="I1048" s="201"/>
      <c r="J1048" s="201"/>
      <c r="K1048" s="201"/>
      <c r="L1048" s="201"/>
      <c r="M1048" s="201"/>
      <c r="N1048" s="201"/>
      <c r="O1048" s="201"/>
      <c r="P1048" s="201"/>
      <c r="Q1048" s="201"/>
      <c r="R1048" s="201"/>
      <c r="S1048" s="201"/>
    </row>
    <row r="1049" spans="2:19" s="187" customFormat="1" ht="18" customHeight="1">
      <c r="B1049" s="201"/>
      <c r="C1049" s="201"/>
      <c r="D1049" s="201"/>
      <c r="E1049" s="201"/>
      <c r="F1049" s="201"/>
      <c r="G1049" s="201"/>
      <c r="H1049" s="201"/>
      <c r="I1049" s="201"/>
      <c r="J1049" s="201"/>
      <c r="K1049" s="201"/>
      <c r="L1049" s="201"/>
      <c r="M1049" s="201"/>
      <c r="N1049" s="201"/>
      <c r="O1049" s="201"/>
      <c r="P1049" s="201"/>
      <c r="Q1049" s="201"/>
      <c r="R1049" s="201"/>
      <c r="S1049" s="201"/>
    </row>
    <row r="1050" spans="2:19" s="187" customFormat="1" ht="18" customHeight="1">
      <c r="B1050" s="201"/>
      <c r="C1050" s="201"/>
      <c r="D1050" s="201"/>
      <c r="E1050" s="201"/>
      <c r="F1050" s="201"/>
      <c r="G1050" s="201"/>
      <c r="H1050" s="201"/>
      <c r="I1050" s="201"/>
      <c r="J1050" s="201"/>
      <c r="K1050" s="201"/>
      <c r="L1050" s="201"/>
      <c r="M1050" s="201"/>
      <c r="N1050" s="201"/>
      <c r="O1050" s="201"/>
      <c r="P1050" s="201"/>
      <c r="Q1050" s="201"/>
      <c r="R1050" s="201"/>
      <c r="S1050" s="201"/>
    </row>
    <row r="1051" spans="2:19" s="187" customFormat="1" ht="18" customHeight="1">
      <c r="B1051" s="201"/>
      <c r="C1051" s="201"/>
      <c r="D1051" s="201"/>
      <c r="E1051" s="201"/>
      <c r="F1051" s="201"/>
      <c r="G1051" s="201"/>
      <c r="H1051" s="201"/>
      <c r="I1051" s="201"/>
      <c r="J1051" s="201"/>
      <c r="K1051" s="201"/>
      <c r="L1051" s="201"/>
      <c r="M1051" s="201"/>
      <c r="N1051" s="201"/>
      <c r="O1051" s="201"/>
      <c r="P1051" s="201"/>
      <c r="Q1051" s="201"/>
      <c r="R1051" s="201"/>
      <c r="S1051" s="201"/>
    </row>
    <row r="1052" spans="2:19" s="187" customFormat="1" ht="18" customHeight="1">
      <c r="B1052" s="201"/>
      <c r="C1052" s="201"/>
      <c r="D1052" s="201"/>
      <c r="E1052" s="201"/>
      <c r="F1052" s="201"/>
      <c r="G1052" s="201"/>
      <c r="H1052" s="201"/>
      <c r="I1052" s="201"/>
      <c r="J1052" s="201"/>
      <c r="K1052" s="201"/>
      <c r="L1052" s="201"/>
      <c r="M1052" s="201"/>
      <c r="N1052" s="201"/>
      <c r="O1052" s="201"/>
      <c r="P1052" s="201"/>
      <c r="Q1052" s="201"/>
      <c r="R1052" s="201"/>
      <c r="S1052" s="201"/>
    </row>
    <row r="1053" spans="2:19" s="187" customFormat="1" ht="18" customHeight="1">
      <c r="B1053" s="201"/>
      <c r="C1053" s="201"/>
      <c r="D1053" s="201"/>
      <c r="E1053" s="201"/>
      <c r="F1053" s="201"/>
      <c r="G1053" s="201"/>
      <c r="H1053" s="201"/>
      <c r="I1053" s="201"/>
      <c r="J1053" s="201"/>
      <c r="K1053" s="201"/>
      <c r="L1053" s="201"/>
      <c r="M1053" s="201"/>
      <c r="N1053" s="201"/>
      <c r="O1053" s="201"/>
      <c r="P1053" s="201"/>
      <c r="Q1053" s="201"/>
      <c r="R1053" s="201"/>
      <c r="S1053" s="201"/>
    </row>
    <row r="1054" spans="2:19" s="187" customFormat="1" ht="18" customHeight="1">
      <c r="B1054" s="201"/>
      <c r="C1054" s="201"/>
      <c r="D1054" s="201"/>
      <c r="E1054" s="201"/>
      <c r="F1054" s="201"/>
      <c r="G1054" s="201"/>
      <c r="H1054" s="201"/>
      <c r="I1054" s="201"/>
      <c r="J1054" s="201"/>
      <c r="K1054" s="201"/>
      <c r="L1054" s="201"/>
      <c r="M1054" s="201"/>
      <c r="N1054" s="201"/>
      <c r="O1054" s="201"/>
      <c r="P1054" s="201"/>
      <c r="Q1054" s="201"/>
      <c r="R1054" s="201"/>
      <c r="S1054" s="201"/>
    </row>
    <row r="1055" spans="2:19" s="187" customFormat="1" ht="18" customHeight="1">
      <c r="B1055" s="201"/>
      <c r="C1055" s="201"/>
      <c r="D1055" s="201"/>
      <c r="E1055" s="201"/>
      <c r="F1055" s="201"/>
      <c r="G1055" s="201"/>
      <c r="H1055" s="201"/>
      <c r="I1055" s="201"/>
      <c r="J1055" s="201"/>
      <c r="K1055" s="201"/>
      <c r="L1055" s="201"/>
      <c r="M1055" s="201"/>
      <c r="N1055" s="201"/>
      <c r="O1055" s="201"/>
      <c r="P1055" s="201"/>
      <c r="Q1055" s="201"/>
      <c r="R1055" s="201"/>
      <c r="S1055" s="201"/>
    </row>
    <row r="1056" spans="2:19" s="187" customFormat="1" ht="18" customHeight="1">
      <c r="B1056" s="201"/>
      <c r="C1056" s="201"/>
      <c r="D1056" s="201"/>
      <c r="E1056" s="201"/>
      <c r="F1056" s="201"/>
      <c r="G1056" s="201"/>
      <c r="H1056" s="201"/>
      <c r="I1056" s="201"/>
      <c r="J1056" s="201"/>
      <c r="K1056" s="201"/>
      <c r="L1056" s="201"/>
      <c r="M1056" s="201"/>
      <c r="N1056" s="201"/>
      <c r="O1056" s="201"/>
      <c r="P1056" s="201"/>
      <c r="Q1056" s="201"/>
      <c r="R1056" s="201"/>
      <c r="S1056" s="201"/>
    </row>
    <row r="1057" spans="2:19" s="187" customFormat="1" ht="18" customHeight="1">
      <c r="B1057" s="201"/>
      <c r="C1057" s="201"/>
      <c r="D1057" s="201"/>
      <c r="E1057" s="201"/>
      <c r="F1057" s="201"/>
      <c r="G1057" s="201"/>
      <c r="H1057" s="201"/>
      <c r="I1057" s="201"/>
      <c r="J1057" s="201"/>
      <c r="K1057" s="201"/>
      <c r="L1057" s="201"/>
      <c r="M1057" s="201"/>
      <c r="N1057" s="201"/>
      <c r="O1057" s="201"/>
      <c r="P1057" s="201"/>
      <c r="Q1057" s="201"/>
      <c r="R1057" s="201"/>
      <c r="S1057" s="201"/>
    </row>
    <row r="1058" spans="2:19" s="187" customFormat="1" ht="18" customHeight="1">
      <c r="B1058" s="201"/>
      <c r="C1058" s="201"/>
      <c r="D1058" s="201"/>
      <c r="E1058" s="201"/>
      <c r="F1058" s="201"/>
      <c r="G1058" s="201"/>
      <c r="H1058" s="201"/>
      <c r="I1058" s="201"/>
      <c r="J1058" s="201"/>
      <c r="K1058" s="201"/>
      <c r="L1058" s="201"/>
      <c r="M1058" s="201"/>
      <c r="N1058" s="201"/>
      <c r="O1058" s="201"/>
      <c r="P1058" s="201"/>
      <c r="Q1058" s="201"/>
      <c r="R1058" s="201"/>
      <c r="S1058" s="201"/>
    </row>
    <row r="1059" spans="2:19" s="187" customFormat="1" ht="18" customHeight="1">
      <c r="B1059" s="201"/>
      <c r="C1059" s="201"/>
      <c r="D1059" s="201"/>
      <c r="E1059" s="201"/>
      <c r="F1059" s="201"/>
      <c r="G1059" s="201"/>
      <c r="H1059" s="201"/>
      <c r="I1059" s="201"/>
      <c r="J1059" s="201"/>
      <c r="K1059" s="201"/>
      <c r="L1059" s="201"/>
      <c r="M1059" s="201"/>
      <c r="N1059" s="201"/>
      <c r="O1059" s="201"/>
      <c r="P1059" s="201"/>
      <c r="Q1059" s="201"/>
      <c r="R1059" s="201"/>
      <c r="S1059" s="201"/>
    </row>
    <row r="1060" spans="2:19" s="187" customFormat="1" ht="18" customHeight="1">
      <c r="B1060" s="201"/>
      <c r="C1060" s="201"/>
      <c r="D1060" s="201"/>
      <c r="E1060" s="201"/>
      <c r="F1060" s="201"/>
      <c r="G1060" s="201"/>
      <c r="H1060" s="201"/>
      <c r="I1060" s="201"/>
      <c r="J1060" s="201"/>
      <c r="K1060" s="201"/>
      <c r="L1060" s="201"/>
      <c r="M1060" s="201"/>
      <c r="N1060" s="201"/>
      <c r="O1060" s="201"/>
      <c r="P1060" s="201"/>
      <c r="Q1060" s="201"/>
      <c r="R1060" s="201"/>
      <c r="S1060" s="201"/>
    </row>
    <row r="1061" spans="2:19" s="187" customFormat="1" ht="18" customHeight="1">
      <c r="B1061" s="201"/>
      <c r="C1061" s="201"/>
      <c r="D1061" s="201"/>
      <c r="E1061" s="201"/>
      <c r="F1061" s="201"/>
      <c r="G1061" s="201"/>
      <c r="H1061" s="201"/>
      <c r="I1061" s="201"/>
      <c r="J1061" s="201"/>
      <c r="K1061" s="201"/>
      <c r="L1061" s="201"/>
      <c r="M1061" s="201"/>
      <c r="N1061" s="201"/>
      <c r="O1061" s="201"/>
      <c r="P1061" s="201"/>
      <c r="Q1061" s="201"/>
      <c r="R1061" s="201"/>
      <c r="S1061" s="201"/>
    </row>
    <row r="1062" spans="2:19" s="187" customFormat="1" ht="18" customHeight="1">
      <c r="B1062" s="201"/>
      <c r="C1062" s="201"/>
      <c r="D1062" s="201"/>
      <c r="E1062" s="201"/>
      <c r="F1062" s="201"/>
      <c r="G1062" s="201"/>
      <c r="H1062" s="201"/>
      <c r="I1062" s="201"/>
      <c r="J1062" s="201"/>
      <c r="K1062" s="201"/>
      <c r="L1062" s="201"/>
      <c r="M1062" s="201"/>
      <c r="N1062" s="201"/>
      <c r="O1062" s="201"/>
      <c r="P1062" s="201"/>
      <c r="Q1062" s="201"/>
      <c r="R1062" s="201"/>
      <c r="S1062" s="201"/>
    </row>
    <row r="1063" spans="2:19" s="187" customFormat="1" ht="18" customHeight="1">
      <c r="B1063" s="201"/>
      <c r="C1063" s="201"/>
      <c r="D1063" s="201"/>
      <c r="E1063" s="201"/>
      <c r="F1063" s="201"/>
      <c r="G1063" s="201"/>
      <c r="H1063" s="201"/>
      <c r="I1063" s="201"/>
      <c r="J1063" s="201"/>
      <c r="K1063" s="201"/>
      <c r="L1063" s="201"/>
      <c r="M1063" s="201"/>
      <c r="N1063" s="201"/>
      <c r="O1063" s="201"/>
      <c r="P1063" s="201"/>
      <c r="Q1063" s="201"/>
      <c r="R1063" s="201"/>
      <c r="S1063" s="201"/>
    </row>
    <row r="1064" spans="2:19" s="187" customFormat="1" ht="18" customHeight="1">
      <c r="B1064" s="201"/>
      <c r="C1064" s="201"/>
      <c r="D1064" s="201"/>
      <c r="E1064" s="201"/>
      <c r="F1064" s="201"/>
      <c r="G1064" s="201"/>
      <c r="H1064" s="201"/>
      <c r="I1064" s="201"/>
      <c r="J1064" s="201"/>
      <c r="K1064" s="201"/>
      <c r="L1064" s="201"/>
      <c r="M1064" s="201"/>
      <c r="N1064" s="201"/>
      <c r="O1064" s="201"/>
      <c r="P1064" s="201"/>
      <c r="Q1064" s="201"/>
      <c r="R1064" s="201"/>
      <c r="S1064" s="201"/>
    </row>
    <row r="1065" spans="2:19" s="187" customFormat="1" ht="18" customHeight="1">
      <c r="B1065" s="201"/>
      <c r="C1065" s="201"/>
      <c r="D1065" s="201"/>
      <c r="E1065" s="201"/>
      <c r="F1065" s="201"/>
      <c r="G1065" s="201"/>
      <c r="H1065" s="201"/>
      <c r="I1065" s="201"/>
      <c r="J1065" s="201"/>
      <c r="K1065" s="201"/>
      <c r="L1065" s="201"/>
      <c r="M1065" s="201"/>
      <c r="N1065" s="201"/>
      <c r="O1065" s="201"/>
      <c r="P1065" s="201"/>
      <c r="Q1065" s="201"/>
      <c r="R1065" s="201"/>
      <c r="S1065" s="201"/>
    </row>
    <row r="1066" spans="2:19" s="187" customFormat="1" ht="18" customHeight="1">
      <c r="B1066" s="201"/>
      <c r="C1066" s="201"/>
      <c r="D1066" s="201"/>
      <c r="E1066" s="201"/>
      <c r="F1066" s="201"/>
      <c r="G1066" s="201"/>
      <c r="H1066" s="201"/>
      <c r="I1066" s="201"/>
      <c r="J1066" s="201"/>
      <c r="K1066" s="201"/>
      <c r="L1066" s="201"/>
      <c r="M1066" s="201"/>
      <c r="N1066" s="201"/>
      <c r="O1066" s="201"/>
      <c r="P1066" s="201"/>
      <c r="Q1066" s="201"/>
      <c r="R1066" s="201"/>
      <c r="S1066" s="201"/>
    </row>
    <row r="1067" spans="2:19" s="187" customFormat="1" ht="18" customHeight="1">
      <c r="B1067" s="201"/>
      <c r="C1067" s="201"/>
      <c r="D1067" s="201"/>
      <c r="E1067" s="201"/>
      <c r="F1067" s="201"/>
      <c r="G1067" s="201"/>
      <c r="H1067" s="201"/>
      <c r="I1067" s="201"/>
      <c r="J1067" s="201"/>
      <c r="K1067" s="201"/>
      <c r="L1067" s="201"/>
      <c r="M1067" s="201"/>
      <c r="N1067" s="201"/>
      <c r="O1067" s="201"/>
      <c r="P1067" s="201"/>
      <c r="Q1067" s="201"/>
      <c r="R1067" s="201"/>
      <c r="S1067" s="201"/>
    </row>
    <row r="1068" spans="2:19" s="187" customFormat="1" ht="18" customHeight="1">
      <c r="B1068" s="201"/>
      <c r="C1068" s="201"/>
      <c r="D1068" s="201"/>
      <c r="E1068" s="201"/>
      <c r="F1068" s="201"/>
      <c r="G1068" s="201"/>
      <c r="H1068" s="201"/>
      <c r="I1068" s="201"/>
      <c r="J1068" s="201"/>
      <c r="K1068" s="201"/>
      <c r="L1068" s="201"/>
      <c r="M1068" s="201"/>
      <c r="N1068" s="201"/>
      <c r="O1068" s="201"/>
      <c r="P1068" s="201"/>
      <c r="Q1068" s="201"/>
      <c r="R1068" s="201"/>
      <c r="S1068" s="201"/>
    </row>
    <row r="1069" spans="2:19" s="187" customFormat="1" ht="18" customHeight="1">
      <c r="B1069" s="201"/>
      <c r="C1069" s="201"/>
      <c r="D1069" s="201"/>
      <c r="E1069" s="201"/>
      <c r="F1069" s="201"/>
      <c r="G1069" s="201"/>
      <c r="H1069" s="201"/>
      <c r="I1069" s="201"/>
      <c r="J1069" s="201"/>
      <c r="K1069" s="201"/>
      <c r="L1069" s="201"/>
      <c r="M1069" s="201"/>
      <c r="N1069" s="201"/>
      <c r="O1069" s="201"/>
      <c r="P1069" s="201"/>
      <c r="Q1069" s="201"/>
      <c r="R1069" s="201"/>
      <c r="S1069" s="201"/>
    </row>
    <row r="1070" spans="2:19" s="187" customFormat="1" ht="18" customHeight="1">
      <c r="B1070" s="201"/>
      <c r="C1070" s="201"/>
      <c r="D1070" s="201"/>
      <c r="E1070" s="201"/>
      <c r="F1070" s="201"/>
      <c r="G1070" s="201"/>
      <c r="H1070" s="201"/>
      <c r="I1070" s="201"/>
      <c r="J1070" s="201"/>
      <c r="K1070" s="201"/>
      <c r="L1070" s="201"/>
      <c r="M1070" s="201"/>
      <c r="N1070" s="201"/>
      <c r="O1070" s="201"/>
      <c r="P1070" s="201"/>
      <c r="Q1070" s="201"/>
      <c r="R1070" s="201"/>
      <c r="S1070" s="201"/>
    </row>
    <row r="1071" spans="2:19" s="187" customFormat="1" ht="18" customHeight="1">
      <c r="B1071" s="201"/>
      <c r="C1071" s="201"/>
      <c r="D1071" s="201"/>
      <c r="E1071" s="201"/>
      <c r="F1071" s="201"/>
      <c r="G1071" s="201"/>
      <c r="H1071" s="201"/>
      <c r="I1071" s="201"/>
      <c r="J1071" s="201"/>
      <c r="K1071" s="201"/>
      <c r="L1071" s="201"/>
      <c r="M1071" s="201"/>
      <c r="N1071" s="201"/>
      <c r="O1071" s="201"/>
      <c r="P1071" s="201"/>
      <c r="Q1071" s="201"/>
      <c r="R1071" s="201"/>
      <c r="S1071" s="201"/>
    </row>
    <row r="1072" spans="2:19" s="187" customFormat="1" ht="18" customHeight="1">
      <c r="B1072" s="201"/>
      <c r="C1072" s="201"/>
      <c r="D1072" s="201"/>
      <c r="E1072" s="201"/>
      <c r="F1072" s="201"/>
      <c r="G1072" s="201"/>
      <c r="H1072" s="201"/>
      <c r="I1072" s="201"/>
      <c r="J1072" s="201"/>
      <c r="K1072" s="201"/>
      <c r="L1072" s="201"/>
      <c r="M1072" s="201"/>
      <c r="N1072" s="201"/>
      <c r="O1072" s="201"/>
      <c r="P1072" s="201"/>
      <c r="Q1072" s="201"/>
      <c r="R1072" s="201"/>
      <c r="S1072" s="201"/>
    </row>
    <row r="1073" spans="2:19" s="187" customFormat="1" ht="18" customHeight="1">
      <c r="B1073" s="201"/>
      <c r="C1073" s="201"/>
      <c r="D1073" s="201"/>
      <c r="E1073" s="201"/>
      <c r="F1073" s="201"/>
      <c r="G1073" s="201"/>
      <c r="H1073" s="201"/>
      <c r="I1073" s="201"/>
      <c r="J1073" s="201"/>
      <c r="K1073" s="201"/>
      <c r="L1073" s="201"/>
      <c r="M1073" s="201"/>
      <c r="N1073" s="201"/>
      <c r="O1073" s="201"/>
      <c r="P1073" s="201"/>
      <c r="Q1073" s="201"/>
      <c r="R1073" s="201"/>
      <c r="S1073" s="201"/>
    </row>
    <row r="1074" spans="2:19" s="187" customFormat="1" ht="18" customHeight="1">
      <c r="B1074" s="201"/>
      <c r="C1074" s="201"/>
      <c r="D1074" s="201"/>
      <c r="E1074" s="201"/>
      <c r="F1074" s="201"/>
      <c r="G1074" s="201"/>
      <c r="H1074" s="201"/>
      <c r="I1074" s="201"/>
      <c r="J1074" s="201"/>
      <c r="K1074" s="201"/>
      <c r="L1074" s="201"/>
      <c r="M1074" s="201"/>
      <c r="N1074" s="201"/>
      <c r="O1074" s="201"/>
      <c r="P1074" s="201"/>
      <c r="Q1074" s="201"/>
      <c r="R1074" s="201"/>
      <c r="S1074" s="201"/>
    </row>
    <row r="1075" spans="2:19" s="187" customFormat="1" ht="18" customHeight="1">
      <c r="B1075" s="201"/>
      <c r="C1075" s="201"/>
      <c r="D1075" s="201"/>
      <c r="E1075" s="201"/>
      <c r="F1075" s="201"/>
      <c r="G1075" s="201"/>
      <c r="H1075" s="201"/>
      <c r="I1075" s="201"/>
      <c r="J1075" s="201"/>
      <c r="K1075" s="201"/>
      <c r="L1075" s="201"/>
      <c r="M1075" s="201"/>
      <c r="N1075" s="201"/>
      <c r="O1075" s="201"/>
      <c r="P1075" s="201"/>
      <c r="Q1075" s="201"/>
      <c r="R1075" s="201"/>
      <c r="S1075" s="201"/>
    </row>
    <row r="1076" spans="2:19" s="187" customFormat="1" ht="18" customHeight="1">
      <c r="B1076" s="201"/>
      <c r="C1076" s="201"/>
      <c r="D1076" s="201"/>
      <c r="E1076" s="201"/>
      <c r="F1076" s="201"/>
      <c r="G1076" s="201"/>
      <c r="H1076" s="201"/>
      <c r="I1076" s="201"/>
      <c r="J1076" s="201"/>
      <c r="K1076" s="201"/>
      <c r="L1076" s="201"/>
      <c r="M1076" s="201"/>
      <c r="N1076" s="201"/>
      <c r="O1076" s="201"/>
      <c r="P1076" s="201"/>
      <c r="Q1076" s="201"/>
      <c r="R1076" s="201"/>
      <c r="S1076" s="201"/>
    </row>
    <row r="1077" spans="2:19" s="187" customFormat="1" ht="18" customHeight="1">
      <c r="B1077" s="201"/>
      <c r="C1077" s="201"/>
      <c r="D1077" s="201"/>
      <c r="E1077" s="201"/>
      <c r="F1077" s="201"/>
      <c r="G1077" s="201"/>
      <c r="H1077" s="201"/>
      <c r="I1077" s="201"/>
      <c r="J1077" s="201"/>
      <c r="K1077" s="201"/>
      <c r="L1077" s="201"/>
      <c r="M1077" s="201"/>
      <c r="N1077" s="201"/>
      <c r="O1077" s="201"/>
      <c r="P1077" s="201"/>
      <c r="Q1077" s="201"/>
      <c r="R1077" s="201"/>
      <c r="S1077" s="201"/>
    </row>
    <row r="1078" spans="2:19" s="187" customFormat="1" ht="18" customHeight="1">
      <c r="B1078" s="201"/>
      <c r="C1078" s="201"/>
      <c r="D1078" s="201"/>
      <c r="E1078" s="201"/>
      <c r="F1078" s="201"/>
      <c r="G1078" s="201"/>
      <c r="H1078" s="201"/>
      <c r="I1078" s="201"/>
      <c r="J1078" s="201"/>
      <c r="K1078" s="201"/>
      <c r="L1078" s="201"/>
      <c r="M1078" s="201"/>
      <c r="N1078" s="201"/>
      <c r="O1078" s="201"/>
      <c r="P1078" s="201"/>
      <c r="Q1078" s="201"/>
      <c r="R1078" s="201"/>
      <c r="S1078" s="201"/>
    </row>
    <row r="1079" spans="2:19" s="187" customFormat="1" ht="18" customHeight="1">
      <c r="B1079" s="201"/>
      <c r="C1079" s="201"/>
      <c r="D1079" s="201"/>
      <c r="E1079" s="201"/>
      <c r="F1079" s="201"/>
      <c r="G1079" s="201"/>
      <c r="H1079" s="201"/>
      <c r="I1079" s="201"/>
      <c r="J1079" s="201"/>
      <c r="K1079" s="201"/>
      <c r="L1079" s="201"/>
      <c r="M1079" s="201"/>
      <c r="N1079" s="201"/>
      <c r="O1079" s="201"/>
      <c r="P1079" s="201"/>
      <c r="Q1079" s="201"/>
      <c r="R1079" s="201"/>
      <c r="S1079" s="201"/>
    </row>
    <row r="1080" spans="2:19" s="187" customFormat="1" ht="18" customHeight="1">
      <c r="B1080" s="201"/>
      <c r="C1080" s="201"/>
      <c r="D1080" s="201"/>
      <c r="E1080" s="201"/>
      <c r="F1080" s="201"/>
      <c r="G1080" s="201"/>
      <c r="H1080" s="201"/>
      <c r="I1080" s="201"/>
      <c r="J1080" s="201"/>
      <c r="K1080" s="201"/>
      <c r="L1080" s="201"/>
      <c r="M1080" s="201"/>
      <c r="N1080" s="201"/>
      <c r="O1080" s="201"/>
      <c r="P1080" s="201"/>
      <c r="Q1080" s="201"/>
      <c r="R1080" s="201"/>
      <c r="S1080" s="201"/>
    </row>
    <row r="1081" spans="2:19" s="187" customFormat="1" ht="18" customHeight="1">
      <c r="B1081" s="201"/>
      <c r="C1081" s="201"/>
      <c r="D1081" s="201"/>
      <c r="E1081" s="201"/>
      <c r="F1081" s="201"/>
      <c r="G1081" s="201"/>
      <c r="H1081" s="201"/>
      <c r="I1081" s="201"/>
      <c r="J1081" s="201"/>
      <c r="K1081" s="201"/>
      <c r="L1081" s="201"/>
      <c r="M1081" s="201"/>
      <c r="N1081" s="201"/>
      <c r="O1081" s="201"/>
      <c r="P1081" s="201"/>
      <c r="Q1081" s="201"/>
      <c r="R1081" s="201"/>
      <c r="S1081" s="201"/>
    </row>
    <row r="1082" spans="2:19" s="187" customFormat="1" ht="18" customHeight="1">
      <c r="B1082" s="201"/>
      <c r="C1082" s="201"/>
      <c r="D1082" s="201"/>
      <c r="E1082" s="201"/>
      <c r="F1082" s="201"/>
      <c r="G1082" s="201"/>
      <c r="H1082" s="201"/>
      <c r="I1082" s="201"/>
      <c r="J1082" s="201"/>
      <c r="K1082" s="201"/>
      <c r="L1082" s="201"/>
      <c r="M1082" s="201"/>
      <c r="N1082" s="201"/>
      <c r="O1082" s="201"/>
      <c r="P1082" s="201"/>
      <c r="Q1082" s="201"/>
      <c r="R1082" s="201"/>
      <c r="S1082" s="201"/>
    </row>
    <row r="1083" spans="2:19" s="187" customFormat="1" ht="18" customHeight="1">
      <c r="B1083" s="201"/>
      <c r="C1083" s="201"/>
      <c r="D1083" s="201"/>
      <c r="E1083" s="201"/>
      <c r="F1083" s="201"/>
      <c r="G1083" s="201"/>
      <c r="H1083" s="201"/>
      <c r="I1083" s="201"/>
      <c r="J1083" s="201"/>
      <c r="K1083" s="201"/>
      <c r="L1083" s="201"/>
      <c r="M1083" s="201"/>
      <c r="N1083" s="201"/>
      <c r="O1083" s="201"/>
      <c r="P1083" s="201"/>
      <c r="Q1083" s="201"/>
      <c r="R1083" s="201"/>
      <c r="S1083" s="201"/>
    </row>
    <row r="1084" spans="2:19" s="187" customFormat="1" ht="18" customHeight="1">
      <c r="B1084" s="201"/>
      <c r="C1084" s="201"/>
      <c r="D1084" s="201"/>
      <c r="E1084" s="201"/>
      <c r="F1084" s="201"/>
      <c r="G1084" s="201"/>
      <c r="H1084" s="201"/>
      <c r="I1084" s="201"/>
      <c r="J1084" s="201"/>
      <c r="K1084" s="201"/>
      <c r="L1084" s="201"/>
      <c r="M1084" s="201"/>
      <c r="N1084" s="201"/>
      <c r="O1084" s="201"/>
      <c r="P1084" s="201"/>
      <c r="Q1084" s="201"/>
      <c r="R1084" s="201"/>
      <c r="S1084" s="201"/>
    </row>
    <row r="1085" spans="2:19" s="187" customFormat="1" ht="18" customHeight="1">
      <c r="B1085" s="201"/>
      <c r="C1085" s="201"/>
      <c r="D1085" s="201"/>
      <c r="E1085" s="201"/>
      <c r="F1085" s="201"/>
      <c r="G1085" s="201"/>
      <c r="H1085" s="201"/>
      <c r="I1085" s="201"/>
      <c r="J1085" s="201"/>
      <c r="K1085" s="201"/>
      <c r="L1085" s="201"/>
      <c r="M1085" s="201"/>
      <c r="N1085" s="201"/>
      <c r="O1085" s="201"/>
      <c r="P1085" s="201"/>
      <c r="Q1085" s="201"/>
      <c r="R1085" s="201"/>
      <c r="S1085" s="201"/>
    </row>
    <row r="1086" spans="2:19" s="187" customFormat="1" ht="18" customHeight="1">
      <c r="B1086" s="201"/>
      <c r="C1086" s="201"/>
      <c r="D1086" s="201"/>
      <c r="E1086" s="201"/>
      <c r="F1086" s="201"/>
      <c r="G1086" s="201"/>
      <c r="H1086" s="201"/>
      <c r="I1086" s="201"/>
      <c r="J1086" s="201"/>
      <c r="K1086" s="201"/>
      <c r="L1086" s="201"/>
      <c r="M1086" s="201"/>
      <c r="N1086" s="201"/>
      <c r="O1086" s="201"/>
      <c r="P1086" s="201"/>
      <c r="Q1086" s="201"/>
      <c r="R1086" s="201"/>
      <c r="S1086" s="201"/>
    </row>
    <row r="1087" spans="2:19" s="187" customFormat="1" ht="18" customHeight="1">
      <c r="B1087" s="201"/>
      <c r="C1087" s="201"/>
      <c r="D1087" s="201"/>
      <c r="E1087" s="201"/>
      <c r="F1087" s="201"/>
      <c r="G1087" s="201"/>
      <c r="H1087" s="201"/>
      <c r="I1087" s="201"/>
      <c r="J1087" s="201"/>
      <c r="K1087" s="201"/>
      <c r="L1087" s="201"/>
      <c r="M1087" s="201"/>
      <c r="N1087" s="201"/>
      <c r="O1087" s="201"/>
      <c r="P1087" s="201"/>
      <c r="Q1087" s="201"/>
      <c r="R1087" s="201"/>
      <c r="S1087" s="201"/>
    </row>
    <row r="1088" spans="2:19" s="187" customFormat="1" ht="18" customHeight="1">
      <c r="B1088" s="201"/>
      <c r="C1088" s="201"/>
      <c r="D1088" s="201"/>
      <c r="E1088" s="201"/>
      <c r="F1088" s="201"/>
      <c r="G1088" s="201"/>
      <c r="H1088" s="201"/>
      <c r="I1088" s="201"/>
      <c r="J1088" s="201"/>
      <c r="K1088" s="201"/>
      <c r="L1088" s="201"/>
      <c r="M1088" s="201"/>
      <c r="N1088" s="201"/>
      <c r="O1088" s="201"/>
      <c r="P1088" s="201"/>
      <c r="Q1088" s="201"/>
      <c r="R1088" s="201"/>
      <c r="S1088" s="201"/>
    </row>
    <row r="1089" spans="2:19" s="187" customFormat="1" ht="18" customHeight="1">
      <c r="B1089" s="201"/>
      <c r="C1089" s="201"/>
      <c r="D1089" s="201"/>
      <c r="E1089" s="201"/>
      <c r="F1089" s="201"/>
      <c r="G1089" s="201"/>
      <c r="H1089" s="201"/>
      <c r="I1089" s="201"/>
      <c r="J1089" s="201"/>
      <c r="K1089" s="201"/>
      <c r="L1089" s="201"/>
      <c r="M1089" s="201"/>
      <c r="N1089" s="201"/>
      <c r="O1089" s="201"/>
      <c r="P1089" s="201"/>
      <c r="Q1089" s="201"/>
      <c r="R1089" s="201"/>
      <c r="S1089" s="201"/>
    </row>
    <row r="1090" spans="2:19" s="187" customFormat="1" ht="18" customHeight="1">
      <c r="B1090" s="201"/>
      <c r="C1090" s="201"/>
      <c r="D1090" s="201"/>
      <c r="E1090" s="201"/>
      <c r="F1090" s="201"/>
      <c r="G1090" s="201"/>
      <c r="H1090" s="201"/>
      <c r="I1090" s="201"/>
      <c r="J1090" s="201"/>
      <c r="K1090" s="201"/>
      <c r="L1090" s="201"/>
      <c r="M1090" s="201"/>
      <c r="N1090" s="201"/>
      <c r="O1090" s="201"/>
      <c r="P1090" s="201"/>
      <c r="Q1090" s="201"/>
      <c r="R1090" s="201"/>
      <c r="S1090" s="201"/>
    </row>
    <row r="1091" spans="2:19" s="187" customFormat="1" ht="18" customHeight="1">
      <c r="B1091" s="201"/>
      <c r="C1091" s="201"/>
      <c r="D1091" s="201"/>
      <c r="E1091" s="201"/>
      <c r="F1091" s="201"/>
      <c r="G1091" s="201"/>
      <c r="H1091" s="201"/>
      <c r="I1091" s="201"/>
      <c r="J1091" s="201"/>
      <c r="K1091" s="201"/>
      <c r="L1091" s="201"/>
      <c r="M1091" s="201"/>
      <c r="N1091" s="201"/>
      <c r="O1091" s="201"/>
      <c r="P1091" s="201"/>
      <c r="Q1091" s="201"/>
      <c r="R1091" s="201"/>
      <c r="S1091" s="201"/>
    </row>
    <row r="1092" spans="2:19" s="187" customFormat="1" ht="18" customHeight="1">
      <c r="B1092" s="201"/>
      <c r="C1092" s="201"/>
      <c r="D1092" s="201"/>
      <c r="E1092" s="201"/>
      <c r="F1092" s="201"/>
      <c r="G1092" s="201"/>
      <c r="H1092" s="201"/>
      <c r="I1092" s="201"/>
      <c r="J1092" s="201"/>
      <c r="K1092" s="201"/>
      <c r="L1092" s="201"/>
      <c r="M1092" s="201"/>
      <c r="N1092" s="201"/>
      <c r="O1092" s="201"/>
      <c r="P1092" s="201"/>
      <c r="Q1092" s="201"/>
      <c r="R1092" s="201"/>
      <c r="S1092" s="201"/>
    </row>
    <row r="1093" spans="2:19" s="187" customFormat="1" ht="18" customHeight="1">
      <c r="B1093" s="201"/>
      <c r="C1093" s="201"/>
      <c r="D1093" s="201"/>
      <c r="E1093" s="201"/>
      <c r="F1093" s="201"/>
      <c r="G1093" s="201"/>
      <c r="H1093" s="201"/>
      <c r="I1093" s="201"/>
      <c r="J1093" s="201"/>
      <c r="K1093" s="201"/>
      <c r="L1093" s="201"/>
      <c r="M1093" s="201"/>
      <c r="N1093" s="201"/>
      <c r="O1093" s="201"/>
      <c r="P1093" s="201"/>
      <c r="Q1093" s="201"/>
      <c r="R1093" s="201"/>
      <c r="S1093" s="201"/>
    </row>
    <row r="1094" spans="2:19" s="187" customFormat="1" ht="18" customHeight="1">
      <c r="B1094" s="201"/>
      <c r="C1094" s="201"/>
      <c r="D1094" s="201"/>
      <c r="E1094" s="201"/>
      <c r="F1094" s="201"/>
      <c r="G1094" s="201"/>
      <c r="H1094" s="201"/>
      <c r="I1094" s="201"/>
      <c r="J1094" s="201"/>
      <c r="K1094" s="201"/>
      <c r="L1094" s="201"/>
      <c r="M1094" s="201"/>
      <c r="N1094" s="201"/>
      <c r="O1094" s="201"/>
      <c r="P1094" s="201"/>
      <c r="Q1094" s="201"/>
      <c r="R1094" s="201"/>
      <c r="S1094" s="201"/>
    </row>
    <row r="1095" spans="2:19" s="187" customFormat="1" ht="18" customHeight="1">
      <c r="B1095" s="201"/>
      <c r="C1095" s="201"/>
      <c r="D1095" s="201"/>
      <c r="E1095" s="201"/>
      <c r="F1095" s="201"/>
      <c r="G1095" s="201"/>
      <c r="H1095" s="201"/>
      <c r="I1095" s="201"/>
      <c r="J1095" s="201"/>
      <c r="K1095" s="201"/>
      <c r="L1095" s="201"/>
      <c r="M1095" s="201"/>
      <c r="N1095" s="201"/>
      <c r="O1095" s="201"/>
      <c r="P1095" s="201"/>
      <c r="Q1095" s="201"/>
      <c r="R1095" s="201"/>
      <c r="S1095" s="201"/>
    </row>
    <row r="1096" spans="2:19" s="187" customFormat="1" ht="18" customHeight="1">
      <c r="B1096" s="201"/>
      <c r="C1096" s="201"/>
      <c r="D1096" s="201"/>
      <c r="E1096" s="201"/>
      <c r="F1096" s="201"/>
      <c r="G1096" s="201"/>
      <c r="H1096" s="201"/>
      <c r="I1096" s="201"/>
      <c r="J1096" s="201"/>
      <c r="K1096" s="201"/>
      <c r="L1096" s="201"/>
      <c r="M1096" s="201"/>
      <c r="N1096" s="201"/>
      <c r="O1096" s="201"/>
      <c r="P1096" s="201"/>
      <c r="Q1096" s="201"/>
      <c r="R1096" s="201"/>
      <c r="S1096" s="201"/>
    </row>
    <row r="1097" spans="2:19" s="187" customFormat="1" ht="18" customHeight="1">
      <c r="B1097" s="201"/>
      <c r="C1097" s="201"/>
      <c r="D1097" s="201"/>
      <c r="E1097" s="201"/>
      <c r="F1097" s="201"/>
      <c r="G1097" s="201"/>
      <c r="H1097" s="201"/>
      <c r="I1097" s="201"/>
      <c r="J1097" s="201"/>
      <c r="K1097" s="201"/>
      <c r="L1097" s="201"/>
      <c r="M1097" s="201"/>
      <c r="N1097" s="201"/>
      <c r="O1097" s="201"/>
      <c r="P1097" s="201"/>
      <c r="Q1097" s="201"/>
      <c r="R1097" s="201"/>
      <c r="S1097" s="201"/>
    </row>
    <row r="1098" spans="2:19" s="187" customFormat="1" ht="18" customHeight="1">
      <c r="B1098" s="201"/>
      <c r="C1098" s="201"/>
      <c r="D1098" s="201"/>
      <c r="E1098" s="201"/>
      <c r="F1098" s="201"/>
      <c r="G1098" s="201"/>
      <c r="H1098" s="201"/>
      <c r="I1098" s="201"/>
      <c r="J1098" s="201"/>
      <c r="K1098" s="201"/>
      <c r="L1098" s="201"/>
      <c r="M1098" s="201"/>
      <c r="N1098" s="201"/>
      <c r="O1098" s="201"/>
      <c r="P1098" s="201"/>
      <c r="Q1098" s="201"/>
      <c r="R1098" s="201"/>
      <c r="S1098" s="201"/>
    </row>
    <row r="1099" spans="2:19" s="187" customFormat="1" ht="18" customHeight="1">
      <c r="B1099" s="201"/>
      <c r="C1099" s="201"/>
      <c r="D1099" s="201"/>
      <c r="E1099" s="201"/>
      <c r="F1099" s="201"/>
      <c r="G1099" s="201"/>
      <c r="H1099" s="201"/>
      <c r="I1099" s="201"/>
      <c r="J1099" s="201"/>
      <c r="K1099" s="201"/>
      <c r="L1099" s="201"/>
      <c r="M1099" s="201"/>
      <c r="N1099" s="201"/>
      <c r="O1099" s="201"/>
      <c r="P1099" s="201"/>
      <c r="Q1099" s="201"/>
      <c r="R1099" s="201"/>
      <c r="S1099" s="201"/>
    </row>
    <row r="1100" spans="2:19" s="187" customFormat="1" ht="18" customHeight="1">
      <c r="B1100" s="201"/>
      <c r="C1100" s="201"/>
      <c r="D1100" s="201"/>
      <c r="E1100" s="201"/>
      <c r="F1100" s="201"/>
      <c r="G1100" s="201"/>
      <c r="H1100" s="201"/>
      <c r="I1100" s="201"/>
      <c r="J1100" s="201"/>
      <c r="K1100" s="201"/>
      <c r="L1100" s="201"/>
      <c r="M1100" s="201"/>
      <c r="N1100" s="201"/>
      <c r="O1100" s="201"/>
      <c r="P1100" s="201"/>
      <c r="Q1100" s="201"/>
      <c r="R1100" s="201"/>
      <c r="S1100" s="201"/>
    </row>
    <row r="1101" spans="2:19" s="187" customFormat="1" ht="18" customHeight="1">
      <c r="B1101" s="201"/>
      <c r="C1101" s="201"/>
      <c r="D1101" s="201"/>
      <c r="E1101" s="201"/>
      <c r="F1101" s="201"/>
      <c r="G1101" s="201"/>
      <c r="H1101" s="201"/>
      <c r="I1101" s="201"/>
      <c r="J1101" s="201"/>
      <c r="K1101" s="201"/>
      <c r="L1101" s="201"/>
      <c r="M1101" s="201"/>
      <c r="N1101" s="201"/>
      <c r="O1101" s="201"/>
      <c r="P1101" s="201"/>
      <c r="Q1101" s="201"/>
      <c r="R1101" s="201"/>
      <c r="S1101" s="201"/>
    </row>
    <row r="1102" spans="2:19" s="187" customFormat="1" ht="18" customHeight="1">
      <c r="B1102" s="201"/>
      <c r="C1102" s="201"/>
      <c r="D1102" s="201"/>
      <c r="E1102" s="201"/>
      <c r="F1102" s="201"/>
      <c r="G1102" s="201"/>
      <c r="H1102" s="201"/>
      <c r="I1102" s="201"/>
      <c r="J1102" s="201"/>
      <c r="K1102" s="201"/>
      <c r="L1102" s="201"/>
      <c r="M1102" s="201"/>
      <c r="N1102" s="201"/>
      <c r="O1102" s="201"/>
      <c r="P1102" s="201"/>
      <c r="Q1102" s="201"/>
      <c r="R1102" s="201"/>
      <c r="S1102" s="201"/>
    </row>
    <row r="1103" spans="2:19" s="187" customFormat="1" ht="18" customHeight="1">
      <c r="B1103" s="201"/>
      <c r="C1103" s="201"/>
      <c r="D1103" s="201"/>
      <c r="E1103" s="201"/>
      <c r="F1103" s="201"/>
      <c r="G1103" s="201"/>
      <c r="H1103" s="201"/>
      <c r="I1103" s="201"/>
      <c r="J1103" s="201"/>
      <c r="K1103" s="201"/>
      <c r="L1103" s="201"/>
      <c r="M1103" s="201"/>
      <c r="N1103" s="201"/>
      <c r="O1103" s="201"/>
      <c r="P1103" s="201"/>
      <c r="Q1103" s="201"/>
      <c r="R1103" s="201"/>
      <c r="S1103" s="201"/>
    </row>
    <row r="1104" spans="2:19" s="187" customFormat="1" ht="18" customHeight="1">
      <c r="B1104" s="201"/>
      <c r="C1104" s="201"/>
      <c r="D1104" s="201"/>
      <c r="E1104" s="201"/>
      <c r="F1104" s="201"/>
      <c r="G1104" s="201"/>
      <c r="H1104" s="201"/>
      <c r="I1104" s="201"/>
      <c r="J1104" s="201"/>
      <c r="K1104" s="201"/>
      <c r="L1104" s="201"/>
      <c r="M1104" s="201"/>
      <c r="N1104" s="201"/>
      <c r="O1104" s="201"/>
      <c r="P1104" s="201"/>
      <c r="Q1104" s="201"/>
      <c r="R1104" s="201"/>
      <c r="S1104" s="201"/>
    </row>
    <row r="1105" spans="2:19" s="187" customFormat="1" ht="18" customHeight="1">
      <c r="B1105" s="201"/>
      <c r="C1105" s="201"/>
      <c r="D1105" s="201"/>
      <c r="E1105" s="201"/>
      <c r="F1105" s="201"/>
      <c r="G1105" s="201"/>
      <c r="H1105" s="201"/>
      <c r="I1105" s="201"/>
      <c r="J1105" s="201"/>
      <c r="K1105" s="201"/>
      <c r="L1105" s="201"/>
      <c r="M1105" s="201"/>
      <c r="N1105" s="201"/>
      <c r="O1105" s="201"/>
      <c r="P1105" s="201"/>
      <c r="Q1105" s="201"/>
      <c r="R1105" s="201"/>
      <c r="S1105" s="201"/>
    </row>
    <row r="1106" spans="2:19" s="187" customFormat="1" ht="18" customHeight="1">
      <c r="B1106" s="201"/>
      <c r="C1106" s="201"/>
      <c r="D1106" s="201"/>
      <c r="E1106" s="201"/>
      <c r="F1106" s="201"/>
      <c r="G1106" s="201"/>
      <c r="H1106" s="201"/>
      <c r="I1106" s="201"/>
      <c r="J1106" s="201"/>
      <c r="K1106" s="201"/>
      <c r="L1106" s="201"/>
      <c r="M1106" s="201"/>
      <c r="N1106" s="201"/>
      <c r="O1106" s="201"/>
      <c r="P1106" s="201"/>
      <c r="Q1106" s="201"/>
      <c r="R1106" s="201"/>
      <c r="S1106" s="201"/>
    </row>
    <row r="1107" spans="2:19" s="187" customFormat="1" ht="18" customHeight="1">
      <c r="B1107" s="201"/>
      <c r="C1107" s="201"/>
      <c r="D1107" s="201"/>
      <c r="E1107" s="201"/>
      <c r="F1107" s="201"/>
      <c r="G1107" s="201"/>
      <c r="H1107" s="201"/>
      <c r="I1107" s="201"/>
      <c r="J1107" s="201"/>
      <c r="K1107" s="201"/>
      <c r="L1107" s="201"/>
      <c r="M1107" s="201"/>
      <c r="N1107" s="201"/>
      <c r="O1107" s="201"/>
      <c r="P1107" s="201"/>
      <c r="Q1107" s="201"/>
      <c r="R1107" s="201"/>
      <c r="S1107" s="201"/>
    </row>
    <row r="1108" spans="2:19" s="187" customFormat="1" ht="18" customHeight="1">
      <c r="B1108" s="201"/>
      <c r="C1108" s="201"/>
      <c r="D1108" s="201"/>
      <c r="E1108" s="201"/>
      <c r="F1108" s="201"/>
      <c r="G1108" s="201"/>
      <c r="H1108" s="201"/>
      <c r="I1108" s="201"/>
      <c r="J1108" s="201"/>
      <c r="K1108" s="201"/>
      <c r="L1108" s="201"/>
      <c r="M1108" s="201"/>
      <c r="N1108" s="201"/>
      <c r="O1108" s="201"/>
      <c r="P1108" s="201"/>
      <c r="Q1108" s="201"/>
      <c r="R1108" s="201"/>
      <c r="S1108" s="201"/>
    </row>
    <row r="1109" spans="2:19" s="187" customFormat="1" ht="18" customHeight="1">
      <c r="B1109" s="201"/>
      <c r="C1109" s="201"/>
      <c r="D1109" s="201"/>
      <c r="E1109" s="201"/>
      <c r="F1109" s="201"/>
      <c r="G1109" s="201"/>
      <c r="H1109" s="201"/>
      <c r="I1109" s="201"/>
      <c r="J1109" s="201"/>
      <c r="K1109" s="201"/>
      <c r="L1109" s="201"/>
      <c r="M1109" s="201"/>
      <c r="N1109" s="201"/>
      <c r="O1109" s="201"/>
      <c r="P1109" s="201"/>
      <c r="Q1109" s="201"/>
      <c r="R1109" s="201"/>
      <c r="S1109" s="201"/>
    </row>
    <row r="1110" spans="2:19" s="187" customFormat="1" ht="18" customHeight="1">
      <c r="B1110" s="201"/>
      <c r="C1110" s="201"/>
      <c r="D1110" s="201"/>
      <c r="E1110" s="201"/>
      <c r="F1110" s="201"/>
      <c r="G1110" s="201"/>
      <c r="H1110" s="201"/>
      <c r="I1110" s="201"/>
      <c r="J1110" s="201"/>
      <c r="K1110" s="201"/>
      <c r="L1110" s="201"/>
      <c r="M1110" s="201"/>
      <c r="N1110" s="201"/>
      <c r="O1110" s="201"/>
      <c r="P1110" s="201"/>
      <c r="Q1110" s="201"/>
      <c r="R1110" s="201"/>
      <c r="S1110" s="201"/>
    </row>
    <row r="1111" spans="2:19" s="187" customFormat="1" ht="18" customHeight="1">
      <c r="B1111" s="201"/>
      <c r="C1111" s="201"/>
      <c r="D1111" s="201"/>
      <c r="E1111" s="201"/>
      <c r="F1111" s="201"/>
      <c r="G1111" s="201"/>
      <c r="H1111" s="201"/>
      <c r="I1111" s="201"/>
      <c r="J1111" s="201"/>
      <c r="K1111" s="201"/>
      <c r="L1111" s="201"/>
      <c r="M1111" s="201"/>
      <c r="N1111" s="201"/>
      <c r="O1111" s="201"/>
      <c r="P1111" s="201"/>
      <c r="Q1111" s="201"/>
      <c r="R1111" s="201"/>
      <c r="S1111" s="201"/>
    </row>
    <row r="1112" spans="2:19" s="187" customFormat="1" ht="18" customHeight="1">
      <c r="B1112" s="201"/>
      <c r="C1112" s="201"/>
      <c r="D1112" s="201"/>
      <c r="E1112" s="201"/>
      <c r="F1112" s="201"/>
      <c r="G1112" s="201"/>
      <c r="H1112" s="201"/>
      <c r="I1112" s="201"/>
      <c r="J1112" s="201"/>
      <c r="K1112" s="201"/>
      <c r="L1112" s="201"/>
      <c r="M1112" s="201"/>
      <c r="N1112" s="201"/>
      <c r="O1112" s="201"/>
      <c r="P1112" s="201"/>
      <c r="Q1112" s="201"/>
      <c r="R1112" s="201"/>
      <c r="S1112" s="201"/>
    </row>
    <row r="1113" spans="2:19" s="187" customFormat="1" ht="18" customHeight="1">
      <c r="B1113" s="201"/>
      <c r="C1113" s="201"/>
      <c r="D1113" s="201"/>
      <c r="E1113" s="201"/>
      <c r="F1113" s="201"/>
      <c r="G1113" s="201"/>
      <c r="H1113" s="201"/>
      <c r="I1113" s="201"/>
      <c r="J1113" s="201"/>
      <c r="K1113" s="201"/>
      <c r="L1113" s="201"/>
      <c r="M1113" s="201"/>
      <c r="N1113" s="201"/>
      <c r="O1113" s="201"/>
      <c r="P1113" s="201"/>
      <c r="Q1113" s="201"/>
      <c r="R1113" s="201"/>
      <c r="S1113" s="201"/>
    </row>
    <row r="1114" spans="2:19" s="187" customFormat="1" ht="18" customHeight="1">
      <c r="B1114" s="201"/>
      <c r="C1114" s="201"/>
      <c r="D1114" s="201"/>
      <c r="E1114" s="201"/>
      <c r="F1114" s="201"/>
      <c r="G1114" s="201"/>
      <c r="H1114" s="201"/>
      <c r="I1114" s="201"/>
      <c r="J1114" s="201"/>
      <c r="K1114" s="201"/>
      <c r="L1114" s="201"/>
      <c r="M1114" s="201"/>
      <c r="N1114" s="201"/>
      <c r="O1114" s="201"/>
      <c r="P1114" s="201"/>
      <c r="Q1114" s="201"/>
      <c r="R1114" s="201"/>
      <c r="S1114" s="201"/>
    </row>
    <row r="1115" spans="2:19" s="187" customFormat="1" ht="18" customHeight="1">
      <c r="B1115" s="201"/>
      <c r="C1115" s="201"/>
      <c r="D1115" s="201"/>
      <c r="E1115" s="201"/>
      <c r="F1115" s="201"/>
      <c r="G1115" s="201"/>
      <c r="H1115" s="201"/>
      <c r="I1115" s="201"/>
      <c r="J1115" s="201"/>
      <c r="K1115" s="201"/>
      <c r="L1115" s="201"/>
      <c r="M1115" s="201"/>
      <c r="N1115" s="201"/>
      <c r="O1115" s="201"/>
      <c r="P1115" s="201"/>
      <c r="Q1115" s="201"/>
      <c r="R1115" s="201"/>
      <c r="S1115" s="201"/>
    </row>
    <row r="1116" spans="2:19" s="187" customFormat="1" ht="18" customHeight="1">
      <c r="B1116" s="201"/>
      <c r="C1116" s="201"/>
      <c r="D1116" s="201"/>
      <c r="E1116" s="201"/>
      <c r="F1116" s="201"/>
      <c r="G1116" s="201"/>
      <c r="H1116" s="201"/>
      <c r="I1116" s="201"/>
      <c r="J1116" s="201"/>
      <c r="K1116" s="201"/>
      <c r="L1116" s="201"/>
      <c r="M1116" s="201"/>
      <c r="N1116" s="201"/>
      <c r="O1116" s="201"/>
      <c r="P1116" s="201"/>
      <c r="Q1116" s="201"/>
      <c r="R1116" s="201"/>
      <c r="S1116" s="201"/>
    </row>
    <row r="1117" spans="2:19" s="187" customFormat="1" ht="18" customHeight="1">
      <c r="B1117" s="201"/>
      <c r="C1117" s="201"/>
      <c r="D1117" s="201"/>
      <c r="E1117" s="201"/>
      <c r="F1117" s="201"/>
      <c r="G1117" s="201"/>
      <c r="H1117" s="201"/>
      <c r="I1117" s="201"/>
      <c r="J1117" s="201"/>
      <c r="K1117" s="201"/>
      <c r="L1117" s="201"/>
      <c r="M1117" s="201"/>
      <c r="N1117" s="201"/>
      <c r="O1117" s="201"/>
      <c r="P1117" s="201"/>
      <c r="Q1117" s="201"/>
      <c r="R1117" s="201"/>
      <c r="S1117" s="201"/>
    </row>
    <row r="1118" spans="2:19" s="187" customFormat="1" ht="18" customHeight="1">
      <c r="B1118" s="201"/>
      <c r="C1118" s="201"/>
      <c r="D1118" s="201"/>
      <c r="E1118" s="201"/>
      <c r="F1118" s="201"/>
      <c r="G1118" s="201"/>
      <c r="H1118" s="201"/>
      <c r="I1118" s="201"/>
      <c r="J1118" s="201"/>
      <c r="K1118" s="201"/>
      <c r="L1118" s="201"/>
      <c r="M1118" s="201"/>
      <c r="N1118" s="201"/>
      <c r="O1118" s="201"/>
      <c r="P1118" s="201"/>
      <c r="Q1118" s="201"/>
      <c r="R1118" s="201"/>
      <c r="S1118" s="201"/>
    </row>
    <row r="1119" spans="2:19" s="187" customFormat="1" ht="18" customHeight="1">
      <c r="B1119" s="201"/>
      <c r="C1119" s="201"/>
      <c r="D1119" s="201"/>
      <c r="E1119" s="201"/>
      <c r="F1119" s="201"/>
      <c r="G1119" s="201"/>
      <c r="H1119" s="201"/>
      <c r="I1119" s="201"/>
      <c r="J1119" s="201"/>
      <c r="K1119" s="201"/>
      <c r="L1119" s="201"/>
      <c r="M1119" s="201"/>
      <c r="N1119" s="201"/>
      <c r="O1119" s="201"/>
      <c r="P1119" s="201"/>
      <c r="Q1119" s="201"/>
      <c r="R1119" s="201"/>
      <c r="S1119" s="201"/>
    </row>
    <row r="1120" spans="2:19" s="187" customFormat="1" ht="18" customHeight="1">
      <c r="B1120" s="201"/>
      <c r="C1120" s="201"/>
      <c r="D1120" s="201"/>
      <c r="E1120" s="201"/>
      <c r="F1120" s="201"/>
      <c r="G1120" s="201"/>
      <c r="H1120" s="201"/>
      <c r="I1120" s="201"/>
      <c r="J1120" s="201"/>
      <c r="K1120" s="201"/>
      <c r="L1120" s="201"/>
      <c r="M1120" s="201"/>
      <c r="N1120" s="201"/>
      <c r="O1120" s="201"/>
      <c r="P1120" s="201"/>
      <c r="Q1120" s="201"/>
      <c r="R1120" s="201"/>
      <c r="S1120" s="201"/>
    </row>
    <row r="1121" spans="2:19" s="187" customFormat="1" ht="18" customHeight="1">
      <c r="B1121" s="201"/>
      <c r="C1121" s="201"/>
      <c r="D1121" s="201"/>
      <c r="E1121" s="201"/>
      <c r="F1121" s="201"/>
      <c r="G1121" s="201"/>
      <c r="H1121" s="201"/>
      <c r="I1121" s="201"/>
      <c r="J1121" s="201"/>
      <c r="K1121" s="201"/>
      <c r="L1121" s="201"/>
      <c r="M1121" s="201"/>
      <c r="N1121" s="201"/>
      <c r="O1121" s="201"/>
      <c r="P1121" s="201"/>
      <c r="Q1121" s="201"/>
      <c r="R1121" s="201"/>
      <c r="S1121" s="201"/>
    </row>
    <row r="1122" spans="2:19" s="187" customFormat="1" ht="18" customHeight="1">
      <c r="B1122" s="201"/>
      <c r="C1122" s="201"/>
      <c r="D1122" s="201"/>
      <c r="E1122" s="201"/>
      <c r="F1122" s="201"/>
      <c r="G1122" s="201"/>
      <c r="H1122" s="201"/>
      <c r="I1122" s="201"/>
      <c r="J1122" s="201"/>
      <c r="K1122" s="201"/>
      <c r="L1122" s="201"/>
      <c r="M1122" s="201"/>
      <c r="N1122" s="201"/>
      <c r="O1122" s="201"/>
      <c r="P1122" s="201"/>
      <c r="Q1122" s="201"/>
      <c r="R1122" s="201"/>
      <c r="S1122" s="201"/>
    </row>
    <row r="1123" spans="2:19" s="187" customFormat="1" ht="18" customHeight="1">
      <c r="B1123" s="201"/>
      <c r="C1123" s="201"/>
      <c r="D1123" s="201"/>
      <c r="E1123" s="201"/>
      <c r="F1123" s="201"/>
      <c r="G1123" s="201"/>
      <c r="H1123" s="201"/>
      <c r="I1123" s="201"/>
      <c r="J1123" s="201"/>
      <c r="K1123" s="201"/>
      <c r="L1123" s="201"/>
      <c r="M1123" s="201"/>
      <c r="N1123" s="201"/>
      <c r="O1123" s="201"/>
      <c r="P1123" s="201"/>
      <c r="Q1123" s="201"/>
      <c r="R1123" s="201"/>
      <c r="S1123" s="201"/>
    </row>
    <row r="1124" spans="2:19" s="187" customFormat="1" ht="18" customHeight="1">
      <c r="B1124" s="201"/>
      <c r="C1124" s="201"/>
      <c r="D1124" s="201"/>
      <c r="E1124" s="201"/>
      <c r="F1124" s="201"/>
      <c r="G1124" s="201"/>
      <c r="H1124" s="201"/>
      <c r="I1124" s="201"/>
      <c r="J1124" s="201"/>
      <c r="K1124" s="201"/>
      <c r="L1124" s="201"/>
      <c r="M1124" s="201"/>
      <c r="N1124" s="201"/>
      <c r="O1124" s="201"/>
      <c r="P1124" s="201"/>
      <c r="Q1124" s="201"/>
      <c r="R1124" s="201"/>
      <c r="S1124" s="201"/>
    </row>
    <row r="1125" spans="2:19" s="187" customFormat="1" ht="18" customHeight="1">
      <c r="B1125" s="201"/>
      <c r="C1125" s="201"/>
      <c r="D1125" s="201"/>
      <c r="E1125" s="201"/>
      <c r="F1125" s="201"/>
      <c r="G1125" s="201"/>
      <c r="H1125" s="201"/>
      <c r="I1125" s="201"/>
      <c r="J1125" s="201"/>
      <c r="K1125" s="201"/>
      <c r="L1125" s="201"/>
      <c r="M1125" s="201"/>
      <c r="N1125" s="201"/>
      <c r="O1125" s="201"/>
      <c r="P1125" s="201"/>
      <c r="Q1125" s="201"/>
      <c r="R1125" s="201"/>
      <c r="S1125" s="201"/>
    </row>
    <row r="1126" spans="2:19" s="187" customFormat="1" ht="18" customHeight="1">
      <c r="B1126" s="201"/>
      <c r="C1126" s="201"/>
      <c r="D1126" s="201"/>
      <c r="E1126" s="201"/>
      <c r="F1126" s="201"/>
      <c r="G1126" s="201"/>
      <c r="H1126" s="201"/>
      <c r="I1126" s="201"/>
      <c r="J1126" s="201"/>
      <c r="K1126" s="201"/>
      <c r="L1126" s="201"/>
      <c r="M1126" s="201"/>
      <c r="N1126" s="201"/>
      <c r="O1126" s="201"/>
      <c r="P1126" s="201"/>
      <c r="Q1126" s="201"/>
      <c r="R1126" s="201"/>
      <c r="S1126" s="201"/>
    </row>
    <row r="1127" spans="2:19" s="187" customFormat="1" ht="18" customHeight="1">
      <c r="B1127" s="201"/>
      <c r="C1127" s="201"/>
      <c r="D1127" s="201"/>
      <c r="E1127" s="201"/>
      <c r="F1127" s="201"/>
      <c r="G1127" s="201"/>
      <c r="H1127" s="201"/>
      <c r="I1127" s="201"/>
      <c r="J1127" s="201"/>
      <c r="K1127" s="201"/>
      <c r="L1127" s="201"/>
      <c r="M1127" s="201"/>
      <c r="N1127" s="201"/>
      <c r="O1127" s="201"/>
      <c r="P1127" s="201"/>
      <c r="Q1127" s="201"/>
      <c r="R1127" s="201"/>
      <c r="S1127" s="201"/>
    </row>
    <row r="1128" spans="2:19" s="187" customFormat="1" ht="18" customHeight="1">
      <c r="B1128" s="201"/>
      <c r="C1128" s="201"/>
      <c r="D1128" s="201"/>
      <c r="E1128" s="201"/>
      <c r="F1128" s="201"/>
      <c r="G1128" s="201"/>
      <c r="H1128" s="201"/>
      <c r="I1128" s="201"/>
      <c r="J1128" s="201"/>
      <c r="K1128" s="201"/>
      <c r="L1128" s="201"/>
      <c r="M1128" s="201"/>
      <c r="N1128" s="201"/>
      <c r="O1128" s="201"/>
      <c r="P1128" s="201"/>
      <c r="Q1128" s="201"/>
      <c r="R1128" s="201"/>
      <c r="S1128" s="201"/>
    </row>
    <row r="1129" spans="2:19" s="187" customFormat="1" ht="18" customHeight="1">
      <c r="B1129" s="201"/>
      <c r="C1129" s="201"/>
      <c r="D1129" s="201"/>
      <c r="E1129" s="201"/>
      <c r="F1129" s="201"/>
      <c r="G1129" s="201"/>
      <c r="H1129" s="201"/>
      <c r="I1129" s="201"/>
      <c r="J1129" s="201"/>
      <c r="K1129" s="201"/>
      <c r="L1129" s="201"/>
      <c r="M1129" s="201"/>
      <c r="N1129" s="201"/>
      <c r="O1129" s="201"/>
      <c r="P1129" s="201"/>
      <c r="Q1129" s="201"/>
      <c r="R1129" s="201"/>
      <c r="S1129" s="201"/>
    </row>
    <row r="1130" spans="2:19" s="187" customFormat="1" ht="18" customHeight="1">
      <c r="B1130" s="201"/>
      <c r="C1130" s="201"/>
      <c r="D1130" s="201"/>
      <c r="E1130" s="201"/>
      <c r="F1130" s="201"/>
      <c r="G1130" s="201"/>
      <c r="H1130" s="201"/>
      <c r="I1130" s="201"/>
      <c r="J1130" s="201"/>
      <c r="K1130" s="201"/>
      <c r="L1130" s="201"/>
      <c r="M1130" s="201"/>
      <c r="N1130" s="201"/>
      <c r="O1130" s="201"/>
      <c r="P1130" s="201"/>
      <c r="Q1130" s="201"/>
      <c r="R1130" s="201"/>
      <c r="S1130" s="201"/>
    </row>
    <row r="1131" spans="2:19" s="187" customFormat="1" ht="18" customHeight="1">
      <c r="B1131" s="201"/>
      <c r="C1131" s="201"/>
      <c r="D1131" s="201"/>
      <c r="E1131" s="201"/>
      <c r="F1131" s="201"/>
      <c r="G1131" s="201"/>
      <c r="H1131" s="201"/>
      <c r="I1131" s="201"/>
      <c r="J1131" s="201"/>
      <c r="K1131" s="201"/>
      <c r="L1131" s="201"/>
      <c r="M1131" s="201"/>
      <c r="N1131" s="201"/>
      <c r="O1131" s="201"/>
      <c r="P1131" s="201"/>
      <c r="Q1131" s="201"/>
      <c r="R1131" s="201"/>
      <c r="S1131" s="201"/>
    </row>
    <row r="1132" spans="2:19" s="187" customFormat="1" ht="18" customHeight="1">
      <c r="B1132" s="201"/>
      <c r="C1132" s="201"/>
      <c r="D1132" s="201"/>
      <c r="E1132" s="201"/>
      <c r="F1132" s="201"/>
      <c r="G1132" s="201"/>
      <c r="H1132" s="201"/>
      <c r="I1132" s="201"/>
      <c r="J1132" s="201"/>
      <c r="K1132" s="201"/>
      <c r="L1132" s="201"/>
      <c r="M1132" s="201"/>
      <c r="N1132" s="201"/>
      <c r="O1132" s="201"/>
      <c r="P1132" s="201"/>
      <c r="Q1132" s="201"/>
      <c r="R1132" s="201"/>
      <c r="S1132" s="201"/>
    </row>
    <row r="1133" spans="2:19" s="187" customFormat="1" ht="18" customHeight="1">
      <c r="B1133" s="201"/>
      <c r="C1133" s="201"/>
      <c r="D1133" s="201"/>
      <c r="E1133" s="201"/>
      <c r="F1133" s="201"/>
      <c r="G1133" s="201"/>
      <c r="H1133" s="201"/>
      <c r="I1133" s="201"/>
      <c r="J1133" s="201"/>
      <c r="K1133" s="201"/>
      <c r="L1133" s="201"/>
      <c r="M1133" s="201"/>
      <c r="N1133" s="201"/>
      <c r="O1133" s="201"/>
      <c r="P1133" s="201"/>
      <c r="Q1133" s="201"/>
      <c r="R1133" s="201"/>
      <c r="S1133" s="201"/>
    </row>
    <row r="1134" spans="2:19" s="187" customFormat="1" ht="18" customHeight="1">
      <c r="B1134" s="201"/>
      <c r="C1134" s="201"/>
      <c r="D1134" s="201"/>
      <c r="E1134" s="201"/>
      <c r="F1134" s="201"/>
      <c r="G1134" s="201"/>
      <c r="H1134" s="201"/>
      <c r="I1134" s="201"/>
      <c r="J1134" s="201"/>
      <c r="K1134" s="201"/>
      <c r="L1134" s="201"/>
      <c r="M1134" s="201"/>
      <c r="N1134" s="201"/>
      <c r="O1134" s="201"/>
      <c r="P1134" s="201"/>
      <c r="Q1134" s="201"/>
      <c r="R1134" s="201"/>
      <c r="S1134" s="201"/>
    </row>
    <row r="1135" spans="2:19" s="187" customFormat="1" ht="18" customHeight="1">
      <c r="B1135" s="201"/>
      <c r="C1135" s="201"/>
      <c r="D1135" s="201"/>
      <c r="E1135" s="201"/>
      <c r="F1135" s="201"/>
      <c r="G1135" s="201"/>
      <c r="H1135" s="201"/>
      <c r="I1135" s="201"/>
      <c r="J1135" s="201"/>
      <c r="K1135" s="201"/>
      <c r="L1135" s="201"/>
      <c r="M1135" s="201"/>
      <c r="N1135" s="201"/>
      <c r="O1135" s="201"/>
      <c r="P1135" s="201"/>
      <c r="Q1135" s="201"/>
      <c r="R1135" s="201"/>
      <c r="S1135" s="201"/>
    </row>
  </sheetData>
  <mergeCells count="25">
    <mergeCell ref="G22:K22"/>
    <mergeCell ref="B32:S32"/>
    <mergeCell ref="B35:S35"/>
    <mergeCell ref="C38:E38"/>
    <mergeCell ref="C41:E41"/>
    <mergeCell ref="F38:H38"/>
    <mergeCell ref="F41:R41"/>
    <mergeCell ref="B33:S33"/>
    <mergeCell ref="O38:Q38"/>
    <mergeCell ref="N44:Q44"/>
    <mergeCell ref="P1:S1"/>
    <mergeCell ref="G28:J28"/>
    <mergeCell ref="L28:O28"/>
    <mergeCell ref="G29:J29"/>
    <mergeCell ref="L29:O29"/>
    <mergeCell ref="B20:S20"/>
    <mergeCell ref="C29:F29"/>
    <mergeCell ref="C28:F28"/>
    <mergeCell ref="C26:F26"/>
    <mergeCell ref="C24:F24"/>
    <mergeCell ref="G26:H26"/>
    <mergeCell ref="L11:M11"/>
    <mergeCell ref="L15:M15"/>
    <mergeCell ref="G24:R25"/>
    <mergeCell ref="C22:F22"/>
  </mergeCells>
  <phoneticPr fontId="6"/>
  <dataValidations count="4">
    <dataValidation imeMode="on" allowBlank="1" showInputMessage="1" showErrorMessage="1" sqref="S11:S14 S16:S18 B2:B6" xr:uid="{00000000-0002-0000-0300-000000000000}"/>
    <dataValidation imeMode="off" allowBlank="1" showInputMessage="1" showErrorMessage="1" sqref="G26" xr:uid="{00000000-0002-0000-0300-000001000000}"/>
    <dataValidation type="list" imeMode="on" allowBlank="1" showInputMessage="1" showErrorMessage="1" sqref="S10" xr:uid="{8BD162F6-020E-44DE-9D92-C4FFC539B732}">
      <formula1>"㊞,押印省略"</formula1>
    </dataValidation>
    <dataValidation type="list" allowBlank="1" showInputMessage="1" showErrorMessage="1" sqref="B20:S20" xr:uid="{031B65A1-FEBF-4F7B-978E-C05E921BA304}">
      <formula1>"研修実施経費見積書,研修実施経費最終見積書"</formula1>
    </dataValidation>
  </dataValidations>
  <hyperlinks>
    <hyperlink ref="F41:R41" location="'【1】見・契_経費 契約金額内訳書'!A1" display="　　別紙１のとおり" xr:uid="{936C28F2-F967-4448-848D-A40966E4484C}"/>
  </hyperlinks>
  <printOptions horizontalCentered="1"/>
  <pageMargins left="0.70866141732283472" right="0.70866141732283472" top="0.94488188976377963" bottom="0.55118110236220474" header="0.31496062992125984" footer="0.31496062992125984"/>
  <pageSetup paperSize="9" scale="70" orientation="portrait" cellComments="asDisplayed"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00FF"/>
    <pageSetUpPr fitToPage="1"/>
  </sheetPr>
  <dimension ref="A1:AAA993"/>
  <sheetViews>
    <sheetView showGridLines="0" view="pageBreakPreview" zoomScale="59" zoomScaleNormal="80" zoomScaleSheetLayoutView="80" workbookViewId="0">
      <selection activeCell="C15" sqref="C15"/>
    </sheetView>
  </sheetViews>
  <sheetFormatPr defaultColWidth="9" defaultRowHeight="17.149999999999999" customHeight="1"/>
  <cols>
    <col min="1" max="1" width="42.7265625" style="188" customWidth="1"/>
    <col min="2" max="2" width="35.54296875" style="62" customWidth="1"/>
    <col min="3" max="3" width="24.54296875" style="73" customWidth="1"/>
    <col min="4" max="4" width="24.54296875" style="71" customWidth="1"/>
    <col min="5" max="5" width="24.54296875" style="73" customWidth="1"/>
    <col min="6" max="6" width="3.453125" style="188" customWidth="1"/>
    <col min="7" max="7" width="3.54296875" style="188" customWidth="1"/>
    <col min="8" max="9" width="5.7265625" style="188" customWidth="1"/>
    <col min="10" max="10" width="7.1796875" style="188" customWidth="1"/>
    <col min="11" max="11" width="10.1796875" style="188" customWidth="1"/>
    <col min="12" max="12" width="2.26953125" style="188" customWidth="1"/>
    <col min="13" max="14" width="9" style="188"/>
    <col min="15" max="16" width="9" style="62"/>
    <col min="17" max="703" width="9" style="188"/>
    <col min="704" max="16384" width="9" style="62"/>
  </cols>
  <sheetData>
    <row r="1" spans="2:5" ht="15" customHeight="1">
      <c r="B1" s="985" t="str">
        <f>IF(基本情報!E36="見積書","別紙１",IF(基本情報!E36="契約書","附属書Ⅱ"))</f>
        <v>別紙１</v>
      </c>
      <c r="C1" s="985"/>
      <c r="D1" s="985"/>
      <c r="E1" s="985"/>
    </row>
    <row r="2" spans="2:5" ht="15" customHeight="1">
      <c r="B2" s="116"/>
      <c r="C2" s="116"/>
      <c r="D2" s="116"/>
      <c r="E2" s="116"/>
    </row>
    <row r="3" spans="2:5" ht="14">
      <c r="B3" s="986" t="str">
        <f>IF(基本情報!E36="見積書","経費内訳書",IF(基本情報!E36="契約書","契約金額内訳書"))</f>
        <v>経費内訳書</v>
      </c>
      <c r="C3" s="986"/>
      <c r="D3" s="986"/>
      <c r="E3" s="986"/>
    </row>
    <row r="4" spans="2:5" ht="21" customHeight="1" thickBot="1">
      <c r="B4" s="380"/>
      <c r="C4" s="777"/>
      <c r="D4" s="380"/>
      <c r="E4" s="778" t="s">
        <v>174</v>
      </c>
    </row>
    <row r="5" spans="2:5" ht="37.5" customHeight="1" thickBot="1">
      <c r="B5" s="136" t="s">
        <v>175</v>
      </c>
      <c r="C5" s="137" t="str">
        <f>IF(基本情報!E36="見積書","見積金額", IF(基本情報!E36="契約書","契約金額"))</f>
        <v>見積金額</v>
      </c>
      <c r="D5" s="126" t="s">
        <v>176</v>
      </c>
      <c r="E5" s="138" t="s">
        <v>177</v>
      </c>
    </row>
    <row r="6" spans="2:5" ht="24.75" customHeight="1" thickBot="1">
      <c r="B6" s="139" t="s">
        <v>178</v>
      </c>
      <c r="C6" s="140">
        <f>【2】見・契_業務人件費!I14</f>
        <v>0</v>
      </c>
      <c r="D6" s="218" t="s">
        <v>179</v>
      </c>
      <c r="E6" s="224" t="s">
        <v>180</v>
      </c>
    </row>
    <row r="7" spans="2:5" ht="24.75" customHeight="1" thickBot="1">
      <c r="B7" s="139" t="s">
        <v>181</v>
      </c>
      <c r="C7" s="140">
        <f>【2】見・契_業務人件費!I18</f>
        <v>0</v>
      </c>
      <c r="D7" s="218" t="s">
        <v>179</v>
      </c>
      <c r="E7" s="224" t="s">
        <v>180</v>
      </c>
    </row>
    <row r="8" spans="2:5" ht="24.75" customHeight="1">
      <c r="B8" s="141" t="s">
        <v>182</v>
      </c>
      <c r="C8" s="142">
        <f>SUM(C9,C14,C17)</f>
        <v>0</v>
      </c>
      <c r="D8" s="127"/>
      <c r="E8" s="225"/>
    </row>
    <row r="9" spans="2:5" ht="24.75" customHeight="1">
      <c r="B9" s="143" t="s">
        <v>183</v>
      </c>
      <c r="C9" s="144">
        <f>SUM(C10:C13)</f>
        <v>0</v>
      </c>
      <c r="D9" s="219" t="s">
        <v>184</v>
      </c>
      <c r="E9" s="226" t="s">
        <v>180</v>
      </c>
    </row>
    <row r="10" spans="2:5" ht="24.75" customHeight="1">
      <c r="B10" s="145" t="s">
        <v>185</v>
      </c>
      <c r="C10" s="146">
        <f>【3】見・契_一般謝金!C12</f>
        <v>0</v>
      </c>
      <c r="D10" s="222"/>
      <c r="E10" s="227"/>
    </row>
    <row r="11" spans="2:5" ht="24.75" customHeight="1">
      <c r="B11" s="147" t="s">
        <v>186</v>
      </c>
      <c r="C11" s="148">
        <f>【3】見・契_一般謝金!J12</f>
        <v>0</v>
      </c>
      <c r="D11" s="223"/>
      <c r="E11" s="228"/>
    </row>
    <row r="12" spans="2:5" ht="24.75" customHeight="1">
      <c r="B12" s="147" t="s">
        <v>187</v>
      </c>
      <c r="C12" s="148">
        <f>【3】見・契_一般謝金!Q12</f>
        <v>0</v>
      </c>
      <c r="D12" s="223"/>
      <c r="E12" s="228"/>
    </row>
    <row r="13" spans="2:5" ht="24.75" customHeight="1">
      <c r="B13" s="147" t="s">
        <v>188</v>
      </c>
      <c r="C13" s="148">
        <f>【3】見・契_一般謝金!U12</f>
        <v>0</v>
      </c>
      <c r="D13" s="129"/>
      <c r="E13" s="228"/>
    </row>
    <row r="14" spans="2:5" ht="24.75" customHeight="1">
      <c r="B14" s="149" t="s">
        <v>189</v>
      </c>
      <c r="C14" s="150">
        <f>SUM(C15:C16)</f>
        <v>0</v>
      </c>
      <c r="D14" s="220" t="s">
        <v>190</v>
      </c>
      <c r="E14" s="229" t="s">
        <v>191</v>
      </c>
    </row>
    <row r="15" spans="2:5" ht="24.75" customHeight="1">
      <c r="B15" s="145" t="s">
        <v>192</v>
      </c>
      <c r="C15" s="151">
        <f>【4】見・契_研修旅費!I9</f>
        <v>0</v>
      </c>
      <c r="D15" s="128"/>
      <c r="E15" s="227"/>
    </row>
    <row r="16" spans="2:5" ht="24.75" customHeight="1">
      <c r="B16" s="152" t="s">
        <v>193</v>
      </c>
      <c r="C16" s="153">
        <f>【4】見・契_研修旅費!I53</f>
        <v>0</v>
      </c>
      <c r="D16" s="129"/>
      <c r="E16" s="230"/>
    </row>
    <row r="17" spans="1:16" ht="24.75" customHeight="1">
      <c r="B17" s="149" t="s">
        <v>194</v>
      </c>
      <c r="C17" s="150">
        <f>SUM(C18:C23)</f>
        <v>0</v>
      </c>
      <c r="D17" s="221" t="s">
        <v>195</v>
      </c>
      <c r="E17" s="229"/>
    </row>
    <row r="18" spans="1:16" ht="24.75" customHeight="1">
      <c r="B18" s="154" t="s">
        <v>196</v>
      </c>
      <c r="C18" s="155">
        <f>【5】見・契_研修諸経費!G22</f>
        <v>0</v>
      </c>
      <c r="D18" s="130"/>
      <c r="E18" s="227" t="s">
        <v>191</v>
      </c>
    </row>
    <row r="19" spans="1:16" ht="24.75" customHeight="1">
      <c r="B19" s="156" t="s">
        <v>197</v>
      </c>
      <c r="C19" s="148">
        <f>【5】見・契_研修諸経費!G31</f>
        <v>0</v>
      </c>
      <c r="D19" s="131"/>
      <c r="E19" s="228" t="s">
        <v>180</v>
      </c>
    </row>
    <row r="20" spans="1:16" ht="24.75" customHeight="1">
      <c r="B20" s="156" t="s">
        <v>198</v>
      </c>
      <c r="C20" s="148">
        <f>【5】見・契_研修諸経費!G44</f>
        <v>0</v>
      </c>
      <c r="D20" s="131"/>
      <c r="E20" s="228" t="s">
        <v>180</v>
      </c>
    </row>
    <row r="21" spans="1:16" ht="24.75" customHeight="1">
      <c r="B21" s="156" t="s">
        <v>199</v>
      </c>
      <c r="C21" s="148">
        <f>【5】見・契_研修諸経費!G63</f>
        <v>0</v>
      </c>
      <c r="D21" s="131"/>
      <c r="E21" s="228" t="s">
        <v>180</v>
      </c>
    </row>
    <row r="22" spans="1:16" ht="24.75" customHeight="1">
      <c r="B22" s="157" t="s">
        <v>200</v>
      </c>
      <c r="C22" s="148">
        <f>【5】見・契_研修諸経費!G72</f>
        <v>0</v>
      </c>
      <c r="D22" s="132"/>
      <c r="E22" s="231" t="s">
        <v>180</v>
      </c>
    </row>
    <row r="23" spans="1:16" ht="24.75" customHeight="1" thickBot="1">
      <c r="B23" s="157" t="s">
        <v>201</v>
      </c>
      <c r="C23" s="158">
        <f>【5】見・契_研修諸経費!G94</f>
        <v>0</v>
      </c>
      <c r="D23" s="132"/>
      <c r="E23" s="231" t="s">
        <v>191</v>
      </c>
    </row>
    <row r="24" spans="1:16" ht="24.75" customHeight="1" thickBot="1">
      <c r="B24" s="159" t="s">
        <v>202</v>
      </c>
      <c r="C24" s="160">
        <f>SUM(C8,C6,C7)</f>
        <v>0</v>
      </c>
      <c r="D24" s="133"/>
      <c r="E24" s="161"/>
    </row>
    <row r="25" spans="1:16" ht="24.75" customHeight="1" thickTop="1" thickBot="1">
      <c r="B25" s="162" t="s">
        <v>203</v>
      </c>
      <c r="C25" s="163">
        <f>ROUNDDOWN(C24*0.1,0)</f>
        <v>0</v>
      </c>
      <c r="D25" s="134"/>
      <c r="E25" s="164" t="s">
        <v>204</v>
      </c>
    </row>
    <row r="26" spans="1:16" ht="30.75" customHeight="1" thickBot="1">
      <c r="B26" s="165" t="s">
        <v>205</v>
      </c>
      <c r="C26" s="166">
        <f>C24+C25</f>
        <v>0</v>
      </c>
      <c r="D26" s="135"/>
      <c r="E26" s="167"/>
    </row>
    <row r="27" spans="1:16" ht="27" customHeight="1">
      <c r="B27" s="500" t="s">
        <v>206</v>
      </c>
      <c r="C27" s="775"/>
      <c r="D27" s="776"/>
      <c r="E27" s="775"/>
    </row>
    <row r="28" spans="1:16" s="62" customFormat="1" ht="15" customHeight="1">
      <c r="A28" s="188"/>
      <c r="D28" s="71"/>
      <c r="F28" s="188"/>
      <c r="G28" s="188"/>
      <c r="H28" s="188"/>
      <c r="I28" s="188"/>
      <c r="J28" s="188"/>
      <c r="K28" s="188"/>
      <c r="L28" s="188"/>
      <c r="M28" s="188"/>
      <c r="N28" s="188"/>
    </row>
    <row r="29" spans="1:16" s="188" customFormat="1" ht="15" customHeight="1">
      <c r="B29" s="189"/>
      <c r="C29" s="190"/>
      <c r="D29" s="191"/>
      <c r="E29" s="192"/>
    </row>
    <row r="30" spans="1:16" s="188" customFormat="1" ht="15" customHeight="1">
      <c r="B30" s="189"/>
      <c r="C30" s="190"/>
      <c r="D30" s="191"/>
      <c r="E30" s="192"/>
      <c r="O30" s="62"/>
      <c r="P30" s="62"/>
    </row>
    <row r="31" spans="1:16" s="188" customFormat="1" ht="17.149999999999999" customHeight="1">
      <c r="C31" s="193"/>
      <c r="D31" s="189"/>
      <c r="E31" s="193"/>
      <c r="O31" s="62"/>
      <c r="P31" s="62"/>
    </row>
    <row r="32" spans="1:16" s="188" customFormat="1" ht="17.149999999999999" customHeight="1">
      <c r="C32" s="193"/>
      <c r="D32" s="189"/>
      <c r="E32" s="193"/>
      <c r="O32" s="62"/>
      <c r="P32" s="62"/>
    </row>
    <row r="33" spans="3:16" s="188" customFormat="1" ht="17.149999999999999" customHeight="1">
      <c r="C33" s="193"/>
      <c r="D33" s="189"/>
      <c r="E33" s="193"/>
      <c r="O33" s="62"/>
      <c r="P33" s="62"/>
    </row>
    <row r="34" spans="3:16" s="188" customFormat="1" ht="17.149999999999999" customHeight="1">
      <c r="C34" s="193"/>
      <c r="D34" s="189"/>
      <c r="E34" s="193"/>
      <c r="O34" s="62"/>
      <c r="P34" s="62"/>
    </row>
    <row r="35" spans="3:16" s="188" customFormat="1" ht="17.149999999999999" customHeight="1">
      <c r="C35" s="193"/>
      <c r="D35" s="189"/>
      <c r="E35" s="193"/>
      <c r="O35" s="62"/>
      <c r="P35" s="62"/>
    </row>
    <row r="36" spans="3:16" s="188" customFormat="1" ht="17.149999999999999" customHeight="1">
      <c r="C36" s="193"/>
      <c r="D36" s="189"/>
      <c r="E36" s="193"/>
      <c r="O36" s="62"/>
      <c r="P36" s="62"/>
    </row>
    <row r="37" spans="3:16" s="188" customFormat="1" ht="17.149999999999999" customHeight="1">
      <c r="C37" s="193"/>
      <c r="D37" s="189"/>
      <c r="E37" s="193"/>
      <c r="O37" s="62"/>
      <c r="P37" s="62"/>
    </row>
    <row r="38" spans="3:16" s="188" customFormat="1" ht="17.149999999999999" customHeight="1">
      <c r="C38" s="193"/>
      <c r="D38" s="189"/>
      <c r="E38" s="193"/>
      <c r="O38" s="62"/>
      <c r="P38" s="62"/>
    </row>
    <row r="39" spans="3:16" s="188" customFormat="1" ht="17.149999999999999" customHeight="1">
      <c r="C39" s="193"/>
      <c r="D39" s="189"/>
      <c r="E39" s="193"/>
      <c r="O39" s="62"/>
      <c r="P39" s="62"/>
    </row>
    <row r="40" spans="3:16" s="188" customFormat="1" ht="17.149999999999999" customHeight="1">
      <c r="C40" s="193"/>
      <c r="D40" s="189"/>
      <c r="E40" s="193"/>
      <c r="O40" s="62"/>
      <c r="P40" s="62"/>
    </row>
    <row r="41" spans="3:16" s="188" customFormat="1" ht="17.149999999999999" customHeight="1">
      <c r="C41" s="193"/>
      <c r="D41" s="189"/>
      <c r="E41" s="193"/>
      <c r="O41" s="62"/>
      <c r="P41" s="62"/>
    </row>
    <row r="42" spans="3:16" s="188" customFormat="1" ht="17.149999999999999" customHeight="1">
      <c r="C42" s="193"/>
      <c r="D42" s="189"/>
      <c r="E42" s="193"/>
      <c r="O42" s="62"/>
      <c r="P42" s="62"/>
    </row>
    <row r="43" spans="3:16" s="188" customFormat="1" ht="17.149999999999999" customHeight="1">
      <c r="C43" s="193"/>
      <c r="D43" s="189"/>
      <c r="E43" s="193"/>
      <c r="O43" s="62"/>
      <c r="P43" s="62"/>
    </row>
    <row r="44" spans="3:16" s="188" customFormat="1" ht="17.149999999999999" customHeight="1">
      <c r="C44" s="193"/>
      <c r="D44" s="189"/>
      <c r="E44" s="193"/>
      <c r="O44" s="62"/>
      <c r="P44" s="62"/>
    </row>
    <row r="45" spans="3:16" s="188" customFormat="1" ht="17.149999999999999" customHeight="1">
      <c r="C45" s="193"/>
      <c r="D45" s="189"/>
      <c r="E45" s="193"/>
      <c r="O45" s="62"/>
      <c r="P45" s="62"/>
    </row>
    <row r="46" spans="3:16" s="188" customFormat="1" ht="17.149999999999999" customHeight="1">
      <c r="C46" s="193"/>
      <c r="D46" s="189"/>
      <c r="E46" s="193"/>
      <c r="O46" s="62"/>
      <c r="P46" s="62"/>
    </row>
    <row r="47" spans="3:16" s="188" customFormat="1" ht="17.149999999999999" customHeight="1">
      <c r="C47" s="193"/>
      <c r="D47" s="189"/>
      <c r="E47" s="193"/>
      <c r="O47" s="62"/>
      <c r="P47" s="62"/>
    </row>
    <row r="48" spans="3:16" s="188" customFormat="1" ht="17.149999999999999" customHeight="1">
      <c r="C48" s="193"/>
      <c r="D48" s="189"/>
      <c r="E48" s="193"/>
      <c r="O48" s="62"/>
      <c r="P48" s="62"/>
    </row>
    <row r="49" spans="3:16" s="188" customFormat="1" ht="17.149999999999999" customHeight="1">
      <c r="C49" s="193"/>
      <c r="D49" s="189"/>
      <c r="E49" s="193"/>
      <c r="O49" s="62"/>
      <c r="P49" s="62"/>
    </row>
    <row r="50" spans="3:16" s="188" customFormat="1" ht="17.149999999999999" customHeight="1">
      <c r="C50" s="193"/>
      <c r="D50" s="189"/>
      <c r="E50" s="193"/>
      <c r="O50" s="62"/>
      <c r="P50" s="62"/>
    </row>
    <row r="51" spans="3:16" s="188" customFormat="1" ht="17.149999999999999" customHeight="1">
      <c r="C51" s="193"/>
      <c r="D51" s="189"/>
      <c r="E51" s="193"/>
      <c r="O51" s="62"/>
      <c r="P51" s="62"/>
    </row>
    <row r="52" spans="3:16" s="188" customFormat="1" ht="17.149999999999999" customHeight="1">
      <c r="C52" s="193"/>
      <c r="D52" s="189"/>
      <c r="E52" s="193"/>
      <c r="O52" s="62"/>
      <c r="P52" s="62"/>
    </row>
    <row r="53" spans="3:16" s="188" customFormat="1" ht="17.149999999999999" customHeight="1">
      <c r="C53" s="193"/>
      <c r="D53" s="189"/>
      <c r="E53" s="193"/>
      <c r="O53" s="62"/>
      <c r="P53" s="62"/>
    </row>
    <row r="54" spans="3:16" s="188" customFormat="1" ht="17.149999999999999" customHeight="1">
      <c r="C54" s="193"/>
      <c r="D54" s="189"/>
      <c r="E54" s="193"/>
      <c r="O54" s="62"/>
      <c r="P54" s="62"/>
    </row>
    <row r="55" spans="3:16" s="188" customFormat="1" ht="17.149999999999999" customHeight="1">
      <c r="C55" s="193"/>
      <c r="D55" s="189"/>
      <c r="E55" s="193"/>
      <c r="O55" s="62"/>
      <c r="P55" s="62"/>
    </row>
    <row r="56" spans="3:16" s="188" customFormat="1" ht="17.149999999999999" customHeight="1">
      <c r="C56" s="193"/>
      <c r="D56" s="189"/>
      <c r="E56" s="193"/>
      <c r="O56" s="62"/>
      <c r="P56" s="62"/>
    </row>
    <row r="57" spans="3:16" s="188" customFormat="1" ht="17.149999999999999" customHeight="1">
      <c r="C57" s="193"/>
      <c r="D57" s="189"/>
      <c r="E57" s="193"/>
      <c r="O57" s="62"/>
      <c r="P57" s="62"/>
    </row>
    <row r="58" spans="3:16" s="188" customFormat="1" ht="17.149999999999999" customHeight="1">
      <c r="C58" s="193"/>
      <c r="D58" s="189"/>
      <c r="E58" s="193"/>
      <c r="O58" s="62"/>
      <c r="P58" s="62"/>
    </row>
    <row r="59" spans="3:16" s="188" customFormat="1" ht="17.149999999999999" customHeight="1">
      <c r="C59" s="193"/>
      <c r="D59" s="189"/>
      <c r="E59" s="193"/>
      <c r="O59" s="62"/>
      <c r="P59" s="62"/>
    </row>
    <row r="60" spans="3:16" s="188" customFormat="1" ht="17.149999999999999" customHeight="1">
      <c r="C60" s="193"/>
      <c r="D60" s="189"/>
      <c r="E60" s="193"/>
      <c r="O60" s="62"/>
      <c r="P60" s="62"/>
    </row>
    <row r="61" spans="3:16" s="188" customFormat="1" ht="17.149999999999999" customHeight="1">
      <c r="C61" s="193"/>
      <c r="D61" s="189"/>
      <c r="E61" s="193"/>
      <c r="O61" s="62"/>
      <c r="P61" s="62"/>
    </row>
    <row r="62" spans="3:16" s="188" customFormat="1" ht="17.149999999999999" customHeight="1">
      <c r="C62" s="193"/>
      <c r="D62" s="189"/>
      <c r="E62" s="193"/>
      <c r="O62" s="62"/>
      <c r="P62" s="62"/>
    </row>
    <row r="63" spans="3:16" s="188" customFormat="1" ht="17.149999999999999" customHeight="1">
      <c r="C63" s="193"/>
      <c r="D63" s="189"/>
      <c r="E63" s="193"/>
      <c r="O63" s="62"/>
      <c r="P63" s="62"/>
    </row>
    <row r="64" spans="3:16" s="188" customFormat="1" ht="17.149999999999999" customHeight="1">
      <c r="C64" s="193"/>
      <c r="D64" s="189"/>
      <c r="E64" s="193"/>
      <c r="O64" s="62"/>
      <c r="P64" s="62"/>
    </row>
    <row r="65" spans="3:16" s="188" customFormat="1" ht="17.149999999999999" customHeight="1">
      <c r="C65" s="193"/>
      <c r="D65" s="189"/>
      <c r="E65" s="193"/>
      <c r="O65" s="62"/>
      <c r="P65" s="62"/>
    </row>
    <row r="66" spans="3:16" s="188" customFormat="1" ht="17.149999999999999" customHeight="1">
      <c r="C66" s="193"/>
      <c r="D66" s="189"/>
      <c r="E66" s="193"/>
      <c r="O66" s="62"/>
      <c r="P66" s="62"/>
    </row>
    <row r="67" spans="3:16" s="188" customFormat="1" ht="17.149999999999999" customHeight="1">
      <c r="C67" s="193"/>
      <c r="D67" s="189"/>
      <c r="E67" s="193"/>
      <c r="O67" s="62"/>
      <c r="P67" s="62"/>
    </row>
    <row r="68" spans="3:16" s="188" customFormat="1" ht="17.149999999999999" customHeight="1">
      <c r="C68" s="193"/>
      <c r="D68" s="189"/>
      <c r="E68" s="193"/>
      <c r="O68" s="62"/>
      <c r="P68" s="62"/>
    </row>
    <row r="69" spans="3:16" s="188" customFormat="1" ht="17.149999999999999" customHeight="1">
      <c r="C69" s="193"/>
      <c r="D69" s="189"/>
      <c r="E69" s="193"/>
      <c r="O69" s="62"/>
      <c r="P69" s="62"/>
    </row>
    <row r="70" spans="3:16" s="188" customFormat="1" ht="17.149999999999999" customHeight="1">
      <c r="C70" s="193"/>
      <c r="D70" s="189"/>
      <c r="E70" s="193"/>
      <c r="O70" s="62"/>
      <c r="P70" s="62"/>
    </row>
    <row r="71" spans="3:16" s="188" customFormat="1" ht="17.149999999999999" customHeight="1">
      <c r="C71" s="193"/>
      <c r="D71" s="189"/>
      <c r="E71" s="193"/>
      <c r="O71" s="62"/>
      <c r="P71" s="62"/>
    </row>
    <row r="72" spans="3:16" s="188" customFormat="1" ht="17.149999999999999" customHeight="1">
      <c r="C72" s="193"/>
      <c r="D72" s="189"/>
      <c r="E72" s="193"/>
      <c r="O72" s="62"/>
      <c r="P72" s="62"/>
    </row>
    <row r="73" spans="3:16" s="188" customFormat="1" ht="17.149999999999999" customHeight="1">
      <c r="C73" s="193"/>
      <c r="D73" s="189"/>
      <c r="E73" s="193"/>
      <c r="O73" s="62"/>
      <c r="P73" s="62"/>
    </row>
    <row r="74" spans="3:16" s="188" customFormat="1" ht="17.149999999999999" customHeight="1">
      <c r="C74" s="193"/>
      <c r="D74" s="189"/>
      <c r="E74" s="193"/>
      <c r="O74" s="62"/>
      <c r="P74" s="62"/>
    </row>
    <row r="75" spans="3:16" s="188" customFormat="1" ht="17.149999999999999" customHeight="1">
      <c r="C75" s="193"/>
      <c r="D75" s="189"/>
      <c r="E75" s="193"/>
      <c r="O75" s="62"/>
      <c r="P75" s="62"/>
    </row>
    <row r="76" spans="3:16" s="188" customFormat="1" ht="17.149999999999999" customHeight="1">
      <c r="C76" s="193"/>
      <c r="D76" s="189"/>
      <c r="E76" s="193"/>
      <c r="O76" s="62"/>
      <c r="P76" s="62"/>
    </row>
    <row r="77" spans="3:16" s="188" customFormat="1" ht="17.149999999999999" customHeight="1">
      <c r="C77" s="193"/>
      <c r="D77" s="189"/>
      <c r="E77" s="193"/>
      <c r="O77" s="62"/>
      <c r="P77" s="62"/>
    </row>
    <row r="78" spans="3:16" s="188" customFormat="1" ht="17.149999999999999" customHeight="1">
      <c r="C78" s="193"/>
      <c r="D78" s="189"/>
      <c r="E78" s="193"/>
      <c r="O78" s="62"/>
      <c r="P78" s="62"/>
    </row>
    <row r="79" spans="3:16" s="188" customFormat="1" ht="17.149999999999999" customHeight="1">
      <c r="C79" s="193"/>
      <c r="D79" s="189"/>
      <c r="E79" s="193"/>
      <c r="O79" s="62"/>
      <c r="P79" s="62"/>
    </row>
    <row r="80" spans="3:16" s="188" customFormat="1" ht="17.149999999999999" customHeight="1">
      <c r="C80" s="193"/>
      <c r="D80" s="189"/>
      <c r="E80" s="193"/>
      <c r="O80" s="62"/>
      <c r="P80" s="62"/>
    </row>
    <row r="81" spans="3:16" s="188" customFormat="1" ht="17.149999999999999" customHeight="1">
      <c r="C81" s="193"/>
      <c r="D81" s="189"/>
      <c r="E81" s="193"/>
      <c r="O81" s="62"/>
      <c r="P81" s="62"/>
    </row>
    <row r="82" spans="3:16" s="188" customFormat="1" ht="17.149999999999999" customHeight="1">
      <c r="C82" s="193"/>
      <c r="D82" s="189"/>
      <c r="E82" s="193"/>
      <c r="O82" s="62"/>
      <c r="P82" s="62"/>
    </row>
    <row r="83" spans="3:16" s="188" customFormat="1" ht="17.149999999999999" customHeight="1">
      <c r="C83" s="193"/>
      <c r="D83" s="189"/>
      <c r="E83" s="193"/>
      <c r="O83" s="62"/>
      <c r="P83" s="62"/>
    </row>
    <row r="84" spans="3:16" s="188" customFormat="1" ht="17.149999999999999" customHeight="1">
      <c r="C84" s="193"/>
      <c r="D84" s="189"/>
      <c r="E84" s="193"/>
      <c r="O84" s="62"/>
      <c r="P84" s="62"/>
    </row>
    <row r="85" spans="3:16" s="188" customFormat="1" ht="17.149999999999999" customHeight="1">
      <c r="C85" s="193"/>
      <c r="D85" s="189"/>
      <c r="E85" s="193"/>
      <c r="O85" s="62"/>
      <c r="P85" s="62"/>
    </row>
    <row r="86" spans="3:16" s="188" customFormat="1" ht="17.149999999999999" customHeight="1">
      <c r="C86" s="193"/>
      <c r="D86" s="189"/>
      <c r="E86" s="193"/>
      <c r="O86" s="62"/>
      <c r="P86" s="62"/>
    </row>
    <row r="87" spans="3:16" s="188" customFormat="1" ht="17.149999999999999" customHeight="1">
      <c r="C87" s="193"/>
      <c r="D87" s="189"/>
      <c r="E87" s="193"/>
      <c r="O87" s="62"/>
      <c r="P87" s="62"/>
    </row>
    <row r="88" spans="3:16" s="188" customFormat="1" ht="17.149999999999999" customHeight="1">
      <c r="C88" s="193"/>
      <c r="D88" s="189"/>
      <c r="E88" s="193"/>
      <c r="O88" s="62"/>
      <c r="P88" s="62"/>
    </row>
    <row r="89" spans="3:16" s="188" customFormat="1" ht="17.149999999999999" customHeight="1">
      <c r="C89" s="193"/>
      <c r="D89" s="189"/>
      <c r="E89" s="193"/>
      <c r="O89" s="62"/>
      <c r="P89" s="62"/>
    </row>
    <row r="90" spans="3:16" s="188" customFormat="1" ht="17.149999999999999" customHeight="1">
      <c r="C90" s="193"/>
      <c r="D90" s="189"/>
      <c r="E90" s="193"/>
      <c r="O90" s="62"/>
      <c r="P90" s="62"/>
    </row>
    <row r="91" spans="3:16" s="188" customFormat="1" ht="17.149999999999999" customHeight="1">
      <c r="C91" s="193"/>
      <c r="D91" s="189"/>
      <c r="E91" s="193"/>
      <c r="O91" s="62"/>
      <c r="P91" s="62"/>
    </row>
    <row r="92" spans="3:16" s="188" customFormat="1" ht="17.149999999999999" customHeight="1">
      <c r="C92" s="193"/>
      <c r="D92" s="189"/>
      <c r="E92" s="193"/>
      <c r="O92" s="62"/>
      <c r="P92" s="62"/>
    </row>
    <row r="93" spans="3:16" s="188" customFormat="1" ht="17.149999999999999" customHeight="1">
      <c r="C93" s="193"/>
      <c r="D93" s="189"/>
      <c r="E93" s="193"/>
      <c r="O93" s="62"/>
      <c r="P93" s="62"/>
    </row>
    <row r="94" spans="3:16" s="188" customFormat="1" ht="17.149999999999999" customHeight="1">
      <c r="C94" s="193"/>
      <c r="D94" s="189"/>
      <c r="E94" s="193"/>
      <c r="O94" s="62"/>
      <c r="P94" s="62"/>
    </row>
    <row r="95" spans="3:16" s="188" customFormat="1" ht="17.149999999999999" customHeight="1">
      <c r="C95" s="193"/>
      <c r="D95" s="189"/>
      <c r="E95" s="193"/>
      <c r="O95" s="62"/>
      <c r="P95" s="62"/>
    </row>
    <row r="96" spans="3:16" s="188" customFormat="1" ht="17.149999999999999" customHeight="1">
      <c r="C96" s="193"/>
      <c r="D96" s="189"/>
      <c r="E96" s="193"/>
      <c r="O96" s="62"/>
      <c r="P96" s="62"/>
    </row>
    <row r="97" spans="3:16" s="188" customFormat="1" ht="17.149999999999999" customHeight="1">
      <c r="C97" s="193"/>
      <c r="D97" s="189"/>
      <c r="E97" s="193"/>
      <c r="O97" s="62"/>
      <c r="P97" s="62"/>
    </row>
    <row r="98" spans="3:16" s="188" customFormat="1" ht="17.149999999999999" customHeight="1">
      <c r="C98" s="193"/>
      <c r="D98" s="189"/>
      <c r="E98" s="193"/>
      <c r="O98" s="62"/>
      <c r="P98" s="62"/>
    </row>
    <row r="99" spans="3:16" s="188" customFormat="1" ht="17.149999999999999" customHeight="1">
      <c r="C99" s="193"/>
      <c r="D99" s="189"/>
      <c r="E99" s="193"/>
      <c r="O99" s="62"/>
      <c r="P99" s="62"/>
    </row>
    <row r="100" spans="3:16" s="188" customFormat="1" ht="17.149999999999999" customHeight="1">
      <c r="C100" s="193"/>
      <c r="D100" s="189"/>
      <c r="E100" s="193"/>
      <c r="O100" s="62"/>
      <c r="P100" s="62"/>
    </row>
    <row r="101" spans="3:16" s="188" customFormat="1" ht="17.149999999999999" customHeight="1">
      <c r="C101" s="193"/>
      <c r="D101" s="189"/>
      <c r="E101" s="193"/>
      <c r="O101" s="62"/>
      <c r="P101" s="62"/>
    </row>
    <row r="102" spans="3:16" s="188" customFormat="1" ht="17.149999999999999" customHeight="1">
      <c r="C102" s="193"/>
      <c r="D102" s="189"/>
      <c r="E102" s="193"/>
      <c r="O102" s="62"/>
      <c r="P102" s="62"/>
    </row>
    <row r="103" spans="3:16" s="188" customFormat="1" ht="17.149999999999999" customHeight="1">
      <c r="C103" s="193"/>
      <c r="D103" s="189"/>
      <c r="E103" s="193"/>
      <c r="O103" s="62"/>
      <c r="P103" s="62"/>
    </row>
    <row r="104" spans="3:16" s="188" customFormat="1" ht="17.149999999999999" customHeight="1">
      <c r="C104" s="193"/>
      <c r="D104" s="189"/>
      <c r="E104" s="193"/>
      <c r="O104" s="62"/>
      <c r="P104" s="62"/>
    </row>
    <row r="105" spans="3:16" s="188" customFormat="1" ht="17.149999999999999" customHeight="1">
      <c r="C105" s="193"/>
      <c r="D105" s="189"/>
      <c r="E105" s="193"/>
      <c r="O105" s="62"/>
      <c r="P105" s="62"/>
    </row>
    <row r="106" spans="3:16" s="188" customFormat="1" ht="17.149999999999999" customHeight="1">
      <c r="C106" s="193"/>
      <c r="D106" s="189"/>
      <c r="E106" s="193"/>
      <c r="O106" s="62"/>
      <c r="P106" s="62"/>
    </row>
    <row r="107" spans="3:16" s="188" customFormat="1" ht="17.149999999999999" customHeight="1">
      <c r="C107" s="193"/>
      <c r="D107" s="189"/>
      <c r="E107" s="193"/>
      <c r="O107" s="62"/>
      <c r="P107" s="62"/>
    </row>
    <row r="108" spans="3:16" s="188" customFormat="1" ht="17.149999999999999" customHeight="1">
      <c r="C108" s="193"/>
      <c r="D108" s="189"/>
      <c r="E108" s="193"/>
      <c r="O108" s="62"/>
      <c r="P108" s="62"/>
    </row>
    <row r="109" spans="3:16" s="188" customFormat="1" ht="17.149999999999999" customHeight="1">
      <c r="C109" s="193"/>
      <c r="D109" s="189"/>
      <c r="E109" s="193"/>
      <c r="O109" s="62"/>
      <c r="P109" s="62"/>
    </row>
    <row r="110" spans="3:16" s="188" customFormat="1" ht="17.149999999999999" customHeight="1">
      <c r="C110" s="193"/>
      <c r="D110" s="189"/>
      <c r="E110" s="193"/>
      <c r="O110" s="62"/>
      <c r="P110" s="62"/>
    </row>
    <row r="111" spans="3:16" s="188" customFormat="1" ht="17.149999999999999" customHeight="1">
      <c r="C111" s="193"/>
      <c r="D111" s="189"/>
      <c r="E111" s="193"/>
      <c r="O111" s="62"/>
      <c r="P111" s="62"/>
    </row>
    <row r="112" spans="3:16" s="188" customFormat="1" ht="17.149999999999999" customHeight="1">
      <c r="C112" s="193"/>
      <c r="D112" s="189"/>
      <c r="E112" s="193"/>
      <c r="O112" s="62"/>
      <c r="P112" s="62"/>
    </row>
    <row r="113" spans="3:16" s="188" customFormat="1" ht="17.149999999999999" customHeight="1">
      <c r="C113" s="193"/>
      <c r="D113" s="189"/>
      <c r="E113" s="193"/>
      <c r="O113" s="62"/>
      <c r="P113" s="62"/>
    </row>
    <row r="114" spans="3:16" s="188" customFormat="1" ht="17.149999999999999" customHeight="1">
      <c r="C114" s="193"/>
      <c r="D114" s="189"/>
      <c r="E114" s="193"/>
      <c r="O114" s="62"/>
      <c r="P114" s="62"/>
    </row>
    <row r="115" spans="3:16" s="188" customFormat="1" ht="17.149999999999999" customHeight="1">
      <c r="C115" s="193"/>
      <c r="D115" s="189"/>
      <c r="E115" s="193"/>
      <c r="O115" s="62"/>
      <c r="P115" s="62"/>
    </row>
    <row r="116" spans="3:16" s="188" customFormat="1" ht="17.149999999999999" customHeight="1">
      <c r="C116" s="193"/>
      <c r="D116" s="189"/>
      <c r="E116" s="193"/>
      <c r="O116" s="62"/>
      <c r="P116" s="62"/>
    </row>
    <row r="117" spans="3:16" s="188" customFormat="1" ht="17.149999999999999" customHeight="1">
      <c r="C117" s="193"/>
      <c r="D117" s="189"/>
      <c r="E117" s="193"/>
      <c r="O117" s="62"/>
      <c r="P117" s="62"/>
    </row>
    <row r="118" spans="3:16" s="188" customFormat="1" ht="17.149999999999999" customHeight="1">
      <c r="C118" s="193"/>
      <c r="D118" s="189"/>
      <c r="E118" s="193"/>
      <c r="O118" s="62"/>
      <c r="P118" s="62"/>
    </row>
    <row r="119" spans="3:16" s="188" customFormat="1" ht="17.149999999999999" customHeight="1">
      <c r="C119" s="193"/>
      <c r="D119" s="189"/>
      <c r="E119" s="193"/>
      <c r="O119" s="62"/>
      <c r="P119" s="62"/>
    </row>
    <row r="120" spans="3:16" s="188" customFormat="1" ht="17.149999999999999" customHeight="1">
      <c r="C120" s="193"/>
      <c r="D120" s="189"/>
      <c r="E120" s="193"/>
      <c r="O120" s="62"/>
      <c r="P120" s="62"/>
    </row>
    <row r="121" spans="3:16" s="188" customFormat="1" ht="17.149999999999999" customHeight="1">
      <c r="C121" s="193"/>
      <c r="D121" s="189"/>
      <c r="E121" s="193"/>
      <c r="O121" s="62"/>
      <c r="P121" s="62"/>
    </row>
    <row r="122" spans="3:16" s="188" customFormat="1" ht="17.149999999999999" customHeight="1">
      <c r="C122" s="193"/>
      <c r="D122" s="189"/>
      <c r="E122" s="193"/>
      <c r="O122" s="62"/>
      <c r="P122" s="62"/>
    </row>
    <row r="123" spans="3:16" s="188" customFormat="1" ht="17.149999999999999" customHeight="1">
      <c r="C123" s="193"/>
      <c r="D123" s="189"/>
      <c r="E123" s="193"/>
      <c r="O123" s="62"/>
      <c r="P123" s="62"/>
    </row>
    <row r="124" spans="3:16" s="188" customFormat="1" ht="17.149999999999999" customHeight="1">
      <c r="C124" s="193"/>
      <c r="D124" s="189"/>
      <c r="E124" s="193"/>
      <c r="O124" s="62"/>
      <c r="P124" s="62"/>
    </row>
    <row r="125" spans="3:16" s="188" customFormat="1" ht="17.149999999999999" customHeight="1">
      <c r="C125" s="193"/>
      <c r="D125" s="189"/>
      <c r="E125" s="193"/>
      <c r="O125" s="62"/>
      <c r="P125" s="62"/>
    </row>
    <row r="126" spans="3:16" s="188" customFormat="1" ht="17.149999999999999" customHeight="1">
      <c r="C126" s="193"/>
      <c r="D126" s="189"/>
      <c r="E126" s="193"/>
      <c r="O126" s="62"/>
      <c r="P126" s="62"/>
    </row>
    <row r="127" spans="3:16" s="188" customFormat="1" ht="17.149999999999999" customHeight="1">
      <c r="C127" s="193"/>
      <c r="D127" s="189"/>
      <c r="E127" s="193"/>
      <c r="O127" s="62"/>
      <c r="P127" s="62"/>
    </row>
    <row r="128" spans="3:16" s="188" customFormat="1" ht="17.149999999999999" customHeight="1">
      <c r="C128" s="193"/>
      <c r="D128" s="189"/>
      <c r="E128" s="193"/>
      <c r="O128" s="62"/>
      <c r="P128" s="62"/>
    </row>
    <row r="129" spans="3:16" s="188" customFormat="1" ht="17.149999999999999" customHeight="1">
      <c r="C129" s="193"/>
      <c r="D129" s="189"/>
      <c r="E129" s="193"/>
      <c r="O129" s="62"/>
      <c r="P129" s="62"/>
    </row>
    <row r="130" spans="3:16" s="188" customFormat="1" ht="17.149999999999999" customHeight="1">
      <c r="C130" s="193"/>
      <c r="D130" s="189"/>
      <c r="E130" s="193"/>
      <c r="O130" s="62"/>
      <c r="P130" s="62"/>
    </row>
    <row r="131" spans="3:16" s="188" customFormat="1" ht="17.149999999999999" customHeight="1">
      <c r="C131" s="193"/>
      <c r="D131" s="189"/>
      <c r="E131" s="193"/>
      <c r="O131" s="62"/>
      <c r="P131" s="62"/>
    </row>
    <row r="132" spans="3:16" s="188" customFormat="1" ht="17.149999999999999" customHeight="1">
      <c r="C132" s="193"/>
      <c r="D132" s="189"/>
      <c r="E132" s="193"/>
      <c r="O132" s="62"/>
      <c r="P132" s="62"/>
    </row>
    <row r="133" spans="3:16" s="188" customFormat="1" ht="17.149999999999999" customHeight="1">
      <c r="C133" s="193"/>
      <c r="D133" s="189"/>
      <c r="E133" s="193"/>
      <c r="O133" s="62"/>
      <c r="P133" s="62"/>
    </row>
    <row r="134" spans="3:16" s="188" customFormat="1" ht="17.149999999999999" customHeight="1">
      <c r="C134" s="193"/>
      <c r="D134" s="189"/>
      <c r="E134" s="193"/>
      <c r="O134" s="62"/>
      <c r="P134" s="62"/>
    </row>
    <row r="135" spans="3:16" s="188" customFormat="1" ht="17.149999999999999" customHeight="1">
      <c r="C135" s="193"/>
      <c r="D135" s="189"/>
      <c r="E135" s="193"/>
      <c r="O135" s="62"/>
      <c r="P135" s="62"/>
    </row>
    <row r="136" spans="3:16" s="188" customFormat="1" ht="17.149999999999999" customHeight="1">
      <c r="C136" s="193"/>
      <c r="D136" s="189"/>
      <c r="E136" s="193"/>
      <c r="O136" s="62"/>
      <c r="P136" s="62"/>
    </row>
    <row r="137" spans="3:16" s="188" customFormat="1" ht="17.149999999999999" customHeight="1">
      <c r="C137" s="193"/>
      <c r="D137" s="189"/>
      <c r="E137" s="193"/>
      <c r="O137" s="62"/>
      <c r="P137" s="62"/>
    </row>
    <row r="138" spans="3:16" s="188" customFormat="1" ht="17.149999999999999" customHeight="1">
      <c r="C138" s="193"/>
      <c r="D138" s="189"/>
      <c r="E138" s="193"/>
      <c r="O138" s="62"/>
      <c r="P138" s="62"/>
    </row>
    <row r="139" spans="3:16" s="188" customFormat="1" ht="17.149999999999999" customHeight="1">
      <c r="C139" s="193"/>
      <c r="D139" s="189"/>
      <c r="E139" s="193"/>
      <c r="O139" s="62"/>
      <c r="P139" s="62"/>
    </row>
    <row r="140" spans="3:16" s="188" customFormat="1" ht="17.149999999999999" customHeight="1">
      <c r="C140" s="193"/>
      <c r="D140" s="189"/>
      <c r="E140" s="193"/>
      <c r="O140" s="62"/>
      <c r="P140" s="62"/>
    </row>
    <row r="141" spans="3:16" s="188" customFormat="1" ht="17.149999999999999" customHeight="1">
      <c r="C141" s="193"/>
      <c r="D141" s="189"/>
      <c r="E141" s="193"/>
      <c r="O141" s="62"/>
      <c r="P141" s="62"/>
    </row>
    <row r="142" spans="3:16" s="188" customFormat="1" ht="17.149999999999999" customHeight="1">
      <c r="C142" s="193"/>
      <c r="D142" s="189"/>
      <c r="E142" s="193"/>
      <c r="O142" s="62"/>
      <c r="P142" s="62"/>
    </row>
    <row r="143" spans="3:16" s="188" customFormat="1" ht="17.149999999999999" customHeight="1">
      <c r="C143" s="193"/>
      <c r="D143" s="189"/>
      <c r="E143" s="193"/>
      <c r="O143" s="62"/>
      <c r="P143" s="62"/>
    </row>
    <row r="144" spans="3:16" s="188" customFormat="1" ht="17.149999999999999" customHeight="1">
      <c r="C144" s="193"/>
      <c r="D144" s="189"/>
      <c r="E144" s="193"/>
      <c r="O144" s="62"/>
      <c r="P144" s="62"/>
    </row>
    <row r="145" spans="3:16" s="188" customFormat="1" ht="17.149999999999999" customHeight="1">
      <c r="C145" s="193"/>
      <c r="D145" s="189"/>
      <c r="E145" s="193"/>
      <c r="O145" s="62"/>
      <c r="P145" s="62"/>
    </row>
    <row r="146" spans="3:16" s="188" customFormat="1" ht="17.149999999999999" customHeight="1">
      <c r="C146" s="193"/>
      <c r="D146" s="189"/>
      <c r="E146" s="193"/>
      <c r="O146" s="62"/>
      <c r="P146" s="62"/>
    </row>
    <row r="147" spans="3:16" s="188" customFormat="1" ht="17.149999999999999" customHeight="1">
      <c r="C147" s="193"/>
      <c r="D147" s="189"/>
      <c r="E147" s="193"/>
      <c r="O147" s="62"/>
      <c r="P147" s="62"/>
    </row>
    <row r="148" spans="3:16" s="188" customFormat="1" ht="17.149999999999999" customHeight="1">
      <c r="C148" s="193"/>
      <c r="D148" s="189"/>
      <c r="E148" s="193"/>
      <c r="O148" s="62"/>
      <c r="P148" s="62"/>
    </row>
    <row r="149" spans="3:16" s="188" customFormat="1" ht="17.149999999999999" customHeight="1">
      <c r="C149" s="193"/>
      <c r="D149" s="189"/>
      <c r="E149" s="193"/>
      <c r="O149" s="62"/>
      <c r="P149" s="62"/>
    </row>
    <row r="150" spans="3:16" s="188" customFormat="1" ht="17.149999999999999" customHeight="1">
      <c r="C150" s="193"/>
      <c r="D150" s="189"/>
      <c r="E150" s="193"/>
      <c r="O150" s="62"/>
      <c r="P150" s="62"/>
    </row>
    <row r="151" spans="3:16" s="188" customFormat="1" ht="17.149999999999999" customHeight="1">
      <c r="C151" s="193"/>
      <c r="D151" s="189"/>
      <c r="E151" s="193"/>
      <c r="O151" s="62"/>
      <c r="P151" s="62"/>
    </row>
    <row r="152" spans="3:16" s="188" customFormat="1" ht="17.149999999999999" customHeight="1">
      <c r="C152" s="193"/>
      <c r="D152" s="189"/>
      <c r="E152" s="193"/>
      <c r="O152" s="62"/>
      <c r="P152" s="62"/>
    </row>
    <row r="153" spans="3:16" s="188" customFormat="1" ht="17.149999999999999" customHeight="1">
      <c r="C153" s="193"/>
      <c r="D153" s="189"/>
      <c r="E153" s="193"/>
      <c r="O153" s="62"/>
      <c r="P153" s="62"/>
    </row>
    <row r="154" spans="3:16" s="188" customFormat="1" ht="17.149999999999999" customHeight="1">
      <c r="C154" s="193"/>
      <c r="D154" s="189"/>
      <c r="E154" s="193"/>
      <c r="O154" s="62"/>
      <c r="P154" s="62"/>
    </row>
    <row r="155" spans="3:16" s="188" customFormat="1" ht="17.149999999999999" customHeight="1">
      <c r="C155" s="193"/>
      <c r="D155" s="189"/>
      <c r="E155" s="193"/>
      <c r="O155" s="62"/>
      <c r="P155" s="62"/>
    </row>
    <row r="156" spans="3:16" s="188" customFormat="1" ht="17.149999999999999" customHeight="1">
      <c r="C156" s="193"/>
      <c r="D156" s="189"/>
      <c r="E156" s="193"/>
      <c r="O156" s="62"/>
      <c r="P156" s="62"/>
    </row>
    <row r="157" spans="3:16" s="188" customFormat="1" ht="17.149999999999999" customHeight="1">
      <c r="C157" s="193"/>
      <c r="D157" s="189"/>
      <c r="E157" s="193"/>
      <c r="O157" s="62"/>
      <c r="P157" s="62"/>
    </row>
    <row r="158" spans="3:16" s="188" customFormat="1" ht="17.149999999999999" customHeight="1">
      <c r="C158" s="193"/>
      <c r="D158" s="189"/>
      <c r="E158" s="193"/>
      <c r="O158" s="62"/>
      <c r="P158" s="62"/>
    </row>
    <row r="159" spans="3:16" s="188" customFormat="1" ht="17.149999999999999" customHeight="1">
      <c r="C159" s="193"/>
      <c r="D159" s="189"/>
      <c r="E159" s="193"/>
      <c r="O159" s="62"/>
      <c r="P159" s="62"/>
    </row>
    <row r="160" spans="3:16" s="188" customFormat="1" ht="17.149999999999999" customHeight="1">
      <c r="C160" s="193"/>
      <c r="D160" s="189"/>
      <c r="E160" s="193"/>
      <c r="O160" s="62"/>
      <c r="P160" s="62"/>
    </row>
    <row r="161" spans="3:16" s="188" customFormat="1" ht="17.149999999999999" customHeight="1">
      <c r="C161" s="193"/>
      <c r="D161" s="189"/>
      <c r="E161" s="193"/>
      <c r="O161" s="62"/>
      <c r="P161" s="62"/>
    </row>
    <row r="162" spans="3:16" s="188" customFormat="1" ht="17.149999999999999" customHeight="1">
      <c r="C162" s="193"/>
      <c r="D162" s="189"/>
      <c r="E162" s="193"/>
      <c r="O162" s="62"/>
      <c r="P162" s="62"/>
    </row>
    <row r="163" spans="3:16" s="188" customFormat="1" ht="17.149999999999999" customHeight="1">
      <c r="C163" s="193"/>
      <c r="D163" s="189"/>
      <c r="E163" s="193"/>
      <c r="O163" s="62"/>
      <c r="P163" s="62"/>
    </row>
    <row r="164" spans="3:16" s="188" customFormat="1" ht="17.149999999999999" customHeight="1">
      <c r="C164" s="193"/>
      <c r="D164" s="189"/>
      <c r="E164" s="193"/>
      <c r="O164" s="62"/>
      <c r="P164" s="62"/>
    </row>
    <row r="165" spans="3:16" s="188" customFormat="1" ht="17.149999999999999" customHeight="1">
      <c r="C165" s="193"/>
      <c r="D165" s="189"/>
      <c r="E165" s="193"/>
      <c r="O165" s="62"/>
      <c r="P165" s="62"/>
    </row>
    <row r="166" spans="3:16" s="188" customFormat="1" ht="17.149999999999999" customHeight="1">
      <c r="C166" s="193"/>
      <c r="D166" s="189"/>
      <c r="E166" s="193"/>
      <c r="O166" s="62"/>
      <c r="P166" s="62"/>
    </row>
    <row r="167" spans="3:16" s="188" customFormat="1" ht="17.149999999999999" customHeight="1">
      <c r="C167" s="193"/>
      <c r="D167" s="189"/>
      <c r="E167" s="193"/>
      <c r="O167" s="62"/>
      <c r="P167" s="62"/>
    </row>
    <row r="168" spans="3:16" s="188" customFormat="1" ht="17.149999999999999" customHeight="1">
      <c r="C168" s="193"/>
      <c r="D168" s="189"/>
      <c r="E168" s="193"/>
      <c r="O168" s="62"/>
      <c r="P168" s="62"/>
    </row>
    <row r="169" spans="3:16" s="188" customFormat="1" ht="17.149999999999999" customHeight="1">
      <c r="C169" s="193"/>
      <c r="D169" s="189"/>
      <c r="E169" s="193"/>
      <c r="O169" s="62"/>
      <c r="P169" s="62"/>
    </row>
    <row r="170" spans="3:16" s="188" customFormat="1" ht="17.149999999999999" customHeight="1">
      <c r="C170" s="193"/>
      <c r="D170" s="189"/>
      <c r="E170" s="193"/>
      <c r="O170" s="62"/>
      <c r="P170" s="62"/>
    </row>
    <row r="171" spans="3:16" s="188" customFormat="1" ht="17.149999999999999" customHeight="1">
      <c r="C171" s="193"/>
      <c r="D171" s="189"/>
      <c r="E171" s="193"/>
      <c r="O171" s="62"/>
      <c r="P171" s="62"/>
    </row>
    <row r="172" spans="3:16" s="188" customFormat="1" ht="17.149999999999999" customHeight="1">
      <c r="C172" s="193"/>
      <c r="D172" s="189"/>
      <c r="E172" s="193"/>
      <c r="O172" s="62"/>
      <c r="P172" s="62"/>
    </row>
    <row r="173" spans="3:16" s="188" customFormat="1" ht="17.149999999999999" customHeight="1">
      <c r="C173" s="193"/>
      <c r="D173" s="189"/>
      <c r="E173" s="193"/>
      <c r="O173" s="62"/>
      <c r="P173" s="62"/>
    </row>
    <row r="174" spans="3:16" s="188" customFormat="1" ht="17.149999999999999" customHeight="1">
      <c r="C174" s="193"/>
      <c r="D174" s="189"/>
      <c r="E174" s="193"/>
      <c r="O174" s="62"/>
      <c r="P174" s="62"/>
    </row>
    <row r="175" spans="3:16" s="188" customFormat="1" ht="17.149999999999999" customHeight="1">
      <c r="C175" s="193"/>
      <c r="D175" s="189"/>
      <c r="E175" s="193"/>
      <c r="O175" s="62"/>
      <c r="P175" s="62"/>
    </row>
    <row r="176" spans="3:16" s="188" customFormat="1" ht="17.149999999999999" customHeight="1">
      <c r="C176" s="193"/>
      <c r="D176" s="189"/>
      <c r="E176" s="193"/>
      <c r="O176" s="62"/>
      <c r="P176" s="62"/>
    </row>
    <row r="177" spans="3:16" s="188" customFormat="1" ht="17.149999999999999" customHeight="1">
      <c r="C177" s="193"/>
      <c r="D177" s="189"/>
      <c r="E177" s="193"/>
      <c r="O177" s="62"/>
      <c r="P177" s="62"/>
    </row>
    <row r="178" spans="3:16" s="188" customFormat="1" ht="17.149999999999999" customHeight="1">
      <c r="C178" s="193"/>
      <c r="D178" s="189"/>
      <c r="E178" s="193"/>
      <c r="O178" s="62"/>
      <c r="P178" s="62"/>
    </row>
    <row r="179" spans="3:16" s="188" customFormat="1" ht="17.149999999999999" customHeight="1">
      <c r="C179" s="193"/>
      <c r="D179" s="189"/>
      <c r="E179" s="193"/>
      <c r="O179" s="62"/>
      <c r="P179" s="62"/>
    </row>
    <row r="180" spans="3:16" s="188" customFormat="1" ht="17.149999999999999" customHeight="1">
      <c r="C180" s="193"/>
      <c r="D180" s="189"/>
      <c r="E180" s="193"/>
      <c r="O180" s="62"/>
      <c r="P180" s="62"/>
    </row>
    <row r="181" spans="3:16" s="188" customFormat="1" ht="17.149999999999999" customHeight="1">
      <c r="C181" s="193"/>
      <c r="D181" s="189"/>
      <c r="E181" s="193"/>
      <c r="O181" s="62"/>
      <c r="P181" s="62"/>
    </row>
    <row r="182" spans="3:16" s="188" customFormat="1" ht="17.149999999999999" customHeight="1">
      <c r="C182" s="193"/>
      <c r="D182" s="189"/>
      <c r="E182" s="193"/>
      <c r="O182" s="62"/>
      <c r="P182" s="62"/>
    </row>
    <row r="183" spans="3:16" s="188" customFormat="1" ht="17.149999999999999" customHeight="1">
      <c r="C183" s="193"/>
      <c r="D183" s="189"/>
      <c r="E183" s="193"/>
      <c r="O183" s="62"/>
      <c r="P183" s="62"/>
    </row>
    <row r="184" spans="3:16" s="188" customFormat="1" ht="17.149999999999999" customHeight="1">
      <c r="C184" s="193"/>
      <c r="D184" s="189"/>
      <c r="E184" s="193"/>
      <c r="O184" s="62"/>
      <c r="P184" s="62"/>
    </row>
    <row r="185" spans="3:16" s="188" customFormat="1" ht="17.149999999999999" customHeight="1">
      <c r="C185" s="193"/>
      <c r="D185" s="189"/>
      <c r="E185" s="193"/>
      <c r="O185" s="62"/>
      <c r="P185" s="62"/>
    </row>
    <row r="186" spans="3:16" s="188" customFormat="1" ht="17.149999999999999" customHeight="1">
      <c r="C186" s="193"/>
      <c r="D186" s="189"/>
      <c r="E186" s="193"/>
      <c r="O186" s="62"/>
      <c r="P186" s="62"/>
    </row>
    <row r="187" spans="3:16" s="188" customFormat="1" ht="17.149999999999999" customHeight="1">
      <c r="C187" s="193"/>
      <c r="D187" s="189"/>
      <c r="E187" s="193"/>
      <c r="O187" s="62"/>
      <c r="P187" s="62"/>
    </row>
    <row r="188" spans="3:16" s="188" customFormat="1" ht="17.149999999999999" customHeight="1">
      <c r="C188" s="193"/>
      <c r="D188" s="189"/>
      <c r="E188" s="193"/>
      <c r="O188" s="62"/>
      <c r="P188" s="62"/>
    </row>
    <row r="189" spans="3:16" s="188" customFormat="1" ht="17.149999999999999" customHeight="1">
      <c r="C189" s="193"/>
      <c r="D189" s="189"/>
      <c r="E189" s="193"/>
      <c r="O189" s="62"/>
      <c r="P189" s="62"/>
    </row>
    <row r="190" spans="3:16" s="188" customFormat="1" ht="17.149999999999999" customHeight="1">
      <c r="C190" s="193"/>
      <c r="D190" s="189"/>
      <c r="E190" s="193"/>
      <c r="O190" s="62"/>
      <c r="P190" s="62"/>
    </row>
    <row r="191" spans="3:16" s="188" customFormat="1" ht="17.149999999999999" customHeight="1">
      <c r="C191" s="193"/>
      <c r="D191" s="189"/>
      <c r="E191" s="193"/>
      <c r="O191" s="62"/>
      <c r="P191" s="62"/>
    </row>
    <row r="192" spans="3:16" s="188" customFormat="1" ht="17.149999999999999" customHeight="1">
      <c r="C192" s="193"/>
      <c r="D192" s="189"/>
      <c r="E192" s="193"/>
      <c r="O192" s="62"/>
      <c r="P192" s="62"/>
    </row>
    <row r="193" spans="3:16" s="188" customFormat="1" ht="17.149999999999999" customHeight="1">
      <c r="C193" s="193"/>
      <c r="D193" s="189"/>
      <c r="E193" s="193"/>
      <c r="O193" s="62"/>
      <c r="P193" s="62"/>
    </row>
    <row r="194" spans="3:16" s="188" customFormat="1" ht="17.149999999999999" customHeight="1">
      <c r="C194" s="193"/>
      <c r="D194" s="189"/>
      <c r="E194" s="193"/>
      <c r="O194" s="62"/>
      <c r="P194" s="62"/>
    </row>
    <row r="195" spans="3:16" s="188" customFormat="1" ht="17.149999999999999" customHeight="1">
      <c r="C195" s="193"/>
      <c r="D195" s="189"/>
      <c r="E195" s="193"/>
      <c r="O195" s="62"/>
      <c r="P195" s="62"/>
    </row>
    <row r="196" spans="3:16" s="188" customFormat="1" ht="17.149999999999999" customHeight="1">
      <c r="C196" s="193"/>
      <c r="D196" s="189"/>
      <c r="E196" s="193"/>
      <c r="O196" s="62"/>
      <c r="P196" s="62"/>
    </row>
    <row r="197" spans="3:16" s="188" customFormat="1" ht="17.149999999999999" customHeight="1">
      <c r="C197" s="193"/>
      <c r="D197" s="189"/>
      <c r="E197" s="193"/>
      <c r="O197" s="62"/>
      <c r="P197" s="62"/>
    </row>
    <row r="198" spans="3:16" s="188" customFormat="1" ht="17.149999999999999" customHeight="1">
      <c r="C198" s="193"/>
      <c r="D198" s="189"/>
      <c r="E198" s="193"/>
      <c r="O198" s="62"/>
      <c r="P198" s="62"/>
    </row>
    <row r="199" spans="3:16" s="188" customFormat="1" ht="17.149999999999999" customHeight="1">
      <c r="C199" s="193"/>
      <c r="D199" s="189"/>
      <c r="E199" s="193"/>
      <c r="O199" s="62"/>
      <c r="P199" s="62"/>
    </row>
    <row r="200" spans="3:16" s="188" customFormat="1" ht="17.149999999999999" customHeight="1">
      <c r="C200" s="193"/>
      <c r="D200" s="189"/>
      <c r="E200" s="193"/>
      <c r="O200" s="62"/>
      <c r="P200" s="62"/>
    </row>
    <row r="201" spans="3:16" s="188" customFormat="1" ht="17.149999999999999" customHeight="1">
      <c r="C201" s="193"/>
      <c r="D201" s="189"/>
      <c r="E201" s="193"/>
      <c r="O201" s="62"/>
      <c r="P201" s="62"/>
    </row>
    <row r="202" spans="3:16" s="188" customFormat="1" ht="17.149999999999999" customHeight="1">
      <c r="C202" s="193"/>
      <c r="D202" s="189"/>
      <c r="E202" s="193"/>
      <c r="O202" s="62"/>
      <c r="P202" s="62"/>
    </row>
    <row r="203" spans="3:16" s="188" customFormat="1" ht="17.149999999999999" customHeight="1">
      <c r="C203" s="193"/>
      <c r="D203" s="189"/>
      <c r="E203" s="193"/>
      <c r="O203" s="62"/>
      <c r="P203" s="62"/>
    </row>
    <row r="204" spans="3:16" s="188" customFormat="1" ht="17.149999999999999" customHeight="1">
      <c r="C204" s="193"/>
      <c r="D204" s="189"/>
      <c r="E204" s="193"/>
      <c r="O204" s="62"/>
      <c r="P204" s="62"/>
    </row>
    <row r="205" spans="3:16" s="188" customFormat="1" ht="17.149999999999999" customHeight="1">
      <c r="C205" s="193"/>
      <c r="D205" s="189"/>
      <c r="E205" s="193"/>
      <c r="O205" s="62"/>
      <c r="P205" s="62"/>
    </row>
    <row r="206" spans="3:16" s="188" customFormat="1" ht="17.149999999999999" customHeight="1">
      <c r="C206" s="193"/>
      <c r="D206" s="189"/>
      <c r="E206" s="193"/>
      <c r="O206" s="62"/>
      <c r="P206" s="62"/>
    </row>
    <row r="207" spans="3:16" s="188" customFormat="1" ht="17.149999999999999" customHeight="1">
      <c r="C207" s="193"/>
      <c r="D207" s="189"/>
      <c r="E207" s="193"/>
      <c r="O207" s="62"/>
      <c r="P207" s="62"/>
    </row>
    <row r="208" spans="3:16" s="188" customFormat="1" ht="17.149999999999999" customHeight="1">
      <c r="C208" s="193"/>
      <c r="D208" s="189"/>
      <c r="E208" s="193"/>
      <c r="O208" s="62"/>
      <c r="P208" s="62"/>
    </row>
    <row r="209" spans="3:16" s="188" customFormat="1" ht="17.149999999999999" customHeight="1">
      <c r="C209" s="193"/>
      <c r="D209" s="189"/>
      <c r="E209" s="193"/>
      <c r="O209" s="62"/>
      <c r="P209" s="62"/>
    </row>
    <row r="210" spans="3:16" s="188" customFormat="1" ht="17.149999999999999" customHeight="1">
      <c r="C210" s="193"/>
      <c r="D210" s="189"/>
      <c r="E210" s="193"/>
      <c r="O210" s="62"/>
      <c r="P210" s="62"/>
    </row>
    <row r="211" spans="3:16" s="188" customFormat="1" ht="17.149999999999999" customHeight="1">
      <c r="C211" s="193"/>
      <c r="D211" s="189"/>
      <c r="E211" s="193"/>
      <c r="O211" s="62"/>
      <c r="P211" s="62"/>
    </row>
    <row r="212" spans="3:16" s="188" customFormat="1" ht="17.149999999999999" customHeight="1">
      <c r="C212" s="193"/>
      <c r="D212" s="189"/>
      <c r="E212" s="193"/>
      <c r="O212" s="62"/>
      <c r="P212" s="62"/>
    </row>
    <row r="213" spans="3:16" s="188" customFormat="1" ht="17.149999999999999" customHeight="1">
      <c r="C213" s="193"/>
      <c r="D213" s="189"/>
      <c r="E213" s="193"/>
      <c r="O213" s="62"/>
      <c r="P213" s="62"/>
    </row>
    <row r="214" spans="3:16" s="188" customFormat="1" ht="17.149999999999999" customHeight="1">
      <c r="C214" s="193"/>
      <c r="D214" s="189"/>
      <c r="E214" s="193"/>
      <c r="O214" s="62"/>
      <c r="P214" s="62"/>
    </row>
    <row r="215" spans="3:16" s="188" customFormat="1" ht="17.149999999999999" customHeight="1">
      <c r="C215" s="193"/>
      <c r="D215" s="189"/>
      <c r="E215" s="193"/>
      <c r="O215" s="62"/>
      <c r="P215" s="62"/>
    </row>
    <row r="216" spans="3:16" s="188" customFormat="1" ht="17.149999999999999" customHeight="1">
      <c r="C216" s="193"/>
      <c r="D216" s="189"/>
      <c r="E216" s="193"/>
      <c r="O216" s="62"/>
      <c r="P216" s="62"/>
    </row>
    <row r="217" spans="3:16" s="188" customFormat="1" ht="17.149999999999999" customHeight="1">
      <c r="C217" s="193"/>
      <c r="D217" s="189"/>
      <c r="E217" s="193"/>
      <c r="O217" s="62"/>
      <c r="P217" s="62"/>
    </row>
    <row r="218" spans="3:16" s="188" customFormat="1" ht="17.149999999999999" customHeight="1">
      <c r="C218" s="193"/>
      <c r="D218" s="189"/>
      <c r="E218" s="193"/>
      <c r="O218" s="62"/>
      <c r="P218" s="62"/>
    </row>
    <row r="219" spans="3:16" s="188" customFormat="1" ht="17.149999999999999" customHeight="1">
      <c r="C219" s="193"/>
      <c r="D219" s="189"/>
      <c r="E219" s="193"/>
      <c r="O219" s="62"/>
      <c r="P219" s="62"/>
    </row>
    <row r="220" spans="3:16" s="188" customFormat="1" ht="17.149999999999999" customHeight="1">
      <c r="C220" s="193"/>
      <c r="D220" s="189"/>
      <c r="E220" s="193"/>
      <c r="O220" s="62"/>
      <c r="P220" s="62"/>
    </row>
    <row r="221" spans="3:16" s="188" customFormat="1" ht="17.149999999999999" customHeight="1">
      <c r="C221" s="193"/>
      <c r="D221" s="189"/>
      <c r="E221" s="193"/>
      <c r="O221" s="62"/>
      <c r="P221" s="62"/>
    </row>
    <row r="222" spans="3:16" s="188" customFormat="1" ht="17.149999999999999" customHeight="1">
      <c r="C222" s="193"/>
      <c r="D222" s="189"/>
      <c r="E222" s="193"/>
      <c r="O222" s="62"/>
      <c r="P222" s="62"/>
    </row>
    <row r="223" spans="3:16" s="188" customFormat="1" ht="17.149999999999999" customHeight="1">
      <c r="C223" s="193"/>
      <c r="D223" s="189"/>
      <c r="E223" s="193"/>
      <c r="O223" s="62"/>
      <c r="P223" s="62"/>
    </row>
    <row r="224" spans="3:16" s="188" customFormat="1" ht="17.149999999999999" customHeight="1">
      <c r="C224" s="193"/>
      <c r="D224" s="189"/>
      <c r="E224" s="193"/>
      <c r="O224" s="62"/>
      <c r="P224" s="62"/>
    </row>
    <row r="225" spans="3:16" s="188" customFormat="1" ht="17.149999999999999" customHeight="1">
      <c r="C225" s="193"/>
      <c r="D225" s="189"/>
      <c r="E225" s="193"/>
      <c r="O225" s="62"/>
      <c r="P225" s="62"/>
    </row>
    <row r="226" spans="3:16" s="188" customFormat="1" ht="17.149999999999999" customHeight="1">
      <c r="C226" s="193"/>
      <c r="D226" s="189"/>
      <c r="E226" s="193"/>
      <c r="O226" s="62"/>
      <c r="P226" s="62"/>
    </row>
    <row r="227" spans="3:16" s="188" customFormat="1" ht="17.149999999999999" customHeight="1">
      <c r="C227" s="193"/>
      <c r="D227" s="189"/>
      <c r="E227" s="193"/>
      <c r="O227" s="62"/>
      <c r="P227" s="62"/>
    </row>
    <row r="228" spans="3:16" s="188" customFormat="1" ht="17.149999999999999" customHeight="1">
      <c r="C228" s="193"/>
      <c r="D228" s="189"/>
      <c r="E228" s="193"/>
      <c r="O228" s="62"/>
      <c r="P228" s="62"/>
    </row>
    <row r="229" spans="3:16" s="188" customFormat="1" ht="17.149999999999999" customHeight="1">
      <c r="C229" s="193"/>
      <c r="D229" s="189"/>
      <c r="E229" s="193"/>
      <c r="O229" s="62"/>
      <c r="P229" s="62"/>
    </row>
    <row r="230" spans="3:16" s="188" customFormat="1" ht="17.149999999999999" customHeight="1">
      <c r="C230" s="193"/>
      <c r="D230" s="189"/>
      <c r="E230" s="193"/>
      <c r="O230" s="62"/>
      <c r="P230" s="62"/>
    </row>
    <row r="231" spans="3:16" s="188" customFormat="1" ht="17.149999999999999" customHeight="1">
      <c r="C231" s="193"/>
      <c r="D231" s="189"/>
      <c r="E231" s="193"/>
      <c r="O231" s="62"/>
      <c r="P231" s="62"/>
    </row>
    <row r="232" spans="3:16" s="188" customFormat="1" ht="17.149999999999999" customHeight="1">
      <c r="C232" s="193"/>
      <c r="D232" s="189"/>
      <c r="E232" s="193"/>
      <c r="O232" s="62"/>
      <c r="P232" s="62"/>
    </row>
    <row r="233" spans="3:16" s="188" customFormat="1" ht="17.149999999999999" customHeight="1">
      <c r="C233" s="193"/>
      <c r="D233" s="189"/>
      <c r="E233" s="193"/>
      <c r="O233" s="62"/>
      <c r="P233" s="62"/>
    </row>
    <row r="234" spans="3:16" s="188" customFormat="1" ht="17.149999999999999" customHeight="1">
      <c r="C234" s="193"/>
      <c r="D234" s="189"/>
      <c r="E234" s="193"/>
      <c r="O234" s="62"/>
      <c r="P234" s="62"/>
    </row>
    <row r="235" spans="3:16" s="188" customFormat="1" ht="17.149999999999999" customHeight="1">
      <c r="C235" s="193"/>
      <c r="D235" s="189"/>
      <c r="E235" s="193"/>
      <c r="O235" s="62"/>
      <c r="P235" s="62"/>
    </row>
    <row r="236" spans="3:16" s="188" customFormat="1" ht="17.149999999999999" customHeight="1">
      <c r="C236" s="193"/>
      <c r="D236" s="189"/>
      <c r="E236" s="193"/>
      <c r="O236" s="62"/>
      <c r="P236" s="62"/>
    </row>
    <row r="237" spans="3:16" s="188" customFormat="1" ht="17.149999999999999" customHeight="1">
      <c r="C237" s="193"/>
      <c r="D237" s="189"/>
      <c r="E237" s="193"/>
      <c r="O237" s="62"/>
      <c r="P237" s="62"/>
    </row>
    <row r="238" spans="3:16" s="188" customFormat="1" ht="17.149999999999999" customHeight="1">
      <c r="C238" s="193"/>
      <c r="D238" s="189"/>
      <c r="E238" s="193"/>
      <c r="O238" s="62"/>
      <c r="P238" s="62"/>
    </row>
    <row r="239" spans="3:16" s="188" customFormat="1" ht="17.149999999999999" customHeight="1">
      <c r="C239" s="193"/>
      <c r="D239" s="189"/>
      <c r="E239" s="193"/>
      <c r="O239" s="62"/>
      <c r="P239" s="62"/>
    </row>
    <row r="240" spans="3:16" s="188" customFormat="1" ht="17.149999999999999" customHeight="1">
      <c r="C240" s="193"/>
      <c r="D240" s="189"/>
      <c r="E240" s="193"/>
      <c r="O240" s="62"/>
      <c r="P240" s="62"/>
    </row>
    <row r="241" spans="3:16" s="188" customFormat="1" ht="17.149999999999999" customHeight="1">
      <c r="C241" s="193"/>
      <c r="D241" s="189"/>
      <c r="E241" s="193"/>
      <c r="O241" s="62"/>
      <c r="P241" s="62"/>
    </row>
    <row r="242" spans="3:16" s="188" customFormat="1" ht="17.149999999999999" customHeight="1">
      <c r="C242" s="193"/>
      <c r="D242" s="189"/>
      <c r="E242" s="193"/>
      <c r="O242" s="62"/>
      <c r="P242" s="62"/>
    </row>
    <row r="243" spans="3:16" s="188" customFormat="1" ht="17.149999999999999" customHeight="1">
      <c r="C243" s="193"/>
      <c r="D243" s="189"/>
      <c r="E243" s="193"/>
      <c r="O243" s="62"/>
      <c r="P243" s="62"/>
    </row>
    <row r="244" spans="3:16" s="188" customFormat="1" ht="17.149999999999999" customHeight="1">
      <c r="C244" s="193"/>
      <c r="D244" s="189"/>
      <c r="E244" s="193"/>
      <c r="O244" s="62"/>
      <c r="P244" s="62"/>
    </row>
    <row r="245" spans="3:16" s="188" customFormat="1" ht="17.149999999999999" customHeight="1">
      <c r="C245" s="193"/>
      <c r="D245" s="189"/>
      <c r="E245" s="193"/>
      <c r="O245" s="62"/>
      <c r="P245" s="62"/>
    </row>
    <row r="246" spans="3:16" s="188" customFormat="1" ht="17.149999999999999" customHeight="1">
      <c r="C246" s="193"/>
      <c r="D246" s="189"/>
      <c r="E246" s="193"/>
      <c r="O246" s="62"/>
      <c r="P246" s="62"/>
    </row>
    <row r="247" spans="3:16" s="188" customFormat="1" ht="17.149999999999999" customHeight="1">
      <c r="C247" s="193"/>
      <c r="D247" s="189"/>
      <c r="E247" s="193"/>
      <c r="O247" s="62"/>
      <c r="P247" s="62"/>
    </row>
    <row r="248" spans="3:16" s="188" customFormat="1" ht="17.149999999999999" customHeight="1">
      <c r="C248" s="193"/>
      <c r="D248" s="189"/>
      <c r="E248" s="193"/>
      <c r="O248" s="62"/>
      <c r="P248" s="62"/>
    </row>
    <row r="249" spans="3:16" s="188" customFormat="1" ht="17.149999999999999" customHeight="1">
      <c r="C249" s="193"/>
      <c r="D249" s="189"/>
      <c r="E249" s="193"/>
      <c r="O249" s="62"/>
      <c r="P249" s="62"/>
    </row>
    <row r="250" spans="3:16" s="188" customFormat="1" ht="17.149999999999999" customHeight="1">
      <c r="C250" s="193"/>
      <c r="D250" s="189"/>
      <c r="E250" s="193"/>
      <c r="O250" s="62"/>
      <c r="P250" s="62"/>
    </row>
    <row r="251" spans="3:16" s="188" customFormat="1" ht="17.149999999999999" customHeight="1">
      <c r="C251" s="193"/>
      <c r="D251" s="189"/>
      <c r="E251" s="193"/>
      <c r="O251" s="62"/>
      <c r="P251" s="62"/>
    </row>
    <row r="252" spans="3:16" s="188" customFormat="1" ht="17.149999999999999" customHeight="1">
      <c r="C252" s="193"/>
      <c r="D252" s="189"/>
      <c r="E252" s="193"/>
      <c r="O252" s="62"/>
      <c r="P252" s="62"/>
    </row>
    <row r="253" spans="3:16" s="188" customFormat="1" ht="17.149999999999999" customHeight="1">
      <c r="C253" s="193"/>
      <c r="D253" s="189"/>
      <c r="E253" s="193"/>
      <c r="O253" s="62"/>
      <c r="P253" s="62"/>
    </row>
    <row r="254" spans="3:16" s="188" customFormat="1" ht="17.149999999999999" customHeight="1">
      <c r="C254" s="193"/>
      <c r="D254" s="189"/>
      <c r="E254" s="193"/>
      <c r="O254" s="62"/>
      <c r="P254" s="62"/>
    </row>
    <row r="255" spans="3:16" s="188" customFormat="1" ht="17.149999999999999" customHeight="1">
      <c r="C255" s="193"/>
      <c r="D255" s="189"/>
      <c r="E255" s="193"/>
      <c r="O255" s="62"/>
      <c r="P255" s="62"/>
    </row>
    <row r="256" spans="3:16" s="188" customFormat="1" ht="17.149999999999999" customHeight="1">
      <c r="C256" s="193"/>
      <c r="D256" s="189"/>
      <c r="E256" s="193"/>
      <c r="O256" s="62"/>
      <c r="P256" s="62"/>
    </row>
    <row r="257" spans="3:16" s="188" customFormat="1" ht="17.149999999999999" customHeight="1">
      <c r="C257" s="193"/>
      <c r="D257" s="189"/>
      <c r="E257" s="193"/>
      <c r="O257" s="62"/>
      <c r="P257" s="62"/>
    </row>
    <row r="258" spans="3:16" s="188" customFormat="1" ht="17.149999999999999" customHeight="1">
      <c r="C258" s="193"/>
      <c r="D258" s="189"/>
      <c r="E258" s="193"/>
      <c r="O258" s="62"/>
      <c r="P258" s="62"/>
    </row>
    <row r="259" spans="3:16" s="188" customFormat="1" ht="17.149999999999999" customHeight="1">
      <c r="C259" s="193"/>
      <c r="D259" s="189"/>
      <c r="E259" s="193"/>
      <c r="O259" s="62"/>
      <c r="P259" s="62"/>
    </row>
    <row r="260" spans="3:16" s="188" customFormat="1" ht="17.149999999999999" customHeight="1">
      <c r="C260" s="193"/>
      <c r="D260" s="189"/>
      <c r="E260" s="193"/>
      <c r="O260" s="62"/>
      <c r="P260" s="62"/>
    </row>
    <row r="261" spans="3:16" s="188" customFormat="1" ht="17.149999999999999" customHeight="1">
      <c r="C261" s="193"/>
      <c r="D261" s="189"/>
      <c r="E261" s="193"/>
      <c r="O261" s="62"/>
      <c r="P261" s="62"/>
    </row>
    <row r="262" spans="3:16" s="188" customFormat="1" ht="17.149999999999999" customHeight="1">
      <c r="C262" s="193"/>
      <c r="D262" s="189"/>
      <c r="E262" s="193"/>
      <c r="O262" s="62"/>
      <c r="P262" s="62"/>
    </row>
    <row r="263" spans="3:16" s="188" customFormat="1" ht="17.149999999999999" customHeight="1">
      <c r="C263" s="193"/>
      <c r="D263" s="189"/>
      <c r="E263" s="193"/>
      <c r="O263" s="62"/>
      <c r="P263" s="62"/>
    </row>
    <row r="264" spans="3:16" s="188" customFormat="1" ht="17.149999999999999" customHeight="1">
      <c r="C264" s="193"/>
      <c r="D264" s="189"/>
      <c r="E264" s="193"/>
      <c r="O264" s="62"/>
      <c r="P264" s="62"/>
    </row>
    <row r="265" spans="3:16" s="188" customFormat="1" ht="17.149999999999999" customHeight="1">
      <c r="C265" s="193"/>
      <c r="D265" s="189"/>
      <c r="E265" s="193"/>
      <c r="O265" s="62"/>
      <c r="P265" s="62"/>
    </row>
    <row r="266" spans="3:16" s="188" customFormat="1" ht="17.149999999999999" customHeight="1">
      <c r="C266" s="193"/>
      <c r="D266" s="189"/>
      <c r="E266" s="193"/>
      <c r="O266" s="62"/>
      <c r="P266" s="62"/>
    </row>
    <row r="267" spans="3:16" s="188" customFormat="1" ht="17.149999999999999" customHeight="1">
      <c r="C267" s="193"/>
      <c r="D267" s="189"/>
      <c r="E267" s="193"/>
      <c r="O267" s="62"/>
      <c r="P267" s="62"/>
    </row>
    <row r="268" spans="3:16" s="188" customFormat="1" ht="17.149999999999999" customHeight="1">
      <c r="C268" s="193"/>
      <c r="D268" s="189"/>
      <c r="E268" s="193"/>
      <c r="O268" s="62"/>
      <c r="P268" s="62"/>
    </row>
    <row r="269" spans="3:16" s="188" customFormat="1" ht="17.149999999999999" customHeight="1">
      <c r="C269" s="193"/>
      <c r="D269" s="189"/>
      <c r="E269" s="193"/>
      <c r="O269" s="62"/>
      <c r="P269" s="62"/>
    </row>
    <row r="270" spans="3:16" s="188" customFormat="1" ht="17.149999999999999" customHeight="1">
      <c r="C270" s="193"/>
      <c r="D270" s="189"/>
      <c r="E270" s="193"/>
      <c r="O270" s="62"/>
      <c r="P270" s="62"/>
    </row>
    <row r="271" spans="3:16" s="188" customFormat="1" ht="17.149999999999999" customHeight="1">
      <c r="C271" s="193"/>
      <c r="D271" s="189"/>
      <c r="E271" s="193"/>
      <c r="O271" s="62"/>
      <c r="P271" s="62"/>
    </row>
    <row r="272" spans="3:16" s="188" customFormat="1" ht="17.149999999999999" customHeight="1">
      <c r="C272" s="193"/>
      <c r="D272" s="189"/>
      <c r="E272" s="193"/>
      <c r="O272" s="62"/>
      <c r="P272" s="62"/>
    </row>
    <row r="273" spans="3:16" s="188" customFormat="1" ht="17.149999999999999" customHeight="1">
      <c r="C273" s="193"/>
      <c r="D273" s="189"/>
      <c r="E273" s="193"/>
      <c r="O273" s="62"/>
      <c r="P273" s="62"/>
    </row>
    <row r="274" spans="3:16" s="188" customFormat="1" ht="17.149999999999999" customHeight="1">
      <c r="C274" s="193"/>
      <c r="D274" s="189"/>
      <c r="E274" s="193"/>
      <c r="O274" s="62"/>
      <c r="P274" s="62"/>
    </row>
    <row r="275" spans="3:16" s="188" customFormat="1" ht="17.149999999999999" customHeight="1">
      <c r="C275" s="193"/>
      <c r="D275" s="189"/>
      <c r="E275" s="193"/>
      <c r="O275" s="62"/>
      <c r="P275" s="62"/>
    </row>
    <row r="276" spans="3:16" s="188" customFormat="1" ht="17.149999999999999" customHeight="1">
      <c r="C276" s="193"/>
      <c r="D276" s="189"/>
      <c r="E276" s="193"/>
      <c r="O276" s="62"/>
      <c r="P276" s="62"/>
    </row>
    <row r="277" spans="3:16" s="188" customFormat="1" ht="17.149999999999999" customHeight="1">
      <c r="C277" s="193"/>
      <c r="D277" s="189"/>
      <c r="E277" s="193"/>
      <c r="O277" s="62"/>
      <c r="P277" s="62"/>
    </row>
    <row r="278" spans="3:16" s="188" customFormat="1" ht="17.149999999999999" customHeight="1">
      <c r="C278" s="193"/>
      <c r="D278" s="189"/>
      <c r="E278" s="193"/>
      <c r="O278" s="62"/>
      <c r="P278" s="62"/>
    </row>
    <row r="279" spans="3:16" s="188" customFormat="1" ht="17.149999999999999" customHeight="1">
      <c r="C279" s="193"/>
      <c r="D279" s="189"/>
      <c r="E279" s="193"/>
      <c r="O279" s="62"/>
      <c r="P279" s="62"/>
    </row>
    <row r="280" spans="3:16" s="188" customFormat="1" ht="17.149999999999999" customHeight="1">
      <c r="C280" s="193"/>
      <c r="D280" s="189"/>
      <c r="E280" s="193"/>
      <c r="O280" s="62"/>
      <c r="P280" s="62"/>
    </row>
    <row r="281" spans="3:16" s="188" customFormat="1" ht="17.149999999999999" customHeight="1">
      <c r="C281" s="193"/>
      <c r="D281" s="189"/>
      <c r="E281" s="193"/>
      <c r="O281" s="62"/>
      <c r="P281" s="62"/>
    </row>
    <row r="282" spans="3:16" s="188" customFormat="1" ht="17.149999999999999" customHeight="1">
      <c r="C282" s="193"/>
      <c r="D282" s="189"/>
      <c r="E282" s="193"/>
      <c r="O282" s="62"/>
      <c r="P282" s="62"/>
    </row>
    <row r="283" spans="3:16" s="188" customFormat="1" ht="17.149999999999999" customHeight="1">
      <c r="C283" s="193"/>
      <c r="D283" s="189"/>
      <c r="E283" s="193"/>
      <c r="O283" s="62"/>
      <c r="P283" s="62"/>
    </row>
    <row r="284" spans="3:16" s="188" customFormat="1" ht="17.149999999999999" customHeight="1">
      <c r="C284" s="193"/>
      <c r="D284" s="189"/>
      <c r="E284" s="193"/>
      <c r="O284" s="62"/>
      <c r="P284" s="62"/>
    </row>
    <row r="285" spans="3:16" s="188" customFormat="1" ht="17.149999999999999" customHeight="1">
      <c r="C285" s="193"/>
      <c r="D285" s="189"/>
      <c r="E285" s="193"/>
      <c r="O285" s="62"/>
      <c r="P285" s="62"/>
    </row>
    <row r="286" spans="3:16" s="188" customFormat="1" ht="17.149999999999999" customHeight="1">
      <c r="C286" s="193"/>
      <c r="D286" s="189"/>
      <c r="E286" s="193"/>
      <c r="O286" s="62"/>
      <c r="P286" s="62"/>
    </row>
    <row r="287" spans="3:16" s="188" customFormat="1" ht="17.149999999999999" customHeight="1">
      <c r="C287" s="193"/>
      <c r="D287" s="189"/>
      <c r="E287" s="193"/>
      <c r="O287" s="62"/>
      <c r="P287" s="62"/>
    </row>
    <row r="288" spans="3:16" s="188" customFormat="1" ht="17.149999999999999" customHeight="1">
      <c r="C288" s="193"/>
      <c r="D288" s="189"/>
      <c r="E288" s="193"/>
      <c r="O288" s="62"/>
      <c r="P288" s="62"/>
    </row>
    <row r="289" spans="3:16" s="188" customFormat="1" ht="17.149999999999999" customHeight="1">
      <c r="C289" s="193"/>
      <c r="D289" s="189"/>
      <c r="E289" s="193"/>
      <c r="O289" s="62"/>
      <c r="P289" s="62"/>
    </row>
    <row r="290" spans="3:16" s="188" customFormat="1" ht="17.149999999999999" customHeight="1">
      <c r="C290" s="193"/>
      <c r="D290" s="189"/>
      <c r="E290" s="193"/>
      <c r="O290" s="62"/>
      <c r="P290" s="62"/>
    </row>
    <row r="291" spans="3:16" s="188" customFormat="1" ht="17.149999999999999" customHeight="1">
      <c r="C291" s="193"/>
      <c r="D291" s="189"/>
      <c r="E291" s="193"/>
      <c r="O291" s="62"/>
      <c r="P291" s="62"/>
    </row>
    <row r="292" spans="3:16" s="188" customFormat="1" ht="17.149999999999999" customHeight="1">
      <c r="C292" s="193"/>
      <c r="D292" s="189"/>
      <c r="E292" s="193"/>
      <c r="O292" s="62"/>
      <c r="P292" s="62"/>
    </row>
    <row r="293" spans="3:16" s="188" customFormat="1" ht="17.149999999999999" customHeight="1">
      <c r="C293" s="193"/>
      <c r="D293" s="189"/>
      <c r="E293" s="193"/>
      <c r="O293" s="62"/>
      <c r="P293" s="62"/>
    </row>
    <row r="294" spans="3:16" s="188" customFormat="1" ht="17.149999999999999" customHeight="1">
      <c r="C294" s="193"/>
      <c r="D294" s="189"/>
      <c r="E294" s="193"/>
      <c r="O294" s="62"/>
      <c r="P294" s="62"/>
    </row>
    <row r="295" spans="3:16" s="188" customFormat="1" ht="17.149999999999999" customHeight="1">
      <c r="C295" s="193"/>
      <c r="D295" s="189"/>
      <c r="E295" s="193"/>
      <c r="O295" s="62"/>
      <c r="P295" s="62"/>
    </row>
    <row r="296" spans="3:16" s="188" customFormat="1" ht="17.149999999999999" customHeight="1">
      <c r="C296" s="193"/>
      <c r="D296" s="189"/>
      <c r="E296" s="193"/>
      <c r="O296" s="62"/>
      <c r="P296" s="62"/>
    </row>
    <row r="297" spans="3:16" s="188" customFormat="1" ht="17.149999999999999" customHeight="1">
      <c r="C297" s="193"/>
      <c r="D297" s="189"/>
      <c r="E297" s="193"/>
      <c r="O297" s="62"/>
      <c r="P297" s="62"/>
    </row>
    <row r="298" spans="3:16" s="188" customFormat="1" ht="17.149999999999999" customHeight="1">
      <c r="C298" s="193"/>
      <c r="D298" s="189"/>
      <c r="E298" s="193"/>
      <c r="O298" s="62"/>
      <c r="P298" s="62"/>
    </row>
    <row r="299" spans="3:16" s="188" customFormat="1" ht="17.149999999999999" customHeight="1">
      <c r="C299" s="193"/>
      <c r="D299" s="189"/>
      <c r="E299" s="193"/>
      <c r="O299" s="62"/>
      <c r="P299" s="62"/>
    </row>
    <row r="300" spans="3:16" s="188" customFormat="1" ht="17.149999999999999" customHeight="1">
      <c r="C300" s="193"/>
      <c r="D300" s="189"/>
      <c r="E300" s="193"/>
      <c r="O300" s="62"/>
      <c r="P300" s="62"/>
    </row>
    <row r="301" spans="3:16" s="188" customFormat="1" ht="17.149999999999999" customHeight="1">
      <c r="C301" s="193"/>
      <c r="D301" s="189"/>
      <c r="E301" s="193"/>
      <c r="O301" s="62"/>
      <c r="P301" s="62"/>
    </row>
    <row r="302" spans="3:16" s="188" customFormat="1" ht="17.149999999999999" customHeight="1">
      <c r="C302" s="193"/>
      <c r="D302" s="189"/>
      <c r="E302" s="193"/>
      <c r="O302" s="62"/>
      <c r="P302" s="62"/>
    </row>
    <row r="303" spans="3:16" s="188" customFormat="1" ht="17.149999999999999" customHeight="1">
      <c r="C303" s="193"/>
      <c r="D303" s="189"/>
      <c r="E303" s="193"/>
      <c r="O303" s="62"/>
      <c r="P303" s="62"/>
    </row>
    <row r="304" spans="3:16" s="188" customFormat="1" ht="17.149999999999999" customHeight="1">
      <c r="C304" s="193"/>
      <c r="D304" s="189"/>
      <c r="E304" s="193"/>
      <c r="O304" s="62"/>
      <c r="P304" s="62"/>
    </row>
    <row r="305" spans="3:16" s="188" customFormat="1" ht="17.149999999999999" customHeight="1">
      <c r="C305" s="193"/>
      <c r="D305" s="189"/>
      <c r="E305" s="193"/>
      <c r="O305" s="62"/>
      <c r="P305" s="62"/>
    </row>
    <row r="306" spans="3:16" s="188" customFormat="1" ht="17.149999999999999" customHeight="1">
      <c r="C306" s="193"/>
      <c r="D306" s="189"/>
      <c r="E306" s="193"/>
      <c r="O306" s="62"/>
      <c r="P306" s="62"/>
    </row>
    <row r="307" spans="3:16" s="188" customFormat="1" ht="17.149999999999999" customHeight="1">
      <c r="C307" s="193"/>
      <c r="D307" s="189"/>
      <c r="E307" s="193"/>
      <c r="O307" s="62"/>
      <c r="P307" s="62"/>
    </row>
    <row r="308" spans="3:16" s="188" customFormat="1" ht="17.149999999999999" customHeight="1">
      <c r="C308" s="193"/>
      <c r="D308" s="189"/>
      <c r="E308" s="193"/>
      <c r="O308" s="62"/>
      <c r="P308" s="62"/>
    </row>
    <row r="309" spans="3:16" s="188" customFormat="1" ht="17.149999999999999" customHeight="1">
      <c r="C309" s="193"/>
      <c r="D309" s="189"/>
      <c r="E309" s="193"/>
      <c r="O309" s="62"/>
      <c r="P309" s="62"/>
    </row>
    <row r="310" spans="3:16" s="188" customFormat="1" ht="17.149999999999999" customHeight="1">
      <c r="C310" s="193"/>
      <c r="D310" s="189"/>
      <c r="E310" s="193"/>
      <c r="O310" s="62"/>
      <c r="P310" s="62"/>
    </row>
    <row r="311" spans="3:16" s="188" customFormat="1" ht="17.149999999999999" customHeight="1">
      <c r="C311" s="193"/>
      <c r="D311" s="189"/>
      <c r="E311" s="193"/>
      <c r="O311" s="62"/>
      <c r="P311" s="62"/>
    </row>
    <row r="312" spans="3:16" s="188" customFormat="1" ht="17.149999999999999" customHeight="1">
      <c r="C312" s="193"/>
      <c r="D312" s="189"/>
      <c r="E312" s="193"/>
      <c r="O312" s="62"/>
      <c r="P312" s="62"/>
    </row>
    <row r="313" spans="3:16" s="188" customFormat="1" ht="17.149999999999999" customHeight="1">
      <c r="C313" s="193"/>
      <c r="D313" s="189"/>
      <c r="E313" s="193"/>
      <c r="O313" s="62"/>
      <c r="P313" s="62"/>
    </row>
    <row r="314" spans="3:16" s="188" customFormat="1" ht="17.149999999999999" customHeight="1">
      <c r="C314" s="193"/>
      <c r="D314" s="189"/>
      <c r="E314" s="193"/>
      <c r="O314" s="62"/>
      <c r="P314" s="62"/>
    </row>
    <row r="315" spans="3:16" s="188" customFormat="1" ht="17.149999999999999" customHeight="1">
      <c r="C315" s="193"/>
      <c r="D315" s="189"/>
      <c r="E315" s="193"/>
      <c r="O315" s="62"/>
      <c r="P315" s="62"/>
    </row>
    <row r="316" spans="3:16" s="188" customFormat="1" ht="17.149999999999999" customHeight="1">
      <c r="C316" s="193"/>
      <c r="D316" s="189"/>
      <c r="E316" s="193"/>
      <c r="O316" s="62"/>
      <c r="P316" s="62"/>
    </row>
    <row r="317" spans="3:16" s="188" customFormat="1" ht="17.149999999999999" customHeight="1">
      <c r="C317" s="193"/>
      <c r="D317" s="189"/>
      <c r="E317" s="193"/>
      <c r="O317" s="62"/>
      <c r="P317" s="62"/>
    </row>
    <row r="318" spans="3:16" s="188" customFormat="1" ht="17.149999999999999" customHeight="1">
      <c r="C318" s="193"/>
      <c r="D318" s="189"/>
      <c r="E318" s="193"/>
      <c r="O318" s="62"/>
      <c r="P318" s="62"/>
    </row>
    <row r="319" spans="3:16" s="188" customFormat="1" ht="17.149999999999999" customHeight="1">
      <c r="C319" s="193"/>
      <c r="D319" s="189"/>
      <c r="E319" s="193"/>
      <c r="O319" s="62"/>
      <c r="P319" s="62"/>
    </row>
    <row r="320" spans="3:16" s="188" customFormat="1" ht="17.149999999999999" customHeight="1">
      <c r="C320" s="193"/>
      <c r="D320" s="189"/>
      <c r="E320" s="193"/>
      <c r="O320" s="62"/>
      <c r="P320" s="62"/>
    </row>
    <row r="321" spans="3:16" s="188" customFormat="1" ht="17.149999999999999" customHeight="1">
      <c r="C321" s="193"/>
      <c r="D321" s="189"/>
      <c r="E321" s="193"/>
      <c r="O321" s="62"/>
      <c r="P321" s="62"/>
    </row>
    <row r="322" spans="3:16" s="188" customFormat="1" ht="17.149999999999999" customHeight="1">
      <c r="C322" s="193"/>
      <c r="D322" s="189"/>
      <c r="E322" s="193"/>
      <c r="O322" s="62"/>
      <c r="P322" s="62"/>
    </row>
    <row r="323" spans="3:16" s="188" customFormat="1" ht="17.149999999999999" customHeight="1">
      <c r="C323" s="193"/>
      <c r="D323" s="189"/>
      <c r="E323" s="193"/>
      <c r="O323" s="62"/>
      <c r="P323" s="62"/>
    </row>
    <row r="324" spans="3:16" s="188" customFormat="1" ht="17.149999999999999" customHeight="1">
      <c r="C324" s="193"/>
      <c r="D324" s="189"/>
      <c r="E324" s="193"/>
      <c r="O324" s="62"/>
      <c r="P324" s="62"/>
    </row>
    <row r="325" spans="3:16" s="188" customFormat="1" ht="17.149999999999999" customHeight="1">
      <c r="C325" s="193"/>
      <c r="D325" s="189"/>
      <c r="E325" s="193"/>
      <c r="O325" s="62"/>
      <c r="P325" s="62"/>
    </row>
    <row r="326" spans="3:16" s="188" customFormat="1" ht="17.149999999999999" customHeight="1">
      <c r="C326" s="193"/>
      <c r="D326" s="189"/>
      <c r="E326" s="193"/>
      <c r="O326" s="62"/>
      <c r="P326" s="62"/>
    </row>
    <row r="327" spans="3:16" s="188" customFormat="1" ht="17.149999999999999" customHeight="1">
      <c r="C327" s="193"/>
      <c r="D327" s="189"/>
      <c r="E327" s="193"/>
      <c r="O327" s="62"/>
      <c r="P327" s="62"/>
    </row>
    <row r="328" spans="3:16" s="188" customFormat="1" ht="17.149999999999999" customHeight="1">
      <c r="C328" s="193"/>
      <c r="D328" s="189"/>
      <c r="E328" s="193"/>
      <c r="O328" s="62"/>
      <c r="P328" s="62"/>
    </row>
    <row r="329" spans="3:16" s="188" customFormat="1" ht="17.149999999999999" customHeight="1">
      <c r="C329" s="193"/>
      <c r="D329" s="189"/>
      <c r="E329" s="193"/>
      <c r="O329" s="62"/>
      <c r="P329" s="62"/>
    </row>
    <row r="330" spans="3:16" s="188" customFormat="1" ht="17.149999999999999" customHeight="1">
      <c r="C330" s="193"/>
      <c r="D330" s="189"/>
      <c r="E330" s="193"/>
      <c r="O330" s="62"/>
      <c r="P330" s="62"/>
    </row>
    <row r="331" spans="3:16" s="188" customFormat="1" ht="17.149999999999999" customHeight="1">
      <c r="C331" s="193"/>
      <c r="D331" s="189"/>
      <c r="E331" s="193"/>
      <c r="O331" s="62"/>
      <c r="P331" s="62"/>
    </row>
    <row r="332" spans="3:16" s="188" customFormat="1" ht="17.149999999999999" customHeight="1">
      <c r="C332" s="193"/>
      <c r="D332" s="189"/>
      <c r="E332" s="193"/>
      <c r="O332" s="62"/>
      <c r="P332" s="62"/>
    </row>
    <row r="333" spans="3:16" s="188" customFormat="1" ht="17.149999999999999" customHeight="1">
      <c r="C333" s="193"/>
      <c r="D333" s="189"/>
      <c r="E333" s="193"/>
      <c r="O333" s="62"/>
      <c r="P333" s="62"/>
    </row>
    <row r="334" spans="3:16" s="188" customFormat="1" ht="17.149999999999999" customHeight="1">
      <c r="C334" s="193"/>
      <c r="D334" s="189"/>
      <c r="E334" s="193"/>
      <c r="O334" s="62"/>
      <c r="P334" s="62"/>
    </row>
    <row r="335" spans="3:16" s="188" customFormat="1" ht="17.149999999999999" customHeight="1">
      <c r="C335" s="193"/>
      <c r="D335" s="189"/>
      <c r="E335" s="193"/>
      <c r="O335" s="62"/>
      <c r="P335" s="62"/>
    </row>
    <row r="336" spans="3:16" s="188" customFormat="1" ht="17.149999999999999" customHeight="1">
      <c r="C336" s="193"/>
      <c r="D336" s="189"/>
      <c r="E336" s="193"/>
      <c r="O336" s="62"/>
      <c r="P336" s="62"/>
    </row>
    <row r="337" spans="3:16" s="188" customFormat="1" ht="17.149999999999999" customHeight="1">
      <c r="C337" s="193"/>
      <c r="D337" s="189"/>
      <c r="E337" s="193"/>
      <c r="O337" s="62"/>
      <c r="P337" s="62"/>
    </row>
    <row r="338" spans="3:16" s="188" customFormat="1" ht="17.149999999999999" customHeight="1">
      <c r="C338" s="193"/>
      <c r="D338" s="189"/>
      <c r="E338" s="193"/>
      <c r="O338" s="62"/>
      <c r="P338" s="62"/>
    </row>
    <row r="339" spans="3:16" s="188" customFormat="1" ht="17.149999999999999" customHeight="1">
      <c r="C339" s="193"/>
      <c r="D339" s="189"/>
      <c r="E339" s="193"/>
      <c r="O339" s="62"/>
      <c r="P339" s="62"/>
    </row>
    <row r="340" spans="3:16" s="188" customFormat="1" ht="17.149999999999999" customHeight="1">
      <c r="C340" s="193"/>
      <c r="D340" s="189"/>
      <c r="E340" s="193"/>
      <c r="O340" s="62"/>
      <c r="P340" s="62"/>
    </row>
    <row r="341" spans="3:16" s="188" customFormat="1" ht="17.149999999999999" customHeight="1">
      <c r="C341" s="193"/>
      <c r="D341" s="189"/>
      <c r="E341" s="193"/>
      <c r="O341" s="62"/>
      <c r="P341" s="62"/>
    </row>
    <row r="342" spans="3:16" s="188" customFormat="1" ht="17.149999999999999" customHeight="1">
      <c r="C342" s="193"/>
      <c r="D342" s="189"/>
      <c r="E342" s="193"/>
      <c r="O342" s="62"/>
      <c r="P342" s="62"/>
    </row>
    <row r="343" spans="3:16" s="188" customFormat="1" ht="17.149999999999999" customHeight="1">
      <c r="C343" s="193"/>
      <c r="D343" s="189"/>
      <c r="E343" s="193"/>
      <c r="O343" s="62"/>
      <c r="P343" s="62"/>
    </row>
    <row r="344" spans="3:16" s="188" customFormat="1" ht="17.149999999999999" customHeight="1">
      <c r="C344" s="193"/>
      <c r="D344" s="189"/>
      <c r="E344" s="193"/>
      <c r="O344" s="62"/>
      <c r="P344" s="62"/>
    </row>
    <row r="345" spans="3:16" s="188" customFormat="1" ht="17.149999999999999" customHeight="1">
      <c r="C345" s="193"/>
      <c r="D345" s="189"/>
      <c r="E345" s="193"/>
      <c r="O345" s="62"/>
      <c r="P345" s="62"/>
    </row>
    <row r="346" spans="3:16" s="188" customFormat="1" ht="17.149999999999999" customHeight="1">
      <c r="C346" s="193"/>
      <c r="D346" s="189"/>
      <c r="E346" s="193"/>
      <c r="O346" s="62"/>
      <c r="P346" s="62"/>
    </row>
    <row r="347" spans="3:16" s="188" customFormat="1" ht="17.149999999999999" customHeight="1">
      <c r="C347" s="193"/>
      <c r="D347" s="189"/>
      <c r="E347" s="193"/>
      <c r="O347" s="62"/>
      <c r="P347" s="62"/>
    </row>
    <row r="348" spans="3:16" s="188" customFormat="1" ht="17.149999999999999" customHeight="1">
      <c r="C348" s="193"/>
      <c r="D348" s="189"/>
      <c r="E348" s="193"/>
      <c r="O348" s="62"/>
      <c r="P348" s="62"/>
    </row>
    <row r="349" spans="3:16" s="188" customFormat="1" ht="17.149999999999999" customHeight="1">
      <c r="C349" s="193"/>
      <c r="D349" s="189"/>
      <c r="E349" s="193"/>
      <c r="O349" s="62"/>
      <c r="P349" s="62"/>
    </row>
    <row r="350" spans="3:16" s="188" customFormat="1" ht="17.149999999999999" customHeight="1">
      <c r="C350" s="193"/>
      <c r="D350" s="189"/>
      <c r="E350" s="193"/>
      <c r="O350" s="62"/>
      <c r="P350" s="62"/>
    </row>
    <row r="351" spans="3:16" s="188" customFormat="1" ht="17.149999999999999" customHeight="1">
      <c r="C351" s="193"/>
      <c r="D351" s="189"/>
      <c r="E351" s="193"/>
      <c r="O351" s="62"/>
      <c r="P351" s="62"/>
    </row>
    <row r="352" spans="3:16" s="188" customFormat="1" ht="17.149999999999999" customHeight="1">
      <c r="C352" s="193"/>
      <c r="D352" s="189"/>
      <c r="E352" s="193"/>
      <c r="O352" s="62"/>
      <c r="P352" s="62"/>
    </row>
    <row r="353" spans="3:16" s="188" customFormat="1" ht="17.149999999999999" customHeight="1">
      <c r="C353" s="193"/>
      <c r="D353" s="189"/>
      <c r="E353" s="193"/>
      <c r="O353" s="62"/>
      <c r="P353" s="62"/>
    </row>
    <row r="354" spans="3:16" s="188" customFormat="1" ht="17.149999999999999" customHeight="1">
      <c r="C354" s="193"/>
      <c r="D354" s="189"/>
      <c r="E354" s="193"/>
      <c r="O354" s="62"/>
      <c r="P354" s="62"/>
    </row>
    <row r="355" spans="3:16" s="188" customFormat="1" ht="17.149999999999999" customHeight="1">
      <c r="C355" s="193"/>
      <c r="D355" s="189"/>
      <c r="E355" s="193"/>
      <c r="O355" s="62"/>
      <c r="P355" s="62"/>
    </row>
    <row r="356" spans="3:16" s="188" customFormat="1" ht="17.149999999999999" customHeight="1">
      <c r="C356" s="193"/>
      <c r="D356" s="189"/>
      <c r="E356" s="193"/>
      <c r="O356" s="62"/>
      <c r="P356" s="62"/>
    </row>
    <row r="357" spans="3:16" s="188" customFormat="1" ht="17.149999999999999" customHeight="1">
      <c r="C357" s="193"/>
      <c r="D357" s="189"/>
      <c r="E357" s="193"/>
      <c r="O357" s="62"/>
      <c r="P357" s="62"/>
    </row>
    <row r="358" spans="3:16" s="188" customFormat="1" ht="17.149999999999999" customHeight="1">
      <c r="C358" s="193"/>
      <c r="D358" s="189"/>
      <c r="E358" s="193"/>
      <c r="O358" s="62"/>
      <c r="P358" s="62"/>
    </row>
    <row r="359" spans="3:16" s="188" customFormat="1" ht="17.149999999999999" customHeight="1">
      <c r="C359" s="193"/>
      <c r="D359" s="189"/>
      <c r="E359" s="193"/>
      <c r="O359" s="62"/>
      <c r="P359" s="62"/>
    </row>
    <row r="360" spans="3:16" s="188" customFormat="1" ht="17.149999999999999" customHeight="1">
      <c r="C360" s="193"/>
      <c r="D360" s="189"/>
      <c r="E360" s="193"/>
      <c r="O360" s="62"/>
      <c r="P360" s="62"/>
    </row>
    <row r="361" spans="3:16" s="188" customFormat="1" ht="17.149999999999999" customHeight="1">
      <c r="C361" s="193"/>
      <c r="D361" s="189"/>
      <c r="E361" s="193"/>
      <c r="O361" s="62"/>
      <c r="P361" s="62"/>
    </row>
    <row r="362" spans="3:16" s="188" customFormat="1" ht="17.149999999999999" customHeight="1">
      <c r="C362" s="193"/>
      <c r="D362" s="189"/>
      <c r="E362" s="193"/>
      <c r="O362" s="62"/>
      <c r="P362" s="62"/>
    </row>
    <row r="363" spans="3:16" s="188" customFormat="1" ht="17.149999999999999" customHeight="1">
      <c r="C363" s="193"/>
      <c r="D363" s="189"/>
      <c r="E363" s="193"/>
      <c r="O363" s="62"/>
      <c r="P363" s="62"/>
    </row>
    <row r="364" spans="3:16" s="188" customFormat="1" ht="17.149999999999999" customHeight="1">
      <c r="C364" s="193"/>
      <c r="D364" s="189"/>
      <c r="E364" s="193"/>
      <c r="O364" s="62"/>
      <c r="P364" s="62"/>
    </row>
    <row r="365" spans="3:16" s="188" customFormat="1" ht="17.149999999999999" customHeight="1">
      <c r="C365" s="193"/>
      <c r="D365" s="189"/>
      <c r="E365" s="193"/>
      <c r="O365" s="62"/>
      <c r="P365" s="62"/>
    </row>
    <row r="366" spans="3:16" s="188" customFormat="1" ht="17.149999999999999" customHeight="1">
      <c r="C366" s="193"/>
      <c r="D366" s="189"/>
      <c r="E366" s="193"/>
      <c r="O366" s="62"/>
      <c r="P366" s="62"/>
    </row>
    <row r="367" spans="3:16" s="188" customFormat="1" ht="17.149999999999999" customHeight="1">
      <c r="C367" s="193"/>
      <c r="D367" s="189"/>
      <c r="E367" s="193"/>
      <c r="O367" s="62"/>
      <c r="P367" s="62"/>
    </row>
    <row r="368" spans="3:16" s="188" customFormat="1" ht="17.149999999999999" customHeight="1">
      <c r="C368" s="193"/>
      <c r="D368" s="189"/>
      <c r="E368" s="193"/>
      <c r="O368" s="62"/>
      <c r="P368" s="62"/>
    </row>
    <row r="369" spans="3:16" s="188" customFormat="1" ht="17.149999999999999" customHeight="1">
      <c r="C369" s="193"/>
      <c r="D369" s="189"/>
      <c r="E369" s="193"/>
      <c r="O369" s="62"/>
      <c r="P369" s="62"/>
    </row>
    <row r="370" spans="3:16" s="188" customFormat="1" ht="17.149999999999999" customHeight="1">
      <c r="C370" s="193"/>
      <c r="D370" s="189"/>
      <c r="E370" s="193"/>
      <c r="O370" s="62"/>
      <c r="P370" s="62"/>
    </row>
    <row r="371" spans="3:16" s="188" customFormat="1" ht="17.149999999999999" customHeight="1">
      <c r="C371" s="193"/>
      <c r="D371" s="189"/>
      <c r="E371" s="193"/>
      <c r="O371" s="62"/>
      <c r="P371" s="62"/>
    </row>
    <row r="372" spans="3:16" s="188" customFormat="1" ht="17.149999999999999" customHeight="1">
      <c r="C372" s="193"/>
      <c r="D372" s="189"/>
      <c r="E372" s="193"/>
      <c r="O372" s="62"/>
      <c r="P372" s="62"/>
    </row>
    <row r="373" spans="3:16" s="188" customFormat="1" ht="17.149999999999999" customHeight="1">
      <c r="C373" s="193"/>
      <c r="D373" s="189"/>
      <c r="E373" s="193"/>
      <c r="O373" s="62"/>
      <c r="P373" s="62"/>
    </row>
    <row r="374" spans="3:16" s="188" customFormat="1" ht="17.149999999999999" customHeight="1">
      <c r="C374" s="193"/>
      <c r="D374" s="189"/>
      <c r="E374" s="193"/>
      <c r="O374" s="62"/>
      <c r="P374" s="62"/>
    </row>
    <row r="375" spans="3:16" s="188" customFormat="1" ht="17.149999999999999" customHeight="1">
      <c r="C375" s="193"/>
      <c r="D375" s="189"/>
      <c r="E375" s="193"/>
      <c r="O375" s="62"/>
      <c r="P375" s="62"/>
    </row>
    <row r="376" spans="3:16" s="188" customFormat="1" ht="17.149999999999999" customHeight="1">
      <c r="C376" s="193"/>
      <c r="D376" s="189"/>
      <c r="E376" s="193"/>
      <c r="O376" s="62"/>
      <c r="P376" s="62"/>
    </row>
    <row r="377" spans="3:16" s="188" customFormat="1" ht="17.149999999999999" customHeight="1">
      <c r="C377" s="193"/>
      <c r="D377" s="189"/>
      <c r="E377" s="193"/>
      <c r="O377" s="62"/>
      <c r="P377" s="62"/>
    </row>
    <row r="378" spans="3:16" s="188" customFormat="1" ht="17.149999999999999" customHeight="1">
      <c r="C378" s="193"/>
      <c r="D378" s="189"/>
      <c r="E378" s="193"/>
      <c r="O378" s="62"/>
      <c r="P378" s="62"/>
    </row>
    <row r="379" spans="3:16" s="188" customFormat="1" ht="17.149999999999999" customHeight="1">
      <c r="C379" s="193"/>
      <c r="D379" s="189"/>
      <c r="E379" s="193"/>
      <c r="O379" s="62"/>
      <c r="P379" s="62"/>
    </row>
    <row r="380" spans="3:16" s="188" customFormat="1" ht="17.149999999999999" customHeight="1">
      <c r="C380" s="193"/>
      <c r="D380" s="189"/>
      <c r="E380" s="193"/>
      <c r="O380" s="62"/>
      <c r="P380" s="62"/>
    </row>
    <row r="381" spans="3:16" s="188" customFormat="1" ht="17.149999999999999" customHeight="1">
      <c r="C381" s="193"/>
      <c r="D381" s="189"/>
      <c r="E381" s="193"/>
      <c r="O381" s="62"/>
      <c r="P381" s="62"/>
    </row>
    <row r="382" spans="3:16" s="188" customFormat="1" ht="17.149999999999999" customHeight="1">
      <c r="C382" s="193"/>
      <c r="D382" s="189"/>
      <c r="E382" s="193"/>
      <c r="O382" s="62"/>
      <c r="P382" s="62"/>
    </row>
    <row r="383" spans="3:16" s="188" customFormat="1" ht="17.149999999999999" customHeight="1">
      <c r="C383" s="193"/>
      <c r="D383" s="189"/>
      <c r="E383" s="193"/>
      <c r="O383" s="62"/>
      <c r="P383" s="62"/>
    </row>
    <row r="384" spans="3:16" s="188" customFormat="1" ht="17.149999999999999" customHeight="1">
      <c r="C384" s="193"/>
      <c r="D384" s="189"/>
      <c r="E384" s="193"/>
      <c r="O384" s="62"/>
      <c r="P384" s="62"/>
    </row>
    <row r="385" spans="3:16" s="188" customFormat="1" ht="17.149999999999999" customHeight="1">
      <c r="C385" s="193"/>
      <c r="D385" s="189"/>
      <c r="E385" s="193"/>
      <c r="O385" s="62"/>
      <c r="P385" s="62"/>
    </row>
    <row r="386" spans="3:16" s="188" customFormat="1" ht="17.149999999999999" customHeight="1">
      <c r="C386" s="193"/>
      <c r="D386" s="189"/>
      <c r="E386" s="193"/>
      <c r="O386" s="62"/>
      <c r="P386" s="62"/>
    </row>
    <row r="387" spans="3:16" s="188" customFormat="1" ht="17.149999999999999" customHeight="1">
      <c r="C387" s="193"/>
      <c r="D387" s="189"/>
      <c r="E387" s="193"/>
      <c r="O387" s="62"/>
      <c r="P387" s="62"/>
    </row>
    <row r="388" spans="3:16" s="188" customFormat="1" ht="17.149999999999999" customHeight="1">
      <c r="C388" s="193"/>
      <c r="D388" s="189"/>
      <c r="E388" s="193"/>
      <c r="O388" s="62"/>
      <c r="P388" s="62"/>
    </row>
    <row r="389" spans="3:16" s="188" customFormat="1" ht="17.149999999999999" customHeight="1">
      <c r="C389" s="193"/>
      <c r="D389" s="189"/>
      <c r="E389" s="193"/>
      <c r="O389" s="62"/>
      <c r="P389" s="62"/>
    </row>
    <row r="390" spans="3:16" s="188" customFormat="1" ht="17.149999999999999" customHeight="1">
      <c r="C390" s="193"/>
      <c r="D390" s="189"/>
      <c r="E390" s="193"/>
      <c r="O390" s="62"/>
      <c r="P390" s="62"/>
    </row>
    <row r="391" spans="3:16" s="188" customFormat="1" ht="17.149999999999999" customHeight="1">
      <c r="C391" s="193"/>
      <c r="D391" s="189"/>
      <c r="E391" s="193"/>
      <c r="O391" s="62"/>
      <c r="P391" s="62"/>
    </row>
    <row r="392" spans="3:16" s="188" customFormat="1" ht="17.149999999999999" customHeight="1">
      <c r="C392" s="193"/>
      <c r="D392" s="189"/>
      <c r="E392" s="193"/>
      <c r="O392" s="62"/>
      <c r="P392" s="62"/>
    </row>
    <row r="393" spans="3:16" s="188" customFormat="1" ht="17.149999999999999" customHeight="1">
      <c r="C393" s="193"/>
      <c r="D393" s="189"/>
      <c r="E393" s="193"/>
      <c r="O393" s="62"/>
      <c r="P393" s="62"/>
    </row>
    <row r="394" spans="3:16" s="188" customFormat="1" ht="17.149999999999999" customHeight="1">
      <c r="C394" s="193"/>
      <c r="D394" s="189"/>
      <c r="E394" s="193"/>
      <c r="O394" s="62"/>
      <c r="P394" s="62"/>
    </row>
    <row r="395" spans="3:16" s="188" customFormat="1" ht="17.149999999999999" customHeight="1">
      <c r="C395" s="193"/>
      <c r="D395" s="189"/>
      <c r="E395" s="193"/>
      <c r="O395" s="62"/>
      <c r="P395" s="62"/>
    </row>
    <row r="396" spans="3:16" s="188" customFormat="1" ht="17.149999999999999" customHeight="1">
      <c r="C396" s="193"/>
      <c r="D396" s="189"/>
      <c r="E396" s="193"/>
      <c r="O396" s="62"/>
      <c r="P396" s="62"/>
    </row>
    <row r="397" spans="3:16" s="188" customFormat="1" ht="17.149999999999999" customHeight="1">
      <c r="C397" s="193"/>
      <c r="D397" s="189"/>
      <c r="E397" s="193"/>
      <c r="O397" s="62"/>
      <c r="P397" s="62"/>
    </row>
    <row r="398" spans="3:16" s="188" customFormat="1" ht="17.149999999999999" customHeight="1">
      <c r="C398" s="193"/>
      <c r="D398" s="189"/>
      <c r="E398" s="193"/>
      <c r="O398" s="62"/>
      <c r="P398" s="62"/>
    </row>
    <row r="399" spans="3:16" s="188" customFormat="1" ht="17.149999999999999" customHeight="1">
      <c r="C399" s="193"/>
      <c r="D399" s="189"/>
      <c r="E399" s="193"/>
      <c r="O399" s="62"/>
      <c r="P399" s="62"/>
    </row>
    <row r="400" spans="3:16" s="188" customFormat="1" ht="17.149999999999999" customHeight="1">
      <c r="C400" s="193"/>
      <c r="D400" s="189"/>
      <c r="E400" s="193"/>
      <c r="O400" s="62"/>
      <c r="P400" s="62"/>
    </row>
    <row r="401" spans="3:16" s="188" customFormat="1" ht="17.149999999999999" customHeight="1">
      <c r="C401" s="193"/>
      <c r="D401" s="189"/>
      <c r="E401" s="193"/>
      <c r="O401" s="62"/>
      <c r="P401" s="62"/>
    </row>
    <row r="402" spans="3:16" s="188" customFormat="1" ht="17.149999999999999" customHeight="1">
      <c r="C402" s="193"/>
      <c r="D402" s="189"/>
      <c r="E402" s="193"/>
      <c r="O402" s="62"/>
      <c r="P402" s="62"/>
    </row>
    <row r="403" spans="3:16" s="188" customFormat="1" ht="17.149999999999999" customHeight="1">
      <c r="C403" s="193"/>
      <c r="D403" s="189"/>
      <c r="E403" s="193"/>
      <c r="O403" s="62"/>
      <c r="P403" s="62"/>
    </row>
    <row r="404" spans="3:16" s="188" customFormat="1" ht="17.149999999999999" customHeight="1">
      <c r="C404" s="193"/>
      <c r="D404" s="189"/>
      <c r="E404" s="193"/>
      <c r="O404" s="62"/>
      <c r="P404" s="62"/>
    </row>
    <row r="405" spans="3:16" s="188" customFormat="1" ht="17.149999999999999" customHeight="1">
      <c r="C405" s="193"/>
      <c r="D405" s="189"/>
      <c r="E405" s="193"/>
      <c r="O405" s="62"/>
      <c r="P405" s="62"/>
    </row>
    <row r="406" spans="3:16" s="188" customFormat="1" ht="17.149999999999999" customHeight="1">
      <c r="C406" s="193"/>
      <c r="D406" s="189"/>
      <c r="E406" s="193"/>
      <c r="O406" s="62"/>
      <c r="P406" s="62"/>
    </row>
    <row r="407" spans="3:16" s="188" customFormat="1" ht="17.149999999999999" customHeight="1">
      <c r="C407" s="193"/>
      <c r="D407" s="189"/>
      <c r="E407" s="193"/>
      <c r="O407" s="62"/>
      <c r="P407" s="62"/>
    </row>
    <row r="408" spans="3:16" s="188" customFormat="1" ht="17.149999999999999" customHeight="1">
      <c r="C408" s="193"/>
      <c r="D408" s="189"/>
      <c r="E408" s="193"/>
      <c r="O408" s="62"/>
      <c r="P408" s="62"/>
    </row>
    <row r="409" spans="3:16" s="188" customFormat="1" ht="17.149999999999999" customHeight="1">
      <c r="C409" s="193"/>
      <c r="D409" s="189"/>
      <c r="E409" s="193"/>
      <c r="O409" s="62"/>
      <c r="P409" s="62"/>
    </row>
    <row r="410" spans="3:16" s="188" customFormat="1" ht="17.149999999999999" customHeight="1">
      <c r="C410" s="193"/>
      <c r="D410" s="189"/>
      <c r="E410" s="193"/>
      <c r="O410" s="62"/>
      <c r="P410" s="62"/>
    </row>
    <row r="411" spans="3:16" s="188" customFormat="1" ht="17.149999999999999" customHeight="1">
      <c r="C411" s="193"/>
      <c r="D411" s="189"/>
      <c r="E411" s="193"/>
      <c r="O411" s="62"/>
      <c r="P411" s="62"/>
    </row>
    <row r="412" spans="3:16" s="188" customFormat="1" ht="17.149999999999999" customHeight="1">
      <c r="C412" s="193"/>
      <c r="D412" s="189"/>
      <c r="E412" s="193"/>
      <c r="O412" s="62"/>
      <c r="P412" s="62"/>
    </row>
    <row r="413" spans="3:16" s="188" customFormat="1" ht="17.149999999999999" customHeight="1">
      <c r="C413" s="193"/>
      <c r="D413" s="189"/>
      <c r="E413" s="193"/>
      <c r="O413" s="62"/>
      <c r="P413" s="62"/>
    </row>
    <row r="414" spans="3:16" s="188" customFormat="1" ht="17.149999999999999" customHeight="1">
      <c r="C414" s="193"/>
      <c r="D414" s="189"/>
      <c r="E414" s="193"/>
      <c r="O414" s="62"/>
      <c r="P414" s="62"/>
    </row>
    <row r="415" spans="3:16" s="188" customFormat="1" ht="17.149999999999999" customHeight="1">
      <c r="C415" s="193"/>
      <c r="D415" s="189"/>
      <c r="E415" s="193"/>
      <c r="O415" s="62"/>
      <c r="P415" s="62"/>
    </row>
    <row r="416" spans="3:16" s="188" customFormat="1" ht="17.149999999999999" customHeight="1">
      <c r="C416" s="193"/>
      <c r="D416" s="189"/>
      <c r="E416" s="193"/>
      <c r="O416" s="62"/>
      <c r="P416" s="62"/>
    </row>
    <row r="417" spans="3:16" s="188" customFormat="1" ht="17.149999999999999" customHeight="1">
      <c r="C417" s="193"/>
      <c r="D417" s="189"/>
      <c r="E417" s="193"/>
      <c r="O417" s="62"/>
      <c r="P417" s="62"/>
    </row>
    <row r="418" spans="3:16" s="188" customFormat="1" ht="17.149999999999999" customHeight="1">
      <c r="C418" s="193"/>
      <c r="D418" s="189"/>
      <c r="E418" s="193"/>
      <c r="O418" s="62"/>
      <c r="P418" s="62"/>
    </row>
    <row r="419" spans="3:16" s="188" customFormat="1" ht="17.149999999999999" customHeight="1">
      <c r="C419" s="193"/>
      <c r="D419" s="189"/>
      <c r="E419" s="193"/>
      <c r="O419" s="62"/>
      <c r="P419" s="62"/>
    </row>
    <row r="420" spans="3:16" s="188" customFormat="1" ht="17.149999999999999" customHeight="1">
      <c r="C420" s="193"/>
      <c r="D420" s="189"/>
      <c r="E420" s="193"/>
      <c r="O420" s="62"/>
      <c r="P420" s="62"/>
    </row>
    <row r="421" spans="3:16" s="188" customFormat="1" ht="17.149999999999999" customHeight="1">
      <c r="C421" s="193"/>
      <c r="D421" s="189"/>
      <c r="E421" s="193"/>
      <c r="O421" s="62"/>
      <c r="P421" s="62"/>
    </row>
    <row r="422" spans="3:16" s="188" customFormat="1" ht="17.149999999999999" customHeight="1">
      <c r="C422" s="193"/>
      <c r="D422" s="189"/>
      <c r="E422" s="193"/>
      <c r="O422" s="62"/>
      <c r="P422" s="62"/>
    </row>
    <row r="423" spans="3:16" s="188" customFormat="1" ht="17.149999999999999" customHeight="1">
      <c r="C423" s="193"/>
      <c r="D423" s="189"/>
      <c r="E423" s="193"/>
      <c r="O423" s="62"/>
      <c r="P423" s="62"/>
    </row>
    <row r="424" spans="3:16" s="188" customFormat="1" ht="17.149999999999999" customHeight="1">
      <c r="C424" s="193"/>
      <c r="D424" s="189"/>
      <c r="E424" s="193"/>
      <c r="O424" s="62"/>
      <c r="P424" s="62"/>
    </row>
    <row r="425" spans="3:16" s="188" customFormat="1" ht="17.149999999999999" customHeight="1">
      <c r="C425" s="193"/>
      <c r="D425" s="189"/>
      <c r="E425" s="193"/>
      <c r="O425" s="62"/>
      <c r="P425" s="62"/>
    </row>
    <row r="426" spans="3:16" s="188" customFormat="1" ht="17.149999999999999" customHeight="1">
      <c r="C426" s="193"/>
      <c r="D426" s="189"/>
      <c r="E426" s="193"/>
      <c r="O426" s="62"/>
      <c r="P426" s="62"/>
    </row>
    <row r="427" spans="3:16" s="188" customFormat="1" ht="17.149999999999999" customHeight="1">
      <c r="C427" s="193"/>
      <c r="D427" s="189"/>
      <c r="E427" s="193"/>
      <c r="O427" s="62"/>
      <c r="P427" s="62"/>
    </row>
    <row r="428" spans="3:16" s="188" customFormat="1" ht="17.149999999999999" customHeight="1">
      <c r="C428" s="193"/>
      <c r="D428" s="189"/>
      <c r="E428" s="193"/>
      <c r="O428" s="62"/>
      <c r="P428" s="62"/>
    </row>
    <row r="429" spans="3:16" s="188" customFormat="1" ht="17.149999999999999" customHeight="1">
      <c r="C429" s="193"/>
      <c r="D429" s="189"/>
      <c r="E429" s="193"/>
      <c r="O429" s="62"/>
      <c r="P429" s="62"/>
    </row>
    <row r="430" spans="3:16" s="188" customFormat="1" ht="17.149999999999999" customHeight="1">
      <c r="C430" s="193"/>
      <c r="D430" s="189"/>
      <c r="E430" s="193"/>
      <c r="O430" s="62"/>
      <c r="P430" s="62"/>
    </row>
    <row r="431" spans="3:16" s="188" customFormat="1" ht="17.149999999999999" customHeight="1">
      <c r="C431" s="193"/>
      <c r="D431" s="189"/>
      <c r="E431" s="193"/>
      <c r="O431" s="62"/>
      <c r="P431" s="62"/>
    </row>
    <row r="432" spans="3:16" s="188" customFormat="1" ht="17.149999999999999" customHeight="1">
      <c r="C432" s="193"/>
      <c r="D432" s="189"/>
      <c r="E432" s="193"/>
      <c r="O432" s="62"/>
      <c r="P432" s="62"/>
    </row>
    <row r="433" spans="3:16" s="188" customFormat="1" ht="17.149999999999999" customHeight="1">
      <c r="C433" s="193"/>
      <c r="D433" s="189"/>
      <c r="E433" s="193"/>
      <c r="O433" s="62"/>
      <c r="P433" s="62"/>
    </row>
    <row r="434" spans="3:16" s="188" customFormat="1" ht="17.149999999999999" customHeight="1">
      <c r="C434" s="193"/>
      <c r="D434" s="189"/>
      <c r="E434" s="193"/>
      <c r="O434" s="62"/>
      <c r="P434" s="62"/>
    </row>
    <row r="435" spans="3:16" s="188" customFormat="1" ht="17.149999999999999" customHeight="1">
      <c r="C435" s="193"/>
      <c r="D435" s="189"/>
      <c r="E435" s="193"/>
      <c r="O435" s="62"/>
      <c r="P435" s="62"/>
    </row>
    <row r="436" spans="3:16" s="188" customFormat="1" ht="17.149999999999999" customHeight="1">
      <c r="C436" s="193"/>
      <c r="D436" s="189"/>
      <c r="E436" s="193"/>
      <c r="O436" s="62"/>
      <c r="P436" s="62"/>
    </row>
    <row r="437" spans="3:16" s="188" customFormat="1" ht="17.149999999999999" customHeight="1">
      <c r="C437" s="193"/>
      <c r="D437" s="189"/>
      <c r="E437" s="193"/>
      <c r="O437" s="62"/>
      <c r="P437" s="62"/>
    </row>
    <row r="438" spans="3:16" s="188" customFormat="1" ht="17.149999999999999" customHeight="1">
      <c r="C438" s="193"/>
      <c r="D438" s="189"/>
      <c r="E438" s="193"/>
      <c r="O438" s="62"/>
      <c r="P438" s="62"/>
    </row>
    <row r="439" spans="3:16" s="188" customFormat="1" ht="17.149999999999999" customHeight="1">
      <c r="C439" s="193"/>
      <c r="D439" s="189"/>
      <c r="E439" s="193"/>
      <c r="O439" s="62"/>
      <c r="P439" s="62"/>
    </row>
    <row r="440" spans="3:16" s="188" customFormat="1" ht="17.149999999999999" customHeight="1">
      <c r="C440" s="193"/>
      <c r="D440" s="189"/>
      <c r="E440" s="193"/>
      <c r="O440" s="62"/>
      <c r="P440" s="62"/>
    </row>
    <row r="441" spans="3:16" s="188" customFormat="1" ht="17.149999999999999" customHeight="1">
      <c r="C441" s="193"/>
      <c r="D441" s="189"/>
      <c r="E441" s="193"/>
      <c r="O441" s="62"/>
      <c r="P441" s="62"/>
    </row>
    <row r="442" spans="3:16" s="188" customFormat="1" ht="17.149999999999999" customHeight="1">
      <c r="C442" s="193"/>
      <c r="D442" s="189"/>
      <c r="E442" s="193"/>
      <c r="O442" s="62"/>
      <c r="P442" s="62"/>
    </row>
    <row r="443" spans="3:16" s="188" customFormat="1" ht="17.149999999999999" customHeight="1">
      <c r="C443" s="193"/>
      <c r="D443" s="189"/>
      <c r="E443" s="193"/>
      <c r="O443" s="62"/>
      <c r="P443" s="62"/>
    </row>
    <row r="444" spans="3:16" s="188" customFormat="1" ht="17.149999999999999" customHeight="1">
      <c r="C444" s="193"/>
      <c r="D444" s="189"/>
      <c r="E444" s="193"/>
      <c r="O444" s="62"/>
      <c r="P444" s="62"/>
    </row>
    <row r="445" spans="3:16" s="188" customFormat="1" ht="17.149999999999999" customHeight="1">
      <c r="C445" s="193"/>
      <c r="D445" s="189"/>
      <c r="E445" s="193"/>
      <c r="O445" s="62"/>
      <c r="P445" s="62"/>
    </row>
    <row r="446" spans="3:16" s="188" customFormat="1" ht="17.149999999999999" customHeight="1">
      <c r="C446" s="193"/>
      <c r="D446" s="189"/>
      <c r="E446" s="193"/>
      <c r="O446" s="62"/>
      <c r="P446" s="62"/>
    </row>
    <row r="447" spans="3:16" s="188" customFormat="1" ht="17.149999999999999" customHeight="1">
      <c r="C447" s="193"/>
      <c r="D447" s="189"/>
      <c r="E447" s="193"/>
      <c r="O447" s="62"/>
      <c r="P447" s="62"/>
    </row>
    <row r="448" spans="3:16" s="188" customFormat="1" ht="17.149999999999999" customHeight="1">
      <c r="C448" s="193"/>
      <c r="D448" s="189"/>
      <c r="E448" s="193"/>
      <c r="O448" s="62"/>
      <c r="P448" s="62"/>
    </row>
    <row r="449" spans="3:16" s="188" customFormat="1" ht="17.149999999999999" customHeight="1">
      <c r="C449" s="193"/>
      <c r="D449" s="189"/>
      <c r="E449" s="193"/>
      <c r="O449" s="62"/>
      <c r="P449" s="62"/>
    </row>
    <row r="450" spans="3:16" s="188" customFormat="1" ht="17.149999999999999" customHeight="1">
      <c r="C450" s="193"/>
      <c r="D450" s="189"/>
      <c r="E450" s="193"/>
      <c r="O450" s="62"/>
      <c r="P450" s="62"/>
    </row>
    <row r="451" spans="3:16" s="188" customFormat="1" ht="17.149999999999999" customHeight="1">
      <c r="C451" s="193"/>
      <c r="D451" s="189"/>
      <c r="E451" s="193"/>
      <c r="O451" s="62"/>
      <c r="P451" s="62"/>
    </row>
    <row r="452" spans="3:16" s="188" customFormat="1" ht="17.149999999999999" customHeight="1">
      <c r="C452" s="193"/>
      <c r="D452" s="189"/>
      <c r="E452" s="193"/>
      <c r="O452" s="62"/>
      <c r="P452" s="62"/>
    </row>
    <row r="453" spans="3:16" s="188" customFormat="1" ht="17.149999999999999" customHeight="1">
      <c r="C453" s="193"/>
      <c r="D453" s="189"/>
      <c r="E453" s="193"/>
      <c r="O453" s="62"/>
      <c r="P453" s="62"/>
    </row>
    <row r="454" spans="3:16" s="188" customFormat="1" ht="17.149999999999999" customHeight="1">
      <c r="C454" s="193"/>
      <c r="D454" s="189"/>
      <c r="E454" s="193"/>
      <c r="O454" s="62"/>
      <c r="P454" s="62"/>
    </row>
    <row r="455" spans="3:16" s="188" customFormat="1" ht="17.149999999999999" customHeight="1">
      <c r="C455" s="193"/>
      <c r="D455" s="189"/>
      <c r="E455" s="193"/>
      <c r="O455" s="62"/>
      <c r="P455" s="62"/>
    </row>
    <row r="456" spans="3:16" s="188" customFormat="1" ht="17.149999999999999" customHeight="1">
      <c r="C456" s="193"/>
      <c r="D456" s="189"/>
      <c r="E456" s="193"/>
      <c r="O456" s="62"/>
      <c r="P456" s="62"/>
    </row>
    <row r="457" spans="3:16" s="188" customFormat="1" ht="17.149999999999999" customHeight="1">
      <c r="C457" s="193"/>
      <c r="D457" s="189"/>
      <c r="E457" s="193"/>
      <c r="O457" s="62"/>
      <c r="P457" s="62"/>
    </row>
    <row r="458" spans="3:16" s="188" customFormat="1" ht="17.149999999999999" customHeight="1">
      <c r="C458" s="193"/>
      <c r="D458" s="189"/>
      <c r="E458" s="193"/>
      <c r="O458" s="62"/>
      <c r="P458" s="62"/>
    </row>
    <row r="459" spans="3:16" s="188" customFormat="1" ht="17.149999999999999" customHeight="1">
      <c r="C459" s="193"/>
      <c r="D459" s="189"/>
      <c r="E459" s="193"/>
      <c r="O459" s="62"/>
      <c r="P459" s="62"/>
    </row>
    <row r="460" spans="3:16" s="188" customFormat="1" ht="17.149999999999999" customHeight="1">
      <c r="C460" s="193"/>
      <c r="D460" s="189"/>
      <c r="E460" s="193"/>
      <c r="O460" s="62"/>
      <c r="P460" s="62"/>
    </row>
    <row r="461" spans="3:16" s="188" customFormat="1" ht="17.149999999999999" customHeight="1">
      <c r="C461" s="193"/>
      <c r="D461" s="189"/>
      <c r="E461" s="193"/>
      <c r="O461" s="62"/>
      <c r="P461" s="62"/>
    </row>
    <row r="462" spans="3:16" s="188" customFormat="1" ht="17.149999999999999" customHeight="1">
      <c r="C462" s="193"/>
      <c r="D462" s="189"/>
      <c r="E462" s="193"/>
      <c r="O462" s="62"/>
      <c r="P462" s="62"/>
    </row>
    <row r="463" spans="3:16" s="188" customFormat="1" ht="17.149999999999999" customHeight="1">
      <c r="C463" s="193"/>
      <c r="D463" s="189"/>
      <c r="E463" s="193"/>
      <c r="O463" s="62"/>
      <c r="P463" s="62"/>
    </row>
    <row r="464" spans="3:16" s="188" customFormat="1" ht="17.149999999999999" customHeight="1">
      <c r="C464" s="193"/>
      <c r="D464" s="189"/>
      <c r="E464" s="193"/>
      <c r="O464" s="62"/>
      <c r="P464" s="62"/>
    </row>
    <row r="465" spans="3:16" s="188" customFormat="1" ht="17.149999999999999" customHeight="1">
      <c r="C465" s="193"/>
      <c r="D465" s="189"/>
      <c r="E465" s="193"/>
      <c r="O465" s="62"/>
      <c r="P465" s="62"/>
    </row>
    <row r="466" spans="3:16" s="188" customFormat="1" ht="17.149999999999999" customHeight="1">
      <c r="C466" s="193"/>
      <c r="D466" s="189"/>
      <c r="E466" s="193"/>
      <c r="O466" s="62"/>
      <c r="P466" s="62"/>
    </row>
    <row r="467" spans="3:16" s="188" customFormat="1" ht="17.149999999999999" customHeight="1">
      <c r="C467" s="193"/>
      <c r="D467" s="189"/>
      <c r="E467" s="193"/>
      <c r="O467" s="62"/>
      <c r="P467" s="62"/>
    </row>
    <row r="468" spans="3:16" s="188" customFormat="1" ht="17.149999999999999" customHeight="1">
      <c r="C468" s="193"/>
      <c r="D468" s="189"/>
      <c r="E468" s="193"/>
      <c r="O468" s="62"/>
      <c r="P468" s="62"/>
    </row>
    <row r="469" spans="3:16" s="188" customFormat="1" ht="17.149999999999999" customHeight="1">
      <c r="C469" s="193"/>
      <c r="D469" s="189"/>
      <c r="E469" s="193"/>
      <c r="O469" s="62"/>
      <c r="P469" s="62"/>
    </row>
    <row r="470" spans="3:16" s="188" customFormat="1" ht="17.149999999999999" customHeight="1">
      <c r="C470" s="193"/>
      <c r="D470" s="189"/>
      <c r="E470" s="193"/>
      <c r="O470" s="62"/>
      <c r="P470" s="62"/>
    </row>
    <row r="471" spans="3:16" s="188" customFormat="1" ht="17.149999999999999" customHeight="1">
      <c r="C471" s="193"/>
      <c r="D471" s="189"/>
      <c r="E471" s="193"/>
      <c r="O471" s="62"/>
      <c r="P471" s="62"/>
    </row>
    <row r="472" spans="3:16" s="188" customFormat="1" ht="17.149999999999999" customHeight="1">
      <c r="C472" s="193"/>
      <c r="D472" s="189"/>
      <c r="E472" s="193"/>
      <c r="O472" s="62"/>
      <c r="P472" s="62"/>
    </row>
    <row r="473" spans="3:16" s="188" customFormat="1" ht="17.149999999999999" customHeight="1">
      <c r="C473" s="193"/>
      <c r="D473" s="189"/>
      <c r="E473" s="193"/>
      <c r="O473" s="62"/>
      <c r="P473" s="62"/>
    </row>
    <row r="474" spans="3:16" s="188" customFormat="1" ht="17.149999999999999" customHeight="1">
      <c r="C474" s="193"/>
      <c r="D474" s="189"/>
      <c r="E474" s="193"/>
      <c r="O474" s="62"/>
      <c r="P474" s="62"/>
    </row>
    <row r="475" spans="3:16" s="188" customFormat="1" ht="17.149999999999999" customHeight="1">
      <c r="C475" s="193"/>
      <c r="D475" s="189"/>
      <c r="E475" s="193"/>
      <c r="O475" s="62"/>
      <c r="P475" s="62"/>
    </row>
    <row r="476" spans="3:16" s="188" customFormat="1" ht="17.149999999999999" customHeight="1">
      <c r="C476" s="193"/>
      <c r="D476" s="189"/>
      <c r="E476" s="193"/>
      <c r="O476" s="62"/>
      <c r="P476" s="62"/>
    </row>
    <row r="477" spans="3:16" s="188" customFormat="1" ht="17.149999999999999" customHeight="1">
      <c r="C477" s="193"/>
      <c r="D477" s="189"/>
      <c r="E477" s="193"/>
      <c r="O477" s="62"/>
      <c r="P477" s="62"/>
    </row>
    <row r="478" spans="3:16" s="188" customFormat="1" ht="17.149999999999999" customHeight="1">
      <c r="C478" s="193"/>
      <c r="D478" s="189"/>
      <c r="E478" s="193"/>
      <c r="O478" s="62"/>
      <c r="P478" s="62"/>
    </row>
    <row r="479" spans="3:16" s="188" customFormat="1" ht="17.149999999999999" customHeight="1">
      <c r="C479" s="193"/>
      <c r="D479" s="189"/>
      <c r="E479" s="193"/>
      <c r="O479" s="62"/>
      <c r="P479" s="62"/>
    </row>
    <row r="480" spans="3:16" s="188" customFormat="1" ht="17.149999999999999" customHeight="1">
      <c r="C480" s="193"/>
      <c r="D480" s="189"/>
      <c r="E480" s="193"/>
      <c r="O480" s="62"/>
      <c r="P480" s="62"/>
    </row>
    <row r="481" spans="3:16" s="188" customFormat="1" ht="17.149999999999999" customHeight="1">
      <c r="C481" s="193"/>
      <c r="D481" s="189"/>
      <c r="E481" s="193"/>
      <c r="O481" s="62"/>
      <c r="P481" s="62"/>
    </row>
    <row r="482" spans="3:16" s="188" customFormat="1" ht="17.149999999999999" customHeight="1">
      <c r="C482" s="193"/>
      <c r="D482" s="189"/>
      <c r="E482" s="193"/>
      <c r="O482" s="62"/>
      <c r="P482" s="62"/>
    </row>
    <row r="483" spans="3:16" s="188" customFormat="1" ht="17.149999999999999" customHeight="1">
      <c r="C483" s="193"/>
      <c r="D483" s="189"/>
      <c r="E483" s="193"/>
      <c r="O483" s="62"/>
      <c r="P483" s="62"/>
    </row>
    <row r="484" spans="3:16" s="188" customFormat="1" ht="17.149999999999999" customHeight="1">
      <c r="C484" s="193"/>
      <c r="D484" s="189"/>
      <c r="E484" s="193"/>
      <c r="O484" s="62"/>
      <c r="P484" s="62"/>
    </row>
    <row r="485" spans="3:16" s="188" customFormat="1" ht="17.149999999999999" customHeight="1">
      <c r="C485" s="193"/>
      <c r="D485" s="189"/>
      <c r="E485" s="193"/>
      <c r="O485" s="62"/>
      <c r="P485" s="62"/>
    </row>
    <row r="486" spans="3:16" s="188" customFormat="1" ht="17.149999999999999" customHeight="1">
      <c r="C486" s="193"/>
      <c r="D486" s="189"/>
      <c r="E486" s="193"/>
      <c r="O486" s="62"/>
      <c r="P486" s="62"/>
    </row>
    <row r="487" spans="3:16" s="188" customFormat="1" ht="17.149999999999999" customHeight="1">
      <c r="C487" s="193"/>
      <c r="D487" s="189"/>
      <c r="E487" s="193"/>
      <c r="O487" s="62"/>
      <c r="P487" s="62"/>
    </row>
    <row r="488" spans="3:16" s="188" customFormat="1" ht="17.149999999999999" customHeight="1">
      <c r="C488" s="193"/>
      <c r="D488" s="189"/>
      <c r="E488" s="193"/>
      <c r="O488" s="62"/>
      <c r="P488" s="62"/>
    </row>
    <row r="489" spans="3:16" s="188" customFormat="1" ht="17.149999999999999" customHeight="1">
      <c r="C489" s="193"/>
      <c r="D489" s="189"/>
      <c r="E489" s="193"/>
      <c r="O489" s="62"/>
      <c r="P489" s="62"/>
    </row>
    <row r="490" spans="3:16" s="188" customFormat="1" ht="17.149999999999999" customHeight="1">
      <c r="C490" s="193"/>
      <c r="D490" s="189"/>
      <c r="E490" s="193"/>
      <c r="O490" s="62"/>
      <c r="P490" s="62"/>
    </row>
    <row r="491" spans="3:16" s="188" customFormat="1" ht="17.149999999999999" customHeight="1">
      <c r="C491" s="193"/>
      <c r="D491" s="189"/>
      <c r="E491" s="193"/>
      <c r="O491" s="62"/>
      <c r="P491" s="62"/>
    </row>
    <row r="492" spans="3:16" s="188" customFormat="1" ht="17.149999999999999" customHeight="1">
      <c r="C492" s="193"/>
      <c r="D492" s="189"/>
      <c r="E492" s="193"/>
      <c r="O492" s="62"/>
      <c r="P492" s="62"/>
    </row>
    <row r="493" spans="3:16" s="188" customFormat="1" ht="17.149999999999999" customHeight="1">
      <c r="C493" s="193"/>
      <c r="D493" s="189"/>
      <c r="E493" s="193"/>
      <c r="O493" s="62"/>
      <c r="P493" s="62"/>
    </row>
    <row r="494" spans="3:16" s="188" customFormat="1" ht="17.149999999999999" customHeight="1">
      <c r="C494" s="193"/>
      <c r="D494" s="189"/>
      <c r="E494" s="193"/>
      <c r="O494" s="62"/>
      <c r="P494" s="62"/>
    </row>
    <row r="495" spans="3:16" s="188" customFormat="1" ht="17.149999999999999" customHeight="1">
      <c r="C495" s="193"/>
      <c r="D495" s="189"/>
      <c r="E495" s="193"/>
      <c r="O495" s="62"/>
      <c r="P495" s="62"/>
    </row>
    <row r="496" spans="3:16" s="188" customFormat="1" ht="17.149999999999999" customHeight="1">
      <c r="C496" s="193"/>
      <c r="D496" s="189"/>
      <c r="E496" s="193"/>
      <c r="O496" s="62"/>
      <c r="P496" s="62"/>
    </row>
    <row r="497" spans="3:16" s="188" customFormat="1" ht="17.149999999999999" customHeight="1">
      <c r="C497" s="193"/>
      <c r="D497" s="189"/>
      <c r="E497" s="193"/>
      <c r="O497" s="62"/>
      <c r="P497" s="62"/>
    </row>
    <row r="498" spans="3:16" s="188" customFormat="1" ht="17.149999999999999" customHeight="1">
      <c r="C498" s="193"/>
      <c r="D498" s="189"/>
      <c r="E498" s="193"/>
      <c r="O498" s="62"/>
      <c r="P498" s="62"/>
    </row>
    <row r="499" spans="3:16" s="188" customFormat="1" ht="17.149999999999999" customHeight="1">
      <c r="C499" s="193"/>
      <c r="D499" s="189"/>
      <c r="E499" s="193"/>
      <c r="O499" s="62"/>
      <c r="P499" s="62"/>
    </row>
    <row r="500" spans="3:16" s="188" customFormat="1" ht="17.149999999999999" customHeight="1">
      <c r="C500" s="193"/>
      <c r="D500" s="189"/>
      <c r="E500" s="193"/>
      <c r="O500" s="62"/>
      <c r="P500" s="62"/>
    </row>
    <row r="501" spans="3:16" s="188" customFormat="1" ht="17.149999999999999" customHeight="1">
      <c r="C501" s="193"/>
      <c r="D501" s="189"/>
      <c r="E501" s="193"/>
      <c r="O501" s="62"/>
      <c r="P501" s="62"/>
    </row>
    <row r="502" spans="3:16" s="188" customFormat="1" ht="17.149999999999999" customHeight="1">
      <c r="C502" s="193"/>
      <c r="D502" s="189"/>
      <c r="E502" s="193"/>
      <c r="O502" s="62"/>
      <c r="P502" s="62"/>
    </row>
    <row r="503" spans="3:16" s="188" customFormat="1" ht="17.149999999999999" customHeight="1">
      <c r="C503" s="193"/>
      <c r="D503" s="189"/>
      <c r="E503" s="193"/>
      <c r="O503" s="62"/>
      <c r="P503" s="62"/>
    </row>
    <row r="504" spans="3:16" s="188" customFormat="1" ht="17.149999999999999" customHeight="1">
      <c r="C504" s="193"/>
      <c r="D504" s="189"/>
      <c r="E504" s="193"/>
      <c r="O504" s="62"/>
      <c r="P504" s="62"/>
    </row>
    <row r="505" spans="3:16" s="188" customFormat="1" ht="17.149999999999999" customHeight="1">
      <c r="C505" s="193"/>
      <c r="D505" s="189"/>
      <c r="E505" s="193"/>
      <c r="O505" s="62"/>
      <c r="P505" s="62"/>
    </row>
    <row r="506" spans="3:16" s="188" customFormat="1" ht="17.149999999999999" customHeight="1">
      <c r="C506" s="193"/>
      <c r="D506" s="189"/>
      <c r="E506" s="193"/>
      <c r="O506" s="62"/>
      <c r="P506" s="62"/>
    </row>
    <row r="507" spans="3:16" s="188" customFormat="1" ht="17.149999999999999" customHeight="1">
      <c r="C507" s="193"/>
      <c r="D507" s="189"/>
      <c r="E507" s="193"/>
      <c r="O507" s="62"/>
      <c r="P507" s="62"/>
    </row>
    <row r="508" spans="3:16" s="188" customFormat="1" ht="17.149999999999999" customHeight="1">
      <c r="C508" s="193"/>
      <c r="D508" s="189"/>
      <c r="E508" s="193"/>
      <c r="O508" s="62"/>
      <c r="P508" s="62"/>
    </row>
    <row r="509" spans="3:16" s="188" customFormat="1" ht="17.149999999999999" customHeight="1">
      <c r="C509" s="193"/>
      <c r="D509" s="189"/>
      <c r="E509" s="193"/>
      <c r="O509" s="62"/>
      <c r="P509" s="62"/>
    </row>
    <row r="510" spans="3:16" s="188" customFormat="1" ht="17.149999999999999" customHeight="1">
      <c r="C510" s="193"/>
      <c r="D510" s="189"/>
      <c r="E510" s="193"/>
      <c r="O510" s="62"/>
      <c r="P510" s="62"/>
    </row>
    <row r="511" spans="3:16" s="188" customFormat="1" ht="17.149999999999999" customHeight="1">
      <c r="C511" s="193"/>
      <c r="D511" s="189"/>
      <c r="E511" s="193"/>
      <c r="O511" s="62"/>
      <c r="P511" s="62"/>
    </row>
    <row r="512" spans="3:16" s="188" customFormat="1" ht="17.149999999999999" customHeight="1">
      <c r="C512" s="193"/>
      <c r="D512" s="189"/>
      <c r="E512" s="193"/>
      <c r="O512" s="62"/>
      <c r="P512" s="62"/>
    </row>
    <row r="513" spans="3:16" s="188" customFormat="1" ht="17.149999999999999" customHeight="1">
      <c r="C513" s="193"/>
      <c r="D513" s="189"/>
      <c r="E513" s="193"/>
      <c r="O513" s="62"/>
      <c r="P513" s="62"/>
    </row>
    <row r="514" spans="3:16" s="188" customFormat="1" ht="17.149999999999999" customHeight="1">
      <c r="C514" s="193"/>
      <c r="D514" s="189"/>
      <c r="E514" s="193"/>
      <c r="O514" s="62"/>
      <c r="P514" s="62"/>
    </row>
    <row r="515" spans="3:16" s="188" customFormat="1" ht="17.149999999999999" customHeight="1">
      <c r="C515" s="193"/>
      <c r="D515" s="189"/>
      <c r="E515" s="193"/>
      <c r="O515" s="62"/>
      <c r="P515" s="62"/>
    </row>
    <row r="516" spans="3:16" s="188" customFormat="1" ht="17.149999999999999" customHeight="1">
      <c r="C516" s="193"/>
      <c r="D516" s="189"/>
      <c r="E516" s="193"/>
      <c r="O516" s="62"/>
      <c r="P516" s="62"/>
    </row>
    <row r="517" spans="3:16" s="188" customFormat="1" ht="17.149999999999999" customHeight="1">
      <c r="C517" s="193"/>
      <c r="D517" s="189"/>
      <c r="E517" s="193"/>
      <c r="O517" s="62"/>
      <c r="P517" s="62"/>
    </row>
    <row r="518" spans="3:16" s="188" customFormat="1" ht="17.149999999999999" customHeight="1">
      <c r="C518" s="193"/>
      <c r="D518" s="189"/>
      <c r="E518" s="193"/>
      <c r="O518" s="62"/>
      <c r="P518" s="62"/>
    </row>
    <row r="519" spans="3:16" s="188" customFormat="1" ht="17.149999999999999" customHeight="1">
      <c r="C519" s="193"/>
      <c r="D519" s="189"/>
      <c r="E519" s="193"/>
      <c r="O519" s="62"/>
      <c r="P519" s="62"/>
    </row>
    <row r="520" spans="3:16" s="188" customFormat="1" ht="17.149999999999999" customHeight="1">
      <c r="C520" s="193"/>
      <c r="D520" s="189"/>
      <c r="E520" s="193"/>
      <c r="O520" s="62"/>
      <c r="P520" s="62"/>
    </row>
    <row r="521" spans="3:16" s="188" customFormat="1" ht="17.149999999999999" customHeight="1">
      <c r="C521" s="193"/>
      <c r="D521" s="189"/>
      <c r="E521" s="193"/>
      <c r="O521" s="62"/>
      <c r="P521" s="62"/>
    </row>
    <row r="522" spans="3:16" s="188" customFormat="1" ht="17.149999999999999" customHeight="1">
      <c r="C522" s="193"/>
      <c r="D522" s="189"/>
      <c r="E522" s="193"/>
      <c r="O522" s="62"/>
      <c r="P522" s="62"/>
    </row>
    <row r="523" spans="3:16" s="188" customFormat="1" ht="17.149999999999999" customHeight="1">
      <c r="C523" s="193"/>
      <c r="D523" s="189"/>
      <c r="E523" s="193"/>
      <c r="O523" s="62"/>
      <c r="P523" s="62"/>
    </row>
    <row r="524" spans="3:16" s="188" customFormat="1" ht="17.149999999999999" customHeight="1">
      <c r="C524" s="193"/>
      <c r="D524" s="189"/>
      <c r="E524" s="193"/>
      <c r="O524" s="62"/>
      <c r="P524" s="62"/>
    </row>
    <row r="525" spans="3:16" s="188" customFormat="1" ht="17.149999999999999" customHeight="1">
      <c r="C525" s="193"/>
      <c r="D525" s="189"/>
      <c r="E525" s="193"/>
      <c r="O525" s="62"/>
      <c r="P525" s="62"/>
    </row>
    <row r="526" spans="3:16" s="188" customFormat="1" ht="17.149999999999999" customHeight="1">
      <c r="C526" s="193"/>
      <c r="D526" s="189"/>
      <c r="E526" s="193"/>
      <c r="O526" s="62"/>
      <c r="P526" s="62"/>
    </row>
    <row r="527" spans="3:16" s="188" customFormat="1" ht="17.149999999999999" customHeight="1">
      <c r="C527" s="193"/>
      <c r="D527" s="189"/>
      <c r="E527" s="193"/>
      <c r="O527" s="62"/>
      <c r="P527" s="62"/>
    </row>
    <row r="528" spans="3:16" s="188" customFormat="1" ht="17.149999999999999" customHeight="1">
      <c r="C528" s="193"/>
      <c r="D528" s="189"/>
      <c r="E528" s="193"/>
      <c r="O528" s="62"/>
      <c r="P528" s="62"/>
    </row>
    <row r="529" spans="3:16" s="188" customFormat="1" ht="17.149999999999999" customHeight="1">
      <c r="C529" s="193"/>
      <c r="D529" s="189"/>
      <c r="E529" s="193"/>
      <c r="O529" s="62"/>
      <c r="P529" s="62"/>
    </row>
    <row r="530" spans="3:16" s="188" customFormat="1" ht="17.149999999999999" customHeight="1">
      <c r="C530" s="193"/>
      <c r="D530" s="189"/>
      <c r="E530" s="193"/>
      <c r="O530" s="62"/>
      <c r="P530" s="62"/>
    </row>
    <row r="531" spans="3:16" s="188" customFormat="1" ht="17.149999999999999" customHeight="1">
      <c r="C531" s="193"/>
      <c r="D531" s="189"/>
      <c r="E531" s="193"/>
      <c r="O531" s="62"/>
      <c r="P531" s="62"/>
    </row>
    <row r="532" spans="3:16" s="188" customFormat="1" ht="17.149999999999999" customHeight="1">
      <c r="C532" s="193"/>
      <c r="D532" s="189"/>
      <c r="E532" s="193"/>
      <c r="O532" s="62"/>
      <c r="P532" s="62"/>
    </row>
    <row r="533" spans="3:16" s="188" customFormat="1" ht="17.149999999999999" customHeight="1">
      <c r="C533" s="193"/>
      <c r="D533" s="189"/>
      <c r="E533" s="193"/>
      <c r="O533" s="62"/>
      <c r="P533" s="62"/>
    </row>
    <row r="534" spans="3:16" s="188" customFormat="1" ht="17.149999999999999" customHeight="1">
      <c r="C534" s="193"/>
      <c r="D534" s="189"/>
      <c r="E534" s="193"/>
      <c r="O534" s="62"/>
      <c r="P534" s="62"/>
    </row>
    <row r="535" spans="3:16" s="188" customFormat="1" ht="17.149999999999999" customHeight="1">
      <c r="C535" s="193"/>
      <c r="D535" s="189"/>
      <c r="E535" s="193"/>
      <c r="O535" s="62"/>
      <c r="P535" s="62"/>
    </row>
    <row r="536" spans="3:16" s="188" customFormat="1" ht="17.149999999999999" customHeight="1">
      <c r="C536" s="193"/>
      <c r="D536" s="189"/>
      <c r="E536" s="193"/>
      <c r="O536" s="62"/>
      <c r="P536" s="62"/>
    </row>
    <row r="537" spans="3:16" s="188" customFormat="1" ht="17.149999999999999" customHeight="1">
      <c r="C537" s="193"/>
      <c r="D537" s="189"/>
      <c r="E537" s="193"/>
      <c r="O537" s="62"/>
      <c r="P537" s="62"/>
    </row>
    <row r="538" spans="3:16" s="188" customFormat="1" ht="17.149999999999999" customHeight="1">
      <c r="C538" s="193"/>
      <c r="D538" s="189"/>
      <c r="E538" s="193"/>
      <c r="O538" s="62"/>
      <c r="P538" s="62"/>
    </row>
    <row r="539" spans="3:16" s="188" customFormat="1" ht="17.149999999999999" customHeight="1">
      <c r="C539" s="193"/>
      <c r="D539" s="189"/>
      <c r="E539" s="193"/>
      <c r="O539" s="62"/>
      <c r="P539" s="62"/>
    </row>
    <row r="540" spans="3:16" s="188" customFormat="1" ht="17.149999999999999" customHeight="1">
      <c r="C540" s="193"/>
      <c r="D540" s="189"/>
      <c r="E540" s="193"/>
      <c r="O540" s="62"/>
      <c r="P540" s="62"/>
    </row>
    <row r="541" spans="3:16" s="188" customFormat="1" ht="17.149999999999999" customHeight="1">
      <c r="C541" s="193"/>
      <c r="D541" s="189"/>
      <c r="E541" s="193"/>
      <c r="O541" s="62"/>
      <c r="P541" s="62"/>
    </row>
    <row r="542" spans="3:16" s="188" customFormat="1" ht="17.149999999999999" customHeight="1">
      <c r="C542" s="193"/>
      <c r="D542" s="189"/>
      <c r="E542" s="193"/>
      <c r="O542" s="62"/>
      <c r="P542" s="62"/>
    </row>
    <row r="543" spans="3:16" s="188" customFormat="1" ht="17.149999999999999" customHeight="1">
      <c r="C543" s="193"/>
      <c r="D543" s="189"/>
      <c r="E543" s="193"/>
      <c r="O543" s="62"/>
      <c r="P543" s="62"/>
    </row>
    <row r="544" spans="3:16" s="188" customFormat="1" ht="17.149999999999999" customHeight="1">
      <c r="C544" s="193"/>
      <c r="D544" s="189"/>
      <c r="E544" s="193"/>
      <c r="O544" s="62"/>
      <c r="P544" s="62"/>
    </row>
    <row r="545" spans="3:16" s="188" customFormat="1" ht="17.149999999999999" customHeight="1">
      <c r="C545" s="193"/>
      <c r="D545" s="189"/>
      <c r="E545" s="193"/>
      <c r="O545" s="62"/>
      <c r="P545" s="62"/>
    </row>
    <row r="546" spans="3:16" s="188" customFormat="1" ht="17.149999999999999" customHeight="1">
      <c r="C546" s="193"/>
      <c r="D546" s="189"/>
      <c r="E546" s="193"/>
      <c r="O546" s="62"/>
      <c r="P546" s="62"/>
    </row>
    <row r="547" spans="3:16" s="188" customFormat="1" ht="17.149999999999999" customHeight="1">
      <c r="C547" s="193"/>
      <c r="D547" s="189"/>
      <c r="E547" s="193"/>
      <c r="O547" s="62"/>
      <c r="P547" s="62"/>
    </row>
    <row r="548" spans="3:16" s="188" customFormat="1" ht="17.149999999999999" customHeight="1">
      <c r="C548" s="193"/>
      <c r="D548" s="189"/>
      <c r="E548" s="193"/>
      <c r="O548" s="62"/>
      <c r="P548" s="62"/>
    </row>
    <row r="549" spans="3:16" s="188" customFormat="1" ht="17.149999999999999" customHeight="1">
      <c r="C549" s="193"/>
      <c r="D549" s="189"/>
      <c r="E549" s="193"/>
      <c r="O549" s="62"/>
      <c r="P549" s="62"/>
    </row>
    <row r="550" spans="3:16" s="188" customFormat="1" ht="17.149999999999999" customHeight="1">
      <c r="C550" s="193"/>
      <c r="D550" s="189"/>
      <c r="E550" s="193"/>
      <c r="O550" s="62"/>
      <c r="P550" s="62"/>
    </row>
    <row r="551" spans="3:16" s="188" customFormat="1" ht="17.149999999999999" customHeight="1">
      <c r="C551" s="193"/>
      <c r="D551" s="189"/>
      <c r="E551" s="193"/>
      <c r="O551" s="62"/>
      <c r="P551" s="62"/>
    </row>
    <row r="552" spans="3:16" s="188" customFormat="1" ht="17.149999999999999" customHeight="1">
      <c r="C552" s="193"/>
      <c r="D552" s="189"/>
      <c r="E552" s="193"/>
      <c r="O552" s="62"/>
      <c r="P552" s="62"/>
    </row>
    <row r="553" spans="3:16" s="188" customFormat="1" ht="17.149999999999999" customHeight="1">
      <c r="C553" s="193"/>
      <c r="D553" s="189"/>
      <c r="E553" s="193"/>
      <c r="O553" s="62"/>
      <c r="P553" s="62"/>
    </row>
    <row r="554" spans="3:16" s="188" customFormat="1" ht="17.149999999999999" customHeight="1">
      <c r="C554" s="193"/>
      <c r="D554" s="189"/>
      <c r="E554" s="193"/>
      <c r="O554" s="62"/>
      <c r="P554" s="62"/>
    </row>
    <row r="555" spans="3:16" s="188" customFormat="1" ht="17.149999999999999" customHeight="1">
      <c r="C555" s="193"/>
      <c r="D555" s="189"/>
      <c r="E555" s="193"/>
      <c r="O555" s="62"/>
      <c r="P555" s="62"/>
    </row>
    <row r="556" spans="3:16" s="188" customFormat="1" ht="17.149999999999999" customHeight="1">
      <c r="C556" s="193"/>
      <c r="D556" s="189"/>
      <c r="E556" s="193"/>
      <c r="O556" s="62"/>
      <c r="P556" s="62"/>
    </row>
    <row r="557" spans="3:16" s="188" customFormat="1" ht="17.149999999999999" customHeight="1">
      <c r="C557" s="193"/>
      <c r="D557" s="189"/>
      <c r="E557" s="193"/>
      <c r="O557" s="62"/>
      <c r="P557" s="62"/>
    </row>
    <row r="558" spans="3:16" s="188" customFormat="1" ht="17.149999999999999" customHeight="1">
      <c r="C558" s="193"/>
      <c r="D558" s="189"/>
      <c r="E558" s="193"/>
      <c r="O558" s="62"/>
      <c r="P558" s="62"/>
    </row>
    <row r="559" spans="3:16" s="188" customFormat="1" ht="17.149999999999999" customHeight="1">
      <c r="C559" s="193"/>
      <c r="D559" s="189"/>
      <c r="E559" s="193"/>
      <c r="O559" s="62"/>
      <c r="P559" s="62"/>
    </row>
    <row r="560" spans="3:16" s="188" customFormat="1" ht="17.149999999999999" customHeight="1">
      <c r="C560" s="193"/>
      <c r="D560" s="189"/>
      <c r="E560" s="193"/>
      <c r="O560" s="62"/>
      <c r="P560" s="62"/>
    </row>
    <row r="561" spans="3:16" s="188" customFormat="1" ht="17.149999999999999" customHeight="1">
      <c r="C561" s="193"/>
      <c r="D561" s="189"/>
      <c r="E561" s="193"/>
      <c r="O561" s="62"/>
      <c r="P561" s="62"/>
    </row>
    <row r="562" spans="3:16" s="188" customFormat="1" ht="17.149999999999999" customHeight="1">
      <c r="C562" s="193"/>
      <c r="D562" s="189"/>
      <c r="E562" s="193"/>
      <c r="O562" s="62"/>
      <c r="P562" s="62"/>
    </row>
    <row r="563" spans="3:16" s="188" customFormat="1" ht="17.149999999999999" customHeight="1">
      <c r="C563" s="193"/>
      <c r="D563" s="189"/>
      <c r="E563" s="193"/>
      <c r="O563" s="62"/>
      <c r="P563" s="62"/>
    </row>
    <row r="564" spans="3:16" s="188" customFormat="1" ht="17.149999999999999" customHeight="1">
      <c r="C564" s="193"/>
      <c r="D564" s="189"/>
      <c r="E564" s="193"/>
      <c r="O564" s="62"/>
      <c r="P564" s="62"/>
    </row>
    <row r="565" spans="3:16" s="188" customFormat="1" ht="17.149999999999999" customHeight="1">
      <c r="C565" s="193"/>
      <c r="D565" s="189"/>
      <c r="E565" s="193"/>
      <c r="O565" s="62"/>
      <c r="P565" s="62"/>
    </row>
    <row r="566" spans="3:16" s="188" customFormat="1" ht="17.149999999999999" customHeight="1">
      <c r="C566" s="193"/>
      <c r="D566" s="189"/>
      <c r="E566" s="193"/>
      <c r="O566" s="62"/>
      <c r="P566" s="62"/>
    </row>
    <row r="567" spans="3:16" s="188" customFormat="1" ht="17.149999999999999" customHeight="1">
      <c r="C567" s="193"/>
      <c r="D567" s="189"/>
      <c r="E567" s="193"/>
      <c r="O567" s="62"/>
      <c r="P567" s="62"/>
    </row>
    <row r="568" spans="3:16" s="188" customFormat="1" ht="17.149999999999999" customHeight="1">
      <c r="C568" s="193"/>
      <c r="D568" s="189"/>
      <c r="E568" s="193"/>
      <c r="O568" s="62"/>
      <c r="P568" s="62"/>
    </row>
    <row r="569" spans="3:16" s="188" customFormat="1" ht="17.149999999999999" customHeight="1">
      <c r="C569" s="193"/>
      <c r="D569" s="189"/>
      <c r="E569" s="193"/>
      <c r="O569" s="62"/>
      <c r="P569" s="62"/>
    </row>
    <row r="570" spans="3:16" s="188" customFormat="1" ht="17.149999999999999" customHeight="1">
      <c r="C570" s="193"/>
      <c r="D570" s="189"/>
      <c r="E570" s="193"/>
      <c r="O570" s="62"/>
      <c r="P570" s="62"/>
    </row>
    <row r="571" spans="3:16" s="188" customFormat="1" ht="17.149999999999999" customHeight="1">
      <c r="C571" s="193"/>
      <c r="D571" s="189"/>
      <c r="E571" s="193"/>
      <c r="O571" s="62"/>
      <c r="P571" s="62"/>
    </row>
    <row r="572" spans="3:16" s="188" customFormat="1" ht="17.149999999999999" customHeight="1">
      <c r="C572" s="193"/>
      <c r="D572" s="189"/>
      <c r="E572" s="193"/>
      <c r="O572" s="62"/>
      <c r="P572" s="62"/>
    </row>
    <row r="573" spans="3:16" s="188" customFormat="1" ht="17.149999999999999" customHeight="1">
      <c r="C573" s="193"/>
      <c r="D573" s="189"/>
      <c r="E573" s="193"/>
      <c r="O573" s="62"/>
      <c r="P573" s="62"/>
    </row>
    <row r="574" spans="3:16" s="188" customFormat="1" ht="17.149999999999999" customHeight="1">
      <c r="C574" s="193"/>
      <c r="D574" s="189"/>
      <c r="E574" s="193"/>
      <c r="O574" s="62"/>
      <c r="P574" s="62"/>
    </row>
    <row r="575" spans="3:16" s="188" customFormat="1" ht="17.149999999999999" customHeight="1">
      <c r="C575" s="193"/>
      <c r="D575" s="189"/>
      <c r="E575" s="193"/>
      <c r="O575" s="62"/>
      <c r="P575" s="62"/>
    </row>
    <row r="576" spans="3:16" s="188" customFormat="1" ht="17.149999999999999" customHeight="1">
      <c r="C576" s="193"/>
      <c r="D576" s="189"/>
      <c r="E576" s="193"/>
      <c r="O576" s="62"/>
      <c r="P576" s="62"/>
    </row>
    <row r="577" spans="3:16" s="188" customFormat="1" ht="17.149999999999999" customHeight="1">
      <c r="C577" s="193"/>
      <c r="D577" s="189"/>
      <c r="E577" s="193"/>
      <c r="O577" s="62"/>
      <c r="P577" s="62"/>
    </row>
    <row r="578" spans="3:16" s="188" customFormat="1" ht="17.149999999999999" customHeight="1">
      <c r="C578" s="193"/>
      <c r="D578" s="189"/>
      <c r="E578" s="193"/>
      <c r="O578" s="62"/>
      <c r="P578" s="62"/>
    </row>
    <row r="579" spans="3:16" s="188" customFormat="1" ht="17.149999999999999" customHeight="1">
      <c r="C579" s="193"/>
      <c r="D579" s="189"/>
      <c r="E579" s="193"/>
      <c r="O579" s="62"/>
      <c r="P579" s="62"/>
    </row>
    <row r="580" spans="3:16" s="188" customFormat="1" ht="17.149999999999999" customHeight="1">
      <c r="C580" s="193"/>
      <c r="D580" s="189"/>
      <c r="E580" s="193"/>
      <c r="O580" s="62"/>
      <c r="P580" s="62"/>
    </row>
    <row r="581" spans="3:16" s="188" customFormat="1" ht="17.149999999999999" customHeight="1">
      <c r="C581" s="193"/>
      <c r="D581" s="189"/>
      <c r="E581" s="193"/>
      <c r="O581" s="62"/>
      <c r="P581" s="62"/>
    </row>
    <row r="582" spans="3:16" s="188" customFormat="1" ht="17.149999999999999" customHeight="1">
      <c r="C582" s="193"/>
      <c r="D582" s="189"/>
      <c r="E582" s="193"/>
      <c r="O582" s="62"/>
      <c r="P582" s="62"/>
    </row>
    <row r="583" spans="3:16" s="188" customFormat="1" ht="17.149999999999999" customHeight="1">
      <c r="C583" s="193"/>
      <c r="D583" s="189"/>
      <c r="E583" s="193"/>
      <c r="O583" s="62"/>
      <c r="P583" s="62"/>
    </row>
    <row r="584" spans="3:16" s="188" customFormat="1" ht="17.149999999999999" customHeight="1">
      <c r="C584" s="193"/>
      <c r="D584" s="189"/>
      <c r="E584" s="193"/>
      <c r="O584" s="62"/>
      <c r="P584" s="62"/>
    </row>
    <row r="585" spans="3:16" s="188" customFormat="1" ht="17.149999999999999" customHeight="1">
      <c r="C585" s="193"/>
      <c r="D585" s="189"/>
      <c r="E585" s="193"/>
      <c r="O585" s="62"/>
      <c r="P585" s="62"/>
    </row>
    <row r="586" spans="3:16" s="188" customFormat="1" ht="17.149999999999999" customHeight="1">
      <c r="C586" s="193"/>
      <c r="D586" s="189"/>
      <c r="E586" s="193"/>
      <c r="O586" s="62"/>
      <c r="P586" s="62"/>
    </row>
    <row r="587" spans="3:16" s="188" customFormat="1" ht="17.149999999999999" customHeight="1">
      <c r="C587" s="193"/>
      <c r="D587" s="189"/>
      <c r="E587" s="193"/>
      <c r="O587" s="62"/>
      <c r="P587" s="62"/>
    </row>
    <row r="588" spans="3:16" s="188" customFormat="1" ht="17.149999999999999" customHeight="1">
      <c r="C588" s="193"/>
      <c r="D588" s="189"/>
      <c r="E588" s="193"/>
      <c r="O588" s="62"/>
      <c r="P588" s="62"/>
    </row>
    <row r="589" spans="3:16" s="188" customFormat="1" ht="17.149999999999999" customHeight="1">
      <c r="C589" s="193"/>
      <c r="D589" s="189"/>
      <c r="E589" s="193"/>
      <c r="O589" s="62"/>
      <c r="P589" s="62"/>
    </row>
    <row r="590" spans="3:16" s="188" customFormat="1" ht="17.149999999999999" customHeight="1">
      <c r="C590" s="193"/>
      <c r="D590" s="189"/>
      <c r="E590" s="193"/>
      <c r="O590" s="62"/>
      <c r="P590" s="62"/>
    </row>
    <row r="591" spans="3:16" s="188" customFormat="1" ht="17.149999999999999" customHeight="1">
      <c r="C591" s="193"/>
      <c r="D591" s="189"/>
      <c r="E591" s="193"/>
      <c r="O591" s="62"/>
      <c r="P591" s="62"/>
    </row>
    <row r="592" spans="3:16" s="188" customFormat="1" ht="17.149999999999999" customHeight="1">
      <c r="C592" s="193"/>
      <c r="D592" s="189"/>
      <c r="E592" s="193"/>
      <c r="O592" s="62"/>
      <c r="P592" s="62"/>
    </row>
    <row r="593" spans="3:16" s="188" customFormat="1" ht="17.149999999999999" customHeight="1">
      <c r="C593" s="193"/>
      <c r="D593" s="189"/>
      <c r="E593" s="193"/>
      <c r="O593" s="62"/>
      <c r="P593" s="62"/>
    </row>
    <row r="594" spans="3:16" s="188" customFormat="1" ht="17.149999999999999" customHeight="1">
      <c r="C594" s="193"/>
      <c r="D594" s="189"/>
      <c r="E594" s="193"/>
      <c r="O594" s="62"/>
      <c r="P594" s="62"/>
    </row>
    <row r="595" spans="3:16" s="188" customFormat="1" ht="17.149999999999999" customHeight="1">
      <c r="C595" s="193"/>
      <c r="D595" s="189"/>
      <c r="E595" s="193"/>
      <c r="O595" s="62"/>
      <c r="P595" s="62"/>
    </row>
    <row r="596" spans="3:16" s="188" customFormat="1" ht="17.149999999999999" customHeight="1">
      <c r="C596" s="193"/>
      <c r="D596" s="189"/>
      <c r="E596" s="193"/>
      <c r="O596" s="62"/>
      <c r="P596" s="62"/>
    </row>
    <row r="597" spans="3:16" s="188" customFormat="1" ht="17.149999999999999" customHeight="1">
      <c r="C597" s="193"/>
      <c r="D597" s="189"/>
      <c r="E597" s="193"/>
      <c r="O597" s="62"/>
      <c r="P597" s="62"/>
    </row>
    <row r="598" spans="3:16" s="188" customFormat="1" ht="17.149999999999999" customHeight="1">
      <c r="C598" s="193"/>
      <c r="D598" s="189"/>
      <c r="E598" s="193"/>
      <c r="O598" s="62"/>
      <c r="P598" s="62"/>
    </row>
    <row r="599" spans="3:16" s="188" customFormat="1" ht="17.149999999999999" customHeight="1">
      <c r="C599" s="193"/>
      <c r="D599" s="189"/>
      <c r="E599" s="193"/>
      <c r="O599" s="62"/>
      <c r="P599" s="62"/>
    </row>
    <row r="600" spans="3:16" s="188" customFormat="1" ht="17.149999999999999" customHeight="1">
      <c r="C600" s="193"/>
      <c r="D600" s="189"/>
      <c r="E600" s="193"/>
      <c r="O600" s="62"/>
      <c r="P600" s="62"/>
    </row>
    <row r="601" spans="3:16" s="188" customFormat="1" ht="17.149999999999999" customHeight="1">
      <c r="C601" s="193"/>
      <c r="D601" s="189"/>
      <c r="E601" s="193"/>
      <c r="O601" s="62"/>
      <c r="P601" s="62"/>
    </row>
    <row r="602" spans="3:16" s="188" customFormat="1" ht="17.149999999999999" customHeight="1">
      <c r="C602" s="193"/>
      <c r="D602" s="189"/>
      <c r="E602" s="193"/>
      <c r="O602" s="62"/>
      <c r="P602" s="62"/>
    </row>
    <row r="603" spans="3:16" s="188" customFormat="1" ht="17.149999999999999" customHeight="1">
      <c r="C603" s="193"/>
      <c r="D603" s="189"/>
      <c r="E603" s="193"/>
      <c r="O603" s="62"/>
      <c r="P603" s="62"/>
    </row>
    <row r="604" spans="3:16" s="188" customFormat="1" ht="17.149999999999999" customHeight="1">
      <c r="C604" s="193"/>
      <c r="D604" s="189"/>
      <c r="E604" s="193"/>
      <c r="O604" s="62"/>
      <c r="P604" s="62"/>
    </row>
    <row r="605" spans="3:16" s="188" customFormat="1" ht="17.149999999999999" customHeight="1">
      <c r="C605" s="193"/>
      <c r="D605" s="189"/>
      <c r="E605" s="193"/>
      <c r="O605" s="62"/>
      <c r="P605" s="62"/>
    </row>
    <row r="606" spans="3:16" s="188" customFormat="1" ht="17.149999999999999" customHeight="1">
      <c r="C606" s="193"/>
      <c r="D606" s="189"/>
      <c r="E606" s="193"/>
      <c r="O606" s="62"/>
      <c r="P606" s="62"/>
    </row>
    <row r="607" spans="3:16" s="188" customFormat="1" ht="17.149999999999999" customHeight="1">
      <c r="C607" s="193"/>
      <c r="D607" s="189"/>
      <c r="E607" s="193"/>
      <c r="O607" s="62"/>
      <c r="P607" s="62"/>
    </row>
    <row r="608" spans="3:16" s="188" customFormat="1" ht="17.149999999999999" customHeight="1">
      <c r="C608" s="193"/>
      <c r="D608" s="189"/>
      <c r="E608" s="193"/>
      <c r="O608" s="62"/>
      <c r="P608" s="62"/>
    </row>
    <row r="609" spans="3:16" s="188" customFormat="1" ht="17.149999999999999" customHeight="1">
      <c r="C609" s="193"/>
      <c r="D609" s="189"/>
      <c r="E609" s="193"/>
      <c r="O609" s="62"/>
      <c r="P609" s="62"/>
    </row>
    <row r="610" spans="3:16" s="188" customFormat="1" ht="17.149999999999999" customHeight="1">
      <c r="C610" s="193"/>
      <c r="D610" s="189"/>
      <c r="E610" s="193"/>
      <c r="O610" s="62"/>
      <c r="P610" s="62"/>
    </row>
    <row r="611" spans="3:16" s="188" customFormat="1" ht="17.149999999999999" customHeight="1">
      <c r="C611" s="193"/>
      <c r="D611" s="189"/>
      <c r="E611" s="193"/>
      <c r="O611" s="62"/>
      <c r="P611" s="62"/>
    </row>
    <row r="612" spans="3:16" s="188" customFormat="1" ht="17.149999999999999" customHeight="1">
      <c r="C612" s="193"/>
      <c r="D612" s="189"/>
      <c r="E612" s="193"/>
      <c r="O612" s="62"/>
      <c r="P612" s="62"/>
    </row>
    <row r="613" spans="3:16" s="188" customFormat="1" ht="17.149999999999999" customHeight="1">
      <c r="C613" s="193"/>
      <c r="D613" s="189"/>
      <c r="E613" s="193"/>
      <c r="O613" s="62"/>
      <c r="P613" s="62"/>
    </row>
    <row r="614" spans="3:16" s="188" customFormat="1" ht="17.149999999999999" customHeight="1">
      <c r="C614" s="193"/>
      <c r="D614" s="189"/>
      <c r="E614" s="193"/>
      <c r="O614" s="62"/>
      <c r="P614" s="62"/>
    </row>
    <row r="615" spans="3:16" s="188" customFormat="1" ht="17.149999999999999" customHeight="1">
      <c r="C615" s="193"/>
      <c r="D615" s="189"/>
      <c r="E615" s="193"/>
      <c r="O615" s="62"/>
      <c r="P615" s="62"/>
    </row>
    <row r="616" spans="3:16" s="188" customFormat="1" ht="17.149999999999999" customHeight="1">
      <c r="C616" s="193"/>
      <c r="D616" s="189"/>
      <c r="E616" s="193"/>
      <c r="O616" s="62"/>
      <c r="P616" s="62"/>
    </row>
    <row r="617" spans="3:16" s="188" customFormat="1" ht="17.149999999999999" customHeight="1">
      <c r="C617" s="193"/>
      <c r="D617" s="189"/>
      <c r="E617" s="193"/>
      <c r="O617" s="62"/>
      <c r="P617" s="62"/>
    </row>
    <row r="618" spans="3:16" s="188" customFormat="1" ht="17.149999999999999" customHeight="1">
      <c r="C618" s="193"/>
      <c r="D618" s="189"/>
      <c r="E618" s="193"/>
      <c r="O618" s="62"/>
      <c r="P618" s="62"/>
    </row>
    <row r="619" spans="3:16" s="188" customFormat="1" ht="17.149999999999999" customHeight="1">
      <c r="C619" s="193"/>
      <c r="D619" s="189"/>
      <c r="E619" s="193"/>
      <c r="O619" s="62"/>
      <c r="P619" s="62"/>
    </row>
    <row r="620" spans="3:16" s="188" customFormat="1" ht="17.149999999999999" customHeight="1">
      <c r="C620" s="193"/>
      <c r="D620" s="189"/>
      <c r="E620" s="193"/>
      <c r="O620" s="62"/>
      <c r="P620" s="62"/>
    </row>
    <row r="621" spans="3:16" s="188" customFormat="1" ht="17.149999999999999" customHeight="1">
      <c r="C621" s="193"/>
      <c r="D621" s="189"/>
      <c r="E621" s="193"/>
      <c r="O621" s="62"/>
      <c r="P621" s="62"/>
    </row>
    <row r="622" spans="3:16" s="188" customFormat="1" ht="17.149999999999999" customHeight="1">
      <c r="C622" s="193"/>
      <c r="D622" s="189"/>
      <c r="E622" s="193"/>
      <c r="O622" s="62"/>
      <c r="P622" s="62"/>
    </row>
    <row r="623" spans="3:16" s="188" customFormat="1" ht="17.149999999999999" customHeight="1">
      <c r="C623" s="193"/>
      <c r="D623" s="189"/>
      <c r="E623" s="193"/>
      <c r="O623" s="62"/>
      <c r="P623" s="62"/>
    </row>
    <row r="624" spans="3:16" s="188" customFormat="1" ht="17.149999999999999" customHeight="1">
      <c r="C624" s="193"/>
      <c r="D624" s="189"/>
      <c r="E624" s="193"/>
      <c r="O624" s="62"/>
      <c r="P624" s="62"/>
    </row>
    <row r="625" spans="3:16" s="188" customFormat="1" ht="17.149999999999999" customHeight="1">
      <c r="C625" s="193"/>
      <c r="D625" s="189"/>
      <c r="E625" s="193"/>
      <c r="O625" s="62"/>
      <c r="P625" s="62"/>
    </row>
    <row r="626" spans="3:16" s="188" customFormat="1" ht="17.149999999999999" customHeight="1">
      <c r="C626" s="193"/>
      <c r="D626" s="189"/>
      <c r="E626" s="193"/>
      <c r="O626" s="62"/>
      <c r="P626" s="62"/>
    </row>
    <row r="627" spans="3:16" s="188" customFormat="1" ht="17.149999999999999" customHeight="1">
      <c r="C627" s="193"/>
      <c r="D627" s="189"/>
      <c r="E627" s="193"/>
      <c r="O627" s="62"/>
      <c r="P627" s="62"/>
    </row>
    <row r="628" spans="3:16" s="188" customFormat="1" ht="17.149999999999999" customHeight="1">
      <c r="C628" s="193"/>
      <c r="D628" s="189"/>
      <c r="E628" s="193"/>
      <c r="O628" s="62"/>
      <c r="P628" s="62"/>
    </row>
    <row r="629" spans="3:16" s="188" customFormat="1" ht="17.149999999999999" customHeight="1">
      <c r="C629" s="193"/>
      <c r="D629" s="189"/>
      <c r="E629" s="193"/>
      <c r="O629" s="62"/>
      <c r="P629" s="62"/>
    </row>
    <row r="630" spans="3:16" s="188" customFormat="1" ht="17.149999999999999" customHeight="1">
      <c r="C630" s="193"/>
      <c r="D630" s="189"/>
      <c r="E630" s="193"/>
      <c r="O630" s="62"/>
      <c r="P630" s="62"/>
    </row>
    <row r="631" spans="3:16" s="188" customFormat="1" ht="17.149999999999999" customHeight="1">
      <c r="C631" s="193"/>
      <c r="D631" s="189"/>
      <c r="E631" s="193"/>
      <c r="O631" s="62"/>
      <c r="P631" s="62"/>
    </row>
    <row r="632" spans="3:16" s="188" customFormat="1" ht="17.149999999999999" customHeight="1">
      <c r="C632" s="193"/>
      <c r="D632" s="189"/>
      <c r="E632" s="193"/>
      <c r="O632" s="62"/>
      <c r="P632" s="62"/>
    </row>
    <row r="633" spans="3:16" s="188" customFormat="1" ht="17.149999999999999" customHeight="1">
      <c r="C633" s="193"/>
      <c r="D633" s="189"/>
      <c r="E633" s="193"/>
      <c r="O633" s="62"/>
      <c r="P633" s="62"/>
    </row>
    <row r="634" spans="3:16" s="188" customFormat="1" ht="17.149999999999999" customHeight="1">
      <c r="C634" s="193"/>
      <c r="D634" s="189"/>
      <c r="E634" s="193"/>
      <c r="O634" s="62"/>
      <c r="P634" s="62"/>
    </row>
    <row r="635" spans="3:16" s="188" customFormat="1" ht="17.149999999999999" customHeight="1">
      <c r="C635" s="193"/>
      <c r="D635" s="189"/>
      <c r="E635" s="193"/>
      <c r="O635" s="62"/>
      <c r="P635" s="62"/>
    </row>
    <row r="636" spans="3:16" s="188" customFormat="1" ht="17.149999999999999" customHeight="1">
      <c r="C636" s="193"/>
      <c r="D636" s="189"/>
      <c r="E636" s="193"/>
      <c r="O636" s="62"/>
      <c r="P636" s="62"/>
    </row>
    <row r="637" spans="3:16" s="188" customFormat="1" ht="17.149999999999999" customHeight="1">
      <c r="C637" s="193"/>
      <c r="D637" s="189"/>
      <c r="E637" s="193"/>
      <c r="O637" s="62"/>
      <c r="P637" s="62"/>
    </row>
    <row r="638" spans="3:16" s="188" customFormat="1" ht="17.149999999999999" customHeight="1">
      <c r="C638" s="193"/>
      <c r="D638" s="189"/>
      <c r="E638" s="193"/>
      <c r="O638" s="62"/>
      <c r="P638" s="62"/>
    </row>
    <row r="639" spans="3:16" s="188" customFormat="1" ht="17.149999999999999" customHeight="1">
      <c r="C639" s="193"/>
      <c r="D639" s="189"/>
      <c r="E639" s="193"/>
      <c r="O639" s="62"/>
      <c r="P639" s="62"/>
    </row>
    <row r="640" spans="3:16" s="188" customFormat="1" ht="17.149999999999999" customHeight="1">
      <c r="C640" s="193"/>
      <c r="D640" s="189"/>
      <c r="E640" s="193"/>
      <c r="O640" s="62"/>
      <c r="P640" s="62"/>
    </row>
    <row r="641" spans="3:16" s="188" customFormat="1" ht="17.149999999999999" customHeight="1">
      <c r="C641" s="193"/>
      <c r="D641" s="189"/>
      <c r="E641" s="193"/>
      <c r="O641" s="62"/>
      <c r="P641" s="62"/>
    </row>
    <row r="642" spans="3:16" s="188" customFormat="1" ht="17.149999999999999" customHeight="1">
      <c r="C642" s="193"/>
      <c r="D642" s="189"/>
      <c r="E642" s="193"/>
      <c r="O642" s="62"/>
      <c r="P642" s="62"/>
    </row>
    <row r="643" spans="3:16" s="188" customFormat="1" ht="17.149999999999999" customHeight="1">
      <c r="C643" s="193"/>
      <c r="D643" s="189"/>
      <c r="E643" s="193"/>
      <c r="O643" s="62"/>
      <c r="P643" s="62"/>
    </row>
    <row r="644" spans="3:16" s="188" customFormat="1" ht="17.149999999999999" customHeight="1">
      <c r="C644" s="193"/>
      <c r="D644" s="189"/>
      <c r="E644" s="193"/>
      <c r="O644" s="62"/>
      <c r="P644" s="62"/>
    </row>
    <row r="645" spans="3:16" s="188" customFormat="1" ht="17.149999999999999" customHeight="1">
      <c r="C645" s="193"/>
      <c r="D645" s="189"/>
      <c r="E645" s="193"/>
      <c r="O645" s="62"/>
      <c r="P645" s="62"/>
    </row>
    <row r="646" spans="3:16" s="188" customFormat="1" ht="17.149999999999999" customHeight="1">
      <c r="C646" s="193"/>
      <c r="D646" s="189"/>
      <c r="E646" s="193"/>
      <c r="O646" s="62"/>
      <c r="P646" s="62"/>
    </row>
    <row r="647" spans="3:16" s="188" customFormat="1" ht="17.149999999999999" customHeight="1">
      <c r="C647" s="193"/>
      <c r="D647" s="189"/>
      <c r="E647" s="193"/>
      <c r="O647" s="62"/>
      <c r="P647" s="62"/>
    </row>
    <row r="648" spans="3:16" s="188" customFormat="1" ht="17.149999999999999" customHeight="1">
      <c r="C648" s="193"/>
      <c r="D648" s="189"/>
      <c r="E648" s="193"/>
      <c r="O648" s="62"/>
      <c r="P648" s="62"/>
    </row>
    <row r="649" spans="3:16" s="188" customFormat="1" ht="17.149999999999999" customHeight="1">
      <c r="C649" s="193"/>
      <c r="D649" s="189"/>
      <c r="E649" s="193"/>
      <c r="O649" s="62"/>
      <c r="P649" s="62"/>
    </row>
    <row r="650" spans="3:16" s="188" customFormat="1" ht="17.149999999999999" customHeight="1">
      <c r="C650" s="193"/>
      <c r="D650" s="189"/>
      <c r="E650" s="193"/>
      <c r="O650" s="62"/>
      <c r="P650" s="62"/>
    </row>
    <row r="651" spans="3:16" s="188" customFormat="1" ht="17.149999999999999" customHeight="1">
      <c r="C651" s="193"/>
      <c r="D651" s="189"/>
      <c r="E651" s="193"/>
      <c r="O651" s="62"/>
      <c r="P651" s="62"/>
    </row>
    <row r="652" spans="3:16" s="188" customFormat="1" ht="17.149999999999999" customHeight="1">
      <c r="C652" s="193"/>
      <c r="D652" s="189"/>
      <c r="E652" s="193"/>
      <c r="O652" s="62"/>
      <c r="P652" s="62"/>
    </row>
    <row r="653" spans="3:16" s="188" customFormat="1" ht="17.149999999999999" customHeight="1">
      <c r="C653" s="193"/>
      <c r="D653" s="189"/>
      <c r="E653" s="193"/>
      <c r="O653" s="62"/>
      <c r="P653" s="62"/>
    </row>
    <row r="654" spans="3:16" s="188" customFormat="1" ht="17.149999999999999" customHeight="1">
      <c r="C654" s="193"/>
      <c r="D654" s="189"/>
      <c r="E654" s="193"/>
      <c r="O654" s="62"/>
      <c r="P654" s="62"/>
    </row>
    <row r="655" spans="3:16" s="188" customFormat="1" ht="17.149999999999999" customHeight="1">
      <c r="C655" s="193"/>
      <c r="D655" s="189"/>
      <c r="E655" s="193"/>
      <c r="O655" s="62"/>
      <c r="P655" s="62"/>
    </row>
    <row r="656" spans="3:16" s="188" customFormat="1" ht="17.149999999999999" customHeight="1">
      <c r="C656" s="193"/>
      <c r="D656" s="189"/>
      <c r="E656" s="193"/>
      <c r="O656" s="62"/>
      <c r="P656" s="62"/>
    </row>
    <row r="657" spans="3:16" s="188" customFormat="1" ht="17.149999999999999" customHeight="1">
      <c r="C657" s="193"/>
      <c r="D657" s="189"/>
      <c r="E657" s="193"/>
      <c r="O657" s="62"/>
      <c r="P657" s="62"/>
    </row>
    <row r="658" spans="3:16" s="188" customFormat="1" ht="17.149999999999999" customHeight="1">
      <c r="C658" s="193"/>
      <c r="D658" s="189"/>
      <c r="E658" s="193"/>
      <c r="O658" s="62"/>
      <c r="P658" s="62"/>
    </row>
    <row r="659" spans="3:16" s="188" customFormat="1" ht="17.149999999999999" customHeight="1">
      <c r="C659" s="193"/>
      <c r="D659" s="189"/>
      <c r="E659" s="193"/>
      <c r="O659" s="62"/>
      <c r="P659" s="62"/>
    </row>
    <row r="660" spans="3:16" s="188" customFormat="1" ht="17.149999999999999" customHeight="1">
      <c r="C660" s="193"/>
      <c r="D660" s="189"/>
      <c r="E660" s="193"/>
      <c r="O660" s="62"/>
      <c r="P660" s="62"/>
    </row>
    <row r="661" spans="3:16" s="188" customFormat="1" ht="17.149999999999999" customHeight="1">
      <c r="C661" s="193"/>
      <c r="D661" s="189"/>
      <c r="E661" s="193"/>
      <c r="O661" s="62"/>
      <c r="P661" s="62"/>
    </row>
    <row r="662" spans="3:16" s="188" customFormat="1" ht="17.149999999999999" customHeight="1">
      <c r="C662" s="193"/>
      <c r="D662" s="189"/>
      <c r="E662" s="193"/>
      <c r="O662" s="62"/>
      <c r="P662" s="62"/>
    </row>
    <row r="663" spans="3:16" s="188" customFormat="1" ht="17.149999999999999" customHeight="1">
      <c r="C663" s="193"/>
      <c r="D663" s="189"/>
      <c r="E663" s="193"/>
      <c r="O663" s="62"/>
      <c r="P663" s="62"/>
    </row>
    <row r="664" spans="3:16" s="188" customFormat="1" ht="17.149999999999999" customHeight="1">
      <c r="C664" s="193"/>
      <c r="D664" s="189"/>
      <c r="E664" s="193"/>
      <c r="O664" s="62"/>
      <c r="P664" s="62"/>
    </row>
    <row r="665" spans="3:16" s="188" customFormat="1" ht="17.149999999999999" customHeight="1">
      <c r="C665" s="193"/>
      <c r="D665" s="189"/>
      <c r="E665" s="193"/>
      <c r="O665" s="62"/>
      <c r="P665" s="62"/>
    </row>
    <row r="666" spans="3:16" s="188" customFormat="1" ht="17.149999999999999" customHeight="1">
      <c r="C666" s="193"/>
      <c r="D666" s="189"/>
      <c r="E666" s="193"/>
      <c r="O666" s="62"/>
      <c r="P666" s="62"/>
    </row>
    <row r="667" spans="3:16" s="188" customFormat="1" ht="17.149999999999999" customHeight="1">
      <c r="C667" s="193"/>
      <c r="D667" s="189"/>
      <c r="E667" s="193"/>
      <c r="O667" s="62"/>
      <c r="P667" s="62"/>
    </row>
    <row r="668" spans="3:16" s="188" customFormat="1" ht="17.149999999999999" customHeight="1">
      <c r="C668" s="193"/>
      <c r="D668" s="189"/>
      <c r="E668" s="193"/>
      <c r="O668" s="62"/>
      <c r="P668" s="62"/>
    </row>
    <row r="669" spans="3:16" s="188" customFormat="1" ht="17.149999999999999" customHeight="1">
      <c r="C669" s="193"/>
      <c r="D669" s="189"/>
      <c r="E669" s="193"/>
      <c r="O669" s="62"/>
      <c r="P669" s="62"/>
    </row>
    <row r="670" spans="3:16" s="188" customFormat="1" ht="17.149999999999999" customHeight="1">
      <c r="C670" s="193"/>
      <c r="D670" s="189"/>
      <c r="E670" s="193"/>
      <c r="O670" s="62"/>
      <c r="P670" s="62"/>
    </row>
    <row r="671" spans="3:16" s="188" customFormat="1" ht="17.149999999999999" customHeight="1">
      <c r="C671" s="193"/>
      <c r="D671" s="189"/>
      <c r="E671" s="193"/>
      <c r="O671" s="62"/>
      <c r="P671" s="62"/>
    </row>
    <row r="672" spans="3:16" s="188" customFormat="1" ht="17.149999999999999" customHeight="1">
      <c r="C672" s="193"/>
      <c r="D672" s="189"/>
      <c r="E672" s="193"/>
      <c r="O672" s="62"/>
      <c r="P672" s="62"/>
    </row>
    <row r="673" spans="3:16" s="188" customFormat="1" ht="17.149999999999999" customHeight="1">
      <c r="C673" s="193"/>
      <c r="D673" s="189"/>
      <c r="E673" s="193"/>
      <c r="O673" s="62"/>
      <c r="P673" s="62"/>
    </row>
    <row r="674" spans="3:16" s="188" customFormat="1" ht="17.149999999999999" customHeight="1">
      <c r="C674" s="193"/>
      <c r="D674" s="189"/>
      <c r="E674" s="193"/>
      <c r="O674" s="62"/>
      <c r="P674" s="62"/>
    </row>
    <row r="675" spans="3:16" s="188" customFormat="1" ht="17.149999999999999" customHeight="1">
      <c r="C675" s="193"/>
      <c r="D675" s="189"/>
      <c r="E675" s="193"/>
      <c r="O675" s="62"/>
      <c r="P675" s="62"/>
    </row>
    <row r="676" spans="3:16" s="188" customFormat="1" ht="17.149999999999999" customHeight="1">
      <c r="C676" s="193"/>
      <c r="D676" s="189"/>
      <c r="E676" s="193"/>
      <c r="O676" s="62"/>
      <c r="P676" s="62"/>
    </row>
    <row r="677" spans="3:16" s="188" customFormat="1" ht="17.149999999999999" customHeight="1">
      <c r="C677" s="193"/>
      <c r="D677" s="189"/>
      <c r="E677" s="193"/>
      <c r="O677" s="62"/>
      <c r="P677" s="62"/>
    </row>
    <row r="678" spans="3:16" s="188" customFormat="1" ht="17.149999999999999" customHeight="1">
      <c r="C678" s="193"/>
      <c r="D678" s="189"/>
      <c r="E678" s="193"/>
      <c r="O678" s="62"/>
      <c r="P678" s="62"/>
    </row>
    <row r="679" spans="3:16" s="188" customFormat="1" ht="17.149999999999999" customHeight="1">
      <c r="C679" s="193"/>
      <c r="D679" s="189"/>
      <c r="E679" s="193"/>
      <c r="O679" s="62"/>
      <c r="P679" s="62"/>
    </row>
    <row r="680" spans="3:16" s="188" customFormat="1" ht="17.149999999999999" customHeight="1">
      <c r="C680" s="193"/>
      <c r="D680" s="189"/>
      <c r="E680" s="193"/>
      <c r="O680" s="62"/>
      <c r="P680" s="62"/>
    </row>
    <row r="681" spans="3:16" s="188" customFormat="1" ht="17.149999999999999" customHeight="1">
      <c r="C681" s="193"/>
      <c r="D681" s="189"/>
      <c r="E681" s="193"/>
      <c r="O681" s="62"/>
      <c r="P681" s="62"/>
    </row>
    <row r="682" spans="3:16" s="188" customFormat="1" ht="17.149999999999999" customHeight="1">
      <c r="C682" s="193"/>
      <c r="D682" s="189"/>
      <c r="E682" s="193"/>
      <c r="O682" s="62"/>
      <c r="P682" s="62"/>
    </row>
    <row r="683" spans="3:16" s="188" customFormat="1" ht="17.149999999999999" customHeight="1">
      <c r="C683" s="193"/>
      <c r="D683" s="189"/>
      <c r="E683" s="193"/>
      <c r="O683" s="62"/>
      <c r="P683" s="62"/>
    </row>
    <row r="684" spans="3:16" s="188" customFormat="1" ht="17.149999999999999" customHeight="1">
      <c r="C684" s="193"/>
      <c r="D684" s="189"/>
      <c r="E684" s="193"/>
      <c r="O684" s="62"/>
      <c r="P684" s="62"/>
    </row>
    <row r="685" spans="3:16" s="188" customFormat="1" ht="17.149999999999999" customHeight="1">
      <c r="C685" s="193"/>
      <c r="D685" s="189"/>
      <c r="E685" s="193"/>
      <c r="O685" s="62"/>
      <c r="P685" s="62"/>
    </row>
    <row r="686" spans="3:16" s="188" customFormat="1" ht="17.149999999999999" customHeight="1">
      <c r="C686" s="193"/>
      <c r="D686" s="189"/>
      <c r="E686" s="193"/>
      <c r="O686" s="62"/>
      <c r="P686" s="62"/>
    </row>
    <row r="687" spans="3:16" s="188" customFormat="1" ht="17.149999999999999" customHeight="1">
      <c r="C687" s="193"/>
      <c r="D687" s="189"/>
      <c r="E687" s="193"/>
      <c r="O687" s="62"/>
      <c r="P687" s="62"/>
    </row>
    <row r="688" spans="3:16" s="188" customFormat="1" ht="17.149999999999999" customHeight="1">
      <c r="C688" s="193"/>
      <c r="D688" s="189"/>
      <c r="E688" s="193"/>
      <c r="O688" s="62"/>
      <c r="P688" s="62"/>
    </row>
    <row r="689" spans="3:16" s="188" customFormat="1" ht="17.149999999999999" customHeight="1">
      <c r="C689" s="193"/>
      <c r="D689" s="189"/>
      <c r="E689" s="193"/>
      <c r="O689" s="62"/>
      <c r="P689" s="62"/>
    </row>
    <row r="690" spans="3:16" s="188" customFormat="1" ht="17.149999999999999" customHeight="1">
      <c r="C690" s="193"/>
      <c r="D690" s="189"/>
      <c r="E690" s="193"/>
      <c r="O690" s="62"/>
      <c r="P690" s="62"/>
    </row>
    <row r="691" spans="3:16" s="188" customFormat="1" ht="17.149999999999999" customHeight="1">
      <c r="C691" s="193"/>
      <c r="D691" s="189"/>
      <c r="E691" s="193"/>
      <c r="O691" s="62"/>
      <c r="P691" s="62"/>
    </row>
    <row r="692" spans="3:16" s="188" customFormat="1" ht="17.149999999999999" customHeight="1">
      <c r="C692" s="193"/>
      <c r="D692" s="189"/>
      <c r="E692" s="193"/>
      <c r="O692" s="62"/>
      <c r="P692" s="62"/>
    </row>
    <row r="693" spans="3:16" s="188" customFormat="1" ht="17.149999999999999" customHeight="1">
      <c r="C693" s="193"/>
      <c r="D693" s="189"/>
      <c r="E693" s="193"/>
      <c r="O693" s="62"/>
      <c r="P693" s="62"/>
    </row>
    <row r="694" spans="3:16" s="188" customFormat="1" ht="17.149999999999999" customHeight="1">
      <c r="C694" s="193"/>
      <c r="D694" s="189"/>
      <c r="E694" s="193"/>
      <c r="O694" s="62"/>
      <c r="P694" s="62"/>
    </row>
    <row r="695" spans="3:16" s="188" customFormat="1" ht="17.149999999999999" customHeight="1">
      <c r="C695" s="193"/>
      <c r="D695" s="189"/>
      <c r="E695" s="193"/>
      <c r="O695" s="62"/>
      <c r="P695" s="62"/>
    </row>
    <row r="696" spans="3:16" s="188" customFormat="1" ht="17.149999999999999" customHeight="1">
      <c r="C696" s="193"/>
      <c r="D696" s="189"/>
      <c r="E696" s="193"/>
      <c r="O696" s="62"/>
      <c r="P696" s="62"/>
    </row>
    <row r="697" spans="3:16" s="188" customFormat="1" ht="17.149999999999999" customHeight="1">
      <c r="C697" s="193"/>
      <c r="D697" s="189"/>
      <c r="E697" s="193"/>
      <c r="O697" s="62"/>
      <c r="P697" s="62"/>
    </row>
    <row r="698" spans="3:16" s="188" customFormat="1" ht="17.149999999999999" customHeight="1">
      <c r="C698" s="193"/>
      <c r="D698" s="189"/>
      <c r="E698" s="193"/>
      <c r="O698" s="62"/>
      <c r="P698" s="62"/>
    </row>
    <row r="699" spans="3:16" s="188" customFormat="1" ht="17.149999999999999" customHeight="1">
      <c r="C699" s="193"/>
      <c r="D699" s="189"/>
      <c r="E699" s="193"/>
      <c r="O699" s="62"/>
      <c r="P699" s="62"/>
    </row>
    <row r="700" spans="3:16" s="188" customFormat="1" ht="17.149999999999999" customHeight="1">
      <c r="C700" s="193"/>
      <c r="D700" s="189"/>
      <c r="E700" s="193"/>
      <c r="O700" s="62"/>
      <c r="P700" s="62"/>
    </row>
    <row r="701" spans="3:16" s="188" customFormat="1" ht="17.149999999999999" customHeight="1">
      <c r="C701" s="193"/>
      <c r="D701" s="189"/>
      <c r="E701" s="193"/>
      <c r="O701" s="62"/>
      <c r="P701" s="62"/>
    </row>
    <row r="702" spans="3:16" s="188" customFormat="1" ht="17.149999999999999" customHeight="1">
      <c r="C702" s="193"/>
      <c r="D702" s="189"/>
      <c r="E702" s="193"/>
      <c r="O702" s="62"/>
      <c r="P702" s="62"/>
    </row>
    <row r="703" spans="3:16" s="188" customFormat="1" ht="17.149999999999999" customHeight="1">
      <c r="C703" s="193"/>
      <c r="D703" s="189"/>
      <c r="E703" s="193"/>
      <c r="O703" s="62"/>
      <c r="P703" s="62"/>
    </row>
    <row r="704" spans="3:16" s="188" customFormat="1" ht="17.149999999999999" customHeight="1">
      <c r="C704" s="193"/>
      <c r="D704" s="189"/>
      <c r="E704" s="193"/>
      <c r="O704" s="62"/>
      <c r="P704" s="62"/>
    </row>
    <row r="705" spans="3:16" s="188" customFormat="1" ht="17.149999999999999" customHeight="1">
      <c r="C705" s="193"/>
      <c r="D705" s="189"/>
      <c r="E705" s="193"/>
      <c r="O705" s="62"/>
      <c r="P705" s="62"/>
    </row>
    <row r="706" spans="3:16" s="188" customFormat="1" ht="17.149999999999999" customHeight="1">
      <c r="C706" s="193"/>
      <c r="D706" s="189"/>
      <c r="E706" s="193"/>
      <c r="O706" s="62"/>
      <c r="P706" s="62"/>
    </row>
    <row r="707" spans="3:16" s="188" customFormat="1" ht="17.149999999999999" customHeight="1">
      <c r="C707" s="193"/>
      <c r="D707" s="189"/>
      <c r="E707" s="193"/>
      <c r="O707" s="62"/>
      <c r="P707" s="62"/>
    </row>
    <row r="708" spans="3:16" s="188" customFormat="1" ht="17.149999999999999" customHeight="1">
      <c r="C708" s="193"/>
      <c r="D708" s="189"/>
      <c r="E708" s="193"/>
      <c r="O708" s="62"/>
      <c r="P708" s="62"/>
    </row>
    <row r="709" spans="3:16" s="188" customFormat="1" ht="17.149999999999999" customHeight="1">
      <c r="C709" s="193"/>
      <c r="D709" s="189"/>
      <c r="E709" s="193"/>
      <c r="O709" s="62"/>
      <c r="P709" s="62"/>
    </row>
    <row r="710" spans="3:16" s="188" customFormat="1" ht="17.149999999999999" customHeight="1">
      <c r="C710" s="193"/>
      <c r="D710" s="189"/>
      <c r="E710" s="193"/>
      <c r="O710" s="62"/>
      <c r="P710" s="62"/>
    </row>
    <row r="711" spans="3:16" s="188" customFormat="1" ht="17.149999999999999" customHeight="1">
      <c r="C711" s="193"/>
      <c r="D711" s="189"/>
      <c r="E711" s="193"/>
      <c r="O711" s="62"/>
      <c r="P711" s="62"/>
    </row>
    <row r="712" spans="3:16" s="188" customFormat="1" ht="17.149999999999999" customHeight="1">
      <c r="C712" s="193"/>
      <c r="D712" s="189"/>
      <c r="E712" s="193"/>
      <c r="O712" s="62"/>
      <c r="P712" s="62"/>
    </row>
    <row r="713" spans="3:16" s="188" customFormat="1" ht="17.149999999999999" customHeight="1">
      <c r="C713" s="193"/>
      <c r="D713" s="189"/>
      <c r="E713" s="193"/>
      <c r="O713" s="62"/>
      <c r="P713" s="62"/>
    </row>
    <row r="714" spans="3:16" s="188" customFormat="1" ht="17.149999999999999" customHeight="1">
      <c r="C714" s="193"/>
      <c r="D714" s="189"/>
      <c r="E714" s="193"/>
      <c r="O714" s="62"/>
      <c r="P714" s="62"/>
    </row>
    <row r="715" spans="3:16" s="188" customFormat="1" ht="17.149999999999999" customHeight="1">
      <c r="C715" s="193"/>
      <c r="D715" s="189"/>
      <c r="E715" s="193"/>
      <c r="O715" s="62"/>
      <c r="P715" s="62"/>
    </row>
    <row r="716" spans="3:16" s="188" customFormat="1" ht="17.149999999999999" customHeight="1">
      <c r="C716" s="193"/>
      <c r="D716" s="189"/>
      <c r="E716" s="193"/>
      <c r="O716" s="62"/>
      <c r="P716" s="62"/>
    </row>
    <row r="717" spans="3:16" s="188" customFormat="1" ht="17.149999999999999" customHeight="1">
      <c r="C717" s="193"/>
      <c r="D717" s="189"/>
      <c r="E717" s="193"/>
      <c r="O717" s="62"/>
      <c r="P717" s="62"/>
    </row>
    <row r="718" spans="3:16" s="188" customFormat="1" ht="17.149999999999999" customHeight="1">
      <c r="C718" s="193"/>
      <c r="D718" s="189"/>
      <c r="E718" s="193"/>
      <c r="O718" s="62"/>
      <c r="P718" s="62"/>
    </row>
    <row r="719" spans="3:16" s="188" customFormat="1" ht="17.149999999999999" customHeight="1">
      <c r="C719" s="193"/>
      <c r="D719" s="189"/>
      <c r="E719" s="193"/>
      <c r="O719" s="62"/>
      <c r="P719" s="62"/>
    </row>
    <row r="720" spans="3:16" s="188" customFormat="1" ht="17.149999999999999" customHeight="1">
      <c r="C720" s="193"/>
      <c r="D720" s="189"/>
      <c r="E720" s="193"/>
      <c r="O720" s="62"/>
      <c r="P720" s="62"/>
    </row>
    <row r="721" spans="3:16" s="188" customFormat="1" ht="17.149999999999999" customHeight="1">
      <c r="C721" s="193"/>
      <c r="D721" s="189"/>
      <c r="E721" s="193"/>
      <c r="O721" s="62"/>
      <c r="P721" s="62"/>
    </row>
    <row r="722" spans="3:16" s="188" customFormat="1" ht="17.149999999999999" customHeight="1">
      <c r="C722" s="193"/>
      <c r="D722" s="189"/>
      <c r="E722" s="193"/>
      <c r="O722" s="62"/>
      <c r="P722" s="62"/>
    </row>
    <row r="723" spans="3:16" s="188" customFormat="1" ht="17.149999999999999" customHeight="1">
      <c r="C723" s="193"/>
      <c r="D723" s="189"/>
      <c r="E723" s="193"/>
      <c r="O723" s="62"/>
      <c r="P723" s="62"/>
    </row>
    <row r="724" spans="3:16" s="188" customFormat="1" ht="17.149999999999999" customHeight="1">
      <c r="C724" s="193"/>
      <c r="D724" s="189"/>
      <c r="E724" s="193"/>
      <c r="O724" s="62"/>
      <c r="P724" s="62"/>
    </row>
    <row r="725" spans="3:16" s="188" customFormat="1" ht="17.149999999999999" customHeight="1">
      <c r="C725" s="193"/>
      <c r="D725" s="189"/>
      <c r="E725" s="193"/>
      <c r="O725" s="62"/>
      <c r="P725" s="62"/>
    </row>
    <row r="726" spans="3:16" s="188" customFormat="1" ht="17.149999999999999" customHeight="1">
      <c r="C726" s="193"/>
      <c r="D726" s="189"/>
      <c r="E726" s="193"/>
      <c r="O726" s="62"/>
      <c r="P726" s="62"/>
    </row>
    <row r="727" spans="3:16" s="188" customFormat="1" ht="17.149999999999999" customHeight="1">
      <c r="C727" s="193"/>
      <c r="D727" s="189"/>
      <c r="E727" s="193"/>
      <c r="O727" s="62"/>
      <c r="P727" s="62"/>
    </row>
    <row r="728" spans="3:16" s="188" customFormat="1" ht="17.149999999999999" customHeight="1">
      <c r="C728" s="193"/>
      <c r="D728" s="189"/>
      <c r="E728" s="193"/>
      <c r="O728" s="62"/>
      <c r="P728" s="62"/>
    </row>
    <row r="729" spans="3:16" s="188" customFormat="1" ht="17.149999999999999" customHeight="1">
      <c r="C729" s="193"/>
      <c r="D729" s="189"/>
      <c r="E729" s="193"/>
      <c r="O729" s="62"/>
      <c r="P729" s="62"/>
    </row>
    <row r="730" spans="3:16" s="188" customFormat="1" ht="17.149999999999999" customHeight="1">
      <c r="C730" s="193"/>
      <c r="D730" s="189"/>
      <c r="E730" s="193"/>
      <c r="O730" s="62"/>
      <c r="P730" s="62"/>
    </row>
    <row r="731" spans="3:16" s="188" customFormat="1" ht="17.149999999999999" customHeight="1">
      <c r="C731" s="193"/>
      <c r="D731" s="189"/>
      <c r="E731" s="193"/>
      <c r="O731" s="62"/>
      <c r="P731" s="62"/>
    </row>
    <row r="732" spans="3:16" s="188" customFormat="1" ht="17.149999999999999" customHeight="1">
      <c r="C732" s="193"/>
      <c r="D732" s="189"/>
      <c r="E732" s="193"/>
      <c r="O732" s="62"/>
      <c r="P732" s="62"/>
    </row>
    <row r="733" spans="3:16" s="188" customFormat="1" ht="17.149999999999999" customHeight="1">
      <c r="C733" s="193"/>
      <c r="D733" s="189"/>
      <c r="E733" s="193"/>
      <c r="O733" s="62"/>
      <c r="P733" s="62"/>
    </row>
    <row r="734" spans="3:16" s="188" customFormat="1" ht="17.149999999999999" customHeight="1">
      <c r="C734" s="193"/>
      <c r="D734" s="189"/>
      <c r="E734" s="193"/>
      <c r="O734" s="62"/>
      <c r="P734" s="62"/>
    </row>
    <row r="735" spans="3:16" s="188" customFormat="1" ht="17.149999999999999" customHeight="1">
      <c r="C735" s="193"/>
      <c r="D735" s="189"/>
      <c r="E735" s="193"/>
      <c r="O735" s="62"/>
      <c r="P735" s="62"/>
    </row>
    <row r="736" spans="3:16" s="188" customFormat="1" ht="17.149999999999999" customHeight="1">
      <c r="C736" s="193"/>
      <c r="D736" s="189"/>
      <c r="E736" s="193"/>
      <c r="O736" s="62"/>
      <c r="P736" s="62"/>
    </row>
    <row r="737" spans="3:16" s="188" customFormat="1" ht="17.149999999999999" customHeight="1">
      <c r="C737" s="193"/>
      <c r="D737" s="189"/>
      <c r="E737" s="193"/>
      <c r="O737" s="62"/>
      <c r="P737" s="62"/>
    </row>
    <row r="738" spans="3:16" s="188" customFormat="1" ht="17.149999999999999" customHeight="1">
      <c r="C738" s="193"/>
      <c r="D738" s="189"/>
      <c r="E738" s="193"/>
      <c r="O738" s="62"/>
      <c r="P738" s="62"/>
    </row>
    <row r="739" spans="3:16" s="188" customFormat="1" ht="17.149999999999999" customHeight="1">
      <c r="C739" s="193"/>
      <c r="D739" s="189"/>
      <c r="E739" s="193"/>
      <c r="O739" s="62"/>
      <c r="P739" s="62"/>
    </row>
    <row r="740" spans="3:16" s="188" customFormat="1" ht="17.149999999999999" customHeight="1">
      <c r="C740" s="193"/>
      <c r="D740" s="189"/>
      <c r="E740" s="193"/>
      <c r="O740" s="62"/>
      <c r="P740" s="62"/>
    </row>
    <row r="741" spans="3:16" s="188" customFormat="1" ht="17.149999999999999" customHeight="1">
      <c r="C741" s="193"/>
      <c r="D741" s="189"/>
      <c r="E741" s="193"/>
      <c r="O741" s="62"/>
      <c r="P741" s="62"/>
    </row>
    <row r="742" spans="3:16" s="188" customFormat="1" ht="17.149999999999999" customHeight="1">
      <c r="C742" s="193"/>
      <c r="D742" s="189"/>
      <c r="E742" s="193"/>
      <c r="O742" s="62"/>
      <c r="P742" s="62"/>
    </row>
    <row r="743" spans="3:16" s="188" customFormat="1" ht="17.149999999999999" customHeight="1">
      <c r="C743" s="193"/>
      <c r="D743" s="189"/>
      <c r="E743" s="193"/>
      <c r="O743" s="62"/>
      <c r="P743" s="62"/>
    </row>
    <row r="744" spans="3:16" s="188" customFormat="1" ht="17.149999999999999" customHeight="1">
      <c r="C744" s="193"/>
      <c r="D744" s="189"/>
      <c r="E744" s="193"/>
      <c r="O744" s="62"/>
      <c r="P744" s="62"/>
    </row>
    <row r="745" spans="3:16" s="188" customFormat="1" ht="17.149999999999999" customHeight="1">
      <c r="C745" s="193"/>
      <c r="D745" s="189"/>
      <c r="E745" s="193"/>
      <c r="O745" s="62"/>
      <c r="P745" s="62"/>
    </row>
    <row r="746" spans="3:16" s="188" customFormat="1" ht="17.149999999999999" customHeight="1">
      <c r="C746" s="193"/>
      <c r="D746" s="189"/>
      <c r="E746" s="193"/>
      <c r="O746" s="62"/>
      <c r="P746" s="62"/>
    </row>
    <row r="747" spans="3:16" s="188" customFormat="1" ht="17.149999999999999" customHeight="1">
      <c r="C747" s="193"/>
      <c r="D747" s="189"/>
      <c r="E747" s="193"/>
      <c r="O747" s="62"/>
      <c r="P747" s="62"/>
    </row>
    <row r="748" spans="3:16" s="188" customFormat="1" ht="17.149999999999999" customHeight="1">
      <c r="C748" s="193"/>
      <c r="D748" s="189"/>
      <c r="E748" s="193"/>
      <c r="O748" s="62"/>
      <c r="P748" s="62"/>
    </row>
    <row r="749" spans="3:16" s="188" customFormat="1" ht="17.149999999999999" customHeight="1">
      <c r="C749" s="193"/>
      <c r="D749" s="189"/>
      <c r="E749" s="193"/>
      <c r="O749" s="62"/>
      <c r="P749" s="62"/>
    </row>
    <row r="750" spans="3:16" s="188" customFormat="1" ht="17.149999999999999" customHeight="1">
      <c r="C750" s="193"/>
      <c r="D750" s="189"/>
      <c r="E750" s="193"/>
      <c r="O750" s="62"/>
      <c r="P750" s="62"/>
    </row>
    <row r="751" spans="3:16" s="188" customFormat="1" ht="17.149999999999999" customHeight="1">
      <c r="C751" s="193"/>
      <c r="D751" s="189"/>
      <c r="E751" s="193"/>
      <c r="O751" s="62"/>
      <c r="P751" s="62"/>
    </row>
    <row r="752" spans="3:16" s="188" customFormat="1" ht="17.149999999999999" customHeight="1">
      <c r="C752" s="193"/>
      <c r="D752" s="189"/>
      <c r="E752" s="193"/>
      <c r="O752" s="62"/>
      <c r="P752" s="62"/>
    </row>
    <row r="753" spans="3:16" s="188" customFormat="1" ht="17.149999999999999" customHeight="1">
      <c r="C753" s="193"/>
      <c r="D753" s="189"/>
      <c r="E753" s="193"/>
      <c r="O753" s="62"/>
      <c r="P753" s="62"/>
    </row>
    <row r="754" spans="3:16" s="188" customFormat="1" ht="17.149999999999999" customHeight="1">
      <c r="C754" s="193"/>
      <c r="D754" s="189"/>
      <c r="E754" s="193"/>
      <c r="O754" s="62"/>
      <c r="P754" s="62"/>
    </row>
    <row r="755" spans="3:16" s="188" customFormat="1" ht="17.149999999999999" customHeight="1">
      <c r="C755" s="193"/>
      <c r="D755" s="189"/>
      <c r="E755" s="193"/>
      <c r="O755" s="62"/>
      <c r="P755" s="62"/>
    </row>
    <row r="756" spans="3:16" s="188" customFormat="1" ht="17.149999999999999" customHeight="1">
      <c r="C756" s="193"/>
      <c r="D756" s="189"/>
      <c r="E756" s="193"/>
      <c r="O756" s="62"/>
      <c r="P756" s="62"/>
    </row>
    <row r="757" spans="3:16" s="188" customFormat="1" ht="17.149999999999999" customHeight="1">
      <c r="C757" s="193"/>
      <c r="D757" s="189"/>
      <c r="E757" s="193"/>
      <c r="O757" s="62"/>
      <c r="P757" s="62"/>
    </row>
    <row r="758" spans="3:16" s="188" customFormat="1" ht="17.149999999999999" customHeight="1">
      <c r="C758" s="193"/>
      <c r="D758" s="189"/>
      <c r="E758" s="193"/>
      <c r="O758" s="62"/>
      <c r="P758" s="62"/>
    </row>
    <row r="759" spans="3:16" s="188" customFormat="1" ht="17.149999999999999" customHeight="1">
      <c r="C759" s="193"/>
      <c r="D759" s="189"/>
      <c r="E759" s="193"/>
      <c r="O759" s="62"/>
      <c r="P759" s="62"/>
    </row>
    <row r="760" spans="3:16" s="188" customFormat="1" ht="17.149999999999999" customHeight="1">
      <c r="C760" s="193"/>
      <c r="D760" s="189"/>
      <c r="E760" s="193"/>
      <c r="O760" s="62"/>
      <c r="P760" s="62"/>
    </row>
    <row r="761" spans="3:16" s="188" customFormat="1" ht="17.149999999999999" customHeight="1">
      <c r="C761" s="193"/>
      <c r="D761" s="189"/>
      <c r="E761" s="193"/>
      <c r="O761" s="62"/>
      <c r="P761" s="62"/>
    </row>
    <row r="762" spans="3:16" s="188" customFormat="1" ht="17.149999999999999" customHeight="1">
      <c r="C762" s="193"/>
      <c r="D762" s="189"/>
      <c r="E762" s="193"/>
      <c r="O762" s="62"/>
      <c r="P762" s="62"/>
    </row>
    <row r="763" spans="3:16" s="188" customFormat="1" ht="17.149999999999999" customHeight="1">
      <c r="C763" s="193"/>
      <c r="D763" s="189"/>
      <c r="E763" s="193"/>
      <c r="O763" s="62"/>
      <c r="P763" s="62"/>
    </row>
    <row r="764" spans="3:16" s="188" customFormat="1" ht="17.149999999999999" customHeight="1">
      <c r="C764" s="193"/>
      <c r="D764" s="189"/>
      <c r="E764" s="193"/>
      <c r="O764" s="62"/>
      <c r="P764" s="62"/>
    </row>
    <row r="765" spans="3:16" s="188" customFormat="1" ht="17.149999999999999" customHeight="1">
      <c r="C765" s="193"/>
      <c r="D765" s="189"/>
      <c r="E765" s="193"/>
      <c r="O765" s="62"/>
      <c r="P765" s="62"/>
    </row>
    <row r="766" spans="3:16" s="188" customFormat="1" ht="17.149999999999999" customHeight="1">
      <c r="C766" s="193"/>
      <c r="D766" s="189"/>
      <c r="E766" s="193"/>
      <c r="O766" s="62"/>
      <c r="P766" s="62"/>
    </row>
    <row r="767" spans="3:16" s="188" customFormat="1" ht="17.149999999999999" customHeight="1">
      <c r="C767" s="193"/>
      <c r="D767" s="189"/>
      <c r="E767" s="193"/>
      <c r="O767" s="62"/>
      <c r="P767" s="62"/>
    </row>
    <row r="768" spans="3:16" s="188" customFormat="1" ht="17.149999999999999" customHeight="1">
      <c r="C768" s="193"/>
      <c r="D768" s="189"/>
      <c r="E768" s="193"/>
      <c r="O768" s="62"/>
      <c r="P768" s="62"/>
    </row>
    <row r="769" spans="3:16" s="188" customFormat="1" ht="17.149999999999999" customHeight="1">
      <c r="C769" s="193"/>
      <c r="D769" s="189"/>
      <c r="E769" s="193"/>
      <c r="O769" s="62"/>
      <c r="P769" s="62"/>
    </row>
    <row r="770" spans="3:16" s="188" customFormat="1" ht="17.149999999999999" customHeight="1">
      <c r="C770" s="193"/>
      <c r="D770" s="189"/>
      <c r="E770" s="193"/>
      <c r="O770" s="62"/>
      <c r="P770" s="62"/>
    </row>
    <row r="771" spans="3:16" s="188" customFormat="1" ht="17.149999999999999" customHeight="1">
      <c r="C771" s="193"/>
      <c r="D771" s="189"/>
      <c r="E771" s="193"/>
      <c r="O771" s="62"/>
      <c r="P771" s="62"/>
    </row>
    <row r="772" spans="3:16" s="188" customFormat="1" ht="17.149999999999999" customHeight="1">
      <c r="C772" s="193"/>
      <c r="D772" s="189"/>
      <c r="E772" s="193"/>
      <c r="O772" s="62"/>
      <c r="P772" s="62"/>
    </row>
    <row r="773" spans="3:16" s="188" customFormat="1" ht="17.149999999999999" customHeight="1">
      <c r="C773" s="193"/>
      <c r="D773" s="189"/>
      <c r="E773" s="193"/>
      <c r="O773" s="62"/>
      <c r="P773" s="62"/>
    </row>
    <row r="774" spans="3:16" s="188" customFormat="1" ht="17.149999999999999" customHeight="1">
      <c r="C774" s="193"/>
      <c r="D774" s="189"/>
      <c r="E774" s="193"/>
      <c r="O774" s="62"/>
      <c r="P774" s="62"/>
    </row>
    <row r="775" spans="3:16" s="188" customFormat="1" ht="17.149999999999999" customHeight="1">
      <c r="C775" s="193"/>
      <c r="D775" s="189"/>
      <c r="E775" s="193"/>
      <c r="O775" s="62"/>
      <c r="P775" s="62"/>
    </row>
    <row r="776" spans="3:16" s="188" customFormat="1" ht="17.149999999999999" customHeight="1">
      <c r="C776" s="193"/>
      <c r="D776" s="189"/>
      <c r="E776" s="193"/>
      <c r="O776" s="62"/>
      <c r="P776" s="62"/>
    </row>
    <row r="777" spans="3:16" s="188" customFormat="1" ht="17.149999999999999" customHeight="1">
      <c r="C777" s="193"/>
      <c r="D777" s="189"/>
      <c r="E777" s="193"/>
      <c r="O777" s="62"/>
      <c r="P777" s="62"/>
    </row>
    <row r="778" spans="3:16" s="188" customFormat="1" ht="17.149999999999999" customHeight="1">
      <c r="C778" s="193"/>
      <c r="D778" s="189"/>
      <c r="E778" s="193"/>
      <c r="O778" s="62"/>
      <c r="P778" s="62"/>
    </row>
    <row r="779" spans="3:16" s="188" customFormat="1" ht="17.149999999999999" customHeight="1">
      <c r="C779" s="193"/>
      <c r="D779" s="189"/>
      <c r="E779" s="193"/>
      <c r="O779" s="62"/>
      <c r="P779" s="62"/>
    </row>
    <row r="780" spans="3:16" s="188" customFormat="1" ht="17.149999999999999" customHeight="1">
      <c r="C780" s="193"/>
      <c r="D780" s="189"/>
      <c r="E780" s="193"/>
      <c r="O780" s="62"/>
      <c r="P780" s="62"/>
    </row>
    <row r="781" spans="3:16" s="188" customFormat="1" ht="17.149999999999999" customHeight="1">
      <c r="C781" s="193"/>
      <c r="D781" s="189"/>
      <c r="E781" s="193"/>
      <c r="O781" s="62"/>
      <c r="P781" s="62"/>
    </row>
    <row r="782" spans="3:16" s="188" customFormat="1" ht="17.149999999999999" customHeight="1">
      <c r="C782" s="193"/>
      <c r="D782" s="189"/>
      <c r="E782" s="193"/>
      <c r="O782" s="62"/>
      <c r="P782" s="62"/>
    </row>
    <row r="783" spans="3:16" s="188" customFormat="1" ht="17.149999999999999" customHeight="1">
      <c r="C783" s="193"/>
      <c r="D783" s="189"/>
      <c r="E783" s="193"/>
      <c r="O783" s="62"/>
      <c r="P783" s="62"/>
    </row>
    <row r="784" spans="3:16" s="188" customFormat="1" ht="17.149999999999999" customHeight="1">
      <c r="C784" s="193"/>
      <c r="D784" s="189"/>
      <c r="E784" s="193"/>
      <c r="O784" s="62"/>
      <c r="P784" s="62"/>
    </row>
    <row r="785" spans="3:16" s="188" customFormat="1" ht="17.149999999999999" customHeight="1">
      <c r="C785" s="193"/>
      <c r="D785" s="189"/>
      <c r="E785" s="193"/>
      <c r="O785" s="62"/>
      <c r="P785" s="62"/>
    </row>
    <row r="786" spans="3:16" s="188" customFormat="1" ht="17.149999999999999" customHeight="1">
      <c r="C786" s="193"/>
      <c r="D786" s="189"/>
      <c r="E786" s="193"/>
      <c r="O786" s="62"/>
      <c r="P786" s="62"/>
    </row>
    <row r="787" spans="3:16" s="188" customFormat="1" ht="17.149999999999999" customHeight="1">
      <c r="C787" s="193"/>
      <c r="D787" s="189"/>
      <c r="E787" s="193"/>
      <c r="O787" s="62"/>
      <c r="P787" s="62"/>
    </row>
    <row r="788" spans="3:16" s="188" customFormat="1" ht="17.149999999999999" customHeight="1">
      <c r="C788" s="193"/>
      <c r="D788" s="189"/>
      <c r="E788" s="193"/>
      <c r="O788" s="62"/>
      <c r="P788" s="62"/>
    </row>
    <row r="789" spans="3:16" s="188" customFormat="1" ht="17.149999999999999" customHeight="1">
      <c r="C789" s="193"/>
      <c r="D789" s="189"/>
      <c r="E789" s="193"/>
      <c r="O789" s="62"/>
      <c r="P789" s="62"/>
    </row>
    <row r="790" spans="3:16" s="188" customFormat="1" ht="17.149999999999999" customHeight="1">
      <c r="C790" s="193"/>
      <c r="D790" s="189"/>
      <c r="E790" s="193"/>
      <c r="O790" s="62"/>
      <c r="P790" s="62"/>
    </row>
    <row r="791" spans="3:16" s="188" customFormat="1" ht="17.149999999999999" customHeight="1">
      <c r="C791" s="193"/>
      <c r="D791" s="189"/>
      <c r="E791" s="193"/>
      <c r="O791" s="62"/>
      <c r="P791" s="62"/>
    </row>
    <row r="792" spans="3:16" s="188" customFormat="1" ht="17.149999999999999" customHeight="1">
      <c r="C792" s="193"/>
      <c r="D792" s="189"/>
      <c r="E792" s="193"/>
      <c r="O792" s="62"/>
      <c r="P792" s="62"/>
    </row>
    <row r="793" spans="3:16" s="188" customFormat="1" ht="17.149999999999999" customHeight="1">
      <c r="C793" s="193"/>
      <c r="D793" s="189"/>
      <c r="E793" s="193"/>
      <c r="O793" s="62"/>
      <c r="P793" s="62"/>
    </row>
    <row r="794" spans="3:16" s="188" customFormat="1" ht="17.149999999999999" customHeight="1">
      <c r="C794" s="193"/>
      <c r="D794" s="189"/>
      <c r="E794" s="193"/>
      <c r="O794" s="62"/>
      <c r="P794" s="62"/>
    </row>
    <row r="795" spans="3:16" s="188" customFormat="1" ht="17.149999999999999" customHeight="1">
      <c r="C795" s="193"/>
      <c r="D795" s="189"/>
      <c r="E795" s="193"/>
      <c r="O795" s="62"/>
      <c r="P795" s="62"/>
    </row>
    <row r="796" spans="3:16" s="188" customFormat="1" ht="17.149999999999999" customHeight="1">
      <c r="C796" s="193"/>
      <c r="D796" s="189"/>
      <c r="E796" s="193"/>
      <c r="O796" s="62"/>
      <c r="P796" s="62"/>
    </row>
    <row r="797" spans="3:16" s="188" customFormat="1" ht="17.149999999999999" customHeight="1">
      <c r="C797" s="193"/>
      <c r="D797" s="189"/>
      <c r="E797" s="193"/>
      <c r="O797" s="62"/>
      <c r="P797" s="62"/>
    </row>
    <row r="798" spans="3:16" s="188" customFormat="1" ht="17.149999999999999" customHeight="1">
      <c r="C798" s="193"/>
      <c r="D798" s="189"/>
      <c r="E798" s="193"/>
      <c r="O798" s="62"/>
      <c r="P798" s="62"/>
    </row>
    <row r="799" spans="3:16" s="188" customFormat="1" ht="17.149999999999999" customHeight="1">
      <c r="C799" s="193"/>
      <c r="D799" s="189"/>
      <c r="E799" s="193"/>
      <c r="O799" s="62"/>
      <c r="P799" s="62"/>
    </row>
    <row r="800" spans="3:16" s="188" customFormat="1" ht="17.149999999999999" customHeight="1">
      <c r="C800" s="193"/>
      <c r="D800" s="189"/>
      <c r="E800" s="193"/>
      <c r="O800" s="62"/>
      <c r="P800" s="62"/>
    </row>
    <row r="801" spans="3:16" s="188" customFormat="1" ht="17.149999999999999" customHeight="1">
      <c r="C801" s="193"/>
      <c r="D801" s="189"/>
      <c r="E801" s="193"/>
      <c r="O801" s="62"/>
      <c r="P801" s="62"/>
    </row>
    <row r="802" spans="3:16" s="188" customFormat="1" ht="17.149999999999999" customHeight="1">
      <c r="C802" s="193"/>
      <c r="D802" s="189"/>
      <c r="E802" s="193"/>
      <c r="O802" s="62"/>
      <c r="P802" s="62"/>
    </row>
    <row r="803" spans="3:16" s="188" customFormat="1" ht="17.149999999999999" customHeight="1">
      <c r="C803" s="193"/>
      <c r="D803" s="189"/>
      <c r="E803" s="193"/>
      <c r="O803" s="62"/>
      <c r="P803" s="62"/>
    </row>
    <row r="804" spans="3:16" s="188" customFormat="1" ht="17.149999999999999" customHeight="1">
      <c r="C804" s="193"/>
      <c r="D804" s="189"/>
      <c r="E804" s="193"/>
      <c r="O804" s="62"/>
      <c r="P804" s="62"/>
    </row>
    <row r="805" spans="3:16" s="188" customFormat="1" ht="17.149999999999999" customHeight="1">
      <c r="C805" s="193"/>
      <c r="D805" s="189"/>
      <c r="E805" s="193"/>
      <c r="O805" s="62"/>
      <c r="P805" s="62"/>
    </row>
    <row r="806" spans="3:16" s="188" customFormat="1" ht="17.149999999999999" customHeight="1">
      <c r="C806" s="193"/>
      <c r="D806" s="189"/>
      <c r="E806" s="193"/>
      <c r="O806" s="62"/>
      <c r="P806" s="62"/>
    </row>
    <row r="807" spans="3:16" s="188" customFormat="1" ht="17.149999999999999" customHeight="1">
      <c r="C807" s="193"/>
      <c r="D807" s="189"/>
      <c r="E807" s="193"/>
      <c r="O807" s="62"/>
      <c r="P807" s="62"/>
    </row>
    <row r="808" spans="3:16" s="188" customFormat="1" ht="17.149999999999999" customHeight="1">
      <c r="C808" s="193"/>
      <c r="D808" s="189"/>
      <c r="E808" s="193"/>
      <c r="O808" s="62"/>
      <c r="P808" s="62"/>
    </row>
    <row r="809" spans="3:16" s="188" customFormat="1" ht="17.149999999999999" customHeight="1">
      <c r="C809" s="193"/>
      <c r="D809" s="189"/>
      <c r="E809" s="193"/>
      <c r="O809" s="62"/>
      <c r="P809" s="62"/>
    </row>
    <row r="810" spans="3:16" s="188" customFormat="1" ht="17.149999999999999" customHeight="1">
      <c r="C810" s="193"/>
      <c r="D810" s="189"/>
      <c r="E810" s="193"/>
      <c r="O810" s="62"/>
      <c r="P810" s="62"/>
    </row>
    <row r="811" spans="3:16" s="188" customFormat="1" ht="17.149999999999999" customHeight="1">
      <c r="C811" s="193"/>
      <c r="D811" s="189"/>
      <c r="E811" s="193"/>
      <c r="O811" s="62"/>
      <c r="P811" s="62"/>
    </row>
    <row r="812" spans="3:16" s="188" customFormat="1" ht="17.149999999999999" customHeight="1">
      <c r="C812" s="193"/>
      <c r="D812" s="189"/>
      <c r="E812" s="193"/>
      <c r="O812" s="62"/>
      <c r="P812" s="62"/>
    </row>
    <row r="813" spans="3:16" s="188" customFormat="1" ht="17.149999999999999" customHeight="1">
      <c r="C813" s="193"/>
      <c r="D813" s="189"/>
      <c r="E813" s="193"/>
      <c r="O813" s="62"/>
      <c r="P813" s="62"/>
    </row>
    <row r="814" spans="3:16" s="188" customFormat="1" ht="17.149999999999999" customHeight="1">
      <c r="C814" s="193"/>
      <c r="D814" s="189"/>
      <c r="E814" s="193"/>
      <c r="O814" s="62"/>
      <c r="P814" s="62"/>
    </row>
    <row r="815" spans="3:16" s="188" customFormat="1" ht="17.149999999999999" customHeight="1">
      <c r="C815" s="193"/>
      <c r="D815" s="189"/>
      <c r="E815" s="193"/>
      <c r="O815" s="62"/>
      <c r="P815" s="62"/>
    </row>
    <row r="816" spans="3:16" s="188" customFormat="1" ht="17.149999999999999" customHeight="1">
      <c r="C816" s="193"/>
      <c r="D816" s="189"/>
      <c r="E816" s="193"/>
      <c r="O816" s="62"/>
      <c r="P816" s="62"/>
    </row>
    <row r="817" spans="3:16" s="188" customFormat="1" ht="17.149999999999999" customHeight="1">
      <c r="C817" s="193"/>
      <c r="D817" s="189"/>
      <c r="E817" s="193"/>
      <c r="O817" s="62"/>
      <c r="P817" s="62"/>
    </row>
    <row r="818" spans="3:16" s="188" customFormat="1" ht="17.149999999999999" customHeight="1">
      <c r="C818" s="193"/>
      <c r="D818" s="189"/>
      <c r="E818" s="193"/>
      <c r="O818" s="62"/>
      <c r="P818" s="62"/>
    </row>
    <row r="819" spans="3:16" s="188" customFormat="1" ht="17.149999999999999" customHeight="1">
      <c r="C819" s="193"/>
      <c r="D819" s="189"/>
      <c r="E819" s="193"/>
      <c r="O819" s="62"/>
      <c r="P819" s="62"/>
    </row>
    <row r="820" spans="3:16" s="188" customFormat="1" ht="17.149999999999999" customHeight="1">
      <c r="C820" s="193"/>
      <c r="D820" s="189"/>
      <c r="E820" s="193"/>
      <c r="O820" s="62"/>
      <c r="P820" s="62"/>
    </row>
    <row r="821" spans="3:16" s="188" customFormat="1" ht="17.149999999999999" customHeight="1">
      <c r="C821" s="193"/>
      <c r="D821" s="189"/>
      <c r="E821" s="193"/>
      <c r="O821" s="62"/>
      <c r="P821" s="62"/>
    </row>
    <row r="822" spans="3:16" s="188" customFormat="1" ht="17.149999999999999" customHeight="1">
      <c r="C822" s="193"/>
      <c r="D822" s="189"/>
      <c r="E822" s="193"/>
      <c r="O822" s="62"/>
      <c r="P822" s="62"/>
    </row>
    <row r="823" spans="3:16" s="188" customFormat="1" ht="17.149999999999999" customHeight="1">
      <c r="C823" s="193"/>
      <c r="D823" s="189"/>
      <c r="E823" s="193"/>
      <c r="O823" s="62"/>
      <c r="P823" s="62"/>
    </row>
    <row r="824" spans="3:16" s="188" customFormat="1" ht="17.149999999999999" customHeight="1">
      <c r="C824" s="193"/>
      <c r="D824" s="189"/>
      <c r="E824" s="193"/>
      <c r="O824" s="62"/>
      <c r="P824" s="62"/>
    </row>
    <row r="825" spans="3:16" s="188" customFormat="1" ht="17.149999999999999" customHeight="1">
      <c r="C825" s="193"/>
      <c r="D825" s="189"/>
      <c r="E825" s="193"/>
      <c r="O825" s="62"/>
      <c r="P825" s="62"/>
    </row>
    <row r="826" spans="3:16" s="188" customFormat="1" ht="17.149999999999999" customHeight="1">
      <c r="C826" s="193"/>
      <c r="D826" s="189"/>
      <c r="E826" s="193"/>
      <c r="O826" s="62"/>
      <c r="P826" s="62"/>
    </row>
    <row r="827" spans="3:16" s="188" customFormat="1" ht="17.149999999999999" customHeight="1">
      <c r="C827" s="193"/>
      <c r="D827" s="189"/>
      <c r="E827" s="193"/>
      <c r="O827" s="62"/>
      <c r="P827" s="62"/>
    </row>
    <row r="828" spans="3:16" s="188" customFormat="1" ht="17.149999999999999" customHeight="1">
      <c r="C828" s="193"/>
      <c r="D828" s="189"/>
      <c r="E828" s="193"/>
      <c r="O828" s="62"/>
      <c r="P828" s="62"/>
    </row>
    <row r="829" spans="3:16" s="188" customFormat="1" ht="17.149999999999999" customHeight="1">
      <c r="C829" s="193"/>
      <c r="D829" s="189"/>
      <c r="E829" s="193"/>
      <c r="O829" s="62"/>
      <c r="P829" s="62"/>
    </row>
    <row r="830" spans="3:16" s="188" customFormat="1" ht="17.149999999999999" customHeight="1">
      <c r="C830" s="193"/>
      <c r="D830" s="189"/>
      <c r="E830" s="193"/>
      <c r="O830" s="62"/>
      <c r="P830" s="62"/>
    </row>
    <row r="831" spans="3:16" s="188" customFormat="1" ht="17.149999999999999" customHeight="1">
      <c r="C831" s="193"/>
      <c r="D831" s="189"/>
      <c r="E831" s="193"/>
      <c r="O831" s="62"/>
      <c r="P831" s="62"/>
    </row>
    <row r="832" spans="3:16" s="188" customFormat="1" ht="17.149999999999999" customHeight="1">
      <c r="C832" s="193"/>
      <c r="D832" s="189"/>
      <c r="E832" s="193"/>
      <c r="O832" s="62"/>
      <c r="P832" s="62"/>
    </row>
    <row r="833" spans="3:16" s="188" customFormat="1" ht="17.149999999999999" customHeight="1">
      <c r="C833" s="193"/>
      <c r="D833" s="189"/>
      <c r="E833" s="193"/>
      <c r="O833" s="62"/>
      <c r="P833" s="62"/>
    </row>
    <row r="834" spans="3:16" s="188" customFormat="1" ht="17.149999999999999" customHeight="1">
      <c r="C834" s="193"/>
      <c r="D834" s="189"/>
      <c r="E834" s="193"/>
      <c r="O834" s="62"/>
      <c r="P834" s="62"/>
    </row>
    <row r="835" spans="3:16" s="188" customFormat="1" ht="17.149999999999999" customHeight="1">
      <c r="C835" s="193"/>
      <c r="D835" s="189"/>
      <c r="E835" s="193"/>
      <c r="O835" s="62"/>
      <c r="P835" s="62"/>
    </row>
    <row r="836" spans="3:16" s="188" customFormat="1" ht="17.149999999999999" customHeight="1">
      <c r="C836" s="193"/>
      <c r="D836" s="189"/>
      <c r="E836" s="193"/>
      <c r="O836" s="62"/>
      <c r="P836" s="62"/>
    </row>
    <row r="837" spans="3:16" s="188" customFormat="1" ht="17.149999999999999" customHeight="1">
      <c r="C837" s="193"/>
      <c r="D837" s="189"/>
      <c r="E837" s="193"/>
      <c r="O837" s="62"/>
      <c r="P837" s="62"/>
    </row>
    <row r="838" spans="3:16" s="188" customFormat="1" ht="17.149999999999999" customHeight="1">
      <c r="C838" s="193"/>
      <c r="D838" s="189"/>
      <c r="E838" s="193"/>
      <c r="O838" s="62"/>
      <c r="P838" s="62"/>
    </row>
    <row r="839" spans="3:16" s="188" customFormat="1" ht="17.149999999999999" customHeight="1">
      <c r="C839" s="193"/>
      <c r="D839" s="189"/>
      <c r="E839" s="193"/>
      <c r="O839" s="62"/>
      <c r="P839" s="62"/>
    </row>
    <row r="840" spans="3:16" s="188" customFormat="1" ht="17.149999999999999" customHeight="1">
      <c r="C840" s="193"/>
      <c r="D840" s="189"/>
      <c r="E840" s="193"/>
      <c r="O840" s="62"/>
      <c r="P840" s="62"/>
    </row>
    <row r="841" spans="3:16" s="188" customFormat="1" ht="17.149999999999999" customHeight="1">
      <c r="C841" s="193"/>
      <c r="D841" s="189"/>
      <c r="E841" s="193"/>
      <c r="O841" s="62"/>
      <c r="P841" s="62"/>
    </row>
    <row r="842" spans="3:16" s="188" customFormat="1" ht="17.149999999999999" customHeight="1">
      <c r="C842" s="193"/>
      <c r="D842" s="189"/>
      <c r="E842" s="193"/>
      <c r="O842" s="62"/>
      <c r="P842" s="62"/>
    </row>
    <row r="843" spans="3:16" s="188" customFormat="1" ht="17.149999999999999" customHeight="1">
      <c r="C843" s="193"/>
      <c r="D843" s="189"/>
      <c r="E843" s="193"/>
      <c r="O843" s="62"/>
      <c r="P843" s="62"/>
    </row>
    <row r="844" spans="3:16" s="188" customFormat="1" ht="17.149999999999999" customHeight="1">
      <c r="C844" s="193"/>
      <c r="D844" s="189"/>
      <c r="E844" s="193"/>
      <c r="O844" s="62"/>
      <c r="P844" s="62"/>
    </row>
    <row r="845" spans="3:16" s="188" customFormat="1" ht="17.149999999999999" customHeight="1">
      <c r="C845" s="193"/>
      <c r="D845" s="189"/>
      <c r="E845" s="193"/>
      <c r="O845" s="62"/>
      <c r="P845" s="62"/>
    </row>
    <row r="846" spans="3:16" s="188" customFormat="1" ht="17.149999999999999" customHeight="1">
      <c r="C846" s="193"/>
      <c r="D846" s="189"/>
      <c r="E846" s="193"/>
      <c r="O846" s="62"/>
      <c r="P846" s="62"/>
    </row>
    <row r="847" spans="3:16" s="188" customFormat="1" ht="17.149999999999999" customHeight="1">
      <c r="C847" s="193"/>
      <c r="D847" s="189"/>
      <c r="E847" s="193"/>
      <c r="O847" s="62"/>
      <c r="P847" s="62"/>
    </row>
    <row r="848" spans="3:16" s="188" customFormat="1" ht="17.149999999999999" customHeight="1">
      <c r="C848" s="193"/>
      <c r="D848" s="189"/>
      <c r="E848" s="193"/>
      <c r="O848" s="62"/>
      <c r="P848" s="62"/>
    </row>
    <row r="849" spans="3:16" s="188" customFormat="1" ht="17.149999999999999" customHeight="1">
      <c r="C849" s="193"/>
      <c r="D849" s="189"/>
      <c r="E849" s="193"/>
      <c r="O849" s="62"/>
      <c r="P849" s="62"/>
    </row>
    <row r="850" spans="3:16" s="188" customFormat="1" ht="17.149999999999999" customHeight="1">
      <c r="C850" s="193"/>
      <c r="D850" s="189"/>
      <c r="E850" s="193"/>
      <c r="O850" s="62"/>
      <c r="P850" s="62"/>
    </row>
    <row r="851" spans="3:16" s="188" customFormat="1" ht="17.149999999999999" customHeight="1">
      <c r="C851" s="193"/>
      <c r="D851" s="189"/>
      <c r="E851" s="193"/>
      <c r="O851" s="62"/>
      <c r="P851" s="62"/>
    </row>
    <row r="852" spans="3:16" s="188" customFormat="1" ht="17.149999999999999" customHeight="1">
      <c r="C852" s="193"/>
      <c r="D852" s="189"/>
      <c r="E852" s="193"/>
      <c r="O852" s="62"/>
      <c r="P852" s="62"/>
    </row>
    <row r="853" spans="3:16" s="188" customFormat="1" ht="17.149999999999999" customHeight="1">
      <c r="C853" s="193"/>
      <c r="D853" s="189"/>
      <c r="E853" s="193"/>
      <c r="O853" s="62"/>
      <c r="P853" s="62"/>
    </row>
    <row r="854" spans="3:16" s="188" customFormat="1" ht="17.149999999999999" customHeight="1">
      <c r="C854" s="193"/>
      <c r="D854" s="189"/>
      <c r="E854" s="193"/>
      <c r="O854" s="62"/>
      <c r="P854" s="62"/>
    </row>
    <row r="855" spans="3:16" s="188" customFormat="1" ht="17.149999999999999" customHeight="1">
      <c r="C855" s="193"/>
      <c r="D855" s="189"/>
      <c r="E855" s="193"/>
      <c r="O855" s="62"/>
      <c r="P855" s="62"/>
    </row>
    <row r="856" spans="3:16" s="188" customFormat="1" ht="17.149999999999999" customHeight="1">
      <c r="C856" s="193"/>
      <c r="D856" s="189"/>
      <c r="E856" s="193"/>
      <c r="O856" s="62"/>
      <c r="P856" s="62"/>
    </row>
    <row r="857" spans="3:16" s="188" customFormat="1" ht="17.149999999999999" customHeight="1">
      <c r="C857" s="193"/>
      <c r="D857" s="189"/>
      <c r="E857" s="193"/>
      <c r="O857" s="62"/>
      <c r="P857" s="62"/>
    </row>
    <row r="858" spans="3:16" s="188" customFormat="1" ht="17.149999999999999" customHeight="1">
      <c r="C858" s="193"/>
      <c r="D858" s="189"/>
      <c r="E858" s="193"/>
      <c r="O858" s="62"/>
      <c r="P858" s="62"/>
    </row>
    <row r="859" spans="3:16" s="188" customFormat="1" ht="17.149999999999999" customHeight="1">
      <c r="C859" s="193"/>
      <c r="D859" s="189"/>
      <c r="E859" s="193"/>
      <c r="O859" s="62"/>
      <c r="P859" s="62"/>
    </row>
    <row r="860" spans="3:16" s="188" customFormat="1" ht="17.149999999999999" customHeight="1">
      <c r="C860" s="193"/>
      <c r="D860" s="189"/>
      <c r="E860" s="193"/>
      <c r="O860" s="62"/>
      <c r="P860" s="62"/>
    </row>
    <row r="861" spans="3:16" s="188" customFormat="1" ht="17.149999999999999" customHeight="1">
      <c r="C861" s="193"/>
      <c r="D861" s="189"/>
      <c r="E861" s="193"/>
      <c r="O861" s="62"/>
      <c r="P861" s="62"/>
    </row>
    <row r="862" spans="3:16" s="188" customFormat="1" ht="17.149999999999999" customHeight="1">
      <c r="C862" s="193"/>
      <c r="D862" s="189"/>
      <c r="E862" s="193"/>
      <c r="O862" s="62"/>
      <c r="P862" s="62"/>
    </row>
    <row r="863" spans="3:16" s="188" customFormat="1" ht="17.149999999999999" customHeight="1">
      <c r="C863" s="193"/>
      <c r="D863" s="189"/>
      <c r="E863" s="193"/>
      <c r="O863" s="62"/>
      <c r="P863" s="62"/>
    </row>
    <row r="864" spans="3:16" s="188" customFormat="1" ht="17.149999999999999" customHeight="1">
      <c r="C864" s="193"/>
      <c r="D864" s="189"/>
      <c r="E864" s="193"/>
      <c r="O864" s="62"/>
      <c r="P864" s="62"/>
    </row>
    <row r="865" spans="3:16" s="188" customFormat="1" ht="17.149999999999999" customHeight="1">
      <c r="C865" s="193"/>
      <c r="D865" s="189"/>
      <c r="E865" s="193"/>
      <c r="O865" s="62"/>
      <c r="P865" s="62"/>
    </row>
    <row r="866" spans="3:16" s="188" customFormat="1" ht="17.149999999999999" customHeight="1">
      <c r="C866" s="193"/>
      <c r="D866" s="189"/>
      <c r="E866" s="193"/>
      <c r="O866" s="62"/>
      <c r="P866" s="62"/>
    </row>
    <row r="867" spans="3:16" s="188" customFormat="1" ht="17.149999999999999" customHeight="1">
      <c r="C867" s="193"/>
      <c r="D867" s="189"/>
      <c r="E867" s="193"/>
      <c r="O867" s="62"/>
      <c r="P867" s="62"/>
    </row>
    <row r="868" spans="3:16" s="188" customFormat="1" ht="17.149999999999999" customHeight="1">
      <c r="C868" s="193"/>
      <c r="D868" s="189"/>
      <c r="E868" s="193"/>
      <c r="O868" s="62"/>
      <c r="P868" s="62"/>
    </row>
    <row r="869" spans="3:16" s="188" customFormat="1" ht="17.149999999999999" customHeight="1">
      <c r="C869" s="193"/>
      <c r="D869" s="189"/>
      <c r="E869" s="193"/>
      <c r="O869" s="62"/>
      <c r="P869" s="62"/>
    </row>
    <row r="870" spans="3:16" s="188" customFormat="1" ht="17.149999999999999" customHeight="1">
      <c r="C870" s="193"/>
      <c r="D870" s="189"/>
      <c r="E870" s="193"/>
      <c r="O870" s="62"/>
      <c r="P870" s="62"/>
    </row>
    <row r="871" spans="3:16" s="188" customFormat="1" ht="17.149999999999999" customHeight="1">
      <c r="C871" s="193"/>
      <c r="D871" s="189"/>
      <c r="E871" s="193"/>
      <c r="O871" s="62"/>
      <c r="P871" s="62"/>
    </row>
    <row r="872" spans="3:16" s="188" customFormat="1" ht="17.149999999999999" customHeight="1">
      <c r="C872" s="193"/>
      <c r="D872" s="189"/>
      <c r="E872" s="193"/>
      <c r="O872" s="62"/>
      <c r="P872" s="62"/>
    </row>
    <row r="873" spans="3:16" s="188" customFormat="1" ht="17.149999999999999" customHeight="1">
      <c r="C873" s="193"/>
      <c r="D873" s="189"/>
      <c r="E873" s="193"/>
      <c r="O873" s="62"/>
      <c r="P873" s="62"/>
    </row>
    <row r="874" spans="3:16" s="188" customFormat="1" ht="17.149999999999999" customHeight="1">
      <c r="C874" s="193"/>
      <c r="D874" s="189"/>
      <c r="E874" s="193"/>
      <c r="O874" s="62"/>
      <c r="P874" s="62"/>
    </row>
    <row r="875" spans="3:16" s="188" customFormat="1" ht="17.149999999999999" customHeight="1">
      <c r="C875" s="193"/>
      <c r="D875" s="189"/>
      <c r="E875" s="193"/>
      <c r="O875" s="62"/>
      <c r="P875" s="62"/>
    </row>
    <row r="876" spans="3:16" s="188" customFormat="1" ht="17.149999999999999" customHeight="1">
      <c r="C876" s="193"/>
      <c r="D876" s="189"/>
      <c r="E876" s="193"/>
      <c r="O876" s="62"/>
      <c r="P876" s="62"/>
    </row>
    <row r="877" spans="3:16" s="188" customFormat="1" ht="17.149999999999999" customHeight="1">
      <c r="C877" s="193"/>
      <c r="D877" s="189"/>
      <c r="E877" s="193"/>
      <c r="O877" s="62"/>
      <c r="P877" s="62"/>
    </row>
    <row r="878" spans="3:16" s="188" customFormat="1" ht="17.149999999999999" customHeight="1">
      <c r="C878" s="193"/>
      <c r="D878" s="189"/>
      <c r="E878" s="193"/>
      <c r="O878" s="62"/>
      <c r="P878" s="62"/>
    </row>
    <row r="879" spans="3:16" s="188" customFormat="1" ht="17.149999999999999" customHeight="1">
      <c r="C879" s="193"/>
      <c r="D879" s="189"/>
      <c r="E879" s="193"/>
      <c r="O879" s="62"/>
      <c r="P879" s="62"/>
    </row>
    <row r="880" spans="3:16" s="188" customFormat="1" ht="17.149999999999999" customHeight="1">
      <c r="C880" s="193"/>
      <c r="D880" s="189"/>
      <c r="E880" s="193"/>
      <c r="O880" s="62"/>
      <c r="P880" s="62"/>
    </row>
    <row r="881" spans="3:16" s="188" customFormat="1" ht="17.149999999999999" customHeight="1">
      <c r="C881" s="193"/>
      <c r="D881" s="189"/>
      <c r="E881" s="193"/>
      <c r="O881" s="62"/>
      <c r="P881" s="62"/>
    </row>
    <row r="882" spans="3:16" s="188" customFormat="1" ht="17.149999999999999" customHeight="1">
      <c r="C882" s="193"/>
      <c r="D882" s="189"/>
      <c r="E882" s="193"/>
      <c r="O882" s="62"/>
      <c r="P882" s="62"/>
    </row>
    <row r="883" spans="3:16" s="188" customFormat="1" ht="17.149999999999999" customHeight="1">
      <c r="C883" s="193"/>
      <c r="D883" s="189"/>
      <c r="E883" s="193"/>
      <c r="O883" s="62"/>
      <c r="P883" s="62"/>
    </row>
    <row r="884" spans="3:16" s="188" customFormat="1" ht="17.149999999999999" customHeight="1">
      <c r="C884" s="193"/>
      <c r="D884" s="189"/>
      <c r="E884" s="193"/>
      <c r="O884" s="62"/>
      <c r="P884" s="62"/>
    </row>
    <row r="885" spans="3:16" s="188" customFormat="1" ht="17.149999999999999" customHeight="1">
      <c r="C885" s="193"/>
      <c r="D885" s="189"/>
      <c r="E885" s="193"/>
      <c r="O885" s="62"/>
      <c r="P885" s="62"/>
    </row>
    <row r="886" spans="3:16" s="188" customFormat="1" ht="17.149999999999999" customHeight="1">
      <c r="C886" s="193"/>
      <c r="D886" s="189"/>
      <c r="E886" s="193"/>
      <c r="O886" s="62"/>
      <c r="P886" s="62"/>
    </row>
    <row r="887" spans="3:16" s="188" customFormat="1" ht="17.149999999999999" customHeight="1">
      <c r="C887" s="193"/>
      <c r="D887" s="189"/>
      <c r="E887" s="193"/>
      <c r="O887" s="62"/>
      <c r="P887" s="62"/>
    </row>
    <row r="888" spans="3:16" s="188" customFormat="1" ht="17.149999999999999" customHeight="1">
      <c r="C888" s="193"/>
      <c r="D888" s="189"/>
      <c r="E888" s="193"/>
      <c r="O888" s="62"/>
      <c r="P888" s="62"/>
    </row>
    <row r="889" spans="3:16" s="188" customFormat="1" ht="17.149999999999999" customHeight="1">
      <c r="C889" s="193"/>
      <c r="D889" s="189"/>
      <c r="E889" s="193"/>
      <c r="O889" s="62"/>
      <c r="P889" s="62"/>
    </row>
    <row r="890" spans="3:16" s="188" customFormat="1" ht="17.149999999999999" customHeight="1">
      <c r="C890" s="193"/>
      <c r="D890" s="189"/>
      <c r="E890" s="193"/>
      <c r="O890" s="62"/>
      <c r="P890" s="62"/>
    </row>
    <row r="891" spans="3:16" s="188" customFormat="1" ht="17.149999999999999" customHeight="1">
      <c r="C891" s="193"/>
      <c r="D891" s="189"/>
      <c r="E891" s="193"/>
      <c r="O891" s="62"/>
      <c r="P891" s="62"/>
    </row>
    <row r="892" spans="3:16" s="188" customFormat="1" ht="17.149999999999999" customHeight="1">
      <c r="C892" s="193"/>
      <c r="D892" s="189"/>
      <c r="E892" s="193"/>
      <c r="O892" s="62"/>
      <c r="P892" s="62"/>
    </row>
    <row r="893" spans="3:16" s="188" customFormat="1" ht="17.149999999999999" customHeight="1">
      <c r="C893" s="193"/>
      <c r="D893" s="189"/>
      <c r="E893" s="193"/>
      <c r="O893" s="62"/>
      <c r="P893" s="62"/>
    </row>
    <row r="894" spans="3:16" s="188" customFormat="1" ht="17.149999999999999" customHeight="1">
      <c r="C894" s="193"/>
      <c r="D894" s="189"/>
      <c r="E894" s="193"/>
      <c r="O894" s="62"/>
      <c r="P894" s="62"/>
    </row>
    <row r="895" spans="3:16" s="188" customFormat="1" ht="17.149999999999999" customHeight="1">
      <c r="C895" s="193"/>
      <c r="D895" s="189"/>
      <c r="E895" s="193"/>
      <c r="O895" s="62"/>
      <c r="P895" s="62"/>
    </row>
    <row r="896" spans="3:16" s="188" customFormat="1" ht="17.149999999999999" customHeight="1">
      <c r="C896" s="193"/>
      <c r="D896" s="189"/>
      <c r="E896" s="193"/>
      <c r="O896" s="62"/>
      <c r="P896" s="62"/>
    </row>
    <row r="897" spans="3:16" s="188" customFormat="1" ht="17.149999999999999" customHeight="1">
      <c r="C897" s="193"/>
      <c r="D897" s="189"/>
      <c r="E897" s="193"/>
      <c r="O897" s="62"/>
      <c r="P897" s="62"/>
    </row>
    <row r="898" spans="3:16" s="188" customFormat="1" ht="17.149999999999999" customHeight="1">
      <c r="C898" s="193"/>
      <c r="D898" s="189"/>
      <c r="E898" s="193"/>
      <c r="O898" s="62"/>
      <c r="P898" s="62"/>
    </row>
    <row r="899" spans="3:16" s="188" customFormat="1" ht="17.149999999999999" customHeight="1">
      <c r="C899" s="193"/>
      <c r="D899" s="189"/>
      <c r="E899" s="193"/>
      <c r="O899" s="62"/>
      <c r="P899" s="62"/>
    </row>
    <row r="900" spans="3:16" s="188" customFormat="1" ht="17.149999999999999" customHeight="1">
      <c r="C900" s="193"/>
      <c r="D900" s="189"/>
      <c r="E900" s="193"/>
      <c r="O900" s="62"/>
      <c r="P900" s="62"/>
    </row>
    <row r="901" spans="3:16" s="188" customFormat="1" ht="17.149999999999999" customHeight="1">
      <c r="C901" s="193"/>
      <c r="D901" s="189"/>
      <c r="E901" s="193"/>
      <c r="O901" s="62"/>
      <c r="P901" s="62"/>
    </row>
    <row r="902" spans="3:16" s="188" customFormat="1" ht="17.149999999999999" customHeight="1">
      <c r="C902" s="193"/>
      <c r="D902" s="189"/>
      <c r="E902" s="193"/>
      <c r="O902" s="62"/>
      <c r="P902" s="62"/>
    </row>
    <row r="903" spans="3:16" s="188" customFormat="1" ht="17.149999999999999" customHeight="1">
      <c r="C903" s="193"/>
      <c r="D903" s="189"/>
      <c r="E903" s="193"/>
      <c r="O903" s="62"/>
      <c r="P903" s="62"/>
    </row>
    <row r="904" spans="3:16" s="188" customFormat="1" ht="17.149999999999999" customHeight="1">
      <c r="C904" s="193"/>
      <c r="D904" s="189"/>
      <c r="E904" s="193"/>
      <c r="O904" s="62"/>
      <c r="P904" s="62"/>
    </row>
    <row r="905" spans="3:16" s="188" customFormat="1" ht="17.149999999999999" customHeight="1">
      <c r="C905" s="193"/>
      <c r="D905" s="189"/>
      <c r="E905" s="193"/>
      <c r="O905" s="62"/>
      <c r="P905" s="62"/>
    </row>
    <row r="906" spans="3:16" s="188" customFormat="1" ht="17.149999999999999" customHeight="1">
      <c r="C906" s="193"/>
      <c r="D906" s="189"/>
      <c r="E906" s="193"/>
      <c r="O906" s="62"/>
      <c r="P906" s="62"/>
    </row>
    <row r="907" spans="3:16" s="188" customFormat="1" ht="17.149999999999999" customHeight="1">
      <c r="C907" s="193"/>
      <c r="D907" s="189"/>
      <c r="E907" s="193"/>
      <c r="O907" s="62"/>
      <c r="P907" s="62"/>
    </row>
    <row r="908" spans="3:16" s="188" customFormat="1" ht="17.149999999999999" customHeight="1">
      <c r="C908" s="193"/>
      <c r="D908" s="189"/>
      <c r="E908" s="193"/>
      <c r="O908" s="62"/>
      <c r="P908" s="62"/>
    </row>
    <row r="909" spans="3:16" s="188" customFormat="1" ht="17.149999999999999" customHeight="1">
      <c r="C909" s="193"/>
      <c r="D909" s="189"/>
      <c r="E909" s="193"/>
      <c r="O909" s="62"/>
      <c r="P909" s="62"/>
    </row>
    <row r="910" spans="3:16" s="188" customFormat="1" ht="17.149999999999999" customHeight="1">
      <c r="C910" s="193"/>
      <c r="D910" s="189"/>
      <c r="E910" s="193"/>
      <c r="O910" s="62"/>
      <c r="P910" s="62"/>
    </row>
    <row r="911" spans="3:16" s="188" customFormat="1" ht="17.149999999999999" customHeight="1">
      <c r="C911" s="193"/>
      <c r="D911" s="189"/>
      <c r="E911" s="193"/>
      <c r="O911" s="62"/>
      <c r="P911" s="62"/>
    </row>
    <row r="912" spans="3:16" s="188" customFormat="1" ht="17.149999999999999" customHeight="1">
      <c r="C912" s="193"/>
      <c r="D912" s="189"/>
      <c r="E912" s="193"/>
      <c r="O912" s="62"/>
      <c r="P912" s="62"/>
    </row>
    <row r="913" spans="3:16" s="188" customFormat="1" ht="17.149999999999999" customHeight="1">
      <c r="C913" s="193"/>
      <c r="D913" s="189"/>
      <c r="E913" s="193"/>
      <c r="O913" s="62"/>
      <c r="P913" s="62"/>
    </row>
    <row r="914" spans="3:16" s="188" customFormat="1" ht="17.149999999999999" customHeight="1">
      <c r="C914" s="193"/>
      <c r="D914" s="189"/>
      <c r="E914" s="193"/>
      <c r="O914" s="62"/>
      <c r="P914" s="62"/>
    </row>
    <row r="915" spans="3:16" s="188" customFormat="1" ht="17.149999999999999" customHeight="1">
      <c r="C915" s="193"/>
      <c r="D915" s="189"/>
      <c r="E915" s="193"/>
      <c r="O915" s="62"/>
      <c r="P915" s="62"/>
    </row>
    <row r="916" spans="3:16" s="188" customFormat="1" ht="17.149999999999999" customHeight="1">
      <c r="C916" s="193"/>
      <c r="D916" s="189"/>
      <c r="E916" s="193"/>
      <c r="O916" s="62"/>
      <c r="P916" s="62"/>
    </row>
    <row r="917" spans="3:16" s="188" customFormat="1" ht="17.149999999999999" customHeight="1">
      <c r="C917" s="193"/>
      <c r="D917" s="189"/>
      <c r="E917" s="193"/>
      <c r="O917" s="62"/>
      <c r="P917" s="62"/>
    </row>
    <row r="918" spans="3:16" s="188" customFormat="1" ht="17.149999999999999" customHeight="1">
      <c r="C918" s="193"/>
      <c r="D918" s="189"/>
      <c r="E918" s="193"/>
      <c r="O918" s="62"/>
      <c r="P918" s="62"/>
    </row>
    <row r="919" spans="3:16" s="188" customFormat="1" ht="17.149999999999999" customHeight="1">
      <c r="C919" s="193"/>
      <c r="D919" s="189"/>
      <c r="E919" s="193"/>
      <c r="O919" s="62"/>
      <c r="P919" s="62"/>
    </row>
    <row r="920" spans="3:16" s="188" customFormat="1" ht="17.149999999999999" customHeight="1">
      <c r="C920" s="193"/>
      <c r="D920" s="189"/>
      <c r="E920" s="193"/>
      <c r="O920" s="62"/>
      <c r="P920" s="62"/>
    </row>
    <row r="921" spans="3:16" s="188" customFormat="1" ht="17.149999999999999" customHeight="1">
      <c r="C921" s="193"/>
      <c r="D921" s="189"/>
      <c r="E921" s="193"/>
      <c r="O921" s="62"/>
      <c r="P921" s="62"/>
    </row>
    <row r="922" spans="3:16" s="188" customFormat="1" ht="17.149999999999999" customHeight="1">
      <c r="C922" s="193"/>
      <c r="D922" s="189"/>
      <c r="E922" s="193"/>
      <c r="O922" s="62"/>
      <c r="P922" s="62"/>
    </row>
    <row r="923" spans="3:16" s="188" customFormat="1" ht="17.149999999999999" customHeight="1">
      <c r="C923" s="193"/>
      <c r="D923" s="189"/>
      <c r="E923" s="193"/>
      <c r="O923" s="62"/>
      <c r="P923" s="62"/>
    </row>
    <row r="924" spans="3:16" s="188" customFormat="1" ht="17.149999999999999" customHeight="1">
      <c r="C924" s="193"/>
      <c r="D924" s="189"/>
      <c r="E924" s="193"/>
      <c r="O924" s="62"/>
      <c r="P924" s="62"/>
    </row>
    <row r="925" spans="3:16" s="188" customFormat="1" ht="17.149999999999999" customHeight="1">
      <c r="C925" s="193"/>
      <c r="D925" s="189"/>
      <c r="E925" s="193"/>
      <c r="O925" s="62"/>
      <c r="P925" s="62"/>
    </row>
    <row r="926" spans="3:16" s="188" customFormat="1" ht="17.149999999999999" customHeight="1">
      <c r="C926" s="193"/>
      <c r="D926" s="189"/>
      <c r="E926" s="193"/>
      <c r="O926" s="62"/>
      <c r="P926" s="62"/>
    </row>
    <row r="927" spans="3:16" s="188" customFormat="1" ht="17.149999999999999" customHeight="1">
      <c r="C927" s="193"/>
      <c r="D927" s="189"/>
      <c r="E927" s="193"/>
      <c r="O927" s="62"/>
      <c r="P927" s="62"/>
    </row>
    <row r="928" spans="3:16" s="188" customFormat="1" ht="17.149999999999999" customHeight="1">
      <c r="C928" s="193"/>
      <c r="D928" s="189"/>
      <c r="E928" s="193"/>
      <c r="O928" s="62"/>
      <c r="P928" s="62"/>
    </row>
    <row r="929" spans="3:16" s="188" customFormat="1" ht="17.149999999999999" customHeight="1">
      <c r="C929" s="193"/>
      <c r="D929" s="189"/>
      <c r="E929" s="193"/>
      <c r="O929" s="62"/>
      <c r="P929" s="62"/>
    </row>
    <row r="930" spans="3:16" s="188" customFormat="1" ht="17.149999999999999" customHeight="1">
      <c r="C930" s="193"/>
      <c r="D930" s="189"/>
      <c r="E930" s="193"/>
      <c r="O930" s="62"/>
      <c r="P930" s="62"/>
    </row>
    <row r="931" spans="3:16" s="188" customFormat="1" ht="17.149999999999999" customHeight="1">
      <c r="C931" s="193"/>
      <c r="D931" s="189"/>
      <c r="E931" s="193"/>
      <c r="O931" s="62"/>
      <c r="P931" s="62"/>
    </row>
    <row r="932" spans="3:16" s="188" customFormat="1" ht="17.149999999999999" customHeight="1">
      <c r="C932" s="193"/>
      <c r="D932" s="189"/>
      <c r="E932" s="193"/>
      <c r="O932" s="62"/>
      <c r="P932" s="62"/>
    </row>
    <row r="933" spans="3:16" s="188" customFormat="1" ht="17.149999999999999" customHeight="1">
      <c r="C933" s="193"/>
      <c r="D933" s="189"/>
      <c r="E933" s="193"/>
      <c r="O933" s="62"/>
      <c r="P933" s="62"/>
    </row>
    <row r="934" spans="3:16" s="188" customFormat="1" ht="17.149999999999999" customHeight="1">
      <c r="C934" s="193"/>
      <c r="D934" s="189"/>
      <c r="E934" s="193"/>
      <c r="O934" s="62"/>
      <c r="P934" s="62"/>
    </row>
    <row r="935" spans="3:16" s="188" customFormat="1" ht="17.149999999999999" customHeight="1">
      <c r="C935" s="193"/>
      <c r="D935" s="189"/>
      <c r="E935" s="193"/>
      <c r="O935" s="62"/>
      <c r="P935" s="62"/>
    </row>
    <row r="936" spans="3:16" s="188" customFormat="1" ht="17.149999999999999" customHeight="1">
      <c r="C936" s="193"/>
      <c r="D936" s="189"/>
      <c r="E936" s="193"/>
      <c r="O936" s="62"/>
      <c r="P936" s="62"/>
    </row>
    <row r="937" spans="3:16" s="188" customFormat="1" ht="17.149999999999999" customHeight="1">
      <c r="C937" s="193"/>
      <c r="D937" s="189"/>
      <c r="E937" s="193"/>
      <c r="O937" s="62"/>
      <c r="P937" s="62"/>
    </row>
    <row r="938" spans="3:16" s="188" customFormat="1" ht="17.149999999999999" customHeight="1">
      <c r="C938" s="193"/>
      <c r="D938" s="189"/>
      <c r="E938" s="193"/>
      <c r="O938" s="62"/>
      <c r="P938" s="62"/>
    </row>
    <row r="939" spans="3:16" s="188" customFormat="1" ht="17.149999999999999" customHeight="1">
      <c r="C939" s="193"/>
      <c r="D939" s="189"/>
      <c r="E939" s="193"/>
      <c r="O939" s="62"/>
      <c r="P939" s="62"/>
    </row>
    <row r="940" spans="3:16" s="188" customFormat="1" ht="17.149999999999999" customHeight="1">
      <c r="C940" s="193"/>
      <c r="D940" s="189"/>
      <c r="E940" s="193"/>
      <c r="O940" s="62"/>
      <c r="P940" s="62"/>
    </row>
    <row r="941" spans="3:16" s="188" customFormat="1" ht="17.149999999999999" customHeight="1">
      <c r="C941" s="193"/>
      <c r="D941" s="189"/>
      <c r="E941" s="193"/>
      <c r="O941" s="62"/>
      <c r="P941" s="62"/>
    </row>
    <row r="942" spans="3:16" s="188" customFormat="1" ht="17.149999999999999" customHeight="1">
      <c r="C942" s="193"/>
      <c r="D942" s="189"/>
      <c r="E942" s="193"/>
      <c r="O942" s="62"/>
      <c r="P942" s="62"/>
    </row>
    <row r="943" spans="3:16" s="188" customFormat="1" ht="17.149999999999999" customHeight="1">
      <c r="C943" s="193"/>
      <c r="D943" s="189"/>
      <c r="E943" s="193"/>
      <c r="O943" s="62"/>
      <c r="P943" s="62"/>
    </row>
    <row r="944" spans="3:16" s="188" customFormat="1" ht="17.149999999999999" customHeight="1">
      <c r="C944" s="193"/>
      <c r="D944" s="189"/>
      <c r="E944" s="193"/>
      <c r="O944" s="62"/>
      <c r="P944" s="62"/>
    </row>
    <row r="945" spans="3:16" s="188" customFormat="1" ht="17.149999999999999" customHeight="1">
      <c r="C945" s="193"/>
      <c r="D945" s="189"/>
      <c r="E945" s="193"/>
      <c r="O945" s="62"/>
      <c r="P945" s="62"/>
    </row>
    <row r="946" spans="3:16" s="188" customFormat="1" ht="17.149999999999999" customHeight="1">
      <c r="C946" s="193"/>
      <c r="D946" s="189"/>
      <c r="E946" s="193"/>
      <c r="O946" s="62"/>
      <c r="P946" s="62"/>
    </row>
    <row r="947" spans="3:16" s="188" customFormat="1" ht="17.149999999999999" customHeight="1">
      <c r="C947" s="193"/>
      <c r="D947" s="189"/>
      <c r="E947" s="193"/>
      <c r="O947" s="62"/>
      <c r="P947" s="62"/>
    </row>
    <row r="948" spans="3:16" s="188" customFormat="1" ht="17.149999999999999" customHeight="1">
      <c r="C948" s="193"/>
      <c r="D948" s="189"/>
      <c r="E948" s="193"/>
      <c r="O948" s="62"/>
      <c r="P948" s="62"/>
    </row>
    <row r="949" spans="3:16" s="188" customFormat="1" ht="17.149999999999999" customHeight="1">
      <c r="C949" s="193"/>
      <c r="D949" s="189"/>
      <c r="E949" s="193"/>
      <c r="O949" s="62"/>
      <c r="P949" s="62"/>
    </row>
    <row r="950" spans="3:16" s="188" customFormat="1" ht="17.149999999999999" customHeight="1">
      <c r="C950" s="193"/>
      <c r="D950" s="189"/>
      <c r="E950" s="193"/>
      <c r="O950" s="62"/>
      <c r="P950" s="62"/>
    </row>
    <row r="951" spans="3:16" s="188" customFormat="1" ht="17.149999999999999" customHeight="1">
      <c r="C951" s="193"/>
      <c r="D951" s="189"/>
      <c r="E951" s="193"/>
      <c r="O951" s="62"/>
      <c r="P951" s="62"/>
    </row>
    <row r="952" spans="3:16" s="188" customFormat="1" ht="17.149999999999999" customHeight="1">
      <c r="C952" s="193"/>
      <c r="D952" s="189"/>
      <c r="E952" s="193"/>
      <c r="O952" s="62"/>
      <c r="P952" s="62"/>
    </row>
    <row r="953" spans="3:16" s="188" customFormat="1" ht="17.149999999999999" customHeight="1">
      <c r="C953" s="193"/>
      <c r="D953" s="189"/>
      <c r="E953" s="193"/>
      <c r="O953" s="62"/>
      <c r="P953" s="62"/>
    </row>
    <row r="954" spans="3:16" s="188" customFormat="1" ht="17.149999999999999" customHeight="1">
      <c r="C954" s="193"/>
      <c r="D954" s="189"/>
      <c r="E954" s="193"/>
      <c r="O954" s="62"/>
      <c r="P954" s="62"/>
    </row>
    <row r="955" spans="3:16" s="188" customFormat="1" ht="17.149999999999999" customHeight="1">
      <c r="C955" s="193"/>
      <c r="D955" s="189"/>
      <c r="E955" s="193"/>
      <c r="O955" s="62"/>
      <c r="P955" s="62"/>
    </row>
    <row r="956" spans="3:16" s="188" customFormat="1" ht="17.149999999999999" customHeight="1">
      <c r="C956" s="193"/>
      <c r="D956" s="189"/>
      <c r="E956" s="193"/>
      <c r="O956" s="62"/>
      <c r="P956" s="62"/>
    </row>
    <row r="957" spans="3:16" s="188" customFormat="1" ht="17.149999999999999" customHeight="1">
      <c r="C957" s="193"/>
      <c r="D957" s="189"/>
      <c r="E957" s="193"/>
      <c r="O957" s="62"/>
      <c r="P957" s="62"/>
    </row>
    <row r="958" spans="3:16" s="188" customFormat="1" ht="17.149999999999999" customHeight="1">
      <c r="C958" s="193"/>
      <c r="D958" s="189"/>
      <c r="E958" s="193"/>
      <c r="O958" s="62"/>
      <c r="P958" s="62"/>
    </row>
    <row r="959" spans="3:16" s="188" customFormat="1" ht="17.149999999999999" customHeight="1">
      <c r="C959" s="193"/>
      <c r="D959" s="189"/>
      <c r="E959" s="193"/>
      <c r="O959" s="62"/>
      <c r="P959" s="62"/>
    </row>
    <row r="960" spans="3:16" s="188" customFormat="1" ht="17.149999999999999" customHeight="1">
      <c r="C960" s="193"/>
      <c r="D960" s="189"/>
      <c r="E960" s="193"/>
      <c r="O960" s="62"/>
      <c r="P960" s="62"/>
    </row>
    <row r="961" spans="3:16" s="188" customFormat="1" ht="17.149999999999999" customHeight="1">
      <c r="C961" s="193"/>
      <c r="D961" s="189"/>
      <c r="E961" s="193"/>
      <c r="O961" s="62"/>
      <c r="P961" s="62"/>
    </row>
    <row r="962" spans="3:16" s="188" customFormat="1" ht="17.149999999999999" customHeight="1">
      <c r="C962" s="193"/>
      <c r="D962" s="189"/>
      <c r="E962" s="193"/>
      <c r="O962" s="62"/>
      <c r="P962" s="62"/>
    </row>
    <row r="963" spans="3:16" s="188" customFormat="1" ht="17.149999999999999" customHeight="1">
      <c r="C963" s="193"/>
      <c r="D963" s="189"/>
      <c r="E963" s="193"/>
      <c r="O963" s="62"/>
      <c r="P963" s="62"/>
    </row>
    <row r="964" spans="3:16" s="188" customFormat="1" ht="17.149999999999999" customHeight="1">
      <c r="C964" s="193"/>
      <c r="D964" s="189"/>
      <c r="E964" s="193"/>
      <c r="O964" s="62"/>
      <c r="P964" s="62"/>
    </row>
    <row r="965" spans="3:16" s="188" customFormat="1" ht="17.149999999999999" customHeight="1">
      <c r="C965" s="193"/>
      <c r="D965" s="189"/>
      <c r="E965" s="193"/>
      <c r="O965" s="62"/>
      <c r="P965" s="62"/>
    </row>
    <row r="966" spans="3:16" s="188" customFormat="1" ht="17.149999999999999" customHeight="1">
      <c r="C966" s="193"/>
      <c r="D966" s="189"/>
      <c r="E966" s="193"/>
      <c r="O966" s="62"/>
      <c r="P966" s="62"/>
    </row>
    <row r="967" spans="3:16" s="188" customFormat="1" ht="17.149999999999999" customHeight="1">
      <c r="C967" s="193"/>
      <c r="D967" s="189"/>
      <c r="E967" s="193"/>
      <c r="O967" s="62"/>
      <c r="P967" s="62"/>
    </row>
    <row r="968" spans="3:16" s="188" customFormat="1" ht="17.149999999999999" customHeight="1">
      <c r="C968" s="193"/>
      <c r="D968" s="189"/>
      <c r="E968" s="193"/>
      <c r="O968" s="62"/>
      <c r="P968" s="62"/>
    </row>
    <row r="969" spans="3:16" s="188" customFormat="1" ht="17.149999999999999" customHeight="1">
      <c r="C969" s="193"/>
      <c r="D969" s="189"/>
      <c r="E969" s="193"/>
      <c r="O969" s="62"/>
      <c r="P969" s="62"/>
    </row>
    <row r="970" spans="3:16" s="188" customFormat="1" ht="17.149999999999999" customHeight="1">
      <c r="C970" s="193"/>
      <c r="D970" s="189"/>
      <c r="E970" s="193"/>
      <c r="O970" s="62"/>
      <c r="P970" s="62"/>
    </row>
    <row r="971" spans="3:16" s="188" customFormat="1" ht="17.149999999999999" customHeight="1">
      <c r="C971" s="193"/>
      <c r="D971" s="189"/>
      <c r="E971" s="193"/>
      <c r="O971" s="62"/>
      <c r="P971" s="62"/>
    </row>
    <row r="972" spans="3:16" s="188" customFormat="1" ht="17.149999999999999" customHeight="1">
      <c r="C972" s="193"/>
      <c r="D972" s="189"/>
      <c r="E972" s="193"/>
      <c r="O972" s="62"/>
      <c r="P972" s="62"/>
    </row>
    <row r="973" spans="3:16" s="188" customFormat="1" ht="17.149999999999999" customHeight="1">
      <c r="C973" s="193"/>
      <c r="D973" s="189"/>
      <c r="E973" s="193"/>
      <c r="O973" s="62"/>
      <c r="P973" s="62"/>
    </row>
    <row r="974" spans="3:16" s="188" customFormat="1" ht="17.149999999999999" customHeight="1">
      <c r="C974" s="193"/>
      <c r="D974" s="189"/>
      <c r="E974" s="193"/>
      <c r="O974" s="62"/>
      <c r="P974" s="62"/>
    </row>
    <row r="975" spans="3:16" s="188" customFormat="1" ht="17.149999999999999" customHeight="1">
      <c r="C975" s="193"/>
      <c r="D975" s="189"/>
      <c r="E975" s="193"/>
      <c r="O975" s="62"/>
      <c r="P975" s="62"/>
    </row>
    <row r="976" spans="3:16" s="188" customFormat="1" ht="17.149999999999999" customHeight="1">
      <c r="C976" s="193"/>
      <c r="D976" s="189"/>
      <c r="E976" s="193"/>
      <c r="O976" s="62"/>
      <c r="P976" s="62"/>
    </row>
    <row r="977" spans="3:16" s="188" customFormat="1" ht="17.149999999999999" customHeight="1">
      <c r="C977" s="193"/>
      <c r="D977" s="189"/>
      <c r="E977" s="193"/>
      <c r="O977" s="62"/>
      <c r="P977" s="62"/>
    </row>
    <row r="978" spans="3:16" s="188" customFormat="1" ht="17.149999999999999" customHeight="1">
      <c r="C978" s="193"/>
      <c r="D978" s="189"/>
      <c r="E978" s="193"/>
      <c r="O978" s="62"/>
      <c r="P978" s="62"/>
    </row>
    <row r="979" spans="3:16" s="188" customFormat="1" ht="17.149999999999999" customHeight="1">
      <c r="C979" s="193"/>
      <c r="D979" s="189"/>
      <c r="E979" s="193"/>
      <c r="O979" s="62"/>
      <c r="P979" s="62"/>
    </row>
    <row r="980" spans="3:16" s="188" customFormat="1" ht="17.149999999999999" customHeight="1">
      <c r="C980" s="193"/>
      <c r="D980" s="189"/>
      <c r="E980" s="193"/>
      <c r="O980" s="62"/>
      <c r="P980" s="62"/>
    </row>
    <row r="981" spans="3:16" s="188" customFormat="1" ht="17.149999999999999" customHeight="1">
      <c r="C981" s="193"/>
      <c r="D981" s="189"/>
      <c r="E981" s="193"/>
      <c r="O981" s="62"/>
      <c r="P981" s="62"/>
    </row>
    <row r="982" spans="3:16" s="188" customFormat="1" ht="17.149999999999999" customHeight="1">
      <c r="C982" s="193"/>
      <c r="D982" s="189"/>
      <c r="E982" s="193"/>
      <c r="O982" s="62"/>
      <c r="P982" s="62"/>
    </row>
    <row r="983" spans="3:16" s="188" customFormat="1" ht="17.149999999999999" customHeight="1">
      <c r="C983" s="193"/>
      <c r="D983" s="189"/>
      <c r="E983" s="193"/>
      <c r="O983" s="62"/>
      <c r="P983" s="62"/>
    </row>
    <row r="984" spans="3:16" s="188" customFormat="1" ht="17.149999999999999" customHeight="1">
      <c r="C984" s="193"/>
      <c r="D984" s="189"/>
      <c r="E984" s="193"/>
      <c r="O984" s="62"/>
      <c r="P984" s="62"/>
    </row>
    <row r="985" spans="3:16" s="188" customFormat="1" ht="17.149999999999999" customHeight="1">
      <c r="C985" s="193"/>
      <c r="D985" s="189"/>
      <c r="E985" s="193"/>
      <c r="O985" s="62"/>
      <c r="P985" s="62"/>
    </row>
    <row r="986" spans="3:16" s="188" customFormat="1" ht="17.149999999999999" customHeight="1">
      <c r="C986" s="193"/>
      <c r="D986" s="189"/>
      <c r="E986" s="193"/>
      <c r="O986" s="62"/>
      <c r="P986" s="62"/>
    </row>
    <row r="987" spans="3:16" s="188" customFormat="1" ht="17.149999999999999" customHeight="1">
      <c r="C987" s="193"/>
      <c r="D987" s="189"/>
      <c r="E987" s="193"/>
      <c r="O987" s="62"/>
      <c r="P987" s="62"/>
    </row>
    <row r="988" spans="3:16" s="188" customFormat="1" ht="17.149999999999999" customHeight="1">
      <c r="C988" s="193"/>
      <c r="D988" s="189"/>
      <c r="E988" s="193"/>
      <c r="O988" s="62"/>
      <c r="P988" s="62"/>
    </row>
    <row r="989" spans="3:16" s="188" customFormat="1" ht="17.149999999999999" customHeight="1">
      <c r="C989" s="193"/>
      <c r="D989" s="189"/>
      <c r="E989" s="193"/>
      <c r="O989" s="62"/>
      <c r="P989" s="62"/>
    </row>
    <row r="990" spans="3:16" s="188" customFormat="1" ht="17.149999999999999" customHeight="1">
      <c r="C990" s="193"/>
      <c r="D990" s="189"/>
      <c r="E990" s="193"/>
      <c r="O990" s="62"/>
      <c r="P990" s="62"/>
    </row>
    <row r="991" spans="3:16" s="188" customFormat="1" ht="17.149999999999999" customHeight="1">
      <c r="C991" s="193"/>
      <c r="D991" s="189"/>
      <c r="E991" s="193"/>
      <c r="O991" s="62"/>
      <c r="P991" s="62"/>
    </row>
    <row r="992" spans="3:16" s="188" customFormat="1" ht="17.149999999999999" customHeight="1">
      <c r="C992" s="193"/>
      <c r="D992" s="189"/>
      <c r="E992" s="193"/>
      <c r="O992" s="62"/>
      <c r="P992" s="62"/>
    </row>
    <row r="993" spans="3:16" s="188" customFormat="1" ht="17.149999999999999" customHeight="1">
      <c r="C993" s="193"/>
      <c r="D993" s="189"/>
      <c r="E993" s="193"/>
      <c r="O993" s="62"/>
      <c r="P993" s="62"/>
    </row>
  </sheetData>
  <mergeCells count="2">
    <mergeCell ref="B1:E1"/>
    <mergeCell ref="B3:E3"/>
  </mergeCells>
  <phoneticPr fontId="6"/>
  <dataValidations count="1">
    <dataValidation imeMode="off" allowBlank="1" showInputMessage="1" showErrorMessage="1" sqref="C6:C26" xr:uid="{00000000-0002-0000-0400-000000000000}"/>
  </dataValidations>
  <hyperlinks>
    <hyperlink ref="D6" location="【2】見・契_業務人件費!A1" display="別紙2" xr:uid="{1419CABC-1B88-4883-A035-9D4FBB1F3430}"/>
    <hyperlink ref="D7" location="【2】見・契_業務人件費!A1" display="別紙2" xr:uid="{139B4B39-E98A-4DB3-AE01-DA6893394591}"/>
    <hyperlink ref="D9" location="【3】見・契_一般謝金!A1" display="別紙3" xr:uid="{E3B0AF86-B052-4B5F-8D08-95454D304DD1}"/>
    <hyperlink ref="D14" location="【4】見・契_研修旅費!A1" display="別紙4" xr:uid="{C8C67175-B4EA-44BB-A34C-153CB0CB72FD}"/>
    <hyperlink ref="D17" location="【5】見・契_研修諸経費!A1" display="別紙5" xr:uid="{566CB6E9-8D6F-4A76-9D4C-01DF430358F2}"/>
  </hyperlinks>
  <printOptions horizontalCentered="1" gridLinesSet="0"/>
  <pageMargins left="0.59055118110236227" right="0.51181102362204722" top="0.74803149606299213" bottom="0.55118110236220474" header="0.31496062992125984" footer="0.31496062992125984"/>
  <pageSetup paperSize="9" scale="83" orientation="portrait" cellComments="asDisplayed"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0000FF"/>
    <pageSetUpPr fitToPage="1"/>
  </sheetPr>
  <dimension ref="A1:M23"/>
  <sheetViews>
    <sheetView showGridLines="0" zoomScale="71" workbookViewId="0">
      <selection activeCell="K29" sqref="K29"/>
    </sheetView>
  </sheetViews>
  <sheetFormatPr defaultColWidth="9" defaultRowHeight="14"/>
  <cols>
    <col min="1" max="1" width="12.453125" style="120" customWidth="1"/>
    <col min="2" max="2" width="20.81640625" style="120" customWidth="1"/>
    <col min="3" max="6" width="15.54296875" style="120" customWidth="1"/>
    <col min="7" max="7" width="9" style="120"/>
    <col min="8" max="8" width="2" style="120" customWidth="1"/>
    <col min="9" max="9" width="21.7265625" style="465" customWidth="1"/>
    <col min="10" max="10" width="34.1796875" style="465" customWidth="1"/>
    <col min="11" max="11" width="15.1796875" style="465" customWidth="1"/>
    <col min="12" max="12" width="13.1796875" style="120" customWidth="1"/>
    <col min="13" max="13" width="2.1796875" style="120" customWidth="1"/>
    <col min="14" max="16384" width="9" style="49"/>
  </cols>
  <sheetData>
    <row r="1" spans="1:13" ht="30.65" customHeight="1">
      <c r="A1" s="987" t="s">
        <v>207</v>
      </c>
      <c r="B1" s="987"/>
    </row>
    <row r="2" spans="1:13" ht="19.5" customHeight="1">
      <c r="B2" s="466" t="s">
        <v>208</v>
      </c>
      <c r="C2" s="467"/>
      <c r="D2" s="467"/>
      <c r="E2" s="467"/>
    </row>
    <row r="3" spans="1:13" ht="74.5" customHeight="1">
      <c r="B3" s="988" t="s">
        <v>209</v>
      </c>
      <c r="C3" s="988"/>
      <c r="D3" s="988"/>
      <c r="E3" s="988"/>
      <c r="F3" s="988"/>
    </row>
    <row r="4" spans="1:13" ht="13.5" customHeight="1">
      <c r="B4" s="468"/>
      <c r="C4" s="468"/>
      <c r="D4" s="468"/>
      <c r="E4" s="468"/>
    </row>
    <row r="5" spans="1:13" ht="14.5" thickBot="1">
      <c r="H5" s="469"/>
      <c r="L5" s="469"/>
    </row>
    <row r="6" spans="1:13" ht="39" customHeight="1" thickTop="1">
      <c r="A6" s="62"/>
      <c r="B6" s="62" t="s">
        <v>210</v>
      </c>
      <c r="F6" s="470" t="s">
        <v>211</v>
      </c>
      <c r="H6" s="471"/>
      <c r="I6" s="472" t="s">
        <v>212</v>
      </c>
      <c r="J6" s="473"/>
      <c r="K6" s="473"/>
      <c r="L6" s="474"/>
      <c r="M6" s="475"/>
    </row>
    <row r="7" spans="1:13" ht="30" customHeight="1">
      <c r="A7" s="62"/>
      <c r="B7" s="62"/>
      <c r="C7" s="476" t="s">
        <v>213</v>
      </c>
      <c r="D7" s="477" t="s">
        <v>214</v>
      </c>
      <c r="E7" s="478" t="s">
        <v>215</v>
      </c>
      <c r="F7" s="479" t="s">
        <v>216</v>
      </c>
      <c r="H7" s="480"/>
      <c r="I7" s="989" t="s">
        <v>217</v>
      </c>
      <c r="J7" s="989"/>
      <c r="K7" s="989"/>
      <c r="L7" s="481" t="s">
        <v>218</v>
      </c>
      <c r="M7" s="482"/>
    </row>
    <row r="8" spans="1:13" ht="30" customHeight="1">
      <c r="B8" s="483" t="s">
        <v>219</v>
      </c>
      <c r="C8" s="484">
        <f>IF(D8="",0,IF(D8&lt;=10,10,IF(D8&lt;=20,D8,IF(D8&lt;=59,(20+(D8-20)*0.33),IF(D8&gt;=60,33.3)))))</f>
        <v>0</v>
      </c>
      <c r="D8" s="485"/>
      <c r="E8" s="486"/>
      <c r="F8" s="487"/>
      <c r="H8" s="480"/>
      <c r="I8" s="991" t="s">
        <v>220</v>
      </c>
      <c r="J8" s="992"/>
      <c r="K8" s="993"/>
      <c r="L8" s="488">
        <v>2</v>
      </c>
      <c r="M8" s="482"/>
    </row>
    <row r="9" spans="1:13" ht="30" customHeight="1">
      <c r="A9" s="62"/>
      <c r="B9" s="489"/>
      <c r="H9" s="480"/>
      <c r="I9" s="991" t="s">
        <v>221</v>
      </c>
      <c r="J9" s="992"/>
      <c r="K9" s="993"/>
      <c r="L9" s="488">
        <v>1</v>
      </c>
      <c r="M9" s="482"/>
    </row>
    <row r="10" spans="1:13" ht="30" customHeight="1">
      <c r="H10" s="480"/>
      <c r="I10" s="991" t="s">
        <v>222</v>
      </c>
      <c r="J10" s="992"/>
      <c r="K10" s="993"/>
      <c r="L10" s="488">
        <v>1</v>
      </c>
      <c r="M10" s="482"/>
    </row>
    <row r="11" spans="1:13" ht="30" customHeight="1">
      <c r="H11" s="480"/>
      <c r="I11" s="991" t="s">
        <v>223</v>
      </c>
      <c r="J11" s="992"/>
      <c r="K11" s="993"/>
      <c r="L11" s="488">
        <v>1</v>
      </c>
      <c r="M11" s="482"/>
    </row>
    <row r="12" spans="1:13">
      <c r="B12" s="469"/>
      <c r="H12" s="480"/>
      <c r="L12" s="469"/>
      <c r="M12" s="482"/>
    </row>
    <row r="13" spans="1:13" ht="30" customHeight="1">
      <c r="H13" s="490"/>
      <c r="I13" s="465" t="s">
        <v>224</v>
      </c>
      <c r="K13" s="120"/>
      <c r="L13" s="465"/>
      <c r="M13" s="482"/>
    </row>
    <row r="14" spans="1:13" ht="30" customHeight="1">
      <c r="H14" s="490"/>
      <c r="I14" s="491" t="s">
        <v>225</v>
      </c>
      <c r="J14" s="994" t="s">
        <v>226</v>
      </c>
      <c r="K14" s="994"/>
      <c r="L14" s="491" t="s">
        <v>215</v>
      </c>
      <c r="M14" s="482"/>
    </row>
    <row r="15" spans="1:13" ht="32.15" customHeight="1">
      <c r="H15" s="490"/>
      <c r="I15" s="492" t="s">
        <v>227</v>
      </c>
      <c r="J15" s="990" t="s">
        <v>228</v>
      </c>
      <c r="K15" s="990"/>
      <c r="L15" s="493">
        <v>2</v>
      </c>
      <c r="M15" s="482"/>
    </row>
    <row r="16" spans="1:13" ht="32.15" customHeight="1">
      <c r="H16" s="490"/>
      <c r="I16" s="492" t="s">
        <v>229</v>
      </c>
      <c r="J16" s="990" t="s">
        <v>230</v>
      </c>
      <c r="K16" s="990"/>
      <c r="L16" s="494">
        <v>1</v>
      </c>
      <c r="M16" s="482"/>
    </row>
    <row r="17" spans="2:13" ht="32.15" customHeight="1">
      <c r="B17" s="465"/>
      <c r="C17" s="465"/>
      <c r="E17" s="465"/>
      <c r="H17" s="490"/>
      <c r="I17" s="495" t="s">
        <v>231</v>
      </c>
      <c r="J17" s="990" t="s">
        <v>232</v>
      </c>
      <c r="K17" s="990"/>
      <c r="L17" s="493">
        <v>1</v>
      </c>
      <c r="M17" s="482"/>
    </row>
    <row r="18" spans="2:13" ht="14.5" thickBot="1">
      <c r="B18" s="465"/>
      <c r="C18" s="465"/>
      <c r="E18" s="465"/>
      <c r="H18" s="496"/>
      <c r="I18" s="497"/>
      <c r="J18" s="497"/>
      <c r="K18" s="497"/>
      <c r="L18" s="498"/>
      <c r="M18" s="499"/>
    </row>
    <row r="19" spans="2:13" ht="14.5" thickTop="1"/>
    <row r="20" spans="2:13" ht="26.15" customHeight="1"/>
    <row r="21" spans="2:13" ht="45" customHeight="1"/>
    <row r="22" spans="2:13" ht="45" customHeight="1"/>
    <row r="23" spans="2:13" ht="30" customHeight="1"/>
  </sheetData>
  <mergeCells count="11">
    <mergeCell ref="J17:K17"/>
    <mergeCell ref="J14:K14"/>
    <mergeCell ref="I11:K11"/>
    <mergeCell ref="I10:K10"/>
    <mergeCell ref="I9:K9"/>
    <mergeCell ref="A1:B1"/>
    <mergeCell ref="B3:F3"/>
    <mergeCell ref="I7:K7"/>
    <mergeCell ref="J15:K15"/>
    <mergeCell ref="J16:K16"/>
    <mergeCell ref="I8:K8"/>
  </mergeCells>
  <phoneticPr fontId="6"/>
  <printOptions horizontalCentered="1"/>
  <pageMargins left="0.70866141732283472" right="0.70866141732283472" top="0.94488188976377963" bottom="0.55118110236220474" header="0.31496062992125984" footer="0.31496062992125984"/>
  <pageSetup paperSize="9" scale="44" orientation="portrait" cellComments="asDisplayed"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0000FF"/>
    <pageSetUpPr fitToPage="1"/>
  </sheetPr>
  <dimension ref="A1:ZZ1000"/>
  <sheetViews>
    <sheetView showGridLines="0" view="pageBreakPreview" zoomScale="60" zoomScaleNormal="80" zoomScaleSheetLayoutView="50" workbookViewId="0">
      <selection activeCell="K29" sqref="K29"/>
    </sheetView>
  </sheetViews>
  <sheetFormatPr defaultRowHeight="20.25" customHeight="1"/>
  <cols>
    <col min="1" max="1" width="44.1796875" style="39" customWidth="1"/>
    <col min="2" max="2" width="15.54296875" style="62" customWidth="1"/>
    <col min="3" max="3" width="23.1796875" style="62" customWidth="1"/>
    <col min="4" max="4" width="11.453125" style="62" customWidth="1"/>
    <col min="5" max="5" width="8.54296875" style="235" customWidth="1"/>
    <col min="6" max="6" width="21.54296875" style="62" customWidth="1"/>
    <col min="7" max="7" width="11" style="62" customWidth="1"/>
    <col min="8" max="8" width="4" style="62" customWidth="1"/>
    <col min="9" max="9" width="17.54296875" style="62" customWidth="1"/>
    <col min="10" max="10" width="4.453125" style="62" customWidth="1"/>
    <col min="11" max="11" width="17.26953125" style="62" customWidth="1"/>
    <col min="12" max="12" width="2.1796875" style="39" customWidth="1"/>
    <col min="13" max="13" width="15.54296875" style="39" customWidth="1"/>
    <col min="14" max="14" width="16.26953125" style="39" customWidth="1"/>
    <col min="15" max="15" width="9.54296875" style="39" customWidth="1"/>
    <col min="16" max="16" width="6.453125" style="195" customWidth="1"/>
    <col min="17" max="17" width="27" style="194" customWidth="1"/>
    <col min="18" max="18" width="9" style="194" customWidth="1"/>
    <col min="19" max="19" width="4" style="194" customWidth="1"/>
    <col min="20" max="20" width="12.453125" style="194" customWidth="1"/>
    <col min="21" max="21" width="4.453125" style="194" customWidth="1"/>
    <col min="22" max="22" width="15.453125" style="194" customWidth="1"/>
    <col min="23" max="258" width="9" style="194"/>
    <col min="259" max="260" width="15.54296875" style="194" customWidth="1"/>
    <col min="261" max="262" width="10.54296875" style="194" customWidth="1"/>
    <col min="263" max="263" width="5.453125" style="194" bestFit="1" customWidth="1"/>
    <col min="264" max="264" width="18.453125" style="194" bestFit="1" customWidth="1"/>
    <col min="265" max="266" width="9.54296875" style="194" customWidth="1"/>
    <col min="267" max="267" width="10.54296875" style="194" customWidth="1"/>
    <col min="268" max="269" width="4.1796875" style="194" customWidth="1"/>
    <col min="270" max="270" width="1.54296875" style="194" customWidth="1"/>
    <col min="271" max="514" width="9" style="194"/>
    <col min="515" max="516" width="15.54296875" style="194" customWidth="1"/>
    <col min="517" max="518" width="10.54296875" style="194" customWidth="1"/>
    <col min="519" max="519" width="5.453125" style="194" bestFit="1" customWidth="1"/>
    <col min="520" max="520" width="18.453125" style="194" bestFit="1" customWidth="1"/>
    <col min="521" max="522" width="9.54296875" style="194" customWidth="1"/>
    <col min="523" max="523" width="10.54296875" style="194" customWidth="1"/>
    <col min="524" max="525" width="4.1796875" style="194" customWidth="1"/>
    <col min="526" max="526" width="1.54296875" style="194" customWidth="1"/>
    <col min="527" max="702" width="9" style="194"/>
    <col min="703" max="770" width="9" style="39"/>
    <col min="771" max="772" width="15.54296875" style="39" customWidth="1"/>
    <col min="773" max="774" width="10.54296875" style="39" customWidth="1"/>
    <col min="775" max="775" width="5.453125" style="39" bestFit="1" customWidth="1"/>
    <col min="776" max="776" width="18.453125" style="39" bestFit="1" customWidth="1"/>
    <col min="777" max="778" width="9.54296875" style="39" customWidth="1"/>
    <col min="779" max="779" width="10.54296875" style="39" customWidth="1"/>
    <col min="780" max="781" width="4.1796875" style="39" customWidth="1"/>
    <col min="782" max="782" width="1.54296875" style="39" customWidth="1"/>
    <col min="783" max="1026" width="9" style="39"/>
    <col min="1027" max="1028" width="15.54296875" style="39" customWidth="1"/>
    <col min="1029" max="1030" width="10.54296875" style="39" customWidth="1"/>
    <col min="1031" max="1031" width="5.453125" style="39" bestFit="1" customWidth="1"/>
    <col min="1032" max="1032" width="18.453125" style="39" bestFit="1" customWidth="1"/>
    <col min="1033" max="1034" width="9.54296875" style="39" customWidth="1"/>
    <col min="1035" max="1035" width="10.54296875" style="39" customWidth="1"/>
    <col min="1036" max="1037" width="4.1796875" style="39" customWidth="1"/>
    <col min="1038" max="1038" width="1.54296875" style="39" customWidth="1"/>
    <col min="1039" max="1282" width="9" style="39"/>
    <col min="1283" max="1284" width="15.54296875" style="39" customWidth="1"/>
    <col min="1285" max="1286" width="10.54296875" style="39" customWidth="1"/>
    <col min="1287" max="1287" width="5.453125" style="39" bestFit="1" customWidth="1"/>
    <col min="1288" max="1288" width="18.453125" style="39" bestFit="1" customWidth="1"/>
    <col min="1289" max="1290" width="9.54296875" style="39" customWidth="1"/>
    <col min="1291" max="1291" width="10.54296875" style="39" customWidth="1"/>
    <col min="1292" max="1293" width="4.1796875" style="39" customWidth="1"/>
    <col min="1294" max="1294" width="1.54296875" style="39" customWidth="1"/>
    <col min="1295" max="1538" width="9" style="39"/>
    <col min="1539" max="1540" width="15.54296875" style="39" customWidth="1"/>
    <col min="1541" max="1542" width="10.54296875" style="39" customWidth="1"/>
    <col min="1543" max="1543" width="5.453125" style="39" bestFit="1" customWidth="1"/>
    <col min="1544" max="1544" width="18.453125" style="39" bestFit="1" customWidth="1"/>
    <col min="1545" max="1546" width="9.54296875" style="39" customWidth="1"/>
    <col min="1547" max="1547" width="10.54296875" style="39" customWidth="1"/>
    <col min="1548" max="1549" width="4.1796875" style="39" customWidth="1"/>
    <col min="1550" max="1550" width="1.54296875" style="39" customWidth="1"/>
    <col min="1551" max="1794" width="9" style="39"/>
    <col min="1795" max="1796" width="15.54296875" style="39" customWidth="1"/>
    <col min="1797" max="1798" width="10.54296875" style="39" customWidth="1"/>
    <col min="1799" max="1799" width="5.453125" style="39" bestFit="1" customWidth="1"/>
    <col min="1800" max="1800" width="18.453125" style="39" bestFit="1" customWidth="1"/>
    <col min="1801" max="1802" width="9.54296875" style="39" customWidth="1"/>
    <col min="1803" max="1803" width="10.54296875" style="39" customWidth="1"/>
    <col min="1804" max="1805" width="4.1796875" style="39" customWidth="1"/>
    <col min="1806" max="1806" width="1.54296875" style="39" customWidth="1"/>
    <col min="1807" max="2050" width="9" style="39"/>
    <col min="2051" max="2052" width="15.54296875" style="39" customWidth="1"/>
    <col min="2053" max="2054" width="10.54296875" style="39" customWidth="1"/>
    <col min="2055" max="2055" width="5.453125" style="39" bestFit="1" customWidth="1"/>
    <col min="2056" max="2056" width="18.453125" style="39" bestFit="1" customWidth="1"/>
    <col min="2057" max="2058" width="9.54296875" style="39" customWidth="1"/>
    <col min="2059" max="2059" width="10.54296875" style="39" customWidth="1"/>
    <col min="2060" max="2061" width="4.1796875" style="39" customWidth="1"/>
    <col min="2062" max="2062" width="1.54296875" style="39" customWidth="1"/>
    <col min="2063" max="2306" width="9" style="39"/>
    <col min="2307" max="2308" width="15.54296875" style="39" customWidth="1"/>
    <col min="2309" max="2310" width="10.54296875" style="39" customWidth="1"/>
    <col min="2311" max="2311" width="5.453125" style="39" bestFit="1" customWidth="1"/>
    <col min="2312" max="2312" width="18.453125" style="39" bestFit="1" customWidth="1"/>
    <col min="2313" max="2314" width="9.54296875" style="39" customWidth="1"/>
    <col min="2315" max="2315" width="10.54296875" style="39" customWidth="1"/>
    <col min="2316" max="2317" width="4.1796875" style="39" customWidth="1"/>
    <col min="2318" max="2318" width="1.54296875" style="39" customWidth="1"/>
    <col min="2319" max="2562" width="9" style="39"/>
    <col min="2563" max="2564" width="15.54296875" style="39" customWidth="1"/>
    <col min="2565" max="2566" width="10.54296875" style="39" customWidth="1"/>
    <col min="2567" max="2567" width="5.453125" style="39" bestFit="1" customWidth="1"/>
    <col min="2568" max="2568" width="18.453125" style="39" bestFit="1" customWidth="1"/>
    <col min="2569" max="2570" width="9.54296875" style="39" customWidth="1"/>
    <col min="2571" max="2571" width="10.54296875" style="39" customWidth="1"/>
    <col min="2572" max="2573" width="4.1796875" style="39" customWidth="1"/>
    <col min="2574" max="2574" width="1.54296875" style="39" customWidth="1"/>
    <col min="2575" max="2818" width="9" style="39"/>
    <col min="2819" max="2820" width="15.54296875" style="39" customWidth="1"/>
    <col min="2821" max="2822" width="10.54296875" style="39" customWidth="1"/>
    <col min="2823" max="2823" width="5.453125" style="39" bestFit="1" customWidth="1"/>
    <col min="2824" max="2824" width="18.453125" style="39" bestFit="1" customWidth="1"/>
    <col min="2825" max="2826" width="9.54296875" style="39" customWidth="1"/>
    <col min="2827" max="2827" width="10.54296875" style="39" customWidth="1"/>
    <col min="2828" max="2829" width="4.1796875" style="39" customWidth="1"/>
    <col min="2830" max="2830" width="1.54296875" style="39" customWidth="1"/>
    <col min="2831" max="3074" width="9" style="39"/>
    <col min="3075" max="3076" width="15.54296875" style="39" customWidth="1"/>
    <col min="3077" max="3078" width="10.54296875" style="39" customWidth="1"/>
    <col min="3079" max="3079" width="5.453125" style="39" bestFit="1" customWidth="1"/>
    <col min="3080" max="3080" width="18.453125" style="39" bestFit="1" customWidth="1"/>
    <col min="3081" max="3082" width="9.54296875" style="39" customWidth="1"/>
    <col min="3083" max="3083" width="10.54296875" style="39" customWidth="1"/>
    <col min="3084" max="3085" width="4.1796875" style="39" customWidth="1"/>
    <col min="3086" max="3086" width="1.54296875" style="39" customWidth="1"/>
    <col min="3087" max="3330" width="9" style="39"/>
    <col min="3331" max="3332" width="15.54296875" style="39" customWidth="1"/>
    <col min="3333" max="3334" width="10.54296875" style="39" customWidth="1"/>
    <col min="3335" max="3335" width="5.453125" style="39" bestFit="1" customWidth="1"/>
    <col min="3336" max="3336" width="18.453125" style="39" bestFit="1" customWidth="1"/>
    <col min="3337" max="3338" width="9.54296875" style="39" customWidth="1"/>
    <col min="3339" max="3339" width="10.54296875" style="39" customWidth="1"/>
    <col min="3340" max="3341" width="4.1796875" style="39" customWidth="1"/>
    <col min="3342" max="3342" width="1.54296875" style="39" customWidth="1"/>
    <col min="3343" max="3586" width="9" style="39"/>
    <col min="3587" max="3588" width="15.54296875" style="39" customWidth="1"/>
    <col min="3589" max="3590" width="10.54296875" style="39" customWidth="1"/>
    <col min="3591" max="3591" width="5.453125" style="39" bestFit="1" customWidth="1"/>
    <col min="3592" max="3592" width="18.453125" style="39" bestFit="1" customWidth="1"/>
    <col min="3593" max="3594" width="9.54296875" style="39" customWidth="1"/>
    <col min="3595" max="3595" width="10.54296875" style="39" customWidth="1"/>
    <col min="3596" max="3597" width="4.1796875" style="39" customWidth="1"/>
    <col min="3598" max="3598" width="1.54296875" style="39" customWidth="1"/>
    <col min="3599" max="3842" width="9" style="39"/>
    <col min="3843" max="3844" width="15.54296875" style="39" customWidth="1"/>
    <col min="3845" max="3846" width="10.54296875" style="39" customWidth="1"/>
    <col min="3847" max="3847" width="5.453125" style="39" bestFit="1" customWidth="1"/>
    <col min="3848" max="3848" width="18.453125" style="39" bestFit="1" customWidth="1"/>
    <col min="3849" max="3850" width="9.54296875" style="39" customWidth="1"/>
    <col min="3851" max="3851" width="10.54296875" style="39" customWidth="1"/>
    <col min="3852" max="3853" width="4.1796875" style="39" customWidth="1"/>
    <col min="3854" max="3854" width="1.54296875" style="39" customWidth="1"/>
    <col min="3855" max="4098" width="9" style="39"/>
    <col min="4099" max="4100" width="15.54296875" style="39" customWidth="1"/>
    <col min="4101" max="4102" width="10.54296875" style="39" customWidth="1"/>
    <col min="4103" max="4103" width="5.453125" style="39" bestFit="1" customWidth="1"/>
    <col min="4104" max="4104" width="18.453125" style="39" bestFit="1" customWidth="1"/>
    <col min="4105" max="4106" width="9.54296875" style="39" customWidth="1"/>
    <col min="4107" max="4107" width="10.54296875" style="39" customWidth="1"/>
    <col min="4108" max="4109" width="4.1796875" style="39" customWidth="1"/>
    <col min="4110" max="4110" width="1.54296875" style="39" customWidth="1"/>
    <col min="4111" max="4354" width="9" style="39"/>
    <col min="4355" max="4356" width="15.54296875" style="39" customWidth="1"/>
    <col min="4357" max="4358" width="10.54296875" style="39" customWidth="1"/>
    <col min="4359" max="4359" width="5.453125" style="39" bestFit="1" customWidth="1"/>
    <col min="4360" max="4360" width="18.453125" style="39" bestFit="1" customWidth="1"/>
    <col min="4361" max="4362" width="9.54296875" style="39" customWidth="1"/>
    <col min="4363" max="4363" width="10.54296875" style="39" customWidth="1"/>
    <col min="4364" max="4365" width="4.1796875" style="39" customWidth="1"/>
    <col min="4366" max="4366" width="1.54296875" style="39" customWidth="1"/>
    <col min="4367" max="4610" width="9" style="39"/>
    <col min="4611" max="4612" width="15.54296875" style="39" customWidth="1"/>
    <col min="4613" max="4614" width="10.54296875" style="39" customWidth="1"/>
    <col min="4615" max="4615" width="5.453125" style="39" bestFit="1" customWidth="1"/>
    <col min="4616" max="4616" width="18.453125" style="39" bestFit="1" customWidth="1"/>
    <col min="4617" max="4618" width="9.54296875" style="39" customWidth="1"/>
    <col min="4619" max="4619" width="10.54296875" style="39" customWidth="1"/>
    <col min="4620" max="4621" width="4.1796875" style="39" customWidth="1"/>
    <col min="4622" max="4622" width="1.54296875" style="39" customWidth="1"/>
    <col min="4623" max="4866" width="9" style="39"/>
    <col min="4867" max="4868" width="15.54296875" style="39" customWidth="1"/>
    <col min="4869" max="4870" width="10.54296875" style="39" customWidth="1"/>
    <col min="4871" max="4871" width="5.453125" style="39" bestFit="1" customWidth="1"/>
    <col min="4872" max="4872" width="18.453125" style="39" bestFit="1" customWidth="1"/>
    <col min="4873" max="4874" width="9.54296875" style="39" customWidth="1"/>
    <col min="4875" max="4875" width="10.54296875" style="39" customWidth="1"/>
    <col min="4876" max="4877" width="4.1796875" style="39" customWidth="1"/>
    <col min="4878" max="4878" width="1.54296875" style="39" customWidth="1"/>
    <col min="4879" max="5122" width="9" style="39"/>
    <col min="5123" max="5124" width="15.54296875" style="39" customWidth="1"/>
    <col min="5125" max="5126" width="10.54296875" style="39" customWidth="1"/>
    <col min="5127" max="5127" width="5.453125" style="39" bestFit="1" customWidth="1"/>
    <col min="5128" max="5128" width="18.453125" style="39" bestFit="1" customWidth="1"/>
    <col min="5129" max="5130" width="9.54296875" style="39" customWidth="1"/>
    <col min="5131" max="5131" width="10.54296875" style="39" customWidth="1"/>
    <col min="5132" max="5133" width="4.1796875" style="39" customWidth="1"/>
    <col min="5134" max="5134" width="1.54296875" style="39" customWidth="1"/>
    <col min="5135" max="5378" width="9" style="39"/>
    <col min="5379" max="5380" width="15.54296875" style="39" customWidth="1"/>
    <col min="5381" max="5382" width="10.54296875" style="39" customWidth="1"/>
    <col min="5383" max="5383" width="5.453125" style="39" bestFit="1" customWidth="1"/>
    <col min="5384" max="5384" width="18.453125" style="39" bestFit="1" customWidth="1"/>
    <col min="5385" max="5386" width="9.54296875" style="39" customWidth="1"/>
    <col min="5387" max="5387" width="10.54296875" style="39" customWidth="1"/>
    <col min="5388" max="5389" width="4.1796875" style="39" customWidth="1"/>
    <col min="5390" max="5390" width="1.54296875" style="39" customWidth="1"/>
    <col min="5391" max="5634" width="9" style="39"/>
    <col min="5635" max="5636" width="15.54296875" style="39" customWidth="1"/>
    <col min="5637" max="5638" width="10.54296875" style="39" customWidth="1"/>
    <col min="5639" max="5639" width="5.453125" style="39" bestFit="1" customWidth="1"/>
    <col min="5640" max="5640" width="18.453125" style="39" bestFit="1" customWidth="1"/>
    <col min="5641" max="5642" width="9.54296875" style="39" customWidth="1"/>
    <col min="5643" max="5643" width="10.54296875" style="39" customWidth="1"/>
    <col min="5644" max="5645" width="4.1796875" style="39" customWidth="1"/>
    <col min="5646" max="5646" width="1.54296875" style="39" customWidth="1"/>
    <col min="5647" max="5890" width="9" style="39"/>
    <col min="5891" max="5892" width="15.54296875" style="39" customWidth="1"/>
    <col min="5893" max="5894" width="10.54296875" style="39" customWidth="1"/>
    <col min="5895" max="5895" width="5.453125" style="39" bestFit="1" customWidth="1"/>
    <col min="5896" max="5896" width="18.453125" style="39" bestFit="1" customWidth="1"/>
    <col min="5897" max="5898" width="9.54296875" style="39" customWidth="1"/>
    <col min="5899" max="5899" width="10.54296875" style="39" customWidth="1"/>
    <col min="5900" max="5901" width="4.1796875" style="39" customWidth="1"/>
    <col min="5902" max="5902" width="1.54296875" style="39" customWidth="1"/>
    <col min="5903" max="6146" width="9" style="39"/>
    <col min="6147" max="6148" width="15.54296875" style="39" customWidth="1"/>
    <col min="6149" max="6150" width="10.54296875" style="39" customWidth="1"/>
    <col min="6151" max="6151" width="5.453125" style="39" bestFit="1" customWidth="1"/>
    <col min="6152" max="6152" width="18.453125" style="39" bestFit="1" customWidth="1"/>
    <col min="6153" max="6154" width="9.54296875" style="39" customWidth="1"/>
    <col min="6155" max="6155" width="10.54296875" style="39" customWidth="1"/>
    <col min="6156" max="6157" width="4.1796875" style="39" customWidth="1"/>
    <col min="6158" max="6158" width="1.54296875" style="39" customWidth="1"/>
    <col min="6159" max="6402" width="9" style="39"/>
    <col min="6403" max="6404" width="15.54296875" style="39" customWidth="1"/>
    <col min="6405" max="6406" width="10.54296875" style="39" customWidth="1"/>
    <col min="6407" max="6407" width="5.453125" style="39" bestFit="1" customWidth="1"/>
    <col min="6408" max="6408" width="18.453125" style="39" bestFit="1" customWidth="1"/>
    <col min="6409" max="6410" width="9.54296875" style="39" customWidth="1"/>
    <col min="6411" max="6411" width="10.54296875" style="39" customWidth="1"/>
    <col min="6412" max="6413" width="4.1796875" style="39" customWidth="1"/>
    <col min="6414" max="6414" width="1.54296875" style="39" customWidth="1"/>
    <col min="6415" max="6658" width="9" style="39"/>
    <col min="6659" max="6660" width="15.54296875" style="39" customWidth="1"/>
    <col min="6661" max="6662" width="10.54296875" style="39" customWidth="1"/>
    <col min="6663" max="6663" width="5.453125" style="39" bestFit="1" customWidth="1"/>
    <col min="6664" max="6664" width="18.453125" style="39" bestFit="1" customWidth="1"/>
    <col min="6665" max="6666" width="9.54296875" style="39" customWidth="1"/>
    <col min="6667" max="6667" width="10.54296875" style="39" customWidth="1"/>
    <col min="6668" max="6669" width="4.1796875" style="39" customWidth="1"/>
    <col min="6670" max="6670" width="1.54296875" style="39" customWidth="1"/>
    <col min="6671" max="6914" width="9" style="39"/>
    <col min="6915" max="6916" width="15.54296875" style="39" customWidth="1"/>
    <col min="6917" max="6918" width="10.54296875" style="39" customWidth="1"/>
    <col min="6919" max="6919" width="5.453125" style="39" bestFit="1" customWidth="1"/>
    <col min="6920" max="6920" width="18.453125" style="39" bestFit="1" customWidth="1"/>
    <col min="6921" max="6922" width="9.54296875" style="39" customWidth="1"/>
    <col min="6923" max="6923" width="10.54296875" style="39" customWidth="1"/>
    <col min="6924" max="6925" width="4.1796875" style="39" customWidth="1"/>
    <col min="6926" max="6926" width="1.54296875" style="39" customWidth="1"/>
    <col min="6927" max="7170" width="9" style="39"/>
    <col min="7171" max="7172" width="15.54296875" style="39" customWidth="1"/>
    <col min="7173" max="7174" width="10.54296875" style="39" customWidth="1"/>
    <col min="7175" max="7175" width="5.453125" style="39" bestFit="1" customWidth="1"/>
    <col min="7176" max="7176" width="18.453125" style="39" bestFit="1" customWidth="1"/>
    <col min="7177" max="7178" width="9.54296875" style="39" customWidth="1"/>
    <col min="7179" max="7179" width="10.54296875" style="39" customWidth="1"/>
    <col min="7180" max="7181" width="4.1796875" style="39" customWidth="1"/>
    <col min="7182" max="7182" width="1.54296875" style="39" customWidth="1"/>
    <col min="7183" max="7426" width="9" style="39"/>
    <col min="7427" max="7428" width="15.54296875" style="39" customWidth="1"/>
    <col min="7429" max="7430" width="10.54296875" style="39" customWidth="1"/>
    <col min="7431" max="7431" width="5.453125" style="39" bestFit="1" customWidth="1"/>
    <col min="7432" max="7432" width="18.453125" style="39" bestFit="1" customWidth="1"/>
    <col min="7433" max="7434" width="9.54296875" style="39" customWidth="1"/>
    <col min="7435" max="7435" width="10.54296875" style="39" customWidth="1"/>
    <col min="7436" max="7437" width="4.1796875" style="39" customWidth="1"/>
    <col min="7438" max="7438" width="1.54296875" style="39" customWidth="1"/>
    <col min="7439" max="7682" width="9" style="39"/>
    <col min="7683" max="7684" width="15.54296875" style="39" customWidth="1"/>
    <col min="7685" max="7686" width="10.54296875" style="39" customWidth="1"/>
    <col min="7687" max="7687" width="5.453125" style="39" bestFit="1" customWidth="1"/>
    <col min="7688" max="7688" width="18.453125" style="39" bestFit="1" customWidth="1"/>
    <col min="7689" max="7690" width="9.54296875" style="39" customWidth="1"/>
    <col min="7691" max="7691" width="10.54296875" style="39" customWidth="1"/>
    <col min="7692" max="7693" width="4.1796875" style="39" customWidth="1"/>
    <col min="7694" max="7694" width="1.54296875" style="39" customWidth="1"/>
    <col min="7695" max="7938" width="9" style="39"/>
    <col min="7939" max="7940" width="15.54296875" style="39" customWidth="1"/>
    <col min="7941" max="7942" width="10.54296875" style="39" customWidth="1"/>
    <col min="7943" max="7943" width="5.453125" style="39" bestFit="1" customWidth="1"/>
    <col min="7944" max="7944" width="18.453125" style="39" bestFit="1" customWidth="1"/>
    <col min="7945" max="7946" width="9.54296875" style="39" customWidth="1"/>
    <col min="7947" max="7947" width="10.54296875" style="39" customWidth="1"/>
    <col min="7948" max="7949" width="4.1796875" style="39" customWidth="1"/>
    <col min="7950" max="7950" width="1.54296875" style="39" customWidth="1"/>
    <col min="7951" max="8194" width="9" style="39"/>
    <col min="8195" max="8196" width="15.54296875" style="39" customWidth="1"/>
    <col min="8197" max="8198" width="10.54296875" style="39" customWidth="1"/>
    <col min="8199" max="8199" width="5.453125" style="39" bestFit="1" customWidth="1"/>
    <col min="8200" max="8200" width="18.453125" style="39" bestFit="1" customWidth="1"/>
    <col min="8201" max="8202" width="9.54296875" style="39" customWidth="1"/>
    <col min="8203" max="8203" width="10.54296875" style="39" customWidth="1"/>
    <col min="8204" max="8205" width="4.1796875" style="39" customWidth="1"/>
    <col min="8206" max="8206" width="1.54296875" style="39" customWidth="1"/>
    <col min="8207" max="8450" width="9" style="39"/>
    <col min="8451" max="8452" width="15.54296875" style="39" customWidth="1"/>
    <col min="8453" max="8454" width="10.54296875" style="39" customWidth="1"/>
    <col min="8455" max="8455" width="5.453125" style="39" bestFit="1" customWidth="1"/>
    <col min="8456" max="8456" width="18.453125" style="39" bestFit="1" customWidth="1"/>
    <col min="8457" max="8458" width="9.54296875" style="39" customWidth="1"/>
    <col min="8459" max="8459" width="10.54296875" style="39" customWidth="1"/>
    <col min="8460" max="8461" width="4.1796875" style="39" customWidth="1"/>
    <col min="8462" max="8462" width="1.54296875" style="39" customWidth="1"/>
    <col min="8463" max="8706" width="9" style="39"/>
    <col min="8707" max="8708" width="15.54296875" style="39" customWidth="1"/>
    <col min="8709" max="8710" width="10.54296875" style="39" customWidth="1"/>
    <col min="8711" max="8711" width="5.453125" style="39" bestFit="1" customWidth="1"/>
    <col min="8712" max="8712" width="18.453125" style="39" bestFit="1" customWidth="1"/>
    <col min="8713" max="8714" width="9.54296875" style="39" customWidth="1"/>
    <col min="8715" max="8715" width="10.54296875" style="39" customWidth="1"/>
    <col min="8716" max="8717" width="4.1796875" style="39" customWidth="1"/>
    <col min="8718" max="8718" width="1.54296875" style="39" customWidth="1"/>
    <col min="8719" max="8962" width="9" style="39"/>
    <col min="8963" max="8964" width="15.54296875" style="39" customWidth="1"/>
    <col min="8965" max="8966" width="10.54296875" style="39" customWidth="1"/>
    <col min="8967" max="8967" width="5.453125" style="39" bestFit="1" customWidth="1"/>
    <col min="8968" max="8968" width="18.453125" style="39" bestFit="1" customWidth="1"/>
    <col min="8969" max="8970" width="9.54296875" style="39" customWidth="1"/>
    <col min="8971" max="8971" width="10.54296875" style="39" customWidth="1"/>
    <col min="8972" max="8973" width="4.1796875" style="39" customWidth="1"/>
    <col min="8974" max="8974" width="1.54296875" style="39" customWidth="1"/>
    <col min="8975" max="9218" width="9" style="39"/>
    <col min="9219" max="9220" width="15.54296875" style="39" customWidth="1"/>
    <col min="9221" max="9222" width="10.54296875" style="39" customWidth="1"/>
    <col min="9223" max="9223" width="5.453125" style="39" bestFit="1" customWidth="1"/>
    <col min="9224" max="9224" width="18.453125" style="39" bestFit="1" customWidth="1"/>
    <col min="9225" max="9226" width="9.54296875" style="39" customWidth="1"/>
    <col min="9227" max="9227" width="10.54296875" style="39" customWidth="1"/>
    <col min="9228" max="9229" width="4.1796875" style="39" customWidth="1"/>
    <col min="9230" max="9230" width="1.54296875" style="39" customWidth="1"/>
    <col min="9231" max="9474" width="9" style="39"/>
    <col min="9475" max="9476" width="15.54296875" style="39" customWidth="1"/>
    <col min="9477" max="9478" width="10.54296875" style="39" customWidth="1"/>
    <col min="9479" max="9479" width="5.453125" style="39" bestFit="1" customWidth="1"/>
    <col min="9480" max="9480" width="18.453125" style="39" bestFit="1" customWidth="1"/>
    <col min="9481" max="9482" width="9.54296875" style="39" customWidth="1"/>
    <col min="9483" max="9483" width="10.54296875" style="39" customWidth="1"/>
    <col min="9484" max="9485" width="4.1796875" style="39" customWidth="1"/>
    <col min="9486" max="9486" width="1.54296875" style="39" customWidth="1"/>
    <col min="9487" max="9730" width="9" style="39"/>
    <col min="9731" max="9732" width="15.54296875" style="39" customWidth="1"/>
    <col min="9733" max="9734" width="10.54296875" style="39" customWidth="1"/>
    <col min="9735" max="9735" width="5.453125" style="39" bestFit="1" customWidth="1"/>
    <col min="9736" max="9736" width="18.453125" style="39" bestFit="1" customWidth="1"/>
    <col min="9737" max="9738" width="9.54296875" style="39" customWidth="1"/>
    <col min="9739" max="9739" width="10.54296875" style="39" customWidth="1"/>
    <col min="9740" max="9741" width="4.1796875" style="39" customWidth="1"/>
    <col min="9742" max="9742" width="1.54296875" style="39" customWidth="1"/>
    <col min="9743" max="9986" width="9" style="39"/>
    <col min="9987" max="9988" width="15.54296875" style="39" customWidth="1"/>
    <col min="9989" max="9990" width="10.54296875" style="39" customWidth="1"/>
    <col min="9991" max="9991" width="5.453125" style="39" bestFit="1" customWidth="1"/>
    <col min="9992" max="9992" width="18.453125" style="39" bestFit="1" customWidth="1"/>
    <col min="9993" max="9994" width="9.54296875" style="39" customWidth="1"/>
    <col min="9995" max="9995" width="10.54296875" style="39" customWidth="1"/>
    <col min="9996" max="9997" width="4.1796875" style="39" customWidth="1"/>
    <col min="9998" max="9998" width="1.54296875" style="39" customWidth="1"/>
    <col min="9999" max="10242" width="9" style="39"/>
    <col min="10243" max="10244" width="15.54296875" style="39" customWidth="1"/>
    <col min="10245" max="10246" width="10.54296875" style="39" customWidth="1"/>
    <col min="10247" max="10247" width="5.453125" style="39" bestFit="1" customWidth="1"/>
    <col min="10248" max="10248" width="18.453125" style="39" bestFit="1" customWidth="1"/>
    <col min="10249" max="10250" width="9.54296875" style="39" customWidth="1"/>
    <col min="10251" max="10251" width="10.54296875" style="39" customWidth="1"/>
    <col min="10252" max="10253" width="4.1796875" style="39" customWidth="1"/>
    <col min="10254" max="10254" width="1.54296875" style="39" customWidth="1"/>
    <col min="10255" max="10498" width="9" style="39"/>
    <col min="10499" max="10500" width="15.54296875" style="39" customWidth="1"/>
    <col min="10501" max="10502" width="10.54296875" style="39" customWidth="1"/>
    <col min="10503" max="10503" width="5.453125" style="39" bestFit="1" customWidth="1"/>
    <col min="10504" max="10504" width="18.453125" style="39" bestFit="1" customWidth="1"/>
    <col min="10505" max="10506" width="9.54296875" style="39" customWidth="1"/>
    <col min="10507" max="10507" width="10.54296875" style="39" customWidth="1"/>
    <col min="10508" max="10509" width="4.1796875" style="39" customWidth="1"/>
    <col min="10510" max="10510" width="1.54296875" style="39" customWidth="1"/>
    <col min="10511" max="10754" width="9" style="39"/>
    <col min="10755" max="10756" width="15.54296875" style="39" customWidth="1"/>
    <col min="10757" max="10758" width="10.54296875" style="39" customWidth="1"/>
    <col min="10759" max="10759" width="5.453125" style="39" bestFit="1" customWidth="1"/>
    <col min="10760" max="10760" width="18.453125" style="39" bestFit="1" customWidth="1"/>
    <col min="10761" max="10762" width="9.54296875" style="39" customWidth="1"/>
    <col min="10763" max="10763" width="10.54296875" style="39" customWidth="1"/>
    <col min="10764" max="10765" width="4.1796875" style="39" customWidth="1"/>
    <col min="10766" max="10766" width="1.54296875" style="39" customWidth="1"/>
    <col min="10767" max="11010" width="9" style="39"/>
    <col min="11011" max="11012" width="15.54296875" style="39" customWidth="1"/>
    <col min="11013" max="11014" width="10.54296875" style="39" customWidth="1"/>
    <col min="11015" max="11015" width="5.453125" style="39" bestFit="1" customWidth="1"/>
    <col min="11016" max="11016" width="18.453125" style="39" bestFit="1" customWidth="1"/>
    <col min="11017" max="11018" width="9.54296875" style="39" customWidth="1"/>
    <col min="11019" max="11019" width="10.54296875" style="39" customWidth="1"/>
    <col min="11020" max="11021" width="4.1796875" style="39" customWidth="1"/>
    <col min="11022" max="11022" width="1.54296875" style="39" customWidth="1"/>
    <col min="11023" max="11266" width="9" style="39"/>
    <col min="11267" max="11268" width="15.54296875" style="39" customWidth="1"/>
    <col min="11269" max="11270" width="10.54296875" style="39" customWidth="1"/>
    <col min="11271" max="11271" width="5.453125" style="39" bestFit="1" customWidth="1"/>
    <col min="11272" max="11272" width="18.453125" style="39" bestFit="1" customWidth="1"/>
    <col min="11273" max="11274" width="9.54296875" style="39" customWidth="1"/>
    <col min="11275" max="11275" width="10.54296875" style="39" customWidth="1"/>
    <col min="11276" max="11277" width="4.1796875" style="39" customWidth="1"/>
    <col min="11278" max="11278" width="1.54296875" style="39" customWidth="1"/>
    <col min="11279" max="11522" width="9" style="39"/>
    <col min="11523" max="11524" width="15.54296875" style="39" customWidth="1"/>
    <col min="11525" max="11526" width="10.54296875" style="39" customWidth="1"/>
    <col min="11527" max="11527" width="5.453125" style="39" bestFit="1" customWidth="1"/>
    <col min="11528" max="11528" width="18.453125" style="39" bestFit="1" customWidth="1"/>
    <col min="11529" max="11530" width="9.54296875" style="39" customWidth="1"/>
    <col min="11531" max="11531" width="10.54296875" style="39" customWidth="1"/>
    <col min="11532" max="11533" width="4.1796875" style="39" customWidth="1"/>
    <col min="11534" max="11534" width="1.54296875" style="39" customWidth="1"/>
    <col min="11535" max="11778" width="9" style="39"/>
    <col min="11779" max="11780" width="15.54296875" style="39" customWidth="1"/>
    <col min="11781" max="11782" width="10.54296875" style="39" customWidth="1"/>
    <col min="11783" max="11783" width="5.453125" style="39" bestFit="1" customWidth="1"/>
    <col min="11784" max="11784" width="18.453125" style="39" bestFit="1" customWidth="1"/>
    <col min="11785" max="11786" width="9.54296875" style="39" customWidth="1"/>
    <col min="11787" max="11787" width="10.54296875" style="39" customWidth="1"/>
    <col min="11788" max="11789" width="4.1796875" style="39" customWidth="1"/>
    <col min="11790" max="11790" width="1.54296875" style="39" customWidth="1"/>
    <col min="11791" max="12034" width="9" style="39"/>
    <col min="12035" max="12036" width="15.54296875" style="39" customWidth="1"/>
    <col min="12037" max="12038" width="10.54296875" style="39" customWidth="1"/>
    <col min="12039" max="12039" width="5.453125" style="39" bestFit="1" customWidth="1"/>
    <col min="12040" max="12040" width="18.453125" style="39" bestFit="1" customWidth="1"/>
    <col min="12041" max="12042" width="9.54296875" style="39" customWidth="1"/>
    <col min="12043" max="12043" width="10.54296875" style="39" customWidth="1"/>
    <col min="12044" max="12045" width="4.1796875" style="39" customWidth="1"/>
    <col min="12046" max="12046" width="1.54296875" style="39" customWidth="1"/>
    <col min="12047" max="12290" width="9" style="39"/>
    <col min="12291" max="12292" width="15.54296875" style="39" customWidth="1"/>
    <col min="12293" max="12294" width="10.54296875" style="39" customWidth="1"/>
    <col min="12295" max="12295" width="5.453125" style="39" bestFit="1" customWidth="1"/>
    <col min="12296" max="12296" width="18.453125" style="39" bestFit="1" customWidth="1"/>
    <col min="12297" max="12298" width="9.54296875" style="39" customWidth="1"/>
    <col min="12299" max="12299" width="10.54296875" style="39" customWidth="1"/>
    <col min="12300" max="12301" width="4.1796875" style="39" customWidth="1"/>
    <col min="12302" max="12302" width="1.54296875" style="39" customWidth="1"/>
    <col min="12303" max="12546" width="9" style="39"/>
    <col min="12547" max="12548" width="15.54296875" style="39" customWidth="1"/>
    <col min="12549" max="12550" width="10.54296875" style="39" customWidth="1"/>
    <col min="12551" max="12551" width="5.453125" style="39" bestFit="1" customWidth="1"/>
    <col min="12552" max="12552" width="18.453125" style="39" bestFit="1" customWidth="1"/>
    <col min="12553" max="12554" width="9.54296875" style="39" customWidth="1"/>
    <col min="12555" max="12555" width="10.54296875" style="39" customWidth="1"/>
    <col min="12556" max="12557" width="4.1796875" style="39" customWidth="1"/>
    <col min="12558" max="12558" width="1.54296875" style="39" customWidth="1"/>
    <col min="12559" max="12802" width="9" style="39"/>
    <col min="12803" max="12804" width="15.54296875" style="39" customWidth="1"/>
    <col min="12805" max="12806" width="10.54296875" style="39" customWidth="1"/>
    <col min="12807" max="12807" width="5.453125" style="39" bestFit="1" customWidth="1"/>
    <col min="12808" max="12808" width="18.453125" style="39" bestFit="1" customWidth="1"/>
    <col min="12809" max="12810" width="9.54296875" style="39" customWidth="1"/>
    <col min="12811" max="12811" width="10.54296875" style="39" customWidth="1"/>
    <col min="12812" max="12813" width="4.1796875" style="39" customWidth="1"/>
    <col min="12814" max="12814" width="1.54296875" style="39" customWidth="1"/>
    <col min="12815" max="13058" width="9" style="39"/>
    <col min="13059" max="13060" width="15.54296875" style="39" customWidth="1"/>
    <col min="13061" max="13062" width="10.54296875" style="39" customWidth="1"/>
    <col min="13063" max="13063" width="5.453125" style="39" bestFit="1" customWidth="1"/>
    <col min="13064" max="13064" width="18.453125" style="39" bestFit="1" customWidth="1"/>
    <col min="13065" max="13066" width="9.54296875" style="39" customWidth="1"/>
    <col min="13067" max="13067" width="10.54296875" style="39" customWidth="1"/>
    <col min="13068" max="13069" width="4.1796875" style="39" customWidth="1"/>
    <col min="13070" max="13070" width="1.54296875" style="39" customWidth="1"/>
    <col min="13071" max="13314" width="9" style="39"/>
    <col min="13315" max="13316" width="15.54296875" style="39" customWidth="1"/>
    <col min="13317" max="13318" width="10.54296875" style="39" customWidth="1"/>
    <col min="13319" max="13319" width="5.453125" style="39" bestFit="1" customWidth="1"/>
    <col min="13320" max="13320" width="18.453125" style="39" bestFit="1" customWidth="1"/>
    <col min="13321" max="13322" width="9.54296875" style="39" customWidth="1"/>
    <col min="13323" max="13323" width="10.54296875" style="39" customWidth="1"/>
    <col min="13324" max="13325" width="4.1796875" style="39" customWidth="1"/>
    <col min="13326" max="13326" width="1.54296875" style="39" customWidth="1"/>
    <col min="13327" max="13570" width="9" style="39"/>
    <col min="13571" max="13572" width="15.54296875" style="39" customWidth="1"/>
    <col min="13573" max="13574" width="10.54296875" style="39" customWidth="1"/>
    <col min="13575" max="13575" width="5.453125" style="39" bestFit="1" customWidth="1"/>
    <col min="13576" max="13576" width="18.453125" style="39" bestFit="1" customWidth="1"/>
    <col min="13577" max="13578" width="9.54296875" style="39" customWidth="1"/>
    <col min="13579" max="13579" width="10.54296875" style="39" customWidth="1"/>
    <col min="13580" max="13581" width="4.1796875" style="39" customWidth="1"/>
    <col min="13582" max="13582" width="1.54296875" style="39" customWidth="1"/>
    <col min="13583" max="13826" width="9" style="39"/>
    <col min="13827" max="13828" width="15.54296875" style="39" customWidth="1"/>
    <col min="13829" max="13830" width="10.54296875" style="39" customWidth="1"/>
    <col min="13831" max="13831" width="5.453125" style="39" bestFit="1" customWidth="1"/>
    <col min="13832" max="13832" width="18.453125" style="39" bestFit="1" customWidth="1"/>
    <col min="13833" max="13834" width="9.54296875" style="39" customWidth="1"/>
    <col min="13835" max="13835" width="10.54296875" style="39" customWidth="1"/>
    <col min="13836" max="13837" width="4.1796875" style="39" customWidth="1"/>
    <col min="13838" max="13838" width="1.54296875" style="39" customWidth="1"/>
    <col min="13839" max="14082" width="9" style="39"/>
    <col min="14083" max="14084" width="15.54296875" style="39" customWidth="1"/>
    <col min="14085" max="14086" width="10.54296875" style="39" customWidth="1"/>
    <col min="14087" max="14087" width="5.453125" style="39" bestFit="1" customWidth="1"/>
    <col min="14088" max="14088" width="18.453125" style="39" bestFit="1" customWidth="1"/>
    <col min="14089" max="14090" width="9.54296875" style="39" customWidth="1"/>
    <col min="14091" max="14091" width="10.54296875" style="39" customWidth="1"/>
    <col min="14092" max="14093" width="4.1796875" style="39" customWidth="1"/>
    <col min="14094" max="14094" width="1.54296875" style="39" customWidth="1"/>
    <col min="14095" max="14338" width="9" style="39"/>
    <col min="14339" max="14340" width="15.54296875" style="39" customWidth="1"/>
    <col min="14341" max="14342" width="10.54296875" style="39" customWidth="1"/>
    <col min="14343" max="14343" width="5.453125" style="39" bestFit="1" customWidth="1"/>
    <col min="14344" max="14344" width="18.453125" style="39" bestFit="1" customWidth="1"/>
    <col min="14345" max="14346" width="9.54296875" style="39" customWidth="1"/>
    <col min="14347" max="14347" width="10.54296875" style="39" customWidth="1"/>
    <col min="14348" max="14349" width="4.1796875" style="39" customWidth="1"/>
    <col min="14350" max="14350" width="1.54296875" style="39" customWidth="1"/>
    <col min="14351" max="14594" width="9" style="39"/>
    <col min="14595" max="14596" width="15.54296875" style="39" customWidth="1"/>
    <col min="14597" max="14598" width="10.54296875" style="39" customWidth="1"/>
    <col min="14599" max="14599" width="5.453125" style="39" bestFit="1" customWidth="1"/>
    <col min="14600" max="14600" width="18.453125" style="39" bestFit="1" customWidth="1"/>
    <col min="14601" max="14602" width="9.54296875" style="39" customWidth="1"/>
    <col min="14603" max="14603" width="10.54296875" style="39" customWidth="1"/>
    <col min="14604" max="14605" width="4.1796875" style="39" customWidth="1"/>
    <col min="14606" max="14606" width="1.54296875" style="39" customWidth="1"/>
    <col min="14607" max="14850" width="9" style="39"/>
    <col min="14851" max="14852" width="15.54296875" style="39" customWidth="1"/>
    <col min="14853" max="14854" width="10.54296875" style="39" customWidth="1"/>
    <col min="14855" max="14855" width="5.453125" style="39" bestFit="1" customWidth="1"/>
    <col min="14856" max="14856" width="18.453125" style="39" bestFit="1" customWidth="1"/>
    <col min="14857" max="14858" width="9.54296875" style="39" customWidth="1"/>
    <col min="14859" max="14859" width="10.54296875" style="39" customWidth="1"/>
    <col min="14860" max="14861" width="4.1796875" style="39" customWidth="1"/>
    <col min="14862" max="14862" width="1.54296875" style="39" customWidth="1"/>
    <col min="14863" max="15106" width="9" style="39"/>
    <col min="15107" max="15108" width="15.54296875" style="39" customWidth="1"/>
    <col min="15109" max="15110" width="10.54296875" style="39" customWidth="1"/>
    <col min="15111" max="15111" width="5.453125" style="39" bestFit="1" customWidth="1"/>
    <col min="15112" max="15112" width="18.453125" style="39" bestFit="1" customWidth="1"/>
    <col min="15113" max="15114" width="9.54296875" style="39" customWidth="1"/>
    <col min="15115" max="15115" width="10.54296875" style="39" customWidth="1"/>
    <col min="15116" max="15117" width="4.1796875" style="39" customWidth="1"/>
    <col min="15118" max="15118" width="1.54296875" style="39" customWidth="1"/>
    <col min="15119" max="15362" width="9" style="39"/>
    <col min="15363" max="15364" width="15.54296875" style="39" customWidth="1"/>
    <col min="15365" max="15366" width="10.54296875" style="39" customWidth="1"/>
    <col min="15367" max="15367" width="5.453125" style="39" bestFit="1" customWidth="1"/>
    <col min="15368" max="15368" width="18.453125" style="39" bestFit="1" customWidth="1"/>
    <col min="15369" max="15370" width="9.54296875" style="39" customWidth="1"/>
    <col min="15371" max="15371" width="10.54296875" style="39" customWidth="1"/>
    <col min="15372" max="15373" width="4.1796875" style="39" customWidth="1"/>
    <col min="15374" max="15374" width="1.54296875" style="39" customWidth="1"/>
    <col min="15375" max="15618" width="9" style="39"/>
    <col min="15619" max="15620" width="15.54296875" style="39" customWidth="1"/>
    <col min="15621" max="15622" width="10.54296875" style="39" customWidth="1"/>
    <col min="15623" max="15623" width="5.453125" style="39" bestFit="1" customWidth="1"/>
    <col min="15624" max="15624" width="18.453125" style="39" bestFit="1" customWidth="1"/>
    <col min="15625" max="15626" width="9.54296875" style="39" customWidth="1"/>
    <col min="15627" max="15627" width="10.54296875" style="39" customWidth="1"/>
    <col min="15628" max="15629" width="4.1796875" style="39" customWidth="1"/>
    <col min="15630" max="15630" width="1.54296875" style="39" customWidth="1"/>
    <col min="15631" max="15874" width="9" style="39"/>
    <col min="15875" max="15876" width="15.54296875" style="39" customWidth="1"/>
    <col min="15877" max="15878" width="10.54296875" style="39" customWidth="1"/>
    <col min="15879" max="15879" width="5.453125" style="39" bestFit="1" customWidth="1"/>
    <col min="15880" max="15880" width="18.453125" style="39" bestFit="1" customWidth="1"/>
    <col min="15881" max="15882" width="9.54296875" style="39" customWidth="1"/>
    <col min="15883" max="15883" width="10.54296875" style="39" customWidth="1"/>
    <col min="15884" max="15885" width="4.1796875" style="39" customWidth="1"/>
    <col min="15886" max="15886" width="1.54296875" style="39" customWidth="1"/>
    <col min="15887" max="16130" width="9" style="39"/>
    <col min="16131" max="16132" width="15.54296875" style="39" customWidth="1"/>
    <col min="16133" max="16134" width="10.54296875" style="39" customWidth="1"/>
    <col min="16135" max="16135" width="5.453125" style="39" bestFit="1" customWidth="1"/>
    <col min="16136" max="16136" width="18.453125" style="39" bestFit="1" customWidth="1"/>
    <col min="16137" max="16138" width="9.54296875" style="39" customWidth="1"/>
    <col min="16139" max="16139" width="10.54296875" style="39" customWidth="1"/>
    <col min="16140" max="16141" width="4.1796875" style="39" customWidth="1"/>
    <col min="16142" max="16142" width="1.54296875" style="39" customWidth="1"/>
    <col min="16143" max="16384" width="9" style="39"/>
  </cols>
  <sheetData>
    <row r="1" spans="2:16" ht="20.25" customHeight="1">
      <c r="K1" s="116" t="str">
        <f>IF(基本情報!E36="見積書","見積書　別紙２",IF(基本情報!E36="契約書","別紙２"))</f>
        <v>見積書　別紙２</v>
      </c>
      <c r="L1" s="113"/>
    </row>
    <row r="2" spans="2:16" ht="20.25" customHeight="1">
      <c r="B2" s="781" t="s">
        <v>233</v>
      </c>
      <c r="I2" s="998"/>
      <c r="J2" s="998"/>
      <c r="K2" s="687"/>
      <c r="L2" s="381"/>
    </row>
    <row r="3" spans="2:16" ht="20.25" customHeight="1">
      <c r="I3" s="687"/>
      <c r="J3" s="687"/>
      <c r="K3" s="687"/>
      <c r="L3" s="381"/>
    </row>
    <row r="4" spans="2:16" ht="20.25" customHeight="1">
      <c r="B4" s="62" t="s">
        <v>234</v>
      </c>
      <c r="C4" s="750" t="str">
        <f>基本情報!$E$27</f>
        <v>20XX年XX月XX日</v>
      </c>
      <c r="D4" s="501" t="s">
        <v>235</v>
      </c>
      <c r="E4" s="999" t="str">
        <f>基本情報!$E$28</f>
        <v>20XX年XX月XX日</v>
      </c>
      <c r="F4" s="999"/>
      <c r="G4" s="116"/>
      <c r="J4" s="687"/>
      <c r="K4" s="687"/>
      <c r="L4" s="381"/>
    </row>
    <row r="5" spans="2:16" ht="20.25" customHeight="1">
      <c r="B5" s="62" t="s">
        <v>236</v>
      </c>
      <c r="C5" s="750" t="str">
        <f>基本情報!$E$31</f>
        <v>20XX年XX月XX日</v>
      </c>
      <c r="D5" s="501" t="s">
        <v>235</v>
      </c>
      <c r="E5" s="999" t="str">
        <f>基本情報!$E$32</f>
        <v>20XX年XX月XX日</v>
      </c>
      <c r="F5" s="999"/>
      <c r="G5" s="986" t="s">
        <v>237</v>
      </c>
      <c r="H5" s="986"/>
      <c r="I5" s="502"/>
      <c r="J5" s="62" t="s">
        <v>238</v>
      </c>
    </row>
    <row r="6" spans="2:16" ht="20.25" customHeight="1">
      <c r="B6" s="123"/>
      <c r="C6" s="123"/>
      <c r="D6" s="123"/>
      <c r="E6" s="782"/>
      <c r="F6" s="123"/>
      <c r="G6" s="123"/>
      <c r="H6" s="123"/>
      <c r="I6" s="761"/>
      <c r="J6" s="761"/>
      <c r="K6" s="761"/>
      <c r="L6" s="381"/>
    </row>
    <row r="7" spans="2:16" ht="27.65" customHeight="1">
      <c r="B7" s="476" t="s">
        <v>239</v>
      </c>
      <c r="C7" s="476" t="s">
        <v>240</v>
      </c>
      <c r="D7" s="1000" t="s">
        <v>241</v>
      </c>
      <c r="E7" s="1001"/>
      <c r="F7" s="1002" t="s">
        <v>242</v>
      </c>
      <c r="G7" s="1002"/>
      <c r="H7" s="1002"/>
      <c r="I7" s="1000" t="s">
        <v>243</v>
      </c>
      <c r="J7" s="1003"/>
      <c r="K7" s="476" t="s">
        <v>78</v>
      </c>
      <c r="L7" s="381"/>
    </row>
    <row r="8" spans="2:16" ht="27.65" customHeight="1">
      <c r="B8" s="1008" t="s">
        <v>244</v>
      </c>
      <c r="C8" s="995"/>
      <c r="D8" s="503"/>
      <c r="E8" s="504"/>
      <c r="F8" s="505" t="s">
        <v>245</v>
      </c>
      <c r="G8" s="506">
        <f>'（参考）業従者・講師配置計画 兼 研修日程表'!M228</f>
        <v>0</v>
      </c>
      <c r="H8" s="507" t="s">
        <v>246</v>
      </c>
      <c r="I8" s="1010">
        <f>D9*G10</f>
        <v>0</v>
      </c>
      <c r="J8" s="1012" t="s">
        <v>247</v>
      </c>
      <c r="K8" s="995"/>
      <c r="L8" s="382"/>
    </row>
    <row r="9" spans="2:16" ht="27.65" customHeight="1">
      <c r="B9" s="1008"/>
      <c r="C9" s="996"/>
      <c r="D9" s="751">
        <f>'2026単価表'!B43</f>
        <v>32600</v>
      </c>
      <c r="E9" s="508" t="s">
        <v>248</v>
      </c>
      <c r="F9" s="509" t="s">
        <v>249</v>
      </c>
      <c r="G9" s="510">
        <f>'（参考）業従者・講師配置計画 兼 研修日程表'!M224</f>
        <v>0</v>
      </c>
      <c r="H9" s="511" t="s">
        <v>246</v>
      </c>
      <c r="I9" s="1010"/>
      <c r="J9" s="1012"/>
      <c r="K9" s="996"/>
      <c r="L9" s="382"/>
    </row>
    <row r="10" spans="2:16" ht="27.65" customHeight="1">
      <c r="B10" s="1009"/>
      <c r="C10" s="997"/>
      <c r="D10" s="512"/>
      <c r="E10" s="513" t="s">
        <v>250</v>
      </c>
      <c r="F10" s="514" t="s">
        <v>251</v>
      </c>
      <c r="G10" s="515">
        <f>SUM(G8:G9)</f>
        <v>0</v>
      </c>
      <c r="H10" s="516" t="s">
        <v>252</v>
      </c>
      <c r="I10" s="1011"/>
      <c r="J10" s="1013"/>
      <c r="K10" s="997"/>
      <c r="L10" s="382"/>
    </row>
    <row r="11" spans="2:16" ht="27.65" customHeight="1">
      <c r="B11" s="1002" t="s">
        <v>253</v>
      </c>
      <c r="C11" s="995"/>
      <c r="D11" s="517"/>
      <c r="E11" s="518"/>
      <c r="F11" s="519" t="s">
        <v>254</v>
      </c>
      <c r="G11" s="520">
        <f>'（参考）業従者・講師配置計画 兼 研修日程表'!N228</f>
        <v>0</v>
      </c>
      <c r="H11" s="521" t="s">
        <v>246</v>
      </c>
      <c r="I11" s="1014">
        <f>D12*G13</f>
        <v>0</v>
      </c>
      <c r="J11" s="1015" t="s">
        <v>247</v>
      </c>
      <c r="K11" s="995"/>
      <c r="L11" s="382"/>
    </row>
    <row r="12" spans="2:16" ht="27.65" customHeight="1">
      <c r="B12" s="1002"/>
      <c r="C12" s="996"/>
      <c r="D12" s="522">
        <f>'2026単価表'!C43</f>
        <v>23700</v>
      </c>
      <c r="E12" s="507" t="s">
        <v>248</v>
      </c>
      <c r="F12" s="523" t="s">
        <v>249</v>
      </c>
      <c r="G12" s="515">
        <f>'（参考）業従者・講師配置計画 兼 研修日程表'!N224</f>
        <v>0</v>
      </c>
      <c r="H12" s="516" t="s">
        <v>246</v>
      </c>
      <c r="I12" s="1010"/>
      <c r="J12" s="1012"/>
      <c r="K12" s="996"/>
      <c r="L12" s="382"/>
    </row>
    <row r="13" spans="2:16" ht="27.65" customHeight="1">
      <c r="B13" s="1002"/>
      <c r="C13" s="997"/>
      <c r="D13" s="512"/>
      <c r="E13" s="513" t="s">
        <v>250</v>
      </c>
      <c r="F13" s="514" t="s">
        <v>251</v>
      </c>
      <c r="G13" s="515">
        <f>SUM(G11:G12)</f>
        <v>0</v>
      </c>
      <c r="H13" s="516" t="s">
        <v>252</v>
      </c>
      <c r="I13" s="1011"/>
      <c r="J13" s="1013"/>
      <c r="K13" s="997"/>
      <c r="L13" s="382"/>
    </row>
    <row r="14" spans="2:16" ht="27.65" customHeight="1">
      <c r="B14" s="122" t="s">
        <v>255</v>
      </c>
      <c r="C14" s="122"/>
      <c r="D14" s="122"/>
      <c r="E14" s="779"/>
      <c r="F14" s="1004" t="s">
        <v>256</v>
      </c>
      <c r="G14" s="1004"/>
      <c r="H14" s="1004"/>
      <c r="I14" s="527">
        <f>SUM(I8,I11)</f>
        <v>0</v>
      </c>
      <c r="J14" s="528" t="s">
        <v>257</v>
      </c>
      <c r="K14" s="780"/>
      <c r="L14" s="382"/>
    </row>
    <row r="15" spans="2:16" ht="27.65" customHeight="1">
      <c r="F15" s="235"/>
      <c r="G15" s="235"/>
      <c r="H15" s="235"/>
      <c r="I15" s="524"/>
      <c r="J15" s="235"/>
      <c r="K15" s="235"/>
      <c r="L15" s="47"/>
    </row>
    <row r="16" spans="2:16" ht="27.65" customHeight="1">
      <c r="B16" s="781" t="s">
        <v>258</v>
      </c>
      <c r="F16" s="235"/>
      <c r="G16" s="235"/>
      <c r="H16" s="235"/>
      <c r="I16" s="524"/>
      <c r="J16" s="235"/>
      <c r="K16" s="235"/>
      <c r="L16" s="47"/>
      <c r="P16" s="194"/>
    </row>
    <row r="17" spans="1:21" ht="27.65" customHeight="1">
      <c r="F17" s="235"/>
      <c r="G17" s="235"/>
      <c r="H17" s="235"/>
      <c r="I17" s="524"/>
      <c r="J17" s="235"/>
      <c r="K17" s="235"/>
      <c r="L17" s="47"/>
      <c r="P17" s="194"/>
    </row>
    <row r="18" spans="1:21" ht="27.65" customHeight="1">
      <c r="B18" s="476" t="s">
        <v>259</v>
      </c>
      <c r="C18" s="525">
        <v>0.4</v>
      </c>
      <c r="D18" s="526"/>
      <c r="E18" s="526"/>
      <c r="F18" s="1005" t="s">
        <v>260</v>
      </c>
      <c r="G18" s="1006"/>
      <c r="H18" s="1007"/>
      <c r="I18" s="527">
        <f>IF(C18="",0,ROUND((I14*C18),0))</f>
        <v>0</v>
      </c>
      <c r="J18" s="528" t="s">
        <v>257</v>
      </c>
      <c r="K18" s="71"/>
      <c r="L18" s="47"/>
      <c r="P18" s="194"/>
    </row>
    <row r="19" spans="1:21" ht="23.25" customHeight="1">
      <c r="L19" s="47"/>
      <c r="P19" s="194"/>
    </row>
    <row r="20" spans="1:21" s="39" customFormat="1" ht="20.25" customHeight="1">
      <c r="B20" s="62"/>
      <c r="C20" s="62"/>
      <c r="D20" s="62"/>
      <c r="E20" s="62"/>
      <c r="F20" s="62"/>
      <c r="G20" s="62"/>
      <c r="H20" s="62"/>
      <c r="I20" s="62"/>
      <c r="J20" s="62"/>
      <c r="K20" s="62"/>
      <c r="P20" s="47"/>
    </row>
    <row r="21" spans="1:21" s="39" customFormat="1" ht="20.25" customHeight="1">
      <c r="B21" s="529"/>
      <c r="C21" s="529"/>
      <c r="D21" s="529"/>
      <c r="E21" s="529"/>
      <c r="F21" s="526"/>
      <c r="G21" s="530"/>
      <c r="H21" s="530"/>
      <c r="I21" s="531"/>
      <c r="J21" s="530"/>
      <c r="K21" s="530"/>
    </row>
    <row r="22" spans="1:21" s="39" customFormat="1" ht="20.25" customHeight="1">
      <c r="B22" s="62"/>
      <c r="C22" s="62"/>
      <c r="D22" s="62"/>
      <c r="E22" s="235"/>
      <c r="F22" s="62"/>
      <c r="G22" s="62"/>
      <c r="H22" s="62"/>
      <c r="I22" s="62"/>
      <c r="J22" s="62"/>
      <c r="K22" s="62"/>
      <c r="L22" s="383"/>
      <c r="M22" s="53"/>
      <c r="N22" s="53"/>
      <c r="O22" s="53"/>
      <c r="P22" s="53"/>
      <c r="Q22" s="182"/>
      <c r="R22" s="383"/>
      <c r="S22" s="383"/>
      <c r="T22" s="384"/>
      <c r="U22" s="383"/>
    </row>
    <row r="23" spans="1:21" s="39" customFormat="1" ht="20.25" customHeight="1">
      <c r="B23" s="62"/>
      <c r="C23" s="62"/>
      <c r="D23" s="62"/>
      <c r="E23" s="235"/>
      <c r="F23" s="62"/>
      <c r="G23" s="62"/>
      <c r="H23" s="62"/>
      <c r="I23" s="62"/>
      <c r="J23" s="62"/>
      <c r="K23" s="62"/>
      <c r="P23" s="47"/>
    </row>
    <row r="24" spans="1:21" s="194" customFormat="1" ht="20.25" customHeight="1">
      <c r="A24" s="39"/>
      <c r="B24" s="188"/>
      <c r="C24" s="188"/>
      <c r="D24" s="188"/>
      <c r="E24" s="532"/>
      <c r="F24" s="188"/>
      <c r="G24" s="188"/>
      <c r="H24" s="188"/>
      <c r="I24" s="188"/>
      <c r="J24" s="188"/>
      <c r="K24" s="188"/>
      <c r="L24" s="39"/>
      <c r="M24" s="39"/>
      <c r="N24" s="39"/>
      <c r="O24" s="39"/>
      <c r="P24" s="195"/>
    </row>
    <row r="25" spans="1:21" s="194" customFormat="1" ht="20.25" customHeight="1">
      <c r="A25" s="39"/>
      <c r="B25" s="188"/>
      <c r="C25" s="188"/>
      <c r="D25" s="188"/>
      <c r="E25" s="532"/>
      <c r="F25" s="188"/>
      <c r="G25" s="188"/>
      <c r="H25" s="188"/>
      <c r="I25" s="188"/>
      <c r="J25" s="188"/>
      <c r="K25" s="188"/>
      <c r="L25" s="39"/>
      <c r="M25" s="39"/>
      <c r="N25" s="39"/>
      <c r="O25" s="39"/>
      <c r="P25" s="195"/>
    </row>
    <row r="26" spans="1:21" s="194" customFormat="1" ht="20.25" customHeight="1">
      <c r="A26" s="39"/>
      <c r="B26" s="188"/>
      <c r="C26" s="188"/>
      <c r="D26" s="188"/>
      <c r="E26" s="532"/>
      <c r="F26" s="188"/>
      <c r="G26" s="188"/>
      <c r="H26" s="188"/>
      <c r="I26" s="188"/>
      <c r="J26" s="188"/>
      <c r="K26" s="188"/>
      <c r="L26" s="39"/>
      <c r="M26" s="39"/>
      <c r="N26" s="39"/>
      <c r="O26" s="39"/>
      <c r="P26" s="195"/>
    </row>
    <row r="27" spans="1:21" s="194" customFormat="1" ht="20.25" customHeight="1">
      <c r="A27" s="39"/>
      <c r="B27" s="188"/>
      <c r="C27" s="188"/>
      <c r="D27" s="188"/>
      <c r="E27" s="532"/>
      <c r="F27" s="188"/>
      <c r="G27" s="188"/>
      <c r="H27" s="188"/>
      <c r="I27" s="188"/>
      <c r="J27" s="188"/>
      <c r="K27" s="188"/>
      <c r="L27" s="39"/>
      <c r="M27" s="39"/>
      <c r="N27" s="39"/>
      <c r="O27" s="39"/>
      <c r="P27" s="195"/>
    </row>
    <row r="28" spans="1:21" s="194" customFormat="1" ht="20.25" customHeight="1">
      <c r="A28" s="39"/>
      <c r="B28" s="188"/>
      <c r="C28" s="188"/>
      <c r="D28" s="188"/>
      <c r="E28" s="532"/>
      <c r="F28" s="188"/>
      <c r="G28" s="188"/>
      <c r="H28" s="188"/>
      <c r="I28" s="188"/>
      <c r="J28" s="188"/>
      <c r="K28" s="188"/>
      <c r="L28" s="39"/>
      <c r="M28" s="39"/>
      <c r="N28" s="39"/>
      <c r="O28" s="39"/>
      <c r="P28" s="195"/>
    </row>
    <row r="29" spans="1:21" s="194" customFormat="1" ht="20.25" customHeight="1">
      <c r="A29" s="39"/>
      <c r="B29" s="188"/>
      <c r="C29" s="188"/>
      <c r="D29" s="188"/>
      <c r="E29" s="532"/>
      <c r="F29" s="188"/>
      <c r="G29" s="188"/>
      <c r="H29" s="188"/>
      <c r="I29" s="188"/>
      <c r="J29" s="188"/>
      <c r="K29" s="188"/>
      <c r="L29" s="39"/>
      <c r="M29" s="39"/>
      <c r="N29" s="39"/>
      <c r="O29" s="39"/>
      <c r="P29" s="195"/>
    </row>
    <row r="30" spans="1:21" s="194" customFormat="1" ht="20.25" customHeight="1">
      <c r="A30" s="39"/>
      <c r="B30" s="188"/>
      <c r="C30" s="188"/>
      <c r="D30" s="188"/>
      <c r="E30" s="532"/>
      <c r="F30" s="188"/>
      <c r="G30" s="188"/>
      <c r="H30" s="188"/>
      <c r="I30" s="188"/>
      <c r="J30" s="188"/>
      <c r="K30" s="188"/>
      <c r="L30" s="39"/>
      <c r="M30" s="39"/>
      <c r="N30" s="39"/>
      <c r="O30" s="39"/>
      <c r="P30" s="195"/>
    </row>
    <row r="31" spans="1:21" s="194" customFormat="1" ht="20.25" customHeight="1">
      <c r="A31" s="39"/>
      <c r="B31" s="188"/>
      <c r="C31" s="188"/>
      <c r="D31" s="188"/>
      <c r="E31" s="532"/>
      <c r="F31" s="188"/>
      <c r="G31" s="188"/>
      <c r="H31" s="188"/>
      <c r="I31" s="188"/>
      <c r="J31" s="188"/>
      <c r="K31" s="188"/>
      <c r="L31" s="39"/>
      <c r="M31" s="39"/>
      <c r="N31" s="39"/>
      <c r="O31" s="39"/>
      <c r="P31" s="195"/>
    </row>
    <row r="32" spans="1:21" s="194" customFormat="1" ht="20.25" customHeight="1">
      <c r="A32" s="39"/>
      <c r="B32" s="188"/>
      <c r="C32" s="188"/>
      <c r="D32" s="188"/>
      <c r="E32" s="532"/>
      <c r="F32" s="188"/>
      <c r="G32" s="188"/>
      <c r="H32" s="188"/>
      <c r="I32" s="188"/>
      <c r="J32" s="188"/>
      <c r="K32" s="188"/>
      <c r="L32" s="39"/>
      <c r="M32" s="39"/>
      <c r="N32" s="39"/>
      <c r="O32" s="39"/>
      <c r="P32" s="195"/>
    </row>
    <row r="33" spans="1:16" s="194" customFormat="1" ht="20.25" customHeight="1">
      <c r="A33" s="39"/>
      <c r="B33" s="188"/>
      <c r="C33" s="188"/>
      <c r="D33" s="188"/>
      <c r="E33" s="532"/>
      <c r="F33" s="188"/>
      <c r="G33" s="188"/>
      <c r="H33" s="188"/>
      <c r="I33" s="188"/>
      <c r="J33" s="188"/>
      <c r="K33" s="188"/>
      <c r="L33" s="39"/>
      <c r="M33" s="39"/>
      <c r="N33" s="39"/>
      <c r="O33" s="39"/>
      <c r="P33" s="195"/>
    </row>
    <row r="34" spans="1:16" s="194" customFormat="1" ht="20.25" customHeight="1">
      <c r="A34" s="39"/>
      <c r="B34" s="188"/>
      <c r="C34" s="188"/>
      <c r="D34" s="188"/>
      <c r="E34" s="532"/>
      <c r="F34" s="188"/>
      <c r="G34" s="188"/>
      <c r="H34" s="188"/>
      <c r="I34" s="188"/>
      <c r="J34" s="188"/>
      <c r="K34" s="188"/>
      <c r="L34" s="39"/>
      <c r="M34" s="39"/>
      <c r="N34" s="39"/>
      <c r="O34" s="39"/>
      <c r="P34" s="195"/>
    </row>
    <row r="35" spans="1:16" s="194" customFormat="1" ht="20.25" customHeight="1">
      <c r="A35" s="39"/>
      <c r="B35" s="188"/>
      <c r="C35" s="188"/>
      <c r="D35" s="188"/>
      <c r="E35" s="532"/>
      <c r="F35" s="188"/>
      <c r="G35" s="188"/>
      <c r="H35" s="188"/>
      <c r="I35" s="188"/>
      <c r="J35" s="188"/>
      <c r="K35" s="188"/>
      <c r="L35" s="39"/>
      <c r="M35" s="39"/>
      <c r="N35" s="39"/>
      <c r="O35" s="39"/>
      <c r="P35" s="195"/>
    </row>
    <row r="36" spans="1:16" s="194" customFormat="1" ht="20.25" customHeight="1">
      <c r="A36" s="39"/>
      <c r="B36" s="188"/>
      <c r="C36" s="188"/>
      <c r="D36" s="188"/>
      <c r="E36" s="532"/>
      <c r="F36" s="188"/>
      <c r="G36" s="188"/>
      <c r="H36" s="188"/>
      <c r="I36" s="188"/>
      <c r="J36" s="188"/>
      <c r="K36" s="188"/>
      <c r="L36" s="39"/>
      <c r="M36" s="39"/>
      <c r="N36" s="39"/>
      <c r="O36" s="39"/>
      <c r="P36" s="195"/>
    </row>
    <row r="37" spans="1:16" s="194" customFormat="1" ht="20.25" customHeight="1">
      <c r="A37" s="39"/>
      <c r="B37" s="188"/>
      <c r="C37" s="188"/>
      <c r="D37" s="188"/>
      <c r="E37" s="532"/>
      <c r="F37" s="188"/>
      <c r="G37" s="188"/>
      <c r="H37" s="188"/>
      <c r="I37" s="188"/>
      <c r="J37" s="188"/>
      <c r="K37" s="188"/>
      <c r="L37" s="39"/>
      <c r="M37" s="39"/>
      <c r="N37" s="39"/>
      <c r="O37" s="39"/>
      <c r="P37" s="195"/>
    </row>
    <row r="38" spans="1:16" s="194" customFormat="1" ht="20.25" customHeight="1">
      <c r="A38" s="39"/>
      <c r="B38" s="188"/>
      <c r="C38" s="188"/>
      <c r="D38" s="188"/>
      <c r="E38" s="532"/>
      <c r="F38" s="188"/>
      <c r="G38" s="188"/>
      <c r="H38" s="188"/>
      <c r="I38" s="188"/>
      <c r="J38" s="188"/>
      <c r="K38" s="188"/>
      <c r="L38" s="39"/>
      <c r="M38" s="39"/>
      <c r="N38" s="39"/>
      <c r="O38" s="39"/>
      <c r="P38" s="195"/>
    </row>
    <row r="39" spans="1:16" s="194" customFormat="1" ht="20.25" customHeight="1">
      <c r="A39" s="39"/>
      <c r="B39" s="188"/>
      <c r="C39" s="188"/>
      <c r="D39" s="188"/>
      <c r="E39" s="532"/>
      <c r="F39" s="188"/>
      <c r="G39" s="188"/>
      <c r="H39" s="188"/>
      <c r="I39" s="188"/>
      <c r="J39" s="188"/>
      <c r="K39" s="188"/>
      <c r="L39" s="39"/>
      <c r="M39" s="39"/>
      <c r="N39" s="39"/>
      <c r="O39" s="39"/>
      <c r="P39" s="195"/>
    </row>
    <row r="40" spans="1:16" s="194" customFormat="1" ht="20.25" customHeight="1">
      <c r="A40" s="39"/>
      <c r="B40" s="188"/>
      <c r="C40" s="188"/>
      <c r="D40" s="188"/>
      <c r="E40" s="532"/>
      <c r="F40" s="188"/>
      <c r="G40" s="188"/>
      <c r="H40" s="188"/>
      <c r="I40" s="188"/>
      <c r="J40" s="188"/>
      <c r="K40" s="188"/>
      <c r="L40" s="39"/>
      <c r="M40" s="39"/>
      <c r="N40" s="39"/>
      <c r="O40" s="39"/>
      <c r="P40" s="195"/>
    </row>
    <row r="41" spans="1:16" s="194" customFormat="1" ht="20.25" customHeight="1">
      <c r="A41" s="39"/>
      <c r="B41" s="188"/>
      <c r="C41" s="188"/>
      <c r="D41" s="188"/>
      <c r="E41" s="532"/>
      <c r="F41" s="188"/>
      <c r="G41" s="188"/>
      <c r="H41" s="188"/>
      <c r="I41" s="188"/>
      <c r="J41" s="188"/>
      <c r="K41" s="188"/>
      <c r="L41" s="39"/>
      <c r="M41" s="39"/>
      <c r="N41" s="39"/>
      <c r="O41" s="39"/>
      <c r="P41" s="195"/>
    </row>
    <row r="42" spans="1:16" s="194" customFormat="1" ht="20.25" customHeight="1">
      <c r="A42" s="39"/>
      <c r="B42" s="188"/>
      <c r="C42" s="188"/>
      <c r="D42" s="188"/>
      <c r="E42" s="532"/>
      <c r="F42" s="188"/>
      <c r="G42" s="188"/>
      <c r="H42" s="188"/>
      <c r="I42" s="188"/>
      <c r="J42" s="188"/>
      <c r="K42" s="188"/>
      <c r="L42" s="39"/>
      <c r="M42" s="39"/>
      <c r="N42" s="39"/>
      <c r="O42" s="39"/>
      <c r="P42" s="195"/>
    </row>
    <row r="43" spans="1:16" s="194" customFormat="1" ht="20.25" customHeight="1">
      <c r="A43" s="39"/>
      <c r="B43" s="188"/>
      <c r="C43" s="188"/>
      <c r="D43" s="188"/>
      <c r="E43" s="532"/>
      <c r="F43" s="188"/>
      <c r="G43" s="188"/>
      <c r="H43" s="188"/>
      <c r="I43" s="188"/>
      <c r="J43" s="188"/>
      <c r="K43" s="188"/>
      <c r="L43" s="39"/>
      <c r="M43" s="39"/>
      <c r="N43" s="39"/>
      <c r="O43" s="39"/>
      <c r="P43" s="195"/>
    </row>
    <row r="44" spans="1:16" s="194" customFormat="1" ht="20.25" customHeight="1">
      <c r="A44" s="39"/>
      <c r="B44" s="188"/>
      <c r="C44" s="188"/>
      <c r="D44" s="188"/>
      <c r="E44" s="532"/>
      <c r="F44" s="188"/>
      <c r="G44" s="188"/>
      <c r="H44" s="188"/>
      <c r="I44" s="188"/>
      <c r="J44" s="188"/>
      <c r="K44" s="188"/>
      <c r="L44" s="39"/>
      <c r="M44" s="39"/>
      <c r="N44" s="39"/>
      <c r="O44" s="39"/>
      <c r="P44" s="195"/>
    </row>
    <row r="45" spans="1:16" s="194" customFormat="1" ht="20.25" customHeight="1">
      <c r="A45" s="39"/>
      <c r="B45" s="188"/>
      <c r="C45" s="188"/>
      <c r="D45" s="188"/>
      <c r="E45" s="532"/>
      <c r="F45" s="188"/>
      <c r="G45" s="188"/>
      <c r="H45" s="188"/>
      <c r="I45" s="188"/>
      <c r="J45" s="188"/>
      <c r="K45" s="188"/>
      <c r="L45" s="39"/>
      <c r="M45" s="39"/>
      <c r="N45" s="39"/>
      <c r="O45" s="39"/>
      <c r="P45" s="195"/>
    </row>
    <row r="46" spans="1:16" s="194" customFormat="1" ht="20.25" customHeight="1">
      <c r="A46" s="39"/>
      <c r="B46" s="188"/>
      <c r="C46" s="188"/>
      <c r="D46" s="188"/>
      <c r="E46" s="532"/>
      <c r="F46" s="188"/>
      <c r="G46" s="188"/>
      <c r="H46" s="188"/>
      <c r="I46" s="188"/>
      <c r="J46" s="188"/>
      <c r="K46" s="188"/>
      <c r="L46" s="39"/>
      <c r="M46" s="39"/>
      <c r="N46" s="39"/>
      <c r="O46" s="39"/>
      <c r="P46" s="195"/>
    </row>
    <row r="47" spans="1:16" s="194" customFormat="1" ht="20.25" customHeight="1">
      <c r="A47" s="39"/>
      <c r="B47" s="188"/>
      <c r="C47" s="188"/>
      <c r="D47" s="188"/>
      <c r="E47" s="532"/>
      <c r="F47" s="188"/>
      <c r="G47" s="188"/>
      <c r="H47" s="188"/>
      <c r="I47" s="188"/>
      <c r="J47" s="188"/>
      <c r="K47" s="188"/>
      <c r="L47" s="39"/>
      <c r="M47" s="39"/>
      <c r="N47" s="39"/>
      <c r="O47" s="39"/>
      <c r="P47" s="195"/>
    </row>
    <row r="48" spans="1:16" s="194" customFormat="1" ht="20.25" customHeight="1">
      <c r="A48" s="39"/>
      <c r="B48" s="188"/>
      <c r="C48" s="188"/>
      <c r="D48" s="188"/>
      <c r="E48" s="532"/>
      <c r="F48" s="188"/>
      <c r="G48" s="188"/>
      <c r="H48" s="188"/>
      <c r="I48" s="188"/>
      <c r="J48" s="188"/>
      <c r="K48" s="188"/>
      <c r="L48" s="39"/>
      <c r="M48" s="39"/>
      <c r="N48" s="39"/>
      <c r="O48" s="39"/>
      <c r="P48" s="195"/>
    </row>
    <row r="49" spans="1:16" s="194" customFormat="1" ht="20.25" customHeight="1">
      <c r="A49" s="39"/>
      <c r="B49" s="188"/>
      <c r="C49" s="188"/>
      <c r="D49" s="188"/>
      <c r="E49" s="532"/>
      <c r="F49" s="188"/>
      <c r="G49" s="188"/>
      <c r="H49" s="188"/>
      <c r="I49" s="188"/>
      <c r="J49" s="188"/>
      <c r="K49" s="188"/>
      <c r="L49" s="39"/>
      <c r="M49" s="39"/>
      <c r="N49" s="39"/>
      <c r="O49" s="39"/>
      <c r="P49" s="195"/>
    </row>
    <row r="50" spans="1:16" s="194" customFormat="1" ht="20.25" customHeight="1">
      <c r="A50" s="39"/>
      <c r="B50" s="188"/>
      <c r="C50" s="188"/>
      <c r="D50" s="188"/>
      <c r="E50" s="532"/>
      <c r="F50" s="188"/>
      <c r="G50" s="188"/>
      <c r="H50" s="188"/>
      <c r="I50" s="188"/>
      <c r="J50" s="188"/>
      <c r="K50" s="188"/>
      <c r="L50" s="39"/>
      <c r="M50" s="39"/>
      <c r="N50" s="39"/>
      <c r="O50" s="39"/>
      <c r="P50" s="195"/>
    </row>
    <row r="51" spans="1:16" s="194" customFormat="1" ht="20.25" customHeight="1">
      <c r="A51" s="39"/>
      <c r="B51" s="188"/>
      <c r="C51" s="188"/>
      <c r="D51" s="188"/>
      <c r="E51" s="532"/>
      <c r="F51" s="188"/>
      <c r="G51" s="188"/>
      <c r="H51" s="188"/>
      <c r="I51" s="188"/>
      <c r="J51" s="188"/>
      <c r="K51" s="188"/>
      <c r="L51" s="39"/>
      <c r="M51" s="39"/>
      <c r="N51" s="39"/>
      <c r="O51" s="39"/>
      <c r="P51" s="195"/>
    </row>
    <row r="52" spans="1:16" s="194" customFormat="1" ht="20.25" customHeight="1">
      <c r="A52" s="39"/>
      <c r="B52" s="188"/>
      <c r="C52" s="188"/>
      <c r="D52" s="188"/>
      <c r="E52" s="532"/>
      <c r="F52" s="188"/>
      <c r="G52" s="188"/>
      <c r="H52" s="188"/>
      <c r="I52" s="188"/>
      <c r="J52" s="188"/>
      <c r="K52" s="188"/>
      <c r="L52" s="39"/>
      <c r="M52" s="39"/>
      <c r="N52" s="39"/>
      <c r="O52" s="39"/>
      <c r="P52" s="195"/>
    </row>
    <row r="53" spans="1:16" s="194" customFormat="1" ht="20.25" customHeight="1">
      <c r="A53" s="39"/>
      <c r="B53" s="188"/>
      <c r="C53" s="188"/>
      <c r="D53" s="188"/>
      <c r="E53" s="532"/>
      <c r="F53" s="188"/>
      <c r="G53" s="188"/>
      <c r="H53" s="188"/>
      <c r="I53" s="188"/>
      <c r="J53" s="188"/>
      <c r="K53" s="188"/>
      <c r="L53" s="39"/>
      <c r="M53" s="39"/>
      <c r="N53" s="39"/>
      <c r="O53" s="39"/>
      <c r="P53" s="195"/>
    </row>
    <row r="54" spans="1:16" s="194" customFormat="1" ht="20.25" customHeight="1">
      <c r="A54" s="39"/>
      <c r="B54" s="188"/>
      <c r="C54" s="188"/>
      <c r="D54" s="188"/>
      <c r="E54" s="532"/>
      <c r="F54" s="188"/>
      <c r="G54" s="188"/>
      <c r="H54" s="188"/>
      <c r="I54" s="188"/>
      <c r="J54" s="188"/>
      <c r="K54" s="188"/>
      <c r="L54" s="39"/>
      <c r="M54" s="39"/>
      <c r="N54" s="39"/>
      <c r="O54" s="39"/>
      <c r="P54" s="195"/>
    </row>
    <row r="55" spans="1:16" s="194" customFormat="1" ht="20.25" customHeight="1">
      <c r="A55" s="39"/>
      <c r="B55" s="188"/>
      <c r="C55" s="188"/>
      <c r="D55" s="188"/>
      <c r="E55" s="532"/>
      <c r="F55" s="188"/>
      <c r="G55" s="188"/>
      <c r="H55" s="188"/>
      <c r="I55" s="188"/>
      <c r="J55" s="188"/>
      <c r="K55" s="188"/>
      <c r="L55" s="39"/>
      <c r="M55" s="39"/>
      <c r="N55" s="39"/>
      <c r="O55" s="39"/>
      <c r="P55" s="195"/>
    </row>
    <row r="56" spans="1:16" s="194" customFormat="1" ht="20.25" customHeight="1">
      <c r="A56" s="39"/>
      <c r="B56" s="188"/>
      <c r="C56" s="188"/>
      <c r="D56" s="188"/>
      <c r="E56" s="532"/>
      <c r="F56" s="188"/>
      <c r="G56" s="188"/>
      <c r="H56" s="188"/>
      <c r="I56" s="188"/>
      <c r="J56" s="188"/>
      <c r="K56" s="188"/>
      <c r="L56" s="39"/>
      <c r="M56" s="39"/>
      <c r="N56" s="39"/>
      <c r="O56" s="39"/>
      <c r="P56" s="195"/>
    </row>
    <row r="57" spans="1:16" s="194" customFormat="1" ht="20.25" customHeight="1">
      <c r="A57" s="39"/>
      <c r="B57" s="188"/>
      <c r="C57" s="188"/>
      <c r="D57" s="188"/>
      <c r="E57" s="532"/>
      <c r="F57" s="188"/>
      <c r="G57" s="188"/>
      <c r="H57" s="188"/>
      <c r="I57" s="188"/>
      <c r="J57" s="188"/>
      <c r="K57" s="188"/>
      <c r="L57" s="39"/>
      <c r="M57" s="39"/>
      <c r="N57" s="39"/>
      <c r="O57" s="39"/>
      <c r="P57" s="195"/>
    </row>
    <row r="58" spans="1:16" s="194" customFormat="1" ht="20.25" customHeight="1">
      <c r="A58" s="39"/>
      <c r="B58" s="188"/>
      <c r="C58" s="188"/>
      <c r="D58" s="188"/>
      <c r="E58" s="532"/>
      <c r="F58" s="188"/>
      <c r="G58" s="188"/>
      <c r="H58" s="188"/>
      <c r="I58" s="188"/>
      <c r="J58" s="188"/>
      <c r="K58" s="188"/>
      <c r="L58" s="39"/>
      <c r="M58" s="39"/>
      <c r="N58" s="39"/>
      <c r="O58" s="39"/>
      <c r="P58" s="195"/>
    </row>
    <row r="59" spans="1:16" s="194" customFormat="1" ht="20.25" customHeight="1">
      <c r="A59" s="39"/>
      <c r="B59" s="188"/>
      <c r="C59" s="188"/>
      <c r="D59" s="188"/>
      <c r="E59" s="532"/>
      <c r="F59" s="188"/>
      <c r="G59" s="188"/>
      <c r="H59" s="188"/>
      <c r="I59" s="188"/>
      <c r="J59" s="188"/>
      <c r="K59" s="188"/>
      <c r="L59" s="39"/>
      <c r="M59" s="39"/>
      <c r="N59" s="39"/>
      <c r="O59" s="39"/>
      <c r="P59" s="195"/>
    </row>
    <row r="60" spans="1:16" s="194" customFormat="1" ht="20.25" customHeight="1">
      <c r="A60" s="39"/>
      <c r="B60" s="188"/>
      <c r="C60" s="188"/>
      <c r="D60" s="188"/>
      <c r="E60" s="532"/>
      <c r="F60" s="188"/>
      <c r="G60" s="188"/>
      <c r="H60" s="188"/>
      <c r="I60" s="188"/>
      <c r="J60" s="188"/>
      <c r="K60" s="188"/>
      <c r="L60" s="39"/>
      <c r="M60" s="39"/>
      <c r="N60" s="39"/>
      <c r="O60" s="39"/>
      <c r="P60" s="195"/>
    </row>
    <row r="61" spans="1:16" s="194" customFormat="1" ht="20.25" customHeight="1">
      <c r="A61" s="39"/>
      <c r="B61" s="188"/>
      <c r="C61" s="188"/>
      <c r="D61" s="188"/>
      <c r="E61" s="532"/>
      <c r="F61" s="188"/>
      <c r="G61" s="188"/>
      <c r="H61" s="188"/>
      <c r="I61" s="188"/>
      <c r="J61" s="188"/>
      <c r="K61" s="188"/>
      <c r="L61" s="39"/>
      <c r="M61" s="39"/>
      <c r="N61" s="39"/>
      <c r="O61" s="39"/>
      <c r="P61" s="195"/>
    </row>
    <row r="62" spans="1:16" s="194" customFormat="1" ht="20.25" customHeight="1">
      <c r="A62" s="39"/>
      <c r="B62" s="188"/>
      <c r="C62" s="188"/>
      <c r="D62" s="188"/>
      <c r="E62" s="532"/>
      <c r="F62" s="188"/>
      <c r="G62" s="188"/>
      <c r="H62" s="188"/>
      <c r="I62" s="188"/>
      <c r="J62" s="188"/>
      <c r="K62" s="188"/>
      <c r="L62" s="39"/>
      <c r="M62" s="39"/>
      <c r="N62" s="39"/>
      <c r="O62" s="39"/>
      <c r="P62" s="195"/>
    </row>
    <row r="63" spans="1:16" s="194" customFormat="1" ht="20.25" customHeight="1">
      <c r="A63" s="39"/>
      <c r="B63" s="188"/>
      <c r="C63" s="188"/>
      <c r="D63" s="188"/>
      <c r="E63" s="532"/>
      <c r="F63" s="188"/>
      <c r="G63" s="188"/>
      <c r="H63" s="188"/>
      <c r="I63" s="188"/>
      <c r="J63" s="188"/>
      <c r="K63" s="188"/>
      <c r="L63" s="39"/>
      <c r="M63" s="39"/>
      <c r="N63" s="39"/>
      <c r="O63" s="39"/>
      <c r="P63" s="195"/>
    </row>
    <row r="64" spans="1:16" s="194" customFormat="1" ht="20.25" customHeight="1">
      <c r="A64" s="39"/>
      <c r="B64" s="188"/>
      <c r="C64" s="188"/>
      <c r="D64" s="188"/>
      <c r="E64" s="532"/>
      <c r="F64" s="188"/>
      <c r="G64" s="188"/>
      <c r="H64" s="188"/>
      <c r="I64" s="188"/>
      <c r="J64" s="188"/>
      <c r="K64" s="188"/>
      <c r="L64" s="39"/>
      <c r="M64" s="39"/>
      <c r="N64" s="39"/>
      <c r="O64" s="39"/>
      <c r="P64" s="195"/>
    </row>
    <row r="65" spans="1:16" s="194" customFormat="1" ht="20.25" customHeight="1">
      <c r="A65" s="39"/>
      <c r="B65" s="188"/>
      <c r="C65" s="188"/>
      <c r="D65" s="188"/>
      <c r="E65" s="532"/>
      <c r="F65" s="188"/>
      <c r="G65" s="188"/>
      <c r="H65" s="188"/>
      <c r="I65" s="188"/>
      <c r="J65" s="188"/>
      <c r="K65" s="188"/>
      <c r="L65" s="39"/>
      <c r="M65" s="39"/>
      <c r="N65" s="39"/>
      <c r="O65" s="39"/>
      <c r="P65" s="195"/>
    </row>
    <row r="66" spans="1:16" s="194" customFormat="1" ht="20.25" customHeight="1">
      <c r="A66" s="39"/>
      <c r="B66" s="188"/>
      <c r="C66" s="188"/>
      <c r="D66" s="188"/>
      <c r="E66" s="532"/>
      <c r="F66" s="188"/>
      <c r="G66" s="188"/>
      <c r="H66" s="188"/>
      <c r="I66" s="188"/>
      <c r="J66" s="188"/>
      <c r="K66" s="188"/>
      <c r="L66" s="39"/>
      <c r="M66" s="39"/>
      <c r="N66" s="39"/>
      <c r="O66" s="39"/>
      <c r="P66" s="195"/>
    </row>
    <row r="67" spans="1:16" s="194" customFormat="1" ht="20.25" customHeight="1">
      <c r="A67" s="39"/>
      <c r="B67" s="188"/>
      <c r="C67" s="188"/>
      <c r="D67" s="188"/>
      <c r="E67" s="532"/>
      <c r="F67" s="188"/>
      <c r="G67" s="188"/>
      <c r="H67" s="188"/>
      <c r="I67" s="188"/>
      <c r="J67" s="188"/>
      <c r="K67" s="188"/>
      <c r="L67" s="39"/>
      <c r="M67" s="39"/>
      <c r="N67" s="39"/>
      <c r="O67" s="39"/>
      <c r="P67" s="195"/>
    </row>
    <row r="68" spans="1:16" s="194" customFormat="1" ht="20.25" customHeight="1">
      <c r="A68" s="39"/>
      <c r="B68" s="188"/>
      <c r="C68" s="188"/>
      <c r="D68" s="188"/>
      <c r="E68" s="532"/>
      <c r="F68" s="188"/>
      <c r="G68" s="188"/>
      <c r="H68" s="188"/>
      <c r="I68" s="188"/>
      <c r="J68" s="188"/>
      <c r="K68" s="188"/>
      <c r="L68" s="39"/>
      <c r="M68" s="39"/>
      <c r="N68" s="39"/>
      <c r="O68" s="39"/>
      <c r="P68" s="195"/>
    </row>
    <row r="69" spans="1:16" s="194" customFormat="1" ht="20.25" customHeight="1">
      <c r="A69" s="39"/>
      <c r="B69" s="188"/>
      <c r="C69" s="188"/>
      <c r="D69" s="188"/>
      <c r="E69" s="532"/>
      <c r="F69" s="188"/>
      <c r="G69" s="188"/>
      <c r="H69" s="188"/>
      <c r="I69" s="188"/>
      <c r="J69" s="188"/>
      <c r="K69" s="188"/>
      <c r="L69" s="39"/>
      <c r="M69" s="39"/>
      <c r="N69" s="39"/>
      <c r="O69" s="39"/>
      <c r="P69" s="195"/>
    </row>
    <row r="70" spans="1:16" s="194" customFormat="1" ht="20.25" customHeight="1">
      <c r="A70" s="39"/>
      <c r="B70" s="188"/>
      <c r="C70" s="188"/>
      <c r="D70" s="188"/>
      <c r="E70" s="532"/>
      <c r="F70" s="188"/>
      <c r="G70" s="188"/>
      <c r="H70" s="188"/>
      <c r="I70" s="188"/>
      <c r="J70" s="188"/>
      <c r="K70" s="188"/>
      <c r="L70" s="39"/>
      <c r="M70" s="39"/>
      <c r="N70" s="39"/>
      <c r="O70" s="39"/>
      <c r="P70" s="195"/>
    </row>
    <row r="71" spans="1:16" s="194" customFormat="1" ht="20.25" customHeight="1">
      <c r="A71" s="39"/>
      <c r="B71" s="188"/>
      <c r="C71" s="188"/>
      <c r="D71" s="188"/>
      <c r="E71" s="532"/>
      <c r="F71" s="188"/>
      <c r="G71" s="188"/>
      <c r="H71" s="188"/>
      <c r="I71" s="188"/>
      <c r="J71" s="188"/>
      <c r="K71" s="188"/>
      <c r="L71" s="39"/>
      <c r="M71" s="39"/>
      <c r="N71" s="39"/>
      <c r="O71" s="39"/>
      <c r="P71" s="195"/>
    </row>
    <row r="72" spans="1:16" s="194" customFormat="1" ht="20.25" customHeight="1">
      <c r="A72" s="39"/>
      <c r="B72" s="188"/>
      <c r="C72" s="188"/>
      <c r="D72" s="188"/>
      <c r="E72" s="532"/>
      <c r="F72" s="188"/>
      <c r="G72" s="188"/>
      <c r="H72" s="188"/>
      <c r="I72" s="188"/>
      <c r="J72" s="188"/>
      <c r="K72" s="188"/>
      <c r="L72" s="39"/>
      <c r="M72" s="39"/>
      <c r="N72" s="39"/>
      <c r="O72" s="39"/>
      <c r="P72" s="195"/>
    </row>
    <row r="73" spans="1:16" s="194" customFormat="1" ht="20.25" customHeight="1">
      <c r="A73" s="39"/>
      <c r="B73" s="188"/>
      <c r="C73" s="188"/>
      <c r="D73" s="188"/>
      <c r="E73" s="532"/>
      <c r="F73" s="188"/>
      <c r="G73" s="188"/>
      <c r="H73" s="188"/>
      <c r="I73" s="188"/>
      <c r="J73" s="188"/>
      <c r="K73" s="188"/>
      <c r="L73" s="39"/>
      <c r="M73" s="39"/>
      <c r="N73" s="39"/>
      <c r="O73" s="39"/>
      <c r="P73" s="195"/>
    </row>
    <row r="74" spans="1:16" s="194" customFormat="1" ht="20.25" customHeight="1">
      <c r="A74" s="39"/>
      <c r="B74" s="188"/>
      <c r="C74" s="188"/>
      <c r="D74" s="188"/>
      <c r="E74" s="532"/>
      <c r="F74" s="188"/>
      <c r="G74" s="188"/>
      <c r="H74" s="188"/>
      <c r="I74" s="188"/>
      <c r="J74" s="188"/>
      <c r="K74" s="188"/>
      <c r="L74" s="39"/>
      <c r="M74" s="39"/>
      <c r="N74" s="39"/>
      <c r="O74" s="39"/>
      <c r="P74" s="195"/>
    </row>
    <row r="75" spans="1:16" s="194" customFormat="1" ht="20.25" customHeight="1">
      <c r="A75" s="39"/>
      <c r="B75" s="188"/>
      <c r="C75" s="188"/>
      <c r="D75" s="188"/>
      <c r="E75" s="532"/>
      <c r="F75" s="188"/>
      <c r="G75" s="188"/>
      <c r="H75" s="188"/>
      <c r="I75" s="188"/>
      <c r="J75" s="188"/>
      <c r="K75" s="188"/>
      <c r="L75" s="39"/>
      <c r="M75" s="39"/>
      <c r="N75" s="39"/>
      <c r="O75" s="39"/>
      <c r="P75" s="195"/>
    </row>
    <row r="76" spans="1:16" s="194" customFormat="1" ht="20.25" customHeight="1">
      <c r="A76" s="39"/>
      <c r="B76" s="188"/>
      <c r="C76" s="188"/>
      <c r="D76" s="188"/>
      <c r="E76" s="532"/>
      <c r="F76" s="188"/>
      <c r="G76" s="188"/>
      <c r="H76" s="188"/>
      <c r="I76" s="188"/>
      <c r="J76" s="188"/>
      <c r="K76" s="188"/>
      <c r="L76" s="39"/>
      <c r="M76" s="39"/>
      <c r="N76" s="39"/>
      <c r="O76" s="39"/>
      <c r="P76" s="195"/>
    </row>
    <row r="77" spans="1:16" s="194" customFormat="1" ht="20.25" customHeight="1">
      <c r="A77" s="39"/>
      <c r="B77" s="188"/>
      <c r="C77" s="188"/>
      <c r="D77" s="188"/>
      <c r="E77" s="532"/>
      <c r="F77" s="188"/>
      <c r="G77" s="188"/>
      <c r="H77" s="188"/>
      <c r="I77" s="188"/>
      <c r="J77" s="188"/>
      <c r="K77" s="188"/>
      <c r="L77" s="39"/>
      <c r="M77" s="39"/>
      <c r="N77" s="39"/>
      <c r="O77" s="39"/>
      <c r="P77" s="195"/>
    </row>
    <row r="78" spans="1:16" s="194" customFormat="1" ht="20.25" customHeight="1">
      <c r="A78" s="39"/>
      <c r="B78" s="188"/>
      <c r="C78" s="188"/>
      <c r="D78" s="188"/>
      <c r="E78" s="532"/>
      <c r="F78" s="188"/>
      <c r="G78" s="188"/>
      <c r="H78" s="188"/>
      <c r="I78" s="188"/>
      <c r="J78" s="188"/>
      <c r="K78" s="188"/>
      <c r="L78" s="39"/>
      <c r="M78" s="39"/>
      <c r="N78" s="39"/>
      <c r="O78" s="39"/>
      <c r="P78" s="195"/>
    </row>
    <row r="79" spans="1:16" s="194" customFormat="1" ht="20.25" customHeight="1">
      <c r="A79" s="39"/>
      <c r="B79" s="188"/>
      <c r="C79" s="188"/>
      <c r="D79" s="188"/>
      <c r="E79" s="532"/>
      <c r="F79" s="188"/>
      <c r="G79" s="188"/>
      <c r="H79" s="188"/>
      <c r="I79" s="188"/>
      <c r="J79" s="188"/>
      <c r="K79" s="188"/>
      <c r="L79" s="39"/>
      <c r="M79" s="39"/>
      <c r="N79" s="39"/>
      <c r="O79" s="39"/>
      <c r="P79" s="195"/>
    </row>
    <row r="80" spans="1:16" s="194" customFormat="1" ht="20.25" customHeight="1">
      <c r="A80" s="39"/>
      <c r="B80" s="188"/>
      <c r="C80" s="188"/>
      <c r="D80" s="188"/>
      <c r="E80" s="532"/>
      <c r="F80" s="188"/>
      <c r="G80" s="188"/>
      <c r="H80" s="188"/>
      <c r="I80" s="188"/>
      <c r="J80" s="188"/>
      <c r="K80" s="188"/>
      <c r="L80" s="39"/>
      <c r="M80" s="39"/>
      <c r="N80" s="39"/>
      <c r="O80" s="39"/>
      <c r="P80" s="195"/>
    </row>
    <row r="81" spans="1:16" s="194" customFormat="1" ht="20.25" customHeight="1">
      <c r="A81" s="39"/>
      <c r="B81" s="188"/>
      <c r="C81" s="188"/>
      <c r="D81" s="188"/>
      <c r="E81" s="532"/>
      <c r="F81" s="188"/>
      <c r="G81" s="188"/>
      <c r="H81" s="188"/>
      <c r="I81" s="188"/>
      <c r="J81" s="188"/>
      <c r="K81" s="188"/>
      <c r="L81" s="39"/>
      <c r="M81" s="39"/>
      <c r="N81" s="39"/>
      <c r="O81" s="39"/>
      <c r="P81" s="195"/>
    </row>
    <row r="82" spans="1:16" s="194" customFormat="1" ht="20.25" customHeight="1">
      <c r="A82" s="39"/>
      <c r="B82" s="188"/>
      <c r="C82" s="188"/>
      <c r="D82" s="188"/>
      <c r="E82" s="532"/>
      <c r="F82" s="188"/>
      <c r="G82" s="188"/>
      <c r="H82" s="188"/>
      <c r="I82" s="188"/>
      <c r="J82" s="188"/>
      <c r="K82" s="188"/>
      <c r="L82" s="39"/>
      <c r="M82" s="39"/>
      <c r="N82" s="39"/>
      <c r="O82" s="39"/>
      <c r="P82" s="195"/>
    </row>
    <row r="83" spans="1:16" s="194" customFormat="1" ht="20.25" customHeight="1">
      <c r="A83" s="39"/>
      <c r="B83" s="188"/>
      <c r="C83" s="188"/>
      <c r="D83" s="188"/>
      <c r="E83" s="532"/>
      <c r="F83" s="188"/>
      <c r="G83" s="188"/>
      <c r="H83" s="188"/>
      <c r="I83" s="188"/>
      <c r="J83" s="188"/>
      <c r="K83" s="188"/>
      <c r="L83" s="39"/>
      <c r="M83" s="39"/>
      <c r="N83" s="39"/>
      <c r="O83" s="39"/>
      <c r="P83" s="195"/>
    </row>
    <row r="84" spans="1:16" s="194" customFormat="1" ht="20.25" customHeight="1">
      <c r="A84" s="39"/>
      <c r="B84" s="188"/>
      <c r="C84" s="188"/>
      <c r="D84" s="188"/>
      <c r="E84" s="532"/>
      <c r="F84" s="188"/>
      <c r="G84" s="188"/>
      <c r="H84" s="188"/>
      <c r="I84" s="188"/>
      <c r="J84" s="188"/>
      <c r="K84" s="188"/>
      <c r="L84" s="39"/>
      <c r="M84" s="39"/>
      <c r="N84" s="39"/>
      <c r="O84" s="39"/>
      <c r="P84" s="195"/>
    </row>
    <row r="85" spans="1:16" s="194" customFormat="1" ht="20.25" customHeight="1">
      <c r="A85" s="39"/>
      <c r="B85" s="188"/>
      <c r="C85" s="188"/>
      <c r="D85" s="188"/>
      <c r="E85" s="532"/>
      <c r="F85" s="188"/>
      <c r="G85" s="188"/>
      <c r="H85" s="188"/>
      <c r="I85" s="188"/>
      <c r="J85" s="188"/>
      <c r="K85" s="188"/>
      <c r="L85" s="39"/>
      <c r="M85" s="39"/>
      <c r="N85" s="39"/>
      <c r="O85" s="39"/>
      <c r="P85" s="195"/>
    </row>
    <row r="86" spans="1:16" s="194" customFormat="1" ht="20.25" customHeight="1">
      <c r="A86" s="39"/>
      <c r="B86" s="188"/>
      <c r="C86" s="188"/>
      <c r="D86" s="188"/>
      <c r="E86" s="532"/>
      <c r="F86" s="188"/>
      <c r="G86" s="188"/>
      <c r="H86" s="188"/>
      <c r="I86" s="188"/>
      <c r="J86" s="188"/>
      <c r="K86" s="188"/>
      <c r="L86" s="39"/>
      <c r="M86" s="39"/>
      <c r="N86" s="39"/>
      <c r="O86" s="39"/>
      <c r="P86" s="195"/>
    </row>
    <row r="87" spans="1:16" s="194" customFormat="1" ht="20.25" customHeight="1">
      <c r="A87" s="39"/>
      <c r="B87" s="188"/>
      <c r="C87" s="188"/>
      <c r="D87" s="188"/>
      <c r="E87" s="532"/>
      <c r="F87" s="188"/>
      <c r="G87" s="188"/>
      <c r="H87" s="188"/>
      <c r="I87" s="188"/>
      <c r="J87" s="188"/>
      <c r="K87" s="188"/>
      <c r="L87" s="39"/>
      <c r="M87" s="39"/>
      <c r="N87" s="39"/>
      <c r="O87" s="39"/>
      <c r="P87" s="195"/>
    </row>
    <row r="88" spans="1:16" s="194" customFormat="1" ht="20.25" customHeight="1">
      <c r="A88" s="39"/>
      <c r="B88" s="188"/>
      <c r="C88" s="188"/>
      <c r="D88" s="188"/>
      <c r="E88" s="532"/>
      <c r="F88" s="188"/>
      <c r="G88" s="188"/>
      <c r="H88" s="188"/>
      <c r="I88" s="188"/>
      <c r="J88" s="188"/>
      <c r="K88" s="188"/>
      <c r="L88" s="39"/>
      <c r="M88" s="39"/>
      <c r="N88" s="39"/>
      <c r="O88" s="39"/>
      <c r="P88" s="195"/>
    </row>
    <row r="89" spans="1:16" s="194" customFormat="1" ht="20.25" customHeight="1">
      <c r="A89" s="39"/>
      <c r="B89" s="188"/>
      <c r="C89" s="188"/>
      <c r="D89" s="188"/>
      <c r="E89" s="532"/>
      <c r="F89" s="188"/>
      <c r="G89" s="188"/>
      <c r="H89" s="188"/>
      <c r="I89" s="188"/>
      <c r="J89" s="188"/>
      <c r="K89" s="188"/>
      <c r="L89" s="39"/>
      <c r="M89" s="39"/>
      <c r="N89" s="39"/>
      <c r="O89" s="39"/>
      <c r="P89" s="195"/>
    </row>
    <row r="90" spans="1:16" s="194" customFormat="1" ht="20.25" customHeight="1">
      <c r="A90" s="39"/>
      <c r="B90" s="188"/>
      <c r="C90" s="188"/>
      <c r="D90" s="188"/>
      <c r="E90" s="532"/>
      <c r="F90" s="188"/>
      <c r="G90" s="188"/>
      <c r="H90" s="188"/>
      <c r="I90" s="188"/>
      <c r="J90" s="188"/>
      <c r="K90" s="188"/>
      <c r="L90" s="39"/>
      <c r="M90" s="39"/>
      <c r="N90" s="39"/>
      <c r="O90" s="39"/>
      <c r="P90" s="195"/>
    </row>
    <row r="91" spans="1:16" s="194" customFormat="1" ht="20.25" customHeight="1">
      <c r="A91" s="39"/>
      <c r="B91" s="188"/>
      <c r="C91" s="188"/>
      <c r="D91" s="188"/>
      <c r="E91" s="532"/>
      <c r="F91" s="188"/>
      <c r="G91" s="188"/>
      <c r="H91" s="188"/>
      <c r="I91" s="188"/>
      <c r="J91" s="188"/>
      <c r="K91" s="188"/>
      <c r="L91" s="39"/>
      <c r="M91" s="39"/>
      <c r="N91" s="39"/>
      <c r="O91" s="39"/>
      <c r="P91" s="195"/>
    </row>
    <row r="92" spans="1:16" s="194" customFormat="1" ht="20.25" customHeight="1">
      <c r="A92" s="39"/>
      <c r="B92" s="188"/>
      <c r="C92" s="188"/>
      <c r="D92" s="188"/>
      <c r="E92" s="532"/>
      <c r="F92" s="188"/>
      <c r="G92" s="188"/>
      <c r="H92" s="188"/>
      <c r="I92" s="188"/>
      <c r="J92" s="188"/>
      <c r="K92" s="188"/>
      <c r="L92" s="39"/>
      <c r="M92" s="39"/>
      <c r="N92" s="39"/>
      <c r="O92" s="39"/>
      <c r="P92" s="195"/>
    </row>
    <row r="93" spans="1:16" s="194" customFormat="1" ht="20.25" customHeight="1">
      <c r="A93" s="39"/>
      <c r="B93" s="188"/>
      <c r="C93" s="188"/>
      <c r="D93" s="188"/>
      <c r="E93" s="532"/>
      <c r="F93" s="188"/>
      <c r="G93" s="188"/>
      <c r="H93" s="188"/>
      <c r="I93" s="188"/>
      <c r="J93" s="188"/>
      <c r="K93" s="188"/>
      <c r="L93" s="39"/>
      <c r="M93" s="39"/>
      <c r="N93" s="39"/>
      <c r="O93" s="39"/>
      <c r="P93" s="195"/>
    </row>
    <row r="94" spans="1:16" s="194" customFormat="1" ht="20.25" customHeight="1">
      <c r="A94" s="39"/>
      <c r="B94" s="188"/>
      <c r="C94" s="188"/>
      <c r="D94" s="188"/>
      <c r="E94" s="532"/>
      <c r="F94" s="188"/>
      <c r="G94" s="188"/>
      <c r="H94" s="188"/>
      <c r="I94" s="188"/>
      <c r="J94" s="188"/>
      <c r="K94" s="188"/>
      <c r="L94" s="39"/>
      <c r="M94" s="39"/>
      <c r="N94" s="39"/>
      <c r="O94" s="39"/>
      <c r="P94" s="195"/>
    </row>
    <row r="95" spans="1:16" s="194" customFormat="1" ht="20.25" customHeight="1">
      <c r="A95" s="39"/>
      <c r="B95" s="188"/>
      <c r="C95" s="188"/>
      <c r="D95" s="188"/>
      <c r="E95" s="532"/>
      <c r="F95" s="188"/>
      <c r="G95" s="188"/>
      <c r="H95" s="188"/>
      <c r="I95" s="188"/>
      <c r="J95" s="188"/>
      <c r="K95" s="188"/>
      <c r="L95" s="39"/>
      <c r="M95" s="39"/>
      <c r="N95" s="39"/>
      <c r="O95" s="39"/>
      <c r="P95" s="195"/>
    </row>
    <row r="96" spans="1:16" s="194" customFormat="1" ht="20.25" customHeight="1">
      <c r="A96" s="39"/>
      <c r="B96" s="188"/>
      <c r="C96" s="188"/>
      <c r="D96" s="188"/>
      <c r="E96" s="532"/>
      <c r="F96" s="188"/>
      <c r="G96" s="188"/>
      <c r="H96" s="188"/>
      <c r="I96" s="188"/>
      <c r="J96" s="188"/>
      <c r="K96" s="188"/>
      <c r="L96" s="39"/>
      <c r="M96" s="39"/>
      <c r="N96" s="39"/>
      <c r="O96" s="39"/>
      <c r="P96" s="195"/>
    </row>
    <row r="97" spans="1:16" s="194" customFormat="1" ht="20.25" customHeight="1">
      <c r="A97" s="39"/>
      <c r="B97" s="188"/>
      <c r="C97" s="188"/>
      <c r="D97" s="188"/>
      <c r="E97" s="532"/>
      <c r="F97" s="188"/>
      <c r="G97" s="188"/>
      <c r="H97" s="188"/>
      <c r="I97" s="188"/>
      <c r="J97" s="188"/>
      <c r="K97" s="188"/>
      <c r="L97" s="39"/>
      <c r="M97" s="39"/>
      <c r="N97" s="39"/>
      <c r="O97" s="39"/>
      <c r="P97" s="195"/>
    </row>
    <row r="98" spans="1:16" s="194" customFormat="1" ht="20.25" customHeight="1">
      <c r="A98" s="39"/>
      <c r="B98" s="188"/>
      <c r="C98" s="188"/>
      <c r="D98" s="188"/>
      <c r="E98" s="532"/>
      <c r="F98" s="188"/>
      <c r="G98" s="188"/>
      <c r="H98" s="188"/>
      <c r="I98" s="188"/>
      <c r="J98" s="188"/>
      <c r="K98" s="188"/>
      <c r="L98" s="39"/>
      <c r="M98" s="39"/>
      <c r="N98" s="39"/>
      <c r="O98" s="39"/>
      <c r="P98" s="195"/>
    </row>
    <row r="99" spans="1:16" s="194" customFormat="1" ht="20.25" customHeight="1">
      <c r="A99" s="39"/>
      <c r="B99" s="188"/>
      <c r="C99" s="188"/>
      <c r="D99" s="188"/>
      <c r="E99" s="532"/>
      <c r="F99" s="188"/>
      <c r="G99" s="188"/>
      <c r="H99" s="188"/>
      <c r="I99" s="188"/>
      <c r="J99" s="188"/>
      <c r="K99" s="188"/>
      <c r="L99" s="39"/>
      <c r="M99" s="39"/>
      <c r="N99" s="39"/>
      <c r="O99" s="39"/>
      <c r="P99" s="195"/>
    </row>
    <row r="100" spans="1:16" s="194" customFormat="1" ht="20.25" customHeight="1">
      <c r="A100" s="39"/>
      <c r="B100" s="188"/>
      <c r="C100" s="188"/>
      <c r="D100" s="188"/>
      <c r="E100" s="532"/>
      <c r="F100" s="188"/>
      <c r="G100" s="188"/>
      <c r="H100" s="188"/>
      <c r="I100" s="188"/>
      <c r="J100" s="188"/>
      <c r="K100" s="188"/>
      <c r="L100" s="39"/>
      <c r="M100" s="39"/>
      <c r="N100" s="39"/>
      <c r="O100" s="39"/>
      <c r="P100" s="195"/>
    </row>
    <row r="101" spans="1:16" s="194" customFormat="1" ht="20.25" customHeight="1">
      <c r="A101" s="39"/>
      <c r="B101" s="188"/>
      <c r="C101" s="188"/>
      <c r="D101" s="188"/>
      <c r="E101" s="532"/>
      <c r="F101" s="188"/>
      <c r="G101" s="188"/>
      <c r="H101" s="188"/>
      <c r="I101" s="188"/>
      <c r="J101" s="188"/>
      <c r="K101" s="188"/>
      <c r="L101" s="39"/>
      <c r="M101" s="39"/>
      <c r="N101" s="39"/>
      <c r="O101" s="39"/>
      <c r="P101" s="195"/>
    </row>
    <row r="102" spans="1:16" s="194" customFormat="1" ht="20.25" customHeight="1">
      <c r="A102" s="39"/>
      <c r="B102" s="188"/>
      <c r="C102" s="188"/>
      <c r="D102" s="188"/>
      <c r="E102" s="532"/>
      <c r="F102" s="188"/>
      <c r="G102" s="188"/>
      <c r="H102" s="188"/>
      <c r="I102" s="188"/>
      <c r="J102" s="188"/>
      <c r="K102" s="188"/>
      <c r="L102" s="39"/>
      <c r="M102" s="39"/>
      <c r="N102" s="39"/>
      <c r="O102" s="39"/>
      <c r="P102" s="195"/>
    </row>
    <row r="103" spans="1:16" s="194" customFormat="1" ht="20.25" customHeight="1">
      <c r="A103" s="39"/>
      <c r="B103" s="188"/>
      <c r="C103" s="188"/>
      <c r="D103" s="188"/>
      <c r="E103" s="532"/>
      <c r="F103" s="188"/>
      <c r="G103" s="188"/>
      <c r="H103" s="188"/>
      <c r="I103" s="188"/>
      <c r="J103" s="188"/>
      <c r="K103" s="188"/>
      <c r="L103" s="39"/>
      <c r="M103" s="39"/>
      <c r="N103" s="39"/>
      <c r="O103" s="39"/>
      <c r="P103" s="195"/>
    </row>
    <row r="104" spans="1:16" s="194" customFormat="1" ht="20.25" customHeight="1">
      <c r="A104" s="39"/>
      <c r="B104" s="188"/>
      <c r="C104" s="188"/>
      <c r="D104" s="188"/>
      <c r="E104" s="532"/>
      <c r="F104" s="188"/>
      <c r="G104" s="188"/>
      <c r="H104" s="188"/>
      <c r="I104" s="188"/>
      <c r="J104" s="188"/>
      <c r="K104" s="188"/>
      <c r="L104" s="39"/>
      <c r="M104" s="39"/>
      <c r="N104" s="39"/>
      <c r="O104" s="39"/>
      <c r="P104" s="195"/>
    </row>
    <row r="105" spans="1:16" s="194" customFormat="1" ht="20.25" customHeight="1">
      <c r="A105" s="39"/>
      <c r="B105" s="188"/>
      <c r="C105" s="188"/>
      <c r="D105" s="188"/>
      <c r="E105" s="532"/>
      <c r="F105" s="188"/>
      <c r="G105" s="188"/>
      <c r="H105" s="188"/>
      <c r="I105" s="188"/>
      <c r="J105" s="188"/>
      <c r="K105" s="188"/>
      <c r="L105" s="39"/>
      <c r="M105" s="39"/>
      <c r="N105" s="39"/>
      <c r="O105" s="39"/>
      <c r="P105" s="195"/>
    </row>
    <row r="106" spans="1:16" s="194" customFormat="1" ht="20.25" customHeight="1">
      <c r="A106" s="39"/>
      <c r="B106" s="188"/>
      <c r="C106" s="188"/>
      <c r="D106" s="188"/>
      <c r="E106" s="532"/>
      <c r="F106" s="188"/>
      <c r="G106" s="188"/>
      <c r="H106" s="188"/>
      <c r="I106" s="188"/>
      <c r="J106" s="188"/>
      <c r="K106" s="188"/>
      <c r="L106" s="39"/>
      <c r="M106" s="39"/>
      <c r="N106" s="39"/>
      <c r="O106" s="39"/>
      <c r="P106" s="195"/>
    </row>
    <row r="107" spans="1:16" s="194" customFormat="1" ht="20.25" customHeight="1">
      <c r="A107" s="39"/>
      <c r="B107" s="188"/>
      <c r="C107" s="188"/>
      <c r="D107" s="188"/>
      <c r="E107" s="532"/>
      <c r="F107" s="188"/>
      <c r="G107" s="188"/>
      <c r="H107" s="188"/>
      <c r="I107" s="188"/>
      <c r="J107" s="188"/>
      <c r="K107" s="188"/>
      <c r="L107" s="39"/>
      <c r="M107" s="39"/>
      <c r="N107" s="39"/>
      <c r="O107" s="39"/>
      <c r="P107" s="195"/>
    </row>
    <row r="108" spans="1:16" s="194" customFormat="1" ht="20.25" customHeight="1">
      <c r="A108" s="39"/>
      <c r="B108" s="188"/>
      <c r="C108" s="188"/>
      <c r="D108" s="188"/>
      <c r="E108" s="532"/>
      <c r="F108" s="188"/>
      <c r="G108" s="188"/>
      <c r="H108" s="188"/>
      <c r="I108" s="188"/>
      <c r="J108" s="188"/>
      <c r="K108" s="188"/>
      <c r="L108" s="39"/>
      <c r="M108" s="39"/>
      <c r="N108" s="39"/>
      <c r="O108" s="39"/>
      <c r="P108" s="195"/>
    </row>
    <row r="109" spans="1:16" s="194" customFormat="1" ht="20.25" customHeight="1">
      <c r="A109" s="39"/>
      <c r="B109" s="188"/>
      <c r="C109" s="188"/>
      <c r="D109" s="188"/>
      <c r="E109" s="532"/>
      <c r="F109" s="188"/>
      <c r="G109" s="188"/>
      <c r="H109" s="188"/>
      <c r="I109" s="188"/>
      <c r="J109" s="188"/>
      <c r="K109" s="188"/>
      <c r="L109" s="39"/>
      <c r="M109" s="39"/>
      <c r="N109" s="39"/>
      <c r="O109" s="39"/>
      <c r="P109" s="195"/>
    </row>
    <row r="110" spans="1:16" s="194" customFormat="1" ht="20.25" customHeight="1">
      <c r="A110" s="39"/>
      <c r="B110" s="188"/>
      <c r="C110" s="188"/>
      <c r="D110" s="188"/>
      <c r="E110" s="532"/>
      <c r="F110" s="188"/>
      <c r="G110" s="188"/>
      <c r="H110" s="188"/>
      <c r="I110" s="188"/>
      <c r="J110" s="188"/>
      <c r="K110" s="188"/>
      <c r="L110" s="39"/>
      <c r="M110" s="39"/>
      <c r="N110" s="39"/>
      <c r="O110" s="39"/>
      <c r="P110" s="195"/>
    </row>
    <row r="111" spans="1:16" s="194" customFormat="1" ht="20.25" customHeight="1">
      <c r="A111" s="39"/>
      <c r="B111" s="188"/>
      <c r="C111" s="188"/>
      <c r="D111" s="188"/>
      <c r="E111" s="532"/>
      <c r="F111" s="188"/>
      <c r="G111" s="188"/>
      <c r="H111" s="188"/>
      <c r="I111" s="188"/>
      <c r="J111" s="188"/>
      <c r="K111" s="188"/>
      <c r="L111" s="39"/>
      <c r="M111" s="39"/>
      <c r="N111" s="39"/>
      <c r="O111" s="39"/>
      <c r="P111" s="195"/>
    </row>
    <row r="112" spans="1:16" s="194" customFormat="1" ht="20.25" customHeight="1">
      <c r="A112" s="39"/>
      <c r="B112" s="188"/>
      <c r="C112" s="188"/>
      <c r="D112" s="188"/>
      <c r="E112" s="532"/>
      <c r="F112" s="188"/>
      <c r="G112" s="188"/>
      <c r="H112" s="188"/>
      <c r="I112" s="188"/>
      <c r="J112" s="188"/>
      <c r="K112" s="188"/>
      <c r="L112" s="39"/>
      <c r="M112" s="39"/>
      <c r="N112" s="39"/>
      <c r="O112" s="39"/>
      <c r="P112" s="195"/>
    </row>
    <row r="113" spans="1:16" s="194" customFormat="1" ht="20.25" customHeight="1">
      <c r="A113" s="39"/>
      <c r="B113" s="188"/>
      <c r="C113" s="188"/>
      <c r="D113" s="188"/>
      <c r="E113" s="532"/>
      <c r="F113" s="188"/>
      <c r="G113" s="188"/>
      <c r="H113" s="188"/>
      <c r="I113" s="188"/>
      <c r="J113" s="188"/>
      <c r="K113" s="188"/>
      <c r="L113" s="39"/>
      <c r="M113" s="39"/>
      <c r="N113" s="39"/>
      <c r="O113" s="39"/>
      <c r="P113" s="195"/>
    </row>
    <row r="114" spans="1:16" s="194" customFormat="1" ht="20.25" customHeight="1">
      <c r="A114" s="39"/>
      <c r="B114" s="188"/>
      <c r="C114" s="188"/>
      <c r="D114" s="188"/>
      <c r="E114" s="532"/>
      <c r="F114" s="188"/>
      <c r="G114" s="188"/>
      <c r="H114" s="188"/>
      <c r="I114" s="188"/>
      <c r="J114" s="188"/>
      <c r="K114" s="188"/>
      <c r="L114" s="39"/>
      <c r="M114" s="39"/>
      <c r="N114" s="39"/>
      <c r="O114" s="39"/>
      <c r="P114" s="195"/>
    </row>
    <row r="115" spans="1:16" s="194" customFormat="1" ht="20.25" customHeight="1">
      <c r="A115" s="39"/>
      <c r="B115" s="188"/>
      <c r="C115" s="188"/>
      <c r="D115" s="188"/>
      <c r="E115" s="532"/>
      <c r="F115" s="188"/>
      <c r="G115" s="188"/>
      <c r="H115" s="188"/>
      <c r="I115" s="188"/>
      <c r="J115" s="188"/>
      <c r="K115" s="188"/>
      <c r="L115" s="39"/>
      <c r="M115" s="39"/>
      <c r="N115" s="39"/>
      <c r="O115" s="39"/>
      <c r="P115" s="195"/>
    </row>
    <row r="116" spans="1:16" s="194" customFormat="1" ht="20.25" customHeight="1">
      <c r="A116" s="39"/>
      <c r="B116" s="188"/>
      <c r="C116" s="188"/>
      <c r="D116" s="188"/>
      <c r="E116" s="532"/>
      <c r="F116" s="188"/>
      <c r="G116" s="188"/>
      <c r="H116" s="188"/>
      <c r="I116" s="188"/>
      <c r="J116" s="188"/>
      <c r="K116" s="188"/>
      <c r="L116" s="39"/>
      <c r="M116" s="39"/>
      <c r="N116" s="39"/>
      <c r="O116" s="39"/>
      <c r="P116" s="195"/>
    </row>
    <row r="117" spans="1:16" s="194" customFormat="1" ht="20.25" customHeight="1">
      <c r="A117" s="39"/>
      <c r="B117" s="188"/>
      <c r="C117" s="188"/>
      <c r="D117" s="188"/>
      <c r="E117" s="532"/>
      <c r="F117" s="188"/>
      <c r="G117" s="188"/>
      <c r="H117" s="188"/>
      <c r="I117" s="188"/>
      <c r="J117" s="188"/>
      <c r="K117" s="188"/>
      <c r="L117" s="39"/>
      <c r="M117" s="39"/>
      <c r="N117" s="39"/>
      <c r="O117" s="39"/>
      <c r="P117" s="195"/>
    </row>
    <row r="118" spans="1:16" s="194" customFormat="1" ht="20.25" customHeight="1">
      <c r="A118" s="39"/>
      <c r="B118" s="188"/>
      <c r="C118" s="188"/>
      <c r="D118" s="188"/>
      <c r="E118" s="532"/>
      <c r="F118" s="188"/>
      <c r="G118" s="188"/>
      <c r="H118" s="188"/>
      <c r="I118" s="188"/>
      <c r="J118" s="188"/>
      <c r="K118" s="188"/>
      <c r="L118" s="39"/>
      <c r="M118" s="39"/>
      <c r="N118" s="39"/>
      <c r="O118" s="39"/>
      <c r="P118" s="195"/>
    </row>
    <row r="119" spans="1:16" s="194" customFormat="1" ht="20.25" customHeight="1">
      <c r="A119" s="39"/>
      <c r="B119" s="188"/>
      <c r="C119" s="188"/>
      <c r="D119" s="188"/>
      <c r="E119" s="532"/>
      <c r="F119" s="188"/>
      <c r="G119" s="188"/>
      <c r="H119" s="188"/>
      <c r="I119" s="188"/>
      <c r="J119" s="188"/>
      <c r="K119" s="188"/>
      <c r="L119" s="39"/>
      <c r="M119" s="39"/>
      <c r="N119" s="39"/>
      <c r="O119" s="39"/>
      <c r="P119" s="195"/>
    </row>
    <row r="120" spans="1:16" s="194" customFormat="1" ht="20.25" customHeight="1">
      <c r="A120" s="39"/>
      <c r="B120" s="188"/>
      <c r="C120" s="188"/>
      <c r="D120" s="188"/>
      <c r="E120" s="532"/>
      <c r="F120" s="188"/>
      <c r="G120" s="188"/>
      <c r="H120" s="188"/>
      <c r="I120" s="188"/>
      <c r="J120" s="188"/>
      <c r="K120" s="188"/>
      <c r="L120" s="39"/>
      <c r="M120" s="39"/>
      <c r="N120" s="39"/>
      <c r="O120" s="39"/>
      <c r="P120" s="195"/>
    </row>
    <row r="121" spans="1:16" s="194" customFormat="1" ht="20.25" customHeight="1">
      <c r="A121" s="39"/>
      <c r="B121" s="188"/>
      <c r="C121" s="188"/>
      <c r="D121" s="188"/>
      <c r="E121" s="532"/>
      <c r="F121" s="188"/>
      <c r="G121" s="188"/>
      <c r="H121" s="188"/>
      <c r="I121" s="188"/>
      <c r="J121" s="188"/>
      <c r="K121" s="188"/>
      <c r="L121" s="39"/>
      <c r="M121" s="39"/>
      <c r="N121" s="39"/>
      <c r="O121" s="39"/>
      <c r="P121" s="195"/>
    </row>
    <row r="122" spans="1:16" s="194" customFormat="1" ht="20.25" customHeight="1">
      <c r="A122" s="39"/>
      <c r="B122" s="188"/>
      <c r="C122" s="188"/>
      <c r="D122" s="188"/>
      <c r="E122" s="532"/>
      <c r="F122" s="188"/>
      <c r="G122" s="188"/>
      <c r="H122" s="188"/>
      <c r="I122" s="188"/>
      <c r="J122" s="188"/>
      <c r="K122" s="188"/>
      <c r="L122" s="39"/>
      <c r="M122" s="39"/>
      <c r="N122" s="39"/>
      <c r="O122" s="39"/>
      <c r="P122" s="195"/>
    </row>
    <row r="123" spans="1:16" s="194" customFormat="1" ht="20.25" customHeight="1">
      <c r="A123" s="39"/>
      <c r="B123" s="188"/>
      <c r="C123" s="188"/>
      <c r="D123" s="188"/>
      <c r="E123" s="532"/>
      <c r="F123" s="188"/>
      <c r="G123" s="188"/>
      <c r="H123" s="188"/>
      <c r="I123" s="188"/>
      <c r="J123" s="188"/>
      <c r="K123" s="188"/>
      <c r="L123" s="39"/>
      <c r="M123" s="39"/>
      <c r="N123" s="39"/>
      <c r="O123" s="39"/>
      <c r="P123" s="195"/>
    </row>
    <row r="124" spans="1:16" s="194" customFormat="1" ht="20.25" customHeight="1">
      <c r="A124" s="39"/>
      <c r="B124" s="188"/>
      <c r="C124" s="188"/>
      <c r="D124" s="188"/>
      <c r="E124" s="532"/>
      <c r="F124" s="188"/>
      <c r="G124" s="188"/>
      <c r="H124" s="188"/>
      <c r="I124" s="188"/>
      <c r="J124" s="188"/>
      <c r="K124" s="188"/>
      <c r="L124" s="39"/>
      <c r="M124" s="39"/>
      <c r="N124" s="39"/>
      <c r="O124" s="39"/>
      <c r="P124" s="195"/>
    </row>
    <row r="125" spans="1:16" s="194" customFormat="1" ht="20.25" customHeight="1">
      <c r="A125" s="39"/>
      <c r="B125" s="188"/>
      <c r="C125" s="188"/>
      <c r="D125" s="188"/>
      <c r="E125" s="532"/>
      <c r="F125" s="188"/>
      <c r="G125" s="188"/>
      <c r="H125" s="188"/>
      <c r="I125" s="188"/>
      <c r="J125" s="188"/>
      <c r="K125" s="188"/>
      <c r="L125" s="39"/>
      <c r="M125" s="39"/>
      <c r="N125" s="39"/>
      <c r="O125" s="39"/>
      <c r="P125" s="195"/>
    </row>
    <row r="126" spans="1:16" s="194" customFormat="1" ht="20.25" customHeight="1">
      <c r="A126" s="39"/>
      <c r="B126" s="188"/>
      <c r="C126" s="188"/>
      <c r="D126" s="188"/>
      <c r="E126" s="532"/>
      <c r="F126" s="188"/>
      <c r="G126" s="188"/>
      <c r="H126" s="188"/>
      <c r="I126" s="188"/>
      <c r="J126" s="188"/>
      <c r="K126" s="188"/>
      <c r="L126" s="39"/>
      <c r="M126" s="39"/>
      <c r="N126" s="39"/>
      <c r="O126" s="39"/>
      <c r="P126" s="195"/>
    </row>
    <row r="127" spans="1:16" s="194" customFormat="1" ht="20.25" customHeight="1">
      <c r="A127" s="39"/>
      <c r="B127" s="188"/>
      <c r="C127" s="188"/>
      <c r="D127" s="188"/>
      <c r="E127" s="532"/>
      <c r="F127" s="188"/>
      <c r="G127" s="188"/>
      <c r="H127" s="188"/>
      <c r="I127" s="188"/>
      <c r="J127" s="188"/>
      <c r="K127" s="188"/>
      <c r="L127" s="39"/>
      <c r="M127" s="39"/>
      <c r="N127" s="39"/>
      <c r="O127" s="39"/>
      <c r="P127" s="195"/>
    </row>
    <row r="128" spans="1:16" s="194" customFormat="1" ht="20.25" customHeight="1">
      <c r="A128" s="39"/>
      <c r="B128" s="188"/>
      <c r="C128" s="188"/>
      <c r="D128" s="188"/>
      <c r="E128" s="532"/>
      <c r="F128" s="188"/>
      <c r="G128" s="188"/>
      <c r="H128" s="188"/>
      <c r="I128" s="188"/>
      <c r="J128" s="188"/>
      <c r="K128" s="188"/>
      <c r="L128" s="39"/>
      <c r="M128" s="39"/>
      <c r="N128" s="39"/>
      <c r="O128" s="39"/>
      <c r="P128" s="195"/>
    </row>
    <row r="129" spans="1:16" s="194" customFormat="1" ht="20.25" customHeight="1">
      <c r="A129" s="39"/>
      <c r="B129" s="188"/>
      <c r="C129" s="188"/>
      <c r="D129" s="188"/>
      <c r="E129" s="532"/>
      <c r="F129" s="188"/>
      <c r="G129" s="188"/>
      <c r="H129" s="188"/>
      <c r="I129" s="188"/>
      <c r="J129" s="188"/>
      <c r="K129" s="188"/>
      <c r="L129" s="39"/>
      <c r="M129" s="39"/>
      <c r="N129" s="39"/>
      <c r="O129" s="39"/>
      <c r="P129" s="195"/>
    </row>
    <row r="130" spans="1:16" s="194" customFormat="1" ht="20.25" customHeight="1">
      <c r="A130" s="39"/>
      <c r="B130" s="188"/>
      <c r="C130" s="188"/>
      <c r="D130" s="188"/>
      <c r="E130" s="532"/>
      <c r="F130" s="188"/>
      <c r="G130" s="188"/>
      <c r="H130" s="188"/>
      <c r="I130" s="188"/>
      <c r="J130" s="188"/>
      <c r="K130" s="188"/>
      <c r="L130" s="39"/>
      <c r="M130" s="39"/>
      <c r="N130" s="39"/>
      <c r="O130" s="39"/>
      <c r="P130" s="195"/>
    </row>
    <row r="131" spans="1:16" s="194" customFormat="1" ht="20.25" customHeight="1">
      <c r="A131" s="39"/>
      <c r="B131" s="188"/>
      <c r="C131" s="188"/>
      <c r="D131" s="188"/>
      <c r="E131" s="532"/>
      <c r="F131" s="188"/>
      <c r="G131" s="188"/>
      <c r="H131" s="188"/>
      <c r="I131" s="188"/>
      <c r="J131" s="188"/>
      <c r="K131" s="188"/>
      <c r="L131" s="39"/>
      <c r="M131" s="39"/>
      <c r="N131" s="39"/>
      <c r="O131" s="39"/>
      <c r="P131" s="195"/>
    </row>
    <row r="132" spans="1:16" s="194" customFormat="1" ht="20.25" customHeight="1">
      <c r="A132" s="39"/>
      <c r="B132" s="188"/>
      <c r="C132" s="188"/>
      <c r="D132" s="188"/>
      <c r="E132" s="532"/>
      <c r="F132" s="188"/>
      <c r="G132" s="188"/>
      <c r="H132" s="188"/>
      <c r="I132" s="188"/>
      <c r="J132" s="188"/>
      <c r="K132" s="188"/>
      <c r="L132" s="39"/>
      <c r="M132" s="39"/>
      <c r="N132" s="39"/>
      <c r="O132" s="39"/>
      <c r="P132" s="195"/>
    </row>
    <row r="133" spans="1:16" s="194" customFormat="1" ht="20.25" customHeight="1">
      <c r="A133" s="39"/>
      <c r="B133" s="188"/>
      <c r="C133" s="188"/>
      <c r="D133" s="188"/>
      <c r="E133" s="532"/>
      <c r="F133" s="188"/>
      <c r="G133" s="188"/>
      <c r="H133" s="188"/>
      <c r="I133" s="188"/>
      <c r="J133" s="188"/>
      <c r="K133" s="188"/>
      <c r="L133" s="39"/>
      <c r="M133" s="39"/>
      <c r="N133" s="39"/>
      <c r="O133" s="39"/>
      <c r="P133" s="195"/>
    </row>
    <row r="134" spans="1:16" s="194" customFormat="1" ht="20.25" customHeight="1">
      <c r="A134" s="39"/>
      <c r="B134" s="188"/>
      <c r="C134" s="188"/>
      <c r="D134" s="188"/>
      <c r="E134" s="532"/>
      <c r="F134" s="188"/>
      <c r="G134" s="188"/>
      <c r="H134" s="188"/>
      <c r="I134" s="188"/>
      <c r="J134" s="188"/>
      <c r="K134" s="188"/>
      <c r="L134" s="39"/>
      <c r="M134" s="39"/>
      <c r="N134" s="39"/>
      <c r="O134" s="39"/>
      <c r="P134" s="195"/>
    </row>
    <row r="135" spans="1:16" s="194" customFormat="1" ht="20.25" customHeight="1">
      <c r="A135" s="39"/>
      <c r="B135" s="188"/>
      <c r="C135" s="188"/>
      <c r="D135" s="188"/>
      <c r="E135" s="532"/>
      <c r="F135" s="188"/>
      <c r="G135" s="188"/>
      <c r="H135" s="188"/>
      <c r="I135" s="188"/>
      <c r="J135" s="188"/>
      <c r="K135" s="188"/>
      <c r="L135" s="39"/>
      <c r="M135" s="39"/>
      <c r="N135" s="39"/>
      <c r="O135" s="39"/>
      <c r="P135" s="195"/>
    </row>
    <row r="136" spans="1:16" s="194" customFormat="1" ht="20.25" customHeight="1">
      <c r="A136" s="39"/>
      <c r="B136" s="188"/>
      <c r="C136" s="188"/>
      <c r="D136" s="188"/>
      <c r="E136" s="532"/>
      <c r="F136" s="188"/>
      <c r="G136" s="188"/>
      <c r="H136" s="188"/>
      <c r="I136" s="188"/>
      <c r="J136" s="188"/>
      <c r="K136" s="188"/>
      <c r="L136" s="39"/>
      <c r="M136" s="39"/>
      <c r="N136" s="39"/>
      <c r="O136" s="39"/>
      <c r="P136" s="195"/>
    </row>
    <row r="137" spans="1:16" s="194" customFormat="1" ht="20.25" customHeight="1">
      <c r="A137" s="39"/>
      <c r="B137" s="188"/>
      <c r="C137" s="188"/>
      <c r="D137" s="188"/>
      <c r="E137" s="532"/>
      <c r="F137" s="188"/>
      <c r="G137" s="188"/>
      <c r="H137" s="188"/>
      <c r="I137" s="188"/>
      <c r="J137" s="188"/>
      <c r="K137" s="188"/>
      <c r="L137" s="39"/>
      <c r="M137" s="39"/>
      <c r="N137" s="39"/>
      <c r="O137" s="39"/>
      <c r="P137" s="195"/>
    </row>
    <row r="138" spans="1:16" s="194" customFormat="1" ht="20.25" customHeight="1">
      <c r="A138" s="39"/>
      <c r="B138" s="188"/>
      <c r="C138" s="188"/>
      <c r="D138" s="188"/>
      <c r="E138" s="532"/>
      <c r="F138" s="188"/>
      <c r="G138" s="188"/>
      <c r="H138" s="188"/>
      <c r="I138" s="188"/>
      <c r="J138" s="188"/>
      <c r="K138" s="188"/>
      <c r="L138" s="39"/>
      <c r="M138" s="39"/>
      <c r="N138" s="39"/>
      <c r="O138" s="39"/>
      <c r="P138" s="195"/>
    </row>
    <row r="139" spans="1:16" s="194" customFormat="1" ht="20.25" customHeight="1">
      <c r="A139" s="39"/>
      <c r="B139" s="188"/>
      <c r="C139" s="188"/>
      <c r="D139" s="188"/>
      <c r="E139" s="532"/>
      <c r="F139" s="188"/>
      <c r="G139" s="188"/>
      <c r="H139" s="188"/>
      <c r="I139" s="188"/>
      <c r="J139" s="188"/>
      <c r="K139" s="188"/>
      <c r="L139" s="39"/>
      <c r="M139" s="39"/>
      <c r="N139" s="39"/>
      <c r="O139" s="39"/>
      <c r="P139" s="195"/>
    </row>
    <row r="140" spans="1:16" s="194" customFormat="1" ht="20.25" customHeight="1">
      <c r="A140" s="39"/>
      <c r="B140" s="188"/>
      <c r="C140" s="188"/>
      <c r="D140" s="188"/>
      <c r="E140" s="532"/>
      <c r="F140" s="188"/>
      <c r="G140" s="188"/>
      <c r="H140" s="188"/>
      <c r="I140" s="188"/>
      <c r="J140" s="188"/>
      <c r="K140" s="188"/>
      <c r="L140" s="39"/>
      <c r="M140" s="39"/>
      <c r="N140" s="39"/>
      <c r="O140" s="39"/>
      <c r="P140" s="195"/>
    </row>
    <row r="141" spans="1:16" s="194" customFormat="1" ht="20.25" customHeight="1">
      <c r="A141" s="39"/>
      <c r="B141" s="188"/>
      <c r="C141" s="188"/>
      <c r="D141" s="188"/>
      <c r="E141" s="532"/>
      <c r="F141" s="188"/>
      <c r="G141" s="188"/>
      <c r="H141" s="188"/>
      <c r="I141" s="188"/>
      <c r="J141" s="188"/>
      <c r="K141" s="188"/>
      <c r="L141" s="39"/>
      <c r="M141" s="39"/>
      <c r="N141" s="39"/>
      <c r="O141" s="39"/>
      <c r="P141" s="195"/>
    </row>
    <row r="142" spans="1:16" s="194" customFormat="1" ht="20.25" customHeight="1">
      <c r="A142" s="39"/>
      <c r="B142" s="188"/>
      <c r="C142" s="188"/>
      <c r="D142" s="188"/>
      <c r="E142" s="532"/>
      <c r="F142" s="188"/>
      <c r="G142" s="188"/>
      <c r="H142" s="188"/>
      <c r="I142" s="188"/>
      <c r="J142" s="188"/>
      <c r="K142" s="188"/>
      <c r="L142" s="39"/>
      <c r="M142" s="39"/>
      <c r="N142" s="39"/>
      <c r="O142" s="39"/>
      <c r="P142" s="195"/>
    </row>
    <row r="143" spans="1:16" s="194" customFormat="1" ht="20.25" customHeight="1">
      <c r="A143" s="39"/>
      <c r="B143" s="188"/>
      <c r="C143" s="188"/>
      <c r="D143" s="188"/>
      <c r="E143" s="532"/>
      <c r="F143" s="188"/>
      <c r="G143" s="188"/>
      <c r="H143" s="188"/>
      <c r="I143" s="188"/>
      <c r="J143" s="188"/>
      <c r="K143" s="188"/>
      <c r="L143" s="39"/>
      <c r="M143" s="39"/>
      <c r="N143" s="39"/>
      <c r="O143" s="39"/>
      <c r="P143" s="195"/>
    </row>
    <row r="144" spans="1:16" s="194" customFormat="1" ht="20.25" customHeight="1">
      <c r="A144" s="39"/>
      <c r="B144" s="188"/>
      <c r="C144" s="188"/>
      <c r="D144" s="188"/>
      <c r="E144" s="532"/>
      <c r="F144" s="188"/>
      <c r="G144" s="188"/>
      <c r="H144" s="188"/>
      <c r="I144" s="188"/>
      <c r="J144" s="188"/>
      <c r="K144" s="188"/>
      <c r="L144" s="39"/>
      <c r="M144" s="39"/>
      <c r="N144" s="39"/>
      <c r="O144" s="39"/>
      <c r="P144" s="195"/>
    </row>
    <row r="145" spans="1:16" s="194" customFormat="1" ht="20.25" customHeight="1">
      <c r="A145" s="39"/>
      <c r="B145" s="188"/>
      <c r="C145" s="188"/>
      <c r="D145" s="188"/>
      <c r="E145" s="532"/>
      <c r="F145" s="188"/>
      <c r="G145" s="188"/>
      <c r="H145" s="188"/>
      <c r="I145" s="188"/>
      <c r="J145" s="188"/>
      <c r="K145" s="188"/>
      <c r="L145" s="39"/>
      <c r="M145" s="39"/>
      <c r="N145" s="39"/>
      <c r="O145" s="39"/>
      <c r="P145" s="195"/>
    </row>
    <row r="146" spans="1:16" s="194" customFormat="1" ht="20.25" customHeight="1">
      <c r="A146" s="39"/>
      <c r="B146" s="188"/>
      <c r="C146" s="188"/>
      <c r="D146" s="188"/>
      <c r="E146" s="532"/>
      <c r="F146" s="188"/>
      <c r="G146" s="188"/>
      <c r="H146" s="188"/>
      <c r="I146" s="188"/>
      <c r="J146" s="188"/>
      <c r="K146" s="188"/>
      <c r="L146" s="39"/>
      <c r="M146" s="39"/>
      <c r="N146" s="39"/>
      <c r="O146" s="39"/>
      <c r="P146" s="195"/>
    </row>
    <row r="147" spans="1:16" s="194" customFormat="1" ht="20.25" customHeight="1">
      <c r="A147" s="39"/>
      <c r="B147" s="188"/>
      <c r="C147" s="188"/>
      <c r="D147" s="188"/>
      <c r="E147" s="532"/>
      <c r="F147" s="188"/>
      <c r="G147" s="188"/>
      <c r="H147" s="188"/>
      <c r="I147" s="188"/>
      <c r="J147" s="188"/>
      <c r="K147" s="188"/>
      <c r="L147" s="39"/>
      <c r="M147" s="39"/>
      <c r="N147" s="39"/>
      <c r="O147" s="39"/>
      <c r="P147" s="195"/>
    </row>
    <row r="148" spans="1:16" s="194" customFormat="1" ht="20.25" customHeight="1">
      <c r="A148" s="39"/>
      <c r="B148" s="188"/>
      <c r="C148" s="188"/>
      <c r="D148" s="188"/>
      <c r="E148" s="532"/>
      <c r="F148" s="188"/>
      <c r="G148" s="188"/>
      <c r="H148" s="188"/>
      <c r="I148" s="188"/>
      <c r="J148" s="188"/>
      <c r="K148" s="188"/>
      <c r="L148" s="39"/>
      <c r="M148" s="39"/>
      <c r="N148" s="39"/>
      <c r="O148" s="39"/>
      <c r="P148" s="195"/>
    </row>
    <row r="149" spans="1:16" s="194" customFormat="1" ht="20.25" customHeight="1">
      <c r="A149" s="39"/>
      <c r="B149" s="188"/>
      <c r="C149" s="188"/>
      <c r="D149" s="188"/>
      <c r="E149" s="532"/>
      <c r="F149" s="188"/>
      <c r="G149" s="188"/>
      <c r="H149" s="188"/>
      <c r="I149" s="188"/>
      <c r="J149" s="188"/>
      <c r="K149" s="188"/>
      <c r="L149" s="39"/>
      <c r="M149" s="39"/>
      <c r="N149" s="39"/>
      <c r="O149" s="39"/>
      <c r="P149" s="195"/>
    </row>
    <row r="150" spans="1:16" s="194" customFormat="1" ht="20.25" customHeight="1">
      <c r="A150" s="39"/>
      <c r="B150" s="188"/>
      <c r="C150" s="188"/>
      <c r="D150" s="188"/>
      <c r="E150" s="532"/>
      <c r="F150" s="188"/>
      <c r="G150" s="188"/>
      <c r="H150" s="188"/>
      <c r="I150" s="188"/>
      <c r="J150" s="188"/>
      <c r="K150" s="188"/>
      <c r="L150" s="39"/>
      <c r="M150" s="39"/>
      <c r="N150" s="39"/>
      <c r="O150" s="39"/>
      <c r="P150" s="195"/>
    </row>
    <row r="151" spans="1:16" s="194" customFormat="1" ht="20.25" customHeight="1">
      <c r="A151" s="39"/>
      <c r="B151" s="188"/>
      <c r="C151" s="188"/>
      <c r="D151" s="188"/>
      <c r="E151" s="532"/>
      <c r="F151" s="188"/>
      <c r="G151" s="188"/>
      <c r="H151" s="188"/>
      <c r="I151" s="188"/>
      <c r="J151" s="188"/>
      <c r="K151" s="188"/>
      <c r="L151" s="39"/>
      <c r="M151" s="39"/>
      <c r="N151" s="39"/>
      <c r="O151" s="39"/>
      <c r="P151" s="195"/>
    </row>
    <row r="152" spans="1:16" s="194" customFormat="1" ht="20.25" customHeight="1">
      <c r="A152" s="39"/>
      <c r="B152" s="188"/>
      <c r="C152" s="188"/>
      <c r="D152" s="188"/>
      <c r="E152" s="532"/>
      <c r="F152" s="188"/>
      <c r="G152" s="188"/>
      <c r="H152" s="188"/>
      <c r="I152" s="188"/>
      <c r="J152" s="188"/>
      <c r="K152" s="188"/>
      <c r="L152" s="39"/>
      <c r="M152" s="39"/>
      <c r="N152" s="39"/>
      <c r="O152" s="39"/>
      <c r="P152" s="195"/>
    </row>
    <row r="153" spans="1:16" s="194" customFormat="1" ht="20.25" customHeight="1">
      <c r="A153" s="39"/>
      <c r="B153" s="188"/>
      <c r="C153" s="188"/>
      <c r="D153" s="188"/>
      <c r="E153" s="532"/>
      <c r="F153" s="188"/>
      <c r="G153" s="188"/>
      <c r="H153" s="188"/>
      <c r="I153" s="188"/>
      <c r="J153" s="188"/>
      <c r="K153" s="188"/>
      <c r="L153" s="39"/>
      <c r="M153" s="39"/>
      <c r="N153" s="39"/>
      <c r="O153" s="39"/>
      <c r="P153" s="195"/>
    </row>
    <row r="154" spans="1:16" s="194" customFormat="1" ht="20.25" customHeight="1">
      <c r="A154" s="39"/>
      <c r="B154" s="188"/>
      <c r="C154" s="188"/>
      <c r="D154" s="188"/>
      <c r="E154" s="532"/>
      <c r="F154" s="188"/>
      <c r="G154" s="188"/>
      <c r="H154" s="188"/>
      <c r="I154" s="188"/>
      <c r="J154" s="188"/>
      <c r="K154" s="188"/>
      <c r="L154" s="39"/>
      <c r="M154" s="39"/>
      <c r="N154" s="39"/>
      <c r="O154" s="39"/>
      <c r="P154" s="195"/>
    </row>
    <row r="155" spans="1:16" s="194" customFormat="1" ht="20.25" customHeight="1">
      <c r="A155" s="39"/>
      <c r="B155" s="188"/>
      <c r="C155" s="188"/>
      <c r="D155" s="188"/>
      <c r="E155" s="532"/>
      <c r="F155" s="188"/>
      <c r="G155" s="188"/>
      <c r="H155" s="188"/>
      <c r="I155" s="188"/>
      <c r="J155" s="188"/>
      <c r="K155" s="188"/>
      <c r="L155" s="39"/>
      <c r="M155" s="39"/>
      <c r="N155" s="39"/>
      <c r="O155" s="39"/>
      <c r="P155" s="195"/>
    </row>
    <row r="156" spans="1:16" s="194" customFormat="1" ht="20.25" customHeight="1">
      <c r="A156" s="39"/>
      <c r="B156" s="188"/>
      <c r="C156" s="188"/>
      <c r="D156" s="188"/>
      <c r="E156" s="532"/>
      <c r="F156" s="188"/>
      <c r="G156" s="188"/>
      <c r="H156" s="188"/>
      <c r="I156" s="188"/>
      <c r="J156" s="188"/>
      <c r="K156" s="188"/>
      <c r="L156" s="39"/>
      <c r="M156" s="39"/>
      <c r="N156" s="39"/>
      <c r="O156" s="39"/>
      <c r="P156" s="195"/>
    </row>
    <row r="157" spans="1:16" s="194" customFormat="1" ht="20.25" customHeight="1">
      <c r="A157" s="39"/>
      <c r="B157" s="188"/>
      <c r="C157" s="188"/>
      <c r="D157" s="188"/>
      <c r="E157" s="532"/>
      <c r="F157" s="188"/>
      <c r="G157" s="188"/>
      <c r="H157" s="188"/>
      <c r="I157" s="188"/>
      <c r="J157" s="188"/>
      <c r="K157" s="188"/>
      <c r="L157" s="39"/>
      <c r="M157" s="39"/>
      <c r="N157" s="39"/>
      <c r="O157" s="39"/>
      <c r="P157" s="195"/>
    </row>
    <row r="158" spans="1:16" s="194" customFormat="1" ht="20.25" customHeight="1">
      <c r="A158" s="39"/>
      <c r="B158" s="188"/>
      <c r="C158" s="188"/>
      <c r="D158" s="188"/>
      <c r="E158" s="532"/>
      <c r="F158" s="188"/>
      <c r="G158" s="188"/>
      <c r="H158" s="188"/>
      <c r="I158" s="188"/>
      <c r="J158" s="188"/>
      <c r="K158" s="188"/>
      <c r="L158" s="39"/>
      <c r="M158" s="39"/>
      <c r="N158" s="39"/>
      <c r="O158" s="39"/>
      <c r="P158" s="195"/>
    </row>
    <row r="159" spans="1:16" s="194" customFormat="1" ht="20.25" customHeight="1">
      <c r="A159" s="39"/>
      <c r="B159" s="188"/>
      <c r="C159" s="188"/>
      <c r="D159" s="188"/>
      <c r="E159" s="532"/>
      <c r="F159" s="188"/>
      <c r="G159" s="188"/>
      <c r="H159" s="188"/>
      <c r="I159" s="188"/>
      <c r="J159" s="188"/>
      <c r="K159" s="188"/>
      <c r="L159" s="39"/>
      <c r="M159" s="39"/>
      <c r="N159" s="39"/>
      <c r="O159" s="39"/>
      <c r="P159" s="195"/>
    </row>
    <row r="160" spans="1:16" s="194" customFormat="1" ht="20.25" customHeight="1">
      <c r="A160" s="39"/>
      <c r="B160" s="188"/>
      <c r="C160" s="188"/>
      <c r="D160" s="188"/>
      <c r="E160" s="532"/>
      <c r="F160" s="188"/>
      <c r="G160" s="188"/>
      <c r="H160" s="188"/>
      <c r="I160" s="188"/>
      <c r="J160" s="188"/>
      <c r="K160" s="188"/>
      <c r="L160" s="39"/>
      <c r="M160" s="39"/>
      <c r="N160" s="39"/>
      <c r="O160" s="39"/>
      <c r="P160" s="195"/>
    </row>
    <row r="161" spans="1:16" s="194" customFormat="1" ht="20.25" customHeight="1">
      <c r="A161" s="39"/>
      <c r="B161" s="188"/>
      <c r="C161" s="188"/>
      <c r="D161" s="188"/>
      <c r="E161" s="532"/>
      <c r="F161" s="188"/>
      <c r="G161" s="188"/>
      <c r="H161" s="188"/>
      <c r="I161" s="188"/>
      <c r="J161" s="188"/>
      <c r="K161" s="188"/>
      <c r="L161" s="39"/>
      <c r="M161" s="39"/>
      <c r="N161" s="39"/>
      <c r="O161" s="39"/>
      <c r="P161" s="195"/>
    </row>
    <row r="162" spans="1:16" s="194" customFormat="1" ht="20.25" customHeight="1">
      <c r="A162" s="39"/>
      <c r="B162" s="188"/>
      <c r="C162" s="188"/>
      <c r="D162" s="188"/>
      <c r="E162" s="532"/>
      <c r="F162" s="188"/>
      <c r="G162" s="188"/>
      <c r="H162" s="188"/>
      <c r="I162" s="188"/>
      <c r="J162" s="188"/>
      <c r="K162" s="188"/>
      <c r="L162" s="39"/>
      <c r="M162" s="39"/>
      <c r="N162" s="39"/>
      <c r="O162" s="39"/>
      <c r="P162" s="195"/>
    </row>
    <row r="163" spans="1:16" s="194" customFormat="1" ht="20.25" customHeight="1">
      <c r="A163" s="39"/>
      <c r="B163" s="188"/>
      <c r="C163" s="188"/>
      <c r="D163" s="188"/>
      <c r="E163" s="532"/>
      <c r="F163" s="188"/>
      <c r="G163" s="188"/>
      <c r="H163" s="188"/>
      <c r="I163" s="188"/>
      <c r="J163" s="188"/>
      <c r="K163" s="188"/>
      <c r="L163" s="39"/>
      <c r="M163" s="39"/>
      <c r="N163" s="39"/>
      <c r="O163" s="39"/>
      <c r="P163" s="195"/>
    </row>
    <row r="164" spans="1:16" s="194" customFormat="1" ht="20.25" customHeight="1">
      <c r="A164" s="39"/>
      <c r="B164" s="188"/>
      <c r="C164" s="188"/>
      <c r="D164" s="188"/>
      <c r="E164" s="532"/>
      <c r="F164" s="188"/>
      <c r="G164" s="188"/>
      <c r="H164" s="188"/>
      <c r="I164" s="188"/>
      <c r="J164" s="188"/>
      <c r="K164" s="188"/>
      <c r="L164" s="39"/>
      <c r="M164" s="39"/>
      <c r="N164" s="39"/>
      <c r="O164" s="39"/>
      <c r="P164" s="195"/>
    </row>
    <row r="165" spans="1:16" s="194" customFormat="1" ht="20.25" customHeight="1">
      <c r="A165" s="39"/>
      <c r="B165" s="188"/>
      <c r="C165" s="188"/>
      <c r="D165" s="188"/>
      <c r="E165" s="532"/>
      <c r="F165" s="188"/>
      <c r="G165" s="188"/>
      <c r="H165" s="188"/>
      <c r="I165" s="188"/>
      <c r="J165" s="188"/>
      <c r="K165" s="188"/>
      <c r="L165" s="39"/>
      <c r="M165" s="39"/>
      <c r="N165" s="39"/>
      <c r="O165" s="39"/>
      <c r="P165" s="195"/>
    </row>
    <row r="166" spans="1:16" s="194" customFormat="1" ht="20.25" customHeight="1">
      <c r="A166" s="39"/>
      <c r="B166" s="188"/>
      <c r="C166" s="188"/>
      <c r="D166" s="188"/>
      <c r="E166" s="532"/>
      <c r="F166" s="188"/>
      <c r="G166" s="188"/>
      <c r="H166" s="188"/>
      <c r="I166" s="188"/>
      <c r="J166" s="188"/>
      <c r="K166" s="188"/>
      <c r="L166" s="39"/>
      <c r="M166" s="39"/>
      <c r="N166" s="39"/>
      <c r="O166" s="39"/>
      <c r="P166" s="195"/>
    </row>
    <row r="167" spans="1:16" s="194" customFormat="1" ht="20.25" customHeight="1">
      <c r="A167" s="39"/>
      <c r="B167" s="188"/>
      <c r="C167" s="188"/>
      <c r="D167" s="188"/>
      <c r="E167" s="532"/>
      <c r="F167" s="188"/>
      <c r="G167" s="188"/>
      <c r="H167" s="188"/>
      <c r="I167" s="188"/>
      <c r="J167" s="188"/>
      <c r="K167" s="188"/>
      <c r="L167" s="39"/>
      <c r="M167" s="39"/>
      <c r="N167" s="39"/>
      <c r="O167" s="39"/>
      <c r="P167" s="195"/>
    </row>
    <row r="168" spans="1:16" s="194" customFormat="1" ht="20.25" customHeight="1">
      <c r="A168" s="39"/>
      <c r="B168" s="188"/>
      <c r="C168" s="188"/>
      <c r="D168" s="188"/>
      <c r="E168" s="532"/>
      <c r="F168" s="188"/>
      <c r="G168" s="188"/>
      <c r="H168" s="188"/>
      <c r="I168" s="188"/>
      <c r="J168" s="188"/>
      <c r="K168" s="188"/>
      <c r="L168" s="39"/>
      <c r="M168" s="39"/>
      <c r="N168" s="39"/>
      <c r="O168" s="39"/>
      <c r="P168" s="195"/>
    </row>
    <row r="169" spans="1:16" s="194" customFormat="1" ht="20.25" customHeight="1">
      <c r="A169" s="39"/>
      <c r="B169" s="188"/>
      <c r="C169" s="188"/>
      <c r="D169" s="188"/>
      <c r="E169" s="532"/>
      <c r="F169" s="188"/>
      <c r="G169" s="188"/>
      <c r="H169" s="188"/>
      <c r="I169" s="188"/>
      <c r="J169" s="188"/>
      <c r="K169" s="188"/>
      <c r="L169" s="39"/>
      <c r="M169" s="39"/>
      <c r="N169" s="39"/>
      <c r="O169" s="39"/>
      <c r="P169" s="195"/>
    </row>
    <row r="170" spans="1:16" s="194" customFormat="1" ht="20.25" customHeight="1">
      <c r="A170" s="39"/>
      <c r="B170" s="188"/>
      <c r="C170" s="188"/>
      <c r="D170" s="188"/>
      <c r="E170" s="532"/>
      <c r="F170" s="188"/>
      <c r="G170" s="188"/>
      <c r="H170" s="188"/>
      <c r="I170" s="188"/>
      <c r="J170" s="188"/>
      <c r="K170" s="188"/>
      <c r="L170" s="39"/>
      <c r="M170" s="39"/>
      <c r="N170" s="39"/>
      <c r="O170" s="39"/>
      <c r="P170" s="195"/>
    </row>
    <row r="171" spans="1:16" s="194" customFormat="1" ht="20.25" customHeight="1">
      <c r="A171" s="39"/>
      <c r="B171" s="188"/>
      <c r="C171" s="188"/>
      <c r="D171" s="188"/>
      <c r="E171" s="532"/>
      <c r="F171" s="188"/>
      <c r="G171" s="188"/>
      <c r="H171" s="188"/>
      <c r="I171" s="188"/>
      <c r="J171" s="188"/>
      <c r="K171" s="188"/>
      <c r="L171" s="39"/>
      <c r="M171" s="39"/>
      <c r="N171" s="39"/>
      <c r="O171" s="39"/>
      <c r="P171" s="195"/>
    </row>
    <row r="172" spans="1:16" s="194" customFormat="1" ht="20.25" customHeight="1">
      <c r="A172" s="39"/>
      <c r="B172" s="188"/>
      <c r="C172" s="188"/>
      <c r="D172" s="188"/>
      <c r="E172" s="532"/>
      <c r="F172" s="188"/>
      <c r="G172" s="188"/>
      <c r="H172" s="188"/>
      <c r="I172" s="188"/>
      <c r="J172" s="188"/>
      <c r="K172" s="188"/>
      <c r="L172" s="39"/>
      <c r="M172" s="39"/>
      <c r="N172" s="39"/>
      <c r="O172" s="39"/>
      <c r="P172" s="195"/>
    </row>
    <row r="173" spans="1:16" s="194" customFormat="1" ht="20.25" customHeight="1">
      <c r="A173" s="39"/>
      <c r="B173" s="188"/>
      <c r="C173" s="188"/>
      <c r="D173" s="188"/>
      <c r="E173" s="532"/>
      <c r="F173" s="188"/>
      <c r="G173" s="188"/>
      <c r="H173" s="188"/>
      <c r="I173" s="188"/>
      <c r="J173" s="188"/>
      <c r="K173" s="188"/>
      <c r="L173" s="39"/>
      <c r="M173" s="39"/>
      <c r="N173" s="39"/>
      <c r="O173" s="39"/>
      <c r="P173" s="195"/>
    </row>
    <row r="174" spans="1:16" s="194" customFormat="1" ht="20.25" customHeight="1">
      <c r="A174" s="39"/>
      <c r="B174" s="188"/>
      <c r="C174" s="188"/>
      <c r="D174" s="188"/>
      <c r="E174" s="532"/>
      <c r="F174" s="188"/>
      <c r="G174" s="188"/>
      <c r="H174" s="188"/>
      <c r="I174" s="188"/>
      <c r="J174" s="188"/>
      <c r="K174" s="188"/>
      <c r="L174" s="39"/>
      <c r="M174" s="39"/>
      <c r="N174" s="39"/>
      <c r="O174" s="39"/>
      <c r="P174" s="195"/>
    </row>
    <row r="175" spans="1:16" s="194" customFormat="1" ht="20.25" customHeight="1">
      <c r="A175" s="39"/>
      <c r="B175" s="188"/>
      <c r="C175" s="188"/>
      <c r="D175" s="188"/>
      <c r="E175" s="532"/>
      <c r="F175" s="188"/>
      <c r="G175" s="188"/>
      <c r="H175" s="188"/>
      <c r="I175" s="188"/>
      <c r="J175" s="188"/>
      <c r="K175" s="188"/>
      <c r="L175" s="39"/>
      <c r="M175" s="39"/>
      <c r="N175" s="39"/>
      <c r="O175" s="39"/>
      <c r="P175" s="195"/>
    </row>
    <row r="176" spans="1:16" s="194" customFormat="1" ht="20.25" customHeight="1">
      <c r="A176" s="39"/>
      <c r="B176" s="188"/>
      <c r="C176" s="188"/>
      <c r="D176" s="188"/>
      <c r="E176" s="532"/>
      <c r="F176" s="188"/>
      <c r="G176" s="188"/>
      <c r="H176" s="188"/>
      <c r="I176" s="188"/>
      <c r="J176" s="188"/>
      <c r="K176" s="188"/>
      <c r="L176" s="39"/>
      <c r="M176" s="39"/>
      <c r="N176" s="39"/>
      <c r="O176" s="39"/>
      <c r="P176" s="195"/>
    </row>
    <row r="177" spans="1:16" s="194" customFormat="1" ht="20.25" customHeight="1">
      <c r="A177" s="39"/>
      <c r="B177" s="188"/>
      <c r="C177" s="188"/>
      <c r="D177" s="188"/>
      <c r="E177" s="532"/>
      <c r="F177" s="188"/>
      <c r="G177" s="188"/>
      <c r="H177" s="188"/>
      <c r="I177" s="188"/>
      <c r="J177" s="188"/>
      <c r="K177" s="188"/>
      <c r="L177" s="39"/>
      <c r="M177" s="39"/>
      <c r="N177" s="39"/>
      <c r="O177" s="39"/>
      <c r="P177" s="195"/>
    </row>
    <row r="178" spans="1:16" s="194" customFormat="1" ht="20.25" customHeight="1">
      <c r="A178" s="39"/>
      <c r="B178" s="188"/>
      <c r="C178" s="188"/>
      <c r="D178" s="188"/>
      <c r="E178" s="532"/>
      <c r="F178" s="188"/>
      <c r="G178" s="188"/>
      <c r="H178" s="188"/>
      <c r="I178" s="188"/>
      <c r="J178" s="188"/>
      <c r="K178" s="188"/>
      <c r="L178" s="39"/>
      <c r="M178" s="39"/>
      <c r="N178" s="39"/>
      <c r="O178" s="39"/>
      <c r="P178" s="195"/>
    </row>
    <row r="179" spans="1:16" s="194" customFormat="1" ht="20.25" customHeight="1">
      <c r="A179" s="39"/>
      <c r="B179" s="188"/>
      <c r="C179" s="188"/>
      <c r="D179" s="188"/>
      <c r="E179" s="532"/>
      <c r="F179" s="188"/>
      <c r="G179" s="188"/>
      <c r="H179" s="188"/>
      <c r="I179" s="188"/>
      <c r="J179" s="188"/>
      <c r="K179" s="188"/>
      <c r="L179" s="39"/>
      <c r="M179" s="39"/>
      <c r="N179" s="39"/>
      <c r="O179" s="39"/>
      <c r="P179" s="195"/>
    </row>
    <row r="180" spans="1:16" s="194" customFormat="1" ht="20.25" customHeight="1">
      <c r="A180" s="39"/>
      <c r="B180" s="188"/>
      <c r="C180" s="188"/>
      <c r="D180" s="188"/>
      <c r="E180" s="532"/>
      <c r="F180" s="188"/>
      <c r="G180" s="188"/>
      <c r="H180" s="188"/>
      <c r="I180" s="188"/>
      <c r="J180" s="188"/>
      <c r="K180" s="188"/>
      <c r="L180" s="39"/>
      <c r="M180" s="39"/>
      <c r="N180" s="39"/>
      <c r="O180" s="39"/>
      <c r="P180" s="195"/>
    </row>
    <row r="181" spans="1:16" s="194" customFormat="1" ht="20.25" customHeight="1">
      <c r="A181" s="39"/>
      <c r="B181" s="188"/>
      <c r="C181" s="188"/>
      <c r="D181" s="188"/>
      <c r="E181" s="532"/>
      <c r="F181" s="188"/>
      <c r="G181" s="188"/>
      <c r="H181" s="188"/>
      <c r="I181" s="188"/>
      <c r="J181" s="188"/>
      <c r="K181" s="188"/>
      <c r="L181" s="39"/>
      <c r="M181" s="39"/>
      <c r="N181" s="39"/>
      <c r="O181" s="39"/>
      <c r="P181" s="195"/>
    </row>
    <row r="182" spans="1:16" s="194" customFormat="1" ht="20.25" customHeight="1">
      <c r="A182" s="39"/>
      <c r="B182" s="188"/>
      <c r="C182" s="188"/>
      <c r="D182" s="188"/>
      <c r="E182" s="532"/>
      <c r="F182" s="188"/>
      <c r="G182" s="188"/>
      <c r="H182" s="188"/>
      <c r="I182" s="188"/>
      <c r="J182" s="188"/>
      <c r="K182" s="188"/>
      <c r="L182" s="39"/>
      <c r="M182" s="39"/>
      <c r="N182" s="39"/>
      <c r="O182" s="39"/>
      <c r="P182" s="195"/>
    </row>
    <row r="183" spans="1:16" s="194" customFormat="1" ht="20.25" customHeight="1">
      <c r="A183" s="39"/>
      <c r="B183" s="188"/>
      <c r="C183" s="188"/>
      <c r="D183" s="188"/>
      <c r="E183" s="532"/>
      <c r="F183" s="188"/>
      <c r="G183" s="188"/>
      <c r="H183" s="188"/>
      <c r="I183" s="188"/>
      <c r="J183" s="188"/>
      <c r="K183" s="188"/>
      <c r="L183" s="39"/>
      <c r="M183" s="39"/>
      <c r="N183" s="39"/>
      <c r="O183" s="39"/>
      <c r="P183" s="195"/>
    </row>
    <row r="184" spans="1:16" s="194" customFormat="1" ht="20.25" customHeight="1">
      <c r="A184" s="39"/>
      <c r="B184" s="188"/>
      <c r="C184" s="188"/>
      <c r="D184" s="188"/>
      <c r="E184" s="532"/>
      <c r="F184" s="188"/>
      <c r="G184" s="188"/>
      <c r="H184" s="188"/>
      <c r="I184" s="188"/>
      <c r="J184" s="188"/>
      <c r="K184" s="188"/>
      <c r="L184" s="39"/>
      <c r="M184" s="39"/>
      <c r="N184" s="39"/>
      <c r="O184" s="39"/>
      <c r="P184" s="195"/>
    </row>
    <row r="185" spans="1:16" s="194" customFormat="1" ht="20.25" customHeight="1">
      <c r="A185" s="39"/>
      <c r="B185" s="188"/>
      <c r="C185" s="188"/>
      <c r="D185" s="188"/>
      <c r="E185" s="532"/>
      <c r="F185" s="188"/>
      <c r="G185" s="188"/>
      <c r="H185" s="188"/>
      <c r="I185" s="188"/>
      <c r="J185" s="188"/>
      <c r="K185" s="188"/>
      <c r="L185" s="39"/>
      <c r="M185" s="39"/>
      <c r="N185" s="39"/>
      <c r="O185" s="39"/>
      <c r="P185" s="195"/>
    </row>
    <row r="186" spans="1:16" s="194" customFormat="1" ht="20.25" customHeight="1">
      <c r="A186" s="39"/>
      <c r="B186" s="188"/>
      <c r="C186" s="188"/>
      <c r="D186" s="188"/>
      <c r="E186" s="532"/>
      <c r="F186" s="188"/>
      <c r="G186" s="188"/>
      <c r="H186" s="188"/>
      <c r="I186" s="188"/>
      <c r="J186" s="188"/>
      <c r="K186" s="188"/>
      <c r="L186" s="39"/>
      <c r="M186" s="39"/>
      <c r="N186" s="39"/>
      <c r="O186" s="39"/>
      <c r="P186" s="195"/>
    </row>
    <row r="187" spans="1:16" s="194" customFormat="1" ht="20.25" customHeight="1">
      <c r="A187" s="39"/>
      <c r="B187" s="188"/>
      <c r="C187" s="188"/>
      <c r="D187" s="188"/>
      <c r="E187" s="532"/>
      <c r="F187" s="188"/>
      <c r="G187" s="188"/>
      <c r="H187" s="188"/>
      <c r="I187" s="188"/>
      <c r="J187" s="188"/>
      <c r="K187" s="188"/>
      <c r="L187" s="39"/>
      <c r="M187" s="39"/>
      <c r="N187" s="39"/>
      <c r="O187" s="39"/>
      <c r="P187" s="195"/>
    </row>
    <row r="188" spans="1:16" s="194" customFormat="1" ht="20.25" customHeight="1">
      <c r="A188" s="39"/>
      <c r="B188" s="188"/>
      <c r="C188" s="188"/>
      <c r="D188" s="188"/>
      <c r="E188" s="532"/>
      <c r="F188" s="188"/>
      <c r="G188" s="188"/>
      <c r="H188" s="188"/>
      <c r="I188" s="188"/>
      <c r="J188" s="188"/>
      <c r="K188" s="188"/>
      <c r="L188" s="39"/>
      <c r="M188" s="39"/>
      <c r="N188" s="39"/>
      <c r="O188" s="39"/>
      <c r="P188" s="195"/>
    </row>
    <row r="189" spans="1:16" s="194" customFormat="1" ht="20.25" customHeight="1">
      <c r="A189" s="39"/>
      <c r="B189" s="188"/>
      <c r="C189" s="188"/>
      <c r="D189" s="188"/>
      <c r="E189" s="532"/>
      <c r="F189" s="188"/>
      <c r="G189" s="188"/>
      <c r="H189" s="188"/>
      <c r="I189" s="188"/>
      <c r="J189" s="188"/>
      <c r="K189" s="188"/>
      <c r="L189" s="39"/>
      <c r="M189" s="39"/>
      <c r="N189" s="39"/>
      <c r="O189" s="39"/>
      <c r="P189" s="195"/>
    </row>
    <row r="190" spans="1:16" s="194" customFormat="1" ht="20.25" customHeight="1">
      <c r="A190" s="39"/>
      <c r="B190" s="188"/>
      <c r="C190" s="188"/>
      <c r="D190" s="188"/>
      <c r="E190" s="532"/>
      <c r="F190" s="188"/>
      <c r="G190" s="188"/>
      <c r="H190" s="188"/>
      <c r="I190" s="188"/>
      <c r="J190" s="188"/>
      <c r="K190" s="188"/>
      <c r="L190" s="39"/>
      <c r="M190" s="39"/>
      <c r="N190" s="39"/>
      <c r="O190" s="39"/>
      <c r="P190" s="195"/>
    </row>
    <row r="191" spans="1:16" s="194" customFormat="1" ht="20.25" customHeight="1">
      <c r="A191" s="39"/>
      <c r="B191" s="188"/>
      <c r="C191" s="188"/>
      <c r="D191" s="188"/>
      <c r="E191" s="532"/>
      <c r="F191" s="188"/>
      <c r="G191" s="188"/>
      <c r="H191" s="188"/>
      <c r="I191" s="188"/>
      <c r="J191" s="188"/>
      <c r="K191" s="188"/>
      <c r="L191" s="39"/>
      <c r="M191" s="39"/>
      <c r="N191" s="39"/>
      <c r="O191" s="39"/>
      <c r="P191" s="195"/>
    </row>
    <row r="192" spans="1:16" s="194" customFormat="1" ht="20.25" customHeight="1">
      <c r="A192" s="39"/>
      <c r="B192" s="188"/>
      <c r="C192" s="188"/>
      <c r="D192" s="188"/>
      <c r="E192" s="532"/>
      <c r="F192" s="188"/>
      <c r="G192" s="188"/>
      <c r="H192" s="188"/>
      <c r="I192" s="188"/>
      <c r="J192" s="188"/>
      <c r="K192" s="188"/>
      <c r="L192" s="39"/>
      <c r="M192" s="39"/>
      <c r="N192" s="39"/>
      <c r="O192" s="39"/>
      <c r="P192" s="195"/>
    </row>
    <row r="193" spans="1:16" s="194" customFormat="1" ht="20.25" customHeight="1">
      <c r="A193" s="39"/>
      <c r="B193" s="188"/>
      <c r="C193" s="188"/>
      <c r="D193" s="188"/>
      <c r="E193" s="532"/>
      <c r="F193" s="188"/>
      <c r="G193" s="188"/>
      <c r="H193" s="188"/>
      <c r="I193" s="188"/>
      <c r="J193" s="188"/>
      <c r="K193" s="188"/>
      <c r="L193" s="39"/>
      <c r="M193" s="39"/>
      <c r="N193" s="39"/>
      <c r="O193" s="39"/>
      <c r="P193" s="195"/>
    </row>
    <row r="194" spans="1:16" s="194" customFormat="1" ht="20.25" customHeight="1">
      <c r="A194" s="39"/>
      <c r="B194" s="188"/>
      <c r="C194" s="188"/>
      <c r="D194" s="188"/>
      <c r="E194" s="532"/>
      <c r="F194" s="188"/>
      <c r="G194" s="188"/>
      <c r="H194" s="188"/>
      <c r="I194" s="188"/>
      <c r="J194" s="188"/>
      <c r="K194" s="188"/>
      <c r="L194" s="39"/>
      <c r="M194" s="39"/>
      <c r="N194" s="39"/>
      <c r="O194" s="39"/>
      <c r="P194" s="195"/>
    </row>
    <row r="195" spans="1:16" s="194" customFormat="1" ht="20.25" customHeight="1">
      <c r="A195" s="39"/>
      <c r="B195" s="188"/>
      <c r="C195" s="188"/>
      <c r="D195" s="188"/>
      <c r="E195" s="532"/>
      <c r="F195" s="188"/>
      <c r="G195" s="188"/>
      <c r="H195" s="188"/>
      <c r="I195" s="188"/>
      <c r="J195" s="188"/>
      <c r="K195" s="188"/>
      <c r="L195" s="39"/>
      <c r="M195" s="39"/>
      <c r="N195" s="39"/>
      <c r="O195" s="39"/>
      <c r="P195" s="195"/>
    </row>
    <row r="196" spans="1:16" s="194" customFormat="1" ht="20.25" customHeight="1">
      <c r="A196" s="39"/>
      <c r="B196" s="188"/>
      <c r="C196" s="188"/>
      <c r="D196" s="188"/>
      <c r="E196" s="532"/>
      <c r="F196" s="188"/>
      <c r="G196" s="188"/>
      <c r="H196" s="188"/>
      <c r="I196" s="188"/>
      <c r="J196" s="188"/>
      <c r="K196" s="188"/>
      <c r="L196" s="39"/>
      <c r="M196" s="39"/>
      <c r="N196" s="39"/>
      <c r="O196" s="39"/>
      <c r="P196" s="195"/>
    </row>
    <row r="197" spans="1:16" s="194" customFormat="1" ht="20.25" customHeight="1">
      <c r="A197" s="39"/>
      <c r="B197" s="188"/>
      <c r="C197" s="188"/>
      <c r="D197" s="188"/>
      <c r="E197" s="532"/>
      <c r="F197" s="188"/>
      <c r="G197" s="188"/>
      <c r="H197" s="188"/>
      <c r="I197" s="188"/>
      <c r="J197" s="188"/>
      <c r="K197" s="188"/>
      <c r="L197" s="39"/>
      <c r="M197" s="39"/>
      <c r="N197" s="39"/>
      <c r="O197" s="39"/>
      <c r="P197" s="195"/>
    </row>
    <row r="198" spans="1:16" s="194" customFormat="1" ht="20.25" customHeight="1">
      <c r="A198" s="39"/>
      <c r="B198" s="188"/>
      <c r="C198" s="188"/>
      <c r="D198" s="188"/>
      <c r="E198" s="532"/>
      <c r="F198" s="188"/>
      <c r="G198" s="188"/>
      <c r="H198" s="188"/>
      <c r="I198" s="188"/>
      <c r="J198" s="188"/>
      <c r="K198" s="188"/>
      <c r="L198" s="39"/>
      <c r="M198" s="39"/>
      <c r="N198" s="39"/>
      <c r="O198" s="39"/>
      <c r="P198" s="195"/>
    </row>
    <row r="199" spans="1:16" s="194" customFormat="1" ht="20.25" customHeight="1">
      <c r="A199" s="39"/>
      <c r="B199" s="188"/>
      <c r="C199" s="188"/>
      <c r="D199" s="188"/>
      <c r="E199" s="532"/>
      <c r="F199" s="188"/>
      <c r="G199" s="188"/>
      <c r="H199" s="188"/>
      <c r="I199" s="188"/>
      <c r="J199" s="188"/>
      <c r="K199" s="188"/>
      <c r="L199" s="39"/>
      <c r="M199" s="39"/>
      <c r="N199" s="39"/>
      <c r="O199" s="39"/>
      <c r="P199" s="195"/>
    </row>
    <row r="200" spans="1:16" s="194" customFormat="1" ht="20.25" customHeight="1">
      <c r="A200" s="39"/>
      <c r="B200" s="188"/>
      <c r="C200" s="188"/>
      <c r="D200" s="188"/>
      <c r="E200" s="532"/>
      <c r="F200" s="188"/>
      <c r="G200" s="188"/>
      <c r="H200" s="188"/>
      <c r="I200" s="188"/>
      <c r="J200" s="188"/>
      <c r="K200" s="188"/>
      <c r="L200" s="39"/>
      <c r="M200" s="39"/>
      <c r="N200" s="39"/>
      <c r="O200" s="39"/>
      <c r="P200" s="195"/>
    </row>
    <row r="201" spans="1:16" s="194" customFormat="1" ht="20.25" customHeight="1">
      <c r="A201" s="39"/>
      <c r="B201" s="188"/>
      <c r="C201" s="188"/>
      <c r="D201" s="188"/>
      <c r="E201" s="532"/>
      <c r="F201" s="188"/>
      <c r="G201" s="188"/>
      <c r="H201" s="188"/>
      <c r="I201" s="188"/>
      <c r="J201" s="188"/>
      <c r="K201" s="188"/>
      <c r="L201" s="39"/>
      <c r="M201" s="39"/>
      <c r="N201" s="39"/>
      <c r="O201" s="39"/>
      <c r="P201" s="195"/>
    </row>
    <row r="202" spans="1:16" s="194" customFormat="1" ht="20.25" customHeight="1">
      <c r="A202" s="39"/>
      <c r="B202" s="188"/>
      <c r="C202" s="188"/>
      <c r="D202" s="188"/>
      <c r="E202" s="532"/>
      <c r="F202" s="188"/>
      <c r="G202" s="188"/>
      <c r="H202" s="188"/>
      <c r="I202" s="188"/>
      <c r="J202" s="188"/>
      <c r="K202" s="188"/>
      <c r="L202" s="39"/>
      <c r="M202" s="39"/>
      <c r="N202" s="39"/>
      <c r="O202" s="39"/>
      <c r="P202" s="195"/>
    </row>
    <row r="203" spans="1:16" s="194" customFormat="1" ht="20.25" customHeight="1">
      <c r="A203" s="39"/>
      <c r="B203" s="188"/>
      <c r="C203" s="188"/>
      <c r="D203" s="188"/>
      <c r="E203" s="532"/>
      <c r="F203" s="188"/>
      <c r="G203" s="188"/>
      <c r="H203" s="188"/>
      <c r="I203" s="188"/>
      <c r="J203" s="188"/>
      <c r="K203" s="188"/>
      <c r="L203" s="39"/>
      <c r="M203" s="39"/>
      <c r="N203" s="39"/>
      <c r="O203" s="39"/>
      <c r="P203" s="195"/>
    </row>
    <row r="204" spans="1:16" s="194" customFormat="1" ht="20.25" customHeight="1">
      <c r="A204" s="39"/>
      <c r="B204" s="188"/>
      <c r="C204" s="188"/>
      <c r="D204" s="188"/>
      <c r="E204" s="532"/>
      <c r="F204" s="188"/>
      <c r="G204" s="188"/>
      <c r="H204" s="188"/>
      <c r="I204" s="188"/>
      <c r="J204" s="188"/>
      <c r="K204" s="188"/>
      <c r="L204" s="39"/>
      <c r="M204" s="39"/>
      <c r="N204" s="39"/>
      <c r="O204" s="39"/>
      <c r="P204" s="195"/>
    </row>
    <row r="205" spans="1:16" s="194" customFormat="1" ht="20.25" customHeight="1">
      <c r="A205" s="39"/>
      <c r="B205" s="188"/>
      <c r="C205" s="188"/>
      <c r="D205" s="188"/>
      <c r="E205" s="532"/>
      <c r="F205" s="188"/>
      <c r="G205" s="188"/>
      <c r="H205" s="188"/>
      <c r="I205" s="188"/>
      <c r="J205" s="188"/>
      <c r="K205" s="188"/>
      <c r="L205" s="39"/>
      <c r="M205" s="39"/>
      <c r="N205" s="39"/>
      <c r="O205" s="39"/>
      <c r="P205" s="195"/>
    </row>
    <row r="206" spans="1:16" s="194" customFormat="1" ht="20.25" customHeight="1">
      <c r="A206" s="39"/>
      <c r="B206" s="188"/>
      <c r="C206" s="188"/>
      <c r="D206" s="188"/>
      <c r="E206" s="532"/>
      <c r="F206" s="188"/>
      <c r="G206" s="188"/>
      <c r="H206" s="188"/>
      <c r="I206" s="188"/>
      <c r="J206" s="188"/>
      <c r="K206" s="188"/>
      <c r="L206" s="39"/>
      <c r="M206" s="39"/>
      <c r="N206" s="39"/>
      <c r="O206" s="39"/>
      <c r="P206" s="195"/>
    </row>
    <row r="207" spans="1:16" s="194" customFormat="1" ht="20.25" customHeight="1">
      <c r="A207" s="39"/>
      <c r="B207" s="188"/>
      <c r="C207" s="188"/>
      <c r="D207" s="188"/>
      <c r="E207" s="532"/>
      <c r="F207" s="188"/>
      <c r="G207" s="188"/>
      <c r="H207" s="188"/>
      <c r="I207" s="188"/>
      <c r="J207" s="188"/>
      <c r="K207" s="188"/>
      <c r="L207" s="39"/>
      <c r="M207" s="39"/>
      <c r="N207" s="39"/>
      <c r="O207" s="39"/>
      <c r="P207" s="195"/>
    </row>
    <row r="208" spans="1:16" s="194" customFormat="1" ht="20.25" customHeight="1">
      <c r="A208" s="39"/>
      <c r="B208" s="188"/>
      <c r="C208" s="188"/>
      <c r="D208" s="188"/>
      <c r="E208" s="532"/>
      <c r="F208" s="188"/>
      <c r="G208" s="188"/>
      <c r="H208" s="188"/>
      <c r="I208" s="188"/>
      <c r="J208" s="188"/>
      <c r="K208" s="188"/>
      <c r="L208" s="39"/>
      <c r="M208" s="39"/>
      <c r="N208" s="39"/>
      <c r="O208" s="39"/>
      <c r="P208" s="195"/>
    </row>
    <row r="209" spans="1:16" s="194" customFormat="1" ht="20.25" customHeight="1">
      <c r="A209" s="39"/>
      <c r="B209" s="188"/>
      <c r="C209" s="188"/>
      <c r="D209" s="188"/>
      <c r="E209" s="532"/>
      <c r="F209" s="188"/>
      <c r="G209" s="188"/>
      <c r="H209" s="188"/>
      <c r="I209" s="188"/>
      <c r="J209" s="188"/>
      <c r="K209" s="188"/>
      <c r="L209" s="39"/>
      <c r="M209" s="39"/>
      <c r="N209" s="39"/>
      <c r="O209" s="39"/>
      <c r="P209" s="195"/>
    </row>
    <row r="210" spans="1:16" s="194" customFormat="1" ht="20.25" customHeight="1">
      <c r="A210" s="39"/>
      <c r="B210" s="188"/>
      <c r="C210" s="188"/>
      <c r="D210" s="188"/>
      <c r="E210" s="532"/>
      <c r="F210" s="188"/>
      <c r="G210" s="188"/>
      <c r="H210" s="188"/>
      <c r="I210" s="188"/>
      <c r="J210" s="188"/>
      <c r="K210" s="188"/>
      <c r="L210" s="39"/>
      <c r="M210" s="39"/>
      <c r="N210" s="39"/>
      <c r="O210" s="39"/>
      <c r="P210" s="195"/>
    </row>
    <row r="211" spans="1:16" s="194" customFormat="1" ht="20.25" customHeight="1">
      <c r="A211" s="39"/>
      <c r="B211" s="188"/>
      <c r="C211" s="188"/>
      <c r="D211" s="188"/>
      <c r="E211" s="532"/>
      <c r="F211" s="188"/>
      <c r="G211" s="188"/>
      <c r="H211" s="188"/>
      <c r="I211" s="188"/>
      <c r="J211" s="188"/>
      <c r="K211" s="188"/>
      <c r="L211" s="39"/>
      <c r="M211" s="39"/>
      <c r="N211" s="39"/>
      <c r="O211" s="39"/>
      <c r="P211" s="195"/>
    </row>
    <row r="212" spans="1:16" s="194" customFormat="1" ht="20.25" customHeight="1">
      <c r="A212" s="39"/>
      <c r="B212" s="188"/>
      <c r="C212" s="188"/>
      <c r="D212" s="188"/>
      <c r="E212" s="532"/>
      <c r="F212" s="188"/>
      <c r="G212" s="188"/>
      <c r="H212" s="188"/>
      <c r="I212" s="188"/>
      <c r="J212" s="188"/>
      <c r="K212" s="188"/>
      <c r="L212" s="39"/>
      <c r="M212" s="39"/>
      <c r="N212" s="39"/>
      <c r="O212" s="39"/>
      <c r="P212" s="195"/>
    </row>
    <row r="213" spans="1:16" s="194" customFormat="1" ht="20.25" customHeight="1">
      <c r="A213" s="39"/>
      <c r="B213" s="188"/>
      <c r="C213" s="188"/>
      <c r="D213" s="188"/>
      <c r="E213" s="532"/>
      <c r="F213" s="188"/>
      <c r="G213" s="188"/>
      <c r="H213" s="188"/>
      <c r="I213" s="188"/>
      <c r="J213" s="188"/>
      <c r="K213" s="188"/>
      <c r="L213" s="39"/>
      <c r="M213" s="39"/>
      <c r="N213" s="39"/>
      <c r="O213" s="39"/>
      <c r="P213" s="195"/>
    </row>
    <row r="214" spans="1:16" s="194" customFormat="1" ht="20.25" customHeight="1">
      <c r="A214" s="39"/>
      <c r="B214" s="188"/>
      <c r="C214" s="188"/>
      <c r="D214" s="188"/>
      <c r="E214" s="532"/>
      <c r="F214" s="188"/>
      <c r="G214" s="188"/>
      <c r="H214" s="188"/>
      <c r="I214" s="188"/>
      <c r="J214" s="188"/>
      <c r="K214" s="188"/>
      <c r="L214" s="39"/>
      <c r="M214" s="39"/>
      <c r="N214" s="39"/>
      <c r="O214" s="39"/>
      <c r="P214" s="195"/>
    </row>
    <row r="215" spans="1:16" s="194" customFormat="1" ht="20.25" customHeight="1">
      <c r="A215" s="39"/>
      <c r="B215" s="188"/>
      <c r="C215" s="188"/>
      <c r="D215" s="188"/>
      <c r="E215" s="532"/>
      <c r="F215" s="188"/>
      <c r="G215" s="188"/>
      <c r="H215" s="188"/>
      <c r="I215" s="188"/>
      <c r="J215" s="188"/>
      <c r="K215" s="188"/>
      <c r="L215" s="39"/>
      <c r="M215" s="39"/>
      <c r="N215" s="39"/>
      <c r="O215" s="39"/>
      <c r="P215" s="195"/>
    </row>
    <row r="216" spans="1:16" s="194" customFormat="1" ht="20.25" customHeight="1">
      <c r="A216" s="39"/>
      <c r="B216" s="188"/>
      <c r="C216" s="188"/>
      <c r="D216" s="188"/>
      <c r="E216" s="532"/>
      <c r="F216" s="188"/>
      <c r="G216" s="188"/>
      <c r="H216" s="188"/>
      <c r="I216" s="188"/>
      <c r="J216" s="188"/>
      <c r="K216" s="188"/>
      <c r="L216" s="39"/>
      <c r="M216" s="39"/>
      <c r="N216" s="39"/>
      <c r="O216" s="39"/>
      <c r="P216" s="195"/>
    </row>
    <row r="217" spans="1:16" s="194" customFormat="1" ht="20.25" customHeight="1">
      <c r="A217" s="39"/>
      <c r="B217" s="188"/>
      <c r="C217" s="188"/>
      <c r="D217" s="188"/>
      <c r="E217" s="532"/>
      <c r="F217" s="188"/>
      <c r="G217" s="188"/>
      <c r="H217" s="188"/>
      <c r="I217" s="188"/>
      <c r="J217" s="188"/>
      <c r="K217" s="188"/>
      <c r="L217" s="39"/>
      <c r="M217" s="39"/>
      <c r="N217" s="39"/>
      <c r="O217" s="39"/>
      <c r="P217" s="195"/>
    </row>
    <row r="218" spans="1:16" s="194" customFormat="1" ht="20.25" customHeight="1">
      <c r="A218" s="39"/>
      <c r="B218" s="188"/>
      <c r="C218" s="188"/>
      <c r="D218" s="188"/>
      <c r="E218" s="532"/>
      <c r="F218" s="188"/>
      <c r="G218" s="188"/>
      <c r="H218" s="188"/>
      <c r="I218" s="188"/>
      <c r="J218" s="188"/>
      <c r="K218" s="188"/>
      <c r="L218" s="39"/>
      <c r="M218" s="39"/>
      <c r="N218" s="39"/>
      <c r="O218" s="39"/>
      <c r="P218" s="195"/>
    </row>
    <row r="219" spans="1:16" s="194" customFormat="1" ht="20.25" customHeight="1">
      <c r="A219" s="39"/>
      <c r="B219" s="188"/>
      <c r="C219" s="188"/>
      <c r="D219" s="188"/>
      <c r="E219" s="532"/>
      <c r="F219" s="188"/>
      <c r="G219" s="188"/>
      <c r="H219" s="188"/>
      <c r="I219" s="188"/>
      <c r="J219" s="188"/>
      <c r="K219" s="188"/>
      <c r="L219" s="39"/>
      <c r="M219" s="39"/>
      <c r="N219" s="39"/>
      <c r="O219" s="39"/>
      <c r="P219" s="195"/>
    </row>
    <row r="220" spans="1:16" s="194" customFormat="1" ht="20.25" customHeight="1">
      <c r="A220" s="39"/>
      <c r="B220" s="188"/>
      <c r="C220" s="188"/>
      <c r="D220" s="188"/>
      <c r="E220" s="532"/>
      <c r="F220" s="188"/>
      <c r="G220" s="188"/>
      <c r="H220" s="188"/>
      <c r="I220" s="188"/>
      <c r="J220" s="188"/>
      <c r="K220" s="188"/>
      <c r="L220" s="39"/>
      <c r="M220" s="39"/>
      <c r="N220" s="39"/>
      <c r="O220" s="39"/>
      <c r="P220" s="195"/>
    </row>
    <row r="221" spans="1:16" s="194" customFormat="1" ht="20.25" customHeight="1">
      <c r="A221" s="39"/>
      <c r="B221" s="188"/>
      <c r="C221" s="188"/>
      <c r="D221" s="188"/>
      <c r="E221" s="532"/>
      <c r="F221" s="188"/>
      <c r="G221" s="188"/>
      <c r="H221" s="188"/>
      <c r="I221" s="188"/>
      <c r="J221" s="188"/>
      <c r="K221" s="188"/>
      <c r="L221" s="39"/>
      <c r="M221" s="39"/>
      <c r="N221" s="39"/>
      <c r="O221" s="39"/>
      <c r="P221" s="195"/>
    </row>
    <row r="222" spans="1:16" s="194" customFormat="1" ht="20.25" customHeight="1">
      <c r="A222" s="39"/>
      <c r="B222" s="188"/>
      <c r="C222" s="188"/>
      <c r="D222" s="188"/>
      <c r="E222" s="532"/>
      <c r="F222" s="188"/>
      <c r="G222" s="188"/>
      <c r="H222" s="188"/>
      <c r="I222" s="188"/>
      <c r="J222" s="188"/>
      <c r="K222" s="188"/>
      <c r="L222" s="39"/>
      <c r="M222" s="39"/>
      <c r="N222" s="39"/>
      <c r="O222" s="39"/>
      <c r="P222" s="195"/>
    </row>
    <row r="223" spans="1:16" s="194" customFormat="1" ht="20.25" customHeight="1">
      <c r="A223" s="39"/>
      <c r="B223" s="188"/>
      <c r="C223" s="188"/>
      <c r="D223" s="188"/>
      <c r="E223" s="532"/>
      <c r="F223" s="188"/>
      <c r="G223" s="188"/>
      <c r="H223" s="188"/>
      <c r="I223" s="188"/>
      <c r="J223" s="188"/>
      <c r="K223" s="188"/>
      <c r="L223" s="39"/>
      <c r="M223" s="39"/>
      <c r="N223" s="39"/>
      <c r="O223" s="39"/>
      <c r="P223" s="195"/>
    </row>
    <row r="224" spans="1:16" s="194" customFormat="1" ht="20.25" customHeight="1">
      <c r="A224" s="39"/>
      <c r="B224" s="188"/>
      <c r="C224" s="188"/>
      <c r="D224" s="188"/>
      <c r="E224" s="532"/>
      <c r="F224" s="188"/>
      <c r="G224" s="188"/>
      <c r="H224" s="188"/>
      <c r="I224" s="188"/>
      <c r="J224" s="188"/>
      <c r="K224" s="188"/>
      <c r="L224" s="39"/>
      <c r="M224" s="39"/>
      <c r="N224" s="39"/>
      <c r="O224" s="39"/>
      <c r="P224" s="195"/>
    </row>
    <row r="225" spans="1:16" s="194" customFormat="1" ht="20.25" customHeight="1">
      <c r="A225" s="39"/>
      <c r="B225" s="188"/>
      <c r="C225" s="188"/>
      <c r="D225" s="188"/>
      <c r="E225" s="532"/>
      <c r="F225" s="188"/>
      <c r="G225" s="188"/>
      <c r="H225" s="188"/>
      <c r="I225" s="188"/>
      <c r="J225" s="188"/>
      <c r="K225" s="188"/>
      <c r="L225" s="39"/>
      <c r="M225" s="39"/>
      <c r="N225" s="39"/>
      <c r="O225" s="39"/>
      <c r="P225" s="195"/>
    </row>
    <row r="226" spans="1:16" s="194" customFormat="1" ht="20.25" customHeight="1">
      <c r="A226" s="39"/>
      <c r="B226" s="188"/>
      <c r="C226" s="188"/>
      <c r="D226" s="188"/>
      <c r="E226" s="532"/>
      <c r="F226" s="188"/>
      <c r="G226" s="188"/>
      <c r="H226" s="188"/>
      <c r="I226" s="188"/>
      <c r="J226" s="188"/>
      <c r="K226" s="188"/>
      <c r="L226" s="39"/>
      <c r="M226" s="39"/>
      <c r="N226" s="39"/>
      <c r="O226" s="39"/>
      <c r="P226" s="195"/>
    </row>
    <row r="227" spans="1:16" s="194" customFormat="1" ht="20.25" customHeight="1">
      <c r="A227" s="39"/>
      <c r="B227" s="188"/>
      <c r="C227" s="188"/>
      <c r="D227" s="188"/>
      <c r="E227" s="532"/>
      <c r="F227" s="188"/>
      <c r="G227" s="188"/>
      <c r="H227" s="188"/>
      <c r="I227" s="188"/>
      <c r="J227" s="188"/>
      <c r="K227" s="188"/>
      <c r="L227" s="39"/>
      <c r="M227" s="39"/>
      <c r="N227" s="39"/>
      <c r="O227" s="39"/>
      <c r="P227" s="195"/>
    </row>
    <row r="228" spans="1:16" s="194" customFormat="1" ht="20.25" customHeight="1">
      <c r="A228" s="39"/>
      <c r="B228" s="188"/>
      <c r="C228" s="188"/>
      <c r="D228" s="188"/>
      <c r="E228" s="532"/>
      <c r="F228" s="188"/>
      <c r="G228" s="188"/>
      <c r="H228" s="188"/>
      <c r="I228" s="188"/>
      <c r="J228" s="188"/>
      <c r="K228" s="188"/>
      <c r="L228" s="39"/>
      <c r="M228" s="39"/>
      <c r="N228" s="39"/>
      <c r="O228" s="39"/>
      <c r="P228" s="195"/>
    </row>
    <row r="229" spans="1:16" s="194" customFormat="1" ht="20.25" customHeight="1">
      <c r="A229" s="39"/>
      <c r="B229" s="188"/>
      <c r="C229" s="188"/>
      <c r="D229" s="188"/>
      <c r="E229" s="532"/>
      <c r="F229" s="188"/>
      <c r="G229" s="188"/>
      <c r="H229" s="188"/>
      <c r="I229" s="188"/>
      <c r="J229" s="188"/>
      <c r="K229" s="188"/>
      <c r="L229" s="39"/>
      <c r="M229" s="39"/>
      <c r="N229" s="39"/>
      <c r="O229" s="39"/>
      <c r="P229" s="195"/>
    </row>
    <row r="230" spans="1:16" s="194" customFormat="1" ht="20.25" customHeight="1">
      <c r="A230" s="39"/>
      <c r="B230" s="188"/>
      <c r="C230" s="188"/>
      <c r="D230" s="188"/>
      <c r="E230" s="532"/>
      <c r="F230" s="188"/>
      <c r="G230" s="188"/>
      <c r="H230" s="188"/>
      <c r="I230" s="188"/>
      <c r="J230" s="188"/>
      <c r="K230" s="188"/>
      <c r="L230" s="39"/>
      <c r="M230" s="39"/>
      <c r="N230" s="39"/>
      <c r="O230" s="39"/>
      <c r="P230" s="195"/>
    </row>
    <row r="231" spans="1:16" s="194" customFormat="1" ht="20.25" customHeight="1">
      <c r="A231" s="39"/>
      <c r="B231" s="188"/>
      <c r="C231" s="188"/>
      <c r="D231" s="188"/>
      <c r="E231" s="532"/>
      <c r="F231" s="188"/>
      <c r="G231" s="188"/>
      <c r="H231" s="188"/>
      <c r="I231" s="188"/>
      <c r="J231" s="188"/>
      <c r="K231" s="188"/>
      <c r="L231" s="39"/>
      <c r="M231" s="39"/>
      <c r="N231" s="39"/>
      <c r="O231" s="39"/>
      <c r="P231" s="195"/>
    </row>
    <row r="232" spans="1:16" s="194" customFormat="1" ht="20.25" customHeight="1">
      <c r="A232" s="39"/>
      <c r="B232" s="188"/>
      <c r="C232" s="188"/>
      <c r="D232" s="188"/>
      <c r="E232" s="532"/>
      <c r="F232" s="188"/>
      <c r="G232" s="188"/>
      <c r="H232" s="188"/>
      <c r="I232" s="188"/>
      <c r="J232" s="188"/>
      <c r="K232" s="188"/>
      <c r="L232" s="39"/>
      <c r="M232" s="39"/>
      <c r="N232" s="39"/>
      <c r="O232" s="39"/>
      <c r="P232" s="195"/>
    </row>
    <row r="233" spans="1:16" s="194" customFormat="1" ht="20.25" customHeight="1">
      <c r="A233" s="39"/>
      <c r="B233" s="188"/>
      <c r="C233" s="188"/>
      <c r="D233" s="188"/>
      <c r="E233" s="532"/>
      <c r="F233" s="188"/>
      <c r="G233" s="188"/>
      <c r="H233" s="188"/>
      <c r="I233" s="188"/>
      <c r="J233" s="188"/>
      <c r="K233" s="188"/>
      <c r="L233" s="39"/>
      <c r="M233" s="39"/>
      <c r="N233" s="39"/>
      <c r="O233" s="39"/>
      <c r="P233" s="195"/>
    </row>
    <row r="234" spans="1:16" s="194" customFormat="1" ht="20.25" customHeight="1">
      <c r="A234" s="39"/>
      <c r="B234" s="188"/>
      <c r="C234" s="188"/>
      <c r="D234" s="188"/>
      <c r="E234" s="532"/>
      <c r="F234" s="188"/>
      <c r="G234" s="188"/>
      <c r="H234" s="188"/>
      <c r="I234" s="188"/>
      <c r="J234" s="188"/>
      <c r="K234" s="188"/>
      <c r="L234" s="39"/>
      <c r="M234" s="39"/>
      <c r="N234" s="39"/>
      <c r="O234" s="39"/>
      <c r="P234" s="195"/>
    </row>
    <row r="235" spans="1:16" s="194" customFormat="1" ht="20.25" customHeight="1">
      <c r="A235" s="39"/>
      <c r="B235" s="188"/>
      <c r="C235" s="188"/>
      <c r="D235" s="188"/>
      <c r="E235" s="532"/>
      <c r="F235" s="188"/>
      <c r="G235" s="188"/>
      <c r="H235" s="188"/>
      <c r="I235" s="188"/>
      <c r="J235" s="188"/>
      <c r="K235" s="188"/>
      <c r="L235" s="39"/>
      <c r="M235" s="39"/>
      <c r="N235" s="39"/>
      <c r="O235" s="39"/>
      <c r="P235" s="195"/>
    </row>
    <row r="236" spans="1:16" s="194" customFormat="1" ht="20.25" customHeight="1">
      <c r="A236" s="39"/>
      <c r="B236" s="188"/>
      <c r="C236" s="188"/>
      <c r="D236" s="188"/>
      <c r="E236" s="532"/>
      <c r="F236" s="188"/>
      <c r="G236" s="188"/>
      <c r="H236" s="188"/>
      <c r="I236" s="188"/>
      <c r="J236" s="188"/>
      <c r="K236" s="188"/>
      <c r="L236" s="39"/>
      <c r="M236" s="39"/>
      <c r="N236" s="39"/>
      <c r="O236" s="39"/>
      <c r="P236" s="195"/>
    </row>
    <row r="237" spans="1:16" s="194" customFormat="1" ht="20.25" customHeight="1">
      <c r="A237" s="39"/>
      <c r="B237" s="188"/>
      <c r="C237" s="188"/>
      <c r="D237" s="188"/>
      <c r="E237" s="532"/>
      <c r="F237" s="188"/>
      <c r="G237" s="188"/>
      <c r="H237" s="188"/>
      <c r="I237" s="188"/>
      <c r="J237" s="188"/>
      <c r="K237" s="188"/>
      <c r="L237" s="39"/>
      <c r="M237" s="39"/>
      <c r="N237" s="39"/>
      <c r="O237" s="39"/>
      <c r="P237" s="195"/>
    </row>
    <row r="238" spans="1:16" s="194" customFormat="1" ht="20.25" customHeight="1">
      <c r="A238" s="39"/>
      <c r="B238" s="188"/>
      <c r="C238" s="188"/>
      <c r="D238" s="188"/>
      <c r="E238" s="532"/>
      <c r="F238" s="188"/>
      <c r="G238" s="188"/>
      <c r="H238" s="188"/>
      <c r="I238" s="188"/>
      <c r="J238" s="188"/>
      <c r="K238" s="188"/>
      <c r="L238" s="39"/>
      <c r="M238" s="39"/>
      <c r="N238" s="39"/>
      <c r="O238" s="39"/>
      <c r="P238" s="195"/>
    </row>
    <row r="239" spans="1:16" s="194" customFormat="1" ht="20.25" customHeight="1">
      <c r="A239" s="39"/>
      <c r="B239" s="188"/>
      <c r="C239" s="188"/>
      <c r="D239" s="188"/>
      <c r="E239" s="532"/>
      <c r="F239" s="188"/>
      <c r="G239" s="188"/>
      <c r="H239" s="188"/>
      <c r="I239" s="188"/>
      <c r="J239" s="188"/>
      <c r="K239" s="188"/>
      <c r="L239" s="39"/>
      <c r="M239" s="39"/>
      <c r="N239" s="39"/>
      <c r="O239" s="39"/>
      <c r="P239" s="195"/>
    </row>
    <row r="240" spans="1:16" s="194" customFormat="1" ht="20.25" customHeight="1">
      <c r="A240" s="39"/>
      <c r="B240" s="188"/>
      <c r="C240" s="188"/>
      <c r="D240" s="188"/>
      <c r="E240" s="532"/>
      <c r="F240" s="188"/>
      <c r="G240" s="188"/>
      <c r="H240" s="188"/>
      <c r="I240" s="188"/>
      <c r="J240" s="188"/>
      <c r="K240" s="188"/>
      <c r="L240" s="39"/>
      <c r="M240" s="39"/>
      <c r="N240" s="39"/>
      <c r="O240" s="39"/>
      <c r="P240" s="195"/>
    </row>
    <row r="241" spans="1:16" s="194" customFormat="1" ht="20.25" customHeight="1">
      <c r="A241" s="39"/>
      <c r="B241" s="188"/>
      <c r="C241" s="188"/>
      <c r="D241" s="188"/>
      <c r="E241" s="532"/>
      <c r="F241" s="188"/>
      <c r="G241" s="188"/>
      <c r="H241" s="188"/>
      <c r="I241" s="188"/>
      <c r="J241" s="188"/>
      <c r="K241" s="188"/>
      <c r="L241" s="39"/>
      <c r="M241" s="39"/>
      <c r="N241" s="39"/>
      <c r="O241" s="39"/>
      <c r="P241" s="195"/>
    </row>
    <row r="242" spans="1:16" s="194" customFormat="1" ht="20.25" customHeight="1">
      <c r="A242" s="39"/>
      <c r="B242" s="188"/>
      <c r="C242" s="188"/>
      <c r="D242" s="188"/>
      <c r="E242" s="532"/>
      <c r="F242" s="188"/>
      <c r="G242" s="188"/>
      <c r="H242" s="188"/>
      <c r="I242" s="188"/>
      <c r="J242" s="188"/>
      <c r="K242" s="188"/>
      <c r="L242" s="39"/>
      <c r="M242" s="39"/>
      <c r="N242" s="39"/>
      <c r="O242" s="39"/>
      <c r="P242" s="195"/>
    </row>
    <row r="243" spans="1:16" s="194" customFormat="1" ht="20.25" customHeight="1">
      <c r="A243" s="39"/>
      <c r="B243" s="188"/>
      <c r="C243" s="188"/>
      <c r="D243" s="188"/>
      <c r="E243" s="532"/>
      <c r="F243" s="188"/>
      <c r="G243" s="188"/>
      <c r="H243" s="188"/>
      <c r="I243" s="188"/>
      <c r="J243" s="188"/>
      <c r="K243" s="188"/>
      <c r="L243" s="39"/>
      <c r="M243" s="39"/>
      <c r="N243" s="39"/>
      <c r="O243" s="39"/>
      <c r="P243" s="195"/>
    </row>
    <row r="244" spans="1:16" s="194" customFormat="1" ht="20.25" customHeight="1">
      <c r="A244" s="39"/>
      <c r="B244" s="188"/>
      <c r="C244" s="188"/>
      <c r="D244" s="188"/>
      <c r="E244" s="532"/>
      <c r="F244" s="188"/>
      <c r="G244" s="188"/>
      <c r="H244" s="188"/>
      <c r="I244" s="188"/>
      <c r="J244" s="188"/>
      <c r="K244" s="188"/>
      <c r="L244" s="39"/>
      <c r="M244" s="39"/>
      <c r="N244" s="39"/>
      <c r="O244" s="39"/>
      <c r="P244" s="195"/>
    </row>
    <row r="245" spans="1:16" s="194" customFormat="1" ht="20.25" customHeight="1">
      <c r="A245" s="39"/>
      <c r="B245" s="188"/>
      <c r="C245" s="188"/>
      <c r="D245" s="188"/>
      <c r="E245" s="532"/>
      <c r="F245" s="188"/>
      <c r="G245" s="188"/>
      <c r="H245" s="188"/>
      <c r="I245" s="188"/>
      <c r="J245" s="188"/>
      <c r="K245" s="188"/>
      <c r="L245" s="39"/>
      <c r="M245" s="39"/>
      <c r="N245" s="39"/>
      <c r="O245" s="39"/>
      <c r="P245" s="195"/>
    </row>
    <row r="246" spans="1:16" s="194" customFormat="1" ht="20.25" customHeight="1">
      <c r="A246" s="39"/>
      <c r="B246" s="188"/>
      <c r="C246" s="188"/>
      <c r="D246" s="188"/>
      <c r="E246" s="532"/>
      <c r="F246" s="188"/>
      <c r="G246" s="188"/>
      <c r="H246" s="188"/>
      <c r="I246" s="188"/>
      <c r="J246" s="188"/>
      <c r="K246" s="188"/>
      <c r="L246" s="39"/>
      <c r="M246" s="39"/>
      <c r="N246" s="39"/>
      <c r="O246" s="39"/>
      <c r="P246" s="195"/>
    </row>
    <row r="247" spans="1:16" s="194" customFormat="1" ht="20.25" customHeight="1">
      <c r="A247" s="39"/>
      <c r="B247" s="188"/>
      <c r="C247" s="188"/>
      <c r="D247" s="188"/>
      <c r="E247" s="532"/>
      <c r="F247" s="188"/>
      <c r="G247" s="188"/>
      <c r="H247" s="188"/>
      <c r="I247" s="188"/>
      <c r="J247" s="188"/>
      <c r="K247" s="188"/>
      <c r="L247" s="39"/>
      <c r="M247" s="39"/>
      <c r="N247" s="39"/>
      <c r="O247" s="39"/>
      <c r="P247" s="195"/>
    </row>
    <row r="248" spans="1:16" s="194" customFormat="1" ht="20.25" customHeight="1">
      <c r="A248" s="39"/>
      <c r="B248" s="188"/>
      <c r="C248" s="188"/>
      <c r="D248" s="188"/>
      <c r="E248" s="532"/>
      <c r="F248" s="188"/>
      <c r="G248" s="188"/>
      <c r="H248" s="188"/>
      <c r="I248" s="188"/>
      <c r="J248" s="188"/>
      <c r="K248" s="188"/>
      <c r="L248" s="39"/>
      <c r="M248" s="39"/>
      <c r="N248" s="39"/>
      <c r="O248" s="39"/>
      <c r="P248" s="195"/>
    </row>
    <row r="249" spans="1:16" s="194" customFormat="1" ht="20.25" customHeight="1">
      <c r="A249" s="39"/>
      <c r="B249" s="188"/>
      <c r="C249" s="188"/>
      <c r="D249" s="188"/>
      <c r="E249" s="532"/>
      <c r="F249" s="188"/>
      <c r="G249" s="188"/>
      <c r="H249" s="188"/>
      <c r="I249" s="188"/>
      <c r="J249" s="188"/>
      <c r="K249" s="188"/>
      <c r="L249" s="39"/>
      <c r="M249" s="39"/>
      <c r="N249" s="39"/>
      <c r="O249" s="39"/>
      <c r="P249" s="195"/>
    </row>
    <row r="250" spans="1:16" s="194" customFormat="1" ht="20.25" customHeight="1">
      <c r="A250" s="39"/>
      <c r="B250" s="188"/>
      <c r="C250" s="188"/>
      <c r="D250" s="188"/>
      <c r="E250" s="532"/>
      <c r="F250" s="188"/>
      <c r="G250" s="188"/>
      <c r="H250" s="188"/>
      <c r="I250" s="188"/>
      <c r="J250" s="188"/>
      <c r="K250" s="188"/>
      <c r="L250" s="39"/>
      <c r="M250" s="39"/>
      <c r="N250" s="39"/>
      <c r="O250" s="39"/>
      <c r="P250" s="195"/>
    </row>
    <row r="251" spans="1:16" s="194" customFormat="1" ht="20.25" customHeight="1">
      <c r="A251" s="39"/>
      <c r="B251" s="188"/>
      <c r="C251" s="188"/>
      <c r="D251" s="188"/>
      <c r="E251" s="532"/>
      <c r="F251" s="188"/>
      <c r="G251" s="188"/>
      <c r="H251" s="188"/>
      <c r="I251" s="188"/>
      <c r="J251" s="188"/>
      <c r="K251" s="188"/>
      <c r="L251" s="39"/>
      <c r="M251" s="39"/>
      <c r="N251" s="39"/>
      <c r="O251" s="39"/>
      <c r="P251" s="195"/>
    </row>
    <row r="252" spans="1:16" s="194" customFormat="1" ht="20.25" customHeight="1">
      <c r="A252" s="39"/>
      <c r="B252" s="188"/>
      <c r="C252" s="188"/>
      <c r="D252" s="188"/>
      <c r="E252" s="532"/>
      <c r="F252" s="188"/>
      <c r="G252" s="188"/>
      <c r="H252" s="188"/>
      <c r="I252" s="188"/>
      <c r="J252" s="188"/>
      <c r="K252" s="188"/>
      <c r="L252" s="39"/>
      <c r="M252" s="39"/>
      <c r="N252" s="39"/>
      <c r="O252" s="39"/>
      <c r="P252" s="195"/>
    </row>
    <row r="253" spans="1:16" s="194" customFormat="1" ht="20.25" customHeight="1">
      <c r="A253" s="39"/>
      <c r="B253" s="188"/>
      <c r="C253" s="188"/>
      <c r="D253" s="188"/>
      <c r="E253" s="532"/>
      <c r="F253" s="188"/>
      <c r="G253" s="188"/>
      <c r="H253" s="188"/>
      <c r="I253" s="188"/>
      <c r="J253" s="188"/>
      <c r="K253" s="188"/>
      <c r="L253" s="39"/>
      <c r="M253" s="39"/>
      <c r="N253" s="39"/>
      <c r="O253" s="39"/>
      <c r="P253" s="195"/>
    </row>
    <row r="254" spans="1:16" s="194" customFormat="1" ht="20.25" customHeight="1">
      <c r="A254" s="39"/>
      <c r="B254" s="188"/>
      <c r="C254" s="188"/>
      <c r="D254" s="188"/>
      <c r="E254" s="532"/>
      <c r="F254" s="188"/>
      <c r="G254" s="188"/>
      <c r="H254" s="188"/>
      <c r="I254" s="188"/>
      <c r="J254" s="188"/>
      <c r="K254" s="188"/>
      <c r="L254" s="39"/>
      <c r="M254" s="39"/>
      <c r="N254" s="39"/>
      <c r="O254" s="39"/>
      <c r="P254" s="195"/>
    </row>
    <row r="255" spans="1:16" s="194" customFormat="1" ht="20.25" customHeight="1">
      <c r="A255" s="39"/>
      <c r="B255" s="188"/>
      <c r="C255" s="188"/>
      <c r="D255" s="188"/>
      <c r="E255" s="532"/>
      <c r="F255" s="188"/>
      <c r="G255" s="188"/>
      <c r="H255" s="188"/>
      <c r="I255" s="188"/>
      <c r="J255" s="188"/>
      <c r="K255" s="188"/>
      <c r="L255" s="39"/>
      <c r="M255" s="39"/>
      <c r="N255" s="39"/>
      <c r="O255" s="39"/>
      <c r="P255" s="195"/>
    </row>
    <row r="256" spans="1:16" s="194" customFormat="1" ht="20.25" customHeight="1">
      <c r="A256" s="39"/>
      <c r="B256" s="188"/>
      <c r="C256" s="188"/>
      <c r="D256" s="188"/>
      <c r="E256" s="532"/>
      <c r="F256" s="188"/>
      <c r="G256" s="188"/>
      <c r="H256" s="188"/>
      <c r="I256" s="188"/>
      <c r="J256" s="188"/>
      <c r="K256" s="188"/>
      <c r="L256" s="39"/>
      <c r="M256" s="39"/>
      <c r="N256" s="39"/>
      <c r="O256" s="39"/>
      <c r="P256" s="195"/>
    </row>
    <row r="257" spans="1:16" s="194" customFormat="1" ht="20.25" customHeight="1">
      <c r="A257" s="39"/>
      <c r="B257" s="188"/>
      <c r="C257" s="188"/>
      <c r="D257" s="188"/>
      <c r="E257" s="532"/>
      <c r="F257" s="188"/>
      <c r="G257" s="188"/>
      <c r="H257" s="188"/>
      <c r="I257" s="188"/>
      <c r="J257" s="188"/>
      <c r="K257" s="188"/>
      <c r="L257" s="39"/>
      <c r="M257" s="39"/>
      <c r="N257" s="39"/>
      <c r="O257" s="39"/>
      <c r="P257" s="195"/>
    </row>
    <row r="258" spans="1:16" s="194" customFormat="1" ht="20.25" customHeight="1">
      <c r="A258" s="39"/>
      <c r="B258" s="188"/>
      <c r="C258" s="188"/>
      <c r="D258" s="188"/>
      <c r="E258" s="532"/>
      <c r="F258" s="188"/>
      <c r="G258" s="188"/>
      <c r="H258" s="188"/>
      <c r="I258" s="188"/>
      <c r="J258" s="188"/>
      <c r="K258" s="188"/>
      <c r="L258" s="39"/>
      <c r="M258" s="39"/>
      <c r="N258" s="39"/>
      <c r="O258" s="39"/>
      <c r="P258" s="195"/>
    </row>
    <row r="259" spans="1:16" s="194" customFormat="1" ht="20.25" customHeight="1">
      <c r="A259" s="39"/>
      <c r="B259" s="188"/>
      <c r="C259" s="188"/>
      <c r="D259" s="188"/>
      <c r="E259" s="532"/>
      <c r="F259" s="188"/>
      <c r="G259" s="188"/>
      <c r="H259" s="188"/>
      <c r="I259" s="188"/>
      <c r="J259" s="188"/>
      <c r="K259" s="188"/>
      <c r="L259" s="39"/>
      <c r="M259" s="39"/>
      <c r="N259" s="39"/>
      <c r="O259" s="39"/>
      <c r="P259" s="195"/>
    </row>
    <row r="260" spans="1:16" s="194" customFormat="1" ht="20.25" customHeight="1">
      <c r="A260" s="39"/>
      <c r="B260" s="188"/>
      <c r="C260" s="188"/>
      <c r="D260" s="188"/>
      <c r="E260" s="532"/>
      <c r="F260" s="188"/>
      <c r="G260" s="188"/>
      <c r="H260" s="188"/>
      <c r="I260" s="188"/>
      <c r="J260" s="188"/>
      <c r="K260" s="188"/>
      <c r="L260" s="39"/>
      <c r="M260" s="39"/>
      <c r="N260" s="39"/>
      <c r="O260" s="39"/>
      <c r="P260" s="195"/>
    </row>
    <row r="261" spans="1:16" s="194" customFormat="1" ht="20.25" customHeight="1">
      <c r="A261" s="39"/>
      <c r="B261" s="188"/>
      <c r="C261" s="188"/>
      <c r="D261" s="188"/>
      <c r="E261" s="532"/>
      <c r="F261" s="188"/>
      <c r="G261" s="188"/>
      <c r="H261" s="188"/>
      <c r="I261" s="188"/>
      <c r="J261" s="188"/>
      <c r="K261" s="188"/>
      <c r="L261" s="39"/>
      <c r="M261" s="39"/>
      <c r="N261" s="39"/>
      <c r="O261" s="39"/>
      <c r="P261" s="195"/>
    </row>
    <row r="262" spans="1:16" s="194" customFormat="1" ht="20.25" customHeight="1">
      <c r="A262" s="39"/>
      <c r="B262" s="188"/>
      <c r="C262" s="188"/>
      <c r="D262" s="188"/>
      <c r="E262" s="532"/>
      <c r="F262" s="188"/>
      <c r="G262" s="188"/>
      <c r="H262" s="188"/>
      <c r="I262" s="188"/>
      <c r="J262" s="188"/>
      <c r="K262" s="188"/>
      <c r="L262" s="39"/>
      <c r="M262" s="39"/>
      <c r="N262" s="39"/>
      <c r="O262" s="39"/>
      <c r="P262" s="195"/>
    </row>
    <row r="263" spans="1:16" s="194" customFormat="1" ht="20.25" customHeight="1">
      <c r="A263" s="39"/>
      <c r="B263" s="188"/>
      <c r="C263" s="188"/>
      <c r="D263" s="188"/>
      <c r="E263" s="532"/>
      <c r="F263" s="188"/>
      <c r="G263" s="188"/>
      <c r="H263" s="188"/>
      <c r="I263" s="188"/>
      <c r="J263" s="188"/>
      <c r="K263" s="188"/>
      <c r="L263" s="39"/>
      <c r="M263" s="39"/>
      <c r="N263" s="39"/>
      <c r="O263" s="39"/>
      <c r="P263" s="195"/>
    </row>
    <row r="264" spans="1:16" s="194" customFormat="1" ht="20.25" customHeight="1">
      <c r="A264" s="39"/>
      <c r="B264" s="188"/>
      <c r="C264" s="188"/>
      <c r="D264" s="188"/>
      <c r="E264" s="532"/>
      <c r="F264" s="188"/>
      <c r="G264" s="188"/>
      <c r="H264" s="188"/>
      <c r="I264" s="188"/>
      <c r="J264" s="188"/>
      <c r="K264" s="188"/>
      <c r="L264" s="39"/>
      <c r="M264" s="39"/>
      <c r="N264" s="39"/>
      <c r="O264" s="39"/>
      <c r="P264" s="195"/>
    </row>
    <row r="265" spans="1:16" s="194" customFormat="1" ht="20.25" customHeight="1">
      <c r="A265" s="39"/>
      <c r="B265" s="188"/>
      <c r="C265" s="188"/>
      <c r="D265" s="188"/>
      <c r="E265" s="532"/>
      <c r="F265" s="188"/>
      <c r="G265" s="188"/>
      <c r="H265" s="188"/>
      <c r="I265" s="188"/>
      <c r="J265" s="188"/>
      <c r="K265" s="188"/>
      <c r="L265" s="39"/>
      <c r="M265" s="39"/>
      <c r="N265" s="39"/>
      <c r="O265" s="39"/>
      <c r="P265" s="195"/>
    </row>
    <row r="266" spans="1:16" s="194" customFormat="1" ht="20.25" customHeight="1">
      <c r="A266" s="39"/>
      <c r="B266" s="188"/>
      <c r="C266" s="188"/>
      <c r="D266" s="188"/>
      <c r="E266" s="532"/>
      <c r="F266" s="188"/>
      <c r="G266" s="188"/>
      <c r="H266" s="188"/>
      <c r="I266" s="188"/>
      <c r="J266" s="188"/>
      <c r="K266" s="188"/>
      <c r="L266" s="39"/>
      <c r="M266" s="39"/>
      <c r="N266" s="39"/>
      <c r="O266" s="39"/>
      <c r="P266" s="195"/>
    </row>
    <row r="267" spans="1:16" s="194" customFormat="1" ht="20.25" customHeight="1">
      <c r="A267" s="39"/>
      <c r="B267" s="188"/>
      <c r="C267" s="188"/>
      <c r="D267" s="188"/>
      <c r="E267" s="532"/>
      <c r="F267" s="188"/>
      <c r="G267" s="188"/>
      <c r="H267" s="188"/>
      <c r="I267" s="188"/>
      <c r="J267" s="188"/>
      <c r="K267" s="188"/>
      <c r="L267" s="39"/>
      <c r="M267" s="39"/>
      <c r="N267" s="39"/>
      <c r="O267" s="39"/>
      <c r="P267" s="195"/>
    </row>
    <row r="268" spans="1:16" s="194" customFormat="1" ht="20.25" customHeight="1">
      <c r="A268" s="39"/>
      <c r="B268" s="188"/>
      <c r="C268" s="188"/>
      <c r="D268" s="188"/>
      <c r="E268" s="532"/>
      <c r="F268" s="188"/>
      <c r="G268" s="188"/>
      <c r="H268" s="188"/>
      <c r="I268" s="188"/>
      <c r="J268" s="188"/>
      <c r="K268" s="188"/>
      <c r="L268" s="39"/>
      <c r="M268" s="39"/>
      <c r="N268" s="39"/>
      <c r="O268" s="39"/>
      <c r="P268" s="195"/>
    </row>
    <row r="269" spans="1:16" s="194" customFormat="1" ht="20.25" customHeight="1">
      <c r="A269" s="39"/>
      <c r="B269" s="188"/>
      <c r="C269" s="188"/>
      <c r="D269" s="188"/>
      <c r="E269" s="532"/>
      <c r="F269" s="188"/>
      <c r="G269" s="188"/>
      <c r="H269" s="188"/>
      <c r="I269" s="188"/>
      <c r="J269" s="188"/>
      <c r="K269" s="188"/>
      <c r="L269" s="39"/>
      <c r="M269" s="39"/>
      <c r="N269" s="39"/>
      <c r="O269" s="39"/>
      <c r="P269" s="195"/>
    </row>
    <row r="270" spans="1:16" s="194" customFormat="1" ht="20.25" customHeight="1">
      <c r="A270" s="39"/>
      <c r="B270" s="188"/>
      <c r="C270" s="188"/>
      <c r="D270" s="188"/>
      <c r="E270" s="532"/>
      <c r="F270" s="188"/>
      <c r="G270" s="188"/>
      <c r="H270" s="188"/>
      <c r="I270" s="188"/>
      <c r="J270" s="188"/>
      <c r="K270" s="188"/>
      <c r="L270" s="39"/>
      <c r="M270" s="39"/>
      <c r="N270" s="39"/>
      <c r="O270" s="39"/>
      <c r="P270" s="195"/>
    </row>
    <row r="271" spans="1:16" s="194" customFormat="1" ht="20.25" customHeight="1">
      <c r="A271" s="39"/>
      <c r="B271" s="188"/>
      <c r="C271" s="188"/>
      <c r="D271" s="188"/>
      <c r="E271" s="532"/>
      <c r="F271" s="188"/>
      <c r="G271" s="188"/>
      <c r="H271" s="188"/>
      <c r="I271" s="188"/>
      <c r="J271" s="188"/>
      <c r="K271" s="188"/>
      <c r="L271" s="39"/>
      <c r="M271" s="39"/>
      <c r="N271" s="39"/>
      <c r="O271" s="39"/>
      <c r="P271" s="195"/>
    </row>
    <row r="272" spans="1:16" s="194" customFormat="1" ht="20.25" customHeight="1">
      <c r="A272" s="39"/>
      <c r="B272" s="188"/>
      <c r="C272" s="188"/>
      <c r="D272" s="188"/>
      <c r="E272" s="532"/>
      <c r="F272" s="188"/>
      <c r="G272" s="188"/>
      <c r="H272" s="188"/>
      <c r="I272" s="188"/>
      <c r="J272" s="188"/>
      <c r="K272" s="188"/>
      <c r="L272" s="39"/>
      <c r="M272" s="39"/>
      <c r="N272" s="39"/>
      <c r="O272" s="39"/>
      <c r="P272" s="195"/>
    </row>
    <row r="273" spans="1:16" s="194" customFormat="1" ht="20.25" customHeight="1">
      <c r="A273" s="39"/>
      <c r="B273" s="188"/>
      <c r="C273" s="188"/>
      <c r="D273" s="188"/>
      <c r="E273" s="532"/>
      <c r="F273" s="188"/>
      <c r="G273" s="188"/>
      <c r="H273" s="188"/>
      <c r="I273" s="188"/>
      <c r="J273" s="188"/>
      <c r="K273" s="188"/>
      <c r="L273" s="39"/>
      <c r="M273" s="39"/>
      <c r="N273" s="39"/>
      <c r="O273" s="39"/>
      <c r="P273" s="195"/>
    </row>
    <row r="274" spans="1:16" s="194" customFormat="1" ht="20.25" customHeight="1">
      <c r="A274" s="39"/>
      <c r="B274" s="188"/>
      <c r="C274" s="188"/>
      <c r="D274" s="188"/>
      <c r="E274" s="532"/>
      <c r="F274" s="188"/>
      <c r="G274" s="188"/>
      <c r="H274" s="188"/>
      <c r="I274" s="188"/>
      <c r="J274" s="188"/>
      <c r="K274" s="188"/>
      <c r="L274" s="39"/>
      <c r="M274" s="39"/>
      <c r="N274" s="39"/>
      <c r="O274" s="39"/>
      <c r="P274" s="195"/>
    </row>
    <row r="275" spans="1:16" s="194" customFormat="1" ht="20.25" customHeight="1">
      <c r="A275" s="39"/>
      <c r="B275" s="188"/>
      <c r="C275" s="188"/>
      <c r="D275" s="188"/>
      <c r="E275" s="532"/>
      <c r="F275" s="188"/>
      <c r="G275" s="188"/>
      <c r="H275" s="188"/>
      <c r="I275" s="188"/>
      <c r="J275" s="188"/>
      <c r="K275" s="188"/>
      <c r="L275" s="39"/>
      <c r="M275" s="39"/>
      <c r="N275" s="39"/>
      <c r="O275" s="39"/>
      <c r="P275" s="195"/>
    </row>
    <row r="276" spans="1:16" s="194" customFormat="1" ht="20.25" customHeight="1">
      <c r="A276" s="39"/>
      <c r="B276" s="188"/>
      <c r="C276" s="188"/>
      <c r="D276" s="188"/>
      <c r="E276" s="532"/>
      <c r="F276" s="188"/>
      <c r="G276" s="188"/>
      <c r="H276" s="188"/>
      <c r="I276" s="188"/>
      <c r="J276" s="188"/>
      <c r="K276" s="188"/>
      <c r="L276" s="39"/>
      <c r="M276" s="39"/>
      <c r="N276" s="39"/>
      <c r="O276" s="39"/>
      <c r="P276" s="195"/>
    </row>
    <row r="277" spans="1:16" s="194" customFormat="1" ht="20.25" customHeight="1">
      <c r="A277" s="39"/>
      <c r="B277" s="188"/>
      <c r="C277" s="188"/>
      <c r="D277" s="188"/>
      <c r="E277" s="532"/>
      <c r="F277" s="188"/>
      <c r="G277" s="188"/>
      <c r="H277" s="188"/>
      <c r="I277" s="188"/>
      <c r="J277" s="188"/>
      <c r="K277" s="188"/>
      <c r="L277" s="39"/>
      <c r="M277" s="39"/>
      <c r="N277" s="39"/>
      <c r="O277" s="39"/>
      <c r="P277" s="195"/>
    </row>
    <row r="278" spans="1:16" s="194" customFormat="1" ht="20.25" customHeight="1">
      <c r="A278" s="39"/>
      <c r="B278" s="188"/>
      <c r="C278" s="188"/>
      <c r="D278" s="188"/>
      <c r="E278" s="532"/>
      <c r="F278" s="188"/>
      <c r="G278" s="188"/>
      <c r="H278" s="188"/>
      <c r="I278" s="188"/>
      <c r="J278" s="188"/>
      <c r="K278" s="188"/>
      <c r="L278" s="39"/>
      <c r="M278" s="39"/>
      <c r="N278" s="39"/>
      <c r="O278" s="39"/>
      <c r="P278" s="195"/>
    </row>
    <row r="279" spans="1:16" s="194" customFormat="1" ht="20.25" customHeight="1">
      <c r="A279" s="39"/>
      <c r="B279" s="188"/>
      <c r="C279" s="188"/>
      <c r="D279" s="188"/>
      <c r="E279" s="532"/>
      <c r="F279" s="188"/>
      <c r="G279" s="188"/>
      <c r="H279" s="188"/>
      <c r="I279" s="188"/>
      <c r="J279" s="188"/>
      <c r="K279" s="188"/>
      <c r="L279" s="39"/>
      <c r="M279" s="39"/>
      <c r="N279" s="39"/>
      <c r="O279" s="39"/>
      <c r="P279" s="195"/>
    </row>
    <row r="280" spans="1:16" s="194" customFormat="1" ht="20.25" customHeight="1">
      <c r="A280" s="39"/>
      <c r="B280" s="188"/>
      <c r="C280" s="188"/>
      <c r="D280" s="188"/>
      <c r="E280" s="532"/>
      <c r="F280" s="188"/>
      <c r="G280" s="188"/>
      <c r="H280" s="188"/>
      <c r="I280" s="188"/>
      <c r="J280" s="188"/>
      <c r="K280" s="188"/>
      <c r="L280" s="39"/>
      <c r="M280" s="39"/>
      <c r="N280" s="39"/>
      <c r="O280" s="39"/>
      <c r="P280" s="195"/>
    </row>
    <row r="281" spans="1:16" s="194" customFormat="1" ht="20.25" customHeight="1">
      <c r="A281" s="39"/>
      <c r="B281" s="188"/>
      <c r="C281" s="188"/>
      <c r="D281" s="188"/>
      <c r="E281" s="532"/>
      <c r="F281" s="188"/>
      <c r="G281" s="188"/>
      <c r="H281" s="188"/>
      <c r="I281" s="188"/>
      <c r="J281" s="188"/>
      <c r="K281" s="188"/>
      <c r="L281" s="39"/>
      <c r="M281" s="39"/>
      <c r="N281" s="39"/>
      <c r="O281" s="39"/>
      <c r="P281" s="195"/>
    </row>
    <row r="282" spans="1:16" s="194" customFormat="1" ht="20.25" customHeight="1">
      <c r="A282" s="39"/>
      <c r="B282" s="188"/>
      <c r="C282" s="188"/>
      <c r="D282" s="188"/>
      <c r="E282" s="532"/>
      <c r="F282" s="188"/>
      <c r="G282" s="188"/>
      <c r="H282" s="188"/>
      <c r="I282" s="188"/>
      <c r="J282" s="188"/>
      <c r="K282" s="188"/>
      <c r="L282" s="39"/>
      <c r="M282" s="39"/>
      <c r="N282" s="39"/>
      <c r="O282" s="39"/>
      <c r="P282" s="195"/>
    </row>
    <row r="283" spans="1:16" s="194" customFormat="1" ht="20.25" customHeight="1">
      <c r="A283" s="39"/>
      <c r="B283" s="188"/>
      <c r="C283" s="188"/>
      <c r="D283" s="188"/>
      <c r="E283" s="532"/>
      <c r="F283" s="188"/>
      <c r="G283" s="188"/>
      <c r="H283" s="188"/>
      <c r="I283" s="188"/>
      <c r="J283" s="188"/>
      <c r="K283" s="188"/>
      <c r="L283" s="39"/>
      <c r="M283" s="39"/>
      <c r="N283" s="39"/>
      <c r="O283" s="39"/>
      <c r="P283" s="195"/>
    </row>
    <row r="284" spans="1:16" s="194" customFormat="1" ht="20.25" customHeight="1">
      <c r="A284" s="39"/>
      <c r="B284" s="188"/>
      <c r="C284" s="188"/>
      <c r="D284" s="188"/>
      <c r="E284" s="532"/>
      <c r="F284" s="188"/>
      <c r="G284" s="188"/>
      <c r="H284" s="188"/>
      <c r="I284" s="188"/>
      <c r="J284" s="188"/>
      <c r="K284" s="188"/>
      <c r="L284" s="39"/>
      <c r="M284" s="39"/>
      <c r="N284" s="39"/>
      <c r="O284" s="39"/>
      <c r="P284" s="195"/>
    </row>
    <row r="285" spans="1:16" s="194" customFormat="1" ht="20.25" customHeight="1">
      <c r="A285" s="39"/>
      <c r="B285" s="188"/>
      <c r="C285" s="188"/>
      <c r="D285" s="188"/>
      <c r="E285" s="532"/>
      <c r="F285" s="188"/>
      <c r="G285" s="188"/>
      <c r="H285" s="188"/>
      <c r="I285" s="188"/>
      <c r="J285" s="188"/>
      <c r="K285" s="188"/>
      <c r="L285" s="39"/>
      <c r="M285" s="39"/>
      <c r="N285" s="39"/>
      <c r="O285" s="39"/>
      <c r="P285" s="195"/>
    </row>
    <row r="286" spans="1:16" s="194" customFormat="1" ht="20.25" customHeight="1">
      <c r="A286" s="39"/>
      <c r="B286" s="188"/>
      <c r="C286" s="188"/>
      <c r="D286" s="188"/>
      <c r="E286" s="532"/>
      <c r="F286" s="188"/>
      <c r="G286" s="188"/>
      <c r="H286" s="188"/>
      <c r="I286" s="188"/>
      <c r="J286" s="188"/>
      <c r="K286" s="188"/>
      <c r="L286" s="39"/>
      <c r="M286" s="39"/>
      <c r="N286" s="39"/>
      <c r="O286" s="39"/>
      <c r="P286" s="195"/>
    </row>
    <row r="287" spans="1:16" s="194" customFormat="1" ht="20.25" customHeight="1">
      <c r="A287" s="39"/>
      <c r="B287" s="188"/>
      <c r="C287" s="188"/>
      <c r="D287" s="188"/>
      <c r="E287" s="532"/>
      <c r="F287" s="188"/>
      <c r="G287" s="188"/>
      <c r="H287" s="188"/>
      <c r="I287" s="188"/>
      <c r="J287" s="188"/>
      <c r="K287" s="188"/>
      <c r="L287" s="39"/>
      <c r="M287" s="39"/>
      <c r="N287" s="39"/>
      <c r="O287" s="39"/>
      <c r="P287" s="195"/>
    </row>
    <row r="288" spans="1:16" s="194" customFormat="1" ht="20.25" customHeight="1">
      <c r="A288" s="39"/>
      <c r="B288" s="188"/>
      <c r="C288" s="188"/>
      <c r="D288" s="188"/>
      <c r="E288" s="532"/>
      <c r="F288" s="188"/>
      <c r="G288" s="188"/>
      <c r="H288" s="188"/>
      <c r="I288" s="188"/>
      <c r="J288" s="188"/>
      <c r="K288" s="188"/>
      <c r="L288" s="39"/>
      <c r="M288" s="39"/>
      <c r="N288" s="39"/>
      <c r="O288" s="39"/>
      <c r="P288" s="195"/>
    </row>
    <row r="289" spans="1:16" s="194" customFormat="1" ht="20.25" customHeight="1">
      <c r="A289" s="39"/>
      <c r="B289" s="188"/>
      <c r="C289" s="188"/>
      <c r="D289" s="188"/>
      <c r="E289" s="532"/>
      <c r="F289" s="188"/>
      <c r="G289" s="188"/>
      <c r="H289" s="188"/>
      <c r="I289" s="188"/>
      <c r="J289" s="188"/>
      <c r="K289" s="188"/>
      <c r="L289" s="39"/>
      <c r="M289" s="39"/>
      <c r="N289" s="39"/>
      <c r="O289" s="39"/>
      <c r="P289" s="195"/>
    </row>
    <row r="290" spans="1:16" s="194" customFormat="1" ht="20.25" customHeight="1">
      <c r="A290" s="39"/>
      <c r="B290" s="188"/>
      <c r="C290" s="188"/>
      <c r="D290" s="188"/>
      <c r="E290" s="532"/>
      <c r="F290" s="188"/>
      <c r="G290" s="188"/>
      <c r="H290" s="188"/>
      <c r="I290" s="188"/>
      <c r="J290" s="188"/>
      <c r="K290" s="188"/>
      <c r="L290" s="39"/>
      <c r="M290" s="39"/>
      <c r="N290" s="39"/>
      <c r="O290" s="39"/>
      <c r="P290" s="195"/>
    </row>
    <row r="291" spans="1:16" s="194" customFormat="1" ht="20.25" customHeight="1">
      <c r="A291" s="39"/>
      <c r="B291" s="188"/>
      <c r="C291" s="188"/>
      <c r="D291" s="188"/>
      <c r="E291" s="532"/>
      <c r="F291" s="188"/>
      <c r="G291" s="188"/>
      <c r="H291" s="188"/>
      <c r="I291" s="188"/>
      <c r="J291" s="188"/>
      <c r="K291" s="188"/>
      <c r="L291" s="39"/>
      <c r="M291" s="39"/>
      <c r="N291" s="39"/>
      <c r="O291" s="39"/>
      <c r="P291" s="195"/>
    </row>
    <row r="292" spans="1:16" s="194" customFormat="1" ht="20.25" customHeight="1">
      <c r="A292" s="39"/>
      <c r="B292" s="188"/>
      <c r="C292" s="188"/>
      <c r="D292" s="188"/>
      <c r="E292" s="532"/>
      <c r="F292" s="188"/>
      <c r="G292" s="188"/>
      <c r="H292" s="188"/>
      <c r="I292" s="188"/>
      <c r="J292" s="188"/>
      <c r="K292" s="188"/>
      <c r="L292" s="39"/>
      <c r="M292" s="39"/>
      <c r="N292" s="39"/>
      <c r="O292" s="39"/>
      <c r="P292" s="195"/>
    </row>
    <row r="293" spans="1:16" s="194" customFormat="1" ht="20.25" customHeight="1">
      <c r="A293" s="39"/>
      <c r="B293" s="188"/>
      <c r="C293" s="188"/>
      <c r="D293" s="188"/>
      <c r="E293" s="532"/>
      <c r="F293" s="188"/>
      <c r="G293" s="188"/>
      <c r="H293" s="188"/>
      <c r="I293" s="188"/>
      <c r="J293" s="188"/>
      <c r="K293" s="188"/>
      <c r="L293" s="39"/>
      <c r="M293" s="39"/>
      <c r="N293" s="39"/>
      <c r="O293" s="39"/>
      <c r="P293" s="195"/>
    </row>
    <row r="294" spans="1:16" s="194" customFormat="1" ht="20.25" customHeight="1">
      <c r="A294" s="39"/>
      <c r="B294" s="188"/>
      <c r="C294" s="188"/>
      <c r="D294" s="188"/>
      <c r="E294" s="532"/>
      <c r="F294" s="188"/>
      <c r="G294" s="188"/>
      <c r="H294" s="188"/>
      <c r="I294" s="188"/>
      <c r="J294" s="188"/>
      <c r="K294" s="188"/>
      <c r="L294" s="39"/>
      <c r="M294" s="39"/>
      <c r="N294" s="39"/>
      <c r="O294" s="39"/>
      <c r="P294" s="195"/>
    </row>
    <row r="295" spans="1:16" s="194" customFormat="1" ht="20.25" customHeight="1">
      <c r="A295" s="39"/>
      <c r="B295" s="188"/>
      <c r="C295" s="188"/>
      <c r="D295" s="188"/>
      <c r="E295" s="532"/>
      <c r="F295" s="188"/>
      <c r="G295" s="188"/>
      <c r="H295" s="188"/>
      <c r="I295" s="188"/>
      <c r="J295" s="188"/>
      <c r="K295" s="188"/>
      <c r="L295" s="39"/>
      <c r="M295" s="39"/>
      <c r="N295" s="39"/>
      <c r="O295" s="39"/>
      <c r="P295" s="195"/>
    </row>
    <row r="296" spans="1:16" s="194" customFormat="1" ht="20.25" customHeight="1">
      <c r="A296" s="39"/>
      <c r="B296" s="188"/>
      <c r="C296" s="188"/>
      <c r="D296" s="188"/>
      <c r="E296" s="532"/>
      <c r="F296" s="188"/>
      <c r="G296" s="188"/>
      <c r="H296" s="188"/>
      <c r="I296" s="188"/>
      <c r="J296" s="188"/>
      <c r="K296" s="188"/>
      <c r="L296" s="39"/>
      <c r="M296" s="39"/>
      <c r="N296" s="39"/>
      <c r="O296" s="39"/>
      <c r="P296" s="195"/>
    </row>
    <row r="297" spans="1:16" s="194" customFormat="1" ht="20.25" customHeight="1">
      <c r="A297" s="39"/>
      <c r="B297" s="188"/>
      <c r="C297" s="188"/>
      <c r="D297" s="188"/>
      <c r="E297" s="532"/>
      <c r="F297" s="188"/>
      <c r="G297" s="188"/>
      <c r="H297" s="188"/>
      <c r="I297" s="188"/>
      <c r="J297" s="188"/>
      <c r="K297" s="188"/>
      <c r="L297" s="39"/>
      <c r="M297" s="39"/>
      <c r="N297" s="39"/>
      <c r="O297" s="39"/>
      <c r="P297" s="195"/>
    </row>
    <row r="298" spans="1:16" s="194" customFormat="1" ht="20.25" customHeight="1">
      <c r="A298" s="39"/>
      <c r="B298" s="188"/>
      <c r="C298" s="188"/>
      <c r="D298" s="188"/>
      <c r="E298" s="532"/>
      <c r="F298" s="188"/>
      <c r="G298" s="188"/>
      <c r="H298" s="188"/>
      <c r="I298" s="188"/>
      <c r="J298" s="188"/>
      <c r="K298" s="188"/>
      <c r="L298" s="39"/>
      <c r="M298" s="39"/>
      <c r="N298" s="39"/>
      <c r="O298" s="39"/>
      <c r="P298" s="195"/>
    </row>
    <row r="299" spans="1:16" s="194" customFormat="1" ht="20.25" customHeight="1">
      <c r="A299" s="39"/>
      <c r="B299" s="188"/>
      <c r="C299" s="188"/>
      <c r="D299" s="188"/>
      <c r="E299" s="532"/>
      <c r="F299" s="188"/>
      <c r="G299" s="188"/>
      <c r="H299" s="188"/>
      <c r="I299" s="188"/>
      <c r="J299" s="188"/>
      <c r="K299" s="188"/>
      <c r="L299" s="39"/>
      <c r="M299" s="39"/>
      <c r="N299" s="39"/>
      <c r="O299" s="39"/>
      <c r="P299" s="195"/>
    </row>
    <row r="300" spans="1:16" s="194" customFormat="1" ht="20.25" customHeight="1">
      <c r="A300" s="39"/>
      <c r="B300" s="188"/>
      <c r="C300" s="188"/>
      <c r="D300" s="188"/>
      <c r="E300" s="532"/>
      <c r="F300" s="188"/>
      <c r="G300" s="188"/>
      <c r="H300" s="188"/>
      <c r="I300" s="188"/>
      <c r="J300" s="188"/>
      <c r="K300" s="188"/>
      <c r="L300" s="39"/>
      <c r="M300" s="39"/>
      <c r="N300" s="39"/>
      <c r="O300" s="39"/>
      <c r="P300" s="195"/>
    </row>
    <row r="301" spans="1:16" s="194" customFormat="1" ht="20.25" customHeight="1">
      <c r="A301" s="39"/>
      <c r="B301" s="188"/>
      <c r="C301" s="188"/>
      <c r="D301" s="188"/>
      <c r="E301" s="532"/>
      <c r="F301" s="188"/>
      <c r="G301" s="188"/>
      <c r="H301" s="188"/>
      <c r="I301" s="188"/>
      <c r="J301" s="188"/>
      <c r="K301" s="188"/>
      <c r="L301" s="39"/>
      <c r="M301" s="39"/>
      <c r="N301" s="39"/>
      <c r="O301" s="39"/>
      <c r="P301" s="195"/>
    </row>
    <row r="302" spans="1:16" s="194" customFormat="1" ht="20.25" customHeight="1">
      <c r="A302" s="39"/>
      <c r="B302" s="188"/>
      <c r="C302" s="188"/>
      <c r="D302" s="188"/>
      <c r="E302" s="532"/>
      <c r="F302" s="188"/>
      <c r="G302" s="188"/>
      <c r="H302" s="188"/>
      <c r="I302" s="188"/>
      <c r="J302" s="188"/>
      <c r="K302" s="188"/>
      <c r="L302" s="39"/>
      <c r="M302" s="39"/>
      <c r="N302" s="39"/>
      <c r="O302" s="39"/>
      <c r="P302" s="195"/>
    </row>
    <row r="303" spans="1:16" s="194" customFormat="1" ht="20.25" customHeight="1">
      <c r="A303" s="39"/>
      <c r="B303" s="188"/>
      <c r="C303" s="188"/>
      <c r="D303" s="188"/>
      <c r="E303" s="532"/>
      <c r="F303" s="188"/>
      <c r="G303" s="188"/>
      <c r="H303" s="188"/>
      <c r="I303" s="188"/>
      <c r="J303" s="188"/>
      <c r="K303" s="188"/>
      <c r="L303" s="39"/>
      <c r="M303" s="39"/>
      <c r="N303" s="39"/>
      <c r="O303" s="39"/>
      <c r="P303" s="195"/>
    </row>
    <row r="304" spans="1:16" s="194" customFormat="1" ht="20.25" customHeight="1">
      <c r="A304" s="39"/>
      <c r="B304" s="188"/>
      <c r="C304" s="188"/>
      <c r="D304" s="188"/>
      <c r="E304" s="532"/>
      <c r="F304" s="188"/>
      <c r="G304" s="188"/>
      <c r="H304" s="188"/>
      <c r="I304" s="188"/>
      <c r="J304" s="188"/>
      <c r="K304" s="188"/>
      <c r="L304" s="39"/>
      <c r="M304" s="39"/>
      <c r="N304" s="39"/>
      <c r="O304" s="39"/>
      <c r="P304" s="195"/>
    </row>
    <row r="305" spans="1:16" s="194" customFormat="1" ht="20.25" customHeight="1">
      <c r="A305" s="39"/>
      <c r="B305" s="188"/>
      <c r="C305" s="188"/>
      <c r="D305" s="188"/>
      <c r="E305" s="532"/>
      <c r="F305" s="188"/>
      <c r="G305" s="188"/>
      <c r="H305" s="188"/>
      <c r="I305" s="188"/>
      <c r="J305" s="188"/>
      <c r="K305" s="188"/>
      <c r="L305" s="39"/>
      <c r="M305" s="39"/>
      <c r="N305" s="39"/>
      <c r="O305" s="39"/>
      <c r="P305" s="195"/>
    </row>
    <row r="306" spans="1:16" s="194" customFormat="1" ht="20.25" customHeight="1">
      <c r="A306" s="39"/>
      <c r="B306" s="188"/>
      <c r="C306" s="188"/>
      <c r="D306" s="188"/>
      <c r="E306" s="532"/>
      <c r="F306" s="188"/>
      <c r="G306" s="188"/>
      <c r="H306" s="188"/>
      <c r="I306" s="188"/>
      <c r="J306" s="188"/>
      <c r="K306" s="188"/>
      <c r="L306" s="39"/>
      <c r="M306" s="39"/>
      <c r="N306" s="39"/>
      <c r="O306" s="39"/>
      <c r="P306" s="195"/>
    </row>
    <row r="307" spans="1:16" s="194" customFormat="1" ht="20.25" customHeight="1">
      <c r="A307" s="39"/>
      <c r="B307" s="188"/>
      <c r="C307" s="188"/>
      <c r="D307" s="188"/>
      <c r="E307" s="532"/>
      <c r="F307" s="188"/>
      <c r="G307" s="188"/>
      <c r="H307" s="188"/>
      <c r="I307" s="188"/>
      <c r="J307" s="188"/>
      <c r="K307" s="188"/>
      <c r="L307" s="39"/>
      <c r="M307" s="39"/>
      <c r="N307" s="39"/>
      <c r="O307" s="39"/>
      <c r="P307" s="195"/>
    </row>
    <row r="308" spans="1:16" s="194" customFormat="1" ht="20.25" customHeight="1">
      <c r="A308" s="39"/>
      <c r="B308" s="188"/>
      <c r="C308" s="188"/>
      <c r="D308" s="188"/>
      <c r="E308" s="532"/>
      <c r="F308" s="188"/>
      <c r="G308" s="188"/>
      <c r="H308" s="188"/>
      <c r="I308" s="188"/>
      <c r="J308" s="188"/>
      <c r="K308" s="188"/>
      <c r="L308" s="39"/>
      <c r="M308" s="39"/>
      <c r="N308" s="39"/>
      <c r="O308" s="39"/>
      <c r="P308" s="195"/>
    </row>
    <row r="309" spans="1:16" s="194" customFormat="1" ht="20.25" customHeight="1">
      <c r="A309" s="39"/>
      <c r="B309" s="188"/>
      <c r="C309" s="188"/>
      <c r="D309" s="188"/>
      <c r="E309" s="532"/>
      <c r="F309" s="188"/>
      <c r="G309" s="188"/>
      <c r="H309" s="188"/>
      <c r="I309" s="188"/>
      <c r="J309" s="188"/>
      <c r="K309" s="188"/>
      <c r="L309" s="39"/>
      <c r="M309" s="39"/>
      <c r="N309" s="39"/>
      <c r="O309" s="39"/>
      <c r="P309" s="195"/>
    </row>
    <row r="310" spans="1:16" s="194" customFormat="1" ht="20.25" customHeight="1">
      <c r="A310" s="39"/>
      <c r="B310" s="188"/>
      <c r="C310" s="188"/>
      <c r="D310" s="188"/>
      <c r="E310" s="532"/>
      <c r="F310" s="188"/>
      <c r="G310" s="188"/>
      <c r="H310" s="188"/>
      <c r="I310" s="188"/>
      <c r="J310" s="188"/>
      <c r="K310" s="188"/>
      <c r="L310" s="39"/>
      <c r="M310" s="39"/>
      <c r="N310" s="39"/>
      <c r="O310" s="39"/>
      <c r="P310" s="195"/>
    </row>
    <row r="311" spans="1:16" s="194" customFormat="1" ht="20.25" customHeight="1">
      <c r="A311" s="39"/>
      <c r="B311" s="188"/>
      <c r="C311" s="188"/>
      <c r="D311" s="188"/>
      <c r="E311" s="532"/>
      <c r="F311" s="188"/>
      <c r="G311" s="188"/>
      <c r="H311" s="188"/>
      <c r="I311" s="188"/>
      <c r="J311" s="188"/>
      <c r="K311" s="188"/>
      <c r="L311" s="39"/>
      <c r="M311" s="39"/>
      <c r="N311" s="39"/>
      <c r="O311" s="39"/>
      <c r="P311" s="195"/>
    </row>
    <row r="312" spans="1:16" s="194" customFormat="1" ht="20.25" customHeight="1">
      <c r="A312" s="39"/>
      <c r="B312" s="188"/>
      <c r="C312" s="188"/>
      <c r="D312" s="188"/>
      <c r="E312" s="532"/>
      <c r="F312" s="188"/>
      <c r="G312" s="188"/>
      <c r="H312" s="188"/>
      <c r="I312" s="188"/>
      <c r="J312" s="188"/>
      <c r="K312" s="188"/>
      <c r="L312" s="39"/>
      <c r="M312" s="39"/>
      <c r="N312" s="39"/>
      <c r="O312" s="39"/>
      <c r="P312" s="195"/>
    </row>
    <row r="313" spans="1:16" s="194" customFormat="1" ht="20.25" customHeight="1">
      <c r="A313" s="39"/>
      <c r="B313" s="188"/>
      <c r="C313" s="188"/>
      <c r="D313" s="188"/>
      <c r="E313" s="532"/>
      <c r="F313" s="188"/>
      <c r="G313" s="188"/>
      <c r="H313" s="188"/>
      <c r="I313" s="188"/>
      <c r="J313" s="188"/>
      <c r="K313" s="188"/>
      <c r="L313" s="39"/>
      <c r="M313" s="39"/>
      <c r="N313" s="39"/>
      <c r="O313" s="39"/>
      <c r="P313" s="195"/>
    </row>
    <row r="314" spans="1:16" s="194" customFormat="1" ht="20.25" customHeight="1">
      <c r="A314" s="39"/>
      <c r="B314" s="188"/>
      <c r="C314" s="188"/>
      <c r="D314" s="188"/>
      <c r="E314" s="532"/>
      <c r="F314" s="188"/>
      <c r="G314" s="188"/>
      <c r="H314" s="188"/>
      <c r="I314" s="188"/>
      <c r="J314" s="188"/>
      <c r="K314" s="188"/>
      <c r="L314" s="39"/>
      <c r="M314" s="39"/>
      <c r="N314" s="39"/>
      <c r="O314" s="39"/>
      <c r="P314" s="195"/>
    </row>
    <row r="315" spans="1:16" s="194" customFormat="1" ht="20.25" customHeight="1">
      <c r="A315" s="39"/>
      <c r="B315" s="188"/>
      <c r="C315" s="188"/>
      <c r="D315" s="188"/>
      <c r="E315" s="532"/>
      <c r="F315" s="188"/>
      <c r="G315" s="188"/>
      <c r="H315" s="188"/>
      <c r="I315" s="188"/>
      <c r="J315" s="188"/>
      <c r="K315" s="188"/>
      <c r="L315" s="39"/>
      <c r="M315" s="39"/>
      <c r="N315" s="39"/>
      <c r="O315" s="39"/>
      <c r="P315" s="195"/>
    </row>
    <row r="316" spans="1:16" s="194" customFormat="1" ht="20.25" customHeight="1">
      <c r="A316" s="39"/>
      <c r="B316" s="188"/>
      <c r="C316" s="188"/>
      <c r="D316" s="188"/>
      <c r="E316" s="532"/>
      <c r="F316" s="188"/>
      <c r="G316" s="188"/>
      <c r="H316" s="188"/>
      <c r="I316" s="188"/>
      <c r="J316" s="188"/>
      <c r="K316" s="188"/>
      <c r="L316" s="39"/>
      <c r="M316" s="39"/>
      <c r="N316" s="39"/>
      <c r="O316" s="39"/>
      <c r="P316" s="195"/>
    </row>
    <row r="317" spans="1:16" s="194" customFormat="1" ht="20.25" customHeight="1">
      <c r="A317" s="39"/>
      <c r="B317" s="188"/>
      <c r="C317" s="188"/>
      <c r="D317" s="188"/>
      <c r="E317" s="532"/>
      <c r="F317" s="188"/>
      <c r="G317" s="188"/>
      <c r="H317" s="188"/>
      <c r="I317" s="188"/>
      <c r="J317" s="188"/>
      <c r="K317" s="188"/>
      <c r="L317" s="39"/>
      <c r="M317" s="39"/>
      <c r="N317" s="39"/>
      <c r="O317" s="39"/>
      <c r="P317" s="195"/>
    </row>
    <row r="318" spans="1:16" s="194" customFormat="1" ht="20.25" customHeight="1">
      <c r="A318" s="39"/>
      <c r="B318" s="188"/>
      <c r="C318" s="188"/>
      <c r="D318" s="188"/>
      <c r="E318" s="532"/>
      <c r="F318" s="188"/>
      <c r="G318" s="188"/>
      <c r="H318" s="188"/>
      <c r="I318" s="188"/>
      <c r="J318" s="188"/>
      <c r="K318" s="188"/>
      <c r="L318" s="39"/>
      <c r="M318" s="39"/>
      <c r="N318" s="39"/>
      <c r="O318" s="39"/>
      <c r="P318" s="195"/>
    </row>
    <row r="319" spans="1:16" s="194" customFormat="1" ht="20.25" customHeight="1">
      <c r="A319" s="39"/>
      <c r="B319" s="188"/>
      <c r="C319" s="188"/>
      <c r="D319" s="188"/>
      <c r="E319" s="532"/>
      <c r="F319" s="188"/>
      <c r="G319" s="188"/>
      <c r="H319" s="188"/>
      <c r="I319" s="188"/>
      <c r="J319" s="188"/>
      <c r="K319" s="188"/>
      <c r="L319" s="39"/>
      <c r="M319" s="39"/>
      <c r="N319" s="39"/>
      <c r="O319" s="39"/>
      <c r="P319" s="195"/>
    </row>
    <row r="320" spans="1:16" s="194" customFormat="1" ht="20.25" customHeight="1">
      <c r="A320" s="39"/>
      <c r="B320" s="188"/>
      <c r="C320" s="188"/>
      <c r="D320" s="188"/>
      <c r="E320" s="532"/>
      <c r="F320" s="188"/>
      <c r="G320" s="188"/>
      <c r="H320" s="188"/>
      <c r="I320" s="188"/>
      <c r="J320" s="188"/>
      <c r="K320" s="188"/>
      <c r="L320" s="39"/>
      <c r="M320" s="39"/>
      <c r="N320" s="39"/>
      <c r="O320" s="39"/>
      <c r="P320" s="195"/>
    </row>
    <row r="321" spans="1:16" s="194" customFormat="1" ht="20.25" customHeight="1">
      <c r="A321" s="39"/>
      <c r="B321" s="188"/>
      <c r="C321" s="188"/>
      <c r="D321" s="188"/>
      <c r="E321" s="532"/>
      <c r="F321" s="188"/>
      <c r="G321" s="188"/>
      <c r="H321" s="188"/>
      <c r="I321" s="188"/>
      <c r="J321" s="188"/>
      <c r="K321" s="188"/>
      <c r="L321" s="39"/>
      <c r="M321" s="39"/>
      <c r="N321" s="39"/>
      <c r="O321" s="39"/>
      <c r="P321" s="195"/>
    </row>
    <row r="322" spans="1:16" s="194" customFormat="1" ht="20.25" customHeight="1">
      <c r="A322" s="39"/>
      <c r="B322" s="188"/>
      <c r="C322" s="188"/>
      <c r="D322" s="188"/>
      <c r="E322" s="532"/>
      <c r="F322" s="188"/>
      <c r="G322" s="188"/>
      <c r="H322" s="188"/>
      <c r="I322" s="188"/>
      <c r="J322" s="188"/>
      <c r="K322" s="188"/>
      <c r="L322" s="39"/>
      <c r="M322" s="39"/>
      <c r="N322" s="39"/>
      <c r="O322" s="39"/>
      <c r="P322" s="195"/>
    </row>
    <row r="323" spans="1:16" s="194" customFormat="1" ht="20.25" customHeight="1">
      <c r="A323" s="39"/>
      <c r="B323" s="188"/>
      <c r="C323" s="188"/>
      <c r="D323" s="188"/>
      <c r="E323" s="532"/>
      <c r="F323" s="188"/>
      <c r="G323" s="188"/>
      <c r="H323" s="188"/>
      <c r="I323" s="188"/>
      <c r="J323" s="188"/>
      <c r="K323" s="188"/>
      <c r="L323" s="39"/>
      <c r="M323" s="39"/>
      <c r="N323" s="39"/>
      <c r="O323" s="39"/>
      <c r="P323" s="195"/>
    </row>
    <row r="324" spans="1:16" s="194" customFormat="1" ht="20.25" customHeight="1">
      <c r="A324" s="39"/>
      <c r="B324" s="188"/>
      <c r="C324" s="188"/>
      <c r="D324" s="188"/>
      <c r="E324" s="532"/>
      <c r="F324" s="188"/>
      <c r="G324" s="188"/>
      <c r="H324" s="188"/>
      <c r="I324" s="188"/>
      <c r="J324" s="188"/>
      <c r="K324" s="188"/>
      <c r="L324" s="39"/>
      <c r="M324" s="39"/>
      <c r="N324" s="39"/>
      <c r="O324" s="39"/>
      <c r="P324" s="195"/>
    </row>
    <row r="325" spans="1:16" s="194" customFormat="1" ht="20.25" customHeight="1">
      <c r="A325" s="39"/>
      <c r="B325" s="188"/>
      <c r="C325" s="188"/>
      <c r="D325" s="188"/>
      <c r="E325" s="532"/>
      <c r="F325" s="188"/>
      <c r="G325" s="188"/>
      <c r="H325" s="188"/>
      <c r="I325" s="188"/>
      <c r="J325" s="188"/>
      <c r="K325" s="188"/>
      <c r="L325" s="39"/>
      <c r="M325" s="39"/>
      <c r="N325" s="39"/>
      <c r="O325" s="39"/>
      <c r="P325" s="195"/>
    </row>
    <row r="326" spans="1:16" s="194" customFormat="1" ht="20.25" customHeight="1">
      <c r="A326" s="39"/>
      <c r="B326" s="188"/>
      <c r="C326" s="188"/>
      <c r="D326" s="188"/>
      <c r="E326" s="532"/>
      <c r="F326" s="188"/>
      <c r="G326" s="188"/>
      <c r="H326" s="188"/>
      <c r="I326" s="188"/>
      <c r="J326" s="188"/>
      <c r="K326" s="188"/>
      <c r="L326" s="39"/>
      <c r="M326" s="39"/>
      <c r="N326" s="39"/>
      <c r="O326" s="39"/>
      <c r="P326" s="195"/>
    </row>
    <row r="327" spans="1:16" s="194" customFormat="1" ht="20.25" customHeight="1">
      <c r="A327" s="39"/>
      <c r="B327" s="188"/>
      <c r="C327" s="188"/>
      <c r="D327" s="188"/>
      <c r="E327" s="532"/>
      <c r="F327" s="188"/>
      <c r="G327" s="188"/>
      <c r="H327" s="188"/>
      <c r="I327" s="188"/>
      <c r="J327" s="188"/>
      <c r="K327" s="188"/>
      <c r="L327" s="39"/>
      <c r="M327" s="39"/>
      <c r="N327" s="39"/>
      <c r="O327" s="39"/>
      <c r="P327" s="195"/>
    </row>
    <row r="328" spans="1:16" s="194" customFormat="1" ht="20.25" customHeight="1">
      <c r="A328" s="39"/>
      <c r="B328" s="188"/>
      <c r="C328" s="188"/>
      <c r="D328" s="188"/>
      <c r="E328" s="532"/>
      <c r="F328" s="188"/>
      <c r="G328" s="188"/>
      <c r="H328" s="188"/>
      <c r="I328" s="188"/>
      <c r="J328" s="188"/>
      <c r="K328" s="188"/>
      <c r="L328" s="39"/>
      <c r="M328" s="39"/>
      <c r="N328" s="39"/>
      <c r="O328" s="39"/>
      <c r="P328" s="195"/>
    </row>
    <row r="329" spans="1:16" s="194" customFormat="1" ht="20.25" customHeight="1">
      <c r="A329" s="39"/>
      <c r="B329" s="188"/>
      <c r="C329" s="188"/>
      <c r="D329" s="188"/>
      <c r="E329" s="532"/>
      <c r="F329" s="188"/>
      <c r="G329" s="188"/>
      <c r="H329" s="188"/>
      <c r="I329" s="188"/>
      <c r="J329" s="188"/>
      <c r="K329" s="188"/>
      <c r="L329" s="39"/>
      <c r="M329" s="39"/>
      <c r="N329" s="39"/>
      <c r="O329" s="39"/>
      <c r="P329" s="195"/>
    </row>
    <row r="330" spans="1:16" s="194" customFormat="1" ht="20.25" customHeight="1">
      <c r="A330" s="39"/>
      <c r="B330" s="188"/>
      <c r="C330" s="188"/>
      <c r="D330" s="188"/>
      <c r="E330" s="532"/>
      <c r="F330" s="188"/>
      <c r="G330" s="188"/>
      <c r="H330" s="188"/>
      <c r="I330" s="188"/>
      <c r="J330" s="188"/>
      <c r="K330" s="188"/>
      <c r="L330" s="39"/>
      <c r="M330" s="39"/>
      <c r="N330" s="39"/>
      <c r="O330" s="39"/>
      <c r="P330" s="195"/>
    </row>
    <row r="331" spans="1:16" s="194" customFormat="1" ht="20.25" customHeight="1">
      <c r="A331" s="39"/>
      <c r="B331" s="188"/>
      <c r="C331" s="188"/>
      <c r="D331" s="188"/>
      <c r="E331" s="532"/>
      <c r="F331" s="188"/>
      <c r="G331" s="188"/>
      <c r="H331" s="188"/>
      <c r="I331" s="188"/>
      <c r="J331" s="188"/>
      <c r="K331" s="188"/>
      <c r="L331" s="39"/>
      <c r="M331" s="39"/>
      <c r="N331" s="39"/>
      <c r="O331" s="39"/>
      <c r="P331" s="195"/>
    </row>
    <row r="332" spans="1:16" s="194" customFormat="1" ht="20.25" customHeight="1">
      <c r="A332" s="39"/>
      <c r="B332" s="188"/>
      <c r="C332" s="188"/>
      <c r="D332" s="188"/>
      <c r="E332" s="532"/>
      <c r="F332" s="188"/>
      <c r="G332" s="188"/>
      <c r="H332" s="188"/>
      <c r="I332" s="188"/>
      <c r="J332" s="188"/>
      <c r="K332" s="188"/>
      <c r="L332" s="39"/>
      <c r="M332" s="39"/>
      <c r="N332" s="39"/>
      <c r="O332" s="39"/>
      <c r="P332" s="195"/>
    </row>
    <row r="333" spans="1:16" s="194" customFormat="1" ht="20.25" customHeight="1">
      <c r="A333" s="39"/>
      <c r="B333" s="188"/>
      <c r="C333" s="188"/>
      <c r="D333" s="188"/>
      <c r="E333" s="532"/>
      <c r="F333" s="188"/>
      <c r="G333" s="188"/>
      <c r="H333" s="188"/>
      <c r="I333" s="188"/>
      <c r="J333" s="188"/>
      <c r="K333" s="188"/>
      <c r="L333" s="39"/>
      <c r="M333" s="39"/>
      <c r="N333" s="39"/>
      <c r="O333" s="39"/>
      <c r="P333" s="195"/>
    </row>
    <row r="334" spans="1:16" s="194" customFormat="1" ht="20.25" customHeight="1">
      <c r="A334" s="39"/>
      <c r="B334" s="188"/>
      <c r="C334" s="188"/>
      <c r="D334" s="188"/>
      <c r="E334" s="532"/>
      <c r="F334" s="188"/>
      <c r="G334" s="188"/>
      <c r="H334" s="188"/>
      <c r="I334" s="188"/>
      <c r="J334" s="188"/>
      <c r="K334" s="188"/>
      <c r="L334" s="39"/>
      <c r="M334" s="39"/>
      <c r="N334" s="39"/>
      <c r="O334" s="39"/>
      <c r="P334" s="195"/>
    </row>
    <row r="335" spans="1:16" s="194" customFormat="1" ht="20.25" customHeight="1">
      <c r="A335" s="39"/>
      <c r="B335" s="188"/>
      <c r="C335" s="188"/>
      <c r="D335" s="188"/>
      <c r="E335" s="532"/>
      <c r="F335" s="188"/>
      <c r="G335" s="188"/>
      <c r="H335" s="188"/>
      <c r="I335" s="188"/>
      <c r="J335" s="188"/>
      <c r="K335" s="188"/>
      <c r="L335" s="39"/>
      <c r="M335" s="39"/>
      <c r="N335" s="39"/>
      <c r="O335" s="39"/>
      <c r="P335" s="195"/>
    </row>
    <row r="336" spans="1:16" s="194" customFormat="1" ht="20.25" customHeight="1">
      <c r="A336" s="39"/>
      <c r="B336" s="188"/>
      <c r="C336" s="188"/>
      <c r="D336" s="188"/>
      <c r="E336" s="532"/>
      <c r="F336" s="188"/>
      <c r="G336" s="188"/>
      <c r="H336" s="188"/>
      <c r="I336" s="188"/>
      <c r="J336" s="188"/>
      <c r="K336" s="188"/>
      <c r="L336" s="39"/>
      <c r="M336" s="39"/>
      <c r="N336" s="39"/>
      <c r="O336" s="39"/>
      <c r="P336" s="195"/>
    </row>
    <row r="337" spans="1:16" s="194" customFormat="1" ht="20.25" customHeight="1">
      <c r="A337" s="39"/>
      <c r="B337" s="188"/>
      <c r="C337" s="188"/>
      <c r="D337" s="188"/>
      <c r="E337" s="532"/>
      <c r="F337" s="188"/>
      <c r="G337" s="188"/>
      <c r="H337" s="188"/>
      <c r="I337" s="188"/>
      <c r="J337" s="188"/>
      <c r="K337" s="188"/>
      <c r="L337" s="39"/>
      <c r="M337" s="39"/>
      <c r="N337" s="39"/>
      <c r="O337" s="39"/>
      <c r="P337" s="195"/>
    </row>
    <row r="338" spans="1:16" s="194" customFormat="1" ht="20.25" customHeight="1">
      <c r="A338" s="39"/>
      <c r="B338" s="188"/>
      <c r="C338" s="188"/>
      <c r="D338" s="188"/>
      <c r="E338" s="532"/>
      <c r="F338" s="188"/>
      <c r="G338" s="188"/>
      <c r="H338" s="188"/>
      <c r="I338" s="188"/>
      <c r="J338" s="188"/>
      <c r="K338" s="188"/>
      <c r="L338" s="39"/>
      <c r="M338" s="39"/>
      <c r="N338" s="39"/>
      <c r="O338" s="39"/>
      <c r="P338" s="195"/>
    </row>
    <row r="339" spans="1:16" s="194" customFormat="1" ht="20.25" customHeight="1">
      <c r="A339" s="39"/>
      <c r="B339" s="188"/>
      <c r="C339" s="188"/>
      <c r="D339" s="188"/>
      <c r="E339" s="532"/>
      <c r="F339" s="188"/>
      <c r="G339" s="188"/>
      <c r="H339" s="188"/>
      <c r="I339" s="188"/>
      <c r="J339" s="188"/>
      <c r="K339" s="188"/>
      <c r="L339" s="39"/>
      <c r="M339" s="39"/>
      <c r="N339" s="39"/>
      <c r="O339" s="39"/>
      <c r="P339" s="195"/>
    </row>
    <row r="340" spans="1:16" s="194" customFormat="1" ht="20.25" customHeight="1">
      <c r="A340" s="39"/>
      <c r="B340" s="188"/>
      <c r="C340" s="188"/>
      <c r="D340" s="188"/>
      <c r="E340" s="532"/>
      <c r="F340" s="188"/>
      <c r="G340" s="188"/>
      <c r="H340" s="188"/>
      <c r="I340" s="188"/>
      <c r="J340" s="188"/>
      <c r="K340" s="188"/>
      <c r="L340" s="39"/>
      <c r="M340" s="39"/>
      <c r="N340" s="39"/>
      <c r="O340" s="39"/>
      <c r="P340" s="195"/>
    </row>
    <row r="341" spans="1:16" s="194" customFormat="1" ht="20.25" customHeight="1">
      <c r="A341" s="39"/>
      <c r="B341" s="188"/>
      <c r="C341" s="188"/>
      <c r="D341" s="188"/>
      <c r="E341" s="532"/>
      <c r="F341" s="188"/>
      <c r="G341" s="188"/>
      <c r="H341" s="188"/>
      <c r="I341" s="188"/>
      <c r="J341" s="188"/>
      <c r="K341" s="188"/>
      <c r="L341" s="39"/>
      <c r="M341" s="39"/>
      <c r="N341" s="39"/>
      <c r="O341" s="39"/>
      <c r="P341" s="195"/>
    </row>
    <row r="342" spans="1:16" s="194" customFormat="1" ht="20.25" customHeight="1">
      <c r="A342" s="39"/>
      <c r="B342" s="188"/>
      <c r="C342" s="188"/>
      <c r="D342" s="188"/>
      <c r="E342" s="532"/>
      <c r="F342" s="188"/>
      <c r="G342" s="188"/>
      <c r="H342" s="188"/>
      <c r="I342" s="188"/>
      <c r="J342" s="188"/>
      <c r="K342" s="188"/>
      <c r="L342" s="39"/>
      <c r="M342" s="39"/>
      <c r="N342" s="39"/>
      <c r="O342" s="39"/>
      <c r="P342" s="195"/>
    </row>
    <row r="343" spans="1:16" s="194" customFormat="1" ht="20.25" customHeight="1">
      <c r="A343" s="39"/>
      <c r="B343" s="188"/>
      <c r="C343" s="188"/>
      <c r="D343" s="188"/>
      <c r="E343" s="532"/>
      <c r="F343" s="188"/>
      <c r="G343" s="188"/>
      <c r="H343" s="188"/>
      <c r="I343" s="188"/>
      <c r="J343" s="188"/>
      <c r="K343" s="188"/>
      <c r="L343" s="39"/>
      <c r="M343" s="39"/>
      <c r="N343" s="39"/>
      <c r="O343" s="39"/>
      <c r="P343" s="195"/>
    </row>
    <row r="344" spans="1:16" s="194" customFormat="1" ht="20.25" customHeight="1">
      <c r="A344" s="39"/>
      <c r="B344" s="188"/>
      <c r="C344" s="188"/>
      <c r="D344" s="188"/>
      <c r="E344" s="532"/>
      <c r="F344" s="188"/>
      <c r="G344" s="188"/>
      <c r="H344" s="188"/>
      <c r="I344" s="188"/>
      <c r="J344" s="188"/>
      <c r="K344" s="188"/>
      <c r="L344" s="39"/>
      <c r="M344" s="39"/>
      <c r="N344" s="39"/>
      <c r="O344" s="39"/>
      <c r="P344" s="195"/>
    </row>
    <row r="345" spans="1:16" s="194" customFormat="1" ht="20.25" customHeight="1">
      <c r="A345" s="39"/>
      <c r="B345" s="188"/>
      <c r="C345" s="188"/>
      <c r="D345" s="188"/>
      <c r="E345" s="532"/>
      <c r="F345" s="188"/>
      <c r="G345" s="188"/>
      <c r="H345" s="188"/>
      <c r="I345" s="188"/>
      <c r="J345" s="188"/>
      <c r="K345" s="188"/>
      <c r="L345" s="39"/>
      <c r="M345" s="39"/>
      <c r="N345" s="39"/>
      <c r="O345" s="39"/>
      <c r="P345" s="195"/>
    </row>
    <row r="346" spans="1:16" s="194" customFormat="1" ht="20.25" customHeight="1">
      <c r="A346" s="39"/>
      <c r="B346" s="188"/>
      <c r="C346" s="188"/>
      <c r="D346" s="188"/>
      <c r="E346" s="532"/>
      <c r="F346" s="188"/>
      <c r="G346" s="188"/>
      <c r="H346" s="188"/>
      <c r="I346" s="188"/>
      <c r="J346" s="188"/>
      <c r="K346" s="188"/>
      <c r="L346" s="39"/>
      <c r="M346" s="39"/>
      <c r="N346" s="39"/>
      <c r="O346" s="39"/>
      <c r="P346" s="195"/>
    </row>
    <row r="347" spans="1:16" s="194" customFormat="1" ht="20.25" customHeight="1">
      <c r="A347" s="39"/>
      <c r="B347" s="188"/>
      <c r="C347" s="188"/>
      <c r="D347" s="188"/>
      <c r="E347" s="532"/>
      <c r="F347" s="188"/>
      <c r="G347" s="188"/>
      <c r="H347" s="188"/>
      <c r="I347" s="188"/>
      <c r="J347" s="188"/>
      <c r="K347" s="188"/>
      <c r="L347" s="39"/>
      <c r="M347" s="39"/>
      <c r="N347" s="39"/>
      <c r="O347" s="39"/>
      <c r="P347" s="195"/>
    </row>
    <row r="348" spans="1:16" s="194" customFormat="1" ht="20.25" customHeight="1">
      <c r="A348" s="39"/>
      <c r="B348" s="188"/>
      <c r="C348" s="188"/>
      <c r="D348" s="188"/>
      <c r="E348" s="532"/>
      <c r="F348" s="188"/>
      <c r="G348" s="188"/>
      <c r="H348" s="188"/>
      <c r="I348" s="188"/>
      <c r="J348" s="188"/>
      <c r="K348" s="188"/>
      <c r="L348" s="39"/>
      <c r="M348" s="39"/>
      <c r="N348" s="39"/>
      <c r="O348" s="39"/>
      <c r="P348" s="195"/>
    </row>
    <row r="349" spans="1:16" s="194" customFormat="1" ht="20.25" customHeight="1">
      <c r="A349" s="39"/>
      <c r="B349" s="188"/>
      <c r="C349" s="188"/>
      <c r="D349" s="188"/>
      <c r="E349" s="532"/>
      <c r="F349" s="188"/>
      <c r="G349" s="188"/>
      <c r="H349" s="188"/>
      <c r="I349" s="188"/>
      <c r="J349" s="188"/>
      <c r="K349" s="188"/>
      <c r="L349" s="39"/>
      <c r="M349" s="39"/>
      <c r="N349" s="39"/>
      <c r="O349" s="39"/>
      <c r="P349" s="195"/>
    </row>
    <row r="350" spans="1:16" s="194" customFormat="1" ht="20.25" customHeight="1">
      <c r="A350" s="39"/>
      <c r="B350" s="188"/>
      <c r="C350" s="188"/>
      <c r="D350" s="188"/>
      <c r="E350" s="532"/>
      <c r="F350" s="188"/>
      <c r="G350" s="188"/>
      <c r="H350" s="188"/>
      <c r="I350" s="188"/>
      <c r="J350" s="188"/>
      <c r="K350" s="188"/>
      <c r="L350" s="39"/>
      <c r="M350" s="39"/>
      <c r="N350" s="39"/>
      <c r="O350" s="39"/>
      <c r="P350" s="195"/>
    </row>
    <row r="351" spans="1:16" s="194" customFormat="1" ht="20.25" customHeight="1">
      <c r="A351" s="39"/>
      <c r="B351" s="188"/>
      <c r="C351" s="188"/>
      <c r="D351" s="188"/>
      <c r="E351" s="532"/>
      <c r="F351" s="188"/>
      <c r="G351" s="188"/>
      <c r="H351" s="188"/>
      <c r="I351" s="188"/>
      <c r="J351" s="188"/>
      <c r="K351" s="188"/>
      <c r="L351" s="39"/>
      <c r="M351" s="39"/>
      <c r="N351" s="39"/>
      <c r="O351" s="39"/>
      <c r="P351" s="195"/>
    </row>
    <row r="352" spans="1:16" s="194" customFormat="1" ht="20.25" customHeight="1">
      <c r="A352" s="39"/>
      <c r="B352" s="188"/>
      <c r="C352" s="188"/>
      <c r="D352" s="188"/>
      <c r="E352" s="532"/>
      <c r="F352" s="188"/>
      <c r="G352" s="188"/>
      <c r="H352" s="188"/>
      <c r="I352" s="188"/>
      <c r="J352" s="188"/>
      <c r="K352" s="188"/>
      <c r="L352" s="39"/>
      <c r="M352" s="39"/>
      <c r="N352" s="39"/>
      <c r="O352" s="39"/>
      <c r="P352" s="195"/>
    </row>
    <row r="353" spans="1:16" s="194" customFormat="1" ht="20.25" customHeight="1">
      <c r="A353" s="39"/>
      <c r="B353" s="188"/>
      <c r="C353" s="188"/>
      <c r="D353" s="188"/>
      <c r="E353" s="532"/>
      <c r="F353" s="188"/>
      <c r="G353" s="188"/>
      <c r="H353" s="188"/>
      <c r="I353" s="188"/>
      <c r="J353" s="188"/>
      <c r="K353" s="188"/>
      <c r="L353" s="39"/>
      <c r="M353" s="39"/>
      <c r="N353" s="39"/>
      <c r="O353" s="39"/>
      <c r="P353" s="195"/>
    </row>
    <row r="354" spans="1:16" s="194" customFormat="1" ht="20.25" customHeight="1">
      <c r="A354" s="39"/>
      <c r="B354" s="188"/>
      <c r="C354" s="188"/>
      <c r="D354" s="188"/>
      <c r="E354" s="532"/>
      <c r="F354" s="188"/>
      <c r="G354" s="188"/>
      <c r="H354" s="188"/>
      <c r="I354" s="188"/>
      <c r="J354" s="188"/>
      <c r="K354" s="188"/>
      <c r="L354" s="39"/>
      <c r="M354" s="39"/>
      <c r="N354" s="39"/>
      <c r="O354" s="39"/>
      <c r="P354" s="195"/>
    </row>
    <row r="355" spans="1:16" s="194" customFormat="1" ht="20.25" customHeight="1">
      <c r="A355" s="39"/>
      <c r="B355" s="188"/>
      <c r="C355" s="188"/>
      <c r="D355" s="188"/>
      <c r="E355" s="532"/>
      <c r="F355" s="188"/>
      <c r="G355" s="188"/>
      <c r="H355" s="188"/>
      <c r="I355" s="188"/>
      <c r="J355" s="188"/>
      <c r="K355" s="188"/>
      <c r="L355" s="39"/>
      <c r="M355" s="39"/>
      <c r="N355" s="39"/>
      <c r="O355" s="39"/>
      <c r="P355" s="195"/>
    </row>
    <row r="356" spans="1:16" s="194" customFormat="1" ht="20.25" customHeight="1">
      <c r="A356" s="39"/>
      <c r="B356" s="188"/>
      <c r="C356" s="188"/>
      <c r="D356" s="188"/>
      <c r="E356" s="532"/>
      <c r="F356" s="188"/>
      <c r="G356" s="188"/>
      <c r="H356" s="188"/>
      <c r="I356" s="188"/>
      <c r="J356" s="188"/>
      <c r="K356" s="188"/>
      <c r="L356" s="39"/>
      <c r="M356" s="39"/>
      <c r="N356" s="39"/>
      <c r="O356" s="39"/>
      <c r="P356" s="195"/>
    </row>
    <row r="357" spans="1:16" s="194" customFormat="1" ht="20.25" customHeight="1">
      <c r="A357" s="39"/>
      <c r="B357" s="188"/>
      <c r="C357" s="188"/>
      <c r="D357" s="188"/>
      <c r="E357" s="532"/>
      <c r="F357" s="188"/>
      <c r="G357" s="188"/>
      <c r="H357" s="188"/>
      <c r="I357" s="188"/>
      <c r="J357" s="188"/>
      <c r="K357" s="188"/>
      <c r="L357" s="39"/>
      <c r="M357" s="39"/>
      <c r="N357" s="39"/>
      <c r="O357" s="39"/>
      <c r="P357" s="195"/>
    </row>
    <row r="358" spans="1:16" s="194" customFormat="1" ht="20.25" customHeight="1">
      <c r="A358" s="39"/>
      <c r="B358" s="188"/>
      <c r="C358" s="188"/>
      <c r="D358" s="188"/>
      <c r="E358" s="532"/>
      <c r="F358" s="188"/>
      <c r="G358" s="188"/>
      <c r="H358" s="188"/>
      <c r="I358" s="188"/>
      <c r="J358" s="188"/>
      <c r="K358" s="188"/>
      <c r="L358" s="39"/>
      <c r="M358" s="39"/>
      <c r="N358" s="39"/>
      <c r="O358" s="39"/>
      <c r="P358" s="195"/>
    </row>
    <row r="359" spans="1:16" s="194" customFormat="1" ht="20.25" customHeight="1">
      <c r="A359" s="39"/>
      <c r="B359" s="188"/>
      <c r="C359" s="188"/>
      <c r="D359" s="188"/>
      <c r="E359" s="532"/>
      <c r="F359" s="188"/>
      <c r="G359" s="188"/>
      <c r="H359" s="188"/>
      <c r="I359" s="188"/>
      <c r="J359" s="188"/>
      <c r="K359" s="188"/>
      <c r="L359" s="39"/>
      <c r="M359" s="39"/>
      <c r="N359" s="39"/>
      <c r="O359" s="39"/>
      <c r="P359" s="195"/>
    </row>
    <row r="360" spans="1:16" s="194" customFormat="1" ht="20.25" customHeight="1">
      <c r="A360" s="39"/>
      <c r="B360" s="188"/>
      <c r="C360" s="188"/>
      <c r="D360" s="188"/>
      <c r="E360" s="532"/>
      <c r="F360" s="188"/>
      <c r="G360" s="188"/>
      <c r="H360" s="188"/>
      <c r="I360" s="188"/>
      <c r="J360" s="188"/>
      <c r="K360" s="188"/>
      <c r="L360" s="39"/>
      <c r="M360" s="39"/>
      <c r="N360" s="39"/>
      <c r="O360" s="39"/>
      <c r="P360" s="195"/>
    </row>
    <row r="361" spans="1:16" s="194" customFormat="1" ht="20.25" customHeight="1">
      <c r="A361" s="39"/>
      <c r="B361" s="188"/>
      <c r="C361" s="188"/>
      <c r="D361" s="188"/>
      <c r="E361" s="532"/>
      <c r="F361" s="188"/>
      <c r="G361" s="188"/>
      <c r="H361" s="188"/>
      <c r="I361" s="188"/>
      <c r="J361" s="188"/>
      <c r="K361" s="188"/>
      <c r="L361" s="39"/>
      <c r="M361" s="39"/>
      <c r="N361" s="39"/>
      <c r="O361" s="39"/>
      <c r="P361" s="195"/>
    </row>
    <row r="362" spans="1:16" s="194" customFormat="1" ht="20.25" customHeight="1">
      <c r="A362" s="39"/>
      <c r="B362" s="188"/>
      <c r="C362" s="188"/>
      <c r="D362" s="188"/>
      <c r="E362" s="532"/>
      <c r="F362" s="188"/>
      <c r="G362" s="188"/>
      <c r="H362" s="188"/>
      <c r="I362" s="188"/>
      <c r="J362" s="188"/>
      <c r="K362" s="188"/>
      <c r="L362" s="39"/>
      <c r="M362" s="39"/>
      <c r="N362" s="39"/>
      <c r="O362" s="39"/>
      <c r="P362" s="195"/>
    </row>
    <row r="363" spans="1:16" s="194" customFormat="1" ht="20.25" customHeight="1">
      <c r="A363" s="39"/>
      <c r="B363" s="188"/>
      <c r="C363" s="188"/>
      <c r="D363" s="188"/>
      <c r="E363" s="532"/>
      <c r="F363" s="188"/>
      <c r="G363" s="188"/>
      <c r="H363" s="188"/>
      <c r="I363" s="188"/>
      <c r="J363" s="188"/>
      <c r="K363" s="188"/>
      <c r="L363" s="39"/>
      <c r="M363" s="39"/>
      <c r="N363" s="39"/>
      <c r="O363" s="39"/>
      <c r="P363" s="195"/>
    </row>
    <row r="364" spans="1:16" s="194" customFormat="1" ht="20.25" customHeight="1">
      <c r="A364" s="39"/>
      <c r="B364" s="188"/>
      <c r="C364" s="188"/>
      <c r="D364" s="188"/>
      <c r="E364" s="532"/>
      <c r="F364" s="188"/>
      <c r="G364" s="188"/>
      <c r="H364" s="188"/>
      <c r="I364" s="188"/>
      <c r="J364" s="188"/>
      <c r="K364" s="188"/>
      <c r="L364" s="39"/>
      <c r="M364" s="39"/>
      <c r="N364" s="39"/>
      <c r="O364" s="39"/>
      <c r="P364" s="195"/>
    </row>
    <row r="365" spans="1:16" s="194" customFormat="1" ht="20.25" customHeight="1">
      <c r="A365" s="39"/>
      <c r="B365" s="188"/>
      <c r="C365" s="188"/>
      <c r="D365" s="188"/>
      <c r="E365" s="532"/>
      <c r="F365" s="188"/>
      <c r="G365" s="188"/>
      <c r="H365" s="188"/>
      <c r="I365" s="188"/>
      <c r="J365" s="188"/>
      <c r="K365" s="188"/>
      <c r="L365" s="39"/>
      <c r="M365" s="39"/>
      <c r="N365" s="39"/>
      <c r="O365" s="39"/>
      <c r="P365" s="195"/>
    </row>
    <row r="366" spans="1:16" s="194" customFormat="1" ht="20.25" customHeight="1">
      <c r="A366" s="39"/>
      <c r="B366" s="188"/>
      <c r="C366" s="188"/>
      <c r="D366" s="188"/>
      <c r="E366" s="532"/>
      <c r="F366" s="188"/>
      <c r="G366" s="188"/>
      <c r="H366" s="188"/>
      <c r="I366" s="188"/>
      <c r="J366" s="188"/>
      <c r="K366" s="188"/>
      <c r="L366" s="39"/>
      <c r="M366" s="39"/>
      <c r="N366" s="39"/>
      <c r="O366" s="39"/>
      <c r="P366" s="195"/>
    </row>
    <row r="367" spans="1:16" s="194" customFormat="1" ht="20.25" customHeight="1">
      <c r="A367" s="39"/>
      <c r="B367" s="188"/>
      <c r="C367" s="188"/>
      <c r="D367" s="188"/>
      <c r="E367" s="532"/>
      <c r="F367" s="188"/>
      <c r="G367" s="188"/>
      <c r="H367" s="188"/>
      <c r="I367" s="188"/>
      <c r="J367" s="188"/>
      <c r="K367" s="188"/>
      <c r="L367" s="39"/>
      <c r="M367" s="39"/>
      <c r="N367" s="39"/>
      <c r="O367" s="39"/>
      <c r="P367" s="195"/>
    </row>
    <row r="368" spans="1:16" s="194" customFormat="1" ht="20.25" customHeight="1">
      <c r="A368" s="39"/>
      <c r="B368" s="188"/>
      <c r="C368" s="188"/>
      <c r="D368" s="188"/>
      <c r="E368" s="532"/>
      <c r="F368" s="188"/>
      <c r="G368" s="188"/>
      <c r="H368" s="188"/>
      <c r="I368" s="188"/>
      <c r="J368" s="188"/>
      <c r="K368" s="188"/>
      <c r="L368" s="39"/>
      <c r="M368" s="39"/>
      <c r="N368" s="39"/>
      <c r="O368" s="39"/>
      <c r="P368" s="195"/>
    </row>
    <row r="369" spans="1:16" s="194" customFormat="1" ht="20.25" customHeight="1">
      <c r="A369" s="39"/>
      <c r="B369" s="188"/>
      <c r="C369" s="188"/>
      <c r="D369" s="188"/>
      <c r="E369" s="532"/>
      <c r="F369" s="188"/>
      <c r="G369" s="188"/>
      <c r="H369" s="188"/>
      <c r="I369" s="188"/>
      <c r="J369" s="188"/>
      <c r="K369" s="188"/>
      <c r="L369" s="39"/>
      <c r="M369" s="39"/>
      <c r="N369" s="39"/>
      <c r="O369" s="39"/>
      <c r="P369" s="195"/>
    </row>
    <row r="370" spans="1:16" s="194" customFormat="1" ht="20.25" customHeight="1">
      <c r="A370" s="39"/>
      <c r="B370" s="188"/>
      <c r="C370" s="188"/>
      <c r="D370" s="188"/>
      <c r="E370" s="532"/>
      <c r="F370" s="188"/>
      <c r="G370" s="188"/>
      <c r="H370" s="188"/>
      <c r="I370" s="188"/>
      <c r="J370" s="188"/>
      <c r="K370" s="188"/>
      <c r="L370" s="39"/>
      <c r="M370" s="39"/>
      <c r="N370" s="39"/>
      <c r="O370" s="39"/>
      <c r="P370" s="195"/>
    </row>
    <row r="371" spans="1:16" s="194" customFormat="1" ht="20.25" customHeight="1">
      <c r="A371" s="39"/>
      <c r="B371" s="188"/>
      <c r="C371" s="188"/>
      <c r="D371" s="188"/>
      <c r="E371" s="532"/>
      <c r="F371" s="188"/>
      <c r="G371" s="188"/>
      <c r="H371" s="188"/>
      <c r="I371" s="188"/>
      <c r="J371" s="188"/>
      <c r="K371" s="188"/>
      <c r="L371" s="39"/>
      <c r="M371" s="39"/>
      <c r="N371" s="39"/>
      <c r="O371" s="39"/>
      <c r="P371" s="195"/>
    </row>
    <row r="372" spans="1:16" s="194" customFormat="1" ht="20.25" customHeight="1">
      <c r="A372" s="39"/>
      <c r="B372" s="188"/>
      <c r="C372" s="188"/>
      <c r="D372" s="188"/>
      <c r="E372" s="532"/>
      <c r="F372" s="188"/>
      <c r="G372" s="188"/>
      <c r="H372" s="188"/>
      <c r="I372" s="188"/>
      <c r="J372" s="188"/>
      <c r="K372" s="188"/>
      <c r="L372" s="39"/>
      <c r="M372" s="39"/>
      <c r="N372" s="39"/>
      <c r="O372" s="39"/>
      <c r="P372" s="195"/>
    </row>
    <row r="373" spans="1:16" s="194" customFormat="1" ht="20.25" customHeight="1">
      <c r="A373" s="39"/>
      <c r="B373" s="188"/>
      <c r="C373" s="188"/>
      <c r="D373" s="188"/>
      <c r="E373" s="532"/>
      <c r="F373" s="188"/>
      <c r="G373" s="188"/>
      <c r="H373" s="188"/>
      <c r="I373" s="188"/>
      <c r="J373" s="188"/>
      <c r="K373" s="188"/>
      <c r="L373" s="39"/>
      <c r="M373" s="39"/>
      <c r="N373" s="39"/>
      <c r="O373" s="39"/>
      <c r="P373" s="195"/>
    </row>
    <row r="374" spans="1:16" s="194" customFormat="1" ht="20.25" customHeight="1">
      <c r="A374" s="39"/>
      <c r="B374" s="188"/>
      <c r="C374" s="188"/>
      <c r="D374" s="188"/>
      <c r="E374" s="532"/>
      <c r="F374" s="188"/>
      <c r="G374" s="188"/>
      <c r="H374" s="188"/>
      <c r="I374" s="188"/>
      <c r="J374" s="188"/>
      <c r="K374" s="188"/>
      <c r="L374" s="39"/>
      <c r="M374" s="39"/>
      <c r="N374" s="39"/>
      <c r="O374" s="39"/>
      <c r="P374" s="195"/>
    </row>
    <row r="375" spans="1:16" s="194" customFormat="1" ht="20.25" customHeight="1">
      <c r="A375" s="39"/>
      <c r="B375" s="188"/>
      <c r="C375" s="188"/>
      <c r="D375" s="188"/>
      <c r="E375" s="532"/>
      <c r="F375" s="188"/>
      <c r="G375" s="188"/>
      <c r="H375" s="188"/>
      <c r="I375" s="188"/>
      <c r="J375" s="188"/>
      <c r="K375" s="188"/>
      <c r="L375" s="39"/>
      <c r="M375" s="39"/>
      <c r="N375" s="39"/>
      <c r="O375" s="39"/>
      <c r="P375" s="195"/>
    </row>
    <row r="376" spans="1:16" s="194" customFormat="1" ht="20.25" customHeight="1">
      <c r="A376" s="39"/>
      <c r="B376" s="188"/>
      <c r="C376" s="188"/>
      <c r="D376" s="188"/>
      <c r="E376" s="532"/>
      <c r="F376" s="188"/>
      <c r="G376" s="188"/>
      <c r="H376" s="188"/>
      <c r="I376" s="188"/>
      <c r="J376" s="188"/>
      <c r="K376" s="188"/>
      <c r="L376" s="39"/>
      <c r="M376" s="39"/>
      <c r="N376" s="39"/>
      <c r="O376" s="39"/>
      <c r="P376" s="195"/>
    </row>
    <row r="377" spans="1:16" s="194" customFormat="1" ht="20.25" customHeight="1">
      <c r="A377" s="39"/>
      <c r="B377" s="188"/>
      <c r="C377" s="188"/>
      <c r="D377" s="188"/>
      <c r="E377" s="532"/>
      <c r="F377" s="188"/>
      <c r="G377" s="188"/>
      <c r="H377" s="188"/>
      <c r="I377" s="188"/>
      <c r="J377" s="188"/>
      <c r="K377" s="188"/>
      <c r="L377" s="39"/>
      <c r="M377" s="39"/>
      <c r="N377" s="39"/>
      <c r="O377" s="39"/>
      <c r="P377" s="195"/>
    </row>
    <row r="378" spans="1:16" s="194" customFormat="1" ht="20.25" customHeight="1">
      <c r="A378" s="39"/>
      <c r="B378" s="188"/>
      <c r="C378" s="188"/>
      <c r="D378" s="188"/>
      <c r="E378" s="532"/>
      <c r="F378" s="188"/>
      <c r="G378" s="188"/>
      <c r="H378" s="188"/>
      <c r="I378" s="188"/>
      <c r="J378" s="188"/>
      <c r="K378" s="188"/>
      <c r="L378" s="39"/>
      <c r="M378" s="39"/>
      <c r="N378" s="39"/>
      <c r="O378" s="39"/>
      <c r="P378" s="195"/>
    </row>
    <row r="379" spans="1:16" s="194" customFormat="1" ht="20.25" customHeight="1">
      <c r="A379" s="39"/>
      <c r="B379" s="188"/>
      <c r="C379" s="188"/>
      <c r="D379" s="188"/>
      <c r="E379" s="532"/>
      <c r="F379" s="188"/>
      <c r="G379" s="188"/>
      <c r="H379" s="188"/>
      <c r="I379" s="188"/>
      <c r="J379" s="188"/>
      <c r="K379" s="188"/>
      <c r="L379" s="39"/>
      <c r="M379" s="39"/>
      <c r="N379" s="39"/>
      <c r="O379" s="39"/>
      <c r="P379" s="195"/>
    </row>
    <row r="380" spans="1:16" s="194" customFormat="1" ht="20.25" customHeight="1">
      <c r="A380" s="39"/>
      <c r="B380" s="188"/>
      <c r="C380" s="188"/>
      <c r="D380" s="188"/>
      <c r="E380" s="532"/>
      <c r="F380" s="188"/>
      <c r="G380" s="188"/>
      <c r="H380" s="188"/>
      <c r="I380" s="188"/>
      <c r="J380" s="188"/>
      <c r="K380" s="188"/>
      <c r="L380" s="39"/>
      <c r="M380" s="39"/>
      <c r="N380" s="39"/>
      <c r="O380" s="39"/>
      <c r="P380" s="195"/>
    </row>
    <row r="381" spans="1:16" s="194" customFormat="1" ht="20.25" customHeight="1">
      <c r="A381" s="39"/>
      <c r="B381" s="188"/>
      <c r="C381" s="188"/>
      <c r="D381" s="188"/>
      <c r="E381" s="532"/>
      <c r="F381" s="188"/>
      <c r="G381" s="188"/>
      <c r="H381" s="188"/>
      <c r="I381" s="188"/>
      <c r="J381" s="188"/>
      <c r="K381" s="188"/>
      <c r="L381" s="39"/>
      <c r="M381" s="39"/>
      <c r="N381" s="39"/>
      <c r="O381" s="39"/>
      <c r="P381" s="195"/>
    </row>
    <row r="382" spans="1:16" s="194" customFormat="1" ht="20.25" customHeight="1">
      <c r="A382" s="39"/>
      <c r="B382" s="188"/>
      <c r="C382" s="188"/>
      <c r="D382" s="188"/>
      <c r="E382" s="532"/>
      <c r="F382" s="188"/>
      <c r="G382" s="188"/>
      <c r="H382" s="188"/>
      <c r="I382" s="188"/>
      <c r="J382" s="188"/>
      <c r="K382" s="188"/>
      <c r="L382" s="39"/>
      <c r="M382" s="39"/>
      <c r="N382" s="39"/>
      <c r="O382" s="39"/>
      <c r="P382" s="195"/>
    </row>
    <row r="383" spans="1:16" s="194" customFormat="1" ht="20.25" customHeight="1">
      <c r="A383" s="39"/>
      <c r="B383" s="188"/>
      <c r="C383" s="188"/>
      <c r="D383" s="188"/>
      <c r="E383" s="532"/>
      <c r="F383" s="188"/>
      <c r="G383" s="188"/>
      <c r="H383" s="188"/>
      <c r="I383" s="188"/>
      <c r="J383" s="188"/>
      <c r="K383" s="188"/>
      <c r="L383" s="39"/>
      <c r="M383" s="39"/>
      <c r="N383" s="39"/>
      <c r="O383" s="39"/>
      <c r="P383" s="195"/>
    </row>
    <row r="384" spans="1:16" s="194" customFormat="1" ht="20.25" customHeight="1">
      <c r="A384" s="39"/>
      <c r="B384" s="188"/>
      <c r="C384" s="188"/>
      <c r="D384" s="188"/>
      <c r="E384" s="532"/>
      <c r="F384" s="188"/>
      <c r="G384" s="188"/>
      <c r="H384" s="188"/>
      <c r="I384" s="188"/>
      <c r="J384" s="188"/>
      <c r="K384" s="188"/>
      <c r="L384" s="39"/>
      <c r="M384" s="39"/>
      <c r="N384" s="39"/>
      <c r="O384" s="39"/>
      <c r="P384" s="195"/>
    </row>
    <row r="385" spans="1:16" s="194" customFormat="1" ht="20.25" customHeight="1">
      <c r="A385" s="39"/>
      <c r="B385" s="188"/>
      <c r="C385" s="188"/>
      <c r="D385" s="188"/>
      <c r="E385" s="532"/>
      <c r="F385" s="188"/>
      <c r="G385" s="188"/>
      <c r="H385" s="188"/>
      <c r="I385" s="188"/>
      <c r="J385" s="188"/>
      <c r="K385" s="188"/>
      <c r="L385" s="39"/>
      <c r="M385" s="39"/>
      <c r="N385" s="39"/>
      <c r="O385" s="39"/>
      <c r="P385" s="195"/>
    </row>
    <row r="386" spans="1:16" s="194" customFormat="1" ht="20.25" customHeight="1">
      <c r="A386" s="39"/>
      <c r="B386" s="188"/>
      <c r="C386" s="188"/>
      <c r="D386" s="188"/>
      <c r="E386" s="532"/>
      <c r="F386" s="188"/>
      <c r="G386" s="188"/>
      <c r="H386" s="188"/>
      <c r="I386" s="188"/>
      <c r="J386" s="188"/>
      <c r="K386" s="188"/>
      <c r="L386" s="39"/>
      <c r="M386" s="39"/>
      <c r="N386" s="39"/>
      <c r="O386" s="39"/>
      <c r="P386" s="195"/>
    </row>
    <row r="387" spans="1:16" s="194" customFormat="1" ht="20.25" customHeight="1">
      <c r="A387" s="39"/>
      <c r="B387" s="188"/>
      <c r="C387" s="188"/>
      <c r="D387" s="188"/>
      <c r="E387" s="532"/>
      <c r="F387" s="188"/>
      <c r="G387" s="188"/>
      <c r="H387" s="188"/>
      <c r="I387" s="188"/>
      <c r="J387" s="188"/>
      <c r="K387" s="188"/>
      <c r="L387" s="39"/>
      <c r="M387" s="39"/>
      <c r="N387" s="39"/>
      <c r="O387" s="39"/>
      <c r="P387" s="195"/>
    </row>
    <row r="388" spans="1:16" s="194" customFormat="1" ht="20.25" customHeight="1">
      <c r="A388" s="39"/>
      <c r="B388" s="188"/>
      <c r="C388" s="188"/>
      <c r="D388" s="188"/>
      <c r="E388" s="532"/>
      <c r="F388" s="188"/>
      <c r="G388" s="188"/>
      <c r="H388" s="188"/>
      <c r="I388" s="188"/>
      <c r="J388" s="188"/>
      <c r="K388" s="188"/>
      <c r="L388" s="39"/>
      <c r="M388" s="39"/>
      <c r="N388" s="39"/>
      <c r="O388" s="39"/>
      <c r="P388" s="195"/>
    </row>
    <row r="389" spans="1:16" s="194" customFormat="1" ht="20.25" customHeight="1">
      <c r="A389" s="39"/>
      <c r="B389" s="188"/>
      <c r="C389" s="188"/>
      <c r="D389" s="188"/>
      <c r="E389" s="532"/>
      <c r="F389" s="188"/>
      <c r="G389" s="188"/>
      <c r="H389" s="188"/>
      <c r="I389" s="188"/>
      <c r="J389" s="188"/>
      <c r="K389" s="188"/>
      <c r="L389" s="39"/>
      <c r="M389" s="39"/>
      <c r="N389" s="39"/>
      <c r="O389" s="39"/>
      <c r="P389" s="195"/>
    </row>
    <row r="390" spans="1:16" s="194" customFormat="1" ht="20.25" customHeight="1">
      <c r="A390" s="39"/>
      <c r="B390" s="188"/>
      <c r="C390" s="188"/>
      <c r="D390" s="188"/>
      <c r="E390" s="532"/>
      <c r="F390" s="188"/>
      <c r="G390" s="188"/>
      <c r="H390" s="188"/>
      <c r="I390" s="188"/>
      <c r="J390" s="188"/>
      <c r="K390" s="188"/>
      <c r="L390" s="39"/>
      <c r="M390" s="39"/>
      <c r="N390" s="39"/>
      <c r="O390" s="39"/>
      <c r="P390" s="195"/>
    </row>
    <row r="391" spans="1:16" s="194" customFormat="1" ht="20.25" customHeight="1">
      <c r="A391" s="39"/>
      <c r="B391" s="188"/>
      <c r="C391" s="188"/>
      <c r="D391" s="188"/>
      <c r="E391" s="532"/>
      <c r="F391" s="188"/>
      <c r="G391" s="188"/>
      <c r="H391" s="188"/>
      <c r="I391" s="188"/>
      <c r="J391" s="188"/>
      <c r="K391" s="188"/>
      <c r="L391" s="39"/>
      <c r="M391" s="39"/>
      <c r="N391" s="39"/>
      <c r="O391" s="39"/>
      <c r="P391" s="195"/>
    </row>
    <row r="392" spans="1:16" s="194" customFormat="1" ht="20.25" customHeight="1">
      <c r="A392" s="39"/>
      <c r="B392" s="188"/>
      <c r="C392" s="188"/>
      <c r="D392" s="188"/>
      <c r="E392" s="532"/>
      <c r="F392" s="188"/>
      <c r="G392" s="188"/>
      <c r="H392" s="188"/>
      <c r="I392" s="188"/>
      <c r="J392" s="188"/>
      <c r="K392" s="188"/>
      <c r="L392" s="39"/>
      <c r="M392" s="39"/>
      <c r="N392" s="39"/>
      <c r="O392" s="39"/>
      <c r="P392" s="195"/>
    </row>
    <row r="393" spans="1:16" s="194" customFormat="1" ht="20.25" customHeight="1">
      <c r="A393" s="39"/>
      <c r="B393" s="188"/>
      <c r="C393" s="188"/>
      <c r="D393" s="188"/>
      <c r="E393" s="532"/>
      <c r="F393" s="188"/>
      <c r="G393" s="188"/>
      <c r="H393" s="188"/>
      <c r="I393" s="188"/>
      <c r="J393" s="188"/>
      <c r="K393" s="188"/>
      <c r="L393" s="39"/>
      <c r="M393" s="39"/>
      <c r="N393" s="39"/>
      <c r="O393" s="39"/>
      <c r="P393" s="195"/>
    </row>
    <row r="394" spans="1:16" s="194" customFormat="1" ht="20.25" customHeight="1">
      <c r="A394" s="39"/>
      <c r="B394" s="188"/>
      <c r="C394" s="188"/>
      <c r="D394" s="188"/>
      <c r="E394" s="532"/>
      <c r="F394" s="188"/>
      <c r="G394" s="188"/>
      <c r="H394" s="188"/>
      <c r="I394" s="188"/>
      <c r="J394" s="188"/>
      <c r="K394" s="188"/>
      <c r="L394" s="39"/>
      <c r="M394" s="39"/>
      <c r="N394" s="39"/>
      <c r="O394" s="39"/>
      <c r="P394" s="195"/>
    </row>
    <row r="395" spans="1:16" s="194" customFormat="1" ht="20.25" customHeight="1">
      <c r="A395" s="39"/>
      <c r="B395" s="188"/>
      <c r="C395" s="188"/>
      <c r="D395" s="188"/>
      <c r="E395" s="532"/>
      <c r="F395" s="188"/>
      <c r="G395" s="188"/>
      <c r="H395" s="188"/>
      <c r="I395" s="188"/>
      <c r="J395" s="188"/>
      <c r="K395" s="188"/>
      <c r="L395" s="39"/>
      <c r="M395" s="39"/>
      <c r="N395" s="39"/>
      <c r="O395" s="39"/>
      <c r="P395" s="195"/>
    </row>
    <row r="396" spans="1:16" s="194" customFormat="1" ht="20.25" customHeight="1">
      <c r="A396" s="39"/>
      <c r="B396" s="188"/>
      <c r="C396" s="188"/>
      <c r="D396" s="188"/>
      <c r="E396" s="532"/>
      <c r="F396" s="188"/>
      <c r="G396" s="188"/>
      <c r="H396" s="188"/>
      <c r="I396" s="188"/>
      <c r="J396" s="188"/>
      <c r="K396" s="188"/>
      <c r="L396" s="39"/>
      <c r="M396" s="39"/>
      <c r="N396" s="39"/>
      <c r="O396" s="39"/>
      <c r="P396" s="195"/>
    </row>
    <row r="397" spans="1:16" s="194" customFormat="1" ht="20.25" customHeight="1">
      <c r="A397" s="39"/>
      <c r="B397" s="188"/>
      <c r="C397" s="188"/>
      <c r="D397" s="188"/>
      <c r="E397" s="532"/>
      <c r="F397" s="188"/>
      <c r="G397" s="188"/>
      <c r="H397" s="188"/>
      <c r="I397" s="188"/>
      <c r="J397" s="188"/>
      <c r="K397" s="188"/>
      <c r="L397" s="39"/>
      <c r="M397" s="39"/>
      <c r="N397" s="39"/>
      <c r="O397" s="39"/>
      <c r="P397" s="195"/>
    </row>
    <row r="398" spans="1:16" s="194" customFormat="1" ht="20.25" customHeight="1">
      <c r="A398" s="39"/>
      <c r="B398" s="188"/>
      <c r="C398" s="188"/>
      <c r="D398" s="188"/>
      <c r="E398" s="532"/>
      <c r="F398" s="188"/>
      <c r="G398" s="188"/>
      <c r="H398" s="188"/>
      <c r="I398" s="188"/>
      <c r="J398" s="188"/>
      <c r="K398" s="188"/>
      <c r="L398" s="39"/>
      <c r="M398" s="39"/>
      <c r="N398" s="39"/>
      <c r="O398" s="39"/>
      <c r="P398" s="195"/>
    </row>
    <row r="399" spans="1:16" s="194" customFormat="1" ht="20.25" customHeight="1">
      <c r="A399" s="39"/>
      <c r="B399" s="188"/>
      <c r="C399" s="188"/>
      <c r="D399" s="188"/>
      <c r="E399" s="532"/>
      <c r="F399" s="188"/>
      <c r="G399" s="188"/>
      <c r="H399" s="188"/>
      <c r="I399" s="188"/>
      <c r="J399" s="188"/>
      <c r="K399" s="188"/>
      <c r="L399" s="39"/>
      <c r="M399" s="39"/>
      <c r="N399" s="39"/>
      <c r="O399" s="39"/>
      <c r="P399" s="195"/>
    </row>
    <row r="400" spans="1:16" s="194" customFormat="1" ht="20.25" customHeight="1">
      <c r="A400" s="39"/>
      <c r="B400" s="188"/>
      <c r="C400" s="188"/>
      <c r="D400" s="188"/>
      <c r="E400" s="532"/>
      <c r="F400" s="188"/>
      <c r="G400" s="188"/>
      <c r="H400" s="188"/>
      <c r="I400" s="188"/>
      <c r="J400" s="188"/>
      <c r="K400" s="188"/>
      <c r="L400" s="39"/>
      <c r="M400" s="39"/>
      <c r="N400" s="39"/>
      <c r="O400" s="39"/>
      <c r="P400" s="195"/>
    </row>
    <row r="401" spans="1:16" s="194" customFormat="1" ht="20.25" customHeight="1">
      <c r="A401" s="39"/>
      <c r="B401" s="188"/>
      <c r="C401" s="188"/>
      <c r="D401" s="188"/>
      <c r="E401" s="532"/>
      <c r="F401" s="188"/>
      <c r="G401" s="188"/>
      <c r="H401" s="188"/>
      <c r="I401" s="188"/>
      <c r="J401" s="188"/>
      <c r="K401" s="188"/>
      <c r="L401" s="39"/>
      <c r="M401" s="39"/>
      <c r="N401" s="39"/>
      <c r="O401" s="39"/>
      <c r="P401" s="195"/>
    </row>
    <row r="402" spans="1:16" s="194" customFormat="1" ht="20.25" customHeight="1">
      <c r="A402" s="39"/>
      <c r="B402" s="188"/>
      <c r="C402" s="188"/>
      <c r="D402" s="188"/>
      <c r="E402" s="532"/>
      <c r="F402" s="188"/>
      <c r="G402" s="188"/>
      <c r="H402" s="188"/>
      <c r="I402" s="188"/>
      <c r="J402" s="188"/>
      <c r="K402" s="188"/>
      <c r="L402" s="39"/>
      <c r="M402" s="39"/>
      <c r="N402" s="39"/>
      <c r="O402" s="39"/>
      <c r="P402" s="195"/>
    </row>
    <row r="403" spans="1:16" s="194" customFormat="1" ht="20.25" customHeight="1">
      <c r="A403" s="39"/>
      <c r="B403" s="188"/>
      <c r="C403" s="188"/>
      <c r="D403" s="188"/>
      <c r="E403" s="532"/>
      <c r="F403" s="188"/>
      <c r="G403" s="188"/>
      <c r="H403" s="188"/>
      <c r="I403" s="188"/>
      <c r="J403" s="188"/>
      <c r="K403" s="188"/>
      <c r="L403" s="39"/>
      <c r="M403" s="39"/>
      <c r="N403" s="39"/>
      <c r="O403" s="39"/>
      <c r="P403" s="195"/>
    </row>
    <row r="404" spans="1:16" s="194" customFormat="1" ht="20.25" customHeight="1">
      <c r="A404" s="39"/>
      <c r="B404" s="188"/>
      <c r="C404" s="188"/>
      <c r="D404" s="188"/>
      <c r="E404" s="532"/>
      <c r="F404" s="188"/>
      <c r="G404" s="188"/>
      <c r="H404" s="188"/>
      <c r="I404" s="188"/>
      <c r="J404" s="188"/>
      <c r="K404" s="188"/>
      <c r="L404" s="39"/>
      <c r="M404" s="39"/>
      <c r="N404" s="39"/>
      <c r="O404" s="39"/>
      <c r="P404" s="195"/>
    </row>
    <row r="405" spans="1:16" s="194" customFormat="1" ht="20.25" customHeight="1">
      <c r="A405" s="39"/>
      <c r="B405" s="188"/>
      <c r="C405" s="188"/>
      <c r="D405" s="188"/>
      <c r="E405" s="532"/>
      <c r="F405" s="188"/>
      <c r="G405" s="188"/>
      <c r="H405" s="188"/>
      <c r="I405" s="188"/>
      <c r="J405" s="188"/>
      <c r="K405" s="188"/>
      <c r="L405" s="39"/>
      <c r="M405" s="39"/>
      <c r="N405" s="39"/>
      <c r="O405" s="39"/>
      <c r="P405" s="195"/>
    </row>
    <row r="406" spans="1:16" s="194" customFormat="1" ht="20.25" customHeight="1">
      <c r="A406" s="39"/>
      <c r="B406" s="188"/>
      <c r="C406" s="188"/>
      <c r="D406" s="188"/>
      <c r="E406" s="532"/>
      <c r="F406" s="188"/>
      <c r="G406" s="188"/>
      <c r="H406" s="188"/>
      <c r="I406" s="188"/>
      <c r="J406" s="188"/>
      <c r="K406" s="188"/>
      <c r="L406" s="39"/>
      <c r="M406" s="39"/>
      <c r="N406" s="39"/>
      <c r="O406" s="39"/>
      <c r="P406" s="195"/>
    </row>
    <row r="407" spans="1:16" s="194" customFormat="1" ht="20.25" customHeight="1">
      <c r="A407" s="39"/>
      <c r="B407" s="188"/>
      <c r="C407" s="188"/>
      <c r="D407" s="188"/>
      <c r="E407" s="532"/>
      <c r="F407" s="188"/>
      <c r="G407" s="188"/>
      <c r="H407" s="188"/>
      <c r="I407" s="188"/>
      <c r="J407" s="188"/>
      <c r="K407" s="188"/>
      <c r="L407" s="39"/>
      <c r="M407" s="39"/>
      <c r="N407" s="39"/>
      <c r="O407" s="39"/>
      <c r="P407" s="195"/>
    </row>
    <row r="408" spans="1:16" s="194" customFormat="1" ht="20.25" customHeight="1">
      <c r="A408" s="39"/>
      <c r="B408" s="188"/>
      <c r="C408" s="188"/>
      <c r="D408" s="188"/>
      <c r="E408" s="532"/>
      <c r="F408" s="188"/>
      <c r="G408" s="188"/>
      <c r="H408" s="188"/>
      <c r="I408" s="188"/>
      <c r="J408" s="188"/>
      <c r="K408" s="188"/>
      <c r="L408" s="39"/>
      <c r="M408" s="39"/>
      <c r="N408" s="39"/>
      <c r="O408" s="39"/>
      <c r="P408" s="195"/>
    </row>
    <row r="409" spans="1:16" s="194" customFormat="1" ht="20.25" customHeight="1">
      <c r="A409" s="39"/>
      <c r="B409" s="188"/>
      <c r="C409" s="188"/>
      <c r="D409" s="188"/>
      <c r="E409" s="532"/>
      <c r="F409" s="188"/>
      <c r="G409" s="188"/>
      <c r="H409" s="188"/>
      <c r="I409" s="188"/>
      <c r="J409" s="188"/>
      <c r="K409" s="188"/>
      <c r="L409" s="39"/>
      <c r="M409" s="39"/>
      <c r="N409" s="39"/>
      <c r="O409" s="39"/>
      <c r="P409" s="195"/>
    </row>
    <row r="410" spans="1:16" s="194" customFormat="1" ht="20.25" customHeight="1">
      <c r="A410" s="39"/>
      <c r="B410" s="188"/>
      <c r="C410" s="188"/>
      <c r="D410" s="188"/>
      <c r="E410" s="532"/>
      <c r="F410" s="188"/>
      <c r="G410" s="188"/>
      <c r="H410" s="188"/>
      <c r="I410" s="188"/>
      <c r="J410" s="188"/>
      <c r="K410" s="188"/>
      <c r="L410" s="39"/>
      <c r="M410" s="39"/>
      <c r="N410" s="39"/>
      <c r="O410" s="39"/>
      <c r="P410" s="195"/>
    </row>
    <row r="411" spans="1:16" s="194" customFormat="1" ht="20.25" customHeight="1">
      <c r="A411" s="39"/>
      <c r="B411" s="188"/>
      <c r="C411" s="188"/>
      <c r="D411" s="188"/>
      <c r="E411" s="532"/>
      <c r="F411" s="188"/>
      <c r="G411" s="188"/>
      <c r="H411" s="188"/>
      <c r="I411" s="188"/>
      <c r="J411" s="188"/>
      <c r="K411" s="188"/>
      <c r="L411" s="39"/>
      <c r="M411" s="39"/>
      <c r="N411" s="39"/>
      <c r="O411" s="39"/>
      <c r="P411" s="195"/>
    </row>
    <row r="412" spans="1:16" s="194" customFormat="1" ht="20.25" customHeight="1">
      <c r="A412" s="39"/>
      <c r="B412" s="188"/>
      <c r="C412" s="188"/>
      <c r="D412" s="188"/>
      <c r="E412" s="532"/>
      <c r="F412" s="188"/>
      <c r="G412" s="188"/>
      <c r="H412" s="188"/>
      <c r="I412" s="188"/>
      <c r="J412" s="188"/>
      <c r="K412" s="188"/>
      <c r="L412" s="39"/>
      <c r="M412" s="39"/>
      <c r="N412" s="39"/>
      <c r="O412" s="39"/>
      <c r="P412" s="195"/>
    </row>
    <row r="413" spans="1:16" s="194" customFormat="1" ht="20.25" customHeight="1">
      <c r="A413" s="39"/>
      <c r="B413" s="188"/>
      <c r="C413" s="188"/>
      <c r="D413" s="188"/>
      <c r="E413" s="532"/>
      <c r="F413" s="188"/>
      <c r="G413" s="188"/>
      <c r="H413" s="188"/>
      <c r="I413" s="188"/>
      <c r="J413" s="188"/>
      <c r="K413" s="188"/>
      <c r="L413" s="39"/>
      <c r="M413" s="39"/>
      <c r="N413" s="39"/>
      <c r="O413" s="39"/>
      <c r="P413" s="195"/>
    </row>
    <row r="414" spans="1:16" s="194" customFormat="1" ht="20.25" customHeight="1">
      <c r="A414" s="39"/>
      <c r="B414" s="188"/>
      <c r="C414" s="188"/>
      <c r="D414" s="188"/>
      <c r="E414" s="532"/>
      <c r="F414" s="188"/>
      <c r="G414" s="188"/>
      <c r="H414" s="188"/>
      <c r="I414" s="188"/>
      <c r="J414" s="188"/>
      <c r="K414" s="188"/>
      <c r="L414" s="39"/>
      <c r="M414" s="39"/>
      <c r="N414" s="39"/>
      <c r="O414" s="39"/>
      <c r="P414" s="195"/>
    </row>
    <row r="415" spans="1:16" s="194" customFormat="1" ht="20.25" customHeight="1">
      <c r="A415" s="39"/>
      <c r="B415" s="188"/>
      <c r="C415" s="188"/>
      <c r="D415" s="188"/>
      <c r="E415" s="532"/>
      <c r="F415" s="188"/>
      <c r="G415" s="188"/>
      <c r="H415" s="188"/>
      <c r="I415" s="188"/>
      <c r="J415" s="188"/>
      <c r="K415" s="188"/>
      <c r="L415" s="39"/>
      <c r="M415" s="39"/>
      <c r="N415" s="39"/>
      <c r="O415" s="39"/>
      <c r="P415" s="195"/>
    </row>
    <row r="416" spans="1:16" s="194" customFormat="1" ht="20.25" customHeight="1">
      <c r="A416" s="39"/>
      <c r="B416" s="188"/>
      <c r="C416" s="188"/>
      <c r="D416" s="188"/>
      <c r="E416" s="532"/>
      <c r="F416" s="188"/>
      <c r="G416" s="188"/>
      <c r="H416" s="188"/>
      <c r="I416" s="188"/>
      <c r="J416" s="188"/>
      <c r="K416" s="188"/>
      <c r="L416" s="39"/>
      <c r="M416" s="39"/>
      <c r="N416" s="39"/>
      <c r="O416" s="39"/>
      <c r="P416" s="195"/>
    </row>
    <row r="417" spans="1:16" s="194" customFormat="1" ht="20.25" customHeight="1">
      <c r="A417" s="39"/>
      <c r="B417" s="188"/>
      <c r="C417" s="188"/>
      <c r="D417" s="188"/>
      <c r="E417" s="532"/>
      <c r="F417" s="188"/>
      <c r="G417" s="188"/>
      <c r="H417" s="188"/>
      <c r="I417" s="188"/>
      <c r="J417" s="188"/>
      <c r="K417" s="188"/>
      <c r="L417" s="39"/>
      <c r="M417" s="39"/>
      <c r="N417" s="39"/>
      <c r="O417" s="39"/>
      <c r="P417" s="195"/>
    </row>
    <row r="418" spans="1:16" s="194" customFormat="1" ht="20.25" customHeight="1">
      <c r="A418" s="39"/>
      <c r="B418" s="188"/>
      <c r="C418" s="188"/>
      <c r="D418" s="188"/>
      <c r="E418" s="532"/>
      <c r="F418" s="188"/>
      <c r="G418" s="188"/>
      <c r="H418" s="188"/>
      <c r="I418" s="188"/>
      <c r="J418" s="188"/>
      <c r="K418" s="188"/>
      <c r="L418" s="39"/>
      <c r="M418" s="39"/>
      <c r="N418" s="39"/>
      <c r="O418" s="39"/>
      <c r="P418" s="195"/>
    </row>
    <row r="419" spans="1:16" s="194" customFormat="1" ht="20.25" customHeight="1">
      <c r="A419" s="39"/>
      <c r="B419" s="188"/>
      <c r="C419" s="188"/>
      <c r="D419" s="188"/>
      <c r="E419" s="532"/>
      <c r="F419" s="188"/>
      <c r="G419" s="188"/>
      <c r="H419" s="188"/>
      <c r="I419" s="188"/>
      <c r="J419" s="188"/>
      <c r="K419" s="188"/>
      <c r="L419" s="39"/>
      <c r="M419" s="39"/>
      <c r="N419" s="39"/>
      <c r="O419" s="39"/>
      <c r="P419" s="195"/>
    </row>
    <row r="420" spans="1:16" s="194" customFormat="1" ht="20.25" customHeight="1">
      <c r="A420" s="39"/>
      <c r="B420" s="188"/>
      <c r="C420" s="188"/>
      <c r="D420" s="188"/>
      <c r="E420" s="532"/>
      <c r="F420" s="188"/>
      <c r="G420" s="188"/>
      <c r="H420" s="188"/>
      <c r="I420" s="188"/>
      <c r="J420" s="188"/>
      <c r="K420" s="188"/>
      <c r="L420" s="39"/>
      <c r="M420" s="39"/>
      <c r="N420" s="39"/>
      <c r="O420" s="39"/>
      <c r="P420" s="195"/>
    </row>
    <row r="421" spans="1:16" s="194" customFormat="1" ht="20.25" customHeight="1">
      <c r="A421" s="39"/>
      <c r="B421" s="188"/>
      <c r="C421" s="188"/>
      <c r="D421" s="188"/>
      <c r="E421" s="532"/>
      <c r="F421" s="188"/>
      <c r="G421" s="188"/>
      <c r="H421" s="188"/>
      <c r="I421" s="188"/>
      <c r="J421" s="188"/>
      <c r="K421" s="188"/>
      <c r="L421" s="39"/>
      <c r="M421" s="39"/>
      <c r="N421" s="39"/>
      <c r="O421" s="39"/>
      <c r="P421" s="195"/>
    </row>
    <row r="422" spans="1:16" s="194" customFormat="1" ht="20.25" customHeight="1">
      <c r="A422" s="39"/>
      <c r="B422" s="188"/>
      <c r="C422" s="188"/>
      <c r="D422" s="188"/>
      <c r="E422" s="532"/>
      <c r="F422" s="188"/>
      <c r="G422" s="188"/>
      <c r="H422" s="188"/>
      <c r="I422" s="188"/>
      <c r="J422" s="188"/>
      <c r="K422" s="188"/>
      <c r="L422" s="39"/>
      <c r="M422" s="39"/>
      <c r="N422" s="39"/>
      <c r="O422" s="39"/>
      <c r="P422" s="195"/>
    </row>
    <row r="423" spans="1:16" s="194" customFormat="1" ht="20.25" customHeight="1">
      <c r="A423" s="39"/>
      <c r="B423" s="188"/>
      <c r="C423" s="188"/>
      <c r="D423" s="188"/>
      <c r="E423" s="532"/>
      <c r="F423" s="188"/>
      <c r="G423" s="188"/>
      <c r="H423" s="188"/>
      <c r="I423" s="188"/>
      <c r="J423" s="188"/>
      <c r="K423" s="188"/>
      <c r="L423" s="39"/>
      <c r="M423" s="39"/>
      <c r="N423" s="39"/>
      <c r="O423" s="39"/>
      <c r="P423" s="195"/>
    </row>
    <row r="424" spans="1:16" s="194" customFormat="1" ht="20.25" customHeight="1">
      <c r="A424" s="39"/>
      <c r="B424" s="188"/>
      <c r="C424" s="188"/>
      <c r="D424" s="188"/>
      <c r="E424" s="532"/>
      <c r="F424" s="188"/>
      <c r="G424" s="188"/>
      <c r="H424" s="188"/>
      <c r="I424" s="188"/>
      <c r="J424" s="188"/>
      <c r="K424" s="188"/>
      <c r="L424" s="39"/>
      <c r="M424" s="39"/>
      <c r="N424" s="39"/>
      <c r="O424" s="39"/>
      <c r="P424" s="195"/>
    </row>
    <row r="425" spans="1:16" s="194" customFormat="1" ht="20.25" customHeight="1">
      <c r="A425" s="39"/>
      <c r="B425" s="188"/>
      <c r="C425" s="188"/>
      <c r="D425" s="188"/>
      <c r="E425" s="532"/>
      <c r="F425" s="188"/>
      <c r="G425" s="188"/>
      <c r="H425" s="188"/>
      <c r="I425" s="188"/>
      <c r="J425" s="188"/>
      <c r="K425" s="188"/>
      <c r="L425" s="39"/>
      <c r="M425" s="39"/>
      <c r="N425" s="39"/>
      <c r="O425" s="39"/>
      <c r="P425" s="195"/>
    </row>
    <row r="426" spans="1:16" s="194" customFormat="1" ht="20.25" customHeight="1">
      <c r="A426" s="39"/>
      <c r="B426" s="188"/>
      <c r="C426" s="188"/>
      <c r="D426" s="188"/>
      <c r="E426" s="532"/>
      <c r="F426" s="188"/>
      <c r="G426" s="188"/>
      <c r="H426" s="188"/>
      <c r="I426" s="188"/>
      <c r="J426" s="188"/>
      <c r="K426" s="188"/>
      <c r="L426" s="39"/>
      <c r="M426" s="39"/>
      <c r="N426" s="39"/>
      <c r="O426" s="39"/>
      <c r="P426" s="195"/>
    </row>
    <row r="427" spans="1:16" s="194" customFormat="1" ht="20.25" customHeight="1">
      <c r="A427" s="39"/>
      <c r="B427" s="188"/>
      <c r="C427" s="188"/>
      <c r="D427" s="188"/>
      <c r="E427" s="532"/>
      <c r="F427" s="188"/>
      <c r="G427" s="188"/>
      <c r="H427" s="188"/>
      <c r="I427" s="188"/>
      <c r="J427" s="188"/>
      <c r="K427" s="188"/>
      <c r="L427" s="39"/>
      <c r="M427" s="39"/>
      <c r="N427" s="39"/>
      <c r="O427" s="39"/>
      <c r="P427" s="195"/>
    </row>
    <row r="428" spans="1:16" s="194" customFormat="1" ht="20.25" customHeight="1">
      <c r="A428" s="39"/>
      <c r="B428" s="188"/>
      <c r="C428" s="188"/>
      <c r="D428" s="188"/>
      <c r="E428" s="532"/>
      <c r="F428" s="188"/>
      <c r="G428" s="188"/>
      <c r="H428" s="188"/>
      <c r="I428" s="188"/>
      <c r="J428" s="188"/>
      <c r="K428" s="188"/>
      <c r="L428" s="39"/>
      <c r="M428" s="39"/>
      <c r="N428" s="39"/>
      <c r="O428" s="39"/>
      <c r="P428" s="195"/>
    </row>
    <row r="429" spans="1:16" s="194" customFormat="1" ht="20.25" customHeight="1">
      <c r="A429" s="39"/>
      <c r="B429" s="188"/>
      <c r="C429" s="188"/>
      <c r="D429" s="188"/>
      <c r="E429" s="532"/>
      <c r="F429" s="188"/>
      <c r="G429" s="188"/>
      <c r="H429" s="188"/>
      <c r="I429" s="188"/>
      <c r="J429" s="188"/>
      <c r="K429" s="188"/>
      <c r="L429" s="39"/>
      <c r="M429" s="39"/>
      <c r="N429" s="39"/>
      <c r="O429" s="39"/>
      <c r="P429" s="195"/>
    </row>
    <row r="430" spans="1:16" s="194" customFormat="1" ht="20.25" customHeight="1">
      <c r="A430" s="39"/>
      <c r="B430" s="188"/>
      <c r="C430" s="188"/>
      <c r="D430" s="188"/>
      <c r="E430" s="532"/>
      <c r="F430" s="188"/>
      <c r="G430" s="188"/>
      <c r="H430" s="188"/>
      <c r="I430" s="188"/>
      <c r="J430" s="188"/>
      <c r="K430" s="188"/>
      <c r="L430" s="39"/>
      <c r="M430" s="39"/>
      <c r="N430" s="39"/>
      <c r="O430" s="39"/>
      <c r="P430" s="195"/>
    </row>
    <row r="431" spans="1:16" s="194" customFormat="1" ht="20.25" customHeight="1">
      <c r="A431" s="39"/>
      <c r="B431" s="188"/>
      <c r="C431" s="188"/>
      <c r="D431" s="188"/>
      <c r="E431" s="532"/>
      <c r="F431" s="188"/>
      <c r="G431" s="188"/>
      <c r="H431" s="188"/>
      <c r="I431" s="188"/>
      <c r="J431" s="188"/>
      <c r="K431" s="188"/>
      <c r="L431" s="39"/>
      <c r="M431" s="39"/>
      <c r="N431" s="39"/>
      <c r="O431" s="39"/>
      <c r="P431" s="195"/>
    </row>
    <row r="432" spans="1:16" s="194" customFormat="1" ht="20.25" customHeight="1">
      <c r="A432" s="39"/>
      <c r="B432" s="188"/>
      <c r="C432" s="188"/>
      <c r="D432" s="188"/>
      <c r="E432" s="532"/>
      <c r="F432" s="188"/>
      <c r="G432" s="188"/>
      <c r="H432" s="188"/>
      <c r="I432" s="188"/>
      <c r="J432" s="188"/>
      <c r="K432" s="188"/>
      <c r="L432" s="39"/>
      <c r="M432" s="39"/>
      <c r="N432" s="39"/>
      <c r="O432" s="39"/>
      <c r="P432" s="195"/>
    </row>
    <row r="433" spans="1:16" s="194" customFormat="1" ht="20.25" customHeight="1">
      <c r="A433" s="39"/>
      <c r="B433" s="188"/>
      <c r="C433" s="188"/>
      <c r="D433" s="188"/>
      <c r="E433" s="532"/>
      <c r="F433" s="188"/>
      <c r="G433" s="188"/>
      <c r="H433" s="188"/>
      <c r="I433" s="188"/>
      <c r="J433" s="188"/>
      <c r="K433" s="188"/>
      <c r="L433" s="39"/>
      <c r="M433" s="39"/>
      <c r="N433" s="39"/>
      <c r="O433" s="39"/>
      <c r="P433" s="195"/>
    </row>
    <row r="434" spans="1:16" s="194" customFormat="1" ht="20.25" customHeight="1">
      <c r="A434" s="39"/>
      <c r="B434" s="188"/>
      <c r="C434" s="188"/>
      <c r="D434" s="188"/>
      <c r="E434" s="532"/>
      <c r="F434" s="188"/>
      <c r="G434" s="188"/>
      <c r="H434" s="188"/>
      <c r="I434" s="188"/>
      <c r="J434" s="188"/>
      <c r="K434" s="188"/>
      <c r="L434" s="39"/>
      <c r="M434" s="39"/>
      <c r="N434" s="39"/>
      <c r="O434" s="39"/>
      <c r="P434" s="195"/>
    </row>
    <row r="435" spans="1:16" s="194" customFormat="1" ht="20.25" customHeight="1">
      <c r="A435" s="39"/>
      <c r="B435" s="188"/>
      <c r="C435" s="188"/>
      <c r="D435" s="188"/>
      <c r="E435" s="532"/>
      <c r="F435" s="188"/>
      <c r="G435" s="188"/>
      <c r="H435" s="188"/>
      <c r="I435" s="188"/>
      <c r="J435" s="188"/>
      <c r="K435" s="188"/>
      <c r="L435" s="39"/>
      <c r="M435" s="39"/>
      <c r="N435" s="39"/>
      <c r="O435" s="39"/>
      <c r="P435" s="195"/>
    </row>
    <row r="436" spans="1:16" s="194" customFormat="1" ht="20.25" customHeight="1">
      <c r="A436" s="39"/>
      <c r="B436" s="188"/>
      <c r="C436" s="188"/>
      <c r="D436" s="188"/>
      <c r="E436" s="532"/>
      <c r="F436" s="188"/>
      <c r="G436" s="188"/>
      <c r="H436" s="188"/>
      <c r="I436" s="188"/>
      <c r="J436" s="188"/>
      <c r="K436" s="188"/>
      <c r="L436" s="39"/>
      <c r="M436" s="39"/>
      <c r="N436" s="39"/>
      <c r="O436" s="39"/>
      <c r="P436" s="195"/>
    </row>
    <row r="437" spans="1:16" s="194" customFormat="1" ht="20.25" customHeight="1">
      <c r="A437" s="39"/>
      <c r="B437" s="188"/>
      <c r="C437" s="188"/>
      <c r="D437" s="188"/>
      <c r="E437" s="532"/>
      <c r="F437" s="188"/>
      <c r="G437" s="188"/>
      <c r="H437" s="188"/>
      <c r="I437" s="188"/>
      <c r="J437" s="188"/>
      <c r="K437" s="188"/>
      <c r="L437" s="39"/>
      <c r="M437" s="39"/>
      <c r="N437" s="39"/>
      <c r="O437" s="39"/>
      <c r="P437" s="195"/>
    </row>
    <row r="438" spans="1:16" s="194" customFormat="1" ht="20.25" customHeight="1">
      <c r="A438" s="39"/>
      <c r="B438" s="188"/>
      <c r="C438" s="188"/>
      <c r="D438" s="188"/>
      <c r="E438" s="532"/>
      <c r="F438" s="188"/>
      <c r="G438" s="188"/>
      <c r="H438" s="188"/>
      <c r="I438" s="188"/>
      <c r="J438" s="188"/>
      <c r="K438" s="188"/>
      <c r="L438" s="39"/>
      <c r="M438" s="39"/>
      <c r="N438" s="39"/>
      <c r="O438" s="39"/>
      <c r="P438" s="195"/>
    </row>
    <row r="439" spans="1:16" s="194" customFormat="1" ht="20.25" customHeight="1">
      <c r="A439" s="39"/>
      <c r="B439" s="188"/>
      <c r="C439" s="188"/>
      <c r="D439" s="188"/>
      <c r="E439" s="532"/>
      <c r="F439" s="188"/>
      <c r="G439" s="188"/>
      <c r="H439" s="188"/>
      <c r="I439" s="188"/>
      <c r="J439" s="188"/>
      <c r="K439" s="188"/>
      <c r="L439" s="39"/>
      <c r="M439" s="39"/>
      <c r="N439" s="39"/>
      <c r="O439" s="39"/>
      <c r="P439" s="195"/>
    </row>
    <row r="440" spans="1:16" s="194" customFormat="1" ht="20.25" customHeight="1">
      <c r="A440" s="39"/>
      <c r="B440" s="188"/>
      <c r="C440" s="188"/>
      <c r="D440" s="188"/>
      <c r="E440" s="532"/>
      <c r="F440" s="188"/>
      <c r="G440" s="188"/>
      <c r="H440" s="188"/>
      <c r="I440" s="188"/>
      <c r="J440" s="188"/>
      <c r="K440" s="188"/>
      <c r="L440" s="39"/>
      <c r="M440" s="39"/>
      <c r="N440" s="39"/>
      <c r="O440" s="39"/>
      <c r="P440" s="195"/>
    </row>
    <row r="441" spans="1:16" s="194" customFormat="1" ht="20.25" customHeight="1">
      <c r="A441" s="39"/>
      <c r="B441" s="188"/>
      <c r="C441" s="188"/>
      <c r="D441" s="188"/>
      <c r="E441" s="532"/>
      <c r="F441" s="188"/>
      <c r="G441" s="188"/>
      <c r="H441" s="188"/>
      <c r="I441" s="188"/>
      <c r="J441" s="188"/>
      <c r="K441" s="188"/>
      <c r="L441" s="39"/>
      <c r="M441" s="39"/>
      <c r="N441" s="39"/>
      <c r="O441" s="39"/>
      <c r="P441" s="195"/>
    </row>
    <row r="442" spans="1:16" s="194" customFormat="1" ht="20.25" customHeight="1">
      <c r="A442" s="39"/>
      <c r="B442" s="188"/>
      <c r="C442" s="188"/>
      <c r="D442" s="188"/>
      <c r="E442" s="532"/>
      <c r="F442" s="188"/>
      <c r="G442" s="188"/>
      <c r="H442" s="188"/>
      <c r="I442" s="188"/>
      <c r="J442" s="188"/>
      <c r="K442" s="188"/>
      <c r="L442" s="39"/>
      <c r="M442" s="39"/>
      <c r="N442" s="39"/>
      <c r="O442" s="39"/>
      <c r="P442" s="195"/>
    </row>
    <row r="443" spans="1:16" s="194" customFormat="1" ht="20.25" customHeight="1">
      <c r="A443" s="39"/>
      <c r="B443" s="188"/>
      <c r="C443" s="188"/>
      <c r="D443" s="188"/>
      <c r="E443" s="532"/>
      <c r="F443" s="188"/>
      <c r="G443" s="188"/>
      <c r="H443" s="188"/>
      <c r="I443" s="188"/>
      <c r="J443" s="188"/>
      <c r="K443" s="188"/>
      <c r="L443" s="39"/>
      <c r="M443" s="39"/>
      <c r="N443" s="39"/>
      <c r="O443" s="39"/>
      <c r="P443" s="195"/>
    </row>
    <row r="444" spans="1:16" s="194" customFormat="1" ht="20.25" customHeight="1">
      <c r="A444" s="39"/>
      <c r="B444" s="188"/>
      <c r="C444" s="188"/>
      <c r="D444" s="188"/>
      <c r="E444" s="532"/>
      <c r="F444" s="188"/>
      <c r="G444" s="188"/>
      <c r="H444" s="188"/>
      <c r="I444" s="188"/>
      <c r="J444" s="188"/>
      <c r="K444" s="188"/>
      <c r="L444" s="39"/>
      <c r="M444" s="39"/>
      <c r="N444" s="39"/>
      <c r="O444" s="39"/>
      <c r="P444" s="195"/>
    </row>
    <row r="445" spans="1:16" s="194" customFormat="1" ht="20.25" customHeight="1">
      <c r="A445" s="39"/>
      <c r="B445" s="188"/>
      <c r="C445" s="188"/>
      <c r="D445" s="188"/>
      <c r="E445" s="532"/>
      <c r="F445" s="188"/>
      <c r="G445" s="188"/>
      <c r="H445" s="188"/>
      <c r="I445" s="188"/>
      <c r="J445" s="188"/>
      <c r="K445" s="188"/>
      <c r="L445" s="39"/>
      <c r="M445" s="39"/>
      <c r="N445" s="39"/>
      <c r="O445" s="39"/>
      <c r="P445" s="195"/>
    </row>
    <row r="446" spans="1:16" s="194" customFormat="1" ht="20.25" customHeight="1">
      <c r="A446" s="39"/>
      <c r="B446" s="188"/>
      <c r="C446" s="188"/>
      <c r="D446" s="188"/>
      <c r="E446" s="532"/>
      <c r="F446" s="188"/>
      <c r="G446" s="188"/>
      <c r="H446" s="188"/>
      <c r="I446" s="188"/>
      <c r="J446" s="188"/>
      <c r="K446" s="188"/>
      <c r="L446" s="39"/>
      <c r="M446" s="39"/>
      <c r="N446" s="39"/>
      <c r="O446" s="39"/>
      <c r="P446" s="195"/>
    </row>
    <row r="447" spans="1:16" s="194" customFormat="1" ht="20.25" customHeight="1">
      <c r="A447" s="39"/>
      <c r="B447" s="188"/>
      <c r="C447" s="188"/>
      <c r="D447" s="188"/>
      <c r="E447" s="532"/>
      <c r="F447" s="188"/>
      <c r="G447" s="188"/>
      <c r="H447" s="188"/>
      <c r="I447" s="188"/>
      <c r="J447" s="188"/>
      <c r="K447" s="188"/>
      <c r="L447" s="39"/>
      <c r="M447" s="39"/>
      <c r="N447" s="39"/>
      <c r="O447" s="39"/>
      <c r="P447" s="195"/>
    </row>
    <row r="448" spans="1:16" s="194" customFormat="1" ht="20.25" customHeight="1">
      <c r="A448" s="39"/>
      <c r="B448" s="188"/>
      <c r="C448" s="188"/>
      <c r="D448" s="188"/>
      <c r="E448" s="532"/>
      <c r="F448" s="188"/>
      <c r="G448" s="188"/>
      <c r="H448" s="188"/>
      <c r="I448" s="188"/>
      <c r="J448" s="188"/>
      <c r="K448" s="188"/>
      <c r="L448" s="39"/>
      <c r="M448" s="39"/>
      <c r="N448" s="39"/>
      <c r="O448" s="39"/>
      <c r="P448" s="195"/>
    </row>
    <row r="449" spans="1:16" s="194" customFormat="1" ht="20.25" customHeight="1">
      <c r="A449" s="39"/>
      <c r="B449" s="188"/>
      <c r="C449" s="188"/>
      <c r="D449" s="188"/>
      <c r="E449" s="532"/>
      <c r="F449" s="188"/>
      <c r="G449" s="188"/>
      <c r="H449" s="188"/>
      <c r="I449" s="188"/>
      <c r="J449" s="188"/>
      <c r="K449" s="188"/>
      <c r="L449" s="39"/>
      <c r="M449" s="39"/>
      <c r="N449" s="39"/>
      <c r="O449" s="39"/>
      <c r="P449" s="195"/>
    </row>
    <row r="450" spans="1:16" s="194" customFormat="1" ht="20.25" customHeight="1">
      <c r="A450" s="39"/>
      <c r="B450" s="188"/>
      <c r="C450" s="188"/>
      <c r="D450" s="188"/>
      <c r="E450" s="532"/>
      <c r="F450" s="188"/>
      <c r="G450" s="188"/>
      <c r="H450" s="188"/>
      <c r="I450" s="188"/>
      <c r="J450" s="188"/>
      <c r="K450" s="188"/>
      <c r="L450" s="39"/>
      <c r="M450" s="39"/>
      <c r="N450" s="39"/>
      <c r="O450" s="39"/>
      <c r="P450" s="195"/>
    </row>
    <row r="451" spans="1:16" s="194" customFormat="1" ht="20.25" customHeight="1">
      <c r="A451" s="39"/>
      <c r="B451" s="188"/>
      <c r="C451" s="188"/>
      <c r="D451" s="188"/>
      <c r="E451" s="532"/>
      <c r="F451" s="188"/>
      <c r="G451" s="188"/>
      <c r="H451" s="188"/>
      <c r="I451" s="188"/>
      <c r="J451" s="188"/>
      <c r="K451" s="188"/>
      <c r="L451" s="39"/>
      <c r="M451" s="39"/>
      <c r="N451" s="39"/>
      <c r="O451" s="39"/>
      <c r="P451" s="195"/>
    </row>
    <row r="452" spans="1:16" s="194" customFormat="1" ht="20.25" customHeight="1">
      <c r="A452" s="39"/>
      <c r="B452" s="188"/>
      <c r="C452" s="188"/>
      <c r="D452" s="188"/>
      <c r="E452" s="532"/>
      <c r="F452" s="188"/>
      <c r="G452" s="188"/>
      <c r="H452" s="188"/>
      <c r="I452" s="188"/>
      <c r="J452" s="188"/>
      <c r="K452" s="188"/>
      <c r="L452" s="39"/>
      <c r="M452" s="39"/>
      <c r="N452" s="39"/>
      <c r="O452" s="39"/>
      <c r="P452" s="195"/>
    </row>
    <row r="453" spans="1:16" s="194" customFormat="1" ht="20.25" customHeight="1">
      <c r="A453" s="39"/>
      <c r="B453" s="188"/>
      <c r="C453" s="188"/>
      <c r="D453" s="188"/>
      <c r="E453" s="532"/>
      <c r="F453" s="188"/>
      <c r="G453" s="188"/>
      <c r="H453" s="188"/>
      <c r="I453" s="188"/>
      <c r="J453" s="188"/>
      <c r="K453" s="188"/>
      <c r="L453" s="39"/>
      <c r="M453" s="39"/>
      <c r="N453" s="39"/>
      <c r="O453" s="39"/>
      <c r="P453" s="195"/>
    </row>
    <row r="454" spans="1:16" s="194" customFormat="1" ht="20.25" customHeight="1">
      <c r="A454" s="39"/>
      <c r="B454" s="188"/>
      <c r="C454" s="188"/>
      <c r="D454" s="188"/>
      <c r="E454" s="532"/>
      <c r="F454" s="188"/>
      <c r="G454" s="188"/>
      <c r="H454" s="188"/>
      <c r="I454" s="188"/>
      <c r="J454" s="188"/>
      <c r="K454" s="188"/>
      <c r="L454" s="39"/>
      <c r="M454" s="39"/>
      <c r="N454" s="39"/>
      <c r="O454" s="39"/>
      <c r="P454" s="195"/>
    </row>
    <row r="455" spans="1:16" s="194" customFormat="1" ht="20.25" customHeight="1">
      <c r="A455" s="39"/>
      <c r="B455" s="188"/>
      <c r="C455" s="188"/>
      <c r="D455" s="188"/>
      <c r="E455" s="532"/>
      <c r="F455" s="188"/>
      <c r="G455" s="188"/>
      <c r="H455" s="188"/>
      <c r="I455" s="188"/>
      <c r="J455" s="188"/>
      <c r="K455" s="188"/>
      <c r="L455" s="39"/>
      <c r="M455" s="39"/>
      <c r="N455" s="39"/>
      <c r="O455" s="39"/>
      <c r="P455" s="195"/>
    </row>
    <row r="456" spans="1:16" s="194" customFormat="1" ht="20.25" customHeight="1">
      <c r="A456" s="39"/>
      <c r="B456" s="188"/>
      <c r="C456" s="188"/>
      <c r="D456" s="188"/>
      <c r="E456" s="532"/>
      <c r="F456" s="188"/>
      <c r="G456" s="188"/>
      <c r="H456" s="188"/>
      <c r="I456" s="188"/>
      <c r="J456" s="188"/>
      <c r="K456" s="188"/>
      <c r="L456" s="39"/>
      <c r="M456" s="39"/>
      <c r="N456" s="39"/>
      <c r="O456" s="39"/>
      <c r="P456" s="195"/>
    </row>
    <row r="457" spans="1:16" s="194" customFormat="1" ht="20.25" customHeight="1">
      <c r="A457" s="39"/>
      <c r="B457" s="188"/>
      <c r="C457" s="188"/>
      <c r="D457" s="188"/>
      <c r="E457" s="532"/>
      <c r="F457" s="188"/>
      <c r="G457" s="188"/>
      <c r="H457" s="188"/>
      <c r="I457" s="188"/>
      <c r="J457" s="188"/>
      <c r="K457" s="188"/>
      <c r="L457" s="39"/>
      <c r="M457" s="39"/>
      <c r="N457" s="39"/>
      <c r="O457" s="39"/>
      <c r="P457" s="195"/>
    </row>
    <row r="458" spans="1:16" s="194" customFormat="1" ht="20.25" customHeight="1">
      <c r="A458" s="39"/>
      <c r="B458" s="188"/>
      <c r="C458" s="188"/>
      <c r="D458" s="188"/>
      <c r="E458" s="532"/>
      <c r="F458" s="188"/>
      <c r="G458" s="188"/>
      <c r="H458" s="188"/>
      <c r="I458" s="188"/>
      <c r="J458" s="188"/>
      <c r="K458" s="188"/>
      <c r="L458" s="39"/>
      <c r="M458" s="39"/>
      <c r="N458" s="39"/>
      <c r="O458" s="39"/>
      <c r="P458" s="195"/>
    </row>
    <row r="459" spans="1:16" s="194" customFormat="1" ht="20.25" customHeight="1">
      <c r="A459" s="39"/>
      <c r="B459" s="188"/>
      <c r="C459" s="188"/>
      <c r="D459" s="188"/>
      <c r="E459" s="532"/>
      <c r="F459" s="188"/>
      <c r="G459" s="188"/>
      <c r="H459" s="188"/>
      <c r="I459" s="188"/>
      <c r="J459" s="188"/>
      <c r="K459" s="188"/>
      <c r="L459" s="39"/>
      <c r="M459" s="39"/>
      <c r="N459" s="39"/>
      <c r="O459" s="39"/>
      <c r="P459" s="195"/>
    </row>
    <row r="460" spans="1:16" s="194" customFormat="1" ht="20.25" customHeight="1">
      <c r="A460" s="39"/>
      <c r="B460" s="188"/>
      <c r="C460" s="188"/>
      <c r="D460" s="188"/>
      <c r="E460" s="532"/>
      <c r="F460" s="188"/>
      <c r="G460" s="188"/>
      <c r="H460" s="188"/>
      <c r="I460" s="188"/>
      <c r="J460" s="188"/>
      <c r="K460" s="188"/>
      <c r="L460" s="39"/>
      <c r="M460" s="39"/>
      <c r="N460" s="39"/>
      <c r="O460" s="39"/>
      <c r="P460" s="195"/>
    </row>
    <row r="461" spans="1:16" s="194" customFormat="1" ht="20.25" customHeight="1">
      <c r="A461" s="39"/>
      <c r="B461" s="188"/>
      <c r="C461" s="188"/>
      <c r="D461" s="188"/>
      <c r="E461" s="532"/>
      <c r="F461" s="188"/>
      <c r="G461" s="188"/>
      <c r="H461" s="188"/>
      <c r="I461" s="188"/>
      <c r="J461" s="188"/>
      <c r="K461" s="188"/>
      <c r="L461" s="39"/>
      <c r="M461" s="39"/>
      <c r="N461" s="39"/>
      <c r="O461" s="39"/>
      <c r="P461" s="195"/>
    </row>
    <row r="462" spans="1:16" s="194" customFormat="1" ht="20.25" customHeight="1">
      <c r="A462" s="39"/>
      <c r="B462" s="188"/>
      <c r="C462" s="188"/>
      <c r="D462" s="188"/>
      <c r="E462" s="532"/>
      <c r="F462" s="188"/>
      <c r="G462" s="188"/>
      <c r="H462" s="188"/>
      <c r="I462" s="188"/>
      <c r="J462" s="188"/>
      <c r="K462" s="188"/>
      <c r="L462" s="39"/>
      <c r="M462" s="39"/>
      <c r="N462" s="39"/>
      <c r="O462" s="39"/>
      <c r="P462" s="195"/>
    </row>
    <row r="463" spans="1:16" s="194" customFormat="1" ht="20.25" customHeight="1">
      <c r="A463" s="39"/>
      <c r="B463" s="188"/>
      <c r="C463" s="188"/>
      <c r="D463" s="188"/>
      <c r="E463" s="532"/>
      <c r="F463" s="188"/>
      <c r="G463" s="188"/>
      <c r="H463" s="188"/>
      <c r="I463" s="188"/>
      <c r="J463" s="188"/>
      <c r="K463" s="188"/>
      <c r="L463" s="39"/>
      <c r="M463" s="39"/>
      <c r="N463" s="39"/>
      <c r="O463" s="39"/>
      <c r="P463" s="195"/>
    </row>
    <row r="464" spans="1:16" s="194" customFormat="1" ht="20.25" customHeight="1">
      <c r="A464" s="39"/>
      <c r="B464" s="188"/>
      <c r="C464" s="188"/>
      <c r="D464" s="188"/>
      <c r="E464" s="532"/>
      <c r="F464" s="188"/>
      <c r="G464" s="188"/>
      <c r="H464" s="188"/>
      <c r="I464" s="188"/>
      <c r="J464" s="188"/>
      <c r="K464" s="188"/>
      <c r="L464" s="39"/>
      <c r="M464" s="39"/>
      <c r="N464" s="39"/>
      <c r="O464" s="39"/>
      <c r="P464" s="195"/>
    </row>
    <row r="465" spans="1:16" s="194" customFormat="1" ht="20.25" customHeight="1">
      <c r="A465" s="39"/>
      <c r="B465" s="188"/>
      <c r="C465" s="188"/>
      <c r="D465" s="188"/>
      <c r="E465" s="532"/>
      <c r="F465" s="188"/>
      <c r="G465" s="188"/>
      <c r="H465" s="188"/>
      <c r="I465" s="188"/>
      <c r="J465" s="188"/>
      <c r="K465" s="188"/>
      <c r="L465" s="39"/>
      <c r="M465" s="39"/>
      <c r="N465" s="39"/>
      <c r="O465" s="39"/>
      <c r="P465" s="195"/>
    </row>
    <row r="466" spans="1:16" s="194" customFormat="1" ht="20.25" customHeight="1">
      <c r="A466" s="39"/>
      <c r="B466" s="188"/>
      <c r="C466" s="188"/>
      <c r="D466" s="188"/>
      <c r="E466" s="532"/>
      <c r="F466" s="188"/>
      <c r="G466" s="188"/>
      <c r="H466" s="188"/>
      <c r="I466" s="188"/>
      <c r="J466" s="188"/>
      <c r="K466" s="188"/>
      <c r="L466" s="39"/>
      <c r="M466" s="39"/>
      <c r="N466" s="39"/>
      <c r="O466" s="39"/>
      <c r="P466" s="195"/>
    </row>
    <row r="467" spans="1:16" s="194" customFormat="1" ht="20.25" customHeight="1">
      <c r="A467" s="39"/>
      <c r="B467" s="188"/>
      <c r="C467" s="188"/>
      <c r="D467" s="188"/>
      <c r="E467" s="532"/>
      <c r="F467" s="188"/>
      <c r="G467" s="188"/>
      <c r="H467" s="188"/>
      <c r="I467" s="188"/>
      <c r="J467" s="188"/>
      <c r="K467" s="188"/>
      <c r="L467" s="39"/>
      <c r="M467" s="39"/>
      <c r="N467" s="39"/>
      <c r="O467" s="39"/>
      <c r="P467" s="195"/>
    </row>
    <row r="468" spans="1:16" s="194" customFormat="1" ht="20.25" customHeight="1">
      <c r="A468" s="39"/>
      <c r="B468" s="188"/>
      <c r="C468" s="188"/>
      <c r="D468" s="188"/>
      <c r="E468" s="532"/>
      <c r="F468" s="188"/>
      <c r="G468" s="188"/>
      <c r="H468" s="188"/>
      <c r="I468" s="188"/>
      <c r="J468" s="188"/>
      <c r="K468" s="188"/>
      <c r="L468" s="39"/>
      <c r="M468" s="39"/>
      <c r="N468" s="39"/>
      <c r="O468" s="39"/>
      <c r="P468" s="195"/>
    </row>
    <row r="469" spans="1:16" s="194" customFormat="1" ht="20.25" customHeight="1">
      <c r="A469" s="39"/>
      <c r="B469" s="188"/>
      <c r="C469" s="188"/>
      <c r="D469" s="188"/>
      <c r="E469" s="532"/>
      <c r="F469" s="188"/>
      <c r="G469" s="188"/>
      <c r="H469" s="188"/>
      <c r="I469" s="188"/>
      <c r="J469" s="188"/>
      <c r="K469" s="188"/>
      <c r="L469" s="39"/>
      <c r="M469" s="39"/>
      <c r="N469" s="39"/>
      <c r="O469" s="39"/>
      <c r="P469" s="195"/>
    </row>
    <row r="470" spans="1:16" s="194" customFormat="1" ht="20.25" customHeight="1">
      <c r="A470" s="39"/>
      <c r="B470" s="188"/>
      <c r="C470" s="188"/>
      <c r="D470" s="188"/>
      <c r="E470" s="532"/>
      <c r="F470" s="188"/>
      <c r="G470" s="188"/>
      <c r="H470" s="188"/>
      <c r="I470" s="188"/>
      <c r="J470" s="188"/>
      <c r="K470" s="188"/>
      <c r="L470" s="39"/>
      <c r="M470" s="39"/>
      <c r="N470" s="39"/>
      <c r="O470" s="39"/>
      <c r="P470" s="195"/>
    </row>
    <row r="471" spans="1:16" s="194" customFormat="1" ht="20.25" customHeight="1">
      <c r="A471" s="39"/>
      <c r="B471" s="188"/>
      <c r="C471" s="188"/>
      <c r="D471" s="188"/>
      <c r="E471" s="532"/>
      <c r="F471" s="188"/>
      <c r="G471" s="188"/>
      <c r="H471" s="188"/>
      <c r="I471" s="188"/>
      <c r="J471" s="188"/>
      <c r="K471" s="188"/>
      <c r="L471" s="39"/>
      <c r="M471" s="39"/>
      <c r="N471" s="39"/>
      <c r="O471" s="39"/>
      <c r="P471" s="195"/>
    </row>
    <row r="472" spans="1:16" s="194" customFormat="1" ht="20.25" customHeight="1">
      <c r="A472" s="39"/>
      <c r="B472" s="188"/>
      <c r="C472" s="188"/>
      <c r="D472" s="188"/>
      <c r="E472" s="532"/>
      <c r="F472" s="188"/>
      <c r="G472" s="188"/>
      <c r="H472" s="188"/>
      <c r="I472" s="188"/>
      <c r="J472" s="188"/>
      <c r="K472" s="188"/>
      <c r="L472" s="39"/>
      <c r="M472" s="39"/>
      <c r="N472" s="39"/>
      <c r="O472" s="39"/>
      <c r="P472" s="195"/>
    </row>
    <row r="473" spans="1:16" s="194" customFormat="1" ht="20.25" customHeight="1">
      <c r="A473" s="39"/>
      <c r="B473" s="188"/>
      <c r="C473" s="188"/>
      <c r="D473" s="188"/>
      <c r="E473" s="532"/>
      <c r="F473" s="188"/>
      <c r="G473" s="188"/>
      <c r="H473" s="188"/>
      <c r="I473" s="188"/>
      <c r="J473" s="188"/>
      <c r="K473" s="188"/>
      <c r="L473" s="39"/>
      <c r="M473" s="39"/>
      <c r="N473" s="39"/>
      <c r="O473" s="39"/>
      <c r="P473" s="195"/>
    </row>
    <row r="474" spans="1:16" s="194" customFormat="1" ht="20.25" customHeight="1">
      <c r="A474" s="39"/>
      <c r="B474" s="188"/>
      <c r="C474" s="188"/>
      <c r="D474" s="188"/>
      <c r="E474" s="532"/>
      <c r="F474" s="188"/>
      <c r="G474" s="188"/>
      <c r="H474" s="188"/>
      <c r="I474" s="188"/>
      <c r="J474" s="188"/>
      <c r="K474" s="188"/>
      <c r="L474" s="39"/>
      <c r="M474" s="39"/>
      <c r="N474" s="39"/>
      <c r="O474" s="39"/>
      <c r="P474" s="195"/>
    </row>
    <row r="475" spans="1:16" s="194" customFormat="1" ht="20.25" customHeight="1">
      <c r="A475" s="39"/>
      <c r="B475" s="188"/>
      <c r="C475" s="188"/>
      <c r="D475" s="188"/>
      <c r="E475" s="532"/>
      <c r="F475" s="188"/>
      <c r="G475" s="188"/>
      <c r="H475" s="188"/>
      <c r="I475" s="188"/>
      <c r="J475" s="188"/>
      <c r="K475" s="188"/>
      <c r="L475" s="39"/>
      <c r="M475" s="39"/>
      <c r="N475" s="39"/>
      <c r="O475" s="39"/>
      <c r="P475" s="195"/>
    </row>
    <row r="476" spans="1:16" s="194" customFormat="1" ht="20.25" customHeight="1">
      <c r="A476" s="39"/>
      <c r="B476" s="188"/>
      <c r="C476" s="188"/>
      <c r="D476" s="188"/>
      <c r="E476" s="532"/>
      <c r="F476" s="188"/>
      <c r="G476" s="188"/>
      <c r="H476" s="188"/>
      <c r="I476" s="188"/>
      <c r="J476" s="188"/>
      <c r="K476" s="188"/>
      <c r="L476" s="39"/>
      <c r="M476" s="39"/>
      <c r="N476" s="39"/>
      <c r="O476" s="39"/>
      <c r="P476" s="195"/>
    </row>
    <row r="477" spans="1:16" s="194" customFormat="1" ht="20.25" customHeight="1">
      <c r="A477" s="39"/>
      <c r="B477" s="188"/>
      <c r="C477" s="188"/>
      <c r="D477" s="188"/>
      <c r="E477" s="532"/>
      <c r="F477" s="188"/>
      <c r="G477" s="188"/>
      <c r="H477" s="188"/>
      <c r="I477" s="188"/>
      <c r="J477" s="188"/>
      <c r="K477" s="188"/>
      <c r="L477" s="39"/>
      <c r="M477" s="39"/>
      <c r="N477" s="39"/>
      <c r="O477" s="39"/>
      <c r="P477" s="195"/>
    </row>
    <row r="478" spans="1:16" s="194" customFormat="1" ht="20.25" customHeight="1">
      <c r="A478" s="39"/>
      <c r="B478" s="188"/>
      <c r="C478" s="188"/>
      <c r="D478" s="188"/>
      <c r="E478" s="532"/>
      <c r="F478" s="188"/>
      <c r="G478" s="188"/>
      <c r="H478" s="188"/>
      <c r="I478" s="188"/>
      <c r="J478" s="188"/>
      <c r="K478" s="188"/>
      <c r="L478" s="39"/>
      <c r="M478" s="39"/>
      <c r="N478" s="39"/>
      <c r="O478" s="39"/>
      <c r="P478" s="195"/>
    </row>
    <row r="479" spans="1:16" s="194" customFormat="1" ht="20.25" customHeight="1">
      <c r="A479" s="39"/>
      <c r="B479" s="188"/>
      <c r="C479" s="188"/>
      <c r="D479" s="188"/>
      <c r="E479" s="532"/>
      <c r="F479" s="188"/>
      <c r="G479" s="188"/>
      <c r="H479" s="188"/>
      <c r="I479" s="188"/>
      <c r="J479" s="188"/>
      <c r="K479" s="188"/>
      <c r="L479" s="39"/>
      <c r="M479" s="39"/>
      <c r="N479" s="39"/>
      <c r="O479" s="39"/>
      <c r="P479" s="195"/>
    </row>
    <row r="480" spans="1:16" s="194" customFormat="1" ht="20.25" customHeight="1">
      <c r="A480" s="39"/>
      <c r="B480" s="188"/>
      <c r="C480" s="188"/>
      <c r="D480" s="188"/>
      <c r="E480" s="532"/>
      <c r="F480" s="188"/>
      <c r="G480" s="188"/>
      <c r="H480" s="188"/>
      <c r="I480" s="188"/>
      <c r="J480" s="188"/>
      <c r="K480" s="188"/>
      <c r="L480" s="39"/>
      <c r="M480" s="39"/>
      <c r="N480" s="39"/>
      <c r="O480" s="39"/>
      <c r="P480" s="195"/>
    </row>
    <row r="481" spans="1:16" s="194" customFormat="1" ht="20.25" customHeight="1">
      <c r="A481" s="39"/>
      <c r="B481" s="188"/>
      <c r="C481" s="188"/>
      <c r="D481" s="188"/>
      <c r="E481" s="532"/>
      <c r="F481" s="188"/>
      <c r="G481" s="188"/>
      <c r="H481" s="188"/>
      <c r="I481" s="188"/>
      <c r="J481" s="188"/>
      <c r="K481" s="188"/>
      <c r="L481" s="39"/>
      <c r="M481" s="39"/>
      <c r="N481" s="39"/>
      <c r="O481" s="39"/>
      <c r="P481" s="195"/>
    </row>
    <row r="482" spans="1:16" s="194" customFormat="1" ht="20.25" customHeight="1">
      <c r="A482" s="39"/>
      <c r="B482" s="188"/>
      <c r="C482" s="188"/>
      <c r="D482" s="188"/>
      <c r="E482" s="532"/>
      <c r="F482" s="188"/>
      <c r="G482" s="188"/>
      <c r="H482" s="188"/>
      <c r="I482" s="188"/>
      <c r="J482" s="188"/>
      <c r="K482" s="188"/>
      <c r="L482" s="39"/>
      <c r="M482" s="39"/>
      <c r="N482" s="39"/>
      <c r="O482" s="39"/>
      <c r="P482" s="195"/>
    </row>
    <row r="483" spans="1:16" s="194" customFormat="1" ht="20.25" customHeight="1">
      <c r="A483" s="39"/>
      <c r="B483" s="188"/>
      <c r="C483" s="188"/>
      <c r="D483" s="188"/>
      <c r="E483" s="532"/>
      <c r="F483" s="188"/>
      <c r="G483" s="188"/>
      <c r="H483" s="188"/>
      <c r="I483" s="188"/>
      <c r="J483" s="188"/>
      <c r="K483" s="188"/>
      <c r="L483" s="39"/>
      <c r="M483" s="39"/>
      <c r="N483" s="39"/>
      <c r="O483" s="39"/>
      <c r="P483" s="195"/>
    </row>
    <row r="484" spans="1:16" s="194" customFormat="1" ht="20.25" customHeight="1">
      <c r="A484" s="39"/>
      <c r="B484" s="188"/>
      <c r="C484" s="188"/>
      <c r="D484" s="188"/>
      <c r="E484" s="532"/>
      <c r="F484" s="188"/>
      <c r="G484" s="188"/>
      <c r="H484" s="188"/>
      <c r="I484" s="188"/>
      <c r="J484" s="188"/>
      <c r="K484" s="188"/>
      <c r="L484" s="39"/>
      <c r="M484" s="39"/>
      <c r="N484" s="39"/>
      <c r="O484" s="39"/>
      <c r="P484" s="195"/>
    </row>
    <row r="485" spans="1:16" s="194" customFormat="1" ht="20.25" customHeight="1">
      <c r="A485" s="39"/>
      <c r="B485" s="188"/>
      <c r="C485" s="188"/>
      <c r="D485" s="188"/>
      <c r="E485" s="532"/>
      <c r="F485" s="188"/>
      <c r="G485" s="188"/>
      <c r="H485" s="188"/>
      <c r="I485" s="188"/>
      <c r="J485" s="188"/>
      <c r="K485" s="188"/>
      <c r="L485" s="39"/>
      <c r="M485" s="39"/>
      <c r="N485" s="39"/>
      <c r="O485" s="39"/>
      <c r="P485" s="195"/>
    </row>
    <row r="486" spans="1:16" s="194" customFormat="1" ht="20.25" customHeight="1">
      <c r="A486" s="39"/>
      <c r="B486" s="188"/>
      <c r="C486" s="188"/>
      <c r="D486" s="188"/>
      <c r="E486" s="532"/>
      <c r="F486" s="188"/>
      <c r="G486" s="188"/>
      <c r="H486" s="188"/>
      <c r="I486" s="188"/>
      <c r="J486" s="188"/>
      <c r="K486" s="188"/>
      <c r="L486" s="39"/>
      <c r="M486" s="39"/>
      <c r="N486" s="39"/>
      <c r="O486" s="39"/>
      <c r="P486" s="195"/>
    </row>
    <row r="487" spans="1:16" s="194" customFormat="1" ht="20.25" customHeight="1">
      <c r="A487" s="39"/>
      <c r="B487" s="188"/>
      <c r="C487" s="188"/>
      <c r="D487" s="188"/>
      <c r="E487" s="532"/>
      <c r="F487" s="188"/>
      <c r="G487" s="188"/>
      <c r="H487" s="188"/>
      <c r="I487" s="188"/>
      <c r="J487" s="188"/>
      <c r="K487" s="188"/>
      <c r="L487" s="39"/>
      <c r="M487" s="39"/>
      <c r="N487" s="39"/>
      <c r="O487" s="39"/>
      <c r="P487" s="195"/>
    </row>
    <row r="488" spans="1:16" s="194" customFormat="1" ht="20.25" customHeight="1">
      <c r="A488" s="39"/>
      <c r="B488" s="188"/>
      <c r="C488" s="188"/>
      <c r="D488" s="188"/>
      <c r="E488" s="532"/>
      <c r="F488" s="188"/>
      <c r="G488" s="188"/>
      <c r="H488" s="188"/>
      <c r="I488" s="188"/>
      <c r="J488" s="188"/>
      <c r="K488" s="188"/>
      <c r="L488" s="39"/>
      <c r="M488" s="39"/>
      <c r="N488" s="39"/>
      <c r="O488" s="39"/>
      <c r="P488" s="195"/>
    </row>
    <row r="489" spans="1:16" s="194" customFormat="1" ht="20.25" customHeight="1">
      <c r="A489" s="39"/>
      <c r="B489" s="188"/>
      <c r="C489" s="188"/>
      <c r="D489" s="188"/>
      <c r="E489" s="532"/>
      <c r="F489" s="188"/>
      <c r="G489" s="188"/>
      <c r="H489" s="188"/>
      <c r="I489" s="188"/>
      <c r="J489" s="188"/>
      <c r="K489" s="188"/>
      <c r="L489" s="39"/>
      <c r="M489" s="39"/>
      <c r="N489" s="39"/>
      <c r="O489" s="39"/>
      <c r="P489" s="195"/>
    </row>
    <row r="490" spans="1:16" s="194" customFormat="1" ht="20.25" customHeight="1">
      <c r="A490" s="39"/>
      <c r="B490" s="188"/>
      <c r="C490" s="188"/>
      <c r="D490" s="188"/>
      <c r="E490" s="532"/>
      <c r="F490" s="188"/>
      <c r="G490" s="188"/>
      <c r="H490" s="188"/>
      <c r="I490" s="188"/>
      <c r="J490" s="188"/>
      <c r="K490" s="188"/>
      <c r="L490" s="39"/>
      <c r="M490" s="39"/>
      <c r="N490" s="39"/>
      <c r="O490" s="39"/>
      <c r="P490" s="195"/>
    </row>
    <row r="491" spans="1:16" s="194" customFormat="1" ht="20.25" customHeight="1">
      <c r="A491" s="39"/>
      <c r="B491" s="188"/>
      <c r="C491" s="188"/>
      <c r="D491" s="188"/>
      <c r="E491" s="532"/>
      <c r="F491" s="188"/>
      <c r="G491" s="188"/>
      <c r="H491" s="188"/>
      <c r="I491" s="188"/>
      <c r="J491" s="188"/>
      <c r="K491" s="188"/>
      <c r="L491" s="39"/>
      <c r="M491" s="39"/>
      <c r="N491" s="39"/>
      <c r="O491" s="39"/>
      <c r="P491" s="195"/>
    </row>
    <row r="492" spans="1:16" s="194" customFormat="1" ht="20.25" customHeight="1">
      <c r="A492" s="39"/>
      <c r="B492" s="188"/>
      <c r="C492" s="188"/>
      <c r="D492" s="188"/>
      <c r="E492" s="532"/>
      <c r="F492" s="188"/>
      <c r="G492" s="188"/>
      <c r="H492" s="188"/>
      <c r="I492" s="188"/>
      <c r="J492" s="188"/>
      <c r="K492" s="188"/>
      <c r="L492" s="39"/>
      <c r="M492" s="39"/>
      <c r="N492" s="39"/>
      <c r="O492" s="39"/>
      <c r="P492" s="195"/>
    </row>
    <row r="493" spans="1:16" s="194" customFormat="1" ht="20.25" customHeight="1">
      <c r="A493" s="39"/>
      <c r="B493" s="188"/>
      <c r="C493" s="188"/>
      <c r="D493" s="188"/>
      <c r="E493" s="532"/>
      <c r="F493" s="188"/>
      <c r="G493" s="188"/>
      <c r="H493" s="188"/>
      <c r="I493" s="188"/>
      <c r="J493" s="188"/>
      <c r="K493" s="188"/>
      <c r="L493" s="39"/>
      <c r="M493" s="39"/>
      <c r="N493" s="39"/>
      <c r="O493" s="39"/>
      <c r="P493" s="195"/>
    </row>
    <row r="494" spans="1:16" s="194" customFormat="1" ht="20.25" customHeight="1">
      <c r="A494" s="39"/>
      <c r="B494" s="188"/>
      <c r="C494" s="188"/>
      <c r="D494" s="188"/>
      <c r="E494" s="532"/>
      <c r="F494" s="188"/>
      <c r="G494" s="188"/>
      <c r="H494" s="188"/>
      <c r="I494" s="188"/>
      <c r="J494" s="188"/>
      <c r="K494" s="188"/>
      <c r="L494" s="39"/>
      <c r="M494" s="39"/>
      <c r="N494" s="39"/>
      <c r="O494" s="39"/>
      <c r="P494" s="195"/>
    </row>
    <row r="495" spans="1:16" s="194" customFormat="1" ht="20.25" customHeight="1">
      <c r="A495" s="39"/>
      <c r="B495" s="188"/>
      <c r="C495" s="188"/>
      <c r="D495" s="188"/>
      <c r="E495" s="532"/>
      <c r="F495" s="188"/>
      <c r="G495" s="188"/>
      <c r="H495" s="188"/>
      <c r="I495" s="188"/>
      <c r="J495" s="188"/>
      <c r="K495" s="188"/>
      <c r="L495" s="39"/>
      <c r="M495" s="39"/>
      <c r="N495" s="39"/>
      <c r="O495" s="39"/>
      <c r="P495" s="195"/>
    </row>
    <row r="496" spans="1:16" s="194" customFormat="1" ht="20.25" customHeight="1">
      <c r="A496" s="39"/>
      <c r="B496" s="188"/>
      <c r="C496" s="188"/>
      <c r="D496" s="188"/>
      <c r="E496" s="532"/>
      <c r="F496" s="188"/>
      <c r="G496" s="188"/>
      <c r="H496" s="188"/>
      <c r="I496" s="188"/>
      <c r="J496" s="188"/>
      <c r="K496" s="188"/>
      <c r="L496" s="39"/>
      <c r="M496" s="39"/>
      <c r="N496" s="39"/>
      <c r="O496" s="39"/>
      <c r="P496" s="195"/>
    </row>
    <row r="497" spans="1:16" s="194" customFormat="1" ht="20.25" customHeight="1">
      <c r="A497" s="39"/>
      <c r="B497" s="188"/>
      <c r="C497" s="188"/>
      <c r="D497" s="188"/>
      <c r="E497" s="532"/>
      <c r="F497" s="188"/>
      <c r="G497" s="188"/>
      <c r="H497" s="188"/>
      <c r="I497" s="188"/>
      <c r="J497" s="188"/>
      <c r="K497" s="188"/>
      <c r="L497" s="39"/>
      <c r="M497" s="39"/>
      <c r="N497" s="39"/>
      <c r="O497" s="39"/>
      <c r="P497" s="195"/>
    </row>
    <row r="498" spans="1:16" s="194" customFormat="1" ht="20.25" customHeight="1">
      <c r="A498" s="39"/>
      <c r="B498" s="188"/>
      <c r="C498" s="188"/>
      <c r="D498" s="188"/>
      <c r="E498" s="532"/>
      <c r="F498" s="188"/>
      <c r="G498" s="188"/>
      <c r="H498" s="188"/>
      <c r="I498" s="188"/>
      <c r="J498" s="188"/>
      <c r="K498" s="188"/>
      <c r="L498" s="39"/>
      <c r="M498" s="39"/>
      <c r="N498" s="39"/>
      <c r="O498" s="39"/>
      <c r="P498" s="195"/>
    </row>
    <row r="499" spans="1:16" s="194" customFormat="1" ht="20.25" customHeight="1">
      <c r="A499" s="39"/>
      <c r="B499" s="188"/>
      <c r="C499" s="188"/>
      <c r="D499" s="188"/>
      <c r="E499" s="532"/>
      <c r="F499" s="188"/>
      <c r="G499" s="188"/>
      <c r="H499" s="188"/>
      <c r="I499" s="188"/>
      <c r="J499" s="188"/>
      <c r="K499" s="188"/>
      <c r="L499" s="39"/>
      <c r="M499" s="39"/>
      <c r="N499" s="39"/>
      <c r="O499" s="39"/>
      <c r="P499" s="195"/>
    </row>
    <row r="500" spans="1:16" s="194" customFormat="1" ht="20.25" customHeight="1">
      <c r="A500" s="39"/>
      <c r="B500" s="188"/>
      <c r="C500" s="188"/>
      <c r="D500" s="188"/>
      <c r="E500" s="532"/>
      <c r="F500" s="188"/>
      <c r="G500" s="188"/>
      <c r="H500" s="188"/>
      <c r="I500" s="188"/>
      <c r="J500" s="188"/>
      <c r="K500" s="188"/>
      <c r="L500" s="39"/>
      <c r="M500" s="39"/>
      <c r="N500" s="39"/>
      <c r="O500" s="39"/>
      <c r="P500" s="195"/>
    </row>
    <row r="501" spans="1:16" s="194" customFormat="1" ht="20.25" customHeight="1">
      <c r="A501" s="39"/>
      <c r="B501" s="188"/>
      <c r="C501" s="188"/>
      <c r="D501" s="188"/>
      <c r="E501" s="532"/>
      <c r="F501" s="188"/>
      <c r="G501" s="188"/>
      <c r="H501" s="188"/>
      <c r="I501" s="188"/>
      <c r="J501" s="188"/>
      <c r="K501" s="188"/>
      <c r="L501" s="39"/>
      <c r="M501" s="39"/>
      <c r="N501" s="39"/>
      <c r="O501" s="39"/>
      <c r="P501" s="195"/>
    </row>
    <row r="502" spans="1:16" s="194" customFormat="1" ht="20.25" customHeight="1">
      <c r="A502" s="39"/>
      <c r="B502" s="188"/>
      <c r="C502" s="188"/>
      <c r="D502" s="188"/>
      <c r="E502" s="532"/>
      <c r="F502" s="188"/>
      <c r="G502" s="188"/>
      <c r="H502" s="188"/>
      <c r="I502" s="188"/>
      <c r="J502" s="188"/>
      <c r="K502" s="188"/>
      <c r="L502" s="39"/>
      <c r="M502" s="39"/>
      <c r="N502" s="39"/>
      <c r="O502" s="39"/>
      <c r="P502" s="195"/>
    </row>
    <row r="503" spans="1:16" s="194" customFormat="1" ht="20.25" customHeight="1">
      <c r="A503" s="39"/>
      <c r="B503" s="188"/>
      <c r="C503" s="188"/>
      <c r="D503" s="188"/>
      <c r="E503" s="532"/>
      <c r="F503" s="188"/>
      <c r="G503" s="188"/>
      <c r="H503" s="188"/>
      <c r="I503" s="188"/>
      <c r="J503" s="188"/>
      <c r="K503" s="188"/>
      <c r="L503" s="39"/>
      <c r="M503" s="39"/>
      <c r="N503" s="39"/>
      <c r="O503" s="39"/>
      <c r="P503" s="195"/>
    </row>
    <row r="504" spans="1:16" s="194" customFormat="1" ht="20.25" customHeight="1">
      <c r="A504" s="39"/>
      <c r="B504" s="188"/>
      <c r="C504" s="188"/>
      <c r="D504" s="188"/>
      <c r="E504" s="532"/>
      <c r="F504" s="188"/>
      <c r="G504" s="188"/>
      <c r="H504" s="188"/>
      <c r="I504" s="188"/>
      <c r="J504" s="188"/>
      <c r="K504" s="188"/>
      <c r="L504" s="39"/>
      <c r="M504" s="39"/>
      <c r="N504" s="39"/>
      <c r="O504" s="39"/>
      <c r="P504" s="195"/>
    </row>
    <row r="505" spans="1:16" s="194" customFormat="1" ht="20.25" customHeight="1">
      <c r="A505" s="39"/>
      <c r="B505" s="188"/>
      <c r="C505" s="188"/>
      <c r="D505" s="188"/>
      <c r="E505" s="532"/>
      <c r="F505" s="188"/>
      <c r="G505" s="188"/>
      <c r="H505" s="188"/>
      <c r="I505" s="188"/>
      <c r="J505" s="188"/>
      <c r="K505" s="188"/>
      <c r="L505" s="39"/>
      <c r="M505" s="39"/>
      <c r="N505" s="39"/>
      <c r="O505" s="39"/>
      <c r="P505" s="195"/>
    </row>
    <row r="506" spans="1:16" s="194" customFormat="1" ht="20.25" customHeight="1">
      <c r="A506" s="39"/>
      <c r="B506" s="188"/>
      <c r="C506" s="188"/>
      <c r="D506" s="188"/>
      <c r="E506" s="532"/>
      <c r="F506" s="188"/>
      <c r="G506" s="188"/>
      <c r="H506" s="188"/>
      <c r="I506" s="188"/>
      <c r="J506" s="188"/>
      <c r="K506" s="188"/>
      <c r="L506" s="39"/>
      <c r="M506" s="39"/>
      <c r="N506" s="39"/>
      <c r="O506" s="39"/>
      <c r="P506" s="195"/>
    </row>
    <row r="507" spans="1:16" s="194" customFormat="1" ht="20.25" customHeight="1">
      <c r="A507" s="39"/>
      <c r="B507" s="188"/>
      <c r="C507" s="188"/>
      <c r="D507" s="188"/>
      <c r="E507" s="532"/>
      <c r="F507" s="188"/>
      <c r="G507" s="188"/>
      <c r="H507" s="188"/>
      <c r="I507" s="188"/>
      <c r="J507" s="188"/>
      <c r="K507" s="188"/>
      <c r="L507" s="39"/>
      <c r="M507" s="39"/>
      <c r="N507" s="39"/>
      <c r="O507" s="39"/>
      <c r="P507" s="195"/>
    </row>
    <row r="508" spans="1:16" s="194" customFormat="1" ht="20.25" customHeight="1">
      <c r="A508" s="39"/>
      <c r="B508" s="188"/>
      <c r="C508" s="188"/>
      <c r="D508" s="188"/>
      <c r="E508" s="532"/>
      <c r="F508" s="188"/>
      <c r="G508" s="188"/>
      <c r="H508" s="188"/>
      <c r="I508" s="188"/>
      <c r="J508" s="188"/>
      <c r="K508" s="188"/>
      <c r="L508" s="39"/>
      <c r="M508" s="39"/>
      <c r="N508" s="39"/>
      <c r="O508" s="39"/>
      <c r="P508" s="195"/>
    </row>
    <row r="509" spans="1:16" s="194" customFormat="1" ht="20.25" customHeight="1">
      <c r="A509" s="39"/>
      <c r="B509" s="188"/>
      <c r="C509" s="188"/>
      <c r="D509" s="188"/>
      <c r="E509" s="532"/>
      <c r="F509" s="188"/>
      <c r="G509" s="188"/>
      <c r="H509" s="188"/>
      <c r="I509" s="188"/>
      <c r="J509" s="188"/>
      <c r="K509" s="188"/>
      <c r="L509" s="39"/>
      <c r="M509" s="39"/>
      <c r="N509" s="39"/>
      <c r="O509" s="39"/>
      <c r="P509" s="195"/>
    </row>
    <row r="510" spans="1:16" s="194" customFormat="1" ht="20.25" customHeight="1">
      <c r="A510" s="39"/>
      <c r="B510" s="188"/>
      <c r="C510" s="188"/>
      <c r="D510" s="188"/>
      <c r="E510" s="532"/>
      <c r="F510" s="188"/>
      <c r="G510" s="188"/>
      <c r="H510" s="188"/>
      <c r="I510" s="188"/>
      <c r="J510" s="188"/>
      <c r="K510" s="188"/>
      <c r="L510" s="39"/>
      <c r="M510" s="39"/>
      <c r="N510" s="39"/>
      <c r="O510" s="39"/>
      <c r="P510" s="195"/>
    </row>
    <row r="511" spans="1:16" s="194" customFormat="1" ht="20.25" customHeight="1">
      <c r="A511" s="39"/>
      <c r="B511" s="188"/>
      <c r="C511" s="188"/>
      <c r="D511" s="188"/>
      <c r="E511" s="532"/>
      <c r="F511" s="188"/>
      <c r="G511" s="188"/>
      <c r="H511" s="188"/>
      <c r="I511" s="188"/>
      <c r="J511" s="188"/>
      <c r="K511" s="188"/>
      <c r="L511" s="39"/>
      <c r="M511" s="39"/>
      <c r="N511" s="39"/>
      <c r="O511" s="39"/>
      <c r="P511" s="195"/>
    </row>
    <row r="512" spans="1:16" s="194" customFormat="1" ht="20.25" customHeight="1">
      <c r="A512" s="39"/>
      <c r="B512" s="188"/>
      <c r="C512" s="188"/>
      <c r="D512" s="188"/>
      <c r="E512" s="532"/>
      <c r="F512" s="188"/>
      <c r="G512" s="188"/>
      <c r="H512" s="188"/>
      <c r="I512" s="188"/>
      <c r="J512" s="188"/>
      <c r="K512" s="188"/>
      <c r="L512" s="39"/>
      <c r="M512" s="39"/>
      <c r="N512" s="39"/>
      <c r="O512" s="39"/>
      <c r="P512" s="195"/>
    </row>
    <row r="513" spans="1:16" s="194" customFormat="1" ht="20.25" customHeight="1">
      <c r="A513" s="39"/>
      <c r="B513" s="188"/>
      <c r="C513" s="188"/>
      <c r="D513" s="188"/>
      <c r="E513" s="532"/>
      <c r="F513" s="188"/>
      <c r="G513" s="188"/>
      <c r="H513" s="188"/>
      <c r="I513" s="188"/>
      <c r="J513" s="188"/>
      <c r="K513" s="188"/>
      <c r="L513" s="39"/>
      <c r="M513" s="39"/>
      <c r="N513" s="39"/>
      <c r="O513" s="39"/>
      <c r="P513" s="195"/>
    </row>
    <row r="514" spans="1:16" s="194" customFormat="1" ht="20.25" customHeight="1">
      <c r="A514" s="39"/>
      <c r="B514" s="188"/>
      <c r="C514" s="188"/>
      <c r="D514" s="188"/>
      <c r="E514" s="532"/>
      <c r="F514" s="188"/>
      <c r="G514" s="188"/>
      <c r="H514" s="188"/>
      <c r="I514" s="188"/>
      <c r="J514" s="188"/>
      <c r="K514" s="188"/>
      <c r="L514" s="39"/>
      <c r="M514" s="39"/>
      <c r="N514" s="39"/>
      <c r="O514" s="39"/>
      <c r="P514" s="195"/>
    </row>
    <row r="515" spans="1:16" s="194" customFormat="1" ht="20.25" customHeight="1">
      <c r="A515" s="39"/>
      <c r="B515" s="188"/>
      <c r="C515" s="188"/>
      <c r="D515" s="188"/>
      <c r="E515" s="532"/>
      <c r="F515" s="188"/>
      <c r="G515" s="188"/>
      <c r="H515" s="188"/>
      <c r="I515" s="188"/>
      <c r="J515" s="188"/>
      <c r="K515" s="188"/>
      <c r="L515" s="39"/>
      <c r="M515" s="39"/>
      <c r="N515" s="39"/>
      <c r="O515" s="39"/>
      <c r="P515" s="195"/>
    </row>
    <row r="516" spans="1:16" s="194" customFormat="1" ht="20.25" customHeight="1">
      <c r="A516" s="39"/>
      <c r="B516" s="188"/>
      <c r="C516" s="188"/>
      <c r="D516" s="188"/>
      <c r="E516" s="532"/>
      <c r="F516" s="188"/>
      <c r="G516" s="188"/>
      <c r="H516" s="188"/>
      <c r="I516" s="188"/>
      <c r="J516" s="188"/>
      <c r="K516" s="188"/>
      <c r="L516" s="39"/>
      <c r="M516" s="39"/>
      <c r="N516" s="39"/>
      <c r="O516" s="39"/>
      <c r="P516" s="195"/>
    </row>
    <row r="517" spans="1:16" s="194" customFormat="1" ht="20.25" customHeight="1">
      <c r="A517" s="39"/>
      <c r="B517" s="188"/>
      <c r="C517" s="188"/>
      <c r="D517" s="188"/>
      <c r="E517" s="532"/>
      <c r="F517" s="188"/>
      <c r="G517" s="188"/>
      <c r="H517" s="188"/>
      <c r="I517" s="188"/>
      <c r="J517" s="188"/>
      <c r="K517" s="188"/>
      <c r="L517" s="39"/>
      <c r="M517" s="39"/>
      <c r="N517" s="39"/>
      <c r="O517" s="39"/>
      <c r="P517" s="195"/>
    </row>
    <row r="518" spans="1:16" s="194" customFormat="1" ht="20.25" customHeight="1">
      <c r="A518" s="39"/>
      <c r="B518" s="188"/>
      <c r="C518" s="188"/>
      <c r="D518" s="188"/>
      <c r="E518" s="532"/>
      <c r="F518" s="188"/>
      <c r="G518" s="188"/>
      <c r="H518" s="188"/>
      <c r="I518" s="188"/>
      <c r="J518" s="188"/>
      <c r="K518" s="188"/>
      <c r="L518" s="39"/>
      <c r="M518" s="39"/>
      <c r="N518" s="39"/>
      <c r="O518" s="39"/>
      <c r="P518" s="195"/>
    </row>
    <row r="519" spans="1:16" s="194" customFormat="1" ht="20.25" customHeight="1">
      <c r="A519" s="39"/>
      <c r="B519" s="188"/>
      <c r="C519" s="188"/>
      <c r="D519" s="188"/>
      <c r="E519" s="532"/>
      <c r="F519" s="188"/>
      <c r="G519" s="188"/>
      <c r="H519" s="188"/>
      <c r="I519" s="188"/>
      <c r="J519" s="188"/>
      <c r="K519" s="188"/>
      <c r="L519" s="39"/>
      <c r="M519" s="39"/>
      <c r="N519" s="39"/>
      <c r="O519" s="39"/>
      <c r="P519" s="195"/>
    </row>
    <row r="520" spans="1:16" s="194" customFormat="1" ht="20.25" customHeight="1">
      <c r="A520" s="39"/>
      <c r="B520" s="188"/>
      <c r="C520" s="188"/>
      <c r="D520" s="188"/>
      <c r="E520" s="532"/>
      <c r="F520" s="188"/>
      <c r="G520" s="188"/>
      <c r="H520" s="188"/>
      <c r="I520" s="188"/>
      <c r="J520" s="188"/>
      <c r="K520" s="188"/>
      <c r="L520" s="39"/>
      <c r="M520" s="39"/>
      <c r="N520" s="39"/>
      <c r="O520" s="39"/>
      <c r="P520" s="195"/>
    </row>
    <row r="521" spans="1:16" s="194" customFormat="1" ht="20.25" customHeight="1">
      <c r="A521" s="39"/>
      <c r="B521" s="188"/>
      <c r="C521" s="188"/>
      <c r="D521" s="188"/>
      <c r="E521" s="532"/>
      <c r="F521" s="188"/>
      <c r="G521" s="188"/>
      <c r="H521" s="188"/>
      <c r="I521" s="188"/>
      <c r="J521" s="188"/>
      <c r="K521" s="188"/>
      <c r="L521" s="39"/>
      <c r="M521" s="39"/>
      <c r="N521" s="39"/>
      <c r="O521" s="39"/>
      <c r="P521" s="195"/>
    </row>
    <row r="522" spans="1:16" s="194" customFormat="1" ht="20.25" customHeight="1">
      <c r="A522" s="39"/>
      <c r="B522" s="188"/>
      <c r="C522" s="188"/>
      <c r="D522" s="188"/>
      <c r="E522" s="532"/>
      <c r="F522" s="188"/>
      <c r="G522" s="188"/>
      <c r="H522" s="188"/>
      <c r="I522" s="188"/>
      <c r="J522" s="188"/>
      <c r="K522" s="188"/>
      <c r="L522" s="39"/>
      <c r="M522" s="39"/>
      <c r="N522" s="39"/>
      <c r="O522" s="39"/>
      <c r="P522" s="195"/>
    </row>
    <row r="523" spans="1:16" s="194" customFormat="1" ht="20.25" customHeight="1">
      <c r="A523" s="39"/>
      <c r="B523" s="188"/>
      <c r="C523" s="188"/>
      <c r="D523" s="188"/>
      <c r="E523" s="532"/>
      <c r="F523" s="188"/>
      <c r="G523" s="188"/>
      <c r="H523" s="188"/>
      <c r="I523" s="188"/>
      <c r="J523" s="188"/>
      <c r="K523" s="188"/>
      <c r="L523" s="39"/>
      <c r="M523" s="39"/>
      <c r="N523" s="39"/>
      <c r="O523" s="39"/>
      <c r="P523" s="195"/>
    </row>
    <row r="524" spans="1:16" s="194" customFormat="1" ht="20.25" customHeight="1">
      <c r="A524" s="39"/>
      <c r="B524" s="188"/>
      <c r="C524" s="188"/>
      <c r="D524" s="188"/>
      <c r="E524" s="532"/>
      <c r="F524" s="188"/>
      <c r="G524" s="188"/>
      <c r="H524" s="188"/>
      <c r="I524" s="188"/>
      <c r="J524" s="188"/>
      <c r="K524" s="188"/>
      <c r="L524" s="39"/>
      <c r="M524" s="39"/>
      <c r="N524" s="39"/>
      <c r="O524" s="39"/>
      <c r="P524" s="195"/>
    </row>
    <row r="525" spans="1:16" s="194" customFormat="1" ht="20.25" customHeight="1">
      <c r="A525" s="39"/>
      <c r="B525" s="188"/>
      <c r="C525" s="188"/>
      <c r="D525" s="188"/>
      <c r="E525" s="532"/>
      <c r="F525" s="188"/>
      <c r="G525" s="188"/>
      <c r="H525" s="188"/>
      <c r="I525" s="188"/>
      <c r="J525" s="188"/>
      <c r="K525" s="188"/>
      <c r="L525" s="39"/>
      <c r="M525" s="39"/>
      <c r="N525" s="39"/>
      <c r="O525" s="39"/>
      <c r="P525" s="195"/>
    </row>
    <row r="526" spans="1:16" s="194" customFormat="1" ht="20.25" customHeight="1">
      <c r="A526" s="39"/>
      <c r="B526" s="188"/>
      <c r="C526" s="188"/>
      <c r="D526" s="188"/>
      <c r="E526" s="532"/>
      <c r="F526" s="188"/>
      <c r="G526" s="188"/>
      <c r="H526" s="188"/>
      <c r="I526" s="188"/>
      <c r="J526" s="188"/>
      <c r="K526" s="188"/>
      <c r="L526" s="39"/>
      <c r="M526" s="39"/>
      <c r="N526" s="39"/>
      <c r="O526" s="39"/>
      <c r="P526" s="195"/>
    </row>
    <row r="527" spans="1:16" s="194" customFormat="1" ht="20.25" customHeight="1">
      <c r="A527" s="39"/>
      <c r="B527" s="188"/>
      <c r="C527" s="188"/>
      <c r="D527" s="188"/>
      <c r="E527" s="532"/>
      <c r="F527" s="188"/>
      <c r="G527" s="188"/>
      <c r="H527" s="188"/>
      <c r="I527" s="188"/>
      <c r="J527" s="188"/>
      <c r="K527" s="188"/>
      <c r="L527" s="39"/>
      <c r="M527" s="39"/>
      <c r="N527" s="39"/>
      <c r="O527" s="39"/>
      <c r="P527" s="195"/>
    </row>
    <row r="528" spans="1:16" s="194" customFormat="1" ht="20.25" customHeight="1">
      <c r="A528" s="39"/>
      <c r="B528" s="188"/>
      <c r="C528" s="188"/>
      <c r="D528" s="188"/>
      <c r="E528" s="532"/>
      <c r="F528" s="188"/>
      <c r="G528" s="188"/>
      <c r="H528" s="188"/>
      <c r="I528" s="188"/>
      <c r="J528" s="188"/>
      <c r="K528" s="188"/>
      <c r="L528" s="39"/>
      <c r="M528" s="39"/>
      <c r="N528" s="39"/>
      <c r="O528" s="39"/>
      <c r="P528" s="195"/>
    </row>
    <row r="529" spans="1:16" s="194" customFormat="1" ht="20.25" customHeight="1">
      <c r="A529" s="39"/>
      <c r="B529" s="188"/>
      <c r="C529" s="188"/>
      <c r="D529" s="188"/>
      <c r="E529" s="532"/>
      <c r="F529" s="188"/>
      <c r="G529" s="188"/>
      <c r="H529" s="188"/>
      <c r="I529" s="188"/>
      <c r="J529" s="188"/>
      <c r="K529" s="188"/>
      <c r="L529" s="39"/>
      <c r="M529" s="39"/>
      <c r="N529" s="39"/>
      <c r="O529" s="39"/>
      <c r="P529" s="195"/>
    </row>
    <row r="530" spans="1:16" s="194" customFormat="1" ht="20.25" customHeight="1">
      <c r="A530" s="39"/>
      <c r="B530" s="188"/>
      <c r="C530" s="188"/>
      <c r="D530" s="188"/>
      <c r="E530" s="532"/>
      <c r="F530" s="188"/>
      <c r="G530" s="188"/>
      <c r="H530" s="188"/>
      <c r="I530" s="188"/>
      <c r="J530" s="188"/>
      <c r="K530" s="188"/>
      <c r="L530" s="39"/>
      <c r="M530" s="39"/>
      <c r="N530" s="39"/>
      <c r="O530" s="39"/>
      <c r="P530" s="195"/>
    </row>
    <row r="531" spans="1:16" s="194" customFormat="1" ht="20.25" customHeight="1">
      <c r="A531" s="39"/>
      <c r="B531" s="188"/>
      <c r="C531" s="188"/>
      <c r="D531" s="188"/>
      <c r="E531" s="532"/>
      <c r="F531" s="188"/>
      <c r="G531" s="188"/>
      <c r="H531" s="188"/>
      <c r="I531" s="188"/>
      <c r="J531" s="188"/>
      <c r="K531" s="188"/>
      <c r="L531" s="39"/>
      <c r="M531" s="39"/>
      <c r="N531" s="39"/>
      <c r="O531" s="39"/>
      <c r="P531" s="195"/>
    </row>
    <row r="532" spans="1:16" s="194" customFormat="1" ht="20.25" customHeight="1">
      <c r="A532" s="39"/>
      <c r="B532" s="188"/>
      <c r="C532" s="188"/>
      <c r="D532" s="188"/>
      <c r="E532" s="532"/>
      <c r="F532" s="188"/>
      <c r="G532" s="188"/>
      <c r="H532" s="188"/>
      <c r="I532" s="188"/>
      <c r="J532" s="188"/>
      <c r="K532" s="188"/>
      <c r="L532" s="39"/>
      <c r="M532" s="39"/>
      <c r="N532" s="39"/>
      <c r="O532" s="39"/>
      <c r="P532" s="195"/>
    </row>
    <row r="533" spans="1:16" s="194" customFormat="1" ht="20.25" customHeight="1">
      <c r="A533" s="39"/>
      <c r="B533" s="188"/>
      <c r="C533" s="188"/>
      <c r="D533" s="188"/>
      <c r="E533" s="532"/>
      <c r="F533" s="188"/>
      <c r="G533" s="188"/>
      <c r="H533" s="188"/>
      <c r="I533" s="188"/>
      <c r="J533" s="188"/>
      <c r="K533" s="188"/>
      <c r="L533" s="39"/>
      <c r="M533" s="39"/>
      <c r="N533" s="39"/>
      <c r="O533" s="39"/>
      <c r="P533" s="195"/>
    </row>
    <row r="534" spans="1:16" s="194" customFormat="1" ht="20.25" customHeight="1">
      <c r="A534" s="39"/>
      <c r="B534" s="188"/>
      <c r="C534" s="188"/>
      <c r="D534" s="188"/>
      <c r="E534" s="532"/>
      <c r="F534" s="188"/>
      <c r="G534" s="188"/>
      <c r="H534" s="188"/>
      <c r="I534" s="188"/>
      <c r="J534" s="188"/>
      <c r="K534" s="188"/>
      <c r="L534" s="39"/>
      <c r="M534" s="39"/>
      <c r="N534" s="39"/>
      <c r="O534" s="39"/>
      <c r="P534" s="195"/>
    </row>
    <row r="535" spans="1:16" s="194" customFormat="1" ht="20.25" customHeight="1">
      <c r="A535" s="39"/>
      <c r="B535" s="188"/>
      <c r="C535" s="188"/>
      <c r="D535" s="188"/>
      <c r="E535" s="532"/>
      <c r="F535" s="188"/>
      <c r="G535" s="188"/>
      <c r="H535" s="188"/>
      <c r="I535" s="188"/>
      <c r="J535" s="188"/>
      <c r="K535" s="188"/>
      <c r="L535" s="39"/>
      <c r="M535" s="39"/>
      <c r="N535" s="39"/>
      <c r="O535" s="39"/>
      <c r="P535" s="195"/>
    </row>
    <row r="536" spans="1:16" s="194" customFormat="1" ht="20.25" customHeight="1">
      <c r="A536" s="39"/>
      <c r="B536" s="188"/>
      <c r="C536" s="188"/>
      <c r="D536" s="188"/>
      <c r="E536" s="532"/>
      <c r="F536" s="188"/>
      <c r="G536" s="188"/>
      <c r="H536" s="188"/>
      <c r="I536" s="188"/>
      <c r="J536" s="188"/>
      <c r="K536" s="188"/>
      <c r="L536" s="39"/>
      <c r="M536" s="39"/>
      <c r="N536" s="39"/>
      <c r="O536" s="39"/>
      <c r="P536" s="195"/>
    </row>
    <row r="537" spans="1:16" s="194" customFormat="1" ht="20.25" customHeight="1">
      <c r="A537" s="39"/>
      <c r="B537" s="188"/>
      <c r="C537" s="188"/>
      <c r="D537" s="188"/>
      <c r="E537" s="532"/>
      <c r="F537" s="188"/>
      <c r="G537" s="188"/>
      <c r="H537" s="188"/>
      <c r="I537" s="188"/>
      <c r="J537" s="188"/>
      <c r="K537" s="188"/>
      <c r="L537" s="39"/>
      <c r="M537" s="39"/>
      <c r="N537" s="39"/>
      <c r="O537" s="39"/>
      <c r="P537" s="195"/>
    </row>
    <row r="538" spans="1:16" s="194" customFormat="1" ht="20.25" customHeight="1">
      <c r="A538" s="39"/>
      <c r="B538" s="188"/>
      <c r="C538" s="188"/>
      <c r="D538" s="188"/>
      <c r="E538" s="532"/>
      <c r="F538" s="188"/>
      <c r="G538" s="188"/>
      <c r="H538" s="188"/>
      <c r="I538" s="188"/>
      <c r="J538" s="188"/>
      <c r="K538" s="188"/>
      <c r="L538" s="39"/>
      <c r="M538" s="39"/>
      <c r="N538" s="39"/>
      <c r="O538" s="39"/>
      <c r="P538" s="195"/>
    </row>
    <row r="539" spans="1:16" s="194" customFormat="1" ht="20.25" customHeight="1">
      <c r="A539" s="39"/>
      <c r="B539" s="188"/>
      <c r="C539" s="188"/>
      <c r="D539" s="188"/>
      <c r="E539" s="532"/>
      <c r="F539" s="188"/>
      <c r="G539" s="188"/>
      <c r="H539" s="188"/>
      <c r="I539" s="188"/>
      <c r="J539" s="188"/>
      <c r="K539" s="188"/>
      <c r="L539" s="39"/>
      <c r="M539" s="39"/>
      <c r="N539" s="39"/>
      <c r="O539" s="39"/>
      <c r="P539" s="195"/>
    </row>
    <row r="540" spans="1:16" s="194" customFormat="1" ht="20.25" customHeight="1">
      <c r="A540" s="39"/>
      <c r="B540" s="188"/>
      <c r="C540" s="188"/>
      <c r="D540" s="188"/>
      <c r="E540" s="532"/>
      <c r="F540" s="188"/>
      <c r="G540" s="188"/>
      <c r="H540" s="188"/>
      <c r="I540" s="188"/>
      <c r="J540" s="188"/>
      <c r="K540" s="188"/>
      <c r="L540" s="39"/>
      <c r="M540" s="39"/>
      <c r="N540" s="39"/>
      <c r="O540" s="39"/>
      <c r="P540" s="195"/>
    </row>
    <row r="541" spans="1:16" s="194" customFormat="1" ht="20.25" customHeight="1">
      <c r="A541" s="39"/>
      <c r="B541" s="188"/>
      <c r="C541" s="188"/>
      <c r="D541" s="188"/>
      <c r="E541" s="532"/>
      <c r="F541" s="188"/>
      <c r="G541" s="188"/>
      <c r="H541" s="188"/>
      <c r="I541" s="188"/>
      <c r="J541" s="188"/>
      <c r="K541" s="188"/>
      <c r="L541" s="39"/>
      <c r="M541" s="39"/>
      <c r="N541" s="39"/>
      <c r="O541" s="39"/>
      <c r="P541" s="195"/>
    </row>
    <row r="542" spans="1:16" s="194" customFormat="1" ht="20.25" customHeight="1">
      <c r="A542" s="39"/>
      <c r="B542" s="188"/>
      <c r="C542" s="188"/>
      <c r="D542" s="188"/>
      <c r="E542" s="532"/>
      <c r="F542" s="188"/>
      <c r="G542" s="188"/>
      <c r="H542" s="188"/>
      <c r="I542" s="188"/>
      <c r="J542" s="188"/>
      <c r="K542" s="188"/>
      <c r="L542" s="39"/>
      <c r="M542" s="39"/>
      <c r="N542" s="39"/>
      <c r="O542" s="39"/>
      <c r="P542" s="195"/>
    </row>
    <row r="543" spans="1:16" s="194" customFormat="1" ht="20.25" customHeight="1">
      <c r="A543" s="39"/>
      <c r="B543" s="188"/>
      <c r="C543" s="188"/>
      <c r="D543" s="188"/>
      <c r="E543" s="532"/>
      <c r="F543" s="188"/>
      <c r="G543" s="188"/>
      <c r="H543" s="188"/>
      <c r="I543" s="188"/>
      <c r="J543" s="188"/>
      <c r="K543" s="188"/>
      <c r="L543" s="39"/>
      <c r="M543" s="39"/>
      <c r="N543" s="39"/>
      <c r="O543" s="39"/>
      <c r="P543" s="195"/>
    </row>
    <row r="544" spans="1:16" s="194" customFormat="1" ht="20.25" customHeight="1">
      <c r="A544" s="39"/>
      <c r="B544" s="188"/>
      <c r="C544" s="188"/>
      <c r="D544" s="188"/>
      <c r="E544" s="532"/>
      <c r="F544" s="188"/>
      <c r="G544" s="188"/>
      <c r="H544" s="188"/>
      <c r="I544" s="188"/>
      <c r="J544" s="188"/>
      <c r="K544" s="188"/>
      <c r="L544" s="39"/>
      <c r="M544" s="39"/>
      <c r="N544" s="39"/>
      <c r="O544" s="39"/>
      <c r="P544" s="195"/>
    </row>
    <row r="545" spans="1:16" s="194" customFormat="1" ht="20.25" customHeight="1">
      <c r="A545" s="39"/>
      <c r="B545" s="188"/>
      <c r="C545" s="188"/>
      <c r="D545" s="188"/>
      <c r="E545" s="532"/>
      <c r="F545" s="188"/>
      <c r="G545" s="188"/>
      <c r="H545" s="188"/>
      <c r="I545" s="188"/>
      <c r="J545" s="188"/>
      <c r="K545" s="188"/>
      <c r="L545" s="39"/>
      <c r="M545" s="39"/>
      <c r="N545" s="39"/>
      <c r="O545" s="39"/>
      <c r="P545" s="195"/>
    </row>
    <row r="546" spans="1:16" s="194" customFormat="1" ht="20.25" customHeight="1">
      <c r="A546" s="39"/>
      <c r="B546" s="188"/>
      <c r="C546" s="188"/>
      <c r="D546" s="188"/>
      <c r="E546" s="532"/>
      <c r="F546" s="188"/>
      <c r="G546" s="188"/>
      <c r="H546" s="188"/>
      <c r="I546" s="188"/>
      <c r="J546" s="188"/>
      <c r="K546" s="188"/>
      <c r="L546" s="39"/>
      <c r="M546" s="39"/>
      <c r="N546" s="39"/>
      <c r="O546" s="39"/>
      <c r="P546" s="195"/>
    </row>
    <row r="547" spans="1:16" s="194" customFormat="1" ht="20.25" customHeight="1">
      <c r="A547" s="39"/>
      <c r="B547" s="188"/>
      <c r="C547" s="188"/>
      <c r="D547" s="188"/>
      <c r="E547" s="532"/>
      <c r="F547" s="188"/>
      <c r="G547" s="188"/>
      <c r="H547" s="188"/>
      <c r="I547" s="188"/>
      <c r="J547" s="188"/>
      <c r="K547" s="188"/>
      <c r="L547" s="39"/>
      <c r="M547" s="39"/>
      <c r="N547" s="39"/>
      <c r="O547" s="39"/>
      <c r="P547" s="195"/>
    </row>
    <row r="548" spans="1:16" s="194" customFormat="1" ht="20.25" customHeight="1">
      <c r="A548" s="39"/>
      <c r="B548" s="188"/>
      <c r="C548" s="188"/>
      <c r="D548" s="188"/>
      <c r="E548" s="532"/>
      <c r="F548" s="188"/>
      <c r="G548" s="188"/>
      <c r="H548" s="188"/>
      <c r="I548" s="188"/>
      <c r="J548" s="188"/>
      <c r="K548" s="188"/>
      <c r="L548" s="39"/>
      <c r="M548" s="39"/>
      <c r="N548" s="39"/>
      <c r="O548" s="39"/>
      <c r="P548" s="195"/>
    </row>
    <row r="549" spans="1:16" s="194" customFormat="1" ht="20.25" customHeight="1">
      <c r="A549" s="39"/>
      <c r="B549" s="188"/>
      <c r="C549" s="188"/>
      <c r="D549" s="188"/>
      <c r="E549" s="532"/>
      <c r="F549" s="188"/>
      <c r="G549" s="188"/>
      <c r="H549" s="188"/>
      <c r="I549" s="188"/>
      <c r="J549" s="188"/>
      <c r="K549" s="188"/>
      <c r="L549" s="39"/>
      <c r="M549" s="39"/>
      <c r="N549" s="39"/>
      <c r="O549" s="39"/>
      <c r="P549" s="195"/>
    </row>
    <row r="550" spans="1:16" s="194" customFormat="1" ht="20.25" customHeight="1">
      <c r="A550" s="39"/>
      <c r="B550" s="188"/>
      <c r="C550" s="188"/>
      <c r="D550" s="188"/>
      <c r="E550" s="532"/>
      <c r="F550" s="188"/>
      <c r="G550" s="188"/>
      <c r="H550" s="188"/>
      <c r="I550" s="188"/>
      <c r="J550" s="188"/>
      <c r="K550" s="188"/>
      <c r="L550" s="39"/>
      <c r="M550" s="39"/>
      <c r="N550" s="39"/>
      <c r="O550" s="39"/>
      <c r="P550" s="195"/>
    </row>
    <row r="551" spans="1:16" s="194" customFormat="1" ht="20.25" customHeight="1">
      <c r="A551" s="39"/>
      <c r="B551" s="188"/>
      <c r="C551" s="188"/>
      <c r="D551" s="188"/>
      <c r="E551" s="532"/>
      <c r="F551" s="188"/>
      <c r="G551" s="188"/>
      <c r="H551" s="188"/>
      <c r="I551" s="188"/>
      <c r="J551" s="188"/>
      <c r="K551" s="188"/>
      <c r="L551" s="39"/>
      <c r="M551" s="39"/>
      <c r="N551" s="39"/>
      <c r="O551" s="39"/>
      <c r="P551" s="195"/>
    </row>
    <row r="552" spans="1:16" s="194" customFormat="1" ht="20.25" customHeight="1">
      <c r="A552" s="39"/>
      <c r="B552" s="188"/>
      <c r="C552" s="188"/>
      <c r="D552" s="188"/>
      <c r="E552" s="532"/>
      <c r="F552" s="188"/>
      <c r="G552" s="188"/>
      <c r="H552" s="188"/>
      <c r="I552" s="188"/>
      <c r="J552" s="188"/>
      <c r="K552" s="188"/>
      <c r="L552" s="39"/>
      <c r="M552" s="39"/>
      <c r="N552" s="39"/>
      <c r="O552" s="39"/>
      <c r="P552" s="195"/>
    </row>
    <row r="553" spans="1:16" s="194" customFormat="1" ht="20.25" customHeight="1">
      <c r="A553" s="39"/>
      <c r="B553" s="188"/>
      <c r="C553" s="188"/>
      <c r="D553" s="188"/>
      <c r="E553" s="532"/>
      <c r="F553" s="188"/>
      <c r="G553" s="188"/>
      <c r="H553" s="188"/>
      <c r="I553" s="188"/>
      <c r="J553" s="188"/>
      <c r="K553" s="188"/>
      <c r="L553" s="39"/>
      <c r="M553" s="39"/>
      <c r="N553" s="39"/>
      <c r="O553" s="39"/>
      <c r="P553" s="195"/>
    </row>
    <row r="554" spans="1:16" s="194" customFormat="1" ht="20.25" customHeight="1">
      <c r="A554" s="39"/>
      <c r="B554" s="188"/>
      <c r="C554" s="188"/>
      <c r="D554" s="188"/>
      <c r="E554" s="532"/>
      <c r="F554" s="188"/>
      <c r="G554" s="188"/>
      <c r="H554" s="188"/>
      <c r="I554" s="188"/>
      <c r="J554" s="188"/>
      <c r="K554" s="188"/>
      <c r="L554" s="39"/>
      <c r="M554" s="39"/>
      <c r="N554" s="39"/>
      <c r="O554" s="39"/>
      <c r="P554" s="195"/>
    </row>
    <row r="555" spans="1:16" s="194" customFormat="1" ht="20.25" customHeight="1">
      <c r="A555" s="39"/>
      <c r="B555" s="188"/>
      <c r="C555" s="188"/>
      <c r="D555" s="188"/>
      <c r="E555" s="532"/>
      <c r="F555" s="188"/>
      <c r="G555" s="188"/>
      <c r="H555" s="188"/>
      <c r="I555" s="188"/>
      <c r="J555" s="188"/>
      <c r="K555" s="188"/>
      <c r="L555" s="39"/>
      <c r="M555" s="39"/>
      <c r="N555" s="39"/>
      <c r="O555" s="39"/>
      <c r="P555" s="195"/>
    </row>
    <row r="556" spans="1:16" s="194" customFormat="1" ht="20.25" customHeight="1">
      <c r="A556" s="39"/>
      <c r="B556" s="188"/>
      <c r="C556" s="188"/>
      <c r="D556" s="188"/>
      <c r="E556" s="532"/>
      <c r="F556" s="188"/>
      <c r="G556" s="188"/>
      <c r="H556" s="188"/>
      <c r="I556" s="188"/>
      <c r="J556" s="188"/>
      <c r="K556" s="188"/>
      <c r="L556" s="39"/>
      <c r="M556" s="39"/>
      <c r="N556" s="39"/>
      <c r="O556" s="39"/>
      <c r="P556" s="195"/>
    </row>
    <row r="557" spans="1:16" s="194" customFormat="1" ht="20.25" customHeight="1">
      <c r="A557" s="39"/>
      <c r="B557" s="188"/>
      <c r="C557" s="188"/>
      <c r="D557" s="188"/>
      <c r="E557" s="532"/>
      <c r="F557" s="188"/>
      <c r="G557" s="188"/>
      <c r="H557" s="188"/>
      <c r="I557" s="188"/>
      <c r="J557" s="188"/>
      <c r="K557" s="188"/>
      <c r="L557" s="39"/>
      <c r="M557" s="39"/>
      <c r="N557" s="39"/>
      <c r="O557" s="39"/>
      <c r="P557" s="195"/>
    </row>
    <row r="558" spans="1:16" s="194" customFormat="1" ht="20.25" customHeight="1">
      <c r="A558" s="39"/>
      <c r="B558" s="188"/>
      <c r="C558" s="188"/>
      <c r="D558" s="188"/>
      <c r="E558" s="532"/>
      <c r="F558" s="188"/>
      <c r="G558" s="188"/>
      <c r="H558" s="188"/>
      <c r="I558" s="188"/>
      <c r="J558" s="188"/>
      <c r="K558" s="188"/>
      <c r="L558" s="39"/>
      <c r="M558" s="39"/>
      <c r="N558" s="39"/>
      <c r="O558" s="39"/>
      <c r="P558" s="195"/>
    </row>
    <row r="559" spans="1:16" s="194" customFormat="1" ht="20.25" customHeight="1">
      <c r="A559" s="39"/>
      <c r="B559" s="188"/>
      <c r="C559" s="188"/>
      <c r="D559" s="188"/>
      <c r="E559" s="532"/>
      <c r="F559" s="188"/>
      <c r="G559" s="188"/>
      <c r="H559" s="188"/>
      <c r="I559" s="188"/>
      <c r="J559" s="188"/>
      <c r="K559" s="188"/>
      <c r="L559" s="39"/>
      <c r="M559" s="39"/>
      <c r="N559" s="39"/>
      <c r="O559" s="39"/>
      <c r="P559" s="195"/>
    </row>
    <row r="560" spans="1:16" s="194" customFormat="1" ht="20.25" customHeight="1">
      <c r="A560" s="39"/>
      <c r="B560" s="188"/>
      <c r="C560" s="188"/>
      <c r="D560" s="188"/>
      <c r="E560" s="532"/>
      <c r="F560" s="188"/>
      <c r="G560" s="188"/>
      <c r="H560" s="188"/>
      <c r="I560" s="188"/>
      <c r="J560" s="188"/>
      <c r="K560" s="188"/>
      <c r="L560" s="39"/>
      <c r="M560" s="39"/>
      <c r="N560" s="39"/>
      <c r="O560" s="39"/>
      <c r="P560" s="195"/>
    </row>
    <row r="561" spans="1:16" s="194" customFormat="1" ht="20.25" customHeight="1">
      <c r="A561" s="39"/>
      <c r="B561" s="188"/>
      <c r="C561" s="188"/>
      <c r="D561" s="188"/>
      <c r="E561" s="532"/>
      <c r="F561" s="188"/>
      <c r="G561" s="188"/>
      <c r="H561" s="188"/>
      <c r="I561" s="188"/>
      <c r="J561" s="188"/>
      <c r="K561" s="188"/>
      <c r="L561" s="39"/>
      <c r="M561" s="39"/>
      <c r="N561" s="39"/>
      <c r="O561" s="39"/>
      <c r="P561" s="195"/>
    </row>
    <row r="562" spans="1:16" s="194" customFormat="1" ht="20.25" customHeight="1">
      <c r="A562" s="39"/>
      <c r="B562" s="188"/>
      <c r="C562" s="188"/>
      <c r="D562" s="188"/>
      <c r="E562" s="532"/>
      <c r="F562" s="188"/>
      <c r="G562" s="188"/>
      <c r="H562" s="188"/>
      <c r="I562" s="188"/>
      <c r="J562" s="188"/>
      <c r="K562" s="188"/>
      <c r="L562" s="39"/>
      <c r="M562" s="39"/>
      <c r="N562" s="39"/>
      <c r="O562" s="39"/>
      <c r="P562" s="195"/>
    </row>
    <row r="563" spans="1:16" s="194" customFormat="1" ht="20.25" customHeight="1">
      <c r="A563" s="39"/>
      <c r="B563" s="188"/>
      <c r="C563" s="188"/>
      <c r="D563" s="188"/>
      <c r="E563" s="532"/>
      <c r="F563" s="188"/>
      <c r="G563" s="188"/>
      <c r="H563" s="188"/>
      <c r="I563" s="188"/>
      <c r="J563" s="188"/>
      <c r="K563" s="188"/>
      <c r="L563" s="39"/>
      <c r="M563" s="39"/>
      <c r="N563" s="39"/>
      <c r="O563" s="39"/>
      <c r="P563" s="195"/>
    </row>
    <row r="564" spans="1:16" s="194" customFormat="1" ht="20.25" customHeight="1">
      <c r="A564" s="39"/>
      <c r="B564" s="188"/>
      <c r="C564" s="188"/>
      <c r="D564" s="188"/>
      <c r="E564" s="532"/>
      <c r="F564" s="188"/>
      <c r="G564" s="188"/>
      <c r="H564" s="188"/>
      <c r="I564" s="188"/>
      <c r="J564" s="188"/>
      <c r="K564" s="188"/>
      <c r="L564" s="39"/>
      <c r="M564" s="39"/>
      <c r="N564" s="39"/>
      <c r="O564" s="39"/>
      <c r="P564" s="195"/>
    </row>
    <row r="565" spans="1:16" s="194" customFormat="1" ht="20.25" customHeight="1">
      <c r="A565" s="39"/>
      <c r="B565" s="188"/>
      <c r="C565" s="188"/>
      <c r="D565" s="188"/>
      <c r="E565" s="532"/>
      <c r="F565" s="188"/>
      <c r="G565" s="188"/>
      <c r="H565" s="188"/>
      <c r="I565" s="188"/>
      <c r="J565" s="188"/>
      <c r="K565" s="188"/>
      <c r="L565" s="39"/>
      <c r="M565" s="39"/>
      <c r="N565" s="39"/>
      <c r="O565" s="39"/>
      <c r="P565" s="195"/>
    </row>
    <row r="566" spans="1:16" s="194" customFormat="1" ht="20.25" customHeight="1">
      <c r="A566" s="39"/>
      <c r="B566" s="188"/>
      <c r="C566" s="188"/>
      <c r="D566" s="188"/>
      <c r="E566" s="532"/>
      <c r="F566" s="188"/>
      <c r="G566" s="188"/>
      <c r="H566" s="188"/>
      <c r="I566" s="188"/>
      <c r="J566" s="188"/>
      <c r="K566" s="188"/>
      <c r="L566" s="39"/>
      <c r="M566" s="39"/>
      <c r="N566" s="39"/>
      <c r="O566" s="39"/>
      <c r="P566" s="195"/>
    </row>
    <row r="567" spans="1:16" s="194" customFormat="1" ht="20.25" customHeight="1">
      <c r="A567" s="39"/>
      <c r="B567" s="188"/>
      <c r="C567" s="188"/>
      <c r="D567" s="188"/>
      <c r="E567" s="532"/>
      <c r="F567" s="188"/>
      <c r="G567" s="188"/>
      <c r="H567" s="188"/>
      <c r="I567" s="188"/>
      <c r="J567" s="188"/>
      <c r="K567" s="188"/>
      <c r="L567" s="39"/>
      <c r="M567" s="39"/>
      <c r="N567" s="39"/>
      <c r="O567" s="39"/>
      <c r="P567" s="195"/>
    </row>
    <row r="568" spans="1:16" s="194" customFormat="1" ht="20.25" customHeight="1">
      <c r="A568" s="39"/>
      <c r="B568" s="188"/>
      <c r="C568" s="188"/>
      <c r="D568" s="188"/>
      <c r="E568" s="532"/>
      <c r="F568" s="188"/>
      <c r="G568" s="188"/>
      <c r="H568" s="188"/>
      <c r="I568" s="188"/>
      <c r="J568" s="188"/>
      <c r="K568" s="188"/>
      <c r="L568" s="39"/>
      <c r="M568" s="39"/>
      <c r="N568" s="39"/>
      <c r="O568" s="39"/>
      <c r="P568" s="195"/>
    </row>
    <row r="569" spans="1:16" s="194" customFormat="1" ht="20.25" customHeight="1">
      <c r="A569" s="39"/>
      <c r="B569" s="188"/>
      <c r="C569" s="188"/>
      <c r="D569" s="188"/>
      <c r="E569" s="532"/>
      <c r="F569" s="188"/>
      <c r="G569" s="188"/>
      <c r="H569" s="188"/>
      <c r="I569" s="188"/>
      <c r="J569" s="188"/>
      <c r="K569" s="188"/>
      <c r="L569" s="39"/>
      <c r="M569" s="39"/>
      <c r="N569" s="39"/>
      <c r="O569" s="39"/>
      <c r="P569" s="195"/>
    </row>
    <row r="570" spans="1:16" s="194" customFormat="1" ht="20.25" customHeight="1">
      <c r="A570" s="39"/>
      <c r="B570" s="188"/>
      <c r="C570" s="188"/>
      <c r="D570" s="188"/>
      <c r="E570" s="532"/>
      <c r="F570" s="188"/>
      <c r="G570" s="188"/>
      <c r="H570" s="188"/>
      <c r="I570" s="188"/>
      <c r="J570" s="188"/>
      <c r="K570" s="188"/>
      <c r="L570" s="39"/>
      <c r="M570" s="39"/>
      <c r="N570" s="39"/>
      <c r="O570" s="39"/>
      <c r="P570" s="195"/>
    </row>
    <row r="571" spans="1:16" s="194" customFormat="1" ht="20.25" customHeight="1">
      <c r="A571" s="39"/>
      <c r="B571" s="188"/>
      <c r="C571" s="188"/>
      <c r="D571" s="188"/>
      <c r="E571" s="532"/>
      <c r="F571" s="188"/>
      <c r="G571" s="188"/>
      <c r="H571" s="188"/>
      <c r="I571" s="188"/>
      <c r="J571" s="188"/>
      <c r="K571" s="188"/>
      <c r="L571" s="39"/>
      <c r="M571" s="39"/>
      <c r="N571" s="39"/>
      <c r="O571" s="39"/>
      <c r="P571" s="195"/>
    </row>
    <row r="572" spans="1:16" s="194" customFormat="1" ht="20.25" customHeight="1">
      <c r="A572" s="39"/>
      <c r="B572" s="188"/>
      <c r="C572" s="188"/>
      <c r="D572" s="188"/>
      <c r="E572" s="532"/>
      <c r="F572" s="188"/>
      <c r="G572" s="188"/>
      <c r="H572" s="188"/>
      <c r="I572" s="188"/>
      <c r="J572" s="188"/>
      <c r="K572" s="188"/>
      <c r="L572" s="39"/>
      <c r="M572" s="39"/>
      <c r="N572" s="39"/>
      <c r="O572" s="39"/>
      <c r="P572" s="195"/>
    </row>
    <row r="573" spans="1:16" s="194" customFormat="1" ht="20.25" customHeight="1">
      <c r="A573" s="39"/>
      <c r="B573" s="188"/>
      <c r="C573" s="188"/>
      <c r="D573" s="188"/>
      <c r="E573" s="532"/>
      <c r="F573" s="188"/>
      <c r="G573" s="188"/>
      <c r="H573" s="188"/>
      <c r="I573" s="188"/>
      <c r="J573" s="188"/>
      <c r="K573" s="188"/>
      <c r="L573" s="39"/>
      <c r="M573" s="39"/>
      <c r="N573" s="39"/>
      <c r="O573" s="39"/>
      <c r="P573" s="195"/>
    </row>
    <row r="574" spans="1:16" s="194" customFormat="1" ht="20.25" customHeight="1">
      <c r="A574" s="39"/>
      <c r="B574" s="188"/>
      <c r="C574" s="188"/>
      <c r="D574" s="188"/>
      <c r="E574" s="532"/>
      <c r="F574" s="188"/>
      <c r="G574" s="188"/>
      <c r="H574" s="188"/>
      <c r="I574" s="188"/>
      <c r="J574" s="188"/>
      <c r="K574" s="188"/>
      <c r="L574" s="39"/>
      <c r="M574" s="39"/>
      <c r="N574" s="39"/>
      <c r="O574" s="39"/>
      <c r="P574" s="195"/>
    </row>
    <row r="575" spans="1:16" s="194" customFormat="1" ht="20.25" customHeight="1">
      <c r="A575" s="39"/>
      <c r="B575" s="188"/>
      <c r="C575" s="188"/>
      <c r="D575" s="188"/>
      <c r="E575" s="532"/>
      <c r="F575" s="188"/>
      <c r="G575" s="188"/>
      <c r="H575" s="188"/>
      <c r="I575" s="188"/>
      <c r="J575" s="188"/>
      <c r="K575" s="188"/>
      <c r="L575" s="39"/>
      <c r="M575" s="39"/>
      <c r="N575" s="39"/>
      <c r="O575" s="39"/>
      <c r="P575" s="195"/>
    </row>
    <row r="576" spans="1:16" s="194" customFormat="1" ht="20.25" customHeight="1">
      <c r="A576" s="39"/>
      <c r="B576" s="188"/>
      <c r="C576" s="188"/>
      <c r="D576" s="188"/>
      <c r="E576" s="532"/>
      <c r="F576" s="188"/>
      <c r="G576" s="188"/>
      <c r="H576" s="188"/>
      <c r="I576" s="188"/>
      <c r="J576" s="188"/>
      <c r="K576" s="188"/>
      <c r="L576" s="39"/>
      <c r="M576" s="39"/>
      <c r="N576" s="39"/>
      <c r="O576" s="39"/>
      <c r="P576" s="195"/>
    </row>
    <row r="577" spans="1:16" s="194" customFormat="1" ht="20.25" customHeight="1">
      <c r="A577" s="39"/>
      <c r="B577" s="188"/>
      <c r="C577" s="188"/>
      <c r="D577" s="188"/>
      <c r="E577" s="532"/>
      <c r="F577" s="188"/>
      <c r="G577" s="188"/>
      <c r="H577" s="188"/>
      <c r="I577" s="188"/>
      <c r="J577" s="188"/>
      <c r="K577" s="188"/>
      <c r="L577" s="39"/>
      <c r="M577" s="39"/>
      <c r="N577" s="39"/>
      <c r="O577" s="39"/>
      <c r="P577" s="195"/>
    </row>
    <row r="578" spans="1:16" s="194" customFormat="1" ht="20.25" customHeight="1">
      <c r="A578" s="39"/>
      <c r="B578" s="188"/>
      <c r="C578" s="188"/>
      <c r="D578" s="188"/>
      <c r="E578" s="532"/>
      <c r="F578" s="188"/>
      <c r="G578" s="188"/>
      <c r="H578" s="188"/>
      <c r="I578" s="188"/>
      <c r="J578" s="188"/>
      <c r="K578" s="188"/>
      <c r="L578" s="39"/>
      <c r="M578" s="39"/>
      <c r="N578" s="39"/>
      <c r="O578" s="39"/>
      <c r="P578" s="195"/>
    </row>
    <row r="579" spans="1:16" s="194" customFormat="1" ht="20.25" customHeight="1">
      <c r="A579" s="39"/>
      <c r="B579" s="188"/>
      <c r="C579" s="188"/>
      <c r="D579" s="188"/>
      <c r="E579" s="532"/>
      <c r="F579" s="188"/>
      <c r="G579" s="188"/>
      <c r="H579" s="188"/>
      <c r="I579" s="188"/>
      <c r="J579" s="188"/>
      <c r="K579" s="188"/>
      <c r="L579" s="39"/>
      <c r="M579" s="39"/>
      <c r="N579" s="39"/>
      <c r="O579" s="39"/>
      <c r="P579" s="195"/>
    </row>
    <row r="580" spans="1:16" s="194" customFormat="1" ht="20.25" customHeight="1">
      <c r="A580" s="39"/>
      <c r="B580" s="188"/>
      <c r="C580" s="188"/>
      <c r="D580" s="188"/>
      <c r="E580" s="532"/>
      <c r="F580" s="188"/>
      <c r="G580" s="188"/>
      <c r="H580" s="188"/>
      <c r="I580" s="188"/>
      <c r="J580" s="188"/>
      <c r="K580" s="188"/>
      <c r="L580" s="39"/>
      <c r="M580" s="39"/>
      <c r="N580" s="39"/>
      <c r="O580" s="39"/>
      <c r="P580" s="195"/>
    </row>
    <row r="581" spans="1:16" s="194" customFormat="1" ht="20.25" customHeight="1">
      <c r="A581" s="39"/>
      <c r="B581" s="188"/>
      <c r="C581" s="188"/>
      <c r="D581" s="188"/>
      <c r="E581" s="532"/>
      <c r="F581" s="188"/>
      <c r="G581" s="188"/>
      <c r="H581" s="188"/>
      <c r="I581" s="188"/>
      <c r="J581" s="188"/>
      <c r="K581" s="188"/>
      <c r="L581" s="39"/>
      <c r="M581" s="39"/>
      <c r="N581" s="39"/>
      <c r="O581" s="39"/>
      <c r="P581" s="195"/>
    </row>
    <row r="582" spans="1:16" s="194" customFormat="1" ht="20.25" customHeight="1">
      <c r="A582" s="39"/>
      <c r="B582" s="188"/>
      <c r="C582" s="188"/>
      <c r="D582" s="188"/>
      <c r="E582" s="532"/>
      <c r="F582" s="188"/>
      <c r="G582" s="188"/>
      <c r="H582" s="188"/>
      <c r="I582" s="188"/>
      <c r="J582" s="188"/>
      <c r="K582" s="188"/>
      <c r="L582" s="39"/>
      <c r="M582" s="39"/>
      <c r="N582" s="39"/>
      <c r="O582" s="39"/>
      <c r="P582" s="195"/>
    </row>
    <row r="583" spans="1:16" s="194" customFormat="1" ht="20.25" customHeight="1">
      <c r="A583" s="39"/>
      <c r="B583" s="188"/>
      <c r="C583" s="188"/>
      <c r="D583" s="188"/>
      <c r="E583" s="532"/>
      <c r="F583" s="188"/>
      <c r="G583" s="188"/>
      <c r="H583" s="188"/>
      <c r="I583" s="188"/>
      <c r="J583" s="188"/>
      <c r="K583" s="188"/>
      <c r="L583" s="39"/>
      <c r="M583" s="39"/>
      <c r="N583" s="39"/>
      <c r="O583" s="39"/>
      <c r="P583" s="195"/>
    </row>
    <row r="584" spans="1:16" s="194" customFormat="1" ht="20.25" customHeight="1">
      <c r="A584" s="39"/>
      <c r="B584" s="188"/>
      <c r="C584" s="188"/>
      <c r="D584" s="188"/>
      <c r="E584" s="532"/>
      <c r="F584" s="188"/>
      <c r="G584" s="188"/>
      <c r="H584" s="188"/>
      <c r="I584" s="188"/>
      <c r="J584" s="188"/>
      <c r="K584" s="188"/>
      <c r="L584" s="39"/>
      <c r="M584" s="39"/>
      <c r="N584" s="39"/>
      <c r="O584" s="39"/>
      <c r="P584" s="195"/>
    </row>
    <row r="585" spans="1:16" s="194" customFormat="1" ht="20.25" customHeight="1">
      <c r="A585" s="39"/>
      <c r="B585" s="188"/>
      <c r="C585" s="188"/>
      <c r="D585" s="188"/>
      <c r="E585" s="532"/>
      <c r="F585" s="188"/>
      <c r="G585" s="188"/>
      <c r="H585" s="188"/>
      <c r="I585" s="188"/>
      <c r="J585" s="188"/>
      <c r="K585" s="188"/>
      <c r="L585" s="39"/>
      <c r="M585" s="39"/>
      <c r="N585" s="39"/>
      <c r="O585" s="39"/>
      <c r="P585" s="195"/>
    </row>
    <row r="586" spans="1:16" s="194" customFormat="1" ht="20.25" customHeight="1">
      <c r="A586" s="39"/>
      <c r="B586" s="188"/>
      <c r="C586" s="188"/>
      <c r="D586" s="188"/>
      <c r="E586" s="532"/>
      <c r="F586" s="188"/>
      <c r="G586" s="188"/>
      <c r="H586" s="188"/>
      <c r="I586" s="188"/>
      <c r="J586" s="188"/>
      <c r="K586" s="188"/>
      <c r="L586" s="39"/>
      <c r="M586" s="39"/>
      <c r="N586" s="39"/>
      <c r="O586" s="39"/>
      <c r="P586" s="195"/>
    </row>
    <row r="587" spans="1:16" s="194" customFormat="1" ht="20.25" customHeight="1">
      <c r="A587" s="39"/>
      <c r="B587" s="188"/>
      <c r="C587" s="188"/>
      <c r="D587" s="188"/>
      <c r="E587" s="532"/>
      <c r="F587" s="188"/>
      <c r="G587" s="188"/>
      <c r="H587" s="188"/>
      <c r="I587" s="188"/>
      <c r="J587" s="188"/>
      <c r="K587" s="188"/>
      <c r="L587" s="39"/>
      <c r="M587" s="39"/>
      <c r="N587" s="39"/>
      <c r="O587" s="39"/>
      <c r="P587" s="195"/>
    </row>
    <row r="588" spans="1:16" s="194" customFormat="1" ht="20.25" customHeight="1">
      <c r="A588" s="39"/>
      <c r="B588" s="188"/>
      <c r="C588" s="188"/>
      <c r="D588" s="188"/>
      <c r="E588" s="532"/>
      <c r="F588" s="188"/>
      <c r="G588" s="188"/>
      <c r="H588" s="188"/>
      <c r="I588" s="188"/>
      <c r="J588" s="188"/>
      <c r="K588" s="188"/>
      <c r="L588" s="39"/>
      <c r="M588" s="39"/>
      <c r="N588" s="39"/>
      <c r="O588" s="39"/>
      <c r="P588" s="195"/>
    </row>
    <row r="589" spans="1:16" s="194" customFormat="1" ht="20.25" customHeight="1">
      <c r="A589" s="39"/>
      <c r="B589" s="188"/>
      <c r="C589" s="188"/>
      <c r="D589" s="188"/>
      <c r="E589" s="532"/>
      <c r="F589" s="188"/>
      <c r="G589" s="188"/>
      <c r="H589" s="188"/>
      <c r="I589" s="188"/>
      <c r="J589" s="188"/>
      <c r="K589" s="188"/>
      <c r="L589" s="39"/>
      <c r="M589" s="39"/>
      <c r="N589" s="39"/>
      <c r="O589" s="39"/>
      <c r="P589" s="195"/>
    </row>
    <row r="590" spans="1:16" s="194" customFormat="1" ht="20.25" customHeight="1">
      <c r="A590" s="39"/>
      <c r="B590" s="188"/>
      <c r="C590" s="188"/>
      <c r="D590" s="188"/>
      <c r="E590" s="532"/>
      <c r="F590" s="188"/>
      <c r="G590" s="188"/>
      <c r="H590" s="188"/>
      <c r="I590" s="188"/>
      <c r="J590" s="188"/>
      <c r="K590" s="188"/>
      <c r="L590" s="39"/>
      <c r="M590" s="39"/>
      <c r="N590" s="39"/>
      <c r="O590" s="39"/>
      <c r="P590" s="195"/>
    </row>
    <row r="591" spans="1:16" s="194" customFormat="1" ht="20.25" customHeight="1">
      <c r="A591" s="39"/>
      <c r="B591" s="188"/>
      <c r="C591" s="188"/>
      <c r="D591" s="188"/>
      <c r="E591" s="532"/>
      <c r="F591" s="188"/>
      <c r="G591" s="188"/>
      <c r="H591" s="188"/>
      <c r="I591" s="188"/>
      <c r="J591" s="188"/>
      <c r="K591" s="188"/>
      <c r="L591" s="39"/>
      <c r="M591" s="39"/>
      <c r="N591" s="39"/>
      <c r="O591" s="39"/>
      <c r="P591" s="195"/>
    </row>
    <row r="592" spans="1:16" s="194" customFormat="1" ht="20.25" customHeight="1">
      <c r="A592" s="39"/>
      <c r="B592" s="188"/>
      <c r="C592" s="188"/>
      <c r="D592" s="188"/>
      <c r="E592" s="532"/>
      <c r="F592" s="188"/>
      <c r="G592" s="188"/>
      <c r="H592" s="188"/>
      <c r="I592" s="188"/>
      <c r="J592" s="188"/>
      <c r="K592" s="188"/>
      <c r="L592" s="39"/>
      <c r="M592" s="39"/>
      <c r="N592" s="39"/>
      <c r="O592" s="39"/>
      <c r="P592" s="195"/>
    </row>
    <row r="593" spans="1:16" s="194" customFormat="1" ht="20.25" customHeight="1">
      <c r="A593" s="39"/>
      <c r="B593" s="188"/>
      <c r="C593" s="188"/>
      <c r="D593" s="188"/>
      <c r="E593" s="532"/>
      <c r="F593" s="188"/>
      <c r="G593" s="188"/>
      <c r="H593" s="188"/>
      <c r="I593" s="188"/>
      <c r="J593" s="188"/>
      <c r="K593" s="188"/>
      <c r="L593" s="39"/>
      <c r="M593" s="39"/>
      <c r="N593" s="39"/>
      <c r="O593" s="39"/>
      <c r="P593" s="195"/>
    </row>
    <row r="594" spans="1:16" s="194" customFormat="1" ht="20.25" customHeight="1">
      <c r="A594" s="39"/>
      <c r="B594" s="188"/>
      <c r="C594" s="188"/>
      <c r="D594" s="188"/>
      <c r="E594" s="532"/>
      <c r="F594" s="188"/>
      <c r="G594" s="188"/>
      <c r="H594" s="188"/>
      <c r="I594" s="188"/>
      <c r="J594" s="188"/>
      <c r="K594" s="188"/>
      <c r="L594" s="39"/>
      <c r="M594" s="39"/>
      <c r="N594" s="39"/>
      <c r="O594" s="39"/>
      <c r="P594" s="195"/>
    </row>
    <row r="595" spans="1:16" s="194" customFormat="1" ht="20.25" customHeight="1">
      <c r="A595" s="39"/>
      <c r="B595" s="188"/>
      <c r="C595" s="188"/>
      <c r="D595" s="188"/>
      <c r="E595" s="532"/>
      <c r="F595" s="188"/>
      <c r="G595" s="188"/>
      <c r="H595" s="188"/>
      <c r="I595" s="188"/>
      <c r="J595" s="188"/>
      <c r="K595" s="188"/>
      <c r="L595" s="39"/>
      <c r="M595" s="39"/>
      <c r="N595" s="39"/>
      <c r="O595" s="39"/>
      <c r="P595" s="195"/>
    </row>
    <row r="596" spans="1:16" s="194" customFormat="1" ht="20.25" customHeight="1">
      <c r="A596" s="39"/>
      <c r="B596" s="188"/>
      <c r="C596" s="188"/>
      <c r="D596" s="188"/>
      <c r="E596" s="532"/>
      <c r="F596" s="188"/>
      <c r="G596" s="188"/>
      <c r="H596" s="188"/>
      <c r="I596" s="188"/>
      <c r="J596" s="188"/>
      <c r="K596" s="188"/>
      <c r="L596" s="39"/>
      <c r="M596" s="39"/>
      <c r="N596" s="39"/>
      <c r="O596" s="39"/>
      <c r="P596" s="195"/>
    </row>
    <row r="597" spans="1:16" s="194" customFormat="1" ht="20.25" customHeight="1">
      <c r="A597" s="39"/>
      <c r="B597" s="188"/>
      <c r="C597" s="188"/>
      <c r="D597" s="188"/>
      <c r="E597" s="532"/>
      <c r="F597" s="188"/>
      <c r="G597" s="188"/>
      <c r="H597" s="188"/>
      <c r="I597" s="188"/>
      <c r="J597" s="188"/>
      <c r="K597" s="188"/>
      <c r="L597" s="39"/>
      <c r="M597" s="39"/>
      <c r="N597" s="39"/>
      <c r="O597" s="39"/>
      <c r="P597" s="195"/>
    </row>
    <row r="598" spans="1:16" s="194" customFormat="1" ht="20.25" customHeight="1">
      <c r="A598" s="39"/>
      <c r="B598" s="188"/>
      <c r="C598" s="188"/>
      <c r="D598" s="188"/>
      <c r="E598" s="532"/>
      <c r="F598" s="188"/>
      <c r="G598" s="188"/>
      <c r="H598" s="188"/>
      <c r="I598" s="188"/>
      <c r="J598" s="188"/>
      <c r="K598" s="188"/>
      <c r="L598" s="39"/>
      <c r="M598" s="39"/>
      <c r="N598" s="39"/>
      <c r="O598" s="39"/>
      <c r="P598" s="195"/>
    </row>
    <row r="599" spans="1:16" s="194" customFormat="1" ht="20.25" customHeight="1">
      <c r="A599" s="39"/>
      <c r="B599" s="188"/>
      <c r="C599" s="188"/>
      <c r="D599" s="188"/>
      <c r="E599" s="532"/>
      <c r="F599" s="188"/>
      <c r="G599" s="188"/>
      <c r="H599" s="188"/>
      <c r="I599" s="188"/>
      <c r="J599" s="188"/>
      <c r="K599" s="188"/>
      <c r="L599" s="39"/>
      <c r="M599" s="39"/>
      <c r="N599" s="39"/>
      <c r="O599" s="39"/>
      <c r="P599" s="195"/>
    </row>
    <row r="600" spans="1:16" s="194" customFormat="1" ht="20.25" customHeight="1">
      <c r="A600" s="39"/>
      <c r="B600" s="188"/>
      <c r="C600" s="188"/>
      <c r="D600" s="188"/>
      <c r="E600" s="532"/>
      <c r="F600" s="188"/>
      <c r="G600" s="188"/>
      <c r="H600" s="188"/>
      <c r="I600" s="188"/>
      <c r="J600" s="188"/>
      <c r="K600" s="188"/>
      <c r="L600" s="39"/>
      <c r="M600" s="39"/>
      <c r="N600" s="39"/>
      <c r="O600" s="39"/>
      <c r="P600" s="195"/>
    </row>
    <row r="601" spans="1:16" s="194" customFormat="1" ht="20.25" customHeight="1">
      <c r="A601" s="39"/>
      <c r="B601" s="188"/>
      <c r="C601" s="188"/>
      <c r="D601" s="188"/>
      <c r="E601" s="532"/>
      <c r="F601" s="188"/>
      <c r="G601" s="188"/>
      <c r="H601" s="188"/>
      <c r="I601" s="188"/>
      <c r="J601" s="188"/>
      <c r="K601" s="188"/>
      <c r="L601" s="39"/>
      <c r="M601" s="39"/>
      <c r="N601" s="39"/>
      <c r="O601" s="39"/>
      <c r="P601" s="195"/>
    </row>
    <row r="602" spans="1:16" s="194" customFormat="1" ht="20.25" customHeight="1">
      <c r="A602" s="39"/>
      <c r="B602" s="188"/>
      <c r="C602" s="188"/>
      <c r="D602" s="188"/>
      <c r="E602" s="532"/>
      <c r="F602" s="188"/>
      <c r="G602" s="188"/>
      <c r="H602" s="188"/>
      <c r="I602" s="188"/>
      <c r="J602" s="188"/>
      <c r="K602" s="188"/>
      <c r="L602" s="39"/>
      <c r="M602" s="39"/>
      <c r="N602" s="39"/>
      <c r="O602" s="39"/>
      <c r="P602" s="195"/>
    </row>
    <row r="603" spans="1:16" s="194" customFormat="1" ht="20.25" customHeight="1">
      <c r="A603" s="39"/>
      <c r="B603" s="188"/>
      <c r="C603" s="188"/>
      <c r="D603" s="188"/>
      <c r="E603" s="532"/>
      <c r="F603" s="188"/>
      <c r="G603" s="188"/>
      <c r="H603" s="188"/>
      <c r="I603" s="188"/>
      <c r="J603" s="188"/>
      <c r="K603" s="188"/>
      <c r="L603" s="39"/>
      <c r="M603" s="39"/>
      <c r="N603" s="39"/>
      <c r="O603" s="39"/>
      <c r="P603" s="195"/>
    </row>
    <row r="604" spans="1:16" s="194" customFormat="1" ht="20.25" customHeight="1">
      <c r="A604" s="39"/>
      <c r="B604" s="188"/>
      <c r="C604" s="188"/>
      <c r="D604" s="188"/>
      <c r="E604" s="532"/>
      <c r="F604" s="188"/>
      <c r="G604" s="188"/>
      <c r="H604" s="188"/>
      <c r="I604" s="188"/>
      <c r="J604" s="188"/>
      <c r="K604" s="188"/>
      <c r="L604" s="39"/>
      <c r="M604" s="39"/>
      <c r="N604" s="39"/>
      <c r="O604" s="39"/>
      <c r="P604" s="195"/>
    </row>
    <row r="605" spans="1:16" s="194" customFormat="1" ht="20.25" customHeight="1">
      <c r="A605" s="39"/>
      <c r="B605" s="188"/>
      <c r="C605" s="188"/>
      <c r="D605" s="188"/>
      <c r="E605" s="532"/>
      <c r="F605" s="188"/>
      <c r="G605" s="188"/>
      <c r="H605" s="188"/>
      <c r="I605" s="188"/>
      <c r="J605" s="188"/>
      <c r="K605" s="188"/>
      <c r="L605" s="39"/>
      <c r="M605" s="39"/>
      <c r="N605" s="39"/>
      <c r="O605" s="39"/>
      <c r="P605" s="195"/>
    </row>
    <row r="606" spans="1:16" s="194" customFormat="1" ht="20.25" customHeight="1">
      <c r="A606" s="39"/>
      <c r="B606" s="188"/>
      <c r="C606" s="188"/>
      <c r="D606" s="188"/>
      <c r="E606" s="532"/>
      <c r="F606" s="188"/>
      <c r="G606" s="188"/>
      <c r="H606" s="188"/>
      <c r="I606" s="188"/>
      <c r="J606" s="188"/>
      <c r="K606" s="188"/>
      <c r="L606" s="39"/>
      <c r="M606" s="39"/>
      <c r="N606" s="39"/>
      <c r="O606" s="39"/>
      <c r="P606" s="195"/>
    </row>
    <row r="607" spans="1:16" s="194" customFormat="1" ht="20.25" customHeight="1">
      <c r="A607" s="39"/>
      <c r="B607" s="188"/>
      <c r="C607" s="188"/>
      <c r="D607" s="188"/>
      <c r="E607" s="532"/>
      <c r="F607" s="188"/>
      <c r="G607" s="188"/>
      <c r="H607" s="188"/>
      <c r="I607" s="188"/>
      <c r="J607" s="188"/>
      <c r="K607" s="188"/>
      <c r="L607" s="39"/>
      <c r="M607" s="39"/>
      <c r="N607" s="39"/>
      <c r="O607" s="39"/>
      <c r="P607" s="195"/>
    </row>
    <row r="608" spans="1:16" s="194" customFormat="1" ht="20.25" customHeight="1">
      <c r="A608" s="39"/>
      <c r="B608" s="188"/>
      <c r="C608" s="188"/>
      <c r="D608" s="188"/>
      <c r="E608" s="532"/>
      <c r="F608" s="188"/>
      <c r="G608" s="188"/>
      <c r="H608" s="188"/>
      <c r="I608" s="188"/>
      <c r="J608" s="188"/>
      <c r="K608" s="188"/>
      <c r="L608" s="39"/>
      <c r="M608" s="39"/>
      <c r="N608" s="39"/>
      <c r="O608" s="39"/>
      <c r="P608" s="195"/>
    </row>
    <row r="609" spans="1:16" s="194" customFormat="1" ht="20.25" customHeight="1">
      <c r="A609" s="39"/>
      <c r="B609" s="188"/>
      <c r="C609" s="188"/>
      <c r="D609" s="188"/>
      <c r="E609" s="532"/>
      <c r="F609" s="188"/>
      <c r="G609" s="188"/>
      <c r="H609" s="188"/>
      <c r="I609" s="188"/>
      <c r="J609" s="188"/>
      <c r="K609" s="188"/>
      <c r="L609" s="39"/>
      <c r="M609" s="39"/>
      <c r="N609" s="39"/>
      <c r="O609" s="39"/>
      <c r="P609" s="195"/>
    </row>
    <row r="610" spans="1:16" s="194" customFormat="1" ht="20.25" customHeight="1">
      <c r="A610" s="39"/>
      <c r="B610" s="188"/>
      <c r="C610" s="188"/>
      <c r="D610" s="188"/>
      <c r="E610" s="532"/>
      <c r="F610" s="188"/>
      <c r="G610" s="188"/>
      <c r="H610" s="188"/>
      <c r="I610" s="188"/>
      <c r="J610" s="188"/>
      <c r="K610" s="188"/>
      <c r="L610" s="39"/>
      <c r="M610" s="39"/>
      <c r="N610" s="39"/>
      <c r="O610" s="39"/>
      <c r="P610" s="195"/>
    </row>
    <row r="611" spans="1:16" s="194" customFormat="1" ht="20.25" customHeight="1">
      <c r="A611" s="39"/>
      <c r="B611" s="188"/>
      <c r="C611" s="188"/>
      <c r="D611" s="188"/>
      <c r="E611" s="532"/>
      <c r="F611" s="188"/>
      <c r="G611" s="188"/>
      <c r="H611" s="188"/>
      <c r="I611" s="188"/>
      <c r="J611" s="188"/>
      <c r="K611" s="188"/>
      <c r="L611" s="39"/>
      <c r="M611" s="39"/>
      <c r="N611" s="39"/>
      <c r="O611" s="39"/>
      <c r="P611" s="195"/>
    </row>
    <row r="612" spans="1:16" s="194" customFormat="1" ht="20.25" customHeight="1">
      <c r="A612" s="39"/>
      <c r="B612" s="188"/>
      <c r="C612" s="188"/>
      <c r="D612" s="188"/>
      <c r="E612" s="532"/>
      <c r="F612" s="188"/>
      <c r="G612" s="188"/>
      <c r="H612" s="188"/>
      <c r="I612" s="188"/>
      <c r="J612" s="188"/>
      <c r="K612" s="188"/>
      <c r="L612" s="39"/>
      <c r="M612" s="39"/>
      <c r="N612" s="39"/>
      <c r="O612" s="39"/>
      <c r="P612" s="195"/>
    </row>
    <row r="613" spans="1:16" s="194" customFormat="1" ht="20.25" customHeight="1">
      <c r="A613" s="39"/>
      <c r="B613" s="188"/>
      <c r="C613" s="188"/>
      <c r="D613" s="188"/>
      <c r="E613" s="532"/>
      <c r="F613" s="188"/>
      <c r="G613" s="188"/>
      <c r="H613" s="188"/>
      <c r="I613" s="188"/>
      <c r="J613" s="188"/>
      <c r="K613" s="188"/>
      <c r="L613" s="39"/>
      <c r="M613" s="39"/>
      <c r="N613" s="39"/>
      <c r="O613" s="39"/>
      <c r="P613" s="195"/>
    </row>
    <row r="614" spans="1:16" s="194" customFormat="1" ht="20.25" customHeight="1">
      <c r="A614" s="39"/>
      <c r="B614" s="188"/>
      <c r="C614" s="188"/>
      <c r="D614" s="188"/>
      <c r="E614" s="532"/>
      <c r="F614" s="188"/>
      <c r="G614" s="188"/>
      <c r="H614" s="188"/>
      <c r="I614" s="188"/>
      <c r="J614" s="188"/>
      <c r="K614" s="188"/>
      <c r="L614" s="39"/>
      <c r="M614" s="39"/>
      <c r="N614" s="39"/>
      <c r="O614" s="39"/>
      <c r="P614" s="195"/>
    </row>
    <row r="615" spans="1:16" s="194" customFormat="1" ht="20.25" customHeight="1">
      <c r="A615" s="39"/>
      <c r="B615" s="188"/>
      <c r="C615" s="188"/>
      <c r="D615" s="188"/>
      <c r="E615" s="532"/>
      <c r="F615" s="188"/>
      <c r="G615" s="188"/>
      <c r="H615" s="188"/>
      <c r="I615" s="188"/>
      <c r="J615" s="188"/>
      <c r="K615" s="188"/>
      <c r="L615" s="39"/>
      <c r="M615" s="39"/>
      <c r="N615" s="39"/>
      <c r="O615" s="39"/>
      <c r="P615" s="195"/>
    </row>
    <row r="616" spans="1:16" s="194" customFormat="1" ht="20.25" customHeight="1">
      <c r="A616" s="39"/>
      <c r="B616" s="188"/>
      <c r="C616" s="188"/>
      <c r="D616" s="188"/>
      <c r="E616" s="532"/>
      <c r="F616" s="188"/>
      <c r="G616" s="188"/>
      <c r="H616" s="188"/>
      <c r="I616" s="188"/>
      <c r="J616" s="188"/>
      <c r="K616" s="188"/>
      <c r="L616" s="39"/>
      <c r="M616" s="39"/>
      <c r="N616" s="39"/>
      <c r="O616" s="39"/>
      <c r="P616" s="195"/>
    </row>
    <row r="617" spans="1:16" s="194" customFormat="1" ht="20.25" customHeight="1">
      <c r="A617" s="39"/>
      <c r="B617" s="188"/>
      <c r="C617" s="188"/>
      <c r="D617" s="188"/>
      <c r="E617" s="532"/>
      <c r="F617" s="188"/>
      <c r="G617" s="188"/>
      <c r="H617" s="188"/>
      <c r="I617" s="188"/>
      <c r="J617" s="188"/>
      <c r="K617" s="188"/>
      <c r="L617" s="39"/>
      <c r="M617" s="39"/>
      <c r="N617" s="39"/>
      <c r="O617" s="39"/>
      <c r="P617" s="195"/>
    </row>
    <row r="618" spans="1:16" s="194" customFormat="1" ht="20.25" customHeight="1">
      <c r="A618" s="39"/>
      <c r="B618" s="188"/>
      <c r="C618" s="188"/>
      <c r="D618" s="188"/>
      <c r="E618" s="532"/>
      <c r="F618" s="188"/>
      <c r="G618" s="188"/>
      <c r="H618" s="188"/>
      <c r="I618" s="188"/>
      <c r="J618" s="188"/>
      <c r="K618" s="188"/>
      <c r="L618" s="39"/>
      <c r="M618" s="39"/>
      <c r="N618" s="39"/>
      <c r="O618" s="39"/>
      <c r="P618" s="195"/>
    </row>
    <row r="619" spans="1:16" s="194" customFormat="1" ht="20.25" customHeight="1">
      <c r="A619" s="39"/>
      <c r="B619" s="188"/>
      <c r="C619" s="188"/>
      <c r="D619" s="188"/>
      <c r="E619" s="532"/>
      <c r="F619" s="188"/>
      <c r="G619" s="188"/>
      <c r="H619" s="188"/>
      <c r="I619" s="188"/>
      <c r="J619" s="188"/>
      <c r="K619" s="188"/>
      <c r="L619" s="39"/>
      <c r="M619" s="39"/>
      <c r="N619" s="39"/>
      <c r="O619" s="39"/>
      <c r="P619" s="195"/>
    </row>
    <row r="620" spans="1:16" s="194" customFormat="1" ht="20.25" customHeight="1">
      <c r="A620" s="39"/>
      <c r="B620" s="188"/>
      <c r="C620" s="188"/>
      <c r="D620" s="188"/>
      <c r="E620" s="532"/>
      <c r="F620" s="188"/>
      <c r="G620" s="188"/>
      <c r="H620" s="188"/>
      <c r="I620" s="188"/>
      <c r="J620" s="188"/>
      <c r="K620" s="188"/>
      <c r="L620" s="39"/>
      <c r="M620" s="39"/>
      <c r="N620" s="39"/>
      <c r="O620" s="39"/>
      <c r="P620" s="195"/>
    </row>
    <row r="621" spans="1:16" s="194" customFormat="1" ht="20.25" customHeight="1">
      <c r="A621" s="39"/>
      <c r="B621" s="188"/>
      <c r="C621" s="188"/>
      <c r="D621" s="188"/>
      <c r="E621" s="532"/>
      <c r="F621" s="188"/>
      <c r="G621" s="188"/>
      <c r="H621" s="188"/>
      <c r="I621" s="188"/>
      <c r="J621" s="188"/>
      <c r="K621" s="188"/>
      <c r="L621" s="39"/>
      <c r="M621" s="39"/>
      <c r="N621" s="39"/>
      <c r="O621" s="39"/>
      <c r="P621" s="195"/>
    </row>
    <row r="622" spans="1:16" s="194" customFormat="1" ht="20.25" customHeight="1">
      <c r="A622" s="39"/>
      <c r="B622" s="188"/>
      <c r="C622" s="188"/>
      <c r="D622" s="188"/>
      <c r="E622" s="532"/>
      <c r="F622" s="188"/>
      <c r="G622" s="188"/>
      <c r="H622" s="188"/>
      <c r="I622" s="188"/>
      <c r="J622" s="188"/>
      <c r="K622" s="188"/>
      <c r="L622" s="39"/>
      <c r="M622" s="39"/>
      <c r="N622" s="39"/>
      <c r="O622" s="39"/>
      <c r="P622" s="195"/>
    </row>
    <row r="623" spans="1:16" s="194" customFormat="1" ht="20.25" customHeight="1">
      <c r="A623" s="39"/>
      <c r="B623" s="188"/>
      <c r="C623" s="188"/>
      <c r="D623" s="188"/>
      <c r="E623" s="532"/>
      <c r="F623" s="188"/>
      <c r="G623" s="188"/>
      <c r="H623" s="188"/>
      <c r="I623" s="188"/>
      <c r="J623" s="188"/>
      <c r="K623" s="188"/>
      <c r="L623" s="39"/>
      <c r="M623" s="39"/>
      <c r="N623" s="39"/>
      <c r="O623" s="39"/>
      <c r="P623" s="195"/>
    </row>
    <row r="624" spans="1:16" s="194" customFormat="1" ht="20.25" customHeight="1">
      <c r="A624" s="39"/>
      <c r="B624" s="188"/>
      <c r="C624" s="188"/>
      <c r="D624" s="188"/>
      <c r="E624" s="532"/>
      <c r="F624" s="188"/>
      <c r="G624" s="188"/>
      <c r="H624" s="188"/>
      <c r="I624" s="188"/>
      <c r="J624" s="188"/>
      <c r="K624" s="188"/>
      <c r="L624" s="39"/>
      <c r="M624" s="39"/>
      <c r="N624" s="39"/>
      <c r="O624" s="39"/>
      <c r="P624" s="195"/>
    </row>
    <row r="625" spans="1:16" s="194" customFormat="1" ht="20.25" customHeight="1">
      <c r="A625" s="39"/>
      <c r="B625" s="188"/>
      <c r="C625" s="188"/>
      <c r="D625" s="188"/>
      <c r="E625" s="532"/>
      <c r="F625" s="188"/>
      <c r="G625" s="188"/>
      <c r="H625" s="188"/>
      <c r="I625" s="188"/>
      <c r="J625" s="188"/>
      <c r="K625" s="188"/>
      <c r="L625" s="39"/>
      <c r="M625" s="39"/>
      <c r="N625" s="39"/>
      <c r="O625" s="39"/>
      <c r="P625" s="195"/>
    </row>
    <row r="626" spans="1:16" s="194" customFormat="1" ht="20.25" customHeight="1">
      <c r="A626" s="39"/>
      <c r="B626" s="188"/>
      <c r="C626" s="188"/>
      <c r="D626" s="188"/>
      <c r="E626" s="532"/>
      <c r="F626" s="188"/>
      <c r="G626" s="188"/>
      <c r="H626" s="188"/>
      <c r="I626" s="188"/>
      <c r="J626" s="188"/>
      <c r="K626" s="188"/>
      <c r="L626" s="39"/>
      <c r="M626" s="39"/>
      <c r="N626" s="39"/>
      <c r="O626" s="39"/>
      <c r="P626" s="195"/>
    </row>
    <row r="627" spans="1:16" s="194" customFormat="1" ht="20.25" customHeight="1">
      <c r="A627" s="39"/>
      <c r="B627" s="188"/>
      <c r="C627" s="188"/>
      <c r="D627" s="188"/>
      <c r="E627" s="532"/>
      <c r="F627" s="188"/>
      <c r="G627" s="188"/>
      <c r="H627" s="188"/>
      <c r="I627" s="188"/>
      <c r="J627" s="188"/>
      <c r="K627" s="188"/>
      <c r="L627" s="39"/>
      <c r="M627" s="39"/>
      <c r="N627" s="39"/>
      <c r="O627" s="39"/>
      <c r="P627" s="195"/>
    </row>
    <row r="628" spans="1:16" s="194" customFormat="1" ht="20.25" customHeight="1">
      <c r="A628" s="39"/>
      <c r="B628" s="188"/>
      <c r="C628" s="188"/>
      <c r="D628" s="188"/>
      <c r="E628" s="532"/>
      <c r="F628" s="188"/>
      <c r="G628" s="188"/>
      <c r="H628" s="188"/>
      <c r="I628" s="188"/>
      <c r="J628" s="188"/>
      <c r="K628" s="188"/>
      <c r="L628" s="39"/>
      <c r="M628" s="39"/>
      <c r="N628" s="39"/>
      <c r="O628" s="39"/>
      <c r="P628" s="195"/>
    </row>
    <row r="629" spans="1:16" s="194" customFormat="1" ht="20.25" customHeight="1">
      <c r="A629" s="39"/>
      <c r="B629" s="188"/>
      <c r="C629" s="188"/>
      <c r="D629" s="188"/>
      <c r="E629" s="532"/>
      <c r="F629" s="188"/>
      <c r="G629" s="188"/>
      <c r="H629" s="188"/>
      <c r="I629" s="188"/>
      <c r="J629" s="188"/>
      <c r="K629" s="188"/>
      <c r="L629" s="39"/>
      <c r="M629" s="39"/>
      <c r="N629" s="39"/>
      <c r="O629" s="39"/>
      <c r="P629" s="195"/>
    </row>
    <row r="630" spans="1:16" s="194" customFormat="1" ht="20.25" customHeight="1">
      <c r="A630" s="39"/>
      <c r="B630" s="188"/>
      <c r="C630" s="188"/>
      <c r="D630" s="188"/>
      <c r="E630" s="532"/>
      <c r="F630" s="188"/>
      <c r="G630" s="188"/>
      <c r="H630" s="188"/>
      <c r="I630" s="188"/>
      <c r="J630" s="188"/>
      <c r="K630" s="188"/>
      <c r="L630" s="39"/>
      <c r="M630" s="39"/>
      <c r="N630" s="39"/>
      <c r="O630" s="39"/>
      <c r="P630" s="195"/>
    </row>
    <row r="631" spans="1:16" s="194" customFormat="1" ht="20.25" customHeight="1">
      <c r="A631" s="39"/>
      <c r="B631" s="188"/>
      <c r="C631" s="188"/>
      <c r="D631" s="188"/>
      <c r="E631" s="532"/>
      <c r="F631" s="188"/>
      <c r="G631" s="188"/>
      <c r="H631" s="188"/>
      <c r="I631" s="188"/>
      <c r="J631" s="188"/>
      <c r="K631" s="188"/>
      <c r="L631" s="39"/>
      <c r="M631" s="39"/>
      <c r="N631" s="39"/>
      <c r="O631" s="39"/>
      <c r="P631" s="195"/>
    </row>
    <row r="632" spans="1:16" s="194" customFormat="1" ht="20.25" customHeight="1">
      <c r="A632" s="39"/>
      <c r="B632" s="188"/>
      <c r="C632" s="188"/>
      <c r="D632" s="188"/>
      <c r="E632" s="532"/>
      <c r="F632" s="188"/>
      <c r="G632" s="188"/>
      <c r="H632" s="188"/>
      <c r="I632" s="188"/>
      <c r="J632" s="188"/>
      <c r="K632" s="188"/>
      <c r="L632" s="39"/>
      <c r="M632" s="39"/>
      <c r="N632" s="39"/>
      <c r="O632" s="39"/>
      <c r="P632" s="195"/>
    </row>
    <row r="633" spans="1:16" s="194" customFormat="1" ht="20.25" customHeight="1">
      <c r="A633" s="39"/>
      <c r="B633" s="188"/>
      <c r="C633" s="188"/>
      <c r="D633" s="188"/>
      <c r="E633" s="532"/>
      <c r="F633" s="188"/>
      <c r="G633" s="188"/>
      <c r="H633" s="188"/>
      <c r="I633" s="188"/>
      <c r="J633" s="188"/>
      <c r="K633" s="188"/>
      <c r="L633" s="39"/>
      <c r="M633" s="39"/>
      <c r="N633" s="39"/>
      <c r="O633" s="39"/>
      <c r="P633" s="195"/>
    </row>
    <row r="634" spans="1:16" s="194" customFormat="1" ht="20.25" customHeight="1">
      <c r="A634" s="39"/>
      <c r="B634" s="188"/>
      <c r="C634" s="188"/>
      <c r="D634" s="188"/>
      <c r="E634" s="532"/>
      <c r="F634" s="188"/>
      <c r="G634" s="188"/>
      <c r="H634" s="188"/>
      <c r="I634" s="188"/>
      <c r="J634" s="188"/>
      <c r="K634" s="188"/>
      <c r="L634" s="39"/>
      <c r="M634" s="39"/>
      <c r="N634" s="39"/>
      <c r="O634" s="39"/>
      <c r="P634" s="195"/>
    </row>
    <row r="635" spans="1:16" s="194" customFormat="1" ht="20.25" customHeight="1">
      <c r="A635" s="39"/>
      <c r="B635" s="188"/>
      <c r="C635" s="188"/>
      <c r="D635" s="188"/>
      <c r="E635" s="532"/>
      <c r="F635" s="188"/>
      <c r="G635" s="188"/>
      <c r="H635" s="188"/>
      <c r="I635" s="188"/>
      <c r="J635" s="188"/>
      <c r="K635" s="188"/>
      <c r="L635" s="39"/>
      <c r="M635" s="39"/>
      <c r="N635" s="39"/>
      <c r="O635" s="39"/>
      <c r="P635" s="195"/>
    </row>
    <row r="636" spans="1:16" s="194" customFormat="1" ht="20.25" customHeight="1">
      <c r="A636" s="39"/>
      <c r="B636" s="188"/>
      <c r="C636" s="188"/>
      <c r="D636" s="188"/>
      <c r="E636" s="532"/>
      <c r="F636" s="188"/>
      <c r="G636" s="188"/>
      <c r="H636" s="188"/>
      <c r="I636" s="188"/>
      <c r="J636" s="188"/>
      <c r="K636" s="188"/>
      <c r="L636" s="39"/>
      <c r="M636" s="39"/>
      <c r="N636" s="39"/>
      <c r="O636" s="39"/>
      <c r="P636" s="195"/>
    </row>
    <row r="637" spans="1:16" s="194" customFormat="1" ht="20.25" customHeight="1">
      <c r="A637" s="39"/>
      <c r="B637" s="188"/>
      <c r="C637" s="188"/>
      <c r="D637" s="188"/>
      <c r="E637" s="532"/>
      <c r="F637" s="188"/>
      <c r="G637" s="188"/>
      <c r="H637" s="188"/>
      <c r="I637" s="188"/>
      <c r="J637" s="188"/>
      <c r="K637" s="188"/>
      <c r="L637" s="39"/>
      <c r="M637" s="39"/>
      <c r="N637" s="39"/>
      <c r="O637" s="39"/>
      <c r="P637" s="195"/>
    </row>
    <row r="638" spans="1:16" s="194" customFormat="1" ht="20.25" customHeight="1">
      <c r="A638" s="39"/>
      <c r="B638" s="188"/>
      <c r="C638" s="188"/>
      <c r="D638" s="188"/>
      <c r="E638" s="532"/>
      <c r="F638" s="188"/>
      <c r="G638" s="188"/>
      <c r="H638" s="188"/>
      <c r="I638" s="188"/>
      <c r="J638" s="188"/>
      <c r="K638" s="188"/>
      <c r="L638" s="39"/>
      <c r="M638" s="39"/>
      <c r="N638" s="39"/>
      <c r="O638" s="39"/>
      <c r="P638" s="195"/>
    </row>
    <row r="639" spans="1:16" s="194" customFormat="1" ht="20.25" customHeight="1">
      <c r="A639" s="39"/>
      <c r="B639" s="188"/>
      <c r="C639" s="188"/>
      <c r="D639" s="188"/>
      <c r="E639" s="532"/>
      <c r="F639" s="188"/>
      <c r="G639" s="188"/>
      <c r="H639" s="188"/>
      <c r="I639" s="188"/>
      <c r="J639" s="188"/>
      <c r="K639" s="188"/>
      <c r="L639" s="39"/>
      <c r="M639" s="39"/>
      <c r="N639" s="39"/>
      <c r="O639" s="39"/>
      <c r="P639" s="195"/>
    </row>
    <row r="640" spans="1:16" s="194" customFormat="1" ht="20.25" customHeight="1">
      <c r="A640" s="39"/>
      <c r="B640" s="188"/>
      <c r="C640" s="188"/>
      <c r="D640" s="188"/>
      <c r="E640" s="532"/>
      <c r="F640" s="188"/>
      <c r="G640" s="188"/>
      <c r="H640" s="188"/>
      <c r="I640" s="188"/>
      <c r="J640" s="188"/>
      <c r="K640" s="188"/>
      <c r="L640" s="39"/>
      <c r="M640" s="39"/>
      <c r="N640" s="39"/>
      <c r="O640" s="39"/>
      <c r="P640" s="195"/>
    </row>
    <row r="641" spans="1:16" s="194" customFormat="1" ht="20.25" customHeight="1">
      <c r="A641" s="39"/>
      <c r="B641" s="188"/>
      <c r="C641" s="188"/>
      <c r="D641" s="188"/>
      <c r="E641" s="532"/>
      <c r="F641" s="188"/>
      <c r="G641" s="188"/>
      <c r="H641" s="188"/>
      <c r="I641" s="188"/>
      <c r="J641" s="188"/>
      <c r="K641" s="188"/>
      <c r="L641" s="39"/>
      <c r="M641" s="39"/>
      <c r="N641" s="39"/>
      <c r="O641" s="39"/>
      <c r="P641" s="195"/>
    </row>
    <row r="642" spans="1:16" s="194" customFormat="1" ht="20.25" customHeight="1">
      <c r="A642" s="39"/>
      <c r="B642" s="188"/>
      <c r="C642" s="188"/>
      <c r="D642" s="188"/>
      <c r="E642" s="532"/>
      <c r="F642" s="188"/>
      <c r="G642" s="188"/>
      <c r="H642" s="188"/>
      <c r="I642" s="188"/>
      <c r="J642" s="188"/>
      <c r="K642" s="188"/>
      <c r="L642" s="39"/>
      <c r="M642" s="39"/>
      <c r="N642" s="39"/>
      <c r="O642" s="39"/>
      <c r="P642" s="195"/>
    </row>
    <row r="643" spans="1:16" s="194" customFormat="1" ht="20.25" customHeight="1">
      <c r="A643" s="39"/>
      <c r="B643" s="188"/>
      <c r="C643" s="188"/>
      <c r="D643" s="188"/>
      <c r="E643" s="532"/>
      <c r="F643" s="188"/>
      <c r="G643" s="188"/>
      <c r="H643" s="188"/>
      <c r="I643" s="188"/>
      <c r="J643" s="188"/>
      <c r="K643" s="188"/>
      <c r="L643" s="39"/>
      <c r="M643" s="39"/>
      <c r="N643" s="39"/>
      <c r="O643" s="39"/>
      <c r="P643" s="195"/>
    </row>
    <row r="644" spans="1:16" s="194" customFormat="1" ht="20.25" customHeight="1">
      <c r="A644" s="39"/>
      <c r="B644" s="188"/>
      <c r="C644" s="188"/>
      <c r="D644" s="188"/>
      <c r="E644" s="532"/>
      <c r="F644" s="188"/>
      <c r="G644" s="188"/>
      <c r="H644" s="188"/>
      <c r="I644" s="188"/>
      <c r="J644" s="188"/>
      <c r="K644" s="188"/>
      <c r="L644" s="39"/>
      <c r="M644" s="39"/>
      <c r="N644" s="39"/>
      <c r="O644" s="39"/>
      <c r="P644" s="195"/>
    </row>
    <row r="645" spans="1:16" s="194" customFormat="1" ht="20.25" customHeight="1">
      <c r="A645" s="39"/>
      <c r="B645" s="188"/>
      <c r="C645" s="188"/>
      <c r="D645" s="188"/>
      <c r="E645" s="532"/>
      <c r="F645" s="188"/>
      <c r="G645" s="188"/>
      <c r="H645" s="188"/>
      <c r="I645" s="188"/>
      <c r="J645" s="188"/>
      <c r="K645" s="188"/>
      <c r="L645" s="39"/>
      <c r="M645" s="39"/>
      <c r="N645" s="39"/>
      <c r="O645" s="39"/>
      <c r="P645" s="195"/>
    </row>
    <row r="646" spans="1:16" s="194" customFormat="1" ht="20.25" customHeight="1">
      <c r="A646" s="39"/>
      <c r="B646" s="188"/>
      <c r="C646" s="188"/>
      <c r="D646" s="188"/>
      <c r="E646" s="532"/>
      <c r="F646" s="188"/>
      <c r="G646" s="188"/>
      <c r="H646" s="188"/>
      <c r="I646" s="188"/>
      <c r="J646" s="188"/>
      <c r="K646" s="188"/>
      <c r="L646" s="39"/>
      <c r="M646" s="39"/>
      <c r="N646" s="39"/>
      <c r="O646" s="39"/>
      <c r="P646" s="195"/>
    </row>
    <row r="647" spans="1:16" s="194" customFormat="1" ht="20.25" customHeight="1">
      <c r="A647" s="39"/>
      <c r="B647" s="188"/>
      <c r="C647" s="188"/>
      <c r="D647" s="188"/>
      <c r="E647" s="532"/>
      <c r="F647" s="188"/>
      <c r="G647" s="188"/>
      <c r="H647" s="188"/>
      <c r="I647" s="188"/>
      <c r="J647" s="188"/>
      <c r="K647" s="188"/>
      <c r="L647" s="39"/>
      <c r="M647" s="39"/>
      <c r="N647" s="39"/>
      <c r="O647" s="39"/>
      <c r="P647" s="195"/>
    </row>
    <row r="648" spans="1:16" s="194" customFormat="1" ht="20.25" customHeight="1">
      <c r="A648" s="39"/>
      <c r="B648" s="188"/>
      <c r="C648" s="188"/>
      <c r="D648" s="188"/>
      <c r="E648" s="532"/>
      <c r="F648" s="188"/>
      <c r="G648" s="188"/>
      <c r="H648" s="188"/>
      <c r="I648" s="188"/>
      <c r="J648" s="188"/>
      <c r="K648" s="188"/>
      <c r="L648" s="39"/>
      <c r="M648" s="39"/>
      <c r="N648" s="39"/>
      <c r="O648" s="39"/>
      <c r="P648" s="195"/>
    </row>
    <row r="649" spans="1:16" s="194" customFormat="1" ht="20.25" customHeight="1">
      <c r="A649" s="39"/>
      <c r="B649" s="188"/>
      <c r="C649" s="188"/>
      <c r="D649" s="188"/>
      <c r="E649" s="532"/>
      <c r="F649" s="188"/>
      <c r="G649" s="188"/>
      <c r="H649" s="188"/>
      <c r="I649" s="188"/>
      <c r="J649" s="188"/>
      <c r="K649" s="188"/>
      <c r="L649" s="39"/>
      <c r="M649" s="39"/>
      <c r="N649" s="39"/>
      <c r="O649" s="39"/>
      <c r="P649" s="195"/>
    </row>
    <row r="650" spans="1:16" s="194" customFormat="1" ht="20.25" customHeight="1">
      <c r="A650" s="39"/>
      <c r="B650" s="188"/>
      <c r="C650" s="188"/>
      <c r="D650" s="188"/>
      <c r="E650" s="532"/>
      <c r="F650" s="188"/>
      <c r="G650" s="188"/>
      <c r="H650" s="188"/>
      <c r="I650" s="188"/>
      <c r="J650" s="188"/>
      <c r="K650" s="188"/>
      <c r="L650" s="39"/>
      <c r="M650" s="39"/>
      <c r="N650" s="39"/>
      <c r="O650" s="39"/>
      <c r="P650" s="195"/>
    </row>
    <row r="651" spans="1:16" s="194" customFormat="1" ht="20.25" customHeight="1">
      <c r="A651" s="39"/>
      <c r="B651" s="188"/>
      <c r="C651" s="188"/>
      <c r="D651" s="188"/>
      <c r="E651" s="532"/>
      <c r="F651" s="188"/>
      <c r="G651" s="188"/>
      <c r="H651" s="188"/>
      <c r="I651" s="188"/>
      <c r="J651" s="188"/>
      <c r="K651" s="188"/>
      <c r="L651" s="39"/>
      <c r="M651" s="39"/>
      <c r="N651" s="39"/>
      <c r="O651" s="39"/>
      <c r="P651" s="195"/>
    </row>
    <row r="652" spans="1:16" s="194" customFormat="1" ht="20.25" customHeight="1">
      <c r="A652" s="39"/>
      <c r="B652" s="188"/>
      <c r="C652" s="188"/>
      <c r="D652" s="188"/>
      <c r="E652" s="532"/>
      <c r="F652" s="188"/>
      <c r="G652" s="188"/>
      <c r="H652" s="188"/>
      <c r="I652" s="188"/>
      <c r="J652" s="188"/>
      <c r="K652" s="188"/>
      <c r="L652" s="39"/>
      <c r="M652" s="39"/>
      <c r="N652" s="39"/>
      <c r="O652" s="39"/>
      <c r="P652" s="195"/>
    </row>
    <row r="653" spans="1:16" s="194" customFormat="1" ht="20.25" customHeight="1">
      <c r="A653" s="39"/>
      <c r="B653" s="188"/>
      <c r="C653" s="188"/>
      <c r="D653" s="188"/>
      <c r="E653" s="532"/>
      <c r="F653" s="188"/>
      <c r="G653" s="188"/>
      <c r="H653" s="188"/>
      <c r="I653" s="188"/>
      <c r="J653" s="188"/>
      <c r="K653" s="188"/>
      <c r="L653" s="39"/>
      <c r="M653" s="39"/>
      <c r="N653" s="39"/>
      <c r="O653" s="39"/>
      <c r="P653" s="195"/>
    </row>
    <row r="654" spans="1:16" s="194" customFormat="1" ht="20.25" customHeight="1">
      <c r="A654" s="39"/>
      <c r="B654" s="188"/>
      <c r="C654" s="188"/>
      <c r="D654" s="188"/>
      <c r="E654" s="532"/>
      <c r="F654" s="188"/>
      <c r="G654" s="188"/>
      <c r="H654" s="188"/>
      <c r="I654" s="188"/>
      <c r="J654" s="188"/>
      <c r="K654" s="188"/>
      <c r="L654" s="39"/>
      <c r="M654" s="39"/>
      <c r="N654" s="39"/>
      <c r="O654" s="39"/>
      <c r="P654" s="195"/>
    </row>
    <row r="655" spans="1:16" s="194" customFormat="1" ht="20.25" customHeight="1">
      <c r="A655" s="39"/>
      <c r="B655" s="188"/>
      <c r="C655" s="188"/>
      <c r="D655" s="188"/>
      <c r="E655" s="532"/>
      <c r="F655" s="188"/>
      <c r="G655" s="188"/>
      <c r="H655" s="188"/>
      <c r="I655" s="188"/>
      <c r="J655" s="188"/>
      <c r="K655" s="188"/>
      <c r="L655" s="39"/>
      <c r="M655" s="39"/>
      <c r="N655" s="39"/>
      <c r="O655" s="39"/>
      <c r="P655" s="195"/>
    </row>
    <row r="656" spans="1:16" s="194" customFormat="1" ht="20.25" customHeight="1">
      <c r="A656" s="39"/>
      <c r="B656" s="188"/>
      <c r="C656" s="188"/>
      <c r="D656" s="188"/>
      <c r="E656" s="532"/>
      <c r="F656" s="188"/>
      <c r="G656" s="188"/>
      <c r="H656" s="188"/>
      <c r="I656" s="188"/>
      <c r="J656" s="188"/>
      <c r="K656" s="188"/>
      <c r="L656" s="39"/>
      <c r="M656" s="39"/>
      <c r="N656" s="39"/>
      <c r="O656" s="39"/>
      <c r="P656" s="195"/>
    </row>
    <row r="657" spans="1:16" s="194" customFormat="1" ht="20.25" customHeight="1">
      <c r="A657" s="39"/>
      <c r="B657" s="188"/>
      <c r="C657" s="188"/>
      <c r="D657" s="188"/>
      <c r="E657" s="532"/>
      <c r="F657" s="188"/>
      <c r="G657" s="188"/>
      <c r="H657" s="188"/>
      <c r="I657" s="188"/>
      <c r="J657" s="188"/>
      <c r="K657" s="188"/>
      <c r="L657" s="39"/>
      <c r="M657" s="39"/>
      <c r="N657" s="39"/>
      <c r="O657" s="39"/>
      <c r="P657" s="195"/>
    </row>
    <row r="658" spans="1:16" s="194" customFormat="1" ht="20.25" customHeight="1">
      <c r="A658" s="39"/>
      <c r="B658" s="188"/>
      <c r="C658" s="188"/>
      <c r="D658" s="188"/>
      <c r="E658" s="532"/>
      <c r="F658" s="188"/>
      <c r="G658" s="188"/>
      <c r="H658" s="188"/>
      <c r="I658" s="188"/>
      <c r="J658" s="188"/>
      <c r="K658" s="188"/>
      <c r="L658" s="39"/>
      <c r="M658" s="39"/>
      <c r="N658" s="39"/>
      <c r="O658" s="39"/>
      <c r="P658" s="195"/>
    </row>
    <row r="659" spans="1:16" s="194" customFormat="1" ht="20.25" customHeight="1">
      <c r="A659" s="39"/>
      <c r="B659" s="188"/>
      <c r="C659" s="188"/>
      <c r="D659" s="188"/>
      <c r="E659" s="532"/>
      <c r="F659" s="188"/>
      <c r="G659" s="188"/>
      <c r="H659" s="188"/>
      <c r="I659" s="188"/>
      <c r="J659" s="188"/>
      <c r="K659" s="188"/>
      <c r="L659" s="39"/>
      <c r="M659" s="39"/>
      <c r="N659" s="39"/>
      <c r="O659" s="39"/>
      <c r="P659" s="195"/>
    </row>
    <row r="660" spans="1:16" s="194" customFormat="1" ht="20.25" customHeight="1">
      <c r="A660" s="39"/>
      <c r="B660" s="188"/>
      <c r="C660" s="188"/>
      <c r="D660" s="188"/>
      <c r="E660" s="532"/>
      <c r="F660" s="188"/>
      <c r="G660" s="188"/>
      <c r="H660" s="188"/>
      <c r="I660" s="188"/>
      <c r="J660" s="188"/>
      <c r="K660" s="188"/>
      <c r="L660" s="39"/>
      <c r="M660" s="39"/>
      <c r="N660" s="39"/>
      <c r="O660" s="39"/>
      <c r="P660" s="195"/>
    </row>
    <row r="661" spans="1:16" s="194" customFormat="1" ht="20.25" customHeight="1">
      <c r="A661" s="39"/>
      <c r="B661" s="188"/>
      <c r="C661" s="188"/>
      <c r="D661" s="188"/>
      <c r="E661" s="532"/>
      <c r="F661" s="188"/>
      <c r="G661" s="188"/>
      <c r="H661" s="188"/>
      <c r="I661" s="188"/>
      <c r="J661" s="188"/>
      <c r="K661" s="188"/>
      <c r="L661" s="39"/>
      <c r="M661" s="39"/>
      <c r="N661" s="39"/>
      <c r="O661" s="39"/>
      <c r="P661" s="195"/>
    </row>
    <row r="662" spans="1:16" s="194" customFormat="1" ht="20.25" customHeight="1">
      <c r="A662" s="39"/>
      <c r="B662" s="188"/>
      <c r="C662" s="188"/>
      <c r="D662" s="188"/>
      <c r="E662" s="532"/>
      <c r="F662" s="188"/>
      <c r="G662" s="188"/>
      <c r="H662" s="188"/>
      <c r="I662" s="188"/>
      <c r="J662" s="188"/>
      <c r="K662" s="188"/>
      <c r="L662" s="39"/>
      <c r="M662" s="39"/>
      <c r="N662" s="39"/>
      <c r="O662" s="39"/>
      <c r="P662" s="195"/>
    </row>
    <row r="663" spans="1:16" s="194" customFormat="1" ht="20.25" customHeight="1">
      <c r="A663" s="39"/>
      <c r="B663" s="188"/>
      <c r="C663" s="188"/>
      <c r="D663" s="188"/>
      <c r="E663" s="532"/>
      <c r="F663" s="188"/>
      <c r="G663" s="188"/>
      <c r="H663" s="188"/>
      <c r="I663" s="188"/>
      <c r="J663" s="188"/>
      <c r="K663" s="188"/>
      <c r="L663" s="39"/>
      <c r="M663" s="39"/>
      <c r="N663" s="39"/>
      <c r="O663" s="39"/>
      <c r="P663" s="195"/>
    </row>
    <row r="664" spans="1:16" s="194" customFormat="1" ht="20.25" customHeight="1">
      <c r="A664" s="39"/>
      <c r="B664" s="188"/>
      <c r="C664" s="188"/>
      <c r="D664" s="188"/>
      <c r="E664" s="532"/>
      <c r="F664" s="188"/>
      <c r="G664" s="188"/>
      <c r="H664" s="188"/>
      <c r="I664" s="188"/>
      <c r="J664" s="188"/>
      <c r="K664" s="188"/>
      <c r="L664" s="39"/>
      <c r="M664" s="39"/>
      <c r="N664" s="39"/>
      <c r="O664" s="39"/>
      <c r="P664" s="195"/>
    </row>
    <row r="665" spans="1:16" s="194" customFormat="1" ht="20.25" customHeight="1">
      <c r="A665" s="39"/>
      <c r="B665" s="188"/>
      <c r="C665" s="188"/>
      <c r="D665" s="188"/>
      <c r="E665" s="532"/>
      <c r="F665" s="188"/>
      <c r="G665" s="188"/>
      <c r="H665" s="188"/>
      <c r="I665" s="188"/>
      <c r="J665" s="188"/>
      <c r="K665" s="188"/>
      <c r="L665" s="39"/>
      <c r="M665" s="39"/>
      <c r="N665" s="39"/>
      <c r="O665" s="39"/>
      <c r="P665" s="195"/>
    </row>
    <row r="666" spans="1:16" s="194" customFormat="1" ht="20.25" customHeight="1">
      <c r="A666" s="39"/>
      <c r="B666" s="188"/>
      <c r="C666" s="188"/>
      <c r="D666" s="188"/>
      <c r="E666" s="532"/>
      <c r="F666" s="188"/>
      <c r="G666" s="188"/>
      <c r="H666" s="188"/>
      <c r="I666" s="188"/>
      <c r="J666" s="188"/>
      <c r="K666" s="188"/>
      <c r="L666" s="39"/>
      <c r="M666" s="39"/>
      <c r="N666" s="39"/>
      <c r="O666" s="39"/>
      <c r="P666" s="195"/>
    </row>
    <row r="667" spans="1:16" s="194" customFormat="1" ht="20.25" customHeight="1">
      <c r="A667" s="39"/>
      <c r="B667" s="188"/>
      <c r="C667" s="188"/>
      <c r="D667" s="188"/>
      <c r="E667" s="532"/>
      <c r="F667" s="188"/>
      <c r="G667" s="188"/>
      <c r="H667" s="188"/>
      <c r="I667" s="188"/>
      <c r="J667" s="188"/>
      <c r="K667" s="188"/>
      <c r="L667" s="39"/>
      <c r="M667" s="39"/>
      <c r="N667" s="39"/>
      <c r="O667" s="39"/>
      <c r="P667" s="195"/>
    </row>
    <row r="668" spans="1:16" s="194" customFormat="1" ht="20.25" customHeight="1">
      <c r="A668" s="39"/>
      <c r="B668" s="188"/>
      <c r="C668" s="188"/>
      <c r="D668" s="188"/>
      <c r="E668" s="532"/>
      <c r="F668" s="188"/>
      <c r="G668" s="188"/>
      <c r="H668" s="188"/>
      <c r="I668" s="188"/>
      <c r="J668" s="188"/>
      <c r="K668" s="188"/>
      <c r="L668" s="39"/>
      <c r="M668" s="39"/>
      <c r="N668" s="39"/>
      <c r="O668" s="39"/>
      <c r="P668" s="195"/>
    </row>
    <row r="669" spans="1:16" s="194" customFormat="1" ht="20.25" customHeight="1">
      <c r="A669" s="39"/>
      <c r="B669" s="188"/>
      <c r="C669" s="188"/>
      <c r="D669" s="188"/>
      <c r="E669" s="532"/>
      <c r="F669" s="188"/>
      <c r="G669" s="188"/>
      <c r="H669" s="188"/>
      <c r="I669" s="188"/>
      <c r="J669" s="188"/>
      <c r="K669" s="188"/>
      <c r="L669" s="39"/>
      <c r="M669" s="39"/>
      <c r="N669" s="39"/>
      <c r="O669" s="39"/>
      <c r="P669" s="195"/>
    </row>
    <row r="670" spans="1:16" s="194" customFormat="1" ht="20.25" customHeight="1">
      <c r="A670" s="39"/>
      <c r="B670" s="188"/>
      <c r="C670" s="188"/>
      <c r="D670" s="188"/>
      <c r="E670" s="532"/>
      <c r="F670" s="188"/>
      <c r="G670" s="188"/>
      <c r="H670" s="188"/>
      <c r="I670" s="188"/>
      <c r="J670" s="188"/>
      <c r="K670" s="188"/>
      <c r="L670" s="39"/>
      <c r="M670" s="39"/>
      <c r="N670" s="39"/>
      <c r="O670" s="39"/>
      <c r="P670" s="195"/>
    </row>
    <row r="671" spans="1:16" s="194" customFormat="1" ht="20.25" customHeight="1">
      <c r="A671" s="39"/>
      <c r="B671" s="188"/>
      <c r="C671" s="188"/>
      <c r="D671" s="188"/>
      <c r="E671" s="532"/>
      <c r="F671" s="188"/>
      <c r="G671" s="188"/>
      <c r="H671" s="188"/>
      <c r="I671" s="188"/>
      <c r="J671" s="188"/>
      <c r="K671" s="188"/>
      <c r="L671" s="39"/>
      <c r="M671" s="39"/>
      <c r="N671" s="39"/>
      <c r="O671" s="39"/>
      <c r="P671" s="195"/>
    </row>
    <row r="672" spans="1:16" s="194" customFormat="1" ht="20.25" customHeight="1">
      <c r="A672" s="39"/>
      <c r="B672" s="188"/>
      <c r="C672" s="188"/>
      <c r="D672" s="188"/>
      <c r="E672" s="532"/>
      <c r="F672" s="188"/>
      <c r="G672" s="188"/>
      <c r="H672" s="188"/>
      <c r="I672" s="188"/>
      <c r="J672" s="188"/>
      <c r="K672" s="188"/>
      <c r="L672" s="39"/>
      <c r="M672" s="39"/>
      <c r="N672" s="39"/>
      <c r="O672" s="39"/>
      <c r="P672" s="195"/>
    </row>
    <row r="673" spans="1:16" s="194" customFormat="1" ht="20.25" customHeight="1">
      <c r="A673" s="39"/>
      <c r="B673" s="188"/>
      <c r="C673" s="188"/>
      <c r="D673" s="188"/>
      <c r="E673" s="532"/>
      <c r="F673" s="188"/>
      <c r="G673" s="188"/>
      <c r="H673" s="188"/>
      <c r="I673" s="188"/>
      <c r="J673" s="188"/>
      <c r="K673" s="188"/>
      <c r="L673" s="39"/>
      <c r="M673" s="39"/>
      <c r="N673" s="39"/>
      <c r="O673" s="39"/>
      <c r="P673" s="195"/>
    </row>
    <row r="674" spans="1:16" s="194" customFormat="1" ht="20.25" customHeight="1">
      <c r="A674" s="39"/>
      <c r="B674" s="188"/>
      <c r="C674" s="188"/>
      <c r="D674" s="188"/>
      <c r="E674" s="532"/>
      <c r="F674" s="188"/>
      <c r="G674" s="188"/>
      <c r="H674" s="188"/>
      <c r="I674" s="188"/>
      <c r="J674" s="188"/>
      <c r="K674" s="188"/>
      <c r="L674" s="39"/>
      <c r="M674" s="39"/>
      <c r="N674" s="39"/>
      <c r="O674" s="39"/>
      <c r="P674" s="195"/>
    </row>
    <row r="675" spans="1:16" s="194" customFormat="1" ht="20.25" customHeight="1">
      <c r="A675" s="39"/>
      <c r="B675" s="188"/>
      <c r="C675" s="188"/>
      <c r="D675" s="188"/>
      <c r="E675" s="532"/>
      <c r="F675" s="188"/>
      <c r="G675" s="188"/>
      <c r="H675" s="188"/>
      <c r="I675" s="188"/>
      <c r="J675" s="188"/>
      <c r="K675" s="188"/>
      <c r="L675" s="39"/>
      <c r="M675" s="39"/>
      <c r="N675" s="39"/>
      <c r="O675" s="39"/>
      <c r="P675" s="195"/>
    </row>
    <row r="676" spans="1:16" s="194" customFormat="1" ht="20.25" customHeight="1">
      <c r="A676" s="39"/>
      <c r="B676" s="188"/>
      <c r="C676" s="188"/>
      <c r="D676" s="188"/>
      <c r="E676" s="532"/>
      <c r="F676" s="188"/>
      <c r="G676" s="188"/>
      <c r="H676" s="188"/>
      <c r="I676" s="188"/>
      <c r="J676" s="188"/>
      <c r="K676" s="188"/>
      <c r="L676" s="39"/>
      <c r="M676" s="39"/>
      <c r="N676" s="39"/>
      <c r="O676" s="39"/>
      <c r="P676" s="195"/>
    </row>
    <row r="677" spans="1:16" s="194" customFormat="1" ht="20.25" customHeight="1">
      <c r="A677" s="39"/>
      <c r="B677" s="188"/>
      <c r="C677" s="188"/>
      <c r="D677" s="188"/>
      <c r="E677" s="532"/>
      <c r="F677" s="188"/>
      <c r="G677" s="188"/>
      <c r="H677" s="188"/>
      <c r="I677" s="188"/>
      <c r="J677" s="188"/>
      <c r="K677" s="188"/>
      <c r="L677" s="39"/>
      <c r="M677" s="39"/>
      <c r="N677" s="39"/>
      <c r="O677" s="39"/>
      <c r="P677" s="195"/>
    </row>
    <row r="678" spans="1:16" s="194" customFormat="1" ht="20.25" customHeight="1">
      <c r="A678" s="39"/>
      <c r="B678" s="188"/>
      <c r="C678" s="188"/>
      <c r="D678" s="188"/>
      <c r="E678" s="532"/>
      <c r="F678" s="188"/>
      <c r="G678" s="188"/>
      <c r="H678" s="188"/>
      <c r="I678" s="188"/>
      <c r="J678" s="188"/>
      <c r="K678" s="188"/>
      <c r="L678" s="39"/>
      <c r="M678" s="39"/>
      <c r="N678" s="39"/>
      <c r="O678" s="39"/>
      <c r="P678" s="195"/>
    </row>
    <row r="679" spans="1:16" s="194" customFormat="1" ht="20.25" customHeight="1">
      <c r="A679" s="39"/>
      <c r="B679" s="188"/>
      <c r="C679" s="188"/>
      <c r="D679" s="188"/>
      <c r="E679" s="532"/>
      <c r="F679" s="188"/>
      <c r="G679" s="188"/>
      <c r="H679" s="188"/>
      <c r="I679" s="188"/>
      <c r="J679" s="188"/>
      <c r="K679" s="188"/>
      <c r="L679" s="39"/>
      <c r="M679" s="39"/>
      <c r="N679" s="39"/>
      <c r="O679" s="39"/>
      <c r="P679" s="195"/>
    </row>
    <row r="680" spans="1:16" s="194" customFormat="1" ht="20.25" customHeight="1">
      <c r="A680" s="39"/>
      <c r="B680" s="188"/>
      <c r="C680" s="188"/>
      <c r="D680" s="188"/>
      <c r="E680" s="532"/>
      <c r="F680" s="188"/>
      <c r="G680" s="188"/>
      <c r="H680" s="188"/>
      <c r="I680" s="188"/>
      <c r="J680" s="188"/>
      <c r="K680" s="188"/>
      <c r="L680" s="39"/>
      <c r="M680" s="39"/>
      <c r="N680" s="39"/>
      <c r="O680" s="39"/>
      <c r="P680" s="195"/>
    </row>
    <row r="681" spans="1:16" s="194" customFormat="1" ht="20.25" customHeight="1">
      <c r="A681" s="39"/>
      <c r="B681" s="188"/>
      <c r="C681" s="188"/>
      <c r="D681" s="188"/>
      <c r="E681" s="532"/>
      <c r="F681" s="188"/>
      <c r="G681" s="188"/>
      <c r="H681" s="188"/>
      <c r="I681" s="188"/>
      <c r="J681" s="188"/>
      <c r="K681" s="188"/>
      <c r="L681" s="39"/>
      <c r="M681" s="39"/>
      <c r="N681" s="39"/>
      <c r="O681" s="39"/>
      <c r="P681" s="195"/>
    </row>
    <row r="682" spans="1:16" s="194" customFormat="1" ht="20.25" customHeight="1">
      <c r="A682" s="39"/>
      <c r="B682" s="188"/>
      <c r="C682" s="188"/>
      <c r="D682" s="188"/>
      <c r="E682" s="532"/>
      <c r="F682" s="188"/>
      <c r="G682" s="188"/>
      <c r="H682" s="188"/>
      <c r="I682" s="188"/>
      <c r="J682" s="188"/>
      <c r="K682" s="188"/>
      <c r="L682" s="39"/>
      <c r="M682" s="39"/>
      <c r="N682" s="39"/>
      <c r="O682" s="39"/>
      <c r="P682" s="195"/>
    </row>
    <row r="683" spans="1:16" s="194" customFormat="1" ht="20.25" customHeight="1">
      <c r="A683" s="39"/>
      <c r="B683" s="188"/>
      <c r="C683" s="188"/>
      <c r="D683" s="188"/>
      <c r="E683" s="532"/>
      <c r="F683" s="188"/>
      <c r="G683" s="188"/>
      <c r="H683" s="188"/>
      <c r="I683" s="188"/>
      <c r="J683" s="188"/>
      <c r="K683" s="188"/>
      <c r="L683" s="39"/>
      <c r="M683" s="39"/>
      <c r="N683" s="39"/>
      <c r="O683" s="39"/>
      <c r="P683" s="195"/>
    </row>
    <row r="684" spans="1:16" s="194" customFormat="1" ht="20.25" customHeight="1">
      <c r="A684" s="39"/>
      <c r="B684" s="188"/>
      <c r="C684" s="188"/>
      <c r="D684" s="188"/>
      <c r="E684" s="532"/>
      <c r="F684" s="188"/>
      <c r="G684" s="188"/>
      <c r="H684" s="188"/>
      <c r="I684" s="188"/>
      <c r="J684" s="188"/>
      <c r="K684" s="188"/>
      <c r="L684" s="39"/>
      <c r="M684" s="39"/>
      <c r="N684" s="39"/>
      <c r="O684" s="39"/>
      <c r="P684" s="195"/>
    </row>
    <row r="685" spans="1:16" s="194" customFormat="1" ht="20.25" customHeight="1">
      <c r="A685" s="39"/>
      <c r="B685" s="188"/>
      <c r="C685" s="188"/>
      <c r="D685" s="188"/>
      <c r="E685" s="532"/>
      <c r="F685" s="188"/>
      <c r="G685" s="188"/>
      <c r="H685" s="188"/>
      <c r="I685" s="188"/>
      <c r="J685" s="188"/>
      <c r="K685" s="188"/>
      <c r="L685" s="39"/>
      <c r="M685" s="39"/>
      <c r="N685" s="39"/>
      <c r="O685" s="39"/>
      <c r="P685" s="195"/>
    </row>
    <row r="686" spans="1:16" s="194" customFormat="1" ht="20.25" customHeight="1">
      <c r="A686" s="39"/>
      <c r="B686" s="188"/>
      <c r="C686" s="188"/>
      <c r="D686" s="188"/>
      <c r="E686" s="532"/>
      <c r="F686" s="188"/>
      <c r="G686" s="188"/>
      <c r="H686" s="188"/>
      <c r="I686" s="188"/>
      <c r="J686" s="188"/>
      <c r="K686" s="188"/>
      <c r="L686" s="39"/>
      <c r="M686" s="39"/>
      <c r="N686" s="39"/>
      <c r="O686" s="39"/>
      <c r="P686" s="195"/>
    </row>
    <row r="687" spans="1:16" s="194" customFormat="1" ht="20.25" customHeight="1">
      <c r="A687" s="39"/>
      <c r="B687" s="188"/>
      <c r="C687" s="188"/>
      <c r="D687" s="188"/>
      <c r="E687" s="532"/>
      <c r="F687" s="188"/>
      <c r="G687" s="188"/>
      <c r="H687" s="188"/>
      <c r="I687" s="188"/>
      <c r="J687" s="188"/>
      <c r="K687" s="188"/>
      <c r="L687" s="39"/>
      <c r="M687" s="39"/>
      <c r="N687" s="39"/>
      <c r="O687" s="39"/>
      <c r="P687" s="195"/>
    </row>
    <row r="688" spans="1:16" s="194" customFormat="1" ht="20.25" customHeight="1">
      <c r="A688" s="39"/>
      <c r="B688" s="188"/>
      <c r="C688" s="188"/>
      <c r="D688" s="188"/>
      <c r="E688" s="532"/>
      <c r="F688" s="188"/>
      <c r="G688" s="188"/>
      <c r="H688" s="188"/>
      <c r="I688" s="188"/>
      <c r="J688" s="188"/>
      <c r="K688" s="188"/>
      <c r="L688" s="39"/>
      <c r="M688" s="39"/>
      <c r="N688" s="39"/>
      <c r="O688" s="39"/>
      <c r="P688" s="195"/>
    </row>
    <row r="689" spans="1:16" s="194" customFormat="1" ht="20.25" customHeight="1">
      <c r="A689" s="39"/>
      <c r="B689" s="188"/>
      <c r="C689" s="188"/>
      <c r="D689" s="188"/>
      <c r="E689" s="532"/>
      <c r="F689" s="188"/>
      <c r="G689" s="188"/>
      <c r="H689" s="188"/>
      <c r="I689" s="188"/>
      <c r="J689" s="188"/>
      <c r="K689" s="188"/>
      <c r="L689" s="39"/>
      <c r="M689" s="39"/>
      <c r="N689" s="39"/>
      <c r="O689" s="39"/>
      <c r="P689" s="195"/>
    </row>
    <row r="690" spans="1:16" s="194" customFormat="1" ht="20.25" customHeight="1">
      <c r="A690" s="39"/>
      <c r="B690" s="188"/>
      <c r="C690" s="188"/>
      <c r="D690" s="188"/>
      <c r="E690" s="532"/>
      <c r="F690" s="188"/>
      <c r="G690" s="188"/>
      <c r="H690" s="188"/>
      <c r="I690" s="188"/>
      <c r="J690" s="188"/>
      <c r="K690" s="188"/>
      <c r="L690" s="39"/>
      <c r="M690" s="39"/>
      <c r="N690" s="39"/>
      <c r="O690" s="39"/>
      <c r="P690" s="195"/>
    </row>
    <row r="691" spans="1:16" s="194" customFormat="1" ht="20.25" customHeight="1">
      <c r="A691" s="39"/>
      <c r="B691" s="188"/>
      <c r="C691" s="188"/>
      <c r="D691" s="188"/>
      <c r="E691" s="532"/>
      <c r="F691" s="188"/>
      <c r="G691" s="188"/>
      <c r="H691" s="188"/>
      <c r="I691" s="188"/>
      <c r="J691" s="188"/>
      <c r="K691" s="188"/>
      <c r="L691" s="39"/>
      <c r="M691" s="39"/>
      <c r="N691" s="39"/>
      <c r="O691" s="39"/>
      <c r="P691" s="195"/>
    </row>
    <row r="692" spans="1:16" s="194" customFormat="1" ht="20.25" customHeight="1">
      <c r="A692" s="39"/>
      <c r="B692" s="188"/>
      <c r="C692" s="188"/>
      <c r="D692" s="188"/>
      <c r="E692" s="532"/>
      <c r="F692" s="188"/>
      <c r="G692" s="188"/>
      <c r="H692" s="188"/>
      <c r="I692" s="188"/>
      <c r="J692" s="188"/>
      <c r="K692" s="188"/>
      <c r="L692" s="39"/>
      <c r="M692" s="39"/>
      <c r="N692" s="39"/>
      <c r="O692" s="39"/>
      <c r="P692" s="195"/>
    </row>
    <row r="693" spans="1:16" s="194" customFormat="1" ht="20.25" customHeight="1">
      <c r="A693" s="39"/>
      <c r="B693" s="188"/>
      <c r="C693" s="188"/>
      <c r="D693" s="188"/>
      <c r="E693" s="532"/>
      <c r="F693" s="188"/>
      <c r="G693" s="188"/>
      <c r="H693" s="188"/>
      <c r="I693" s="188"/>
      <c r="J693" s="188"/>
      <c r="K693" s="188"/>
      <c r="L693" s="39"/>
      <c r="M693" s="39"/>
      <c r="N693" s="39"/>
      <c r="O693" s="39"/>
      <c r="P693" s="195"/>
    </row>
    <row r="694" spans="1:16" s="194" customFormat="1" ht="20.25" customHeight="1">
      <c r="A694" s="39"/>
      <c r="B694" s="188"/>
      <c r="C694" s="188"/>
      <c r="D694" s="188"/>
      <c r="E694" s="532"/>
      <c r="F694" s="188"/>
      <c r="G694" s="188"/>
      <c r="H694" s="188"/>
      <c r="I694" s="188"/>
      <c r="J694" s="188"/>
      <c r="K694" s="188"/>
      <c r="L694" s="39"/>
      <c r="M694" s="39"/>
      <c r="N694" s="39"/>
      <c r="O694" s="39"/>
      <c r="P694" s="195"/>
    </row>
    <row r="695" spans="1:16" s="194" customFormat="1" ht="20.25" customHeight="1">
      <c r="A695" s="39"/>
      <c r="B695" s="188"/>
      <c r="C695" s="188"/>
      <c r="D695" s="188"/>
      <c r="E695" s="532"/>
      <c r="F695" s="188"/>
      <c r="G695" s="188"/>
      <c r="H695" s="188"/>
      <c r="I695" s="188"/>
      <c r="J695" s="188"/>
      <c r="K695" s="188"/>
      <c r="L695" s="39"/>
      <c r="M695" s="39"/>
      <c r="N695" s="39"/>
      <c r="O695" s="39"/>
      <c r="P695" s="195"/>
    </row>
    <row r="696" spans="1:16" s="194" customFormat="1" ht="20.25" customHeight="1">
      <c r="A696" s="39"/>
      <c r="B696" s="188"/>
      <c r="C696" s="188"/>
      <c r="D696" s="188"/>
      <c r="E696" s="532"/>
      <c r="F696" s="188"/>
      <c r="G696" s="188"/>
      <c r="H696" s="188"/>
      <c r="I696" s="188"/>
      <c r="J696" s="188"/>
      <c r="K696" s="188"/>
      <c r="L696" s="39"/>
      <c r="M696" s="39"/>
      <c r="N696" s="39"/>
      <c r="O696" s="39"/>
      <c r="P696" s="195"/>
    </row>
    <row r="697" spans="1:16" s="194" customFormat="1" ht="20.25" customHeight="1">
      <c r="A697" s="39"/>
      <c r="B697" s="188"/>
      <c r="C697" s="188"/>
      <c r="D697" s="188"/>
      <c r="E697" s="532"/>
      <c r="F697" s="188"/>
      <c r="G697" s="188"/>
      <c r="H697" s="188"/>
      <c r="I697" s="188"/>
      <c r="J697" s="188"/>
      <c r="K697" s="188"/>
      <c r="L697" s="39"/>
      <c r="M697" s="39"/>
      <c r="N697" s="39"/>
      <c r="O697" s="39"/>
      <c r="P697" s="195"/>
    </row>
    <row r="698" spans="1:16" s="194" customFormat="1" ht="20.25" customHeight="1">
      <c r="A698" s="39"/>
      <c r="B698" s="188"/>
      <c r="C698" s="188"/>
      <c r="D698" s="188"/>
      <c r="E698" s="532"/>
      <c r="F698" s="188"/>
      <c r="G698" s="188"/>
      <c r="H698" s="188"/>
      <c r="I698" s="188"/>
      <c r="J698" s="188"/>
      <c r="K698" s="188"/>
      <c r="L698" s="39"/>
      <c r="M698" s="39"/>
      <c r="N698" s="39"/>
      <c r="O698" s="39"/>
      <c r="P698" s="195"/>
    </row>
    <row r="699" spans="1:16" s="194" customFormat="1" ht="20.25" customHeight="1">
      <c r="A699" s="39"/>
      <c r="B699" s="188"/>
      <c r="C699" s="188"/>
      <c r="D699" s="188"/>
      <c r="E699" s="532"/>
      <c r="F699" s="188"/>
      <c r="G699" s="188"/>
      <c r="H699" s="188"/>
      <c r="I699" s="188"/>
      <c r="J699" s="188"/>
      <c r="K699" s="188"/>
      <c r="L699" s="39"/>
      <c r="M699" s="39"/>
      <c r="N699" s="39"/>
      <c r="O699" s="39"/>
      <c r="P699" s="195"/>
    </row>
    <row r="700" spans="1:16" s="194" customFormat="1" ht="20.25" customHeight="1">
      <c r="A700" s="39"/>
      <c r="B700" s="188"/>
      <c r="C700" s="188"/>
      <c r="D700" s="188"/>
      <c r="E700" s="532"/>
      <c r="F700" s="188"/>
      <c r="G700" s="188"/>
      <c r="H700" s="188"/>
      <c r="I700" s="188"/>
      <c r="J700" s="188"/>
      <c r="K700" s="188"/>
      <c r="L700" s="39"/>
      <c r="M700" s="39"/>
      <c r="N700" s="39"/>
      <c r="O700" s="39"/>
      <c r="P700" s="195"/>
    </row>
    <row r="701" spans="1:16" s="194" customFormat="1" ht="20.25" customHeight="1">
      <c r="A701" s="39"/>
      <c r="B701" s="188"/>
      <c r="C701" s="188"/>
      <c r="D701" s="188"/>
      <c r="E701" s="532"/>
      <c r="F701" s="188"/>
      <c r="G701" s="188"/>
      <c r="H701" s="188"/>
      <c r="I701" s="188"/>
      <c r="J701" s="188"/>
      <c r="K701" s="188"/>
      <c r="L701" s="39"/>
      <c r="M701" s="39"/>
      <c r="N701" s="39"/>
      <c r="O701" s="39"/>
      <c r="P701" s="195"/>
    </row>
    <row r="702" spans="1:16" s="194" customFormat="1" ht="20.25" customHeight="1">
      <c r="A702" s="39"/>
      <c r="B702" s="188"/>
      <c r="C702" s="188"/>
      <c r="D702" s="188"/>
      <c r="E702" s="532"/>
      <c r="F702" s="188"/>
      <c r="G702" s="188"/>
      <c r="H702" s="188"/>
      <c r="I702" s="188"/>
      <c r="J702" s="188"/>
      <c r="K702" s="188"/>
      <c r="L702" s="39"/>
      <c r="M702" s="39"/>
      <c r="N702" s="39"/>
      <c r="O702" s="39"/>
      <c r="P702" s="195"/>
    </row>
    <row r="703" spans="1:16" s="194" customFormat="1" ht="20.25" customHeight="1">
      <c r="A703" s="39"/>
      <c r="B703" s="188"/>
      <c r="C703" s="188"/>
      <c r="D703" s="188"/>
      <c r="E703" s="532"/>
      <c r="F703" s="188"/>
      <c r="G703" s="188"/>
      <c r="H703" s="188"/>
      <c r="I703" s="188"/>
      <c r="J703" s="188"/>
      <c r="K703" s="188"/>
      <c r="L703" s="39"/>
      <c r="M703" s="39"/>
      <c r="N703" s="39"/>
      <c r="O703" s="39"/>
      <c r="P703" s="195"/>
    </row>
    <row r="704" spans="1:16" s="194" customFormat="1" ht="20.25" customHeight="1">
      <c r="A704" s="39"/>
      <c r="B704" s="188"/>
      <c r="C704" s="188"/>
      <c r="D704" s="188"/>
      <c r="E704" s="532"/>
      <c r="F704" s="188"/>
      <c r="G704" s="188"/>
      <c r="H704" s="188"/>
      <c r="I704" s="188"/>
      <c r="J704" s="188"/>
      <c r="K704" s="188"/>
      <c r="L704" s="39"/>
      <c r="M704" s="39"/>
      <c r="N704" s="39"/>
      <c r="O704" s="39"/>
      <c r="P704" s="195"/>
    </row>
    <row r="705" spans="1:16" s="194" customFormat="1" ht="20.25" customHeight="1">
      <c r="A705" s="39"/>
      <c r="B705" s="188"/>
      <c r="C705" s="188"/>
      <c r="D705" s="188"/>
      <c r="E705" s="532"/>
      <c r="F705" s="188"/>
      <c r="G705" s="188"/>
      <c r="H705" s="188"/>
      <c r="I705" s="188"/>
      <c r="J705" s="188"/>
      <c r="K705" s="188"/>
      <c r="L705" s="39"/>
      <c r="M705" s="39"/>
      <c r="N705" s="39"/>
      <c r="O705" s="39"/>
      <c r="P705" s="195"/>
    </row>
    <row r="706" spans="1:16" s="194" customFormat="1" ht="20.25" customHeight="1">
      <c r="A706" s="39"/>
      <c r="B706" s="188"/>
      <c r="C706" s="188"/>
      <c r="D706" s="188"/>
      <c r="E706" s="532"/>
      <c r="F706" s="188"/>
      <c r="G706" s="188"/>
      <c r="H706" s="188"/>
      <c r="I706" s="188"/>
      <c r="J706" s="188"/>
      <c r="K706" s="188"/>
      <c r="L706" s="39"/>
      <c r="M706" s="39"/>
      <c r="N706" s="39"/>
      <c r="O706" s="39"/>
      <c r="P706" s="195"/>
    </row>
    <row r="707" spans="1:16" s="194" customFormat="1" ht="20.25" customHeight="1">
      <c r="A707" s="39"/>
      <c r="B707" s="188"/>
      <c r="C707" s="188"/>
      <c r="D707" s="188"/>
      <c r="E707" s="532"/>
      <c r="F707" s="188"/>
      <c r="G707" s="188"/>
      <c r="H707" s="188"/>
      <c r="I707" s="188"/>
      <c r="J707" s="188"/>
      <c r="K707" s="188"/>
      <c r="L707" s="39"/>
      <c r="M707" s="39"/>
      <c r="N707" s="39"/>
      <c r="O707" s="39"/>
      <c r="P707" s="195"/>
    </row>
    <row r="708" spans="1:16" s="194" customFormat="1" ht="20.25" customHeight="1">
      <c r="A708" s="39"/>
      <c r="B708" s="188"/>
      <c r="C708" s="188"/>
      <c r="D708" s="188"/>
      <c r="E708" s="532"/>
      <c r="F708" s="188"/>
      <c r="G708" s="188"/>
      <c r="H708" s="188"/>
      <c r="I708" s="188"/>
      <c r="J708" s="188"/>
      <c r="K708" s="188"/>
      <c r="L708" s="39"/>
      <c r="M708" s="39"/>
      <c r="N708" s="39"/>
      <c r="O708" s="39"/>
      <c r="P708" s="195"/>
    </row>
    <row r="709" spans="1:16" s="194" customFormat="1" ht="20.25" customHeight="1">
      <c r="A709" s="39"/>
      <c r="B709" s="188"/>
      <c r="C709" s="188"/>
      <c r="D709" s="188"/>
      <c r="E709" s="532"/>
      <c r="F709" s="188"/>
      <c r="G709" s="188"/>
      <c r="H709" s="188"/>
      <c r="I709" s="188"/>
      <c r="J709" s="188"/>
      <c r="K709" s="188"/>
      <c r="L709" s="39"/>
      <c r="M709" s="39"/>
      <c r="N709" s="39"/>
      <c r="O709" s="39"/>
      <c r="P709" s="195"/>
    </row>
    <row r="710" spans="1:16" s="194" customFormat="1" ht="20.25" customHeight="1">
      <c r="A710" s="39"/>
      <c r="B710" s="188"/>
      <c r="C710" s="188"/>
      <c r="D710" s="188"/>
      <c r="E710" s="532"/>
      <c r="F710" s="188"/>
      <c r="G710" s="188"/>
      <c r="H710" s="188"/>
      <c r="I710" s="188"/>
      <c r="J710" s="188"/>
      <c r="K710" s="188"/>
      <c r="L710" s="39"/>
      <c r="M710" s="39"/>
      <c r="N710" s="39"/>
      <c r="O710" s="39"/>
      <c r="P710" s="195"/>
    </row>
    <row r="711" spans="1:16" s="194" customFormat="1" ht="20.25" customHeight="1">
      <c r="A711" s="39"/>
      <c r="B711" s="188"/>
      <c r="C711" s="188"/>
      <c r="D711" s="188"/>
      <c r="E711" s="532"/>
      <c r="F711" s="188"/>
      <c r="G711" s="188"/>
      <c r="H711" s="188"/>
      <c r="I711" s="188"/>
      <c r="J711" s="188"/>
      <c r="K711" s="188"/>
      <c r="L711" s="39"/>
      <c r="M711" s="39"/>
      <c r="N711" s="39"/>
      <c r="O711" s="39"/>
      <c r="P711" s="195"/>
    </row>
    <row r="712" spans="1:16" s="194" customFormat="1" ht="20.25" customHeight="1">
      <c r="A712" s="39"/>
      <c r="B712" s="188"/>
      <c r="C712" s="188"/>
      <c r="D712" s="188"/>
      <c r="E712" s="532"/>
      <c r="F712" s="188"/>
      <c r="G712" s="188"/>
      <c r="H712" s="188"/>
      <c r="I712" s="188"/>
      <c r="J712" s="188"/>
      <c r="K712" s="188"/>
      <c r="L712" s="39"/>
      <c r="M712" s="39"/>
      <c r="N712" s="39"/>
      <c r="O712" s="39"/>
      <c r="P712" s="195"/>
    </row>
    <row r="713" spans="1:16" s="194" customFormat="1" ht="20.25" customHeight="1">
      <c r="A713" s="39"/>
      <c r="B713" s="188"/>
      <c r="C713" s="188"/>
      <c r="D713" s="188"/>
      <c r="E713" s="532"/>
      <c r="F713" s="188"/>
      <c r="G713" s="188"/>
      <c r="H713" s="188"/>
      <c r="I713" s="188"/>
      <c r="J713" s="188"/>
      <c r="K713" s="188"/>
      <c r="L713" s="39"/>
      <c r="M713" s="39"/>
      <c r="N713" s="39"/>
      <c r="O713" s="39"/>
      <c r="P713" s="195"/>
    </row>
    <row r="714" spans="1:16" s="194" customFormat="1" ht="20.25" customHeight="1">
      <c r="A714" s="39"/>
      <c r="B714" s="188"/>
      <c r="C714" s="188"/>
      <c r="D714" s="188"/>
      <c r="E714" s="532"/>
      <c r="F714" s="188"/>
      <c r="G714" s="188"/>
      <c r="H714" s="188"/>
      <c r="I714" s="188"/>
      <c r="J714" s="188"/>
      <c r="K714" s="188"/>
      <c r="L714" s="39"/>
      <c r="M714" s="39"/>
      <c r="N714" s="39"/>
      <c r="O714" s="39"/>
      <c r="P714" s="195"/>
    </row>
    <row r="715" spans="1:16" s="194" customFormat="1" ht="20.25" customHeight="1">
      <c r="A715" s="39"/>
      <c r="B715" s="188"/>
      <c r="C715" s="188"/>
      <c r="D715" s="188"/>
      <c r="E715" s="532"/>
      <c r="F715" s="188"/>
      <c r="G715" s="188"/>
      <c r="H715" s="188"/>
      <c r="I715" s="188"/>
      <c r="J715" s="188"/>
      <c r="K715" s="188"/>
      <c r="L715" s="39"/>
      <c r="M715" s="39"/>
      <c r="N715" s="39"/>
      <c r="O715" s="39"/>
      <c r="P715" s="195"/>
    </row>
    <row r="716" spans="1:16" s="194" customFormat="1" ht="20.25" customHeight="1">
      <c r="A716" s="39"/>
      <c r="B716" s="188"/>
      <c r="C716" s="188"/>
      <c r="D716" s="188"/>
      <c r="E716" s="532"/>
      <c r="F716" s="188"/>
      <c r="G716" s="188"/>
      <c r="H716" s="188"/>
      <c r="I716" s="188"/>
      <c r="J716" s="188"/>
      <c r="K716" s="188"/>
      <c r="L716" s="39"/>
      <c r="M716" s="39"/>
      <c r="N716" s="39"/>
      <c r="O716" s="39"/>
      <c r="P716" s="195"/>
    </row>
    <row r="717" spans="1:16" s="194" customFormat="1" ht="20.25" customHeight="1">
      <c r="A717" s="39"/>
      <c r="B717" s="188"/>
      <c r="C717" s="188"/>
      <c r="D717" s="188"/>
      <c r="E717" s="532"/>
      <c r="F717" s="188"/>
      <c r="G717" s="188"/>
      <c r="H717" s="188"/>
      <c r="I717" s="188"/>
      <c r="J717" s="188"/>
      <c r="K717" s="188"/>
      <c r="L717" s="39"/>
      <c r="M717" s="39"/>
      <c r="N717" s="39"/>
      <c r="O717" s="39"/>
      <c r="P717" s="195"/>
    </row>
    <row r="718" spans="1:16" s="194" customFormat="1" ht="20.25" customHeight="1">
      <c r="A718" s="39"/>
      <c r="B718" s="188"/>
      <c r="C718" s="188"/>
      <c r="D718" s="188"/>
      <c r="E718" s="532"/>
      <c r="F718" s="188"/>
      <c r="G718" s="188"/>
      <c r="H718" s="188"/>
      <c r="I718" s="188"/>
      <c r="J718" s="188"/>
      <c r="K718" s="188"/>
      <c r="L718" s="39"/>
      <c r="M718" s="39"/>
      <c r="N718" s="39"/>
      <c r="O718" s="39"/>
      <c r="P718" s="195"/>
    </row>
    <row r="719" spans="1:16" s="194" customFormat="1" ht="20.25" customHeight="1">
      <c r="A719" s="39"/>
      <c r="B719" s="188"/>
      <c r="C719" s="188"/>
      <c r="D719" s="188"/>
      <c r="E719" s="532"/>
      <c r="F719" s="188"/>
      <c r="G719" s="188"/>
      <c r="H719" s="188"/>
      <c r="I719" s="188"/>
      <c r="J719" s="188"/>
      <c r="K719" s="188"/>
      <c r="L719" s="39"/>
      <c r="M719" s="39"/>
      <c r="N719" s="39"/>
      <c r="O719" s="39"/>
      <c r="P719" s="195"/>
    </row>
    <row r="720" spans="1:16" s="194" customFormat="1" ht="20.25" customHeight="1">
      <c r="A720" s="39"/>
      <c r="B720" s="188"/>
      <c r="C720" s="188"/>
      <c r="D720" s="188"/>
      <c r="E720" s="532"/>
      <c r="F720" s="188"/>
      <c r="G720" s="188"/>
      <c r="H720" s="188"/>
      <c r="I720" s="188"/>
      <c r="J720" s="188"/>
      <c r="K720" s="188"/>
      <c r="L720" s="39"/>
      <c r="M720" s="39"/>
      <c r="N720" s="39"/>
      <c r="O720" s="39"/>
      <c r="P720" s="195"/>
    </row>
    <row r="721" spans="1:16" s="194" customFormat="1" ht="20.25" customHeight="1">
      <c r="A721" s="39"/>
      <c r="B721" s="188"/>
      <c r="C721" s="188"/>
      <c r="D721" s="188"/>
      <c r="E721" s="532"/>
      <c r="F721" s="188"/>
      <c r="G721" s="188"/>
      <c r="H721" s="188"/>
      <c r="I721" s="188"/>
      <c r="J721" s="188"/>
      <c r="K721" s="188"/>
      <c r="L721" s="39"/>
      <c r="M721" s="39"/>
      <c r="N721" s="39"/>
      <c r="O721" s="39"/>
      <c r="P721" s="195"/>
    </row>
    <row r="722" spans="1:16" s="194" customFormat="1" ht="20.25" customHeight="1">
      <c r="A722" s="39"/>
      <c r="B722" s="188"/>
      <c r="C722" s="188"/>
      <c r="D722" s="188"/>
      <c r="E722" s="532"/>
      <c r="F722" s="188"/>
      <c r="G722" s="188"/>
      <c r="H722" s="188"/>
      <c r="I722" s="188"/>
      <c r="J722" s="188"/>
      <c r="K722" s="188"/>
      <c r="L722" s="39"/>
      <c r="M722" s="39"/>
      <c r="N722" s="39"/>
      <c r="O722" s="39"/>
      <c r="P722" s="195"/>
    </row>
    <row r="723" spans="1:16" s="194" customFormat="1" ht="20.25" customHeight="1">
      <c r="A723" s="39"/>
      <c r="B723" s="188"/>
      <c r="C723" s="188"/>
      <c r="D723" s="188"/>
      <c r="E723" s="532"/>
      <c r="F723" s="188"/>
      <c r="G723" s="188"/>
      <c r="H723" s="188"/>
      <c r="I723" s="188"/>
      <c r="J723" s="188"/>
      <c r="K723" s="188"/>
      <c r="L723" s="39"/>
      <c r="M723" s="39"/>
      <c r="N723" s="39"/>
      <c r="O723" s="39"/>
      <c r="P723" s="195"/>
    </row>
    <row r="724" spans="1:16" s="194" customFormat="1" ht="20.25" customHeight="1">
      <c r="A724" s="39"/>
      <c r="B724" s="188"/>
      <c r="C724" s="188"/>
      <c r="D724" s="188"/>
      <c r="E724" s="532"/>
      <c r="F724" s="188"/>
      <c r="G724" s="188"/>
      <c r="H724" s="188"/>
      <c r="I724" s="188"/>
      <c r="J724" s="188"/>
      <c r="K724" s="188"/>
      <c r="L724" s="39"/>
      <c r="M724" s="39"/>
      <c r="N724" s="39"/>
      <c r="O724" s="39"/>
      <c r="P724" s="195"/>
    </row>
    <row r="725" spans="1:16" s="194" customFormat="1" ht="20.25" customHeight="1">
      <c r="A725" s="39"/>
      <c r="B725" s="188"/>
      <c r="C725" s="188"/>
      <c r="D725" s="188"/>
      <c r="E725" s="532"/>
      <c r="F725" s="188"/>
      <c r="G725" s="188"/>
      <c r="H725" s="188"/>
      <c r="I725" s="188"/>
      <c r="J725" s="188"/>
      <c r="K725" s="188"/>
      <c r="L725" s="39"/>
      <c r="M725" s="39"/>
      <c r="N725" s="39"/>
      <c r="O725" s="39"/>
      <c r="P725" s="195"/>
    </row>
    <row r="726" spans="1:16" s="194" customFormat="1" ht="20.25" customHeight="1">
      <c r="A726" s="39"/>
      <c r="B726" s="188"/>
      <c r="C726" s="188"/>
      <c r="D726" s="188"/>
      <c r="E726" s="532"/>
      <c r="F726" s="188"/>
      <c r="G726" s="188"/>
      <c r="H726" s="188"/>
      <c r="I726" s="188"/>
      <c r="J726" s="188"/>
      <c r="K726" s="188"/>
      <c r="L726" s="39"/>
      <c r="M726" s="39"/>
      <c r="N726" s="39"/>
      <c r="O726" s="39"/>
      <c r="P726" s="195"/>
    </row>
    <row r="727" spans="1:16" s="194" customFormat="1" ht="20.25" customHeight="1">
      <c r="A727" s="39"/>
      <c r="B727" s="188"/>
      <c r="C727" s="188"/>
      <c r="D727" s="188"/>
      <c r="E727" s="532"/>
      <c r="F727" s="188"/>
      <c r="G727" s="188"/>
      <c r="H727" s="188"/>
      <c r="I727" s="188"/>
      <c r="J727" s="188"/>
      <c r="K727" s="188"/>
      <c r="L727" s="39"/>
      <c r="M727" s="39"/>
      <c r="N727" s="39"/>
      <c r="O727" s="39"/>
      <c r="P727" s="195"/>
    </row>
    <row r="728" spans="1:16" s="194" customFormat="1" ht="20.25" customHeight="1">
      <c r="A728" s="39"/>
      <c r="B728" s="188"/>
      <c r="C728" s="188"/>
      <c r="D728" s="188"/>
      <c r="E728" s="532"/>
      <c r="F728" s="188"/>
      <c r="G728" s="188"/>
      <c r="H728" s="188"/>
      <c r="I728" s="188"/>
      <c r="J728" s="188"/>
      <c r="K728" s="188"/>
      <c r="L728" s="39"/>
      <c r="M728" s="39"/>
      <c r="N728" s="39"/>
      <c r="O728" s="39"/>
      <c r="P728" s="195"/>
    </row>
    <row r="729" spans="1:16" s="194" customFormat="1" ht="20.25" customHeight="1">
      <c r="A729" s="39"/>
      <c r="B729" s="188"/>
      <c r="C729" s="188"/>
      <c r="D729" s="188"/>
      <c r="E729" s="532"/>
      <c r="F729" s="188"/>
      <c r="G729" s="188"/>
      <c r="H729" s="188"/>
      <c r="I729" s="188"/>
      <c r="J729" s="188"/>
      <c r="K729" s="188"/>
      <c r="L729" s="39"/>
      <c r="M729" s="39"/>
      <c r="N729" s="39"/>
      <c r="O729" s="39"/>
      <c r="P729" s="195"/>
    </row>
    <row r="730" spans="1:16" s="194" customFormat="1" ht="20.25" customHeight="1">
      <c r="A730" s="39"/>
      <c r="B730" s="188"/>
      <c r="C730" s="188"/>
      <c r="D730" s="188"/>
      <c r="E730" s="532"/>
      <c r="F730" s="188"/>
      <c r="G730" s="188"/>
      <c r="H730" s="188"/>
      <c r="I730" s="188"/>
      <c r="J730" s="188"/>
      <c r="K730" s="188"/>
      <c r="L730" s="39"/>
      <c r="M730" s="39"/>
      <c r="N730" s="39"/>
      <c r="O730" s="39"/>
      <c r="P730" s="195"/>
    </row>
    <row r="731" spans="1:16" s="194" customFormat="1" ht="20.25" customHeight="1">
      <c r="A731" s="39"/>
      <c r="B731" s="188"/>
      <c r="C731" s="188"/>
      <c r="D731" s="188"/>
      <c r="E731" s="532"/>
      <c r="F731" s="188"/>
      <c r="G731" s="188"/>
      <c r="H731" s="188"/>
      <c r="I731" s="188"/>
      <c r="J731" s="188"/>
      <c r="K731" s="188"/>
      <c r="L731" s="39"/>
      <c r="M731" s="39"/>
      <c r="N731" s="39"/>
      <c r="O731" s="39"/>
      <c r="P731" s="195"/>
    </row>
    <row r="732" spans="1:16" s="194" customFormat="1" ht="20.25" customHeight="1">
      <c r="A732" s="39"/>
      <c r="B732" s="188"/>
      <c r="C732" s="188"/>
      <c r="D732" s="188"/>
      <c r="E732" s="532"/>
      <c r="F732" s="188"/>
      <c r="G732" s="188"/>
      <c r="H732" s="188"/>
      <c r="I732" s="188"/>
      <c r="J732" s="188"/>
      <c r="K732" s="188"/>
      <c r="L732" s="39"/>
      <c r="M732" s="39"/>
      <c r="N732" s="39"/>
      <c r="O732" s="39"/>
      <c r="P732" s="195"/>
    </row>
    <row r="733" spans="1:16" s="194" customFormat="1" ht="20.25" customHeight="1">
      <c r="A733" s="39"/>
      <c r="B733" s="188"/>
      <c r="C733" s="188"/>
      <c r="D733" s="188"/>
      <c r="E733" s="532"/>
      <c r="F733" s="188"/>
      <c r="G733" s="188"/>
      <c r="H733" s="188"/>
      <c r="I733" s="188"/>
      <c r="J733" s="188"/>
      <c r="K733" s="188"/>
      <c r="L733" s="39"/>
      <c r="M733" s="39"/>
      <c r="N733" s="39"/>
      <c r="O733" s="39"/>
      <c r="P733" s="195"/>
    </row>
    <row r="734" spans="1:16" s="194" customFormat="1" ht="20.25" customHeight="1">
      <c r="A734" s="39"/>
      <c r="B734" s="188"/>
      <c r="C734" s="188"/>
      <c r="D734" s="188"/>
      <c r="E734" s="532"/>
      <c r="F734" s="188"/>
      <c r="G734" s="188"/>
      <c r="H734" s="188"/>
      <c r="I734" s="188"/>
      <c r="J734" s="188"/>
      <c r="K734" s="188"/>
      <c r="L734" s="39"/>
      <c r="M734" s="39"/>
      <c r="N734" s="39"/>
      <c r="O734" s="39"/>
      <c r="P734" s="195"/>
    </row>
    <row r="735" spans="1:16" s="194" customFormat="1" ht="20.25" customHeight="1">
      <c r="A735" s="39"/>
      <c r="B735" s="188"/>
      <c r="C735" s="188"/>
      <c r="D735" s="188"/>
      <c r="E735" s="532"/>
      <c r="F735" s="188"/>
      <c r="G735" s="188"/>
      <c r="H735" s="188"/>
      <c r="I735" s="188"/>
      <c r="J735" s="188"/>
      <c r="K735" s="188"/>
      <c r="L735" s="39"/>
      <c r="M735" s="39"/>
      <c r="N735" s="39"/>
      <c r="O735" s="39"/>
      <c r="P735" s="195"/>
    </row>
    <row r="736" spans="1:16" s="194" customFormat="1" ht="20.25" customHeight="1">
      <c r="A736" s="39"/>
      <c r="B736" s="188"/>
      <c r="C736" s="188"/>
      <c r="D736" s="188"/>
      <c r="E736" s="532"/>
      <c r="F736" s="188"/>
      <c r="G736" s="188"/>
      <c r="H736" s="188"/>
      <c r="I736" s="188"/>
      <c r="J736" s="188"/>
      <c r="K736" s="188"/>
      <c r="L736" s="39"/>
      <c r="M736" s="39"/>
      <c r="N736" s="39"/>
      <c r="O736" s="39"/>
      <c r="P736" s="195"/>
    </row>
    <row r="737" spans="1:16" s="194" customFormat="1" ht="20.25" customHeight="1">
      <c r="A737" s="39"/>
      <c r="B737" s="188"/>
      <c r="C737" s="188"/>
      <c r="D737" s="188"/>
      <c r="E737" s="532"/>
      <c r="F737" s="188"/>
      <c r="G737" s="188"/>
      <c r="H737" s="188"/>
      <c r="I737" s="188"/>
      <c r="J737" s="188"/>
      <c r="K737" s="188"/>
      <c r="L737" s="39"/>
      <c r="M737" s="39"/>
      <c r="N737" s="39"/>
      <c r="O737" s="39"/>
      <c r="P737" s="195"/>
    </row>
    <row r="738" spans="1:16" s="194" customFormat="1" ht="20.25" customHeight="1">
      <c r="A738" s="39"/>
      <c r="B738" s="188"/>
      <c r="C738" s="188"/>
      <c r="D738" s="188"/>
      <c r="E738" s="532"/>
      <c r="F738" s="188"/>
      <c r="G738" s="188"/>
      <c r="H738" s="188"/>
      <c r="I738" s="188"/>
      <c r="J738" s="188"/>
      <c r="K738" s="188"/>
      <c r="L738" s="39"/>
      <c r="M738" s="39"/>
      <c r="N738" s="39"/>
      <c r="O738" s="39"/>
      <c r="P738" s="195"/>
    </row>
    <row r="739" spans="1:16" s="194" customFormat="1" ht="20.25" customHeight="1">
      <c r="A739" s="39"/>
      <c r="B739" s="188"/>
      <c r="C739" s="188"/>
      <c r="D739" s="188"/>
      <c r="E739" s="532"/>
      <c r="F739" s="188"/>
      <c r="G739" s="188"/>
      <c r="H739" s="188"/>
      <c r="I739" s="188"/>
      <c r="J739" s="188"/>
      <c r="K739" s="188"/>
      <c r="L739" s="39"/>
      <c r="M739" s="39"/>
      <c r="N739" s="39"/>
      <c r="O739" s="39"/>
      <c r="P739" s="195"/>
    </row>
    <row r="740" spans="1:16" s="194" customFormat="1" ht="20.25" customHeight="1">
      <c r="A740" s="39"/>
      <c r="B740" s="188"/>
      <c r="C740" s="188"/>
      <c r="D740" s="188"/>
      <c r="E740" s="532"/>
      <c r="F740" s="188"/>
      <c r="G740" s="188"/>
      <c r="H740" s="188"/>
      <c r="I740" s="188"/>
      <c r="J740" s="188"/>
      <c r="K740" s="188"/>
      <c r="L740" s="39"/>
      <c r="M740" s="39"/>
      <c r="N740" s="39"/>
      <c r="O740" s="39"/>
      <c r="P740" s="195"/>
    </row>
    <row r="741" spans="1:16" s="194" customFormat="1" ht="20.25" customHeight="1">
      <c r="A741" s="39"/>
      <c r="B741" s="188"/>
      <c r="C741" s="188"/>
      <c r="D741" s="188"/>
      <c r="E741" s="532"/>
      <c r="F741" s="188"/>
      <c r="G741" s="188"/>
      <c r="H741" s="188"/>
      <c r="I741" s="188"/>
      <c r="J741" s="188"/>
      <c r="K741" s="188"/>
      <c r="L741" s="39"/>
      <c r="M741" s="39"/>
      <c r="N741" s="39"/>
      <c r="O741" s="39"/>
      <c r="P741" s="195"/>
    </row>
    <row r="742" spans="1:16" s="194" customFormat="1" ht="20.25" customHeight="1">
      <c r="A742" s="39"/>
      <c r="B742" s="188"/>
      <c r="C742" s="188"/>
      <c r="D742" s="188"/>
      <c r="E742" s="532"/>
      <c r="F742" s="188"/>
      <c r="G742" s="188"/>
      <c r="H742" s="188"/>
      <c r="I742" s="188"/>
      <c r="J742" s="188"/>
      <c r="K742" s="188"/>
      <c r="L742" s="39"/>
      <c r="M742" s="39"/>
      <c r="N742" s="39"/>
      <c r="O742" s="39"/>
      <c r="P742" s="195"/>
    </row>
    <row r="743" spans="1:16" s="194" customFormat="1" ht="20.25" customHeight="1">
      <c r="A743" s="39"/>
      <c r="B743" s="188"/>
      <c r="C743" s="188"/>
      <c r="D743" s="188"/>
      <c r="E743" s="532"/>
      <c r="F743" s="188"/>
      <c r="G743" s="188"/>
      <c r="H743" s="188"/>
      <c r="I743" s="188"/>
      <c r="J743" s="188"/>
      <c r="K743" s="188"/>
      <c r="L743" s="39"/>
      <c r="M743" s="39"/>
      <c r="N743" s="39"/>
      <c r="O743" s="39"/>
      <c r="P743" s="195"/>
    </row>
    <row r="744" spans="1:16" s="194" customFormat="1" ht="20.25" customHeight="1">
      <c r="A744" s="39"/>
      <c r="B744" s="188"/>
      <c r="C744" s="188"/>
      <c r="D744" s="188"/>
      <c r="E744" s="532"/>
      <c r="F744" s="188"/>
      <c r="G744" s="188"/>
      <c r="H744" s="188"/>
      <c r="I744" s="188"/>
      <c r="J744" s="188"/>
      <c r="K744" s="188"/>
      <c r="L744" s="39"/>
      <c r="M744" s="39"/>
      <c r="N744" s="39"/>
      <c r="O744" s="39"/>
      <c r="P744" s="195"/>
    </row>
    <row r="745" spans="1:16" s="194" customFormat="1" ht="20.25" customHeight="1">
      <c r="A745" s="39"/>
      <c r="B745" s="188"/>
      <c r="C745" s="188"/>
      <c r="D745" s="188"/>
      <c r="E745" s="532"/>
      <c r="F745" s="188"/>
      <c r="G745" s="188"/>
      <c r="H745" s="188"/>
      <c r="I745" s="188"/>
      <c r="J745" s="188"/>
      <c r="K745" s="188"/>
      <c r="L745" s="39"/>
      <c r="M745" s="39"/>
      <c r="N745" s="39"/>
      <c r="O745" s="39"/>
      <c r="P745" s="195"/>
    </row>
    <row r="746" spans="1:16" s="194" customFormat="1" ht="20.25" customHeight="1">
      <c r="A746" s="39"/>
      <c r="B746" s="188"/>
      <c r="C746" s="188"/>
      <c r="D746" s="188"/>
      <c r="E746" s="532"/>
      <c r="F746" s="188"/>
      <c r="G746" s="188"/>
      <c r="H746" s="188"/>
      <c r="I746" s="188"/>
      <c r="J746" s="188"/>
      <c r="K746" s="188"/>
      <c r="L746" s="39"/>
      <c r="M746" s="39"/>
      <c r="N746" s="39"/>
      <c r="O746" s="39"/>
      <c r="P746" s="195"/>
    </row>
    <row r="747" spans="1:16" s="194" customFormat="1" ht="20.25" customHeight="1">
      <c r="A747" s="39"/>
      <c r="B747" s="188"/>
      <c r="C747" s="188"/>
      <c r="D747" s="188"/>
      <c r="E747" s="532"/>
      <c r="F747" s="188"/>
      <c r="G747" s="188"/>
      <c r="H747" s="188"/>
      <c r="I747" s="188"/>
      <c r="J747" s="188"/>
      <c r="K747" s="188"/>
      <c r="L747" s="39"/>
      <c r="M747" s="39"/>
      <c r="N747" s="39"/>
      <c r="O747" s="39"/>
      <c r="P747" s="195"/>
    </row>
    <row r="748" spans="1:16" s="194" customFormat="1" ht="20.25" customHeight="1">
      <c r="A748" s="39"/>
      <c r="B748" s="188"/>
      <c r="C748" s="188"/>
      <c r="D748" s="188"/>
      <c r="E748" s="532"/>
      <c r="F748" s="188"/>
      <c r="G748" s="188"/>
      <c r="H748" s="188"/>
      <c r="I748" s="188"/>
      <c r="J748" s="188"/>
      <c r="K748" s="188"/>
      <c r="L748" s="39"/>
      <c r="M748" s="39"/>
      <c r="N748" s="39"/>
      <c r="O748" s="39"/>
      <c r="P748" s="195"/>
    </row>
    <row r="749" spans="1:16" s="194" customFormat="1" ht="20.25" customHeight="1">
      <c r="A749" s="39"/>
      <c r="B749" s="188"/>
      <c r="C749" s="188"/>
      <c r="D749" s="188"/>
      <c r="E749" s="532"/>
      <c r="F749" s="188"/>
      <c r="G749" s="188"/>
      <c r="H749" s="188"/>
      <c r="I749" s="188"/>
      <c r="J749" s="188"/>
      <c r="K749" s="188"/>
      <c r="L749" s="39"/>
      <c r="M749" s="39"/>
      <c r="N749" s="39"/>
      <c r="O749" s="39"/>
      <c r="P749" s="195"/>
    </row>
    <row r="750" spans="1:16" s="194" customFormat="1" ht="20.25" customHeight="1">
      <c r="A750" s="39"/>
      <c r="B750" s="188"/>
      <c r="C750" s="188"/>
      <c r="D750" s="188"/>
      <c r="E750" s="532"/>
      <c r="F750" s="188"/>
      <c r="G750" s="188"/>
      <c r="H750" s="188"/>
      <c r="I750" s="188"/>
      <c r="J750" s="188"/>
      <c r="K750" s="188"/>
      <c r="L750" s="39"/>
      <c r="M750" s="39"/>
      <c r="N750" s="39"/>
      <c r="O750" s="39"/>
      <c r="P750" s="195"/>
    </row>
    <row r="751" spans="1:16" s="194" customFormat="1" ht="20.25" customHeight="1">
      <c r="A751" s="39"/>
      <c r="B751" s="188"/>
      <c r="C751" s="188"/>
      <c r="D751" s="188"/>
      <c r="E751" s="532"/>
      <c r="F751" s="188"/>
      <c r="G751" s="188"/>
      <c r="H751" s="188"/>
      <c r="I751" s="188"/>
      <c r="J751" s="188"/>
      <c r="K751" s="188"/>
      <c r="L751" s="39"/>
      <c r="M751" s="39"/>
      <c r="N751" s="39"/>
      <c r="O751" s="39"/>
      <c r="P751" s="195"/>
    </row>
    <row r="752" spans="1:16" s="194" customFormat="1" ht="20.25" customHeight="1">
      <c r="A752" s="39"/>
      <c r="B752" s="188"/>
      <c r="C752" s="188"/>
      <c r="D752" s="188"/>
      <c r="E752" s="532"/>
      <c r="F752" s="188"/>
      <c r="G752" s="188"/>
      <c r="H752" s="188"/>
      <c r="I752" s="188"/>
      <c r="J752" s="188"/>
      <c r="K752" s="188"/>
      <c r="L752" s="39"/>
      <c r="M752" s="39"/>
      <c r="N752" s="39"/>
      <c r="O752" s="39"/>
      <c r="P752" s="195"/>
    </row>
    <row r="753" spans="1:16" s="194" customFormat="1" ht="20.25" customHeight="1">
      <c r="A753" s="39"/>
      <c r="B753" s="188"/>
      <c r="C753" s="188"/>
      <c r="D753" s="188"/>
      <c r="E753" s="532"/>
      <c r="F753" s="188"/>
      <c r="G753" s="188"/>
      <c r="H753" s="188"/>
      <c r="I753" s="188"/>
      <c r="J753" s="188"/>
      <c r="K753" s="188"/>
      <c r="L753" s="39"/>
      <c r="M753" s="39"/>
      <c r="N753" s="39"/>
      <c r="O753" s="39"/>
      <c r="P753" s="195"/>
    </row>
    <row r="754" spans="1:16" s="194" customFormat="1" ht="20.25" customHeight="1">
      <c r="A754" s="39"/>
      <c r="B754" s="188"/>
      <c r="C754" s="188"/>
      <c r="D754" s="188"/>
      <c r="E754" s="532"/>
      <c r="F754" s="188"/>
      <c r="G754" s="188"/>
      <c r="H754" s="188"/>
      <c r="I754" s="188"/>
      <c r="J754" s="188"/>
      <c r="K754" s="188"/>
      <c r="L754" s="39"/>
      <c r="M754" s="39"/>
      <c r="N754" s="39"/>
      <c r="O754" s="39"/>
      <c r="P754" s="195"/>
    </row>
    <row r="755" spans="1:16" s="194" customFormat="1" ht="20.25" customHeight="1">
      <c r="A755" s="39"/>
      <c r="B755" s="188"/>
      <c r="C755" s="188"/>
      <c r="D755" s="188"/>
      <c r="E755" s="532"/>
      <c r="F755" s="188"/>
      <c r="G755" s="188"/>
      <c r="H755" s="188"/>
      <c r="I755" s="188"/>
      <c r="J755" s="188"/>
      <c r="K755" s="188"/>
      <c r="L755" s="39"/>
      <c r="M755" s="39"/>
      <c r="N755" s="39"/>
      <c r="O755" s="39"/>
      <c r="P755" s="195"/>
    </row>
    <row r="756" spans="1:16" s="194" customFormat="1" ht="20.25" customHeight="1">
      <c r="A756" s="39"/>
      <c r="B756" s="188"/>
      <c r="C756" s="188"/>
      <c r="D756" s="188"/>
      <c r="E756" s="532"/>
      <c r="F756" s="188"/>
      <c r="G756" s="188"/>
      <c r="H756" s="188"/>
      <c r="I756" s="188"/>
      <c r="J756" s="188"/>
      <c r="K756" s="188"/>
      <c r="L756" s="39"/>
      <c r="M756" s="39"/>
      <c r="N756" s="39"/>
      <c r="O756" s="39"/>
      <c r="P756" s="195"/>
    </row>
    <row r="757" spans="1:16" s="194" customFormat="1" ht="20.25" customHeight="1">
      <c r="A757" s="39"/>
      <c r="B757" s="188"/>
      <c r="C757" s="188"/>
      <c r="D757" s="188"/>
      <c r="E757" s="532"/>
      <c r="F757" s="188"/>
      <c r="G757" s="188"/>
      <c r="H757" s="188"/>
      <c r="I757" s="188"/>
      <c r="J757" s="188"/>
      <c r="K757" s="188"/>
      <c r="L757" s="39"/>
      <c r="M757" s="39"/>
      <c r="N757" s="39"/>
      <c r="O757" s="39"/>
      <c r="P757" s="195"/>
    </row>
    <row r="758" spans="1:16" s="194" customFormat="1" ht="20.25" customHeight="1">
      <c r="A758" s="39"/>
      <c r="B758" s="188"/>
      <c r="C758" s="188"/>
      <c r="D758" s="188"/>
      <c r="E758" s="532"/>
      <c r="F758" s="188"/>
      <c r="G758" s="188"/>
      <c r="H758" s="188"/>
      <c r="I758" s="188"/>
      <c r="J758" s="188"/>
      <c r="K758" s="188"/>
      <c r="L758" s="39"/>
      <c r="M758" s="39"/>
      <c r="N758" s="39"/>
      <c r="O758" s="39"/>
      <c r="P758" s="195"/>
    </row>
    <row r="759" spans="1:16" s="194" customFormat="1" ht="20.25" customHeight="1">
      <c r="A759" s="39"/>
      <c r="B759" s="188"/>
      <c r="C759" s="188"/>
      <c r="D759" s="188"/>
      <c r="E759" s="532"/>
      <c r="F759" s="188"/>
      <c r="G759" s="188"/>
      <c r="H759" s="188"/>
      <c r="I759" s="188"/>
      <c r="J759" s="188"/>
      <c r="K759" s="188"/>
      <c r="L759" s="39"/>
      <c r="M759" s="39"/>
      <c r="N759" s="39"/>
      <c r="O759" s="39"/>
      <c r="P759" s="195"/>
    </row>
    <row r="760" spans="1:16" s="194" customFormat="1" ht="20.25" customHeight="1">
      <c r="A760" s="39"/>
      <c r="B760" s="188"/>
      <c r="C760" s="188"/>
      <c r="D760" s="188"/>
      <c r="E760" s="532"/>
      <c r="F760" s="188"/>
      <c r="G760" s="188"/>
      <c r="H760" s="188"/>
      <c r="I760" s="188"/>
      <c r="J760" s="188"/>
      <c r="K760" s="188"/>
      <c r="L760" s="39"/>
      <c r="M760" s="39"/>
      <c r="N760" s="39"/>
      <c r="O760" s="39"/>
      <c r="P760" s="195"/>
    </row>
    <row r="761" spans="1:16" s="194" customFormat="1" ht="20.25" customHeight="1">
      <c r="A761" s="39"/>
      <c r="B761" s="188"/>
      <c r="C761" s="188"/>
      <c r="D761" s="188"/>
      <c r="E761" s="532"/>
      <c r="F761" s="188"/>
      <c r="G761" s="188"/>
      <c r="H761" s="188"/>
      <c r="I761" s="188"/>
      <c r="J761" s="188"/>
      <c r="K761" s="188"/>
      <c r="L761" s="39"/>
      <c r="M761" s="39"/>
      <c r="N761" s="39"/>
      <c r="O761" s="39"/>
      <c r="P761" s="195"/>
    </row>
    <row r="762" spans="1:16" s="194" customFormat="1" ht="20.25" customHeight="1">
      <c r="A762" s="39"/>
      <c r="B762" s="188"/>
      <c r="C762" s="188"/>
      <c r="D762" s="188"/>
      <c r="E762" s="532"/>
      <c r="F762" s="188"/>
      <c r="G762" s="188"/>
      <c r="H762" s="188"/>
      <c r="I762" s="188"/>
      <c r="J762" s="188"/>
      <c r="K762" s="188"/>
      <c r="L762" s="39"/>
      <c r="M762" s="39"/>
      <c r="N762" s="39"/>
      <c r="O762" s="39"/>
      <c r="P762" s="195"/>
    </row>
    <row r="763" spans="1:16" s="194" customFormat="1" ht="20.25" customHeight="1">
      <c r="A763" s="39"/>
      <c r="B763" s="188"/>
      <c r="C763" s="188"/>
      <c r="D763" s="188"/>
      <c r="E763" s="532"/>
      <c r="F763" s="188"/>
      <c r="G763" s="188"/>
      <c r="H763" s="188"/>
      <c r="I763" s="188"/>
      <c r="J763" s="188"/>
      <c r="K763" s="188"/>
      <c r="L763" s="39"/>
      <c r="M763" s="39"/>
      <c r="N763" s="39"/>
      <c r="O763" s="39"/>
      <c r="P763" s="195"/>
    </row>
    <row r="764" spans="1:16" s="194" customFormat="1" ht="20.25" customHeight="1">
      <c r="A764" s="39"/>
      <c r="B764" s="188"/>
      <c r="C764" s="188"/>
      <c r="D764" s="188"/>
      <c r="E764" s="532"/>
      <c r="F764" s="188"/>
      <c r="G764" s="188"/>
      <c r="H764" s="188"/>
      <c r="I764" s="188"/>
      <c r="J764" s="188"/>
      <c r="K764" s="188"/>
      <c r="L764" s="39"/>
      <c r="M764" s="39"/>
      <c r="N764" s="39"/>
      <c r="O764" s="39"/>
      <c r="P764" s="195"/>
    </row>
    <row r="765" spans="1:16" s="194" customFormat="1" ht="20.25" customHeight="1">
      <c r="A765" s="39"/>
      <c r="B765" s="188"/>
      <c r="C765" s="188"/>
      <c r="D765" s="188"/>
      <c r="E765" s="532"/>
      <c r="F765" s="188"/>
      <c r="G765" s="188"/>
      <c r="H765" s="188"/>
      <c r="I765" s="188"/>
      <c r="J765" s="188"/>
      <c r="K765" s="188"/>
      <c r="L765" s="39"/>
      <c r="M765" s="39"/>
      <c r="N765" s="39"/>
      <c r="O765" s="39"/>
      <c r="P765" s="195"/>
    </row>
    <row r="766" spans="1:16" s="194" customFormat="1" ht="20.25" customHeight="1">
      <c r="A766" s="39"/>
      <c r="B766" s="188"/>
      <c r="C766" s="188"/>
      <c r="D766" s="188"/>
      <c r="E766" s="532"/>
      <c r="F766" s="188"/>
      <c r="G766" s="188"/>
      <c r="H766" s="188"/>
      <c r="I766" s="188"/>
      <c r="J766" s="188"/>
      <c r="K766" s="188"/>
      <c r="L766" s="39"/>
      <c r="M766" s="39"/>
      <c r="N766" s="39"/>
      <c r="O766" s="39"/>
      <c r="P766" s="195"/>
    </row>
    <row r="767" spans="1:16" s="194" customFormat="1" ht="20.25" customHeight="1">
      <c r="A767" s="39"/>
      <c r="B767" s="188"/>
      <c r="C767" s="188"/>
      <c r="D767" s="188"/>
      <c r="E767" s="532"/>
      <c r="F767" s="188"/>
      <c r="G767" s="188"/>
      <c r="H767" s="188"/>
      <c r="I767" s="188"/>
      <c r="J767" s="188"/>
      <c r="K767" s="188"/>
      <c r="L767" s="39"/>
      <c r="M767" s="39"/>
      <c r="N767" s="39"/>
      <c r="O767" s="39"/>
      <c r="P767" s="195"/>
    </row>
    <row r="768" spans="1:16" s="194" customFormat="1" ht="20.25" customHeight="1">
      <c r="A768" s="39"/>
      <c r="B768" s="188"/>
      <c r="C768" s="188"/>
      <c r="D768" s="188"/>
      <c r="E768" s="532"/>
      <c r="F768" s="188"/>
      <c r="G768" s="188"/>
      <c r="H768" s="188"/>
      <c r="I768" s="188"/>
      <c r="J768" s="188"/>
      <c r="K768" s="188"/>
      <c r="L768" s="39"/>
      <c r="M768" s="39"/>
      <c r="N768" s="39"/>
      <c r="O768" s="39"/>
      <c r="P768" s="195"/>
    </row>
    <row r="769" spans="1:16" s="194" customFormat="1" ht="20.25" customHeight="1">
      <c r="A769" s="39"/>
      <c r="B769" s="188"/>
      <c r="C769" s="188"/>
      <c r="D769" s="188"/>
      <c r="E769" s="532"/>
      <c r="F769" s="188"/>
      <c r="G769" s="188"/>
      <c r="H769" s="188"/>
      <c r="I769" s="188"/>
      <c r="J769" s="188"/>
      <c r="K769" s="188"/>
      <c r="L769" s="39"/>
      <c r="M769" s="39"/>
      <c r="N769" s="39"/>
      <c r="O769" s="39"/>
      <c r="P769" s="195"/>
    </row>
    <row r="770" spans="1:16" s="194" customFormat="1" ht="20.25" customHeight="1">
      <c r="A770" s="39"/>
      <c r="B770" s="188"/>
      <c r="C770" s="188"/>
      <c r="D770" s="188"/>
      <c r="E770" s="532"/>
      <c r="F770" s="188"/>
      <c r="G770" s="188"/>
      <c r="H770" s="188"/>
      <c r="I770" s="188"/>
      <c r="J770" s="188"/>
      <c r="K770" s="188"/>
      <c r="L770" s="39"/>
      <c r="M770" s="39"/>
      <c r="N770" s="39"/>
      <c r="O770" s="39"/>
      <c r="P770" s="195"/>
    </row>
    <row r="771" spans="1:16" s="194" customFormat="1" ht="20.25" customHeight="1">
      <c r="A771" s="39"/>
      <c r="B771" s="188"/>
      <c r="C771" s="188"/>
      <c r="D771" s="188"/>
      <c r="E771" s="532"/>
      <c r="F771" s="188"/>
      <c r="G771" s="188"/>
      <c r="H771" s="188"/>
      <c r="I771" s="188"/>
      <c r="J771" s="188"/>
      <c r="K771" s="188"/>
      <c r="L771" s="39"/>
      <c r="M771" s="39"/>
      <c r="N771" s="39"/>
      <c r="O771" s="39"/>
      <c r="P771" s="195"/>
    </row>
    <row r="772" spans="1:16" s="194" customFormat="1" ht="20.25" customHeight="1">
      <c r="A772" s="39"/>
      <c r="B772" s="188"/>
      <c r="C772" s="188"/>
      <c r="D772" s="188"/>
      <c r="E772" s="532"/>
      <c r="F772" s="188"/>
      <c r="G772" s="188"/>
      <c r="H772" s="188"/>
      <c r="I772" s="188"/>
      <c r="J772" s="188"/>
      <c r="K772" s="188"/>
      <c r="L772" s="39"/>
      <c r="M772" s="39"/>
      <c r="N772" s="39"/>
      <c r="O772" s="39"/>
      <c r="P772" s="195"/>
    </row>
    <row r="773" spans="1:16" s="194" customFormat="1" ht="20.25" customHeight="1">
      <c r="A773" s="39"/>
      <c r="B773" s="188"/>
      <c r="C773" s="188"/>
      <c r="D773" s="188"/>
      <c r="E773" s="532"/>
      <c r="F773" s="188"/>
      <c r="G773" s="188"/>
      <c r="H773" s="188"/>
      <c r="I773" s="188"/>
      <c r="J773" s="188"/>
      <c r="K773" s="188"/>
      <c r="L773" s="39"/>
      <c r="M773" s="39"/>
      <c r="N773" s="39"/>
      <c r="O773" s="39"/>
      <c r="P773" s="195"/>
    </row>
    <row r="774" spans="1:16" s="194" customFormat="1" ht="20.25" customHeight="1">
      <c r="A774" s="39"/>
      <c r="B774" s="188"/>
      <c r="C774" s="188"/>
      <c r="D774" s="188"/>
      <c r="E774" s="532"/>
      <c r="F774" s="188"/>
      <c r="G774" s="188"/>
      <c r="H774" s="188"/>
      <c r="I774" s="188"/>
      <c r="J774" s="188"/>
      <c r="K774" s="188"/>
      <c r="L774" s="39"/>
      <c r="M774" s="39"/>
      <c r="N774" s="39"/>
      <c r="O774" s="39"/>
      <c r="P774" s="195"/>
    </row>
    <row r="775" spans="1:16" s="194" customFormat="1" ht="20.25" customHeight="1">
      <c r="A775" s="39"/>
      <c r="B775" s="188"/>
      <c r="C775" s="188"/>
      <c r="D775" s="188"/>
      <c r="E775" s="532"/>
      <c r="F775" s="188"/>
      <c r="G775" s="188"/>
      <c r="H775" s="188"/>
      <c r="I775" s="188"/>
      <c r="J775" s="188"/>
      <c r="K775" s="188"/>
      <c r="L775" s="39"/>
      <c r="M775" s="39"/>
      <c r="N775" s="39"/>
      <c r="O775" s="39"/>
      <c r="P775" s="195"/>
    </row>
    <row r="776" spans="1:16" s="194" customFormat="1" ht="20.25" customHeight="1">
      <c r="A776" s="39"/>
      <c r="B776" s="188"/>
      <c r="C776" s="188"/>
      <c r="D776" s="188"/>
      <c r="E776" s="532"/>
      <c r="F776" s="188"/>
      <c r="G776" s="188"/>
      <c r="H776" s="188"/>
      <c r="I776" s="188"/>
      <c r="J776" s="188"/>
      <c r="K776" s="188"/>
      <c r="L776" s="39"/>
      <c r="M776" s="39"/>
      <c r="N776" s="39"/>
      <c r="O776" s="39"/>
      <c r="P776" s="195"/>
    </row>
    <row r="777" spans="1:16" s="194" customFormat="1" ht="20.25" customHeight="1">
      <c r="A777" s="39"/>
      <c r="B777" s="188"/>
      <c r="C777" s="188"/>
      <c r="D777" s="188"/>
      <c r="E777" s="532"/>
      <c r="F777" s="188"/>
      <c r="G777" s="188"/>
      <c r="H777" s="188"/>
      <c r="I777" s="188"/>
      <c r="J777" s="188"/>
      <c r="K777" s="188"/>
      <c r="L777" s="39"/>
      <c r="M777" s="39"/>
      <c r="N777" s="39"/>
      <c r="O777" s="39"/>
      <c r="P777" s="195"/>
    </row>
    <row r="778" spans="1:16" s="194" customFormat="1" ht="20.25" customHeight="1">
      <c r="A778" s="39"/>
      <c r="B778" s="188"/>
      <c r="C778" s="188"/>
      <c r="D778" s="188"/>
      <c r="E778" s="532"/>
      <c r="F778" s="188"/>
      <c r="G778" s="188"/>
      <c r="H778" s="188"/>
      <c r="I778" s="188"/>
      <c r="J778" s="188"/>
      <c r="K778" s="188"/>
      <c r="L778" s="39"/>
      <c r="M778" s="39"/>
      <c r="N778" s="39"/>
      <c r="O778" s="39"/>
      <c r="P778" s="195"/>
    </row>
    <row r="779" spans="1:16" s="194" customFormat="1" ht="20.25" customHeight="1">
      <c r="A779" s="39"/>
      <c r="B779" s="188"/>
      <c r="C779" s="188"/>
      <c r="D779" s="188"/>
      <c r="E779" s="532"/>
      <c r="F779" s="188"/>
      <c r="G779" s="188"/>
      <c r="H779" s="188"/>
      <c r="I779" s="188"/>
      <c r="J779" s="188"/>
      <c r="K779" s="188"/>
      <c r="L779" s="39"/>
      <c r="M779" s="39"/>
      <c r="N779" s="39"/>
      <c r="O779" s="39"/>
      <c r="P779" s="195"/>
    </row>
    <row r="780" spans="1:16" s="194" customFormat="1" ht="20.25" customHeight="1">
      <c r="A780" s="39"/>
      <c r="B780" s="188"/>
      <c r="C780" s="188"/>
      <c r="D780" s="188"/>
      <c r="E780" s="532"/>
      <c r="F780" s="188"/>
      <c r="G780" s="188"/>
      <c r="H780" s="188"/>
      <c r="I780" s="188"/>
      <c r="J780" s="188"/>
      <c r="K780" s="188"/>
      <c r="L780" s="39"/>
      <c r="M780" s="39"/>
      <c r="N780" s="39"/>
      <c r="O780" s="39"/>
      <c r="P780" s="195"/>
    </row>
    <row r="781" spans="1:16" s="194" customFormat="1" ht="20.25" customHeight="1">
      <c r="A781" s="39"/>
      <c r="B781" s="188"/>
      <c r="C781" s="188"/>
      <c r="D781" s="188"/>
      <c r="E781" s="532"/>
      <c r="F781" s="188"/>
      <c r="G781" s="188"/>
      <c r="H781" s="188"/>
      <c r="I781" s="188"/>
      <c r="J781" s="188"/>
      <c r="K781" s="188"/>
      <c r="L781" s="39"/>
      <c r="M781" s="39"/>
      <c r="N781" s="39"/>
      <c r="O781" s="39"/>
      <c r="P781" s="195"/>
    </row>
    <row r="782" spans="1:16" s="194" customFormat="1" ht="20.25" customHeight="1">
      <c r="A782" s="39"/>
      <c r="B782" s="188"/>
      <c r="C782" s="188"/>
      <c r="D782" s="188"/>
      <c r="E782" s="532"/>
      <c r="F782" s="188"/>
      <c r="G782" s="188"/>
      <c r="H782" s="188"/>
      <c r="I782" s="188"/>
      <c r="J782" s="188"/>
      <c r="K782" s="188"/>
      <c r="L782" s="39"/>
      <c r="M782" s="39"/>
      <c r="N782" s="39"/>
      <c r="O782" s="39"/>
      <c r="P782" s="195"/>
    </row>
    <row r="783" spans="1:16" s="194" customFormat="1" ht="20.25" customHeight="1">
      <c r="A783" s="39"/>
      <c r="B783" s="188"/>
      <c r="C783" s="188"/>
      <c r="D783" s="188"/>
      <c r="E783" s="532"/>
      <c r="F783" s="188"/>
      <c r="G783" s="188"/>
      <c r="H783" s="188"/>
      <c r="I783" s="188"/>
      <c r="J783" s="188"/>
      <c r="K783" s="188"/>
      <c r="L783" s="39"/>
      <c r="M783" s="39"/>
      <c r="N783" s="39"/>
      <c r="O783" s="39"/>
      <c r="P783" s="195"/>
    </row>
    <row r="784" spans="1:16" s="194" customFormat="1" ht="20.25" customHeight="1">
      <c r="A784" s="39"/>
      <c r="B784" s="188"/>
      <c r="C784" s="188"/>
      <c r="D784" s="188"/>
      <c r="E784" s="532"/>
      <c r="F784" s="188"/>
      <c r="G784" s="188"/>
      <c r="H784" s="188"/>
      <c r="I784" s="188"/>
      <c r="J784" s="188"/>
      <c r="K784" s="188"/>
      <c r="L784" s="39"/>
      <c r="M784" s="39"/>
      <c r="N784" s="39"/>
      <c r="O784" s="39"/>
      <c r="P784" s="195"/>
    </row>
    <row r="785" spans="1:16" s="194" customFormat="1" ht="20.25" customHeight="1">
      <c r="A785" s="39"/>
      <c r="B785" s="188"/>
      <c r="C785" s="188"/>
      <c r="D785" s="188"/>
      <c r="E785" s="532"/>
      <c r="F785" s="188"/>
      <c r="G785" s="188"/>
      <c r="H785" s="188"/>
      <c r="I785" s="188"/>
      <c r="J785" s="188"/>
      <c r="K785" s="188"/>
      <c r="L785" s="39"/>
      <c r="M785" s="39"/>
      <c r="N785" s="39"/>
      <c r="O785" s="39"/>
      <c r="P785" s="195"/>
    </row>
    <row r="786" spans="1:16" s="194" customFormat="1" ht="20.25" customHeight="1">
      <c r="A786" s="39"/>
      <c r="B786" s="188"/>
      <c r="C786" s="188"/>
      <c r="D786" s="188"/>
      <c r="E786" s="532"/>
      <c r="F786" s="188"/>
      <c r="G786" s="188"/>
      <c r="H786" s="188"/>
      <c r="I786" s="188"/>
      <c r="J786" s="188"/>
      <c r="K786" s="188"/>
      <c r="L786" s="39"/>
      <c r="M786" s="39"/>
      <c r="N786" s="39"/>
      <c r="O786" s="39"/>
      <c r="P786" s="195"/>
    </row>
    <row r="787" spans="1:16" s="194" customFormat="1" ht="20.25" customHeight="1">
      <c r="A787" s="39"/>
      <c r="B787" s="188"/>
      <c r="C787" s="188"/>
      <c r="D787" s="188"/>
      <c r="E787" s="532"/>
      <c r="F787" s="188"/>
      <c r="G787" s="188"/>
      <c r="H787" s="188"/>
      <c r="I787" s="188"/>
      <c r="J787" s="188"/>
      <c r="K787" s="188"/>
      <c r="L787" s="39"/>
      <c r="M787" s="39"/>
      <c r="N787" s="39"/>
      <c r="O787" s="39"/>
      <c r="P787" s="195"/>
    </row>
    <row r="788" spans="1:16" s="194" customFormat="1" ht="20.25" customHeight="1">
      <c r="A788" s="39"/>
      <c r="B788" s="188"/>
      <c r="C788" s="188"/>
      <c r="D788" s="188"/>
      <c r="E788" s="532"/>
      <c r="F788" s="188"/>
      <c r="G788" s="188"/>
      <c r="H788" s="188"/>
      <c r="I788" s="188"/>
      <c r="J788" s="188"/>
      <c r="K788" s="188"/>
      <c r="L788" s="39"/>
      <c r="M788" s="39"/>
      <c r="N788" s="39"/>
      <c r="O788" s="39"/>
      <c r="P788" s="195"/>
    </row>
    <row r="789" spans="1:16" s="194" customFormat="1" ht="20.25" customHeight="1">
      <c r="A789" s="39"/>
      <c r="B789" s="188"/>
      <c r="C789" s="188"/>
      <c r="D789" s="188"/>
      <c r="E789" s="532"/>
      <c r="F789" s="188"/>
      <c r="G789" s="188"/>
      <c r="H789" s="188"/>
      <c r="I789" s="188"/>
      <c r="J789" s="188"/>
      <c r="K789" s="188"/>
      <c r="L789" s="39"/>
      <c r="M789" s="39"/>
      <c r="N789" s="39"/>
      <c r="O789" s="39"/>
      <c r="P789" s="195"/>
    </row>
    <row r="790" spans="1:16" s="194" customFormat="1" ht="20.25" customHeight="1">
      <c r="A790" s="39"/>
      <c r="B790" s="188"/>
      <c r="C790" s="188"/>
      <c r="D790" s="188"/>
      <c r="E790" s="532"/>
      <c r="F790" s="188"/>
      <c r="G790" s="188"/>
      <c r="H790" s="188"/>
      <c r="I790" s="188"/>
      <c r="J790" s="188"/>
      <c r="K790" s="188"/>
      <c r="L790" s="39"/>
      <c r="M790" s="39"/>
      <c r="N790" s="39"/>
      <c r="O790" s="39"/>
      <c r="P790" s="195"/>
    </row>
    <row r="791" spans="1:16" s="194" customFormat="1" ht="20.25" customHeight="1">
      <c r="A791" s="39"/>
      <c r="B791" s="188"/>
      <c r="C791" s="188"/>
      <c r="D791" s="188"/>
      <c r="E791" s="532"/>
      <c r="F791" s="188"/>
      <c r="G791" s="188"/>
      <c r="H791" s="188"/>
      <c r="I791" s="188"/>
      <c r="J791" s="188"/>
      <c r="K791" s="188"/>
      <c r="L791" s="39"/>
      <c r="M791" s="39"/>
      <c r="N791" s="39"/>
      <c r="O791" s="39"/>
      <c r="P791" s="195"/>
    </row>
    <row r="792" spans="1:16" s="194" customFormat="1" ht="20.25" customHeight="1">
      <c r="A792" s="39"/>
      <c r="B792" s="188"/>
      <c r="C792" s="188"/>
      <c r="D792" s="188"/>
      <c r="E792" s="532"/>
      <c r="F792" s="188"/>
      <c r="G792" s="188"/>
      <c r="H792" s="188"/>
      <c r="I792" s="188"/>
      <c r="J792" s="188"/>
      <c r="K792" s="188"/>
      <c r="L792" s="39"/>
      <c r="M792" s="39"/>
      <c r="N792" s="39"/>
      <c r="O792" s="39"/>
      <c r="P792" s="195"/>
    </row>
    <row r="793" spans="1:16" s="194" customFormat="1" ht="20.25" customHeight="1">
      <c r="A793" s="39"/>
      <c r="B793" s="188"/>
      <c r="C793" s="188"/>
      <c r="D793" s="188"/>
      <c r="E793" s="532"/>
      <c r="F793" s="188"/>
      <c r="G793" s="188"/>
      <c r="H793" s="188"/>
      <c r="I793" s="188"/>
      <c r="J793" s="188"/>
      <c r="K793" s="188"/>
      <c r="L793" s="39"/>
      <c r="M793" s="39"/>
      <c r="N793" s="39"/>
      <c r="O793" s="39"/>
      <c r="P793" s="195"/>
    </row>
    <row r="794" spans="1:16" s="194" customFormat="1" ht="20.25" customHeight="1">
      <c r="A794" s="39"/>
      <c r="B794" s="188"/>
      <c r="C794" s="188"/>
      <c r="D794" s="188"/>
      <c r="E794" s="532"/>
      <c r="F794" s="188"/>
      <c r="G794" s="188"/>
      <c r="H794" s="188"/>
      <c r="I794" s="188"/>
      <c r="J794" s="188"/>
      <c r="K794" s="188"/>
      <c r="L794" s="39"/>
      <c r="M794" s="39"/>
      <c r="N794" s="39"/>
      <c r="O794" s="39"/>
      <c r="P794" s="195"/>
    </row>
    <row r="795" spans="1:16" s="194" customFormat="1" ht="20.25" customHeight="1">
      <c r="A795" s="39"/>
      <c r="B795" s="188"/>
      <c r="C795" s="188"/>
      <c r="D795" s="188"/>
      <c r="E795" s="532"/>
      <c r="F795" s="188"/>
      <c r="G795" s="188"/>
      <c r="H795" s="188"/>
      <c r="I795" s="188"/>
      <c r="J795" s="188"/>
      <c r="K795" s="188"/>
      <c r="L795" s="39"/>
      <c r="M795" s="39"/>
      <c r="N795" s="39"/>
      <c r="O795" s="39"/>
      <c r="P795" s="195"/>
    </row>
    <row r="796" spans="1:16" s="194" customFormat="1" ht="20.25" customHeight="1">
      <c r="A796" s="39"/>
      <c r="B796" s="188"/>
      <c r="C796" s="188"/>
      <c r="D796" s="188"/>
      <c r="E796" s="532"/>
      <c r="F796" s="188"/>
      <c r="G796" s="188"/>
      <c r="H796" s="188"/>
      <c r="I796" s="188"/>
      <c r="J796" s="188"/>
      <c r="K796" s="188"/>
      <c r="L796" s="39"/>
      <c r="M796" s="39"/>
      <c r="N796" s="39"/>
      <c r="O796" s="39"/>
      <c r="P796" s="195"/>
    </row>
    <row r="797" spans="1:16" s="194" customFormat="1" ht="20.25" customHeight="1">
      <c r="A797" s="39"/>
      <c r="B797" s="188"/>
      <c r="C797" s="188"/>
      <c r="D797" s="188"/>
      <c r="E797" s="532"/>
      <c r="F797" s="188"/>
      <c r="G797" s="188"/>
      <c r="H797" s="188"/>
      <c r="I797" s="188"/>
      <c r="J797" s="188"/>
      <c r="K797" s="188"/>
      <c r="L797" s="39"/>
      <c r="M797" s="39"/>
      <c r="N797" s="39"/>
      <c r="O797" s="39"/>
      <c r="P797" s="195"/>
    </row>
    <row r="798" spans="1:16" s="194" customFormat="1" ht="20.25" customHeight="1">
      <c r="A798" s="39"/>
      <c r="B798" s="188"/>
      <c r="C798" s="188"/>
      <c r="D798" s="188"/>
      <c r="E798" s="532"/>
      <c r="F798" s="188"/>
      <c r="G798" s="188"/>
      <c r="H798" s="188"/>
      <c r="I798" s="188"/>
      <c r="J798" s="188"/>
      <c r="K798" s="188"/>
      <c r="L798" s="39"/>
      <c r="M798" s="39"/>
      <c r="N798" s="39"/>
      <c r="O798" s="39"/>
      <c r="P798" s="195"/>
    </row>
    <row r="799" spans="1:16" s="194" customFormat="1" ht="20.25" customHeight="1">
      <c r="A799" s="39"/>
      <c r="B799" s="188"/>
      <c r="C799" s="188"/>
      <c r="D799" s="188"/>
      <c r="E799" s="532"/>
      <c r="F799" s="188"/>
      <c r="G799" s="188"/>
      <c r="H799" s="188"/>
      <c r="I799" s="188"/>
      <c r="J799" s="188"/>
      <c r="K799" s="188"/>
      <c r="L799" s="39"/>
      <c r="M799" s="39"/>
      <c r="N799" s="39"/>
      <c r="O799" s="39"/>
      <c r="P799" s="195"/>
    </row>
    <row r="800" spans="1:16" s="194" customFormat="1" ht="20.25" customHeight="1">
      <c r="A800" s="39"/>
      <c r="B800" s="188"/>
      <c r="C800" s="188"/>
      <c r="D800" s="188"/>
      <c r="E800" s="532"/>
      <c r="F800" s="188"/>
      <c r="G800" s="188"/>
      <c r="H800" s="188"/>
      <c r="I800" s="188"/>
      <c r="J800" s="188"/>
      <c r="K800" s="188"/>
      <c r="L800" s="39"/>
      <c r="M800" s="39"/>
      <c r="N800" s="39"/>
      <c r="O800" s="39"/>
      <c r="P800" s="195"/>
    </row>
    <row r="801" spans="1:16" s="194" customFormat="1" ht="20.25" customHeight="1">
      <c r="A801" s="39"/>
      <c r="B801" s="188"/>
      <c r="C801" s="188"/>
      <c r="D801" s="188"/>
      <c r="E801" s="532"/>
      <c r="F801" s="188"/>
      <c r="G801" s="188"/>
      <c r="H801" s="188"/>
      <c r="I801" s="188"/>
      <c r="J801" s="188"/>
      <c r="K801" s="188"/>
      <c r="L801" s="39"/>
      <c r="M801" s="39"/>
      <c r="N801" s="39"/>
      <c r="O801" s="39"/>
      <c r="P801" s="195"/>
    </row>
    <row r="802" spans="1:16" s="194" customFormat="1" ht="20.25" customHeight="1">
      <c r="A802" s="39"/>
      <c r="B802" s="188"/>
      <c r="C802" s="188"/>
      <c r="D802" s="188"/>
      <c r="E802" s="532"/>
      <c r="F802" s="188"/>
      <c r="G802" s="188"/>
      <c r="H802" s="188"/>
      <c r="I802" s="188"/>
      <c r="J802" s="188"/>
      <c r="K802" s="188"/>
      <c r="L802" s="39"/>
      <c r="M802" s="39"/>
      <c r="N802" s="39"/>
      <c r="O802" s="39"/>
      <c r="P802" s="195"/>
    </row>
    <row r="803" spans="1:16" s="194" customFormat="1" ht="20.25" customHeight="1">
      <c r="A803" s="39"/>
      <c r="B803" s="188"/>
      <c r="C803" s="188"/>
      <c r="D803" s="188"/>
      <c r="E803" s="532"/>
      <c r="F803" s="188"/>
      <c r="G803" s="188"/>
      <c r="H803" s="188"/>
      <c r="I803" s="188"/>
      <c r="J803" s="188"/>
      <c r="K803" s="188"/>
      <c r="L803" s="39"/>
      <c r="M803" s="39"/>
      <c r="N803" s="39"/>
      <c r="O803" s="39"/>
      <c r="P803" s="195"/>
    </row>
    <row r="804" spans="1:16" s="194" customFormat="1" ht="20.25" customHeight="1">
      <c r="A804" s="39"/>
      <c r="B804" s="188"/>
      <c r="C804" s="188"/>
      <c r="D804" s="188"/>
      <c r="E804" s="532"/>
      <c r="F804" s="188"/>
      <c r="G804" s="188"/>
      <c r="H804" s="188"/>
      <c r="I804" s="188"/>
      <c r="J804" s="188"/>
      <c r="K804" s="188"/>
      <c r="L804" s="39"/>
      <c r="M804" s="39"/>
      <c r="N804" s="39"/>
      <c r="O804" s="39"/>
      <c r="P804" s="195"/>
    </row>
    <row r="805" spans="1:16" s="194" customFormat="1" ht="20.25" customHeight="1">
      <c r="A805" s="39"/>
      <c r="B805" s="188"/>
      <c r="C805" s="188"/>
      <c r="D805" s="188"/>
      <c r="E805" s="532"/>
      <c r="F805" s="188"/>
      <c r="G805" s="188"/>
      <c r="H805" s="188"/>
      <c r="I805" s="188"/>
      <c r="J805" s="188"/>
      <c r="K805" s="188"/>
      <c r="L805" s="39"/>
      <c r="M805" s="39"/>
      <c r="N805" s="39"/>
      <c r="O805" s="39"/>
      <c r="P805" s="195"/>
    </row>
    <row r="806" spans="1:16" s="194" customFormat="1" ht="20.25" customHeight="1">
      <c r="A806" s="39"/>
      <c r="B806" s="188"/>
      <c r="C806" s="188"/>
      <c r="D806" s="188"/>
      <c r="E806" s="532"/>
      <c r="F806" s="188"/>
      <c r="G806" s="188"/>
      <c r="H806" s="188"/>
      <c r="I806" s="188"/>
      <c r="J806" s="188"/>
      <c r="K806" s="188"/>
      <c r="L806" s="39"/>
      <c r="M806" s="39"/>
      <c r="N806" s="39"/>
      <c r="O806" s="39"/>
      <c r="P806" s="195"/>
    </row>
    <row r="807" spans="1:16" s="194" customFormat="1" ht="20.25" customHeight="1">
      <c r="A807" s="39"/>
      <c r="B807" s="188"/>
      <c r="C807" s="188"/>
      <c r="D807" s="188"/>
      <c r="E807" s="532"/>
      <c r="F807" s="188"/>
      <c r="G807" s="188"/>
      <c r="H807" s="188"/>
      <c r="I807" s="188"/>
      <c r="J807" s="188"/>
      <c r="K807" s="188"/>
      <c r="L807" s="39"/>
      <c r="M807" s="39"/>
      <c r="N807" s="39"/>
      <c r="O807" s="39"/>
      <c r="P807" s="195"/>
    </row>
    <row r="808" spans="1:16" s="194" customFormat="1" ht="20.25" customHeight="1">
      <c r="A808" s="39"/>
      <c r="B808" s="188"/>
      <c r="C808" s="188"/>
      <c r="D808" s="188"/>
      <c r="E808" s="532"/>
      <c r="F808" s="188"/>
      <c r="G808" s="188"/>
      <c r="H808" s="188"/>
      <c r="I808" s="188"/>
      <c r="J808" s="188"/>
      <c r="K808" s="188"/>
      <c r="L808" s="39"/>
      <c r="M808" s="39"/>
      <c r="N808" s="39"/>
      <c r="O808" s="39"/>
      <c r="P808" s="195"/>
    </row>
    <row r="809" spans="1:16" s="194" customFormat="1" ht="20.25" customHeight="1">
      <c r="A809" s="39"/>
      <c r="B809" s="188"/>
      <c r="C809" s="188"/>
      <c r="D809" s="188"/>
      <c r="E809" s="532"/>
      <c r="F809" s="188"/>
      <c r="G809" s="188"/>
      <c r="H809" s="188"/>
      <c r="I809" s="188"/>
      <c r="J809" s="188"/>
      <c r="K809" s="188"/>
      <c r="L809" s="39"/>
      <c r="M809" s="39"/>
      <c r="N809" s="39"/>
      <c r="O809" s="39"/>
      <c r="P809" s="195"/>
    </row>
    <row r="810" spans="1:16" s="194" customFormat="1" ht="20.25" customHeight="1">
      <c r="A810" s="39"/>
      <c r="B810" s="188"/>
      <c r="C810" s="188"/>
      <c r="D810" s="188"/>
      <c r="E810" s="532"/>
      <c r="F810" s="188"/>
      <c r="G810" s="188"/>
      <c r="H810" s="188"/>
      <c r="I810" s="188"/>
      <c r="J810" s="188"/>
      <c r="K810" s="188"/>
      <c r="L810" s="39"/>
      <c r="M810" s="39"/>
      <c r="N810" s="39"/>
      <c r="O810" s="39"/>
      <c r="P810" s="195"/>
    </row>
    <row r="811" spans="1:16" s="194" customFormat="1" ht="20.25" customHeight="1">
      <c r="A811" s="39"/>
      <c r="B811" s="188"/>
      <c r="C811" s="188"/>
      <c r="D811" s="188"/>
      <c r="E811" s="532"/>
      <c r="F811" s="188"/>
      <c r="G811" s="188"/>
      <c r="H811" s="188"/>
      <c r="I811" s="188"/>
      <c r="J811" s="188"/>
      <c r="K811" s="188"/>
      <c r="L811" s="39"/>
      <c r="M811" s="39"/>
      <c r="N811" s="39"/>
      <c r="O811" s="39"/>
      <c r="P811" s="195"/>
    </row>
    <row r="812" spans="1:16" s="194" customFormat="1" ht="20.25" customHeight="1">
      <c r="A812" s="39"/>
      <c r="B812" s="188"/>
      <c r="C812" s="188"/>
      <c r="D812" s="188"/>
      <c r="E812" s="532"/>
      <c r="F812" s="188"/>
      <c r="G812" s="188"/>
      <c r="H812" s="188"/>
      <c r="I812" s="188"/>
      <c r="J812" s="188"/>
      <c r="K812" s="188"/>
      <c r="L812" s="39"/>
      <c r="M812" s="39"/>
      <c r="N812" s="39"/>
      <c r="O812" s="39"/>
      <c r="P812" s="195"/>
    </row>
    <row r="813" spans="1:16" s="194" customFormat="1" ht="20.25" customHeight="1">
      <c r="A813" s="39"/>
      <c r="B813" s="188"/>
      <c r="C813" s="188"/>
      <c r="D813" s="188"/>
      <c r="E813" s="532"/>
      <c r="F813" s="188"/>
      <c r="G813" s="188"/>
      <c r="H813" s="188"/>
      <c r="I813" s="188"/>
      <c r="J813" s="188"/>
      <c r="K813" s="188"/>
      <c r="L813" s="39"/>
      <c r="M813" s="39"/>
      <c r="N813" s="39"/>
      <c r="O813" s="39"/>
      <c r="P813" s="195"/>
    </row>
    <row r="814" spans="1:16" s="194" customFormat="1" ht="20.25" customHeight="1">
      <c r="A814" s="39"/>
      <c r="B814" s="188"/>
      <c r="C814" s="188"/>
      <c r="D814" s="188"/>
      <c r="E814" s="532"/>
      <c r="F814" s="188"/>
      <c r="G814" s="188"/>
      <c r="H814" s="188"/>
      <c r="I814" s="188"/>
      <c r="J814" s="188"/>
      <c r="K814" s="188"/>
      <c r="L814" s="39"/>
      <c r="M814" s="39"/>
      <c r="N814" s="39"/>
      <c r="O814" s="39"/>
      <c r="P814" s="195"/>
    </row>
    <row r="815" spans="1:16" s="194" customFormat="1" ht="20.25" customHeight="1">
      <c r="A815" s="39"/>
      <c r="B815" s="188"/>
      <c r="C815" s="188"/>
      <c r="D815" s="188"/>
      <c r="E815" s="532"/>
      <c r="F815" s="188"/>
      <c r="G815" s="188"/>
      <c r="H815" s="188"/>
      <c r="I815" s="188"/>
      <c r="J815" s="188"/>
      <c r="K815" s="188"/>
      <c r="L815" s="39"/>
      <c r="M815" s="39"/>
      <c r="N815" s="39"/>
      <c r="O815" s="39"/>
      <c r="P815" s="195"/>
    </row>
    <row r="816" spans="1:16" s="194" customFormat="1" ht="20.25" customHeight="1">
      <c r="A816" s="39"/>
      <c r="B816" s="188"/>
      <c r="C816" s="188"/>
      <c r="D816" s="188"/>
      <c r="E816" s="532"/>
      <c r="F816" s="188"/>
      <c r="G816" s="188"/>
      <c r="H816" s="188"/>
      <c r="I816" s="188"/>
      <c r="J816" s="188"/>
      <c r="K816" s="188"/>
      <c r="L816" s="39"/>
      <c r="M816" s="39"/>
      <c r="N816" s="39"/>
      <c r="O816" s="39"/>
      <c r="P816" s="195"/>
    </row>
    <row r="817" spans="1:16" s="194" customFormat="1" ht="20.25" customHeight="1">
      <c r="A817" s="39"/>
      <c r="B817" s="188"/>
      <c r="C817" s="188"/>
      <c r="D817" s="188"/>
      <c r="E817" s="532"/>
      <c r="F817" s="188"/>
      <c r="G817" s="188"/>
      <c r="H817" s="188"/>
      <c r="I817" s="188"/>
      <c r="J817" s="188"/>
      <c r="K817" s="188"/>
      <c r="L817" s="39"/>
      <c r="M817" s="39"/>
      <c r="N817" s="39"/>
      <c r="O817" s="39"/>
      <c r="P817" s="195"/>
    </row>
    <row r="818" spans="1:16" s="194" customFormat="1" ht="20.25" customHeight="1">
      <c r="A818" s="39"/>
      <c r="B818" s="188"/>
      <c r="C818" s="188"/>
      <c r="D818" s="188"/>
      <c r="E818" s="532"/>
      <c r="F818" s="188"/>
      <c r="G818" s="188"/>
      <c r="H818" s="188"/>
      <c r="I818" s="188"/>
      <c r="J818" s="188"/>
      <c r="K818" s="188"/>
      <c r="L818" s="39"/>
      <c r="M818" s="39"/>
      <c r="N818" s="39"/>
      <c r="O818" s="39"/>
      <c r="P818" s="195"/>
    </row>
    <row r="819" spans="1:16" s="194" customFormat="1" ht="20.25" customHeight="1">
      <c r="A819" s="39"/>
      <c r="B819" s="188"/>
      <c r="C819" s="188"/>
      <c r="D819" s="188"/>
      <c r="E819" s="532"/>
      <c r="F819" s="188"/>
      <c r="G819" s="188"/>
      <c r="H819" s="188"/>
      <c r="I819" s="188"/>
      <c r="J819" s="188"/>
      <c r="K819" s="188"/>
      <c r="L819" s="39"/>
      <c r="M819" s="39"/>
      <c r="N819" s="39"/>
      <c r="O819" s="39"/>
      <c r="P819" s="195"/>
    </row>
    <row r="820" spans="1:16" s="194" customFormat="1" ht="20.25" customHeight="1">
      <c r="A820" s="39"/>
      <c r="B820" s="188"/>
      <c r="C820" s="188"/>
      <c r="D820" s="188"/>
      <c r="E820" s="532"/>
      <c r="F820" s="188"/>
      <c r="G820" s="188"/>
      <c r="H820" s="188"/>
      <c r="I820" s="188"/>
      <c r="J820" s="188"/>
      <c r="K820" s="188"/>
      <c r="L820" s="39"/>
      <c r="M820" s="39"/>
      <c r="N820" s="39"/>
      <c r="O820" s="39"/>
      <c r="P820" s="195"/>
    </row>
    <row r="821" spans="1:16" s="194" customFormat="1" ht="20.25" customHeight="1">
      <c r="A821" s="39"/>
      <c r="B821" s="188"/>
      <c r="C821" s="188"/>
      <c r="D821" s="188"/>
      <c r="E821" s="532"/>
      <c r="F821" s="188"/>
      <c r="G821" s="188"/>
      <c r="H821" s="188"/>
      <c r="I821" s="188"/>
      <c r="J821" s="188"/>
      <c r="K821" s="188"/>
      <c r="L821" s="39"/>
      <c r="M821" s="39"/>
      <c r="N821" s="39"/>
      <c r="O821" s="39"/>
      <c r="P821" s="195"/>
    </row>
    <row r="822" spans="1:16" s="194" customFormat="1" ht="20.25" customHeight="1">
      <c r="A822" s="39"/>
      <c r="B822" s="188"/>
      <c r="C822" s="188"/>
      <c r="D822" s="188"/>
      <c r="E822" s="532"/>
      <c r="F822" s="188"/>
      <c r="G822" s="188"/>
      <c r="H822" s="188"/>
      <c r="I822" s="188"/>
      <c r="J822" s="188"/>
      <c r="K822" s="188"/>
      <c r="L822" s="39"/>
      <c r="M822" s="39"/>
      <c r="N822" s="39"/>
      <c r="O822" s="39"/>
      <c r="P822" s="195"/>
    </row>
    <row r="823" spans="1:16" s="194" customFormat="1" ht="20.25" customHeight="1">
      <c r="A823" s="39"/>
      <c r="B823" s="188"/>
      <c r="C823" s="188"/>
      <c r="D823" s="188"/>
      <c r="E823" s="532"/>
      <c r="F823" s="188"/>
      <c r="G823" s="188"/>
      <c r="H823" s="188"/>
      <c r="I823" s="188"/>
      <c r="J823" s="188"/>
      <c r="K823" s="188"/>
      <c r="L823" s="39"/>
      <c r="M823" s="39"/>
      <c r="N823" s="39"/>
      <c r="O823" s="39"/>
      <c r="P823" s="195"/>
    </row>
    <row r="824" spans="1:16" s="194" customFormat="1" ht="20.25" customHeight="1">
      <c r="A824" s="39"/>
      <c r="B824" s="188"/>
      <c r="C824" s="188"/>
      <c r="D824" s="188"/>
      <c r="E824" s="532"/>
      <c r="F824" s="188"/>
      <c r="G824" s="188"/>
      <c r="H824" s="188"/>
      <c r="I824" s="188"/>
      <c r="J824" s="188"/>
      <c r="K824" s="188"/>
      <c r="L824" s="39"/>
      <c r="M824" s="39"/>
      <c r="N824" s="39"/>
      <c r="O824" s="39"/>
      <c r="P824" s="195"/>
    </row>
    <row r="825" spans="1:16" s="194" customFormat="1" ht="20.25" customHeight="1">
      <c r="A825" s="39"/>
      <c r="B825" s="188"/>
      <c r="C825" s="188"/>
      <c r="D825" s="188"/>
      <c r="E825" s="532"/>
      <c r="F825" s="188"/>
      <c r="G825" s="188"/>
      <c r="H825" s="188"/>
      <c r="I825" s="188"/>
      <c r="J825" s="188"/>
      <c r="K825" s="188"/>
      <c r="L825" s="39"/>
      <c r="M825" s="39"/>
      <c r="N825" s="39"/>
      <c r="O825" s="39"/>
      <c r="P825" s="195"/>
    </row>
    <row r="826" spans="1:16" s="194" customFormat="1" ht="20.25" customHeight="1">
      <c r="A826" s="39"/>
      <c r="B826" s="188"/>
      <c r="C826" s="188"/>
      <c r="D826" s="188"/>
      <c r="E826" s="532"/>
      <c r="F826" s="188"/>
      <c r="G826" s="188"/>
      <c r="H826" s="188"/>
      <c r="I826" s="188"/>
      <c r="J826" s="188"/>
      <c r="K826" s="188"/>
      <c r="L826" s="39"/>
      <c r="M826" s="39"/>
      <c r="N826" s="39"/>
      <c r="O826" s="39"/>
      <c r="P826" s="195"/>
    </row>
    <row r="827" spans="1:16" s="194" customFormat="1" ht="20.25" customHeight="1">
      <c r="A827" s="39"/>
      <c r="B827" s="188"/>
      <c r="C827" s="188"/>
      <c r="D827" s="188"/>
      <c r="E827" s="532"/>
      <c r="F827" s="188"/>
      <c r="G827" s="188"/>
      <c r="H827" s="188"/>
      <c r="I827" s="188"/>
      <c r="J827" s="188"/>
      <c r="K827" s="188"/>
      <c r="L827" s="39"/>
      <c r="M827" s="39"/>
      <c r="N827" s="39"/>
      <c r="O827" s="39"/>
      <c r="P827" s="195"/>
    </row>
    <row r="828" spans="1:16" s="194" customFormat="1" ht="20.25" customHeight="1">
      <c r="A828" s="39"/>
      <c r="B828" s="188"/>
      <c r="C828" s="188"/>
      <c r="D828" s="188"/>
      <c r="E828" s="532"/>
      <c r="F828" s="188"/>
      <c r="G828" s="188"/>
      <c r="H828" s="188"/>
      <c r="I828" s="188"/>
      <c r="J828" s="188"/>
      <c r="K828" s="188"/>
      <c r="L828" s="39"/>
      <c r="M828" s="39"/>
      <c r="N828" s="39"/>
      <c r="O828" s="39"/>
      <c r="P828" s="195"/>
    </row>
    <row r="829" spans="1:16" s="194" customFormat="1" ht="20.25" customHeight="1">
      <c r="A829" s="39"/>
      <c r="B829" s="188"/>
      <c r="C829" s="188"/>
      <c r="D829" s="188"/>
      <c r="E829" s="532"/>
      <c r="F829" s="188"/>
      <c r="G829" s="188"/>
      <c r="H829" s="188"/>
      <c r="I829" s="188"/>
      <c r="J829" s="188"/>
      <c r="K829" s="188"/>
      <c r="L829" s="39"/>
      <c r="M829" s="39"/>
      <c r="N829" s="39"/>
      <c r="O829" s="39"/>
      <c r="P829" s="195"/>
    </row>
    <row r="830" spans="1:16" s="194" customFormat="1" ht="20.25" customHeight="1">
      <c r="A830" s="39"/>
      <c r="B830" s="188"/>
      <c r="C830" s="188"/>
      <c r="D830" s="188"/>
      <c r="E830" s="532"/>
      <c r="F830" s="188"/>
      <c r="G830" s="188"/>
      <c r="H830" s="188"/>
      <c r="I830" s="188"/>
      <c r="J830" s="188"/>
      <c r="K830" s="188"/>
      <c r="L830" s="39"/>
      <c r="M830" s="39"/>
      <c r="N830" s="39"/>
      <c r="O830" s="39"/>
      <c r="P830" s="195"/>
    </row>
    <row r="831" spans="1:16" s="194" customFormat="1" ht="20.25" customHeight="1">
      <c r="A831" s="39"/>
      <c r="B831" s="188"/>
      <c r="C831" s="188"/>
      <c r="D831" s="188"/>
      <c r="E831" s="532"/>
      <c r="F831" s="188"/>
      <c r="G831" s="188"/>
      <c r="H831" s="188"/>
      <c r="I831" s="188"/>
      <c r="J831" s="188"/>
      <c r="K831" s="188"/>
      <c r="L831" s="39"/>
      <c r="M831" s="39"/>
      <c r="N831" s="39"/>
      <c r="O831" s="39"/>
      <c r="P831" s="195"/>
    </row>
    <row r="832" spans="1:16" s="194" customFormat="1" ht="20.25" customHeight="1">
      <c r="A832" s="39"/>
      <c r="B832" s="188"/>
      <c r="C832" s="188"/>
      <c r="D832" s="188"/>
      <c r="E832" s="532"/>
      <c r="F832" s="188"/>
      <c r="G832" s="188"/>
      <c r="H832" s="188"/>
      <c r="I832" s="188"/>
      <c r="J832" s="188"/>
      <c r="K832" s="188"/>
      <c r="L832" s="39"/>
      <c r="M832" s="39"/>
      <c r="N832" s="39"/>
      <c r="O832" s="39"/>
      <c r="P832" s="195"/>
    </row>
    <row r="833" spans="1:16" s="194" customFormat="1" ht="20.25" customHeight="1">
      <c r="A833" s="39"/>
      <c r="B833" s="188"/>
      <c r="C833" s="188"/>
      <c r="D833" s="188"/>
      <c r="E833" s="532"/>
      <c r="F833" s="188"/>
      <c r="G833" s="188"/>
      <c r="H833" s="188"/>
      <c r="I833" s="188"/>
      <c r="J833" s="188"/>
      <c r="K833" s="188"/>
      <c r="L833" s="39"/>
      <c r="M833" s="39"/>
      <c r="N833" s="39"/>
      <c r="O833" s="39"/>
      <c r="P833" s="195"/>
    </row>
    <row r="834" spans="1:16" s="194" customFormat="1" ht="20.25" customHeight="1">
      <c r="A834" s="39"/>
      <c r="B834" s="188"/>
      <c r="C834" s="188"/>
      <c r="D834" s="188"/>
      <c r="E834" s="532"/>
      <c r="F834" s="188"/>
      <c r="G834" s="188"/>
      <c r="H834" s="188"/>
      <c r="I834" s="188"/>
      <c r="J834" s="188"/>
      <c r="K834" s="188"/>
      <c r="L834" s="39"/>
      <c r="M834" s="39"/>
      <c r="N834" s="39"/>
      <c r="O834" s="39"/>
      <c r="P834" s="195"/>
    </row>
    <row r="835" spans="1:16" s="194" customFormat="1" ht="20.25" customHeight="1">
      <c r="A835" s="39"/>
      <c r="B835" s="188"/>
      <c r="C835" s="188"/>
      <c r="D835" s="188"/>
      <c r="E835" s="532"/>
      <c r="F835" s="188"/>
      <c r="G835" s="188"/>
      <c r="H835" s="188"/>
      <c r="I835" s="188"/>
      <c r="J835" s="188"/>
      <c r="K835" s="188"/>
      <c r="L835" s="39"/>
      <c r="M835" s="39"/>
      <c r="N835" s="39"/>
      <c r="O835" s="39"/>
      <c r="P835" s="195"/>
    </row>
    <row r="836" spans="1:16" s="194" customFormat="1" ht="20.25" customHeight="1">
      <c r="A836" s="39"/>
      <c r="B836" s="188"/>
      <c r="C836" s="188"/>
      <c r="D836" s="188"/>
      <c r="E836" s="532"/>
      <c r="F836" s="188"/>
      <c r="G836" s="188"/>
      <c r="H836" s="188"/>
      <c r="I836" s="188"/>
      <c r="J836" s="188"/>
      <c r="K836" s="188"/>
      <c r="L836" s="39"/>
      <c r="M836" s="39"/>
      <c r="N836" s="39"/>
      <c r="O836" s="39"/>
      <c r="P836" s="195"/>
    </row>
    <row r="837" spans="1:16" s="194" customFormat="1" ht="20.25" customHeight="1">
      <c r="A837" s="39"/>
      <c r="B837" s="188"/>
      <c r="C837" s="188"/>
      <c r="D837" s="188"/>
      <c r="E837" s="532"/>
      <c r="F837" s="188"/>
      <c r="G837" s="188"/>
      <c r="H837" s="188"/>
      <c r="I837" s="188"/>
      <c r="J837" s="188"/>
      <c r="K837" s="188"/>
      <c r="L837" s="39"/>
      <c r="M837" s="39"/>
      <c r="N837" s="39"/>
      <c r="O837" s="39"/>
      <c r="P837" s="195"/>
    </row>
    <row r="838" spans="1:16" s="194" customFormat="1" ht="20.25" customHeight="1">
      <c r="A838" s="39"/>
      <c r="B838" s="188"/>
      <c r="C838" s="188"/>
      <c r="D838" s="188"/>
      <c r="E838" s="532"/>
      <c r="F838" s="188"/>
      <c r="G838" s="188"/>
      <c r="H838" s="188"/>
      <c r="I838" s="188"/>
      <c r="J838" s="188"/>
      <c r="K838" s="188"/>
      <c r="L838" s="39"/>
      <c r="M838" s="39"/>
      <c r="N838" s="39"/>
      <c r="O838" s="39"/>
      <c r="P838" s="195"/>
    </row>
    <row r="839" spans="1:16" s="194" customFormat="1" ht="20.25" customHeight="1">
      <c r="A839" s="39"/>
      <c r="B839" s="188"/>
      <c r="C839" s="188"/>
      <c r="D839" s="188"/>
      <c r="E839" s="532"/>
      <c r="F839" s="188"/>
      <c r="G839" s="188"/>
      <c r="H839" s="188"/>
      <c r="I839" s="188"/>
      <c r="J839" s="188"/>
      <c r="K839" s="188"/>
      <c r="L839" s="39"/>
      <c r="M839" s="39"/>
      <c r="N839" s="39"/>
      <c r="O839" s="39"/>
      <c r="P839" s="195"/>
    </row>
    <row r="840" spans="1:16" s="194" customFormat="1" ht="20.25" customHeight="1">
      <c r="A840" s="39"/>
      <c r="B840" s="188"/>
      <c r="C840" s="188"/>
      <c r="D840" s="188"/>
      <c r="E840" s="532"/>
      <c r="F840" s="188"/>
      <c r="G840" s="188"/>
      <c r="H840" s="188"/>
      <c r="I840" s="188"/>
      <c r="J840" s="188"/>
      <c r="K840" s="188"/>
      <c r="L840" s="39"/>
      <c r="M840" s="39"/>
      <c r="N840" s="39"/>
      <c r="O840" s="39"/>
      <c r="P840" s="195"/>
    </row>
    <row r="841" spans="1:16" s="194" customFormat="1" ht="20.25" customHeight="1">
      <c r="A841" s="39"/>
      <c r="B841" s="188"/>
      <c r="C841" s="188"/>
      <c r="D841" s="188"/>
      <c r="E841" s="532"/>
      <c r="F841" s="188"/>
      <c r="G841" s="188"/>
      <c r="H841" s="188"/>
      <c r="I841" s="188"/>
      <c r="J841" s="188"/>
      <c r="K841" s="188"/>
      <c r="L841" s="39"/>
      <c r="M841" s="39"/>
      <c r="N841" s="39"/>
      <c r="O841" s="39"/>
      <c r="P841" s="195"/>
    </row>
    <row r="842" spans="1:16" s="194" customFormat="1" ht="20.25" customHeight="1">
      <c r="A842" s="39"/>
      <c r="B842" s="188"/>
      <c r="C842" s="188"/>
      <c r="D842" s="188"/>
      <c r="E842" s="532"/>
      <c r="F842" s="188"/>
      <c r="G842" s="188"/>
      <c r="H842" s="188"/>
      <c r="I842" s="188"/>
      <c r="J842" s="188"/>
      <c r="K842" s="188"/>
      <c r="L842" s="39"/>
      <c r="M842" s="39"/>
      <c r="N842" s="39"/>
      <c r="O842" s="39"/>
      <c r="P842" s="195"/>
    </row>
    <row r="843" spans="1:16" s="194" customFormat="1" ht="20.25" customHeight="1">
      <c r="A843" s="39"/>
      <c r="B843" s="188"/>
      <c r="C843" s="188"/>
      <c r="D843" s="188"/>
      <c r="E843" s="532"/>
      <c r="F843" s="188"/>
      <c r="G843" s="188"/>
      <c r="H843" s="188"/>
      <c r="I843" s="188"/>
      <c r="J843" s="188"/>
      <c r="K843" s="188"/>
      <c r="L843" s="39"/>
      <c r="M843" s="39"/>
      <c r="N843" s="39"/>
      <c r="O843" s="39"/>
      <c r="P843" s="195"/>
    </row>
    <row r="844" spans="1:16" s="194" customFormat="1" ht="20.25" customHeight="1">
      <c r="A844" s="39"/>
      <c r="B844" s="188"/>
      <c r="C844" s="188"/>
      <c r="D844" s="188"/>
      <c r="E844" s="532"/>
      <c r="F844" s="188"/>
      <c r="G844" s="188"/>
      <c r="H844" s="188"/>
      <c r="I844" s="188"/>
      <c r="J844" s="188"/>
      <c r="K844" s="188"/>
      <c r="L844" s="39"/>
      <c r="M844" s="39"/>
      <c r="N844" s="39"/>
      <c r="O844" s="39"/>
      <c r="P844" s="195"/>
    </row>
    <row r="845" spans="1:16" s="194" customFormat="1" ht="20.25" customHeight="1">
      <c r="A845" s="39"/>
      <c r="B845" s="188"/>
      <c r="C845" s="188"/>
      <c r="D845" s="188"/>
      <c r="E845" s="532"/>
      <c r="F845" s="188"/>
      <c r="G845" s="188"/>
      <c r="H845" s="188"/>
      <c r="I845" s="188"/>
      <c r="J845" s="188"/>
      <c r="K845" s="188"/>
      <c r="L845" s="39"/>
      <c r="M845" s="39"/>
      <c r="N845" s="39"/>
      <c r="O845" s="39"/>
      <c r="P845" s="195"/>
    </row>
    <row r="846" spans="1:16" s="194" customFormat="1" ht="20.25" customHeight="1">
      <c r="A846" s="39"/>
      <c r="B846" s="188"/>
      <c r="C846" s="188"/>
      <c r="D846" s="188"/>
      <c r="E846" s="532"/>
      <c r="F846" s="188"/>
      <c r="G846" s="188"/>
      <c r="H846" s="188"/>
      <c r="I846" s="188"/>
      <c r="J846" s="188"/>
      <c r="K846" s="188"/>
      <c r="L846" s="39"/>
      <c r="M846" s="39"/>
      <c r="N846" s="39"/>
      <c r="O846" s="39"/>
      <c r="P846" s="195"/>
    </row>
    <row r="847" spans="1:16" s="194" customFormat="1" ht="20.25" customHeight="1">
      <c r="A847" s="39"/>
      <c r="B847" s="188"/>
      <c r="C847" s="188"/>
      <c r="D847" s="188"/>
      <c r="E847" s="532"/>
      <c r="F847" s="188"/>
      <c r="G847" s="188"/>
      <c r="H847" s="188"/>
      <c r="I847" s="188"/>
      <c r="J847" s="188"/>
      <c r="K847" s="188"/>
      <c r="L847" s="39"/>
      <c r="M847" s="39"/>
      <c r="N847" s="39"/>
      <c r="O847" s="39"/>
      <c r="P847" s="195"/>
    </row>
    <row r="848" spans="1:16" s="194" customFormat="1" ht="20.25" customHeight="1">
      <c r="A848" s="39"/>
      <c r="B848" s="188"/>
      <c r="C848" s="188"/>
      <c r="D848" s="188"/>
      <c r="E848" s="532"/>
      <c r="F848" s="188"/>
      <c r="G848" s="188"/>
      <c r="H848" s="188"/>
      <c r="I848" s="188"/>
      <c r="J848" s="188"/>
      <c r="K848" s="188"/>
      <c r="L848" s="39"/>
      <c r="M848" s="39"/>
      <c r="N848" s="39"/>
      <c r="O848" s="39"/>
      <c r="P848" s="195"/>
    </row>
    <row r="849" spans="1:16" s="194" customFormat="1" ht="20.25" customHeight="1">
      <c r="A849" s="39"/>
      <c r="B849" s="188"/>
      <c r="C849" s="188"/>
      <c r="D849" s="188"/>
      <c r="E849" s="532"/>
      <c r="F849" s="188"/>
      <c r="G849" s="188"/>
      <c r="H849" s="188"/>
      <c r="I849" s="188"/>
      <c r="J849" s="188"/>
      <c r="K849" s="188"/>
      <c r="L849" s="39"/>
      <c r="M849" s="39"/>
      <c r="N849" s="39"/>
      <c r="O849" s="39"/>
      <c r="P849" s="195"/>
    </row>
    <row r="850" spans="1:16" s="194" customFormat="1" ht="20.25" customHeight="1">
      <c r="A850" s="39"/>
      <c r="B850" s="188"/>
      <c r="C850" s="188"/>
      <c r="D850" s="188"/>
      <c r="E850" s="532"/>
      <c r="F850" s="188"/>
      <c r="G850" s="188"/>
      <c r="H850" s="188"/>
      <c r="I850" s="188"/>
      <c r="J850" s="188"/>
      <c r="K850" s="188"/>
      <c r="L850" s="39"/>
      <c r="M850" s="39"/>
      <c r="N850" s="39"/>
      <c r="O850" s="39"/>
      <c r="P850" s="195"/>
    </row>
    <row r="851" spans="1:16" s="194" customFormat="1" ht="20.25" customHeight="1">
      <c r="A851" s="39"/>
      <c r="B851" s="188"/>
      <c r="C851" s="188"/>
      <c r="D851" s="188"/>
      <c r="E851" s="532"/>
      <c r="F851" s="188"/>
      <c r="G851" s="188"/>
      <c r="H851" s="188"/>
      <c r="I851" s="188"/>
      <c r="J851" s="188"/>
      <c r="K851" s="188"/>
      <c r="L851" s="39"/>
      <c r="M851" s="39"/>
      <c r="N851" s="39"/>
      <c r="O851" s="39"/>
      <c r="P851" s="195"/>
    </row>
    <row r="852" spans="1:16" s="194" customFormat="1" ht="20.25" customHeight="1">
      <c r="A852" s="39"/>
      <c r="B852" s="188"/>
      <c r="C852" s="188"/>
      <c r="D852" s="188"/>
      <c r="E852" s="532"/>
      <c r="F852" s="188"/>
      <c r="G852" s="188"/>
      <c r="H852" s="188"/>
      <c r="I852" s="188"/>
      <c r="J852" s="188"/>
      <c r="K852" s="188"/>
      <c r="L852" s="39"/>
      <c r="M852" s="39"/>
      <c r="N852" s="39"/>
      <c r="O852" s="39"/>
      <c r="P852" s="195"/>
    </row>
    <row r="853" spans="1:16" s="194" customFormat="1" ht="20.25" customHeight="1">
      <c r="A853" s="39"/>
      <c r="B853" s="188"/>
      <c r="C853" s="188"/>
      <c r="D853" s="188"/>
      <c r="E853" s="532"/>
      <c r="F853" s="188"/>
      <c r="G853" s="188"/>
      <c r="H853" s="188"/>
      <c r="I853" s="188"/>
      <c r="J853" s="188"/>
      <c r="K853" s="188"/>
      <c r="L853" s="39"/>
      <c r="M853" s="39"/>
      <c r="N853" s="39"/>
      <c r="O853" s="39"/>
      <c r="P853" s="195"/>
    </row>
    <row r="854" spans="1:16" s="194" customFormat="1" ht="20.25" customHeight="1">
      <c r="A854" s="39"/>
      <c r="B854" s="188"/>
      <c r="C854" s="188"/>
      <c r="D854" s="188"/>
      <c r="E854" s="532"/>
      <c r="F854" s="188"/>
      <c r="G854" s="188"/>
      <c r="H854" s="188"/>
      <c r="I854" s="188"/>
      <c r="J854" s="188"/>
      <c r="K854" s="188"/>
      <c r="L854" s="39"/>
      <c r="M854" s="39"/>
      <c r="N854" s="39"/>
      <c r="O854" s="39"/>
      <c r="P854" s="195"/>
    </row>
    <row r="855" spans="1:16" s="194" customFormat="1" ht="20.25" customHeight="1">
      <c r="A855" s="39"/>
      <c r="B855" s="188"/>
      <c r="C855" s="188"/>
      <c r="D855" s="188"/>
      <c r="E855" s="532"/>
      <c r="F855" s="188"/>
      <c r="G855" s="188"/>
      <c r="H855" s="188"/>
      <c r="I855" s="188"/>
      <c r="J855" s="188"/>
      <c r="K855" s="188"/>
      <c r="L855" s="39"/>
      <c r="M855" s="39"/>
      <c r="N855" s="39"/>
      <c r="O855" s="39"/>
      <c r="P855" s="195"/>
    </row>
    <row r="856" spans="1:16" s="194" customFormat="1" ht="20.25" customHeight="1">
      <c r="A856" s="39"/>
      <c r="B856" s="188"/>
      <c r="C856" s="188"/>
      <c r="D856" s="188"/>
      <c r="E856" s="532"/>
      <c r="F856" s="188"/>
      <c r="G856" s="188"/>
      <c r="H856" s="188"/>
      <c r="I856" s="188"/>
      <c r="J856" s="188"/>
      <c r="K856" s="188"/>
      <c r="L856" s="39"/>
      <c r="M856" s="39"/>
      <c r="N856" s="39"/>
      <c r="O856" s="39"/>
      <c r="P856" s="195"/>
    </row>
    <row r="857" spans="1:16" s="194" customFormat="1" ht="20.25" customHeight="1">
      <c r="A857" s="39"/>
      <c r="B857" s="188"/>
      <c r="C857" s="188"/>
      <c r="D857" s="188"/>
      <c r="E857" s="532"/>
      <c r="F857" s="188"/>
      <c r="G857" s="188"/>
      <c r="H857" s="188"/>
      <c r="I857" s="188"/>
      <c r="J857" s="188"/>
      <c r="K857" s="188"/>
      <c r="L857" s="39"/>
      <c r="M857" s="39"/>
      <c r="N857" s="39"/>
      <c r="O857" s="39"/>
      <c r="P857" s="195"/>
    </row>
    <row r="858" spans="1:16" s="194" customFormat="1" ht="20.25" customHeight="1">
      <c r="A858" s="39"/>
      <c r="B858" s="188"/>
      <c r="C858" s="188"/>
      <c r="D858" s="188"/>
      <c r="E858" s="532"/>
      <c r="F858" s="188"/>
      <c r="G858" s="188"/>
      <c r="H858" s="188"/>
      <c r="I858" s="188"/>
      <c r="J858" s="188"/>
      <c r="K858" s="188"/>
      <c r="L858" s="39"/>
      <c r="M858" s="39"/>
      <c r="N858" s="39"/>
      <c r="O858" s="39"/>
      <c r="P858" s="195"/>
    </row>
    <row r="859" spans="1:16" s="194" customFormat="1" ht="20.25" customHeight="1">
      <c r="A859" s="39"/>
      <c r="B859" s="188"/>
      <c r="C859" s="188"/>
      <c r="D859" s="188"/>
      <c r="E859" s="532"/>
      <c r="F859" s="188"/>
      <c r="G859" s="188"/>
      <c r="H859" s="188"/>
      <c r="I859" s="188"/>
      <c r="J859" s="188"/>
      <c r="K859" s="188"/>
      <c r="L859" s="39"/>
      <c r="M859" s="39"/>
      <c r="N859" s="39"/>
      <c r="O859" s="39"/>
      <c r="P859" s="195"/>
    </row>
    <row r="860" spans="1:16" s="194" customFormat="1" ht="20.25" customHeight="1">
      <c r="A860" s="39"/>
      <c r="B860" s="188"/>
      <c r="C860" s="188"/>
      <c r="D860" s="188"/>
      <c r="E860" s="532"/>
      <c r="F860" s="188"/>
      <c r="G860" s="188"/>
      <c r="H860" s="188"/>
      <c r="I860" s="188"/>
      <c r="J860" s="188"/>
      <c r="K860" s="188"/>
      <c r="L860" s="39"/>
      <c r="M860" s="39"/>
      <c r="N860" s="39"/>
      <c r="O860" s="39"/>
      <c r="P860" s="195"/>
    </row>
    <row r="861" spans="1:16" s="194" customFormat="1" ht="20.25" customHeight="1">
      <c r="A861" s="39"/>
      <c r="B861" s="188"/>
      <c r="C861" s="188"/>
      <c r="D861" s="188"/>
      <c r="E861" s="532"/>
      <c r="F861" s="188"/>
      <c r="G861" s="188"/>
      <c r="H861" s="188"/>
      <c r="I861" s="188"/>
      <c r="J861" s="188"/>
      <c r="K861" s="188"/>
      <c r="L861" s="39"/>
      <c r="M861" s="39"/>
      <c r="N861" s="39"/>
      <c r="O861" s="39"/>
      <c r="P861" s="195"/>
    </row>
    <row r="862" spans="1:16" s="194" customFormat="1" ht="20.25" customHeight="1">
      <c r="A862" s="39"/>
      <c r="B862" s="188"/>
      <c r="C862" s="188"/>
      <c r="D862" s="188"/>
      <c r="E862" s="532"/>
      <c r="F862" s="188"/>
      <c r="G862" s="188"/>
      <c r="H862" s="188"/>
      <c r="I862" s="188"/>
      <c r="J862" s="188"/>
      <c r="K862" s="188"/>
      <c r="L862" s="39"/>
      <c r="M862" s="39"/>
      <c r="N862" s="39"/>
      <c r="O862" s="39"/>
      <c r="P862" s="195"/>
    </row>
    <row r="863" spans="1:16" s="194" customFormat="1" ht="20.25" customHeight="1">
      <c r="A863" s="39"/>
      <c r="B863" s="188"/>
      <c r="C863" s="188"/>
      <c r="D863" s="188"/>
      <c r="E863" s="532"/>
      <c r="F863" s="188"/>
      <c r="G863" s="188"/>
      <c r="H863" s="188"/>
      <c r="I863" s="188"/>
      <c r="J863" s="188"/>
      <c r="K863" s="188"/>
      <c r="L863" s="39"/>
      <c r="M863" s="39"/>
      <c r="N863" s="39"/>
      <c r="O863" s="39"/>
      <c r="P863" s="195"/>
    </row>
    <row r="864" spans="1:16" s="194" customFormat="1" ht="20.25" customHeight="1">
      <c r="A864" s="39"/>
      <c r="B864" s="188"/>
      <c r="C864" s="188"/>
      <c r="D864" s="188"/>
      <c r="E864" s="532"/>
      <c r="F864" s="188"/>
      <c r="G864" s="188"/>
      <c r="H864" s="188"/>
      <c r="I864" s="188"/>
      <c r="J864" s="188"/>
      <c r="K864" s="188"/>
      <c r="L864" s="39"/>
      <c r="M864" s="39"/>
      <c r="N864" s="39"/>
      <c r="O864" s="39"/>
      <c r="P864" s="195"/>
    </row>
    <row r="865" spans="1:16" s="194" customFormat="1" ht="20.25" customHeight="1">
      <c r="A865" s="39"/>
      <c r="B865" s="188"/>
      <c r="C865" s="188"/>
      <c r="D865" s="188"/>
      <c r="E865" s="532"/>
      <c r="F865" s="188"/>
      <c r="G865" s="188"/>
      <c r="H865" s="188"/>
      <c r="I865" s="188"/>
      <c r="J865" s="188"/>
      <c r="K865" s="188"/>
      <c r="L865" s="39"/>
      <c r="M865" s="39"/>
      <c r="N865" s="39"/>
      <c r="O865" s="39"/>
      <c r="P865" s="195"/>
    </row>
    <row r="866" spans="1:16" s="194" customFormat="1" ht="20.25" customHeight="1">
      <c r="A866" s="39"/>
      <c r="B866" s="188"/>
      <c r="C866" s="188"/>
      <c r="D866" s="188"/>
      <c r="E866" s="532"/>
      <c r="F866" s="188"/>
      <c r="G866" s="188"/>
      <c r="H866" s="188"/>
      <c r="I866" s="188"/>
      <c r="J866" s="188"/>
      <c r="K866" s="188"/>
      <c r="L866" s="39"/>
      <c r="M866" s="39"/>
      <c r="N866" s="39"/>
      <c r="O866" s="39"/>
      <c r="P866" s="195"/>
    </row>
    <row r="867" spans="1:16" s="194" customFormat="1" ht="20.25" customHeight="1">
      <c r="A867" s="39"/>
      <c r="B867" s="188"/>
      <c r="C867" s="188"/>
      <c r="D867" s="188"/>
      <c r="E867" s="532"/>
      <c r="F867" s="188"/>
      <c r="G867" s="188"/>
      <c r="H867" s="188"/>
      <c r="I867" s="188"/>
      <c r="J867" s="188"/>
      <c r="K867" s="188"/>
      <c r="L867" s="39"/>
      <c r="M867" s="39"/>
      <c r="N867" s="39"/>
      <c r="O867" s="39"/>
      <c r="P867" s="195"/>
    </row>
    <row r="868" spans="1:16" s="194" customFormat="1" ht="20.25" customHeight="1">
      <c r="A868" s="39"/>
      <c r="B868" s="188"/>
      <c r="C868" s="188"/>
      <c r="D868" s="188"/>
      <c r="E868" s="532"/>
      <c r="F868" s="188"/>
      <c r="G868" s="188"/>
      <c r="H868" s="188"/>
      <c r="I868" s="188"/>
      <c r="J868" s="188"/>
      <c r="K868" s="188"/>
      <c r="L868" s="39"/>
      <c r="M868" s="39"/>
      <c r="N868" s="39"/>
      <c r="O868" s="39"/>
      <c r="P868" s="195"/>
    </row>
    <row r="869" spans="1:16" s="194" customFormat="1" ht="20.25" customHeight="1">
      <c r="A869" s="39"/>
      <c r="B869" s="188"/>
      <c r="C869" s="188"/>
      <c r="D869" s="188"/>
      <c r="E869" s="532"/>
      <c r="F869" s="188"/>
      <c r="G869" s="188"/>
      <c r="H869" s="188"/>
      <c r="I869" s="188"/>
      <c r="J869" s="188"/>
      <c r="K869" s="188"/>
      <c r="L869" s="39"/>
      <c r="M869" s="39"/>
      <c r="N869" s="39"/>
      <c r="O869" s="39"/>
      <c r="P869" s="195"/>
    </row>
    <row r="870" spans="1:16" s="194" customFormat="1" ht="20.25" customHeight="1">
      <c r="A870" s="39"/>
      <c r="B870" s="188"/>
      <c r="C870" s="188"/>
      <c r="D870" s="188"/>
      <c r="E870" s="532"/>
      <c r="F870" s="188"/>
      <c r="G870" s="188"/>
      <c r="H870" s="188"/>
      <c r="I870" s="188"/>
      <c r="J870" s="188"/>
      <c r="K870" s="188"/>
      <c r="L870" s="39"/>
      <c r="M870" s="39"/>
      <c r="N870" s="39"/>
      <c r="O870" s="39"/>
      <c r="P870" s="195"/>
    </row>
    <row r="871" spans="1:16" s="194" customFormat="1" ht="20.25" customHeight="1">
      <c r="A871" s="39"/>
      <c r="B871" s="188"/>
      <c r="C871" s="188"/>
      <c r="D871" s="188"/>
      <c r="E871" s="532"/>
      <c r="F871" s="188"/>
      <c r="G871" s="188"/>
      <c r="H871" s="188"/>
      <c r="I871" s="188"/>
      <c r="J871" s="188"/>
      <c r="K871" s="188"/>
      <c r="L871" s="39"/>
      <c r="M871" s="39"/>
      <c r="N871" s="39"/>
      <c r="O871" s="39"/>
      <c r="P871" s="195"/>
    </row>
    <row r="872" spans="1:16" s="194" customFormat="1" ht="20.25" customHeight="1">
      <c r="A872" s="39"/>
      <c r="B872" s="188"/>
      <c r="C872" s="188"/>
      <c r="D872" s="188"/>
      <c r="E872" s="532"/>
      <c r="F872" s="188"/>
      <c r="G872" s="188"/>
      <c r="H872" s="188"/>
      <c r="I872" s="188"/>
      <c r="J872" s="188"/>
      <c r="K872" s="188"/>
      <c r="L872" s="39"/>
      <c r="M872" s="39"/>
      <c r="N872" s="39"/>
      <c r="O872" s="39"/>
      <c r="P872" s="195"/>
    </row>
    <row r="873" spans="1:16" s="194" customFormat="1" ht="20.25" customHeight="1">
      <c r="A873" s="39"/>
      <c r="B873" s="188"/>
      <c r="C873" s="188"/>
      <c r="D873" s="188"/>
      <c r="E873" s="532"/>
      <c r="F873" s="188"/>
      <c r="G873" s="188"/>
      <c r="H873" s="188"/>
      <c r="I873" s="188"/>
      <c r="J873" s="188"/>
      <c r="K873" s="188"/>
      <c r="L873" s="39"/>
      <c r="M873" s="39"/>
      <c r="N873" s="39"/>
      <c r="O873" s="39"/>
      <c r="P873" s="195"/>
    </row>
    <row r="874" spans="1:16" s="194" customFormat="1" ht="20.25" customHeight="1">
      <c r="A874" s="39"/>
      <c r="B874" s="188"/>
      <c r="C874" s="188"/>
      <c r="D874" s="188"/>
      <c r="E874" s="532"/>
      <c r="F874" s="188"/>
      <c r="G874" s="188"/>
      <c r="H874" s="188"/>
      <c r="I874" s="188"/>
      <c r="J874" s="188"/>
      <c r="K874" s="188"/>
      <c r="L874" s="39"/>
      <c r="M874" s="39"/>
      <c r="N874" s="39"/>
      <c r="O874" s="39"/>
      <c r="P874" s="195"/>
    </row>
    <row r="875" spans="1:16" s="194" customFormat="1" ht="20.25" customHeight="1">
      <c r="A875" s="39"/>
      <c r="B875" s="188"/>
      <c r="C875" s="188"/>
      <c r="D875" s="188"/>
      <c r="E875" s="532"/>
      <c r="F875" s="188"/>
      <c r="G875" s="188"/>
      <c r="H875" s="188"/>
      <c r="I875" s="188"/>
      <c r="J875" s="188"/>
      <c r="K875" s="188"/>
      <c r="L875" s="39"/>
      <c r="M875" s="39"/>
      <c r="N875" s="39"/>
      <c r="O875" s="39"/>
      <c r="P875" s="195"/>
    </row>
    <row r="876" spans="1:16" s="194" customFormat="1" ht="20.25" customHeight="1">
      <c r="A876" s="39"/>
      <c r="B876" s="188"/>
      <c r="C876" s="188"/>
      <c r="D876" s="188"/>
      <c r="E876" s="532"/>
      <c r="F876" s="188"/>
      <c r="G876" s="188"/>
      <c r="H876" s="188"/>
      <c r="I876" s="188"/>
      <c r="J876" s="188"/>
      <c r="K876" s="188"/>
      <c r="L876" s="39"/>
      <c r="M876" s="39"/>
      <c r="N876" s="39"/>
      <c r="O876" s="39"/>
      <c r="P876" s="195"/>
    </row>
    <row r="877" spans="1:16" s="194" customFormat="1" ht="20.25" customHeight="1">
      <c r="A877" s="39"/>
      <c r="B877" s="188"/>
      <c r="C877" s="188"/>
      <c r="D877" s="188"/>
      <c r="E877" s="532"/>
      <c r="F877" s="188"/>
      <c r="G877" s="188"/>
      <c r="H877" s="188"/>
      <c r="I877" s="188"/>
      <c r="J877" s="188"/>
      <c r="K877" s="188"/>
      <c r="L877" s="39"/>
      <c r="M877" s="39"/>
      <c r="N877" s="39"/>
      <c r="O877" s="39"/>
      <c r="P877" s="195"/>
    </row>
    <row r="878" spans="1:16" s="194" customFormat="1" ht="20.25" customHeight="1">
      <c r="A878" s="39"/>
      <c r="B878" s="188"/>
      <c r="C878" s="188"/>
      <c r="D878" s="188"/>
      <c r="E878" s="532"/>
      <c r="F878" s="188"/>
      <c r="G878" s="188"/>
      <c r="H878" s="188"/>
      <c r="I878" s="188"/>
      <c r="J878" s="188"/>
      <c r="K878" s="188"/>
      <c r="L878" s="39"/>
      <c r="M878" s="39"/>
      <c r="N878" s="39"/>
      <c r="O878" s="39"/>
      <c r="P878" s="195"/>
    </row>
    <row r="879" spans="1:16" s="194" customFormat="1" ht="20.25" customHeight="1">
      <c r="A879" s="39"/>
      <c r="B879" s="188"/>
      <c r="C879" s="188"/>
      <c r="D879" s="188"/>
      <c r="E879" s="532"/>
      <c r="F879" s="188"/>
      <c r="G879" s="188"/>
      <c r="H879" s="188"/>
      <c r="I879" s="188"/>
      <c r="J879" s="188"/>
      <c r="K879" s="188"/>
      <c r="L879" s="39"/>
      <c r="M879" s="39"/>
      <c r="N879" s="39"/>
      <c r="O879" s="39"/>
      <c r="P879" s="195"/>
    </row>
    <row r="880" spans="1:16" s="194" customFormat="1" ht="20.25" customHeight="1">
      <c r="A880" s="39"/>
      <c r="B880" s="188"/>
      <c r="C880" s="188"/>
      <c r="D880" s="188"/>
      <c r="E880" s="532"/>
      <c r="F880" s="188"/>
      <c r="G880" s="188"/>
      <c r="H880" s="188"/>
      <c r="I880" s="188"/>
      <c r="J880" s="188"/>
      <c r="K880" s="188"/>
      <c r="L880" s="39"/>
      <c r="M880" s="39"/>
      <c r="N880" s="39"/>
      <c r="O880" s="39"/>
      <c r="P880" s="195"/>
    </row>
    <row r="881" spans="1:16" s="194" customFormat="1" ht="20.25" customHeight="1">
      <c r="A881" s="39"/>
      <c r="B881" s="188"/>
      <c r="C881" s="188"/>
      <c r="D881" s="188"/>
      <c r="E881" s="532"/>
      <c r="F881" s="188"/>
      <c r="G881" s="188"/>
      <c r="H881" s="188"/>
      <c r="I881" s="188"/>
      <c r="J881" s="188"/>
      <c r="K881" s="188"/>
      <c r="L881" s="39"/>
      <c r="M881" s="39"/>
      <c r="N881" s="39"/>
      <c r="O881" s="39"/>
      <c r="P881" s="195"/>
    </row>
    <row r="882" spans="1:16" s="194" customFormat="1" ht="20.25" customHeight="1">
      <c r="A882" s="39"/>
      <c r="B882" s="188"/>
      <c r="C882" s="188"/>
      <c r="D882" s="188"/>
      <c r="E882" s="532"/>
      <c r="F882" s="188"/>
      <c r="G882" s="188"/>
      <c r="H882" s="188"/>
      <c r="I882" s="188"/>
      <c r="J882" s="188"/>
      <c r="K882" s="188"/>
      <c r="L882" s="39"/>
      <c r="M882" s="39"/>
      <c r="N882" s="39"/>
      <c r="O882" s="39"/>
      <c r="P882" s="195"/>
    </row>
    <row r="883" spans="1:16" s="194" customFormat="1" ht="20.25" customHeight="1">
      <c r="A883" s="39"/>
      <c r="B883" s="188"/>
      <c r="C883" s="188"/>
      <c r="D883" s="188"/>
      <c r="E883" s="532"/>
      <c r="F883" s="188"/>
      <c r="G883" s="188"/>
      <c r="H883" s="188"/>
      <c r="I883" s="188"/>
      <c r="J883" s="188"/>
      <c r="K883" s="188"/>
      <c r="L883" s="39"/>
      <c r="M883" s="39"/>
      <c r="N883" s="39"/>
      <c r="O883" s="39"/>
      <c r="P883" s="195"/>
    </row>
    <row r="884" spans="1:16" s="194" customFormat="1" ht="20.25" customHeight="1">
      <c r="A884" s="39"/>
      <c r="B884" s="188"/>
      <c r="C884" s="188"/>
      <c r="D884" s="188"/>
      <c r="E884" s="532"/>
      <c r="F884" s="188"/>
      <c r="G884" s="188"/>
      <c r="H884" s="188"/>
      <c r="I884" s="188"/>
      <c r="J884" s="188"/>
      <c r="K884" s="188"/>
      <c r="L884" s="39"/>
      <c r="M884" s="39"/>
      <c r="N884" s="39"/>
      <c r="O884" s="39"/>
      <c r="P884" s="195"/>
    </row>
    <row r="885" spans="1:16" s="194" customFormat="1" ht="20.25" customHeight="1">
      <c r="A885" s="39"/>
      <c r="B885" s="188"/>
      <c r="C885" s="188"/>
      <c r="D885" s="188"/>
      <c r="E885" s="532"/>
      <c r="F885" s="188"/>
      <c r="G885" s="188"/>
      <c r="H885" s="188"/>
      <c r="I885" s="188"/>
      <c r="J885" s="188"/>
      <c r="K885" s="188"/>
      <c r="L885" s="39"/>
      <c r="M885" s="39"/>
      <c r="N885" s="39"/>
      <c r="O885" s="39"/>
      <c r="P885" s="195"/>
    </row>
    <row r="886" spans="1:16" s="194" customFormat="1" ht="20.25" customHeight="1">
      <c r="A886" s="39"/>
      <c r="B886" s="188"/>
      <c r="C886" s="188"/>
      <c r="D886" s="188"/>
      <c r="E886" s="532"/>
      <c r="F886" s="188"/>
      <c r="G886" s="188"/>
      <c r="H886" s="188"/>
      <c r="I886" s="188"/>
      <c r="J886" s="188"/>
      <c r="K886" s="188"/>
      <c r="L886" s="39"/>
      <c r="M886" s="39"/>
      <c r="N886" s="39"/>
      <c r="O886" s="39"/>
      <c r="P886" s="195"/>
    </row>
    <row r="887" spans="1:16" s="194" customFormat="1" ht="20.25" customHeight="1">
      <c r="A887" s="39"/>
      <c r="B887" s="188"/>
      <c r="C887" s="188"/>
      <c r="D887" s="188"/>
      <c r="E887" s="532"/>
      <c r="F887" s="188"/>
      <c r="G887" s="188"/>
      <c r="H887" s="188"/>
      <c r="I887" s="188"/>
      <c r="J887" s="188"/>
      <c r="K887" s="188"/>
      <c r="L887" s="39"/>
      <c r="M887" s="39"/>
      <c r="N887" s="39"/>
      <c r="O887" s="39"/>
      <c r="P887" s="195"/>
    </row>
    <row r="888" spans="1:16" s="194" customFormat="1" ht="20.25" customHeight="1">
      <c r="A888" s="39"/>
      <c r="B888" s="188"/>
      <c r="C888" s="188"/>
      <c r="D888" s="188"/>
      <c r="E888" s="532"/>
      <c r="F888" s="188"/>
      <c r="G888" s="188"/>
      <c r="H888" s="188"/>
      <c r="I888" s="188"/>
      <c r="J888" s="188"/>
      <c r="K888" s="188"/>
      <c r="L888" s="39"/>
      <c r="M888" s="39"/>
      <c r="N888" s="39"/>
      <c r="O888" s="39"/>
      <c r="P888" s="195"/>
    </row>
    <row r="889" spans="1:16" s="194" customFormat="1" ht="20.25" customHeight="1">
      <c r="A889" s="39"/>
      <c r="B889" s="188"/>
      <c r="C889" s="188"/>
      <c r="D889" s="188"/>
      <c r="E889" s="532"/>
      <c r="F889" s="188"/>
      <c r="G889" s="188"/>
      <c r="H889" s="188"/>
      <c r="I889" s="188"/>
      <c r="J889" s="188"/>
      <c r="K889" s="188"/>
      <c r="L889" s="39"/>
      <c r="M889" s="39"/>
      <c r="N889" s="39"/>
      <c r="O889" s="39"/>
      <c r="P889" s="195"/>
    </row>
    <row r="890" spans="1:16" s="194" customFormat="1" ht="20.25" customHeight="1">
      <c r="A890" s="39"/>
      <c r="B890" s="188"/>
      <c r="C890" s="188"/>
      <c r="D890" s="188"/>
      <c r="E890" s="532"/>
      <c r="F890" s="188"/>
      <c r="G890" s="188"/>
      <c r="H890" s="188"/>
      <c r="I890" s="188"/>
      <c r="J890" s="188"/>
      <c r="K890" s="188"/>
      <c r="L890" s="39"/>
      <c r="M890" s="39"/>
      <c r="N890" s="39"/>
      <c r="O890" s="39"/>
      <c r="P890" s="195"/>
    </row>
    <row r="891" spans="1:16" s="194" customFormat="1" ht="20.25" customHeight="1">
      <c r="A891" s="39"/>
      <c r="B891" s="188"/>
      <c r="C891" s="188"/>
      <c r="D891" s="188"/>
      <c r="E891" s="532"/>
      <c r="F891" s="188"/>
      <c r="G891" s="188"/>
      <c r="H891" s="188"/>
      <c r="I891" s="188"/>
      <c r="J891" s="188"/>
      <c r="K891" s="188"/>
      <c r="L891" s="39"/>
      <c r="M891" s="39"/>
      <c r="N891" s="39"/>
      <c r="O891" s="39"/>
      <c r="P891" s="195"/>
    </row>
    <row r="892" spans="1:16" s="194" customFormat="1" ht="20.25" customHeight="1">
      <c r="A892" s="39"/>
      <c r="B892" s="188"/>
      <c r="C892" s="188"/>
      <c r="D892" s="188"/>
      <c r="E892" s="532"/>
      <c r="F892" s="188"/>
      <c r="G892" s="188"/>
      <c r="H892" s="188"/>
      <c r="I892" s="188"/>
      <c r="J892" s="188"/>
      <c r="K892" s="188"/>
      <c r="L892" s="39"/>
      <c r="M892" s="39"/>
      <c r="N892" s="39"/>
      <c r="O892" s="39"/>
      <c r="P892" s="195"/>
    </row>
    <row r="893" spans="1:16" s="194" customFormat="1" ht="20.25" customHeight="1">
      <c r="A893" s="39"/>
      <c r="B893" s="188"/>
      <c r="C893" s="188"/>
      <c r="D893" s="188"/>
      <c r="E893" s="532"/>
      <c r="F893" s="188"/>
      <c r="G893" s="188"/>
      <c r="H893" s="188"/>
      <c r="I893" s="188"/>
      <c r="J893" s="188"/>
      <c r="K893" s="188"/>
      <c r="L893" s="39"/>
      <c r="M893" s="39"/>
      <c r="N893" s="39"/>
      <c r="O893" s="39"/>
      <c r="P893" s="195"/>
    </row>
    <row r="894" spans="1:16" s="194" customFormat="1" ht="20.25" customHeight="1">
      <c r="A894" s="39"/>
      <c r="B894" s="188"/>
      <c r="C894" s="188"/>
      <c r="D894" s="188"/>
      <c r="E894" s="532"/>
      <c r="F894" s="188"/>
      <c r="G894" s="188"/>
      <c r="H894" s="188"/>
      <c r="I894" s="188"/>
      <c r="J894" s="188"/>
      <c r="K894" s="188"/>
      <c r="L894" s="39"/>
      <c r="M894" s="39"/>
      <c r="N894" s="39"/>
      <c r="O894" s="39"/>
      <c r="P894" s="195"/>
    </row>
    <row r="895" spans="1:16" s="194" customFormat="1" ht="20.25" customHeight="1">
      <c r="A895" s="39"/>
      <c r="B895" s="188"/>
      <c r="C895" s="188"/>
      <c r="D895" s="188"/>
      <c r="E895" s="532"/>
      <c r="F895" s="188"/>
      <c r="G895" s="188"/>
      <c r="H895" s="188"/>
      <c r="I895" s="188"/>
      <c r="J895" s="188"/>
      <c r="K895" s="188"/>
      <c r="L895" s="39"/>
      <c r="M895" s="39"/>
      <c r="N895" s="39"/>
      <c r="O895" s="39"/>
      <c r="P895" s="195"/>
    </row>
    <row r="896" spans="1:16" s="194" customFormat="1" ht="20.25" customHeight="1">
      <c r="A896" s="39"/>
      <c r="B896" s="188"/>
      <c r="C896" s="188"/>
      <c r="D896" s="188"/>
      <c r="E896" s="532"/>
      <c r="F896" s="188"/>
      <c r="G896" s="188"/>
      <c r="H896" s="188"/>
      <c r="I896" s="188"/>
      <c r="J896" s="188"/>
      <c r="K896" s="188"/>
      <c r="L896" s="39"/>
      <c r="M896" s="39"/>
      <c r="N896" s="39"/>
      <c r="O896" s="39"/>
      <c r="P896" s="195"/>
    </row>
    <row r="897" spans="1:16" s="194" customFormat="1" ht="20.25" customHeight="1">
      <c r="A897" s="39"/>
      <c r="B897" s="188"/>
      <c r="C897" s="188"/>
      <c r="D897" s="188"/>
      <c r="E897" s="532"/>
      <c r="F897" s="188"/>
      <c r="G897" s="188"/>
      <c r="H897" s="188"/>
      <c r="I897" s="188"/>
      <c r="J897" s="188"/>
      <c r="K897" s="188"/>
      <c r="L897" s="39"/>
      <c r="M897" s="39"/>
      <c r="N897" s="39"/>
      <c r="O897" s="39"/>
      <c r="P897" s="195"/>
    </row>
    <row r="898" spans="1:16" s="194" customFormat="1" ht="20.25" customHeight="1">
      <c r="A898" s="39"/>
      <c r="B898" s="188"/>
      <c r="C898" s="188"/>
      <c r="D898" s="188"/>
      <c r="E898" s="532"/>
      <c r="F898" s="188"/>
      <c r="G898" s="188"/>
      <c r="H898" s="188"/>
      <c r="I898" s="188"/>
      <c r="J898" s="188"/>
      <c r="K898" s="188"/>
      <c r="L898" s="39"/>
      <c r="M898" s="39"/>
      <c r="N898" s="39"/>
      <c r="O898" s="39"/>
      <c r="P898" s="195"/>
    </row>
    <row r="899" spans="1:16" s="194" customFormat="1" ht="20.25" customHeight="1">
      <c r="A899" s="39"/>
      <c r="B899" s="188"/>
      <c r="C899" s="188"/>
      <c r="D899" s="188"/>
      <c r="E899" s="532"/>
      <c r="F899" s="188"/>
      <c r="G899" s="188"/>
      <c r="H899" s="188"/>
      <c r="I899" s="188"/>
      <c r="J899" s="188"/>
      <c r="K899" s="188"/>
      <c r="L899" s="39"/>
      <c r="M899" s="39"/>
      <c r="N899" s="39"/>
      <c r="O899" s="39"/>
      <c r="P899" s="195"/>
    </row>
    <row r="900" spans="1:16" s="194" customFormat="1" ht="20.25" customHeight="1">
      <c r="A900" s="39"/>
      <c r="B900" s="188"/>
      <c r="C900" s="188"/>
      <c r="D900" s="188"/>
      <c r="E900" s="532"/>
      <c r="F900" s="188"/>
      <c r="G900" s="188"/>
      <c r="H900" s="188"/>
      <c r="I900" s="188"/>
      <c r="J900" s="188"/>
      <c r="K900" s="188"/>
      <c r="L900" s="39"/>
      <c r="M900" s="39"/>
      <c r="N900" s="39"/>
      <c r="O900" s="39"/>
      <c r="P900" s="195"/>
    </row>
    <row r="901" spans="1:16" s="194" customFormat="1" ht="20.25" customHeight="1">
      <c r="A901" s="39"/>
      <c r="B901" s="188"/>
      <c r="C901" s="188"/>
      <c r="D901" s="188"/>
      <c r="E901" s="532"/>
      <c r="F901" s="188"/>
      <c r="G901" s="188"/>
      <c r="H901" s="188"/>
      <c r="I901" s="188"/>
      <c r="J901" s="188"/>
      <c r="K901" s="188"/>
      <c r="L901" s="39"/>
      <c r="M901" s="39"/>
      <c r="N901" s="39"/>
      <c r="O901" s="39"/>
      <c r="P901" s="195"/>
    </row>
    <row r="902" spans="1:16" s="194" customFormat="1" ht="20.25" customHeight="1">
      <c r="A902" s="39"/>
      <c r="B902" s="188"/>
      <c r="C902" s="188"/>
      <c r="D902" s="188"/>
      <c r="E902" s="532"/>
      <c r="F902" s="188"/>
      <c r="G902" s="188"/>
      <c r="H902" s="188"/>
      <c r="I902" s="188"/>
      <c r="J902" s="188"/>
      <c r="K902" s="188"/>
      <c r="L902" s="39"/>
      <c r="M902" s="39"/>
      <c r="N902" s="39"/>
      <c r="O902" s="39"/>
      <c r="P902" s="195"/>
    </row>
    <row r="903" spans="1:16" s="194" customFormat="1" ht="20.25" customHeight="1">
      <c r="A903" s="39"/>
      <c r="B903" s="188"/>
      <c r="C903" s="188"/>
      <c r="D903" s="188"/>
      <c r="E903" s="532"/>
      <c r="F903" s="188"/>
      <c r="G903" s="188"/>
      <c r="H903" s="188"/>
      <c r="I903" s="188"/>
      <c r="J903" s="188"/>
      <c r="K903" s="188"/>
      <c r="L903" s="39"/>
      <c r="M903" s="39"/>
      <c r="N903" s="39"/>
      <c r="O903" s="39"/>
      <c r="P903" s="195"/>
    </row>
    <row r="904" spans="1:16" s="194" customFormat="1" ht="20.25" customHeight="1">
      <c r="A904" s="39"/>
      <c r="B904" s="188"/>
      <c r="C904" s="188"/>
      <c r="D904" s="188"/>
      <c r="E904" s="532"/>
      <c r="F904" s="188"/>
      <c r="G904" s="188"/>
      <c r="H904" s="188"/>
      <c r="I904" s="188"/>
      <c r="J904" s="188"/>
      <c r="K904" s="188"/>
      <c r="L904" s="39"/>
      <c r="M904" s="39"/>
      <c r="N904" s="39"/>
      <c r="O904" s="39"/>
      <c r="P904" s="195"/>
    </row>
    <row r="905" spans="1:16" s="194" customFormat="1" ht="20.25" customHeight="1">
      <c r="A905" s="39"/>
      <c r="B905" s="188"/>
      <c r="C905" s="188"/>
      <c r="D905" s="188"/>
      <c r="E905" s="532"/>
      <c r="F905" s="188"/>
      <c r="G905" s="188"/>
      <c r="H905" s="188"/>
      <c r="I905" s="188"/>
      <c r="J905" s="188"/>
      <c r="K905" s="188"/>
      <c r="L905" s="39"/>
      <c r="M905" s="39"/>
      <c r="N905" s="39"/>
      <c r="O905" s="39"/>
      <c r="P905" s="195"/>
    </row>
    <row r="906" spans="1:16" s="194" customFormat="1" ht="20.25" customHeight="1">
      <c r="A906" s="39"/>
      <c r="B906" s="188"/>
      <c r="C906" s="188"/>
      <c r="D906" s="188"/>
      <c r="E906" s="532"/>
      <c r="F906" s="188"/>
      <c r="G906" s="188"/>
      <c r="H906" s="188"/>
      <c r="I906" s="188"/>
      <c r="J906" s="188"/>
      <c r="K906" s="188"/>
      <c r="L906" s="39"/>
      <c r="M906" s="39"/>
      <c r="N906" s="39"/>
      <c r="O906" s="39"/>
      <c r="P906" s="195"/>
    </row>
    <row r="907" spans="1:16" s="194" customFormat="1" ht="20.25" customHeight="1">
      <c r="A907" s="39"/>
      <c r="B907" s="188"/>
      <c r="C907" s="188"/>
      <c r="D907" s="188"/>
      <c r="E907" s="532"/>
      <c r="F907" s="188"/>
      <c r="G907" s="188"/>
      <c r="H907" s="188"/>
      <c r="I907" s="188"/>
      <c r="J907" s="188"/>
      <c r="K907" s="188"/>
      <c r="L907" s="39"/>
      <c r="M907" s="39"/>
      <c r="N907" s="39"/>
      <c r="O907" s="39"/>
      <c r="P907" s="195"/>
    </row>
    <row r="908" spans="1:16" s="194" customFormat="1" ht="20.25" customHeight="1">
      <c r="A908" s="39"/>
      <c r="B908" s="188"/>
      <c r="C908" s="188"/>
      <c r="D908" s="188"/>
      <c r="E908" s="532"/>
      <c r="F908" s="188"/>
      <c r="G908" s="188"/>
      <c r="H908" s="188"/>
      <c r="I908" s="188"/>
      <c r="J908" s="188"/>
      <c r="K908" s="188"/>
      <c r="L908" s="39"/>
      <c r="M908" s="39"/>
      <c r="N908" s="39"/>
      <c r="O908" s="39"/>
      <c r="P908" s="195"/>
    </row>
    <row r="909" spans="1:16" s="194" customFormat="1" ht="20.25" customHeight="1">
      <c r="A909" s="39"/>
      <c r="B909" s="188"/>
      <c r="C909" s="188"/>
      <c r="D909" s="188"/>
      <c r="E909" s="532"/>
      <c r="F909" s="188"/>
      <c r="G909" s="188"/>
      <c r="H909" s="188"/>
      <c r="I909" s="188"/>
      <c r="J909" s="188"/>
      <c r="K909" s="188"/>
      <c r="L909" s="39"/>
      <c r="M909" s="39"/>
      <c r="N909" s="39"/>
      <c r="O909" s="39"/>
      <c r="P909" s="195"/>
    </row>
    <row r="910" spans="1:16" s="194" customFormat="1" ht="20.25" customHeight="1">
      <c r="A910" s="39"/>
      <c r="B910" s="188"/>
      <c r="C910" s="188"/>
      <c r="D910" s="188"/>
      <c r="E910" s="532"/>
      <c r="F910" s="188"/>
      <c r="G910" s="188"/>
      <c r="H910" s="188"/>
      <c r="I910" s="188"/>
      <c r="J910" s="188"/>
      <c r="K910" s="188"/>
      <c r="L910" s="39"/>
      <c r="M910" s="39"/>
      <c r="N910" s="39"/>
      <c r="O910" s="39"/>
      <c r="P910" s="195"/>
    </row>
    <row r="911" spans="1:16" s="194" customFormat="1" ht="20.25" customHeight="1">
      <c r="A911" s="39"/>
      <c r="B911" s="188"/>
      <c r="C911" s="188"/>
      <c r="D911" s="188"/>
      <c r="E911" s="532"/>
      <c r="F911" s="188"/>
      <c r="G911" s="188"/>
      <c r="H911" s="188"/>
      <c r="I911" s="188"/>
      <c r="J911" s="188"/>
      <c r="K911" s="188"/>
      <c r="L911" s="39"/>
      <c r="M911" s="39"/>
      <c r="N911" s="39"/>
      <c r="O911" s="39"/>
      <c r="P911" s="195"/>
    </row>
    <row r="912" spans="1:16" s="194" customFormat="1" ht="20.25" customHeight="1">
      <c r="A912" s="39"/>
      <c r="B912" s="188"/>
      <c r="C912" s="188"/>
      <c r="D912" s="188"/>
      <c r="E912" s="532"/>
      <c r="F912" s="188"/>
      <c r="G912" s="188"/>
      <c r="H912" s="188"/>
      <c r="I912" s="188"/>
      <c r="J912" s="188"/>
      <c r="K912" s="188"/>
      <c r="L912" s="39"/>
      <c r="M912" s="39"/>
      <c r="N912" s="39"/>
      <c r="O912" s="39"/>
      <c r="P912" s="195"/>
    </row>
    <row r="913" spans="1:16" s="194" customFormat="1" ht="20.25" customHeight="1">
      <c r="A913" s="39"/>
      <c r="B913" s="188"/>
      <c r="C913" s="188"/>
      <c r="D913" s="188"/>
      <c r="E913" s="532"/>
      <c r="F913" s="188"/>
      <c r="G913" s="188"/>
      <c r="H913" s="188"/>
      <c r="I913" s="188"/>
      <c r="J913" s="188"/>
      <c r="K913" s="188"/>
      <c r="L913" s="39"/>
      <c r="M913" s="39"/>
      <c r="N913" s="39"/>
      <c r="O913" s="39"/>
      <c r="P913" s="195"/>
    </row>
    <row r="914" spans="1:16" s="194" customFormat="1" ht="20.25" customHeight="1">
      <c r="A914" s="39"/>
      <c r="B914" s="188"/>
      <c r="C914" s="188"/>
      <c r="D914" s="188"/>
      <c r="E914" s="532"/>
      <c r="F914" s="188"/>
      <c r="G914" s="188"/>
      <c r="H914" s="188"/>
      <c r="I914" s="188"/>
      <c r="J914" s="188"/>
      <c r="K914" s="188"/>
      <c r="L914" s="39"/>
      <c r="M914" s="39"/>
      <c r="N914" s="39"/>
      <c r="O914" s="39"/>
      <c r="P914" s="195"/>
    </row>
    <row r="915" spans="1:16" s="194" customFormat="1" ht="20.25" customHeight="1">
      <c r="A915" s="39"/>
      <c r="B915" s="188"/>
      <c r="C915" s="188"/>
      <c r="D915" s="188"/>
      <c r="E915" s="532"/>
      <c r="F915" s="188"/>
      <c r="G915" s="188"/>
      <c r="H915" s="188"/>
      <c r="I915" s="188"/>
      <c r="J915" s="188"/>
      <c r="K915" s="188"/>
      <c r="L915" s="39"/>
      <c r="M915" s="39"/>
      <c r="N915" s="39"/>
      <c r="O915" s="39"/>
      <c r="P915" s="195"/>
    </row>
    <row r="916" spans="1:16" s="194" customFormat="1" ht="20.25" customHeight="1">
      <c r="A916" s="39"/>
      <c r="B916" s="188"/>
      <c r="C916" s="188"/>
      <c r="D916" s="188"/>
      <c r="E916" s="532"/>
      <c r="F916" s="188"/>
      <c r="G916" s="188"/>
      <c r="H916" s="188"/>
      <c r="I916" s="188"/>
      <c r="J916" s="188"/>
      <c r="K916" s="188"/>
      <c r="L916" s="39"/>
      <c r="M916" s="39"/>
      <c r="N916" s="39"/>
      <c r="O916" s="39"/>
      <c r="P916" s="195"/>
    </row>
    <row r="917" spans="1:16" s="194" customFormat="1" ht="20.25" customHeight="1">
      <c r="A917" s="39"/>
      <c r="B917" s="188"/>
      <c r="C917" s="188"/>
      <c r="D917" s="188"/>
      <c r="E917" s="532"/>
      <c r="F917" s="188"/>
      <c r="G917" s="188"/>
      <c r="H917" s="188"/>
      <c r="I917" s="188"/>
      <c r="J917" s="188"/>
      <c r="K917" s="188"/>
      <c r="L917" s="39"/>
      <c r="M917" s="39"/>
      <c r="N917" s="39"/>
      <c r="O917" s="39"/>
      <c r="P917" s="195"/>
    </row>
    <row r="918" spans="1:16" s="194" customFormat="1" ht="20.25" customHeight="1">
      <c r="A918" s="39"/>
      <c r="B918" s="188"/>
      <c r="C918" s="188"/>
      <c r="D918" s="188"/>
      <c r="E918" s="532"/>
      <c r="F918" s="188"/>
      <c r="G918" s="188"/>
      <c r="H918" s="188"/>
      <c r="I918" s="188"/>
      <c r="J918" s="188"/>
      <c r="K918" s="188"/>
      <c r="L918" s="39"/>
      <c r="M918" s="39"/>
      <c r="N918" s="39"/>
      <c r="O918" s="39"/>
      <c r="P918" s="195"/>
    </row>
    <row r="919" spans="1:16" s="194" customFormat="1" ht="20.25" customHeight="1">
      <c r="A919" s="39"/>
      <c r="B919" s="188"/>
      <c r="C919" s="188"/>
      <c r="D919" s="188"/>
      <c r="E919" s="532"/>
      <c r="F919" s="188"/>
      <c r="G919" s="188"/>
      <c r="H919" s="188"/>
      <c r="I919" s="188"/>
      <c r="J919" s="188"/>
      <c r="K919" s="188"/>
      <c r="L919" s="39"/>
      <c r="M919" s="39"/>
      <c r="N919" s="39"/>
      <c r="O919" s="39"/>
      <c r="P919" s="195"/>
    </row>
    <row r="920" spans="1:16" s="194" customFormat="1" ht="20.25" customHeight="1">
      <c r="A920" s="39"/>
      <c r="B920" s="188"/>
      <c r="C920" s="188"/>
      <c r="D920" s="188"/>
      <c r="E920" s="532"/>
      <c r="F920" s="188"/>
      <c r="G920" s="188"/>
      <c r="H920" s="188"/>
      <c r="I920" s="188"/>
      <c r="J920" s="188"/>
      <c r="K920" s="188"/>
      <c r="L920" s="39"/>
      <c r="M920" s="39"/>
      <c r="N920" s="39"/>
      <c r="O920" s="39"/>
      <c r="P920" s="195"/>
    </row>
    <row r="921" spans="1:16" s="194" customFormat="1" ht="20.25" customHeight="1">
      <c r="A921" s="39"/>
      <c r="B921" s="188"/>
      <c r="C921" s="188"/>
      <c r="D921" s="188"/>
      <c r="E921" s="532"/>
      <c r="F921" s="188"/>
      <c r="G921" s="188"/>
      <c r="H921" s="188"/>
      <c r="I921" s="188"/>
      <c r="J921" s="188"/>
      <c r="K921" s="188"/>
      <c r="L921" s="39"/>
      <c r="M921" s="39"/>
      <c r="N921" s="39"/>
      <c r="O921" s="39"/>
      <c r="P921" s="195"/>
    </row>
    <row r="922" spans="1:16" s="194" customFormat="1" ht="20.25" customHeight="1">
      <c r="A922" s="39"/>
      <c r="B922" s="188"/>
      <c r="C922" s="188"/>
      <c r="D922" s="188"/>
      <c r="E922" s="532"/>
      <c r="F922" s="188"/>
      <c r="G922" s="188"/>
      <c r="H922" s="188"/>
      <c r="I922" s="188"/>
      <c r="J922" s="188"/>
      <c r="K922" s="188"/>
      <c r="L922" s="39"/>
      <c r="M922" s="39"/>
      <c r="N922" s="39"/>
      <c r="O922" s="39"/>
      <c r="P922" s="195"/>
    </row>
    <row r="923" spans="1:16" s="194" customFormat="1" ht="20.25" customHeight="1">
      <c r="A923" s="39"/>
      <c r="B923" s="188"/>
      <c r="C923" s="188"/>
      <c r="D923" s="188"/>
      <c r="E923" s="532"/>
      <c r="F923" s="188"/>
      <c r="G923" s="188"/>
      <c r="H923" s="188"/>
      <c r="I923" s="188"/>
      <c r="J923" s="188"/>
      <c r="K923" s="188"/>
      <c r="L923" s="39"/>
      <c r="M923" s="39"/>
      <c r="N923" s="39"/>
      <c r="O923" s="39"/>
      <c r="P923" s="195"/>
    </row>
    <row r="924" spans="1:16" s="194" customFormat="1" ht="20.25" customHeight="1">
      <c r="A924" s="39"/>
      <c r="B924" s="188"/>
      <c r="C924" s="188"/>
      <c r="D924" s="188"/>
      <c r="E924" s="532"/>
      <c r="F924" s="188"/>
      <c r="G924" s="188"/>
      <c r="H924" s="188"/>
      <c r="I924" s="188"/>
      <c r="J924" s="188"/>
      <c r="K924" s="188"/>
      <c r="L924" s="39"/>
      <c r="M924" s="39"/>
      <c r="N924" s="39"/>
      <c r="O924" s="39"/>
      <c r="P924" s="195"/>
    </row>
    <row r="925" spans="1:16" s="194" customFormat="1" ht="20.25" customHeight="1">
      <c r="A925" s="39"/>
      <c r="B925" s="188"/>
      <c r="C925" s="188"/>
      <c r="D925" s="188"/>
      <c r="E925" s="532"/>
      <c r="F925" s="188"/>
      <c r="G925" s="188"/>
      <c r="H925" s="188"/>
      <c r="I925" s="188"/>
      <c r="J925" s="188"/>
      <c r="K925" s="188"/>
      <c r="L925" s="39"/>
      <c r="M925" s="39"/>
      <c r="N925" s="39"/>
      <c r="O925" s="39"/>
      <c r="P925" s="195"/>
    </row>
    <row r="926" spans="1:16" s="194" customFormat="1" ht="20.25" customHeight="1">
      <c r="A926" s="39"/>
      <c r="B926" s="188"/>
      <c r="C926" s="188"/>
      <c r="D926" s="188"/>
      <c r="E926" s="532"/>
      <c r="F926" s="188"/>
      <c r="G926" s="188"/>
      <c r="H926" s="188"/>
      <c r="I926" s="188"/>
      <c r="J926" s="188"/>
      <c r="K926" s="188"/>
      <c r="L926" s="39"/>
      <c r="M926" s="39"/>
      <c r="N926" s="39"/>
      <c r="O926" s="39"/>
      <c r="P926" s="195"/>
    </row>
    <row r="927" spans="1:16" s="194" customFormat="1" ht="20.25" customHeight="1">
      <c r="A927" s="39"/>
      <c r="B927" s="188"/>
      <c r="C927" s="188"/>
      <c r="D927" s="188"/>
      <c r="E927" s="532"/>
      <c r="F927" s="188"/>
      <c r="G927" s="188"/>
      <c r="H927" s="188"/>
      <c r="I927" s="188"/>
      <c r="J927" s="188"/>
      <c r="K927" s="188"/>
      <c r="L927" s="39"/>
      <c r="M927" s="39"/>
      <c r="N927" s="39"/>
      <c r="O927" s="39"/>
      <c r="P927" s="195"/>
    </row>
    <row r="928" spans="1:16" s="194" customFormat="1" ht="20.25" customHeight="1">
      <c r="A928" s="39"/>
      <c r="B928" s="188"/>
      <c r="C928" s="188"/>
      <c r="D928" s="188"/>
      <c r="E928" s="532"/>
      <c r="F928" s="188"/>
      <c r="G928" s="188"/>
      <c r="H928" s="188"/>
      <c r="I928" s="188"/>
      <c r="J928" s="188"/>
      <c r="K928" s="188"/>
      <c r="L928" s="39"/>
      <c r="M928" s="39"/>
      <c r="N928" s="39"/>
      <c r="O928" s="39"/>
      <c r="P928" s="195"/>
    </row>
    <row r="929" spans="1:16" s="194" customFormat="1" ht="20.25" customHeight="1">
      <c r="A929" s="39"/>
      <c r="B929" s="188"/>
      <c r="C929" s="188"/>
      <c r="D929" s="188"/>
      <c r="E929" s="532"/>
      <c r="F929" s="188"/>
      <c r="G929" s="188"/>
      <c r="H929" s="188"/>
      <c r="I929" s="188"/>
      <c r="J929" s="188"/>
      <c r="K929" s="188"/>
      <c r="L929" s="39"/>
      <c r="M929" s="39"/>
      <c r="N929" s="39"/>
      <c r="O929" s="39"/>
      <c r="P929" s="195"/>
    </row>
    <row r="930" spans="1:16" s="194" customFormat="1" ht="20.25" customHeight="1">
      <c r="A930" s="39"/>
      <c r="B930" s="188"/>
      <c r="C930" s="188"/>
      <c r="D930" s="188"/>
      <c r="E930" s="532"/>
      <c r="F930" s="188"/>
      <c r="G930" s="188"/>
      <c r="H930" s="188"/>
      <c r="I930" s="188"/>
      <c r="J930" s="188"/>
      <c r="K930" s="188"/>
      <c r="L930" s="39"/>
      <c r="M930" s="39"/>
      <c r="N930" s="39"/>
      <c r="O930" s="39"/>
      <c r="P930" s="195"/>
    </row>
    <row r="931" spans="1:16" s="194" customFormat="1" ht="20.25" customHeight="1">
      <c r="A931" s="39"/>
      <c r="B931" s="188"/>
      <c r="C931" s="188"/>
      <c r="D931" s="188"/>
      <c r="E931" s="532"/>
      <c r="F931" s="188"/>
      <c r="G931" s="188"/>
      <c r="H931" s="188"/>
      <c r="I931" s="188"/>
      <c r="J931" s="188"/>
      <c r="K931" s="188"/>
      <c r="L931" s="39"/>
      <c r="M931" s="39"/>
      <c r="N931" s="39"/>
      <c r="O931" s="39"/>
      <c r="P931" s="195"/>
    </row>
    <row r="932" spans="1:16" s="194" customFormat="1" ht="20.25" customHeight="1">
      <c r="A932" s="39"/>
      <c r="B932" s="188"/>
      <c r="C932" s="188"/>
      <c r="D932" s="188"/>
      <c r="E932" s="532"/>
      <c r="F932" s="188"/>
      <c r="G932" s="188"/>
      <c r="H932" s="188"/>
      <c r="I932" s="188"/>
      <c r="J932" s="188"/>
      <c r="K932" s="188"/>
      <c r="L932" s="39"/>
      <c r="M932" s="39"/>
      <c r="N932" s="39"/>
      <c r="O932" s="39"/>
      <c r="P932" s="195"/>
    </row>
    <row r="933" spans="1:16" s="194" customFormat="1" ht="20.25" customHeight="1">
      <c r="A933" s="39"/>
      <c r="B933" s="188"/>
      <c r="C933" s="188"/>
      <c r="D933" s="188"/>
      <c r="E933" s="532"/>
      <c r="F933" s="188"/>
      <c r="G933" s="188"/>
      <c r="H933" s="188"/>
      <c r="I933" s="188"/>
      <c r="J933" s="188"/>
      <c r="K933" s="188"/>
      <c r="L933" s="39"/>
      <c r="M933" s="39"/>
      <c r="N933" s="39"/>
      <c r="O933" s="39"/>
      <c r="P933" s="195"/>
    </row>
    <row r="934" spans="1:16" s="194" customFormat="1" ht="20.25" customHeight="1">
      <c r="A934" s="39"/>
      <c r="B934" s="188"/>
      <c r="C934" s="188"/>
      <c r="D934" s="188"/>
      <c r="E934" s="532"/>
      <c r="F934" s="188"/>
      <c r="G934" s="188"/>
      <c r="H934" s="188"/>
      <c r="I934" s="188"/>
      <c r="J934" s="188"/>
      <c r="K934" s="188"/>
      <c r="L934" s="39"/>
      <c r="M934" s="39"/>
      <c r="N934" s="39"/>
      <c r="O934" s="39"/>
      <c r="P934" s="195"/>
    </row>
    <row r="935" spans="1:16" s="194" customFormat="1" ht="20.25" customHeight="1">
      <c r="A935" s="39"/>
      <c r="B935" s="188"/>
      <c r="C935" s="188"/>
      <c r="D935" s="188"/>
      <c r="E935" s="532"/>
      <c r="F935" s="188"/>
      <c r="G935" s="188"/>
      <c r="H935" s="188"/>
      <c r="I935" s="188"/>
      <c r="J935" s="188"/>
      <c r="K935" s="188"/>
      <c r="L935" s="39"/>
      <c r="M935" s="39"/>
      <c r="N935" s="39"/>
      <c r="O935" s="39"/>
      <c r="P935" s="195"/>
    </row>
    <row r="936" spans="1:16" s="194" customFormat="1" ht="20.25" customHeight="1">
      <c r="A936" s="39"/>
      <c r="B936" s="188"/>
      <c r="C936" s="188"/>
      <c r="D936" s="188"/>
      <c r="E936" s="532"/>
      <c r="F936" s="188"/>
      <c r="G936" s="188"/>
      <c r="H936" s="188"/>
      <c r="I936" s="188"/>
      <c r="J936" s="188"/>
      <c r="K936" s="188"/>
      <c r="L936" s="39"/>
      <c r="M936" s="39"/>
      <c r="N936" s="39"/>
      <c r="O936" s="39"/>
      <c r="P936" s="195"/>
    </row>
    <row r="937" spans="1:16" s="194" customFormat="1" ht="20.25" customHeight="1">
      <c r="A937" s="39"/>
      <c r="B937" s="188"/>
      <c r="C937" s="188"/>
      <c r="D937" s="188"/>
      <c r="E937" s="532"/>
      <c r="F937" s="188"/>
      <c r="G937" s="188"/>
      <c r="H937" s="188"/>
      <c r="I937" s="188"/>
      <c r="J937" s="188"/>
      <c r="K937" s="188"/>
      <c r="L937" s="39"/>
      <c r="M937" s="39"/>
      <c r="N937" s="39"/>
      <c r="O937" s="39"/>
      <c r="P937" s="195"/>
    </row>
    <row r="938" spans="1:16" s="194" customFormat="1" ht="20.25" customHeight="1">
      <c r="A938" s="39"/>
      <c r="B938" s="188"/>
      <c r="C938" s="188"/>
      <c r="D938" s="188"/>
      <c r="E938" s="532"/>
      <c r="F938" s="188"/>
      <c r="G938" s="188"/>
      <c r="H938" s="188"/>
      <c r="I938" s="188"/>
      <c r="J938" s="188"/>
      <c r="K938" s="188"/>
      <c r="L938" s="39"/>
      <c r="M938" s="39"/>
      <c r="N938" s="39"/>
      <c r="O938" s="39"/>
      <c r="P938" s="195"/>
    </row>
    <row r="939" spans="1:16" s="194" customFormat="1" ht="20.25" customHeight="1">
      <c r="A939" s="39"/>
      <c r="B939" s="188"/>
      <c r="C939" s="188"/>
      <c r="D939" s="188"/>
      <c r="E939" s="532"/>
      <c r="F939" s="188"/>
      <c r="G939" s="188"/>
      <c r="H939" s="188"/>
      <c r="I939" s="188"/>
      <c r="J939" s="188"/>
      <c r="K939" s="188"/>
      <c r="L939" s="39"/>
      <c r="M939" s="39"/>
      <c r="N939" s="39"/>
      <c r="O939" s="39"/>
      <c r="P939" s="195"/>
    </row>
    <row r="940" spans="1:16" s="194" customFormat="1" ht="20.25" customHeight="1">
      <c r="A940" s="39"/>
      <c r="B940" s="188"/>
      <c r="C940" s="188"/>
      <c r="D940" s="188"/>
      <c r="E940" s="532"/>
      <c r="F940" s="188"/>
      <c r="G940" s="188"/>
      <c r="H940" s="188"/>
      <c r="I940" s="188"/>
      <c r="J940" s="188"/>
      <c r="K940" s="188"/>
      <c r="L940" s="39"/>
      <c r="M940" s="39"/>
      <c r="N940" s="39"/>
      <c r="O940" s="39"/>
      <c r="P940" s="195"/>
    </row>
    <row r="941" spans="1:16" s="194" customFormat="1" ht="20.25" customHeight="1">
      <c r="A941" s="39"/>
      <c r="B941" s="188"/>
      <c r="C941" s="188"/>
      <c r="D941" s="188"/>
      <c r="E941" s="532"/>
      <c r="F941" s="188"/>
      <c r="G941" s="188"/>
      <c r="H941" s="188"/>
      <c r="I941" s="188"/>
      <c r="J941" s="188"/>
      <c r="K941" s="188"/>
      <c r="L941" s="39"/>
      <c r="M941" s="39"/>
      <c r="N941" s="39"/>
      <c r="O941" s="39"/>
      <c r="P941" s="195"/>
    </row>
    <row r="942" spans="1:16" s="194" customFormat="1" ht="20.25" customHeight="1">
      <c r="A942" s="39"/>
      <c r="B942" s="188"/>
      <c r="C942" s="188"/>
      <c r="D942" s="188"/>
      <c r="E942" s="532"/>
      <c r="F942" s="188"/>
      <c r="G942" s="188"/>
      <c r="H942" s="188"/>
      <c r="I942" s="188"/>
      <c r="J942" s="188"/>
      <c r="K942" s="188"/>
      <c r="L942" s="39"/>
      <c r="M942" s="39"/>
      <c r="N942" s="39"/>
      <c r="O942" s="39"/>
      <c r="P942" s="195"/>
    </row>
    <row r="943" spans="1:16" s="194" customFormat="1" ht="20.25" customHeight="1">
      <c r="A943" s="39"/>
      <c r="B943" s="188"/>
      <c r="C943" s="188"/>
      <c r="D943" s="188"/>
      <c r="E943" s="532"/>
      <c r="F943" s="188"/>
      <c r="G943" s="188"/>
      <c r="H943" s="188"/>
      <c r="I943" s="188"/>
      <c r="J943" s="188"/>
      <c r="K943" s="188"/>
      <c r="L943" s="39"/>
      <c r="M943" s="39"/>
      <c r="N943" s="39"/>
      <c r="O943" s="39"/>
      <c r="P943" s="195"/>
    </row>
    <row r="944" spans="1:16" s="194" customFormat="1" ht="20.25" customHeight="1">
      <c r="A944" s="39"/>
      <c r="B944" s="188"/>
      <c r="C944" s="188"/>
      <c r="D944" s="188"/>
      <c r="E944" s="532"/>
      <c r="F944" s="188"/>
      <c r="G944" s="188"/>
      <c r="H944" s="188"/>
      <c r="I944" s="188"/>
      <c r="J944" s="188"/>
      <c r="K944" s="188"/>
      <c r="L944" s="39"/>
      <c r="M944" s="39"/>
      <c r="N944" s="39"/>
      <c r="O944" s="39"/>
      <c r="P944" s="195"/>
    </row>
    <row r="945" spans="1:16" s="194" customFormat="1" ht="20.25" customHeight="1">
      <c r="A945" s="39"/>
      <c r="B945" s="188"/>
      <c r="C945" s="188"/>
      <c r="D945" s="188"/>
      <c r="E945" s="532"/>
      <c r="F945" s="188"/>
      <c r="G945" s="188"/>
      <c r="H945" s="188"/>
      <c r="I945" s="188"/>
      <c r="J945" s="188"/>
      <c r="K945" s="188"/>
      <c r="L945" s="39"/>
      <c r="M945" s="39"/>
      <c r="N945" s="39"/>
      <c r="O945" s="39"/>
      <c r="P945" s="195"/>
    </row>
    <row r="946" spans="1:16" s="194" customFormat="1" ht="20.25" customHeight="1">
      <c r="A946" s="39"/>
      <c r="B946" s="188"/>
      <c r="C946" s="188"/>
      <c r="D946" s="188"/>
      <c r="E946" s="532"/>
      <c r="F946" s="188"/>
      <c r="G946" s="188"/>
      <c r="H946" s="188"/>
      <c r="I946" s="188"/>
      <c r="J946" s="188"/>
      <c r="K946" s="188"/>
      <c r="L946" s="39"/>
      <c r="M946" s="39"/>
      <c r="N946" s="39"/>
      <c r="O946" s="39"/>
      <c r="P946" s="195"/>
    </row>
    <row r="947" spans="1:16" s="194" customFormat="1" ht="20.25" customHeight="1">
      <c r="A947" s="39"/>
      <c r="B947" s="188"/>
      <c r="C947" s="188"/>
      <c r="D947" s="188"/>
      <c r="E947" s="532"/>
      <c r="F947" s="188"/>
      <c r="G947" s="188"/>
      <c r="H947" s="188"/>
      <c r="I947" s="188"/>
      <c r="J947" s="188"/>
      <c r="K947" s="188"/>
      <c r="L947" s="39"/>
      <c r="M947" s="39"/>
      <c r="N947" s="39"/>
      <c r="O947" s="39"/>
      <c r="P947" s="195"/>
    </row>
    <row r="948" spans="1:16" s="194" customFormat="1" ht="20.25" customHeight="1">
      <c r="A948" s="39"/>
      <c r="B948" s="188"/>
      <c r="C948" s="188"/>
      <c r="D948" s="188"/>
      <c r="E948" s="532"/>
      <c r="F948" s="188"/>
      <c r="G948" s="188"/>
      <c r="H948" s="188"/>
      <c r="I948" s="188"/>
      <c r="J948" s="188"/>
      <c r="K948" s="188"/>
      <c r="L948" s="39"/>
      <c r="M948" s="39"/>
      <c r="N948" s="39"/>
      <c r="O948" s="39"/>
      <c r="P948" s="195"/>
    </row>
    <row r="949" spans="1:16" s="194" customFormat="1" ht="20.25" customHeight="1">
      <c r="A949" s="39"/>
      <c r="B949" s="188"/>
      <c r="C949" s="188"/>
      <c r="D949" s="188"/>
      <c r="E949" s="532"/>
      <c r="F949" s="188"/>
      <c r="G949" s="188"/>
      <c r="H949" s="188"/>
      <c r="I949" s="188"/>
      <c r="J949" s="188"/>
      <c r="K949" s="188"/>
      <c r="L949" s="39"/>
      <c r="M949" s="39"/>
      <c r="N949" s="39"/>
      <c r="O949" s="39"/>
      <c r="P949" s="195"/>
    </row>
    <row r="950" spans="1:16" s="194" customFormat="1" ht="20.25" customHeight="1">
      <c r="A950" s="39"/>
      <c r="B950" s="188"/>
      <c r="C950" s="188"/>
      <c r="D950" s="188"/>
      <c r="E950" s="532"/>
      <c r="F950" s="188"/>
      <c r="G950" s="188"/>
      <c r="H950" s="188"/>
      <c r="I950" s="188"/>
      <c r="J950" s="188"/>
      <c r="K950" s="188"/>
      <c r="L950" s="39"/>
      <c r="M950" s="39"/>
      <c r="N950" s="39"/>
      <c r="O950" s="39"/>
      <c r="P950" s="195"/>
    </row>
    <row r="951" spans="1:16" s="194" customFormat="1" ht="20.25" customHeight="1">
      <c r="A951" s="39"/>
      <c r="B951" s="188"/>
      <c r="C951" s="188"/>
      <c r="D951" s="188"/>
      <c r="E951" s="532"/>
      <c r="F951" s="188"/>
      <c r="G951" s="188"/>
      <c r="H951" s="188"/>
      <c r="I951" s="188"/>
      <c r="J951" s="188"/>
      <c r="K951" s="188"/>
      <c r="L951" s="39"/>
      <c r="M951" s="39"/>
      <c r="N951" s="39"/>
      <c r="O951" s="39"/>
      <c r="P951" s="195"/>
    </row>
    <row r="952" spans="1:16" s="194" customFormat="1" ht="20.25" customHeight="1">
      <c r="A952" s="39"/>
      <c r="B952" s="188"/>
      <c r="C952" s="188"/>
      <c r="D952" s="188"/>
      <c r="E952" s="532"/>
      <c r="F952" s="188"/>
      <c r="G952" s="188"/>
      <c r="H952" s="188"/>
      <c r="I952" s="188"/>
      <c r="J952" s="188"/>
      <c r="K952" s="188"/>
      <c r="L952" s="39"/>
      <c r="M952" s="39"/>
      <c r="N952" s="39"/>
      <c r="O952" s="39"/>
      <c r="P952" s="195"/>
    </row>
    <row r="953" spans="1:16" s="194" customFormat="1" ht="20.25" customHeight="1">
      <c r="A953" s="39"/>
      <c r="B953" s="188"/>
      <c r="C953" s="188"/>
      <c r="D953" s="188"/>
      <c r="E953" s="532"/>
      <c r="F953" s="188"/>
      <c r="G953" s="188"/>
      <c r="H953" s="188"/>
      <c r="I953" s="188"/>
      <c r="J953" s="188"/>
      <c r="K953" s="188"/>
      <c r="L953" s="39"/>
      <c r="M953" s="39"/>
      <c r="N953" s="39"/>
      <c r="O953" s="39"/>
      <c r="P953" s="195"/>
    </row>
    <row r="954" spans="1:16" s="194" customFormat="1" ht="20.25" customHeight="1">
      <c r="A954" s="39"/>
      <c r="B954" s="188"/>
      <c r="C954" s="188"/>
      <c r="D954" s="188"/>
      <c r="E954" s="532"/>
      <c r="F954" s="188"/>
      <c r="G954" s="188"/>
      <c r="H954" s="188"/>
      <c r="I954" s="188"/>
      <c r="J954" s="188"/>
      <c r="K954" s="188"/>
      <c r="L954" s="39"/>
      <c r="M954" s="39"/>
      <c r="N954" s="39"/>
      <c r="O954" s="39"/>
      <c r="P954" s="195"/>
    </row>
    <row r="955" spans="1:16" s="194" customFormat="1" ht="20.25" customHeight="1">
      <c r="A955" s="39"/>
      <c r="B955" s="188"/>
      <c r="C955" s="188"/>
      <c r="D955" s="188"/>
      <c r="E955" s="532"/>
      <c r="F955" s="188"/>
      <c r="G955" s="188"/>
      <c r="H955" s="188"/>
      <c r="I955" s="188"/>
      <c r="J955" s="188"/>
      <c r="K955" s="188"/>
      <c r="L955" s="39"/>
      <c r="M955" s="39"/>
      <c r="N955" s="39"/>
      <c r="O955" s="39"/>
      <c r="P955" s="195"/>
    </row>
    <row r="956" spans="1:16" s="194" customFormat="1" ht="20.25" customHeight="1">
      <c r="A956" s="39"/>
      <c r="B956" s="188"/>
      <c r="C956" s="188"/>
      <c r="D956" s="188"/>
      <c r="E956" s="532"/>
      <c r="F956" s="188"/>
      <c r="G956" s="188"/>
      <c r="H956" s="188"/>
      <c r="I956" s="188"/>
      <c r="J956" s="188"/>
      <c r="K956" s="188"/>
      <c r="L956" s="39"/>
      <c r="M956" s="39"/>
      <c r="N956" s="39"/>
      <c r="O956" s="39"/>
      <c r="P956" s="195"/>
    </row>
    <row r="957" spans="1:16" s="194" customFormat="1" ht="20.25" customHeight="1">
      <c r="A957" s="39"/>
      <c r="B957" s="188"/>
      <c r="C957" s="188"/>
      <c r="D957" s="188"/>
      <c r="E957" s="532"/>
      <c r="F957" s="188"/>
      <c r="G957" s="188"/>
      <c r="H957" s="188"/>
      <c r="I957" s="188"/>
      <c r="J957" s="188"/>
      <c r="K957" s="188"/>
      <c r="L957" s="39"/>
      <c r="M957" s="39"/>
      <c r="N957" s="39"/>
      <c r="O957" s="39"/>
      <c r="P957" s="195"/>
    </row>
    <row r="958" spans="1:16" s="194" customFormat="1" ht="20.25" customHeight="1">
      <c r="A958" s="39"/>
      <c r="B958" s="188"/>
      <c r="C958" s="188"/>
      <c r="D958" s="188"/>
      <c r="E958" s="532"/>
      <c r="F958" s="188"/>
      <c r="G958" s="188"/>
      <c r="H958" s="188"/>
      <c r="I958" s="188"/>
      <c r="J958" s="188"/>
      <c r="K958" s="188"/>
      <c r="L958" s="39"/>
      <c r="M958" s="39"/>
      <c r="N958" s="39"/>
      <c r="O958" s="39"/>
      <c r="P958" s="195"/>
    </row>
    <row r="959" spans="1:16" s="194" customFormat="1" ht="20.25" customHeight="1">
      <c r="A959" s="39"/>
      <c r="B959" s="188"/>
      <c r="C959" s="188"/>
      <c r="D959" s="188"/>
      <c r="E959" s="532"/>
      <c r="F959" s="188"/>
      <c r="G959" s="188"/>
      <c r="H959" s="188"/>
      <c r="I959" s="188"/>
      <c r="J959" s="188"/>
      <c r="K959" s="188"/>
      <c r="L959" s="39"/>
      <c r="M959" s="39"/>
      <c r="N959" s="39"/>
      <c r="O959" s="39"/>
      <c r="P959" s="195"/>
    </row>
    <row r="960" spans="1:16" s="194" customFormat="1" ht="20.25" customHeight="1">
      <c r="A960" s="39"/>
      <c r="B960" s="188"/>
      <c r="C960" s="188"/>
      <c r="D960" s="188"/>
      <c r="E960" s="532"/>
      <c r="F960" s="188"/>
      <c r="G960" s="188"/>
      <c r="H960" s="188"/>
      <c r="I960" s="188"/>
      <c r="J960" s="188"/>
      <c r="K960" s="188"/>
      <c r="L960" s="39"/>
      <c r="M960" s="39"/>
      <c r="N960" s="39"/>
      <c r="O960" s="39"/>
      <c r="P960" s="195"/>
    </row>
    <row r="961" spans="1:16" s="194" customFormat="1" ht="20.25" customHeight="1">
      <c r="A961" s="39"/>
      <c r="B961" s="188"/>
      <c r="C961" s="188"/>
      <c r="D961" s="188"/>
      <c r="E961" s="532"/>
      <c r="F961" s="188"/>
      <c r="G961" s="188"/>
      <c r="H961" s="188"/>
      <c r="I961" s="188"/>
      <c r="J961" s="188"/>
      <c r="K961" s="188"/>
      <c r="L961" s="39"/>
      <c r="M961" s="39"/>
      <c r="N961" s="39"/>
      <c r="O961" s="39"/>
      <c r="P961" s="195"/>
    </row>
    <row r="962" spans="1:16" s="194" customFormat="1" ht="20.25" customHeight="1">
      <c r="A962" s="39"/>
      <c r="B962" s="188"/>
      <c r="C962" s="188"/>
      <c r="D962" s="188"/>
      <c r="E962" s="532"/>
      <c r="F962" s="188"/>
      <c r="G962" s="188"/>
      <c r="H962" s="188"/>
      <c r="I962" s="188"/>
      <c r="J962" s="188"/>
      <c r="K962" s="188"/>
      <c r="L962" s="39"/>
      <c r="M962" s="39"/>
      <c r="N962" s="39"/>
      <c r="O962" s="39"/>
      <c r="P962" s="195"/>
    </row>
    <row r="963" spans="1:16" s="194" customFormat="1" ht="20.25" customHeight="1">
      <c r="A963" s="39"/>
      <c r="B963" s="188"/>
      <c r="C963" s="188"/>
      <c r="D963" s="188"/>
      <c r="E963" s="532"/>
      <c r="F963" s="188"/>
      <c r="G963" s="188"/>
      <c r="H963" s="188"/>
      <c r="I963" s="188"/>
      <c r="J963" s="188"/>
      <c r="K963" s="188"/>
      <c r="L963" s="39"/>
      <c r="M963" s="39"/>
      <c r="N963" s="39"/>
      <c r="O963" s="39"/>
      <c r="P963" s="195"/>
    </row>
    <row r="964" spans="1:16" s="194" customFormat="1" ht="20.25" customHeight="1">
      <c r="A964" s="39"/>
      <c r="B964" s="188"/>
      <c r="C964" s="188"/>
      <c r="D964" s="188"/>
      <c r="E964" s="532"/>
      <c r="F964" s="188"/>
      <c r="G964" s="188"/>
      <c r="H964" s="188"/>
      <c r="I964" s="188"/>
      <c r="J964" s="188"/>
      <c r="K964" s="188"/>
      <c r="L964" s="39"/>
      <c r="M964" s="39"/>
      <c r="N964" s="39"/>
      <c r="O964" s="39"/>
      <c r="P964" s="195"/>
    </row>
    <row r="965" spans="1:16" s="194" customFormat="1" ht="20.25" customHeight="1">
      <c r="A965" s="39"/>
      <c r="B965" s="188"/>
      <c r="C965" s="188"/>
      <c r="D965" s="188"/>
      <c r="E965" s="532"/>
      <c r="F965" s="188"/>
      <c r="G965" s="188"/>
      <c r="H965" s="188"/>
      <c r="I965" s="188"/>
      <c r="J965" s="188"/>
      <c r="K965" s="188"/>
      <c r="L965" s="39"/>
      <c r="M965" s="39"/>
      <c r="N965" s="39"/>
      <c r="O965" s="39"/>
      <c r="P965" s="195"/>
    </row>
    <row r="966" spans="1:16" s="194" customFormat="1" ht="20.25" customHeight="1">
      <c r="A966" s="39"/>
      <c r="B966" s="188"/>
      <c r="C966" s="188"/>
      <c r="D966" s="188"/>
      <c r="E966" s="532"/>
      <c r="F966" s="188"/>
      <c r="G966" s="188"/>
      <c r="H966" s="188"/>
      <c r="I966" s="188"/>
      <c r="J966" s="188"/>
      <c r="K966" s="188"/>
      <c r="L966" s="39"/>
      <c r="M966" s="39"/>
      <c r="N966" s="39"/>
      <c r="O966" s="39"/>
      <c r="P966" s="195"/>
    </row>
    <row r="967" spans="1:16" s="194" customFormat="1" ht="20.25" customHeight="1">
      <c r="A967" s="39"/>
      <c r="B967" s="188"/>
      <c r="C967" s="188"/>
      <c r="D967" s="188"/>
      <c r="E967" s="532"/>
      <c r="F967" s="188"/>
      <c r="G967" s="188"/>
      <c r="H967" s="188"/>
      <c r="I967" s="188"/>
      <c r="J967" s="188"/>
      <c r="K967" s="188"/>
      <c r="L967" s="39"/>
      <c r="M967" s="39"/>
      <c r="N967" s="39"/>
      <c r="O967" s="39"/>
      <c r="P967" s="195"/>
    </row>
    <row r="968" spans="1:16" s="194" customFormat="1" ht="20.25" customHeight="1">
      <c r="A968" s="39"/>
      <c r="B968" s="188"/>
      <c r="C968" s="188"/>
      <c r="D968" s="188"/>
      <c r="E968" s="532"/>
      <c r="F968" s="188"/>
      <c r="G968" s="188"/>
      <c r="H968" s="188"/>
      <c r="I968" s="188"/>
      <c r="J968" s="188"/>
      <c r="K968" s="188"/>
      <c r="L968" s="39"/>
      <c r="M968" s="39"/>
      <c r="N968" s="39"/>
      <c r="O968" s="39"/>
      <c r="P968" s="195"/>
    </row>
    <row r="969" spans="1:16" s="194" customFormat="1" ht="20.25" customHeight="1">
      <c r="A969" s="39"/>
      <c r="B969" s="188"/>
      <c r="C969" s="188"/>
      <c r="D969" s="188"/>
      <c r="E969" s="532"/>
      <c r="F969" s="188"/>
      <c r="G969" s="188"/>
      <c r="H969" s="188"/>
      <c r="I969" s="188"/>
      <c r="J969" s="188"/>
      <c r="K969" s="188"/>
      <c r="L969" s="39"/>
      <c r="M969" s="39"/>
      <c r="N969" s="39"/>
      <c r="O969" s="39"/>
      <c r="P969" s="195"/>
    </row>
    <row r="970" spans="1:16" s="194" customFormat="1" ht="20.25" customHeight="1">
      <c r="A970" s="39"/>
      <c r="B970" s="188"/>
      <c r="C970" s="188"/>
      <c r="D970" s="188"/>
      <c r="E970" s="532"/>
      <c r="F970" s="188"/>
      <c r="G970" s="188"/>
      <c r="H970" s="188"/>
      <c r="I970" s="188"/>
      <c r="J970" s="188"/>
      <c r="K970" s="188"/>
      <c r="L970" s="39"/>
      <c r="M970" s="39"/>
      <c r="N970" s="39"/>
      <c r="O970" s="39"/>
      <c r="P970" s="195"/>
    </row>
    <row r="971" spans="1:16" s="194" customFormat="1" ht="20.25" customHeight="1">
      <c r="A971" s="39"/>
      <c r="B971" s="188"/>
      <c r="C971" s="188"/>
      <c r="D971" s="188"/>
      <c r="E971" s="532"/>
      <c r="F971" s="188"/>
      <c r="G971" s="188"/>
      <c r="H971" s="188"/>
      <c r="I971" s="188"/>
      <c r="J971" s="188"/>
      <c r="K971" s="188"/>
      <c r="L971" s="39"/>
      <c r="M971" s="39"/>
      <c r="N971" s="39"/>
      <c r="O971" s="39"/>
      <c r="P971" s="195"/>
    </row>
    <row r="972" spans="1:16" s="194" customFormat="1" ht="20.25" customHeight="1">
      <c r="A972" s="39"/>
      <c r="B972" s="188"/>
      <c r="C972" s="188"/>
      <c r="D972" s="188"/>
      <c r="E972" s="532"/>
      <c r="F972" s="188"/>
      <c r="G972" s="188"/>
      <c r="H972" s="188"/>
      <c r="I972" s="188"/>
      <c r="J972" s="188"/>
      <c r="K972" s="188"/>
      <c r="L972" s="39"/>
      <c r="M972" s="39"/>
      <c r="N972" s="39"/>
      <c r="O972" s="39"/>
      <c r="P972" s="195"/>
    </row>
    <row r="973" spans="1:16" s="194" customFormat="1" ht="20.25" customHeight="1">
      <c r="A973" s="39"/>
      <c r="B973" s="188"/>
      <c r="C973" s="188"/>
      <c r="D973" s="188"/>
      <c r="E973" s="532"/>
      <c r="F973" s="188"/>
      <c r="G973" s="188"/>
      <c r="H973" s="188"/>
      <c r="I973" s="188"/>
      <c r="J973" s="188"/>
      <c r="K973" s="188"/>
      <c r="L973" s="39"/>
      <c r="M973" s="39"/>
      <c r="N973" s="39"/>
      <c r="O973" s="39"/>
      <c r="P973" s="195"/>
    </row>
    <row r="974" spans="1:16" s="194" customFormat="1" ht="20.25" customHeight="1">
      <c r="A974" s="39"/>
      <c r="B974" s="188"/>
      <c r="C974" s="188"/>
      <c r="D974" s="188"/>
      <c r="E974" s="532"/>
      <c r="F974" s="188"/>
      <c r="G974" s="188"/>
      <c r="H974" s="188"/>
      <c r="I974" s="188"/>
      <c r="J974" s="188"/>
      <c r="K974" s="188"/>
      <c r="L974" s="39"/>
      <c r="M974" s="39"/>
      <c r="N974" s="39"/>
      <c r="O974" s="39"/>
      <c r="P974" s="195"/>
    </row>
    <row r="975" spans="1:16" s="194" customFormat="1" ht="20.25" customHeight="1">
      <c r="A975" s="39"/>
      <c r="B975" s="188"/>
      <c r="C975" s="188"/>
      <c r="D975" s="188"/>
      <c r="E975" s="532"/>
      <c r="F975" s="188"/>
      <c r="G975" s="188"/>
      <c r="H975" s="188"/>
      <c r="I975" s="188"/>
      <c r="J975" s="188"/>
      <c r="K975" s="188"/>
      <c r="L975" s="39"/>
      <c r="M975" s="39"/>
      <c r="N975" s="39"/>
      <c r="O975" s="39"/>
      <c r="P975" s="195"/>
    </row>
    <row r="976" spans="1:16" s="194" customFormat="1" ht="20.25" customHeight="1">
      <c r="A976" s="39"/>
      <c r="B976" s="188"/>
      <c r="C976" s="188"/>
      <c r="D976" s="188"/>
      <c r="E976" s="532"/>
      <c r="F976" s="188"/>
      <c r="G976" s="188"/>
      <c r="H976" s="188"/>
      <c r="I976" s="188"/>
      <c r="J976" s="188"/>
      <c r="K976" s="188"/>
      <c r="L976" s="39"/>
      <c r="M976" s="39"/>
      <c r="N976" s="39"/>
      <c r="O976" s="39"/>
      <c r="P976" s="195"/>
    </row>
    <row r="977" spans="1:16" s="194" customFormat="1" ht="20.25" customHeight="1">
      <c r="A977" s="39"/>
      <c r="B977" s="188"/>
      <c r="C977" s="188"/>
      <c r="D977" s="188"/>
      <c r="E977" s="532"/>
      <c r="F977" s="188"/>
      <c r="G977" s="188"/>
      <c r="H977" s="188"/>
      <c r="I977" s="188"/>
      <c r="J977" s="188"/>
      <c r="K977" s="188"/>
      <c r="L977" s="39"/>
      <c r="M977" s="39"/>
      <c r="N977" s="39"/>
      <c r="O977" s="39"/>
      <c r="P977" s="195"/>
    </row>
    <row r="978" spans="1:16" s="194" customFormat="1" ht="20.25" customHeight="1">
      <c r="A978" s="39"/>
      <c r="B978" s="188"/>
      <c r="C978" s="188"/>
      <c r="D978" s="188"/>
      <c r="E978" s="532"/>
      <c r="F978" s="188"/>
      <c r="G978" s="188"/>
      <c r="H978" s="188"/>
      <c r="I978" s="188"/>
      <c r="J978" s="188"/>
      <c r="K978" s="188"/>
      <c r="L978" s="39"/>
      <c r="M978" s="39"/>
      <c r="N978" s="39"/>
      <c r="O978" s="39"/>
      <c r="P978" s="195"/>
    </row>
    <row r="979" spans="1:16" s="194" customFormat="1" ht="20.25" customHeight="1">
      <c r="A979" s="39"/>
      <c r="B979" s="188"/>
      <c r="C979" s="188"/>
      <c r="D979" s="188"/>
      <c r="E979" s="532"/>
      <c r="F979" s="188"/>
      <c r="G979" s="188"/>
      <c r="H979" s="188"/>
      <c r="I979" s="188"/>
      <c r="J979" s="188"/>
      <c r="K979" s="188"/>
      <c r="L979" s="39"/>
      <c r="M979" s="39"/>
      <c r="N979" s="39"/>
      <c r="O979" s="39"/>
      <c r="P979" s="195"/>
    </row>
    <row r="980" spans="1:16" s="194" customFormat="1" ht="20.25" customHeight="1">
      <c r="A980" s="39"/>
      <c r="B980" s="188"/>
      <c r="C980" s="188"/>
      <c r="D980" s="188"/>
      <c r="E980" s="532"/>
      <c r="F980" s="188"/>
      <c r="G980" s="188"/>
      <c r="H980" s="188"/>
      <c r="I980" s="188"/>
      <c r="J980" s="188"/>
      <c r="K980" s="188"/>
      <c r="L980" s="39"/>
      <c r="M980" s="39"/>
      <c r="N980" s="39"/>
      <c r="O980" s="39"/>
      <c r="P980" s="195"/>
    </row>
    <row r="981" spans="1:16" s="194" customFormat="1" ht="20.25" customHeight="1">
      <c r="A981" s="39"/>
      <c r="B981" s="188"/>
      <c r="C981" s="188"/>
      <c r="D981" s="188"/>
      <c r="E981" s="532"/>
      <c r="F981" s="188"/>
      <c r="G981" s="188"/>
      <c r="H981" s="188"/>
      <c r="I981" s="188"/>
      <c r="J981" s="188"/>
      <c r="K981" s="188"/>
      <c r="L981" s="39"/>
      <c r="M981" s="39"/>
      <c r="N981" s="39"/>
      <c r="O981" s="39"/>
      <c r="P981" s="195"/>
    </row>
    <row r="982" spans="1:16" s="194" customFormat="1" ht="20.25" customHeight="1">
      <c r="A982" s="39"/>
      <c r="B982" s="188"/>
      <c r="C982" s="188"/>
      <c r="D982" s="188"/>
      <c r="E982" s="532"/>
      <c r="F982" s="188"/>
      <c r="G982" s="188"/>
      <c r="H982" s="188"/>
      <c r="I982" s="188"/>
      <c r="J982" s="188"/>
      <c r="K982" s="188"/>
      <c r="L982" s="39"/>
      <c r="M982" s="39"/>
      <c r="N982" s="39"/>
      <c r="O982" s="39"/>
      <c r="P982" s="195"/>
    </row>
    <row r="983" spans="1:16" s="194" customFormat="1" ht="20.25" customHeight="1">
      <c r="A983" s="39"/>
      <c r="B983" s="188"/>
      <c r="C983" s="188"/>
      <c r="D983" s="188"/>
      <c r="E983" s="532"/>
      <c r="F983" s="188"/>
      <c r="G983" s="188"/>
      <c r="H983" s="188"/>
      <c r="I983" s="188"/>
      <c r="J983" s="188"/>
      <c r="K983" s="188"/>
      <c r="L983" s="39"/>
      <c r="M983" s="39"/>
      <c r="N983" s="39"/>
      <c r="O983" s="39"/>
      <c r="P983" s="195"/>
    </row>
    <row r="984" spans="1:16" s="194" customFormat="1" ht="20.25" customHeight="1">
      <c r="A984" s="39"/>
      <c r="B984" s="188"/>
      <c r="C984" s="188"/>
      <c r="D984" s="188"/>
      <c r="E984" s="532"/>
      <c r="F984" s="188"/>
      <c r="G984" s="188"/>
      <c r="H984" s="188"/>
      <c r="I984" s="188"/>
      <c r="J984" s="188"/>
      <c r="K984" s="188"/>
      <c r="L984" s="39"/>
      <c r="M984" s="39"/>
      <c r="N984" s="39"/>
      <c r="O984" s="39"/>
      <c r="P984" s="195"/>
    </row>
    <row r="985" spans="1:16" s="194" customFormat="1" ht="20.25" customHeight="1">
      <c r="A985" s="39"/>
      <c r="B985" s="188"/>
      <c r="C985" s="188"/>
      <c r="D985" s="188"/>
      <c r="E985" s="532"/>
      <c r="F985" s="188"/>
      <c r="G985" s="188"/>
      <c r="H985" s="188"/>
      <c r="I985" s="188"/>
      <c r="J985" s="188"/>
      <c r="K985" s="188"/>
      <c r="L985" s="39"/>
      <c r="M985" s="39"/>
      <c r="N985" s="39"/>
      <c r="O985" s="39"/>
      <c r="P985" s="195"/>
    </row>
    <row r="986" spans="1:16" s="194" customFormat="1" ht="20.25" customHeight="1">
      <c r="A986" s="39"/>
      <c r="B986" s="188"/>
      <c r="C986" s="188"/>
      <c r="D986" s="188"/>
      <c r="E986" s="532"/>
      <c r="F986" s="188"/>
      <c r="G986" s="188"/>
      <c r="H986" s="188"/>
      <c r="I986" s="188"/>
      <c r="J986" s="188"/>
      <c r="K986" s="188"/>
      <c r="L986" s="39"/>
      <c r="M986" s="39"/>
      <c r="N986" s="39"/>
      <c r="O986" s="39"/>
      <c r="P986" s="195"/>
    </row>
    <row r="987" spans="1:16" s="194" customFormat="1" ht="20.25" customHeight="1">
      <c r="A987" s="39"/>
      <c r="B987" s="188"/>
      <c r="C987" s="188"/>
      <c r="D987" s="188"/>
      <c r="E987" s="532"/>
      <c r="F987" s="188"/>
      <c r="G987" s="188"/>
      <c r="H987" s="188"/>
      <c r="I987" s="188"/>
      <c r="J987" s="188"/>
      <c r="K987" s="188"/>
      <c r="L987" s="39"/>
      <c r="M987" s="39"/>
      <c r="N987" s="39"/>
      <c r="O987" s="39"/>
      <c r="P987" s="195"/>
    </row>
    <row r="988" spans="1:16" s="194" customFormat="1" ht="20.25" customHeight="1">
      <c r="A988" s="39"/>
      <c r="B988" s="188"/>
      <c r="C988" s="188"/>
      <c r="D988" s="188"/>
      <c r="E988" s="532"/>
      <c r="F988" s="188"/>
      <c r="G988" s="188"/>
      <c r="H988" s="188"/>
      <c r="I988" s="188"/>
      <c r="J988" s="188"/>
      <c r="K988" s="188"/>
      <c r="L988" s="39"/>
      <c r="M988" s="39"/>
      <c r="N988" s="39"/>
      <c r="O988" s="39"/>
      <c r="P988" s="195"/>
    </row>
    <row r="989" spans="1:16" s="194" customFormat="1" ht="20.25" customHeight="1">
      <c r="A989" s="39"/>
      <c r="B989" s="188"/>
      <c r="C989" s="188"/>
      <c r="D989" s="188"/>
      <c r="E989" s="532"/>
      <c r="F989" s="188"/>
      <c r="G989" s="188"/>
      <c r="H989" s="188"/>
      <c r="I989" s="188"/>
      <c r="J989" s="188"/>
      <c r="K989" s="188"/>
      <c r="L989" s="39"/>
      <c r="M989" s="39"/>
      <c r="N989" s="39"/>
      <c r="O989" s="39"/>
      <c r="P989" s="195"/>
    </row>
    <row r="990" spans="1:16" s="194" customFormat="1" ht="20.25" customHeight="1">
      <c r="A990" s="39"/>
      <c r="B990" s="188"/>
      <c r="C990" s="188"/>
      <c r="D990" s="188"/>
      <c r="E990" s="532"/>
      <c r="F990" s="188"/>
      <c r="G990" s="188"/>
      <c r="H990" s="188"/>
      <c r="I990" s="188"/>
      <c r="J990" s="188"/>
      <c r="K990" s="188"/>
      <c r="L990" s="39"/>
      <c r="M990" s="39"/>
      <c r="N990" s="39"/>
      <c r="O990" s="39"/>
      <c r="P990" s="195"/>
    </row>
    <row r="991" spans="1:16" s="194" customFormat="1" ht="20.25" customHeight="1">
      <c r="A991" s="39"/>
      <c r="B991" s="188"/>
      <c r="C991" s="188"/>
      <c r="D991" s="188"/>
      <c r="E991" s="532"/>
      <c r="F991" s="188"/>
      <c r="G991" s="188"/>
      <c r="H991" s="188"/>
      <c r="I991" s="188"/>
      <c r="J991" s="188"/>
      <c r="K991" s="188"/>
      <c r="L991" s="39"/>
      <c r="M991" s="39"/>
      <c r="N991" s="39"/>
      <c r="O991" s="39"/>
      <c r="P991" s="195"/>
    </row>
    <row r="992" spans="1:16" s="194" customFormat="1" ht="20.25" customHeight="1">
      <c r="A992" s="39"/>
      <c r="B992" s="188"/>
      <c r="C992" s="188"/>
      <c r="D992" s="188"/>
      <c r="E992" s="532"/>
      <c r="F992" s="188"/>
      <c r="G992" s="188"/>
      <c r="H992" s="188"/>
      <c r="I992" s="188"/>
      <c r="J992" s="188"/>
      <c r="K992" s="188"/>
      <c r="L992" s="39"/>
      <c r="M992" s="39"/>
      <c r="N992" s="39"/>
      <c r="O992" s="39"/>
      <c r="P992" s="195"/>
    </row>
    <row r="993" spans="1:16" s="194" customFormat="1" ht="20.25" customHeight="1">
      <c r="A993" s="39"/>
      <c r="B993" s="188"/>
      <c r="C993" s="188"/>
      <c r="D993" s="188"/>
      <c r="E993" s="532"/>
      <c r="F993" s="188"/>
      <c r="G993" s="188"/>
      <c r="H993" s="188"/>
      <c r="I993" s="188"/>
      <c r="J993" s="188"/>
      <c r="K993" s="188"/>
      <c r="L993" s="39"/>
      <c r="M993" s="39"/>
      <c r="N993" s="39"/>
      <c r="O993" s="39"/>
      <c r="P993" s="195"/>
    </row>
    <row r="994" spans="1:16" s="194" customFormat="1" ht="20.25" customHeight="1">
      <c r="A994" s="39"/>
      <c r="B994" s="188"/>
      <c r="C994" s="188"/>
      <c r="D994" s="188"/>
      <c r="E994" s="532"/>
      <c r="F994" s="188"/>
      <c r="G994" s="188"/>
      <c r="H994" s="188"/>
      <c r="I994" s="188"/>
      <c r="J994" s="188"/>
      <c r="K994" s="188"/>
      <c r="L994" s="39"/>
      <c r="M994" s="39"/>
      <c r="N994" s="39"/>
      <c r="O994" s="39"/>
      <c r="P994" s="195"/>
    </row>
    <row r="995" spans="1:16" s="194" customFormat="1" ht="20.25" customHeight="1">
      <c r="A995" s="39"/>
      <c r="B995" s="188"/>
      <c r="C995" s="188"/>
      <c r="D995" s="188"/>
      <c r="E995" s="532"/>
      <c r="F995" s="188"/>
      <c r="G995" s="188"/>
      <c r="H995" s="188"/>
      <c r="I995" s="188"/>
      <c r="J995" s="188"/>
      <c r="K995" s="188"/>
      <c r="L995" s="39"/>
      <c r="M995" s="39"/>
      <c r="N995" s="39"/>
      <c r="O995" s="39"/>
      <c r="P995" s="195"/>
    </row>
    <row r="996" spans="1:16" s="194" customFormat="1" ht="20.25" customHeight="1">
      <c r="A996" s="39"/>
      <c r="B996" s="188"/>
      <c r="C996" s="188"/>
      <c r="D996" s="188"/>
      <c r="E996" s="532"/>
      <c r="F996" s="188"/>
      <c r="G996" s="188"/>
      <c r="H996" s="188"/>
      <c r="I996" s="188"/>
      <c r="J996" s="188"/>
      <c r="K996" s="188"/>
      <c r="L996" s="39"/>
      <c r="M996" s="39"/>
      <c r="N996" s="39"/>
      <c r="O996" s="39"/>
      <c r="P996" s="195"/>
    </row>
    <row r="997" spans="1:16" s="194" customFormat="1" ht="20.25" customHeight="1">
      <c r="A997" s="39"/>
      <c r="B997" s="188"/>
      <c r="C997" s="188"/>
      <c r="D997" s="188"/>
      <c r="E997" s="532"/>
      <c r="F997" s="188"/>
      <c r="G997" s="188"/>
      <c r="H997" s="188"/>
      <c r="I997" s="188"/>
      <c r="J997" s="188"/>
      <c r="K997" s="188"/>
      <c r="L997" s="39"/>
      <c r="M997" s="39"/>
      <c r="N997" s="39"/>
      <c r="O997" s="39"/>
      <c r="P997" s="195"/>
    </row>
    <row r="998" spans="1:16" s="194" customFormat="1" ht="20.25" customHeight="1">
      <c r="A998" s="39"/>
      <c r="B998" s="188"/>
      <c r="C998" s="188"/>
      <c r="D998" s="188"/>
      <c r="E998" s="532"/>
      <c r="F998" s="188"/>
      <c r="G998" s="188"/>
      <c r="H998" s="188"/>
      <c r="I998" s="188"/>
      <c r="J998" s="188"/>
      <c r="K998" s="188"/>
      <c r="L998" s="39"/>
      <c r="M998" s="39"/>
      <c r="N998" s="39"/>
      <c r="O998" s="39"/>
      <c r="P998" s="195"/>
    </row>
    <row r="999" spans="1:16" s="194" customFormat="1" ht="20.25" customHeight="1">
      <c r="A999" s="39"/>
      <c r="B999" s="188"/>
      <c r="C999" s="188"/>
      <c r="D999" s="188"/>
      <c r="E999" s="532"/>
      <c r="F999" s="188"/>
      <c r="G999" s="188"/>
      <c r="H999" s="188"/>
      <c r="I999" s="188"/>
      <c r="J999" s="188"/>
      <c r="K999" s="188"/>
      <c r="L999" s="39"/>
      <c r="M999" s="39"/>
      <c r="N999" s="39"/>
      <c r="O999" s="39"/>
      <c r="P999" s="195"/>
    </row>
    <row r="1000" spans="1:16" s="194" customFormat="1" ht="20.25" customHeight="1">
      <c r="A1000" s="39"/>
      <c r="B1000" s="188"/>
      <c r="C1000" s="188"/>
      <c r="D1000" s="188"/>
      <c r="E1000" s="532"/>
      <c r="F1000" s="188"/>
      <c r="G1000" s="188"/>
      <c r="H1000" s="188"/>
      <c r="I1000" s="188"/>
      <c r="J1000" s="188"/>
      <c r="K1000" s="188"/>
      <c r="L1000" s="39"/>
      <c r="M1000" s="39"/>
      <c r="N1000" s="39"/>
      <c r="O1000" s="39"/>
      <c r="P1000" s="195"/>
    </row>
  </sheetData>
  <mergeCells count="19">
    <mergeCell ref="F14:H14"/>
    <mergeCell ref="F18:H18"/>
    <mergeCell ref="B8:B10"/>
    <mergeCell ref="I8:I10"/>
    <mergeCell ref="J8:J10"/>
    <mergeCell ref="B11:B13"/>
    <mergeCell ref="I11:I13"/>
    <mergeCell ref="J11:J13"/>
    <mergeCell ref="C8:C10"/>
    <mergeCell ref="C11:C13"/>
    <mergeCell ref="K8:K10"/>
    <mergeCell ref="K11:K13"/>
    <mergeCell ref="I2:J2"/>
    <mergeCell ref="E4:F4"/>
    <mergeCell ref="E5:F5"/>
    <mergeCell ref="G5:H5"/>
    <mergeCell ref="D7:E7"/>
    <mergeCell ref="F7:H7"/>
    <mergeCell ref="I7:J7"/>
  </mergeCells>
  <phoneticPr fontId="6"/>
  <dataValidations count="4">
    <dataValidation type="list" allowBlank="1" showInputMessage="1" showErrorMessage="1" sqref="D65553:D65554 JA65554:JA65555 SW65554:SW65555 ACS65554:ACS65555 AMO65554:AMO65555 AWK65554:AWK65555 BGG65554:BGG65555 BQC65554:BQC65555 BZY65554:BZY65555 CJU65554:CJU65555 CTQ65554:CTQ65555 DDM65554:DDM65555 DNI65554:DNI65555 DXE65554:DXE65555 EHA65554:EHA65555 EQW65554:EQW65555 FAS65554:FAS65555 FKO65554:FKO65555 FUK65554:FUK65555 GEG65554:GEG65555 GOC65554:GOC65555 GXY65554:GXY65555 HHU65554:HHU65555 HRQ65554:HRQ65555 IBM65554:IBM65555 ILI65554:ILI65555 IVE65554:IVE65555 JFA65554:JFA65555 JOW65554:JOW65555 JYS65554:JYS65555 KIO65554:KIO65555 KSK65554:KSK65555 LCG65554:LCG65555 LMC65554:LMC65555 LVY65554:LVY65555 MFU65554:MFU65555 MPQ65554:MPQ65555 MZM65554:MZM65555 NJI65554:NJI65555 NTE65554:NTE65555 ODA65554:ODA65555 OMW65554:OMW65555 OWS65554:OWS65555 PGO65554:PGO65555 PQK65554:PQK65555 QAG65554:QAG65555 QKC65554:QKC65555 QTY65554:QTY65555 RDU65554:RDU65555 RNQ65554:RNQ65555 RXM65554:RXM65555 SHI65554:SHI65555 SRE65554:SRE65555 TBA65554:TBA65555 TKW65554:TKW65555 TUS65554:TUS65555 UEO65554:UEO65555 UOK65554:UOK65555 UYG65554:UYG65555 VIC65554:VIC65555 VRY65554:VRY65555 WBU65554:WBU65555 WLQ65554:WLQ65555 WVM65554:WVM65555 D131089:D131090 JA131090:JA131091 SW131090:SW131091 ACS131090:ACS131091 AMO131090:AMO131091 AWK131090:AWK131091 BGG131090:BGG131091 BQC131090:BQC131091 BZY131090:BZY131091 CJU131090:CJU131091 CTQ131090:CTQ131091 DDM131090:DDM131091 DNI131090:DNI131091 DXE131090:DXE131091 EHA131090:EHA131091 EQW131090:EQW131091 FAS131090:FAS131091 FKO131090:FKO131091 FUK131090:FUK131091 GEG131090:GEG131091 GOC131090:GOC131091 GXY131090:GXY131091 HHU131090:HHU131091 HRQ131090:HRQ131091 IBM131090:IBM131091 ILI131090:ILI131091 IVE131090:IVE131091 JFA131090:JFA131091 JOW131090:JOW131091 JYS131090:JYS131091 KIO131090:KIO131091 KSK131090:KSK131091 LCG131090:LCG131091 LMC131090:LMC131091 LVY131090:LVY131091 MFU131090:MFU131091 MPQ131090:MPQ131091 MZM131090:MZM131091 NJI131090:NJI131091 NTE131090:NTE131091 ODA131090:ODA131091 OMW131090:OMW131091 OWS131090:OWS131091 PGO131090:PGO131091 PQK131090:PQK131091 QAG131090:QAG131091 QKC131090:QKC131091 QTY131090:QTY131091 RDU131090:RDU131091 RNQ131090:RNQ131091 RXM131090:RXM131091 SHI131090:SHI131091 SRE131090:SRE131091 TBA131090:TBA131091 TKW131090:TKW131091 TUS131090:TUS131091 UEO131090:UEO131091 UOK131090:UOK131091 UYG131090:UYG131091 VIC131090:VIC131091 VRY131090:VRY131091 WBU131090:WBU131091 WLQ131090:WLQ131091 WVM131090:WVM131091 D196625:D196626 JA196626:JA196627 SW196626:SW196627 ACS196626:ACS196627 AMO196626:AMO196627 AWK196626:AWK196627 BGG196626:BGG196627 BQC196626:BQC196627 BZY196626:BZY196627 CJU196626:CJU196627 CTQ196626:CTQ196627 DDM196626:DDM196627 DNI196626:DNI196627 DXE196626:DXE196627 EHA196626:EHA196627 EQW196626:EQW196627 FAS196626:FAS196627 FKO196626:FKO196627 FUK196626:FUK196627 GEG196626:GEG196627 GOC196626:GOC196627 GXY196626:GXY196627 HHU196626:HHU196627 HRQ196626:HRQ196627 IBM196626:IBM196627 ILI196626:ILI196627 IVE196626:IVE196627 JFA196626:JFA196627 JOW196626:JOW196627 JYS196626:JYS196627 KIO196626:KIO196627 KSK196626:KSK196627 LCG196626:LCG196627 LMC196626:LMC196627 LVY196626:LVY196627 MFU196626:MFU196627 MPQ196626:MPQ196627 MZM196626:MZM196627 NJI196626:NJI196627 NTE196626:NTE196627 ODA196626:ODA196627 OMW196626:OMW196627 OWS196626:OWS196627 PGO196626:PGO196627 PQK196626:PQK196627 QAG196626:QAG196627 QKC196626:QKC196627 QTY196626:QTY196627 RDU196626:RDU196627 RNQ196626:RNQ196627 RXM196626:RXM196627 SHI196626:SHI196627 SRE196626:SRE196627 TBA196626:TBA196627 TKW196626:TKW196627 TUS196626:TUS196627 UEO196626:UEO196627 UOK196626:UOK196627 UYG196626:UYG196627 VIC196626:VIC196627 VRY196626:VRY196627 WBU196626:WBU196627 WLQ196626:WLQ196627 WVM196626:WVM196627 D262161:D262162 JA262162:JA262163 SW262162:SW262163 ACS262162:ACS262163 AMO262162:AMO262163 AWK262162:AWK262163 BGG262162:BGG262163 BQC262162:BQC262163 BZY262162:BZY262163 CJU262162:CJU262163 CTQ262162:CTQ262163 DDM262162:DDM262163 DNI262162:DNI262163 DXE262162:DXE262163 EHA262162:EHA262163 EQW262162:EQW262163 FAS262162:FAS262163 FKO262162:FKO262163 FUK262162:FUK262163 GEG262162:GEG262163 GOC262162:GOC262163 GXY262162:GXY262163 HHU262162:HHU262163 HRQ262162:HRQ262163 IBM262162:IBM262163 ILI262162:ILI262163 IVE262162:IVE262163 JFA262162:JFA262163 JOW262162:JOW262163 JYS262162:JYS262163 KIO262162:KIO262163 KSK262162:KSK262163 LCG262162:LCG262163 LMC262162:LMC262163 LVY262162:LVY262163 MFU262162:MFU262163 MPQ262162:MPQ262163 MZM262162:MZM262163 NJI262162:NJI262163 NTE262162:NTE262163 ODA262162:ODA262163 OMW262162:OMW262163 OWS262162:OWS262163 PGO262162:PGO262163 PQK262162:PQK262163 QAG262162:QAG262163 QKC262162:QKC262163 QTY262162:QTY262163 RDU262162:RDU262163 RNQ262162:RNQ262163 RXM262162:RXM262163 SHI262162:SHI262163 SRE262162:SRE262163 TBA262162:TBA262163 TKW262162:TKW262163 TUS262162:TUS262163 UEO262162:UEO262163 UOK262162:UOK262163 UYG262162:UYG262163 VIC262162:VIC262163 VRY262162:VRY262163 WBU262162:WBU262163 WLQ262162:WLQ262163 WVM262162:WVM262163 D327697:D327698 JA327698:JA327699 SW327698:SW327699 ACS327698:ACS327699 AMO327698:AMO327699 AWK327698:AWK327699 BGG327698:BGG327699 BQC327698:BQC327699 BZY327698:BZY327699 CJU327698:CJU327699 CTQ327698:CTQ327699 DDM327698:DDM327699 DNI327698:DNI327699 DXE327698:DXE327699 EHA327698:EHA327699 EQW327698:EQW327699 FAS327698:FAS327699 FKO327698:FKO327699 FUK327698:FUK327699 GEG327698:GEG327699 GOC327698:GOC327699 GXY327698:GXY327699 HHU327698:HHU327699 HRQ327698:HRQ327699 IBM327698:IBM327699 ILI327698:ILI327699 IVE327698:IVE327699 JFA327698:JFA327699 JOW327698:JOW327699 JYS327698:JYS327699 KIO327698:KIO327699 KSK327698:KSK327699 LCG327698:LCG327699 LMC327698:LMC327699 LVY327698:LVY327699 MFU327698:MFU327699 MPQ327698:MPQ327699 MZM327698:MZM327699 NJI327698:NJI327699 NTE327698:NTE327699 ODA327698:ODA327699 OMW327698:OMW327699 OWS327698:OWS327699 PGO327698:PGO327699 PQK327698:PQK327699 QAG327698:QAG327699 QKC327698:QKC327699 QTY327698:QTY327699 RDU327698:RDU327699 RNQ327698:RNQ327699 RXM327698:RXM327699 SHI327698:SHI327699 SRE327698:SRE327699 TBA327698:TBA327699 TKW327698:TKW327699 TUS327698:TUS327699 UEO327698:UEO327699 UOK327698:UOK327699 UYG327698:UYG327699 VIC327698:VIC327699 VRY327698:VRY327699 WBU327698:WBU327699 WLQ327698:WLQ327699 WVM327698:WVM327699 D393233:D393234 JA393234:JA393235 SW393234:SW393235 ACS393234:ACS393235 AMO393234:AMO393235 AWK393234:AWK393235 BGG393234:BGG393235 BQC393234:BQC393235 BZY393234:BZY393235 CJU393234:CJU393235 CTQ393234:CTQ393235 DDM393234:DDM393235 DNI393234:DNI393235 DXE393234:DXE393235 EHA393234:EHA393235 EQW393234:EQW393235 FAS393234:FAS393235 FKO393234:FKO393235 FUK393234:FUK393235 GEG393234:GEG393235 GOC393234:GOC393235 GXY393234:GXY393235 HHU393234:HHU393235 HRQ393234:HRQ393235 IBM393234:IBM393235 ILI393234:ILI393235 IVE393234:IVE393235 JFA393234:JFA393235 JOW393234:JOW393235 JYS393234:JYS393235 KIO393234:KIO393235 KSK393234:KSK393235 LCG393234:LCG393235 LMC393234:LMC393235 LVY393234:LVY393235 MFU393234:MFU393235 MPQ393234:MPQ393235 MZM393234:MZM393235 NJI393234:NJI393235 NTE393234:NTE393235 ODA393234:ODA393235 OMW393234:OMW393235 OWS393234:OWS393235 PGO393234:PGO393235 PQK393234:PQK393235 QAG393234:QAG393235 QKC393234:QKC393235 QTY393234:QTY393235 RDU393234:RDU393235 RNQ393234:RNQ393235 RXM393234:RXM393235 SHI393234:SHI393235 SRE393234:SRE393235 TBA393234:TBA393235 TKW393234:TKW393235 TUS393234:TUS393235 UEO393234:UEO393235 UOK393234:UOK393235 UYG393234:UYG393235 VIC393234:VIC393235 VRY393234:VRY393235 WBU393234:WBU393235 WLQ393234:WLQ393235 WVM393234:WVM393235 D458769:D458770 JA458770:JA458771 SW458770:SW458771 ACS458770:ACS458771 AMO458770:AMO458771 AWK458770:AWK458771 BGG458770:BGG458771 BQC458770:BQC458771 BZY458770:BZY458771 CJU458770:CJU458771 CTQ458770:CTQ458771 DDM458770:DDM458771 DNI458770:DNI458771 DXE458770:DXE458771 EHA458770:EHA458771 EQW458770:EQW458771 FAS458770:FAS458771 FKO458770:FKO458771 FUK458770:FUK458771 GEG458770:GEG458771 GOC458770:GOC458771 GXY458770:GXY458771 HHU458770:HHU458771 HRQ458770:HRQ458771 IBM458770:IBM458771 ILI458770:ILI458771 IVE458770:IVE458771 JFA458770:JFA458771 JOW458770:JOW458771 JYS458770:JYS458771 KIO458770:KIO458771 KSK458770:KSK458771 LCG458770:LCG458771 LMC458770:LMC458771 LVY458770:LVY458771 MFU458770:MFU458771 MPQ458770:MPQ458771 MZM458770:MZM458771 NJI458770:NJI458771 NTE458770:NTE458771 ODA458770:ODA458771 OMW458770:OMW458771 OWS458770:OWS458771 PGO458770:PGO458771 PQK458770:PQK458771 QAG458770:QAG458771 QKC458770:QKC458771 QTY458770:QTY458771 RDU458770:RDU458771 RNQ458770:RNQ458771 RXM458770:RXM458771 SHI458770:SHI458771 SRE458770:SRE458771 TBA458770:TBA458771 TKW458770:TKW458771 TUS458770:TUS458771 UEO458770:UEO458771 UOK458770:UOK458771 UYG458770:UYG458771 VIC458770:VIC458771 VRY458770:VRY458771 WBU458770:WBU458771 WLQ458770:WLQ458771 WVM458770:WVM458771 D524305:D524306 JA524306:JA524307 SW524306:SW524307 ACS524306:ACS524307 AMO524306:AMO524307 AWK524306:AWK524307 BGG524306:BGG524307 BQC524306:BQC524307 BZY524306:BZY524307 CJU524306:CJU524307 CTQ524306:CTQ524307 DDM524306:DDM524307 DNI524306:DNI524307 DXE524306:DXE524307 EHA524306:EHA524307 EQW524306:EQW524307 FAS524306:FAS524307 FKO524306:FKO524307 FUK524306:FUK524307 GEG524306:GEG524307 GOC524306:GOC524307 GXY524306:GXY524307 HHU524306:HHU524307 HRQ524306:HRQ524307 IBM524306:IBM524307 ILI524306:ILI524307 IVE524306:IVE524307 JFA524306:JFA524307 JOW524306:JOW524307 JYS524306:JYS524307 KIO524306:KIO524307 KSK524306:KSK524307 LCG524306:LCG524307 LMC524306:LMC524307 LVY524306:LVY524307 MFU524306:MFU524307 MPQ524306:MPQ524307 MZM524306:MZM524307 NJI524306:NJI524307 NTE524306:NTE524307 ODA524306:ODA524307 OMW524306:OMW524307 OWS524306:OWS524307 PGO524306:PGO524307 PQK524306:PQK524307 QAG524306:QAG524307 QKC524306:QKC524307 QTY524306:QTY524307 RDU524306:RDU524307 RNQ524306:RNQ524307 RXM524306:RXM524307 SHI524306:SHI524307 SRE524306:SRE524307 TBA524306:TBA524307 TKW524306:TKW524307 TUS524306:TUS524307 UEO524306:UEO524307 UOK524306:UOK524307 UYG524306:UYG524307 VIC524306:VIC524307 VRY524306:VRY524307 WBU524306:WBU524307 WLQ524306:WLQ524307 WVM524306:WVM524307 D589841:D589842 JA589842:JA589843 SW589842:SW589843 ACS589842:ACS589843 AMO589842:AMO589843 AWK589842:AWK589843 BGG589842:BGG589843 BQC589842:BQC589843 BZY589842:BZY589843 CJU589842:CJU589843 CTQ589842:CTQ589843 DDM589842:DDM589843 DNI589842:DNI589843 DXE589842:DXE589843 EHA589842:EHA589843 EQW589842:EQW589843 FAS589842:FAS589843 FKO589842:FKO589843 FUK589842:FUK589843 GEG589842:GEG589843 GOC589842:GOC589843 GXY589842:GXY589843 HHU589842:HHU589843 HRQ589842:HRQ589843 IBM589842:IBM589843 ILI589842:ILI589843 IVE589842:IVE589843 JFA589842:JFA589843 JOW589842:JOW589843 JYS589842:JYS589843 KIO589842:KIO589843 KSK589842:KSK589843 LCG589842:LCG589843 LMC589842:LMC589843 LVY589842:LVY589843 MFU589842:MFU589843 MPQ589842:MPQ589843 MZM589842:MZM589843 NJI589842:NJI589843 NTE589842:NTE589843 ODA589842:ODA589843 OMW589842:OMW589843 OWS589842:OWS589843 PGO589842:PGO589843 PQK589842:PQK589843 QAG589842:QAG589843 QKC589842:QKC589843 QTY589842:QTY589843 RDU589842:RDU589843 RNQ589842:RNQ589843 RXM589842:RXM589843 SHI589842:SHI589843 SRE589842:SRE589843 TBA589842:TBA589843 TKW589842:TKW589843 TUS589842:TUS589843 UEO589842:UEO589843 UOK589842:UOK589843 UYG589842:UYG589843 VIC589842:VIC589843 VRY589842:VRY589843 WBU589842:WBU589843 WLQ589842:WLQ589843 WVM589842:WVM589843 D655377:D655378 JA655378:JA655379 SW655378:SW655379 ACS655378:ACS655379 AMO655378:AMO655379 AWK655378:AWK655379 BGG655378:BGG655379 BQC655378:BQC655379 BZY655378:BZY655379 CJU655378:CJU655379 CTQ655378:CTQ655379 DDM655378:DDM655379 DNI655378:DNI655379 DXE655378:DXE655379 EHA655378:EHA655379 EQW655378:EQW655379 FAS655378:FAS655379 FKO655378:FKO655379 FUK655378:FUK655379 GEG655378:GEG655379 GOC655378:GOC655379 GXY655378:GXY655379 HHU655378:HHU655379 HRQ655378:HRQ655379 IBM655378:IBM655379 ILI655378:ILI655379 IVE655378:IVE655379 JFA655378:JFA655379 JOW655378:JOW655379 JYS655378:JYS655379 KIO655378:KIO655379 KSK655378:KSK655379 LCG655378:LCG655379 LMC655378:LMC655379 LVY655378:LVY655379 MFU655378:MFU655379 MPQ655378:MPQ655379 MZM655378:MZM655379 NJI655378:NJI655379 NTE655378:NTE655379 ODA655378:ODA655379 OMW655378:OMW655379 OWS655378:OWS655379 PGO655378:PGO655379 PQK655378:PQK655379 QAG655378:QAG655379 QKC655378:QKC655379 QTY655378:QTY655379 RDU655378:RDU655379 RNQ655378:RNQ655379 RXM655378:RXM655379 SHI655378:SHI655379 SRE655378:SRE655379 TBA655378:TBA655379 TKW655378:TKW655379 TUS655378:TUS655379 UEO655378:UEO655379 UOK655378:UOK655379 UYG655378:UYG655379 VIC655378:VIC655379 VRY655378:VRY655379 WBU655378:WBU655379 WLQ655378:WLQ655379 WVM655378:WVM655379 D720913:D720914 JA720914:JA720915 SW720914:SW720915 ACS720914:ACS720915 AMO720914:AMO720915 AWK720914:AWK720915 BGG720914:BGG720915 BQC720914:BQC720915 BZY720914:BZY720915 CJU720914:CJU720915 CTQ720914:CTQ720915 DDM720914:DDM720915 DNI720914:DNI720915 DXE720914:DXE720915 EHA720914:EHA720915 EQW720914:EQW720915 FAS720914:FAS720915 FKO720914:FKO720915 FUK720914:FUK720915 GEG720914:GEG720915 GOC720914:GOC720915 GXY720914:GXY720915 HHU720914:HHU720915 HRQ720914:HRQ720915 IBM720914:IBM720915 ILI720914:ILI720915 IVE720914:IVE720915 JFA720914:JFA720915 JOW720914:JOW720915 JYS720914:JYS720915 KIO720914:KIO720915 KSK720914:KSK720915 LCG720914:LCG720915 LMC720914:LMC720915 LVY720914:LVY720915 MFU720914:MFU720915 MPQ720914:MPQ720915 MZM720914:MZM720915 NJI720914:NJI720915 NTE720914:NTE720915 ODA720914:ODA720915 OMW720914:OMW720915 OWS720914:OWS720915 PGO720914:PGO720915 PQK720914:PQK720915 QAG720914:QAG720915 QKC720914:QKC720915 QTY720914:QTY720915 RDU720914:RDU720915 RNQ720914:RNQ720915 RXM720914:RXM720915 SHI720914:SHI720915 SRE720914:SRE720915 TBA720914:TBA720915 TKW720914:TKW720915 TUS720914:TUS720915 UEO720914:UEO720915 UOK720914:UOK720915 UYG720914:UYG720915 VIC720914:VIC720915 VRY720914:VRY720915 WBU720914:WBU720915 WLQ720914:WLQ720915 WVM720914:WVM720915 D786449:D786450 JA786450:JA786451 SW786450:SW786451 ACS786450:ACS786451 AMO786450:AMO786451 AWK786450:AWK786451 BGG786450:BGG786451 BQC786450:BQC786451 BZY786450:BZY786451 CJU786450:CJU786451 CTQ786450:CTQ786451 DDM786450:DDM786451 DNI786450:DNI786451 DXE786450:DXE786451 EHA786450:EHA786451 EQW786450:EQW786451 FAS786450:FAS786451 FKO786450:FKO786451 FUK786450:FUK786451 GEG786450:GEG786451 GOC786450:GOC786451 GXY786450:GXY786451 HHU786450:HHU786451 HRQ786450:HRQ786451 IBM786450:IBM786451 ILI786450:ILI786451 IVE786450:IVE786451 JFA786450:JFA786451 JOW786450:JOW786451 JYS786450:JYS786451 KIO786450:KIO786451 KSK786450:KSK786451 LCG786450:LCG786451 LMC786450:LMC786451 LVY786450:LVY786451 MFU786450:MFU786451 MPQ786450:MPQ786451 MZM786450:MZM786451 NJI786450:NJI786451 NTE786450:NTE786451 ODA786450:ODA786451 OMW786450:OMW786451 OWS786450:OWS786451 PGO786450:PGO786451 PQK786450:PQK786451 QAG786450:QAG786451 QKC786450:QKC786451 QTY786450:QTY786451 RDU786450:RDU786451 RNQ786450:RNQ786451 RXM786450:RXM786451 SHI786450:SHI786451 SRE786450:SRE786451 TBA786450:TBA786451 TKW786450:TKW786451 TUS786450:TUS786451 UEO786450:UEO786451 UOK786450:UOK786451 UYG786450:UYG786451 VIC786450:VIC786451 VRY786450:VRY786451 WBU786450:WBU786451 WLQ786450:WLQ786451 WVM786450:WVM786451 D851985:D851986 JA851986:JA851987 SW851986:SW851987 ACS851986:ACS851987 AMO851986:AMO851987 AWK851986:AWK851987 BGG851986:BGG851987 BQC851986:BQC851987 BZY851986:BZY851987 CJU851986:CJU851987 CTQ851986:CTQ851987 DDM851986:DDM851987 DNI851986:DNI851987 DXE851986:DXE851987 EHA851986:EHA851987 EQW851986:EQW851987 FAS851986:FAS851987 FKO851986:FKO851987 FUK851986:FUK851987 GEG851986:GEG851987 GOC851986:GOC851987 GXY851986:GXY851987 HHU851986:HHU851987 HRQ851986:HRQ851987 IBM851986:IBM851987 ILI851986:ILI851987 IVE851986:IVE851987 JFA851986:JFA851987 JOW851986:JOW851987 JYS851986:JYS851987 KIO851986:KIO851987 KSK851986:KSK851987 LCG851986:LCG851987 LMC851986:LMC851987 LVY851986:LVY851987 MFU851986:MFU851987 MPQ851986:MPQ851987 MZM851986:MZM851987 NJI851986:NJI851987 NTE851986:NTE851987 ODA851986:ODA851987 OMW851986:OMW851987 OWS851986:OWS851987 PGO851986:PGO851987 PQK851986:PQK851987 QAG851986:QAG851987 QKC851986:QKC851987 QTY851986:QTY851987 RDU851986:RDU851987 RNQ851986:RNQ851987 RXM851986:RXM851987 SHI851986:SHI851987 SRE851986:SRE851987 TBA851986:TBA851987 TKW851986:TKW851987 TUS851986:TUS851987 UEO851986:UEO851987 UOK851986:UOK851987 UYG851986:UYG851987 VIC851986:VIC851987 VRY851986:VRY851987 WBU851986:WBU851987 WLQ851986:WLQ851987 WVM851986:WVM851987 D917521:D917522 JA917522:JA917523 SW917522:SW917523 ACS917522:ACS917523 AMO917522:AMO917523 AWK917522:AWK917523 BGG917522:BGG917523 BQC917522:BQC917523 BZY917522:BZY917523 CJU917522:CJU917523 CTQ917522:CTQ917523 DDM917522:DDM917523 DNI917522:DNI917523 DXE917522:DXE917523 EHA917522:EHA917523 EQW917522:EQW917523 FAS917522:FAS917523 FKO917522:FKO917523 FUK917522:FUK917523 GEG917522:GEG917523 GOC917522:GOC917523 GXY917522:GXY917523 HHU917522:HHU917523 HRQ917522:HRQ917523 IBM917522:IBM917523 ILI917522:ILI917523 IVE917522:IVE917523 JFA917522:JFA917523 JOW917522:JOW917523 JYS917522:JYS917523 KIO917522:KIO917523 KSK917522:KSK917523 LCG917522:LCG917523 LMC917522:LMC917523 LVY917522:LVY917523 MFU917522:MFU917523 MPQ917522:MPQ917523 MZM917522:MZM917523 NJI917522:NJI917523 NTE917522:NTE917523 ODA917522:ODA917523 OMW917522:OMW917523 OWS917522:OWS917523 PGO917522:PGO917523 PQK917522:PQK917523 QAG917522:QAG917523 QKC917522:QKC917523 QTY917522:QTY917523 RDU917522:RDU917523 RNQ917522:RNQ917523 RXM917522:RXM917523 SHI917522:SHI917523 SRE917522:SRE917523 TBA917522:TBA917523 TKW917522:TKW917523 TUS917522:TUS917523 UEO917522:UEO917523 UOK917522:UOK917523 UYG917522:UYG917523 VIC917522:VIC917523 VRY917522:VRY917523 WBU917522:WBU917523 WLQ917522:WLQ917523 WVM917522:WVM917523 D983057:D983058 JA983058:JA983059 SW983058:SW983059 ACS983058:ACS983059 AMO983058:AMO983059 AWK983058:AWK983059 BGG983058:BGG983059 BQC983058:BQC983059 BZY983058:BZY983059 CJU983058:CJU983059 CTQ983058:CTQ983059 DDM983058:DDM983059 DNI983058:DNI983059 DXE983058:DXE983059 EHA983058:EHA983059 EQW983058:EQW983059 FAS983058:FAS983059 FKO983058:FKO983059 FUK983058:FUK983059 GEG983058:GEG983059 GOC983058:GOC983059 GXY983058:GXY983059 HHU983058:HHU983059 HRQ983058:HRQ983059 IBM983058:IBM983059 ILI983058:ILI983059 IVE983058:IVE983059 JFA983058:JFA983059 JOW983058:JOW983059 JYS983058:JYS983059 KIO983058:KIO983059 KSK983058:KSK983059 LCG983058:LCG983059 LMC983058:LMC983059 LVY983058:LVY983059 MFU983058:MFU983059 MPQ983058:MPQ983059 MZM983058:MZM983059 NJI983058:NJI983059 NTE983058:NTE983059 ODA983058:ODA983059 OMW983058:OMW983059 OWS983058:OWS983059 PGO983058:PGO983059 PQK983058:PQK983059 QAG983058:QAG983059 QKC983058:QKC983059 QTY983058:QTY983059 RDU983058:RDU983059 RNQ983058:RNQ983059 RXM983058:RXM983059 SHI983058:SHI983059 SRE983058:SRE983059 TBA983058:TBA983059 TKW983058:TKW983059 TUS983058:TUS983059 UEO983058:UEO983059 UOK983058:UOK983059 UYG983058:UYG983059 VIC983058:VIC983059 VRY983058:VRY983059 WBU983058:WBU983059 WLQ983058:WLQ983059 WVM983058:WVM983059 O983058:O983059 O65554:O65555 O131090:O131091 O196626:O196627 O262162:O262163 O327698:O327699 O393234:O393235 O458770:O458771 O524306:O524307 O589842:O589843 O655378:O655379 O720914:O720915 O786450:O786451 O851986:O851987 O917522:O917523" xr:uid="{00000000-0002-0000-0A00-000000000000}">
      <formula1>"30%,40%"</formula1>
    </dataValidation>
    <dataValidation imeMode="off" allowBlank="1" showInputMessage="1" showErrorMessage="1" sqref="G8:G9 I5 G11:G12" xr:uid="{00000000-0002-0000-0A00-000001000000}"/>
    <dataValidation type="list" allowBlank="1" showInputMessage="1" sqref="C18" xr:uid="{00000000-0002-0000-0A00-000002000000}">
      <formula1>"40%"</formula1>
    </dataValidation>
    <dataValidation imeMode="on" allowBlank="1" showInputMessage="1" showErrorMessage="1" sqref="C8:C13 K8:K13" xr:uid="{00000000-0002-0000-0A00-000003000000}"/>
  </dataValidations>
  <printOptions horizontalCentered="1"/>
  <pageMargins left="0.70866141732283472" right="0.70866141732283472" top="0.74803149606299213" bottom="0.55118110236220474" header="0.31496062992125984" footer="0.31496062992125984"/>
  <pageSetup paperSize="9" scale="66" orientation="portrait" cellComments="asDisplayed"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A594E-6433-42E2-9A65-E8D87EE41A08}">
  <sheetPr codeName="Sheet8">
    <tabColor rgb="FF0000FF"/>
    <pageSetUpPr fitToPage="1"/>
  </sheetPr>
  <dimension ref="A1:DY372"/>
  <sheetViews>
    <sheetView showGridLines="0" view="pageBreakPreview" zoomScale="55" zoomScaleNormal="100" zoomScaleSheetLayoutView="55" workbookViewId="0">
      <selection activeCell="K29" sqref="K29"/>
    </sheetView>
  </sheetViews>
  <sheetFormatPr defaultColWidth="9.81640625" defaultRowHeight="12.75" customHeight="1"/>
  <cols>
    <col min="1" max="1" width="53.1796875" style="184" customWidth="1"/>
    <col min="2" max="2" width="7.1796875" style="168" customWidth="1"/>
    <col min="3" max="3" width="5.54296875" style="168" bestFit="1" customWidth="1"/>
    <col min="4" max="4" width="13.1796875" style="168" customWidth="1"/>
    <col min="5" max="5" width="8.54296875" style="168" customWidth="1"/>
    <col min="6" max="6" width="15.54296875" style="168" customWidth="1"/>
    <col min="7" max="7" width="13.1796875" style="168" customWidth="1"/>
    <col min="8" max="8" width="8.54296875" style="168" customWidth="1"/>
    <col min="9" max="9" width="15.54296875" style="168" customWidth="1"/>
    <col min="10" max="10" width="7.54296875" style="168" customWidth="1"/>
    <col min="11" max="11" width="13.1796875" style="168" customWidth="1"/>
    <col min="12" max="12" width="8.54296875" style="168" customWidth="1"/>
    <col min="13" max="13" width="15.54296875" style="168" customWidth="1"/>
    <col min="14" max="14" width="13.1796875" style="168" customWidth="1"/>
    <col min="15" max="15" width="8.54296875" style="168" customWidth="1"/>
    <col min="16" max="16" width="15.54296875" style="168" customWidth="1"/>
    <col min="17" max="17" width="11.1796875" style="168" bestFit="1" customWidth="1"/>
    <col min="18" max="18" width="13.1796875" style="168" customWidth="1"/>
    <col min="19" max="19" width="8.54296875" style="168" customWidth="1"/>
    <col min="20" max="20" width="15.54296875" style="168" customWidth="1"/>
    <col min="21" max="21" width="10.81640625" style="168" bestFit="1" customWidth="1"/>
    <col min="22" max="22" width="13.1796875" style="168" customWidth="1"/>
    <col min="23" max="23" width="8.54296875" style="168" customWidth="1"/>
    <col min="24" max="24" width="15.54296875" style="168" customWidth="1"/>
    <col min="25" max="25" width="22.81640625" style="77" customWidth="1"/>
    <col min="26" max="26" width="9.81640625" style="184"/>
    <col min="27" max="27" width="13.453125" style="184" customWidth="1"/>
    <col min="28" max="28" width="9.81640625" style="184"/>
    <col min="29" max="29" width="9.81640625" style="77"/>
    <col min="30" max="128" width="9.81640625" style="184"/>
    <col min="129" max="129" width="9.81640625" style="184" customWidth="1"/>
    <col min="130" max="16384" width="9.81640625" style="77"/>
  </cols>
  <sheetData>
    <row r="1" spans="1:129" s="75" customFormat="1" ht="35.5" customHeight="1">
      <c r="A1" s="183"/>
      <c r="B1" s="783" t="s">
        <v>261</v>
      </c>
      <c r="C1" s="385"/>
      <c r="D1" s="385"/>
      <c r="E1" s="385"/>
      <c r="F1" s="385"/>
      <c r="G1" s="385"/>
      <c r="H1" s="385"/>
      <c r="I1" s="385"/>
      <c r="J1" s="385"/>
      <c r="K1" s="385"/>
      <c r="L1" s="385"/>
      <c r="M1" s="385"/>
      <c r="N1" s="385"/>
      <c r="O1" s="385"/>
      <c r="P1" s="385"/>
      <c r="Q1" s="385"/>
      <c r="R1" s="385"/>
      <c r="S1" s="385"/>
      <c r="T1" s="385"/>
      <c r="U1" s="385"/>
      <c r="V1" s="385"/>
      <c r="W1" s="385"/>
      <c r="X1" s="385"/>
      <c r="Y1" s="784" t="str">
        <f>IF(基本情報!E36="見積書","見積書　別紙３",IF(基本情報!E36="契約書","別紙３"))</f>
        <v>見積書　別紙３</v>
      </c>
      <c r="Z1" s="185"/>
      <c r="AA1" s="185"/>
      <c r="AB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row>
    <row r="2" spans="1:129" s="75" customFormat="1" ht="35.5" customHeight="1">
      <c r="A2" s="183"/>
      <c r="B2" s="390" t="s">
        <v>262</v>
      </c>
      <c r="C2" s="385"/>
      <c r="D2" s="385"/>
      <c r="E2" s="385"/>
      <c r="F2" s="385"/>
      <c r="G2" s="385"/>
      <c r="H2" s="385"/>
      <c r="I2" s="385"/>
      <c r="J2" s="385"/>
      <c r="K2" s="385"/>
      <c r="L2" s="385"/>
      <c r="M2" s="385"/>
      <c r="N2" s="385"/>
      <c r="O2" s="385"/>
      <c r="P2" s="385"/>
      <c r="Q2" s="385"/>
      <c r="R2" s="385"/>
      <c r="S2" s="386"/>
      <c r="T2" s="385"/>
      <c r="U2" s="385"/>
      <c r="V2" s="385"/>
      <c r="W2" s="385"/>
      <c r="X2" s="385"/>
      <c r="Y2" s="385"/>
      <c r="Z2" s="185"/>
      <c r="AA2" s="185"/>
      <c r="AB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row>
    <row r="3" spans="1:129" s="75" customFormat="1" ht="30" customHeight="1">
      <c r="A3" s="183"/>
      <c r="B3" s="75" t="s">
        <v>263</v>
      </c>
      <c r="R3" s="1031"/>
      <c r="S3" s="1031"/>
      <c r="T3" s="387"/>
      <c r="U3" s="387"/>
      <c r="V3" s="1025">
        <f>SUM(C12:X12)</f>
        <v>0</v>
      </c>
      <c r="W3" s="1025"/>
      <c r="X3" s="387" t="s">
        <v>264</v>
      </c>
      <c r="Z3" s="183"/>
      <c r="AA3" s="183"/>
      <c r="AB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row>
    <row r="4" spans="1:129" ht="30" customHeight="1" thickBot="1">
      <c r="B4" s="169"/>
      <c r="C4" s="169"/>
      <c r="D4" s="169"/>
      <c r="E4" s="169"/>
      <c r="F4" s="169"/>
      <c r="G4" s="169"/>
      <c r="H4" s="169"/>
      <c r="I4" s="169"/>
      <c r="J4" s="169"/>
      <c r="K4" s="169"/>
      <c r="L4" s="169"/>
      <c r="M4" s="169"/>
      <c r="N4" s="169"/>
      <c r="O4" s="169"/>
      <c r="P4" s="169"/>
      <c r="Q4" s="169"/>
      <c r="R4" s="169"/>
      <c r="S4" s="169"/>
      <c r="T4" s="169"/>
      <c r="U4" s="169"/>
      <c r="V4" s="169"/>
      <c r="W4" s="169"/>
      <c r="X4" s="169"/>
    </row>
    <row r="5" spans="1:129" s="75" customFormat="1" ht="30" customHeight="1">
      <c r="A5" s="183"/>
      <c r="B5" s="785"/>
      <c r="C5" s="1038" t="s">
        <v>265</v>
      </c>
      <c r="D5" s="1033"/>
      <c r="E5" s="1033"/>
      <c r="F5" s="1033"/>
      <c r="G5" s="1033"/>
      <c r="H5" s="1033"/>
      <c r="I5" s="1034"/>
      <c r="J5" s="1038" t="s">
        <v>266</v>
      </c>
      <c r="K5" s="1039"/>
      <c r="L5" s="1039"/>
      <c r="M5" s="1039"/>
      <c r="N5" s="1039"/>
      <c r="O5" s="1039"/>
      <c r="P5" s="1040"/>
      <c r="Q5" s="1038" t="s">
        <v>267</v>
      </c>
      <c r="R5" s="1033"/>
      <c r="S5" s="1033"/>
      <c r="T5" s="1041"/>
      <c r="U5" s="1032" t="s">
        <v>268</v>
      </c>
      <c r="V5" s="1033"/>
      <c r="W5" s="1033"/>
      <c r="X5" s="1034"/>
      <c r="Y5" s="1022" t="s">
        <v>269</v>
      </c>
      <c r="Z5" s="183"/>
      <c r="AA5" s="183"/>
      <c r="AB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3"/>
      <c r="DT5" s="183"/>
      <c r="DU5" s="183"/>
      <c r="DV5" s="183"/>
      <c r="DW5" s="183"/>
      <c r="DX5" s="183"/>
      <c r="DY5" s="183"/>
    </row>
    <row r="6" spans="1:129" s="75" customFormat="1" ht="30" customHeight="1">
      <c r="A6" s="183"/>
      <c r="B6" s="785"/>
      <c r="C6" s="324"/>
      <c r="D6" s="1026" t="s">
        <v>61</v>
      </c>
      <c r="E6" s="1027"/>
      <c r="F6" s="1037"/>
      <c r="G6" s="1026" t="s">
        <v>62</v>
      </c>
      <c r="H6" s="1027"/>
      <c r="I6" s="1028"/>
      <c r="J6" s="325"/>
      <c r="K6" s="1026" t="s">
        <v>61</v>
      </c>
      <c r="L6" s="1027"/>
      <c r="M6" s="1037"/>
      <c r="N6" s="1026" t="s">
        <v>62</v>
      </c>
      <c r="O6" s="1027"/>
      <c r="P6" s="1028"/>
      <c r="Q6" s="422"/>
      <c r="R6" s="327"/>
      <c r="S6" s="327"/>
      <c r="T6" s="328"/>
      <c r="U6" s="329"/>
      <c r="V6" s="327"/>
      <c r="W6" s="327"/>
      <c r="X6" s="330"/>
      <c r="Y6" s="1023"/>
      <c r="Z6" s="183"/>
      <c r="AA6" s="183"/>
      <c r="AB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row>
    <row r="7" spans="1:129" s="75" customFormat="1" ht="32.5" customHeight="1" thickBot="1">
      <c r="A7" s="183"/>
      <c r="B7" s="786"/>
      <c r="C7" s="331"/>
      <c r="D7" s="332" t="s">
        <v>270</v>
      </c>
      <c r="E7" s="332" t="s">
        <v>271</v>
      </c>
      <c r="F7" s="333" t="s">
        <v>272</v>
      </c>
      <c r="G7" s="332" t="s">
        <v>270</v>
      </c>
      <c r="H7" s="332" t="s">
        <v>271</v>
      </c>
      <c r="I7" s="334" t="s">
        <v>272</v>
      </c>
      <c r="J7" s="423"/>
      <c r="K7" s="332" t="s">
        <v>270</v>
      </c>
      <c r="L7" s="332" t="s">
        <v>271</v>
      </c>
      <c r="M7" s="332" t="s">
        <v>272</v>
      </c>
      <c r="N7" s="332" t="s">
        <v>270</v>
      </c>
      <c r="O7" s="332" t="s">
        <v>271</v>
      </c>
      <c r="P7" s="334" t="s">
        <v>272</v>
      </c>
      <c r="Q7" s="423"/>
      <c r="R7" s="332" t="s">
        <v>273</v>
      </c>
      <c r="S7" s="332" t="s">
        <v>271</v>
      </c>
      <c r="T7" s="336" t="s">
        <v>272</v>
      </c>
      <c r="U7" s="1035" t="s">
        <v>273</v>
      </c>
      <c r="V7" s="1036"/>
      <c r="W7" s="332" t="s">
        <v>274</v>
      </c>
      <c r="X7" s="334" t="s">
        <v>272</v>
      </c>
      <c r="Y7" s="1024"/>
      <c r="Z7" s="183"/>
      <c r="AA7" s="183"/>
      <c r="AB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row>
    <row r="8" spans="1:129" s="75" customFormat="1" ht="30" customHeight="1">
      <c r="A8" s="183"/>
      <c r="B8" s="1029" t="s">
        <v>73</v>
      </c>
      <c r="C8" s="337"/>
      <c r="D8" s="338">
        <f>'2026単価表'!B5</f>
        <v>8600</v>
      </c>
      <c r="E8" s="339">
        <f>'（参考）業従者・講師配置計画 兼 研修日程表'!O224</f>
        <v>0</v>
      </c>
      <c r="F8" s="340">
        <f>D8*E8</f>
        <v>0</v>
      </c>
      <c r="G8" s="338">
        <f>'2026単価表'!B6</f>
        <v>11000</v>
      </c>
      <c r="H8" s="339">
        <f>'（参考）業従者・講師配置計画 兼 研修日程表'!S224</f>
        <v>0</v>
      </c>
      <c r="I8" s="341">
        <f>G8*H8</f>
        <v>0</v>
      </c>
      <c r="J8" s="342"/>
      <c r="K8" s="338">
        <f>'2026単価表'!B12</f>
        <v>4300</v>
      </c>
      <c r="L8" s="339">
        <f>'（参考）業従者・講師配置計画 兼 研修日程表'!W224</f>
        <v>0</v>
      </c>
      <c r="M8" s="338">
        <f>K8*L8</f>
        <v>0</v>
      </c>
      <c r="N8" s="338">
        <f>'2026単価表'!B13</f>
        <v>5500</v>
      </c>
      <c r="O8" s="339">
        <f>'（参考）業従者・講師配置計画 兼 研修日程表'!AA224</f>
        <v>0</v>
      </c>
      <c r="P8" s="341">
        <f>N8*O8</f>
        <v>0</v>
      </c>
      <c r="Q8" s="342"/>
      <c r="R8" s="338">
        <f>'2026単価表'!C19</f>
        <v>9000</v>
      </c>
      <c r="S8" s="339">
        <f>'（参考）業従者・講師配置計画 兼 研修日程表'!AH224</f>
        <v>0</v>
      </c>
      <c r="T8" s="343">
        <f>R8*S8</f>
        <v>0</v>
      </c>
      <c r="U8" s="80" t="s">
        <v>275</v>
      </c>
      <c r="V8" s="338">
        <f>'2026単価表'!B25</f>
        <v>10000</v>
      </c>
      <c r="W8" s="338">
        <f>'（参考）業従者・講師配置計画 兼 研修日程表'!AM224</f>
        <v>0</v>
      </c>
      <c r="X8" s="341">
        <f>V8*W8</f>
        <v>0</v>
      </c>
      <c r="Y8" s="787"/>
      <c r="Z8" s="183"/>
      <c r="AA8" s="183"/>
      <c r="AB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83"/>
      <c r="DI8" s="183"/>
      <c r="DJ8" s="183"/>
      <c r="DK8" s="183"/>
      <c r="DL8" s="183"/>
      <c r="DM8" s="183"/>
      <c r="DN8" s="183"/>
      <c r="DO8" s="183"/>
      <c r="DP8" s="183"/>
      <c r="DQ8" s="183"/>
      <c r="DR8" s="183"/>
      <c r="DS8" s="183"/>
      <c r="DT8" s="183"/>
      <c r="DU8" s="183"/>
      <c r="DV8" s="183"/>
      <c r="DW8" s="183"/>
      <c r="DX8" s="183"/>
      <c r="DY8" s="183"/>
    </row>
    <row r="9" spans="1:129" s="75" customFormat="1" ht="30" customHeight="1" thickBot="1">
      <c r="A9" s="183"/>
      <c r="B9" s="1030"/>
      <c r="C9" s="346" t="s">
        <v>276</v>
      </c>
      <c r="D9" s="347">
        <f>D8/2</f>
        <v>4300</v>
      </c>
      <c r="E9" s="348">
        <f>'（参考）業従者・講師配置計画 兼 研修日程表'!P224</f>
        <v>0</v>
      </c>
      <c r="F9" s="349">
        <f t="shared" ref="F9:F11" si="0">D9*E9</f>
        <v>0</v>
      </c>
      <c r="G9" s="347">
        <f>G8/2</f>
        <v>5500</v>
      </c>
      <c r="H9" s="348">
        <f>'（参考）業従者・講師配置計画 兼 研修日程表'!T224</f>
        <v>0</v>
      </c>
      <c r="I9" s="350">
        <f t="shared" ref="I9:I11" si="1">G9*H9</f>
        <v>0</v>
      </c>
      <c r="J9" s="792" t="s">
        <v>277</v>
      </c>
      <c r="K9" s="347">
        <f>K8/2</f>
        <v>2150</v>
      </c>
      <c r="L9" s="348">
        <f>'（参考）業従者・講師配置計画 兼 研修日程表'!X224</f>
        <v>0</v>
      </c>
      <c r="M9" s="347">
        <f t="shared" ref="M9:M11" si="2">K9*L9</f>
        <v>0</v>
      </c>
      <c r="N9" s="347">
        <f>N8/2</f>
        <v>2750</v>
      </c>
      <c r="O9" s="348">
        <f>'（参考）業従者・講師配置計画 兼 研修日程表'!AB224</f>
        <v>0</v>
      </c>
      <c r="P9" s="350">
        <f t="shared" ref="P9:P11" si="3">N9*O9</f>
        <v>0</v>
      </c>
      <c r="Q9" s="792" t="s">
        <v>278</v>
      </c>
      <c r="R9" s="347">
        <f>R8/2</f>
        <v>4500</v>
      </c>
      <c r="S9" s="348">
        <f>'（参考）業従者・講師配置計画 兼 研修日程表'!AI224</f>
        <v>0</v>
      </c>
      <c r="T9" s="351">
        <f>R9*S9</f>
        <v>0</v>
      </c>
      <c r="U9" s="81" t="s">
        <v>279</v>
      </c>
      <c r="V9" s="347">
        <f>'2026単価表'!B26</f>
        <v>5000</v>
      </c>
      <c r="W9" s="347">
        <f>'（参考）業従者・講師配置計画 兼 研修日程表'!AN224</f>
        <v>0</v>
      </c>
      <c r="X9" s="350">
        <f>V9*W9</f>
        <v>0</v>
      </c>
      <c r="Y9" s="788"/>
      <c r="Z9" s="183"/>
      <c r="AA9" s="183"/>
      <c r="AB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83"/>
      <c r="DI9" s="183"/>
      <c r="DJ9" s="183"/>
      <c r="DK9" s="183"/>
      <c r="DL9" s="183"/>
      <c r="DM9" s="183"/>
      <c r="DN9" s="183"/>
      <c r="DO9" s="183"/>
      <c r="DP9" s="183"/>
      <c r="DQ9" s="183"/>
      <c r="DR9" s="183"/>
      <c r="DS9" s="183"/>
      <c r="DT9" s="183"/>
      <c r="DU9" s="183"/>
      <c r="DV9" s="183"/>
      <c r="DW9" s="183"/>
      <c r="DX9" s="183"/>
      <c r="DY9" s="183"/>
    </row>
    <row r="10" spans="1:129" s="75" customFormat="1" ht="30" customHeight="1">
      <c r="A10" s="183"/>
      <c r="B10" s="1019" t="s">
        <v>280</v>
      </c>
      <c r="C10" s="355"/>
      <c r="D10" s="356">
        <f>'2026単価表'!C5</f>
        <v>17200</v>
      </c>
      <c r="E10" s="357">
        <f>'（参考）業従者・講師配置計画 兼 研修日程表'!Q224</f>
        <v>0</v>
      </c>
      <c r="F10" s="358">
        <f t="shared" si="0"/>
        <v>0</v>
      </c>
      <c r="G10" s="356">
        <f>'2026単価表'!C6</f>
        <v>22000</v>
      </c>
      <c r="H10" s="357">
        <f>'（参考）業従者・講師配置計画 兼 研修日程表'!U224</f>
        <v>0</v>
      </c>
      <c r="I10" s="359">
        <f t="shared" si="1"/>
        <v>0</v>
      </c>
      <c r="J10" s="360"/>
      <c r="K10" s="356">
        <f>'2026単価表'!C12</f>
        <v>8600</v>
      </c>
      <c r="L10" s="357">
        <f>'（参考）業従者・講師配置計画 兼 研修日程表'!Y224</f>
        <v>0</v>
      </c>
      <c r="M10" s="356">
        <f t="shared" si="2"/>
        <v>0</v>
      </c>
      <c r="N10" s="356">
        <f>'2026単価表'!C13</f>
        <v>11000</v>
      </c>
      <c r="O10" s="357">
        <f>'（参考）業従者・講師配置計画 兼 研修日程表'!AC224</f>
        <v>0</v>
      </c>
      <c r="P10" s="359">
        <f t="shared" si="3"/>
        <v>0</v>
      </c>
      <c r="Q10" s="360"/>
      <c r="R10" s="356">
        <f>'2026単価表'!C20</f>
        <v>33000</v>
      </c>
      <c r="S10" s="357">
        <f>'（参考）業従者・講師配置計画 兼 研修日程表'!AJ224</f>
        <v>0</v>
      </c>
      <c r="T10" s="361">
        <f>R10*S10</f>
        <v>0</v>
      </c>
      <c r="U10" s="362"/>
      <c r="V10" s="363"/>
      <c r="W10" s="363"/>
      <c r="X10" s="424"/>
      <c r="Y10" s="789"/>
      <c r="Z10" s="183"/>
      <c r="AA10" s="183"/>
      <c r="AB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83"/>
      <c r="DI10" s="183"/>
      <c r="DJ10" s="183"/>
      <c r="DK10" s="183"/>
      <c r="DL10" s="183"/>
      <c r="DM10" s="183"/>
      <c r="DN10" s="183"/>
      <c r="DO10" s="183"/>
      <c r="DP10" s="183"/>
      <c r="DQ10" s="183"/>
      <c r="DR10" s="183"/>
      <c r="DS10" s="183"/>
      <c r="DT10" s="183"/>
      <c r="DU10" s="183"/>
      <c r="DV10" s="183"/>
      <c r="DW10" s="183"/>
      <c r="DX10" s="183"/>
      <c r="DY10" s="183"/>
    </row>
    <row r="11" spans="1:129" s="75" customFormat="1" ht="30" customHeight="1" thickBot="1">
      <c r="A11" s="183"/>
      <c r="B11" s="1019"/>
      <c r="C11" s="346" t="s">
        <v>276</v>
      </c>
      <c r="D11" s="368">
        <f>D10/2</f>
        <v>8600</v>
      </c>
      <c r="E11" s="369">
        <f>'（参考）業従者・講師配置計画 兼 研修日程表'!R224</f>
        <v>0</v>
      </c>
      <c r="F11" s="370">
        <f t="shared" si="0"/>
        <v>0</v>
      </c>
      <c r="G11" s="368">
        <f>G10/2</f>
        <v>11000</v>
      </c>
      <c r="H11" s="369">
        <f>'（参考）業従者・講師配置計画 兼 研修日程表'!V224</f>
        <v>0</v>
      </c>
      <c r="I11" s="371">
        <f t="shared" si="1"/>
        <v>0</v>
      </c>
      <c r="J11" s="793" t="s">
        <v>277</v>
      </c>
      <c r="K11" s="347">
        <f>K10/2</f>
        <v>4300</v>
      </c>
      <c r="L11" s="348">
        <f>'（参考）業従者・講師配置計画 兼 研修日程表'!Z224</f>
        <v>0</v>
      </c>
      <c r="M11" s="347">
        <f t="shared" si="2"/>
        <v>0</v>
      </c>
      <c r="N11" s="347">
        <f>N10/2</f>
        <v>5500</v>
      </c>
      <c r="O11" s="348">
        <f>'（参考）業従者・講師配置計画 兼 研修日程表'!AD224</f>
        <v>0</v>
      </c>
      <c r="P11" s="350">
        <f t="shared" si="3"/>
        <v>0</v>
      </c>
      <c r="Q11" s="792" t="s">
        <v>278</v>
      </c>
      <c r="R11" s="347">
        <f>R10/2</f>
        <v>16500</v>
      </c>
      <c r="S11" s="348">
        <f>'（参考）業従者・講師配置計画 兼 研修日程表'!AK224</f>
        <v>0</v>
      </c>
      <c r="T11" s="351">
        <f>R11*S11</f>
        <v>0</v>
      </c>
      <c r="U11" s="372"/>
      <c r="V11" s="373"/>
      <c r="W11" s="373"/>
      <c r="X11" s="425"/>
      <c r="Y11" s="790"/>
      <c r="Z11" s="183"/>
      <c r="AA11" s="183"/>
      <c r="AB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83"/>
      <c r="DI11" s="183"/>
      <c r="DJ11" s="183"/>
      <c r="DK11" s="183"/>
      <c r="DL11" s="183"/>
      <c r="DM11" s="183"/>
      <c r="DN11" s="183"/>
      <c r="DO11" s="183"/>
      <c r="DP11" s="183"/>
      <c r="DQ11" s="183"/>
      <c r="DR11" s="183"/>
      <c r="DS11" s="183"/>
      <c r="DT11" s="183"/>
      <c r="DU11" s="183"/>
      <c r="DV11" s="183"/>
      <c r="DW11" s="183"/>
      <c r="DX11" s="183"/>
      <c r="DY11" s="183"/>
    </row>
    <row r="12" spans="1:129" s="426" customFormat="1" ht="30" customHeight="1" thickBot="1">
      <c r="A12" s="427"/>
      <c r="B12" s="377" t="s">
        <v>281</v>
      </c>
      <c r="C12" s="1016">
        <f>SUM(F8:F11,I8:I11)</f>
        <v>0</v>
      </c>
      <c r="D12" s="1017"/>
      <c r="E12" s="1017"/>
      <c r="F12" s="1017"/>
      <c r="G12" s="1017"/>
      <c r="H12" s="1017"/>
      <c r="I12" s="1021"/>
      <c r="J12" s="1016">
        <f>SUM(M8:M11,P8:P11)</f>
        <v>0</v>
      </c>
      <c r="K12" s="1017"/>
      <c r="L12" s="1017"/>
      <c r="M12" s="1017"/>
      <c r="N12" s="1017"/>
      <c r="O12" s="1017"/>
      <c r="P12" s="1021"/>
      <c r="Q12" s="1016">
        <f>SUM(T8:T11)</f>
        <v>0</v>
      </c>
      <c r="R12" s="1017"/>
      <c r="S12" s="1017"/>
      <c r="T12" s="1018"/>
      <c r="U12" s="1020">
        <f>SUM(X8:X9)</f>
        <v>0</v>
      </c>
      <c r="V12" s="1017"/>
      <c r="W12" s="1017"/>
      <c r="X12" s="1021"/>
      <c r="Y12" s="791"/>
      <c r="Z12" s="427"/>
      <c r="AA12" s="427"/>
      <c r="AB12" s="427"/>
      <c r="AD12" s="427"/>
      <c r="AE12" s="427"/>
      <c r="AF12" s="427"/>
      <c r="AG12" s="427"/>
      <c r="AH12" s="427"/>
      <c r="AI12" s="427"/>
      <c r="AJ12" s="427"/>
      <c r="AK12" s="427"/>
      <c r="AL12" s="427"/>
      <c r="AM12" s="427"/>
      <c r="AN12" s="427"/>
      <c r="AO12" s="427"/>
      <c r="AP12" s="427"/>
      <c r="AQ12" s="427"/>
      <c r="AR12" s="427"/>
      <c r="AS12" s="427"/>
      <c r="AT12" s="427"/>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427"/>
      <c r="BT12" s="427"/>
      <c r="BU12" s="427"/>
      <c r="BV12" s="427"/>
      <c r="BW12" s="427"/>
      <c r="BX12" s="427"/>
      <c r="BY12" s="427"/>
      <c r="BZ12" s="427"/>
      <c r="CA12" s="427"/>
      <c r="CB12" s="427"/>
      <c r="CC12" s="427"/>
      <c r="CD12" s="427"/>
      <c r="CE12" s="427"/>
      <c r="CF12" s="427"/>
      <c r="CG12" s="427"/>
      <c r="CH12" s="427"/>
      <c r="CI12" s="427"/>
      <c r="CJ12" s="427"/>
      <c r="CK12" s="427"/>
      <c r="CL12" s="427"/>
      <c r="CM12" s="427"/>
      <c r="CN12" s="427"/>
      <c r="CO12" s="427"/>
      <c r="CP12" s="427"/>
      <c r="CQ12" s="427"/>
      <c r="CR12" s="427"/>
      <c r="CS12" s="427"/>
      <c r="CT12" s="427"/>
      <c r="CU12" s="427"/>
      <c r="CV12" s="427"/>
      <c r="CW12" s="427"/>
      <c r="CX12" s="427"/>
      <c r="CY12" s="427"/>
      <c r="CZ12" s="427"/>
      <c r="DA12" s="427"/>
      <c r="DB12" s="427"/>
      <c r="DC12" s="427"/>
      <c r="DD12" s="427"/>
      <c r="DE12" s="427"/>
      <c r="DF12" s="427"/>
      <c r="DG12" s="427"/>
      <c r="DH12" s="427"/>
      <c r="DI12" s="427"/>
      <c r="DJ12" s="427"/>
      <c r="DK12" s="427"/>
      <c r="DL12" s="427"/>
      <c r="DM12" s="427"/>
      <c r="DN12" s="427"/>
      <c r="DO12" s="427"/>
      <c r="DP12" s="427"/>
      <c r="DQ12" s="427"/>
      <c r="DR12" s="427"/>
      <c r="DS12" s="427"/>
      <c r="DT12" s="427"/>
      <c r="DU12" s="427"/>
      <c r="DV12" s="427"/>
      <c r="DW12" s="427"/>
      <c r="DX12" s="427"/>
      <c r="DY12" s="427"/>
    </row>
    <row r="13" spans="1:129" s="184" customFormat="1" ht="30.65" customHeight="1">
      <c r="B13" s="794"/>
      <c r="C13" s="794"/>
      <c r="D13" s="794"/>
      <c r="E13" s="794"/>
      <c r="F13" s="794"/>
      <c r="G13" s="794"/>
      <c r="H13" s="794"/>
      <c r="I13" s="794"/>
      <c r="J13" s="794"/>
      <c r="K13" s="794"/>
      <c r="L13" s="794"/>
      <c r="M13" s="794"/>
      <c r="N13" s="794"/>
      <c r="O13" s="794"/>
      <c r="P13" s="794"/>
      <c r="Q13" s="794"/>
      <c r="R13" s="794"/>
      <c r="S13" s="794"/>
      <c r="T13" s="794"/>
      <c r="U13" s="794"/>
      <c r="V13" s="794"/>
      <c r="W13" s="794"/>
      <c r="X13" s="794"/>
    </row>
    <row r="14" spans="1:129" s="184" customFormat="1" ht="12.75" customHeight="1">
      <c r="B14" s="794"/>
      <c r="C14" s="794"/>
      <c r="D14" s="794"/>
      <c r="E14" s="794"/>
      <c r="F14" s="794"/>
      <c r="G14" s="794"/>
      <c r="H14" s="794"/>
      <c r="I14" s="794"/>
      <c r="J14" s="794"/>
      <c r="K14" s="794"/>
      <c r="L14" s="794"/>
      <c r="M14" s="794"/>
      <c r="N14" s="794"/>
      <c r="O14" s="794"/>
      <c r="P14" s="794"/>
      <c r="Q14" s="794"/>
      <c r="R14" s="794"/>
      <c r="S14" s="794"/>
      <c r="T14" s="794"/>
      <c r="U14" s="794"/>
      <c r="V14" s="794"/>
      <c r="W14" s="794"/>
      <c r="X14" s="794"/>
    </row>
    <row r="15" spans="1:129" s="184" customFormat="1" ht="12.75" customHeight="1">
      <c r="B15" s="794"/>
      <c r="C15" s="794"/>
      <c r="D15" s="794"/>
      <c r="E15" s="794"/>
      <c r="F15" s="794"/>
      <c r="G15" s="794"/>
      <c r="H15" s="794"/>
      <c r="I15" s="794"/>
      <c r="J15" s="794"/>
      <c r="K15" s="794"/>
      <c r="L15" s="794"/>
      <c r="M15" s="794"/>
      <c r="N15" s="794"/>
      <c r="O15" s="794"/>
      <c r="P15" s="794"/>
      <c r="Q15" s="794"/>
      <c r="R15" s="794"/>
      <c r="S15" s="794"/>
      <c r="T15" s="794"/>
      <c r="U15" s="794"/>
      <c r="V15" s="794"/>
      <c r="W15" s="794"/>
      <c r="X15" s="794"/>
    </row>
    <row r="16" spans="1:129" s="184" customFormat="1" ht="20.25" customHeight="1">
      <c r="B16" s="186"/>
      <c r="C16" s="186"/>
      <c r="D16" s="186"/>
      <c r="E16" s="186"/>
      <c r="F16" s="186"/>
      <c r="G16" s="186"/>
      <c r="H16" s="186"/>
      <c r="I16" s="186"/>
      <c r="J16" s="186"/>
      <c r="K16" s="186"/>
      <c r="L16" s="186"/>
      <c r="M16" s="186"/>
      <c r="N16" s="186"/>
      <c r="O16" s="186"/>
      <c r="P16" s="186"/>
      <c r="Q16" s="186"/>
      <c r="R16" s="186"/>
      <c r="S16" s="186"/>
      <c r="T16" s="186"/>
      <c r="U16" s="186"/>
      <c r="V16" s="186"/>
      <c r="W16" s="186"/>
      <c r="X16" s="186"/>
    </row>
    <row r="17" spans="2:129" s="184" customFormat="1" ht="12.75" customHeight="1">
      <c r="B17" s="186"/>
      <c r="C17" s="186"/>
      <c r="D17" s="186"/>
      <c r="E17" s="186"/>
      <c r="F17" s="186"/>
      <c r="G17" s="186"/>
      <c r="H17" s="186"/>
      <c r="I17" s="186"/>
      <c r="J17" s="186"/>
      <c r="K17" s="186"/>
      <c r="L17" s="186"/>
      <c r="M17" s="186"/>
      <c r="N17" s="186"/>
      <c r="O17" s="186"/>
      <c r="P17" s="186"/>
      <c r="Q17" s="186"/>
      <c r="R17" s="186"/>
      <c r="S17" s="186"/>
      <c r="T17" s="186"/>
      <c r="U17" s="186"/>
      <c r="V17" s="186"/>
      <c r="W17" s="186"/>
      <c r="X17" s="186"/>
    </row>
    <row r="18" spans="2:129" s="184" customFormat="1" ht="12.75" customHeight="1">
      <c r="B18" s="186"/>
      <c r="C18" s="186"/>
      <c r="D18" s="186"/>
      <c r="E18" s="186"/>
      <c r="F18" s="186"/>
      <c r="G18" s="186"/>
      <c r="H18" s="186"/>
      <c r="I18" s="186"/>
      <c r="J18" s="186"/>
      <c r="K18" s="186"/>
      <c r="L18" s="186"/>
      <c r="M18" s="186"/>
      <c r="N18" s="186"/>
      <c r="O18" s="186"/>
      <c r="P18" s="186"/>
      <c r="Q18" s="186"/>
      <c r="R18" s="186"/>
      <c r="S18" s="186"/>
      <c r="T18" s="186"/>
      <c r="U18" s="186"/>
      <c r="V18" s="186"/>
      <c r="W18" s="186"/>
      <c r="X18" s="186"/>
    </row>
    <row r="19" spans="2:129" s="184" customFormat="1" ht="12.75" customHeight="1">
      <c r="B19" s="186"/>
      <c r="C19" s="186"/>
      <c r="D19" s="186"/>
      <c r="E19" s="186"/>
      <c r="F19" s="186"/>
      <c r="G19" s="186"/>
      <c r="H19" s="186"/>
      <c r="I19" s="186"/>
      <c r="J19" s="186"/>
      <c r="K19" s="186"/>
      <c r="L19" s="186"/>
      <c r="M19" s="186"/>
      <c r="N19" s="186"/>
      <c r="O19" s="186"/>
      <c r="P19" s="186"/>
      <c r="Q19" s="186"/>
      <c r="R19" s="186"/>
      <c r="S19" s="186"/>
      <c r="T19" s="186"/>
      <c r="U19" s="186"/>
      <c r="V19" s="186"/>
      <c r="W19" s="186"/>
      <c r="X19" s="186"/>
    </row>
    <row r="20" spans="2:129" s="184" customFormat="1" ht="12.75" customHeight="1">
      <c r="B20" s="186"/>
      <c r="C20" s="186"/>
      <c r="D20" s="186"/>
      <c r="E20" s="186"/>
      <c r="F20" s="186"/>
      <c r="G20" s="186"/>
      <c r="H20" s="186"/>
      <c r="I20" s="186"/>
      <c r="J20" s="186"/>
      <c r="K20" s="186"/>
      <c r="L20" s="186"/>
      <c r="M20" s="186"/>
      <c r="N20" s="186"/>
      <c r="O20" s="186"/>
      <c r="P20" s="186"/>
      <c r="Q20" s="186"/>
      <c r="R20" s="186"/>
      <c r="S20" s="186"/>
      <c r="T20" s="186"/>
      <c r="U20" s="186"/>
      <c r="V20" s="186"/>
      <c r="W20" s="186"/>
      <c r="X20" s="186"/>
    </row>
    <row r="21" spans="2:129" s="184" customFormat="1" ht="12.75" customHeight="1">
      <c r="B21" s="186"/>
      <c r="C21" s="186"/>
      <c r="D21" s="186"/>
      <c r="E21" s="186"/>
      <c r="F21" s="186"/>
      <c r="G21" s="186"/>
      <c r="H21" s="186"/>
      <c r="I21" s="186"/>
      <c r="J21" s="186"/>
      <c r="K21" s="186"/>
      <c r="L21" s="186"/>
      <c r="M21" s="186"/>
      <c r="N21" s="186"/>
      <c r="O21" s="186"/>
      <c r="P21" s="186"/>
      <c r="Q21" s="186"/>
      <c r="R21" s="186"/>
      <c r="S21" s="186"/>
      <c r="T21" s="186"/>
      <c r="U21" s="186"/>
      <c r="V21" s="186"/>
      <c r="W21" s="186"/>
      <c r="X21" s="186"/>
    </row>
    <row r="22" spans="2:129" s="184" customFormat="1" ht="12.75" customHeight="1">
      <c r="B22" s="186"/>
      <c r="C22" s="186"/>
      <c r="D22" s="186"/>
      <c r="E22" s="186"/>
      <c r="F22" s="186"/>
      <c r="G22" s="186"/>
      <c r="H22" s="186"/>
      <c r="I22" s="186"/>
      <c r="J22" s="186"/>
      <c r="K22" s="186"/>
      <c r="L22" s="186"/>
      <c r="M22" s="186"/>
      <c r="N22" s="186"/>
      <c r="O22" s="186"/>
      <c r="P22" s="186"/>
      <c r="Q22" s="186"/>
      <c r="R22" s="186"/>
      <c r="S22" s="186"/>
      <c r="T22" s="186"/>
      <c r="U22" s="186"/>
      <c r="V22" s="186"/>
      <c r="W22" s="186"/>
      <c r="X22" s="186"/>
    </row>
    <row r="23" spans="2:129" ht="12.75" customHeight="1">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row>
    <row r="24" spans="2:129" ht="12.75" customHeight="1">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row>
    <row r="25" spans="2:129" ht="12.75" customHeight="1">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row>
    <row r="26" spans="2:129" ht="12.75" customHeight="1">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row>
    <row r="27" spans="2:129" s="184" customFormat="1" ht="12.75" customHeight="1">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AC27" s="77"/>
    </row>
    <row r="28" spans="2:129" s="184" customFormat="1" ht="12.7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AC28" s="77"/>
    </row>
    <row r="29" spans="2:129" s="184" customFormat="1" ht="12.75" customHeight="1">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AC29" s="77"/>
    </row>
    <row r="30" spans="2:129" s="184" customFormat="1" ht="12.75" customHeight="1">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AC30" s="77"/>
    </row>
    <row r="31" spans="2:129" s="184" customFormat="1" ht="12.75" customHeight="1">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AC31" s="77"/>
    </row>
    <row r="32" spans="2:129" s="184" customFormat="1" ht="12.75" customHeight="1">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AC32" s="77"/>
    </row>
    <row r="33" spans="2:29" s="184" customFormat="1" ht="12.75" customHeight="1">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AC33" s="77"/>
    </row>
    <row r="34" spans="2:29" s="184" customFormat="1" ht="12.75" customHeight="1">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AC34" s="77"/>
    </row>
    <row r="35" spans="2:29" s="184" customFormat="1" ht="12.75" customHeight="1">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AC35" s="77"/>
    </row>
    <row r="36" spans="2:29" s="184" customFormat="1" ht="12.75" customHeight="1">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AC36" s="77"/>
    </row>
    <row r="37" spans="2:29" s="184" customFormat="1" ht="12.75" customHeight="1">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AC37" s="77"/>
    </row>
    <row r="38" spans="2:29" s="184" customFormat="1" ht="12.7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AC38" s="77"/>
    </row>
    <row r="39" spans="2:29" s="184" customFormat="1" ht="12.75" customHeight="1">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AC39" s="77"/>
    </row>
    <row r="40" spans="2:29" s="184" customFormat="1" ht="12.75" customHeight="1">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AC40" s="77"/>
    </row>
    <row r="41" spans="2:29" s="184" customFormat="1" ht="12.75" customHeight="1">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AC41" s="77"/>
    </row>
    <row r="42" spans="2:29" s="184" customFormat="1" ht="12.7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AC42" s="77"/>
    </row>
    <row r="43" spans="2:29" s="184" customFormat="1" ht="12.75" customHeight="1">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AC43" s="77"/>
    </row>
    <row r="44" spans="2:29" s="184" customFormat="1" ht="12.75" customHeight="1">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AC44" s="77"/>
    </row>
    <row r="45" spans="2:29" s="184" customFormat="1" ht="12.75" customHeight="1">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AC45" s="77"/>
    </row>
    <row r="46" spans="2:29" s="184" customFormat="1" ht="12.75" customHeight="1">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AC46" s="77"/>
    </row>
    <row r="47" spans="2:29" s="184" customFormat="1" ht="12.75" customHeight="1">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AC47" s="77"/>
    </row>
    <row r="48" spans="2:29" s="184" customFormat="1" ht="12.75" customHeight="1">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AC48" s="77"/>
    </row>
    <row r="49" spans="2:29" s="184" customFormat="1" ht="12.75" customHeight="1">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AC49" s="77"/>
    </row>
    <row r="50" spans="2:29" s="184" customFormat="1" ht="12.75" customHeight="1">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AC50" s="77"/>
    </row>
    <row r="51" spans="2:29" s="184" customFormat="1" ht="12.75" customHeight="1">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AC51" s="77"/>
    </row>
    <row r="52" spans="2:29" s="184" customFormat="1" ht="12.75" customHeight="1">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AC52" s="77"/>
    </row>
    <row r="53" spans="2:29" s="184" customFormat="1" ht="12.75" customHeight="1">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AC53" s="77"/>
    </row>
    <row r="54" spans="2:29" s="184" customFormat="1" ht="12.75" customHeight="1">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AC54" s="77"/>
    </row>
    <row r="55" spans="2:29" s="184" customFormat="1" ht="12.75" customHeight="1">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AC55" s="77"/>
    </row>
    <row r="56" spans="2:29" s="184" customFormat="1" ht="12.75" customHeight="1">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AC56" s="77"/>
    </row>
    <row r="57" spans="2:29" s="184" customFormat="1" ht="12.75" customHeight="1">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AC57" s="77"/>
    </row>
    <row r="58" spans="2:29" s="184" customFormat="1" ht="12.75" customHeight="1">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AC58" s="77"/>
    </row>
    <row r="59" spans="2:29" s="184" customFormat="1" ht="12.75" customHeight="1">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AC59" s="77"/>
    </row>
    <row r="60" spans="2:29" s="184" customFormat="1" ht="12.75" customHeight="1">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AC60" s="77"/>
    </row>
    <row r="61" spans="2:29" s="184" customFormat="1" ht="12.75" customHeight="1">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AC61" s="77"/>
    </row>
    <row r="62" spans="2:29" s="184" customFormat="1" ht="12.75" customHeight="1">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AC62" s="77"/>
    </row>
    <row r="63" spans="2:29" s="184" customFormat="1" ht="12.75" customHeight="1">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AC63" s="77"/>
    </row>
    <row r="64" spans="2:29" s="184" customFormat="1" ht="12.75" customHeight="1">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AC64" s="77"/>
    </row>
    <row r="65" spans="2:29" s="184" customFormat="1" ht="12.75" customHeight="1">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AC65" s="77"/>
    </row>
    <row r="66" spans="2:29" s="184" customFormat="1" ht="12.75" customHeight="1">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AC66" s="77"/>
    </row>
    <row r="67" spans="2:29" s="184" customFormat="1" ht="12.75" customHeight="1">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AC67" s="77"/>
    </row>
    <row r="68" spans="2:29" s="184" customFormat="1" ht="12.75" customHeight="1">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AC68" s="77"/>
    </row>
    <row r="69" spans="2:29" s="184" customFormat="1" ht="12.75" customHeight="1">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AC69" s="77"/>
    </row>
    <row r="70" spans="2:29" s="184" customFormat="1" ht="12.75" customHeight="1">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AC70" s="77"/>
    </row>
    <row r="71" spans="2:29" s="184" customFormat="1" ht="12.75" customHeight="1">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AC71" s="77"/>
    </row>
    <row r="72" spans="2:29" s="184" customFormat="1" ht="12.75" customHeight="1">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AC72" s="77"/>
    </row>
    <row r="73" spans="2:29" s="184" customFormat="1" ht="12.75" customHeight="1">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AC73" s="77"/>
    </row>
    <row r="74" spans="2:29" s="184" customFormat="1" ht="12.75" customHeight="1">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AC74" s="77"/>
    </row>
    <row r="75" spans="2:29" s="184" customFormat="1" ht="12.75" customHeight="1">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AC75" s="77"/>
    </row>
    <row r="76" spans="2:29" s="184" customFormat="1" ht="12.75" customHeight="1">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AC76" s="77"/>
    </row>
    <row r="77" spans="2:29" s="184" customFormat="1" ht="12.75" customHeight="1">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AC77" s="77"/>
    </row>
    <row r="78" spans="2:29" s="184" customFormat="1" ht="12.75" customHeight="1">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AC78" s="77"/>
    </row>
    <row r="79" spans="2:29" s="184" customFormat="1" ht="12.75" customHeight="1">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AC79" s="77"/>
    </row>
    <row r="80" spans="2:29" s="184" customFormat="1" ht="12.75" customHeight="1">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AC80" s="77"/>
    </row>
    <row r="81" spans="2:29" s="184" customFormat="1" ht="12.75" customHeight="1">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AC81" s="77"/>
    </row>
    <row r="82" spans="2:29" s="184" customFormat="1" ht="12.75" customHeight="1">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AC82" s="77"/>
    </row>
    <row r="83" spans="2:29" s="184" customFormat="1" ht="12.75" customHeight="1">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AC83" s="77"/>
    </row>
    <row r="84" spans="2:29" s="184" customFormat="1" ht="12.75" customHeight="1">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AC84" s="77"/>
    </row>
    <row r="85" spans="2:29" s="184" customFormat="1" ht="12.75" customHeight="1">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AC85" s="77"/>
    </row>
    <row r="86" spans="2:29" s="184" customFormat="1" ht="12.75" customHeight="1">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AC86" s="77"/>
    </row>
    <row r="87" spans="2:29" s="184" customFormat="1" ht="12.75" customHeight="1">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AC87" s="77"/>
    </row>
    <row r="88" spans="2:29" s="184" customFormat="1" ht="12.75" customHeight="1">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AC88" s="77"/>
    </row>
    <row r="89" spans="2:29" s="184" customFormat="1" ht="12.75" customHeight="1">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AC89" s="77"/>
    </row>
    <row r="90" spans="2:29" s="184" customFormat="1" ht="12.75" customHeight="1">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AC90" s="77"/>
    </row>
    <row r="91" spans="2:29" s="184" customFormat="1" ht="12.75" customHeight="1">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AC91" s="77"/>
    </row>
    <row r="92" spans="2:29" s="184" customFormat="1" ht="12.75" customHeight="1">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AC92" s="77"/>
    </row>
    <row r="93" spans="2:29" s="184" customFormat="1" ht="12.75" customHeight="1">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AC93" s="77"/>
    </row>
    <row r="94" spans="2:29" s="184" customFormat="1" ht="12.75" customHeight="1">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AC94" s="77"/>
    </row>
    <row r="95" spans="2:29" s="184" customFormat="1" ht="12.75" customHeight="1">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AC95" s="77"/>
    </row>
    <row r="96" spans="2:29" s="184" customFormat="1" ht="12.75" customHeight="1">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AC96" s="77"/>
    </row>
    <row r="97" spans="2:29" s="184" customFormat="1" ht="12.75" customHeight="1">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AC97" s="77"/>
    </row>
    <row r="98" spans="2:29" s="184" customFormat="1" ht="12.75" customHeight="1">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AC98" s="77"/>
    </row>
    <row r="99" spans="2:29" s="184" customFormat="1" ht="12.75" customHeight="1">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AC99" s="77"/>
    </row>
    <row r="100" spans="2:29" s="184" customFormat="1" ht="12.75" customHeight="1">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AC100" s="77"/>
    </row>
    <row r="101" spans="2:29" s="184" customFormat="1" ht="12.75" customHeight="1">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AC101" s="77"/>
    </row>
    <row r="102" spans="2:29" s="184" customFormat="1" ht="12.75" customHeight="1">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AC102" s="77"/>
    </row>
    <row r="103" spans="2:29" s="184" customFormat="1" ht="12.75" customHeight="1">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AC103" s="77"/>
    </row>
    <row r="104" spans="2:29" s="184" customFormat="1" ht="12.75" customHeight="1">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AC104" s="77"/>
    </row>
    <row r="105" spans="2:29" s="184" customFormat="1" ht="12.75" customHeight="1">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AC105" s="77"/>
    </row>
    <row r="106" spans="2:29" s="184" customFormat="1" ht="12.75" customHeight="1">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AC106" s="77"/>
    </row>
    <row r="107" spans="2:29" s="184" customFormat="1" ht="12.75" customHeight="1">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AC107" s="77"/>
    </row>
    <row r="108" spans="2:29" s="184" customFormat="1" ht="12.75" customHeight="1">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AC108" s="77"/>
    </row>
    <row r="109" spans="2:29" s="184" customFormat="1" ht="12.75" customHeight="1">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AC109" s="77"/>
    </row>
    <row r="110" spans="2:29" s="184" customFormat="1" ht="12.75" customHeight="1">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AC110" s="77"/>
    </row>
    <row r="111" spans="2:29" s="184" customFormat="1" ht="12.75" customHeight="1">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AC111" s="77"/>
    </row>
    <row r="112" spans="2:29" s="184" customFormat="1" ht="12.75" customHeight="1">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AC112" s="77"/>
    </row>
    <row r="113" spans="2:29" s="184" customFormat="1" ht="12.75" customHeight="1">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AC113" s="77"/>
    </row>
    <row r="114" spans="2:29" s="184" customFormat="1" ht="12.75" customHeight="1">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AC114" s="77"/>
    </row>
    <row r="115" spans="2:29" s="184" customFormat="1" ht="12.75" customHeight="1">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AC115" s="77"/>
    </row>
    <row r="116" spans="2:29" s="184" customFormat="1" ht="12.75" customHeight="1">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AC116" s="77"/>
    </row>
    <row r="117" spans="2:29" s="184" customFormat="1" ht="12.75" customHeight="1">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AC117" s="77"/>
    </row>
    <row r="118" spans="2:29" s="184" customFormat="1" ht="12.75" customHeight="1">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AC118" s="77"/>
    </row>
    <row r="119" spans="2:29" s="184" customFormat="1" ht="12.75" customHeight="1">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AC119" s="77"/>
    </row>
    <row r="120" spans="2:29" s="184" customFormat="1" ht="12.75" customHeight="1">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AC120" s="77"/>
    </row>
    <row r="121" spans="2:29" s="184" customFormat="1" ht="12.75" customHeight="1">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AC121" s="77"/>
    </row>
    <row r="122" spans="2:29" s="184" customFormat="1" ht="12.75" customHeight="1">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AC122" s="77"/>
    </row>
    <row r="123" spans="2:29" s="184" customFormat="1" ht="12.75" customHeight="1">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AC123" s="77"/>
    </row>
    <row r="124" spans="2:29" s="184" customFormat="1" ht="12.75" customHeight="1">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AC124" s="77"/>
    </row>
    <row r="125" spans="2:29" s="184" customFormat="1" ht="12.75" customHeight="1">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AC125" s="77"/>
    </row>
    <row r="126" spans="2:29" s="184" customFormat="1" ht="12.75" customHeight="1">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AC126" s="77"/>
    </row>
    <row r="127" spans="2:29" s="184" customFormat="1" ht="12.75" customHeight="1">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AC127" s="77"/>
    </row>
    <row r="128" spans="2:29" s="184" customFormat="1" ht="12.75" customHeight="1">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AC128" s="77"/>
    </row>
    <row r="129" spans="2:29" s="184" customFormat="1" ht="12.75" customHeight="1">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AC129" s="77"/>
    </row>
    <row r="130" spans="2:29" s="184" customFormat="1" ht="12.75" customHeight="1">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AC130" s="77"/>
    </row>
    <row r="131" spans="2:29" s="184" customFormat="1" ht="12.75" customHeight="1">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AC131" s="77"/>
    </row>
    <row r="132" spans="2:29" s="184" customFormat="1" ht="12.75" customHeight="1">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AC132" s="77"/>
    </row>
    <row r="133" spans="2:29" s="184" customFormat="1" ht="12.75" customHeight="1">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AC133" s="77"/>
    </row>
    <row r="134" spans="2:29" s="184" customFormat="1" ht="12.75" customHeight="1">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AC134" s="77"/>
    </row>
    <row r="135" spans="2:29" s="184" customFormat="1" ht="12.75" customHeight="1">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AC135" s="77"/>
    </row>
    <row r="136" spans="2:29" s="184" customFormat="1" ht="12.75" customHeight="1">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AC136" s="77"/>
    </row>
    <row r="137" spans="2:29" s="184" customFormat="1" ht="12.75" customHeight="1">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AC137" s="77"/>
    </row>
    <row r="138" spans="2:29" s="184" customFormat="1" ht="12.75" customHeight="1">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AC138" s="77"/>
    </row>
    <row r="139" spans="2:29" s="184" customFormat="1" ht="12.75" customHeight="1">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AC139" s="77"/>
    </row>
    <row r="140" spans="2:29" s="184" customFormat="1" ht="12.75" customHeight="1">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AC140" s="77"/>
    </row>
    <row r="141" spans="2:29" s="184" customFormat="1" ht="12.75" customHeight="1">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AC141" s="77"/>
    </row>
    <row r="142" spans="2:29" s="184" customFormat="1" ht="12.75" customHeight="1">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AC142" s="77"/>
    </row>
    <row r="143" spans="2:29" s="184" customFormat="1" ht="12.75" customHeight="1">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AC143" s="77"/>
    </row>
    <row r="144" spans="2:29" s="184" customFormat="1" ht="12.75" customHeight="1">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AC144" s="77"/>
    </row>
    <row r="145" spans="2:29" s="184" customFormat="1" ht="12.75" customHeight="1">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AC145" s="77"/>
    </row>
    <row r="146" spans="2:29" s="184" customFormat="1" ht="12.75" customHeight="1">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AC146" s="77"/>
    </row>
    <row r="147" spans="2:29" s="184" customFormat="1" ht="12.75" customHeight="1">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AC147" s="77"/>
    </row>
    <row r="148" spans="2:29" s="184" customFormat="1" ht="12.75" customHeight="1">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AC148" s="77"/>
    </row>
    <row r="149" spans="2:29" s="184" customFormat="1" ht="12.75" customHeight="1">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AC149" s="77"/>
    </row>
    <row r="150" spans="2:29" s="184" customFormat="1" ht="12.75" customHeight="1">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AC150" s="77"/>
    </row>
    <row r="151" spans="2:29" s="184" customFormat="1" ht="12.75" customHeight="1">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AC151" s="77"/>
    </row>
    <row r="152" spans="2:29" s="184" customFormat="1" ht="12.75" customHeight="1">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AC152" s="77"/>
    </row>
    <row r="153" spans="2:29" s="184" customFormat="1" ht="12.75" customHeight="1">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AC153" s="77"/>
    </row>
    <row r="154" spans="2:29" s="184" customFormat="1" ht="12.75" customHeight="1">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AC154" s="77"/>
    </row>
    <row r="155" spans="2:29" s="184" customFormat="1" ht="12.75" customHeight="1">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AC155" s="77"/>
    </row>
    <row r="156" spans="2:29" s="184" customFormat="1" ht="12.75" customHeight="1">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AC156" s="77"/>
    </row>
    <row r="157" spans="2:29" s="184" customFormat="1" ht="12.75" customHeight="1">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AC157" s="77"/>
    </row>
    <row r="158" spans="2:29" s="184" customFormat="1" ht="12.75" customHeight="1">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AC158" s="77"/>
    </row>
    <row r="159" spans="2:29" s="184" customFormat="1" ht="12.75" customHeight="1">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AC159" s="77"/>
    </row>
    <row r="160" spans="2:29" s="184" customFormat="1" ht="12.75" customHeight="1">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AC160" s="77"/>
    </row>
    <row r="161" spans="2:29" s="184" customFormat="1" ht="12.75" customHeight="1">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AC161" s="77"/>
    </row>
    <row r="162" spans="2:29" s="184" customFormat="1" ht="12.75" customHeight="1">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AC162" s="77"/>
    </row>
    <row r="163" spans="2:29" s="184" customFormat="1" ht="12.75" customHeight="1">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AC163" s="77"/>
    </row>
    <row r="164" spans="2:29" s="184" customFormat="1" ht="12.75" customHeight="1">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AC164" s="77"/>
    </row>
    <row r="165" spans="2:29" s="184" customFormat="1" ht="12.75" customHeight="1">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AC165" s="77"/>
    </row>
    <row r="166" spans="2:29" s="184" customFormat="1" ht="12.75" customHeight="1">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AC166" s="77"/>
    </row>
    <row r="167" spans="2:29" s="184" customFormat="1" ht="12.75" customHeight="1">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AC167" s="77"/>
    </row>
    <row r="168" spans="2:29" s="184" customFormat="1" ht="12.75" customHeight="1">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AC168" s="77"/>
    </row>
    <row r="169" spans="2:29" s="184" customFormat="1" ht="12.75" customHeight="1">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AC169" s="77"/>
    </row>
    <row r="170" spans="2:29" s="184" customFormat="1" ht="12.75" customHeight="1">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AC170" s="77"/>
    </row>
    <row r="171" spans="2:29" s="184" customFormat="1" ht="12.75" customHeight="1">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AC171" s="77"/>
    </row>
    <row r="172" spans="2:29" s="184" customFormat="1" ht="12.75" customHeight="1">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AC172" s="77"/>
    </row>
    <row r="173" spans="2:29" s="184" customFormat="1" ht="12.75" customHeight="1">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AC173" s="77"/>
    </row>
    <row r="174" spans="2:29" s="184" customFormat="1" ht="12.75" customHeight="1">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AC174" s="77"/>
    </row>
    <row r="175" spans="2:29" s="184" customFormat="1" ht="12.75" customHeight="1">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AC175" s="77"/>
    </row>
    <row r="176" spans="2:29" s="184" customFormat="1" ht="12.75" customHeight="1">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AC176" s="77"/>
    </row>
    <row r="177" spans="2:29" s="184" customFormat="1" ht="12.75" customHeight="1">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AC177" s="77"/>
    </row>
    <row r="178" spans="2:29" s="184" customFormat="1" ht="12.75" customHeight="1">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AC178" s="77"/>
    </row>
    <row r="179" spans="2:29" s="184" customFormat="1" ht="12.75" customHeight="1">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AC179" s="77"/>
    </row>
    <row r="180" spans="2:29" s="184" customFormat="1" ht="12.75" customHeight="1">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AC180" s="77"/>
    </row>
    <row r="181" spans="2:29" s="184" customFormat="1" ht="12.75" customHeight="1">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AC181" s="77"/>
    </row>
    <row r="182" spans="2:29" s="184" customFormat="1" ht="12.75" customHeight="1">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AC182" s="77"/>
    </row>
    <row r="183" spans="2:29" s="184" customFormat="1" ht="12.75" customHeight="1">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AC183" s="77"/>
    </row>
    <row r="184" spans="2:29" s="184" customFormat="1" ht="12.75" customHeight="1">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AC184" s="77"/>
    </row>
    <row r="185" spans="2:29" s="184" customFormat="1" ht="12.75" customHeight="1">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AC185" s="77"/>
    </row>
    <row r="186" spans="2:29" s="184" customFormat="1" ht="12.75" customHeight="1">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AC186" s="77"/>
    </row>
    <row r="187" spans="2:29" s="184" customFormat="1" ht="12.75" customHeight="1">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AC187" s="77"/>
    </row>
    <row r="188" spans="2:29" s="184" customFormat="1" ht="12.75" customHeight="1">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AC188" s="77"/>
    </row>
    <row r="189" spans="2:29" s="184" customFormat="1" ht="12.75" customHeight="1">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AC189" s="77"/>
    </row>
    <row r="190" spans="2:29" s="184" customFormat="1" ht="12.75" customHeight="1">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AC190" s="77"/>
    </row>
    <row r="191" spans="2:29" s="184" customFormat="1" ht="12.75" customHeight="1">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AC191" s="77"/>
    </row>
    <row r="192" spans="2:29" s="184" customFormat="1" ht="12.75" customHeight="1">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AC192" s="77"/>
    </row>
    <row r="193" spans="2:29" s="184" customFormat="1" ht="12.75" customHeight="1">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AC193" s="77"/>
    </row>
    <row r="194" spans="2:29" s="184" customFormat="1" ht="12.75" customHeight="1">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AC194" s="77"/>
    </row>
    <row r="195" spans="2:29" s="184" customFormat="1" ht="12.75" customHeight="1">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AC195" s="77"/>
    </row>
    <row r="196" spans="2:29" s="184" customFormat="1" ht="12.75" customHeight="1">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AC196" s="77"/>
    </row>
    <row r="197" spans="2:29" s="184" customFormat="1" ht="12.75" customHeight="1">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AC197" s="77"/>
    </row>
    <row r="198" spans="2:29" s="184" customFormat="1" ht="12.75" customHeight="1">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AC198" s="77"/>
    </row>
    <row r="199" spans="2:29" s="184" customFormat="1" ht="12.75" customHeight="1">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AC199" s="77"/>
    </row>
    <row r="200" spans="2:29" s="184" customFormat="1" ht="12.75" customHeight="1">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AC200" s="77"/>
    </row>
    <row r="201" spans="2:29" s="184" customFormat="1" ht="12.75" customHeight="1">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AC201" s="77"/>
    </row>
    <row r="202" spans="2:29" s="184" customFormat="1" ht="12.75" customHeight="1">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AC202" s="77"/>
    </row>
    <row r="203" spans="2:29" s="184" customFormat="1" ht="12.75" customHeight="1">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AC203" s="77"/>
    </row>
    <row r="204" spans="2:29" s="184" customFormat="1" ht="12.75" customHeight="1">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AC204" s="77"/>
    </row>
    <row r="205" spans="2:29" s="184" customFormat="1" ht="12.75" customHeight="1">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AC205" s="77"/>
    </row>
    <row r="206" spans="2:29" s="184" customFormat="1" ht="12.75" customHeight="1">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AC206" s="77"/>
    </row>
    <row r="207" spans="2:29" s="184" customFormat="1" ht="12.75" customHeight="1">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AC207" s="77"/>
    </row>
    <row r="208" spans="2:29" s="184" customFormat="1" ht="12.75" customHeight="1">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AC208" s="77"/>
    </row>
    <row r="209" spans="2:29" s="184" customFormat="1" ht="12.75" customHeight="1">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AC209" s="77"/>
    </row>
    <row r="210" spans="2:29" s="184" customFormat="1" ht="12.75" customHeight="1">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AC210" s="77"/>
    </row>
    <row r="211" spans="2:29" s="184" customFormat="1" ht="12.75" customHeight="1">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AC211" s="77"/>
    </row>
    <row r="212" spans="2:29" s="184" customFormat="1" ht="12.75" customHeight="1">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AC212" s="77"/>
    </row>
    <row r="213" spans="2:29" s="184" customFormat="1" ht="12.75" customHeight="1">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AC213" s="77"/>
    </row>
    <row r="214" spans="2:29" s="184" customFormat="1" ht="12.75" customHeight="1">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AC214" s="77"/>
    </row>
    <row r="215" spans="2:29" s="184" customFormat="1" ht="12.75" customHeight="1">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AC215" s="77"/>
    </row>
    <row r="216" spans="2:29" s="184" customFormat="1" ht="12.75" customHeight="1">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AC216" s="77"/>
    </row>
    <row r="217" spans="2:29" s="184" customFormat="1" ht="12.75" customHeight="1">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AC217" s="77"/>
    </row>
    <row r="218" spans="2:29" s="184" customFormat="1" ht="12.75" customHeight="1">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AC218" s="77"/>
    </row>
    <row r="219" spans="2:29" s="184" customFormat="1" ht="12.75" customHeight="1">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AC219" s="77"/>
    </row>
    <row r="220" spans="2:29" s="184" customFormat="1" ht="12.75" customHeight="1">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AC220" s="77"/>
    </row>
    <row r="221" spans="2:29" s="184" customFormat="1" ht="12.75" customHeight="1">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AC221" s="77"/>
    </row>
    <row r="222" spans="2:29" s="184" customFormat="1" ht="12.75" customHeight="1">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AC222" s="77"/>
    </row>
    <row r="223" spans="2:29" s="184" customFormat="1" ht="12.75" customHeight="1">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AC223" s="77"/>
    </row>
    <row r="224" spans="2:29" s="184" customFormat="1" ht="12.75" customHeight="1">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AC224" s="77"/>
    </row>
    <row r="225" spans="2:29" s="184" customFormat="1" ht="12.75" customHeight="1">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AC225" s="77"/>
    </row>
    <row r="226" spans="2:29" s="184" customFormat="1" ht="12.75" customHeight="1">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AC226" s="77"/>
    </row>
    <row r="227" spans="2:29" s="184" customFormat="1" ht="12.75" customHeight="1">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AC227" s="77"/>
    </row>
    <row r="228" spans="2:29" s="184" customFormat="1" ht="12.75" customHeight="1">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AC228" s="77"/>
    </row>
    <row r="229" spans="2:29" s="184" customFormat="1" ht="12.75" customHeight="1">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AC229" s="77"/>
    </row>
    <row r="230" spans="2:29" s="184" customFormat="1" ht="12.75" customHeight="1">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AC230" s="77"/>
    </row>
    <row r="231" spans="2:29" s="184" customFormat="1" ht="12.75" customHeight="1">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AC231" s="77"/>
    </row>
    <row r="232" spans="2:29" s="184" customFormat="1" ht="12.75" customHeight="1">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AC232" s="77"/>
    </row>
    <row r="233" spans="2:29" s="184" customFormat="1" ht="12.75" customHeight="1">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AC233" s="77"/>
    </row>
    <row r="234" spans="2:29" s="184" customFormat="1" ht="12.75" customHeight="1">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AC234" s="77"/>
    </row>
    <row r="235" spans="2:29" s="184" customFormat="1" ht="12.75" customHeight="1">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AC235" s="77"/>
    </row>
    <row r="236" spans="2:29" s="184" customFormat="1" ht="12.75" customHeight="1">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AC236" s="77"/>
    </row>
    <row r="237" spans="2:29" s="184" customFormat="1" ht="12.75" customHeight="1">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AC237" s="77"/>
    </row>
    <row r="238" spans="2:29" s="184" customFormat="1" ht="12.75" customHeight="1">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AC238" s="77"/>
    </row>
    <row r="239" spans="2:29" s="184" customFormat="1" ht="12.75" customHeight="1">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AC239" s="77"/>
    </row>
    <row r="240" spans="2:29" s="184" customFormat="1" ht="12.75" customHeight="1">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AC240" s="77"/>
    </row>
    <row r="241" spans="2:29" s="184" customFormat="1" ht="12.75" customHeight="1">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AC241" s="77"/>
    </row>
    <row r="242" spans="2:29" s="184" customFormat="1" ht="12.75" customHeight="1">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AC242" s="77"/>
    </row>
    <row r="243" spans="2:29" s="184" customFormat="1" ht="12.75" customHeight="1">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AC243" s="77"/>
    </row>
    <row r="244" spans="2:29" s="184" customFormat="1" ht="12.75" customHeight="1">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AC244" s="77"/>
    </row>
    <row r="245" spans="2:29" s="184" customFormat="1" ht="12.75" customHeight="1">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AC245" s="77"/>
    </row>
    <row r="246" spans="2:29" s="184" customFormat="1" ht="12.75" customHeight="1">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AC246" s="77"/>
    </row>
    <row r="247" spans="2:29" s="184" customFormat="1" ht="12.75" customHeight="1">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AC247" s="77"/>
    </row>
    <row r="248" spans="2:29" s="184" customFormat="1" ht="12.75" customHeight="1">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AC248" s="77"/>
    </row>
    <row r="249" spans="2:29" s="184" customFormat="1" ht="12.75" customHeight="1">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AC249" s="77"/>
    </row>
    <row r="250" spans="2:29" s="184" customFormat="1" ht="12.75" customHeight="1">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AC250" s="77"/>
    </row>
    <row r="251" spans="2:29" s="184" customFormat="1" ht="12.75" customHeight="1">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AC251" s="77"/>
    </row>
    <row r="252" spans="2:29" s="184" customFormat="1" ht="12.75" customHeight="1">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AC252" s="77"/>
    </row>
    <row r="253" spans="2:29" s="184" customFormat="1" ht="12.75" customHeight="1">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AC253" s="77"/>
    </row>
    <row r="254" spans="2:29" s="184" customFormat="1" ht="12.75" customHeight="1">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AC254" s="77"/>
    </row>
    <row r="255" spans="2:29" s="184" customFormat="1" ht="12.75" customHeight="1">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AC255" s="77"/>
    </row>
    <row r="256" spans="2:29" s="184" customFormat="1" ht="12.75" customHeight="1">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AC256" s="77"/>
    </row>
    <row r="257" spans="2:29" s="184" customFormat="1" ht="12.75" customHeight="1">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AC257" s="77"/>
    </row>
    <row r="258" spans="2:29" s="184" customFormat="1" ht="12.75" customHeight="1">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AC258" s="77"/>
    </row>
    <row r="259" spans="2:29" s="184" customFormat="1" ht="12.75" customHeight="1">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AC259" s="77"/>
    </row>
    <row r="260" spans="2:29" s="184" customFormat="1" ht="12.75" customHeight="1">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AC260" s="77"/>
    </row>
    <row r="261" spans="2:29" s="184" customFormat="1" ht="12.75" customHeight="1">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AC261" s="77"/>
    </row>
    <row r="262" spans="2:29" s="184" customFormat="1" ht="12.75" customHeight="1">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AC262" s="77"/>
    </row>
    <row r="263" spans="2:29" s="184" customFormat="1" ht="12.75" customHeight="1">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AC263" s="77"/>
    </row>
    <row r="264" spans="2:29" s="184" customFormat="1" ht="12.75" customHeight="1">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AC264" s="77"/>
    </row>
    <row r="265" spans="2:29" s="184" customFormat="1" ht="12.75" customHeight="1">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AC265" s="77"/>
    </row>
    <row r="266" spans="2:29" s="184" customFormat="1" ht="12.75" customHeight="1">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AC266" s="77"/>
    </row>
    <row r="267" spans="2:29" s="184" customFormat="1" ht="12.75" customHeight="1">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AC267" s="77"/>
    </row>
    <row r="268" spans="2:29" s="184" customFormat="1" ht="12.75" customHeight="1">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AC268" s="77"/>
    </row>
    <row r="269" spans="2:29" s="184" customFormat="1" ht="12.75" customHeight="1">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AC269" s="77"/>
    </row>
    <row r="270" spans="2:29" s="184" customFormat="1" ht="12.75" customHeight="1">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AC270" s="77"/>
    </row>
    <row r="271" spans="2:29" s="184" customFormat="1" ht="12.75" customHeight="1">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AC271" s="77"/>
    </row>
    <row r="272" spans="2:29" s="184" customFormat="1" ht="12.75" customHeight="1">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AC272" s="77"/>
    </row>
    <row r="273" spans="2:29" s="184" customFormat="1" ht="12.75" customHeight="1">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AC273" s="77"/>
    </row>
    <row r="274" spans="2:29" s="184" customFormat="1" ht="12.75" customHeight="1">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AC274" s="77"/>
    </row>
    <row r="275" spans="2:29" s="184" customFormat="1" ht="12.75" customHeight="1">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AC275" s="77"/>
    </row>
    <row r="276" spans="2:29" s="184" customFormat="1" ht="12.75" customHeight="1">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AC276" s="77"/>
    </row>
    <row r="277" spans="2:29" s="184" customFormat="1" ht="12.75" customHeight="1">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AC277" s="77"/>
    </row>
    <row r="278" spans="2:29" s="184" customFormat="1" ht="12.75" customHeight="1">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AC278" s="77"/>
    </row>
    <row r="279" spans="2:29" s="184" customFormat="1" ht="12.75" customHeight="1">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AC279" s="77"/>
    </row>
    <row r="280" spans="2:29" s="184" customFormat="1" ht="12.75" customHeight="1">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AC280" s="77"/>
    </row>
    <row r="281" spans="2:29" s="184" customFormat="1" ht="12.75" customHeight="1">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AC281" s="77"/>
    </row>
    <row r="282" spans="2:29" s="184" customFormat="1" ht="12.75" customHeight="1">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AC282" s="77"/>
    </row>
    <row r="283" spans="2:29" s="184" customFormat="1" ht="12.75" customHeight="1">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AC283" s="77"/>
    </row>
    <row r="284" spans="2:29" s="184" customFormat="1" ht="12.75" customHeight="1">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AC284" s="77"/>
    </row>
    <row r="285" spans="2:29" s="184" customFormat="1" ht="12.75" customHeight="1">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AC285" s="77"/>
    </row>
    <row r="286" spans="2:29" s="184" customFormat="1" ht="12.75" customHeight="1">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AC286" s="77"/>
    </row>
    <row r="287" spans="2:29" s="184" customFormat="1" ht="12.75" customHeight="1">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AC287" s="77"/>
    </row>
    <row r="288" spans="2:29" s="184" customFormat="1" ht="12.75" customHeight="1">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AC288" s="77"/>
    </row>
    <row r="289" spans="2:29" s="184" customFormat="1" ht="12.75" customHeight="1">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AC289" s="77"/>
    </row>
    <row r="290" spans="2:29" s="184" customFormat="1" ht="12.75" customHeight="1">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AC290" s="77"/>
    </row>
    <row r="291" spans="2:29" s="184" customFormat="1" ht="12.75" customHeight="1">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AC291" s="77"/>
    </row>
    <row r="292" spans="2:29" s="184" customFormat="1" ht="12.75" customHeight="1">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AC292" s="77"/>
    </row>
    <row r="293" spans="2:29" s="184" customFormat="1" ht="12.75" customHeight="1">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AC293" s="77"/>
    </row>
    <row r="294" spans="2:29" s="184" customFormat="1" ht="12.75" customHeight="1">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AC294" s="77"/>
    </row>
    <row r="295" spans="2:29" s="184" customFormat="1" ht="12.75" customHeight="1">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AC295" s="77"/>
    </row>
    <row r="296" spans="2:29" s="184" customFormat="1" ht="12.75" customHeight="1">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AC296" s="77"/>
    </row>
    <row r="297" spans="2:29" s="184" customFormat="1" ht="12.75" customHeight="1">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AC297" s="77"/>
    </row>
    <row r="298" spans="2:29" s="184" customFormat="1" ht="12.75" customHeight="1">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AC298" s="77"/>
    </row>
    <row r="299" spans="2:29" s="184" customFormat="1" ht="12.75" customHeight="1">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AC299" s="77"/>
    </row>
    <row r="300" spans="2:29" s="184" customFormat="1" ht="12.75" customHeight="1">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AC300" s="77"/>
    </row>
    <row r="301" spans="2:29" s="184" customFormat="1" ht="12.75" customHeight="1">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AC301" s="77"/>
    </row>
    <row r="302" spans="2:29" s="184" customFormat="1" ht="12.75" customHeight="1">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AC302" s="77"/>
    </row>
    <row r="303" spans="2:29" s="184" customFormat="1" ht="12.75" customHeight="1">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AC303" s="77"/>
    </row>
    <row r="304" spans="2:29" s="184" customFormat="1" ht="12.75" customHeight="1">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AC304" s="77"/>
    </row>
    <row r="305" spans="2:29" s="184" customFormat="1" ht="12.75" customHeight="1">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AC305" s="77"/>
    </row>
    <row r="306" spans="2:29" s="184" customFormat="1" ht="12.75" customHeight="1">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AC306" s="77"/>
    </row>
    <row r="307" spans="2:29" s="184" customFormat="1" ht="12.75" customHeight="1">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AC307" s="77"/>
    </row>
    <row r="308" spans="2:29" s="184" customFormat="1" ht="12.75" customHeight="1">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AC308" s="77"/>
    </row>
    <row r="309" spans="2:29" s="184" customFormat="1" ht="12.75" customHeight="1">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AC309" s="77"/>
    </row>
    <row r="310" spans="2:29" s="184" customFormat="1" ht="12.75" customHeight="1">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AC310" s="77"/>
    </row>
    <row r="311" spans="2:29" s="184" customFormat="1" ht="12.75" customHeight="1">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AC311" s="77"/>
    </row>
    <row r="312" spans="2:29" s="184" customFormat="1" ht="12.75" customHeight="1">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AC312" s="77"/>
    </row>
    <row r="313" spans="2:29" s="184" customFormat="1" ht="12.75" customHeight="1">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AC313" s="77"/>
    </row>
    <row r="314" spans="2:29" s="184" customFormat="1" ht="12.75" customHeight="1">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AC314" s="77"/>
    </row>
    <row r="315" spans="2:29" s="184" customFormat="1" ht="12.75" customHeight="1">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AC315" s="77"/>
    </row>
    <row r="316" spans="2:29" s="184" customFormat="1" ht="12.75" customHeight="1">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AC316" s="77"/>
    </row>
    <row r="317" spans="2:29" s="184" customFormat="1" ht="12.75" customHeight="1">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AC317" s="77"/>
    </row>
    <row r="318" spans="2:29" s="184" customFormat="1" ht="12.75" customHeight="1">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AC318" s="77"/>
    </row>
    <row r="319" spans="2:29" s="184" customFormat="1" ht="12.75" customHeight="1">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AC319" s="77"/>
    </row>
    <row r="320" spans="2:29" s="184" customFormat="1" ht="12.75" customHeight="1">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AC320" s="77"/>
    </row>
    <row r="321" spans="2:29" s="184" customFormat="1" ht="12.75" customHeight="1">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AC321" s="77"/>
    </row>
    <row r="322" spans="2:29" s="184" customFormat="1" ht="12.75" customHeight="1">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AC322" s="77"/>
    </row>
    <row r="323" spans="2:29" s="184" customFormat="1" ht="12.75" customHeight="1">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AC323" s="77"/>
    </row>
    <row r="324" spans="2:29" s="184" customFormat="1" ht="12.75" customHeight="1">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AC324" s="77"/>
    </row>
    <row r="325" spans="2:29" s="184" customFormat="1" ht="12.75" customHeight="1">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AC325" s="77"/>
    </row>
    <row r="326" spans="2:29" s="184" customFormat="1" ht="12.75" customHeight="1">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AC326" s="77"/>
    </row>
    <row r="327" spans="2:29" s="184" customFormat="1" ht="12.75" customHeight="1">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AC327" s="77"/>
    </row>
    <row r="328" spans="2:29" s="184" customFormat="1" ht="12.75" customHeight="1">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AC328" s="77"/>
    </row>
    <row r="329" spans="2:29" s="184" customFormat="1" ht="12.75" customHeight="1">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AC329" s="77"/>
    </row>
    <row r="330" spans="2:29" s="184" customFormat="1" ht="12.75" customHeight="1">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AC330" s="77"/>
    </row>
    <row r="331" spans="2:29" s="184" customFormat="1" ht="12.75" customHeight="1">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AC331" s="77"/>
    </row>
    <row r="332" spans="2:29" s="184" customFormat="1" ht="12.75" customHeight="1">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AC332" s="77"/>
    </row>
    <row r="333" spans="2:29" s="184" customFormat="1" ht="12.75" customHeight="1">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AC333" s="77"/>
    </row>
    <row r="334" spans="2:29" s="184" customFormat="1" ht="12.75" customHeight="1">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AC334" s="77"/>
    </row>
    <row r="335" spans="2:29" s="184" customFormat="1" ht="12.75" customHeight="1">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AC335" s="77"/>
    </row>
    <row r="336" spans="2:29" s="184" customFormat="1" ht="12.75" customHeight="1">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AC336" s="77"/>
    </row>
    <row r="337" spans="2:29" s="184" customFormat="1" ht="12.75" customHeight="1">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AC337" s="77"/>
    </row>
    <row r="338" spans="2:29" s="184" customFormat="1" ht="12.75" customHeight="1">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AC338" s="77"/>
    </row>
    <row r="339" spans="2:29" s="184" customFormat="1" ht="12.75" customHeight="1">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AC339" s="77"/>
    </row>
    <row r="340" spans="2:29" s="184" customFormat="1" ht="12.75" customHeight="1">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AC340" s="77"/>
    </row>
    <row r="341" spans="2:29" s="184" customFormat="1" ht="12.75" customHeight="1">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AC341" s="77"/>
    </row>
    <row r="342" spans="2:29" s="184" customFormat="1" ht="12.75" customHeight="1">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AC342" s="77"/>
    </row>
    <row r="343" spans="2:29" s="184" customFormat="1" ht="12.75" customHeight="1">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AC343" s="77"/>
    </row>
    <row r="344" spans="2:29" s="184" customFormat="1" ht="12.75" customHeight="1">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AC344" s="77"/>
    </row>
    <row r="345" spans="2:29" s="184" customFormat="1" ht="12.75" customHeight="1">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AC345" s="77"/>
    </row>
    <row r="346" spans="2:29" s="184" customFormat="1" ht="12.75" customHeight="1">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AC346" s="77"/>
    </row>
    <row r="347" spans="2:29" s="184" customFormat="1" ht="12.75" customHeight="1">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AC347" s="77"/>
    </row>
    <row r="348" spans="2:29" s="184" customFormat="1" ht="12.75" customHeight="1">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AC348" s="77"/>
    </row>
    <row r="349" spans="2:29" s="184" customFormat="1" ht="12.75" customHeight="1">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AC349" s="77"/>
    </row>
    <row r="350" spans="2:29" s="184" customFormat="1" ht="12.75" customHeight="1">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AC350" s="77"/>
    </row>
    <row r="351" spans="2:29" s="184" customFormat="1" ht="12.75" customHeight="1">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AC351" s="77"/>
    </row>
    <row r="352" spans="2:29" s="184" customFormat="1" ht="12.75" customHeight="1">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AC352" s="77"/>
    </row>
    <row r="353" spans="2:29" s="184" customFormat="1" ht="12.75" customHeight="1">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AC353" s="77"/>
    </row>
    <row r="354" spans="2:29" s="184" customFormat="1" ht="12.75" customHeight="1">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AC354" s="77"/>
    </row>
    <row r="355" spans="2:29" s="184" customFormat="1" ht="12.75" customHeight="1">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AC355" s="77"/>
    </row>
    <row r="356" spans="2:29" s="184" customFormat="1" ht="12.75" customHeight="1">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AC356" s="77"/>
    </row>
    <row r="357" spans="2:29" s="184" customFormat="1" ht="12.75" customHeight="1">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AC357" s="77"/>
    </row>
    <row r="358" spans="2:29" s="184" customFormat="1" ht="12.75" customHeight="1">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AC358" s="77"/>
    </row>
    <row r="359" spans="2:29" s="184" customFormat="1" ht="12.75" customHeight="1">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AC359" s="77"/>
    </row>
    <row r="360" spans="2:29" s="184" customFormat="1" ht="12.75" customHeight="1">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AC360" s="77"/>
    </row>
    <row r="361" spans="2:29" s="184" customFormat="1" ht="12.75" customHeight="1">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AC361" s="77"/>
    </row>
    <row r="362" spans="2:29" s="184" customFormat="1" ht="12.75" customHeight="1">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AC362" s="77"/>
    </row>
    <row r="363" spans="2:29" s="184" customFormat="1" ht="12.75" customHeight="1">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AC363" s="77"/>
    </row>
    <row r="364" spans="2:29" s="184" customFormat="1" ht="12.75" customHeight="1">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AC364" s="77"/>
    </row>
    <row r="365" spans="2:29" s="184" customFormat="1" ht="12.75" customHeight="1">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AC365" s="77"/>
    </row>
    <row r="366" spans="2:29" s="184" customFormat="1" ht="12.75" customHeight="1">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AC366" s="77"/>
    </row>
    <row r="367" spans="2:29" s="184" customFormat="1" ht="12.75" customHeight="1">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AC367" s="77"/>
    </row>
    <row r="368" spans="2:29" s="184" customFormat="1" ht="12.75" customHeight="1">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AC368" s="77"/>
    </row>
    <row r="369" spans="2:29" s="184" customFormat="1" ht="12.75" customHeight="1">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AC369" s="77"/>
    </row>
    <row r="370" spans="2:29" s="184" customFormat="1" ht="12.75" customHeight="1">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AC370" s="77"/>
    </row>
    <row r="371" spans="2:29" s="184" customFormat="1" ht="12.75" customHeight="1">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AC371" s="77"/>
    </row>
    <row r="372" spans="2:29" s="184" customFormat="1" ht="12.75" customHeight="1">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AC372" s="77"/>
    </row>
  </sheetData>
  <mergeCells count="18">
    <mergeCell ref="Y5:Y7"/>
    <mergeCell ref="V3:W3"/>
    <mergeCell ref="N6:P6"/>
    <mergeCell ref="B8:B9"/>
    <mergeCell ref="R3:S3"/>
    <mergeCell ref="U5:X5"/>
    <mergeCell ref="U7:V7"/>
    <mergeCell ref="G6:I6"/>
    <mergeCell ref="D6:F6"/>
    <mergeCell ref="K6:M6"/>
    <mergeCell ref="C5:I5"/>
    <mergeCell ref="J5:P5"/>
    <mergeCell ref="Q5:T5"/>
    <mergeCell ref="Q12:T12"/>
    <mergeCell ref="B10:B11"/>
    <mergeCell ref="U12:X12"/>
    <mergeCell ref="C12:I12"/>
    <mergeCell ref="J12:P12"/>
  </mergeCells>
  <phoneticPr fontId="6"/>
  <printOptions horizontalCentered="1"/>
  <pageMargins left="0.51181102362204722" right="0.51181102362204722" top="0.94488188976377963" bottom="0.55118110236220474" header="0.31496062992125984" footer="0.31496062992125984"/>
  <pageSetup paperSize="9" scale="48" orientation="landscape" cellComments="asDisplayed" horizontalDpi="300" verticalDpi="300" r:id="rId1"/>
  <ignoredErrors>
    <ignoredError sqref="K10 D10 R10" 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B282-C842-499C-80DA-6770A585555B}">
  <sheetPr codeName="Sheet10">
    <tabColor rgb="FF0000FF"/>
    <pageSetUpPr fitToPage="1"/>
  </sheetPr>
  <dimension ref="A1:KP265"/>
  <sheetViews>
    <sheetView showGridLines="0" topLeftCell="R1" zoomScale="57" zoomScaleNormal="48" zoomScaleSheetLayoutView="49" workbookViewId="0">
      <pane ySplit="12" topLeftCell="A13" activePane="bottomLeft" state="frozen"/>
      <selection activeCell="K29" sqref="K29"/>
      <selection pane="bottomLeft" activeCell="AG224" sqref="AG224"/>
    </sheetView>
  </sheetViews>
  <sheetFormatPr defaultColWidth="9" defaultRowHeight="13" outlineLevelCol="1"/>
  <cols>
    <col min="1" max="1" width="55.81640625" style="82" customWidth="1" outlineLevel="1"/>
    <col min="2" max="2" width="6.453125" style="65" customWidth="1"/>
    <col min="3" max="3" width="18.54296875" style="67" customWidth="1"/>
    <col min="4" max="4" width="8.54296875" style="64" bestFit="1" customWidth="1"/>
    <col min="5" max="5" width="3.54296875" style="64" customWidth="1"/>
    <col min="6" max="6" width="8.54296875" style="64" bestFit="1" customWidth="1"/>
    <col min="7" max="7" width="30.54296875" style="64" customWidth="1" outlineLevel="1"/>
    <col min="8" max="8" width="18.26953125" style="64" customWidth="1"/>
    <col min="9" max="9" width="23.54296875" style="64" customWidth="1"/>
    <col min="10" max="11" width="8.1796875" style="64" customWidth="1"/>
    <col min="12" max="12" width="17.54296875" style="64" customWidth="1" outlineLevel="1"/>
    <col min="13" max="14" width="16.1796875" style="66" customWidth="1"/>
    <col min="15" max="25" width="10.1796875" style="66" customWidth="1"/>
    <col min="26" max="26" width="9.54296875" style="66" bestFit="1" customWidth="1"/>
    <col min="27" max="29" width="10.1796875" style="66" customWidth="1"/>
    <col min="30" max="30" width="12" style="66" customWidth="1"/>
    <col min="31" max="31" width="20.7265625" style="64" customWidth="1"/>
    <col min="32" max="32" width="6.453125" style="65" customWidth="1"/>
    <col min="33" max="34" width="12.54296875" style="65" customWidth="1"/>
    <col min="35" max="35" width="14.81640625" style="65" customWidth="1"/>
    <col min="36" max="36" width="12.54296875" style="65" customWidth="1"/>
    <col min="37" max="37" width="14.81640625" style="66" customWidth="1"/>
    <col min="38" max="38" width="10.1796875" style="64" customWidth="1"/>
    <col min="39" max="40" width="10.1796875" style="65" customWidth="1"/>
    <col min="41" max="41" width="12.54296875" style="64" customWidth="1"/>
    <col min="42" max="42" width="18.54296875" style="64" customWidth="1"/>
    <col min="43" max="43" width="5.7265625" style="82" customWidth="1"/>
    <col min="44" max="44" width="0.81640625" style="207" customWidth="1"/>
    <col min="45" max="45" width="16.54296875" style="67" customWidth="1"/>
    <col min="46" max="46" width="8.54296875" style="64" bestFit="1" customWidth="1"/>
    <col min="47" max="47" width="3.54296875" style="64" customWidth="1"/>
    <col min="48" max="48" width="8.54296875" style="64" bestFit="1" customWidth="1"/>
    <col min="49" max="49" width="8.1796875" style="64" customWidth="1" outlineLevel="1"/>
    <col min="50" max="50" width="45.54296875" style="64" customWidth="1" outlineLevel="1"/>
    <col min="51" max="51" width="18.54296875" style="64" customWidth="1"/>
    <col min="52" max="52" width="20.54296875" style="64" customWidth="1"/>
    <col min="53" max="53" width="11.1796875" style="64" customWidth="1"/>
    <col min="54" max="54" width="8.1796875" style="64" customWidth="1"/>
    <col min="55" max="55" width="11.453125" style="64" customWidth="1"/>
    <col min="56" max="56" width="20.81640625" style="64" customWidth="1"/>
    <col min="57" max="57" width="9.54296875" style="64" customWidth="1"/>
    <col min="58" max="58" width="12.7265625" style="64" customWidth="1"/>
    <col min="59" max="60" width="8.1796875" style="64" customWidth="1"/>
    <col min="61" max="61" width="0.81640625" style="207" customWidth="1"/>
    <col min="62" max="63" width="22.453125" style="82" customWidth="1"/>
    <col min="64" max="64" width="13.81640625" style="82" customWidth="1"/>
    <col min="65" max="65" width="49.54296875" style="82" customWidth="1"/>
    <col min="66" max="66" width="5.26953125" style="82" customWidth="1"/>
    <col min="67" max="67" width="21.1796875" style="82" customWidth="1"/>
    <col min="68" max="68" width="9" style="82" customWidth="1"/>
    <col min="69" max="69" width="13.81640625" style="82" customWidth="1"/>
    <col min="70" max="70" width="6.81640625" style="82" customWidth="1"/>
    <col min="71" max="71" width="8.26953125" style="82" customWidth="1"/>
    <col min="72" max="72" width="10.453125" style="82" customWidth="1"/>
    <col min="73" max="73" width="6.81640625" style="82" customWidth="1"/>
    <col min="74" max="74" width="8.26953125" style="82" customWidth="1"/>
    <col min="75" max="75" width="10.453125" style="82" customWidth="1"/>
    <col min="76" max="76" width="25.54296875" style="82" customWidth="1"/>
    <col min="77" max="77" width="6.453125" style="83" customWidth="1"/>
    <col min="78" max="78" width="5.54296875" style="83" customWidth="1"/>
    <col min="79" max="79" width="8.26953125" style="82" customWidth="1"/>
    <col min="80" max="80" width="10.453125" style="82" customWidth="1"/>
    <col min="81" max="81" width="11.81640625" style="82" customWidth="1"/>
    <col min="82" max="82" width="5.54296875" style="83" customWidth="1"/>
    <col min="83" max="83" width="8.26953125" style="82" customWidth="1"/>
    <col min="84" max="84" width="10.453125" style="82" customWidth="1"/>
    <col min="85" max="85" width="6.81640625" style="82" customWidth="1"/>
    <col min="86" max="86" width="8.26953125" style="82" customWidth="1"/>
    <col min="87" max="87" width="10.453125" style="82" customWidth="1"/>
    <col min="88" max="88" width="6.81640625" style="82" customWidth="1"/>
    <col min="89" max="89" width="8.26953125" style="82" customWidth="1"/>
    <col min="90" max="90" width="10.453125" style="82" customWidth="1"/>
    <col min="91" max="91" width="9.453125" style="82" customWidth="1"/>
    <col min="92" max="92" width="15.26953125" style="82" customWidth="1"/>
    <col min="93" max="302" width="9" style="82"/>
    <col min="303" max="16384" width="9" style="64"/>
  </cols>
  <sheetData>
    <row r="1" spans="1:302" s="82" customFormat="1" ht="24" customHeight="1" thickBot="1">
      <c r="B1" s="83"/>
      <c r="C1" s="170"/>
      <c r="M1" s="171"/>
      <c r="N1" s="171"/>
      <c r="O1" s="171"/>
      <c r="P1" s="171"/>
      <c r="Q1" s="171"/>
      <c r="R1" s="171"/>
      <c r="S1" s="171"/>
      <c r="T1" s="171"/>
      <c r="U1" s="171"/>
      <c r="V1" s="171"/>
      <c r="W1" s="171"/>
      <c r="X1" s="171"/>
      <c r="Y1" s="171"/>
      <c r="Z1" s="171"/>
      <c r="AA1" s="171"/>
      <c r="AB1" s="171"/>
      <c r="AC1" s="171"/>
      <c r="AD1" s="171"/>
      <c r="AF1" s="83"/>
      <c r="AG1" s="83"/>
      <c r="AH1" s="83"/>
      <c r="AI1" s="83"/>
      <c r="AJ1" s="83"/>
      <c r="AK1" s="171"/>
      <c r="AM1" s="83"/>
      <c r="AN1" s="83"/>
      <c r="AS1" s="1173" t="s">
        <v>282</v>
      </c>
      <c r="AT1" s="1173"/>
      <c r="AU1" s="1173"/>
      <c r="AV1" s="1173"/>
      <c r="AW1" s="1173"/>
      <c r="AX1" s="1173"/>
      <c r="AY1" s="1173"/>
      <c r="AZ1" s="1173"/>
      <c r="BA1" s="1173"/>
      <c r="BB1" s="1173"/>
      <c r="BC1" s="1173"/>
      <c r="BD1" s="1173"/>
      <c r="BE1" s="1173"/>
      <c r="BF1" s="1173"/>
      <c r="BG1" s="1173"/>
      <c r="BH1" s="64"/>
      <c r="BY1" s="83"/>
      <c r="BZ1" s="83"/>
      <c r="CD1" s="83"/>
    </row>
    <row r="2" spans="1:302" s="82" customFormat="1" ht="24" customHeight="1" thickTop="1" thickBot="1">
      <c r="A2" s="232" t="s">
        <v>283</v>
      </c>
      <c r="B2" s="83"/>
      <c r="C2" s="170"/>
      <c r="M2" s="171"/>
      <c r="N2" s="171"/>
      <c r="O2" s="171"/>
      <c r="P2" s="171"/>
      <c r="Q2" s="171"/>
      <c r="R2" s="171"/>
      <c r="S2" s="171"/>
      <c r="T2" s="171"/>
      <c r="U2" s="171"/>
      <c r="V2" s="171"/>
      <c r="W2" s="171"/>
      <c r="X2" s="171"/>
      <c r="Y2" s="171"/>
      <c r="Z2" s="171"/>
      <c r="AA2" s="171"/>
      <c r="AB2" s="171"/>
      <c r="AC2" s="171"/>
      <c r="AD2" s="171"/>
      <c r="AF2" s="83"/>
      <c r="AG2" s="83"/>
      <c r="AH2" s="83"/>
      <c r="AI2" s="83"/>
      <c r="AJ2" s="83"/>
      <c r="AK2" s="171"/>
      <c r="AM2" s="83"/>
      <c r="AN2" s="83"/>
      <c r="AS2" s="1174" t="s">
        <v>284</v>
      </c>
      <c r="AT2" s="1174"/>
      <c r="AU2" s="1175"/>
      <c r="AV2" s="1175"/>
      <c r="AW2" s="1175"/>
      <c r="AX2" s="1175"/>
      <c r="AY2" s="446"/>
      <c r="AZ2" s="429"/>
      <c r="BA2" s="429"/>
      <c r="BB2" s="429"/>
      <c r="BC2" s="429"/>
      <c r="BD2" s="756" t="s">
        <v>285</v>
      </c>
      <c r="BE2" s="1176"/>
      <c r="BF2" s="1176"/>
      <c r="BG2" s="393"/>
      <c r="BH2" s="64"/>
      <c r="BY2" s="83"/>
      <c r="BZ2" s="83"/>
      <c r="CD2" s="83"/>
    </row>
    <row r="3" spans="1:302" s="82" customFormat="1" ht="24" customHeight="1" thickTop="1">
      <c r="B3" s="83"/>
      <c r="C3" s="170"/>
      <c r="M3" s="171"/>
      <c r="N3" s="171"/>
      <c r="O3" s="171"/>
      <c r="P3" s="171"/>
      <c r="Q3" s="171"/>
      <c r="R3" s="171"/>
      <c r="S3" s="171"/>
      <c r="T3" s="171"/>
      <c r="U3" s="171"/>
      <c r="V3" s="171"/>
      <c r="W3" s="171"/>
      <c r="X3" s="171"/>
      <c r="Y3" s="171"/>
      <c r="Z3" s="171"/>
      <c r="AA3" s="171"/>
      <c r="AB3" s="171"/>
      <c r="AC3" s="171"/>
      <c r="AD3" s="171"/>
      <c r="AF3" s="83"/>
      <c r="AG3" s="83"/>
      <c r="AH3" s="83"/>
      <c r="AI3" s="83"/>
      <c r="AJ3" s="83"/>
      <c r="AK3" s="171"/>
      <c r="AM3" s="83"/>
      <c r="AN3" s="83"/>
      <c r="AS3" s="1177" t="s">
        <v>286</v>
      </c>
      <c r="AT3" s="1177"/>
      <c r="AU3" s="1178"/>
      <c r="AV3" s="1178"/>
      <c r="AW3" s="1178"/>
      <c r="AX3" s="388" t="s">
        <v>287</v>
      </c>
      <c r="AY3" s="429"/>
      <c r="AZ3" s="429"/>
      <c r="BA3" s="429"/>
      <c r="BB3" s="429"/>
      <c r="BC3" s="429"/>
      <c r="BD3" s="447" t="s">
        <v>288</v>
      </c>
      <c r="BE3" s="448">
        <v>1</v>
      </c>
      <c r="BF3" s="389" t="s">
        <v>289</v>
      </c>
      <c r="BG3" s="392"/>
      <c r="BH3" s="64"/>
      <c r="BY3" s="83"/>
      <c r="BZ3" s="83"/>
      <c r="CD3" s="83"/>
    </row>
    <row r="4" spans="1:302" s="82" customFormat="1" ht="24" customHeight="1">
      <c r="B4" s="83"/>
      <c r="C4" s="170"/>
      <c r="M4" s="171"/>
      <c r="N4" s="171"/>
      <c r="O4" s="171"/>
      <c r="P4" s="171"/>
      <c r="Q4" s="171"/>
      <c r="R4" s="171"/>
      <c r="S4" s="171"/>
      <c r="T4" s="171"/>
      <c r="U4" s="171"/>
      <c r="V4" s="171"/>
      <c r="W4" s="171"/>
      <c r="X4" s="171"/>
      <c r="Y4" s="171"/>
      <c r="Z4" s="171"/>
      <c r="AA4" s="171"/>
      <c r="AB4" s="171"/>
      <c r="AC4" s="171"/>
      <c r="AD4" s="171"/>
      <c r="AF4" s="83"/>
      <c r="AG4" s="83"/>
      <c r="AH4" s="83"/>
      <c r="AI4" s="83"/>
      <c r="AJ4" s="83"/>
      <c r="AK4" s="171"/>
      <c r="AM4" s="83"/>
      <c r="AN4" s="83"/>
      <c r="AS4" s="756" t="s">
        <v>290</v>
      </c>
      <c r="AT4" s="434"/>
      <c r="AU4" s="1172"/>
      <c r="AV4" s="1172"/>
      <c r="AW4" s="449" t="s">
        <v>291</v>
      </c>
      <c r="AX4" s="450"/>
      <c r="AY4" s="433"/>
      <c r="AZ4" s="431"/>
      <c r="BA4" s="429"/>
      <c r="BB4" s="429"/>
      <c r="BC4" s="429"/>
      <c r="BD4" s="434" t="s">
        <v>292</v>
      </c>
      <c r="BE4" s="451"/>
      <c r="BF4" s="756"/>
      <c r="BG4" s="394"/>
      <c r="BH4" s="64"/>
      <c r="BY4" s="83"/>
      <c r="BZ4" s="83"/>
      <c r="CD4" s="83"/>
    </row>
    <row r="5" spans="1:302" s="98" customFormat="1" ht="21" customHeight="1">
      <c r="A5" s="201"/>
      <c r="B5" s="411"/>
      <c r="C5" s="120" t="s">
        <v>293</v>
      </c>
      <c r="G5" s="801" t="s">
        <v>294</v>
      </c>
      <c r="M5" s="400"/>
      <c r="N5" s="400"/>
      <c r="O5" s="400"/>
      <c r="P5" s="400"/>
      <c r="Q5" s="400"/>
      <c r="R5" s="400"/>
      <c r="S5" s="400"/>
      <c r="T5" s="400"/>
      <c r="U5" s="400"/>
      <c r="V5" s="400"/>
      <c r="W5" s="400"/>
      <c r="X5" s="400"/>
      <c r="Y5" s="400"/>
      <c r="Z5" s="400"/>
      <c r="AA5" s="400"/>
      <c r="AB5" s="400"/>
      <c r="AC5" s="400"/>
      <c r="AD5" s="400"/>
      <c r="AF5" s="411"/>
      <c r="AG5" s="411"/>
      <c r="AH5" s="411"/>
      <c r="AI5" s="411"/>
      <c r="AJ5" s="411"/>
      <c r="AK5" s="400"/>
      <c r="AM5" s="411"/>
      <c r="AN5" s="411"/>
      <c r="AO5" s="116"/>
      <c r="AQ5" s="201"/>
      <c r="AR5" s="428"/>
      <c r="AS5" s="429"/>
      <c r="AT5" s="429"/>
      <c r="AU5" s="430"/>
      <c r="AV5" s="430"/>
      <c r="AW5" s="431"/>
      <c r="AX5" s="432"/>
      <c r="AY5" s="433"/>
      <c r="AZ5" s="431"/>
      <c r="BA5" s="429"/>
      <c r="BB5" s="429"/>
      <c r="BC5" s="429"/>
      <c r="BD5" s="434" t="s">
        <v>295</v>
      </c>
      <c r="BE5" s="435"/>
      <c r="BF5" s="436" t="s">
        <v>296</v>
      </c>
      <c r="BG5" s="431"/>
      <c r="BI5" s="428"/>
      <c r="BJ5" s="201"/>
      <c r="BK5" s="201"/>
      <c r="BL5" s="201"/>
      <c r="BM5" s="201"/>
      <c r="BN5" s="201"/>
      <c r="BO5" s="201"/>
      <c r="BP5" s="201"/>
      <c r="BQ5" s="201"/>
      <c r="BR5" s="201"/>
      <c r="BS5" s="201"/>
      <c r="BT5" s="201"/>
      <c r="BU5" s="201"/>
      <c r="BV5" s="201"/>
      <c r="BW5" s="201"/>
      <c r="BX5" s="201"/>
      <c r="BY5" s="234"/>
      <c r="BZ5" s="234"/>
      <c r="CA5" s="201"/>
      <c r="CB5" s="201"/>
      <c r="CC5" s="201"/>
      <c r="CD5" s="234"/>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c r="HQ5" s="201"/>
      <c r="HR5" s="201"/>
      <c r="HS5" s="201"/>
      <c r="HT5" s="201"/>
      <c r="HU5" s="201"/>
      <c r="HV5" s="201"/>
      <c r="HW5" s="201"/>
      <c r="HX5" s="201"/>
      <c r="HY5" s="201"/>
      <c r="HZ5" s="201"/>
      <c r="IA5" s="201"/>
      <c r="IB5" s="201"/>
      <c r="IC5" s="201"/>
      <c r="ID5" s="201"/>
      <c r="IE5" s="201"/>
      <c r="IF5" s="201"/>
      <c r="IG5" s="201"/>
      <c r="IH5" s="201"/>
      <c r="II5" s="201"/>
      <c r="IJ5" s="201"/>
      <c r="IK5" s="201"/>
      <c r="IL5" s="201"/>
      <c r="IM5" s="201"/>
      <c r="IN5" s="201"/>
      <c r="IO5" s="201"/>
      <c r="IP5" s="201"/>
      <c r="IQ5" s="201"/>
      <c r="IR5" s="201"/>
      <c r="IS5" s="201"/>
      <c r="IT5" s="201"/>
      <c r="IU5" s="201"/>
      <c r="IV5" s="201"/>
      <c r="IW5" s="201"/>
      <c r="IX5" s="201"/>
      <c r="IY5" s="201"/>
      <c r="IZ5" s="201"/>
      <c r="JA5" s="201"/>
      <c r="JB5" s="201"/>
      <c r="JC5" s="201"/>
      <c r="JD5" s="201"/>
      <c r="JE5" s="201"/>
      <c r="JF5" s="201"/>
      <c r="JG5" s="201"/>
      <c r="JH5" s="201"/>
      <c r="JI5" s="201"/>
      <c r="JJ5" s="201"/>
      <c r="JK5" s="201"/>
      <c r="JL5" s="201"/>
      <c r="JM5" s="201"/>
      <c r="JN5" s="201"/>
      <c r="JO5" s="201"/>
      <c r="JP5" s="201"/>
      <c r="JQ5" s="201"/>
      <c r="JR5" s="201"/>
      <c r="JS5" s="201"/>
      <c r="JT5" s="201"/>
      <c r="JU5" s="201"/>
      <c r="JV5" s="201"/>
      <c r="JW5" s="201"/>
      <c r="JX5" s="201"/>
      <c r="JY5" s="201"/>
      <c r="JZ5" s="201"/>
      <c r="KA5" s="201"/>
      <c r="KB5" s="201"/>
      <c r="KC5" s="201"/>
      <c r="KD5" s="201"/>
      <c r="KE5" s="201"/>
      <c r="KF5" s="201"/>
      <c r="KG5" s="201"/>
      <c r="KH5" s="201"/>
      <c r="KI5" s="201"/>
      <c r="KJ5" s="201"/>
      <c r="KK5" s="201"/>
      <c r="KL5" s="201"/>
      <c r="KM5" s="201"/>
      <c r="KN5" s="201"/>
      <c r="KO5" s="201"/>
      <c r="KP5" s="201"/>
    </row>
    <row r="6" spans="1:302" s="98" customFormat="1" ht="21" customHeight="1">
      <c r="A6" s="201"/>
      <c r="B6" s="411"/>
      <c r="C6" s="390"/>
      <c r="M6" s="400"/>
      <c r="N6" s="400"/>
      <c r="O6" s="400"/>
      <c r="P6" s="400"/>
      <c r="Q6" s="400"/>
      <c r="R6" s="400"/>
      <c r="S6" s="400"/>
      <c r="T6" s="400"/>
      <c r="U6" s="400"/>
      <c r="V6" s="400"/>
      <c r="W6" s="400"/>
      <c r="X6" s="400"/>
      <c r="Y6" s="400"/>
      <c r="Z6" s="400"/>
      <c r="AA6" s="400"/>
      <c r="AB6" s="400"/>
      <c r="AC6" s="400"/>
      <c r="AD6" s="400"/>
      <c r="AF6" s="411"/>
      <c r="AG6" s="411"/>
      <c r="AH6" s="411"/>
      <c r="AI6" s="411"/>
      <c r="AJ6" s="411"/>
      <c r="AK6" s="400"/>
      <c r="AM6" s="411"/>
      <c r="AN6" s="411"/>
      <c r="AO6" s="687"/>
      <c r="AP6" s="687"/>
      <c r="AQ6" s="201"/>
      <c r="AR6" s="428"/>
      <c r="AS6" s="429"/>
      <c r="AT6" s="429"/>
      <c r="AU6" s="430"/>
      <c r="AV6" s="430"/>
      <c r="AW6" s="431"/>
      <c r="AX6" s="432"/>
      <c r="AY6" s="433"/>
      <c r="AZ6" s="431"/>
      <c r="BA6" s="429"/>
      <c r="BB6" s="429"/>
      <c r="BC6" s="429"/>
      <c r="BD6" s="429"/>
      <c r="BE6" s="437"/>
      <c r="BF6" s="438"/>
      <c r="BG6" s="431"/>
      <c r="BI6" s="428"/>
      <c r="BJ6" s="201"/>
      <c r="BK6" s="201"/>
      <c r="BL6" s="201"/>
      <c r="BM6" s="201"/>
      <c r="BN6" s="201"/>
      <c r="BO6" s="201"/>
      <c r="BP6" s="201"/>
      <c r="BQ6" s="201"/>
      <c r="BR6" s="201"/>
      <c r="BS6" s="201"/>
      <c r="BT6" s="201"/>
      <c r="BU6" s="201"/>
      <c r="BV6" s="201"/>
      <c r="BW6" s="201"/>
      <c r="BX6" s="201"/>
      <c r="BY6" s="234"/>
      <c r="BZ6" s="234"/>
      <c r="CA6" s="201"/>
      <c r="CB6" s="201"/>
      <c r="CC6" s="201"/>
      <c r="CD6" s="234"/>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c r="IW6" s="201"/>
      <c r="IX6" s="201"/>
      <c r="IY6" s="201"/>
      <c r="IZ6" s="201"/>
      <c r="JA6" s="201"/>
      <c r="JB6" s="201"/>
      <c r="JC6" s="201"/>
      <c r="JD6" s="201"/>
      <c r="JE6" s="201"/>
      <c r="JF6" s="201"/>
      <c r="JG6" s="201"/>
      <c r="JH6" s="201"/>
      <c r="JI6" s="201"/>
      <c r="JJ6" s="201"/>
      <c r="JK6" s="201"/>
      <c r="JL6" s="201"/>
      <c r="JM6" s="201"/>
      <c r="JN6" s="201"/>
      <c r="JO6" s="201"/>
      <c r="JP6" s="201"/>
      <c r="JQ6" s="201"/>
      <c r="JR6" s="201"/>
      <c r="JS6" s="201"/>
      <c r="JT6" s="201"/>
      <c r="JU6" s="201"/>
      <c r="JV6" s="201"/>
      <c r="JW6" s="201"/>
      <c r="JX6" s="201"/>
      <c r="JY6" s="201"/>
      <c r="JZ6" s="201"/>
      <c r="KA6" s="201"/>
      <c r="KB6" s="201"/>
      <c r="KC6" s="201"/>
      <c r="KD6" s="201"/>
      <c r="KE6" s="201"/>
      <c r="KF6" s="201"/>
      <c r="KG6" s="201"/>
      <c r="KH6" s="201"/>
      <c r="KI6" s="201"/>
      <c r="KJ6" s="201"/>
      <c r="KK6" s="201"/>
      <c r="KL6" s="201"/>
      <c r="KM6" s="201"/>
      <c r="KN6" s="201"/>
      <c r="KO6" s="201"/>
      <c r="KP6" s="201"/>
    </row>
    <row r="7" spans="1:302" s="98" customFormat="1" ht="16.5" customHeight="1">
      <c r="A7" s="201"/>
      <c r="B7" s="753"/>
      <c r="C7" s="802"/>
      <c r="D7" s="172"/>
      <c r="E7" s="172"/>
      <c r="F7" s="172"/>
      <c r="G7" s="172"/>
      <c r="H7" s="172"/>
      <c r="I7" s="172"/>
      <c r="J7" s="172"/>
      <c r="K7" s="172"/>
      <c r="L7" s="172"/>
      <c r="M7" s="803"/>
      <c r="N7" s="803"/>
      <c r="O7" s="803"/>
      <c r="P7" s="803"/>
      <c r="Q7" s="803"/>
      <c r="R7" s="803"/>
      <c r="S7" s="803"/>
      <c r="T7" s="803"/>
      <c r="U7" s="803"/>
      <c r="V7" s="803"/>
      <c r="W7" s="803"/>
      <c r="X7" s="803"/>
      <c r="Y7" s="803"/>
      <c r="Z7" s="803"/>
      <c r="AA7" s="803"/>
      <c r="AB7" s="803"/>
      <c r="AC7" s="803"/>
      <c r="AD7" s="803"/>
      <c r="AE7" s="172"/>
      <c r="AF7" s="753"/>
      <c r="AG7" s="753"/>
      <c r="AH7" s="753"/>
      <c r="AI7" s="753"/>
      <c r="AJ7" s="753"/>
      <c r="AK7" s="803"/>
      <c r="AL7" s="172"/>
      <c r="AM7" s="753"/>
      <c r="AN7" s="753"/>
      <c r="AO7" s="761"/>
      <c r="AP7" s="761" t="s">
        <v>297</v>
      </c>
      <c r="AQ7" s="201"/>
      <c r="AR7" s="428"/>
      <c r="AS7" s="756"/>
      <c r="AT7" s="804"/>
      <c r="AU7" s="756"/>
      <c r="AV7" s="804"/>
      <c r="AW7" s="804"/>
      <c r="AX7" s="756"/>
      <c r="AY7" s="756"/>
      <c r="AZ7" s="756"/>
      <c r="BA7" s="756"/>
      <c r="BB7" s="804"/>
      <c r="BC7" s="804"/>
      <c r="BD7" s="804"/>
      <c r="BE7" s="804"/>
      <c r="BF7" s="804"/>
      <c r="BG7" s="804"/>
      <c r="BH7" s="172"/>
      <c r="BI7" s="428"/>
      <c r="BJ7" s="201"/>
      <c r="BK7" s="201"/>
      <c r="BL7" s="201"/>
      <c r="BM7" s="201"/>
      <c r="BN7" s="201"/>
      <c r="BO7" s="201"/>
      <c r="BP7" s="201"/>
      <c r="BQ7" s="201"/>
      <c r="BR7" s="201"/>
      <c r="BS7" s="201"/>
      <c r="BT7" s="201"/>
      <c r="BU7" s="201"/>
      <c r="BV7" s="201"/>
      <c r="BW7" s="201"/>
      <c r="BX7" s="201"/>
      <c r="BY7" s="234"/>
      <c r="BZ7" s="234"/>
      <c r="CA7" s="201"/>
      <c r="CB7" s="201"/>
      <c r="CC7" s="201"/>
      <c r="CD7" s="234"/>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c r="HQ7" s="201"/>
      <c r="HR7" s="201"/>
      <c r="HS7" s="201"/>
      <c r="HT7" s="201"/>
      <c r="HU7" s="201"/>
      <c r="HV7" s="201"/>
      <c r="HW7" s="201"/>
      <c r="HX7" s="201"/>
      <c r="HY7" s="201"/>
      <c r="HZ7" s="201"/>
      <c r="IA7" s="201"/>
      <c r="IB7" s="201"/>
      <c r="IC7" s="201"/>
      <c r="ID7" s="201"/>
      <c r="IE7" s="201"/>
      <c r="IF7" s="201"/>
      <c r="IG7" s="201"/>
      <c r="IH7" s="201"/>
      <c r="II7" s="201"/>
      <c r="IJ7" s="201"/>
      <c r="IK7" s="201"/>
      <c r="IL7" s="201"/>
      <c r="IM7" s="201"/>
      <c r="IN7" s="201"/>
      <c r="IO7" s="201"/>
      <c r="IP7" s="201"/>
      <c r="IQ7" s="201"/>
      <c r="IR7" s="201"/>
      <c r="IS7" s="201"/>
      <c r="IT7" s="201"/>
      <c r="IU7" s="201"/>
      <c r="IV7" s="201"/>
      <c r="IW7" s="201"/>
      <c r="IX7" s="201"/>
      <c r="IY7" s="201"/>
      <c r="IZ7" s="201"/>
      <c r="JA7" s="201"/>
      <c r="JB7" s="201"/>
      <c r="JC7" s="201"/>
      <c r="JD7" s="201"/>
      <c r="JE7" s="201"/>
      <c r="JF7" s="201"/>
      <c r="JG7" s="201"/>
      <c r="JH7" s="201"/>
      <c r="JI7" s="201"/>
      <c r="JJ7" s="201"/>
      <c r="JK7" s="201"/>
      <c r="JL7" s="201"/>
      <c r="JM7" s="201"/>
      <c r="JN7" s="201"/>
      <c r="JO7" s="201"/>
      <c r="JP7" s="201"/>
      <c r="JQ7" s="201"/>
      <c r="JR7" s="201"/>
      <c r="JS7" s="201"/>
      <c r="JT7" s="201"/>
      <c r="JU7" s="201"/>
      <c r="JV7" s="201"/>
      <c r="JW7" s="201"/>
      <c r="JX7" s="201"/>
      <c r="JY7" s="201"/>
      <c r="JZ7" s="201"/>
      <c r="KA7" s="201"/>
      <c r="KB7" s="201"/>
      <c r="KC7" s="201"/>
      <c r="KD7" s="201"/>
      <c r="KE7" s="201"/>
      <c r="KF7" s="201"/>
      <c r="KG7" s="201"/>
      <c r="KH7" s="201"/>
      <c r="KI7" s="201"/>
      <c r="KJ7" s="201"/>
      <c r="KK7" s="201"/>
      <c r="KL7" s="201"/>
      <c r="KM7" s="201"/>
      <c r="KN7" s="201"/>
      <c r="KO7" s="201"/>
      <c r="KP7" s="201"/>
    </row>
    <row r="8" spans="1:302" s="98" customFormat="1" ht="28.5" customHeight="1">
      <c r="A8" s="201"/>
      <c r="B8" s="989" t="s">
        <v>298</v>
      </c>
      <c r="C8" s="1129" t="s">
        <v>299</v>
      </c>
      <c r="D8" s="1132" t="s">
        <v>300</v>
      </c>
      <c r="E8" s="1133"/>
      <c r="F8" s="1134"/>
      <c r="G8" s="1140" t="s">
        <v>301</v>
      </c>
      <c r="H8" s="1149" t="s">
        <v>302</v>
      </c>
      <c r="I8" s="1150"/>
      <c r="J8" s="1125" t="s">
        <v>303</v>
      </c>
      <c r="K8" s="1125" t="s">
        <v>276</v>
      </c>
      <c r="L8" s="1125" t="s">
        <v>304</v>
      </c>
      <c r="M8" s="440" t="s">
        <v>305</v>
      </c>
      <c r="N8" s="441" t="s">
        <v>99</v>
      </c>
      <c r="O8" s="1149" t="s">
        <v>306</v>
      </c>
      <c r="P8" s="1150"/>
      <c r="Q8" s="1150"/>
      <c r="R8" s="1150"/>
      <c r="S8" s="1149" t="s">
        <v>307</v>
      </c>
      <c r="T8" s="1150"/>
      <c r="U8" s="1150"/>
      <c r="V8" s="1150"/>
      <c r="W8" s="1149" t="s">
        <v>308</v>
      </c>
      <c r="X8" s="1150"/>
      <c r="Y8" s="1150"/>
      <c r="Z8" s="1150"/>
      <c r="AA8" s="1149" t="s">
        <v>309</v>
      </c>
      <c r="AB8" s="1150"/>
      <c r="AC8" s="1150"/>
      <c r="AD8" s="1150"/>
      <c r="AE8" s="1149" t="s">
        <v>310</v>
      </c>
      <c r="AF8" s="1150"/>
      <c r="AG8" s="1150"/>
      <c r="AH8" s="1150"/>
      <c r="AI8" s="1150"/>
      <c r="AJ8" s="1150"/>
      <c r="AK8" s="1156"/>
      <c r="AL8" s="1149" t="s">
        <v>275</v>
      </c>
      <c r="AM8" s="1150"/>
      <c r="AN8" s="1150"/>
      <c r="AO8" s="1125" t="s">
        <v>311</v>
      </c>
      <c r="AP8" s="1157" t="s">
        <v>78</v>
      </c>
      <c r="AQ8" s="201"/>
      <c r="AR8" s="428"/>
      <c r="AS8" s="1182" t="s">
        <v>312</v>
      </c>
      <c r="AT8" s="1183" t="s">
        <v>313</v>
      </c>
      <c r="AU8" s="1183"/>
      <c r="AV8" s="1183"/>
      <c r="AW8" s="989" t="s">
        <v>314</v>
      </c>
      <c r="AX8" s="989" t="s">
        <v>315</v>
      </c>
      <c r="AY8" s="1184" t="s">
        <v>316</v>
      </c>
      <c r="AZ8" s="1184"/>
      <c r="BA8" s="1184"/>
      <c r="BB8" s="989" t="s">
        <v>303</v>
      </c>
      <c r="BC8" s="989" t="s">
        <v>317</v>
      </c>
      <c r="BD8" s="1169" t="s">
        <v>318</v>
      </c>
      <c r="BE8" s="1169" t="s">
        <v>319</v>
      </c>
      <c r="BF8" s="1169" t="s">
        <v>320</v>
      </c>
      <c r="BG8" s="1179" t="s">
        <v>321</v>
      </c>
      <c r="BH8" s="1169" t="s">
        <v>322</v>
      </c>
      <c r="BI8" s="442"/>
      <c r="BJ8" s="201"/>
      <c r="BK8" s="201"/>
      <c r="BL8" s="201"/>
      <c r="BM8" s="201"/>
      <c r="BN8" s="201"/>
      <c r="BO8" s="201"/>
      <c r="BP8" s="201"/>
      <c r="BQ8" s="201"/>
      <c r="BR8" s="201"/>
      <c r="BS8" s="201"/>
      <c r="BT8" s="201"/>
      <c r="BU8" s="201"/>
      <c r="BV8" s="201"/>
      <c r="BW8" s="201"/>
      <c r="BX8" s="201"/>
      <c r="BY8" s="234"/>
      <c r="BZ8" s="234"/>
      <c r="CA8" s="201"/>
      <c r="CB8" s="201"/>
      <c r="CC8" s="201"/>
      <c r="CD8" s="234"/>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c r="HQ8" s="201"/>
      <c r="HR8" s="201"/>
      <c r="HS8" s="201"/>
      <c r="HT8" s="201"/>
      <c r="HU8" s="201"/>
      <c r="HV8" s="201"/>
      <c r="HW8" s="201"/>
      <c r="HX8" s="201"/>
      <c r="HY8" s="201"/>
      <c r="HZ8" s="201"/>
      <c r="IA8" s="201"/>
      <c r="IB8" s="201"/>
      <c r="IC8" s="201"/>
      <c r="ID8" s="201"/>
      <c r="IE8" s="201"/>
      <c r="IF8" s="201"/>
      <c r="IG8" s="201"/>
      <c r="IH8" s="201"/>
      <c r="II8" s="201"/>
      <c r="IJ8" s="201"/>
      <c r="IK8" s="201"/>
      <c r="IL8" s="201"/>
      <c r="IM8" s="201"/>
      <c r="IN8" s="201"/>
      <c r="IO8" s="201"/>
      <c r="IP8" s="201"/>
      <c r="IQ8" s="201"/>
      <c r="IR8" s="201"/>
      <c r="IS8" s="201"/>
      <c r="IT8" s="201"/>
      <c r="IU8" s="201"/>
      <c r="IV8" s="201"/>
      <c r="IW8" s="201"/>
      <c r="IX8" s="201"/>
      <c r="IY8" s="201"/>
      <c r="IZ8" s="201"/>
      <c r="JA8" s="201"/>
      <c r="JB8" s="201"/>
      <c r="JC8" s="201"/>
      <c r="JD8" s="201"/>
      <c r="JE8" s="201"/>
      <c r="JF8" s="201"/>
      <c r="JG8" s="201"/>
      <c r="JH8" s="201"/>
      <c r="JI8" s="201"/>
      <c r="JJ8" s="201"/>
      <c r="JK8" s="201"/>
      <c r="JL8" s="201"/>
      <c r="JM8" s="201"/>
      <c r="JN8" s="201"/>
      <c r="JO8" s="201"/>
      <c r="JP8" s="201"/>
      <c r="JQ8" s="201"/>
      <c r="JR8" s="201"/>
      <c r="JS8" s="201"/>
      <c r="JT8" s="201"/>
      <c r="JU8" s="201"/>
      <c r="JV8" s="201"/>
      <c r="JW8" s="201"/>
      <c r="JX8" s="201"/>
      <c r="JY8" s="201"/>
      <c r="JZ8" s="201"/>
      <c r="KA8" s="201"/>
      <c r="KB8" s="201"/>
      <c r="KC8" s="201"/>
      <c r="KD8" s="201"/>
      <c r="KE8" s="201"/>
      <c r="KF8" s="201"/>
      <c r="KG8" s="201"/>
      <c r="KH8" s="201"/>
      <c r="KI8" s="201"/>
      <c r="KJ8" s="201"/>
      <c r="KK8" s="201"/>
      <c r="KL8" s="201"/>
      <c r="KM8" s="201"/>
      <c r="KN8" s="201"/>
      <c r="KO8" s="201"/>
      <c r="KP8" s="201"/>
    </row>
    <row r="9" spans="1:302" s="98" customFormat="1" ht="15.75" customHeight="1">
      <c r="A9" s="201"/>
      <c r="B9" s="989"/>
      <c r="C9" s="1130"/>
      <c r="D9" s="1135"/>
      <c r="E9" s="980"/>
      <c r="F9" s="1136"/>
      <c r="G9" s="1141"/>
      <c r="H9" s="1170" t="s">
        <v>323</v>
      </c>
      <c r="I9" s="1170" t="s">
        <v>324</v>
      </c>
      <c r="J9" s="1126"/>
      <c r="K9" s="1126"/>
      <c r="L9" s="1126"/>
      <c r="M9" s="1125" t="s">
        <v>325</v>
      </c>
      <c r="N9" s="1125" t="s">
        <v>325</v>
      </c>
      <c r="O9" s="1140" t="s">
        <v>326</v>
      </c>
      <c r="P9" s="1146"/>
      <c r="Q9" s="1146"/>
      <c r="R9" s="1146"/>
      <c r="S9" s="1140" t="s">
        <v>326</v>
      </c>
      <c r="T9" s="1146"/>
      <c r="U9" s="1146"/>
      <c r="V9" s="1146"/>
      <c r="W9" s="1140" t="s">
        <v>326</v>
      </c>
      <c r="X9" s="1146"/>
      <c r="Y9" s="1146"/>
      <c r="Z9" s="1146"/>
      <c r="AA9" s="1140" t="s">
        <v>326</v>
      </c>
      <c r="AB9" s="1146"/>
      <c r="AC9" s="1146"/>
      <c r="AD9" s="1146"/>
      <c r="AE9" s="1157" t="s">
        <v>327</v>
      </c>
      <c r="AF9" s="1157" t="s">
        <v>328</v>
      </c>
      <c r="AG9" s="1153" t="s">
        <v>278</v>
      </c>
      <c r="AH9" s="1132" t="s">
        <v>326</v>
      </c>
      <c r="AI9" s="1133"/>
      <c r="AJ9" s="1133"/>
      <c r="AK9" s="1134"/>
      <c r="AL9" s="1157" t="s">
        <v>329</v>
      </c>
      <c r="AM9" s="1132" t="s">
        <v>330</v>
      </c>
      <c r="AN9" s="1134"/>
      <c r="AO9" s="1126"/>
      <c r="AP9" s="1170"/>
      <c r="AQ9" s="201"/>
      <c r="AR9" s="428"/>
      <c r="AS9" s="1182"/>
      <c r="AT9" s="1183"/>
      <c r="AU9" s="1183"/>
      <c r="AV9" s="1183"/>
      <c r="AW9" s="989"/>
      <c r="AX9" s="989"/>
      <c r="AY9" s="1184"/>
      <c r="AZ9" s="1184"/>
      <c r="BA9" s="1184"/>
      <c r="BB9" s="989"/>
      <c r="BC9" s="989"/>
      <c r="BD9" s="1169"/>
      <c r="BE9" s="1169"/>
      <c r="BF9" s="1169"/>
      <c r="BG9" s="1179"/>
      <c r="BH9" s="1169"/>
      <c r="BI9" s="442"/>
      <c r="BJ9" s="201"/>
      <c r="BK9" s="201"/>
      <c r="BL9" s="201"/>
      <c r="BM9" s="201"/>
      <c r="BN9" s="201"/>
      <c r="BO9" s="201"/>
      <c r="BP9" s="201"/>
      <c r="BQ9" s="201"/>
      <c r="BR9" s="201"/>
      <c r="BS9" s="201"/>
      <c r="BT9" s="201"/>
      <c r="BU9" s="201"/>
      <c r="BV9" s="201"/>
      <c r="BW9" s="201"/>
      <c r="BX9" s="201"/>
      <c r="BY9" s="234"/>
      <c r="BZ9" s="234"/>
      <c r="CA9" s="201"/>
      <c r="CB9" s="201"/>
      <c r="CC9" s="201"/>
      <c r="CD9" s="234"/>
      <c r="CE9" s="201"/>
      <c r="CF9" s="201"/>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201"/>
      <c r="DF9" s="201"/>
      <c r="DG9" s="201"/>
      <c r="DH9" s="201"/>
      <c r="DI9" s="201"/>
      <c r="DJ9" s="201"/>
      <c r="DK9" s="201"/>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c r="HQ9" s="201"/>
      <c r="HR9" s="201"/>
      <c r="HS9" s="201"/>
      <c r="HT9" s="201"/>
      <c r="HU9" s="201"/>
      <c r="HV9" s="201"/>
      <c r="HW9" s="201"/>
      <c r="HX9" s="201"/>
      <c r="HY9" s="201"/>
      <c r="HZ9" s="201"/>
      <c r="IA9" s="201"/>
      <c r="IB9" s="201"/>
      <c r="IC9" s="201"/>
      <c r="ID9" s="201"/>
      <c r="IE9" s="201"/>
      <c r="IF9" s="201"/>
      <c r="IG9" s="201"/>
      <c r="IH9" s="201"/>
      <c r="II9" s="201"/>
      <c r="IJ9" s="201"/>
      <c r="IK9" s="201"/>
      <c r="IL9" s="201"/>
      <c r="IM9" s="201"/>
      <c r="IN9" s="201"/>
      <c r="IO9" s="201"/>
      <c r="IP9" s="201"/>
      <c r="IQ9" s="201"/>
      <c r="IR9" s="201"/>
      <c r="IS9" s="201"/>
      <c r="IT9" s="201"/>
      <c r="IU9" s="201"/>
      <c r="IV9" s="201"/>
      <c r="IW9" s="201"/>
      <c r="IX9" s="201"/>
      <c r="IY9" s="201"/>
      <c r="IZ9" s="201"/>
      <c r="JA9" s="201"/>
      <c r="JB9" s="201"/>
      <c r="JC9" s="201"/>
      <c r="JD9" s="201"/>
      <c r="JE9" s="201"/>
      <c r="JF9" s="201"/>
      <c r="JG9" s="201"/>
      <c r="JH9" s="201"/>
      <c r="JI9" s="201"/>
      <c r="JJ9" s="201"/>
      <c r="JK9" s="201"/>
      <c r="JL9" s="201"/>
      <c r="JM9" s="201"/>
      <c r="JN9" s="201"/>
      <c r="JO9" s="201"/>
      <c r="JP9" s="201"/>
      <c r="JQ9" s="201"/>
      <c r="JR9" s="201"/>
      <c r="JS9" s="201"/>
      <c r="JT9" s="201"/>
      <c r="JU9" s="201"/>
      <c r="JV9" s="201"/>
      <c r="JW9" s="201"/>
      <c r="JX9" s="201"/>
      <c r="JY9" s="201"/>
      <c r="JZ9" s="201"/>
      <c r="KA9" s="201"/>
      <c r="KB9" s="201"/>
      <c r="KC9" s="201"/>
      <c r="KD9" s="201"/>
      <c r="KE9" s="201"/>
      <c r="KF9" s="201"/>
      <c r="KG9" s="201"/>
      <c r="KH9" s="201"/>
      <c r="KI9" s="201"/>
      <c r="KJ9" s="201"/>
      <c r="KK9" s="201"/>
      <c r="KL9" s="201"/>
      <c r="KM9" s="201"/>
      <c r="KN9" s="201"/>
      <c r="KO9" s="201"/>
      <c r="KP9" s="201"/>
    </row>
    <row r="10" spans="1:302" s="98" customFormat="1" ht="15.75" customHeight="1">
      <c r="A10" s="201"/>
      <c r="B10" s="989"/>
      <c r="C10" s="1130"/>
      <c r="D10" s="1135"/>
      <c r="E10" s="980"/>
      <c r="F10" s="1136"/>
      <c r="G10" s="1141"/>
      <c r="H10" s="1170"/>
      <c r="I10" s="1170"/>
      <c r="J10" s="1126"/>
      <c r="K10" s="1126"/>
      <c r="L10" s="1126"/>
      <c r="M10" s="1126"/>
      <c r="N10" s="1126"/>
      <c r="O10" s="1142"/>
      <c r="P10" s="1171"/>
      <c r="Q10" s="1171"/>
      <c r="R10" s="1171"/>
      <c r="S10" s="1142"/>
      <c r="T10" s="1171"/>
      <c r="U10" s="1171"/>
      <c r="V10" s="1171"/>
      <c r="W10" s="1142"/>
      <c r="X10" s="1171"/>
      <c r="Y10" s="1171"/>
      <c r="Z10" s="1171"/>
      <c r="AA10" s="1142"/>
      <c r="AB10" s="1171"/>
      <c r="AC10" s="1171"/>
      <c r="AD10" s="1171"/>
      <c r="AE10" s="1158"/>
      <c r="AF10" s="1158"/>
      <c r="AG10" s="1154"/>
      <c r="AH10" s="1137"/>
      <c r="AI10" s="1138"/>
      <c r="AJ10" s="1138"/>
      <c r="AK10" s="1139"/>
      <c r="AL10" s="1158"/>
      <c r="AM10" s="1137"/>
      <c r="AN10" s="1139"/>
      <c r="AO10" s="1127"/>
      <c r="AP10" s="1158"/>
      <c r="AQ10" s="201"/>
      <c r="AR10" s="428"/>
      <c r="AS10" s="1182"/>
      <c r="AT10" s="1183"/>
      <c r="AU10" s="1183"/>
      <c r="AV10" s="1183"/>
      <c r="AW10" s="989"/>
      <c r="AX10" s="989"/>
      <c r="AY10" s="1185"/>
      <c r="AZ10" s="1185"/>
      <c r="BA10" s="1185"/>
      <c r="BB10" s="989"/>
      <c r="BC10" s="989"/>
      <c r="BD10" s="1169"/>
      <c r="BE10" s="1169"/>
      <c r="BF10" s="1169"/>
      <c r="BG10" s="1179"/>
      <c r="BH10" s="1169"/>
      <c r="BI10" s="442"/>
      <c r="BJ10" s="201"/>
      <c r="BK10" s="201"/>
      <c r="BL10" s="201"/>
      <c r="BM10" s="201"/>
      <c r="BN10" s="201"/>
      <c r="BO10" s="201"/>
      <c r="BP10" s="201"/>
      <c r="BQ10" s="201"/>
      <c r="BR10" s="201"/>
      <c r="BS10" s="201"/>
      <c r="BT10" s="201"/>
      <c r="BU10" s="201"/>
      <c r="BV10" s="201"/>
      <c r="BW10" s="201"/>
      <c r="BX10" s="201"/>
      <c r="BY10" s="234"/>
      <c r="BZ10" s="234"/>
      <c r="CA10" s="201"/>
      <c r="CB10" s="201"/>
      <c r="CC10" s="201"/>
      <c r="CD10" s="234"/>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row>
    <row r="11" spans="1:302" s="98" customFormat="1" ht="29.5" customHeight="1">
      <c r="A11" s="201"/>
      <c r="B11" s="989"/>
      <c r="C11" s="1131"/>
      <c r="D11" s="1137"/>
      <c r="E11" s="1138"/>
      <c r="F11" s="1139"/>
      <c r="G11" s="1142"/>
      <c r="H11" s="1158"/>
      <c r="I11" s="1158"/>
      <c r="J11" s="1127"/>
      <c r="K11" s="1127"/>
      <c r="L11" s="443"/>
      <c r="M11" s="443"/>
      <c r="N11" s="443"/>
      <c r="O11" s="443" t="s">
        <v>331</v>
      </c>
      <c r="P11" s="443" t="s">
        <v>332</v>
      </c>
      <c r="Q11" s="443" t="s">
        <v>333</v>
      </c>
      <c r="R11" s="443" t="s">
        <v>334</v>
      </c>
      <c r="S11" s="443" t="s">
        <v>331</v>
      </c>
      <c r="T11" s="443" t="s">
        <v>332</v>
      </c>
      <c r="U11" s="443" t="s">
        <v>333</v>
      </c>
      <c r="V11" s="443" t="s">
        <v>334</v>
      </c>
      <c r="W11" s="443" t="s">
        <v>331</v>
      </c>
      <c r="X11" s="443" t="s">
        <v>332</v>
      </c>
      <c r="Y11" s="443" t="s">
        <v>333</v>
      </c>
      <c r="Z11" s="443" t="s">
        <v>334</v>
      </c>
      <c r="AA11" s="443" t="s">
        <v>331</v>
      </c>
      <c r="AB11" s="443" t="s">
        <v>332</v>
      </c>
      <c r="AC11" s="443" t="s">
        <v>333</v>
      </c>
      <c r="AD11" s="443" t="s">
        <v>334</v>
      </c>
      <c r="AE11" s="444"/>
      <c r="AF11" s="444"/>
      <c r="AG11" s="444"/>
      <c r="AH11" s="444" t="s">
        <v>331</v>
      </c>
      <c r="AI11" s="412" t="s">
        <v>335</v>
      </c>
      <c r="AJ11" s="444" t="s">
        <v>336</v>
      </c>
      <c r="AK11" s="412" t="s">
        <v>337</v>
      </c>
      <c r="AL11" s="444"/>
      <c r="AM11" s="445" t="s">
        <v>275</v>
      </c>
      <c r="AN11" s="443" t="s">
        <v>279</v>
      </c>
      <c r="AO11" s="443"/>
      <c r="AP11" s="444"/>
      <c r="AQ11" s="201"/>
      <c r="AR11" s="428"/>
      <c r="AS11" s="1182"/>
      <c r="AT11" s="1183"/>
      <c r="AU11" s="1183"/>
      <c r="AV11" s="1183"/>
      <c r="AW11" s="989"/>
      <c r="AX11" s="989"/>
      <c r="AY11" s="1186" t="s">
        <v>338</v>
      </c>
      <c r="AZ11" s="1180" t="s">
        <v>339</v>
      </c>
      <c r="BA11" s="1188" t="s">
        <v>340</v>
      </c>
      <c r="BB11" s="989"/>
      <c r="BC11" s="989"/>
      <c r="BD11" s="1169"/>
      <c r="BE11" s="1169"/>
      <c r="BF11" s="1169"/>
      <c r="BG11" s="1179"/>
      <c r="BH11" s="1169"/>
      <c r="BI11" s="442"/>
      <c r="BJ11" s="201"/>
      <c r="BK11" s="201"/>
      <c r="BL11" s="201"/>
      <c r="BM11" s="201"/>
      <c r="BN11" s="201"/>
      <c r="BO11" s="201"/>
      <c r="BP11" s="201"/>
      <c r="BQ11" s="201"/>
      <c r="BR11" s="201"/>
      <c r="BS11" s="201"/>
      <c r="BT11" s="201"/>
      <c r="BU11" s="201"/>
      <c r="BV11" s="201"/>
      <c r="BW11" s="201"/>
      <c r="BX11" s="201"/>
      <c r="BY11" s="234"/>
      <c r="BZ11" s="234"/>
      <c r="CA11" s="201"/>
      <c r="CB11" s="201"/>
      <c r="CC11" s="201"/>
      <c r="CD11" s="234"/>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row>
    <row r="12" spans="1:302" s="98" customFormat="1" ht="15.75" customHeight="1">
      <c r="A12" s="201"/>
      <c r="B12" s="800"/>
      <c r="C12" s="533"/>
      <c r="D12" s="534"/>
      <c r="E12" s="535"/>
      <c r="F12" s="536"/>
      <c r="G12" s="537"/>
      <c r="H12" s="538"/>
      <c r="I12" s="538"/>
      <c r="J12" s="539"/>
      <c r="K12" s="539"/>
      <c r="L12" s="539"/>
      <c r="M12" s="539"/>
      <c r="N12" s="539"/>
      <c r="O12" s="539"/>
      <c r="P12" s="539"/>
      <c r="Q12" s="539"/>
      <c r="R12" s="539"/>
      <c r="S12" s="539"/>
      <c r="T12" s="539"/>
      <c r="U12" s="539"/>
      <c r="V12" s="539"/>
      <c r="W12" s="539"/>
      <c r="X12" s="539"/>
      <c r="Y12" s="539"/>
      <c r="Z12" s="539"/>
      <c r="AA12" s="539"/>
      <c r="AB12" s="539"/>
      <c r="AC12" s="539"/>
      <c r="AD12" s="539"/>
      <c r="AE12" s="538"/>
      <c r="AF12" s="538"/>
      <c r="AG12" s="538"/>
      <c r="AH12" s="538"/>
      <c r="AI12" s="540"/>
      <c r="AJ12" s="540"/>
      <c r="AK12" s="538"/>
      <c r="AL12" s="538"/>
      <c r="AM12" s="541"/>
      <c r="AN12" s="538"/>
      <c r="AO12" s="539"/>
      <c r="AP12" s="538"/>
      <c r="AQ12" s="201"/>
      <c r="AR12" s="428"/>
      <c r="AS12" s="1182"/>
      <c r="AT12" s="1183"/>
      <c r="AU12" s="1183"/>
      <c r="AV12" s="1183"/>
      <c r="AW12" s="989"/>
      <c r="AX12" s="989"/>
      <c r="AY12" s="1187"/>
      <c r="AZ12" s="1181"/>
      <c r="BA12" s="1189"/>
      <c r="BB12" s="989"/>
      <c r="BC12" s="989"/>
      <c r="BD12" s="1169"/>
      <c r="BE12" s="1169"/>
      <c r="BF12" s="1169"/>
      <c r="BG12" s="1179"/>
      <c r="BH12" s="1169"/>
      <c r="BI12" s="442"/>
      <c r="BJ12" s="201"/>
      <c r="BK12" s="201"/>
      <c r="BL12" s="201"/>
      <c r="BM12" s="201"/>
      <c r="BN12" s="201"/>
      <c r="BO12" s="201"/>
      <c r="BP12" s="201"/>
      <c r="BQ12" s="201"/>
      <c r="BR12" s="201"/>
      <c r="BS12" s="201"/>
      <c r="BT12" s="201"/>
      <c r="BU12" s="201"/>
      <c r="BV12" s="201"/>
      <c r="BW12" s="201"/>
      <c r="BX12" s="201"/>
      <c r="BY12" s="234"/>
      <c r="BZ12" s="234"/>
      <c r="CA12" s="201"/>
      <c r="CB12" s="201"/>
      <c r="CC12" s="201"/>
      <c r="CD12" s="234"/>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row>
    <row r="13" spans="1:302" s="98" customFormat="1" ht="27.75" customHeight="1">
      <c r="A13" s="201"/>
      <c r="B13" s="459"/>
      <c r="C13" s="542"/>
      <c r="D13" s="543"/>
      <c r="E13" s="544" t="s">
        <v>163</v>
      </c>
      <c r="F13" s="545"/>
      <c r="G13" s="459"/>
      <c r="H13" s="459"/>
      <c r="I13" s="459"/>
      <c r="J13" s="459"/>
      <c r="K13" s="459"/>
      <c r="L13" s="546"/>
      <c r="M13" s="547"/>
      <c r="N13" s="547"/>
      <c r="O13" s="548" t="str">
        <f t="shared" ref="O13:O76" si="0">IF($L13="講師(個人)",(IF(AND($J13="日本語",$K13=""),IF($D13="","",TIME(HOUR($F13-$D13),ROUNDUP(MINUTE($F13-$D13)/30,0)*30,0)*24),"")),"")</f>
        <v/>
      </c>
      <c r="P13" s="548" t="str">
        <f t="shared" ref="P13:P44" si="1">IF($L13="講師(個人)",(IF(AND($J13="日本語",$K13="サブ"),IF($D13="","",TIME(HOUR($F13-$D13),ROUNDUP(MINUTE($F13-$D13)/30,0)*30,0)*24),"")),"")</f>
        <v/>
      </c>
      <c r="Q13" s="548" t="str">
        <f t="shared" ref="Q13:Q76" si="2">IF($L13="講師(個人)",(IF(AND($K13="",OR($J13="英語", $J13="その他")),IF($D13="","",TIME(HOUR($F13-$D13),ROUNDUP(MINUTE($F13-$D13)/30,0)*30,0)*24),"")),"")</f>
        <v/>
      </c>
      <c r="R13" s="548" t="str">
        <f t="shared" ref="R13:R76" si="3">IF($L13="講師(個人)",(IF(AND($K13="サブ",OR($J13="英語", $J13="その他")),IF($D13="","",TIME(HOUR($F13-$D13),ROUNDUP(MINUTE($F13-$D13)/30,0)*30,0)*24),"")),"")</f>
        <v/>
      </c>
      <c r="S13" s="548" t="str">
        <f t="shared" ref="S13:S44" si="4">IF($L13="講師(法人)",(IF(AND($J13="日本語",$K13=""),IF($D13="","",TIME(HOUR($F13-$D13),ROUNDUP(MINUTE($F13-$D13)/30,0)*30,0)*24),"")),"")</f>
        <v/>
      </c>
      <c r="T13" s="548" t="str">
        <f t="shared" ref="T13:T44" si="5">IF($L13="講師(法人)",(IF(AND($J13="日本語",$K13="サブ"),IF($D13="","",TIME(HOUR($F13-$D13),ROUNDUP(MINUTE($F13-$D13)/30,0)*30,0)*24),"")),"")</f>
        <v/>
      </c>
      <c r="U13" s="548" t="str">
        <f t="shared" ref="U13:U76" si="6">IF($L13="講師(法人)",(IF(AND($K13="",OR($J13="英語", $J13="その他")),IF($D13="","",TIME(HOUR($F13-$D13),ROUNDUP(MINUTE($F13-$D13)/30,0)*30,0)*24),"")),"")</f>
        <v/>
      </c>
      <c r="V13" s="548" t="str">
        <f t="shared" ref="V13:V76" si="7">IF($L13="講師(法人)",(IF(AND($K13="サブ",OR($J13="英語", $J13="その他")),IF($D13="","",TIME(HOUR($F13-$D13),ROUNDUP(MINUTE($F13-$D13)/30,0)*30,0)*24),"")),"")</f>
        <v/>
      </c>
      <c r="W13" s="548" t="str">
        <f t="shared" ref="W13:W44" si="8">IF($L13="検討会等参加(個人)",(IF(AND($J13="日本語",$K13=""),IF($D13="","",TIME(HOUR($F13-$D13),ROUNDUP(MINUTE($F13-$D13)/30,0)*30,0)*24),"")),"")</f>
        <v/>
      </c>
      <c r="X13" s="548" t="str">
        <f t="shared" ref="X13:X44" si="9">IF($L13="検討会等参加(個人)",(IF(AND($J13="日本語",$K13="サブ"),IF($D13="","",TIME(HOUR($F13-$D13),ROUNDUP(MINUTE($F13-$D13)/30,0)*30,0)*24),"")),"")</f>
        <v/>
      </c>
      <c r="Y13" s="548" t="str">
        <f t="shared" ref="Y13:Y76" si="10">IF($L13="検討会等参加(個人)",(IF(AND($K13="",OR($J13="英語", $J13="その他")),IF($D13="","",TIME(HOUR($F13-$D13),ROUNDUP(MINUTE($F13-$D13)/30,0)*30,0)*24),"")),"")</f>
        <v/>
      </c>
      <c r="Z13" s="548" t="str">
        <f t="shared" ref="Z13:Z76" si="11">IF($L13="検討会等参加(個人)",(IF(AND($K13="サブ",OR($J13="英語", $J13="その他")),IF($D13="","",TIME(HOUR($F13-$D13),ROUNDUP(MINUTE($F13-$D13)/30,0)*30,0)*24),"")),"")</f>
        <v/>
      </c>
      <c r="AA13" s="548" t="str">
        <f t="shared" ref="AA13:AA44" si="12">IF($L13="検討会等参加(法人)",(IF(AND($J13="日本語",$K13=""),IF($D13="","",TIME(HOUR($F13-$D13),ROUNDUP(MINUTE($F13-$D13)/30,0)*30,0)*24),"")),"")</f>
        <v/>
      </c>
      <c r="AB13" s="548" t="str">
        <f t="shared" ref="AB13:AB44" si="13">IF($L13="検討会等参加(法人)",(IF(AND($J13="日本語",$K13="サブ"),IF($D13="","",TIME(HOUR($F13-$D13),ROUNDUP(MINUTE($F13-$D13)/30,0)*30,0)*24),"")),"")</f>
        <v/>
      </c>
      <c r="AC13" s="548" t="str">
        <f t="shared" ref="AC13:AC76" si="14">IF($L13="検討会等参加(法人)",(IF(AND($K13="",OR($J13="英語", $J13="その他")),IF($D13="","",TIME(HOUR($F13-$D13),ROUNDUP(MINUTE($F13-$D13)/30,0)*30,0)*24),"")),"")</f>
        <v/>
      </c>
      <c r="AD13" s="548" t="str">
        <f t="shared" ref="AD13:AD76" si="15">IF($L13="検討会等参加(法人)",(IF(AND($K13="サブ",OR($J13="英語", $J13="その他")),IF($D13="","",TIME(HOUR($F13-$D13),ROUNDUP(MINUTE($F13-$D13)/30,0)*30,0)*24),"")),"")</f>
        <v/>
      </c>
      <c r="AE13" s="549"/>
      <c r="AF13" s="550"/>
      <c r="AG13" s="550"/>
      <c r="AH13" s="551" t="str">
        <f t="shared" ref="AH13:AH44" si="16">IF(AND(IF($AF13="日",$AG13="")),IF($D13="","",TIME(HOUR($F13-$D13),ROUNDUP(MINUTE($F13-$D13)/30,0)*30,0)*24),"")</f>
        <v/>
      </c>
      <c r="AI13" s="551" t="str">
        <f t="shared" ref="AI13:AI44" si="17">IF(AND(IF($AF13="日",$AG13="●")),IF($D13="","",TIME(HOUR($F13-$D13),ROUNDUP(MINUTE($F13-$D13)/30,0)*30,0)*24),"")</f>
        <v/>
      </c>
      <c r="AJ13" s="551" t="str">
        <f t="shared" ref="AJ13:AJ44" si="18">IF(AND(IF($AF13="外",$AG13="")),IF($D13="","",TIME(HOUR($F13-$D13),ROUNDUP(MINUTE($F13-$D13)/30,0)*30,0)*24),"")</f>
        <v/>
      </c>
      <c r="AK13" s="551" t="str">
        <f t="shared" ref="AK13:AK44" si="19">IF(AND(IF($AF13="外",$AG13="●")),IF($D13="","",TIME(HOUR($F13-$D13),ROUNDUP(MINUTE($F13-$D13)/30,0)*30,0)*24),"")</f>
        <v/>
      </c>
      <c r="AL13" s="460"/>
      <c r="AM13" s="441" t="str">
        <f>IF(AL13="見学・視察",1,"")</f>
        <v/>
      </c>
      <c r="AN13" s="441" t="str">
        <f>IF(AL13="手土産",1,"")</f>
        <v/>
      </c>
      <c r="AO13" s="552"/>
      <c r="AP13" s="552"/>
      <c r="AQ13" s="201"/>
      <c r="AR13" s="428"/>
      <c r="AS13" s="805">
        <f t="shared" ref="AS13:AS76" si="20">C13</f>
        <v>0</v>
      </c>
      <c r="AT13" s="452">
        <f t="shared" ref="AT13:AT76" si="21">D13</f>
        <v>0</v>
      </c>
      <c r="AU13" s="754" t="s">
        <v>341</v>
      </c>
      <c r="AV13" s="453">
        <f t="shared" ref="AV13:AV76" si="22">F13</f>
        <v>0</v>
      </c>
      <c r="AW13" s="454"/>
      <c r="AX13" s="455">
        <f t="shared" ref="AX13:AX76" si="23">G13</f>
        <v>0</v>
      </c>
      <c r="AY13" s="456">
        <f t="shared" ref="AY13:AY76" si="24">H13</f>
        <v>0</v>
      </c>
      <c r="AZ13" s="457">
        <f t="shared" ref="AZ13:AZ76" si="25">I13</f>
        <v>0</v>
      </c>
      <c r="BA13" s="458"/>
      <c r="BB13" s="455">
        <f>J13</f>
        <v>0</v>
      </c>
      <c r="BC13" s="459"/>
      <c r="BD13" s="460"/>
      <c r="BE13" s="460"/>
      <c r="BF13" s="460"/>
      <c r="BG13" s="460"/>
      <c r="BH13" s="460"/>
      <c r="BI13" s="428"/>
      <c r="BJ13" s="201"/>
      <c r="BK13" s="201"/>
      <c r="BL13" s="201"/>
      <c r="BM13" s="201"/>
      <c r="BN13" s="201"/>
      <c r="BO13" s="201"/>
      <c r="BP13" s="201"/>
      <c r="BQ13" s="201"/>
      <c r="BR13" s="201"/>
      <c r="BS13" s="201"/>
      <c r="BT13" s="201"/>
      <c r="BU13" s="201"/>
      <c r="BV13" s="201"/>
      <c r="BW13" s="201"/>
      <c r="BX13" s="201"/>
      <c r="BY13" s="234"/>
      <c r="BZ13" s="234"/>
      <c r="CA13" s="201"/>
      <c r="CB13" s="201"/>
      <c r="CC13" s="201"/>
      <c r="CD13" s="234"/>
      <c r="CE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E13" s="201"/>
      <c r="DF13" s="201"/>
      <c r="DG13" s="201"/>
      <c r="DH13" s="201"/>
      <c r="DI13" s="201"/>
      <c r="DJ13" s="201"/>
      <c r="DK13" s="201"/>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c r="HQ13" s="201"/>
      <c r="HR13" s="201"/>
      <c r="HS13" s="201"/>
      <c r="HT13" s="201"/>
      <c r="HU13" s="201"/>
      <c r="HV13" s="201"/>
      <c r="HW13" s="201"/>
      <c r="HX13" s="201"/>
      <c r="HY13" s="201"/>
      <c r="HZ13" s="201"/>
      <c r="IA13" s="201"/>
      <c r="IB13" s="201"/>
      <c r="IC13" s="201"/>
      <c r="ID13" s="201"/>
      <c r="IE13" s="201"/>
      <c r="IF13" s="201"/>
      <c r="IG13" s="201"/>
      <c r="IH13" s="201"/>
      <c r="II13" s="201"/>
      <c r="IJ13" s="201"/>
      <c r="IK13" s="201"/>
      <c r="IL13" s="201"/>
      <c r="IM13" s="201"/>
      <c r="IN13" s="201"/>
      <c r="IO13" s="201"/>
      <c r="IP13" s="201"/>
      <c r="IQ13" s="201"/>
      <c r="IR13" s="201"/>
      <c r="IS13" s="201"/>
      <c r="IT13" s="201"/>
      <c r="IU13" s="201"/>
      <c r="IV13" s="201"/>
      <c r="IW13" s="201"/>
      <c r="IX13" s="201"/>
      <c r="IY13" s="201"/>
      <c r="IZ13" s="201"/>
      <c r="JA13" s="201"/>
      <c r="JB13" s="201"/>
      <c r="JC13" s="201"/>
      <c r="JD13" s="201"/>
      <c r="JE13" s="201"/>
      <c r="JF13" s="201"/>
      <c r="JG13" s="201"/>
      <c r="JH13" s="201"/>
      <c r="JI13" s="201"/>
      <c r="JJ13" s="201"/>
      <c r="JK13" s="201"/>
      <c r="JL13" s="201"/>
      <c r="JM13" s="201"/>
      <c r="JN13" s="201"/>
      <c r="JO13" s="201"/>
      <c r="JP13" s="201"/>
      <c r="JQ13" s="201"/>
      <c r="JR13" s="201"/>
      <c r="JS13" s="201"/>
      <c r="JT13" s="201"/>
      <c r="JU13" s="201"/>
      <c r="JV13" s="201"/>
      <c r="JW13" s="201"/>
      <c r="JX13" s="201"/>
      <c r="JY13" s="201"/>
      <c r="JZ13" s="201"/>
      <c r="KA13" s="201"/>
      <c r="KB13" s="201"/>
      <c r="KC13" s="201"/>
      <c r="KD13" s="201"/>
      <c r="KE13" s="201"/>
      <c r="KF13" s="201"/>
      <c r="KG13" s="201"/>
      <c r="KH13" s="201"/>
      <c r="KI13" s="201"/>
      <c r="KJ13" s="201"/>
      <c r="KK13" s="201"/>
      <c r="KL13" s="201"/>
      <c r="KM13" s="201"/>
      <c r="KN13" s="201"/>
      <c r="KO13" s="201"/>
      <c r="KP13" s="201"/>
    </row>
    <row r="14" spans="1:302" s="98" customFormat="1" ht="27.75" customHeight="1">
      <c r="A14" s="201"/>
      <c r="B14" s="459"/>
      <c r="C14" s="542"/>
      <c r="D14" s="543"/>
      <c r="E14" s="544" t="s">
        <v>163</v>
      </c>
      <c r="F14" s="545"/>
      <c r="G14" s="459"/>
      <c r="H14" s="459"/>
      <c r="I14" s="459"/>
      <c r="J14" s="459"/>
      <c r="K14" s="459"/>
      <c r="L14" s="546"/>
      <c r="M14" s="547"/>
      <c r="N14" s="547"/>
      <c r="O14" s="548" t="str">
        <f t="shared" si="0"/>
        <v/>
      </c>
      <c r="P14" s="548" t="str">
        <f t="shared" si="1"/>
        <v/>
      </c>
      <c r="Q14" s="548" t="str">
        <f t="shared" si="2"/>
        <v/>
      </c>
      <c r="R14" s="548" t="str">
        <f t="shared" si="3"/>
        <v/>
      </c>
      <c r="S14" s="548" t="str">
        <f t="shared" si="4"/>
        <v/>
      </c>
      <c r="T14" s="548" t="str">
        <f t="shared" si="5"/>
        <v/>
      </c>
      <c r="U14" s="548" t="str">
        <f t="shared" si="6"/>
        <v/>
      </c>
      <c r="V14" s="548" t="str">
        <f t="shared" si="7"/>
        <v/>
      </c>
      <c r="W14" s="548" t="str">
        <f t="shared" si="8"/>
        <v/>
      </c>
      <c r="X14" s="548" t="str">
        <f t="shared" si="9"/>
        <v/>
      </c>
      <c r="Y14" s="548" t="str">
        <f t="shared" si="10"/>
        <v/>
      </c>
      <c r="Z14" s="548" t="str">
        <f t="shared" si="11"/>
        <v/>
      </c>
      <c r="AA14" s="548" t="str">
        <f t="shared" si="12"/>
        <v/>
      </c>
      <c r="AB14" s="548" t="str">
        <f t="shared" si="13"/>
        <v/>
      </c>
      <c r="AC14" s="548" t="str">
        <f t="shared" si="14"/>
        <v/>
      </c>
      <c r="AD14" s="548" t="str">
        <f t="shared" si="15"/>
        <v/>
      </c>
      <c r="AE14" s="549"/>
      <c r="AF14" s="550"/>
      <c r="AG14" s="550"/>
      <c r="AH14" s="551" t="str">
        <f t="shared" si="16"/>
        <v/>
      </c>
      <c r="AI14" s="551" t="str">
        <f t="shared" si="17"/>
        <v/>
      </c>
      <c r="AJ14" s="551" t="str">
        <f t="shared" si="18"/>
        <v/>
      </c>
      <c r="AK14" s="553" t="str">
        <f t="shared" si="19"/>
        <v/>
      </c>
      <c r="AL14" s="460"/>
      <c r="AM14" s="441" t="str">
        <f t="shared" ref="AM14:AM21" si="26">IF(AL14="見学・視察",1,"")</f>
        <v/>
      </c>
      <c r="AN14" s="441" t="str">
        <f t="shared" ref="AN14:AN21" si="27">IF(AL14="手土産",1,"")</f>
        <v/>
      </c>
      <c r="AO14" s="552"/>
      <c r="AP14" s="552"/>
      <c r="AQ14" s="201"/>
      <c r="AR14" s="428"/>
      <c r="AS14" s="805">
        <f t="shared" si="20"/>
        <v>0</v>
      </c>
      <c r="AT14" s="452">
        <f t="shared" si="21"/>
        <v>0</v>
      </c>
      <c r="AU14" s="754" t="s">
        <v>341</v>
      </c>
      <c r="AV14" s="453">
        <f t="shared" si="22"/>
        <v>0</v>
      </c>
      <c r="AW14" s="454"/>
      <c r="AX14" s="455">
        <f t="shared" si="23"/>
        <v>0</v>
      </c>
      <c r="AY14" s="456">
        <f t="shared" si="24"/>
        <v>0</v>
      </c>
      <c r="AZ14" s="457">
        <f t="shared" si="25"/>
        <v>0</v>
      </c>
      <c r="BA14" s="458"/>
      <c r="BB14" s="455">
        <f t="shared" ref="BB14:BB77" si="28">J14</f>
        <v>0</v>
      </c>
      <c r="BC14" s="459"/>
      <c r="BD14" s="460"/>
      <c r="BE14" s="460"/>
      <c r="BF14" s="460"/>
      <c r="BG14" s="460"/>
      <c r="BH14" s="460"/>
      <c r="BI14" s="428"/>
      <c r="BJ14" s="201"/>
      <c r="BK14" s="201"/>
      <c r="BL14" s="201"/>
      <c r="BM14" s="201"/>
      <c r="BN14" s="201"/>
      <c r="BO14" s="201"/>
      <c r="BP14" s="201"/>
      <c r="BQ14" s="201"/>
      <c r="BR14" s="201"/>
      <c r="BS14" s="201"/>
      <c r="BT14" s="201"/>
      <c r="BU14" s="201"/>
      <c r="BV14" s="201"/>
      <c r="BW14" s="201"/>
      <c r="BX14" s="201"/>
      <c r="BY14" s="234"/>
      <c r="BZ14" s="234"/>
      <c r="CA14" s="201"/>
      <c r="CB14" s="201"/>
      <c r="CC14" s="201"/>
      <c r="CD14" s="234"/>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c r="HQ14" s="201"/>
      <c r="HR14" s="201"/>
      <c r="HS14" s="201"/>
      <c r="HT14" s="201"/>
      <c r="HU14" s="201"/>
      <c r="HV14" s="201"/>
      <c r="HW14" s="201"/>
      <c r="HX14" s="201"/>
      <c r="HY14" s="201"/>
      <c r="HZ14" s="201"/>
      <c r="IA14" s="201"/>
      <c r="IB14" s="201"/>
      <c r="IC14" s="201"/>
      <c r="ID14" s="201"/>
      <c r="IE14" s="201"/>
      <c r="IF14" s="201"/>
      <c r="IG14" s="201"/>
      <c r="IH14" s="201"/>
      <c r="II14" s="201"/>
      <c r="IJ14" s="201"/>
      <c r="IK14" s="201"/>
      <c r="IL14" s="201"/>
      <c r="IM14" s="201"/>
      <c r="IN14" s="201"/>
      <c r="IO14" s="201"/>
      <c r="IP14" s="201"/>
      <c r="IQ14" s="201"/>
      <c r="IR14" s="201"/>
      <c r="IS14" s="201"/>
      <c r="IT14" s="201"/>
      <c r="IU14" s="201"/>
      <c r="IV14" s="201"/>
      <c r="IW14" s="201"/>
      <c r="IX14" s="201"/>
      <c r="IY14" s="201"/>
      <c r="IZ14" s="201"/>
      <c r="JA14" s="201"/>
      <c r="JB14" s="201"/>
      <c r="JC14" s="201"/>
      <c r="JD14" s="201"/>
      <c r="JE14" s="201"/>
      <c r="JF14" s="201"/>
      <c r="JG14" s="201"/>
      <c r="JH14" s="201"/>
      <c r="JI14" s="201"/>
      <c r="JJ14" s="201"/>
      <c r="JK14" s="201"/>
      <c r="JL14" s="201"/>
      <c r="JM14" s="201"/>
      <c r="JN14" s="201"/>
      <c r="JO14" s="201"/>
      <c r="JP14" s="201"/>
      <c r="JQ14" s="201"/>
      <c r="JR14" s="201"/>
      <c r="JS14" s="201"/>
      <c r="JT14" s="201"/>
      <c r="JU14" s="201"/>
      <c r="JV14" s="201"/>
      <c r="JW14" s="201"/>
      <c r="JX14" s="201"/>
      <c r="JY14" s="201"/>
      <c r="JZ14" s="201"/>
      <c r="KA14" s="201"/>
      <c r="KB14" s="201"/>
      <c r="KC14" s="201"/>
      <c r="KD14" s="201"/>
      <c r="KE14" s="201"/>
      <c r="KF14" s="201"/>
      <c r="KG14" s="201"/>
      <c r="KH14" s="201"/>
      <c r="KI14" s="201"/>
      <c r="KJ14" s="201"/>
      <c r="KK14" s="201"/>
      <c r="KL14" s="201"/>
      <c r="KM14" s="201"/>
      <c r="KN14" s="201"/>
      <c r="KO14" s="201"/>
      <c r="KP14" s="201"/>
    </row>
    <row r="15" spans="1:302" s="98" customFormat="1" ht="27.75" customHeight="1">
      <c r="A15" s="201"/>
      <c r="B15" s="459"/>
      <c r="C15" s="542"/>
      <c r="D15" s="543"/>
      <c r="E15" s="544" t="s">
        <v>163</v>
      </c>
      <c r="F15" s="545"/>
      <c r="G15" s="459"/>
      <c r="H15" s="459"/>
      <c r="I15" s="459"/>
      <c r="J15" s="459"/>
      <c r="K15" s="459"/>
      <c r="L15" s="546"/>
      <c r="M15" s="547"/>
      <c r="N15" s="547"/>
      <c r="O15" s="548" t="str">
        <f t="shared" si="0"/>
        <v/>
      </c>
      <c r="P15" s="548" t="str">
        <f t="shared" si="1"/>
        <v/>
      </c>
      <c r="Q15" s="548" t="str">
        <f t="shared" si="2"/>
        <v/>
      </c>
      <c r="R15" s="548" t="str">
        <f t="shared" si="3"/>
        <v/>
      </c>
      <c r="S15" s="548" t="str">
        <f t="shared" si="4"/>
        <v/>
      </c>
      <c r="T15" s="548" t="str">
        <f t="shared" si="5"/>
        <v/>
      </c>
      <c r="U15" s="548" t="str">
        <f t="shared" si="6"/>
        <v/>
      </c>
      <c r="V15" s="548" t="str">
        <f t="shared" si="7"/>
        <v/>
      </c>
      <c r="W15" s="548" t="str">
        <f t="shared" si="8"/>
        <v/>
      </c>
      <c r="X15" s="548" t="str">
        <f t="shared" si="9"/>
        <v/>
      </c>
      <c r="Y15" s="548" t="str">
        <f t="shared" si="10"/>
        <v/>
      </c>
      <c r="Z15" s="548" t="str">
        <f t="shared" si="11"/>
        <v/>
      </c>
      <c r="AA15" s="548" t="str">
        <f t="shared" si="12"/>
        <v/>
      </c>
      <c r="AB15" s="548" t="str">
        <f t="shared" si="13"/>
        <v/>
      </c>
      <c r="AC15" s="548" t="str">
        <f t="shared" si="14"/>
        <v/>
      </c>
      <c r="AD15" s="548" t="str">
        <f t="shared" si="15"/>
        <v/>
      </c>
      <c r="AE15" s="549"/>
      <c r="AF15" s="454"/>
      <c r="AG15" s="454"/>
      <c r="AH15" s="551" t="str">
        <f t="shared" si="16"/>
        <v/>
      </c>
      <c r="AI15" s="551" t="str">
        <f t="shared" si="17"/>
        <v/>
      </c>
      <c r="AJ15" s="551" t="str">
        <f t="shared" si="18"/>
        <v/>
      </c>
      <c r="AK15" s="553" t="str">
        <f t="shared" si="19"/>
        <v/>
      </c>
      <c r="AL15" s="460"/>
      <c r="AM15" s="441" t="str">
        <f t="shared" si="26"/>
        <v/>
      </c>
      <c r="AN15" s="441" t="str">
        <f t="shared" si="27"/>
        <v/>
      </c>
      <c r="AO15" s="552"/>
      <c r="AP15" s="552"/>
      <c r="AQ15" s="201"/>
      <c r="AR15" s="428"/>
      <c r="AS15" s="805">
        <f t="shared" si="20"/>
        <v>0</v>
      </c>
      <c r="AT15" s="452">
        <f t="shared" si="21"/>
        <v>0</v>
      </c>
      <c r="AU15" s="754" t="s">
        <v>341</v>
      </c>
      <c r="AV15" s="453">
        <f t="shared" si="22"/>
        <v>0</v>
      </c>
      <c r="AW15" s="454"/>
      <c r="AX15" s="455">
        <f t="shared" si="23"/>
        <v>0</v>
      </c>
      <c r="AY15" s="456">
        <f t="shared" si="24"/>
        <v>0</v>
      </c>
      <c r="AZ15" s="457">
        <f t="shared" si="25"/>
        <v>0</v>
      </c>
      <c r="BA15" s="458"/>
      <c r="BB15" s="455">
        <f t="shared" si="28"/>
        <v>0</v>
      </c>
      <c r="BC15" s="459"/>
      <c r="BD15" s="460"/>
      <c r="BE15" s="460"/>
      <c r="BF15" s="460"/>
      <c r="BG15" s="460"/>
      <c r="BH15" s="460"/>
      <c r="BI15" s="428"/>
      <c r="BJ15" s="201"/>
      <c r="BK15" s="201"/>
      <c r="BL15" s="201"/>
      <c r="BM15" s="201"/>
      <c r="BN15" s="201"/>
      <c r="BO15" s="201"/>
      <c r="BP15" s="201"/>
      <c r="BQ15" s="201"/>
      <c r="BR15" s="201"/>
      <c r="BS15" s="201"/>
      <c r="BT15" s="201"/>
      <c r="BU15" s="201"/>
      <c r="BV15" s="201"/>
      <c r="BW15" s="201"/>
      <c r="BX15" s="201"/>
      <c r="BY15" s="234"/>
      <c r="BZ15" s="234"/>
      <c r="CA15" s="201"/>
      <c r="CB15" s="201"/>
      <c r="CC15" s="201"/>
      <c r="CD15" s="234"/>
      <c r="CE15" s="201"/>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c r="HQ15" s="201"/>
      <c r="HR15" s="201"/>
      <c r="HS15" s="201"/>
      <c r="HT15" s="201"/>
      <c r="HU15" s="201"/>
      <c r="HV15" s="201"/>
      <c r="HW15" s="201"/>
      <c r="HX15" s="201"/>
      <c r="HY15" s="201"/>
      <c r="HZ15" s="201"/>
      <c r="IA15" s="201"/>
      <c r="IB15" s="201"/>
      <c r="IC15" s="201"/>
      <c r="ID15" s="201"/>
      <c r="IE15" s="201"/>
      <c r="IF15" s="201"/>
      <c r="IG15" s="201"/>
      <c r="IH15" s="201"/>
      <c r="II15" s="201"/>
      <c r="IJ15" s="201"/>
      <c r="IK15" s="201"/>
      <c r="IL15" s="201"/>
      <c r="IM15" s="201"/>
      <c r="IN15" s="201"/>
      <c r="IO15" s="201"/>
      <c r="IP15" s="201"/>
      <c r="IQ15" s="201"/>
      <c r="IR15" s="201"/>
      <c r="IS15" s="201"/>
      <c r="IT15" s="201"/>
      <c r="IU15" s="201"/>
      <c r="IV15" s="201"/>
      <c r="IW15" s="201"/>
      <c r="IX15" s="201"/>
      <c r="IY15" s="201"/>
      <c r="IZ15" s="201"/>
      <c r="JA15" s="201"/>
      <c r="JB15" s="201"/>
      <c r="JC15" s="201"/>
      <c r="JD15" s="201"/>
      <c r="JE15" s="201"/>
      <c r="JF15" s="201"/>
      <c r="JG15" s="201"/>
      <c r="JH15" s="201"/>
      <c r="JI15" s="201"/>
      <c r="JJ15" s="201"/>
      <c r="JK15" s="201"/>
      <c r="JL15" s="201"/>
      <c r="JM15" s="201"/>
      <c r="JN15" s="201"/>
      <c r="JO15" s="201"/>
      <c r="JP15" s="201"/>
      <c r="JQ15" s="201"/>
      <c r="JR15" s="201"/>
      <c r="JS15" s="201"/>
      <c r="JT15" s="201"/>
      <c r="JU15" s="201"/>
      <c r="JV15" s="201"/>
      <c r="JW15" s="201"/>
      <c r="JX15" s="201"/>
      <c r="JY15" s="201"/>
      <c r="JZ15" s="201"/>
      <c r="KA15" s="201"/>
      <c r="KB15" s="201"/>
      <c r="KC15" s="201"/>
      <c r="KD15" s="201"/>
      <c r="KE15" s="201"/>
      <c r="KF15" s="201"/>
      <c r="KG15" s="201"/>
      <c r="KH15" s="201"/>
      <c r="KI15" s="201"/>
      <c r="KJ15" s="201"/>
      <c r="KK15" s="201"/>
      <c r="KL15" s="201"/>
      <c r="KM15" s="201"/>
      <c r="KN15" s="201"/>
      <c r="KO15" s="201"/>
      <c r="KP15" s="201"/>
    </row>
    <row r="16" spans="1:302" s="98" customFormat="1" ht="27.75" customHeight="1">
      <c r="A16" s="201"/>
      <c r="B16" s="459"/>
      <c r="C16" s="542"/>
      <c r="D16" s="543"/>
      <c r="E16" s="544" t="s">
        <v>163</v>
      </c>
      <c r="F16" s="545"/>
      <c r="G16" s="459"/>
      <c r="H16" s="459"/>
      <c r="I16" s="459"/>
      <c r="J16" s="459"/>
      <c r="K16" s="459"/>
      <c r="L16" s="546"/>
      <c r="M16" s="547"/>
      <c r="N16" s="547"/>
      <c r="O16" s="548" t="str">
        <f t="shared" si="0"/>
        <v/>
      </c>
      <c r="P16" s="548" t="str">
        <f t="shared" si="1"/>
        <v/>
      </c>
      <c r="Q16" s="548" t="str">
        <f t="shared" si="2"/>
        <v/>
      </c>
      <c r="R16" s="548" t="str">
        <f t="shared" si="3"/>
        <v/>
      </c>
      <c r="S16" s="548" t="str">
        <f t="shared" si="4"/>
        <v/>
      </c>
      <c r="T16" s="548" t="str">
        <f t="shared" si="5"/>
        <v/>
      </c>
      <c r="U16" s="548" t="str">
        <f t="shared" si="6"/>
        <v/>
      </c>
      <c r="V16" s="548" t="str">
        <f t="shared" si="7"/>
        <v/>
      </c>
      <c r="W16" s="548" t="str">
        <f t="shared" si="8"/>
        <v/>
      </c>
      <c r="X16" s="548" t="str">
        <f t="shared" si="9"/>
        <v/>
      </c>
      <c r="Y16" s="548" t="str">
        <f t="shared" si="10"/>
        <v/>
      </c>
      <c r="Z16" s="548" t="str">
        <f t="shared" si="11"/>
        <v/>
      </c>
      <c r="AA16" s="548" t="str">
        <f t="shared" si="12"/>
        <v/>
      </c>
      <c r="AB16" s="548" t="str">
        <f t="shared" si="13"/>
        <v/>
      </c>
      <c r="AC16" s="548" t="str">
        <f t="shared" si="14"/>
        <v/>
      </c>
      <c r="AD16" s="548" t="str">
        <f t="shared" si="15"/>
        <v/>
      </c>
      <c r="AE16" s="549"/>
      <c r="AF16" s="454"/>
      <c r="AG16" s="454"/>
      <c r="AH16" s="551" t="str">
        <f t="shared" si="16"/>
        <v/>
      </c>
      <c r="AI16" s="551" t="str">
        <f t="shared" si="17"/>
        <v/>
      </c>
      <c r="AJ16" s="551" t="str">
        <f t="shared" si="18"/>
        <v/>
      </c>
      <c r="AK16" s="553" t="str">
        <f t="shared" si="19"/>
        <v/>
      </c>
      <c r="AL16" s="460"/>
      <c r="AM16" s="441" t="str">
        <f t="shared" si="26"/>
        <v/>
      </c>
      <c r="AN16" s="441" t="str">
        <f t="shared" si="27"/>
        <v/>
      </c>
      <c r="AO16" s="552"/>
      <c r="AP16" s="552"/>
      <c r="AQ16" s="201"/>
      <c r="AR16" s="428"/>
      <c r="AS16" s="805">
        <f t="shared" si="20"/>
        <v>0</v>
      </c>
      <c r="AT16" s="452">
        <f t="shared" si="21"/>
        <v>0</v>
      </c>
      <c r="AU16" s="754" t="s">
        <v>341</v>
      </c>
      <c r="AV16" s="453">
        <f t="shared" si="22"/>
        <v>0</v>
      </c>
      <c r="AW16" s="454"/>
      <c r="AX16" s="455">
        <f t="shared" si="23"/>
        <v>0</v>
      </c>
      <c r="AY16" s="456">
        <f t="shared" si="24"/>
        <v>0</v>
      </c>
      <c r="AZ16" s="457">
        <f t="shared" si="25"/>
        <v>0</v>
      </c>
      <c r="BA16" s="458"/>
      <c r="BB16" s="455">
        <f t="shared" si="28"/>
        <v>0</v>
      </c>
      <c r="BC16" s="459"/>
      <c r="BD16" s="460"/>
      <c r="BE16" s="460"/>
      <c r="BF16" s="460"/>
      <c r="BG16" s="460"/>
      <c r="BH16" s="460"/>
      <c r="BI16" s="428"/>
      <c r="BJ16" s="201"/>
      <c r="BK16" s="201"/>
      <c r="BL16" s="201"/>
      <c r="BM16" s="201"/>
      <c r="BN16" s="201"/>
      <c r="BO16" s="201"/>
      <c r="BP16" s="201"/>
      <c r="BQ16" s="201"/>
      <c r="BR16" s="201"/>
      <c r="BS16" s="201"/>
      <c r="BT16" s="201"/>
      <c r="BU16" s="201"/>
      <c r="BV16" s="201"/>
      <c r="BW16" s="201"/>
      <c r="BX16" s="201"/>
      <c r="BY16" s="234"/>
      <c r="BZ16" s="234"/>
      <c r="CA16" s="201"/>
      <c r="CB16" s="201"/>
      <c r="CC16" s="201"/>
      <c r="CD16" s="234"/>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c r="HQ16" s="201"/>
      <c r="HR16" s="201"/>
      <c r="HS16" s="201"/>
      <c r="HT16" s="201"/>
      <c r="HU16" s="201"/>
      <c r="HV16" s="201"/>
      <c r="HW16" s="201"/>
      <c r="HX16" s="201"/>
      <c r="HY16" s="201"/>
      <c r="HZ16" s="201"/>
      <c r="IA16" s="201"/>
      <c r="IB16" s="201"/>
      <c r="IC16" s="201"/>
      <c r="ID16" s="201"/>
      <c r="IE16" s="201"/>
      <c r="IF16" s="201"/>
      <c r="IG16" s="201"/>
      <c r="IH16" s="201"/>
      <c r="II16" s="201"/>
      <c r="IJ16" s="201"/>
      <c r="IK16" s="201"/>
      <c r="IL16" s="201"/>
      <c r="IM16" s="201"/>
      <c r="IN16" s="201"/>
      <c r="IO16" s="201"/>
      <c r="IP16" s="201"/>
      <c r="IQ16" s="201"/>
      <c r="IR16" s="201"/>
      <c r="IS16" s="201"/>
      <c r="IT16" s="201"/>
      <c r="IU16" s="201"/>
      <c r="IV16" s="201"/>
      <c r="IW16" s="201"/>
      <c r="IX16" s="201"/>
      <c r="IY16" s="201"/>
      <c r="IZ16" s="201"/>
      <c r="JA16" s="201"/>
      <c r="JB16" s="201"/>
      <c r="JC16" s="201"/>
      <c r="JD16" s="201"/>
      <c r="JE16" s="201"/>
      <c r="JF16" s="201"/>
      <c r="JG16" s="201"/>
      <c r="JH16" s="201"/>
      <c r="JI16" s="201"/>
      <c r="JJ16" s="201"/>
      <c r="JK16" s="201"/>
      <c r="JL16" s="201"/>
      <c r="JM16" s="201"/>
      <c r="JN16" s="201"/>
      <c r="JO16" s="201"/>
      <c r="JP16" s="201"/>
      <c r="JQ16" s="201"/>
      <c r="JR16" s="201"/>
      <c r="JS16" s="201"/>
      <c r="JT16" s="201"/>
      <c r="JU16" s="201"/>
      <c r="JV16" s="201"/>
      <c r="JW16" s="201"/>
      <c r="JX16" s="201"/>
      <c r="JY16" s="201"/>
      <c r="JZ16" s="201"/>
      <c r="KA16" s="201"/>
      <c r="KB16" s="201"/>
      <c r="KC16" s="201"/>
      <c r="KD16" s="201"/>
      <c r="KE16" s="201"/>
      <c r="KF16" s="201"/>
      <c r="KG16" s="201"/>
      <c r="KH16" s="201"/>
      <c r="KI16" s="201"/>
      <c r="KJ16" s="201"/>
      <c r="KK16" s="201"/>
      <c r="KL16" s="201"/>
      <c r="KM16" s="201"/>
      <c r="KN16" s="201"/>
      <c r="KO16" s="201"/>
      <c r="KP16" s="201"/>
    </row>
    <row r="17" spans="1:302" s="98" customFormat="1" ht="27.75" customHeight="1">
      <c r="A17" s="201"/>
      <c r="B17" s="459"/>
      <c r="C17" s="542"/>
      <c r="D17" s="543"/>
      <c r="E17" s="544" t="s">
        <v>163</v>
      </c>
      <c r="F17" s="545"/>
      <c r="G17" s="459"/>
      <c r="H17" s="459"/>
      <c r="I17" s="459"/>
      <c r="J17" s="459"/>
      <c r="K17" s="459"/>
      <c r="L17" s="546"/>
      <c r="M17" s="547"/>
      <c r="N17" s="547"/>
      <c r="O17" s="548" t="str">
        <f t="shared" si="0"/>
        <v/>
      </c>
      <c r="P17" s="548" t="str">
        <f t="shared" si="1"/>
        <v/>
      </c>
      <c r="Q17" s="548" t="str">
        <f t="shared" si="2"/>
        <v/>
      </c>
      <c r="R17" s="548" t="str">
        <f t="shared" si="3"/>
        <v/>
      </c>
      <c r="S17" s="548" t="str">
        <f t="shared" si="4"/>
        <v/>
      </c>
      <c r="T17" s="548" t="str">
        <f t="shared" si="5"/>
        <v/>
      </c>
      <c r="U17" s="548" t="str">
        <f t="shared" si="6"/>
        <v/>
      </c>
      <c r="V17" s="548" t="str">
        <f t="shared" si="7"/>
        <v/>
      </c>
      <c r="W17" s="548" t="str">
        <f t="shared" si="8"/>
        <v/>
      </c>
      <c r="X17" s="548" t="str">
        <f t="shared" si="9"/>
        <v/>
      </c>
      <c r="Y17" s="548" t="str">
        <f t="shared" si="10"/>
        <v/>
      </c>
      <c r="Z17" s="548" t="str">
        <f t="shared" si="11"/>
        <v/>
      </c>
      <c r="AA17" s="548" t="str">
        <f t="shared" si="12"/>
        <v/>
      </c>
      <c r="AB17" s="548" t="str">
        <f t="shared" si="13"/>
        <v/>
      </c>
      <c r="AC17" s="548" t="str">
        <f t="shared" si="14"/>
        <v/>
      </c>
      <c r="AD17" s="548" t="str">
        <f t="shared" si="15"/>
        <v/>
      </c>
      <c r="AE17" s="549"/>
      <c r="AF17" s="454"/>
      <c r="AG17" s="454"/>
      <c r="AH17" s="551" t="str">
        <f t="shared" si="16"/>
        <v/>
      </c>
      <c r="AI17" s="551" t="str">
        <f t="shared" si="17"/>
        <v/>
      </c>
      <c r="AJ17" s="551" t="str">
        <f t="shared" si="18"/>
        <v/>
      </c>
      <c r="AK17" s="553" t="str">
        <f t="shared" si="19"/>
        <v/>
      </c>
      <c r="AL17" s="460"/>
      <c r="AM17" s="441" t="str">
        <f t="shared" si="26"/>
        <v/>
      </c>
      <c r="AN17" s="441" t="str">
        <f t="shared" si="27"/>
        <v/>
      </c>
      <c r="AO17" s="552"/>
      <c r="AP17" s="552"/>
      <c r="AQ17" s="201"/>
      <c r="AR17" s="428"/>
      <c r="AS17" s="805">
        <f t="shared" si="20"/>
        <v>0</v>
      </c>
      <c r="AT17" s="452">
        <f t="shared" si="21"/>
        <v>0</v>
      </c>
      <c r="AU17" s="754" t="s">
        <v>341</v>
      </c>
      <c r="AV17" s="453">
        <f t="shared" si="22"/>
        <v>0</v>
      </c>
      <c r="AW17" s="454"/>
      <c r="AX17" s="455">
        <f t="shared" si="23"/>
        <v>0</v>
      </c>
      <c r="AY17" s="456">
        <f t="shared" si="24"/>
        <v>0</v>
      </c>
      <c r="AZ17" s="457">
        <f t="shared" si="25"/>
        <v>0</v>
      </c>
      <c r="BA17" s="458"/>
      <c r="BB17" s="455">
        <f t="shared" si="28"/>
        <v>0</v>
      </c>
      <c r="BC17" s="459"/>
      <c r="BD17" s="460"/>
      <c r="BE17" s="460"/>
      <c r="BF17" s="460"/>
      <c r="BG17" s="460"/>
      <c r="BH17" s="460"/>
      <c r="BI17" s="428"/>
      <c r="BJ17" s="201"/>
      <c r="BK17" s="201"/>
      <c r="BL17" s="201"/>
      <c r="BM17" s="201"/>
      <c r="BN17" s="201"/>
      <c r="BO17" s="201"/>
      <c r="BP17" s="201"/>
      <c r="BQ17" s="201"/>
      <c r="BR17" s="201"/>
      <c r="BS17" s="201"/>
      <c r="BT17" s="201"/>
      <c r="BU17" s="201"/>
      <c r="BV17" s="201"/>
      <c r="BW17" s="201"/>
      <c r="BX17" s="201"/>
      <c r="BY17" s="234"/>
      <c r="BZ17" s="234"/>
      <c r="CA17" s="201"/>
      <c r="CB17" s="201"/>
      <c r="CC17" s="201"/>
      <c r="CD17" s="234"/>
      <c r="CE17" s="201"/>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E17" s="201"/>
      <c r="DF17" s="201"/>
      <c r="DG17" s="201"/>
      <c r="DH17" s="201"/>
      <c r="DI17" s="201"/>
      <c r="DJ17" s="201"/>
      <c r="DK17" s="201"/>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c r="HQ17" s="201"/>
      <c r="HR17" s="201"/>
      <c r="HS17" s="201"/>
      <c r="HT17" s="201"/>
      <c r="HU17" s="201"/>
      <c r="HV17" s="201"/>
      <c r="HW17" s="201"/>
      <c r="HX17" s="201"/>
      <c r="HY17" s="201"/>
      <c r="HZ17" s="201"/>
      <c r="IA17" s="201"/>
      <c r="IB17" s="201"/>
      <c r="IC17" s="201"/>
      <c r="ID17" s="201"/>
      <c r="IE17" s="201"/>
      <c r="IF17" s="201"/>
      <c r="IG17" s="201"/>
      <c r="IH17" s="201"/>
      <c r="II17" s="201"/>
      <c r="IJ17" s="201"/>
      <c r="IK17" s="201"/>
      <c r="IL17" s="201"/>
      <c r="IM17" s="201"/>
      <c r="IN17" s="201"/>
      <c r="IO17" s="201"/>
      <c r="IP17" s="201"/>
      <c r="IQ17" s="201"/>
      <c r="IR17" s="201"/>
      <c r="IS17" s="201"/>
      <c r="IT17" s="201"/>
      <c r="IU17" s="201"/>
      <c r="IV17" s="201"/>
      <c r="IW17" s="201"/>
      <c r="IX17" s="201"/>
      <c r="IY17" s="201"/>
      <c r="IZ17" s="201"/>
      <c r="JA17" s="201"/>
      <c r="JB17" s="201"/>
      <c r="JC17" s="201"/>
      <c r="JD17" s="201"/>
      <c r="JE17" s="201"/>
      <c r="JF17" s="201"/>
      <c r="JG17" s="201"/>
      <c r="JH17" s="201"/>
      <c r="JI17" s="201"/>
      <c r="JJ17" s="201"/>
      <c r="JK17" s="201"/>
      <c r="JL17" s="201"/>
      <c r="JM17" s="201"/>
      <c r="JN17" s="201"/>
      <c r="JO17" s="201"/>
      <c r="JP17" s="201"/>
      <c r="JQ17" s="201"/>
      <c r="JR17" s="201"/>
      <c r="JS17" s="201"/>
      <c r="JT17" s="201"/>
      <c r="JU17" s="201"/>
      <c r="JV17" s="201"/>
      <c r="JW17" s="201"/>
      <c r="JX17" s="201"/>
      <c r="JY17" s="201"/>
      <c r="JZ17" s="201"/>
      <c r="KA17" s="201"/>
      <c r="KB17" s="201"/>
      <c r="KC17" s="201"/>
      <c r="KD17" s="201"/>
      <c r="KE17" s="201"/>
      <c r="KF17" s="201"/>
      <c r="KG17" s="201"/>
      <c r="KH17" s="201"/>
      <c r="KI17" s="201"/>
      <c r="KJ17" s="201"/>
      <c r="KK17" s="201"/>
      <c r="KL17" s="201"/>
      <c r="KM17" s="201"/>
      <c r="KN17" s="201"/>
      <c r="KO17" s="201"/>
      <c r="KP17" s="201"/>
    </row>
    <row r="18" spans="1:302" s="98" customFormat="1" ht="27.75" customHeight="1">
      <c r="A18" s="201"/>
      <c r="B18" s="459"/>
      <c r="C18" s="542"/>
      <c r="D18" s="543"/>
      <c r="E18" s="544" t="s">
        <v>163</v>
      </c>
      <c r="F18" s="545"/>
      <c r="G18" s="459"/>
      <c r="H18" s="459"/>
      <c r="I18" s="459"/>
      <c r="J18" s="459"/>
      <c r="K18" s="459"/>
      <c r="L18" s="546"/>
      <c r="M18" s="547"/>
      <c r="N18" s="547"/>
      <c r="O18" s="548" t="str">
        <f t="shared" si="0"/>
        <v/>
      </c>
      <c r="P18" s="548" t="str">
        <f t="shared" si="1"/>
        <v/>
      </c>
      <c r="Q18" s="548" t="str">
        <f t="shared" si="2"/>
        <v/>
      </c>
      <c r="R18" s="548" t="str">
        <f t="shared" si="3"/>
        <v/>
      </c>
      <c r="S18" s="548" t="str">
        <f t="shared" si="4"/>
        <v/>
      </c>
      <c r="T18" s="548" t="str">
        <f t="shared" si="5"/>
        <v/>
      </c>
      <c r="U18" s="548" t="str">
        <f t="shared" si="6"/>
        <v/>
      </c>
      <c r="V18" s="548" t="str">
        <f t="shared" si="7"/>
        <v/>
      </c>
      <c r="W18" s="548" t="str">
        <f t="shared" si="8"/>
        <v/>
      </c>
      <c r="X18" s="548" t="str">
        <f t="shared" si="9"/>
        <v/>
      </c>
      <c r="Y18" s="548" t="str">
        <f t="shared" si="10"/>
        <v/>
      </c>
      <c r="Z18" s="548" t="str">
        <f t="shared" si="11"/>
        <v/>
      </c>
      <c r="AA18" s="548" t="str">
        <f t="shared" si="12"/>
        <v/>
      </c>
      <c r="AB18" s="548" t="str">
        <f t="shared" si="13"/>
        <v/>
      </c>
      <c r="AC18" s="548" t="str">
        <f t="shared" si="14"/>
        <v/>
      </c>
      <c r="AD18" s="548" t="str">
        <f t="shared" si="15"/>
        <v/>
      </c>
      <c r="AE18" s="549"/>
      <c r="AF18" s="550"/>
      <c r="AG18" s="550"/>
      <c r="AH18" s="551" t="str">
        <f t="shared" si="16"/>
        <v/>
      </c>
      <c r="AI18" s="551" t="str">
        <f t="shared" si="17"/>
        <v/>
      </c>
      <c r="AJ18" s="551" t="str">
        <f t="shared" si="18"/>
        <v/>
      </c>
      <c r="AK18" s="553" t="str">
        <f t="shared" si="19"/>
        <v/>
      </c>
      <c r="AL18" s="460"/>
      <c r="AM18" s="441" t="str">
        <f t="shared" si="26"/>
        <v/>
      </c>
      <c r="AN18" s="441" t="str">
        <f t="shared" si="27"/>
        <v/>
      </c>
      <c r="AO18" s="552"/>
      <c r="AP18" s="552"/>
      <c r="AQ18" s="201"/>
      <c r="AR18" s="428"/>
      <c r="AS18" s="805">
        <f t="shared" si="20"/>
        <v>0</v>
      </c>
      <c r="AT18" s="452">
        <f t="shared" si="21"/>
        <v>0</v>
      </c>
      <c r="AU18" s="754" t="s">
        <v>341</v>
      </c>
      <c r="AV18" s="453">
        <f t="shared" si="22"/>
        <v>0</v>
      </c>
      <c r="AW18" s="454"/>
      <c r="AX18" s="455">
        <f t="shared" si="23"/>
        <v>0</v>
      </c>
      <c r="AY18" s="456">
        <f t="shared" si="24"/>
        <v>0</v>
      </c>
      <c r="AZ18" s="457">
        <f t="shared" si="25"/>
        <v>0</v>
      </c>
      <c r="BA18" s="458"/>
      <c r="BB18" s="455">
        <f t="shared" si="28"/>
        <v>0</v>
      </c>
      <c r="BC18" s="459"/>
      <c r="BD18" s="460"/>
      <c r="BE18" s="460"/>
      <c r="BF18" s="460"/>
      <c r="BG18" s="460"/>
      <c r="BH18" s="460"/>
      <c r="BI18" s="428"/>
      <c r="BJ18" s="201"/>
      <c r="BK18" s="201"/>
      <c r="BL18" s="201"/>
      <c r="BM18" s="201"/>
      <c r="BN18" s="201"/>
      <c r="BO18" s="201"/>
      <c r="BP18" s="201"/>
      <c r="BQ18" s="201"/>
      <c r="BR18" s="201"/>
      <c r="BS18" s="201"/>
      <c r="BT18" s="201"/>
      <c r="BU18" s="201"/>
      <c r="BV18" s="201"/>
      <c r="BW18" s="201"/>
      <c r="BX18" s="201"/>
      <c r="BY18" s="234"/>
      <c r="BZ18" s="234"/>
      <c r="CA18" s="201"/>
      <c r="CB18" s="201"/>
      <c r="CC18" s="201"/>
      <c r="CD18" s="234"/>
      <c r="CE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E18" s="201"/>
      <c r="DF18" s="201"/>
      <c r="DG18" s="201"/>
      <c r="DH18" s="201"/>
      <c r="DI18" s="201"/>
      <c r="DJ18" s="201"/>
      <c r="DK18" s="201"/>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c r="IC18" s="201"/>
      <c r="ID18" s="201"/>
      <c r="IE18" s="201"/>
      <c r="IF18" s="201"/>
      <c r="IG18" s="201"/>
      <c r="IH18" s="201"/>
      <c r="II18" s="201"/>
      <c r="IJ18" s="201"/>
      <c r="IK18" s="201"/>
      <c r="IL18" s="201"/>
      <c r="IM18" s="201"/>
      <c r="IN18" s="201"/>
      <c r="IO18" s="201"/>
      <c r="IP18" s="201"/>
      <c r="IQ18" s="201"/>
      <c r="IR18" s="201"/>
      <c r="IS18" s="201"/>
      <c r="IT18" s="201"/>
      <c r="IU18" s="201"/>
      <c r="IV18" s="201"/>
      <c r="IW18" s="201"/>
      <c r="IX18" s="201"/>
      <c r="IY18" s="201"/>
      <c r="IZ18" s="201"/>
      <c r="JA18" s="201"/>
      <c r="JB18" s="201"/>
      <c r="JC18" s="201"/>
      <c r="JD18" s="201"/>
      <c r="JE18" s="201"/>
      <c r="JF18" s="201"/>
      <c r="JG18" s="201"/>
      <c r="JH18" s="201"/>
      <c r="JI18" s="201"/>
      <c r="JJ18" s="201"/>
      <c r="JK18" s="201"/>
      <c r="JL18" s="201"/>
      <c r="JM18" s="201"/>
      <c r="JN18" s="201"/>
      <c r="JO18" s="201"/>
      <c r="JP18" s="201"/>
      <c r="JQ18" s="201"/>
      <c r="JR18" s="201"/>
      <c r="JS18" s="201"/>
      <c r="JT18" s="201"/>
      <c r="JU18" s="201"/>
      <c r="JV18" s="201"/>
      <c r="JW18" s="201"/>
      <c r="JX18" s="201"/>
      <c r="JY18" s="201"/>
      <c r="JZ18" s="201"/>
      <c r="KA18" s="201"/>
      <c r="KB18" s="201"/>
      <c r="KC18" s="201"/>
      <c r="KD18" s="201"/>
      <c r="KE18" s="201"/>
      <c r="KF18" s="201"/>
      <c r="KG18" s="201"/>
      <c r="KH18" s="201"/>
      <c r="KI18" s="201"/>
      <c r="KJ18" s="201"/>
      <c r="KK18" s="201"/>
      <c r="KL18" s="201"/>
      <c r="KM18" s="201"/>
      <c r="KN18" s="201"/>
      <c r="KO18" s="201"/>
      <c r="KP18" s="201"/>
    </row>
    <row r="19" spans="1:302" s="98" customFormat="1" ht="27.75" customHeight="1">
      <c r="A19" s="201"/>
      <c r="B19" s="459"/>
      <c r="C19" s="542"/>
      <c r="D19" s="543"/>
      <c r="E19" s="544" t="s">
        <v>163</v>
      </c>
      <c r="F19" s="545"/>
      <c r="G19" s="459"/>
      <c r="H19" s="459"/>
      <c r="I19" s="459"/>
      <c r="J19" s="459"/>
      <c r="K19" s="459"/>
      <c r="L19" s="546"/>
      <c r="M19" s="547"/>
      <c r="N19" s="547"/>
      <c r="O19" s="548" t="str">
        <f t="shared" si="0"/>
        <v/>
      </c>
      <c r="P19" s="548" t="str">
        <f t="shared" si="1"/>
        <v/>
      </c>
      <c r="Q19" s="548" t="str">
        <f t="shared" si="2"/>
        <v/>
      </c>
      <c r="R19" s="548" t="str">
        <f t="shared" si="3"/>
        <v/>
      </c>
      <c r="S19" s="548" t="str">
        <f t="shared" si="4"/>
        <v/>
      </c>
      <c r="T19" s="548" t="str">
        <f t="shared" si="5"/>
        <v/>
      </c>
      <c r="U19" s="548" t="str">
        <f t="shared" si="6"/>
        <v/>
      </c>
      <c r="V19" s="548" t="str">
        <f t="shared" si="7"/>
        <v/>
      </c>
      <c r="W19" s="548" t="str">
        <f t="shared" si="8"/>
        <v/>
      </c>
      <c r="X19" s="548" t="str">
        <f t="shared" si="9"/>
        <v/>
      </c>
      <c r="Y19" s="548" t="str">
        <f t="shared" si="10"/>
        <v/>
      </c>
      <c r="Z19" s="548" t="str">
        <f t="shared" si="11"/>
        <v/>
      </c>
      <c r="AA19" s="548" t="str">
        <f t="shared" si="12"/>
        <v/>
      </c>
      <c r="AB19" s="548" t="str">
        <f t="shared" si="13"/>
        <v/>
      </c>
      <c r="AC19" s="548" t="str">
        <f t="shared" si="14"/>
        <v/>
      </c>
      <c r="AD19" s="548" t="str">
        <f t="shared" si="15"/>
        <v/>
      </c>
      <c r="AE19" s="549"/>
      <c r="AF19" s="550"/>
      <c r="AG19" s="550"/>
      <c r="AH19" s="551" t="str">
        <f t="shared" si="16"/>
        <v/>
      </c>
      <c r="AI19" s="551" t="str">
        <f t="shared" si="17"/>
        <v/>
      </c>
      <c r="AJ19" s="551" t="str">
        <f t="shared" si="18"/>
        <v/>
      </c>
      <c r="AK19" s="553" t="str">
        <f t="shared" si="19"/>
        <v/>
      </c>
      <c r="AL19" s="460"/>
      <c r="AM19" s="441" t="str">
        <f t="shared" si="26"/>
        <v/>
      </c>
      <c r="AN19" s="441" t="str">
        <f t="shared" si="27"/>
        <v/>
      </c>
      <c r="AO19" s="552"/>
      <c r="AP19" s="552"/>
      <c r="AQ19" s="201"/>
      <c r="AR19" s="428"/>
      <c r="AS19" s="805">
        <f t="shared" si="20"/>
        <v>0</v>
      </c>
      <c r="AT19" s="452">
        <f t="shared" si="21"/>
        <v>0</v>
      </c>
      <c r="AU19" s="754" t="s">
        <v>341</v>
      </c>
      <c r="AV19" s="453">
        <f t="shared" si="22"/>
        <v>0</v>
      </c>
      <c r="AW19" s="454"/>
      <c r="AX19" s="455">
        <f t="shared" si="23"/>
        <v>0</v>
      </c>
      <c r="AY19" s="456">
        <f t="shared" si="24"/>
        <v>0</v>
      </c>
      <c r="AZ19" s="457">
        <f t="shared" si="25"/>
        <v>0</v>
      </c>
      <c r="BA19" s="458"/>
      <c r="BB19" s="455">
        <f t="shared" si="28"/>
        <v>0</v>
      </c>
      <c r="BC19" s="459"/>
      <c r="BD19" s="460"/>
      <c r="BE19" s="460"/>
      <c r="BF19" s="460"/>
      <c r="BG19" s="460"/>
      <c r="BH19" s="460"/>
      <c r="BI19" s="428"/>
      <c r="BJ19" s="201"/>
      <c r="BK19" s="201"/>
      <c r="BL19" s="201"/>
      <c r="BM19" s="201"/>
      <c r="BN19" s="201"/>
      <c r="BO19" s="201"/>
      <c r="BP19" s="201"/>
      <c r="BQ19" s="201"/>
      <c r="BR19" s="201"/>
      <c r="BS19" s="201"/>
      <c r="BT19" s="201"/>
      <c r="BU19" s="201"/>
      <c r="BV19" s="201"/>
      <c r="BW19" s="201"/>
      <c r="BX19" s="201"/>
      <c r="BY19" s="234"/>
      <c r="BZ19" s="234"/>
      <c r="CA19" s="201"/>
      <c r="CB19" s="201"/>
      <c r="CC19" s="201"/>
      <c r="CD19" s="234"/>
      <c r="CE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E19" s="201"/>
      <c r="DF19" s="201"/>
      <c r="DG19" s="201"/>
      <c r="DH19" s="201"/>
      <c r="DI19" s="201"/>
      <c r="DJ19" s="201"/>
      <c r="DK19" s="201"/>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c r="IC19" s="201"/>
      <c r="ID19" s="201"/>
      <c r="IE19" s="201"/>
      <c r="IF19" s="201"/>
      <c r="IG19" s="201"/>
      <c r="IH19" s="201"/>
      <c r="II19" s="201"/>
      <c r="IJ19" s="201"/>
      <c r="IK19" s="201"/>
      <c r="IL19" s="201"/>
      <c r="IM19" s="201"/>
      <c r="IN19" s="201"/>
      <c r="IO19" s="201"/>
      <c r="IP19" s="201"/>
      <c r="IQ19" s="201"/>
      <c r="IR19" s="201"/>
      <c r="IS19" s="201"/>
      <c r="IT19" s="201"/>
      <c r="IU19" s="201"/>
      <c r="IV19" s="201"/>
      <c r="IW19" s="201"/>
      <c r="IX19" s="201"/>
      <c r="IY19" s="201"/>
      <c r="IZ19" s="201"/>
      <c r="JA19" s="201"/>
      <c r="JB19" s="201"/>
      <c r="JC19" s="201"/>
      <c r="JD19" s="201"/>
      <c r="JE19" s="201"/>
      <c r="JF19" s="201"/>
      <c r="JG19" s="201"/>
      <c r="JH19" s="201"/>
      <c r="JI19" s="201"/>
      <c r="JJ19" s="201"/>
      <c r="JK19" s="201"/>
      <c r="JL19" s="201"/>
      <c r="JM19" s="201"/>
      <c r="JN19" s="201"/>
      <c r="JO19" s="201"/>
      <c r="JP19" s="201"/>
      <c r="JQ19" s="201"/>
      <c r="JR19" s="201"/>
      <c r="JS19" s="201"/>
      <c r="JT19" s="201"/>
      <c r="JU19" s="201"/>
      <c r="JV19" s="201"/>
      <c r="JW19" s="201"/>
      <c r="JX19" s="201"/>
      <c r="JY19" s="201"/>
      <c r="JZ19" s="201"/>
      <c r="KA19" s="201"/>
      <c r="KB19" s="201"/>
      <c r="KC19" s="201"/>
      <c r="KD19" s="201"/>
      <c r="KE19" s="201"/>
      <c r="KF19" s="201"/>
      <c r="KG19" s="201"/>
      <c r="KH19" s="201"/>
      <c r="KI19" s="201"/>
      <c r="KJ19" s="201"/>
      <c r="KK19" s="201"/>
      <c r="KL19" s="201"/>
      <c r="KM19" s="201"/>
      <c r="KN19" s="201"/>
      <c r="KO19" s="201"/>
      <c r="KP19" s="201"/>
    </row>
    <row r="20" spans="1:302" s="98" customFormat="1" ht="27.65" customHeight="1">
      <c r="A20" s="201"/>
      <c r="B20" s="459"/>
      <c r="C20" s="542"/>
      <c r="D20" s="543"/>
      <c r="E20" s="544" t="s">
        <v>163</v>
      </c>
      <c r="F20" s="545"/>
      <c r="G20" s="459"/>
      <c r="H20" s="459"/>
      <c r="I20" s="459"/>
      <c r="J20" s="459"/>
      <c r="K20" s="459"/>
      <c r="L20" s="546"/>
      <c r="M20" s="547"/>
      <c r="N20" s="547"/>
      <c r="O20" s="548" t="str">
        <f t="shared" si="0"/>
        <v/>
      </c>
      <c r="P20" s="548" t="str">
        <f t="shared" si="1"/>
        <v/>
      </c>
      <c r="Q20" s="548" t="str">
        <f t="shared" si="2"/>
        <v/>
      </c>
      <c r="R20" s="548" t="str">
        <f t="shared" si="3"/>
        <v/>
      </c>
      <c r="S20" s="548" t="str">
        <f t="shared" si="4"/>
        <v/>
      </c>
      <c r="T20" s="548" t="str">
        <f t="shared" si="5"/>
        <v/>
      </c>
      <c r="U20" s="548" t="str">
        <f t="shared" si="6"/>
        <v/>
      </c>
      <c r="V20" s="548" t="str">
        <f t="shared" si="7"/>
        <v/>
      </c>
      <c r="W20" s="548" t="str">
        <f t="shared" si="8"/>
        <v/>
      </c>
      <c r="X20" s="548" t="str">
        <f t="shared" si="9"/>
        <v/>
      </c>
      <c r="Y20" s="548" t="str">
        <f t="shared" si="10"/>
        <v/>
      </c>
      <c r="Z20" s="548" t="str">
        <f t="shared" si="11"/>
        <v/>
      </c>
      <c r="AA20" s="548" t="str">
        <f t="shared" si="12"/>
        <v/>
      </c>
      <c r="AB20" s="548" t="str">
        <f t="shared" si="13"/>
        <v/>
      </c>
      <c r="AC20" s="548" t="str">
        <f t="shared" si="14"/>
        <v/>
      </c>
      <c r="AD20" s="548" t="str">
        <f t="shared" si="15"/>
        <v/>
      </c>
      <c r="AE20" s="549"/>
      <c r="AF20" s="454"/>
      <c r="AG20" s="454"/>
      <c r="AH20" s="551" t="str">
        <f t="shared" si="16"/>
        <v/>
      </c>
      <c r="AI20" s="551" t="str">
        <f t="shared" si="17"/>
        <v/>
      </c>
      <c r="AJ20" s="551" t="str">
        <f t="shared" si="18"/>
        <v/>
      </c>
      <c r="AK20" s="553" t="str">
        <f t="shared" si="19"/>
        <v/>
      </c>
      <c r="AL20" s="460"/>
      <c r="AM20" s="441" t="str">
        <f t="shared" si="26"/>
        <v/>
      </c>
      <c r="AN20" s="441" t="str">
        <f t="shared" si="27"/>
        <v/>
      </c>
      <c r="AO20" s="552"/>
      <c r="AP20" s="552"/>
      <c r="AQ20" s="201"/>
      <c r="AR20" s="428"/>
      <c r="AS20" s="805">
        <f t="shared" si="20"/>
        <v>0</v>
      </c>
      <c r="AT20" s="452">
        <f t="shared" si="21"/>
        <v>0</v>
      </c>
      <c r="AU20" s="754" t="s">
        <v>341</v>
      </c>
      <c r="AV20" s="453">
        <f t="shared" si="22"/>
        <v>0</v>
      </c>
      <c r="AW20" s="454"/>
      <c r="AX20" s="455">
        <f t="shared" si="23"/>
        <v>0</v>
      </c>
      <c r="AY20" s="456">
        <f t="shared" si="24"/>
        <v>0</v>
      </c>
      <c r="AZ20" s="457">
        <f t="shared" si="25"/>
        <v>0</v>
      </c>
      <c r="BA20" s="458"/>
      <c r="BB20" s="455">
        <f t="shared" si="28"/>
        <v>0</v>
      </c>
      <c r="BC20" s="459"/>
      <c r="BD20" s="460"/>
      <c r="BE20" s="460"/>
      <c r="BF20" s="460"/>
      <c r="BG20" s="460"/>
      <c r="BH20" s="460"/>
      <c r="BI20" s="428"/>
      <c r="BJ20" s="201"/>
      <c r="BK20" s="201"/>
      <c r="BL20" s="201"/>
      <c r="BM20" s="201"/>
      <c r="BN20" s="201"/>
      <c r="BO20" s="201"/>
      <c r="BP20" s="201"/>
      <c r="BQ20" s="201"/>
      <c r="BR20" s="201"/>
      <c r="BS20" s="201"/>
      <c r="BT20" s="201"/>
      <c r="BU20" s="201"/>
      <c r="BV20" s="201"/>
      <c r="BW20" s="201"/>
      <c r="BX20" s="201"/>
      <c r="BY20" s="234"/>
      <c r="BZ20" s="234"/>
      <c r="CA20" s="201"/>
      <c r="CB20" s="201"/>
      <c r="CC20" s="201"/>
      <c r="CD20" s="234"/>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201"/>
      <c r="IQ20" s="201"/>
      <c r="IR20" s="201"/>
      <c r="IS20" s="201"/>
      <c r="IT20" s="201"/>
      <c r="IU20" s="201"/>
      <c r="IV20" s="201"/>
      <c r="IW20" s="201"/>
      <c r="IX20" s="201"/>
      <c r="IY20" s="201"/>
      <c r="IZ20" s="201"/>
      <c r="JA20" s="201"/>
      <c r="JB20" s="201"/>
      <c r="JC20" s="201"/>
      <c r="JD20" s="201"/>
      <c r="JE20" s="201"/>
      <c r="JF20" s="201"/>
      <c r="JG20" s="201"/>
      <c r="JH20" s="201"/>
      <c r="JI20" s="201"/>
      <c r="JJ20" s="201"/>
      <c r="JK20" s="201"/>
      <c r="JL20" s="201"/>
      <c r="JM20" s="201"/>
      <c r="JN20" s="201"/>
      <c r="JO20" s="201"/>
      <c r="JP20" s="201"/>
      <c r="JQ20" s="201"/>
      <c r="JR20" s="201"/>
      <c r="JS20" s="201"/>
      <c r="JT20" s="201"/>
      <c r="JU20" s="201"/>
      <c r="JV20" s="201"/>
      <c r="JW20" s="201"/>
      <c r="JX20" s="201"/>
      <c r="JY20" s="201"/>
      <c r="JZ20" s="201"/>
      <c r="KA20" s="201"/>
      <c r="KB20" s="201"/>
      <c r="KC20" s="201"/>
      <c r="KD20" s="201"/>
      <c r="KE20" s="201"/>
      <c r="KF20" s="201"/>
      <c r="KG20" s="201"/>
      <c r="KH20" s="201"/>
      <c r="KI20" s="201"/>
      <c r="KJ20" s="201"/>
      <c r="KK20" s="201"/>
      <c r="KL20" s="201"/>
      <c r="KM20" s="201"/>
      <c r="KN20" s="201"/>
      <c r="KO20" s="201"/>
      <c r="KP20" s="201"/>
    </row>
    <row r="21" spans="1:302" s="98" customFormat="1" ht="27.75" customHeight="1">
      <c r="A21" s="201"/>
      <c r="B21" s="459"/>
      <c r="C21" s="542"/>
      <c r="D21" s="543"/>
      <c r="E21" s="544" t="s">
        <v>163</v>
      </c>
      <c r="F21" s="545"/>
      <c r="G21" s="459"/>
      <c r="H21" s="459"/>
      <c r="I21" s="459"/>
      <c r="J21" s="459"/>
      <c r="K21" s="459"/>
      <c r="L21" s="546"/>
      <c r="M21" s="547"/>
      <c r="N21" s="547"/>
      <c r="O21" s="548" t="str">
        <f t="shared" si="0"/>
        <v/>
      </c>
      <c r="P21" s="548" t="str">
        <f t="shared" si="1"/>
        <v/>
      </c>
      <c r="Q21" s="548" t="str">
        <f t="shared" si="2"/>
        <v/>
      </c>
      <c r="R21" s="548" t="str">
        <f t="shared" si="3"/>
        <v/>
      </c>
      <c r="S21" s="548" t="str">
        <f t="shared" si="4"/>
        <v/>
      </c>
      <c r="T21" s="548" t="str">
        <f t="shared" si="5"/>
        <v/>
      </c>
      <c r="U21" s="548" t="str">
        <f t="shared" si="6"/>
        <v/>
      </c>
      <c r="V21" s="548" t="str">
        <f t="shared" si="7"/>
        <v/>
      </c>
      <c r="W21" s="548" t="str">
        <f t="shared" si="8"/>
        <v/>
      </c>
      <c r="X21" s="548" t="str">
        <f t="shared" si="9"/>
        <v/>
      </c>
      <c r="Y21" s="548" t="str">
        <f t="shared" si="10"/>
        <v/>
      </c>
      <c r="Z21" s="548" t="str">
        <f t="shared" si="11"/>
        <v/>
      </c>
      <c r="AA21" s="548" t="str">
        <f t="shared" si="12"/>
        <v/>
      </c>
      <c r="AB21" s="548" t="str">
        <f t="shared" si="13"/>
        <v/>
      </c>
      <c r="AC21" s="548" t="str">
        <f t="shared" si="14"/>
        <v/>
      </c>
      <c r="AD21" s="548" t="str">
        <f t="shared" si="15"/>
        <v/>
      </c>
      <c r="AE21" s="549"/>
      <c r="AF21" s="454"/>
      <c r="AG21" s="454"/>
      <c r="AH21" s="551" t="str">
        <f t="shared" si="16"/>
        <v/>
      </c>
      <c r="AI21" s="551" t="str">
        <f t="shared" si="17"/>
        <v/>
      </c>
      <c r="AJ21" s="551" t="str">
        <f t="shared" si="18"/>
        <v/>
      </c>
      <c r="AK21" s="553" t="str">
        <f t="shared" si="19"/>
        <v/>
      </c>
      <c r="AL21" s="460"/>
      <c r="AM21" s="441" t="str">
        <f t="shared" si="26"/>
        <v/>
      </c>
      <c r="AN21" s="441" t="str">
        <f t="shared" si="27"/>
        <v/>
      </c>
      <c r="AO21" s="552"/>
      <c r="AP21" s="552"/>
      <c r="AQ21" s="201"/>
      <c r="AR21" s="428"/>
      <c r="AS21" s="805">
        <f t="shared" si="20"/>
        <v>0</v>
      </c>
      <c r="AT21" s="452">
        <f t="shared" si="21"/>
        <v>0</v>
      </c>
      <c r="AU21" s="754" t="s">
        <v>341</v>
      </c>
      <c r="AV21" s="453">
        <f t="shared" si="22"/>
        <v>0</v>
      </c>
      <c r="AW21" s="454"/>
      <c r="AX21" s="455">
        <f t="shared" si="23"/>
        <v>0</v>
      </c>
      <c r="AY21" s="456">
        <f t="shared" si="24"/>
        <v>0</v>
      </c>
      <c r="AZ21" s="457">
        <f t="shared" si="25"/>
        <v>0</v>
      </c>
      <c r="BA21" s="458"/>
      <c r="BB21" s="455">
        <f t="shared" si="28"/>
        <v>0</v>
      </c>
      <c r="BC21" s="459"/>
      <c r="BD21" s="460"/>
      <c r="BE21" s="460"/>
      <c r="BF21" s="460"/>
      <c r="BG21" s="460"/>
      <c r="BH21" s="460"/>
      <c r="BI21" s="428"/>
      <c r="BJ21" s="201"/>
      <c r="BK21" s="201"/>
      <c r="BL21" s="201"/>
      <c r="BM21" s="201"/>
      <c r="BN21" s="201"/>
      <c r="BO21" s="201"/>
      <c r="BP21" s="201"/>
      <c r="BQ21" s="201"/>
      <c r="BR21" s="201"/>
      <c r="BS21" s="201"/>
      <c r="BT21" s="201"/>
      <c r="BU21" s="201"/>
      <c r="BV21" s="201"/>
      <c r="BW21" s="201"/>
      <c r="BX21" s="201"/>
      <c r="BY21" s="234"/>
      <c r="BZ21" s="234"/>
      <c r="CA21" s="201"/>
      <c r="CB21" s="201"/>
      <c r="CC21" s="201"/>
      <c r="CD21" s="234"/>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row>
    <row r="22" spans="1:302" s="98" customFormat="1" ht="27.75" customHeight="1">
      <c r="A22" s="201"/>
      <c r="B22" s="459"/>
      <c r="C22" s="542"/>
      <c r="D22" s="543"/>
      <c r="E22" s="544" t="s">
        <v>163</v>
      </c>
      <c r="F22" s="545"/>
      <c r="G22" s="459"/>
      <c r="H22" s="459"/>
      <c r="I22" s="459"/>
      <c r="J22" s="459"/>
      <c r="K22" s="459"/>
      <c r="L22" s="546"/>
      <c r="M22" s="547"/>
      <c r="N22" s="547"/>
      <c r="O22" s="548" t="str">
        <f t="shared" si="0"/>
        <v/>
      </c>
      <c r="P22" s="548" t="str">
        <f t="shared" si="1"/>
        <v/>
      </c>
      <c r="Q22" s="548" t="str">
        <f t="shared" si="2"/>
        <v/>
      </c>
      <c r="R22" s="548" t="str">
        <f t="shared" si="3"/>
        <v/>
      </c>
      <c r="S22" s="548" t="str">
        <f t="shared" si="4"/>
        <v/>
      </c>
      <c r="T22" s="548" t="str">
        <f t="shared" si="5"/>
        <v/>
      </c>
      <c r="U22" s="548" t="str">
        <f t="shared" si="6"/>
        <v/>
      </c>
      <c r="V22" s="548" t="str">
        <f t="shared" si="7"/>
        <v/>
      </c>
      <c r="W22" s="548" t="str">
        <f t="shared" si="8"/>
        <v/>
      </c>
      <c r="X22" s="548" t="str">
        <f t="shared" si="9"/>
        <v/>
      </c>
      <c r="Y22" s="548" t="str">
        <f t="shared" si="10"/>
        <v/>
      </c>
      <c r="Z22" s="548" t="str">
        <f t="shared" si="11"/>
        <v/>
      </c>
      <c r="AA22" s="548" t="str">
        <f t="shared" si="12"/>
        <v/>
      </c>
      <c r="AB22" s="548" t="str">
        <f t="shared" si="13"/>
        <v/>
      </c>
      <c r="AC22" s="548" t="str">
        <f t="shared" si="14"/>
        <v/>
      </c>
      <c r="AD22" s="548" t="str">
        <f t="shared" si="15"/>
        <v/>
      </c>
      <c r="AE22" s="549"/>
      <c r="AF22" s="550"/>
      <c r="AG22" s="550"/>
      <c r="AH22" s="551" t="str">
        <f t="shared" si="16"/>
        <v/>
      </c>
      <c r="AI22" s="551" t="str">
        <f t="shared" si="17"/>
        <v/>
      </c>
      <c r="AJ22" s="551" t="str">
        <f t="shared" si="18"/>
        <v/>
      </c>
      <c r="AK22" s="551" t="str">
        <f t="shared" si="19"/>
        <v/>
      </c>
      <c r="AL22" s="460"/>
      <c r="AM22" s="441" t="str">
        <f>IF(AL22="見学・視察",1,"")</f>
        <v/>
      </c>
      <c r="AN22" s="441" t="str">
        <f>IF(AL22="手土産",1,"")</f>
        <v/>
      </c>
      <c r="AO22" s="552"/>
      <c r="AP22" s="552"/>
      <c r="AQ22" s="201"/>
      <c r="AR22" s="428"/>
      <c r="AS22" s="805">
        <f t="shared" si="20"/>
        <v>0</v>
      </c>
      <c r="AT22" s="452">
        <f t="shared" si="21"/>
        <v>0</v>
      </c>
      <c r="AU22" s="754" t="s">
        <v>341</v>
      </c>
      <c r="AV22" s="453">
        <f t="shared" si="22"/>
        <v>0</v>
      </c>
      <c r="AW22" s="454"/>
      <c r="AX22" s="455">
        <f t="shared" si="23"/>
        <v>0</v>
      </c>
      <c r="AY22" s="456">
        <f t="shared" si="24"/>
        <v>0</v>
      </c>
      <c r="AZ22" s="457">
        <f t="shared" si="25"/>
        <v>0</v>
      </c>
      <c r="BA22" s="458"/>
      <c r="BB22" s="455">
        <f t="shared" si="28"/>
        <v>0</v>
      </c>
      <c r="BC22" s="459"/>
      <c r="BD22" s="460"/>
      <c r="BE22" s="460"/>
      <c r="BF22" s="460"/>
      <c r="BG22" s="460"/>
      <c r="BH22" s="460"/>
      <c r="BI22" s="428"/>
      <c r="BJ22" s="201"/>
      <c r="BK22" s="201"/>
      <c r="BL22" s="201"/>
      <c r="BM22" s="201"/>
      <c r="BN22" s="201"/>
      <c r="BO22" s="201"/>
      <c r="BP22" s="201"/>
      <c r="BQ22" s="201"/>
      <c r="BR22" s="201"/>
      <c r="BS22" s="201"/>
      <c r="BT22" s="201"/>
      <c r="BU22" s="201"/>
      <c r="BV22" s="201"/>
      <c r="BW22" s="201"/>
      <c r="BX22" s="201"/>
      <c r="BY22" s="234"/>
      <c r="BZ22" s="234"/>
      <c r="CA22" s="201"/>
      <c r="CB22" s="201"/>
      <c r="CC22" s="201"/>
      <c r="CD22" s="234"/>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row>
    <row r="23" spans="1:302" s="98" customFormat="1" ht="27.75" customHeight="1">
      <c r="A23" s="201"/>
      <c r="B23" s="459"/>
      <c r="C23" s="542"/>
      <c r="D23" s="543"/>
      <c r="E23" s="544" t="s">
        <v>163</v>
      </c>
      <c r="F23" s="545"/>
      <c r="G23" s="459"/>
      <c r="H23" s="459"/>
      <c r="I23" s="459"/>
      <c r="J23" s="459"/>
      <c r="K23" s="459"/>
      <c r="L23" s="546"/>
      <c r="M23" s="547"/>
      <c r="N23" s="547"/>
      <c r="O23" s="548" t="str">
        <f t="shared" si="0"/>
        <v/>
      </c>
      <c r="P23" s="548" t="str">
        <f t="shared" si="1"/>
        <v/>
      </c>
      <c r="Q23" s="548" t="str">
        <f t="shared" si="2"/>
        <v/>
      </c>
      <c r="R23" s="548" t="str">
        <f t="shared" si="3"/>
        <v/>
      </c>
      <c r="S23" s="548" t="str">
        <f t="shared" si="4"/>
        <v/>
      </c>
      <c r="T23" s="548" t="str">
        <f t="shared" si="5"/>
        <v/>
      </c>
      <c r="U23" s="548" t="str">
        <f t="shared" si="6"/>
        <v/>
      </c>
      <c r="V23" s="548" t="str">
        <f t="shared" si="7"/>
        <v/>
      </c>
      <c r="W23" s="548" t="str">
        <f t="shared" si="8"/>
        <v/>
      </c>
      <c r="X23" s="548" t="str">
        <f t="shared" si="9"/>
        <v/>
      </c>
      <c r="Y23" s="548" t="str">
        <f t="shared" si="10"/>
        <v/>
      </c>
      <c r="Z23" s="548" t="str">
        <f t="shared" si="11"/>
        <v/>
      </c>
      <c r="AA23" s="548" t="str">
        <f t="shared" si="12"/>
        <v/>
      </c>
      <c r="AB23" s="548" t="str">
        <f t="shared" si="13"/>
        <v/>
      </c>
      <c r="AC23" s="548" t="str">
        <f t="shared" si="14"/>
        <v/>
      </c>
      <c r="AD23" s="548" t="str">
        <f t="shared" si="15"/>
        <v/>
      </c>
      <c r="AE23" s="549"/>
      <c r="AF23" s="550"/>
      <c r="AG23" s="550"/>
      <c r="AH23" s="551" t="str">
        <f t="shared" si="16"/>
        <v/>
      </c>
      <c r="AI23" s="551" t="str">
        <f t="shared" si="17"/>
        <v/>
      </c>
      <c r="AJ23" s="551" t="str">
        <f t="shared" si="18"/>
        <v/>
      </c>
      <c r="AK23" s="553" t="str">
        <f t="shared" si="19"/>
        <v/>
      </c>
      <c r="AL23" s="460"/>
      <c r="AM23" s="441" t="str">
        <f t="shared" ref="AM23:AM30" si="29">IF(AL23="見学・視察",1,"")</f>
        <v/>
      </c>
      <c r="AN23" s="441" t="str">
        <f t="shared" ref="AN23:AN30" si="30">IF(AL23="手土産",1,"")</f>
        <v/>
      </c>
      <c r="AO23" s="552"/>
      <c r="AP23" s="552"/>
      <c r="AQ23" s="201"/>
      <c r="AR23" s="428"/>
      <c r="AS23" s="805">
        <f t="shared" si="20"/>
        <v>0</v>
      </c>
      <c r="AT23" s="452">
        <f t="shared" si="21"/>
        <v>0</v>
      </c>
      <c r="AU23" s="754" t="s">
        <v>291</v>
      </c>
      <c r="AV23" s="453">
        <f t="shared" si="22"/>
        <v>0</v>
      </c>
      <c r="AW23" s="454"/>
      <c r="AX23" s="455">
        <f t="shared" si="23"/>
        <v>0</v>
      </c>
      <c r="AY23" s="456">
        <f t="shared" si="24"/>
        <v>0</v>
      </c>
      <c r="AZ23" s="457">
        <f t="shared" si="25"/>
        <v>0</v>
      </c>
      <c r="BA23" s="458"/>
      <c r="BB23" s="455">
        <f t="shared" si="28"/>
        <v>0</v>
      </c>
      <c r="BC23" s="459"/>
      <c r="BD23" s="460"/>
      <c r="BE23" s="460"/>
      <c r="BF23" s="460"/>
      <c r="BG23" s="460"/>
      <c r="BH23" s="460"/>
      <c r="BI23" s="428"/>
      <c r="BJ23" s="201"/>
      <c r="BK23" s="201"/>
      <c r="BL23" s="201"/>
      <c r="BM23" s="201"/>
      <c r="BN23" s="201"/>
      <c r="BO23" s="201"/>
      <c r="BP23" s="201"/>
      <c r="BQ23" s="201"/>
      <c r="BR23" s="201"/>
      <c r="BS23" s="201"/>
      <c r="BT23" s="201"/>
      <c r="BU23" s="201"/>
      <c r="BV23" s="201"/>
      <c r="BW23" s="201"/>
      <c r="BX23" s="201"/>
      <c r="BY23" s="234"/>
      <c r="BZ23" s="234"/>
      <c r="CA23" s="201"/>
      <c r="CB23" s="201"/>
      <c r="CC23" s="201"/>
      <c r="CD23" s="234"/>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row>
    <row r="24" spans="1:302" s="98" customFormat="1" ht="27.75" customHeight="1">
      <c r="A24" s="201"/>
      <c r="B24" s="459"/>
      <c r="C24" s="542"/>
      <c r="D24" s="543"/>
      <c r="E24" s="544" t="s">
        <v>163</v>
      </c>
      <c r="F24" s="545"/>
      <c r="G24" s="459"/>
      <c r="H24" s="459"/>
      <c r="I24" s="459"/>
      <c r="J24" s="459"/>
      <c r="K24" s="459"/>
      <c r="L24" s="546"/>
      <c r="M24" s="547"/>
      <c r="N24" s="547"/>
      <c r="O24" s="548" t="str">
        <f t="shared" si="0"/>
        <v/>
      </c>
      <c r="P24" s="548" t="str">
        <f t="shared" si="1"/>
        <v/>
      </c>
      <c r="Q24" s="548" t="str">
        <f t="shared" si="2"/>
        <v/>
      </c>
      <c r="R24" s="548" t="str">
        <f t="shared" si="3"/>
        <v/>
      </c>
      <c r="S24" s="548" t="str">
        <f t="shared" si="4"/>
        <v/>
      </c>
      <c r="T24" s="548" t="str">
        <f t="shared" si="5"/>
        <v/>
      </c>
      <c r="U24" s="548" t="str">
        <f t="shared" si="6"/>
        <v/>
      </c>
      <c r="V24" s="548" t="str">
        <f t="shared" si="7"/>
        <v/>
      </c>
      <c r="W24" s="548" t="str">
        <f t="shared" si="8"/>
        <v/>
      </c>
      <c r="X24" s="548" t="str">
        <f t="shared" si="9"/>
        <v/>
      </c>
      <c r="Y24" s="548" t="str">
        <f t="shared" si="10"/>
        <v/>
      </c>
      <c r="Z24" s="548" t="str">
        <f t="shared" si="11"/>
        <v/>
      </c>
      <c r="AA24" s="548" t="str">
        <f t="shared" si="12"/>
        <v/>
      </c>
      <c r="AB24" s="548" t="str">
        <f t="shared" si="13"/>
        <v/>
      </c>
      <c r="AC24" s="548" t="str">
        <f t="shared" si="14"/>
        <v/>
      </c>
      <c r="AD24" s="548" t="str">
        <f t="shared" si="15"/>
        <v/>
      </c>
      <c r="AE24" s="549"/>
      <c r="AF24" s="454"/>
      <c r="AG24" s="550"/>
      <c r="AH24" s="551" t="str">
        <f t="shared" si="16"/>
        <v/>
      </c>
      <c r="AI24" s="551" t="str">
        <f t="shared" si="17"/>
        <v/>
      </c>
      <c r="AJ24" s="551" t="str">
        <f t="shared" si="18"/>
        <v/>
      </c>
      <c r="AK24" s="553" t="str">
        <f t="shared" si="19"/>
        <v/>
      </c>
      <c r="AL24" s="460"/>
      <c r="AM24" s="441" t="str">
        <f t="shared" si="29"/>
        <v/>
      </c>
      <c r="AN24" s="441" t="str">
        <f t="shared" si="30"/>
        <v/>
      </c>
      <c r="AO24" s="552"/>
      <c r="AP24" s="552"/>
      <c r="AQ24" s="201"/>
      <c r="AR24" s="428"/>
      <c r="AS24" s="805">
        <f t="shared" si="20"/>
        <v>0</v>
      </c>
      <c r="AT24" s="452">
        <f t="shared" si="21"/>
        <v>0</v>
      </c>
      <c r="AU24" s="754" t="s">
        <v>341</v>
      </c>
      <c r="AV24" s="453">
        <f t="shared" si="22"/>
        <v>0</v>
      </c>
      <c r="AW24" s="454"/>
      <c r="AX24" s="455">
        <f t="shared" si="23"/>
        <v>0</v>
      </c>
      <c r="AY24" s="456">
        <f t="shared" si="24"/>
        <v>0</v>
      </c>
      <c r="AZ24" s="457">
        <f t="shared" si="25"/>
        <v>0</v>
      </c>
      <c r="BA24" s="458"/>
      <c r="BB24" s="455">
        <f t="shared" si="28"/>
        <v>0</v>
      </c>
      <c r="BC24" s="459"/>
      <c r="BD24" s="460"/>
      <c r="BE24" s="460"/>
      <c r="BF24" s="460"/>
      <c r="BG24" s="460"/>
      <c r="BH24" s="460"/>
      <c r="BI24" s="428"/>
      <c r="BJ24" s="201"/>
      <c r="BK24" s="201"/>
      <c r="BL24" s="201"/>
      <c r="BM24" s="201"/>
      <c r="BN24" s="201"/>
      <c r="BO24" s="201"/>
      <c r="BP24" s="201"/>
      <c r="BQ24" s="201"/>
      <c r="BR24" s="201"/>
      <c r="BS24" s="201"/>
      <c r="BT24" s="201"/>
      <c r="BU24" s="201"/>
      <c r="BV24" s="201"/>
      <c r="BW24" s="201"/>
      <c r="BX24" s="201"/>
      <c r="BY24" s="234"/>
      <c r="BZ24" s="234"/>
      <c r="CA24" s="201"/>
      <c r="CB24" s="201"/>
      <c r="CC24" s="201"/>
      <c r="CD24" s="234"/>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row>
    <row r="25" spans="1:302" s="98" customFormat="1" ht="27.75" customHeight="1">
      <c r="A25" s="201"/>
      <c r="B25" s="459"/>
      <c r="C25" s="542"/>
      <c r="D25" s="543"/>
      <c r="E25" s="544" t="s">
        <v>163</v>
      </c>
      <c r="F25" s="545"/>
      <c r="G25" s="459"/>
      <c r="H25" s="459"/>
      <c r="I25" s="459"/>
      <c r="J25" s="459"/>
      <c r="K25" s="459"/>
      <c r="L25" s="546"/>
      <c r="M25" s="547"/>
      <c r="N25" s="547"/>
      <c r="O25" s="548" t="str">
        <f t="shared" si="0"/>
        <v/>
      </c>
      <c r="P25" s="548" t="str">
        <f t="shared" si="1"/>
        <v/>
      </c>
      <c r="Q25" s="548" t="str">
        <f t="shared" si="2"/>
        <v/>
      </c>
      <c r="R25" s="548" t="str">
        <f t="shared" si="3"/>
        <v/>
      </c>
      <c r="S25" s="548" t="str">
        <f t="shared" si="4"/>
        <v/>
      </c>
      <c r="T25" s="548" t="str">
        <f t="shared" si="5"/>
        <v/>
      </c>
      <c r="U25" s="548" t="str">
        <f t="shared" si="6"/>
        <v/>
      </c>
      <c r="V25" s="548" t="str">
        <f t="shared" si="7"/>
        <v/>
      </c>
      <c r="W25" s="548" t="str">
        <f t="shared" si="8"/>
        <v/>
      </c>
      <c r="X25" s="548" t="str">
        <f t="shared" si="9"/>
        <v/>
      </c>
      <c r="Y25" s="548" t="str">
        <f t="shared" si="10"/>
        <v/>
      </c>
      <c r="Z25" s="548" t="str">
        <f t="shared" si="11"/>
        <v/>
      </c>
      <c r="AA25" s="548" t="str">
        <f t="shared" si="12"/>
        <v/>
      </c>
      <c r="AB25" s="548" t="str">
        <f t="shared" si="13"/>
        <v/>
      </c>
      <c r="AC25" s="548" t="str">
        <f t="shared" si="14"/>
        <v/>
      </c>
      <c r="AD25" s="548" t="str">
        <f t="shared" si="15"/>
        <v/>
      </c>
      <c r="AE25" s="549"/>
      <c r="AF25" s="454"/>
      <c r="AG25" s="550"/>
      <c r="AH25" s="551" t="str">
        <f t="shared" si="16"/>
        <v/>
      </c>
      <c r="AI25" s="551" t="str">
        <f t="shared" si="17"/>
        <v/>
      </c>
      <c r="AJ25" s="551" t="str">
        <f t="shared" si="18"/>
        <v/>
      </c>
      <c r="AK25" s="553" t="str">
        <f t="shared" si="19"/>
        <v/>
      </c>
      <c r="AL25" s="460"/>
      <c r="AM25" s="441" t="str">
        <f t="shared" si="29"/>
        <v/>
      </c>
      <c r="AN25" s="441" t="str">
        <f t="shared" si="30"/>
        <v/>
      </c>
      <c r="AO25" s="552"/>
      <c r="AP25" s="552"/>
      <c r="AQ25" s="201"/>
      <c r="AR25" s="428"/>
      <c r="AS25" s="805">
        <f t="shared" si="20"/>
        <v>0</v>
      </c>
      <c r="AT25" s="452">
        <f t="shared" si="21"/>
        <v>0</v>
      </c>
      <c r="AU25" s="754" t="s">
        <v>341</v>
      </c>
      <c r="AV25" s="453">
        <f t="shared" si="22"/>
        <v>0</v>
      </c>
      <c r="AW25" s="454"/>
      <c r="AX25" s="455">
        <f t="shared" si="23"/>
        <v>0</v>
      </c>
      <c r="AY25" s="456">
        <f t="shared" si="24"/>
        <v>0</v>
      </c>
      <c r="AZ25" s="457">
        <f t="shared" si="25"/>
        <v>0</v>
      </c>
      <c r="BA25" s="458"/>
      <c r="BB25" s="455">
        <f t="shared" si="28"/>
        <v>0</v>
      </c>
      <c r="BC25" s="459"/>
      <c r="BD25" s="460"/>
      <c r="BE25" s="460"/>
      <c r="BF25" s="460"/>
      <c r="BG25" s="460"/>
      <c r="BH25" s="460"/>
      <c r="BI25" s="428"/>
      <c r="BJ25" s="201"/>
      <c r="BK25" s="201"/>
      <c r="BL25" s="201"/>
      <c r="BM25" s="201"/>
      <c r="BN25" s="201"/>
      <c r="BO25" s="201"/>
      <c r="BP25" s="201"/>
      <c r="BQ25" s="201"/>
      <c r="BR25" s="201"/>
      <c r="BS25" s="201"/>
      <c r="BT25" s="201"/>
      <c r="BU25" s="201"/>
      <c r="BV25" s="201"/>
      <c r="BW25" s="201"/>
      <c r="BX25" s="201"/>
      <c r="BY25" s="234"/>
      <c r="BZ25" s="234"/>
      <c r="CA25" s="201"/>
      <c r="CB25" s="201"/>
      <c r="CC25" s="201"/>
      <c r="CD25" s="234"/>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row>
    <row r="26" spans="1:302" s="98" customFormat="1" ht="27.75" customHeight="1">
      <c r="A26" s="201"/>
      <c r="B26" s="459"/>
      <c r="C26" s="542"/>
      <c r="D26" s="543"/>
      <c r="E26" s="544" t="s">
        <v>163</v>
      </c>
      <c r="F26" s="545"/>
      <c r="G26" s="459"/>
      <c r="H26" s="459"/>
      <c r="I26" s="459"/>
      <c r="J26" s="459"/>
      <c r="K26" s="459"/>
      <c r="L26" s="546"/>
      <c r="M26" s="547"/>
      <c r="N26" s="547"/>
      <c r="O26" s="548" t="str">
        <f t="shared" si="0"/>
        <v/>
      </c>
      <c r="P26" s="548" t="str">
        <f t="shared" si="1"/>
        <v/>
      </c>
      <c r="Q26" s="548" t="str">
        <f t="shared" si="2"/>
        <v/>
      </c>
      <c r="R26" s="548" t="str">
        <f t="shared" si="3"/>
        <v/>
      </c>
      <c r="S26" s="548" t="str">
        <f t="shared" si="4"/>
        <v/>
      </c>
      <c r="T26" s="548" t="str">
        <f t="shared" si="5"/>
        <v/>
      </c>
      <c r="U26" s="548" t="str">
        <f t="shared" si="6"/>
        <v/>
      </c>
      <c r="V26" s="548" t="str">
        <f t="shared" si="7"/>
        <v/>
      </c>
      <c r="W26" s="548" t="str">
        <f t="shared" si="8"/>
        <v/>
      </c>
      <c r="X26" s="548" t="str">
        <f t="shared" si="9"/>
        <v/>
      </c>
      <c r="Y26" s="548" t="str">
        <f t="shared" si="10"/>
        <v/>
      </c>
      <c r="Z26" s="548" t="str">
        <f t="shared" si="11"/>
        <v/>
      </c>
      <c r="AA26" s="548" t="str">
        <f t="shared" si="12"/>
        <v/>
      </c>
      <c r="AB26" s="548" t="str">
        <f t="shared" si="13"/>
        <v/>
      </c>
      <c r="AC26" s="548" t="str">
        <f t="shared" si="14"/>
        <v/>
      </c>
      <c r="AD26" s="548" t="str">
        <f t="shared" si="15"/>
        <v/>
      </c>
      <c r="AE26" s="549"/>
      <c r="AF26" s="454"/>
      <c r="AG26" s="550"/>
      <c r="AH26" s="551" t="str">
        <f t="shared" si="16"/>
        <v/>
      </c>
      <c r="AI26" s="551" t="str">
        <f t="shared" si="17"/>
        <v/>
      </c>
      <c r="AJ26" s="551" t="str">
        <f t="shared" si="18"/>
        <v/>
      </c>
      <c r="AK26" s="553" t="str">
        <f t="shared" si="19"/>
        <v/>
      </c>
      <c r="AL26" s="460"/>
      <c r="AM26" s="441" t="str">
        <f t="shared" si="29"/>
        <v/>
      </c>
      <c r="AN26" s="441" t="str">
        <f t="shared" si="30"/>
        <v/>
      </c>
      <c r="AO26" s="552"/>
      <c r="AP26" s="552"/>
      <c r="AQ26" s="201"/>
      <c r="AR26" s="428"/>
      <c r="AS26" s="805">
        <f t="shared" si="20"/>
        <v>0</v>
      </c>
      <c r="AT26" s="452">
        <f t="shared" si="21"/>
        <v>0</v>
      </c>
      <c r="AU26" s="754" t="s">
        <v>341</v>
      </c>
      <c r="AV26" s="453">
        <f t="shared" si="22"/>
        <v>0</v>
      </c>
      <c r="AW26" s="454"/>
      <c r="AX26" s="455">
        <f t="shared" si="23"/>
        <v>0</v>
      </c>
      <c r="AY26" s="456">
        <f t="shared" si="24"/>
        <v>0</v>
      </c>
      <c r="AZ26" s="457">
        <f t="shared" si="25"/>
        <v>0</v>
      </c>
      <c r="BA26" s="458"/>
      <c r="BB26" s="455">
        <f t="shared" si="28"/>
        <v>0</v>
      </c>
      <c r="BC26" s="459"/>
      <c r="BD26" s="460"/>
      <c r="BE26" s="460"/>
      <c r="BF26" s="460"/>
      <c r="BG26" s="460"/>
      <c r="BH26" s="460"/>
      <c r="BI26" s="428"/>
      <c r="BJ26" s="201"/>
      <c r="BK26" s="201"/>
      <c r="BL26" s="201"/>
      <c r="BM26" s="201"/>
      <c r="BN26" s="201"/>
      <c r="BO26" s="201"/>
      <c r="BP26" s="201"/>
      <c r="BQ26" s="201"/>
      <c r="BR26" s="201"/>
      <c r="BS26" s="201"/>
      <c r="BT26" s="201"/>
      <c r="BU26" s="201"/>
      <c r="BV26" s="201"/>
      <c r="BW26" s="201"/>
      <c r="BX26" s="201"/>
      <c r="BY26" s="234"/>
      <c r="BZ26" s="234"/>
      <c r="CA26" s="201"/>
      <c r="CB26" s="201"/>
      <c r="CC26" s="201"/>
      <c r="CD26" s="234"/>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row>
    <row r="27" spans="1:302" s="98" customFormat="1" ht="27.75" customHeight="1">
      <c r="A27" s="201"/>
      <c r="B27" s="459"/>
      <c r="C27" s="542"/>
      <c r="D27" s="543"/>
      <c r="E27" s="544" t="s">
        <v>163</v>
      </c>
      <c r="F27" s="545"/>
      <c r="G27" s="459"/>
      <c r="H27" s="459"/>
      <c r="I27" s="459"/>
      <c r="J27" s="459"/>
      <c r="K27" s="459"/>
      <c r="L27" s="546"/>
      <c r="M27" s="547"/>
      <c r="N27" s="547"/>
      <c r="O27" s="548" t="str">
        <f t="shared" si="0"/>
        <v/>
      </c>
      <c r="P27" s="548" t="str">
        <f t="shared" si="1"/>
        <v/>
      </c>
      <c r="Q27" s="548" t="str">
        <f t="shared" si="2"/>
        <v/>
      </c>
      <c r="R27" s="548" t="str">
        <f t="shared" si="3"/>
        <v/>
      </c>
      <c r="S27" s="548" t="str">
        <f t="shared" si="4"/>
        <v/>
      </c>
      <c r="T27" s="548" t="str">
        <f t="shared" si="5"/>
        <v/>
      </c>
      <c r="U27" s="548" t="str">
        <f t="shared" si="6"/>
        <v/>
      </c>
      <c r="V27" s="548" t="str">
        <f t="shared" si="7"/>
        <v/>
      </c>
      <c r="W27" s="548" t="str">
        <f t="shared" si="8"/>
        <v/>
      </c>
      <c r="X27" s="548" t="str">
        <f t="shared" si="9"/>
        <v/>
      </c>
      <c r="Y27" s="548" t="str">
        <f t="shared" si="10"/>
        <v/>
      </c>
      <c r="Z27" s="548" t="str">
        <f t="shared" si="11"/>
        <v/>
      </c>
      <c r="AA27" s="548" t="str">
        <f t="shared" si="12"/>
        <v/>
      </c>
      <c r="AB27" s="548" t="str">
        <f t="shared" si="13"/>
        <v/>
      </c>
      <c r="AC27" s="548" t="str">
        <f t="shared" si="14"/>
        <v/>
      </c>
      <c r="AD27" s="548" t="str">
        <f t="shared" si="15"/>
        <v/>
      </c>
      <c r="AE27" s="549"/>
      <c r="AF27" s="550"/>
      <c r="AG27" s="550"/>
      <c r="AH27" s="551" t="str">
        <f t="shared" si="16"/>
        <v/>
      </c>
      <c r="AI27" s="551" t="str">
        <f t="shared" si="17"/>
        <v/>
      </c>
      <c r="AJ27" s="551" t="str">
        <f t="shared" si="18"/>
        <v/>
      </c>
      <c r="AK27" s="553" t="str">
        <f t="shared" si="19"/>
        <v/>
      </c>
      <c r="AL27" s="460"/>
      <c r="AM27" s="441" t="str">
        <f t="shared" si="29"/>
        <v/>
      </c>
      <c r="AN27" s="441" t="str">
        <f t="shared" si="30"/>
        <v/>
      </c>
      <c r="AO27" s="552"/>
      <c r="AP27" s="552"/>
      <c r="AQ27" s="201"/>
      <c r="AR27" s="428"/>
      <c r="AS27" s="805">
        <f t="shared" si="20"/>
        <v>0</v>
      </c>
      <c r="AT27" s="452">
        <f t="shared" si="21"/>
        <v>0</v>
      </c>
      <c r="AU27" s="754" t="s">
        <v>341</v>
      </c>
      <c r="AV27" s="453">
        <f t="shared" si="22"/>
        <v>0</v>
      </c>
      <c r="AW27" s="454"/>
      <c r="AX27" s="455">
        <f t="shared" si="23"/>
        <v>0</v>
      </c>
      <c r="AY27" s="456">
        <f t="shared" si="24"/>
        <v>0</v>
      </c>
      <c r="AZ27" s="457">
        <f t="shared" si="25"/>
        <v>0</v>
      </c>
      <c r="BA27" s="458"/>
      <c r="BB27" s="455">
        <f t="shared" si="28"/>
        <v>0</v>
      </c>
      <c r="BC27" s="459"/>
      <c r="BD27" s="460"/>
      <c r="BE27" s="460"/>
      <c r="BF27" s="460"/>
      <c r="BG27" s="460"/>
      <c r="BH27" s="460"/>
      <c r="BI27" s="428"/>
      <c r="BJ27" s="201"/>
      <c r="BK27" s="201"/>
      <c r="BL27" s="201"/>
      <c r="BM27" s="201"/>
      <c r="BN27" s="201"/>
      <c r="BO27" s="201"/>
      <c r="BP27" s="201"/>
      <c r="BQ27" s="201"/>
      <c r="BR27" s="201"/>
      <c r="BS27" s="201"/>
      <c r="BT27" s="201"/>
      <c r="BU27" s="201"/>
      <c r="BV27" s="201"/>
      <c r="BW27" s="201"/>
      <c r="BX27" s="201"/>
      <c r="BY27" s="234"/>
      <c r="BZ27" s="234"/>
      <c r="CA27" s="201"/>
      <c r="CB27" s="201"/>
      <c r="CC27" s="201"/>
      <c r="CD27" s="234"/>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row>
    <row r="28" spans="1:302" s="98" customFormat="1" ht="27.75" customHeight="1">
      <c r="A28" s="201"/>
      <c r="B28" s="459"/>
      <c r="C28" s="542"/>
      <c r="D28" s="543"/>
      <c r="E28" s="544" t="s">
        <v>163</v>
      </c>
      <c r="F28" s="545"/>
      <c r="G28" s="459"/>
      <c r="H28" s="459"/>
      <c r="I28" s="459"/>
      <c r="J28" s="459"/>
      <c r="K28" s="459"/>
      <c r="L28" s="546"/>
      <c r="M28" s="547"/>
      <c r="N28" s="547"/>
      <c r="O28" s="548" t="str">
        <f t="shared" si="0"/>
        <v/>
      </c>
      <c r="P28" s="548" t="str">
        <f t="shared" si="1"/>
        <v/>
      </c>
      <c r="Q28" s="548" t="str">
        <f t="shared" si="2"/>
        <v/>
      </c>
      <c r="R28" s="548" t="str">
        <f t="shared" si="3"/>
        <v/>
      </c>
      <c r="S28" s="548" t="str">
        <f t="shared" si="4"/>
        <v/>
      </c>
      <c r="T28" s="548" t="str">
        <f t="shared" si="5"/>
        <v/>
      </c>
      <c r="U28" s="548" t="str">
        <f t="shared" si="6"/>
        <v/>
      </c>
      <c r="V28" s="548" t="str">
        <f t="shared" si="7"/>
        <v/>
      </c>
      <c r="W28" s="548" t="str">
        <f t="shared" si="8"/>
        <v/>
      </c>
      <c r="X28" s="548" t="str">
        <f t="shared" si="9"/>
        <v/>
      </c>
      <c r="Y28" s="548" t="str">
        <f t="shared" si="10"/>
        <v/>
      </c>
      <c r="Z28" s="548" t="str">
        <f t="shared" si="11"/>
        <v/>
      </c>
      <c r="AA28" s="548" t="str">
        <f t="shared" si="12"/>
        <v/>
      </c>
      <c r="AB28" s="548" t="str">
        <f t="shared" si="13"/>
        <v/>
      </c>
      <c r="AC28" s="548" t="str">
        <f t="shared" si="14"/>
        <v/>
      </c>
      <c r="AD28" s="548" t="str">
        <f t="shared" si="15"/>
        <v/>
      </c>
      <c r="AE28" s="549"/>
      <c r="AF28" s="550"/>
      <c r="AG28" s="550"/>
      <c r="AH28" s="551" t="str">
        <f t="shared" si="16"/>
        <v/>
      </c>
      <c r="AI28" s="551" t="str">
        <f t="shared" si="17"/>
        <v/>
      </c>
      <c r="AJ28" s="551" t="str">
        <f t="shared" si="18"/>
        <v/>
      </c>
      <c r="AK28" s="553" t="str">
        <f t="shared" si="19"/>
        <v/>
      </c>
      <c r="AL28" s="460"/>
      <c r="AM28" s="441" t="str">
        <f t="shared" si="29"/>
        <v/>
      </c>
      <c r="AN28" s="441" t="str">
        <f t="shared" si="30"/>
        <v/>
      </c>
      <c r="AO28" s="552"/>
      <c r="AP28" s="552"/>
      <c r="AQ28" s="201"/>
      <c r="AR28" s="428"/>
      <c r="AS28" s="805">
        <f t="shared" si="20"/>
        <v>0</v>
      </c>
      <c r="AT28" s="452">
        <f t="shared" si="21"/>
        <v>0</v>
      </c>
      <c r="AU28" s="754" t="s">
        <v>341</v>
      </c>
      <c r="AV28" s="453">
        <f t="shared" si="22"/>
        <v>0</v>
      </c>
      <c r="AW28" s="454"/>
      <c r="AX28" s="455">
        <f t="shared" si="23"/>
        <v>0</v>
      </c>
      <c r="AY28" s="456">
        <f t="shared" si="24"/>
        <v>0</v>
      </c>
      <c r="AZ28" s="457">
        <f t="shared" si="25"/>
        <v>0</v>
      </c>
      <c r="BA28" s="458"/>
      <c r="BB28" s="455">
        <f t="shared" si="28"/>
        <v>0</v>
      </c>
      <c r="BC28" s="459"/>
      <c r="BD28" s="460"/>
      <c r="BE28" s="460"/>
      <c r="BF28" s="460"/>
      <c r="BG28" s="460"/>
      <c r="BH28" s="460"/>
      <c r="BI28" s="428"/>
      <c r="BJ28" s="201"/>
      <c r="BK28" s="201"/>
      <c r="BL28" s="201"/>
      <c r="BM28" s="201"/>
      <c r="BN28" s="201"/>
      <c r="BO28" s="201"/>
      <c r="BP28" s="201"/>
      <c r="BQ28" s="201"/>
      <c r="BR28" s="201"/>
      <c r="BS28" s="201"/>
      <c r="BT28" s="201"/>
      <c r="BU28" s="201"/>
      <c r="BV28" s="201"/>
      <c r="BW28" s="201"/>
      <c r="BX28" s="201"/>
      <c r="BY28" s="234"/>
      <c r="BZ28" s="234"/>
      <c r="CA28" s="201"/>
      <c r="CB28" s="201"/>
      <c r="CC28" s="201"/>
      <c r="CD28" s="234"/>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row>
    <row r="29" spans="1:302" s="98" customFormat="1" ht="27.65" customHeight="1">
      <c r="A29" s="201"/>
      <c r="B29" s="459"/>
      <c r="C29" s="542"/>
      <c r="D29" s="543"/>
      <c r="E29" s="544" t="s">
        <v>163</v>
      </c>
      <c r="F29" s="545"/>
      <c r="G29" s="459"/>
      <c r="H29" s="459"/>
      <c r="I29" s="459"/>
      <c r="J29" s="459"/>
      <c r="K29" s="459"/>
      <c r="L29" s="546"/>
      <c r="M29" s="547"/>
      <c r="N29" s="547"/>
      <c r="O29" s="548" t="str">
        <f t="shared" si="0"/>
        <v/>
      </c>
      <c r="P29" s="548" t="str">
        <f t="shared" si="1"/>
        <v/>
      </c>
      <c r="Q29" s="548" t="str">
        <f t="shared" si="2"/>
        <v/>
      </c>
      <c r="R29" s="548" t="str">
        <f t="shared" si="3"/>
        <v/>
      </c>
      <c r="S29" s="548" t="str">
        <f t="shared" si="4"/>
        <v/>
      </c>
      <c r="T29" s="548" t="str">
        <f t="shared" si="5"/>
        <v/>
      </c>
      <c r="U29" s="548" t="str">
        <f t="shared" si="6"/>
        <v/>
      </c>
      <c r="V29" s="548" t="str">
        <f t="shared" si="7"/>
        <v/>
      </c>
      <c r="W29" s="548" t="str">
        <f t="shared" si="8"/>
        <v/>
      </c>
      <c r="X29" s="548" t="str">
        <f t="shared" si="9"/>
        <v/>
      </c>
      <c r="Y29" s="548" t="str">
        <f t="shared" si="10"/>
        <v/>
      </c>
      <c r="Z29" s="548" t="str">
        <f t="shared" si="11"/>
        <v/>
      </c>
      <c r="AA29" s="548" t="str">
        <f t="shared" si="12"/>
        <v/>
      </c>
      <c r="AB29" s="548" t="str">
        <f t="shared" si="13"/>
        <v/>
      </c>
      <c r="AC29" s="548" t="str">
        <f t="shared" si="14"/>
        <v/>
      </c>
      <c r="AD29" s="548" t="str">
        <f t="shared" si="15"/>
        <v/>
      </c>
      <c r="AE29" s="549"/>
      <c r="AF29" s="454"/>
      <c r="AG29" s="550"/>
      <c r="AH29" s="551" t="str">
        <f t="shared" si="16"/>
        <v/>
      </c>
      <c r="AI29" s="551" t="str">
        <f t="shared" si="17"/>
        <v/>
      </c>
      <c r="AJ29" s="551" t="str">
        <f t="shared" si="18"/>
        <v/>
      </c>
      <c r="AK29" s="553" t="str">
        <f t="shared" si="19"/>
        <v/>
      </c>
      <c r="AL29" s="460"/>
      <c r="AM29" s="441" t="str">
        <f t="shared" si="29"/>
        <v/>
      </c>
      <c r="AN29" s="441" t="str">
        <f t="shared" si="30"/>
        <v/>
      </c>
      <c r="AO29" s="552"/>
      <c r="AP29" s="552"/>
      <c r="AQ29" s="201"/>
      <c r="AR29" s="428"/>
      <c r="AS29" s="805">
        <f t="shared" si="20"/>
        <v>0</v>
      </c>
      <c r="AT29" s="452">
        <f t="shared" si="21"/>
        <v>0</v>
      </c>
      <c r="AU29" s="754" t="s">
        <v>341</v>
      </c>
      <c r="AV29" s="453">
        <f t="shared" si="22"/>
        <v>0</v>
      </c>
      <c r="AW29" s="454"/>
      <c r="AX29" s="455">
        <f t="shared" si="23"/>
        <v>0</v>
      </c>
      <c r="AY29" s="456">
        <f t="shared" si="24"/>
        <v>0</v>
      </c>
      <c r="AZ29" s="457">
        <f t="shared" si="25"/>
        <v>0</v>
      </c>
      <c r="BA29" s="458"/>
      <c r="BB29" s="455">
        <f t="shared" si="28"/>
        <v>0</v>
      </c>
      <c r="BC29" s="459"/>
      <c r="BD29" s="460"/>
      <c r="BE29" s="460"/>
      <c r="BF29" s="460"/>
      <c r="BG29" s="460"/>
      <c r="BH29" s="460"/>
      <c r="BI29" s="428"/>
      <c r="BJ29" s="201"/>
      <c r="BK29" s="201"/>
      <c r="BL29" s="201"/>
      <c r="BM29" s="201"/>
      <c r="BN29" s="201"/>
      <c r="BO29" s="201"/>
      <c r="BP29" s="201"/>
      <c r="BQ29" s="201"/>
      <c r="BR29" s="201"/>
      <c r="BS29" s="201"/>
      <c r="BT29" s="201"/>
      <c r="BU29" s="201"/>
      <c r="BV29" s="201"/>
      <c r="BW29" s="201"/>
      <c r="BX29" s="201"/>
      <c r="BY29" s="234"/>
      <c r="BZ29" s="234"/>
      <c r="CA29" s="201"/>
      <c r="CB29" s="201"/>
      <c r="CC29" s="201"/>
      <c r="CD29" s="234"/>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row>
    <row r="30" spans="1:302" s="98" customFormat="1" ht="27.75" customHeight="1">
      <c r="A30" s="201"/>
      <c r="B30" s="459"/>
      <c r="C30" s="542"/>
      <c r="D30" s="543"/>
      <c r="E30" s="544" t="s">
        <v>163</v>
      </c>
      <c r="F30" s="545"/>
      <c r="G30" s="459"/>
      <c r="H30" s="459"/>
      <c r="I30" s="459"/>
      <c r="J30" s="459"/>
      <c r="K30" s="459"/>
      <c r="L30" s="546"/>
      <c r="M30" s="547"/>
      <c r="N30" s="547"/>
      <c r="O30" s="548" t="str">
        <f t="shared" si="0"/>
        <v/>
      </c>
      <c r="P30" s="548" t="str">
        <f t="shared" si="1"/>
        <v/>
      </c>
      <c r="Q30" s="548" t="str">
        <f t="shared" si="2"/>
        <v/>
      </c>
      <c r="R30" s="548" t="str">
        <f t="shared" si="3"/>
        <v/>
      </c>
      <c r="S30" s="548" t="str">
        <f t="shared" si="4"/>
        <v/>
      </c>
      <c r="T30" s="548" t="str">
        <f t="shared" si="5"/>
        <v/>
      </c>
      <c r="U30" s="548" t="str">
        <f t="shared" si="6"/>
        <v/>
      </c>
      <c r="V30" s="548" t="str">
        <f t="shared" si="7"/>
        <v/>
      </c>
      <c r="W30" s="548" t="str">
        <f t="shared" si="8"/>
        <v/>
      </c>
      <c r="X30" s="548" t="str">
        <f t="shared" si="9"/>
        <v/>
      </c>
      <c r="Y30" s="548" t="str">
        <f t="shared" si="10"/>
        <v/>
      </c>
      <c r="Z30" s="548" t="str">
        <f t="shared" si="11"/>
        <v/>
      </c>
      <c r="AA30" s="548" t="str">
        <f t="shared" si="12"/>
        <v/>
      </c>
      <c r="AB30" s="548" t="str">
        <f t="shared" si="13"/>
        <v/>
      </c>
      <c r="AC30" s="548" t="str">
        <f t="shared" si="14"/>
        <v/>
      </c>
      <c r="AD30" s="548" t="str">
        <f t="shared" si="15"/>
        <v/>
      </c>
      <c r="AE30" s="549"/>
      <c r="AF30" s="454"/>
      <c r="AG30" s="550"/>
      <c r="AH30" s="551" t="str">
        <f t="shared" si="16"/>
        <v/>
      </c>
      <c r="AI30" s="551" t="str">
        <f t="shared" si="17"/>
        <v/>
      </c>
      <c r="AJ30" s="551" t="str">
        <f t="shared" si="18"/>
        <v/>
      </c>
      <c r="AK30" s="553" t="str">
        <f t="shared" si="19"/>
        <v/>
      </c>
      <c r="AL30" s="460"/>
      <c r="AM30" s="441" t="str">
        <f t="shared" si="29"/>
        <v/>
      </c>
      <c r="AN30" s="441" t="str">
        <f t="shared" si="30"/>
        <v/>
      </c>
      <c r="AO30" s="552"/>
      <c r="AP30" s="552"/>
      <c r="AQ30" s="201"/>
      <c r="AR30" s="428"/>
      <c r="AS30" s="805">
        <f t="shared" si="20"/>
        <v>0</v>
      </c>
      <c r="AT30" s="452">
        <f t="shared" si="21"/>
        <v>0</v>
      </c>
      <c r="AU30" s="754" t="s">
        <v>341</v>
      </c>
      <c r="AV30" s="453">
        <f t="shared" si="22"/>
        <v>0</v>
      </c>
      <c r="AW30" s="454"/>
      <c r="AX30" s="455">
        <f t="shared" si="23"/>
        <v>0</v>
      </c>
      <c r="AY30" s="456">
        <f t="shared" si="24"/>
        <v>0</v>
      </c>
      <c r="AZ30" s="457">
        <f t="shared" si="25"/>
        <v>0</v>
      </c>
      <c r="BA30" s="458"/>
      <c r="BB30" s="455">
        <f t="shared" si="28"/>
        <v>0</v>
      </c>
      <c r="BC30" s="459"/>
      <c r="BD30" s="460"/>
      <c r="BE30" s="460"/>
      <c r="BF30" s="460"/>
      <c r="BG30" s="460"/>
      <c r="BH30" s="460"/>
      <c r="BI30" s="428"/>
      <c r="BJ30" s="201"/>
      <c r="BK30" s="201"/>
      <c r="BL30" s="201"/>
      <c r="BM30" s="201"/>
      <c r="BN30" s="201"/>
      <c r="BO30" s="201"/>
      <c r="BP30" s="201"/>
      <c r="BQ30" s="201"/>
      <c r="BR30" s="201"/>
      <c r="BS30" s="201"/>
      <c r="BT30" s="201"/>
      <c r="BU30" s="201"/>
      <c r="BV30" s="201"/>
      <c r="BW30" s="201"/>
      <c r="BX30" s="201"/>
      <c r="BY30" s="234"/>
      <c r="BZ30" s="234"/>
      <c r="CA30" s="201"/>
      <c r="CB30" s="201"/>
      <c r="CC30" s="201"/>
      <c r="CD30" s="234"/>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row>
    <row r="31" spans="1:302" s="98" customFormat="1" ht="27.75" customHeight="1">
      <c r="A31" s="201"/>
      <c r="B31" s="459"/>
      <c r="C31" s="542"/>
      <c r="D31" s="543"/>
      <c r="E31" s="544" t="s">
        <v>163</v>
      </c>
      <c r="F31" s="545"/>
      <c r="G31" s="459"/>
      <c r="H31" s="459"/>
      <c r="I31" s="459"/>
      <c r="J31" s="459"/>
      <c r="K31" s="459"/>
      <c r="L31" s="546"/>
      <c r="M31" s="547"/>
      <c r="N31" s="547"/>
      <c r="O31" s="548" t="str">
        <f t="shared" si="0"/>
        <v/>
      </c>
      <c r="P31" s="548" t="str">
        <f t="shared" si="1"/>
        <v/>
      </c>
      <c r="Q31" s="548" t="str">
        <f t="shared" si="2"/>
        <v/>
      </c>
      <c r="R31" s="548" t="str">
        <f t="shared" si="3"/>
        <v/>
      </c>
      <c r="S31" s="548" t="str">
        <f t="shared" si="4"/>
        <v/>
      </c>
      <c r="T31" s="548" t="str">
        <f t="shared" si="5"/>
        <v/>
      </c>
      <c r="U31" s="548" t="str">
        <f t="shared" si="6"/>
        <v/>
      </c>
      <c r="V31" s="548" t="str">
        <f t="shared" si="7"/>
        <v/>
      </c>
      <c r="W31" s="548" t="str">
        <f t="shared" si="8"/>
        <v/>
      </c>
      <c r="X31" s="548" t="str">
        <f t="shared" si="9"/>
        <v/>
      </c>
      <c r="Y31" s="548" t="str">
        <f t="shared" si="10"/>
        <v/>
      </c>
      <c r="Z31" s="548" t="str">
        <f t="shared" si="11"/>
        <v/>
      </c>
      <c r="AA31" s="548" t="str">
        <f t="shared" si="12"/>
        <v/>
      </c>
      <c r="AB31" s="548" t="str">
        <f t="shared" si="13"/>
        <v/>
      </c>
      <c r="AC31" s="548" t="str">
        <f t="shared" si="14"/>
        <v/>
      </c>
      <c r="AD31" s="548" t="str">
        <f t="shared" si="15"/>
        <v/>
      </c>
      <c r="AE31" s="549"/>
      <c r="AF31" s="550"/>
      <c r="AG31" s="550"/>
      <c r="AH31" s="551" t="str">
        <f t="shared" si="16"/>
        <v/>
      </c>
      <c r="AI31" s="551" t="str">
        <f t="shared" si="17"/>
        <v/>
      </c>
      <c r="AJ31" s="551" t="str">
        <f t="shared" si="18"/>
        <v/>
      </c>
      <c r="AK31" s="551" t="str">
        <f t="shared" si="19"/>
        <v/>
      </c>
      <c r="AL31" s="460"/>
      <c r="AM31" s="441" t="str">
        <f>IF(AL31="見学・視察",1,"")</f>
        <v/>
      </c>
      <c r="AN31" s="441" t="str">
        <f>IF(AL31="手土産",1,"")</f>
        <v/>
      </c>
      <c r="AO31" s="552"/>
      <c r="AP31" s="552"/>
      <c r="AQ31" s="201"/>
      <c r="AR31" s="428"/>
      <c r="AS31" s="805">
        <f t="shared" si="20"/>
        <v>0</v>
      </c>
      <c r="AT31" s="452">
        <f t="shared" si="21"/>
        <v>0</v>
      </c>
      <c r="AU31" s="754" t="s">
        <v>341</v>
      </c>
      <c r="AV31" s="453">
        <f t="shared" si="22"/>
        <v>0</v>
      </c>
      <c r="AW31" s="454"/>
      <c r="AX31" s="455">
        <f t="shared" si="23"/>
        <v>0</v>
      </c>
      <c r="AY31" s="456">
        <f t="shared" si="24"/>
        <v>0</v>
      </c>
      <c r="AZ31" s="457">
        <f t="shared" si="25"/>
        <v>0</v>
      </c>
      <c r="BA31" s="458"/>
      <c r="BB31" s="455">
        <f t="shared" si="28"/>
        <v>0</v>
      </c>
      <c r="BC31" s="459"/>
      <c r="BD31" s="460"/>
      <c r="BE31" s="460"/>
      <c r="BF31" s="460"/>
      <c r="BG31" s="460"/>
      <c r="BH31" s="460"/>
      <c r="BI31" s="428"/>
      <c r="BJ31" s="201"/>
      <c r="BK31" s="201"/>
      <c r="BL31" s="201"/>
      <c r="BM31" s="201"/>
      <c r="BN31" s="201"/>
      <c r="BO31" s="201"/>
      <c r="BP31" s="201"/>
      <c r="BQ31" s="201"/>
      <c r="BR31" s="201"/>
      <c r="BS31" s="201"/>
      <c r="BT31" s="201"/>
      <c r="BU31" s="201"/>
      <c r="BV31" s="201"/>
      <c r="BW31" s="201"/>
      <c r="BX31" s="201"/>
      <c r="BY31" s="234"/>
      <c r="BZ31" s="234"/>
      <c r="CA31" s="201"/>
      <c r="CB31" s="201"/>
      <c r="CC31" s="201"/>
      <c r="CD31" s="234"/>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row>
    <row r="32" spans="1:302" s="98" customFormat="1" ht="27.75" customHeight="1">
      <c r="A32" s="201"/>
      <c r="B32" s="459"/>
      <c r="C32" s="542"/>
      <c r="D32" s="543"/>
      <c r="E32" s="544" t="s">
        <v>163</v>
      </c>
      <c r="F32" s="545"/>
      <c r="G32" s="459"/>
      <c r="H32" s="459"/>
      <c r="I32" s="459"/>
      <c r="J32" s="459"/>
      <c r="K32" s="459"/>
      <c r="L32" s="546"/>
      <c r="M32" s="547"/>
      <c r="N32" s="547"/>
      <c r="O32" s="548" t="str">
        <f t="shared" si="0"/>
        <v/>
      </c>
      <c r="P32" s="548" t="str">
        <f t="shared" si="1"/>
        <v/>
      </c>
      <c r="Q32" s="548" t="str">
        <f t="shared" si="2"/>
        <v/>
      </c>
      <c r="R32" s="548" t="str">
        <f t="shared" si="3"/>
        <v/>
      </c>
      <c r="S32" s="548" t="str">
        <f t="shared" si="4"/>
        <v/>
      </c>
      <c r="T32" s="548" t="str">
        <f t="shared" si="5"/>
        <v/>
      </c>
      <c r="U32" s="548" t="str">
        <f t="shared" si="6"/>
        <v/>
      </c>
      <c r="V32" s="548" t="str">
        <f t="shared" si="7"/>
        <v/>
      </c>
      <c r="W32" s="548" t="str">
        <f t="shared" si="8"/>
        <v/>
      </c>
      <c r="X32" s="548" t="str">
        <f t="shared" si="9"/>
        <v/>
      </c>
      <c r="Y32" s="548" t="str">
        <f t="shared" si="10"/>
        <v/>
      </c>
      <c r="Z32" s="548" t="str">
        <f t="shared" si="11"/>
        <v/>
      </c>
      <c r="AA32" s="548" t="str">
        <f t="shared" si="12"/>
        <v/>
      </c>
      <c r="AB32" s="548" t="str">
        <f t="shared" si="13"/>
        <v/>
      </c>
      <c r="AC32" s="548" t="str">
        <f t="shared" si="14"/>
        <v/>
      </c>
      <c r="AD32" s="548" t="str">
        <f t="shared" si="15"/>
        <v/>
      </c>
      <c r="AE32" s="549"/>
      <c r="AF32" s="550"/>
      <c r="AG32" s="550"/>
      <c r="AH32" s="551" t="str">
        <f t="shared" si="16"/>
        <v/>
      </c>
      <c r="AI32" s="551" t="str">
        <f t="shared" si="17"/>
        <v/>
      </c>
      <c r="AJ32" s="551" t="str">
        <f t="shared" si="18"/>
        <v/>
      </c>
      <c r="AK32" s="553" t="str">
        <f t="shared" si="19"/>
        <v/>
      </c>
      <c r="AL32" s="460"/>
      <c r="AM32" s="441" t="str">
        <f t="shared" ref="AM32:AM99" si="31">IF(AL32="見学・視察",1,"")</f>
        <v/>
      </c>
      <c r="AN32" s="441" t="str">
        <f t="shared" ref="AN32:AN99" si="32">IF(AL32="手土産",1,"")</f>
        <v/>
      </c>
      <c r="AO32" s="552"/>
      <c r="AP32" s="552"/>
      <c r="AQ32" s="201"/>
      <c r="AR32" s="428"/>
      <c r="AS32" s="805">
        <f t="shared" si="20"/>
        <v>0</v>
      </c>
      <c r="AT32" s="452">
        <f t="shared" si="21"/>
        <v>0</v>
      </c>
      <c r="AU32" s="754" t="s">
        <v>341</v>
      </c>
      <c r="AV32" s="453">
        <f t="shared" si="22"/>
        <v>0</v>
      </c>
      <c r="AW32" s="454"/>
      <c r="AX32" s="455">
        <f t="shared" si="23"/>
        <v>0</v>
      </c>
      <c r="AY32" s="456">
        <f t="shared" si="24"/>
        <v>0</v>
      </c>
      <c r="AZ32" s="457">
        <f t="shared" si="25"/>
        <v>0</v>
      </c>
      <c r="BA32" s="458"/>
      <c r="BB32" s="455">
        <f t="shared" si="28"/>
        <v>0</v>
      </c>
      <c r="BC32" s="459"/>
      <c r="BD32" s="460"/>
      <c r="BE32" s="460"/>
      <c r="BF32" s="460"/>
      <c r="BG32" s="460"/>
      <c r="BH32" s="460"/>
      <c r="BI32" s="428"/>
      <c r="BJ32" s="201"/>
      <c r="BK32" s="201"/>
      <c r="BL32" s="201"/>
      <c r="BM32" s="201"/>
      <c r="BN32" s="201"/>
      <c r="BO32" s="201"/>
      <c r="BP32" s="201"/>
      <c r="BQ32" s="201"/>
      <c r="BR32" s="201"/>
      <c r="BS32" s="201"/>
      <c r="BT32" s="201"/>
      <c r="BU32" s="201"/>
      <c r="BV32" s="201"/>
      <c r="BW32" s="201"/>
      <c r="BX32" s="201"/>
      <c r="BY32" s="234"/>
      <c r="BZ32" s="234"/>
      <c r="CA32" s="201"/>
      <c r="CB32" s="201"/>
      <c r="CC32" s="201"/>
      <c r="CD32" s="234"/>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row>
    <row r="33" spans="1:302" s="98" customFormat="1" ht="27.75" customHeight="1">
      <c r="A33" s="201"/>
      <c r="B33" s="459"/>
      <c r="C33" s="542"/>
      <c r="D33" s="543"/>
      <c r="E33" s="544" t="s">
        <v>163</v>
      </c>
      <c r="F33" s="545"/>
      <c r="G33" s="459"/>
      <c r="H33" s="459"/>
      <c r="I33" s="459"/>
      <c r="J33" s="459"/>
      <c r="K33" s="459"/>
      <c r="L33" s="546"/>
      <c r="M33" s="547"/>
      <c r="N33" s="547"/>
      <c r="O33" s="548" t="str">
        <f t="shared" si="0"/>
        <v/>
      </c>
      <c r="P33" s="548" t="str">
        <f t="shared" si="1"/>
        <v/>
      </c>
      <c r="Q33" s="548" t="str">
        <f t="shared" si="2"/>
        <v/>
      </c>
      <c r="R33" s="548" t="str">
        <f t="shared" si="3"/>
        <v/>
      </c>
      <c r="S33" s="548" t="str">
        <f t="shared" si="4"/>
        <v/>
      </c>
      <c r="T33" s="548" t="str">
        <f t="shared" si="5"/>
        <v/>
      </c>
      <c r="U33" s="548" t="str">
        <f t="shared" si="6"/>
        <v/>
      </c>
      <c r="V33" s="548" t="str">
        <f t="shared" si="7"/>
        <v/>
      </c>
      <c r="W33" s="548" t="str">
        <f t="shared" si="8"/>
        <v/>
      </c>
      <c r="X33" s="548" t="str">
        <f t="shared" si="9"/>
        <v/>
      </c>
      <c r="Y33" s="548" t="str">
        <f t="shared" si="10"/>
        <v/>
      </c>
      <c r="Z33" s="548" t="str">
        <f t="shared" si="11"/>
        <v/>
      </c>
      <c r="AA33" s="548" t="str">
        <f t="shared" si="12"/>
        <v/>
      </c>
      <c r="AB33" s="548" t="str">
        <f t="shared" si="13"/>
        <v/>
      </c>
      <c r="AC33" s="548" t="str">
        <f t="shared" si="14"/>
        <v/>
      </c>
      <c r="AD33" s="548" t="str">
        <f t="shared" si="15"/>
        <v/>
      </c>
      <c r="AE33" s="549"/>
      <c r="AF33" s="454"/>
      <c r="AG33" s="550"/>
      <c r="AH33" s="551" t="str">
        <f t="shared" si="16"/>
        <v/>
      </c>
      <c r="AI33" s="551" t="str">
        <f t="shared" si="17"/>
        <v/>
      </c>
      <c r="AJ33" s="551" t="str">
        <f t="shared" si="18"/>
        <v/>
      </c>
      <c r="AK33" s="553" t="str">
        <f t="shared" si="19"/>
        <v/>
      </c>
      <c r="AL33" s="460"/>
      <c r="AM33" s="441" t="str">
        <f t="shared" si="31"/>
        <v/>
      </c>
      <c r="AN33" s="441" t="str">
        <f t="shared" si="32"/>
        <v/>
      </c>
      <c r="AO33" s="552"/>
      <c r="AP33" s="552"/>
      <c r="AQ33" s="201"/>
      <c r="AR33" s="428"/>
      <c r="AS33" s="805">
        <f t="shared" si="20"/>
        <v>0</v>
      </c>
      <c r="AT33" s="452">
        <f t="shared" si="21"/>
        <v>0</v>
      </c>
      <c r="AU33" s="754" t="s">
        <v>341</v>
      </c>
      <c r="AV33" s="453">
        <f t="shared" si="22"/>
        <v>0</v>
      </c>
      <c r="AW33" s="454"/>
      <c r="AX33" s="455">
        <f t="shared" si="23"/>
        <v>0</v>
      </c>
      <c r="AY33" s="456">
        <f t="shared" si="24"/>
        <v>0</v>
      </c>
      <c r="AZ33" s="457">
        <f t="shared" si="25"/>
        <v>0</v>
      </c>
      <c r="BA33" s="458"/>
      <c r="BB33" s="455">
        <f t="shared" si="28"/>
        <v>0</v>
      </c>
      <c r="BC33" s="459"/>
      <c r="BD33" s="460"/>
      <c r="BE33" s="460"/>
      <c r="BF33" s="460"/>
      <c r="BG33" s="460"/>
      <c r="BH33" s="460"/>
      <c r="BI33" s="428"/>
      <c r="BJ33" s="201"/>
      <c r="BK33" s="201"/>
      <c r="BL33" s="201"/>
      <c r="BM33" s="201"/>
      <c r="BN33" s="201"/>
      <c r="BO33" s="201"/>
      <c r="BP33" s="201"/>
      <c r="BQ33" s="201"/>
      <c r="BR33" s="201"/>
      <c r="BS33" s="201"/>
      <c r="BT33" s="201"/>
      <c r="BU33" s="201"/>
      <c r="BV33" s="201"/>
      <c r="BW33" s="201"/>
      <c r="BX33" s="201"/>
      <c r="BY33" s="234"/>
      <c r="BZ33" s="234"/>
      <c r="CA33" s="201"/>
      <c r="CB33" s="201"/>
      <c r="CC33" s="201"/>
      <c r="CD33" s="234"/>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row>
    <row r="34" spans="1:302" s="98" customFormat="1" ht="27.75" customHeight="1">
      <c r="A34" s="201"/>
      <c r="B34" s="459"/>
      <c r="C34" s="542"/>
      <c r="D34" s="543"/>
      <c r="E34" s="544" t="s">
        <v>163</v>
      </c>
      <c r="F34" s="545"/>
      <c r="G34" s="459"/>
      <c r="H34" s="459"/>
      <c r="I34" s="459"/>
      <c r="J34" s="459"/>
      <c r="K34" s="459"/>
      <c r="L34" s="546"/>
      <c r="M34" s="547"/>
      <c r="N34" s="547"/>
      <c r="O34" s="548" t="str">
        <f t="shared" si="0"/>
        <v/>
      </c>
      <c r="P34" s="548" t="str">
        <f t="shared" si="1"/>
        <v/>
      </c>
      <c r="Q34" s="548" t="str">
        <f t="shared" si="2"/>
        <v/>
      </c>
      <c r="R34" s="548" t="str">
        <f t="shared" si="3"/>
        <v/>
      </c>
      <c r="S34" s="548" t="str">
        <f t="shared" si="4"/>
        <v/>
      </c>
      <c r="T34" s="548" t="str">
        <f t="shared" si="5"/>
        <v/>
      </c>
      <c r="U34" s="548" t="str">
        <f t="shared" si="6"/>
        <v/>
      </c>
      <c r="V34" s="548" t="str">
        <f t="shared" si="7"/>
        <v/>
      </c>
      <c r="W34" s="548" t="str">
        <f t="shared" si="8"/>
        <v/>
      </c>
      <c r="X34" s="548" t="str">
        <f t="shared" si="9"/>
        <v/>
      </c>
      <c r="Y34" s="548" t="str">
        <f t="shared" si="10"/>
        <v/>
      </c>
      <c r="Z34" s="548" t="str">
        <f t="shared" si="11"/>
        <v/>
      </c>
      <c r="AA34" s="548" t="str">
        <f t="shared" si="12"/>
        <v/>
      </c>
      <c r="AB34" s="548" t="str">
        <f t="shared" si="13"/>
        <v/>
      </c>
      <c r="AC34" s="548" t="str">
        <f t="shared" si="14"/>
        <v/>
      </c>
      <c r="AD34" s="548" t="str">
        <f t="shared" si="15"/>
        <v/>
      </c>
      <c r="AE34" s="549"/>
      <c r="AF34" s="454"/>
      <c r="AG34" s="550"/>
      <c r="AH34" s="551" t="str">
        <f t="shared" si="16"/>
        <v/>
      </c>
      <c r="AI34" s="551" t="str">
        <f t="shared" si="17"/>
        <v/>
      </c>
      <c r="AJ34" s="551" t="str">
        <f t="shared" si="18"/>
        <v/>
      </c>
      <c r="AK34" s="553" t="str">
        <f t="shared" si="19"/>
        <v/>
      </c>
      <c r="AL34" s="460"/>
      <c r="AM34" s="441" t="str">
        <f t="shared" si="31"/>
        <v/>
      </c>
      <c r="AN34" s="441" t="str">
        <f t="shared" si="32"/>
        <v/>
      </c>
      <c r="AO34" s="552"/>
      <c r="AP34" s="552"/>
      <c r="AQ34" s="201"/>
      <c r="AR34" s="428"/>
      <c r="AS34" s="805">
        <f t="shared" si="20"/>
        <v>0</v>
      </c>
      <c r="AT34" s="452">
        <f t="shared" si="21"/>
        <v>0</v>
      </c>
      <c r="AU34" s="754" t="s">
        <v>341</v>
      </c>
      <c r="AV34" s="453">
        <f t="shared" si="22"/>
        <v>0</v>
      </c>
      <c r="AW34" s="454"/>
      <c r="AX34" s="455">
        <f t="shared" si="23"/>
        <v>0</v>
      </c>
      <c r="AY34" s="456">
        <f t="shared" si="24"/>
        <v>0</v>
      </c>
      <c r="AZ34" s="457">
        <f t="shared" si="25"/>
        <v>0</v>
      </c>
      <c r="BA34" s="458"/>
      <c r="BB34" s="455">
        <f t="shared" si="28"/>
        <v>0</v>
      </c>
      <c r="BC34" s="459"/>
      <c r="BD34" s="460"/>
      <c r="BE34" s="460"/>
      <c r="BF34" s="460"/>
      <c r="BG34" s="460"/>
      <c r="BH34" s="460"/>
      <c r="BI34" s="428"/>
      <c r="BJ34" s="201"/>
      <c r="BK34" s="201"/>
      <c r="BL34" s="201"/>
      <c r="BM34" s="201"/>
      <c r="BN34" s="201"/>
      <c r="BO34" s="201"/>
      <c r="BP34" s="201"/>
      <c r="BQ34" s="201"/>
      <c r="BR34" s="201"/>
      <c r="BS34" s="201"/>
      <c r="BT34" s="201"/>
      <c r="BU34" s="201"/>
      <c r="BV34" s="201"/>
      <c r="BW34" s="201"/>
      <c r="BX34" s="201"/>
      <c r="BY34" s="234"/>
      <c r="BZ34" s="234"/>
      <c r="CA34" s="201"/>
      <c r="CB34" s="201"/>
      <c r="CC34" s="201"/>
      <c r="CD34" s="234"/>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row>
    <row r="35" spans="1:302" s="98" customFormat="1" ht="27.75" customHeight="1">
      <c r="A35" s="201"/>
      <c r="B35" s="459"/>
      <c r="C35" s="542"/>
      <c r="D35" s="543"/>
      <c r="E35" s="544" t="s">
        <v>163</v>
      </c>
      <c r="F35" s="545"/>
      <c r="G35" s="459"/>
      <c r="H35" s="459"/>
      <c r="I35" s="459"/>
      <c r="J35" s="459"/>
      <c r="K35" s="459"/>
      <c r="L35" s="546"/>
      <c r="M35" s="547"/>
      <c r="N35" s="547"/>
      <c r="O35" s="548" t="str">
        <f t="shared" si="0"/>
        <v/>
      </c>
      <c r="P35" s="548" t="str">
        <f t="shared" si="1"/>
        <v/>
      </c>
      <c r="Q35" s="548" t="str">
        <f t="shared" si="2"/>
        <v/>
      </c>
      <c r="R35" s="548" t="str">
        <f t="shared" si="3"/>
        <v/>
      </c>
      <c r="S35" s="548" t="str">
        <f t="shared" si="4"/>
        <v/>
      </c>
      <c r="T35" s="548" t="str">
        <f t="shared" si="5"/>
        <v/>
      </c>
      <c r="U35" s="548" t="str">
        <f t="shared" si="6"/>
        <v/>
      </c>
      <c r="V35" s="548" t="str">
        <f t="shared" si="7"/>
        <v/>
      </c>
      <c r="W35" s="548" t="str">
        <f t="shared" si="8"/>
        <v/>
      </c>
      <c r="X35" s="548" t="str">
        <f t="shared" si="9"/>
        <v/>
      </c>
      <c r="Y35" s="548" t="str">
        <f t="shared" si="10"/>
        <v/>
      </c>
      <c r="Z35" s="548" t="str">
        <f t="shared" si="11"/>
        <v/>
      </c>
      <c r="AA35" s="548" t="str">
        <f t="shared" si="12"/>
        <v/>
      </c>
      <c r="AB35" s="548" t="str">
        <f t="shared" si="13"/>
        <v/>
      </c>
      <c r="AC35" s="548" t="str">
        <f t="shared" si="14"/>
        <v/>
      </c>
      <c r="AD35" s="548" t="str">
        <f t="shared" si="15"/>
        <v/>
      </c>
      <c r="AE35" s="549"/>
      <c r="AF35" s="454"/>
      <c r="AG35" s="550"/>
      <c r="AH35" s="551" t="str">
        <f t="shared" si="16"/>
        <v/>
      </c>
      <c r="AI35" s="551" t="str">
        <f t="shared" si="17"/>
        <v/>
      </c>
      <c r="AJ35" s="551" t="str">
        <f t="shared" si="18"/>
        <v/>
      </c>
      <c r="AK35" s="553" t="str">
        <f t="shared" si="19"/>
        <v/>
      </c>
      <c r="AL35" s="460"/>
      <c r="AM35" s="441" t="str">
        <f t="shared" si="31"/>
        <v/>
      </c>
      <c r="AN35" s="441" t="str">
        <f t="shared" si="32"/>
        <v/>
      </c>
      <c r="AO35" s="552"/>
      <c r="AP35" s="552"/>
      <c r="AQ35" s="201"/>
      <c r="AR35" s="428"/>
      <c r="AS35" s="805">
        <f t="shared" si="20"/>
        <v>0</v>
      </c>
      <c r="AT35" s="452">
        <f t="shared" si="21"/>
        <v>0</v>
      </c>
      <c r="AU35" s="754" t="s">
        <v>341</v>
      </c>
      <c r="AV35" s="453">
        <f t="shared" si="22"/>
        <v>0</v>
      </c>
      <c r="AW35" s="454"/>
      <c r="AX35" s="455">
        <f t="shared" si="23"/>
        <v>0</v>
      </c>
      <c r="AY35" s="456">
        <f t="shared" si="24"/>
        <v>0</v>
      </c>
      <c r="AZ35" s="457">
        <f t="shared" si="25"/>
        <v>0</v>
      </c>
      <c r="BA35" s="458"/>
      <c r="BB35" s="455">
        <f t="shared" si="28"/>
        <v>0</v>
      </c>
      <c r="BC35" s="459"/>
      <c r="BD35" s="460"/>
      <c r="BE35" s="460"/>
      <c r="BF35" s="460"/>
      <c r="BG35" s="460"/>
      <c r="BH35" s="460"/>
      <c r="BI35" s="428"/>
      <c r="BJ35" s="201"/>
      <c r="BK35" s="201"/>
      <c r="BL35" s="201"/>
      <c r="BM35" s="201"/>
      <c r="BN35" s="201"/>
      <c r="BO35" s="201"/>
      <c r="BP35" s="201"/>
      <c r="BQ35" s="201"/>
      <c r="BR35" s="201"/>
      <c r="BS35" s="201"/>
      <c r="BT35" s="201"/>
      <c r="BU35" s="201"/>
      <c r="BV35" s="201"/>
      <c r="BW35" s="201"/>
      <c r="BX35" s="201"/>
      <c r="BY35" s="234"/>
      <c r="BZ35" s="234"/>
      <c r="CA35" s="201"/>
      <c r="CB35" s="201"/>
      <c r="CC35" s="201"/>
      <c r="CD35" s="234"/>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row>
    <row r="36" spans="1:302" s="98" customFormat="1" ht="27.75" customHeight="1">
      <c r="A36" s="201"/>
      <c r="B36" s="459"/>
      <c r="C36" s="542"/>
      <c r="D36" s="543"/>
      <c r="E36" s="544" t="s">
        <v>163</v>
      </c>
      <c r="F36" s="545"/>
      <c r="G36" s="459"/>
      <c r="H36" s="459"/>
      <c r="I36" s="459"/>
      <c r="J36" s="459"/>
      <c r="K36" s="459"/>
      <c r="L36" s="546"/>
      <c r="M36" s="547"/>
      <c r="N36" s="547"/>
      <c r="O36" s="548" t="str">
        <f t="shared" si="0"/>
        <v/>
      </c>
      <c r="P36" s="548" t="str">
        <f t="shared" si="1"/>
        <v/>
      </c>
      <c r="Q36" s="548" t="str">
        <f t="shared" si="2"/>
        <v/>
      </c>
      <c r="R36" s="548" t="str">
        <f t="shared" si="3"/>
        <v/>
      </c>
      <c r="S36" s="548" t="str">
        <f t="shared" si="4"/>
        <v/>
      </c>
      <c r="T36" s="548" t="str">
        <f t="shared" si="5"/>
        <v/>
      </c>
      <c r="U36" s="548" t="str">
        <f t="shared" si="6"/>
        <v/>
      </c>
      <c r="V36" s="548" t="str">
        <f t="shared" si="7"/>
        <v/>
      </c>
      <c r="W36" s="548" t="str">
        <f t="shared" si="8"/>
        <v/>
      </c>
      <c r="X36" s="548" t="str">
        <f t="shared" si="9"/>
        <v/>
      </c>
      <c r="Y36" s="548" t="str">
        <f t="shared" si="10"/>
        <v/>
      </c>
      <c r="Z36" s="548" t="str">
        <f t="shared" si="11"/>
        <v/>
      </c>
      <c r="AA36" s="548" t="str">
        <f t="shared" si="12"/>
        <v/>
      </c>
      <c r="AB36" s="548" t="str">
        <f t="shared" si="13"/>
        <v/>
      </c>
      <c r="AC36" s="548" t="str">
        <f t="shared" si="14"/>
        <v/>
      </c>
      <c r="AD36" s="548" t="str">
        <f t="shared" si="15"/>
        <v/>
      </c>
      <c r="AE36" s="549"/>
      <c r="AF36" s="550"/>
      <c r="AG36" s="550"/>
      <c r="AH36" s="551" t="str">
        <f t="shared" si="16"/>
        <v/>
      </c>
      <c r="AI36" s="551" t="str">
        <f t="shared" si="17"/>
        <v/>
      </c>
      <c r="AJ36" s="551" t="str">
        <f t="shared" si="18"/>
        <v/>
      </c>
      <c r="AK36" s="553" t="str">
        <f t="shared" si="19"/>
        <v/>
      </c>
      <c r="AL36" s="460"/>
      <c r="AM36" s="441" t="str">
        <f t="shared" si="31"/>
        <v/>
      </c>
      <c r="AN36" s="441" t="str">
        <f t="shared" si="32"/>
        <v/>
      </c>
      <c r="AO36" s="552"/>
      <c r="AP36" s="552"/>
      <c r="AQ36" s="201"/>
      <c r="AR36" s="428"/>
      <c r="AS36" s="805">
        <f t="shared" si="20"/>
        <v>0</v>
      </c>
      <c r="AT36" s="452">
        <f t="shared" si="21"/>
        <v>0</v>
      </c>
      <c r="AU36" s="754" t="s">
        <v>341</v>
      </c>
      <c r="AV36" s="453">
        <f t="shared" si="22"/>
        <v>0</v>
      </c>
      <c r="AW36" s="454"/>
      <c r="AX36" s="455">
        <f t="shared" si="23"/>
        <v>0</v>
      </c>
      <c r="AY36" s="456">
        <f t="shared" si="24"/>
        <v>0</v>
      </c>
      <c r="AZ36" s="457">
        <f t="shared" si="25"/>
        <v>0</v>
      </c>
      <c r="BA36" s="458"/>
      <c r="BB36" s="455">
        <f t="shared" si="28"/>
        <v>0</v>
      </c>
      <c r="BC36" s="459"/>
      <c r="BD36" s="460"/>
      <c r="BE36" s="460"/>
      <c r="BF36" s="460"/>
      <c r="BG36" s="460"/>
      <c r="BH36" s="460"/>
      <c r="BI36" s="428"/>
      <c r="BJ36" s="201"/>
      <c r="BK36" s="201"/>
      <c r="BL36" s="201"/>
      <c r="BM36" s="201"/>
      <c r="BN36" s="201"/>
      <c r="BO36" s="201"/>
      <c r="BP36" s="201"/>
      <c r="BQ36" s="201"/>
      <c r="BR36" s="201"/>
      <c r="BS36" s="201"/>
      <c r="BT36" s="201"/>
      <c r="BU36" s="201"/>
      <c r="BV36" s="201"/>
      <c r="BW36" s="201"/>
      <c r="BX36" s="201"/>
      <c r="BY36" s="234"/>
      <c r="BZ36" s="234"/>
      <c r="CA36" s="201"/>
      <c r="CB36" s="201"/>
      <c r="CC36" s="201"/>
      <c r="CD36" s="234"/>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c r="IC36" s="201"/>
      <c r="ID36" s="201"/>
      <c r="IE36" s="201"/>
      <c r="IF36" s="201"/>
      <c r="IG36" s="201"/>
      <c r="IH36" s="201"/>
      <c r="II36" s="201"/>
      <c r="IJ36" s="201"/>
      <c r="IK36" s="201"/>
      <c r="IL36" s="201"/>
      <c r="IM36" s="201"/>
      <c r="IN36" s="201"/>
      <c r="IO36" s="201"/>
      <c r="IP36" s="201"/>
      <c r="IQ36" s="201"/>
      <c r="IR36" s="201"/>
      <c r="IS36" s="201"/>
      <c r="IT36" s="201"/>
      <c r="IU36" s="201"/>
      <c r="IV36" s="201"/>
      <c r="IW36" s="201"/>
      <c r="IX36" s="201"/>
      <c r="IY36" s="201"/>
      <c r="IZ36" s="201"/>
      <c r="JA36" s="201"/>
      <c r="JB36" s="201"/>
      <c r="JC36" s="201"/>
      <c r="JD36" s="201"/>
      <c r="JE36" s="201"/>
      <c r="JF36" s="201"/>
      <c r="JG36" s="201"/>
      <c r="JH36" s="201"/>
      <c r="JI36" s="201"/>
      <c r="JJ36" s="201"/>
      <c r="JK36" s="201"/>
      <c r="JL36" s="201"/>
      <c r="JM36" s="201"/>
      <c r="JN36" s="201"/>
      <c r="JO36" s="201"/>
      <c r="JP36" s="201"/>
      <c r="JQ36" s="201"/>
      <c r="JR36" s="201"/>
      <c r="JS36" s="201"/>
      <c r="JT36" s="201"/>
      <c r="JU36" s="201"/>
      <c r="JV36" s="201"/>
      <c r="JW36" s="201"/>
      <c r="JX36" s="201"/>
      <c r="JY36" s="201"/>
      <c r="JZ36" s="201"/>
      <c r="KA36" s="201"/>
      <c r="KB36" s="201"/>
      <c r="KC36" s="201"/>
      <c r="KD36" s="201"/>
      <c r="KE36" s="201"/>
      <c r="KF36" s="201"/>
      <c r="KG36" s="201"/>
      <c r="KH36" s="201"/>
      <c r="KI36" s="201"/>
      <c r="KJ36" s="201"/>
      <c r="KK36" s="201"/>
      <c r="KL36" s="201"/>
      <c r="KM36" s="201"/>
      <c r="KN36" s="201"/>
      <c r="KO36" s="201"/>
      <c r="KP36" s="201"/>
    </row>
    <row r="37" spans="1:302" s="98" customFormat="1" ht="27.75" customHeight="1">
      <c r="A37" s="201"/>
      <c r="B37" s="459"/>
      <c r="C37" s="542"/>
      <c r="D37" s="543"/>
      <c r="E37" s="544" t="s">
        <v>163</v>
      </c>
      <c r="F37" s="545"/>
      <c r="G37" s="459"/>
      <c r="H37" s="459"/>
      <c r="I37" s="459"/>
      <c r="J37" s="459"/>
      <c r="K37" s="459"/>
      <c r="L37" s="546"/>
      <c r="M37" s="547"/>
      <c r="N37" s="547"/>
      <c r="O37" s="548" t="str">
        <f t="shared" si="0"/>
        <v/>
      </c>
      <c r="P37" s="548" t="str">
        <f t="shared" si="1"/>
        <v/>
      </c>
      <c r="Q37" s="548" t="str">
        <f t="shared" si="2"/>
        <v/>
      </c>
      <c r="R37" s="548" t="str">
        <f t="shared" si="3"/>
        <v/>
      </c>
      <c r="S37" s="548" t="str">
        <f t="shared" si="4"/>
        <v/>
      </c>
      <c r="T37" s="548" t="str">
        <f t="shared" si="5"/>
        <v/>
      </c>
      <c r="U37" s="548" t="str">
        <f t="shared" si="6"/>
        <v/>
      </c>
      <c r="V37" s="548" t="str">
        <f t="shared" si="7"/>
        <v/>
      </c>
      <c r="W37" s="548" t="str">
        <f t="shared" si="8"/>
        <v/>
      </c>
      <c r="X37" s="548" t="str">
        <f t="shared" si="9"/>
        <v/>
      </c>
      <c r="Y37" s="548" t="str">
        <f t="shared" si="10"/>
        <v/>
      </c>
      <c r="Z37" s="548" t="str">
        <f t="shared" si="11"/>
        <v/>
      </c>
      <c r="AA37" s="548" t="str">
        <f t="shared" si="12"/>
        <v/>
      </c>
      <c r="AB37" s="548" t="str">
        <f t="shared" si="13"/>
        <v/>
      </c>
      <c r="AC37" s="548" t="str">
        <f t="shared" si="14"/>
        <v/>
      </c>
      <c r="AD37" s="548" t="str">
        <f t="shared" si="15"/>
        <v/>
      </c>
      <c r="AE37" s="549"/>
      <c r="AF37" s="550"/>
      <c r="AG37" s="550"/>
      <c r="AH37" s="551" t="str">
        <f t="shared" si="16"/>
        <v/>
      </c>
      <c r="AI37" s="551" t="str">
        <f t="shared" si="17"/>
        <v/>
      </c>
      <c r="AJ37" s="551" t="str">
        <f t="shared" si="18"/>
        <v/>
      </c>
      <c r="AK37" s="553" t="str">
        <f t="shared" si="19"/>
        <v/>
      </c>
      <c r="AL37" s="460"/>
      <c r="AM37" s="441" t="str">
        <f t="shared" si="31"/>
        <v/>
      </c>
      <c r="AN37" s="441" t="str">
        <f t="shared" si="32"/>
        <v/>
      </c>
      <c r="AO37" s="552"/>
      <c r="AP37" s="552"/>
      <c r="AQ37" s="201"/>
      <c r="AR37" s="428"/>
      <c r="AS37" s="805">
        <f t="shared" si="20"/>
        <v>0</v>
      </c>
      <c r="AT37" s="452">
        <f t="shared" si="21"/>
        <v>0</v>
      </c>
      <c r="AU37" s="754" t="s">
        <v>341</v>
      </c>
      <c r="AV37" s="453">
        <f t="shared" si="22"/>
        <v>0</v>
      </c>
      <c r="AW37" s="454"/>
      <c r="AX37" s="455">
        <f t="shared" si="23"/>
        <v>0</v>
      </c>
      <c r="AY37" s="456">
        <f t="shared" si="24"/>
        <v>0</v>
      </c>
      <c r="AZ37" s="457">
        <f t="shared" si="25"/>
        <v>0</v>
      </c>
      <c r="BA37" s="458"/>
      <c r="BB37" s="455">
        <f t="shared" si="28"/>
        <v>0</v>
      </c>
      <c r="BC37" s="459"/>
      <c r="BD37" s="460"/>
      <c r="BE37" s="460"/>
      <c r="BF37" s="460"/>
      <c r="BG37" s="460"/>
      <c r="BH37" s="460"/>
      <c r="BI37" s="428"/>
      <c r="BJ37" s="201"/>
      <c r="BK37" s="201"/>
      <c r="BL37" s="201"/>
      <c r="BM37" s="201"/>
      <c r="BN37" s="201"/>
      <c r="BO37" s="201"/>
      <c r="BP37" s="201"/>
      <c r="BQ37" s="201"/>
      <c r="BR37" s="201"/>
      <c r="BS37" s="201"/>
      <c r="BT37" s="201"/>
      <c r="BU37" s="201"/>
      <c r="BV37" s="201"/>
      <c r="BW37" s="201"/>
      <c r="BX37" s="201"/>
      <c r="BY37" s="234"/>
      <c r="BZ37" s="234"/>
      <c r="CA37" s="201"/>
      <c r="CB37" s="201"/>
      <c r="CC37" s="201"/>
      <c r="CD37" s="234"/>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c r="IM37" s="201"/>
      <c r="IN37" s="201"/>
      <c r="IO37" s="201"/>
      <c r="IP37" s="201"/>
      <c r="IQ37" s="201"/>
      <c r="IR37" s="201"/>
      <c r="IS37" s="201"/>
      <c r="IT37" s="201"/>
      <c r="IU37" s="201"/>
      <c r="IV37" s="201"/>
      <c r="IW37" s="201"/>
      <c r="IX37" s="201"/>
      <c r="IY37" s="201"/>
      <c r="IZ37" s="201"/>
      <c r="JA37" s="201"/>
      <c r="JB37" s="201"/>
      <c r="JC37" s="201"/>
      <c r="JD37" s="201"/>
      <c r="JE37" s="201"/>
      <c r="JF37" s="201"/>
      <c r="JG37" s="201"/>
      <c r="JH37" s="201"/>
      <c r="JI37" s="201"/>
      <c r="JJ37" s="201"/>
      <c r="JK37" s="201"/>
      <c r="JL37" s="201"/>
      <c r="JM37" s="201"/>
      <c r="JN37" s="201"/>
      <c r="JO37" s="201"/>
      <c r="JP37" s="201"/>
      <c r="JQ37" s="201"/>
      <c r="JR37" s="201"/>
      <c r="JS37" s="201"/>
      <c r="JT37" s="201"/>
      <c r="JU37" s="201"/>
      <c r="JV37" s="201"/>
      <c r="JW37" s="201"/>
      <c r="JX37" s="201"/>
      <c r="JY37" s="201"/>
      <c r="JZ37" s="201"/>
      <c r="KA37" s="201"/>
      <c r="KB37" s="201"/>
      <c r="KC37" s="201"/>
      <c r="KD37" s="201"/>
      <c r="KE37" s="201"/>
      <c r="KF37" s="201"/>
      <c r="KG37" s="201"/>
      <c r="KH37" s="201"/>
      <c r="KI37" s="201"/>
      <c r="KJ37" s="201"/>
      <c r="KK37" s="201"/>
      <c r="KL37" s="201"/>
      <c r="KM37" s="201"/>
      <c r="KN37" s="201"/>
      <c r="KO37" s="201"/>
      <c r="KP37" s="201"/>
    </row>
    <row r="38" spans="1:302" s="98" customFormat="1" ht="27.65" customHeight="1">
      <c r="A38" s="201"/>
      <c r="B38" s="459"/>
      <c r="C38" s="542"/>
      <c r="D38" s="543"/>
      <c r="E38" s="544" t="s">
        <v>163</v>
      </c>
      <c r="F38" s="545"/>
      <c r="G38" s="459"/>
      <c r="H38" s="459"/>
      <c r="I38" s="459"/>
      <c r="J38" s="459"/>
      <c r="K38" s="459"/>
      <c r="L38" s="546"/>
      <c r="M38" s="547"/>
      <c r="N38" s="547"/>
      <c r="O38" s="548" t="str">
        <f t="shared" si="0"/>
        <v/>
      </c>
      <c r="P38" s="548" t="str">
        <f t="shared" si="1"/>
        <v/>
      </c>
      <c r="Q38" s="548" t="str">
        <f t="shared" si="2"/>
        <v/>
      </c>
      <c r="R38" s="548" t="str">
        <f t="shared" si="3"/>
        <v/>
      </c>
      <c r="S38" s="548" t="str">
        <f t="shared" si="4"/>
        <v/>
      </c>
      <c r="T38" s="548" t="str">
        <f t="shared" si="5"/>
        <v/>
      </c>
      <c r="U38" s="548" t="str">
        <f t="shared" si="6"/>
        <v/>
      </c>
      <c r="V38" s="548" t="str">
        <f t="shared" si="7"/>
        <v/>
      </c>
      <c r="W38" s="548" t="str">
        <f t="shared" si="8"/>
        <v/>
      </c>
      <c r="X38" s="548" t="str">
        <f t="shared" si="9"/>
        <v/>
      </c>
      <c r="Y38" s="548" t="str">
        <f t="shared" si="10"/>
        <v/>
      </c>
      <c r="Z38" s="548" t="str">
        <f t="shared" si="11"/>
        <v/>
      </c>
      <c r="AA38" s="548" t="str">
        <f t="shared" si="12"/>
        <v/>
      </c>
      <c r="AB38" s="548" t="str">
        <f t="shared" si="13"/>
        <v/>
      </c>
      <c r="AC38" s="548" t="str">
        <f t="shared" si="14"/>
        <v/>
      </c>
      <c r="AD38" s="548" t="str">
        <f t="shared" si="15"/>
        <v/>
      </c>
      <c r="AE38" s="549"/>
      <c r="AF38" s="454"/>
      <c r="AG38" s="550"/>
      <c r="AH38" s="551" t="str">
        <f t="shared" si="16"/>
        <v/>
      </c>
      <c r="AI38" s="551" t="str">
        <f t="shared" si="17"/>
        <v/>
      </c>
      <c r="AJ38" s="551" t="str">
        <f t="shared" si="18"/>
        <v/>
      </c>
      <c r="AK38" s="553" t="str">
        <f t="shared" si="19"/>
        <v/>
      </c>
      <c r="AL38" s="460"/>
      <c r="AM38" s="441" t="str">
        <f t="shared" si="31"/>
        <v/>
      </c>
      <c r="AN38" s="441" t="str">
        <f t="shared" si="32"/>
        <v/>
      </c>
      <c r="AO38" s="552"/>
      <c r="AP38" s="552"/>
      <c r="AQ38" s="201"/>
      <c r="AR38" s="428"/>
      <c r="AS38" s="805">
        <f t="shared" si="20"/>
        <v>0</v>
      </c>
      <c r="AT38" s="452">
        <f t="shared" si="21"/>
        <v>0</v>
      </c>
      <c r="AU38" s="754" t="s">
        <v>341</v>
      </c>
      <c r="AV38" s="453">
        <f t="shared" si="22"/>
        <v>0</v>
      </c>
      <c r="AW38" s="454"/>
      <c r="AX38" s="455">
        <f t="shared" si="23"/>
        <v>0</v>
      </c>
      <c r="AY38" s="456">
        <f t="shared" si="24"/>
        <v>0</v>
      </c>
      <c r="AZ38" s="457">
        <f t="shared" si="25"/>
        <v>0</v>
      </c>
      <c r="BA38" s="458"/>
      <c r="BB38" s="455">
        <f t="shared" si="28"/>
        <v>0</v>
      </c>
      <c r="BC38" s="459"/>
      <c r="BD38" s="460"/>
      <c r="BE38" s="460"/>
      <c r="BF38" s="460"/>
      <c r="BG38" s="460"/>
      <c r="BH38" s="460"/>
      <c r="BI38" s="428"/>
      <c r="BJ38" s="201"/>
      <c r="BK38" s="201"/>
      <c r="BL38" s="201"/>
      <c r="BM38" s="201"/>
      <c r="BN38" s="201"/>
      <c r="BO38" s="201"/>
      <c r="BP38" s="201"/>
      <c r="BQ38" s="201"/>
      <c r="BR38" s="201"/>
      <c r="BS38" s="201"/>
      <c r="BT38" s="201"/>
      <c r="BU38" s="201"/>
      <c r="BV38" s="201"/>
      <c r="BW38" s="201"/>
      <c r="BX38" s="201"/>
      <c r="BY38" s="234"/>
      <c r="BZ38" s="234"/>
      <c r="CA38" s="201"/>
      <c r="CB38" s="201"/>
      <c r="CC38" s="201"/>
      <c r="CD38" s="234"/>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201"/>
      <c r="IQ38" s="201"/>
      <c r="IR38" s="201"/>
      <c r="IS38" s="201"/>
      <c r="IT38" s="201"/>
      <c r="IU38" s="201"/>
      <c r="IV38" s="201"/>
      <c r="IW38" s="201"/>
      <c r="IX38" s="201"/>
      <c r="IY38" s="201"/>
      <c r="IZ38" s="201"/>
      <c r="JA38" s="201"/>
      <c r="JB38" s="201"/>
      <c r="JC38" s="201"/>
      <c r="JD38" s="201"/>
      <c r="JE38" s="201"/>
      <c r="JF38" s="201"/>
      <c r="JG38" s="201"/>
      <c r="JH38" s="201"/>
      <c r="JI38" s="201"/>
      <c r="JJ38" s="201"/>
      <c r="JK38" s="201"/>
      <c r="JL38" s="201"/>
      <c r="JM38" s="201"/>
      <c r="JN38" s="201"/>
      <c r="JO38" s="201"/>
      <c r="JP38" s="201"/>
      <c r="JQ38" s="201"/>
      <c r="JR38" s="201"/>
      <c r="JS38" s="201"/>
      <c r="JT38" s="201"/>
      <c r="JU38" s="201"/>
      <c r="JV38" s="201"/>
      <c r="JW38" s="201"/>
      <c r="JX38" s="201"/>
      <c r="JY38" s="201"/>
      <c r="JZ38" s="201"/>
      <c r="KA38" s="201"/>
      <c r="KB38" s="201"/>
      <c r="KC38" s="201"/>
      <c r="KD38" s="201"/>
      <c r="KE38" s="201"/>
      <c r="KF38" s="201"/>
      <c r="KG38" s="201"/>
      <c r="KH38" s="201"/>
      <c r="KI38" s="201"/>
      <c r="KJ38" s="201"/>
      <c r="KK38" s="201"/>
      <c r="KL38" s="201"/>
      <c r="KM38" s="201"/>
      <c r="KN38" s="201"/>
      <c r="KO38" s="201"/>
      <c r="KP38" s="201"/>
    </row>
    <row r="39" spans="1:302" s="98" customFormat="1" ht="27.75" customHeight="1">
      <c r="A39" s="201"/>
      <c r="B39" s="459"/>
      <c r="C39" s="542"/>
      <c r="D39" s="543"/>
      <c r="E39" s="544" t="s">
        <v>163</v>
      </c>
      <c r="F39" s="545"/>
      <c r="G39" s="459"/>
      <c r="H39" s="459"/>
      <c r="I39" s="459"/>
      <c r="J39" s="459"/>
      <c r="K39" s="459"/>
      <c r="L39" s="546"/>
      <c r="M39" s="547"/>
      <c r="N39" s="547"/>
      <c r="O39" s="548" t="str">
        <f t="shared" si="0"/>
        <v/>
      </c>
      <c r="P39" s="548" t="str">
        <f t="shared" si="1"/>
        <v/>
      </c>
      <c r="Q39" s="548" t="str">
        <f t="shared" si="2"/>
        <v/>
      </c>
      <c r="R39" s="548" t="str">
        <f t="shared" si="3"/>
        <v/>
      </c>
      <c r="S39" s="548" t="str">
        <f t="shared" si="4"/>
        <v/>
      </c>
      <c r="T39" s="548" t="str">
        <f t="shared" si="5"/>
        <v/>
      </c>
      <c r="U39" s="548" t="str">
        <f t="shared" si="6"/>
        <v/>
      </c>
      <c r="V39" s="548" t="str">
        <f t="shared" si="7"/>
        <v/>
      </c>
      <c r="W39" s="548" t="str">
        <f t="shared" si="8"/>
        <v/>
      </c>
      <c r="X39" s="548" t="str">
        <f t="shared" si="9"/>
        <v/>
      </c>
      <c r="Y39" s="548" t="str">
        <f t="shared" si="10"/>
        <v/>
      </c>
      <c r="Z39" s="548" t="str">
        <f t="shared" si="11"/>
        <v/>
      </c>
      <c r="AA39" s="548" t="str">
        <f t="shared" si="12"/>
        <v/>
      </c>
      <c r="AB39" s="548" t="str">
        <f t="shared" si="13"/>
        <v/>
      </c>
      <c r="AC39" s="548" t="str">
        <f t="shared" si="14"/>
        <v/>
      </c>
      <c r="AD39" s="548" t="str">
        <f t="shared" si="15"/>
        <v/>
      </c>
      <c r="AE39" s="549"/>
      <c r="AF39" s="454"/>
      <c r="AG39" s="550"/>
      <c r="AH39" s="551" t="str">
        <f t="shared" si="16"/>
        <v/>
      </c>
      <c r="AI39" s="551" t="str">
        <f t="shared" si="17"/>
        <v/>
      </c>
      <c r="AJ39" s="551" t="str">
        <f t="shared" si="18"/>
        <v/>
      </c>
      <c r="AK39" s="553" t="str">
        <f t="shared" si="19"/>
        <v/>
      </c>
      <c r="AL39" s="460"/>
      <c r="AM39" s="441" t="str">
        <f t="shared" si="31"/>
        <v/>
      </c>
      <c r="AN39" s="441" t="str">
        <f t="shared" si="32"/>
        <v/>
      </c>
      <c r="AO39" s="552"/>
      <c r="AP39" s="552"/>
      <c r="AQ39" s="201"/>
      <c r="AR39" s="428"/>
      <c r="AS39" s="805">
        <f t="shared" si="20"/>
        <v>0</v>
      </c>
      <c r="AT39" s="452">
        <f t="shared" si="21"/>
        <v>0</v>
      </c>
      <c r="AU39" s="754" t="s">
        <v>341</v>
      </c>
      <c r="AV39" s="453">
        <f t="shared" si="22"/>
        <v>0</v>
      </c>
      <c r="AW39" s="454"/>
      <c r="AX39" s="455">
        <f t="shared" si="23"/>
        <v>0</v>
      </c>
      <c r="AY39" s="456">
        <f t="shared" si="24"/>
        <v>0</v>
      </c>
      <c r="AZ39" s="457">
        <f t="shared" si="25"/>
        <v>0</v>
      </c>
      <c r="BA39" s="458"/>
      <c r="BB39" s="455">
        <f t="shared" si="28"/>
        <v>0</v>
      </c>
      <c r="BC39" s="459"/>
      <c r="BD39" s="460"/>
      <c r="BE39" s="460"/>
      <c r="BF39" s="460"/>
      <c r="BG39" s="460"/>
      <c r="BH39" s="460"/>
      <c r="BI39" s="428"/>
      <c r="BJ39" s="201"/>
      <c r="BK39" s="201"/>
      <c r="BL39" s="201"/>
      <c r="BM39" s="201"/>
      <c r="BN39" s="201"/>
      <c r="BO39" s="201"/>
      <c r="BP39" s="201"/>
      <c r="BQ39" s="201"/>
      <c r="BR39" s="201"/>
      <c r="BS39" s="201"/>
      <c r="BT39" s="201"/>
      <c r="BU39" s="201"/>
      <c r="BV39" s="201"/>
      <c r="BW39" s="201"/>
      <c r="BX39" s="201"/>
      <c r="BY39" s="234"/>
      <c r="BZ39" s="234"/>
      <c r="CA39" s="201"/>
      <c r="CB39" s="201"/>
      <c r="CC39" s="201"/>
      <c r="CD39" s="234"/>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201"/>
      <c r="IQ39" s="201"/>
      <c r="IR39" s="201"/>
      <c r="IS39" s="201"/>
      <c r="IT39" s="201"/>
      <c r="IU39" s="201"/>
      <c r="IV39" s="201"/>
      <c r="IW39" s="201"/>
      <c r="IX39" s="201"/>
      <c r="IY39" s="201"/>
      <c r="IZ39" s="201"/>
      <c r="JA39" s="201"/>
      <c r="JB39" s="201"/>
      <c r="JC39" s="201"/>
      <c r="JD39" s="201"/>
      <c r="JE39" s="201"/>
      <c r="JF39" s="201"/>
      <c r="JG39" s="201"/>
      <c r="JH39" s="201"/>
      <c r="JI39" s="201"/>
      <c r="JJ39" s="201"/>
      <c r="JK39" s="201"/>
      <c r="JL39" s="201"/>
      <c r="JM39" s="201"/>
      <c r="JN39" s="201"/>
      <c r="JO39" s="201"/>
      <c r="JP39" s="201"/>
      <c r="JQ39" s="201"/>
      <c r="JR39" s="201"/>
      <c r="JS39" s="201"/>
      <c r="JT39" s="201"/>
      <c r="JU39" s="201"/>
      <c r="JV39" s="201"/>
      <c r="JW39" s="201"/>
      <c r="JX39" s="201"/>
      <c r="JY39" s="201"/>
      <c r="JZ39" s="201"/>
      <c r="KA39" s="201"/>
      <c r="KB39" s="201"/>
      <c r="KC39" s="201"/>
      <c r="KD39" s="201"/>
      <c r="KE39" s="201"/>
      <c r="KF39" s="201"/>
      <c r="KG39" s="201"/>
      <c r="KH39" s="201"/>
      <c r="KI39" s="201"/>
      <c r="KJ39" s="201"/>
      <c r="KK39" s="201"/>
      <c r="KL39" s="201"/>
      <c r="KM39" s="201"/>
      <c r="KN39" s="201"/>
      <c r="KO39" s="201"/>
      <c r="KP39" s="201"/>
    </row>
    <row r="40" spans="1:302" s="98" customFormat="1" ht="27.65" customHeight="1">
      <c r="A40" s="201"/>
      <c r="B40" s="459"/>
      <c r="C40" s="542"/>
      <c r="D40" s="543"/>
      <c r="E40" s="544" t="s">
        <v>163</v>
      </c>
      <c r="F40" s="545"/>
      <c r="G40" s="459"/>
      <c r="H40" s="459"/>
      <c r="I40" s="459"/>
      <c r="J40" s="459"/>
      <c r="K40" s="459"/>
      <c r="L40" s="546"/>
      <c r="M40" s="547"/>
      <c r="N40" s="547"/>
      <c r="O40" s="548" t="str">
        <f t="shared" si="0"/>
        <v/>
      </c>
      <c r="P40" s="548" t="str">
        <f t="shared" si="1"/>
        <v/>
      </c>
      <c r="Q40" s="548" t="str">
        <f t="shared" si="2"/>
        <v/>
      </c>
      <c r="R40" s="548" t="str">
        <f t="shared" si="3"/>
        <v/>
      </c>
      <c r="S40" s="548" t="str">
        <f t="shared" si="4"/>
        <v/>
      </c>
      <c r="T40" s="548" t="str">
        <f t="shared" si="5"/>
        <v/>
      </c>
      <c r="U40" s="548" t="str">
        <f t="shared" si="6"/>
        <v/>
      </c>
      <c r="V40" s="548" t="str">
        <f t="shared" si="7"/>
        <v/>
      </c>
      <c r="W40" s="548" t="str">
        <f t="shared" si="8"/>
        <v/>
      </c>
      <c r="X40" s="548" t="str">
        <f t="shared" si="9"/>
        <v/>
      </c>
      <c r="Y40" s="548" t="str">
        <f t="shared" si="10"/>
        <v/>
      </c>
      <c r="Z40" s="548" t="str">
        <f t="shared" si="11"/>
        <v/>
      </c>
      <c r="AA40" s="548" t="str">
        <f t="shared" si="12"/>
        <v/>
      </c>
      <c r="AB40" s="548" t="str">
        <f t="shared" si="13"/>
        <v/>
      </c>
      <c r="AC40" s="548" t="str">
        <f t="shared" si="14"/>
        <v/>
      </c>
      <c r="AD40" s="548" t="str">
        <f t="shared" si="15"/>
        <v/>
      </c>
      <c r="AE40" s="549"/>
      <c r="AF40" s="454"/>
      <c r="AG40" s="550"/>
      <c r="AH40" s="551" t="str">
        <f t="shared" si="16"/>
        <v/>
      </c>
      <c r="AI40" s="551" t="str">
        <f t="shared" si="17"/>
        <v/>
      </c>
      <c r="AJ40" s="551" t="str">
        <f t="shared" si="18"/>
        <v/>
      </c>
      <c r="AK40" s="553" t="str">
        <f t="shared" si="19"/>
        <v/>
      </c>
      <c r="AL40" s="460"/>
      <c r="AM40" s="441" t="str">
        <f t="shared" si="31"/>
        <v/>
      </c>
      <c r="AN40" s="441" t="str">
        <f t="shared" si="32"/>
        <v/>
      </c>
      <c r="AO40" s="552"/>
      <c r="AP40" s="552"/>
      <c r="AQ40" s="201"/>
      <c r="AR40" s="428"/>
      <c r="AS40" s="805">
        <f t="shared" si="20"/>
        <v>0</v>
      </c>
      <c r="AT40" s="452">
        <f t="shared" si="21"/>
        <v>0</v>
      </c>
      <c r="AU40" s="754" t="s">
        <v>341</v>
      </c>
      <c r="AV40" s="453">
        <f t="shared" si="22"/>
        <v>0</v>
      </c>
      <c r="AW40" s="454"/>
      <c r="AX40" s="455">
        <f t="shared" si="23"/>
        <v>0</v>
      </c>
      <c r="AY40" s="456">
        <f t="shared" si="24"/>
        <v>0</v>
      </c>
      <c r="AZ40" s="457">
        <f t="shared" si="25"/>
        <v>0</v>
      </c>
      <c r="BA40" s="458"/>
      <c r="BB40" s="455">
        <f t="shared" si="28"/>
        <v>0</v>
      </c>
      <c r="BC40" s="459"/>
      <c r="BD40" s="460"/>
      <c r="BE40" s="460"/>
      <c r="BF40" s="460"/>
      <c r="BG40" s="460"/>
      <c r="BH40" s="460"/>
      <c r="BI40" s="428"/>
      <c r="BJ40" s="201"/>
      <c r="BK40" s="201"/>
      <c r="BL40" s="201"/>
      <c r="BM40" s="201"/>
      <c r="BN40" s="201"/>
      <c r="BO40" s="201"/>
      <c r="BP40" s="201"/>
      <c r="BQ40" s="201"/>
      <c r="BR40" s="201"/>
      <c r="BS40" s="201"/>
      <c r="BT40" s="201"/>
      <c r="BU40" s="201"/>
      <c r="BV40" s="201"/>
      <c r="BW40" s="201"/>
      <c r="BX40" s="201"/>
      <c r="BY40" s="234"/>
      <c r="BZ40" s="234"/>
      <c r="CA40" s="201"/>
      <c r="CB40" s="201"/>
      <c r="CC40" s="201"/>
      <c r="CD40" s="234"/>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row>
    <row r="41" spans="1:302" s="98" customFormat="1" ht="27.65" customHeight="1">
      <c r="A41" s="201"/>
      <c r="B41" s="459"/>
      <c r="C41" s="542"/>
      <c r="D41" s="543"/>
      <c r="E41" s="544" t="s">
        <v>163</v>
      </c>
      <c r="F41" s="545"/>
      <c r="G41" s="459"/>
      <c r="H41" s="459"/>
      <c r="I41" s="459"/>
      <c r="J41" s="459"/>
      <c r="K41" s="459"/>
      <c r="L41" s="546"/>
      <c r="M41" s="547"/>
      <c r="N41" s="547"/>
      <c r="O41" s="548" t="str">
        <f t="shared" si="0"/>
        <v/>
      </c>
      <c r="P41" s="548" t="str">
        <f t="shared" si="1"/>
        <v/>
      </c>
      <c r="Q41" s="548" t="str">
        <f t="shared" si="2"/>
        <v/>
      </c>
      <c r="R41" s="548" t="str">
        <f t="shared" si="3"/>
        <v/>
      </c>
      <c r="S41" s="548" t="str">
        <f t="shared" si="4"/>
        <v/>
      </c>
      <c r="T41" s="548" t="str">
        <f t="shared" si="5"/>
        <v/>
      </c>
      <c r="U41" s="548" t="str">
        <f t="shared" si="6"/>
        <v/>
      </c>
      <c r="V41" s="548" t="str">
        <f t="shared" si="7"/>
        <v/>
      </c>
      <c r="W41" s="548" t="str">
        <f t="shared" si="8"/>
        <v/>
      </c>
      <c r="X41" s="548" t="str">
        <f t="shared" si="9"/>
        <v/>
      </c>
      <c r="Y41" s="548" t="str">
        <f t="shared" si="10"/>
        <v/>
      </c>
      <c r="Z41" s="548" t="str">
        <f t="shared" si="11"/>
        <v/>
      </c>
      <c r="AA41" s="548" t="str">
        <f t="shared" si="12"/>
        <v/>
      </c>
      <c r="AB41" s="548" t="str">
        <f t="shared" si="13"/>
        <v/>
      </c>
      <c r="AC41" s="548" t="str">
        <f t="shared" si="14"/>
        <v/>
      </c>
      <c r="AD41" s="548" t="str">
        <f t="shared" si="15"/>
        <v/>
      </c>
      <c r="AE41" s="549"/>
      <c r="AF41" s="454"/>
      <c r="AG41" s="550"/>
      <c r="AH41" s="551" t="str">
        <f t="shared" si="16"/>
        <v/>
      </c>
      <c r="AI41" s="551" t="str">
        <f t="shared" si="17"/>
        <v/>
      </c>
      <c r="AJ41" s="551" t="str">
        <f t="shared" si="18"/>
        <v/>
      </c>
      <c r="AK41" s="553" t="str">
        <f t="shared" si="19"/>
        <v/>
      </c>
      <c r="AL41" s="460"/>
      <c r="AM41" s="441" t="str">
        <f t="shared" si="31"/>
        <v/>
      </c>
      <c r="AN41" s="441" t="str">
        <f t="shared" si="32"/>
        <v/>
      </c>
      <c r="AO41" s="552"/>
      <c r="AP41" s="552"/>
      <c r="AQ41" s="201"/>
      <c r="AR41" s="428"/>
      <c r="AS41" s="805">
        <f t="shared" si="20"/>
        <v>0</v>
      </c>
      <c r="AT41" s="452">
        <f t="shared" si="21"/>
        <v>0</v>
      </c>
      <c r="AU41" s="754" t="s">
        <v>341</v>
      </c>
      <c r="AV41" s="453">
        <f t="shared" si="22"/>
        <v>0</v>
      </c>
      <c r="AW41" s="454"/>
      <c r="AX41" s="455">
        <f t="shared" si="23"/>
        <v>0</v>
      </c>
      <c r="AY41" s="456">
        <f t="shared" si="24"/>
        <v>0</v>
      </c>
      <c r="AZ41" s="457">
        <f t="shared" si="25"/>
        <v>0</v>
      </c>
      <c r="BA41" s="458"/>
      <c r="BB41" s="455">
        <f t="shared" si="28"/>
        <v>0</v>
      </c>
      <c r="BC41" s="459"/>
      <c r="BD41" s="460"/>
      <c r="BE41" s="460"/>
      <c r="BF41" s="460"/>
      <c r="BG41" s="460"/>
      <c r="BH41" s="460"/>
      <c r="BI41" s="428"/>
      <c r="BJ41" s="201"/>
      <c r="BK41" s="201"/>
      <c r="BL41" s="201"/>
      <c r="BM41" s="201"/>
      <c r="BN41" s="201"/>
      <c r="BO41" s="201"/>
      <c r="BP41" s="201"/>
      <c r="BQ41" s="201"/>
      <c r="BR41" s="201"/>
      <c r="BS41" s="201"/>
      <c r="BT41" s="201"/>
      <c r="BU41" s="201"/>
      <c r="BV41" s="201"/>
      <c r="BW41" s="201"/>
      <c r="BX41" s="201"/>
      <c r="BY41" s="234"/>
      <c r="BZ41" s="234"/>
      <c r="CA41" s="201"/>
      <c r="CB41" s="201"/>
      <c r="CC41" s="201"/>
      <c r="CD41" s="234"/>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1"/>
      <c r="IT41" s="201"/>
      <c r="IU41" s="201"/>
      <c r="IV41" s="201"/>
      <c r="IW41" s="201"/>
      <c r="IX41" s="201"/>
      <c r="IY41" s="201"/>
      <c r="IZ41" s="201"/>
      <c r="JA41" s="201"/>
      <c r="JB41" s="201"/>
      <c r="JC41" s="201"/>
      <c r="JD41" s="201"/>
      <c r="JE41" s="201"/>
      <c r="JF41" s="201"/>
      <c r="JG41" s="201"/>
      <c r="JH41" s="201"/>
      <c r="JI41" s="201"/>
      <c r="JJ41" s="201"/>
      <c r="JK41" s="201"/>
      <c r="JL41" s="201"/>
      <c r="JM41" s="201"/>
      <c r="JN41" s="201"/>
      <c r="JO41" s="201"/>
      <c r="JP41" s="201"/>
      <c r="JQ41" s="201"/>
      <c r="JR41" s="201"/>
      <c r="JS41" s="201"/>
      <c r="JT41" s="201"/>
      <c r="JU41" s="201"/>
      <c r="JV41" s="201"/>
      <c r="JW41" s="201"/>
      <c r="JX41" s="201"/>
      <c r="JY41" s="201"/>
      <c r="JZ41" s="201"/>
      <c r="KA41" s="201"/>
      <c r="KB41" s="201"/>
      <c r="KC41" s="201"/>
      <c r="KD41" s="201"/>
      <c r="KE41" s="201"/>
      <c r="KF41" s="201"/>
      <c r="KG41" s="201"/>
      <c r="KH41" s="201"/>
      <c r="KI41" s="201"/>
      <c r="KJ41" s="201"/>
      <c r="KK41" s="201"/>
      <c r="KL41" s="201"/>
      <c r="KM41" s="201"/>
      <c r="KN41" s="201"/>
      <c r="KO41" s="201"/>
      <c r="KP41" s="201"/>
    </row>
    <row r="42" spans="1:302" s="98" customFormat="1" ht="27.75" customHeight="1">
      <c r="A42" s="201"/>
      <c r="B42" s="459"/>
      <c r="C42" s="542"/>
      <c r="D42" s="543"/>
      <c r="E42" s="544" t="s">
        <v>163</v>
      </c>
      <c r="F42" s="545"/>
      <c r="G42" s="459"/>
      <c r="H42" s="459"/>
      <c r="I42" s="459"/>
      <c r="J42" s="459"/>
      <c r="K42" s="459"/>
      <c r="L42" s="546"/>
      <c r="M42" s="547"/>
      <c r="N42" s="547"/>
      <c r="O42" s="548" t="str">
        <f t="shared" si="0"/>
        <v/>
      </c>
      <c r="P42" s="548" t="str">
        <f t="shared" si="1"/>
        <v/>
      </c>
      <c r="Q42" s="548" t="str">
        <f t="shared" si="2"/>
        <v/>
      </c>
      <c r="R42" s="548" t="str">
        <f t="shared" si="3"/>
        <v/>
      </c>
      <c r="S42" s="548" t="str">
        <f t="shared" si="4"/>
        <v/>
      </c>
      <c r="T42" s="548" t="str">
        <f t="shared" si="5"/>
        <v/>
      </c>
      <c r="U42" s="548" t="str">
        <f t="shared" si="6"/>
        <v/>
      </c>
      <c r="V42" s="548" t="str">
        <f t="shared" si="7"/>
        <v/>
      </c>
      <c r="W42" s="548" t="str">
        <f t="shared" si="8"/>
        <v/>
      </c>
      <c r="X42" s="548" t="str">
        <f t="shared" si="9"/>
        <v/>
      </c>
      <c r="Y42" s="548" t="str">
        <f t="shared" si="10"/>
        <v/>
      </c>
      <c r="Z42" s="548" t="str">
        <f t="shared" si="11"/>
        <v/>
      </c>
      <c r="AA42" s="548" t="str">
        <f t="shared" si="12"/>
        <v/>
      </c>
      <c r="AB42" s="548" t="str">
        <f t="shared" si="13"/>
        <v/>
      </c>
      <c r="AC42" s="548" t="str">
        <f t="shared" si="14"/>
        <v/>
      </c>
      <c r="AD42" s="548" t="str">
        <f t="shared" si="15"/>
        <v/>
      </c>
      <c r="AE42" s="549"/>
      <c r="AF42" s="550"/>
      <c r="AG42" s="550"/>
      <c r="AH42" s="551" t="str">
        <f t="shared" si="16"/>
        <v/>
      </c>
      <c r="AI42" s="551" t="str">
        <f t="shared" si="17"/>
        <v/>
      </c>
      <c r="AJ42" s="551" t="str">
        <f t="shared" si="18"/>
        <v/>
      </c>
      <c r="AK42" s="553" t="str">
        <f t="shared" si="19"/>
        <v/>
      </c>
      <c r="AL42" s="460"/>
      <c r="AM42" s="441" t="str">
        <f t="shared" si="31"/>
        <v/>
      </c>
      <c r="AN42" s="441" t="str">
        <f t="shared" si="32"/>
        <v/>
      </c>
      <c r="AO42" s="552"/>
      <c r="AP42" s="552"/>
      <c r="AQ42" s="201"/>
      <c r="AR42" s="428"/>
      <c r="AS42" s="805">
        <f t="shared" si="20"/>
        <v>0</v>
      </c>
      <c r="AT42" s="452">
        <f t="shared" si="21"/>
        <v>0</v>
      </c>
      <c r="AU42" s="754" t="s">
        <v>341</v>
      </c>
      <c r="AV42" s="453">
        <f t="shared" si="22"/>
        <v>0</v>
      </c>
      <c r="AW42" s="454"/>
      <c r="AX42" s="455">
        <f t="shared" si="23"/>
        <v>0</v>
      </c>
      <c r="AY42" s="456">
        <f t="shared" si="24"/>
        <v>0</v>
      </c>
      <c r="AZ42" s="457">
        <f t="shared" si="25"/>
        <v>0</v>
      </c>
      <c r="BA42" s="458"/>
      <c r="BB42" s="455">
        <f t="shared" si="28"/>
        <v>0</v>
      </c>
      <c r="BC42" s="459"/>
      <c r="BD42" s="460"/>
      <c r="BE42" s="460"/>
      <c r="BF42" s="460"/>
      <c r="BG42" s="460"/>
      <c r="BH42" s="460"/>
      <c r="BI42" s="428"/>
      <c r="BJ42" s="201"/>
      <c r="BK42" s="201"/>
      <c r="BL42" s="201"/>
      <c r="BM42" s="201"/>
      <c r="BN42" s="201"/>
      <c r="BO42" s="201"/>
      <c r="BP42" s="201"/>
      <c r="BQ42" s="201"/>
      <c r="BR42" s="201"/>
      <c r="BS42" s="201"/>
      <c r="BT42" s="201"/>
      <c r="BU42" s="201"/>
      <c r="BV42" s="201"/>
      <c r="BW42" s="201"/>
      <c r="BX42" s="201"/>
      <c r="BY42" s="234"/>
      <c r="BZ42" s="234"/>
      <c r="CA42" s="201"/>
      <c r="CB42" s="201"/>
      <c r="CC42" s="201"/>
      <c r="CD42" s="234"/>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row>
    <row r="43" spans="1:302" s="98" customFormat="1" ht="27.75" customHeight="1">
      <c r="A43" s="201"/>
      <c r="B43" s="459"/>
      <c r="C43" s="542"/>
      <c r="D43" s="543"/>
      <c r="E43" s="544" t="s">
        <v>163</v>
      </c>
      <c r="F43" s="545"/>
      <c r="G43" s="459"/>
      <c r="H43" s="459"/>
      <c r="I43" s="459"/>
      <c r="J43" s="459"/>
      <c r="K43" s="459"/>
      <c r="L43" s="546"/>
      <c r="M43" s="547"/>
      <c r="N43" s="547"/>
      <c r="O43" s="548" t="str">
        <f t="shared" si="0"/>
        <v/>
      </c>
      <c r="P43" s="548" t="str">
        <f t="shared" si="1"/>
        <v/>
      </c>
      <c r="Q43" s="548" t="str">
        <f t="shared" si="2"/>
        <v/>
      </c>
      <c r="R43" s="548" t="str">
        <f t="shared" si="3"/>
        <v/>
      </c>
      <c r="S43" s="548" t="str">
        <f t="shared" si="4"/>
        <v/>
      </c>
      <c r="T43" s="548" t="str">
        <f t="shared" si="5"/>
        <v/>
      </c>
      <c r="U43" s="548" t="str">
        <f t="shared" si="6"/>
        <v/>
      </c>
      <c r="V43" s="548" t="str">
        <f t="shared" si="7"/>
        <v/>
      </c>
      <c r="W43" s="548" t="str">
        <f t="shared" si="8"/>
        <v/>
      </c>
      <c r="X43" s="548" t="str">
        <f t="shared" si="9"/>
        <v/>
      </c>
      <c r="Y43" s="548" t="str">
        <f t="shared" si="10"/>
        <v/>
      </c>
      <c r="Z43" s="548" t="str">
        <f t="shared" si="11"/>
        <v/>
      </c>
      <c r="AA43" s="548" t="str">
        <f t="shared" si="12"/>
        <v/>
      </c>
      <c r="AB43" s="548" t="str">
        <f t="shared" si="13"/>
        <v/>
      </c>
      <c r="AC43" s="548" t="str">
        <f t="shared" si="14"/>
        <v/>
      </c>
      <c r="AD43" s="548" t="str">
        <f t="shared" si="15"/>
        <v/>
      </c>
      <c r="AE43" s="549"/>
      <c r="AF43" s="550"/>
      <c r="AG43" s="550"/>
      <c r="AH43" s="551" t="str">
        <f t="shared" si="16"/>
        <v/>
      </c>
      <c r="AI43" s="551" t="str">
        <f t="shared" si="17"/>
        <v/>
      </c>
      <c r="AJ43" s="551" t="str">
        <f t="shared" si="18"/>
        <v/>
      </c>
      <c r="AK43" s="553" t="str">
        <f t="shared" si="19"/>
        <v/>
      </c>
      <c r="AL43" s="460"/>
      <c r="AM43" s="441" t="str">
        <f t="shared" ref="AM43" si="33">IF(AL43="見学・視察",1,"")</f>
        <v/>
      </c>
      <c r="AN43" s="441" t="str">
        <f t="shared" ref="AN43" si="34">IF(AL43="手土産",1,"")</f>
        <v/>
      </c>
      <c r="AO43" s="552"/>
      <c r="AP43" s="552"/>
      <c r="AQ43" s="201"/>
      <c r="AR43" s="428"/>
      <c r="AS43" s="805">
        <f t="shared" si="20"/>
        <v>0</v>
      </c>
      <c r="AT43" s="452">
        <f t="shared" si="21"/>
        <v>0</v>
      </c>
      <c r="AU43" s="754" t="s">
        <v>341</v>
      </c>
      <c r="AV43" s="453">
        <f t="shared" si="22"/>
        <v>0</v>
      </c>
      <c r="AW43" s="454"/>
      <c r="AX43" s="455">
        <f t="shared" si="23"/>
        <v>0</v>
      </c>
      <c r="AY43" s="456">
        <f t="shared" si="24"/>
        <v>0</v>
      </c>
      <c r="AZ43" s="457">
        <f t="shared" si="25"/>
        <v>0</v>
      </c>
      <c r="BA43" s="458"/>
      <c r="BB43" s="455">
        <f t="shared" si="28"/>
        <v>0</v>
      </c>
      <c r="BC43" s="459"/>
      <c r="BD43" s="460"/>
      <c r="BE43" s="460"/>
      <c r="BF43" s="460"/>
      <c r="BG43" s="460"/>
      <c r="BH43" s="460"/>
      <c r="BI43" s="428"/>
      <c r="BJ43" s="201"/>
      <c r="BK43" s="201"/>
      <c r="BL43" s="201"/>
      <c r="BM43" s="201"/>
      <c r="BN43" s="201"/>
      <c r="BO43" s="201"/>
      <c r="BP43" s="201"/>
      <c r="BQ43" s="201"/>
      <c r="BR43" s="201"/>
      <c r="BS43" s="201"/>
      <c r="BT43" s="201"/>
      <c r="BU43" s="201"/>
      <c r="BV43" s="201"/>
      <c r="BW43" s="201"/>
      <c r="BX43" s="201"/>
      <c r="BY43" s="234"/>
      <c r="BZ43" s="234"/>
      <c r="CA43" s="201"/>
      <c r="CB43" s="201"/>
      <c r="CC43" s="201"/>
      <c r="CD43" s="234"/>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row>
    <row r="44" spans="1:302" s="98" customFormat="1" ht="27.75" customHeight="1">
      <c r="A44" s="201"/>
      <c r="B44" s="459"/>
      <c r="C44" s="542"/>
      <c r="D44" s="543"/>
      <c r="E44" s="544" t="s">
        <v>163</v>
      </c>
      <c r="F44" s="545"/>
      <c r="G44" s="459"/>
      <c r="H44" s="459"/>
      <c r="I44" s="459"/>
      <c r="J44" s="459"/>
      <c r="K44" s="459"/>
      <c r="L44" s="546"/>
      <c r="M44" s="547"/>
      <c r="N44" s="547"/>
      <c r="O44" s="548" t="str">
        <f t="shared" si="0"/>
        <v/>
      </c>
      <c r="P44" s="548" t="str">
        <f t="shared" si="1"/>
        <v/>
      </c>
      <c r="Q44" s="548" t="str">
        <f t="shared" si="2"/>
        <v/>
      </c>
      <c r="R44" s="548" t="str">
        <f t="shared" si="3"/>
        <v/>
      </c>
      <c r="S44" s="548" t="str">
        <f t="shared" si="4"/>
        <v/>
      </c>
      <c r="T44" s="548" t="str">
        <f t="shared" si="5"/>
        <v/>
      </c>
      <c r="U44" s="548" t="str">
        <f t="shared" si="6"/>
        <v/>
      </c>
      <c r="V44" s="548" t="str">
        <f t="shared" si="7"/>
        <v/>
      </c>
      <c r="W44" s="548" t="str">
        <f t="shared" si="8"/>
        <v/>
      </c>
      <c r="X44" s="548" t="str">
        <f t="shared" si="9"/>
        <v/>
      </c>
      <c r="Y44" s="548" t="str">
        <f t="shared" si="10"/>
        <v/>
      </c>
      <c r="Z44" s="548" t="str">
        <f t="shared" si="11"/>
        <v/>
      </c>
      <c r="AA44" s="548" t="str">
        <f t="shared" si="12"/>
        <v/>
      </c>
      <c r="AB44" s="548" t="str">
        <f t="shared" si="13"/>
        <v/>
      </c>
      <c r="AC44" s="548" t="str">
        <f t="shared" si="14"/>
        <v/>
      </c>
      <c r="AD44" s="548" t="str">
        <f t="shared" si="15"/>
        <v/>
      </c>
      <c r="AE44" s="549"/>
      <c r="AF44" s="454"/>
      <c r="AG44" s="550"/>
      <c r="AH44" s="551" t="str">
        <f t="shared" si="16"/>
        <v/>
      </c>
      <c r="AI44" s="551" t="str">
        <f t="shared" si="17"/>
        <v/>
      </c>
      <c r="AJ44" s="551" t="str">
        <f t="shared" si="18"/>
        <v/>
      </c>
      <c r="AK44" s="553" t="str">
        <f t="shared" si="19"/>
        <v/>
      </c>
      <c r="AL44" s="460"/>
      <c r="AM44" s="441" t="str">
        <f t="shared" si="31"/>
        <v/>
      </c>
      <c r="AN44" s="441" t="str">
        <f t="shared" si="32"/>
        <v/>
      </c>
      <c r="AO44" s="552"/>
      <c r="AP44" s="552"/>
      <c r="AQ44" s="201"/>
      <c r="AR44" s="428"/>
      <c r="AS44" s="805">
        <f t="shared" si="20"/>
        <v>0</v>
      </c>
      <c r="AT44" s="452">
        <f t="shared" si="21"/>
        <v>0</v>
      </c>
      <c r="AU44" s="754" t="s">
        <v>341</v>
      </c>
      <c r="AV44" s="453">
        <f t="shared" si="22"/>
        <v>0</v>
      </c>
      <c r="AW44" s="454"/>
      <c r="AX44" s="455">
        <f t="shared" si="23"/>
        <v>0</v>
      </c>
      <c r="AY44" s="456">
        <f t="shared" si="24"/>
        <v>0</v>
      </c>
      <c r="AZ44" s="457">
        <f t="shared" si="25"/>
        <v>0</v>
      </c>
      <c r="BA44" s="458"/>
      <c r="BB44" s="455">
        <f t="shared" si="28"/>
        <v>0</v>
      </c>
      <c r="BC44" s="459"/>
      <c r="BD44" s="460"/>
      <c r="BE44" s="460"/>
      <c r="BF44" s="460"/>
      <c r="BG44" s="460"/>
      <c r="BH44" s="460"/>
      <c r="BI44" s="428"/>
      <c r="BJ44" s="201"/>
      <c r="BK44" s="201"/>
      <c r="BL44" s="201"/>
      <c r="BM44" s="201"/>
      <c r="BN44" s="201"/>
      <c r="BO44" s="201"/>
      <c r="BP44" s="201"/>
      <c r="BQ44" s="201"/>
      <c r="BR44" s="201"/>
      <c r="BS44" s="201"/>
      <c r="BT44" s="201"/>
      <c r="BU44" s="201"/>
      <c r="BV44" s="201"/>
      <c r="BW44" s="201"/>
      <c r="BX44" s="201"/>
      <c r="BY44" s="234"/>
      <c r="BZ44" s="234"/>
      <c r="CA44" s="201"/>
      <c r="CB44" s="201"/>
      <c r="CC44" s="201"/>
      <c r="CD44" s="234"/>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row>
    <row r="45" spans="1:302" s="98" customFormat="1" ht="27.75" customHeight="1">
      <c r="A45" s="201"/>
      <c r="B45" s="459"/>
      <c r="C45" s="542"/>
      <c r="D45" s="543"/>
      <c r="E45" s="544" t="s">
        <v>163</v>
      </c>
      <c r="F45" s="545"/>
      <c r="G45" s="459"/>
      <c r="H45" s="459"/>
      <c r="I45" s="459"/>
      <c r="J45" s="459"/>
      <c r="K45" s="459"/>
      <c r="L45" s="546"/>
      <c r="M45" s="547"/>
      <c r="N45" s="547"/>
      <c r="O45" s="548" t="str">
        <f t="shared" si="0"/>
        <v/>
      </c>
      <c r="P45" s="548"/>
      <c r="Q45" s="548" t="str">
        <f t="shared" si="2"/>
        <v/>
      </c>
      <c r="R45" s="548" t="str">
        <f t="shared" si="3"/>
        <v/>
      </c>
      <c r="S45" s="548"/>
      <c r="T45" s="548"/>
      <c r="U45" s="548" t="str">
        <f t="shared" si="6"/>
        <v/>
      </c>
      <c r="V45" s="548" t="str">
        <f t="shared" si="7"/>
        <v/>
      </c>
      <c r="W45" s="548"/>
      <c r="X45" s="548"/>
      <c r="Y45" s="548" t="str">
        <f t="shared" si="10"/>
        <v/>
      </c>
      <c r="Z45" s="548" t="str">
        <f t="shared" si="11"/>
        <v/>
      </c>
      <c r="AA45" s="548"/>
      <c r="AB45" s="548"/>
      <c r="AC45" s="548" t="str">
        <f t="shared" si="14"/>
        <v/>
      </c>
      <c r="AD45" s="548" t="str">
        <f t="shared" si="15"/>
        <v/>
      </c>
      <c r="AE45" s="549"/>
      <c r="AF45" s="454"/>
      <c r="AG45" s="550"/>
      <c r="AH45" s="551" t="str">
        <f t="shared" ref="AH45:AH108" si="35">IF(AND(IF($AF45="日",$AG45="")),IF($D45="","",TIME(HOUR($F45-$D45),ROUNDUP(MINUTE($F45-$D45)/30,0)*30,0)*24),"")</f>
        <v/>
      </c>
      <c r="AI45" s="551" t="str">
        <f t="shared" ref="AI45:AI108" si="36">IF(AND(IF($AF45="日",$AG45="●")),IF($D45="","",TIME(HOUR($F45-$D45),ROUNDUP(MINUTE($F45-$D45)/30,0)*30,0)*24),"")</f>
        <v/>
      </c>
      <c r="AJ45" s="551" t="str">
        <f t="shared" ref="AJ45:AJ108" si="37">IF(AND(IF($AF45="外",$AG45="")),IF($D45="","",TIME(HOUR($F45-$D45),ROUNDUP(MINUTE($F45-$D45)/30,0)*30,0)*24),"")</f>
        <v/>
      </c>
      <c r="AK45" s="553" t="str">
        <f t="shared" ref="AK45:AK108" si="38">IF(AND(IF($AF45="外",$AG45="●")),IF($D45="","",TIME(HOUR($F45-$D45),ROUNDUP(MINUTE($F45-$D45)/30,0)*30,0)*24),"")</f>
        <v/>
      </c>
      <c r="AL45" s="460"/>
      <c r="AM45" s="441"/>
      <c r="AN45" s="441"/>
      <c r="AO45" s="552"/>
      <c r="AP45" s="552"/>
      <c r="AQ45" s="201"/>
      <c r="AR45" s="428"/>
      <c r="AS45" s="805">
        <f t="shared" si="20"/>
        <v>0</v>
      </c>
      <c r="AT45" s="452">
        <f t="shared" si="21"/>
        <v>0</v>
      </c>
      <c r="AU45" s="754" t="s">
        <v>341</v>
      </c>
      <c r="AV45" s="453">
        <f t="shared" si="22"/>
        <v>0</v>
      </c>
      <c r="AW45" s="454"/>
      <c r="AX45" s="455">
        <f t="shared" si="23"/>
        <v>0</v>
      </c>
      <c r="AY45" s="456">
        <f t="shared" si="24"/>
        <v>0</v>
      </c>
      <c r="AZ45" s="457">
        <f t="shared" si="25"/>
        <v>0</v>
      </c>
      <c r="BA45" s="458"/>
      <c r="BB45" s="455">
        <f t="shared" si="28"/>
        <v>0</v>
      </c>
      <c r="BC45" s="459"/>
      <c r="BD45" s="460"/>
      <c r="BE45" s="460"/>
      <c r="BF45" s="460"/>
      <c r="BG45" s="460"/>
      <c r="BH45" s="460"/>
      <c r="BI45" s="428"/>
      <c r="BJ45" s="201"/>
      <c r="BK45" s="201"/>
      <c r="BL45" s="201"/>
      <c r="BM45" s="201"/>
      <c r="BN45" s="201"/>
      <c r="BO45" s="201"/>
      <c r="BP45" s="201"/>
      <c r="BQ45" s="201"/>
      <c r="BR45" s="201"/>
      <c r="BS45" s="201"/>
      <c r="BT45" s="201"/>
      <c r="BU45" s="201"/>
      <c r="BV45" s="201"/>
      <c r="BW45" s="201"/>
      <c r="BX45" s="201"/>
      <c r="BY45" s="234"/>
      <c r="BZ45" s="234"/>
      <c r="CA45" s="201"/>
      <c r="CB45" s="201"/>
      <c r="CC45" s="201"/>
      <c r="CD45" s="234"/>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row>
    <row r="46" spans="1:302" s="98" customFormat="1" ht="27.75" customHeight="1">
      <c r="A46" s="201"/>
      <c r="B46" s="459"/>
      <c r="C46" s="542"/>
      <c r="D46" s="543"/>
      <c r="E46" s="544" t="s">
        <v>163</v>
      </c>
      <c r="F46" s="545"/>
      <c r="G46" s="459"/>
      <c r="H46" s="459"/>
      <c r="I46" s="459"/>
      <c r="J46" s="459"/>
      <c r="K46" s="459"/>
      <c r="L46" s="546"/>
      <c r="M46" s="547"/>
      <c r="N46" s="547"/>
      <c r="O46" s="548" t="str">
        <f t="shared" si="0"/>
        <v/>
      </c>
      <c r="P46" s="548" t="str">
        <f t="shared" ref="P46:P77" si="39">IF($L46="講師(個人)",(IF(AND($J46="日本語",$K46="サブ"),IF($D46="","",TIME(HOUR($F46-$D46),ROUNDUP(MINUTE($F46-$D46)/30,0)*30,0)*24),"")),"")</f>
        <v/>
      </c>
      <c r="Q46" s="548" t="str">
        <f t="shared" si="2"/>
        <v/>
      </c>
      <c r="R46" s="548" t="str">
        <f t="shared" si="3"/>
        <v/>
      </c>
      <c r="S46" s="548" t="str">
        <f t="shared" ref="S46:S77" si="40">IF($L46="講師(法人)",(IF(AND($J46="日本語",$K46=""),IF($D46="","",TIME(HOUR($F46-$D46),ROUNDUP(MINUTE($F46-$D46)/30,0)*30,0)*24),"")),"")</f>
        <v/>
      </c>
      <c r="T46" s="548" t="str">
        <f t="shared" ref="T46:T77" si="41">IF($L46="講師(法人)",(IF(AND($J46="日本語",$K46="サブ"),IF($D46="","",TIME(HOUR($F46-$D46),ROUNDUP(MINUTE($F46-$D46)/30,0)*30,0)*24),"")),"")</f>
        <v/>
      </c>
      <c r="U46" s="548" t="str">
        <f t="shared" si="6"/>
        <v/>
      </c>
      <c r="V46" s="548" t="str">
        <f t="shared" si="7"/>
        <v/>
      </c>
      <c r="W46" s="548" t="str">
        <f t="shared" ref="W46:W77" si="42">IF($L46="検討会等参加(個人)",(IF(AND($J46="日本語",$K46=""),IF($D46="","",TIME(HOUR($F46-$D46),ROUNDUP(MINUTE($F46-$D46)/30,0)*30,0)*24),"")),"")</f>
        <v/>
      </c>
      <c r="X46" s="548" t="str">
        <f t="shared" ref="X46:X77" si="43">IF($L46="検討会等参加(個人)",(IF(AND($J46="日本語",$K46="サブ"),IF($D46="","",TIME(HOUR($F46-$D46),ROUNDUP(MINUTE($F46-$D46)/30,0)*30,0)*24),"")),"")</f>
        <v/>
      </c>
      <c r="Y46" s="548" t="str">
        <f t="shared" si="10"/>
        <v/>
      </c>
      <c r="Z46" s="548" t="str">
        <f t="shared" si="11"/>
        <v/>
      </c>
      <c r="AA46" s="548" t="str">
        <f t="shared" ref="AA46:AA77" si="44">IF($L46="検討会等参加(法人)",(IF(AND($J46="日本語",$K46=""),IF($D46="","",TIME(HOUR($F46-$D46),ROUNDUP(MINUTE($F46-$D46)/30,0)*30,0)*24),"")),"")</f>
        <v/>
      </c>
      <c r="AB46" s="548" t="str">
        <f t="shared" ref="AB46:AB77" si="45">IF($L46="検討会等参加(法人)",(IF(AND($J46="日本語",$K46="サブ"),IF($D46="","",TIME(HOUR($F46-$D46),ROUNDUP(MINUTE($F46-$D46)/30,0)*30,0)*24),"")),"")</f>
        <v/>
      </c>
      <c r="AC46" s="548" t="str">
        <f t="shared" si="14"/>
        <v/>
      </c>
      <c r="AD46" s="548" t="str">
        <f t="shared" si="15"/>
        <v/>
      </c>
      <c r="AE46" s="549"/>
      <c r="AF46" s="550"/>
      <c r="AG46" s="550"/>
      <c r="AH46" s="551" t="str">
        <f t="shared" si="35"/>
        <v/>
      </c>
      <c r="AI46" s="551" t="str">
        <f t="shared" si="36"/>
        <v/>
      </c>
      <c r="AJ46" s="551" t="str">
        <f t="shared" si="37"/>
        <v/>
      </c>
      <c r="AK46" s="553" t="str">
        <f t="shared" si="38"/>
        <v/>
      </c>
      <c r="AL46" s="460"/>
      <c r="AM46" s="441" t="str">
        <f t="shared" si="31"/>
        <v/>
      </c>
      <c r="AN46" s="441" t="str">
        <f t="shared" si="32"/>
        <v/>
      </c>
      <c r="AO46" s="552"/>
      <c r="AP46" s="552"/>
      <c r="AQ46" s="201"/>
      <c r="AR46" s="428"/>
      <c r="AS46" s="805">
        <f t="shared" si="20"/>
        <v>0</v>
      </c>
      <c r="AT46" s="452">
        <f t="shared" si="21"/>
        <v>0</v>
      </c>
      <c r="AU46" s="754" t="s">
        <v>341</v>
      </c>
      <c r="AV46" s="453">
        <f t="shared" si="22"/>
        <v>0</v>
      </c>
      <c r="AW46" s="454"/>
      <c r="AX46" s="455">
        <f t="shared" si="23"/>
        <v>0</v>
      </c>
      <c r="AY46" s="456">
        <f t="shared" si="24"/>
        <v>0</v>
      </c>
      <c r="AZ46" s="457">
        <f t="shared" si="25"/>
        <v>0</v>
      </c>
      <c r="BA46" s="458"/>
      <c r="BB46" s="455">
        <f t="shared" si="28"/>
        <v>0</v>
      </c>
      <c r="BC46" s="459"/>
      <c r="BD46" s="460"/>
      <c r="BE46" s="460"/>
      <c r="BF46" s="460"/>
      <c r="BG46" s="460"/>
      <c r="BH46" s="460"/>
      <c r="BI46" s="428"/>
      <c r="BJ46" s="201"/>
      <c r="BK46" s="201"/>
      <c r="BL46" s="201"/>
      <c r="BM46" s="201"/>
      <c r="BN46" s="201"/>
      <c r="BO46" s="201"/>
      <c r="BP46" s="201"/>
      <c r="BQ46" s="201"/>
      <c r="BR46" s="201"/>
      <c r="BS46" s="201"/>
      <c r="BT46" s="201"/>
      <c r="BU46" s="201"/>
      <c r="BV46" s="201"/>
      <c r="BW46" s="201"/>
      <c r="BX46" s="201"/>
      <c r="BY46" s="234"/>
      <c r="BZ46" s="234"/>
      <c r="CA46" s="201"/>
      <c r="CB46" s="201"/>
      <c r="CC46" s="201"/>
      <c r="CD46" s="234"/>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201"/>
      <c r="IQ46" s="201"/>
      <c r="IR46" s="201"/>
      <c r="IS46" s="201"/>
      <c r="IT46" s="201"/>
      <c r="IU46" s="201"/>
      <c r="IV46" s="201"/>
      <c r="IW46" s="201"/>
      <c r="IX46" s="201"/>
      <c r="IY46" s="201"/>
      <c r="IZ46" s="201"/>
      <c r="JA46" s="201"/>
      <c r="JB46" s="201"/>
      <c r="JC46" s="201"/>
      <c r="JD46" s="201"/>
      <c r="JE46" s="201"/>
      <c r="JF46" s="201"/>
      <c r="JG46" s="201"/>
      <c r="JH46" s="201"/>
      <c r="JI46" s="201"/>
      <c r="JJ46" s="201"/>
      <c r="JK46" s="201"/>
      <c r="JL46" s="201"/>
      <c r="JM46" s="201"/>
      <c r="JN46" s="201"/>
      <c r="JO46" s="201"/>
      <c r="JP46" s="201"/>
      <c r="JQ46" s="201"/>
      <c r="JR46" s="201"/>
      <c r="JS46" s="201"/>
      <c r="JT46" s="201"/>
      <c r="JU46" s="201"/>
      <c r="JV46" s="201"/>
      <c r="JW46" s="201"/>
      <c r="JX46" s="201"/>
      <c r="JY46" s="201"/>
      <c r="JZ46" s="201"/>
      <c r="KA46" s="201"/>
      <c r="KB46" s="201"/>
      <c r="KC46" s="201"/>
      <c r="KD46" s="201"/>
      <c r="KE46" s="201"/>
      <c r="KF46" s="201"/>
      <c r="KG46" s="201"/>
      <c r="KH46" s="201"/>
      <c r="KI46" s="201"/>
      <c r="KJ46" s="201"/>
      <c r="KK46" s="201"/>
      <c r="KL46" s="201"/>
      <c r="KM46" s="201"/>
      <c r="KN46" s="201"/>
      <c r="KO46" s="201"/>
      <c r="KP46" s="201"/>
    </row>
    <row r="47" spans="1:302" s="98" customFormat="1" ht="27.75" customHeight="1">
      <c r="A47" s="201"/>
      <c r="B47" s="459"/>
      <c r="C47" s="542"/>
      <c r="D47" s="543"/>
      <c r="E47" s="544" t="s">
        <v>163</v>
      </c>
      <c r="F47" s="545"/>
      <c r="G47" s="459"/>
      <c r="H47" s="459"/>
      <c r="I47" s="459"/>
      <c r="J47" s="459"/>
      <c r="K47" s="459"/>
      <c r="L47" s="546"/>
      <c r="M47" s="547"/>
      <c r="N47" s="547"/>
      <c r="O47" s="548" t="str">
        <f t="shared" si="0"/>
        <v/>
      </c>
      <c r="P47" s="548" t="str">
        <f t="shared" si="39"/>
        <v/>
      </c>
      <c r="Q47" s="548" t="str">
        <f t="shared" si="2"/>
        <v/>
      </c>
      <c r="R47" s="548" t="str">
        <f t="shared" si="3"/>
        <v/>
      </c>
      <c r="S47" s="548" t="str">
        <f t="shared" si="40"/>
        <v/>
      </c>
      <c r="T47" s="548" t="str">
        <f t="shared" si="41"/>
        <v/>
      </c>
      <c r="U47" s="548" t="str">
        <f t="shared" si="6"/>
        <v/>
      </c>
      <c r="V47" s="548" t="str">
        <f t="shared" si="7"/>
        <v/>
      </c>
      <c r="W47" s="548" t="str">
        <f t="shared" si="42"/>
        <v/>
      </c>
      <c r="X47" s="548" t="str">
        <f t="shared" si="43"/>
        <v/>
      </c>
      <c r="Y47" s="548" t="str">
        <f t="shared" si="10"/>
        <v/>
      </c>
      <c r="Z47" s="548" t="str">
        <f t="shared" si="11"/>
        <v/>
      </c>
      <c r="AA47" s="548" t="str">
        <f t="shared" si="44"/>
        <v/>
      </c>
      <c r="AB47" s="548" t="str">
        <f t="shared" si="45"/>
        <v/>
      </c>
      <c r="AC47" s="548" t="str">
        <f t="shared" si="14"/>
        <v/>
      </c>
      <c r="AD47" s="548" t="str">
        <f t="shared" si="15"/>
        <v/>
      </c>
      <c r="AE47" s="549"/>
      <c r="AF47" s="454"/>
      <c r="AG47" s="550"/>
      <c r="AH47" s="551" t="str">
        <f t="shared" si="35"/>
        <v/>
      </c>
      <c r="AI47" s="551" t="str">
        <f t="shared" si="36"/>
        <v/>
      </c>
      <c r="AJ47" s="551" t="str">
        <f t="shared" si="37"/>
        <v/>
      </c>
      <c r="AK47" s="553" t="str">
        <f t="shared" si="38"/>
        <v/>
      </c>
      <c r="AL47" s="460"/>
      <c r="AM47" s="441" t="str">
        <f t="shared" si="31"/>
        <v/>
      </c>
      <c r="AN47" s="441" t="str">
        <f t="shared" si="32"/>
        <v/>
      </c>
      <c r="AO47" s="552"/>
      <c r="AP47" s="552"/>
      <c r="AQ47" s="201"/>
      <c r="AR47" s="428"/>
      <c r="AS47" s="805">
        <f t="shared" si="20"/>
        <v>0</v>
      </c>
      <c r="AT47" s="452">
        <f t="shared" si="21"/>
        <v>0</v>
      </c>
      <c r="AU47" s="754" t="s">
        <v>341</v>
      </c>
      <c r="AV47" s="453">
        <f t="shared" si="22"/>
        <v>0</v>
      </c>
      <c r="AW47" s="454"/>
      <c r="AX47" s="455">
        <f t="shared" si="23"/>
        <v>0</v>
      </c>
      <c r="AY47" s="456">
        <f t="shared" si="24"/>
        <v>0</v>
      </c>
      <c r="AZ47" s="457">
        <f t="shared" si="25"/>
        <v>0</v>
      </c>
      <c r="BA47" s="458"/>
      <c r="BB47" s="455">
        <f t="shared" si="28"/>
        <v>0</v>
      </c>
      <c r="BC47" s="459"/>
      <c r="BD47" s="460"/>
      <c r="BE47" s="460"/>
      <c r="BF47" s="460"/>
      <c r="BG47" s="460"/>
      <c r="BH47" s="460"/>
      <c r="BI47" s="428"/>
      <c r="BJ47" s="201"/>
      <c r="BK47" s="201"/>
      <c r="BL47" s="201"/>
      <c r="BM47" s="201"/>
      <c r="BN47" s="201"/>
      <c r="BO47" s="201"/>
      <c r="BP47" s="201"/>
      <c r="BQ47" s="201"/>
      <c r="BR47" s="201"/>
      <c r="BS47" s="201"/>
      <c r="BT47" s="201"/>
      <c r="BU47" s="201"/>
      <c r="BV47" s="201"/>
      <c r="BW47" s="201"/>
      <c r="BX47" s="201"/>
      <c r="BY47" s="234"/>
      <c r="BZ47" s="234"/>
      <c r="CA47" s="201"/>
      <c r="CB47" s="201"/>
      <c r="CC47" s="201"/>
      <c r="CD47" s="234"/>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201"/>
      <c r="GI47" s="201"/>
      <c r="GJ47" s="201"/>
      <c r="GK47" s="201"/>
      <c r="GL47" s="201"/>
      <c r="GM47" s="201"/>
      <c r="GN47" s="201"/>
      <c r="GO47" s="201"/>
      <c r="GP47" s="201"/>
      <c r="GQ47" s="201"/>
      <c r="GR47" s="201"/>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c r="IC47" s="201"/>
      <c r="ID47" s="201"/>
      <c r="IE47" s="201"/>
      <c r="IF47" s="201"/>
      <c r="IG47" s="201"/>
      <c r="IH47" s="201"/>
      <c r="II47" s="201"/>
      <c r="IJ47" s="201"/>
      <c r="IK47" s="201"/>
      <c r="IL47" s="201"/>
      <c r="IM47" s="201"/>
      <c r="IN47" s="201"/>
      <c r="IO47" s="201"/>
      <c r="IP47" s="201"/>
      <c r="IQ47" s="201"/>
      <c r="IR47" s="201"/>
      <c r="IS47" s="201"/>
      <c r="IT47" s="201"/>
      <c r="IU47" s="201"/>
      <c r="IV47" s="201"/>
      <c r="IW47" s="201"/>
      <c r="IX47" s="201"/>
      <c r="IY47" s="201"/>
      <c r="IZ47" s="201"/>
      <c r="JA47" s="201"/>
      <c r="JB47" s="201"/>
      <c r="JC47" s="201"/>
      <c r="JD47" s="201"/>
      <c r="JE47" s="201"/>
      <c r="JF47" s="201"/>
      <c r="JG47" s="201"/>
      <c r="JH47" s="201"/>
      <c r="JI47" s="201"/>
      <c r="JJ47" s="201"/>
      <c r="JK47" s="201"/>
      <c r="JL47" s="201"/>
      <c r="JM47" s="201"/>
      <c r="JN47" s="201"/>
      <c r="JO47" s="201"/>
      <c r="JP47" s="201"/>
      <c r="JQ47" s="201"/>
      <c r="JR47" s="201"/>
      <c r="JS47" s="201"/>
      <c r="JT47" s="201"/>
      <c r="JU47" s="201"/>
      <c r="JV47" s="201"/>
      <c r="JW47" s="201"/>
      <c r="JX47" s="201"/>
      <c r="JY47" s="201"/>
      <c r="JZ47" s="201"/>
      <c r="KA47" s="201"/>
      <c r="KB47" s="201"/>
      <c r="KC47" s="201"/>
      <c r="KD47" s="201"/>
      <c r="KE47" s="201"/>
      <c r="KF47" s="201"/>
      <c r="KG47" s="201"/>
      <c r="KH47" s="201"/>
      <c r="KI47" s="201"/>
      <c r="KJ47" s="201"/>
      <c r="KK47" s="201"/>
      <c r="KL47" s="201"/>
      <c r="KM47" s="201"/>
      <c r="KN47" s="201"/>
      <c r="KO47" s="201"/>
      <c r="KP47" s="201"/>
    </row>
    <row r="48" spans="1:302" s="98" customFormat="1" ht="27.75" customHeight="1">
      <c r="A48" s="201"/>
      <c r="B48" s="459"/>
      <c r="C48" s="542"/>
      <c r="D48" s="543"/>
      <c r="E48" s="544" t="s">
        <v>163</v>
      </c>
      <c r="F48" s="545"/>
      <c r="G48" s="459"/>
      <c r="H48" s="459"/>
      <c r="I48" s="459"/>
      <c r="J48" s="459"/>
      <c r="K48" s="459"/>
      <c r="L48" s="546"/>
      <c r="M48" s="547"/>
      <c r="N48" s="547"/>
      <c r="O48" s="548" t="str">
        <f t="shared" si="0"/>
        <v/>
      </c>
      <c r="P48" s="548" t="str">
        <f t="shared" si="39"/>
        <v/>
      </c>
      <c r="Q48" s="548" t="str">
        <f t="shared" si="2"/>
        <v/>
      </c>
      <c r="R48" s="548" t="str">
        <f t="shared" si="3"/>
        <v/>
      </c>
      <c r="S48" s="548" t="str">
        <f t="shared" si="40"/>
        <v/>
      </c>
      <c r="T48" s="548" t="str">
        <f t="shared" si="41"/>
        <v/>
      </c>
      <c r="U48" s="548" t="str">
        <f t="shared" si="6"/>
        <v/>
      </c>
      <c r="V48" s="548" t="str">
        <f t="shared" si="7"/>
        <v/>
      </c>
      <c r="W48" s="548" t="str">
        <f t="shared" si="42"/>
        <v/>
      </c>
      <c r="X48" s="548" t="str">
        <f t="shared" si="43"/>
        <v/>
      </c>
      <c r="Y48" s="548" t="str">
        <f t="shared" si="10"/>
        <v/>
      </c>
      <c r="Z48" s="548" t="str">
        <f t="shared" si="11"/>
        <v/>
      </c>
      <c r="AA48" s="548" t="str">
        <f t="shared" si="44"/>
        <v/>
      </c>
      <c r="AB48" s="548" t="str">
        <f t="shared" si="45"/>
        <v/>
      </c>
      <c r="AC48" s="548" t="str">
        <f t="shared" si="14"/>
        <v/>
      </c>
      <c r="AD48" s="548" t="str">
        <f t="shared" si="15"/>
        <v/>
      </c>
      <c r="AE48" s="549"/>
      <c r="AF48" s="454"/>
      <c r="AG48" s="550"/>
      <c r="AH48" s="551" t="str">
        <f t="shared" si="35"/>
        <v/>
      </c>
      <c r="AI48" s="551" t="str">
        <f t="shared" si="36"/>
        <v/>
      </c>
      <c r="AJ48" s="551" t="str">
        <f t="shared" si="37"/>
        <v/>
      </c>
      <c r="AK48" s="553" t="str">
        <f t="shared" si="38"/>
        <v/>
      </c>
      <c r="AL48" s="460"/>
      <c r="AM48" s="441" t="str">
        <f t="shared" ref="AM48" si="46">IF(AL48="見学・視察",1,"")</f>
        <v/>
      </c>
      <c r="AN48" s="441" t="str">
        <f t="shared" ref="AN48" si="47">IF(AL48="手土産",1,"")</f>
        <v/>
      </c>
      <c r="AO48" s="552"/>
      <c r="AP48" s="552"/>
      <c r="AQ48" s="201"/>
      <c r="AR48" s="428"/>
      <c r="AS48" s="805">
        <f t="shared" si="20"/>
        <v>0</v>
      </c>
      <c r="AT48" s="452">
        <f t="shared" si="21"/>
        <v>0</v>
      </c>
      <c r="AU48" s="754" t="s">
        <v>341</v>
      </c>
      <c r="AV48" s="453">
        <f t="shared" si="22"/>
        <v>0</v>
      </c>
      <c r="AW48" s="454"/>
      <c r="AX48" s="455">
        <f t="shared" si="23"/>
        <v>0</v>
      </c>
      <c r="AY48" s="456">
        <f t="shared" si="24"/>
        <v>0</v>
      </c>
      <c r="AZ48" s="457">
        <f t="shared" si="25"/>
        <v>0</v>
      </c>
      <c r="BA48" s="458"/>
      <c r="BB48" s="455">
        <f t="shared" si="28"/>
        <v>0</v>
      </c>
      <c r="BC48" s="459"/>
      <c r="BD48" s="460"/>
      <c r="BE48" s="460"/>
      <c r="BF48" s="460"/>
      <c r="BG48" s="460"/>
      <c r="BH48" s="460"/>
      <c r="BI48" s="428"/>
      <c r="BJ48" s="201"/>
      <c r="BK48" s="201"/>
      <c r="BL48" s="201"/>
      <c r="BM48" s="201"/>
      <c r="BN48" s="201"/>
      <c r="BO48" s="201"/>
      <c r="BP48" s="201"/>
      <c r="BQ48" s="201"/>
      <c r="BR48" s="201"/>
      <c r="BS48" s="201"/>
      <c r="BT48" s="201"/>
      <c r="BU48" s="201"/>
      <c r="BV48" s="201"/>
      <c r="BW48" s="201"/>
      <c r="BX48" s="201"/>
      <c r="BY48" s="234"/>
      <c r="BZ48" s="234"/>
      <c r="CA48" s="201"/>
      <c r="CB48" s="201"/>
      <c r="CC48" s="201"/>
      <c r="CD48" s="234"/>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c r="FI48" s="201"/>
      <c r="FJ48" s="201"/>
      <c r="FK48" s="201"/>
      <c r="FL48" s="201"/>
      <c r="FM48" s="201"/>
      <c r="FN48" s="201"/>
      <c r="FO48" s="201"/>
      <c r="FP48" s="201"/>
      <c r="FQ48" s="201"/>
      <c r="FR48" s="201"/>
      <c r="FS48" s="201"/>
      <c r="FT48" s="201"/>
      <c r="FU48" s="201"/>
      <c r="FV48" s="201"/>
      <c r="FW48" s="201"/>
      <c r="FX48" s="201"/>
      <c r="FY48" s="201"/>
      <c r="FZ48" s="201"/>
      <c r="GA48" s="201"/>
      <c r="GB48" s="201"/>
      <c r="GC48" s="201"/>
      <c r="GD48" s="201"/>
      <c r="GE48" s="201"/>
      <c r="GF48" s="201"/>
      <c r="GG48" s="201"/>
      <c r="GH48" s="201"/>
      <c r="GI48" s="201"/>
      <c r="GJ48" s="201"/>
      <c r="GK48" s="201"/>
      <c r="GL48" s="201"/>
      <c r="GM48" s="201"/>
      <c r="GN48" s="201"/>
      <c r="GO48" s="201"/>
      <c r="GP48" s="201"/>
      <c r="GQ48" s="201"/>
      <c r="GR48" s="201"/>
      <c r="GS48" s="201"/>
      <c r="GT48" s="201"/>
      <c r="GU48" s="201"/>
      <c r="GV48" s="201"/>
      <c r="GW48" s="201"/>
      <c r="GX48" s="201"/>
      <c r="GY48" s="201"/>
      <c r="GZ48" s="201"/>
      <c r="HA48" s="201"/>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c r="HY48" s="201"/>
      <c r="HZ48" s="201"/>
      <c r="IA48" s="201"/>
      <c r="IB48" s="201"/>
      <c r="IC48" s="201"/>
      <c r="ID48" s="201"/>
      <c r="IE48" s="201"/>
      <c r="IF48" s="201"/>
      <c r="IG48" s="201"/>
      <c r="IH48" s="201"/>
      <c r="II48" s="201"/>
      <c r="IJ48" s="201"/>
      <c r="IK48" s="201"/>
      <c r="IL48" s="201"/>
      <c r="IM48" s="201"/>
      <c r="IN48" s="201"/>
      <c r="IO48" s="201"/>
      <c r="IP48" s="201"/>
      <c r="IQ48" s="201"/>
      <c r="IR48" s="201"/>
      <c r="IS48" s="201"/>
      <c r="IT48" s="201"/>
      <c r="IU48" s="201"/>
      <c r="IV48" s="201"/>
      <c r="IW48" s="201"/>
      <c r="IX48" s="201"/>
      <c r="IY48" s="201"/>
      <c r="IZ48" s="201"/>
      <c r="JA48" s="201"/>
      <c r="JB48" s="201"/>
      <c r="JC48" s="201"/>
      <c r="JD48" s="201"/>
      <c r="JE48" s="201"/>
      <c r="JF48" s="201"/>
      <c r="JG48" s="201"/>
      <c r="JH48" s="201"/>
      <c r="JI48" s="201"/>
      <c r="JJ48" s="201"/>
      <c r="JK48" s="201"/>
      <c r="JL48" s="201"/>
      <c r="JM48" s="201"/>
      <c r="JN48" s="201"/>
      <c r="JO48" s="201"/>
      <c r="JP48" s="201"/>
      <c r="JQ48" s="201"/>
      <c r="JR48" s="201"/>
      <c r="JS48" s="201"/>
      <c r="JT48" s="201"/>
      <c r="JU48" s="201"/>
      <c r="JV48" s="201"/>
      <c r="JW48" s="201"/>
      <c r="JX48" s="201"/>
      <c r="JY48" s="201"/>
      <c r="JZ48" s="201"/>
      <c r="KA48" s="201"/>
      <c r="KB48" s="201"/>
      <c r="KC48" s="201"/>
      <c r="KD48" s="201"/>
      <c r="KE48" s="201"/>
      <c r="KF48" s="201"/>
      <c r="KG48" s="201"/>
      <c r="KH48" s="201"/>
      <c r="KI48" s="201"/>
      <c r="KJ48" s="201"/>
      <c r="KK48" s="201"/>
      <c r="KL48" s="201"/>
      <c r="KM48" s="201"/>
      <c r="KN48" s="201"/>
      <c r="KO48" s="201"/>
      <c r="KP48" s="201"/>
    </row>
    <row r="49" spans="1:302" s="98" customFormat="1" ht="27.75" customHeight="1">
      <c r="A49" s="201"/>
      <c r="B49" s="459"/>
      <c r="C49" s="542"/>
      <c r="D49" s="543"/>
      <c r="E49" s="544" t="s">
        <v>163</v>
      </c>
      <c r="F49" s="545"/>
      <c r="G49" s="459"/>
      <c r="H49" s="459"/>
      <c r="I49" s="459"/>
      <c r="J49" s="459"/>
      <c r="K49" s="459"/>
      <c r="L49" s="546"/>
      <c r="M49" s="547"/>
      <c r="N49" s="547"/>
      <c r="O49" s="548" t="str">
        <f t="shared" si="0"/>
        <v/>
      </c>
      <c r="P49" s="548" t="str">
        <f t="shared" si="39"/>
        <v/>
      </c>
      <c r="Q49" s="548" t="str">
        <f t="shared" si="2"/>
        <v/>
      </c>
      <c r="R49" s="548" t="str">
        <f t="shared" si="3"/>
        <v/>
      </c>
      <c r="S49" s="548" t="str">
        <f t="shared" si="40"/>
        <v/>
      </c>
      <c r="T49" s="548" t="str">
        <f t="shared" si="41"/>
        <v/>
      </c>
      <c r="U49" s="548" t="str">
        <f t="shared" si="6"/>
        <v/>
      </c>
      <c r="V49" s="548" t="str">
        <f t="shared" si="7"/>
        <v/>
      </c>
      <c r="W49" s="548" t="str">
        <f t="shared" si="42"/>
        <v/>
      </c>
      <c r="X49" s="548" t="str">
        <f t="shared" si="43"/>
        <v/>
      </c>
      <c r="Y49" s="548" t="str">
        <f t="shared" si="10"/>
        <v/>
      </c>
      <c r="Z49" s="548" t="str">
        <f t="shared" si="11"/>
        <v/>
      </c>
      <c r="AA49" s="548" t="str">
        <f t="shared" si="44"/>
        <v/>
      </c>
      <c r="AB49" s="548" t="str">
        <f t="shared" si="45"/>
        <v/>
      </c>
      <c r="AC49" s="548" t="str">
        <f t="shared" si="14"/>
        <v/>
      </c>
      <c r="AD49" s="548" t="str">
        <f t="shared" si="15"/>
        <v/>
      </c>
      <c r="AE49" s="549"/>
      <c r="AF49" s="550"/>
      <c r="AG49" s="550"/>
      <c r="AH49" s="551" t="str">
        <f t="shared" si="35"/>
        <v/>
      </c>
      <c r="AI49" s="551" t="str">
        <f t="shared" si="36"/>
        <v/>
      </c>
      <c r="AJ49" s="551" t="str">
        <f t="shared" si="37"/>
        <v/>
      </c>
      <c r="AK49" s="553" t="str">
        <f t="shared" si="38"/>
        <v/>
      </c>
      <c r="AL49" s="460"/>
      <c r="AM49" s="441" t="str">
        <f t="shared" si="31"/>
        <v/>
      </c>
      <c r="AN49" s="441" t="str">
        <f t="shared" si="32"/>
        <v/>
      </c>
      <c r="AO49" s="552"/>
      <c r="AP49" s="552"/>
      <c r="AQ49" s="201"/>
      <c r="AR49" s="428"/>
      <c r="AS49" s="805">
        <f t="shared" si="20"/>
        <v>0</v>
      </c>
      <c r="AT49" s="452">
        <f t="shared" si="21"/>
        <v>0</v>
      </c>
      <c r="AU49" s="754" t="s">
        <v>341</v>
      </c>
      <c r="AV49" s="453">
        <f t="shared" si="22"/>
        <v>0</v>
      </c>
      <c r="AW49" s="454"/>
      <c r="AX49" s="455">
        <f t="shared" si="23"/>
        <v>0</v>
      </c>
      <c r="AY49" s="456">
        <f t="shared" si="24"/>
        <v>0</v>
      </c>
      <c r="AZ49" s="457">
        <f t="shared" si="25"/>
        <v>0</v>
      </c>
      <c r="BA49" s="458"/>
      <c r="BB49" s="455">
        <f t="shared" si="28"/>
        <v>0</v>
      </c>
      <c r="BC49" s="459"/>
      <c r="BD49" s="460"/>
      <c r="BE49" s="460"/>
      <c r="BF49" s="460"/>
      <c r="BG49" s="460"/>
      <c r="BH49" s="460"/>
      <c r="BI49" s="428"/>
      <c r="BJ49" s="201"/>
      <c r="BK49" s="201"/>
      <c r="BL49" s="201"/>
      <c r="BM49" s="201"/>
      <c r="BN49" s="201"/>
      <c r="BO49" s="201"/>
      <c r="BP49" s="201"/>
      <c r="BQ49" s="201"/>
      <c r="BR49" s="201"/>
      <c r="BS49" s="201"/>
      <c r="BT49" s="201"/>
      <c r="BU49" s="201"/>
      <c r="BV49" s="201"/>
      <c r="BW49" s="201"/>
      <c r="BX49" s="201"/>
      <c r="BY49" s="234"/>
      <c r="BZ49" s="234"/>
      <c r="CA49" s="201"/>
      <c r="CB49" s="201"/>
      <c r="CC49" s="201"/>
      <c r="CD49" s="234"/>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201"/>
      <c r="GF49" s="201"/>
      <c r="GG49" s="201"/>
      <c r="GH49" s="201"/>
      <c r="GI49" s="201"/>
      <c r="GJ49" s="201"/>
      <c r="GK49" s="201"/>
      <c r="GL49" s="201"/>
      <c r="GM49" s="201"/>
      <c r="GN49" s="201"/>
      <c r="GO49" s="201"/>
      <c r="GP49" s="201"/>
      <c r="GQ49" s="201"/>
      <c r="GR49" s="201"/>
      <c r="GS49" s="201"/>
      <c r="GT49" s="201"/>
      <c r="GU49" s="201"/>
      <c r="GV49" s="201"/>
      <c r="GW49" s="201"/>
      <c r="GX49" s="201"/>
      <c r="GY49" s="201"/>
      <c r="GZ49" s="201"/>
      <c r="HA49" s="201"/>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c r="HY49" s="201"/>
      <c r="HZ49" s="201"/>
      <c r="IA49" s="201"/>
      <c r="IB49" s="201"/>
      <c r="IC49" s="201"/>
      <c r="ID49" s="201"/>
      <c r="IE49" s="201"/>
      <c r="IF49" s="201"/>
      <c r="IG49" s="201"/>
      <c r="IH49" s="201"/>
      <c r="II49" s="201"/>
      <c r="IJ49" s="201"/>
      <c r="IK49" s="201"/>
      <c r="IL49" s="201"/>
      <c r="IM49" s="201"/>
      <c r="IN49" s="201"/>
      <c r="IO49" s="201"/>
      <c r="IP49" s="201"/>
      <c r="IQ49" s="201"/>
      <c r="IR49" s="201"/>
      <c r="IS49" s="201"/>
      <c r="IT49" s="201"/>
      <c r="IU49" s="201"/>
      <c r="IV49" s="201"/>
      <c r="IW49" s="201"/>
      <c r="IX49" s="201"/>
      <c r="IY49" s="201"/>
      <c r="IZ49" s="201"/>
      <c r="JA49" s="201"/>
      <c r="JB49" s="201"/>
      <c r="JC49" s="201"/>
      <c r="JD49" s="201"/>
      <c r="JE49" s="201"/>
      <c r="JF49" s="201"/>
      <c r="JG49" s="201"/>
      <c r="JH49" s="201"/>
      <c r="JI49" s="201"/>
      <c r="JJ49" s="201"/>
      <c r="JK49" s="201"/>
      <c r="JL49" s="201"/>
      <c r="JM49" s="201"/>
      <c r="JN49" s="201"/>
      <c r="JO49" s="201"/>
      <c r="JP49" s="201"/>
      <c r="JQ49" s="201"/>
      <c r="JR49" s="201"/>
      <c r="JS49" s="201"/>
      <c r="JT49" s="201"/>
      <c r="JU49" s="201"/>
      <c r="JV49" s="201"/>
      <c r="JW49" s="201"/>
      <c r="JX49" s="201"/>
      <c r="JY49" s="201"/>
      <c r="JZ49" s="201"/>
      <c r="KA49" s="201"/>
      <c r="KB49" s="201"/>
      <c r="KC49" s="201"/>
      <c r="KD49" s="201"/>
      <c r="KE49" s="201"/>
      <c r="KF49" s="201"/>
      <c r="KG49" s="201"/>
      <c r="KH49" s="201"/>
      <c r="KI49" s="201"/>
      <c r="KJ49" s="201"/>
      <c r="KK49" s="201"/>
      <c r="KL49" s="201"/>
      <c r="KM49" s="201"/>
      <c r="KN49" s="201"/>
      <c r="KO49" s="201"/>
      <c r="KP49" s="201"/>
    </row>
    <row r="50" spans="1:302" s="98" customFormat="1" ht="27.75" customHeight="1">
      <c r="A50" s="201"/>
      <c r="B50" s="459"/>
      <c r="C50" s="542"/>
      <c r="D50" s="543"/>
      <c r="E50" s="544" t="s">
        <v>163</v>
      </c>
      <c r="F50" s="545"/>
      <c r="G50" s="459"/>
      <c r="H50" s="459"/>
      <c r="I50" s="459"/>
      <c r="J50" s="459"/>
      <c r="K50" s="459"/>
      <c r="L50" s="546"/>
      <c r="M50" s="547"/>
      <c r="N50" s="547"/>
      <c r="O50" s="548" t="str">
        <f t="shared" si="0"/>
        <v/>
      </c>
      <c r="P50" s="548" t="str">
        <f t="shared" si="39"/>
        <v/>
      </c>
      <c r="Q50" s="548" t="str">
        <f t="shared" si="2"/>
        <v/>
      </c>
      <c r="R50" s="548" t="str">
        <f t="shared" si="3"/>
        <v/>
      </c>
      <c r="S50" s="548" t="str">
        <f t="shared" si="40"/>
        <v/>
      </c>
      <c r="T50" s="548" t="str">
        <f t="shared" si="41"/>
        <v/>
      </c>
      <c r="U50" s="548" t="str">
        <f t="shared" si="6"/>
        <v/>
      </c>
      <c r="V50" s="548" t="str">
        <f t="shared" si="7"/>
        <v/>
      </c>
      <c r="W50" s="548" t="str">
        <f t="shared" si="42"/>
        <v/>
      </c>
      <c r="X50" s="548" t="str">
        <f t="shared" si="43"/>
        <v/>
      </c>
      <c r="Y50" s="548" t="str">
        <f t="shared" si="10"/>
        <v/>
      </c>
      <c r="Z50" s="548" t="str">
        <f t="shared" si="11"/>
        <v/>
      </c>
      <c r="AA50" s="548" t="str">
        <f t="shared" si="44"/>
        <v/>
      </c>
      <c r="AB50" s="548" t="str">
        <f t="shared" si="45"/>
        <v/>
      </c>
      <c r="AC50" s="548" t="str">
        <f t="shared" si="14"/>
        <v/>
      </c>
      <c r="AD50" s="548" t="str">
        <f t="shared" si="15"/>
        <v/>
      </c>
      <c r="AE50" s="549"/>
      <c r="AF50" s="454"/>
      <c r="AG50" s="550"/>
      <c r="AH50" s="551" t="str">
        <f t="shared" si="35"/>
        <v/>
      </c>
      <c r="AI50" s="551" t="str">
        <f t="shared" si="36"/>
        <v/>
      </c>
      <c r="AJ50" s="551" t="str">
        <f t="shared" si="37"/>
        <v/>
      </c>
      <c r="AK50" s="553" t="str">
        <f t="shared" si="38"/>
        <v/>
      </c>
      <c r="AL50" s="460"/>
      <c r="AM50" s="441" t="str">
        <f t="shared" si="31"/>
        <v/>
      </c>
      <c r="AN50" s="441" t="str">
        <f t="shared" si="32"/>
        <v/>
      </c>
      <c r="AO50" s="552"/>
      <c r="AP50" s="552"/>
      <c r="AQ50" s="201"/>
      <c r="AR50" s="428"/>
      <c r="AS50" s="805">
        <f t="shared" si="20"/>
        <v>0</v>
      </c>
      <c r="AT50" s="452">
        <f t="shared" si="21"/>
        <v>0</v>
      </c>
      <c r="AU50" s="754" t="s">
        <v>341</v>
      </c>
      <c r="AV50" s="453">
        <f t="shared" si="22"/>
        <v>0</v>
      </c>
      <c r="AW50" s="454"/>
      <c r="AX50" s="455">
        <f t="shared" si="23"/>
        <v>0</v>
      </c>
      <c r="AY50" s="456">
        <f t="shared" si="24"/>
        <v>0</v>
      </c>
      <c r="AZ50" s="457">
        <f t="shared" si="25"/>
        <v>0</v>
      </c>
      <c r="BA50" s="458"/>
      <c r="BB50" s="455">
        <f t="shared" si="28"/>
        <v>0</v>
      </c>
      <c r="BC50" s="459"/>
      <c r="BD50" s="460"/>
      <c r="BE50" s="460"/>
      <c r="BF50" s="460"/>
      <c r="BG50" s="460"/>
      <c r="BH50" s="460"/>
      <c r="BI50" s="428"/>
      <c r="BJ50" s="201"/>
      <c r="BK50" s="201"/>
      <c r="BL50" s="201"/>
      <c r="BM50" s="201"/>
      <c r="BN50" s="201"/>
      <c r="BO50" s="201"/>
      <c r="BP50" s="201"/>
      <c r="BQ50" s="201"/>
      <c r="BR50" s="201"/>
      <c r="BS50" s="201"/>
      <c r="BT50" s="201"/>
      <c r="BU50" s="201"/>
      <c r="BV50" s="201"/>
      <c r="BW50" s="201"/>
      <c r="BX50" s="201"/>
      <c r="BY50" s="234"/>
      <c r="BZ50" s="234"/>
      <c r="CA50" s="201"/>
      <c r="CB50" s="201"/>
      <c r="CC50" s="201"/>
      <c r="CD50" s="234"/>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c r="FI50" s="201"/>
      <c r="FJ50" s="201"/>
      <c r="FK50" s="201"/>
      <c r="FL50" s="201"/>
      <c r="FM50" s="201"/>
      <c r="FN50" s="201"/>
      <c r="FO50" s="201"/>
      <c r="FP50" s="201"/>
      <c r="FQ50" s="201"/>
      <c r="FR50" s="201"/>
      <c r="FS50" s="201"/>
      <c r="FT50" s="201"/>
      <c r="FU50" s="201"/>
      <c r="FV50" s="201"/>
      <c r="FW50" s="201"/>
      <c r="FX50" s="201"/>
      <c r="FY50" s="201"/>
      <c r="FZ50" s="201"/>
      <c r="GA50" s="201"/>
      <c r="GB50" s="201"/>
      <c r="GC50" s="201"/>
      <c r="GD50" s="201"/>
      <c r="GE50" s="201"/>
      <c r="GF50" s="201"/>
      <c r="GG50" s="201"/>
      <c r="GH50" s="201"/>
      <c r="GI50" s="201"/>
      <c r="GJ50" s="201"/>
      <c r="GK50" s="201"/>
      <c r="GL50" s="201"/>
      <c r="GM50" s="201"/>
      <c r="GN50" s="201"/>
      <c r="GO50" s="201"/>
      <c r="GP50" s="201"/>
      <c r="GQ50" s="201"/>
      <c r="GR50" s="201"/>
      <c r="GS50" s="201"/>
      <c r="GT50" s="201"/>
      <c r="GU50" s="201"/>
      <c r="GV50" s="201"/>
      <c r="GW50" s="201"/>
      <c r="GX50" s="201"/>
      <c r="GY50" s="201"/>
      <c r="GZ50" s="201"/>
      <c r="HA50" s="201"/>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c r="IC50" s="201"/>
      <c r="ID50" s="201"/>
      <c r="IE50" s="201"/>
      <c r="IF50" s="201"/>
      <c r="IG50" s="201"/>
      <c r="IH50" s="201"/>
      <c r="II50" s="201"/>
      <c r="IJ50" s="201"/>
      <c r="IK50" s="201"/>
      <c r="IL50" s="201"/>
      <c r="IM50" s="201"/>
      <c r="IN50" s="201"/>
      <c r="IO50" s="201"/>
      <c r="IP50" s="201"/>
      <c r="IQ50" s="201"/>
      <c r="IR50" s="201"/>
      <c r="IS50" s="201"/>
      <c r="IT50" s="201"/>
      <c r="IU50" s="201"/>
      <c r="IV50" s="201"/>
      <c r="IW50" s="201"/>
      <c r="IX50" s="201"/>
      <c r="IY50" s="201"/>
      <c r="IZ50" s="201"/>
      <c r="JA50" s="201"/>
      <c r="JB50" s="201"/>
      <c r="JC50" s="201"/>
      <c r="JD50" s="201"/>
      <c r="JE50" s="201"/>
      <c r="JF50" s="201"/>
      <c r="JG50" s="201"/>
      <c r="JH50" s="201"/>
      <c r="JI50" s="201"/>
      <c r="JJ50" s="201"/>
      <c r="JK50" s="201"/>
      <c r="JL50" s="201"/>
      <c r="JM50" s="201"/>
      <c r="JN50" s="201"/>
      <c r="JO50" s="201"/>
      <c r="JP50" s="201"/>
      <c r="JQ50" s="201"/>
      <c r="JR50" s="201"/>
      <c r="JS50" s="201"/>
      <c r="JT50" s="201"/>
      <c r="JU50" s="201"/>
      <c r="JV50" s="201"/>
      <c r="JW50" s="201"/>
      <c r="JX50" s="201"/>
      <c r="JY50" s="201"/>
      <c r="JZ50" s="201"/>
      <c r="KA50" s="201"/>
      <c r="KB50" s="201"/>
      <c r="KC50" s="201"/>
      <c r="KD50" s="201"/>
      <c r="KE50" s="201"/>
      <c r="KF50" s="201"/>
      <c r="KG50" s="201"/>
      <c r="KH50" s="201"/>
      <c r="KI50" s="201"/>
      <c r="KJ50" s="201"/>
      <c r="KK50" s="201"/>
      <c r="KL50" s="201"/>
      <c r="KM50" s="201"/>
      <c r="KN50" s="201"/>
      <c r="KO50" s="201"/>
      <c r="KP50" s="201"/>
    </row>
    <row r="51" spans="1:302" s="98" customFormat="1" ht="27.75" customHeight="1">
      <c r="A51" s="201"/>
      <c r="B51" s="459"/>
      <c r="C51" s="542"/>
      <c r="D51" s="543"/>
      <c r="E51" s="544" t="s">
        <v>163</v>
      </c>
      <c r="F51" s="545"/>
      <c r="G51" s="459"/>
      <c r="H51" s="459"/>
      <c r="I51" s="459"/>
      <c r="J51" s="459"/>
      <c r="K51" s="459"/>
      <c r="L51" s="546"/>
      <c r="M51" s="547"/>
      <c r="N51" s="547"/>
      <c r="O51" s="548" t="str">
        <f t="shared" si="0"/>
        <v/>
      </c>
      <c r="P51" s="548" t="str">
        <f t="shared" si="39"/>
        <v/>
      </c>
      <c r="Q51" s="548" t="str">
        <f t="shared" si="2"/>
        <v/>
      </c>
      <c r="R51" s="548" t="str">
        <f t="shared" si="3"/>
        <v/>
      </c>
      <c r="S51" s="548" t="str">
        <f t="shared" si="40"/>
        <v/>
      </c>
      <c r="T51" s="548" t="str">
        <f t="shared" si="41"/>
        <v/>
      </c>
      <c r="U51" s="548" t="str">
        <f t="shared" si="6"/>
        <v/>
      </c>
      <c r="V51" s="548" t="str">
        <f t="shared" si="7"/>
        <v/>
      </c>
      <c r="W51" s="548" t="str">
        <f t="shared" si="42"/>
        <v/>
      </c>
      <c r="X51" s="548" t="str">
        <f t="shared" si="43"/>
        <v/>
      </c>
      <c r="Y51" s="548" t="str">
        <f t="shared" si="10"/>
        <v/>
      </c>
      <c r="Z51" s="548" t="str">
        <f t="shared" si="11"/>
        <v/>
      </c>
      <c r="AA51" s="548" t="str">
        <f t="shared" si="44"/>
        <v/>
      </c>
      <c r="AB51" s="548" t="str">
        <f t="shared" si="45"/>
        <v/>
      </c>
      <c r="AC51" s="548" t="str">
        <f t="shared" si="14"/>
        <v/>
      </c>
      <c r="AD51" s="548" t="str">
        <f t="shared" si="15"/>
        <v/>
      </c>
      <c r="AE51" s="549"/>
      <c r="AF51" s="550"/>
      <c r="AG51" s="550"/>
      <c r="AH51" s="551" t="str">
        <f t="shared" si="35"/>
        <v/>
      </c>
      <c r="AI51" s="551" t="str">
        <f t="shared" si="36"/>
        <v/>
      </c>
      <c r="AJ51" s="551" t="str">
        <f t="shared" si="37"/>
        <v/>
      </c>
      <c r="AK51" s="553" t="str">
        <f t="shared" si="38"/>
        <v/>
      </c>
      <c r="AL51" s="460"/>
      <c r="AM51" s="441" t="str">
        <f t="shared" si="31"/>
        <v/>
      </c>
      <c r="AN51" s="441" t="str">
        <f t="shared" si="32"/>
        <v/>
      </c>
      <c r="AO51" s="552"/>
      <c r="AP51" s="552"/>
      <c r="AQ51" s="201"/>
      <c r="AR51" s="428"/>
      <c r="AS51" s="805">
        <f t="shared" si="20"/>
        <v>0</v>
      </c>
      <c r="AT51" s="452">
        <f t="shared" si="21"/>
        <v>0</v>
      </c>
      <c r="AU51" s="754" t="s">
        <v>341</v>
      </c>
      <c r="AV51" s="453">
        <f t="shared" si="22"/>
        <v>0</v>
      </c>
      <c r="AW51" s="454"/>
      <c r="AX51" s="455">
        <f t="shared" si="23"/>
        <v>0</v>
      </c>
      <c r="AY51" s="456">
        <f t="shared" si="24"/>
        <v>0</v>
      </c>
      <c r="AZ51" s="457">
        <f t="shared" si="25"/>
        <v>0</v>
      </c>
      <c r="BA51" s="458"/>
      <c r="BB51" s="455">
        <f t="shared" si="28"/>
        <v>0</v>
      </c>
      <c r="BC51" s="459"/>
      <c r="BD51" s="460"/>
      <c r="BE51" s="460"/>
      <c r="BF51" s="460"/>
      <c r="BG51" s="460"/>
      <c r="BH51" s="460"/>
      <c r="BI51" s="428"/>
      <c r="BJ51" s="201"/>
      <c r="BK51" s="201"/>
      <c r="BL51" s="201"/>
      <c r="BM51" s="201"/>
      <c r="BN51" s="201"/>
      <c r="BO51" s="201"/>
      <c r="BP51" s="201"/>
      <c r="BQ51" s="201"/>
      <c r="BR51" s="201"/>
      <c r="BS51" s="201"/>
      <c r="BT51" s="201"/>
      <c r="BU51" s="201"/>
      <c r="BV51" s="201"/>
      <c r="BW51" s="201"/>
      <c r="BX51" s="201"/>
      <c r="BY51" s="234"/>
      <c r="BZ51" s="234"/>
      <c r="CA51" s="201"/>
      <c r="CB51" s="201"/>
      <c r="CC51" s="201"/>
      <c r="CD51" s="234"/>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c r="GE51" s="201"/>
      <c r="GF51" s="201"/>
      <c r="GG51" s="201"/>
      <c r="GH51" s="201"/>
      <c r="GI51" s="201"/>
      <c r="GJ51" s="201"/>
      <c r="GK51" s="201"/>
      <c r="GL51" s="201"/>
      <c r="GM51" s="201"/>
      <c r="GN51" s="201"/>
      <c r="GO51" s="201"/>
      <c r="GP51" s="201"/>
      <c r="GQ51" s="201"/>
      <c r="GR51" s="201"/>
      <c r="GS51" s="201"/>
      <c r="GT51" s="201"/>
      <c r="GU51" s="201"/>
      <c r="GV51" s="201"/>
      <c r="GW51" s="201"/>
      <c r="GX51" s="201"/>
      <c r="GY51" s="201"/>
      <c r="GZ51" s="201"/>
      <c r="HA51" s="201"/>
      <c r="HB51" s="201"/>
      <c r="HC51" s="201"/>
      <c r="HD51" s="201"/>
      <c r="HE51" s="201"/>
      <c r="HF51" s="201"/>
      <c r="HG51" s="201"/>
      <c r="HH51" s="201"/>
      <c r="HI51" s="201"/>
      <c r="HJ51" s="201"/>
      <c r="HK51" s="201"/>
      <c r="HL51" s="201"/>
      <c r="HM51" s="201"/>
      <c r="HN51" s="201"/>
      <c r="HO51" s="201"/>
      <c r="HP51" s="201"/>
      <c r="HQ51" s="201"/>
      <c r="HR51" s="201"/>
      <c r="HS51" s="201"/>
      <c r="HT51" s="201"/>
      <c r="HU51" s="201"/>
      <c r="HV51" s="201"/>
      <c r="HW51" s="201"/>
      <c r="HX51" s="201"/>
      <c r="HY51" s="201"/>
      <c r="HZ51" s="201"/>
      <c r="IA51" s="201"/>
      <c r="IB51" s="201"/>
      <c r="IC51" s="201"/>
      <c r="ID51" s="201"/>
      <c r="IE51" s="201"/>
      <c r="IF51" s="201"/>
      <c r="IG51" s="201"/>
      <c r="IH51" s="201"/>
      <c r="II51" s="201"/>
      <c r="IJ51" s="201"/>
      <c r="IK51" s="201"/>
      <c r="IL51" s="201"/>
      <c r="IM51" s="201"/>
      <c r="IN51" s="201"/>
      <c r="IO51" s="201"/>
      <c r="IP51" s="201"/>
      <c r="IQ51" s="201"/>
      <c r="IR51" s="201"/>
      <c r="IS51" s="201"/>
      <c r="IT51" s="201"/>
      <c r="IU51" s="201"/>
      <c r="IV51" s="201"/>
      <c r="IW51" s="201"/>
      <c r="IX51" s="201"/>
      <c r="IY51" s="201"/>
      <c r="IZ51" s="201"/>
      <c r="JA51" s="201"/>
      <c r="JB51" s="201"/>
      <c r="JC51" s="201"/>
      <c r="JD51" s="201"/>
      <c r="JE51" s="201"/>
      <c r="JF51" s="201"/>
      <c r="JG51" s="201"/>
      <c r="JH51" s="201"/>
      <c r="JI51" s="201"/>
      <c r="JJ51" s="201"/>
      <c r="JK51" s="201"/>
      <c r="JL51" s="201"/>
      <c r="JM51" s="201"/>
      <c r="JN51" s="201"/>
      <c r="JO51" s="201"/>
      <c r="JP51" s="201"/>
      <c r="JQ51" s="201"/>
      <c r="JR51" s="201"/>
      <c r="JS51" s="201"/>
      <c r="JT51" s="201"/>
      <c r="JU51" s="201"/>
      <c r="JV51" s="201"/>
      <c r="JW51" s="201"/>
      <c r="JX51" s="201"/>
      <c r="JY51" s="201"/>
      <c r="JZ51" s="201"/>
      <c r="KA51" s="201"/>
      <c r="KB51" s="201"/>
      <c r="KC51" s="201"/>
      <c r="KD51" s="201"/>
      <c r="KE51" s="201"/>
      <c r="KF51" s="201"/>
      <c r="KG51" s="201"/>
      <c r="KH51" s="201"/>
      <c r="KI51" s="201"/>
      <c r="KJ51" s="201"/>
      <c r="KK51" s="201"/>
      <c r="KL51" s="201"/>
      <c r="KM51" s="201"/>
      <c r="KN51" s="201"/>
      <c r="KO51" s="201"/>
      <c r="KP51" s="201"/>
    </row>
    <row r="52" spans="1:302" s="98" customFormat="1" ht="27.75" customHeight="1">
      <c r="A52" s="201"/>
      <c r="B52" s="459"/>
      <c r="C52" s="542"/>
      <c r="D52" s="543"/>
      <c r="E52" s="544" t="s">
        <v>163</v>
      </c>
      <c r="F52" s="545"/>
      <c r="G52" s="459"/>
      <c r="H52" s="459"/>
      <c r="I52" s="459"/>
      <c r="J52" s="459"/>
      <c r="K52" s="459"/>
      <c r="L52" s="546"/>
      <c r="M52" s="547"/>
      <c r="N52" s="547"/>
      <c r="O52" s="548" t="str">
        <f t="shared" si="0"/>
        <v/>
      </c>
      <c r="P52" s="548" t="str">
        <f t="shared" si="39"/>
        <v/>
      </c>
      <c r="Q52" s="548" t="str">
        <f t="shared" si="2"/>
        <v/>
      </c>
      <c r="R52" s="548" t="str">
        <f t="shared" si="3"/>
        <v/>
      </c>
      <c r="S52" s="548" t="str">
        <f t="shared" si="40"/>
        <v/>
      </c>
      <c r="T52" s="548" t="str">
        <f t="shared" si="41"/>
        <v/>
      </c>
      <c r="U52" s="548" t="str">
        <f t="shared" si="6"/>
        <v/>
      </c>
      <c r="V52" s="548" t="str">
        <f t="shared" si="7"/>
        <v/>
      </c>
      <c r="W52" s="548" t="str">
        <f t="shared" si="42"/>
        <v/>
      </c>
      <c r="X52" s="548" t="str">
        <f t="shared" si="43"/>
        <v/>
      </c>
      <c r="Y52" s="548" t="str">
        <f t="shared" si="10"/>
        <v/>
      </c>
      <c r="Z52" s="548" t="str">
        <f t="shared" si="11"/>
        <v/>
      </c>
      <c r="AA52" s="548" t="str">
        <f t="shared" si="44"/>
        <v/>
      </c>
      <c r="AB52" s="548" t="str">
        <f t="shared" si="45"/>
        <v/>
      </c>
      <c r="AC52" s="548" t="str">
        <f t="shared" si="14"/>
        <v/>
      </c>
      <c r="AD52" s="548" t="str">
        <f t="shared" si="15"/>
        <v/>
      </c>
      <c r="AE52" s="549"/>
      <c r="AF52" s="454"/>
      <c r="AG52" s="550"/>
      <c r="AH52" s="551" t="str">
        <f t="shared" si="35"/>
        <v/>
      </c>
      <c r="AI52" s="551" t="str">
        <f t="shared" si="36"/>
        <v/>
      </c>
      <c r="AJ52" s="551" t="str">
        <f t="shared" si="37"/>
        <v/>
      </c>
      <c r="AK52" s="553" t="str">
        <f t="shared" si="38"/>
        <v/>
      </c>
      <c r="AL52" s="460"/>
      <c r="AM52" s="441" t="str">
        <f t="shared" si="31"/>
        <v/>
      </c>
      <c r="AN52" s="441" t="str">
        <f t="shared" si="32"/>
        <v/>
      </c>
      <c r="AO52" s="552"/>
      <c r="AP52" s="552"/>
      <c r="AQ52" s="201"/>
      <c r="AR52" s="428"/>
      <c r="AS52" s="805">
        <f t="shared" si="20"/>
        <v>0</v>
      </c>
      <c r="AT52" s="452">
        <f t="shared" si="21"/>
        <v>0</v>
      </c>
      <c r="AU52" s="754" t="s">
        <v>341</v>
      </c>
      <c r="AV52" s="453">
        <f t="shared" si="22"/>
        <v>0</v>
      </c>
      <c r="AW52" s="454"/>
      <c r="AX52" s="455">
        <f t="shared" si="23"/>
        <v>0</v>
      </c>
      <c r="AY52" s="456">
        <f t="shared" si="24"/>
        <v>0</v>
      </c>
      <c r="AZ52" s="457">
        <f t="shared" si="25"/>
        <v>0</v>
      </c>
      <c r="BA52" s="458"/>
      <c r="BB52" s="455">
        <f t="shared" si="28"/>
        <v>0</v>
      </c>
      <c r="BC52" s="459"/>
      <c r="BD52" s="460"/>
      <c r="BE52" s="460"/>
      <c r="BF52" s="460"/>
      <c r="BG52" s="460"/>
      <c r="BH52" s="460"/>
      <c r="BI52" s="428"/>
      <c r="BJ52" s="201"/>
      <c r="BK52" s="201"/>
      <c r="BL52" s="201"/>
      <c r="BM52" s="201"/>
      <c r="BN52" s="201"/>
      <c r="BO52" s="201"/>
      <c r="BP52" s="201"/>
      <c r="BQ52" s="201"/>
      <c r="BR52" s="201"/>
      <c r="BS52" s="201"/>
      <c r="BT52" s="201"/>
      <c r="BU52" s="201"/>
      <c r="BV52" s="201"/>
      <c r="BW52" s="201"/>
      <c r="BX52" s="201"/>
      <c r="BY52" s="234"/>
      <c r="BZ52" s="234"/>
      <c r="CA52" s="201"/>
      <c r="CB52" s="201"/>
      <c r="CC52" s="201"/>
      <c r="CD52" s="234"/>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c r="EX52" s="201"/>
      <c r="EY52" s="201"/>
      <c r="EZ52" s="201"/>
      <c r="FA52" s="201"/>
      <c r="FB52" s="201"/>
      <c r="FC52" s="201"/>
      <c r="FD52" s="201"/>
      <c r="FE52" s="201"/>
      <c r="FF52" s="201"/>
      <c r="FG52" s="201"/>
      <c r="FH52" s="201"/>
      <c r="FI52" s="201"/>
      <c r="FJ52" s="201"/>
      <c r="FK52" s="201"/>
      <c r="FL52" s="201"/>
      <c r="FM52" s="201"/>
      <c r="FN52" s="201"/>
      <c r="FO52" s="201"/>
      <c r="FP52" s="201"/>
      <c r="FQ52" s="201"/>
      <c r="FR52" s="201"/>
      <c r="FS52" s="201"/>
      <c r="FT52" s="201"/>
      <c r="FU52" s="201"/>
      <c r="FV52" s="201"/>
      <c r="FW52" s="201"/>
      <c r="FX52" s="201"/>
      <c r="FY52" s="201"/>
      <c r="FZ52" s="201"/>
      <c r="GA52" s="201"/>
      <c r="GB52" s="201"/>
      <c r="GC52" s="201"/>
      <c r="GD52" s="201"/>
      <c r="GE52" s="201"/>
      <c r="GF52" s="201"/>
      <c r="GG52" s="201"/>
      <c r="GH52" s="201"/>
      <c r="GI52" s="201"/>
      <c r="GJ52" s="201"/>
      <c r="GK52" s="201"/>
      <c r="GL52" s="201"/>
      <c r="GM52" s="201"/>
      <c r="GN52" s="201"/>
      <c r="GO52" s="201"/>
      <c r="GP52" s="201"/>
      <c r="GQ52" s="201"/>
      <c r="GR52" s="201"/>
      <c r="GS52" s="201"/>
      <c r="GT52" s="201"/>
      <c r="GU52" s="201"/>
      <c r="GV52" s="201"/>
      <c r="GW52" s="201"/>
      <c r="GX52" s="201"/>
      <c r="GY52" s="201"/>
      <c r="GZ52" s="201"/>
      <c r="HA52" s="201"/>
      <c r="HB52" s="201"/>
      <c r="HC52" s="201"/>
      <c r="HD52" s="201"/>
      <c r="HE52" s="201"/>
      <c r="HF52" s="201"/>
      <c r="HG52" s="201"/>
      <c r="HH52" s="201"/>
      <c r="HI52" s="201"/>
      <c r="HJ52" s="201"/>
      <c r="HK52" s="201"/>
      <c r="HL52" s="201"/>
      <c r="HM52" s="201"/>
      <c r="HN52" s="201"/>
      <c r="HO52" s="201"/>
      <c r="HP52" s="201"/>
      <c r="HQ52" s="201"/>
      <c r="HR52" s="201"/>
      <c r="HS52" s="201"/>
      <c r="HT52" s="201"/>
      <c r="HU52" s="201"/>
      <c r="HV52" s="201"/>
      <c r="HW52" s="201"/>
      <c r="HX52" s="201"/>
      <c r="HY52" s="201"/>
      <c r="HZ52" s="201"/>
      <c r="IA52" s="201"/>
      <c r="IB52" s="201"/>
      <c r="IC52" s="201"/>
      <c r="ID52" s="201"/>
      <c r="IE52" s="201"/>
      <c r="IF52" s="201"/>
      <c r="IG52" s="201"/>
      <c r="IH52" s="201"/>
      <c r="II52" s="201"/>
      <c r="IJ52" s="201"/>
      <c r="IK52" s="201"/>
      <c r="IL52" s="201"/>
      <c r="IM52" s="201"/>
      <c r="IN52" s="201"/>
      <c r="IO52" s="201"/>
      <c r="IP52" s="201"/>
      <c r="IQ52" s="201"/>
      <c r="IR52" s="201"/>
      <c r="IS52" s="201"/>
      <c r="IT52" s="201"/>
      <c r="IU52" s="201"/>
      <c r="IV52" s="201"/>
      <c r="IW52" s="201"/>
      <c r="IX52" s="201"/>
      <c r="IY52" s="201"/>
      <c r="IZ52" s="201"/>
      <c r="JA52" s="201"/>
      <c r="JB52" s="201"/>
      <c r="JC52" s="201"/>
      <c r="JD52" s="201"/>
      <c r="JE52" s="201"/>
      <c r="JF52" s="201"/>
      <c r="JG52" s="201"/>
      <c r="JH52" s="201"/>
      <c r="JI52" s="201"/>
      <c r="JJ52" s="201"/>
      <c r="JK52" s="201"/>
      <c r="JL52" s="201"/>
      <c r="JM52" s="201"/>
      <c r="JN52" s="201"/>
      <c r="JO52" s="201"/>
      <c r="JP52" s="201"/>
      <c r="JQ52" s="201"/>
      <c r="JR52" s="201"/>
      <c r="JS52" s="201"/>
      <c r="JT52" s="201"/>
      <c r="JU52" s="201"/>
      <c r="JV52" s="201"/>
      <c r="JW52" s="201"/>
      <c r="JX52" s="201"/>
      <c r="JY52" s="201"/>
      <c r="JZ52" s="201"/>
      <c r="KA52" s="201"/>
      <c r="KB52" s="201"/>
      <c r="KC52" s="201"/>
      <c r="KD52" s="201"/>
      <c r="KE52" s="201"/>
      <c r="KF52" s="201"/>
      <c r="KG52" s="201"/>
      <c r="KH52" s="201"/>
      <c r="KI52" s="201"/>
      <c r="KJ52" s="201"/>
      <c r="KK52" s="201"/>
      <c r="KL52" s="201"/>
      <c r="KM52" s="201"/>
      <c r="KN52" s="201"/>
      <c r="KO52" s="201"/>
      <c r="KP52" s="201"/>
    </row>
    <row r="53" spans="1:302" s="98" customFormat="1" ht="27.75" customHeight="1">
      <c r="A53" s="201"/>
      <c r="B53" s="459"/>
      <c r="C53" s="542"/>
      <c r="D53" s="543"/>
      <c r="E53" s="544" t="s">
        <v>163</v>
      </c>
      <c r="F53" s="545"/>
      <c r="G53" s="459"/>
      <c r="H53" s="459"/>
      <c r="I53" s="459"/>
      <c r="J53" s="459"/>
      <c r="K53" s="459"/>
      <c r="L53" s="546"/>
      <c r="M53" s="547"/>
      <c r="N53" s="547"/>
      <c r="O53" s="548" t="str">
        <f t="shared" si="0"/>
        <v/>
      </c>
      <c r="P53" s="548" t="str">
        <f t="shared" si="39"/>
        <v/>
      </c>
      <c r="Q53" s="548" t="str">
        <f t="shared" si="2"/>
        <v/>
      </c>
      <c r="R53" s="548" t="str">
        <f t="shared" si="3"/>
        <v/>
      </c>
      <c r="S53" s="548" t="str">
        <f t="shared" si="40"/>
        <v/>
      </c>
      <c r="T53" s="548" t="str">
        <f t="shared" si="41"/>
        <v/>
      </c>
      <c r="U53" s="548" t="str">
        <f t="shared" si="6"/>
        <v/>
      </c>
      <c r="V53" s="548" t="str">
        <f t="shared" si="7"/>
        <v/>
      </c>
      <c r="W53" s="548" t="str">
        <f t="shared" si="42"/>
        <v/>
      </c>
      <c r="X53" s="548" t="str">
        <f t="shared" si="43"/>
        <v/>
      </c>
      <c r="Y53" s="548" t="str">
        <f t="shared" si="10"/>
        <v/>
      </c>
      <c r="Z53" s="548" t="str">
        <f t="shared" si="11"/>
        <v/>
      </c>
      <c r="AA53" s="548" t="str">
        <f t="shared" si="44"/>
        <v/>
      </c>
      <c r="AB53" s="548" t="str">
        <f t="shared" si="45"/>
        <v/>
      </c>
      <c r="AC53" s="548" t="str">
        <f t="shared" si="14"/>
        <v/>
      </c>
      <c r="AD53" s="548" t="str">
        <f t="shared" si="15"/>
        <v/>
      </c>
      <c r="AE53" s="549"/>
      <c r="AF53" s="454"/>
      <c r="AG53" s="550"/>
      <c r="AH53" s="551" t="str">
        <f t="shared" si="35"/>
        <v/>
      </c>
      <c r="AI53" s="551" t="str">
        <f t="shared" si="36"/>
        <v/>
      </c>
      <c r="AJ53" s="551" t="str">
        <f t="shared" si="37"/>
        <v/>
      </c>
      <c r="AK53" s="553" t="str">
        <f t="shared" si="38"/>
        <v/>
      </c>
      <c r="AL53" s="460"/>
      <c r="AM53" s="441"/>
      <c r="AN53" s="441"/>
      <c r="AO53" s="552"/>
      <c r="AP53" s="552"/>
      <c r="AQ53" s="201"/>
      <c r="AR53" s="428"/>
      <c r="AS53" s="805">
        <f t="shared" si="20"/>
        <v>0</v>
      </c>
      <c r="AT53" s="452">
        <f t="shared" si="21"/>
        <v>0</v>
      </c>
      <c r="AU53" s="754" t="s">
        <v>341</v>
      </c>
      <c r="AV53" s="453">
        <f t="shared" si="22"/>
        <v>0</v>
      </c>
      <c r="AW53" s="454"/>
      <c r="AX53" s="455">
        <f t="shared" si="23"/>
        <v>0</v>
      </c>
      <c r="AY53" s="456">
        <f t="shared" si="24"/>
        <v>0</v>
      </c>
      <c r="AZ53" s="457">
        <f t="shared" si="25"/>
        <v>0</v>
      </c>
      <c r="BA53" s="458"/>
      <c r="BB53" s="455">
        <f t="shared" si="28"/>
        <v>0</v>
      </c>
      <c r="BC53" s="459"/>
      <c r="BD53" s="460"/>
      <c r="BE53" s="460"/>
      <c r="BF53" s="460"/>
      <c r="BG53" s="460"/>
      <c r="BH53" s="460"/>
      <c r="BI53" s="428"/>
      <c r="BJ53" s="201"/>
      <c r="BK53" s="201"/>
      <c r="BL53" s="201"/>
      <c r="BM53" s="201"/>
      <c r="BN53" s="201"/>
      <c r="BO53" s="201"/>
      <c r="BP53" s="201"/>
      <c r="BQ53" s="201"/>
      <c r="BR53" s="201"/>
      <c r="BS53" s="201"/>
      <c r="BT53" s="201"/>
      <c r="BU53" s="201"/>
      <c r="BV53" s="201"/>
      <c r="BW53" s="201"/>
      <c r="BX53" s="201"/>
      <c r="BY53" s="234"/>
      <c r="BZ53" s="234"/>
      <c r="CA53" s="201"/>
      <c r="CB53" s="201"/>
      <c r="CC53" s="201"/>
      <c r="CD53" s="234"/>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201"/>
      <c r="FH53" s="201"/>
      <c r="FI53" s="201"/>
      <c r="FJ53" s="201"/>
      <c r="FK53" s="201"/>
      <c r="FL53" s="201"/>
      <c r="FM53" s="201"/>
      <c r="FN53" s="201"/>
      <c r="FO53" s="201"/>
      <c r="FP53" s="201"/>
      <c r="FQ53" s="201"/>
      <c r="FR53" s="201"/>
      <c r="FS53" s="201"/>
      <c r="FT53" s="201"/>
      <c r="FU53" s="201"/>
      <c r="FV53" s="201"/>
      <c r="FW53" s="201"/>
      <c r="FX53" s="201"/>
      <c r="FY53" s="201"/>
      <c r="FZ53" s="201"/>
      <c r="GA53" s="201"/>
      <c r="GB53" s="201"/>
      <c r="GC53" s="201"/>
      <c r="GD53" s="201"/>
      <c r="GE53" s="201"/>
      <c r="GF53" s="201"/>
      <c r="GG53" s="201"/>
      <c r="GH53" s="201"/>
      <c r="GI53" s="201"/>
      <c r="GJ53" s="201"/>
      <c r="GK53" s="201"/>
      <c r="GL53" s="201"/>
      <c r="GM53" s="201"/>
      <c r="GN53" s="201"/>
      <c r="GO53" s="201"/>
      <c r="GP53" s="201"/>
      <c r="GQ53" s="201"/>
      <c r="GR53" s="201"/>
      <c r="GS53" s="201"/>
      <c r="GT53" s="201"/>
      <c r="GU53" s="201"/>
      <c r="GV53" s="201"/>
      <c r="GW53" s="201"/>
      <c r="GX53" s="201"/>
      <c r="GY53" s="201"/>
      <c r="GZ53" s="201"/>
      <c r="HA53" s="201"/>
      <c r="HB53" s="201"/>
      <c r="HC53" s="201"/>
      <c r="HD53" s="201"/>
      <c r="HE53" s="201"/>
      <c r="HF53" s="201"/>
      <c r="HG53" s="201"/>
      <c r="HH53" s="201"/>
      <c r="HI53" s="201"/>
      <c r="HJ53" s="201"/>
      <c r="HK53" s="201"/>
      <c r="HL53" s="201"/>
      <c r="HM53" s="201"/>
      <c r="HN53" s="201"/>
      <c r="HO53" s="201"/>
      <c r="HP53" s="201"/>
      <c r="HQ53" s="201"/>
      <c r="HR53" s="201"/>
      <c r="HS53" s="201"/>
      <c r="HT53" s="201"/>
      <c r="HU53" s="201"/>
      <c r="HV53" s="201"/>
      <c r="HW53" s="201"/>
      <c r="HX53" s="201"/>
      <c r="HY53" s="201"/>
      <c r="HZ53" s="201"/>
      <c r="IA53" s="201"/>
      <c r="IB53" s="201"/>
      <c r="IC53" s="201"/>
      <c r="ID53" s="201"/>
      <c r="IE53" s="201"/>
      <c r="IF53" s="201"/>
      <c r="IG53" s="201"/>
      <c r="IH53" s="201"/>
      <c r="II53" s="201"/>
      <c r="IJ53" s="201"/>
      <c r="IK53" s="201"/>
      <c r="IL53" s="201"/>
      <c r="IM53" s="201"/>
      <c r="IN53" s="201"/>
      <c r="IO53" s="201"/>
      <c r="IP53" s="201"/>
      <c r="IQ53" s="201"/>
      <c r="IR53" s="201"/>
      <c r="IS53" s="201"/>
      <c r="IT53" s="201"/>
      <c r="IU53" s="201"/>
      <c r="IV53" s="201"/>
      <c r="IW53" s="201"/>
      <c r="IX53" s="201"/>
      <c r="IY53" s="201"/>
      <c r="IZ53" s="201"/>
      <c r="JA53" s="201"/>
      <c r="JB53" s="201"/>
      <c r="JC53" s="201"/>
      <c r="JD53" s="201"/>
      <c r="JE53" s="201"/>
      <c r="JF53" s="201"/>
      <c r="JG53" s="201"/>
      <c r="JH53" s="201"/>
      <c r="JI53" s="201"/>
      <c r="JJ53" s="201"/>
      <c r="JK53" s="201"/>
      <c r="JL53" s="201"/>
      <c r="JM53" s="201"/>
      <c r="JN53" s="201"/>
      <c r="JO53" s="201"/>
      <c r="JP53" s="201"/>
      <c r="JQ53" s="201"/>
      <c r="JR53" s="201"/>
      <c r="JS53" s="201"/>
      <c r="JT53" s="201"/>
      <c r="JU53" s="201"/>
      <c r="JV53" s="201"/>
      <c r="JW53" s="201"/>
      <c r="JX53" s="201"/>
      <c r="JY53" s="201"/>
      <c r="JZ53" s="201"/>
      <c r="KA53" s="201"/>
      <c r="KB53" s="201"/>
      <c r="KC53" s="201"/>
      <c r="KD53" s="201"/>
      <c r="KE53" s="201"/>
      <c r="KF53" s="201"/>
      <c r="KG53" s="201"/>
      <c r="KH53" s="201"/>
      <c r="KI53" s="201"/>
      <c r="KJ53" s="201"/>
      <c r="KK53" s="201"/>
      <c r="KL53" s="201"/>
      <c r="KM53" s="201"/>
      <c r="KN53" s="201"/>
      <c r="KO53" s="201"/>
      <c r="KP53" s="201"/>
    </row>
    <row r="54" spans="1:302" s="98" customFormat="1" ht="27.75" customHeight="1">
      <c r="A54" s="201"/>
      <c r="B54" s="459"/>
      <c r="C54" s="542"/>
      <c r="D54" s="543"/>
      <c r="E54" s="544" t="s">
        <v>163</v>
      </c>
      <c r="F54" s="545"/>
      <c r="G54" s="459"/>
      <c r="H54" s="459"/>
      <c r="I54" s="459"/>
      <c r="J54" s="459"/>
      <c r="K54" s="459"/>
      <c r="L54" s="546"/>
      <c r="M54" s="547"/>
      <c r="N54" s="547"/>
      <c r="O54" s="548" t="str">
        <f t="shared" si="0"/>
        <v/>
      </c>
      <c r="P54" s="548" t="str">
        <f t="shared" si="39"/>
        <v/>
      </c>
      <c r="Q54" s="548" t="str">
        <f t="shared" si="2"/>
        <v/>
      </c>
      <c r="R54" s="548" t="str">
        <f t="shared" si="3"/>
        <v/>
      </c>
      <c r="S54" s="548" t="str">
        <f t="shared" si="40"/>
        <v/>
      </c>
      <c r="T54" s="548" t="str">
        <f t="shared" si="41"/>
        <v/>
      </c>
      <c r="U54" s="548" t="str">
        <f t="shared" si="6"/>
        <v/>
      </c>
      <c r="V54" s="548" t="str">
        <f t="shared" si="7"/>
        <v/>
      </c>
      <c r="W54" s="548" t="str">
        <f t="shared" si="42"/>
        <v/>
      </c>
      <c r="X54" s="548" t="str">
        <f t="shared" si="43"/>
        <v/>
      </c>
      <c r="Y54" s="548" t="str">
        <f t="shared" si="10"/>
        <v/>
      </c>
      <c r="Z54" s="548" t="str">
        <f t="shared" si="11"/>
        <v/>
      </c>
      <c r="AA54" s="548" t="str">
        <f t="shared" si="44"/>
        <v/>
      </c>
      <c r="AB54" s="548" t="str">
        <f t="shared" si="45"/>
        <v/>
      </c>
      <c r="AC54" s="548" t="str">
        <f t="shared" si="14"/>
        <v/>
      </c>
      <c r="AD54" s="548" t="str">
        <f t="shared" si="15"/>
        <v/>
      </c>
      <c r="AE54" s="549"/>
      <c r="AF54" s="550"/>
      <c r="AG54" s="550"/>
      <c r="AH54" s="551" t="str">
        <f t="shared" si="35"/>
        <v/>
      </c>
      <c r="AI54" s="551" t="str">
        <f t="shared" si="36"/>
        <v/>
      </c>
      <c r="AJ54" s="551" t="str">
        <f t="shared" si="37"/>
        <v/>
      </c>
      <c r="AK54" s="553" t="str">
        <f t="shared" si="38"/>
        <v/>
      </c>
      <c r="AL54" s="460"/>
      <c r="AM54" s="441" t="str">
        <f t="shared" si="31"/>
        <v/>
      </c>
      <c r="AN54" s="441" t="str">
        <f t="shared" si="32"/>
        <v/>
      </c>
      <c r="AO54" s="552"/>
      <c r="AP54" s="552"/>
      <c r="AQ54" s="201"/>
      <c r="AR54" s="428"/>
      <c r="AS54" s="805">
        <f t="shared" si="20"/>
        <v>0</v>
      </c>
      <c r="AT54" s="452">
        <f t="shared" si="21"/>
        <v>0</v>
      </c>
      <c r="AU54" s="754" t="s">
        <v>341</v>
      </c>
      <c r="AV54" s="453">
        <f t="shared" si="22"/>
        <v>0</v>
      </c>
      <c r="AW54" s="454"/>
      <c r="AX54" s="455">
        <f t="shared" si="23"/>
        <v>0</v>
      </c>
      <c r="AY54" s="456">
        <f t="shared" si="24"/>
        <v>0</v>
      </c>
      <c r="AZ54" s="457">
        <f t="shared" si="25"/>
        <v>0</v>
      </c>
      <c r="BA54" s="458"/>
      <c r="BB54" s="455">
        <f t="shared" si="28"/>
        <v>0</v>
      </c>
      <c r="BC54" s="459"/>
      <c r="BD54" s="460"/>
      <c r="BE54" s="460"/>
      <c r="BF54" s="460"/>
      <c r="BG54" s="460"/>
      <c r="BH54" s="460"/>
      <c r="BI54" s="428"/>
      <c r="BJ54" s="201"/>
      <c r="BK54" s="201"/>
      <c r="BL54" s="201"/>
      <c r="BM54" s="201"/>
      <c r="BN54" s="201"/>
      <c r="BO54" s="201"/>
      <c r="BP54" s="201"/>
      <c r="BQ54" s="201"/>
      <c r="BR54" s="201"/>
      <c r="BS54" s="201"/>
      <c r="BT54" s="201"/>
      <c r="BU54" s="201"/>
      <c r="BV54" s="201"/>
      <c r="BW54" s="201"/>
      <c r="BX54" s="201"/>
      <c r="BY54" s="234"/>
      <c r="BZ54" s="234"/>
      <c r="CA54" s="201"/>
      <c r="CB54" s="201"/>
      <c r="CC54" s="201"/>
      <c r="CD54" s="234"/>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c r="EK54" s="201"/>
      <c r="EL54" s="201"/>
      <c r="EM54" s="201"/>
      <c r="EN54" s="201"/>
      <c r="EO54" s="201"/>
      <c r="EP54" s="201"/>
      <c r="EQ54" s="201"/>
      <c r="ER54" s="201"/>
      <c r="ES54" s="201"/>
      <c r="ET54" s="201"/>
      <c r="EU54" s="201"/>
      <c r="EV54" s="201"/>
      <c r="EW54" s="201"/>
      <c r="EX54" s="201"/>
      <c r="EY54" s="201"/>
      <c r="EZ54" s="201"/>
      <c r="FA54" s="201"/>
      <c r="FB54" s="201"/>
      <c r="FC54" s="201"/>
      <c r="FD54" s="201"/>
      <c r="FE54" s="201"/>
      <c r="FF54" s="201"/>
      <c r="FG54" s="201"/>
      <c r="FH54" s="201"/>
      <c r="FI54" s="201"/>
      <c r="FJ54" s="201"/>
      <c r="FK54" s="201"/>
      <c r="FL54" s="201"/>
      <c r="FM54" s="201"/>
      <c r="FN54" s="201"/>
      <c r="FO54" s="201"/>
      <c r="FP54" s="201"/>
      <c r="FQ54" s="201"/>
      <c r="FR54" s="201"/>
      <c r="FS54" s="201"/>
      <c r="FT54" s="201"/>
      <c r="FU54" s="201"/>
      <c r="FV54" s="201"/>
      <c r="FW54" s="201"/>
      <c r="FX54" s="201"/>
      <c r="FY54" s="201"/>
      <c r="FZ54" s="201"/>
      <c r="GA54" s="201"/>
      <c r="GB54" s="201"/>
      <c r="GC54" s="201"/>
      <c r="GD54" s="201"/>
      <c r="GE54" s="201"/>
      <c r="GF54" s="201"/>
      <c r="GG54" s="201"/>
      <c r="GH54" s="201"/>
      <c r="GI54" s="201"/>
      <c r="GJ54" s="201"/>
      <c r="GK54" s="201"/>
      <c r="GL54" s="201"/>
      <c r="GM54" s="201"/>
      <c r="GN54" s="201"/>
      <c r="GO54" s="201"/>
      <c r="GP54" s="201"/>
      <c r="GQ54" s="201"/>
      <c r="GR54" s="201"/>
      <c r="GS54" s="201"/>
      <c r="GT54" s="201"/>
      <c r="GU54" s="201"/>
      <c r="GV54" s="201"/>
      <c r="GW54" s="201"/>
      <c r="GX54" s="201"/>
      <c r="GY54" s="201"/>
      <c r="GZ54" s="201"/>
      <c r="HA54" s="201"/>
      <c r="HB54" s="201"/>
      <c r="HC54" s="201"/>
      <c r="HD54" s="201"/>
      <c r="HE54" s="201"/>
      <c r="HF54" s="201"/>
      <c r="HG54" s="201"/>
      <c r="HH54" s="201"/>
      <c r="HI54" s="201"/>
      <c r="HJ54" s="201"/>
      <c r="HK54" s="201"/>
      <c r="HL54" s="201"/>
      <c r="HM54" s="201"/>
      <c r="HN54" s="201"/>
      <c r="HO54" s="201"/>
      <c r="HP54" s="201"/>
      <c r="HQ54" s="201"/>
      <c r="HR54" s="201"/>
      <c r="HS54" s="201"/>
      <c r="HT54" s="201"/>
      <c r="HU54" s="201"/>
      <c r="HV54" s="201"/>
      <c r="HW54" s="201"/>
      <c r="HX54" s="201"/>
      <c r="HY54" s="201"/>
      <c r="HZ54" s="201"/>
      <c r="IA54" s="201"/>
      <c r="IB54" s="201"/>
      <c r="IC54" s="201"/>
      <c r="ID54" s="201"/>
      <c r="IE54" s="201"/>
      <c r="IF54" s="201"/>
      <c r="IG54" s="201"/>
      <c r="IH54" s="201"/>
      <c r="II54" s="201"/>
      <c r="IJ54" s="201"/>
      <c r="IK54" s="201"/>
      <c r="IL54" s="201"/>
      <c r="IM54" s="201"/>
      <c r="IN54" s="201"/>
      <c r="IO54" s="201"/>
      <c r="IP54" s="201"/>
      <c r="IQ54" s="201"/>
      <c r="IR54" s="201"/>
      <c r="IS54" s="201"/>
      <c r="IT54" s="201"/>
      <c r="IU54" s="201"/>
      <c r="IV54" s="201"/>
      <c r="IW54" s="201"/>
      <c r="IX54" s="201"/>
      <c r="IY54" s="201"/>
      <c r="IZ54" s="201"/>
      <c r="JA54" s="201"/>
      <c r="JB54" s="201"/>
      <c r="JC54" s="201"/>
      <c r="JD54" s="201"/>
      <c r="JE54" s="201"/>
      <c r="JF54" s="201"/>
      <c r="JG54" s="201"/>
      <c r="JH54" s="201"/>
      <c r="JI54" s="201"/>
      <c r="JJ54" s="201"/>
      <c r="JK54" s="201"/>
      <c r="JL54" s="201"/>
      <c r="JM54" s="201"/>
      <c r="JN54" s="201"/>
      <c r="JO54" s="201"/>
      <c r="JP54" s="201"/>
      <c r="JQ54" s="201"/>
      <c r="JR54" s="201"/>
      <c r="JS54" s="201"/>
      <c r="JT54" s="201"/>
      <c r="JU54" s="201"/>
      <c r="JV54" s="201"/>
      <c r="JW54" s="201"/>
      <c r="JX54" s="201"/>
      <c r="JY54" s="201"/>
      <c r="JZ54" s="201"/>
      <c r="KA54" s="201"/>
      <c r="KB54" s="201"/>
      <c r="KC54" s="201"/>
      <c r="KD54" s="201"/>
      <c r="KE54" s="201"/>
      <c r="KF54" s="201"/>
      <c r="KG54" s="201"/>
      <c r="KH54" s="201"/>
      <c r="KI54" s="201"/>
      <c r="KJ54" s="201"/>
      <c r="KK54" s="201"/>
      <c r="KL54" s="201"/>
      <c r="KM54" s="201"/>
      <c r="KN54" s="201"/>
      <c r="KO54" s="201"/>
      <c r="KP54" s="201"/>
    </row>
    <row r="55" spans="1:302" s="98" customFormat="1" ht="27.75" customHeight="1">
      <c r="A55" s="201"/>
      <c r="B55" s="459"/>
      <c r="C55" s="542"/>
      <c r="D55" s="543"/>
      <c r="E55" s="544" t="s">
        <v>163</v>
      </c>
      <c r="F55" s="545"/>
      <c r="G55" s="459"/>
      <c r="H55" s="459"/>
      <c r="I55" s="459"/>
      <c r="J55" s="459"/>
      <c r="K55" s="459"/>
      <c r="L55" s="546"/>
      <c r="M55" s="547"/>
      <c r="N55" s="547"/>
      <c r="O55" s="548" t="str">
        <f t="shared" si="0"/>
        <v/>
      </c>
      <c r="P55" s="548" t="str">
        <f t="shared" si="39"/>
        <v/>
      </c>
      <c r="Q55" s="548" t="str">
        <f t="shared" si="2"/>
        <v/>
      </c>
      <c r="R55" s="548" t="str">
        <f t="shared" si="3"/>
        <v/>
      </c>
      <c r="S55" s="548" t="str">
        <f t="shared" si="40"/>
        <v/>
      </c>
      <c r="T55" s="548" t="str">
        <f t="shared" si="41"/>
        <v/>
      </c>
      <c r="U55" s="548" t="str">
        <f t="shared" si="6"/>
        <v/>
      </c>
      <c r="V55" s="548" t="str">
        <f t="shared" si="7"/>
        <v/>
      </c>
      <c r="W55" s="548" t="str">
        <f t="shared" si="42"/>
        <v/>
      </c>
      <c r="X55" s="548" t="str">
        <f t="shared" si="43"/>
        <v/>
      </c>
      <c r="Y55" s="548" t="str">
        <f t="shared" si="10"/>
        <v/>
      </c>
      <c r="Z55" s="548" t="str">
        <f t="shared" si="11"/>
        <v/>
      </c>
      <c r="AA55" s="548" t="str">
        <f t="shared" si="44"/>
        <v/>
      </c>
      <c r="AB55" s="548" t="str">
        <f t="shared" si="45"/>
        <v/>
      </c>
      <c r="AC55" s="548" t="str">
        <f t="shared" si="14"/>
        <v/>
      </c>
      <c r="AD55" s="548" t="str">
        <f t="shared" si="15"/>
        <v/>
      </c>
      <c r="AE55" s="549"/>
      <c r="AF55" s="454"/>
      <c r="AG55" s="550"/>
      <c r="AH55" s="551" t="str">
        <f t="shared" si="35"/>
        <v/>
      </c>
      <c r="AI55" s="551" t="str">
        <f t="shared" si="36"/>
        <v/>
      </c>
      <c r="AJ55" s="551" t="str">
        <f t="shared" si="37"/>
        <v/>
      </c>
      <c r="AK55" s="553" t="str">
        <f t="shared" si="38"/>
        <v/>
      </c>
      <c r="AL55" s="460"/>
      <c r="AM55" s="441" t="str">
        <f t="shared" si="31"/>
        <v/>
      </c>
      <c r="AN55" s="441" t="str">
        <f t="shared" si="32"/>
        <v/>
      </c>
      <c r="AO55" s="552"/>
      <c r="AP55" s="552"/>
      <c r="AQ55" s="201"/>
      <c r="AR55" s="428"/>
      <c r="AS55" s="805">
        <f t="shared" si="20"/>
        <v>0</v>
      </c>
      <c r="AT55" s="452">
        <f t="shared" si="21"/>
        <v>0</v>
      </c>
      <c r="AU55" s="754" t="s">
        <v>341</v>
      </c>
      <c r="AV55" s="453">
        <f t="shared" si="22"/>
        <v>0</v>
      </c>
      <c r="AW55" s="454"/>
      <c r="AX55" s="455">
        <f t="shared" si="23"/>
        <v>0</v>
      </c>
      <c r="AY55" s="456">
        <f t="shared" si="24"/>
        <v>0</v>
      </c>
      <c r="AZ55" s="457">
        <f t="shared" si="25"/>
        <v>0</v>
      </c>
      <c r="BA55" s="458"/>
      <c r="BB55" s="455">
        <f t="shared" si="28"/>
        <v>0</v>
      </c>
      <c r="BC55" s="459"/>
      <c r="BD55" s="460"/>
      <c r="BE55" s="460"/>
      <c r="BF55" s="460"/>
      <c r="BG55" s="460"/>
      <c r="BH55" s="460"/>
      <c r="BI55" s="428"/>
      <c r="BJ55" s="201"/>
      <c r="BK55" s="201"/>
      <c r="BL55" s="201"/>
      <c r="BM55" s="201"/>
      <c r="BN55" s="201"/>
      <c r="BO55" s="201"/>
      <c r="BP55" s="201"/>
      <c r="BQ55" s="201"/>
      <c r="BR55" s="201"/>
      <c r="BS55" s="201"/>
      <c r="BT55" s="201"/>
      <c r="BU55" s="201"/>
      <c r="BV55" s="201"/>
      <c r="BW55" s="201"/>
      <c r="BX55" s="201"/>
      <c r="BY55" s="234"/>
      <c r="BZ55" s="234"/>
      <c r="CA55" s="201"/>
      <c r="CB55" s="201"/>
      <c r="CC55" s="201"/>
      <c r="CD55" s="234"/>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1"/>
      <c r="FD55" s="201"/>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1"/>
      <c r="GC55" s="201"/>
      <c r="GD55" s="201"/>
      <c r="GE55" s="201"/>
      <c r="GF55" s="201"/>
      <c r="GG55" s="201"/>
      <c r="GH55" s="201"/>
      <c r="GI55" s="201"/>
      <c r="GJ55" s="201"/>
      <c r="GK55" s="201"/>
      <c r="GL55" s="201"/>
      <c r="GM55" s="201"/>
      <c r="GN55" s="201"/>
      <c r="GO55" s="201"/>
      <c r="GP55" s="201"/>
      <c r="GQ55" s="201"/>
      <c r="GR55" s="201"/>
      <c r="GS55" s="201"/>
      <c r="GT55" s="201"/>
      <c r="GU55" s="201"/>
      <c r="GV55" s="201"/>
      <c r="GW55" s="201"/>
      <c r="GX55" s="201"/>
      <c r="GY55" s="201"/>
      <c r="GZ55" s="201"/>
      <c r="HA55" s="201"/>
      <c r="HB55" s="201"/>
      <c r="HC55" s="201"/>
      <c r="HD55" s="201"/>
      <c r="HE55" s="201"/>
      <c r="HF55" s="201"/>
      <c r="HG55" s="201"/>
      <c r="HH55" s="201"/>
      <c r="HI55" s="201"/>
      <c r="HJ55" s="201"/>
      <c r="HK55" s="201"/>
      <c r="HL55" s="201"/>
      <c r="HM55" s="201"/>
      <c r="HN55" s="201"/>
      <c r="HO55" s="201"/>
      <c r="HP55" s="201"/>
      <c r="HQ55" s="201"/>
      <c r="HR55" s="201"/>
      <c r="HS55" s="201"/>
      <c r="HT55" s="201"/>
      <c r="HU55" s="201"/>
      <c r="HV55" s="201"/>
      <c r="HW55" s="201"/>
      <c r="HX55" s="201"/>
      <c r="HY55" s="201"/>
      <c r="HZ55" s="201"/>
      <c r="IA55" s="201"/>
      <c r="IB55" s="201"/>
      <c r="IC55" s="201"/>
      <c r="ID55" s="201"/>
      <c r="IE55" s="201"/>
      <c r="IF55" s="201"/>
      <c r="IG55" s="201"/>
      <c r="IH55" s="201"/>
      <c r="II55" s="201"/>
      <c r="IJ55" s="201"/>
      <c r="IK55" s="201"/>
      <c r="IL55" s="201"/>
      <c r="IM55" s="201"/>
      <c r="IN55" s="201"/>
      <c r="IO55" s="201"/>
      <c r="IP55" s="201"/>
      <c r="IQ55" s="201"/>
      <c r="IR55" s="201"/>
      <c r="IS55" s="201"/>
      <c r="IT55" s="201"/>
      <c r="IU55" s="201"/>
      <c r="IV55" s="201"/>
      <c r="IW55" s="201"/>
      <c r="IX55" s="201"/>
      <c r="IY55" s="201"/>
      <c r="IZ55" s="201"/>
      <c r="JA55" s="201"/>
      <c r="JB55" s="201"/>
      <c r="JC55" s="201"/>
      <c r="JD55" s="201"/>
      <c r="JE55" s="201"/>
      <c r="JF55" s="201"/>
      <c r="JG55" s="201"/>
      <c r="JH55" s="201"/>
      <c r="JI55" s="201"/>
      <c r="JJ55" s="201"/>
      <c r="JK55" s="201"/>
      <c r="JL55" s="201"/>
      <c r="JM55" s="201"/>
      <c r="JN55" s="201"/>
      <c r="JO55" s="201"/>
      <c r="JP55" s="201"/>
      <c r="JQ55" s="201"/>
      <c r="JR55" s="201"/>
      <c r="JS55" s="201"/>
      <c r="JT55" s="201"/>
      <c r="JU55" s="201"/>
      <c r="JV55" s="201"/>
      <c r="JW55" s="201"/>
      <c r="JX55" s="201"/>
      <c r="JY55" s="201"/>
      <c r="JZ55" s="201"/>
      <c r="KA55" s="201"/>
      <c r="KB55" s="201"/>
      <c r="KC55" s="201"/>
      <c r="KD55" s="201"/>
      <c r="KE55" s="201"/>
      <c r="KF55" s="201"/>
      <c r="KG55" s="201"/>
      <c r="KH55" s="201"/>
      <c r="KI55" s="201"/>
      <c r="KJ55" s="201"/>
      <c r="KK55" s="201"/>
      <c r="KL55" s="201"/>
      <c r="KM55" s="201"/>
      <c r="KN55" s="201"/>
      <c r="KO55" s="201"/>
      <c r="KP55" s="201"/>
    </row>
    <row r="56" spans="1:302" s="98" customFormat="1" ht="27.75" customHeight="1">
      <c r="A56" s="201"/>
      <c r="B56" s="459"/>
      <c r="C56" s="542"/>
      <c r="D56" s="543"/>
      <c r="E56" s="544" t="s">
        <v>163</v>
      </c>
      <c r="F56" s="545"/>
      <c r="G56" s="459"/>
      <c r="H56" s="459"/>
      <c r="I56" s="459"/>
      <c r="J56" s="459"/>
      <c r="K56" s="459"/>
      <c r="L56" s="546"/>
      <c r="M56" s="547"/>
      <c r="N56" s="547"/>
      <c r="O56" s="548" t="str">
        <f t="shared" si="0"/>
        <v/>
      </c>
      <c r="P56" s="548" t="str">
        <f t="shared" si="39"/>
        <v/>
      </c>
      <c r="Q56" s="548" t="str">
        <f t="shared" si="2"/>
        <v/>
      </c>
      <c r="R56" s="548" t="str">
        <f t="shared" si="3"/>
        <v/>
      </c>
      <c r="S56" s="548" t="str">
        <f t="shared" si="40"/>
        <v/>
      </c>
      <c r="T56" s="548" t="str">
        <f t="shared" si="41"/>
        <v/>
      </c>
      <c r="U56" s="548" t="str">
        <f t="shared" si="6"/>
        <v/>
      </c>
      <c r="V56" s="548" t="str">
        <f t="shared" si="7"/>
        <v/>
      </c>
      <c r="W56" s="548" t="str">
        <f t="shared" si="42"/>
        <v/>
      </c>
      <c r="X56" s="548" t="str">
        <f t="shared" si="43"/>
        <v/>
      </c>
      <c r="Y56" s="548" t="str">
        <f t="shared" si="10"/>
        <v/>
      </c>
      <c r="Z56" s="548" t="str">
        <f t="shared" si="11"/>
        <v/>
      </c>
      <c r="AA56" s="548" t="str">
        <f t="shared" si="44"/>
        <v/>
      </c>
      <c r="AB56" s="548" t="str">
        <f t="shared" si="45"/>
        <v/>
      </c>
      <c r="AC56" s="548" t="str">
        <f t="shared" si="14"/>
        <v/>
      </c>
      <c r="AD56" s="548" t="str">
        <f t="shared" si="15"/>
        <v/>
      </c>
      <c r="AE56" s="549"/>
      <c r="AF56" s="550"/>
      <c r="AG56" s="550"/>
      <c r="AH56" s="551" t="str">
        <f t="shared" si="35"/>
        <v/>
      </c>
      <c r="AI56" s="551" t="str">
        <f t="shared" si="36"/>
        <v/>
      </c>
      <c r="AJ56" s="551" t="str">
        <f t="shared" si="37"/>
        <v/>
      </c>
      <c r="AK56" s="553" t="str">
        <f t="shared" si="38"/>
        <v/>
      </c>
      <c r="AL56" s="460"/>
      <c r="AM56" s="441" t="str">
        <f t="shared" si="31"/>
        <v/>
      </c>
      <c r="AN56" s="441" t="str">
        <f t="shared" si="32"/>
        <v/>
      </c>
      <c r="AO56" s="552"/>
      <c r="AP56" s="552"/>
      <c r="AQ56" s="201"/>
      <c r="AR56" s="428"/>
      <c r="AS56" s="805">
        <f t="shared" si="20"/>
        <v>0</v>
      </c>
      <c r="AT56" s="452">
        <f t="shared" si="21"/>
        <v>0</v>
      </c>
      <c r="AU56" s="754" t="s">
        <v>341</v>
      </c>
      <c r="AV56" s="453">
        <f t="shared" si="22"/>
        <v>0</v>
      </c>
      <c r="AW56" s="454"/>
      <c r="AX56" s="455">
        <f t="shared" si="23"/>
        <v>0</v>
      </c>
      <c r="AY56" s="456">
        <f t="shared" si="24"/>
        <v>0</v>
      </c>
      <c r="AZ56" s="457">
        <f t="shared" si="25"/>
        <v>0</v>
      </c>
      <c r="BA56" s="458"/>
      <c r="BB56" s="455">
        <f t="shared" si="28"/>
        <v>0</v>
      </c>
      <c r="BC56" s="459"/>
      <c r="BD56" s="460"/>
      <c r="BE56" s="460"/>
      <c r="BF56" s="460"/>
      <c r="BG56" s="460"/>
      <c r="BH56" s="460"/>
      <c r="BI56" s="428"/>
      <c r="BJ56" s="201"/>
      <c r="BK56" s="201"/>
      <c r="BL56" s="201"/>
      <c r="BM56" s="201"/>
      <c r="BN56" s="201"/>
      <c r="BO56" s="201"/>
      <c r="BP56" s="201"/>
      <c r="BQ56" s="201"/>
      <c r="BR56" s="201"/>
      <c r="BS56" s="201"/>
      <c r="BT56" s="201"/>
      <c r="BU56" s="201"/>
      <c r="BV56" s="201"/>
      <c r="BW56" s="201"/>
      <c r="BX56" s="201"/>
      <c r="BY56" s="234"/>
      <c r="BZ56" s="234"/>
      <c r="CA56" s="201"/>
      <c r="CB56" s="201"/>
      <c r="CC56" s="201"/>
      <c r="CD56" s="234"/>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c r="EK56" s="201"/>
      <c r="EL56" s="201"/>
      <c r="EM56" s="201"/>
      <c r="EN56" s="201"/>
      <c r="EO56" s="201"/>
      <c r="EP56" s="201"/>
      <c r="EQ56" s="201"/>
      <c r="ER56" s="201"/>
      <c r="ES56" s="201"/>
      <c r="ET56" s="201"/>
      <c r="EU56" s="201"/>
      <c r="EV56" s="201"/>
      <c r="EW56" s="201"/>
      <c r="EX56" s="201"/>
      <c r="EY56" s="201"/>
      <c r="EZ56" s="201"/>
      <c r="FA56" s="201"/>
      <c r="FB56" s="201"/>
      <c r="FC56" s="201"/>
      <c r="FD56" s="201"/>
      <c r="FE56" s="201"/>
      <c r="FF56" s="201"/>
      <c r="FG56" s="201"/>
      <c r="FH56" s="201"/>
      <c r="FI56" s="201"/>
      <c r="FJ56" s="201"/>
      <c r="FK56" s="201"/>
      <c r="FL56" s="201"/>
      <c r="FM56" s="201"/>
      <c r="FN56" s="201"/>
      <c r="FO56" s="201"/>
      <c r="FP56" s="201"/>
      <c r="FQ56" s="201"/>
      <c r="FR56" s="201"/>
      <c r="FS56" s="201"/>
      <c r="FT56" s="201"/>
      <c r="FU56" s="201"/>
      <c r="FV56" s="201"/>
      <c r="FW56" s="201"/>
      <c r="FX56" s="201"/>
      <c r="FY56" s="201"/>
      <c r="FZ56" s="201"/>
      <c r="GA56" s="201"/>
      <c r="GB56" s="201"/>
      <c r="GC56" s="201"/>
      <c r="GD56" s="201"/>
      <c r="GE56" s="201"/>
      <c r="GF56" s="201"/>
      <c r="GG56" s="201"/>
      <c r="GH56" s="201"/>
      <c r="GI56" s="201"/>
      <c r="GJ56" s="201"/>
      <c r="GK56" s="201"/>
      <c r="GL56" s="201"/>
      <c r="GM56" s="201"/>
      <c r="GN56" s="201"/>
      <c r="GO56" s="201"/>
      <c r="GP56" s="201"/>
      <c r="GQ56" s="201"/>
      <c r="GR56" s="201"/>
      <c r="GS56" s="201"/>
      <c r="GT56" s="201"/>
      <c r="GU56" s="201"/>
      <c r="GV56" s="201"/>
      <c r="GW56" s="201"/>
      <c r="GX56" s="201"/>
      <c r="GY56" s="201"/>
      <c r="GZ56" s="201"/>
      <c r="HA56" s="201"/>
      <c r="HB56" s="201"/>
      <c r="HC56" s="201"/>
      <c r="HD56" s="201"/>
      <c r="HE56" s="201"/>
      <c r="HF56" s="201"/>
      <c r="HG56" s="201"/>
      <c r="HH56" s="201"/>
      <c r="HI56" s="201"/>
      <c r="HJ56" s="201"/>
      <c r="HK56" s="201"/>
      <c r="HL56" s="201"/>
      <c r="HM56" s="201"/>
      <c r="HN56" s="201"/>
      <c r="HO56" s="201"/>
      <c r="HP56" s="201"/>
      <c r="HQ56" s="201"/>
      <c r="HR56" s="201"/>
      <c r="HS56" s="201"/>
      <c r="HT56" s="201"/>
      <c r="HU56" s="201"/>
      <c r="HV56" s="201"/>
      <c r="HW56" s="201"/>
      <c r="HX56" s="201"/>
      <c r="HY56" s="201"/>
      <c r="HZ56" s="201"/>
      <c r="IA56" s="201"/>
      <c r="IB56" s="201"/>
      <c r="IC56" s="201"/>
      <c r="ID56" s="201"/>
      <c r="IE56" s="201"/>
      <c r="IF56" s="201"/>
      <c r="IG56" s="201"/>
      <c r="IH56" s="201"/>
      <c r="II56" s="201"/>
      <c r="IJ56" s="201"/>
      <c r="IK56" s="201"/>
      <c r="IL56" s="201"/>
      <c r="IM56" s="201"/>
      <c r="IN56" s="201"/>
      <c r="IO56" s="201"/>
      <c r="IP56" s="201"/>
      <c r="IQ56" s="201"/>
      <c r="IR56" s="201"/>
      <c r="IS56" s="201"/>
      <c r="IT56" s="201"/>
      <c r="IU56" s="201"/>
      <c r="IV56" s="201"/>
      <c r="IW56" s="201"/>
      <c r="IX56" s="201"/>
      <c r="IY56" s="201"/>
      <c r="IZ56" s="201"/>
      <c r="JA56" s="201"/>
      <c r="JB56" s="201"/>
      <c r="JC56" s="201"/>
      <c r="JD56" s="201"/>
      <c r="JE56" s="201"/>
      <c r="JF56" s="201"/>
      <c r="JG56" s="201"/>
      <c r="JH56" s="201"/>
      <c r="JI56" s="201"/>
      <c r="JJ56" s="201"/>
      <c r="JK56" s="201"/>
      <c r="JL56" s="201"/>
      <c r="JM56" s="201"/>
      <c r="JN56" s="201"/>
      <c r="JO56" s="201"/>
      <c r="JP56" s="201"/>
      <c r="JQ56" s="201"/>
      <c r="JR56" s="201"/>
      <c r="JS56" s="201"/>
      <c r="JT56" s="201"/>
      <c r="JU56" s="201"/>
      <c r="JV56" s="201"/>
      <c r="JW56" s="201"/>
      <c r="JX56" s="201"/>
      <c r="JY56" s="201"/>
      <c r="JZ56" s="201"/>
      <c r="KA56" s="201"/>
      <c r="KB56" s="201"/>
      <c r="KC56" s="201"/>
      <c r="KD56" s="201"/>
      <c r="KE56" s="201"/>
      <c r="KF56" s="201"/>
      <c r="KG56" s="201"/>
      <c r="KH56" s="201"/>
      <c r="KI56" s="201"/>
      <c r="KJ56" s="201"/>
      <c r="KK56" s="201"/>
      <c r="KL56" s="201"/>
      <c r="KM56" s="201"/>
      <c r="KN56" s="201"/>
      <c r="KO56" s="201"/>
      <c r="KP56" s="201"/>
    </row>
    <row r="57" spans="1:302" s="98" customFormat="1" ht="27.75" customHeight="1">
      <c r="A57" s="201"/>
      <c r="B57" s="459"/>
      <c r="C57" s="542"/>
      <c r="D57" s="543"/>
      <c r="E57" s="544" t="s">
        <v>163</v>
      </c>
      <c r="F57" s="545"/>
      <c r="G57" s="459"/>
      <c r="H57" s="459"/>
      <c r="I57" s="459"/>
      <c r="J57" s="459"/>
      <c r="K57" s="459"/>
      <c r="L57" s="546"/>
      <c r="M57" s="547"/>
      <c r="N57" s="547"/>
      <c r="O57" s="548" t="str">
        <f t="shared" si="0"/>
        <v/>
      </c>
      <c r="P57" s="548" t="str">
        <f t="shared" si="39"/>
        <v/>
      </c>
      <c r="Q57" s="548" t="str">
        <f t="shared" si="2"/>
        <v/>
      </c>
      <c r="R57" s="548" t="str">
        <f t="shared" si="3"/>
        <v/>
      </c>
      <c r="S57" s="548" t="str">
        <f t="shared" si="40"/>
        <v/>
      </c>
      <c r="T57" s="548" t="str">
        <f t="shared" si="41"/>
        <v/>
      </c>
      <c r="U57" s="548" t="str">
        <f t="shared" si="6"/>
        <v/>
      </c>
      <c r="V57" s="548" t="str">
        <f t="shared" si="7"/>
        <v/>
      </c>
      <c r="W57" s="548" t="str">
        <f t="shared" si="42"/>
        <v/>
      </c>
      <c r="X57" s="548" t="str">
        <f t="shared" si="43"/>
        <v/>
      </c>
      <c r="Y57" s="548" t="str">
        <f t="shared" si="10"/>
        <v/>
      </c>
      <c r="Z57" s="548" t="str">
        <f t="shared" si="11"/>
        <v/>
      </c>
      <c r="AA57" s="548" t="str">
        <f t="shared" si="44"/>
        <v/>
      </c>
      <c r="AB57" s="548" t="str">
        <f t="shared" si="45"/>
        <v/>
      </c>
      <c r="AC57" s="548" t="str">
        <f t="shared" si="14"/>
        <v/>
      </c>
      <c r="AD57" s="548" t="str">
        <f t="shared" si="15"/>
        <v/>
      </c>
      <c r="AE57" s="549"/>
      <c r="AF57" s="454"/>
      <c r="AG57" s="550"/>
      <c r="AH57" s="551" t="str">
        <f t="shared" si="35"/>
        <v/>
      </c>
      <c r="AI57" s="551" t="str">
        <f t="shared" si="36"/>
        <v/>
      </c>
      <c r="AJ57" s="551" t="str">
        <f t="shared" si="37"/>
        <v/>
      </c>
      <c r="AK57" s="553" t="str">
        <f t="shared" si="38"/>
        <v/>
      </c>
      <c r="AL57" s="460"/>
      <c r="AM57" s="441" t="str">
        <f t="shared" si="31"/>
        <v/>
      </c>
      <c r="AN57" s="441" t="str">
        <f t="shared" si="32"/>
        <v/>
      </c>
      <c r="AO57" s="552"/>
      <c r="AP57" s="552"/>
      <c r="AQ57" s="201"/>
      <c r="AR57" s="428"/>
      <c r="AS57" s="805">
        <f t="shared" si="20"/>
        <v>0</v>
      </c>
      <c r="AT57" s="452">
        <f t="shared" si="21"/>
        <v>0</v>
      </c>
      <c r="AU57" s="754" t="s">
        <v>341</v>
      </c>
      <c r="AV57" s="453">
        <f t="shared" si="22"/>
        <v>0</v>
      </c>
      <c r="AW57" s="454"/>
      <c r="AX57" s="455">
        <f t="shared" si="23"/>
        <v>0</v>
      </c>
      <c r="AY57" s="456">
        <f t="shared" si="24"/>
        <v>0</v>
      </c>
      <c r="AZ57" s="457">
        <f t="shared" si="25"/>
        <v>0</v>
      </c>
      <c r="BA57" s="458"/>
      <c r="BB57" s="455">
        <f t="shared" si="28"/>
        <v>0</v>
      </c>
      <c r="BC57" s="459"/>
      <c r="BD57" s="460"/>
      <c r="BE57" s="460"/>
      <c r="BF57" s="460"/>
      <c r="BG57" s="460"/>
      <c r="BH57" s="460"/>
      <c r="BI57" s="428"/>
      <c r="BJ57" s="201"/>
      <c r="BK57" s="201"/>
      <c r="BL57" s="201"/>
      <c r="BM57" s="201"/>
      <c r="BN57" s="201"/>
      <c r="BO57" s="201"/>
      <c r="BP57" s="201"/>
      <c r="BQ57" s="201"/>
      <c r="BR57" s="201"/>
      <c r="BS57" s="201"/>
      <c r="BT57" s="201"/>
      <c r="BU57" s="201"/>
      <c r="BV57" s="201"/>
      <c r="BW57" s="201"/>
      <c r="BX57" s="201"/>
      <c r="BY57" s="234"/>
      <c r="BZ57" s="234"/>
      <c r="CA57" s="201"/>
      <c r="CB57" s="201"/>
      <c r="CC57" s="201"/>
      <c r="CD57" s="234"/>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c r="DU57" s="201"/>
      <c r="DV57" s="201"/>
      <c r="DW57" s="201"/>
      <c r="DX57" s="201"/>
      <c r="DY57" s="201"/>
      <c r="DZ57" s="201"/>
      <c r="EA57" s="201"/>
      <c r="EB57" s="201"/>
      <c r="EC57" s="201"/>
      <c r="ED57" s="201"/>
      <c r="EE57" s="201"/>
      <c r="EF57" s="201"/>
      <c r="EG57" s="201"/>
      <c r="EH57" s="201"/>
      <c r="EI57" s="201"/>
      <c r="EJ57" s="201"/>
      <c r="EK57" s="201"/>
      <c r="EL57" s="201"/>
      <c r="EM57" s="201"/>
      <c r="EN57" s="201"/>
      <c r="EO57" s="201"/>
      <c r="EP57" s="201"/>
      <c r="EQ57" s="201"/>
      <c r="ER57" s="201"/>
      <c r="ES57" s="201"/>
      <c r="ET57" s="201"/>
      <c r="EU57" s="201"/>
      <c r="EV57" s="201"/>
      <c r="EW57" s="201"/>
      <c r="EX57" s="201"/>
      <c r="EY57" s="201"/>
      <c r="EZ57" s="201"/>
      <c r="FA57" s="201"/>
      <c r="FB57" s="201"/>
      <c r="FC57" s="201"/>
      <c r="FD57" s="201"/>
      <c r="FE57" s="201"/>
      <c r="FF57" s="201"/>
      <c r="FG57" s="201"/>
      <c r="FH57" s="201"/>
      <c r="FI57" s="201"/>
      <c r="FJ57" s="201"/>
      <c r="FK57" s="201"/>
      <c r="FL57" s="201"/>
      <c r="FM57" s="201"/>
      <c r="FN57" s="201"/>
      <c r="FO57" s="201"/>
      <c r="FP57" s="201"/>
      <c r="FQ57" s="201"/>
      <c r="FR57" s="201"/>
      <c r="FS57" s="201"/>
      <c r="FT57" s="201"/>
      <c r="FU57" s="201"/>
      <c r="FV57" s="201"/>
      <c r="FW57" s="201"/>
      <c r="FX57" s="201"/>
      <c r="FY57" s="201"/>
      <c r="FZ57" s="201"/>
      <c r="GA57" s="201"/>
      <c r="GB57" s="201"/>
      <c r="GC57" s="201"/>
      <c r="GD57" s="201"/>
      <c r="GE57" s="201"/>
      <c r="GF57" s="201"/>
      <c r="GG57" s="201"/>
      <c r="GH57" s="201"/>
      <c r="GI57" s="201"/>
      <c r="GJ57" s="201"/>
      <c r="GK57" s="201"/>
      <c r="GL57" s="201"/>
      <c r="GM57" s="201"/>
      <c r="GN57" s="201"/>
      <c r="GO57" s="201"/>
      <c r="GP57" s="201"/>
      <c r="GQ57" s="201"/>
      <c r="GR57" s="201"/>
      <c r="GS57" s="201"/>
      <c r="GT57" s="201"/>
      <c r="GU57" s="201"/>
      <c r="GV57" s="201"/>
      <c r="GW57" s="201"/>
      <c r="GX57" s="201"/>
      <c r="GY57" s="201"/>
      <c r="GZ57" s="201"/>
      <c r="HA57" s="201"/>
      <c r="HB57" s="201"/>
      <c r="HC57" s="201"/>
      <c r="HD57" s="201"/>
      <c r="HE57" s="201"/>
      <c r="HF57" s="201"/>
      <c r="HG57" s="201"/>
      <c r="HH57" s="201"/>
      <c r="HI57" s="201"/>
      <c r="HJ57" s="201"/>
      <c r="HK57" s="201"/>
      <c r="HL57" s="201"/>
      <c r="HM57" s="201"/>
      <c r="HN57" s="201"/>
      <c r="HO57" s="201"/>
      <c r="HP57" s="201"/>
      <c r="HQ57" s="201"/>
      <c r="HR57" s="201"/>
      <c r="HS57" s="201"/>
      <c r="HT57" s="201"/>
      <c r="HU57" s="201"/>
      <c r="HV57" s="201"/>
      <c r="HW57" s="201"/>
      <c r="HX57" s="201"/>
      <c r="HY57" s="201"/>
      <c r="HZ57" s="201"/>
      <c r="IA57" s="201"/>
      <c r="IB57" s="201"/>
      <c r="IC57" s="201"/>
      <c r="ID57" s="201"/>
      <c r="IE57" s="201"/>
      <c r="IF57" s="201"/>
      <c r="IG57" s="201"/>
      <c r="IH57" s="201"/>
      <c r="II57" s="201"/>
      <c r="IJ57" s="201"/>
      <c r="IK57" s="201"/>
      <c r="IL57" s="201"/>
      <c r="IM57" s="201"/>
      <c r="IN57" s="201"/>
      <c r="IO57" s="201"/>
      <c r="IP57" s="201"/>
      <c r="IQ57" s="201"/>
      <c r="IR57" s="201"/>
      <c r="IS57" s="201"/>
      <c r="IT57" s="201"/>
      <c r="IU57" s="201"/>
      <c r="IV57" s="201"/>
      <c r="IW57" s="201"/>
      <c r="IX57" s="201"/>
      <c r="IY57" s="201"/>
      <c r="IZ57" s="201"/>
      <c r="JA57" s="201"/>
      <c r="JB57" s="201"/>
      <c r="JC57" s="201"/>
      <c r="JD57" s="201"/>
      <c r="JE57" s="201"/>
      <c r="JF57" s="201"/>
      <c r="JG57" s="201"/>
      <c r="JH57" s="201"/>
      <c r="JI57" s="201"/>
      <c r="JJ57" s="201"/>
      <c r="JK57" s="201"/>
      <c r="JL57" s="201"/>
      <c r="JM57" s="201"/>
      <c r="JN57" s="201"/>
      <c r="JO57" s="201"/>
      <c r="JP57" s="201"/>
      <c r="JQ57" s="201"/>
      <c r="JR57" s="201"/>
      <c r="JS57" s="201"/>
      <c r="JT57" s="201"/>
      <c r="JU57" s="201"/>
      <c r="JV57" s="201"/>
      <c r="JW57" s="201"/>
      <c r="JX57" s="201"/>
      <c r="JY57" s="201"/>
      <c r="JZ57" s="201"/>
      <c r="KA57" s="201"/>
      <c r="KB57" s="201"/>
      <c r="KC57" s="201"/>
      <c r="KD57" s="201"/>
      <c r="KE57" s="201"/>
      <c r="KF57" s="201"/>
      <c r="KG57" s="201"/>
      <c r="KH57" s="201"/>
      <c r="KI57" s="201"/>
      <c r="KJ57" s="201"/>
      <c r="KK57" s="201"/>
      <c r="KL57" s="201"/>
      <c r="KM57" s="201"/>
      <c r="KN57" s="201"/>
      <c r="KO57" s="201"/>
      <c r="KP57" s="201"/>
    </row>
    <row r="58" spans="1:302" s="98" customFormat="1" ht="27.75" customHeight="1">
      <c r="A58" s="201"/>
      <c r="B58" s="459"/>
      <c r="C58" s="542"/>
      <c r="D58" s="543"/>
      <c r="E58" s="544" t="s">
        <v>163</v>
      </c>
      <c r="F58" s="545"/>
      <c r="G58" s="459"/>
      <c r="H58" s="459"/>
      <c r="I58" s="459"/>
      <c r="J58" s="459"/>
      <c r="K58" s="459"/>
      <c r="L58" s="546"/>
      <c r="M58" s="547"/>
      <c r="N58" s="547"/>
      <c r="O58" s="548" t="str">
        <f t="shared" si="0"/>
        <v/>
      </c>
      <c r="P58" s="548" t="str">
        <f t="shared" si="39"/>
        <v/>
      </c>
      <c r="Q58" s="548" t="str">
        <f t="shared" si="2"/>
        <v/>
      </c>
      <c r="R58" s="548" t="str">
        <f t="shared" si="3"/>
        <v/>
      </c>
      <c r="S58" s="548" t="str">
        <f t="shared" si="40"/>
        <v/>
      </c>
      <c r="T58" s="548" t="str">
        <f t="shared" si="41"/>
        <v/>
      </c>
      <c r="U58" s="548" t="str">
        <f t="shared" si="6"/>
        <v/>
      </c>
      <c r="V58" s="548" t="str">
        <f t="shared" si="7"/>
        <v/>
      </c>
      <c r="W58" s="548" t="str">
        <f t="shared" si="42"/>
        <v/>
      </c>
      <c r="X58" s="548" t="str">
        <f t="shared" si="43"/>
        <v/>
      </c>
      <c r="Y58" s="548" t="str">
        <f t="shared" si="10"/>
        <v/>
      </c>
      <c r="Z58" s="548" t="str">
        <f t="shared" si="11"/>
        <v/>
      </c>
      <c r="AA58" s="548" t="str">
        <f t="shared" si="44"/>
        <v/>
      </c>
      <c r="AB58" s="548" t="str">
        <f t="shared" si="45"/>
        <v/>
      </c>
      <c r="AC58" s="548" t="str">
        <f t="shared" si="14"/>
        <v/>
      </c>
      <c r="AD58" s="548" t="str">
        <f t="shared" si="15"/>
        <v/>
      </c>
      <c r="AE58" s="549"/>
      <c r="AF58" s="550"/>
      <c r="AG58" s="550"/>
      <c r="AH58" s="551" t="str">
        <f t="shared" si="35"/>
        <v/>
      </c>
      <c r="AI58" s="551" t="str">
        <f t="shared" si="36"/>
        <v/>
      </c>
      <c r="AJ58" s="551" t="str">
        <f t="shared" si="37"/>
        <v/>
      </c>
      <c r="AK58" s="553" t="str">
        <f t="shared" si="38"/>
        <v/>
      </c>
      <c r="AL58" s="460"/>
      <c r="AM58" s="441" t="str">
        <f t="shared" si="31"/>
        <v/>
      </c>
      <c r="AN58" s="441" t="str">
        <f t="shared" si="32"/>
        <v/>
      </c>
      <c r="AO58" s="552"/>
      <c r="AP58" s="552"/>
      <c r="AQ58" s="201"/>
      <c r="AR58" s="428"/>
      <c r="AS58" s="805">
        <f t="shared" si="20"/>
        <v>0</v>
      </c>
      <c r="AT58" s="452">
        <f t="shared" si="21"/>
        <v>0</v>
      </c>
      <c r="AU58" s="754" t="s">
        <v>341</v>
      </c>
      <c r="AV58" s="453">
        <f t="shared" si="22"/>
        <v>0</v>
      </c>
      <c r="AW58" s="454"/>
      <c r="AX58" s="455">
        <f t="shared" si="23"/>
        <v>0</v>
      </c>
      <c r="AY58" s="456">
        <f t="shared" si="24"/>
        <v>0</v>
      </c>
      <c r="AZ58" s="457">
        <f t="shared" si="25"/>
        <v>0</v>
      </c>
      <c r="BA58" s="458"/>
      <c r="BB58" s="455">
        <f t="shared" si="28"/>
        <v>0</v>
      </c>
      <c r="BC58" s="459"/>
      <c r="BD58" s="460"/>
      <c r="BE58" s="460"/>
      <c r="BF58" s="460"/>
      <c r="BG58" s="460"/>
      <c r="BH58" s="460"/>
      <c r="BI58" s="428"/>
      <c r="BJ58" s="201"/>
      <c r="BK58" s="201"/>
      <c r="BL58" s="201"/>
      <c r="BM58" s="201"/>
      <c r="BN58" s="201"/>
      <c r="BO58" s="201"/>
      <c r="BP58" s="201"/>
      <c r="BQ58" s="201"/>
      <c r="BR58" s="201"/>
      <c r="BS58" s="201"/>
      <c r="BT58" s="201"/>
      <c r="BU58" s="201"/>
      <c r="BV58" s="201"/>
      <c r="BW58" s="201"/>
      <c r="BX58" s="201"/>
      <c r="BY58" s="234"/>
      <c r="BZ58" s="234"/>
      <c r="CA58" s="201"/>
      <c r="CB58" s="201"/>
      <c r="CC58" s="201"/>
      <c r="CD58" s="234"/>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c r="EX58" s="201"/>
      <c r="EY58" s="201"/>
      <c r="EZ58" s="201"/>
      <c r="FA58" s="201"/>
      <c r="FB58" s="201"/>
      <c r="FC58" s="201"/>
      <c r="FD58" s="201"/>
      <c r="FE58" s="201"/>
      <c r="FF58" s="201"/>
      <c r="FG58" s="201"/>
      <c r="FH58" s="201"/>
      <c r="FI58" s="201"/>
      <c r="FJ58" s="201"/>
      <c r="FK58" s="201"/>
      <c r="FL58" s="201"/>
      <c r="FM58" s="201"/>
      <c r="FN58" s="201"/>
      <c r="FO58" s="201"/>
      <c r="FP58" s="201"/>
      <c r="FQ58" s="201"/>
      <c r="FR58" s="201"/>
      <c r="FS58" s="201"/>
      <c r="FT58" s="201"/>
      <c r="FU58" s="201"/>
      <c r="FV58" s="201"/>
      <c r="FW58" s="201"/>
      <c r="FX58" s="201"/>
      <c r="FY58" s="201"/>
      <c r="FZ58" s="201"/>
      <c r="GA58" s="201"/>
      <c r="GB58" s="201"/>
      <c r="GC58" s="201"/>
      <c r="GD58" s="201"/>
      <c r="GE58" s="201"/>
      <c r="GF58" s="201"/>
      <c r="GG58" s="201"/>
      <c r="GH58" s="201"/>
      <c r="GI58" s="201"/>
      <c r="GJ58" s="201"/>
      <c r="GK58" s="201"/>
      <c r="GL58" s="201"/>
      <c r="GM58" s="201"/>
      <c r="GN58" s="201"/>
      <c r="GO58" s="201"/>
      <c r="GP58" s="201"/>
      <c r="GQ58" s="201"/>
      <c r="GR58" s="201"/>
      <c r="GS58" s="201"/>
      <c r="GT58" s="201"/>
      <c r="GU58" s="201"/>
      <c r="GV58" s="201"/>
      <c r="GW58" s="201"/>
      <c r="GX58" s="201"/>
      <c r="GY58" s="201"/>
      <c r="GZ58" s="201"/>
      <c r="HA58" s="201"/>
      <c r="HB58" s="201"/>
      <c r="HC58" s="201"/>
      <c r="HD58" s="201"/>
      <c r="HE58" s="201"/>
      <c r="HF58" s="201"/>
      <c r="HG58" s="201"/>
      <c r="HH58" s="201"/>
      <c r="HI58" s="201"/>
      <c r="HJ58" s="201"/>
      <c r="HK58" s="201"/>
      <c r="HL58" s="201"/>
      <c r="HM58" s="201"/>
      <c r="HN58" s="201"/>
      <c r="HO58" s="201"/>
      <c r="HP58" s="201"/>
      <c r="HQ58" s="201"/>
      <c r="HR58" s="201"/>
      <c r="HS58" s="201"/>
      <c r="HT58" s="201"/>
      <c r="HU58" s="201"/>
      <c r="HV58" s="201"/>
      <c r="HW58" s="201"/>
      <c r="HX58" s="201"/>
      <c r="HY58" s="201"/>
      <c r="HZ58" s="201"/>
      <c r="IA58" s="201"/>
      <c r="IB58" s="201"/>
      <c r="IC58" s="201"/>
      <c r="ID58" s="201"/>
      <c r="IE58" s="201"/>
      <c r="IF58" s="201"/>
      <c r="IG58" s="201"/>
      <c r="IH58" s="201"/>
      <c r="II58" s="201"/>
      <c r="IJ58" s="201"/>
      <c r="IK58" s="201"/>
      <c r="IL58" s="201"/>
      <c r="IM58" s="201"/>
      <c r="IN58" s="201"/>
      <c r="IO58" s="201"/>
      <c r="IP58" s="201"/>
      <c r="IQ58" s="201"/>
      <c r="IR58" s="201"/>
      <c r="IS58" s="201"/>
      <c r="IT58" s="201"/>
      <c r="IU58" s="201"/>
      <c r="IV58" s="201"/>
      <c r="IW58" s="201"/>
      <c r="IX58" s="201"/>
      <c r="IY58" s="201"/>
      <c r="IZ58" s="201"/>
      <c r="JA58" s="201"/>
      <c r="JB58" s="201"/>
      <c r="JC58" s="201"/>
      <c r="JD58" s="201"/>
      <c r="JE58" s="201"/>
      <c r="JF58" s="201"/>
      <c r="JG58" s="201"/>
      <c r="JH58" s="201"/>
      <c r="JI58" s="201"/>
      <c r="JJ58" s="201"/>
      <c r="JK58" s="201"/>
      <c r="JL58" s="201"/>
      <c r="JM58" s="201"/>
      <c r="JN58" s="201"/>
      <c r="JO58" s="201"/>
      <c r="JP58" s="201"/>
      <c r="JQ58" s="201"/>
      <c r="JR58" s="201"/>
      <c r="JS58" s="201"/>
      <c r="JT58" s="201"/>
      <c r="JU58" s="201"/>
      <c r="JV58" s="201"/>
      <c r="JW58" s="201"/>
      <c r="JX58" s="201"/>
      <c r="JY58" s="201"/>
      <c r="JZ58" s="201"/>
      <c r="KA58" s="201"/>
      <c r="KB58" s="201"/>
      <c r="KC58" s="201"/>
      <c r="KD58" s="201"/>
      <c r="KE58" s="201"/>
      <c r="KF58" s="201"/>
      <c r="KG58" s="201"/>
      <c r="KH58" s="201"/>
      <c r="KI58" s="201"/>
      <c r="KJ58" s="201"/>
      <c r="KK58" s="201"/>
      <c r="KL58" s="201"/>
      <c r="KM58" s="201"/>
      <c r="KN58" s="201"/>
      <c r="KO58" s="201"/>
      <c r="KP58" s="201"/>
    </row>
    <row r="59" spans="1:302" s="98" customFormat="1" ht="27.75" customHeight="1">
      <c r="A59" s="201"/>
      <c r="B59" s="459"/>
      <c r="C59" s="542"/>
      <c r="D59" s="543"/>
      <c r="E59" s="544" t="s">
        <v>163</v>
      </c>
      <c r="F59" s="545"/>
      <c r="G59" s="459"/>
      <c r="H59" s="459"/>
      <c r="I59" s="459"/>
      <c r="J59" s="459"/>
      <c r="K59" s="459"/>
      <c r="L59" s="546"/>
      <c r="M59" s="547"/>
      <c r="N59" s="547"/>
      <c r="O59" s="548" t="str">
        <f t="shared" si="0"/>
        <v/>
      </c>
      <c r="P59" s="548" t="str">
        <f t="shared" si="39"/>
        <v/>
      </c>
      <c r="Q59" s="548" t="str">
        <f t="shared" si="2"/>
        <v/>
      </c>
      <c r="R59" s="548" t="str">
        <f t="shared" si="3"/>
        <v/>
      </c>
      <c r="S59" s="548" t="str">
        <f t="shared" si="40"/>
        <v/>
      </c>
      <c r="T59" s="548" t="str">
        <f t="shared" si="41"/>
        <v/>
      </c>
      <c r="U59" s="548" t="str">
        <f t="shared" si="6"/>
        <v/>
      </c>
      <c r="V59" s="548" t="str">
        <f t="shared" si="7"/>
        <v/>
      </c>
      <c r="W59" s="548" t="str">
        <f t="shared" si="42"/>
        <v/>
      </c>
      <c r="X59" s="548" t="str">
        <f t="shared" si="43"/>
        <v/>
      </c>
      <c r="Y59" s="548" t="str">
        <f t="shared" si="10"/>
        <v/>
      </c>
      <c r="Z59" s="548" t="str">
        <f t="shared" si="11"/>
        <v/>
      </c>
      <c r="AA59" s="548" t="str">
        <f t="shared" si="44"/>
        <v/>
      </c>
      <c r="AB59" s="548" t="str">
        <f t="shared" si="45"/>
        <v/>
      </c>
      <c r="AC59" s="548" t="str">
        <f t="shared" si="14"/>
        <v/>
      </c>
      <c r="AD59" s="548" t="str">
        <f t="shared" si="15"/>
        <v/>
      </c>
      <c r="AE59" s="549"/>
      <c r="AF59" s="454"/>
      <c r="AG59" s="550"/>
      <c r="AH59" s="551" t="str">
        <f t="shared" si="35"/>
        <v/>
      </c>
      <c r="AI59" s="551" t="str">
        <f t="shared" si="36"/>
        <v/>
      </c>
      <c r="AJ59" s="551" t="str">
        <f t="shared" si="37"/>
        <v/>
      </c>
      <c r="AK59" s="553" t="str">
        <f t="shared" si="38"/>
        <v/>
      </c>
      <c r="AL59" s="460"/>
      <c r="AM59" s="441" t="str">
        <f t="shared" si="31"/>
        <v/>
      </c>
      <c r="AN59" s="441" t="str">
        <f t="shared" si="32"/>
        <v/>
      </c>
      <c r="AO59" s="552"/>
      <c r="AP59" s="552"/>
      <c r="AQ59" s="201"/>
      <c r="AR59" s="428"/>
      <c r="AS59" s="805">
        <f t="shared" si="20"/>
        <v>0</v>
      </c>
      <c r="AT59" s="452">
        <f t="shared" si="21"/>
        <v>0</v>
      </c>
      <c r="AU59" s="754" t="s">
        <v>341</v>
      </c>
      <c r="AV59" s="453">
        <f t="shared" si="22"/>
        <v>0</v>
      </c>
      <c r="AW59" s="454"/>
      <c r="AX59" s="455">
        <f t="shared" si="23"/>
        <v>0</v>
      </c>
      <c r="AY59" s="456">
        <f t="shared" si="24"/>
        <v>0</v>
      </c>
      <c r="AZ59" s="457">
        <f t="shared" si="25"/>
        <v>0</v>
      </c>
      <c r="BA59" s="458"/>
      <c r="BB59" s="455">
        <f t="shared" si="28"/>
        <v>0</v>
      </c>
      <c r="BC59" s="459"/>
      <c r="BD59" s="460"/>
      <c r="BE59" s="460"/>
      <c r="BF59" s="460"/>
      <c r="BG59" s="460"/>
      <c r="BH59" s="460"/>
      <c r="BI59" s="428"/>
      <c r="BJ59" s="201"/>
      <c r="BK59" s="201"/>
      <c r="BL59" s="201"/>
      <c r="BM59" s="201"/>
      <c r="BN59" s="201"/>
      <c r="BO59" s="201"/>
      <c r="BP59" s="201"/>
      <c r="BQ59" s="201"/>
      <c r="BR59" s="201"/>
      <c r="BS59" s="201"/>
      <c r="BT59" s="201"/>
      <c r="BU59" s="201"/>
      <c r="BV59" s="201"/>
      <c r="BW59" s="201"/>
      <c r="BX59" s="201"/>
      <c r="BY59" s="234"/>
      <c r="BZ59" s="234"/>
      <c r="CA59" s="201"/>
      <c r="CB59" s="201"/>
      <c r="CC59" s="201"/>
      <c r="CD59" s="234"/>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c r="EX59" s="201"/>
      <c r="EY59" s="201"/>
      <c r="EZ59" s="201"/>
      <c r="FA59" s="201"/>
      <c r="FB59" s="201"/>
      <c r="FC59" s="201"/>
      <c r="FD59" s="201"/>
      <c r="FE59" s="201"/>
      <c r="FF59" s="201"/>
      <c r="FG59" s="201"/>
      <c r="FH59" s="201"/>
      <c r="FI59" s="201"/>
      <c r="FJ59" s="201"/>
      <c r="FK59" s="201"/>
      <c r="FL59" s="201"/>
      <c r="FM59" s="201"/>
      <c r="FN59" s="201"/>
      <c r="FO59" s="201"/>
      <c r="FP59" s="201"/>
      <c r="FQ59" s="201"/>
      <c r="FR59" s="201"/>
      <c r="FS59" s="201"/>
      <c r="FT59" s="201"/>
      <c r="FU59" s="201"/>
      <c r="FV59" s="201"/>
      <c r="FW59" s="201"/>
      <c r="FX59" s="201"/>
      <c r="FY59" s="201"/>
      <c r="FZ59" s="201"/>
      <c r="GA59" s="201"/>
      <c r="GB59" s="201"/>
      <c r="GC59" s="201"/>
      <c r="GD59" s="201"/>
      <c r="GE59" s="201"/>
      <c r="GF59" s="201"/>
      <c r="GG59" s="201"/>
      <c r="GH59" s="201"/>
      <c r="GI59" s="201"/>
      <c r="GJ59" s="201"/>
      <c r="GK59" s="201"/>
      <c r="GL59" s="201"/>
      <c r="GM59" s="201"/>
      <c r="GN59" s="201"/>
      <c r="GO59" s="201"/>
      <c r="GP59" s="201"/>
      <c r="GQ59" s="201"/>
      <c r="GR59" s="201"/>
      <c r="GS59" s="201"/>
      <c r="GT59" s="201"/>
      <c r="GU59" s="201"/>
      <c r="GV59" s="201"/>
      <c r="GW59" s="201"/>
      <c r="GX59" s="201"/>
      <c r="GY59" s="201"/>
      <c r="GZ59" s="201"/>
      <c r="HA59" s="201"/>
      <c r="HB59" s="201"/>
      <c r="HC59" s="201"/>
      <c r="HD59" s="201"/>
      <c r="HE59" s="201"/>
      <c r="HF59" s="201"/>
      <c r="HG59" s="201"/>
      <c r="HH59" s="201"/>
      <c r="HI59" s="201"/>
      <c r="HJ59" s="201"/>
      <c r="HK59" s="201"/>
      <c r="HL59" s="201"/>
      <c r="HM59" s="201"/>
      <c r="HN59" s="201"/>
      <c r="HO59" s="201"/>
      <c r="HP59" s="201"/>
      <c r="HQ59" s="201"/>
      <c r="HR59" s="201"/>
      <c r="HS59" s="201"/>
      <c r="HT59" s="201"/>
      <c r="HU59" s="201"/>
      <c r="HV59" s="201"/>
      <c r="HW59" s="201"/>
      <c r="HX59" s="201"/>
      <c r="HY59" s="201"/>
      <c r="HZ59" s="201"/>
      <c r="IA59" s="201"/>
      <c r="IB59" s="201"/>
      <c r="IC59" s="201"/>
      <c r="ID59" s="201"/>
      <c r="IE59" s="201"/>
      <c r="IF59" s="201"/>
      <c r="IG59" s="201"/>
      <c r="IH59" s="201"/>
      <c r="II59" s="201"/>
      <c r="IJ59" s="201"/>
      <c r="IK59" s="201"/>
      <c r="IL59" s="201"/>
      <c r="IM59" s="201"/>
      <c r="IN59" s="201"/>
      <c r="IO59" s="201"/>
      <c r="IP59" s="201"/>
      <c r="IQ59" s="201"/>
      <c r="IR59" s="201"/>
      <c r="IS59" s="201"/>
      <c r="IT59" s="201"/>
      <c r="IU59" s="201"/>
      <c r="IV59" s="201"/>
      <c r="IW59" s="201"/>
      <c r="IX59" s="201"/>
      <c r="IY59" s="201"/>
      <c r="IZ59" s="201"/>
      <c r="JA59" s="201"/>
      <c r="JB59" s="201"/>
      <c r="JC59" s="201"/>
      <c r="JD59" s="201"/>
      <c r="JE59" s="201"/>
      <c r="JF59" s="201"/>
      <c r="JG59" s="201"/>
      <c r="JH59" s="201"/>
      <c r="JI59" s="201"/>
      <c r="JJ59" s="201"/>
      <c r="JK59" s="201"/>
      <c r="JL59" s="201"/>
      <c r="JM59" s="201"/>
      <c r="JN59" s="201"/>
      <c r="JO59" s="201"/>
      <c r="JP59" s="201"/>
      <c r="JQ59" s="201"/>
      <c r="JR59" s="201"/>
      <c r="JS59" s="201"/>
      <c r="JT59" s="201"/>
      <c r="JU59" s="201"/>
      <c r="JV59" s="201"/>
      <c r="JW59" s="201"/>
      <c r="JX59" s="201"/>
      <c r="JY59" s="201"/>
      <c r="JZ59" s="201"/>
      <c r="KA59" s="201"/>
      <c r="KB59" s="201"/>
      <c r="KC59" s="201"/>
      <c r="KD59" s="201"/>
      <c r="KE59" s="201"/>
      <c r="KF59" s="201"/>
      <c r="KG59" s="201"/>
      <c r="KH59" s="201"/>
      <c r="KI59" s="201"/>
      <c r="KJ59" s="201"/>
      <c r="KK59" s="201"/>
      <c r="KL59" s="201"/>
      <c r="KM59" s="201"/>
      <c r="KN59" s="201"/>
      <c r="KO59" s="201"/>
      <c r="KP59" s="201"/>
    </row>
    <row r="60" spans="1:302" s="98" customFormat="1" ht="27.65" customHeight="1">
      <c r="A60" s="201"/>
      <c r="B60" s="459"/>
      <c r="C60" s="542"/>
      <c r="D60" s="543"/>
      <c r="E60" s="544" t="s">
        <v>163</v>
      </c>
      <c r="F60" s="545"/>
      <c r="G60" s="459"/>
      <c r="H60" s="459"/>
      <c r="I60" s="459"/>
      <c r="J60" s="459"/>
      <c r="K60" s="459"/>
      <c r="L60" s="546"/>
      <c r="M60" s="547"/>
      <c r="N60" s="547"/>
      <c r="O60" s="548" t="str">
        <f t="shared" si="0"/>
        <v/>
      </c>
      <c r="P60" s="548" t="str">
        <f t="shared" si="39"/>
        <v/>
      </c>
      <c r="Q60" s="548" t="str">
        <f t="shared" si="2"/>
        <v/>
      </c>
      <c r="R60" s="548" t="str">
        <f t="shared" si="3"/>
        <v/>
      </c>
      <c r="S60" s="548" t="str">
        <f t="shared" si="40"/>
        <v/>
      </c>
      <c r="T60" s="548" t="str">
        <f t="shared" si="41"/>
        <v/>
      </c>
      <c r="U60" s="548" t="str">
        <f t="shared" si="6"/>
        <v/>
      </c>
      <c r="V60" s="548" t="str">
        <f t="shared" si="7"/>
        <v/>
      </c>
      <c r="W60" s="548" t="str">
        <f t="shared" si="42"/>
        <v/>
      </c>
      <c r="X60" s="548" t="str">
        <f t="shared" si="43"/>
        <v/>
      </c>
      <c r="Y60" s="548" t="str">
        <f t="shared" si="10"/>
        <v/>
      </c>
      <c r="Z60" s="548" t="str">
        <f t="shared" si="11"/>
        <v/>
      </c>
      <c r="AA60" s="548" t="str">
        <f t="shared" si="44"/>
        <v/>
      </c>
      <c r="AB60" s="548" t="str">
        <f t="shared" si="45"/>
        <v/>
      </c>
      <c r="AC60" s="548" t="str">
        <f t="shared" si="14"/>
        <v/>
      </c>
      <c r="AD60" s="548" t="str">
        <f t="shared" si="15"/>
        <v/>
      </c>
      <c r="AE60" s="549"/>
      <c r="AF60" s="550"/>
      <c r="AG60" s="550"/>
      <c r="AH60" s="551" t="str">
        <f t="shared" si="35"/>
        <v/>
      </c>
      <c r="AI60" s="551" t="str">
        <f t="shared" si="36"/>
        <v/>
      </c>
      <c r="AJ60" s="551" t="str">
        <f t="shared" si="37"/>
        <v/>
      </c>
      <c r="AK60" s="553" t="str">
        <f t="shared" si="38"/>
        <v/>
      </c>
      <c r="AL60" s="460"/>
      <c r="AM60" s="441" t="str">
        <f t="shared" si="31"/>
        <v/>
      </c>
      <c r="AN60" s="441" t="str">
        <f t="shared" si="32"/>
        <v/>
      </c>
      <c r="AO60" s="552"/>
      <c r="AP60" s="552"/>
      <c r="AQ60" s="201"/>
      <c r="AR60" s="428"/>
      <c r="AS60" s="805">
        <f t="shared" si="20"/>
        <v>0</v>
      </c>
      <c r="AT60" s="452">
        <f t="shared" si="21"/>
        <v>0</v>
      </c>
      <c r="AU60" s="754" t="s">
        <v>341</v>
      </c>
      <c r="AV60" s="453">
        <f t="shared" si="22"/>
        <v>0</v>
      </c>
      <c r="AW60" s="454"/>
      <c r="AX60" s="455">
        <f t="shared" si="23"/>
        <v>0</v>
      </c>
      <c r="AY60" s="456">
        <f t="shared" si="24"/>
        <v>0</v>
      </c>
      <c r="AZ60" s="457">
        <f t="shared" si="25"/>
        <v>0</v>
      </c>
      <c r="BA60" s="458"/>
      <c r="BB60" s="455">
        <f t="shared" si="28"/>
        <v>0</v>
      </c>
      <c r="BC60" s="459"/>
      <c r="BD60" s="460"/>
      <c r="BE60" s="460"/>
      <c r="BF60" s="460"/>
      <c r="BG60" s="460"/>
      <c r="BH60" s="460"/>
      <c r="BI60" s="428"/>
      <c r="BJ60" s="201"/>
      <c r="BK60" s="201"/>
      <c r="BL60" s="201"/>
      <c r="BM60" s="201"/>
      <c r="BN60" s="201"/>
      <c r="BO60" s="201"/>
      <c r="BP60" s="201"/>
      <c r="BQ60" s="201"/>
      <c r="BR60" s="201"/>
      <c r="BS60" s="201"/>
      <c r="BT60" s="201"/>
      <c r="BU60" s="201"/>
      <c r="BV60" s="201"/>
      <c r="BW60" s="201"/>
      <c r="BX60" s="201"/>
      <c r="BY60" s="234"/>
      <c r="BZ60" s="234"/>
      <c r="CA60" s="201"/>
      <c r="CB60" s="201"/>
      <c r="CC60" s="201"/>
      <c r="CD60" s="234"/>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c r="DU60" s="201"/>
      <c r="DV60" s="201"/>
      <c r="DW60" s="201"/>
      <c r="DX60" s="201"/>
      <c r="DY60" s="201"/>
      <c r="DZ60" s="201"/>
      <c r="EA60" s="201"/>
      <c r="EB60" s="201"/>
      <c r="EC60" s="201"/>
      <c r="ED60" s="201"/>
      <c r="EE60" s="201"/>
      <c r="EF60" s="201"/>
      <c r="EG60" s="201"/>
      <c r="EH60" s="201"/>
      <c r="EI60" s="201"/>
      <c r="EJ60" s="201"/>
      <c r="EK60" s="201"/>
      <c r="EL60" s="201"/>
      <c r="EM60" s="201"/>
      <c r="EN60" s="201"/>
      <c r="EO60" s="201"/>
      <c r="EP60" s="201"/>
      <c r="EQ60" s="201"/>
      <c r="ER60" s="201"/>
      <c r="ES60" s="201"/>
      <c r="ET60" s="201"/>
      <c r="EU60" s="201"/>
      <c r="EV60" s="201"/>
      <c r="EW60" s="201"/>
      <c r="EX60" s="201"/>
      <c r="EY60" s="201"/>
      <c r="EZ60" s="201"/>
      <c r="FA60" s="201"/>
      <c r="FB60" s="201"/>
      <c r="FC60" s="201"/>
      <c r="FD60" s="201"/>
      <c r="FE60" s="201"/>
      <c r="FF60" s="201"/>
      <c r="FG60" s="201"/>
      <c r="FH60" s="201"/>
      <c r="FI60" s="201"/>
      <c r="FJ60" s="201"/>
      <c r="FK60" s="201"/>
      <c r="FL60" s="201"/>
      <c r="FM60" s="201"/>
      <c r="FN60" s="201"/>
      <c r="FO60" s="201"/>
      <c r="FP60" s="201"/>
      <c r="FQ60" s="201"/>
      <c r="FR60" s="201"/>
      <c r="FS60" s="201"/>
      <c r="FT60" s="201"/>
      <c r="FU60" s="201"/>
      <c r="FV60" s="201"/>
      <c r="FW60" s="201"/>
      <c r="FX60" s="201"/>
      <c r="FY60" s="201"/>
      <c r="FZ60" s="201"/>
      <c r="GA60" s="201"/>
      <c r="GB60" s="201"/>
      <c r="GC60" s="201"/>
      <c r="GD60" s="201"/>
      <c r="GE60" s="201"/>
      <c r="GF60" s="201"/>
      <c r="GG60" s="201"/>
      <c r="GH60" s="201"/>
      <c r="GI60" s="201"/>
      <c r="GJ60" s="201"/>
      <c r="GK60" s="201"/>
      <c r="GL60" s="201"/>
      <c r="GM60" s="201"/>
      <c r="GN60" s="201"/>
      <c r="GO60" s="201"/>
      <c r="GP60" s="201"/>
      <c r="GQ60" s="201"/>
      <c r="GR60" s="201"/>
      <c r="GS60" s="201"/>
      <c r="GT60" s="201"/>
      <c r="GU60" s="201"/>
      <c r="GV60" s="201"/>
      <c r="GW60" s="201"/>
      <c r="GX60" s="201"/>
      <c r="GY60" s="201"/>
      <c r="GZ60" s="201"/>
      <c r="HA60" s="201"/>
      <c r="HB60" s="201"/>
      <c r="HC60" s="201"/>
      <c r="HD60" s="201"/>
      <c r="HE60" s="201"/>
      <c r="HF60" s="201"/>
      <c r="HG60" s="201"/>
      <c r="HH60" s="201"/>
      <c r="HI60" s="201"/>
      <c r="HJ60" s="201"/>
      <c r="HK60" s="201"/>
      <c r="HL60" s="201"/>
      <c r="HM60" s="201"/>
      <c r="HN60" s="201"/>
      <c r="HO60" s="201"/>
      <c r="HP60" s="201"/>
      <c r="HQ60" s="201"/>
      <c r="HR60" s="201"/>
      <c r="HS60" s="201"/>
      <c r="HT60" s="201"/>
      <c r="HU60" s="201"/>
      <c r="HV60" s="201"/>
      <c r="HW60" s="201"/>
      <c r="HX60" s="201"/>
      <c r="HY60" s="201"/>
      <c r="HZ60" s="201"/>
      <c r="IA60" s="201"/>
      <c r="IB60" s="201"/>
      <c r="IC60" s="201"/>
      <c r="ID60" s="201"/>
      <c r="IE60" s="201"/>
      <c r="IF60" s="201"/>
      <c r="IG60" s="201"/>
      <c r="IH60" s="201"/>
      <c r="II60" s="201"/>
      <c r="IJ60" s="201"/>
      <c r="IK60" s="201"/>
      <c r="IL60" s="201"/>
      <c r="IM60" s="201"/>
      <c r="IN60" s="201"/>
      <c r="IO60" s="201"/>
      <c r="IP60" s="201"/>
      <c r="IQ60" s="201"/>
      <c r="IR60" s="201"/>
      <c r="IS60" s="201"/>
      <c r="IT60" s="201"/>
      <c r="IU60" s="201"/>
      <c r="IV60" s="201"/>
      <c r="IW60" s="201"/>
      <c r="IX60" s="201"/>
      <c r="IY60" s="201"/>
      <c r="IZ60" s="201"/>
      <c r="JA60" s="201"/>
      <c r="JB60" s="201"/>
      <c r="JC60" s="201"/>
      <c r="JD60" s="201"/>
      <c r="JE60" s="201"/>
      <c r="JF60" s="201"/>
      <c r="JG60" s="201"/>
      <c r="JH60" s="201"/>
      <c r="JI60" s="201"/>
      <c r="JJ60" s="201"/>
      <c r="JK60" s="201"/>
      <c r="JL60" s="201"/>
      <c r="JM60" s="201"/>
      <c r="JN60" s="201"/>
      <c r="JO60" s="201"/>
      <c r="JP60" s="201"/>
      <c r="JQ60" s="201"/>
      <c r="JR60" s="201"/>
      <c r="JS60" s="201"/>
      <c r="JT60" s="201"/>
      <c r="JU60" s="201"/>
      <c r="JV60" s="201"/>
      <c r="JW60" s="201"/>
      <c r="JX60" s="201"/>
      <c r="JY60" s="201"/>
      <c r="JZ60" s="201"/>
      <c r="KA60" s="201"/>
      <c r="KB60" s="201"/>
      <c r="KC60" s="201"/>
      <c r="KD60" s="201"/>
      <c r="KE60" s="201"/>
      <c r="KF60" s="201"/>
      <c r="KG60" s="201"/>
      <c r="KH60" s="201"/>
      <c r="KI60" s="201"/>
      <c r="KJ60" s="201"/>
      <c r="KK60" s="201"/>
      <c r="KL60" s="201"/>
      <c r="KM60" s="201"/>
      <c r="KN60" s="201"/>
      <c r="KO60" s="201"/>
      <c r="KP60" s="201"/>
    </row>
    <row r="61" spans="1:302" s="98" customFormat="1" ht="27.75" customHeight="1">
      <c r="A61" s="201"/>
      <c r="B61" s="459"/>
      <c r="C61" s="542"/>
      <c r="D61" s="543"/>
      <c r="E61" s="544" t="s">
        <v>163</v>
      </c>
      <c r="F61" s="545"/>
      <c r="G61" s="459"/>
      <c r="H61" s="459"/>
      <c r="I61" s="459"/>
      <c r="J61" s="459"/>
      <c r="K61" s="459"/>
      <c r="L61" s="546"/>
      <c r="M61" s="547"/>
      <c r="N61" s="547"/>
      <c r="O61" s="548" t="str">
        <f t="shared" si="0"/>
        <v/>
      </c>
      <c r="P61" s="548" t="str">
        <f t="shared" si="39"/>
        <v/>
      </c>
      <c r="Q61" s="548" t="str">
        <f t="shared" si="2"/>
        <v/>
      </c>
      <c r="R61" s="548" t="str">
        <f t="shared" si="3"/>
        <v/>
      </c>
      <c r="S61" s="548" t="str">
        <f t="shared" si="40"/>
        <v/>
      </c>
      <c r="T61" s="548" t="str">
        <f t="shared" si="41"/>
        <v/>
      </c>
      <c r="U61" s="548" t="str">
        <f t="shared" si="6"/>
        <v/>
      </c>
      <c r="V61" s="548" t="str">
        <f t="shared" si="7"/>
        <v/>
      </c>
      <c r="W61" s="548" t="str">
        <f t="shared" si="42"/>
        <v/>
      </c>
      <c r="X61" s="548" t="str">
        <f t="shared" si="43"/>
        <v/>
      </c>
      <c r="Y61" s="548" t="str">
        <f t="shared" si="10"/>
        <v/>
      </c>
      <c r="Z61" s="548" t="str">
        <f t="shared" si="11"/>
        <v/>
      </c>
      <c r="AA61" s="548" t="str">
        <f t="shared" si="44"/>
        <v/>
      </c>
      <c r="AB61" s="548" t="str">
        <f t="shared" si="45"/>
        <v/>
      </c>
      <c r="AC61" s="548" t="str">
        <f t="shared" si="14"/>
        <v/>
      </c>
      <c r="AD61" s="548" t="str">
        <f t="shared" si="15"/>
        <v/>
      </c>
      <c r="AE61" s="549"/>
      <c r="AF61" s="454"/>
      <c r="AG61" s="550"/>
      <c r="AH61" s="551" t="str">
        <f t="shared" si="35"/>
        <v/>
      </c>
      <c r="AI61" s="551" t="str">
        <f t="shared" si="36"/>
        <v/>
      </c>
      <c r="AJ61" s="551" t="str">
        <f t="shared" si="37"/>
        <v/>
      </c>
      <c r="AK61" s="553" t="str">
        <f t="shared" si="38"/>
        <v/>
      </c>
      <c r="AL61" s="460"/>
      <c r="AM61" s="441" t="str">
        <f t="shared" si="31"/>
        <v/>
      </c>
      <c r="AN61" s="441" t="str">
        <f t="shared" si="32"/>
        <v/>
      </c>
      <c r="AO61" s="552"/>
      <c r="AP61" s="552"/>
      <c r="AQ61" s="201"/>
      <c r="AR61" s="428"/>
      <c r="AS61" s="805">
        <f t="shared" si="20"/>
        <v>0</v>
      </c>
      <c r="AT61" s="452">
        <f t="shared" si="21"/>
        <v>0</v>
      </c>
      <c r="AU61" s="754" t="s">
        <v>341</v>
      </c>
      <c r="AV61" s="453">
        <f t="shared" si="22"/>
        <v>0</v>
      </c>
      <c r="AW61" s="454"/>
      <c r="AX61" s="455">
        <f t="shared" si="23"/>
        <v>0</v>
      </c>
      <c r="AY61" s="456">
        <f t="shared" si="24"/>
        <v>0</v>
      </c>
      <c r="AZ61" s="457">
        <f t="shared" si="25"/>
        <v>0</v>
      </c>
      <c r="BA61" s="458"/>
      <c r="BB61" s="455">
        <f t="shared" si="28"/>
        <v>0</v>
      </c>
      <c r="BC61" s="459"/>
      <c r="BD61" s="460"/>
      <c r="BE61" s="460"/>
      <c r="BF61" s="460"/>
      <c r="BG61" s="460"/>
      <c r="BH61" s="460"/>
      <c r="BI61" s="428"/>
      <c r="BJ61" s="201"/>
      <c r="BK61" s="201"/>
      <c r="BL61" s="201"/>
      <c r="BM61" s="201"/>
      <c r="BN61" s="201"/>
      <c r="BO61" s="201"/>
      <c r="BP61" s="201"/>
      <c r="BQ61" s="201"/>
      <c r="BR61" s="201"/>
      <c r="BS61" s="201"/>
      <c r="BT61" s="201"/>
      <c r="BU61" s="201"/>
      <c r="BV61" s="201"/>
      <c r="BW61" s="201"/>
      <c r="BX61" s="201"/>
      <c r="BY61" s="234"/>
      <c r="BZ61" s="234"/>
      <c r="CA61" s="201"/>
      <c r="CB61" s="201"/>
      <c r="CC61" s="201"/>
      <c r="CD61" s="234"/>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1"/>
      <c r="FD61" s="201"/>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1"/>
      <c r="GC61" s="201"/>
      <c r="GD61" s="201"/>
      <c r="GE61" s="201"/>
      <c r="GF61" s="201"/>
      <c r="GG61" s="201"/>
      <c r="GH61" s="201"/>
      <c r="GI61" s="201"/>
      <c r="GJ61" s="201"/>
      <c r="GK61" s="201"/>
      <c r="GL61" s="201"/>
      <c r="GM61" s="201"/>
      <c r="GN61" s="201"/>
      <c r="GO61" s="201"/>
      <c r="GP61" s="201"/>
      <c r="GQ61" s="201"/>
      <c r="GR61" s="201"/>
      <c r="GS61" s="201"/>
      <c r="GT61" s="201"/>
      <c r="GU61" s="201"/>
      <c r="GV61" s="201"/>
      <c r="GW61" s="201"/>
      <c r="GX61" s="201"/>
      <c r="GY61" s="201"/>
      <c r="GZ61" s="201"/>
      <c r="HA61" s="201"/>
      <c r="HB61" s="201"/>
      <c r="HC61" s="201"/>
      <c r="HD61" s="201"/>
      <c r="HE61" s="201"/>
      <c r="HF61" s="201"/>
      <c r="HG61" s="201"/>
      <c r="HH61" s="201"/>
      <c r="HI61" s="201"/>
      <c r="HJ61" s="201"/>
      <c r="HK61" s="201"/>
      <c r="HL61" s="201"/>
      <c r="HM61" s="201"/>
      <c r="HN61" s="201"/>
      <c r="HO61" s="201"/>
      <c r="HP61" s="201"/>
      <c r="HQ61" s="201"/>
      <c r="HR61" s="201"/>
      <c r="HS61" s="201"/>
      <c r="HT61" s="201"/>
      <c r="HU61" s="201"/>
      <c r="HV61" s="201"/>
      <c r="HW61" s="201"/>
      <c r="HX61" s="201"/>
      <c r="HY61" s="201"/>
      <c r="HZ61" s="201"/>
      <c r="IA61" s="201"/>
      <c r="IB61" s="201"/>
      <c r="IC61" s="201"/>
      <c r="ID61" s="201"/>
      <c r="IE61" s="201"/>
      <c r="IF61" s="201"/>
      <c r="IG61" s="201"/>
      <c r="IH61" s="201"/>
      <c r="II61" s="201"/>
      <c r="IJ61" s="201"/>
      <c r="IK61" s="201"/>
      <c r="IL61" s="201"/>
      <c r="IM61" s="201"/>
      <c r="IN61" s="201"/>
      <c r="IO61" s="201"/>
      <c r="IP61" s="201"/>
      <c r="IQ61" s="201"/>
      <c r="IR61" s="201"/>
      <c r="IS61" s="201"/>
      <c r="IT61" s="201"/>
      <c r="IU61" s="201"/>
      <c r="IV61" s="201"/>
      <c r="IW61" s="201"/>
      <c r="IX61" s="201"/>
      <c r="IY61" s="201"/>
      <c r="IZ61" s="201"/>
      <c r="JA61" s="201"/>
      <c r="JB61" s="201"/>
      <c r="JC61" s="201"/>
      <c r="JD61" s="201"/>
      <c r="JE61" s="201"/>
      <c r="JF61" s="201"/>
      <c r="JG61" s="201"/>
      <c r="JH61" s="201"/>
      <c r="JI61" s="201"/>
      <c r="JJ61" s="201"/>
      <c r="JK61" s="201"/>
      <c r="JL61" s="201"/>
      <c r="JM61" s="201"/>
      <c r="JN61" s="201"/>
      <c r="JO61" s="201"/>
      <c r="JP61" s="201"/>
      <c r="JQ61" s="201"/>
      <c r="JR61" s="201"/>
      <c r="JS61" s="201"/>
      <c r="JT61" s="201"/>
      <c r="JU61" s="201"/>
      <c r="JV61" s="201"/>
      <c r="JW61" s="201"/>
      <c r="JX61" s="201"/>
      <c r="JY61" s="201"/>
      <c r="JZ61" s="201"/>
      <c r="KA61" s="201"/>
      <c r="KB61" s="201"/>
      <c r="KC61" s="201"/>
      <c r="KD61" s="201"/>
      <c r="KE61" s="201"/>
      <c r="KF61" s="201"/>
      <c r="KG61" s="201"/>
      <c r="KH61" s="201"/>
      <c r="KI61" s="201"/>
      <c r="KJ61" s="201"/>
      <c r="KK61" s="201"/>
      <c r="KL61" s="201"/>
      <c r="KM61" s="201"/>
      <c r="KN61" s="201"/>
      <c r="KO61" s="201"/>
      <c r="KP61" s="201"/>
    </row>
    <row r="62" spans="1:302" s="98" customFormat="1" ht="27.75" customHeight="1">
      <c r="A62" s="201"/>
      <c r="B62" s="459"/>
      <c r="C62" s="542"/>
      <c r="D62" s="543"/>
      <c r="E62" s="544" t="s">
        <v>163</v>
      </c>
      <c r="F62" s="545"/>
      <c r="G62" s="459"/>
      <c r="H62" s="459"/>
      <c r="I62" s="459"/>
      <c r="J62" s="459"/>
      <c r="K62" s="459"/>
      <c r="L62" s="546"/>
      <c r="M62" s="547"/>
      <c r="N62" s="547"/>
      <c r="O62" s="548" t="str">
        <f t="shared" si="0"/>
        <v/>
      </c>
      <c r="P62" s="548" t="str">
        <f t="shared" si="39"/>
        <v/>
      </c>
      <c r="Q62" s="548" t="str">
        <f t="shared" si="2"/>
        <v/>
      </c>
      <c r="R62" s="548" t="str">
        <f t="shared" si="3"/>
        <v/>
      </c>
      <c r="S62" s="548" t="str">
        <f t="shared" si="40"/>
        <v/>
      </c>
      <c r="T62" s="548" t="str">
        <f t="shared" si="41"/>
        <v/>
      </c>
      <c r="U62" s="548" t="str">
        <f t="shared" si="6"/>
        <v/>
      </c>
      <c r="V62" s="548" t="str">
        <f t="shared" si="7"/>
        <v/>
      </c>
      <c r="W62" s="548" t="str">
        <f t="shared" si="42"/>
        <v/>
      </c>
      <c r="X62" s="548" t="str">
        <f t="shared" si="43"/>
        <v/>
      </c>
      <c r="Y62" s="548" t="str">
        <f t="shared" si="10"/>
        <v/>
      </c>
      <c r="Z62" s="548" t="str">
        <f t="shared" si="11"/>
        <v/>
      </c>
      <c r="AA62" s="548" t="str">
        <f t="shared" si="44"/>
        <v/>
      </c>
      <c r="AB62" s="548" t="str">
        <f t="shared" si="45"/>
        <v/>
      </c>
      <c r="AC62" s="548" t="str">
        <f t="shared" si="14"/>
        <v/>
      </c>
      <c r="AD62" s="548" t="str">
        <f t="shared" si="15"/>
        <v/>
      </c>
      <c r="AE62" s="549"/>
      <c r="AF62" s="550"/>
      <c r="AG62" s="550"/>
      <c r="AH62" s="551" t="str">
        <f t="shared" si="35"/>
        <v/>
      </c>
      <c r="AI62" s="551" t="str">
        <f t="shared" si="36"/>
        <v/>
      </c>
      <c r="AJ62" s="551" t="str">
        <f t="shared" si="37"/>
        <v/>
      </c>
      <c r="AK62" s="553" t="str">
        <f t="shared" si="38"/>
        <v/>
      </c>
      <c r="AL62" s="460"/>
      <c r="AM62" s="441" t="str">
        <f t="shared" ref="AM62" si="48">IF(AL62="見学・視察",1,"")</f>
        <v/>
      </c>
      <c r="AN62" s="441" t="str">
        <f t="shared" ref="AN62" si="49">IF(AL62="手土産",1,"")</f>
        <v/>
      </c>
      <c r="AO62" s="552"/>
      <c r="AP62" s="552"/>
      <c r="AQ62" s="201"/>
      <c r="AR62" s="428"/>
      <c r="AS62" s="805">
        <f t="shared" si="20"/>
        <v>0</v>
      </c>
      <c r="AT62" s="452">
        <f t="shared" si="21"/>
        <v>0</v>
      </c>
      <c r="AU62" s="754" t="s">
        <v>341</v>
      </c>
      <c r="AV62" s="453">
        <f t="shared" si="22"/>
        <v>0</v>
      </c>
      <c r="AW62" s="454"/>
      <c r="AX62" s="455">
        <f t="shared" si="23"/>
        <v>0</v>
      </c>
      <c r="AY62" s="456">
        <f t="shared" si="24"/>
        <v>0</v>
      </c>
      <c r="AZ62" s="457">
        <f t="shared" si="25"/>
        <v>0</v>
      </c>
      <c r="BA62" s="458"/>
      <c r="BB62" s="455">
        <f t="shared" si="28"/>
        <v>0</v>
      </c>
      <c r="BC62" s="459"/>
      <c r="BD62" s="460"/>
      <c r="BE62" s="460"/>
      <c r="BF62" s="460"/>
      <c r="BG62" s="460"/>
      <c r="BH62" s="460"/>
      <c r="BI62" s="428"/>
      <c r="BJ62" s="201"/>
      <c r="BK62" s="201"/>
      <c r="BL62" s="201"/>
      <c r="BM62" s="201"/>
      <c r="BN62" s="201"/>
      <c r="BO62" s="201"/>
      <c r="BP62" s="201"/>
      <c r="BQ62" s="201"/>
      <c r="BR62" s="201"/>
      <c r="BS62" s="201"/>
      <c r="BT62" s="201"/>
      <c r="BU62" s="201"/>
      <c r="BV62" s="201"/>
      <c r="BW62" s="201"/>
      <c r="BX62" s="201"/>
      <c r="BY62" s="234"/>
      <c r="BZ62" s="234"/>
      <c r="CA62" s="201"/>
      <c r="CB62" s="201"/>
      <c r="CC62" s="201"/>
      <c r="CD62" s="234"/>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1"/>
      <c r="FD62" s="201"/>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1"/>
      <c r="GC62" s="201"/>
      <c r="GD62" s="201"/>
      <c r="GE62" s="201"/>
      <c r="GF62" s="201"/>
      <c r="GG62" s="201"/>
      <c r="GH62" s="201"/>
      <c r="GI62" s="201"/>
      <c r="GJ62" s="201"/>
      <c r="GK62" s="201"/>
      <c r="GL62" s="201"/>
      <c r="GM62" s="201"/>
      <c r="GN62" s="201"/>
      <c r="GO62" s="201"/>
      <c r="GP62" s="201"/>
      <c r="GQ62" s="201"/>
      <c r="GR62" s="201"/>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201"/>
      <c r="IQ62" s="201"/>
      <c r="IR62" s="201"/>
      <c r="IS62" s="201"/>
      <c r="IT62" s="201"/>
      <c r="IU62" s="201"/>
      <c r="IV62" s="201"/>
      <c r="IW62" s="201"/>
      <c r="IX62" s="201"/>
      <c r="IY62" s="201"/>
      <c r="IZ62" s="201"/>
      <c r="JA62" s="201"/>
      <c r="JB62" s="201"/>
      <c r="JC62" s="201"/>
      <c r="JD62" s="201"/>
      <c r="JE62" s="201"/>
      <c r="JF62" s="201"/>
      <c r="JG62" s="201"/>
      <c r="JH62" s="201"/>
      <c r="JI62" s="201"/>
      <c r="JJ62" s="201"/>
      <c r="JK62" s="201"/>
      <c r="JL62" s="201"/>
      <c r="JM62" s="201"/>
      <c r="JN62" s="201"/>
      <c r="JO62" s="201"/>
      <c r="JP62" s="201"/>
      <c r="JQ62" s="201"/>
      <c r="JR62" s="201"/>
      <c r="JS62" s="201"/>
      <c r="JT62" s="201"/>
      <c r="JU62" s="201"/>
      <c r="JV62" s="201"/>
      <c r="JW62" s="201"/>
      <c r="JX62" s="201"/>
      <c r="JY62" s="201"/>
      <c r="JZ62" s="201"/>
      <c r="KA62" s="201"/>
      <c r="KB62" s="201"/>
      <c r="KC62" s="201"/>
      <c r="KD62" s="201"/>
      <c r="KE62" s="201"/>
      <c r="KF62" s="201"/>
      <c r="KG62" s="201"/>
      <c r="KH62" s="201"/>
      <c r="KI62" s="201"/>
      <c r="KJ62" s="201"/>
      <c r="KK62" s="201"/>
      <c r="KL62" s="201"/>
      <c r="KM62" s="201"/>
      <c r="KN62" s="201"/>
      <c r="KO62" s="201"/>
      <c r="KP62" s="201"/>
    </row>
    <row r="63" spans="1:302" s="98" customFormat="1" ht="27.75" customHeight="1">
      <c r="A63" s="201"/>
      <c r="B63" s="459"/>
      <c r="C63" s="542"/>
      <c r="D63" s="543"/>
      <c r="E63" s="544" t="s">
        <v>163</v>
      </c>
      <c r="F63" s="545"/>
      <c r="G63" s="459"/>
      <c r="H63" s="459"/>
      <c r="I63" s="459"/>
      <c r="J63" s="459"/>
      <c r="K63" s="459"/>
      <c r="L63" s="546"/>
      <c r="M63" s="547"/>
      <c r="N63" s="547"/>
      <c r="O63" s="548" t="str">
        <f t="shared" si="0"/>
        <v/>
      </c>
      <c r="P63" s="548" t="str">
        <f t="shared" si="39"/>
        <v/>
      </c>
      <c r="Q63" s="548" t="str">
        <f t="shared" si="2"/>
        <v/>
      </c>
      <c r="R63" s="548" t="str">
        <f t="shared" si="3"/>
        <v/>
      </c>
      <c r="S63" s="548" t="str">
        <f t="shared" si="40"/>
        <v/>
      </c>
      <c r="T63" s="548" t="str">
        <f t="shared" si="41"/>
        <v/>
      </c>
      <c r="U63" s="548" t="str">
        <f t="shared" si="6"/>
        <v/>
      </c>
      <c r="V63" s="548" t="str">
        <f t="shared" si="7"/>
        <v/>
      </c>
      <c r="W63" s="548" t="str">
        <f t="shared" si="42"/>
        <v/>
      </c>
      <c r="X63" s="548" t="str">
        <f t="shared" si="43"/>
        <v/>
      </c>
      <c r="Y63" s="548" t="str">
        <f t="shared" si="10"/>
        <v/>
      </c>
      <c r="Z63" s="548" t="str">
        <f t="shared" si="11"/>
        <v/>
      </c>
      <c r="AA63" s="548" t="str">
        <f t="shared" si="44"/>
        <v/>
      </c>
      <c r="AB63" s="548" t="str">
        <f t="shared" si="45"/>
        <v/>
      </c>
      <c r="AC63" s="548" t="str">
        <f t="shared" si="14"/>
        <v/>
      </c>
      <c r="AD63" s="548" t="str">
        <f t="shared" si="15"/>
        <v/>
      </c>
      <c r="AE63" s="549"/>
      <c r="AF63" s="550"/>
      <c r="AG63" s="550"/>
      <c r="AH63" s="551" t="str">
        <f t="shared" si="35"/>
        <v/>
      </c>
      <c r="AI63" s="551" t="str">
        <f t="shared" si="36"/>
        <v/>
      </c>
      <c r="AJ63" s="551" t="str">
        <f t="shared" si="37"/>
        <v/>
      </c>
      <c r="AK63" s="553" t="str">
        <f t="shared" si="38"/>
        <v/>
      </c>
      <c r="AL63" s="460"/>
      <c r="AM63" s="441" t="str">
        <f t="shared" si="31"/>
        <v/>
      </c>
      <c r="AN63" s="441" t="str">
        <f t="shared" si="32"/>
        <v/>
      </c>
      <c r="AO63" s="552"/>
      <c r="AP63" s="552"/>
      <c r="AQ63" s="201"/>
      <c r="AR63" s="428"/>
      <c r="AS63" s="805">
        <f t="shared" si="20"/>
        <v>0</v>
      </c>
      <c r="AT63" s="452">
        <f t="shared" si="21"/>
        <v>0</v>
      </c>
      <c r="AU63" s="754" t="s">
        <v>341</v>
      </c>
      <c r="AV63" s="453">
        <f t="shared" si="22"/>
        <v>0</v>
      </c>
      <c r="AW63" s="454"/>
      <c r="AX63" s="455">
        <f t="shared" si="23"/>
        <v>0</v>
      </c>
      <c r="AY63" s="456">
        <f t="shared" si="24"/>
        <v>0</v>
      </c>
      <c r="AZ63" s="457">
        <f t="shared" si="25"/>
        <v>0</v>
      </c>
      <c r="BA63" s="458"/>
      <c r="BB63" s="455">
        <f t="shared" si="28"/>
        <v>0</v>
      </c>
      <c r="BC63" s="459"/>
      <c r="BD63" s="460"/>
      <c r="BE63" s="460"/>
      <c r="BF63" s="460"/>
      <c r="BG63" s="460"/>
      <c r="BH63" s="460"/>
      <c r="BI63" s="428"/>
      <c r="BJ63" s="201"/>
      <c r="BK63" s="201"/>
      <c r="BL63" s="201"/>
      <c r="BM63" s="201"/>
      <c r="BN63" s="201"/>
      <c r="BO63" s="201"/>
      <c r="BP63" s="201"/>
      <c r="BQ63" s="201"/>
      <c r="BR63" s="201"/>
      <c r="BS63" s="201"/>
      <c r="BT63" s="201"/>
      <c r="BU63" s="201"/>
      <c r="BV63" s="201"/>
      <c r="BW63" s="201"/>
      <c r="BX63" s="201"/>
      <c r="BY63" s="234"/>
      <c r="BZ63" s="234"/>
      <c r="CA63" s="201"/>
      <c r="CB63" s="201"/>
      <c r="CC63" s="201"/>
      <c r="CD63" s="234"/>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201"/>
      <c r="GF63" s="201"/>
      <c r="GG63" s="201"/>
      <c r="GH63" s="201"/>
      <c r="GI63" s="201"/>
      <c r="GJ63" s="201"/>
      <c r="GK63" s="201"/>
      <c r="GL63" s="201"/>
      <c r="GM63" s="201"/>
      <c r="GN63" s="201"/>
      <c r="GO63" s="201"/>
      <c r="GP63" s="201"/>
      <c r="GQ63" s="201"/>
      <c r="GR63" s="201"/>
      <c r="GS63" s="201"/>
      <c r="GT63" s="201"/>
      <c r="GU63" s="201"/>
      <c r="GV63" s="201"/>
      <c r="GW63" s="201"/>
      <c r="GX63" s="201"/>
      <c r="GY63" s="201"/>
      <c r="GZ63" s="201"/>
      <c r="HA63" s="201"/>
      <c r="HB63" s="201"/>
      <c r="HC63" s="201"/>
      <c r="HD63" s="201"/>
      <c r="HE63" s="201"/>
      <c r="HF63" s="201"/>
      <c r="HG63" s="201"/>
      <c r="HH63" s="201"/>
      <c r="HI63" s="201"/>
      <c r="HJ63" s="201"/>
      <c r="HK63" s="201"/>
      <c r="HL63" s="201"/>
      <c r="HM63" s="201"/>
      <c r="HN63" s="201"/>
      <c r="HO63" s="201"/>
      <c r="HP63" s="201"/>
      <c r="HQ63" s="201"/>
      <c r="HR63" s="201"/>
      <c r="HS63" s="201"/>
      <c r="HT63" s="201"/>
      <c r="HU63" s="201"/>
      <c r="HV63" s="201"/>
      <c r="HW63" s="201"/>
      <c r="HX63" s="201"/>
      <c r="HY63" s="201"/>
      <c r="HZ63" s="201"/>
      <c r="IA63" s="201"/>
      <c r="IB63" s="201"/>
      <c r="IC63" s="201"/>
      <c r="ID63" s="201"/>
      <c r="IE63" s="201"/>
      <c r="IF63" s="201"/>
      <c r="IG63" s="201"/>
      <c r="IH63" s="201"/>
      <c r="II63" s="201"/>
      <c r="IJ63" s="201"/>
      <c r="IK63" s="201"/>
      <c r="IL63" s="201"/>
      <c r="IM63" s="201"/>
      <c r="IN63" s="201"/>
      <c r="IO63" s="201"/>
      <c r="IP63" s="201"/>
      <c r="IQ63" s="201"/>
      <c r="IR63" s="201"/>
      <c r="IS63" s="201"/>
      <c r="IT63" s="201"/>
      <c r="IU63" s="201"/>
      <c r="IV63" s="201"/>
      <c r="IW63" s="201"/>
      <c r="IX63" s="201"/>
      <c r="IY63" s="201"/>
      <c r="IZ63" s="201"/>
      <c r="JA63" s="201"/>
      <c r="JB63" s="201"/>
      <c r="JC63" s="201"/>
      <c r="JD63" s="201"/>
      <c r="JE63" s="201"/>
      <c r="JF63" s="201"/>
      <c r="JG63" s="201"/>
      <c r="JH63" s="201"/>
      <c r="JI63" s="201"/>
      <c r="JJ63" s="201"/>
      <c r="JK63" s="201"/>
      <c r="JL63" s="201"/>
      <c r="JM63" s="201"/>
      <c r="JN63" s="201"/>
      <c r="JO63" s="201"/>
      <c r="JP63" s="201"/>
      <c r="JQ63" s="201"/>
      <c r="JR63" s="201"/>
      <c r="JS63" s="201"/>
      <c r="JT63" s="201"/>
      <c r="JU63" s="201"/>
      <c r="JV63" s="201"/>
      <c r="JW63" s="201"/>
      <c r="JX63" s="201"/>
      <c r="JY63" s="201"/>
      <c r="JZ63" s="201"/>
      <c r="KA63" s="201"/>
      <c r="KB63" s="201"/>
      <c r="KC63" s="201"/>
      <c r="KD63" s="201"/>
      <c r="KE63" s="201"/>
      <c r="KF63" s="201"/>
      <c r="KG63" s="201"/>
      <c r="KH63" s="201"/>
      <c r="KI63" s="201"/>
      <c r="KJ63" s="201"/>
      <c r="KK63" s="201"/>
      <c r="KL63" s="201"/>
      <c r="KM63" s="201"/>
      <c r="KN63" s="201"/>
      <c r="KO63" s="201"/>
      <c r="KP63" s="201"/>
    </row>
    <row r="64" spans="1:302" s="98" customFormat="1" ht="27.75" customHeight="1">
      <c r="A64" s="201"/>
      <c r="B64" s="459"/>
      <c r="C64" s="542"/>
      <c r="D64" s="543"/>
      <c r="E64" s="544" t="s">
        <v>163</v>
      </c>
      <c r="F64" s="545"/>
      <c r="G64" s="459"/>
      <c r="H64" s="459"/>
      <c r="I64" s="459"/>
      <c r="J64" s="459"/>
      <c r="K64" s="459"/>
      <c r="L64" s="546"/>
      <c r="M64" s="547"/>
      <c r="N64" s="547"/>
      <c r="O64" s="548" t="str">
        <f t="shared" si="0"/>
        <v/>
      </c>
      <c r="P64" s="548" t="str">
        <f t="shared" si="39"/>
        <v/>
      </c>
      <c r="Q64" s="548" t="str">
        <f t="shared" si="2"/>
        <v/>
      </c>
      <c r="R64" s="548" t="str">
        <f t="shared" si="3"/>
        <v/>
      </c>
      <c r="S64" s="548" t="str">
        <f t="shared" si="40"/>
        <v/>
      </c>
      <c r="T64" s="548" t="str">
        <f t="shared" si="41"/>
        <v/>
      </c>
      <c r="U64" s="548" t="str">
        <f t="shared" si="6"/>
        <v/>
      </c>
      <c r="V64" s="548" t="str">
        <f t="shared" si="7"/>
        <v/>
      </c>
      <c r="W64" s="548" t="str">
        <f t="shared" si="42"/>
        <v/>
      </c>
      <c r="X64" s="548" t="str">
        <f t="shared" si="43"/>
        <v/>
      </c>
      <c r="Y64" s="548" t="str">
        <f t="shared" si="10"/>
        <v/>
      </c>
      <c r="Z64" s="548" t="str">
        <f t="shared" si="11"/>
        <v/>
      </c>
      <c r="AA64" s="548" t="str">
        <f t="shared" si="44"/>
        <v/>
      </c>
      <c r="AB64" s="548" t="str">
        <f t="shared" si="45"/>
        <v/>
      </c>
      <c r="AC64" s="548" t="str">
        <f t="shared" si="14"/>
        <v/>
      </c>
      <c r="AD64" s="548" t="str">
        <f t="shared" si="15"/>
        <v/>
      </c>
      <c r="AE64" s="549"/>
      <c r="AF64" s="454"/>
      <c r="AG64" s="550"/>
      <c r="AH64" s="551" t="str">
        <f t="shared" si="35"/>
        <v/>
      </c>
      <c r="AI64" s="551" t="str">
        <f t="shared" si="36"/>
        <v/>
      </c>
      <c r="AJ64" s="551" t="str">
        <f t="shared" si="37"/>
        <v/>
      </c>
      <c r="AK64" s="553" t="str">
        <f t="shared" si="38"/>
        <v/>
      </c>
      <c r="AL64" s="460"/>
      <c r="AM64" s="441" t="str">
        <f t="shared" si="31"/>
        <v/>
      </c>
      <c r="AN64" s="441" t="str">
        <f t="shared" si="32"/>
        <v/>
      </c>
      <c r="AO64" s="552"/>
      <c r="AP64" s="552"/>
      <c r="AQ64" s="201"/>
      <c r="AR64" s="428"/>
      <c r="AS64" s="805">
        <f t="shared" si="20"/>
        <v>0</v>
      </c>
      <c r="AT64" s="452">
        <f t="shared" si="21"/>
        <v>0</v>
      </c>
      <c r="AU64" s="754" t="s">
        <v>341</v>
      </c>
      <c r="AV64" s="453">
        <f t="shared" si="22"/>
        <v>0</v>
      </c>
      <c r="AW64" s="454"/>
      <c r="AX64" s="455">
        <f t="shared" si="23"/>
        <v>0</v>
      </c>
      <c r="AY64" s="456">
        <f t="shared" si="24"/>
        <v>0</v>
      </c>
      <c r="AZ64" s="457">
        <f t="shared" si="25"/>
        <v>0</v>
      </c>
      <c r="BA64" s="458"/>
      <c r="BB64" s="455">
        <f t="shared" si="28"/>
        <v>0</v>
      </c>
      <c r="BC64" s="459"/>
      <c r="BD64" s="460"/>
      <c r="BE64" s="460"/>
      <c r="BF64" s="460"/>
      <c r="BG64" s="460"/>
      <c r="BH64" s="460"/>
      <c r="BI64" s="428"/>
      <c r="BJ64" s="201"/>
      <c r="BK64" s="201"/>
      <c r="BL64" s="201"/>
      <c r="BM64" s="201"/>
      <c r="BN64" s="201"/>
      <c r="BO64" s="201"/>
      <c r="BP64" s="201"/>
      <c r="BQ64" s="201"/>
      <c r="BR64" s="201"/>
      <c r="BS64" s="201"/>
      <c r="BT64" s="201"/>
      <c r="BU64" s="201"/>
      <c r="BV64" s="201"/>
      <c r="BW64" s="201"/>
      <c r="BX64" s="201"/>
      <c r="BY64" s="234"/>
      <c r="BZ64" s="234"/>
      <c r="CA64" s="201"/>
      <c r="CB64" s="201"/>
      <c r="CC64" s="201"/>
      <c r="CD64" s="234"/>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c r="EX64" s="201"/>
      <c r="EY64" s="201"/>
      <c r="EZ64" s="201"/>
      <c r="FA64" s="201"/>
      <c r="FB64" s="201"/>
      <c r="FC64" s="201"/>
      <c r="FD64" s="201"/>
      <c r="FE64" s="201"/>
      <c r="FF64" s="201"/>
      <c r="FG64" s="201"/>
      <c r="FH64" s="201"/>
      <c r="FI64" s="201"/>
      <c r="FJ64" s="201"/>
      <c r="FK64" s="201"/>
      <c r="FL64" s="201"/>
      <c r="FM64" s="201"/>
      <c r="FN64" s="201"/>
      <c r="FO64" s="201"/>
      <c r="FP64" s="201"/>
      <c r="FQ64" s="201"/>
      <c r="FR64" s="201"/>
      <c r="FS64" s="201"/>
      <c r="FT64" s="201"/>
      <c r="FU64" s="201"/>
      <c r="FV64" s="201"/>
      <c r="FW64" s="201"/>
      <c r="FX64" s="201"/>
      <c r="FY64" s="201"/>
      <c r="FZ64" s="201"/>
      <c r="GA64" s="201"/>
      <c r="GB64" s="201"/>
      <c r="GC64" s="201"/>
      <c r="GD64" s="201"/>
      <c r="GE64" s="201"/>
      <c r="GF64" s="201"/>
      <c r="GG64" s="201"/>
      <c r="GH64" s="201"/>
      <c r="GI64" s="201"/>
      <c r="GJ64" s="201"/>
      <c r="GK64" s="201"/>
      <c r="GL64" s="201"/>
      <c r="GM64" s="201"/>
      <c r="GN64" s="201"/>
      <c r="GO64" s="201"/>
      <c r="GP64" s="201"/>
      <c r="GQ64" s="201"/>
      <c r="GR64" s="201"/>
      <c r="GS64" s="201"/>
      <c r="GT64" s="201"/>
      <c r="GU64" s="201"/>
      <c r="GV64" s="201"/>
      <c r="GW64" s="201"/>
      <c r="GX64" s="201"/>
      <c r="GY64" s="201"/>
      <c r="GZ64" s="201"/>
      <c r="HA64" s="201"/>
      <c r="HB64" s="201"/>
      <c r="HC64" s="201"/>
      <c r="HD64" s="201"/>
      <c r="HE64" s="201"/>
      <c r="HF64" s="201"/>
      <c r="HG64" s="201"/>
      <c r="HH64" s="201"/>
      <c r="HI64" s="201"/>
      <c r="HJ64" s="201"/>
      <c r="HK64" s="201"/>
      <c r="HL64" s="201"/>
      <c r="HM64" s="201"/>
      <c r="HN64" s="201"/>
      <c r="HO64" s="201"/>
      <c r="HP64" s="201"/>
      <c r="HQ64" s="201"/>
      <c r="HR64" s="201"/>
      <c r="HS64" s="201"/>
      <c r="HT64" s="201"/>
      <c r="HU64" s="201"/>
      <c r="HV64" s="201"/>
      <c r="HW64" s="201"/>
      <c r="HX64" s="201"/>
      <c r="HY64" s="201"/>
      <c r="HZ64" s="201"/>
      <c r="IA64" s="201"/>
      <c r="IB64" s="201"/>
      <c r="IC64" s="201"/>
      <c r="ID64" s="201"/>
      <c r="IE64" s="201"/>
      <c r="IF64" s="201"/>
      <c r="IG64" s="201"/>
      <c r="IH64" s="201"/>
      <c r="II64" s="201"/>
      <c r="IJ64" s="201"/>
      <c r="IK64" s="201"/>
      <c r="IL64" s="201"/>
      <c r="IM64" s="201"/>
      <c r="IN64" s="201"/>
      <c r="IO64" s="201"/>
      <c r="IP64" s="201"/>
      <c r="IQ64" s="201"/>
      <c r="IR64" s="201"/>
      <c r="IS64" s="201"/>
      <c r="IT64" s="201"/>
      <c r="IU64" s="201"/>
      <c r="IV64" s="201"/>
      <c r="IW64" s="201"/>
      <c r="IX64" s="201"/>
      <c r="IY64" s="201"/>
      <c r="IZ64" s="201"/>
      <c r="JA64" s="201"/>
      <c r="JB64" s="201"/>
      <c r="JC64" s="201"/>
      <c r="JD64" s="201"/>
      <c r="JE64" s="201"/>
      <c r="JF64" s="201"/>
      <c r="JG64" s="201"/>
      <c r="JH64" s="201"/>
      <c r="JI64" s="201"/>
      <c r="JJ64" s="201"/>
      <c r="JK64" s="201"/>
      <c r="JL64" s="201"/>
      <c r="JM64" s="201"/>
      <c r="JN64" s="201"/>
      <c r="JO64" s="201"/>
      <c r="JP64" s="201"/>
      <c r="JQ64" s="201"/>
      <c r="JR64" s="201"/>
      <c r="JS64" s="201"/>
      <c r="JT64" s="201"/>
      <c r="JU64" s="201"/>
      <c r="JV64" s="201"/>
      <c r="JW64" s="201"/>
      <c r="JX64" s="201"/>
      <c r="JY64" s="201"/>
      <c r="JZ64" s="201"/>
      <c r="KA64" s="201"/>
      <c r="KB64" s="201"/>
      <c r="KC64" s="201"/>
      <c r="KD64" s="201"/>
      <c r="KE64" s="201"/>
      <c r="KF64" s="201"/>
      <c r="KG64" s="201"/>
      <c r="KH64" s="201"/>
      <c r="KI64" s="201"/>
      <c r="KJ64" s="201"/>
      <c r="KK64" s="201"/>
      <c r="KL64" s="201"/>
      <c r="KM64" s="201"/>
      <c r="KN64" s="201"/>
      <c r="KO64" s="201"/>
      <c r="KP64" s="201"/>
    </row>
    <row r="65" spans="1:302" s="98" customFormat="1" ht="27.75" customHeight="1">
      <c r="A65" s="201"/>
      <c r="B65" s="459"/>
      <c r="C65" s="542"/>
      <c r="D65" s="543"/>
      <c r="E65" s="544" t="s">
        <v>163</v>
      </c>
      <c r="F65" s="545"/>
      <c r="G65" s="459"/>
      <c r="H65" s="459"/>
      <c r="I65" s="459"/>
      <c r="J65" s="459"/>
      <c r="K65" s="459"/>
      <c r="L65" s="546"/>
      <c r="M65" s="547"/>
      <c r="N65" s="547"/>
      <c r="O65" s="548" t="str">
        <f t="shared" si="0"/>
        <v/>
      </c>
      <c r="P65" s="548" t="str">
        <f t="shared" si="39"/>
        <v/>
      </c>
      <c r="Q65" s="548" t="str">
        <f t="shared" si="2"/>
        <v/>
      </c>
      <c r="R65" s="548" t="str">
        <f t="shared" si="3"/>
        <v/>
      </c>
      <c r="S65" s="548" t="str">
        <f t="shared" si="40"/>
        <v/>
      </c>
      <c r="T65" s="548" t="str">
        <f t="shared" si="41"/>
        <v/>
      </c>
      <c r="U65" s="548" t="str">
        <f t="shared" si="6"/>
        <v/>
      </c>
      <c r="V65" s="548" t="str">
        <f t="shared" si="7"/>
        <v/>
      </c>
      <c r="W65" s="548" t="str">
        <f t="shared" si="42"/>
        <v/>
      </c>
      <c r="X65" s="548" t="str">
        <f t="shared" si="43"/>
        <v/>
      </c>
      <c r="Y65" s="548" t="str">
        <f t="shared" si="10"/>
        <v/>
      </c>
      <c r="Z65" s="548" t="str">
        <f t="shared" si="11"/>
        <v/>
      </c>
      <c r="AA65" s="548" t="str">
        <f t="shared" si="44"/>
        <v/>
      </c>
      <c r="AB65" s="548" t="str">
        <f t="shared" si="45"/>
        <v/>
      </c>
      <c r="AC65" s="548" t="str">
        <f t="shared" si="14"/>
        <v/>
      </c>
      <c r="AD65" s="548" t="str">
        <f t="shared" si="15"/>
        <v/>
      </c>
      <c r="AE65" s="549"/>
      <c r="AF65" s="550"/>
      <c r="AG65" s="550"/>
      <c r="AH65" s="551" t="str">
        <f t="shared" si="35"/>
        <v/>
      </c>
      <c r="AI65" s="551" t="str">
        <f t="shared" si="36"/>
        <v/>
      </c>
      <c r="AJ65" s="551" t="str">
        <f t="shared" si="37"/>
        <v/>
      </c>
      <c r="AK65" s="553" t="str">
        <f t="shared" si="38"/>
        <v/>
      </c>
      <c r="AL65" s="460"/>
      <c r="AM65" s="441" t="str">
        <f t="shared" si="31"/>
        <v/>
      </c>
      <c r="AN65" s="441" t="str">
        <f t="shared" si="32"/>
        <v/>
      </c>
      <c r="AO65" s="552"/>
      <c r="AP65" s="552"/>
      <c r="AQ65" s="201"/>
      <c r="AR65" s="428"/>
      <c r="AS65" s="805">
        <f t="shared" si="20"/>
        <v>0</v>
      </c>
      <c r="AT65" s="452">
        <f t="shared" si="21"/>
        <v>0</v>
      </c>
      <c r="AU65" s="754" t="s">
        <v>341</v>
      </c>
      <c r="AV65" s="453">
        <f t="shared" si="22"/>
        <v>0</v>
      </c>
      <c r="AW65" s="454"/>
      <c r="AX65" s="455">
        <f t="shared" si="23"/>
        <v>0</v>
      </c>
      <c r="AY65" s="456">
        <f t="shared" si="24"/>
        <v>0</v>
      </c>
      <c r="AZ65" s="457">
        <f t="shared" si="25"/>
        <v>0</v>
      </c>
      <c r="BA65" s="458"/>
      <c r="BB65" s="455">
        <f t="shared" si="28"/>
        <v>0</v>
      </c>
      <c r="BC65" s="459"/>
      <c r="BD65" s="460"/>
      <c r="BE65" s="460"/>
      <c r="BF65" s="460"/>
      <c r="BG65" s="460"/>
      <c r="BH65" s="460"/>
      <c r="BI65" s="428"/>
      <c r="BJ65" s="201"/>
      <c r="BK65" s="201"/>
      <c r="BL65" s="201"/>
      <c r="BM65" s="201"/>
      <c r="BN65" s="201"/>
      <c r="BO65" s="201"/>
      <c r="BP65" s="201"/>
      <c r="BQ65" s="201"/>
      <c r="BR65" s="201"/>
      <c r="BS65" s="201"/>
      <c r="BT65" s="201"/>
      <c r="BU65" s="201"/>
      <c r="BV65" s="201"/>
      <c r="BW65" s="201"/>
      <c r="BX65" s="201"/>
      <c r="BY65" s="234"/>
      <c r="BZ65" s="234"/>
      <c r="CA65" s="201"/>
      <c r="CB65" s="201"/>
      <c r="CC65" s="201"/>
      <c r="CD65" s="234"/>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201"/>
      <c r="GI65" s="201"/>
      <c r="GJ65" s="201"/>
      <c r="GK65" s="201"/>
      <c r="GL65" s="201"/>
      <c r="GM65" s="201"/>
      <c r="GN65" s="201"/>
      <c r="GO65" s="201"/>
      <c r="GP65" s="201"/>
      <c r="GQ65" s="201"/>
      <c r="GR65" s="201"/>
      <c r="GS65" s="201"/>
      <c r="GT65" s="201"/>
      <c r="GU65" s="201"/>
      <c r="GV65" s="201"/>
      <c r="GW65" s="201"/>
      <c r="GX65" s="201"/>
      <c r="GY65" s="201"/>
      <c r="GZ65" s="201"/>
      <c r="HA65" s="201"/>
      <c r="HB65" s="201"/>
      <c r="HC65" s="201"/>
      <c r="HD65" s="201"/>
      <c r="HE65" s="201"/>
      <c r="HF65" s="201"/>
      <c r="HG65" s="201"/>
      <c r="HH65" s="201"/>
      <c r="HI65" s="201"/>
      <c r="HJ65" s="201"/>
      <c r="HK65" s="201"/>
      <c r="HL65" s="201"/>
      <c r="HM65" s="201"/>
      <c r="HN65" s="201"/>
      <c r="HO65" s="201"/>
      <c r="HP65" s="201"/>
      <c r="HQ65" s="201"/>
      <c r="HR65" s="201"/>
      <c r="HS65" s="201"/>
      <c r="HT65" s="201"/>
      <c r="HU65" s="201"/>
      <c r="HV65" s="201"/>
      <c r="HW65" s="201"/>
      <c r="HX65" s="201"/>
      <c r="HY65" s="201"/>
      <c r="HZ65" s="201"/>
      <c r="IA65" s="201"/>
      <c r="IB65" s="201"/>
      <c r="IC65" s="201"/>
      <c r="ID65" s="201"/>
      <c r="IE65" s="201"/>
      <c r="IF65" s="201"/>
      <c r="IG65" s="201"/>
      <c r="IH65" s="201"/>
      <c r="II65" s="201"/>
      <c r="IJ65" s="201"/>
      <c r="IK65" s="201"/>
      <c r="IL65" s="201"/>
      <c r="IM65" s="201"/>
      <c r="IN65" s="201"/>
      <c r="IO65" s="201"/>
      <c r="IP65" s="201"/>
      <c r="IQ65" s="201"/>
      <c r="IR65" s="201"/>
      <c r="IS65" s="201"/>
      <c r="IT65" s="201"/>
      <c r="IU65" s="201"/>
      <c r="IV65" s="201"/>
      <c r="IW65" s="201"/>
      <c r="IX65" s="201"/>
      <c r="IY65" s="201"/>
      <c r="IZ65" s="201"/>
      <c r="JA65" s="201"/>
      <c r="JB65" s="201"/>
      <c r="JC65" s="201"/>
      <c r="JD65" s="201"/>
      <c r="JE65" s="201"/>
      <c r="JF65" s="201"/>
      <c r="JG65" s="201"/>
      <c r="JH65" s="201"/>
      <c r="JI65" s="201"/>
      <c r="JJ65" s="201"/>
      <c r="JK65" s="201"/>
      <c r="JL65" s="201"/>
      <c r="JM65" s="201"/>
      <c r="JN65" s="201"/>
      <c r="JO65" s="201"/>
      <c r="JP65" s="201"/>
      <c r="JQ65" s="201"/>
      <c r="JR65" s="201"/>
      <c r="JS65" s="201"/>
      <c r="JT65" s="201"/>
      <c r="JU65" s="201"/>
      <c r="JV65" s="201"/>
      <c r="JW65" s="201"/>
      <c r="JX65" s="201"/>
      <c r="JY65" s="201"/>
      <c r="JZ65" s="201"/>
      <c r="KA65" s="201"/>
      <c r="KB65" s="201"/>
      <c r="KC65" s="201"/>
      <c r="KD65" s="201"/>
      <c r="KE65" s="201"/>
      <c r="KF65" s="201"/>
      <c r="KG65" s="201"/>
      <c r="KH65" s="201"/>
      <c r="KI65" s="201"/>
      <c r="KJ65" s="201"/>
      <c r="KK65" s="201"/>
      <c r="KL65" s="201"/>
      <c r="KM65" s="201"/>
      <c r="KN65" s="201"/>
      <c r="KO65" s="201"/>
      <c r="KP65" s="201"/>
    </row>
    <row r="66" spans="1:302" s="98" customFormat="1" ht="27.75" customHeight="1">
      <c r="A66" s="201"/>
      <c r="B66" s="459"/>
      <c r="C66" s="542"/>
      <c r="D66" s="543"/>
      <c r="E66" s="544" t="s">
        <v>163</v>
      </c>
      <c r="F66" s="545"/>
      <c r="G66" s="459"/>
      <c r="H66" s="459"/>
      <c r="I66" s="459"/>
      <c r="J66" s="459"/>
      <c r="K66" s="459"/>
      <c r="L66" s="546"/>
      <c r="M66" s="547"/>
      <c r="N66" s="547"/>
      <c r="O66" s="548" t="str">
        <f t="shared" si="0"/>
        <v/>
      </c>
      <c r="P66" s="548" t="str">
        <f t="shared" si="39"/>
        <v/>
      </c>
      <c r="Q66" s="548" t="str">
        <f t="shared" si="2"/>
        <v/>
      </c>
      <c r="R66" s="548" t="str">
        <f t="shared" si="3"/>
        <v/>
      </c>
      <c r="S66" s="548" t="str">
        <f t="shared" si="40"/>
        <v/>
      </c>
      <c r="T66" s="548" t="str">
        <f t="shared" si="41"/>
        <v/>
      </c>
      <c r="U66" s="548" t="str">
        <f t="shared" si="6"/>
        <v/>
      </c>
      <c r="V66" s="548" t="str">
        <f t="shared" si="7"/>
        <v/>
      </c>
      <c r="W66" s="548" t="str">
        <f t="shared" si="42"/>
        <v/>
      </c>
      <c r="X66" s="548" t="str">
        <f t="shared" si="43"/>
        <v/>
      </c>
      <c r="Y66" s="548" t="str">
        <f t="shared" si="10"/>
        <v/>
      </c>
      <c r="Z66" s="548" t="str">
        <f t="shared" si="11"/>
        <v/>
      </c>
      <c r="AA66" s="548" t="str">
        <f t="shared" si="44"/>
        <v/>
      </c>
      <c r="AB66" s="548" t="str">
        <f t="shared" si="45"/>
        <v/>
      </c>
      <c r="AC66" s="548" t="str">
        <f t="shared" si="14"/>
        <v/>
      </c>
      <c r="AD66" s="548" t="str">
        <f t="shared" si="15"/>
        <v/>
      </c>
      <c r="AE66" s="549"/>
      <c r="AF66" s="550"/>
      <c r="AG66" s="550"/>
      <c r="AH66" s="551" t="str">
        <f t="shared" si="35"/>
        <v/>
      </c>
      <c r="AI66" s="551" t="str">
        <f t="shared" si="36"/>
        <v/>
      </c>
      <c r="AJ66" s="551" t="str">
        <f t="shared" si="37"/>
        <v/>
      </c>
      <c r="AK66" s="553" t="str">
        <f t="shared" si="38"/>
        <v/>
      </c>
      <c r="AL66" s="460"/>
      <c r="AM66" s="441" t="str">
        <f t="shared" si="31"/>
        <v/>
      </c>
      <c r="AN66" s="441" t="str">
        <f t="shared" si="32"/>
        <v/>
      </c>
      <c r="AO66" s="552"/>
      <c r="AP66" s="552"/>
      <c r="AQ66" s="201"/>
      <c r="AR66" s="428"/>
      <c r="AS66" s="805">
        <f t="shared" si="20"/>
        <v>0</v>
      </c>
      <c r="AT66" s="452">
        <f t="shared" si="21"/>
        <v>0</v>
      </c>
      <c r="AU66" s="754" t="s">
        <v>341</v>
      </c>
      <c r="AV66" s="453">
        <f t="shared" si="22"/>
        <v>0</v>
      </c>
      <c r="AW66" s="454"/>
      <c r="AX66" s="455">
        <f t="shared" si="23"/>
        <v>0</v>
      </c>
      <c r="AY66" s="456">
        <f t="shared" si="24"/>
        <v>0</v>
      </c>
      <c r="AZ66" s="457">
        <f t="shared" si="25"/>
        <v>0</v>
      </c>
      <c r="BA66" s="458"/>
      <c r="BB66" s="455">
        <f t="shared" si="28"/>
        <v>0</v>
      </c>
      <c r="BC66" s="459"/>
      <c r="BD66" s="460"/>
      <c r="BE66" s="460"/>
      <c r="BF66" s="460"/>
      <c r="BG66" s="460"/>
      <c r="BH66" s="460"/>
      <c r="BI66" s="428"/>
      <c r="BJ66" s="201"/>
      <c r="BK66" s="201"/>
      <c r="BL66" s="201"/>
      <c r="BM66" s="201"/>
      <c r="BN66" s="201"/>
      <c r="BO66" s="201"/>
      <c r="BP66" s="201"/>
      <c r="BQ66" s="201"/>
      <c r="BR66" s="201"/>
      <c r="BS66" s="201"/>
      <c r="BT66" s="201"/>
      <c r="BU66" s="201"/>
      <c r="BV66" s="201"/>
      <c r="BW66" s="201"/>
      <c r="BX66" s="201"/>
      <c r="BY66" s="234"/>
      <c r="BZ66" s="234"/>
      <c r="CA66" s="201"/>
      <c r="CB66" s="201"/>
      <c r="CC66" s="201"/>
      <c r="CD66" s="234"/>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1"/>
      <c r="FD66" s="201"/>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1"/>
      <c r="GC66" s="201"/>
      <c r="GD66" s="201"/>
      <c r="GE66" s="201"/>
      <c r="GF66" s="201"/>
      <c r="GG66" s="201"/>
      <c r="GH66" s="201"/>
      <c r="GI66" s="201"/>
      <c r="GJ66" s="201"/>
      <c r="GK66" s="201"/>
      <c r="GL66" s="201"/>
      <c r="GM66" s="201"/>
      <c r="GN66" s="201"/>
      <c r="GO66" s="201"/>
      <c r="GP66" s="201"/>
      <c r="GQ66" s="201"/>
      <c r="GR66" s="201"/>
      <c r="GS66" s="201"/>
      <c r="GT66" s="201"/>
      <c r="GU66" s="201"/>
      <c r="GV66" s="201"/>
      <c r="GW66" s="201"/>
      <c r="GX66" s="201"/>
      <c r="GY66" s="201"/>
      <c r="GZ66" s="201"/>
      <c r="HA66" s="201"/>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01"/>
      <c r="IE66" s="201"/>
      <c r="IF66" s="201"/>
      <c r="IG66" s="201"/>
      <c r="IH66" s="201"/>
      <c r="II66" s="201"/>
      <c r="IJ66" s="201"/>
      <c r="IK66" s="201"/>
      <c r="IL66" s="201"/>
      <c r="IM66" s="201"/>
      <c r="IN66" s="201"/>
      <c r="IO66" s="201"/>
      <c r="IP66" s="201"/>
      <c r="IQ66" s="201"/>
      <c r="IR66" s="201"/>
      <c r="IS66" s="201"/>
      <c r="IT66" s="201"/>
      <c r="IU66" s="201"/>
      <c r="IV66" s="201"/>
      <c r="IW66" s="201"/>
      <c r="IX66" s="201"/>
      <c r="IY66" s="201"/>
      <c r="IZ66" s="201"/>
      <c r="JA66" s="201"/>
      <c r="JB66" s="201"/>
      <c r="JC66" s="201"/>
      <c r="JD66" s="201"/>
      <c r="JE66" s="201"/>
      <c r="JF66" s="201"/>
      <c r="JG66" s="201"/>
      <c r="JH66" s="201"/>
      <c r="JI66" s="201"/>
      <c r="JJ66" s="201"/>
      <c r="JK66" s="201"/>
      <c r="JL66" s="201"/>
      <c r="JM66" s="201"/>
      <c r="JN66" s="201"/>
      <c r="JO66" s="201"/>
      <c r="JP66" s="201"/>
      <c r="JQ66" s="201"/>
      <c r="JR66" s="201"/>
      <c r="JS66" s="201"/>
      <c r="JT66" s="201"/>
      <c r="JU66" s="201"/>
      <c r="JV66" s="201"/>
      <c r="JW66" s="201"/>
      <c r="JX66" s="201"/>
      <c r="JY66" s="201"/>
      <c r="JZ66" s="201"/>
      <c r="KA66" s="201"/>
      <c r="KB66" s="201"/>
      <c r="KC66" s="201"/>
      <c r="KD66" s="201"/>
      <c r="KE66" s="201"/>
      <c r="KF66" s="201"/>
      <c r="KG66" s="201"/>
      <c r="KH66" s="201"/>
      <c r="KI66" s="201"/>
      <c r="KJ66" s="201"/>
      <c r="KK66" s="201"/>
      <c r="KL66" s="201"/>
      <c r="KM66" s="201"/>
      <c r="KN66" s="201"/>
      <c r="KO66" s="201"/>
      <c r="KP66" s="201"/>
    </row>
    <row r="67" spans="1:302" s="98" customFormat="1" ht="27.75" customHeight="1">
      <c r="A67" s="201"/>
      <c r="B67" s="459"/>
      <c r="C67" s="542"/>
      <c r="D67" s="543"/>
      <c r="E67" s="544" t="s">
        <v>163</v>
      </c>
      <c r="F67" s="545"/>
      <c r="G67" s="459"/>
      <c r="H67" s="459"/>
      <c r="I67" s="459"/>
      <c r="J67" s="459"/>
      <c r="K67" s="459"/>
      <c r="L67" s="546"/>
      <c r="M67" s="547"/>
      <c r="N67" s="547"/>
      <c r="O67" s="548" t="str">
        <f t="shared" si="0"/>
        <v/>
      </c>
      <c r="P67" s="548" t="str">
        <f t="shared" si="39"/>
        <v/>
      </c>
      <c r="Q67" s="548" t="str">
        <f t="shared" si="2"/>
        <v/>
      </c>
      <c r="R67" s="548" t="str">
        <f t="shared" si="3"/>
        <v/>
      </c>
      <c r="S67" s="548" t="str">
        <f t="shared" si="40"/>
        <v/>
      </c>
      <c r="T67" s="548" t="str">
        <f t="shared" si="41"/>
        <v/>
      </c>
      <c r="U67" s="548" t="str">
        <f t="shared" si="6"/>
        <v/>
      </c>
      <c r="V67" s="548" t="str">
        <f t="shared" si="7"/>
        <v/>
      </c>
      <c r="W67" s="548" t="str">
        <f t="shared" si="42"/>
        <v/>
      </c>
      <c r="X67" s="548" t="str">
        <f t="shared" si="43"/>
        <v/>
      </c>
      <c r="Y67" s="548" t="str">
        <f t="shared" si="10"/>
        <v/>
      </c>
      <c r="Z67" s="548" t="str">
        <f t="shared" si="11"/>
        <v/>
      </c>
      <c r="AA67" s="548" t="str">
        <f t="shared" si="44"/>
        <v/>
      </c>
      <c r="AB67" s="548" t="str">
        <f t="shared" si="45"/>
        <v/>
      </c>
      <c r="AC67" s="548" t="str">
        <f t="shared" si="14"/>
        <v/>
      </c>
      <c r="AD67" s="548" t="str">
        <f t="shared" si="15"/>
        <v/>
      </c>
      <c r="AE67" s="549"/>
      <c r="AF67" s="454"/>
      <c r="AG67" s="550"/>
      <c r="AH67" s="551" t="str">
        <f t="shared" si="35"/>
        <v/>
      </c>
      <c r="AI67" s="551" t="str">
        <f t="shared" si="36"/>
        <v/>
      </c>
      <c r="AJ67" s="551" t="str">
        <f t="shared" si="37"/>
        <v/>
      </c>
      <c r="AK67" s="553" t="str">
        <f t="shared" si="38"/>
        <v/>
      </c>
      <c r="AL67" s="460"/>
      <c r="AM67" s="441" t="str">
        <f t="shared" si="31"/>
        <v/>
      </c>
      <c r="AN67" s="441" t="str">
        <f t="shared" si="32"/>
        <v/>
      </c>
      <c r="AO67" s="552"/>
      <c r="AP67" s="552"/>
      <c r="AQ67" s="201"/>
      <c r="AR67" s="428"/>
      <c r="AS67" s="805">
        <f t="shared" si="20"/>
        <v>0</v>
      </c>
      <c r="AT67" s="452">
        <f t="shared" si="21"/>
        <v>0</v>
      </c>
      <c r="AU67" s="754" t="s">
        <v>341</v>
      </c>
      <c r="AV67" s="453">
        <f t="shared" si="22"/>
        <v>0</v>
      </c>
      <c r="AW67" s="454"/>
      <c r="AX67" s="455">
        <f t="shared" si="23"/>
        <v>0</v>
      </c>
      <c r="AY67" s="456">
        <f t="shared" si="24"/>
        <v>0</v>
      </c>
      <c r="AZ67" s="457">
        <f t="shared" si="25"/>
        <v>0</v>
      </c>
      <c r="BA67" s="458"/>
      <c r="BB67" s="455">
        <f t="shared" si="28"/>
        <v>0</v>
      </c>
      <c r="BC67" s="459"/>
      <c r="BD67" s="460"/>
      <c r="BE67" s="460"/>
      <c r="BF67" s="460"/>
      <c r="BG67" s="460"/>
      <c r="BH67" s="460"/>
      <c r="BI67" s="428"/>
      <c r="BJ67" s="201"/>
      <c r="BK67" s="201"/>
      <c r="BL67" s="201"/>
      <c r="BM67" s="201"/>
      <c r="BN67" s="201"/>
      <c r="BO67" s="201"/>
      <c r="BP67" s="201"/>
      <c r="BQ67" s="201"/>
      <c r="BR67" s="201"/>
      <c r="BS67" s="201"/>
      <c r="BT67" s="201"/>
      <c r="BU67" s="201"/>
      <c r="BV67" s="201"/>
      <c r="BW67" s="201"/>
      <c r="BX67" s="201"/>
      <c r="BY67" s="234"/>
      <c r="BZ67" s="234"/>
      <c r="CA67" s="201"/>
      <c r="CB67" s="201"/>
      <c r="CC67" s="201"/>
      <c r="CD67" s="234"/>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c r="EX67" s="201"/>
      <c r="EY67" s="201"/>
      <c r="EZ67" s="201"/>
      <c r="FA67" s="201"/>
      <c r="FB67" s="201"/>
      <c r="FC67" s="201"/>
      <c r="FD67" s="201"/>
      <c r="FE67" s="201"/>
      <c r="FF67" s="201"/>
      <c r="FG67" s="201"/>
      <c r="FH67" s="201"/>
      <c r="FI67" s="201"/>
      <c r="FJ67" s="201"/>
      <c r="FK67" s="201"/>
      <c r="FL67" s="201"/>
      <c r="FM67" s="201"/>
      <c r="FN67" s="201"/>
      <c r="FO67" s="201"/>
      <c r="FP67" s="201"/>
      <c r="FQ67" s="201"/>
      <c r="FR67" s="201"/>
      <c r="FS67" s="201"/>
      <c r="FT67" s="201"/>
      <c r="FU67" s="201"/>
      <c r="FV67" s="201"/>
      <c r="FW67" s="201"/>
      <c r="FX67" s="201"/>
      <c r="FY67" s="201"/>
      <c r="FZ67" s="201"/>
      <c r="GA67" s="201"/>
      <c r="GB67" s="201"/>
      <c r="GC67" s="201"/>
      <c r="GD67" s="201"/>
      <c r="GE67" s="201"/>
      <c r="GF67" s="201"/>
      <c r="GG67" s="201"/>
      <c r="GH67" s="201"/>
      <c r="GI67" s="201"/>
      <c r="GJ67" s="201"/>
      <c r="GK67" s="201"/>
      <c r="GL67" s="201"/>
      <c r="GM67" s="201"/>
      <c r="GN67" s="201"/>
      <c r="GO67" s="201"/>
      <c r="GP67" s="201"/>
      <c r="GQ67" s="201"/>
      <c r="GR67" s="201"/>
      <c r="GS67" s="201"/>
      <c r="GT67" s="201"/>
      <c r="GU67" s="201"/>
      <c r="GV67" s="201"/>
      <c r="GW67" s="201"/>
      <c r="GX67" s="201"/>
      <c r="GY67" s="201"/>
      <c r="GZ67" s="201"/>
      <c r="HA67" s="201"/>
      <c r="HB67" s="201"/>
      <c r="HC67" s="201"/>
      <c r="HD67" s="201"/>
      <c r="HE67" s="201"/>
      <c r="HF67" s="201"/>
      <c r="HG67" s="201"/>
      <c r="HH67" s="201"/>
      <c r="HI67" s="201"/>
      <c r="HJ67" s="201"/>
      <c r="HK67" s="201"/>
      <c r="HL67" s="201"/>
      <c r="HM67" s="201"/>
      <c r="HN67" s="201"/>
      <c r="HO67" s="201"/>
      <c r="HP67" s="201"/>
      <c r="HQ67" s="201"/>
      <c r="HR67" s="201"/>
      <c r="HS67" s="201"/>
      <c r="HT67" s="201"/>
      <c r="HU67" s="201"/>
      <c r="HV67" s="201"/>
      <c r="HW67" s="201"/>
      <c r="HX67" s="201"/>
      <c r="HY67" s="201"/>
      <c r="HZ67" s="201"/>
      <c r="IA67" s="201"/>
      <c r="IB67" s="201"/>
      <c r="IC67" s="201"/>
      <c r="ID67" s="201"/>
      <c r="IE67" s="201"/>
      <c r="IF67" s="201"/>
      <c r="IG67" s="201"/>
      <c r="IH67" s="201"/>
      <c r="II67" s="201"/>
      <c r="IJ67" s="201"/>
      <c r="IK67" s="201"/>
      <c r="IL67" s="201"/>
      <c r="IM67" s="201"/>
      <c r="IN67" s="201"/>
      <c r="IO67" s="201"/>
      <c r="IP67" s="201"/>
      <c r="IQ67" s="201"/>
      <c r="IR67" s="201"/>
      <c r="IS67" s="201"/>
      <c r="IT67" s="201"/>
      <c r="IU67" s="201"/>
      <c r="IV67" s="201"/>
      <c r="IW67" s="201"/>
      <c r="IX67" s="201"/>
      <c r="IY67" s="201"/>
      <c r="IZ67" s="201"/>
      <c r="JA67" s="201"/>
      <c r="JB67" s="201"/>
      <c r="JC67" s="201"/>
      <c r="JD67" s="201"/>
      <c r="JE67" s="201"/>
      <c r="JF67" s="201"/>
      <c r="JG67" s="201"/>
      <c r="JH67" s="201"/>
      <c r="JI67" s="201"/>
      <c r="JJ67" s="201"/>
      <c r="JK67" s="201"/>
      <c r="JL67" s="201"/>
      <c r="JM67" s="201"/>
      <c r="JN67" s="201"/>
      <c r="JO67" s="201"/>
      <c r="JP67" s="201"/>
      <c r="JQ67" s="201"/>
      <c r="JR67" s="201"/>
      <c r="JS67" s="201"/>
      <c r="JT67" s="201"/>
      <c r="JU67" s="201"/>
      <c r="JV67" s="201"/>
      <c r="JW67" s="201"/>
      <c r="JX67" s="201"/>
      <c r="JY67" s="201"/>
      <c r="JZ67" s="201"/>
      <c r="KA67" s="201"/>
      <c r="KB67" s="201"/>
      <c r="KC67" s="201"/>
      <c r="KD67" s="201"/>
      <c r="KE67" s="201"/>
      <c r="KF67" s="201"/>
      <c r="KG67" s="201"/>
      <c r="KH67" s="201"/>
      <c r="KI67" s="201"/>
      <c r="KJ67" s="201"/>
      <c r="KK67" s="201"/>
      <c r="KL67" s="201"/>
      <c r="KM67" s="201"/>
      <c r="KN67" s="201"/>
      <c r="KO67" s="201"/>
      <c r="KP67" s="201"/>
    </row>
    <row r="68" spans="1:302" s="98" customFormat="1" ht="27.75" customHeight="1">
      <c r="A68" s="201"/>
      <c r="B68" s="459"/>
      <c r="C68" s="542"/>
      <c r="D68" s="543"/>
      <c r="E68" s="544" t="s">
        <v>163</v>
      </c>
      <c r="F68" s="545"/>
      <c r="G68" s="459"/>
      <c r="H68" s="459">
        <v>0</v>
      </c>
      <c r="I68" s="459">
        <v>0</v>
      </c>
      <c r="J68" s="459"/>
      <c r="K68" s="459"/>
      <c r="L68" s="546"/>
      <c r="M68" s="547"/>
      <c r="N68" s="547"/>
      <c r="O68" s="548" t="str">
        <f t="shared" si="0"/>
        <v/>
      </c>
      <c r="P68" s="548" t="str">
        <f t="shared" si="39"/>
        <v/>
      </c>
      <c r="Q68" s="548" t="str">
        <f t="shared" si="2"/>
        <v/>
      </c>
      <c r="R68" s="548" t="str">
        <f t="shared" si="3"/>
        <v/>
      </c>
      <c r="S68" s="548" t="str">
        <f t="shared" si="40"/>
        <v/>
      </c>
      <c r="T68" s="548" t="str">
        <f t="shared" si="41"/>
        <v/>
      </c>
      <c r="U68" s="548" t="str">
        <f t="shared" si="6"/>
        <v/>
      </c>
      <c r="V68" s="548" t="str">
        <f t="shared" si="7"/>
        <v/>
      </c>
      <c r="W68" s="548" t="str">
        <f t="shared" si="42"/>
        <v/>
      </c>
      <c r="X68" s="548" t="str">
        <f t="shared" si="43"/>
        <v/>
      </c>
      <c r="Y68" s="548" t="str">
        <f t="shared" si="10"/>
        <v/>
      </c>
      <c r="Z68" s="548" t="str">
        <f t="shared" si="11"/>
        <v/>
      </c>
      <c r="AA68" s="548" t="str">
        <f t="shared" si="44"/>
        <v/>
      </c>
      <c r="AB68" s="548" t="str">
        <f t="shared" si="45"/>
        <v/>
      </c>
      <c r="AC68" s="548" t="str">
        <f t="shared" si="14"/>
        <v/>
      </c>
      <c r="AD68" s="548" t="str">
        <f t="shared" si="15"/>
        <v/>
      </c>
      <c r="AE68" s="549"/>
      <c r="AF68" s="550"/>
      <c r="AG68" s="550"/>
      <c r="AH68" s="551" t="str">
        <f t="shared" si="35"/>
        <v/>
      </c>
      <c r="AI68" s="551" t="str">
        <f t="shared" si="36"/>
        <v/>
      </c>
      <c r="AJ68" s="551" t="str">
        <f t="shared" si="37"/>
        <v/>
      </c>
      <c r="AK68" s="553" t="str">
        <f t="shared" si="38"/>
        <v/>
      </c>
      <c r="AL68" s="460"/>
      <c r="AM68" s="441" t="str">
        <f t="shared" si="31"/>
        <v/>
      </c>
      <c r="AN68" s="441" t="str">
        <f t="shared" si="32"/>
        <v/>
      </c>
      <c r="AO68" s="552"/>
      <c r="AP68" s="552"/>
      <c r="AQ68" s="201"/>
      <c r="AR68" s="428"/>
      <c r="AS68" s="805">
        <f t="shared" si="20"/>
        <v>0</v>
      </c>
      <c r="AT68" s="452">
        <f t="shared" si="21"/>
        <v>0</v>
      </c>
      <c r="AU68" s="754" t="s">
        <v>341</v>
      </c>
      <c r="AV68" s="453">
        <f t="shared" si="22"/>
        <v>0</v>
      </c>
      <c r="AW68" s="454"/>
      <c r="AX68" s="455">
        <f t="shared" si="23"/>
        <v>0</v>
      </c>
      <c r="AY68" s="456">
        <f t="shared" si="24"/>
        <v>0</v>
      </c>
      <c r="AZ68" s="457">
        <f t="shared" si="25"/>
        <v>0</v>
      </c>
      <c r="BA68" s="458"/>
      <c r="BB68" s="455">
        <f t="shared" si="28"/>
        <v>0</v>
      </c>
      <c r="BC68" s="459"/>
      <c r="BD68" s="460"/>
      <c r="BE68" s="460"/>
      <c r="BF68" s="460"/>
      <c r="BG68" s="460"/>
      <c r="BH68" s="460"/>
      <c r="BI68" s="428"/>
      <c r="BJ68" s="201"/>
      <c r="BK68" s="201"/>
      <c r="BL68" s="201"/>
      <c r="BM68" s="201"/>
      <c r="BN68" s="201"/>
      <c r="BO68" s="201"/>
      <c r="BP68" s="201"/>
      <c r="BQ68" s="201"/>
      <c r="BR68" s="201"/>
      <c r="BS68" s="201"/>
      <c r="BT68" s="201"/>
      <c r="BU68" s="201"/>
      <c r="BV68" s="201"/>
      <c r="BW68" s="201"/>
      <c r="BX68" s="201"/>
      <c r="BY68" s="234"/>
      <c r="BZ68" s="234"/>
      <c r="CA68" s="201"/>
      <c r="CB68" s="201"/>
      <c r="CC68" s="201"/>
      <c r="CD68" s="234"/>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c r="EX68" s="201"/>
      <c r="EY68" s="201"/>
      <c r="EZ68" s="201"/>
      <c r="FA68" s="201"/>
      <c r="FB68" s="201"/>
      <c r="FC68" s="201"/>
      <c r="FD68" s="201"/>
      <c r="FE68" s="201"/>
      <c r="FF68" s="201"/>
      <c r="FG68" s="201"/>
      <c r="FH68" s="201"/>
      <c r="FI68" s="201"/>
      <c r="FJ68" s="201"/>
      <c r="FK68" s="201"/>
      <c r="FL68" s="201"/>
      <c r="FM68" s="201"/>
      <c r="FN68" s="201"/>
      <c r="FO68" s="201"/>
      <c r="FP68" s="201"/>
      <c r="FQ68" s="201"/>
      <c r="FR68" s="201"/>
      <c r="FS68" s="201"/>
      <c r="FT68" s="201"/>
      <c r="FU68" s="201"/>
      <c r="FV68" s="201"/>
      <c r="FW68" s="201"/>
      <c r="FX68" s="201"/>
      <c r="FY68" s="201"/>
      <c r="FZ68" s="201"/>
      <c r="GA68" s="201"/>
      <c r="GB68" s="201"/>
      <c r="GC68" s="201"/>
      <c r="GD68" s="201"/>
      <c r="GE68" s="201"/>
      <c r="GF68" s="201"/>
      <c r="GG68" s="201"/>
      <c r="GH68" s="201"/>
      <c r="GI68" s="201"/>
      <c r="GJ68" s="201"/>
      <c r="GK68" s="201"/>
      <c r="GL68" s="201"/>
      <c r="GM68" s="201"/>
      <c r="GN68" s="201"/>
      <c r="GO68" s="201"/>
      <c r="GP68" s="201"/>
      <c r="GQ68" s="201"/>
      <c r="GR68" s="201"/>
      <c r="GS68" s="201"/>
      <c r="GT68" s="201"/>
      <c r="GU68" s="201"/>
      <c r="GV68" s="201"/>
      <c r="GW68" s="201"/>
      <c r="GX68" s="201"/>
      <c r="GY68" s="201"/>
      <c r="GZ68" s="201"/>
      <c r="HA68" s="201"/>
      <c r="HB68" s="201"/>
      <c r="HC68" s="201"/>
      <c r="HD68" s="201"/>
      <c r="HE68" s="201"/>
      <c r="HF68" s="201"/>
      <c r="HG68" s="201"/>
      <c r="HH68" s="201"/>
      <c r="HI68" s="201"/>
      <c r="HJ68" s="201"/>
      <c r="HK68" s="201"/>
      <c r="HL68" s="201"/>
      <c r="HM68" s="201"/>
      <c r="HN68" s="201"/>
      <c r="HO68" s="201"/>
      <c r="HP68" s="201"/>
      <c r="HQ68" s="201"/>
      <c r="HR68" s="201"/>
      <c r="HS68" s="201"/>
      <c r="HT68" s="201"/>
      <c r="HU68" s="201"/>
      <c r="HV68" s="201"/>
      <c r="HW68" s="201"/>
      <c r="HX68" s="201"/>
      <c r="HY68" s="201"/>
      <c r="HZ68" s="201"/>
      <c r="IA68" s="201"/>
      <c r="IB68" s="201"/>
      <c r="IC68" s="201"/>
      <c r="ID68" s="201"/>
      <c r="IE68" s="201"/>
      <c r="IF68" s="201"/>
      <c r="IG68" s="201"/>
      <c r="IH68" s="201"/>
      <c r="II68" s="201"/>
      <c r="IJ68" s="201"/>
      <c r="IK68" s="201"/>
      <c r="IL68" s="201"/>
      <c r="IM68" s="201"/>
      <c r="IN68" s="201"/>
      <c r="IO68" s="201"/>
      <c r="IP68" s="201"/>
      <c r="IQ68" s="201"/>
      <c r="IR68" s="201"/>
      <c r="IS68" s="201"/>
      <c r="IT68" s="201"/>
      <c r="IU68" s="201"/>
      <c r="IV68" s="201"/>
      <c r="IW68" s="201"/>
      <c r="IX68" s="201"/>
      <c r="IY68" s="201"/>
      <c r="IZ68" s="201"/>
      <c r="JA68" s="201"/>
      <c r="JB68" s="201"/>
      <c r="JC68" s="201"/>
      <c r="JD68" s="201"/>
      <c r="JE68" s="201"/>
      <c r="JF68" s="201"/>
      <c r="JG68" s="201"/>
      <c r="JH68" s="201"/>
      <c r="JI68" s="201"/>
      <c r="JJ68" s="201"/>
      <c r="JK68" s="201"/>
      <c r="JL68" s="201"/>
      <c r="JM68" s="201"/>
      <c r="JN68" s="201"/>
      <c r="JO68" s="201"/>
      <c r="JP68" s="201"/>
      <c r="JQ68" s="201"/>
      <c r="JR68" s="201"/>
      <c r="JS68" s="201"/>
      <c r="JT68" s="201"/>
      <c r="JU68" s="201"/>
      <c r="JV68" s="201"/>
      <c r="JW68" s="201"/>
      <c r="JX68" s="201"/>
      <c r="JY68" s="201"/>
      <c r="JZ68" s="201"/>
      <c r="KA68" s="201"/>
      <c r="KB68" s="201"/>
      <c r="KC68" s="201"/>
      <c r="KD68" s="201"/>
      <c r="KE68" s="201"/>
      <c r="KF68" s="201"/>
      <c r="KG68" s="201"/>
      <c r="KH68" s="201"/>
      <c r="KI68" s="201"/>
      <c r="KJ68" s="201"/>
      <c r="KK68" s="201"/>
      <c r="KL68" s="201"/>
      <c r="KM68" s="201"/>
      <c r="KN68" s="201"/>
      <c r="KO68" s="201"/>
      <c r="KP68" s="201"/>
    </row>
    <row r="69" spans="1:302" s="98" customFormat="1" ht="27.75" customHeight="1">
      <c r="A69" s="201"/>
      <c r="B69" s="459"/>
      <c r="C69" s="542"/>
      <c r="D69" s="543">
        <v>0.41666666666666702</v>
      </c>
      <c r="E69" s="544" t="s">
        <v>163</v>
      </c>
      <c r="F69" s="545">
        <v>0.45833333333333298</v>
      </c>
      <c r="G69" s="459"/>
      <c r="H69" s="459"/>
      <c r="I69" s="459"/>
      <c r="J69" s="459"/>
      <c r="K69" s="459"/>
      <c r="L69" s="546"/>
      <c r="M69" s="547"/>
      <c r="N69" s="547"/>
      <c r="O69" s="548" t="str">
        <f t="shared" si="0"/>
        <v/>
      </c>
      <c r="P69" s="548" t="str">
        <f t="shared" si="39"/>
        <v/>
      </c>
      <c r="Q69" s="548" t="str">
        <f t="shared" si="2"/>
        <v/>
      </c>
      <c r="R69" s="548" t="str">
        <f t="shared" si="3"/>
        <v/>
      </c>
      <c r="S69" s="548" t="str">
        <f t="shared" si="40"/>
        <v/>
      </c>
      <c r="T69" s="548" t="str">
        <f t="shared" si="41"/>
        <v/>
      </c>
      <c r="U69" s="548" t="str">
        <f t="shared" si="6"/>
        <v/>
      </c>
      <c r="V69" s="548" t="str">
        <f t="shared" si="7"/>
        <v/>
      </c>
      <c r="W69" s="548" t="str">
        <f t="shared" si="42"/>
        <v/>
      </c>
      <c r="X69" s="548" t="str">
        <f t="shared" si="43"/>
        <v/>
      </c>
      <c r="Y69" s="548" t="str">
        <f t="shared" si="10"/>
        <v/>
      </c>
      <c r="Z69" s="548" t="str">
        <f t="shared" si="11"/>
        <v/>
      </c>
      <c r="AA69" s="548" t="str">
        <f t="shared" si="44"/>
        <v/>
      </c>
      <c r="AB69" s="548" t="str">
        <f t="shared" si="45"/>
        <v/>
      </c>
      <c r="AC69" s="548" t="str">
        <f t="shared" si="14"/>
        <v/>
      </c>
      <c r="AD69" s="548" t="str">
        <f t="shared" si="15"/>
        <v/>
      </c>
      <c r="AE69" s="549"/>
      <c r="AF69" s="454"/>
      <c r="AG69" s="550"/>
      <c r="AH69" s="551" t="str">
        <f t="shared" si="35"/>
        <v/>
      </c>
      <c r="AI69" s="551" t="str">
        <f t="shared" si="36"/>
        <v/>
      </c>
      <c r="AJ69" s="551" t="str">
        <f t="shared" si="37"/>
        <v/>
      </c>
      <c r="AK69" s="553" t="str">
        <f t="shared" si="38"/>
        <v/>
      </c>
      <c r="AL69" s="460"/>
      <c r="AM69" s="441" t="str">
        <f t="shared" si="31"/>
        <v/>
      </c>
      <c r="AN69" s="441" t="str">
        <f t="shared" si="32"/>
        <v/>
      </c>
      <c r="AO69" s="552"/>
      <c r="AP69" s="552"/>
      <c r="AQ69" s="201"/>
      <c r="AR69" s="428"/>
      <c r="AS69" s="805">
        <f t="shared" si="20"/>
        <v>0</v>
      </c>
      <c r="AT69" s="452">
        <f t="shared" si="21"/>
        <v>0.41666666666666702</v>
      </c>
      <c r="AU69" s="754" t="s">
        <v>341</v>
      </c>
      <c r="AV69" s="453">
        <f t="shared" si="22"/>
        <v>0.45833333333333298</v>
      </c>
      <c r="AW69" s="454"/>
      <c r="AX69" s="455">
        <f t="shared" si="23"/>
        <v>0</v>
      </c>
      <c r="AY69" s="456">
        <f t="shared" si="24"/>
        <v>0</v>
      </c>
      <c r="AZ69" s="457">
        <f t="shared" si="25"/>
        <v>0</v>
      </c>
      <c r="BA69" s="458"/>
      <c r="BB69" s="455">
        <f t="shared" si="28"/>
        <v>0</v>
      </c>
      <c r="BC69" s="459"/>
      <c r="BD69" s="460"/>
      <c r="BE69" s="460"/>
      <c r="BF69" s="460"/>
      <c r="BG69" s="460"/>
      <c r="BH69" s="460"/>
      <c r="BI69" s="428"/>
      <c r="BJ69" s="201"/>
      <c r="BK69" s="201"/>
      <c r="BL69" s="201"/>
      <c r="BM69" s="201"/>
      <c r="BN69" s="201"/>
      <c r="BO69" s="201"/>
      <c r="BP69" s="201"/>
      <c r="BQ69" s="201"/>
      <c r="BR69" s="201"/>
      <c r="BS69" s="201"/>
      <c r="BT69" s="201"/>
      <c r="BU69" s="201"/>
      <c r="BV69" s="201"/>
      <c r="BW69" s="201"/>
      <c r="BX69" s="201"/>
      <c r="BY69" s="234"/>
      <c r="BZ69" s="234"/>
      <c r="CA69" s="201"/>
      <c r="CB69" s="201"/>
      <c r="CC69" s="201"/>
      <c r="CD69" s="234"/>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c r="EX69" s="201"/>
      <c r="EY69" s="201"/>
      <c r="EZ69" s="201"/>
      <c r="FA69" s="201"/>
      <c r="FB69" s="201"/>
      <c r="FC69" s="201"/>
      <c r="FD69" s="201"/>
      <c r="FE69" s="201"/>
      <c r="FF69" s="201"/>
      <c r="FG69" s="201"/>
      <c r="FH69" s="201"/>
      <c r="FI69" s="201"/>
      <c r="FJ69" s="201"/>
      <c r="FK69" s="201"/>
      <c r="FL69" s="201"/>
      <c r="FM69" s="201"/>
      <c r="FN69" s="201"/>
      <c r="FO69" s="201"/>
      <c r="FP69" s="201"/>
      <c r="FQ69" s="201"/>
      <c r="FR69" s="201"/>
      <c r="FS69" s="201"/>
      <c r="FT69" s="201"/>
      <c r="FU69" s="201"/>
      <c r="FV69" s="201"/>
      <c r="FW69" s="201"/>
      <c r="FX69" s="201"/>
      <c r="FY69" s="201"/>
      <c r="FZ69" s="201"/>
      <c r="GA69" s="201"/>
      <c r="GB69" s="201"/>
      <c r="GC69" s="201"/>
      <c r="GD69" s="201"/>
      <c r="GE69" s="201"/>
      <c r="GF69" s="201"/>
      <c r="GG69" s="201"/>
      <c r="GH69" s="201"/>
      <c r="GI69" s="201"/>
      <c r="GJ69" s="201"/>
      <c r="GK69" s="201"/>
      <c r="GL69" s="201"/>
      <c r="GM69" s="201"/>
      <c r="GN69" s="201"/>
      <c r="GO69" s="201"/>
      <c r="GP69" s="201"/>
      <c r="GQ69" s="201"/>
      <c r="GR69" s="201"/>
      <c r="GS69" s="201"/>
      <c r="GT69" s="201"/>
      <c r="GU69" s="201"/>
      <c r="GV69" s="201"/>
      <c r="GW69" s="201"/>
      <c r="GX69" s="201"/>
      <c r="GY69" s="201"/>
      <c r="GZ69" s="201"/>
      <c r="HA69" s="201"/>
      <c r="HB69" s="201"/>
      <c r="HC69" s="201"/>
      <c r="HD69" s="201"/>
      <c r="HE69" s="201"/>
      <c r="HF69" s="201"/>
      <c r="HG69" s="201"/>
      <c r="HH69" s="201"/>
      <c r="HI69" s="201"/>
      <c r="HJ69" s="201"/>
      <c r="HK69" s="201"/>
      <c r="HL69" s="201"/>
      <c r="HM69" s="201"/>
      <c r="HN69" s="201"/>
      <c r="HO69" s="201"/>
      <c r="HP69" s="201"/>
      <c r="HQ69" s="201"/>
      <c r="HR69" s="201"/>
      <c r="HS69" s="201"/>
      <c r="HT69" s="201"/>
      <c r="HU69" s="201"/>
      <c r="HV69" s="201"/>
      <c r="HW69" s="201"/>
      <c r="HX69" s="201"/>
      <c r="HY69" s="201"/>
      <c r="HZ69" s="201"/>
      <c r="IA69" s="201"/>
      <c r="IB69" s="201"/>
      <c r="IC69" s="201"/>
      <c r="ID69" s="201"/>
      <c r="IE69" s="201"/>
      <c r="IF69" s="201"/>
      <c r="IG69" s="201"/>
      <c r="IH69" s="201"/>
      <c r="II69" s="201"/>
      <c r="IJ69" s="201"/>
      <c r="IK69" s="201"/>
      <c r="IL69" s="201"/>
      <c r="IM69" s="201"/>
      <c r="IN69" s="201"/>
      <c r="IO69" s="201"/>
      <c r="IP69" s="201"/>
      <c r="IQ69" s="201"/>
      <c r="IR69" s="201"/>
      <c r="IS69" s="201"/>
      <c r="IT69" s="201"/>
      <c r="IU69" s="201"/>
      <c r="IV69" s="201"/>
      <c r="IW69" s="201"/>
      <c r="IX69" s="201"/>
      <c r="IY69" s="201"/>
      <c r="IZ69" s="201"/>
      <c r="JA69" s="201"/>
      <c r="JB69" s="201"/>
      <c r="JC69" s="201"/>
      <c r="JD69" s="201"/>
      <c r="JE69" s="201"/>
      <c r="JF69" s="201"/>
      <c r="JG69" s="201"/>
      <c r="JH69" s="201"/>
      <c r="JI69" s="201"/>
      <c r="JJ69" s="201"/>
      <c r="JK69" s="201"/>
      <c r="JL69" s="201"/>
      <c r="JM69" s="201"/>
      <c r="JN69" s="201"/>
      <c r="JO69" s="201"/>
      <c r="JP69" s="201"/>
      <c r="JQ69" s="201"/>
      <c r="JR69" s="201"/>
      <c r="JS69" s="201"/>
      <c r="JT69" s="201"/>
      <c r="JU69" s="201"/>
      <c r="JV69" s="201"/>
      <c r="JW69" s="201"/>
      <c r="JX69" s="201"/>
      <c r="JY69" s="201"/>
      <c r="JZ69" s="201"/>
      <c r="KA69" s="201"/>
      <c r="KB69" s="201"/>
      <c r="KC69" s="201"/>
      <c r="KD69" s="201"/>
      <c r="KE69" s="201"/>
      <c r="KF69" s="201"/>
      <c r="KG69" s="201"/>
      <c r="KH69" s="201"/>
      <c r="KI69" s="201"/>
      <c r="KJ69" s="201"/>
      <c r="KK69" s="201"/>
      <c r="KL69" s="201"/>
      <c r="KM69" s="201"/>
      <c r="KN69" s="201"/>
      <c r="KO69" s="201"/>
      <c r="KP69" s="201"/>
    </row>
    <row r="70" spans="1:302" s="98" customFormat="1" ht="27.75" customHeight="1">
      <c r="A70" s="201"/>
      <c r="B70" s="459"/>
      <c r="C70" s="542"/>
      <c r="D70" s="543">
        <v>0.41666666666666702</v>
      </c>
      <c r="E70" s="544" t="s">
        <v>163</v>
      </c>
      <c r="F70" s="545">
        <v>0.45833333333333298</v>
      </c>
      <c r="G70" s="459"/>
      <c r="H70" s="459"/>
      <c r="I70" s="459"/>
      <c r="J70" s="459"/>
      <c r="K70" s="459"/>
      <c r="L70" s="546"/>
      <c r="M70" s="547"/>
      <c r="N70" s="547"/>
      <c r="O70" s="548" t="str">
        <f t="shared" si="0"/>
        <v/>
      </c>
      <c r="P70" s="548" t="str">
        <f t="shared" si="39"/>
        <v/>
      </c>
      <c r="Q70" s="548" t="str">
        <f t="shared" si="2"/>
        <v/>
      </c>
      <c r="R70" s="548" t="str">
        <f t="shared" si="3"/>
        <v/>
      </c>
      <c r="S70" s="548" t="str">
        <f t="shared" si="40"/>
        <v/>
      </c>
      <c r="T70" s="548" t="str">
        <f t="shared" si="41"/>
        <v/>
      </c>
      <c r="U70" s="548" t="str">
        <f t="shared" si="6"/>
        <v/>
      </c>
      <c r="V70" s="548" t="str">
        <f t="shared" si="7"/>
        <v/>
      </c>
      <c r="W70" s="548" t="str">
        <f t="shared" si="42"/>
        <v/>
      </c>
      <c r="X70" s="548" t="str">
        <f t="shared" si="43"/>
        <v/>
      </c>
      <c r="Y70" s="548" t="str">
        <f t="shared" si="10"/>
        <v/>
      </c>
      <c r="Z70" s="548" t="str">
        <f t="shared" si="11"/>
        <v/>
      </c>
      <c r="AA70" s="548" t="str">
        <f t="shared" si="44"/>
        <v/>
      </c>
      <c r="AB70" s="548" t="str">
        <f t="shared" si="45"/>
        <v/>
      </c>
      <c r="AC70" s="548" t="str">
        <f t="shared" si="14"/>
        <v/>
      </c>
      <c r="AD70" s="548" t="str">
        <f t="shared" si="15"/>
        <v/>
      </c>
      <c r="AE70" s="549"/>
      <c r="AF70" s="454"/>
      <c r="AG70" s="550"/>
      <c r="AH70" s="551" t="str">
        <f t="shared" si="35"/>
        <v/>
      </c>
      <c r="AI70" s="551" t="str">
        <f t="shared" si="36"/>
        <v/>
      </c>
      <c r="AJ70" s="551" t="str">
        <f t="shared" si="37"/>
        <v/>
      </c>
      <c r="AK70" s="553" t="str">
        <f t="shared" si="38"/>
        <v/>
      </c>
      <c r="AL70" s="460"/>
      <c r="AM70" s="441" t="str">
        <f t="shared" si="31"/>
        <v/>
      </c>
      <c r="AN70" s="441" t="str">
        <f t="shared" si="32"/>
        <v/>
      </c>
      <c r="AO70" s="552"/>
      <c r="AP70" s="552"/>
      <c r="AQ70" s="201"/>
      <c r="AR70" s="428"/>
      <c r="AS70" s="805">
        <f t="shared" si="20"/>
        <v>0</v>
      </c>
      <c r="AT70" s="452">
        <f t="shared" si="21"/>
        <v>0.41666666666666702</v>
      </c>
      <c r="AU70" s="754" t="s">
        <v>341</v>
      </c>
      <c r="AV70" s="453">
        <f t="shared" si="22"/>
        <v>0.45833333333333298</v>
      </c>
      <c r="AW70" s="454"/>
      <c r="AX70" s="455">
        <f t="shared" si="23"/>
        <v>0</v>
      </c>
      <c r="AY70" s="456">
        <f t="shared" si="24"/>
        <v>0</v>
      </c>
      <c r="AZ70" s="457">
        <f t="shared" si="25"/>
        <v>0</v>
      </c>
      <c r="BA70" s="458"/>
      <c r="BB70" s="455">
        <f t="shared" si="28"/>
        <v>0</v>
      </c>
      <c r="BC70" s="459"/>
      <c r="BD70" s="460"/>
      <c r="BE70" s="460"/>
      <c r="BF70" s="460"/>
      <c r="BG70" s="460"/>
      <c r="BH70" s="460"/>
      <c r="BI70" s="428"/>
      <c r="BJ70" s="201"/>
      <c r="BK70" s="201"/>
      <c r="BL70" s="201"/>
      <c r="BM70" s="201"/>
      <c r="BN70" s="201"/>
      <c r="BO70" s="201"/>
      <c r="BP70" s="201"/>
      <c r="BQ70" s="201"/>
      <c r="BR70" s="201"/>
      <c r="BS70" s="201"/>
      <c r="BT70" s="201"/>
      <c r="BU70" s="201"/>
      <c r="BV70" s="201"/>
      <c r="BW70" s="201"/>
      <c r="BX70" s="201"/>
      <c r="BY70" s="234"/>
      <c r="BZ70" s="234"/>
      <c r="CA70" s="201"/>
      <c r="CB70" s="201"/>
      <c r="CC70" s="201"/>
      <c r="CD70" s="234"/>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c r="IC70" s="201"/>
      <c r="ID70" s="201"/>
      <c r="IE70" s="201"/>
      <c r="IF70" s="201"/>
      <c r="IG70" s="201"/>
      <c r="IH70" s="201"/>
      <c r="II70" s="201"/>
      <c r="IJ70" s="201"/>
      <c r="IK70" s="201"/>
      <c r="IL70" s="201"/>
      <c r="IM70" s="201"/>
      <c r="IN70" s="201"/>
      <c r="IO70" s="201"/>
      <c r="IP70" s="201"/>
      <c r="IQ70" s="201"/>
      <c r="IR70" s="201"/>
      <c r="IS70" s="201"/>
      <c r="IT70" s="201"/>
      <c r="IU70" s="201"/>
      <c r="IV70" s="201"/>
      <c r="IW70" s="201"/>
      <c r="IX70" s="201"/>
      <c r="IY70" s="201"/>
      <c r="IZ70" s="201"/>
      <c r="JA70" s="201"/>
      <c r="JB70" s="201"/>
      <c r="JC70" s="201"/>
      <c r="JD70" s="201"/>
      <c r="JE70" s="201"/>
      <c r="JF70" s="201"/>
      <c r="JG70" s="201"/>
      <c r="JH70" s="201"/>
      <c r="JI70" s="201"/>
      <c r="JJ70" s="201"/>
      <c r="JK70" s="201"/>
      <c r="JL70" s="201"/>
      <c r="JM70" s="201"/>
      <c r="JN70" s="201"/>
      <c r="JO70" s="201"/>
      <c r="JP70" s="201"/>
      <c r="JQ70" s="201"/>
      <c r="JR70" s="201"/>
      <c r="JS70" s="201"/>
      <c r="JT70" s="201"/>
      <c r="JU70" s="201"/>
      <c r="JV70" s="201"/>
      <c r="JW70" s="201"/>
      <c r="JX70" s="201"/>
      <c r="JY70" s="201"/>
      <c r="JZ70" s="201"/>
      <c r="KA70" s="201"/>
      <c r="KB70" s="201"/>
      <c r="KC70" s="201"/>
      <c r="KD70" s="201"/>
      <c r="KE70" s="201"/>
      <c r="KF70" s="201"/>
      <c r="KG70" s="201"/>
      <c r="KH70" s="201"/>
      <c r="KI70" s="201"/>
      <c r="KJ70" s="201"/>
      <c r="KK70" s="201"/>
      <c r="KL70" s="201"/>
      <c r="KM70" s="201"/>
      <c r="KN70" s="201"/>
      <c r="KO70" s="201"/>
      <c r="KP70" s="201"/>
    </row>
    <row r="71" spans="1:302" s="98" customFormat="1" ht="27.75" hidden="1" customHeight="1">
      <c r="A71" s="201"/>
      <c r="B71" s="459"/>
      <c r="C71" s="542"/>
      <c r="D71" s="543"/>
      <c r="E71" s="544" t="s">
        <v>163</v>
      </c>
      <c r="F71" s="545"/>
      <c r="G71" s="459"/>
      <c r="H71" s="459"/>
      <c r="I71" s="459"/>
      <c r="J71" s="459"/>
      <c r="K71" s="459"/>
      <c r="L71" s="546"/>
      <c r="M71" s="547"/>
      <c r="N71" s="547"/>
      <c r="O71" s="548" t="str">
        <f t="shared" si="0"/>
        <v/>
      </c>
      <c r="P71" s="548" t="str">
        <f t="shared" si="39"/>
        <v/>
      </c>
      <c r="Q71" s="548" t="str">
        <f t="shared" si="2"/>
        <v/>
      </c>
      <c r="R71" s="548" t="str">
        <f t="shared" si="3"/>
        <v/>
      </c>
      <c r="S71" s="548" t="str">
        <f t="shared" si="40"/>
        <v/>
      </c>
      <c r="T71" s="548" t="str">
        <f t="shared" si="41"/>
        <v/>
      </c>
      <c r="U71" s="548" t="str">
        <f t="shared" si="6"/>
        <v/>
      </c>
      <c r="V71" s="548" t="str">
        <f t="shared" si="7"/>
        <v/>
      </c>
      <c r="W71" s="548" t="str">
        <f t="shared" si="42"/>
        <v/>
      </c>
      <c r="X71" s="548" t="str">
        <f t="shared" si="43"/>
        <v/>
      </c>
      <c r="Y71" s="548" t="str">
        <f t="shared" si="10"/>
        <v/>
      </c>
      <c r="Z71" s="548" t="str">
        <f t="shared" si="11"/>
        <v/>
      </c>
      <c r="AA71" s="548" t="str">
        <f t="shared" si="44"/>
        <v/>
      </c>
      <c r="AB71" s="548" t="str">
        <f t="shared" si="45"/>
        <v/>
      </c>
      <c r="AC71" s="548" t="str">
        <f t="shared" si="14"/>
        <v/>
      </c>
      <c r="AD71" s="548" t="str">
        <f t="shared" si="15"/>
        <v/>
      </c>
      <c r="AE71" s="549"/>
      <c r="AF71" s="454"/>
      <c r="AG71" s="550" t="s">
        <v>542</v>
      </c>
      <c r="AH71" s="551" t="str">
        <f t="shared" si="35"/>
        <v/>
      </c>
      <c r="AI71" s="551" t="str">
        <f t="shared" si="36"/>
        <v/>
      </c>
      <c r="AJ71" s="551" t="str">
        <f t="shared" si="37"/>
        <v/>
      </c>
      <c r="AK71" s="553" t="str">
        <f t="shared" si="38"/>
        <v/>
      </c>
      <c r="AL71" s="460"/>
      <c r="AM71" s="441" t="str">
        <f t="shared" si="31"/>
        <v/>
      </c>
      <c r="AN71" s="441" t="str">
        <f t="shared" si="32"/>
        <v/>
      </c>
      <c r="AO71" s="552"/>
      <c r="AP71" s="552"/>
      <c r="AQ71" s="201"/>
      <c r="AR71" s="428"/>
      <c r="AS71" s="806">
        <f t="shared" si="20"/>
        <v>0</v>
      </c>
      <c r="AT71" s="461">
        <f t="shared" si="21"/>
        <v>0</v>
      </c>
      <c r="AU71" s="753" t="s">
        <v>341</v>
      </c>
      <c r="AV71" s="462">
        <f t="shared" si="22"/>
        <v>0</v>
      </c>
      <c r="AW71" s="463"/>
      <c r="AX71" s="464">
        <f t="shared" si="23"/>
        <v>0</v>
      </c>
      <c r="AY71" s="456">
        <f t="shared" si="24"/>
        <v>0</v>
      </c>
      <c r="AZ71" s="457">
        <f t="shared" si="25"/>
        <v>0</v>
      </c>
      <c r="BA71" s="458"/>
      <c r="BB71" s="455">
        <f t="shared" si="28"/>
        <v>0</v>
      </c>
      <c r="BC71" s="459"/>
      <c r="BD71" s="460"/>
      <c r="BE71" s="460"/>
      <c r="BF71" s="460"/>
      <c r="BG71" s="460"/>
      <c r="BH71" s="460"/>
      <c r="BI71" s="428"/>
      <c r="BJ71" s="201"/>
      <c r="BK71" s="201"/>
      <c r="BL71" s="201"/>
      <c r="BM71" s="201"/>
      <c r="BN71" s="201"/>
      <c r="BO71" s="201"/>
      <c r="BP71" s="201"/>
      <c r="BQ71" s="201"/>
      <c r="BR71" s="201"/>
      <c r="BS71" s="201"/>
      <c r="BT71" s="201"/>
      <c r="BU71" s="201"/>
      <c r="BV71" s="201"/>
      <c r="BW71" s="201"/>
      <c r="BX71" s="201"/>
      <c r="BY71" s="234"/>
      <c r="BZ71" s="234"/>
      <c r="CA71" s="201"/>
      <c r="CB71" s="201"/>
      <c r="CC71" s="201"/>
      <c r="CD71" s="234"/>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1"/>
      <c r="FD71" s="201"/>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1"/>
      <c r="GC71" s="201"/>
      <c r="GD71" s="201"/>
      <c r="GE71" s="201"/>
      <c r="GF71" s="201"/>
      <c r="GG71" s="201"/>
      <c r="GH71" s="201"/>
      <c r="GI71" s="201"/>
      <c r="GJ71" s="201"/>
      <c r="GK71" s="201"/>
      <c r="GL71" s="201"/>
      <c r="GM71" s="201"/>
      <c r="GN71" s="201"/>
      <c r="GO71" s="201"/>
      <c r="GP71" s="201"/>
      <c r="GQ71" s="201"/>
      <c r="GR71" s="201"/>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01"/>
      <c r="IE71" s="201"/>
      <c r="IF71" s="201"/>
      <c r="IG71" s="201"/>
      <c r="IH71" s="201"/>
      <c r="II71" s="201"/>
      <c r="IJ71" s="201"/>
      <c r="IK71" s="201"/>
      <c r="IL71" s="201"/>
      <c r="IM71" s="201"/>
      <c r="IN71" s="201"/>
      <c r="IO71" s="201"/>
      <c r="IP71" s="201"/>
      <c r="IQ71" s="201"/>
      <c r="IR71" s="201"/>
      <c r="IS71" s="201"/>
      <c r="IT71" s="201"/>
      <c r="IU71" s="201"/>
      <c r="IV71" s="201"/>
      <c r="IW71" s="201"/>
      <c r="IX71" s="201"/>
      <c r="IY71" s="201"/>
      <c r="IZ71" s="201"/>
      <c r="JA71" s="201"/>
      <c r="JB71" s="201"/>
      <c r="JC71" s="201"/>
      <c r="JD71" s="201"/>
      <c r="JE71" s="201"/>
      <c r="JF71" s="201"/>
      <c r="JG71" s="201"/>
      <c r="JH71" s="201"/>
      <c r="JI71" s="201"/>
      <c r="JJ71" s="201"/>
      <c r="JK71" s="201"/>
      <c r="JL71" s="201"/>
      <c r="JM71" s="201"/>
      <c r="JN71" s="201"/>
      <c r="JO71" s="201"/>
      <c r="JP71" s="201"/>
      <c r="JQ71" s="201"/>
      <c r="JR71" s="201"/>
      <c r="JS71" s="201"/>
      <c r="JT71" s="201"/>
      <c r="JU71" s="201"/>
      <c r="JV71" s="201"/>
      <c r="JW71" s="201"/>
      <c r="JX71" s="201"/>
      <c r="JY71" s="201"/>
      <c r="JZ71" s="201"/>
      <c r="KA71" s="201"/>
      <c r="KB71" s="201"/>
      <c r="KC71" s="201"/>
      <c r="KD71" s="201"/>
      <c r="KE71" s="201"/>
      <c r="KF71" s="201"/>
      <c r="KG71" s="201"/>
      <c r="KH71" s="201"/>
      <c r="KI71" s="201"/>
      <c r="KJ71" s="201"/>
      <c r="KK71" s="201"/>
      <c r="KL71" s="201"/>
      <c r="KM71" s="201"/>
      <c r="KN71" s="201"/>
      <c r="KO71" s="201"/>
      <c r="KP71" s="201"/>
    </row>
    <row r="72" spans="1:302" s="98" customFormat="1" ht="27.75" hidden="1" customHeight="1" thickBot="1">
      <c r="A72" s="201"/>
      <c r="B72" s="459"/>
      <c r="C72" s="542"/>
      <c r="D72" s="543"/>
      <c r="E72" s="544" t="s">
        <v>163</v>
      </c>
      <c r="F72" s="545"/>
      <c r="G72" s="459"/>
      <c r="H72" s="459"/>
      <c r="I72" s="459"/>
      <c r="J72" s="459"/>
      <c r="K72" s="459"/>
      <c r="L72" s="546"/>
      <c r="M72" s="547"/>
      <c r="N72" s="547"/>
      <c r="O72" s="548" t="str">
        <f t="shared" si="0"/>
        <v/>
      </c>
      <c r="P72" s="548" t="str">
        <f t="shared" si="39"/>
        <v/>
      </c>
      <c r="Q72" s="548" t="str">
        <f t="shared" si="2"/>
        <v/>
      </c>
      <c r="R72" s="548" t="str">
        <f t="shared" si="3"/>
        <v/>
      </c>
      <c r="S72" s="548" t="str">
        <f t="shared" si="40"/>
        <v/>
      </c>
      <c r="T72" s="548" t="str">
        <f t="shared" si="41"/>
        <v/>
      </c>
      <c r="U72" s="548" t="str">
        <f t="shared" si="6"/>
        <v/>
      </c>
      <c r="V72" s="548" t="str">
        <f t="shared" si="7"/>
        <v/>
      </c>
      <c r="W72" s="548" t="str">
        <f t="shared" si="42"/>
        <v/>
      </c>
      <c r="X72" s="548" t="str">
        <f t="shared" si="43"/>
        <v/>
      </c>
      <c r="Y72" s="548" t="str">
        <f t="shared" si="10"/>
        <v/>
      </c>
      <c r="Z72" s="548" t="str">
        <f t="shared" si="11"/>
        <v/>
      </c>
      <c r="AA72" s="548" t="str">
        <f t="shared" si="44"/>
        <v/>
      </c>
      <c r="AB72" s="548" t="str">
        <f t="shared" si="45"/>
        <v/>
      </c>
      <c r="AC72" s="548" t="str">
        <f t="shared" si="14"/>
        <v/>
      </c>
      <c r="AD72" s="548" t="str">
        <f t="shared" si="15"/>
        <v/>
      </c>
      <c r="AE72" s="549"/>
      <c r="AF72" s="454"/>
      <c r="AG72" s="550" t="s">
        <v>542</v>
      </c>
      <c r="AH72" s="551" t="str">
        <f t="shared" si="35"/>
        <v/>
      </c>
      <c r="AI72" s="551" t="str">
        <f t="shared" si="36"/>
        <v/>
      </c>
      <c r="AJ72" s="551" t="str">
        <f t="shared" si="37"/>
        <v/>
      </c>
      <c r="AK72" s="553" t="str">
        <f t="shared" si="38"/>
        <v/>
      </c>
      <c r="AL72" s="460"/>
      <c r="AM72" s="441" t="str">
        <f t="shared" si="31"/>
        <v/>
      </c>
      <c r="AN72" s="441" t="str">
        <f t="shared" si="32"/>
        <v/>
      </c>
      <c r="AO72" s="552"/>
      <c r="AP72" s="552"/>
      <c r="AQ72" s="201"/>
      <c r="AR72" s="428"/>
      <c r="AS72" s="805">
        <f t="shared" si="20"/>
        <v>0</v>
      </c>
      <c r="AT72" s="452">
        <f t="shared" si="21"/>
        <v>0</v>
      </c>
      <c r="AU72" s="754" t="s">
        <v>341</v>
      </c>
      <c r="AV72" s="453">
        <f t="shared" si="22"/>
        <v>0</v>
      </c>
      <c r="AW72" s="454"/>
      <c r="AX72" s="455">
        <f t="shared" si="23"/>
        <v>0</v>
      </c>
      <c r="AY72" s="456">
        <f t="shared" si="24"/>
        <v>0</v>
      </c>
      <c r="AZ72" s="457">
        <f t="shared" si="25"/>
        <v>0</v>
      </c>
      <c r="BA72" s="458"/>
      <c r="BB72" s="455">
        <f t="shared" si="28"/>
        <v>0</v>
      </c>
      <c r="BC72" s="459"/>
      <c r="BD72" s="460"/>
      <c r="BE72" s="460"/>
      <c r="BF72" s="460"/>
      <c r="BG72" s="460"/>
      <c r="BH72" s="460"/>
      <c r="BI72" s="428"/>
      <c r="BJ72" s="201"/>
      <c r="BK72" s="201"/>
      <c r="BL72" s="201"/>
      <c r="BM72" s="201"/>
      <c r="BN72" s="201"/>
      <c r="BO72" s="201"/>
      <c r="BP72" s="201"/>
      <c r="BQ72" s="201"/>
      <c r="BR72" s="201"/>
      <c r="BS72" s="201"/>
      <c r="BT72" s="201"/>
      <c r="BU72" s="201"/>
      <c r="BV72" s="201"/>
      <c r="BW72" s="201"/>
      <c r="BX72" s="201"/>
      <c r="BY72" s="234"/>
      <c r="BZ72" s="234"/>
      <c r="CA72" s="201"/>
      <c r="CB72" s="201"/>
      <c r="CC72" s="201"/>
      <c r="CD72" s="234"/>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c r="EX72" s="201"/>
      <c r="EY72" s="201"/>
      <c r="EZ72" s="201"/>
      <c r="FA72" s="201"/>
      <c r="FB72" s="201"/>
      <c r="FC72" s="201"/>
      <c r="FD72" s="201"/>
      <c r="FE72" s="201"/>
      <c r="FF72" s="201"/>
      <c r="FG72" s="201"/>
      <c r="FH72" s="201"/>
      <c r="FI72" s="201"/>
      <c r="FJ72" s="201"/>
      <c r="FK72" s="201"/>
      <c r="FL72" s="201"/>
      <c r="FM72" s="201"/>
      <c r="FN72" s="201"/>
      <c r="FO72" s="201"/>
      <c r="FP72" s="201"/>
      <c r="FQ72" s="201"/>
      <c r="FR72" s="201"/>
      <c r="FS72" s="201"/>
      <c r="FT72" s="201"/>
      <c r="FU72" s="201"/>
      <c r="FV72" s="201"/>
      <c r="FW72" s="201"/>
      <c r="FX72" s="201"/>
      <c r="FY72" s="201"/>
      <c r="FZ72" s="201"/>
      <c r="GA72" s="201"/>
      <c r="GB72" s="201"/>
      <c r="GC72" s="201"/>
      <c r="GD72" s="201"/>
      <c r="GE72" s="201"/>
      <c r="GF72" s="201"/>
      <c r="GG72" s="201"/>
      <c r="GH72" s="201"/>
      <c r="GI72" s="201"/>
      <c r="GJ72" s="201"/>
      <c r="GK72" s="201"/>
      <c r="GL72" s="201"/>
      <c r="GM72" s="201"/>
      <c r="GN72" s="201"/>
      <c r="GO72" s="201"/>
      <c r="GP72" s="201"/>
      <c r="GQ72" s="201"/>
      <c r="GR72" s="201"/>
      <c r="GS72" s="201"/>
      <c r="GT72" s="201"/>
      <c r="GU72" s="201"/>
      <c r="GV72" s="201"/>
      <c r="GW72" s="201"/>
      <c r="GX72" s="201"/>
      <c r="GY72" s="201"/>
      <c r="GZ72" s="201"/>
      <c r="HA72" s="201"/>
      <c r="HB72" s="201"/>
      <c r="HC72" s="201"/>
      <c r="HD72" s="201"/>
      <c r="HE72" s="201"/>
      <c r="HF72" s="201"/>
      <c r="HG72" s="201"/>
      <c r="HH72" s="201"/>
      <c r="HI72" s="201"/>
      <c r="HJ72" s="201"/>
      <c r="HK72" s="201"/>
      <c r="HL72" s="201"/>
      <c r="HM72" s="201"/>
      <c r="HN72" s="201"/>
      <c r="HO72" s="201"/>
      <c r="HP72" s="201"/>
      <c r="HQ72" s="201"/>
      <c r="HR72" s="201"/>
      <c r="HS72" s="201"/>
      <c r="HT72" s="201"/>
      <c r="HU72" s="201"/>
      <c r="HV72" s="201"/>
      <c r="HW72" s="201"/>
      <c r="HX72" s="201"/>
      <c r="HY72" s="201"/>
      <c r="HZ72" s="201"/>
      <c r="IA72" s="201"/>
      <c r="IB72" s="201"/>
      <c r="IC72" s="201"/>
      <c r="ID72" s="201"/>
      <c r="IE72" s="201"/>
      <c r="IF72" s="201"/>
      <c r="IG72" s="201"/>
      <c r="IH72" s="201"/>
      <c r="II72" s="201"/>
      <c r="IJ72" s="201"/>
      <c r="IK72" s="201"/>
      <c r="IL72" s="201"/>
      <c r="IM72" s="201"/>
      <c r="IN72" s="201"/>
      <c r="IO72" s="201"/>
      <c r="IP72" s="201"/>
      <c r="IQ72" s="201"/>
      <c r="IR72" s="201"/>
      <c r="IS72" s="201"/>
      <c r="IT72" s="201"/>
      <c r="IU72" s="201"/>
      <c r="IV72" s="201"/>
      <c r="IW72" s="201"/>
      <c r="IX72" s="201"/>
      <c r="IY72" s="201"/>
      <c r="IZ72" s="201"/>
      <c r="JA72" s="201"/>
      <c r="JB72" s="201"/>
      <c r="JC72" s="201"/>
      <c r="JD72" s="201"/>
      <c r="JE72" s="201"/>
      <c r="JF72" s="201"/>
      <c r="JG72" s="201"/>
      <c r="JH72" s="201"/>
      <c r="JI72" s="201"/>
      <c r="JJ72" s="201"/>
      <c r="JK72" s="201"/>
      <c r="JL72" s="201"/>
      <c r="JM72" s="201"/>
      <c r="JN72" s="201"/>
      <c r="JO72" s="201"/>
      <c r="JP72" s="201"/>
      <c r="JQ72" s="201"/>
      <c r="JR72" s="201"/>
      <c r="JS72" s="201"/>
      <c r="JT72" s="201"/>
      <c r="JU72" s="201"/>
      <c r="JV72" s="201"/>
      <c r="JW72" s="201"/>
      <c r="JX72" s="201"/>
      <c r="JY72" s="201"/>
      <c r="JZ72" s="201"/>
      <c r="KA72" s="201"/>
      <c r="KB72" s="201"/>
      <c r="KC72" s="201"/>
      <c r="KD72" s="201"/>
      <c r="KE72" s="201"/>
      <c r="KF72" s="201"/>
      <c r="KG72" s="201"/>
      <c r="KH72" s="201"/>
      <c r="KI72" s="201"/>
      <c r="KJ72" s="201"/>
      <c r="KK72" s="201"/>
      <c r="KL72" s="201"/>
      <c r="KM72" s="201"/>
      <c r="KN72" s="201"/>
      <c r="KO72" s="201"/>
      <c r="KP72" s="201"/>
    </row>
    <row r="73" spans="1:302" s="98" customFormat="1" ht="27.75" hidden="1" customHeight="1" thickBot="1">
      <c r="A73" s="201"/>
      <c r="B73" s="459"/>
      <c r="C73" s="542"/>
      <c r="D73" s="543"/>
      <c r="E73" s="544" t="s">
        <v>163</v>
      </c>
      <c r="F73" s="545"/>
      <c r="G73" s="459"/>
      <c r="H73" s="459"/>
      <c r="I73" s="459"/>
      <c r="J73" s="459"/>
      <c r="K73" s="459"/>
      <c r="L73" s="546"/>
      <c r="M73" s="547"/>
      <c r="N73" s="547"/>
      <c r="O73" s="548" t="str">
        <f t="shared" si="0"/>
        <v/>
      </c>
      <c r="P73" s="548" t="str">
        <f t="shared" si="39"/>
        <v/>
      </c>
      <c r="Q73" s="548" t="str">
        <f t="shared" si="2"/>
        <v/>
      </c>
      <c r="R73" s="548" t="str">
        <f t="shared" si="3"/>
        <v/>
      </c>
      <c r="S73" s="548" t="str">
        <f t="shared" si="40"/>
        <v/>
      </c>
      <c r="T73" s="548" t="str">
        <f t="shared" si="41"/>
        <v/>
      </c>
      <c r="U73" s="548" t="str">
        <f t="shared" si="6"/>
        <v/>
      </c>
      <c r="V73" s="548" t="str">
        <f t="shared" si="7"/>
        <v/>
      </c>
      <c r="W73" s="548" t="str">
        <f t="shared" si="42"/>
        <v/>
      </c>
      <c r="X73" s="548" t="str">
        <f t="shared" si="43"/>
        <v/>
      </c>
      <c r="Y73" s="548" t="str">
        <f t="shared" si="10"/>
        <v/>
      </c>
      <c r="Z73" s="548" t="str">
        <f t="shared" si="11"/>
        <v/>
      </c>
      <c r="AA73" s="548" t="str">
        <f t="shared" si="44"/>
        <v/>
      </c>
      <c r="AB73" s="548" t="str">
        <f t="shared" si="45"/>
        <v/>
      </c>
      <c r="AC73" s="548" t="str">
        <f t="shared" si="14"/>
        <v/>
      </c>
      <c r="AD73" s="548" t="str">
        <f t="shared" si="15"/>
        <v/>
      </c>
      <c r="AE73" s="549"/>
      <c r="AF73" s="454"/>
      <c r="AG73" s="550" t="s">
        <v>542</v>
      </c>
      <c r="AH73" s="551" t="str">
        <f t="shared" si="35"/>
        <v/>
      </c>
      <c r="AI73" s="551" t="str">
        <f t="shared" si="36"/>
        <v/>
      </c>
      <c r="AJ73" s="551" t="str">
        <f t="shared" si="37"/>
        <v/>
      </c>
      <c r="AK73" s="553" t="str">
        <f t="shared" si="38"/>
        <v/>
      </c>
      <c r="AL73" s="460"/>
      <c r="AM73" s="441" t="str">
        <f t="shared" si="31"/>
        <v/>
      </c>
      <c r="AN73" s="441" t="str">
        <f t="shared" si="32"/>
        <v/>
      </c>
      <c r="AO73" s="552"/>
      <c r="AP73" s="552"/>
      <c r="AQ73" s="201"/>
      <c r="AR73" s="428"/>
      <c r="AS73" s="805">
        <f t="shared" si="20"/>
        <v>0</v>
      </c>
      <c r="AT73" s="452">
        <f t="shared" si="21"/>
        <v>0</v>
      </c>
      <c r="AU73" s="754" t="s">
        <v>341</v>
      </c>
      <c r="AV73" s="453">
        <f t="shared" si="22"/>
        <v>0</v>
      </c>
      <c r="AW73" s="454"/>
      <c r="AX73" s="455">
        <f t="shared" si="23"/>
        <v>0</v>
      </c>
      <c r="AY73" s="456">
        <f t="shared" si="24"/>
        <v>0</v>
      </c>
      <c r="AZ73" s="457">
        <f t="shared" si="25"/>
        <v>0</v>
      </c>
      <c r="BA73" s="458"/>
      <c r="BB73" s="455">
        <f t="shared" si="28"/>
        <v>0</v>
      </c>
      <c r="BC73" s="459"/>
      <c r="BD73" s="460"/>
      <c r="BE73" s="460"/>
      <c r="BF73" s="460"/>
      <c r="BG73" s="460"/>
      <c r="BH73" s="460"/>
      <c r="BI73" s="428"/>
      <c r="BJ73" s="201"/>
      <c r="BK73" s="201"/>
      <c r="BL73" s="201"/>
      <c r="BM73" s="201"/>
      <c r="BN73" s="201"/>
      <c r="BO73" s="201"/>
      <c r="BP73" s="201"/>
      <c r="BQ73" s="201"/>
      <c r="BR73" s="201"/>
      <c r="BS73" s="201"/>
      <c r="BT73" s="201"/>
      <c r="BU73" s="201"/>
      <c r="BV73" s="201"/>
      <c r="BW73" s="201"/>
      <c r="BX73" s="201"/>
      <c r="BY73" s="234"/>
      <c r="BZ73" s="234"/>
      <c r="CA73" s="201"/>
      <c r="CB73" s="201"/>
      <c r="CC73" s="201"/>
      <c r="CD73" s="234"/>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c r="EX73" s="201"/>
      <c r="EY73" s="201"/>
      <c r="EZ73" s="201"/>
      <c r="FA73" s="201"/>
      <c r="FB73" s="201"/>
      <c r="FC73" s="201"/>
      <c r="FD73" s="201"/>
      <c r="FE73" s="201"/>
      <c r="FF73" s="201"/>
      <c r="FG73" s="201"/>
      <c r="FH73" s="201"/>
      <c r="FI73" s="201"/>
      <c r="FJ73" s="201"/>
      <c r="FK73" s="201"/>
      <c r="FL73" s="201"/>
      <c r="FM73" s="201"/>
      <c r="FN73" s="201"/>
      <c r="FO73" s="201"/>
      <c r="FP73" s="201"/>
      <c r="FQ73" s="201"/>
      <c r="FR73" s="201"/>
      <c r="FS73" s="201"/>
      <c r="FT73" s="201"/>
      <c r="FU73" s="201"/>
      <c r="FV73" s="201"/>
      <c r="FW73" s="201"/>
      <c r="FX73" s="201"/>
      <c r="FY73" s="201"/>
      <c r="FZ73" s="201"/>
      <c r="GA73" s="201"/>
      <c r="GB73" s="201"/>
      <c r="GC73" s="201"/>
      <c r="GD73" s="201"/>
      <c r="GE73" s="201"/>
      <c r="GF73" s="201"/>
      <c r="GG73" s="201"/>
      <c r="GH73" s="201"/>
      <c r="GI73" s="201"/>
      <c r="GJ73" s="201"/>
      <c r="GK73" s="201"/>
      <c r="GL73" s="201"/>
      <c r="GM73" s="201"/>
      <c r="GN73" s="201"/>
      <c r="GO73" s="201"/>
      <c r="GP73" s="201"/>
      <c r="GQ73" s="201"/>
      <c r="GR73" s="201"/>
      <c r="GS73" s="201"/>
      <c r="GT73" s="201"/>
      <c r="GU73" s="201"/>
      <c r="GV73" s="201"/>
      <c r="GW73" s="201"/>
      <c r="GX73" s="201"/>
      <c r="GY73" s="201"/>
      <c r="GZ73" s="201"/>
      <c r="HA73" s="201"/>
      <c r="HB73" s="201"/>
      <c r="HC73" s="201"/>
      <c r="HD73" s="201"/>
      <c r="HE73" s="201"/>
      <c r="HF73" s="201"/>
      <c r="HG73" s="201"/>
      <c r="HH73" s="201"/>
      <c r="HI73" s="201"/>
      <c r="HJ73" s="201"/>
      <c r="HK73" s="201"/>
      <c r="HL73" s="201"/>
      <c r="HM73" s="201"/>
      <c r="HN73" s="201"/>
      <c r="HO73" s="201"/>
      <c r="HP73" s="201"/>
      <c r="HQ73" s="201"/>
      <c r="HR73" s="201"/>
      <c r="HS73" s="201"/>
      <c r="HT73" s="201"/>
      <c r="HU73" s="201"/>
      <c r="HV73" s="201"/>
      <c r="HW73" s="201"/>
      <c r="HX73" s="201"/>
      <c r="HY73" s="201"/>
      <c r="HZ73" s="201"/>
      <c r="IA73" s="201"/>
      <c r="IB73" s="201"/>
      <c r="IC73" s="201"/>
      <c r="ID73" s="201"/>
      <c r="IE73" s="201"/>
      <c r="IF73" s="201"/>
      <c r="IG73" s="201"/>
      <c r="IH73" s="201"/>
      <c r="II73" s="201"/>
      <c r="IJ73" s="201"/>
      <c r="IK73" s="201"/>
      <c r="IL73" s="201"/>
      <c r="IM73" s="201"/>
      <c r="IN73" s="201"/>
      <c r="IO73" s="201"/>
      <c r="IP73" s="201"/>
      <c r="IQ73" s="201"/>
      <c r="IR73" s="201"/>
      <c r="IS73" s="201"/>
      <c r="IT73" s="201"/>
      <c r="IU73" s="201"/>
      <c r="IV73" s="201"/>
      <c r="IW73" s="201"/>
      <c r="IX73" s="201"/>
      <c r="IY73" s="201"/>
      <c r="IZ73" s="201"/>
      <c r="JA73" s="201"/>
      <c r="JB73" s="201"/>
      <c r="JC73" s="201"/>
      <c r="JD73" s="201"/>
      <c r="JE73" s="201"/>
      <c r="JF73" s="201"/>
      <c r="JG73" s="201"/>
      <c r="JH73" s="201"/>
      <c r="JI73" s="201"/>
      <c r="JJ73" s="201"/>
      <c r="JK73" s="201"/>
      <c r="JL73" s="201"/>
      <c r="JM73" s="201"/>
      <c r="JN73" s="201"/>
      <c r="JO73" s="201"/>
      <c r="JP73" s="201"/>
      <c r="JQ73" s="201"/>
      <c r="JR73" s="201"/>
      <c r="JS73" s="201"/>
      <c r="JT73" s="201"/>
      <c r="JU73" s="201"/>
      <c r="JV73" s="201"/>
      <c r="JW73" s="201"/>
      <c r="JX73" s="201"/>
      <c r="JY73" s="201"/>
      <c r="JZ73" s="201"/>
      <c r="KA73" s="201"/>
      <c r="KB73" s="201"/>
      <c r="KC73" s="201"/>
      <c r="KD73" s="201"/>
      <c r="KE73" s="201"/>
      <c r="KF73" s="201"/>
      <c r="KG73" s="201"/>
      <c r="KH73" s="201"/>
      <c r="KI73" s="201"/>
      <c r="KJ73" s="201"/>
      <c r="KK73" s="201"/>
      <c r="KL73" s="201"/>
      <c r="KM73" s="201"/>
      <c r="KN73" s="201"/>
      <c r="KO73" s="201"/>
      <c r="KP73" s="201"/>
    </row>
    <row r="74" spans="1:302" s="98" customFormat="1" ht="27.75" hidden="1" customHeight="1" thickBot="1">
      <c r="A74" s="201"/>
      <c r="B74" s="459"/>
      <c r="C74" s="542"/>
      <c r="D74" s="543"/>
      <c r="E74" s="544" t="s">
        <v>163</v>
      </c>
      <c r="F74" s="545"/>
      <c r="G74" s="459"/>
      <c r="H74" s="459"/>
      <c r="I74" s="459"/>
      <c r="J74" s="459"/>
      <c r="K74" s="459"/>
      <c r="L74" s="546"/>
      <c r="M74" s="547"/>
      <c r="N74" s="547"/>
      <c r="O74" s="548" t="str">
        <f t="shared" si="0"/>
        <v/>
      </c>
      <c r="P74" s="548" t="str">
        <f t="shared" si="39"/>
        <v/>
      </c>
      <c r="Q74" s="548" t="str">
        <f t="shared" si="2"/>
        <v/>
      </c>
      <c r="R74" s="548" t="str">
        <f t="shared" si="3"/>
        <v/>
      </c>
      <c r="S74" s="548" t="str">
        <f t="shared" si="40"/>
        <v/>
      </c>
      <c r="T74" s="548" t="str">
        <f t="shared" si="41"/>
        <v/>
      </c>
      <c r="U74" s="548" t="str">
        <f t="shared" si="6"/>
        <v/>
      </c>
      <c r="V74" s="548" t="str">
        <f t="shared" si="7"/>
        <v/>
      </c>
      <c r="W74" s="548" t="str">
        <f t="shared" si="42"/>
        <v/>
      </c>
      <c r="X74" s="548" t="str">
        <f t="shared" si="43"/>
        <v/>
      </c>
      <c r="Y74" s="548" t="str">
        <f t="shared" si="10"/>
        <v/>
      </c>
      <c r="Z74" s="548" t="str">
        <f t="shared" si="11"/>
        <v/>
      </c>
      <c r="AA74" s="548" t="str">
        <f t="shared" si="44"/>
        <v/>
      </c>
      <c r="AB74" s="548" t="str">
        <f t="shared" si="45"/>
        <v/>
      </c>
      <c r="AC74" s="548" t="str">
        <f t="shared" si="14"/>
        <v/>
      </c>
      <c r="AD74" s="548" t="str">
        <f t="shared" si="15"/>
        <v/>
      </c>
      <c r="AE74" s="549"/>
      <c r="AF74" s="454"/>
      <c r="AG74" s="550" t="s">
        <v>542</v>
      </c>
      <c r="AH74" s="551" t="str">
        <f t="shared" si="35"/>
        <v/>
      </c>
      <c r="AI74" s="551" t="str">
        <f t="shared" si="36"/>
        <v/>
      </c>
      <c r="AJ74" s="551" t="str">
        <f t="shared" si="37"/>
        <v/>
      </c>
      <c r="AK74" s="553" t="str">
        <f t="shared" si="38"/>
        <v/>
      </c>
      <c r="AL74" s="460"/>
      <c r="AM74" s="441" t="str">
        <f t="shared" si="31"/>
        <v/>
      </c>
      <c r="AN74" s="441" t="str">
        <f t="shared" si="32"/>
        <v/>
      </c>
      <c r="AO74" s="552"/>
      <c r="AP74" s="552"/>
      <c r="AQ74" s="201"/>
      <c r="AR74" s="428"/>
      <c r="AS74" s="805">
        <f t="shared" si="20"/>
        <v>0</v>
      </c>
      <c r="AT74" s="452">
        <f t="shared" si="21"/>
        <v>0</v>
      </c>
      <c r="AU74" s="754" t="s">
        <v>341</v>
      </c>
      <c r="AV74" s="453">
        <f t="shared" si="22"/>
        <v>0</v>
      </c>
      <c r="AW74" s="454"/>
      <c r="AX74" s="455">
        <f t="shared" si="23"/>
        <v>0</v>
      </c>
      <c r="AY74" s="456">
        <f t="shared" si="24"/>
        <v>0</v>
      </c>
      <c r="AZ74" s="457">
        <f t="shared" si="25"/>
        <v>0</v>
      </c>
      <c r="BA74" s="458"/>
      <c r="BB74" s="455">
        <f t="shared" si="28"/>
        <v>0</v>
      </c>
      <c r="BC74" s="459"/>
      <c r="BD74" s="460"/>
      <c r="BE74" s="460"/>
      <c r="BF74" s="460"/>
      <c r="BG74" s="460"/>
      <c r="BH74" s="460"/>
      <c r="BI74" s="428"/>
      <c r="BJ74" s="201"/>
      <c r="BK74" s="201"/>
      <c r="BL74" s="201"/>
      <c r="BM74" s="201"/>
      <c r="BN74" s="201"/>
      <c r="BO74" s="201"/>
      <c r="BP74" s="201"/>
      <c r="BQ74" s="201"/>
      <c r="BR74" s="201"/>
      <c r="BS74" s="201"/>
      <c r="BT74" s="201"/>
      <c r="BU74" s="201"/>
      <c r="BV74" s="201"/>
      <c r="BW74" s="201"/>
      <c r="BX74" s="201"/>
      <c r="BY74" s="234"/>
      <c r="BZ74" s="234"/>
      <c r="CA74" s="201"/>
      <c r="CB74" s="201"/>
      <c r="CC74" s="201"/>
      <c r="CD74" s="234"/>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c r="EX74" s="201"/>
      <c r="EY74" s="201"/>
      <c r="EZ74" s="201"/>
      <c r="FA74" s="201"/>
      <c r="FB74" s="201"/>
      <c r="FC74" s="201"/>
      <c r="FD74" s="201"/>
      <c r="FE74" s="201"/>
      <c r="FF74" s="201"/>
      <c r="FG74" s="201"/>
      <c r="FH74" s="201"/>
      <c r="FI74" s="201"/>
      <c r="FJ74" s="201"/>
      <c r="FK74" s="201"/>
      <c r="FL74" s="201"/>
      <c r="FM74" s="201"/>
      <c r="FN74" s="201"/>
      <c r="FO74" s="201"/>
      <c r="FP74" s="201"/>
      <c r="FQ74" s="201"/>
      <c r="FR74" s="201"/>
      <c r="FS74" s="201"/>
      <c r="FT74" s="201"/>
      <c r="FU74" s="201"/>
      <c r="FV74" s="201"/>
      <c r="FW74" s="201"/>
      <c r="FX74" s="201"/>
      <c r="FY74" s="201"/>
      <c r="FZ74" s="201"/>
      <c r="GA74" s="201"/>
      <c r="GB74" s="201"/>
      <c r="GC74" s="201"/>
      <c r="GD74" s="201"/>
      <c r="GE74" s="201"/>
      <c r="GF74" s="201"/>
      <c r="GG74" s="201"/>
      <c r="GH74" s="201"/>
      <c r="GI74" s="201"/>
      <c r="GJ74" s="201"/>
      <c r="GK74" s="201"/>
      <c r="GL74" s="201"/>
      <c r="GM74" s="201"/>
      <c r="GN74" s="201"/>
      <c r="GO74" s="201"/>
      <c r="GP74" s="201"/>
      <c r="GQ74" s="201"/>
      <c r="GR74" s="201"/>
      <c r="GS74" s="201"/>
      <c r="GT74" s="201"/>
      <c r="GU74" s="201"/>
      <c r="GV74" s="201"/>
      <c r="GW74" s="201"/>
      <c r="GX74" s="201"/>
      <c r="GY74" s="201"/>
      <c r="GZ74" s="201"/>
      <c r="HA74" s="201"/>
      <c r="HB74" s="201"/>
      <c r="HC74" s="201"/>
      <c r="HD74" s="201"/>
      <c r="HE74" s="201"/>
      <c r="HF74" s="201"/>
      <c r="HG74" s="201"/>
      <c r="HH74" s="201"/>
      <c r="HI74" s="201"/>
      <c r="HJ74" s="201"/>
      <c r="HK74" s="201"/>
      <c r="HL74" s="201"/>
      <c r="HM74" s="201"/>
      <c r="HN74" s="201"/>
      <c r="HO74" s="201"/>
      <c r="HP74" s="201"/>
      <c r="HQ74" s="201"/>
      <c r="HR74" s="201"/>
      <c r="HS74" s="201"/>
      <c r="HT74" s="201"/>
      <c r="HU74" s="201"/>
      <c r="HV74" s="201"/>
      <c r="HW74" s="201"/>
      <c r="HX74" s="201"/>
      <c r="HY74" s="201"/>
      <c r="HZ74" s="201"/>
      <c r="IA74" s="201"/>
      <c r="IB74" s="201"/>
      <c r="IC74" s="201"/>
      <c r="ID74" s="201"/>
      <c r="IE74" s="201"/>
      <c r="IF74" s="201"/>
      <c r="IG74" s="201"/>
      <c r="IH74" s="201"/>
      <c r="II74" s="201"/>
      <c r="IJ74" s="201"/>
      <c r="IK74" s="201"/>
      <c r="IL74" s="201"/>
      <c r="IM74" s="201"/>
      <c r="IN74" s="201"/>
      <c r="IO74" s="201"/>
      <c r="IP74" s="201"/>
      <c r="IQ74" s="201"/>
      <c r="IR74" s="201"/>
      <c r="IS74" s="201"/>
      <c r="IT74" s="201"/>
      <c r="IU74" s="201"/>
      <c r="IV74" s="201"/>
      <c r="IW74" s="201"/>
      <c r="IX74" s="201"/>
      <c r="IY74" s="201"/>
      <c r="IZ74" s="201"/>
      <c r="JA74" s="201"/>
      <c r="JB74" s="201"/>
      <c r="JC74" s="201"/>
      <c r="JD74" s="201"/>
      <c r="JE74" s="201"/>
      <c r="JF74" s="201"/>
      <c r="JG74" s="201"/>
      <c r="JH74" s="201"/>
      <c r="JI74" s="201"/>
      <c r="JJ74" s="201"/>
      <c r="JK74" s="201"/>
      <c r="JL74" s="201"/>
      <c r="JM74" s="201"/>
      <c r="JN74" s="201"/>
      <c r="JO74" s="201"/>
      <c r="JP74" s="201"/>
      <c r="JQ74" s="201"/>
      <c r="JR74" s="201"/>
      <c r="JS74" s="201"/>
      <c r="JT74" s="201"/>
      <c r="JU74" s="201"/>
      <c r="JV74" s="201"/>
      <c r="JW74" s="201"/>
      <c r="JX74" s="201"/>
      <c r="JY74" s="201"/>
      <c r="JZ74" s="201"/>
      <c r="KA74" s="201"/>
      <c r="KB74" s="201"/>
      <c r="KC74" s="201"/>
      <c r="KD74" s="201"/>
      <c r="KE74" s="201"/>
      <c r="KF74" s="201"/>
      <c r="KG74" s="201"/>
      <c r="KH74" s="201"/>
      <c r="KI74" s="201"/>
      <c r="KJ74" s="201"/>
      <c r="KK74" s="201"/>
      <c r="KL74" s="201"/>
      <c r="KM74" s="201"/>
      <c r="KN74" s="201"/>
      <c r="KO74" s="201"/>
      <c r="KP74" s="201"/>
    </row>
    <row r="75" spans="1:302" s="98" customFormat="1" ht="27.75" hidden="1" customHeight="1" thickBot="1">
      <c r="A75" s="201"/>
      <c r="B75" s="459"/>
      <c r="C75" s="542"/>
      <c r="D75" s="543"/>
      <c r="E75" s="544" t="s">
        <v>163</v>
      </c>
      <c r="F75" s="545"/>
      <c r="G75" s="459"/>
      <c r="H75" s="459"/>
      <c r="I75" s="459"/>
      <c r="J75" s="459"/>
      <c r="K75" s="459"/>
      <c r="L75" s="546"/>
      <c r="M75" s="547"/>
      <c r="N75" s="547"/>
      <c r="O75" s="548" t="str">
        <f t="shared" si="0"/>
        <v/>
      </c>
      <c r="P75" s="548" t="str">
        <f t="shared" si="39"/>
        <v/>
      </c>
      <c r="Q75" s="548" t="str">
        <f t="shared" si="2"/>
        <v/>
      </c>
      <c r="R75" s="548" t="str">
        <f t="shared" si="3"/>
        <v/>
      </c>
      <c r="S75" s="548" t="str">
        <f t="shared" si="40"/>
        <v/>
      </c>
      <c r="T75" s="548" t="str">
        <f t="shared" si="41"/>
        <v/>
      </c>
      <c r="U75" s="548" t="str">
        <f t="shared" si="6"/>
        <v/>
      </c>
      <c r="V75" s="548" t="str">
        <f t="shared" si="7"/>
        <v/>
      </c>
      <c r="W75" s="548" t="str">
        <f t="shared" si="42"/>
        <v/>
      </c>
      <c r="X75" s="548" t="str">
        <f t="shared" si="43"/>
        <v/>
      </c>
      <c r="Y75" s="548" t="str">
        <f t="shared" si="10"/>
        <v/>
      </c>
      <c r="Z75" s="548" t="str">
        <f t="shared" si="11"/>
        <v/>
      </c>
      <c r="AA75" s="548" t="str">
        <f t="shared" si="44"/>
        <v/>
      </c>
      <c r="AB75" s="548" t="str">
        <f t="shared" si="45"/>
        <v/>
      </c>
      <c r="AC75" s="548" t="str">
        <f t="shared" si="14"/>
        <v/>
      </c>
      <c r="AD75" s="548" t="str">
        <f t="shared" si="15"/>
        <v/>
      </c>
      <c r="AE75" s="549"/>
      <c r="AF75" s="454"/>
      <c r="AG75" s="550" t="s">
        <v>542</v>
      </c>
      <c r="AH75" s="551" t="str">
        <f t="shared" si="35"/>
        <v/>
      </c>
      <c r="AI75" s="551" t="str">
        <f t="shared" si="36"/>
        <v/>
      </c>
      <c r="AJ75" s="551" t="str">
        <f t="shared" si="37"/>
        <v/>
      </c>
      <c r="AK75" s="553" t="str">
        <f t="shared" si="38"/>
        <v/>
      </c>
      <c r="AL75" s="460"/>
      <c r="AM75" s="441" t="str">
        <f t="shared" si="31"/>
        <v/>
      </c>
      <c r="AN75" s="441" t="str">
        <f t="shared" si="32"/>
        <v/>
      </c>
      <c r="AO75" s="552"/>
      <c r="AP75" s="552"/>
      <c r="AQ75" s="201"/>
      <c r="AR75" s="428"/>
      <c r="AS75" s="805">
        <f t="shared" si="20"/>
        <v>0</v>
      </c>
      <c r="AT75" s="452">
        <f t="shared" si="21"/>
        <v>0</v>
      </c>
      <c r="AU75" s="754" t="s">
        <v>341</v>
      </c>
      <c r="AV75" s="453">
        <f t="shared" si="22"/>
        <v>0</v>
      </c>
      <c r="AW75" s="454"/>
      <c r="AX75" s="455">
        <f t="shared" si="23"/>
        <v>0</v>
      </c>
      <c r="AY75" s="456">
        <f t="shared" si="24"/>
        <v>0</v>
      </c>
      <c r="AZ75" s="457">
        <f t="shared" si="25"/>
        <v>0</v>
      </c>
      <c r="BA75" s="458"/>
      <c r="BB75" s="455">
        <f t="shared" si="28"/>
        <v>0</v>
      </c>
      <c r="BC75" s="459"/>
      <c r="BD75" s="460"/>
      <c r="BE75" s="460"/>
      <c r="BF75" s="460"/>
      <c r="BG75" s="460"/>
      <c r="BH75" s="460"/>
      <c r="BI75" s="428"/>
      <c r="BJ75" s="201"/>
      <c r="BK75" s="201"/>
      <c r="BL75" s="201"/>
      <c r="BM75" s="201"/>
      <c r="BN75" s="201"/>
      <c r="BO75" s="201"/>
      <c r="BP75" s="201"/>
      <c r="BQ75" s="201"/>
      <c r="BR75" s="201"/>
      <c r="BS75" s="201"/>
      <c r="BT75" s="201"/>
      <c r="BU75" s="201"/>
      <c r="BV75" s="201"/>
      <c r="BW75" s="201"/>
      <c r="BX75" s="201"/>
      <c r="BY75" s="234"/>
      <c r="BZ75" s="234"/>
      <c r="CA75" s="201"/>
      <c r="CB75" s="201"/>
      <c r="CC75" s="201"/>
      <c r="CD75" s="234"/>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1"/>
      <c r="FD75" s="201"/>
      <c r="FE75" s="201"/>
      <c r="FF75" s="201"/>
      <c r="FG75" s="201"/>
      <c r="FH75" s="201"/>
      <c r="FI75" s="201"/>
      <c r="FJ75" s="201"/>
      <c r="FK75" s="201"/>
      <c r="FL75" s="201"/>
      <c r="FM75" s="201"/>
      <c r="FN75" s="201"/>
      <c r="FO75" s="201"/>
      <c r="FP75" s="201"/>
      <c r="FQ75" s="201"/>
      <c r="FR75" s="201"/>
      <c r="FS75" s="201"/>
      <c r="FT75" s="201"/>
      <c r="FU75" s="201"/>
      <c r="FV75" s="201"/>
      <c r="FW75" s="201"/>
      <c r="FX75" s="201"/>
      <c r="FY75" s="201"/>
      <c r="FZ75" s="201"/>
      <c r="GA75" s="201"/>
      <c r="GB75" s="201"/>
      <c r="GC75" s="201"/>
      <c r="GD75" s="201"/>
      <c r="GE75" s="201"/>
      <c r="GF75" s="201"/>
      <c r="GG75" s="201"/>
      <c r="GH75" s="201"/>
      <c r="GI75" s="201"/>
      <c r="GJ75" s="201"/>
      <c r="GK75" s="201"/>
      <c r="GL75" s="201"/>
      <c r="GM75" s="201"/>
      <c r="GN75" s="201"/>
      <c r="GO75" s="201"/>
      <c r="GP75" s="201"/>
      <c r="GQ75" s="201"/>
      <c r="GR75" s="201"/>
      <c r="GS75" s="201"/>
      <c r="GT75" s="201"/>
      <c r="GU75" s="201"/>
      <c r="GV75" s="201"/>
      <c r="GW75" s="201"/>
      <c r="GX75" s="201"/>
      <c r="GY75" s="201"/>
      <c r="GZ75" s="201"/>
      <c r="HA75" s="201"/>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c r="IC75" s="201"/>
      <c r="ID75" s="201"/>
      <c r="IE75" s="201"/>
      <c r="IF75" s="201"/>
      <c r="IG75" s="201"/>
      <c r="IH75" s="201"/>
      <c r="II75" s="201"/>
      <c r="IJ75" s="201"/>
      <c r="IK75" s="201"/>
      <c r="IL75" s="201"/>
      <c r="IM75" s="201"/>
      <c r="IN75" s="201"/>
      <c r="IO75" s="201"/>
      <c r="IP75" s="201"/>
      <c r="IQ75" s="201"/>
      <c r="IR75" s="201"/>
      <c r="IS75" s="201"/>
      <c r="IT75" s="201"/>
      <c r="IU75" s="201"/>
      <c r="IV75" s="201"/>
      <c r="IW75" s="201"/>
      <c r="IX75" s="201"/>
      <c r="IY75" s="201"/>
      <c r="IZ75" s="201"/>
      <c r="JA75" s="201"/>
      <c r="JB75" s="201"/>
      <c r="JC75" s="201"/>
      <c r="JD75" s="201"/>
      <c r="JE75" s="201"/>
      <c r="JF75" s="201"/>
      <c r="JG75" s="201"/>
      <c r="JH75" s="201"/>
      <c r="JI75" s="201"/>
      <c r="JJ75" s="201"/>
      <c r="JK75" s="201"/>
      <c r="JL75" s="201"/>
      <c r="JM75" s="201"/>
      <c r="JN75" s="201"/>
      <c r="JO75" s="201"/>
      <c r="JP75" s="201"/>
      <c r="JQ75" s="201"/>
      <c r="JR75" s="201"/>
      <c r="JS75" s="201"/>
      <c r="JT75" s="201"/>
      <c r="JU75" s="201"/>
      <c r="JV75" s="201"/>
      <c r="JW75" s="201"/>
      <c r="JX75" s="201"/>
      <c r="JY75" s="201"/>
      <c r="JZ75" s="201"/>
      <c r="KA75" s="201"/>
      <c r="KB75" s="201"/>
      <c r="KC75" s="201"/>
      <c r="KD75" s="201"/>
      <c r="KE75" s="201"/>
      <c r="KF75" s="201"/>
      <c r="KG75" s="201"/>
      <c r="KH75" s="201"/>
      <c r="KI75" s="201"/>
      <c r="KJ75" s="201"/>
      <c r="KK75" s="201"/>
      <c r="KL75" s="201"/>
      <c r="KM75" s="201"/>
      <c r="KN75" s="201"/>
      <c r="KO75" s="201"/>
      <c r="KP75" s="201"/>
    </row>
    <row r="76" spans="1:302" s="98" customFormat="1" ht="27.75" hidden="1" customHeight="1" thickBot="1">
      <c r="A76" s="201"/>
      <c r="B76" s="459"/>
      <c r="C76" s="542"/>
      <c r="D76" s="543"/>
      <c r="E76" s="544" t="s">
        <v>163</v>
      </c>
      <c r="F76" s="545"/>
      <c r="G76" s="459"/>
      <c r="H76" s="459"/>
      <c r="I76" s="459"/>
      <c r="J76" s="459"/>
      <c r="K76" s="459"/>
      <c r="L76" s="546"/>
      <c r="M76" s="547"/>
      <c r="N76" s="547"/>
      <c r="O76" s="548" t="str">
        <f t="shared" si="0"/>
        <v/>
      </c>
      <c r="P76" s="548" t="str">
        <f t="shared" si="39"/>
        <v/>
      </c>
      <c r="Q76" s="548" t="str">
        <f t="shared" si="2"/>
        <v/>
      </c>
      <c r="R76" s="548" t="str">
        <f t="shared" si="3"/>
        <v/>
      </c>
      <c r="S76" s="548" t="str">
        <f t="shared" si="40"/>
        <v/>
      </c>
      <c r="T76" s="548" t="str">
        <f t="shared" si="41"/>
        <v/>
      </c>
      <c r="U76" s="548" t="str">
        <f t="shared" si="6"/>
        <v/>
      </c>
      <c r="V76" s="548" t="str">
        <f t="shared" si="7"/>
        <v/>
      </c>
      <c r="W76" s="548" t="str">
        <f t="shared" si="42"/>
        <v/>
      </c>
      <c r="X76" s="548" t="str">
        <f t="shared" si="43"/>
        <v/>
      </c>
      <c r="Y76" s="548" t="str">
        <f t="shared" si="10"/>
        <v/>
      </c>
      <c r="Z76" s="548" t="str">
        <f t="shared" si="11"/>
        <v/>
      </c>
      <c r="AA76" s="548" t="str">
        <f t="shared" si="44"/>
        <v/>
      </c>
      <c r="AB76" s="548" t="str">
        <f t="shared" si="45"/>
        <v/>
      </c>
      <c r="AC76" s="548" t="str">
        <f t="shared" si="14"/>
        <v/>
      </c>
      <c r="AD76" s="548" t="str">
        <f t="shared" si="15"/>
        <v/>
      </c>
      <c r="AE76" s="549"/>
      <c r="AF76" s="454"/>
      <c r="AG76" s="550" t="s">
        <v>542</v>
      </c>
      <c r="AH76" s="551" t="str">
        <f t="shared" si="35"/>
        <v/>
      </c>
      <c r="AI76" s="551" t="str">
        <f t="shared" si="36"/>
        <v/>
      </c>
      <c r="AJ76" s="551" t="str">
        <f t="shared" si="37"/>
        <v/>
      </c>
      <c r="AK76" s="553" t="str">
        <f t="shared" si="38"/>
        <v/>
      </c>
      <c r="AL76" s="460"/>
      <c r="AM76" s="441" t="str">
        <f t="shared" si="31"/>
        <v/>
      </c>
      <c r="AN76" s="441" t="str">
        <f t="shared" si="32"/>
        <v/>
      </c>
      <c r="AO76" s="552"/>
      <c r="AP76" s="552"/>
      <c r="AQ76" s="201"/>
      <c r="AR76" s="428"/>
      <c r="AS76" s="805">
        <f t="shared" si="20"/>
        <v>0</v>
      </c>
      <c r="AT76" s="452">
        <f t="shared" si="21"/>
        <v>0</v>
      </c>
      <c r="AU76" s="754" t="s">
        <v>341</v>
      </c>
      <c r="AV76" s="453">
        <f t="shared" si="22"/>
        <v>0</v>
      </c>
      <c r="AW76" s="454"/>
      <c r="AX76" s="455">
        <f t="shared" si="23"/>
        <v>0</v>
      </c>
      <c r="AY76" s="456">
        <f t="shared" si="24"/>
        <v>0</v>
      </c>
      <c r="AZ76" s="457">
        <f t="shared" si="25"/>
        <v>0</v>
      </c>
      <c r="BA76" s="458"/>
      <c r="BB76" s="455">
        <f t="shared" si="28"/>
        <v>0</v>
      </c>
      <c r="BC76" s="459"/>
      <c r="BD76" s="460"/>
      <c r="BE76" s="460"/>
      <c r="BF76" s="460"/>
      <c r="BG76" s="460"/>
      <c r="BH76" s="460"/>
      <c r="BI76" s="428"/>
      <c r="BJ76" s="201"/>
      <c r="BK76" s="201"/>
      <c r="BL76" s="201"/>
      <c r="BM76" s="201"/>
      <c r="BN76" s="201"/>
      <c r="BO76" s="201"/>
      <c r="BP76" s="201"/>
      <c r="BQ76" s="201"/>
      <c r="BR76" s="201"/>
      <c r="BS76" s="201"/>
      <c r="BT76" s="201"/>
      <c r="BU76" s="201"/>
      <c r="BV76" s="201"/>
      <c r="BW76" s="201"/>
      <c r="BX76" s="201"/>
      <c r="BY76" s="234"/>
      <c r="BZ76" s="234"/>
      <c r="CA76" s="201"/>
      <c r="CB76" s="201"/>
      <c r="CC76" s="201"/>
      <c r="CD76" s="234"/>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c r="EX76" s="201"/>
      <c r="EY76" s="201"/>
      <c r="EZ76" s="201"/>
      <c r="FA76" s="201"/>
      <c r="FB76" s="201"/>
      <c r="FC76" s="201"/>
      <c r="FD76" s="201"/>
      <c r="FE76" s="201"/>
      <c r="FF76" s="201"/>
      <c r="FG76" s="201"/>
      <c r="FH76" s="201"/>
      <c r="FI76" s="201"/>
      <c r="FJ76" s="201"/>
      <c r="FK76" s="201"/>
      <c r="FL76" s="201"/>
      <c r="FM76" s="201"/>
      <c r="FN76" s="201"/>
      <c r="FO76" s="201"/>
      <c r="FP76" s="201"/>
      <c r="FQ76" s="201"/>
      <c r="FR76" s="201"/>
      <c r="FS76" s="201"/>
      <c r="FT76" s="201"/>
      <c r="FU76" s="201"/>
      <c r="FV76" s="201"/>
      <c r="FW76" s="201"/>
      <c r="FX76" s="201"/>
      <c r="FY76" s="201"/>
      <c r="FZ76" s="201"/>
      <c r="GA76" s="201"/>
      <c r="GB76" s="201"/>
      <c r="GC76" s="201"/>
      <c r="GD76" s="201"/>
      <c r="GE76" s="201"/>
      <c r="GF76" s="201"/>
      <c r="GG76" s="201"/>
      <c r="GH76" s="201"/>
      <c r="GI76" s="201"/>
      <c r="GJ76" s="201"/>
      <c r="GK76" s="201"/>
      <c r="GL76" s="201"/>
      <c r="GM76" s="201"/>
      <c r="GN76" s="201"/>
      <c r="GO76" s="201"/>
      <c r="GP76" s="201"/>
      <c r="GQ76" s="201"/>
      <c r="GR76" s="201"/>
      <c r="GS76" s="201"/>
      <c r="GT76" s="201"/>
      <c r="GU76" s="201"/>
      <c r="GV76" s="201"/>
      <c r="GW76" s="201"/>
      <c r="GX76" s="201"/>
      <c r="GY76" s="201"/>
      <c r="GZ76" s="201"/>
      <c r="HA76" s="201"/>
      <c r="HB76" s="201"/>
      <c r="HC76" s="201"/>
      <c r="HD76" s="201"/>
      <c r="HE76" s="201"/>
      <c r="HF76" s="201"/>
      <c r="HG76" s="201"/>
      <c r="HH76" s="201"/>
      <c r="HI76" s="201"/>
      <c r="HJ76" s="201"/>
      <c r="HK76" s="201"/>
      <c r="HL76" s="201"/>
      <c r="HM76" s="201"/>
      <c r="HN76" s="201"/>
      <c r="HO76" s="201"/>
      <c r="HP76" s="201"/>
      <c r="HQ76" s="201"/>
      <c r="HR76" s="201"/>
      <c r="HS76" s="201"/>
      <c r="HT76" s="201"/>
      <c r="HU76" s="201"/>
      <c r="HV76" s="201"/>
      <c r="HW76" s="201"/>
      <c r="HX76" s="201"/>
      <c r="HY76" s="201"/>
      <c r="HZ76" s="201"/>
      <c r="IA76" s="201"/>
      <c r="IB76" s="201"/>
      <c r="IC76" s="201"/>
      <c r="ID76" s="201"/>
      <c r="IE76" s="201"/>
      <c r="IF76" s="201"/>
      <c r="IG76" s="201"/>
      <c r="IH76" s="201"/>
      <c r="II76" s="201"/>
      <c r="IJ76" s="201"/>
      <c r="IK76" s="201"/>
      <c r="IL76" s="201"/>
      <c r="IM76" s="201"/>
      <c r="IN76" s="201"/>
      <c r="IO76" s="201"/>
      <c r="IP76" s="201"/>
      <c r="IQ76" s="201"/>
      <c r="IR76" s="201"/>
      <c r="IS76" s="201"/>
      <c r="IT76" s="201"/>
      <c r="IU76" s="201"/>
      <c r="IV76" s="201"/>
      <c r="IW76" s="201"/>
      <c r="IX76" s="201"/>
      <c r="IY76" s="201"/>
      <c r="IZ76" s="201"/>
      <c r="JA76" s="201"/>
      <c r="JB76" s="201"/>
      <c r="JC76" s="201"/>
      <c r="JD76" s="201"/>
      <c r="JE76" s="201"/>
      <c r="JF76" s="201"/>
      <c r="JG76" s="201"/>
      <c r="JH76" s="201"/>
      <c r="JI76" s="201"/>
      <c r="JJ76" s="201"/>
      <c r="JK76" s="201"/>
      <c r="JL76" s="201"/>
      <c r="JM76" s="201"/>
      <c r="JN76" s="201"/>
      <c r="JO76" s="201"/>
      <c r="JP76" s="201"/>
      <c r="JQ76" s="201"/>
      <c r="JR76" s="201"/>
      <c r="JS76" s="201"/>
      <c r="JT76" s="201"/>
      <c r="JU76" s="201"/>
      <c r="JV76" s="201"/>
      <c r="JW76" s="201"/>
      <c r="JX76" s="201"/>
      <c r="JY76" s="201"/>
      <c r="JZ76" s="201"/>
      <c r="KA76" s="201"/>
      <c r="KB76" s="201"/>
      <c r="KC76" s="201"/>
      <c r="KD76" s="201"/>
      <c r="KE76" s="201"/>
      <c r="KF76" s="201"/>
      <c r="KG76" s="201"/>
      <c r="KH76" s="201"/>
      <c r="KI76" s="201"/>
      <c r="KJ76" s="201"/>
      <c r="KK76" s="201"/>
      <c r="KL76" s="201"/>
      <c r="KM76" s="201"/>
      <c r="KN76" s="201"/>
      <c r="KO76" s="201"/>
      <c r="KP76" s="201"/>
    </row>
    <row r="77" spans="1:302" s="98" customFormat="1" ht="27.75" hidden="1" customHeight="1" thickBot="1">
      <c r="A77" s="201"/>
      <c r="B77" s="459"/>
      <c r="C77" s="542"/>
      <c r="D77" s="543"/>
      <c r="E77" s="544" t="s">
        <v>163</v>
      </c>
      <c r="F77" s="545"/>
      <c r="G77" s="459"/>
      <c r="H77" s="459"/>
      <c r="I77" s="459"/>
      <c r="J77" s="459"/>
      <c r="K77" s="459"/>
      <c r="L77" s="546"/>
      <c r="M77" s="547"/>
      <c r="N77" s="547"/>
      <c r="O77" s="548" t="str">
        <f t="shared" ref="O77:O140" si="50">IF($L77="講師(個人)",(IF(AND($J77="日本語",$K77=""),IF($D77="","",TIME(HOUR($F77-$D77),ROUNDUP(MINUTE($F77-$D77)/30,0)*30,0)*24),"")),"")</f>
        <v/>
      </c>
      <c r="P77" s="548" t="str">
        <f t="shared" si="39"/>
        <v/>
      </c>
      <c r="Q77" s="548" t="str">
        <f t="shared" ref="Q77:Q140" si="51">IF($L77="講師(個人)",(IF(AND($K77="",OR($J77="英語", $J77="その他")),IF($D77="","",TIME(HOUR($F77-$D77),ROUNDUP(MINUTE($F77-$D77)/30,0)*30,0)*24),"")),"")</f>
        <v/>
      </c>
      <c r="R77" s="548" t="str">
        <f t="shared" ref="R77:R140" si="52">IF($L77="講師(個人)",(IF(AND($K77="サブ",OR($J77="英語", $J77="その他")),IF($D77="","",TIME(HOUR($F77-$D77),ROUNDUP(MINUTE($F77-$D77)/30,0)*30,0)*24),"")),"")</f>
        <v/>
      </c>
      <c r="S77" s="548" t="str">
        <f t="shared" si="40"/>
        <v/>
      </c>
      <c r="T77" s="548" t="str">
        <f t="shared" si="41"/>
        <v/>
      </c>
      <c r="U77" s="548" t="str">
        <f t="shared" ref="U77:U140" si="53">IF($L77="講師(法人)",(IF(AND($K77="",OR($J77="英語", $J77="その他")),IF($D77="","",TIME(HOUR($F77-$D77),ROUNDUP(MINUTE($F77-$D77)/30,0)*30,0)*24),"")),"")</f>
        <v/>
      </c>
      <c r="V77" s="548" t="str">
        <f t="shared" ref="V77:V140" si="54">IF($L77="講師(法人)",(IF(AND($K77="サブ",OR($J77="英語", $J77="その他")),IF($D77="","",TIME(HOUR($F77-$D77),ROUNDUP(MINUTE($F77-$D77)/30,0)*30,0)*24),"")),"")</f>
        <v/>
      </c>
      <c r="W77" s="548" t="str">
        <f t="shared" si="42"/>
        <v/>
      </c>
      <c r="X77" s="548" t="str">
        <f t="shared" si="43"/>
        <v/>
      </c>
      <c r="Y77" s="548" t="str">
        <f t="shared" ref="Y77:Y140" si="55">IF($L77="検討会等参加(個人)",(IF(AND($K77="",OR($J77="英語", $J77="その他")),IF($D77="","",TIME(HOUR($F77-$D77),ROUNDUP(MINUTE($F77-$D77)/30,0)*30,0)*24),"")),"")</f>
        <v/>
      </c>
      <c r="Z77" s="548" t="str">
        <f t="shared" ref="Z77:Z140" si="56">IF($L77="検討会等参加(個人)",(IF(AND($K77="サブ",OR($J77="英語", $J77="その他")),IF($D77="","",TIME(HOUR($F77-$D77),ROUNDUP(MINUTE($F77-$D77)/30,0)*30,0)*24),"")),"")</f>
        <v/>
      </c>
      <c r="AA77" s="548" t="str">
        <f t="shared" si="44"/>
        <v/>
      </c>
      <c r="AB77" s="548" t="str">
        <f t="shared" si="45"/>
        <v/>
      </c>
      <c r="AC77" s="548" t="str">
        <f t="shared" ref="AC77:AC140" si="57">IF($L77="検討会等参加(法人)",(IF(AND($K77="",OR($J77="英語", $J77="その他")),IF($D77="","",TIME(HOUR($F77-$D77),ROUNDUP(MINUTE($F77-$D77)/30,0)*30,0)*24),"")),"")</f>
        <v/>
      </c>
      <c r="AD77" s="548" t="str">
        <f t="shared" ref="AD77:AD140" si="58">IF($L77="検討会等参加(法人)",(IF(AND($K77="サブ",OR($J77="英語", $J77="その他")),IF($D77="","",TIME(HOUR($F77-$D77),ROUNDUP(MINUTE($F77-$D77)/30,0)*30,0)*24),"")),"")</f>
        <v/>
      </c>
      <c r="AE77" s="549"/>
      <c r="AF77" s="454"/>
      <c r="AG77" s="550" t="s">
        <v>542</v>
      </c>
      <c r="AH77" s="551" t="str">
        <f t="shared" si="35"/>
        <v/>
      </c>
      <c r="AI77" s="551" t="str">
        <f t="shared" si="36"/>
        <v/>
      </c>
      <c r="AJ77" s="551" t="str">
        <f t="shared" si="37"/>
        <v/>
      </c>
      <c r="AK77" s="553" t="str">
        <f t="shared" si="38"/>
        <v/>
      </c>
      <c r="AL77" s="460"/>
      <c r="AM77" s="441" t="str">
        <f t="shared" si="31"/>
        <v/>
      </c>
      <c r="AN77" s="441" t="str">
        <f t="shared" si="32"/>
        <v/>
      </c>
      <c r="AO77" s="552"/>
      <c r="AP77" s="552"/>
      <c r="AQ77" s="201"/>
      <c r="AR77" s="428"/>
      <c r="AS77" s="805">
        <f t="shared" ref="AS77:AS140" si="59">C77</f>
        <v>0</v>
      </c>
      <c r="AT77" s="452">
        <f t="shared" ref="AT77:AT140" si="60">D77</f>
        <v>0</v>
      </c>
      <c r="AU77" s="754" t="s">
        <v>341</v>
      </c>
      <c r="AV77" s="453">
        <f t="shared" ref="AV77:AV140" si="61">F77</f>
        <v>0</v>
      </c>
      <c r="AW77" s="454"/>
      <c r="AX77" s="455">
        <f t="shared" ref="AX77:AX140" si="62">G77</f>
        <v>0</v>
      </c>
      <c r="AY77" s="456">
        <f t="shared" ref="AY77:AY140" si="63">H77</f>
        <v>0</v>
      </c>
      <c r="AZ77" s="457">
        <f t="shared" ref="AZ77:AZ140" si="64">I77</f>
        <v>0</v>
      </c>
      <c r="BA77" s="458"/>
      <c r="BB77" s="455">
        <f t="shared" si="28"/>
        <v>0</v>
      </c>
      <c r="BC77" s="459"/>
      <c r="BD77" s="460"/>
      <c r="BE77" s="460"/>
      <c r="BF77" s="460"/>
      <c r="BG77" s="460"/>
      <c r="BH77" s="460"/>
      <c r="BI77" s="428"/>
      <c r="BJ77" s="201"/>
      <c r="BK77" s="201"/>
      <c r="BL77" s="201"/>
      <c r="BM77" s="201"/>
      <c r="BN77" s="201"/>
      <c r="BO77" s="201"/>
      <c r="BP77" s="201"/>
      <c r="BQ77" s="201"/>
      <c r="BR77" s="201"/>
      <c r="BS77" s="201"/>
      <c r="BT77" s="201"/>
      <c r="BU77" s="201"/>
      <c r="BV77" s="201"/>
      <c r="BW77" s="201"/>
      <c r="BX77" s="201"/>
      <c r="BY77" s="234"/>
      <c r="BZ77" s="234"/>
      <c r="CA77" s="201"/>
      <c r="CB77" s="201"/>
      <c r="CC77" s="201"/>
      <c r="CD77" s="234"/>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1"/>
      <c r="GC77" s="201"/>
      <c r="GD77" s="201"/>
      <c r="GE77" s="201"/>
      <c r="GF77" s="201"/>
      <c r="GG77" s="201"/>
      <c r="GH77" s="201"/>
      <c r="GI77" s="201"/>
      <c r="GJ77" s="201"/>
      <c r="GK77" s="201"/>
      <c r="GL77" s="201"/>
      <c r="GM77" s="201"/>
      <c r="GN77" s="201"/>
      <c r="GO77" s="201"/>
      <c r="GP77" s="201"/>
      <c r="GQ77" s="201"/>
      <c r="GR77" s="201"/>
      <c r="GS77" s="201"/>
      <c r="GT77" s="201"/>
      <c r="GU77" s="201"/>
      <c r="GV77" s="201"/>
      <c r="GW77" s="201"/>
      <c r="GX77" s="201"/>
      <c r="GY77" s="201"/>
      <c r="GZ77" s="201"/>
      <c r="HA77" s="201"/>
      <c r="HB77" s="201"/>
      <c r="HC77" s="201"/>
      <c r="HD77" s="201"/>
      <c r="HE77" s="201"/>
      <c r="HF77" s="201"/>
      <c r="HG77" s="201"/>
      <c r="HH77" s="201"/>
      <c r="HI77" s="201"/>
      <c r="HJ77" s="201"/>
      <c r="HK77" s="201"/>
      <c r="HL77" s="201"/>
      <c r="HM77" s="201"/>
      <c r="HN77" s="201"/>
      <c r="HO77" s="201"/>
      <c r="HP77" s="201"/>
      <c r="HQ77" s="201"/>
      <c r="HR77" s="201"/>
      <c r="HS77" s="201"/>
      <c r="HT77" s="201"/>
      <c r="HU77" s="201"/>
      <c r="HV77" s="201"/>
      <c r="HW77" s="201"/>
      <c r="HX77" s="201"/>
      <c r="HY77" s="201"/>
      <c r="HZ77" s="201"/>
      <c r="IA77" s="201"/>
      <c r="IB77" s="201"/>
      <c r="IC77" s="201"/>
      <c r="ID77" s="201"/>
      <c r="IE77" s="201"/>
      <c r="IF77" s="201"/>
      <c r="IG77" s="201"/>
      <c r="IH77" s="201"/>
      <c r="II77" s="201"/>
      <c r="IJ77" s="201"/>
      <c r="IK77" s="201"/>
      <c r="IL77" s="201"/>
      <c r="IM77" s="201"/>
      <c r="IN77" s="201"/>
      <c r="IO77" s="201"/>
      <c r="IP77" s="201"/>
      <c r="IQ77" s="201"/>
      <c r="IR77" s="201"/>
      <c r="IS77" s="201"/>
      <c r="IT77" s="201"/>
      <c r="IU77" s="201"/>
      <c r="IV77" s="201"/>
      <c r="IW77" s="201"/>
      <c r="IX77" s="201"/>
      <c r="IY77" s="201"/>
      <c r="IZ77" s="201"/>
      <c r="JA77" s="201"/>
      <c r="JB77" s="201"/>
      <c r="JC77" s="201"/>
      <c r="JD77" s="201"/>
      <c r="JE77" s="201"/>
      <c r="JF77" s="201"/>
      <c r="JG77" s="201"/>
      <c r="JH77" s="201"/>
      <c r="JI77" s="201"/>
      <c r="JJ77" s="201"/>
      <c r="JK77" s="201"/>
      <c r="JL77" s="201"/>
      <c r="JM77" s="201"/>
      <c r="JN77" s="201"/>
      <c r="JO77" s="201"/>
      <c r="JP77" s="201"/>
      <c r="JQ77" s="201"/>
      <c r="JR77" s="201"/>
      <c r="JS77" s="201"/>
      <c r="JT77" s="201"/>
      <c r="JU77" s="201"/>
      <c r="JV77" s="201"/>
      <c r="JW77" s="201"/>
      <c r="JX77" s="201"/>
      <c r="JY77" s="201"/>
      <c r="JZ77" s="201"/>
      <c r="KA77" s="201"/>
      <c r="KB77" s="201"/>
      <c r="KC77" s="201"/>
      <c r="KD77" s="201"/>
      <c r="KE77" s="201"/>
      <c r="KF77" s="201"/>
      <c r="KG77" s="201"/>
      <c r="KH77" s="201"/>
      <c r="KI77" s="201"/>
      <c r="KJ77" s="201"/>
      <c r="KK77" s="201"/>
      <c r="KL77" s="201"/>
      <c r="KM77" s="201"/>
      <c r="KN77" s="201"/>
      <c r="KO77" s="201"/>
      <c r="KP77" s="201"/>
    </row>
    <row r="78" spans="1:302" s="98" customFormat="1" ht="27.75" hidden="1" customHeight="1" thickBot="1">
      <c r="A78" s="201"/>
      <c r="B78" s="459"/>
      <c r="C78" s="542"/>
      <c r="D78" s="543"/>
      <c r="E78" s="544" t="s">
        <v>163</v>
      </c>
      <c r="F78" s="545"/>
      <c r="G78" s="459"/>
      <c r="H78" s="459"/>
      <c r="I78" s="459"/>
      <c r="J78" s="459"/>
      <c r="K78" s="459"/>
      <c r="L78" s="546"/>
      <c r="M78" s="547"/>
      <c r="N78" s="547"/>
      <c r="O78" s="548" t="str">
        <f t="shared" si="50"/>
        <v/>
      </c>
      <c r="P78" s="548" t="str">
        <f t="shared" ref="P78:P109" si="65">IF($L78="講師(個人)",(IF(AND($J78="日本語",$K78="サブ"),IF($D78="","",TIME(HOUR($F78-$D78),ROUNDUP(MINUTE($F78-$D78)/30,0)*30,0)*24),"")),"")</f>
        <v/>
      </c>
      <c r="Q78" s="548" t="str">
        <f t="shared" si="51"/>
        <v/>
      </c>
      <c r="R78" s="548" t="str">
        <f t="shared" si="52"/>
        <v/>
      </c>
      <c r="S78" s="548" t="str">
        <f t="shared" ref="S78:S109" si="66">IF($L78="講師(法人)",(IF(AND($J78="日本語",$K78=""),IF($D78="","",TIME(HOUR($F78-$D78),ROUNDUP(MINUTE($F78-$D78)/30,0)*30,0)*24),"")),"")</f>
        <v/>
      </c>
      <c r="T78" s="548" t="str">
        <f t="shared" ref="T78:T109" si="67">IF($L78="講師(法人)",(IF(AND($J78="日本語",$K78="サブ"),IF($D78="","",TIME(HOUR($F78-$D78),ROUNDUP(MINUTE($F78-$D78)/30,0)*30,0)*24),"")),"")</f>
        <v/>
      </c>
      <c r="U78" s="548" t="str">
        <f t="shared" si="53"/>
        <v/>
      </c>
      <c r="V78" s="548" t="str">
        <f t="shared" si="54"/>
        <v/>
      </c>
      <c r="W78" s="548" t="str">
        <f t="shared" ref="W78:W109" si="68">IF($L78="検討会等参加(個人)",(IF(AND($J78="日本語",$K78=""),IF($D78="","",TIME(HOUR($F78-$D78),ROUNDUP(MINUTE($F78-$D78)/30,0)*30,0)*24),"")),"")</f>
        <v/>
      </c>
      <c r="X78" s="548" t="str">
        <f t="shared" ref="X78:X109" si="69">IF($L78="検討会等参加(個人)",(IF(AND($J78="日本語",$K78="サブ"),IF($D78="","",TIME(HOUR($F78-$D78),ROUNDUP(MINUTE($F78-$D78)/30,0)*30,0)*24),"")),"")</f>
        <v/>
      </c>
      <c r="Y78" s="548" t="str">
        <f t="shared" si="55"/>
        <v/>
      </c>
      <c r="Z78" s="548" t="str">
        <f t="shared" si="56"/>
        <v/>
      </c>
      <c r="AA78" s="548" t="str">
        <f t="shared" ref="AA78:AA109" si="70">IF($L78="検討会等参加(法人)",(IF(AND($J78="日本語",$K78=""),IF($D78="","",TIME(HOUR($F78-$D78),ROUNDUP(MINUTE($F78-$D78)/30,0)*30,0)*24),"")),"")</f>
        <v/>
      </c>
      <c r="AB78" s="548" t="str">
        <f t="shared" ref="AB78:AB109" si="71">IF($L78="検討会等参加(法人)",(IF(AND($J78="日本語",$K78="サブ"),IF($D78="","",TIME(HOUR($F78-$D78),ROUNDUP(MINUTE($F78-$D78)/30,0)*30,0)*24),"")),"")</f>
        <v/>
      </c>
      <c r="AC78" s="548" t="str">
        <f t="shared" si="57"/>
        <v/>
      </c>
      <c r="AD78" s="548" t="str">
        <f t="shared" si="58"/>
        <v/>
      </c>
      <c r="AE78" s="549"/>
      <c r="AF78" s="454"/>
      <c r="AG78" s="550" t="s">
        <v>542</v>
      </c>
      <c r="AH78" s="551" t="str">
        <f t="shared" si="35"/>
        <v/>
      </c>
      <c r="AI78" s="551" t="str">
        <f t="shared" si="36"/>
        <v/>
      </c>
      <c r="AJ78" s="551" t="str">
        <f t="shared" si="37"/>
        <v/>
      </c>
      <c r="AK78" s="553" t="str">
        <f t="shared" si="38"/>
        <v/>
      </c>
      <c r="AL78" s="460"/>
      <c r="AM78" s="441" t="str">
        <f t="shared" si="31"/>
        <v/>
      </c>
      <c r="AN78" s="441" t="str">
        <f t="shared" si="32"/>
        <v/>
      </c>
      <c r="AO78" s="552"/>
      <c r="AP78" s="552"/>
      <c r="AQ78" s="201"/>
      <c r="AR78" s="428"/>
      <c r="AS78" s="805">
        <f t="shared" si="59"/>
        <v>0</v>
      </c>
      <c r="AT78" s="452">
        <f t="shared" si="60"/>
        <v>0</v>
      </c>
      <c r="AU78" s="754" t="s">
        <v>341</v>
      </c>
      <c r="AV78" s="453">
        <f t="shared" si="61"/>
        <v>0</v>
      </c>
      <c r="AW78" s="454"/>
      <c r="AX78" s="455">
        <f t="shared" si="62"/>
        <v>0</v>
      </c>
      <c r="AY78" s="456">
        <f t="shared" si="63"/>
        <v>0</v>
      </c>
      <c r="AZ78" s="457">
        <f t="shared" si="64"/>
        <v>0</v>
      </c>
      <c r="BA78" s="458"/>
      <c r="BB78" s="455">
        <f t="shared" ref="BB78:BB141" si="72">J78</f>
        <v>0</v>
      </c>
      <c r="BC78" s="459"/>
      <c r="BD78" s="460"/>
      <c r="BE78" s="460"/>
      <c r="BF78" s="460"/>
      <c r="BG78" s="460"/>
      <c r="BH78" s="460"/>
      <c r="BI78" s="428"/>
      <c r="BJ78" s="201"/>
      <c r="BK78" s="201"/>
      <c r="BL78" s="201"/>
      <c r="BM78" s="201"/>
      <c r="BN78" s="201"/>
      <c r="BO78" s="201"/>
      <c r="BP78" s="201"/>
      <c r="BQ78" s="201"/>
      <c r="BR78" s="201"/>
      <c r="BS78" s="201"/>
      <c r="BT78" s="201"/>
      <c r="BU78" s="201"/>
      <c r="BV78" s="201"/>
      <c r="BW78" s="201"/>
      <c r="BX78" s="201"/>
      <c r="BY78" s="234"/>
      <c r="BZ78" s="234"/>
      <c r="CA78" s="201"/>
      <c r="CB78" s="201"/>
      <c r="CC78" s="201"/>
      <c r="CD78" s="234"/>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1"/>
      <c r="FD78" s="201"/>
      <c r="FE78" s="201"/>
      <c r="FF78" s="201"/>
      <c r="FG78" s="201"/>
      <c r="FH78" s="201"/>
      <c r="FI78" s="201"/>
      <c r="FJ78" s="201"/>
      <c r="FK78" s="201"/>
      <c r="FL78" s="201"/>
      <c r="FM78" s="201"/>
      <c r="FN78" s="201"/>
      <c r="FO78" s="201"/>
      <c r="FP78" s="201"/>
      <c r="FQ78" s="201"/>
      <c r="FR78" s="201"/>
      <c r="FS78" s="201"/>
      <c r="FT78" s="201"/>
      <c r="FU78" s="201"/>
      <c r="FV78" s="201"/>
      <c r="FW78" s="201"/>
      <c r="FX78" s="201"/>
      <c r="FY78" s="201"/>
      <c r="FZ78" s="201"/>
      <c r="GA78" s="201"/>
      <c r="GB78" s="201"/>
      <c r="GC78" s="201"/>
      <c r="GD78" s="201"/>
      <c r="GE78" s="201"/>
      <c r="GF78" s="201"/>
      <c r="GG78" s="201"/>
      <c r="GH78" s="201"/>
      <c r="GI78" s="201"/>
      <c r="GJ78" s="201"/>
      <c r="GK78" s="201"/>
      <c r="GL78" s="201"/>
      <c r="GM78" s="201"/>
      <c r="GN78" s="201"/>
      <c r="GO78" s="201"/>
      <c r="GP78" s="201"/>
      <c r="GQ78" s="201"/>
      <c r="GR78" s="201"/>
      <c r="GS78" s="201"/>
      <c r="GT78" s="201"/>
      <c r="GU78" s="201"/>
      <c r="GV78" s="201"/>
      <c r="GW78" s="201"/>
      <c r="GX78" s="201"/>
      <c r="GY78" s="201"/>
      <c r="GZ78" s="201"/>
      <c r="HA78" s="201"/>
      <c r="HB78" s="201"/>
      <c r="HC78" s="201"/>
      <c r="HD78" s="201"/>
      <c r="HE78" s="201"/>
      <c r="HF78" s="201"/>
      <c r="HG78" s="201"/>
      <c r="HH78" s="201"/>
      <c r="HI78" s="201"/>
      <c r="HJ78" s="201"/>
      <c r="HK78" s="201"/>
      <c r="HL78" s="201"/>
      <c r="HM78" s="201"/>
      <c r="HN78" s="201"/>
      <c r="HO78" s="201"/>
      <c r="HP78" s="201"/>
      <c r="HQ78" s="201"/>
      <c r="HR78" s="201"/>
      <c r="HS78" s="201"/>
      <c r="HT78" s="201"/>
      <c r="HU78" s="201"/>
      <c r="HV78" s="201"/>
      <c r="HW78" s="201"/>
      <c r="HX78" s="201"/>
      <c r="HY78" s="201"/>
      <c r="HZ78" s="201"/>
      <c r="IA78" s="201"/>
      <c r="IB78" s="201"/>
      <c r="IC78" s="201"/>
      <c r="ID78" s="201"/>
      <c r="IE78" s="201"/>
      <c r="IF78" s="201"/>
      <c r="IG78" s="201"/>
      <c r="IH78" s="201"/>
      <c r="II78" s="201"/>
      <c r="IJ78" s="201"/>
      <c r="IK78" s="201"/>
      <c r="IL78" s="201"/>
      <c r="IM78" s="201"/>
      <c r="IN78" s="201"/>
      <c r="IO78" s="201"/>
      <c r="IP78" s="201"/>
      <c r="IQ78" s="201"/>
      <c r="IR78" s="201"/>
      <c r="IS78" s="201"/>
      <c r="IT78" s="201"/>
      <c r="IU78" s="201"/>
      <c r="IV78" s="201"/>
      <c r="IW78" s="201"/>
      <c r="IX78" s="201"/>
      <c r="IY78" s="201"/>
      <c r="IZ78" s="201"/>
      <c r="JA78" s="201"/>
      <c r="JB78" s="201"/>
      <c r="JC78" s="201"/>
      <c r="JD78" s="201"/>
      <c r="JE78" s="201"/>
      <c r="JF78" s="201"/>
      <c r="JG78" s="201"/>
      <c r="JH78" s="201"/>
      <c r="JI78" s="201"/>
      <c r="JJ78" s="201"/>
      <c r="JK78" s="201"/>
      <c r="JL78" s="201"/>
      <c r="JM78" s="201"/>
      <c r="JN78" s="201"/>
      <c r="JO78" s="201"/>
      <c r="JP78" s="201"/>
      <c r="JQ78" s="201"/>
      <c r="JR78" s="201"/>
      <c r="JS78" s="201"/>
      <c r="JT78" s="201"/>
      <c r="JU78" s="201"/>
      <c r="JV78" s="201"/>
      <c r="JW78" s="201"/>
      <c r="JX78" s="201"/>
      <c r="JY78" s="201"/>
      <c r="JZ78" s="201"/>
      <c r="KA78" s="201"/>
      <c r="KB78" s="201"/>
      <c r="KC78" s="201"/>
      <c r="KD78" s="201"/>
      <c r="KE78" s="201"/>
      <c r="KF78" s="201"/>
      <c r="KG78" s="201"/>
      <c r="KH78" s="201"/>
      <c r="KI78" s="201"/>
      <c r="KJ78" s="201"/>
      <c r="KK78" s="201"/>
      <c r="KL78" s="201"/>
      <c r="KM78" s="201"/>
      <c r="KN78" s="201"/>
      <c r="KO78" s="201"/>
      <c r="KP78" s="201"/>
    </row>
    <row r="79" spans="1:302" s="98" customFormat="1" ht="27.75" hidden="1" customHeight="1" thickBot="1">
      <c r="A79" s="201"/>
      <c r="B79" s="459"/>
      <c r="C79" s="542"/>
      <c r="D79" s="543"/>
      <c r="E79" s="544" t="s">
        <v>163</v>
      </c>
      <c r="F79" s="545"/>
      <c r="G79" s="459"/>
      <c r="H79" s="459"/>
      <c r="I79" s="459"/>
      <c r="J79" s="459"/>
      <c r="K79" s="459"/>
      <c r="L79" s="546"/>
      <c r="M79" s="547"/>
      <c r="N79" s="547"/>
      <c r="O79" s="548" t="str">
        <f t="shared" si="50"/>
        <v/>
      </c>
      <c r="P79" s="548" t="str">
        <f t="shared" si="65"/>
        <v/>
      </c>
      <c r="Q79" s="548" t="str">
        <f t="shared" si="51"/>
        <v/>
      </c>
      <c r="R79" s="548" t="str">
        <f t="shared" si="52"/>
        <v/>
      </c>
      <c r="S79" s="548" t="str">
        <f t="shared" si="66"/>
        <v/>
      </c>
      <c r="T79" s="548" t="str">
        <f t="shared" si="67"/>
        <v/>
      </c>
      <c r="U79" s="548" t="str">
        <f t="shared" si="53"/>
        <v/>
      </c>
      <c r="V79" s="548" t="str">
        <f t="shared" si="54"/>
        <v/>
      </c>
      <c r="W79" s="548" t="str">
        <f t="shared" si="68"/>
        <v/>
      </c>
      <c r="X79" s="548" t="str">
        <f t="shared" si="69"/>
        <v/>
      </c>
      <c r="Y79" s="548" t="str">
        <f t="shared" si="55"/>
        <v/>
      </c>
      <c r="Z79" s="548" t="str">
        <f t="shared" si="56"/>
        <v/>
      </c>
      <c r="AA79" s="548" t="str">
        <f t="shared" si="70"/>
        <v/>
      </c>
      <c r="AB79" s="548" t="str">
        <f t="shared" si="71"/>
        <v/>
      </c>
      <c r="AC79" s="548" t="str">
        <f t="shared" si="57"/>
        <v/>
      </c>
      <c r="AD79" s="548" t="str">
        <f t="shared" si="58"/>
        <v/>
      </c>
      <c r="AE79" s="549"/>
      <c r="AF79" s="454"/>
      <c r="AG79" s="550" t="s">
        <v>542</v>
      </c>
      <c r="AH79" s="551" t="str">
        <f t="shared" si="35"/>
        <v/>
      </c>
      <c r="AI79" s="551" t="str">
        <f t="shared" si="36"/>
        <v/>
      </c>
      <c r="AJ79" s="551" t="str">
        <f t="shared" si="37"/>
        <v/>
      </c>
      <c r="AK79" s="553" t="str">
        <f t="shared" si="38"/>
        <v/>
      </c>
      <c r="AL79" s="460"/>
      <c r="AM79" s="441" t="str">
        <f t="shared" si="31"/>
        <v/>
      </c>
      <c r="AN79" s="441" t="str">
        <f t="shared" si="32"/>
        <v/>
      </c>
      <c r="AO79" s="552"/>
      <c r="AP79" s="552"/>
      <c r="AQ79" s="201"/>
      <c r="AR79" s="428"/>
      <c r="AS79" s="805">
        <f t="shared" si="59"/>
        <v>0</v>
      </c>
      <c r="AT79" s="452">
        <f t="shared" si="60"/>
        <v>0</v>
      </c>
      <c r="AU79" s="754" t="s">
        <v>341</v>
      </c>
      <c r="AV79" s="453">
        <f t="shared" si="61"/>
        <v>0</v>
      </c>
      <c r="AW79" s="454"/>
      <c r="AX79" s="455">
        <f t="shared" si="62"/>
        <v>0</v>
      </c>
      <c r="AY79" s="456">
        <f t="shared" si="63"/>
        <v>0</v>
      </c>
      <c r="AZ79" s="457">
        <f t="shared" si="64"/>
        <v>0</v>
      </c>
      <c r="BA79" s="458"/>
      <c r="BB79" s="455">
        <f t="shared" si="72"/>
        <v>0</v>
      </c>
      <c r="BC79" s="459"/>
      <c r="BD79" s="460"/>
      <c r="BE79" s="460"/>
      <c r="BF79" s="460"/>
      <c r="BG79" s="460"/>
      <c r="BH79" s="460"/>
      <c r="BI79" s="428"/>
      <c r="BJ79" s="201"/>
      <c r="BK79" s="201"/>
      <c r="BL79" s="201"/>
      <c r="BM79" s="201"/>
      <c r="BN79" s="201"/>
      <c r="BO79" s="201"/>
      <c r="BP79" s="201"/>
      <c r="BQ79" s="201"/>
      <c r="BR79" s="201"/>
      <c r="BS79" s="201"/>
      <c r="BT79" s="201"/>
      <c r="BU79" s="201"/>
      <c r="BV79" s="201"/>
      <c r="BW79" s="201"/>
      <c r="BX79" s="201"/>
      <c r="BY79" s="234"/>
      <c r="BZ79" s="234"/>
      <c r="CA79" s="201"/>
      <c r="CB79" s="201"/>
      <c r="CC79" s="201"/>
      <c r="CD79" s="234"/>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c r="EX79" s="201"/>
      <c r="EY79" s="201"/>
      <c r="EZ79" s="201"/>
      <c r="FA79" s="201"/>
      <c r="FB79" s="201"/>
      <c r="FC79" s="201"/>
      <c r="FD79" s="201"/>
      <c r="FE79" s="201"/>
      <c r="FF79" s="201"/>
      <c r="FG79" s="201"/>
      <c r="FH79" s="201"/>
      <c r="FI79" s="201"/>
      <c r="FJ79" s="201"/>
      <c r="FK79" s="201"/>
      <c r="FL79" s="201"/>
      <c r="FM79" s="201"/>
      <c r="FN79" s="201"/>
      <c r="FO79" s="201"/>
      <c r="FP79" s="201"/>
      <c r="FQ79" s="201"/>
      <c r="FR79" s="201"/>
      <c r="FS79" s="201"/>
      <c r="FT79" s="201"/>
      <c r="FU79" s="201"/>
      <c r="FV79" s="201"/>
      <c r="FW79" s="201"/>
      <c r="FX79" s="201"/>
      <c r="FY79" s="201"/>
      <c r="FZ79" s="201"/>
      <c r="GA79" s="201"/>
      <c r="GB79" s="201"/>
      <c r="GC79" s="201"/>
      <c r="GD79" s="201"/>
      <c r="GE79" s="201"/>
      <c r="GF79" s="201"/>
      <c r="GG79" s="201"/>
      <c r="GH79" s="201"/>
      <c r="GI79" s="201"/>
      <c r="GJ79" s="201"/>
      <c r="GK79" s="201"/>
      <c r="GL79" s="201"/>
      <c r="GM79" s="201"/>
      <c r="GN79" s="201"/>
      <c r="GO79" s="201"/>
      <c r="GP79" s="201"/>
      <c r="GQ79" s="201"/>
      <c r="GR79" s="201"/>
      <c r="GS79" s="201"/>
      <c r="GT79" s="201"/>
      <c r="GU79" s="201"/>
      <c r="GV79" s="201"/>
      <c r="GW79" s="201"/>
      <c r="GX79" s="201"/>
      <c r="GY79" s="201"/>
      <c r="GZ79" s="201"/>
      <c r="HA79" s="201"/>
      <c r="HB79" s="201"/>
      <c r="HC79" s="201"/>
      <c r="HD79" s="201"/>
      <c r="HE79" s="201"/>
      <c r="HF79" s="201"/>
      <c r="HG79" s="201"/>
      <c r="HH79" s="201"/>
      <c r="HI79" s="201"/>
      <c r="HJ79" s="201"/>
      <c r="HK79" s="201"/>
      <c r="HL79" s="201"/>
      <c r="HM79" s="201"/>
      <c r="HN79" s="201"/>
      <c r="HO79" s="201"/>
      <c r="HP79" s="201"/>
      <c r="HQ79" s="201"/>
      <c r="HR79" s="201"/>
      <c r="HS79" s="201"/>
      <c r="HT79" s="201"/>
      <c r="HU79" s="201"/>
      <c r="HV79" s="201"/>
      <c r="HW79" s="201"/>
      <c r="HX79" s="201"/>
      <c r="HY79" s="201"/>
      <c r="HZ79" s="201"/>
      <c r="IA79" s="201"/>
      <c r="IB79" s="201"/>
      <c r="IC79" s="201"/>
      <c r="ID79" s="201"/>
      <c r="IE79" s="201"/>
      <c r="IF79" s="201"/>
      <c r="IG79" s="201"/>
      <c r="IH79" s="201"/>
      <c r="II79" s="201"/>
      <c r="IJ79" s="201"/>
      <c r="IK79" s="201"/>
      <c r="IL79" s="201"/>
      <c r="IM79" s="201"/>
      <c r="IN79" s="201"/>
      <c r="IO79" s="201"/>
      <c r="IP79" s="201"/>
      <c r="IQ79" s="201"/>
      <c r="IR79" s="201"/>
      <c r="IS79" s="201"/>
      <c r="IT79" s="201"/>
      <c r="IU79" s="201"/>
      <c r="IV79" s="201"/>
      <c r="IW79" s="201"/>
      <c r="IX79" s="201"/>
      <c r="IY79" s="201"/>
      <c r="IZ79" s="201"/>
      <c r="JA79" s="201"/>
      <c r="JB79" s="201"/>
      <c r="JC79" s="201"/>
      <c r="JD79" s="201"/>
      <c r="JE79" s="201"/>
      <c r="JF79" s="201"/>
      <c r="JG79" s="201"/>
      <c r="JH79" s="201"/>
      <c r="JI79" s="201"/>
      <c r="JJ79" s="201"/>
      <c r="JK79" s="201"/>
      <c r="JL79" s="201"/>
      <c r="JM79" s="201"/>
      <c r="JN79" s="201"/>
      <c r="JO79" s="201"/>
      <c r="JP79" s="201"/>
      <c r="JQ79" s="201"/>
      <c r="JR79" s="201"/>
      <c r="JS79" s="201"/>
      <c r="JT79" s="201"/>
      <c r="JU79" s="201"/>
      <c r="JV79" s="201"/>
      <c r="JW79" s="201"/>
      <c r="JX79" s="201"/>
      <c r="JY79" s="201"/>
      <c r="JZ79" s="201"/>
      <c r="KA79" s="201"/>
      <c r="KB79" s="201"/>
      <c r="KC79" s="201"/>
      <c r="KD79" s="201"/>
      <c r="KE79" s="201"/>
      <c r="KF79" s="201"/>
      <c r="KG79" s="201"/>
      <c r="KH79" s="201"/>
      <c r="KI79" s="201"/>
      <c r="KJ79" s="201"/>
      <c r="KK79" s="201"/>
      <c r="KL79" s="201"/>
      <c r="KM79" s="201"/>
      <c r="KN79" s="201"/>
      <c r="KO79" s="201"/>
      <c r="KP79" s="201"/>
    </row>
    <row r="80" spans="1:302" s="98" customFormat="1" ht="27.75" hidden="1" customHeight="1" thickBot="1">
      <c r="A80" s="201"/>
      <c r="B80" s="459"/>
      <c r="C80" s="542"/>
      <c r="D80" s="543"/>
      <c r="E80" s="544" t="s">
        <v>163</v>
      </c>
      <c r="F80" s="545"/>
      <c r="G80" s="459"/>
      <c r="H80" s="459"/>
      <c r="I80" s="459"/>
      <c r="J80" s="459"/>
      <c r="K80" s="459"/>
      <c r="L80" s="546"/>
      <c r="M80" s="547"/>
      <c r="N80" s="547"/>
      <c r="O80" s="548" t="str">
        <f t="shared" si="50"/>
        <v/>
      </c>
      <c r="P80" s="548" t="str">
        <f t="shared" si="65"/>
        <v/>
      </c>
      <c r="Q80" s="548" t="str">
        <f t="shared" si="51"/>
        <v/>
      </c>
      <c r="R80" s="548" t="str">
        <f t="shared" si="52"/>
        <v/>
      </c>
      <c r="S80" s="548" t="str">
        <f t="shared" si="66"/>
        <v/>
      </c>
      <c r="T80" s="548" t="str">
        <f t="shared" si="67"/>
        <v/>
      </c>
      <c r="U80" s="548" t="str">
        <f t="shared" si="53"/>
        <v/>
      </c>
      <c r="V80" s="548" t="str">
        <f t="shared" si="54"/>
        <v/>
      </c>
      <c r="W80" s="548" t="str">
        <f t="shared" si="68"/>
        <v/>
      </c>
      <c r="X80" s="548" t="str">
        <f t="shared" si="69"/>
        <v/>
      </c>
      <c r="Y80" s="548" t="str">
        <f t="shared" si="55"/>
        <v/>
      </c>
      <c r="Z80" s="548" t="str">
        <f t="shared" si="56"/>
        <v/>
      </c>
      <c r="AA80" s="548" t="str">
        <f t="shared" si="70"/>
        <v/>
      </c>
      <c r="AB80" s="548" t="str">
        <f t="shared" si="71"/>
        <v/>
      </c>
      <c r="AC80" s="548" t="str">
        <f t="shared" si="57"/>
        <v/>
      </c>
      <c r="AD80" s="548" t="str">
        <f t="shared" si="58"/>
        <v/>
      </c>
      <c r="AE80" s="549"/>
      <c r="AF80" s="454"/>
      <c r="AG80" s="550" t="s">
        <v>542</v>
      </c>
      <c r="AH80" s="551" t="str">
        <f t="shared" si="35"/>
        <v/>
      </c>
      <c r="AI80" s="551" t="str">
        <f t="shared" si="36"/>
        <v/>
      </c>
      <c r="AJ80" s="551" t="str">
        <f t="shared" si="37"/>
        <v/>
      </c>
      <c r="AK80" s="553" t="str">
        <f t="shared" si="38"/>
        <v/>
      </c>
      <c r="AL80" s="460"/>
      <c r="AM80" s="441" t="str">
        <f t="shared" si="31"/>
        <v/>
      </c>
      <c r="AN80" s="441" t="str">
        <f t="shared" si="32"/>
        <v/>
      </c>
      <c r="AO80" s="552"/>
      <c r="AP80" s="552"/>
      <c r="AQ80" s="201"/>
      <c r="AR80" s="428"/>
      <c r="AS80" s="805">
        <f t="shared" si="59"/>
        <v>0</v>
      </c>
      <c r="AT80" s="452">
        <f t="shared" si="60"/>
        <v>0</v>
      </c>
      <c r="AU80" s="754" t="s">
        <v>341</v>
      </c>
      <c r="AV80" s="453">
        <f t="shared" si="61"/>
        <v>0</v>
      </c>
      <c r="AW80" s="454"/>
      <c r="AX80" s="455">
        <f t="shared" si="62"/>
        <v>0</v>
      </c>
      <c r="AY80" s="456">
        <f t="shared" si="63"/>
        <v>0</v>
      </c>
      <c r="AZ80" s="457">
        <f t="shared" si="64"/>
        <v>0</v>
      </c>
      <c r="BA80" s="458"/>
      <c r="BB80" s="455">
        <f t="shared" si="72"/>
        <v>0</v>
      </c>
      <c r="BC80" s="459"/>
      <c r="BD80" s="460"/>
      <c r="BE80" s="460"/>
      <c r="BF80" s="460"/>
      <c r="BG80" s="460"/>
      <c r="BH80" s="460"/>
      <c r="BI80" s="428"/>
      <c r="BJ80" s="201"/>
      <c r="BK80" s="201"/>
      <c r="BL80" s="201"/>
      <c r="BM80" s="201"/>
      <c r="BN80" s="201"/>
      <c r="BO80" s="201"/>
      <c r="BP80" s="201"/>
      <c r="BQ80" s="201"/>
      <c r="BR80" s="201"/>
      <c r="BS80" s="201"/>
      <c r="BT80" s="201"/>
      <c r="BU80" s="201"/>
      <c r="BV80" s="201"/>
      <c r="BW80" s="201"/>
      <c r="BX80" s="201"/>
      <c r="BY80" s="234"/>
      <c r="BZ80" s="234"/>
      <c r="CA80" s="201"/>
      <c r="CB80" s="201"/>
      <c r="CC80" s="201"/>
      <c r="CD80" s="234"/>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1"/>
      <c r="FL80" s="201"/>
      <c r="FM80" s="201"/>
      <c r="FN80" s="201"/>
      <c r="FO80" s="201"/>
      <c r="FP80" s="201"/>
      <c r="FQ80" s="201"/>
      <c r="FR80" s="201"/>
      <c r="FS80" s="201"/>
      <c r="FT80" s="201"/>
      <c r="FU80" s="201"/>
      <c r="FV80" s="201"/>
      <c r="FW80" s="201"/>
      <c r="FX80" s="201"/>
      <c r="FY80" s="201"/>
      <c r="FZ80" s="201"/>
      <c r="GA80" s="201"/>
      <c r="GB80" s="201"/>
      <c r="GC80" s="201"/>
      <c r="GD80" s="201"/>
      <c r="GE80" s="201"/>
      <c r="GF80" s="201"/>
      <c r="GG80" s="201"/>
      <c r="GH80" s="201"/>
      <c r="GI80" s="201"/>
      <c r="GJ80" s="201"/>
      <c r="GK80" s="201"/>
      <c r="GL80" s="201"/>
      <c r="GM80" s="201"/>
      <c r="GN80" s="201"/>
      <c r="GO80" s="201"/>
      <c r="GP80" s="201"/>
      <c r="GQ80" s="201"/>
      <c r="GR80" s="201"/>
      <c r="GS80" s="201"/>
      <c r="GT80" s="201"/>
      <c r="GU80" s="201"/>
      <c r="GV80" s="201"/>
      <c r="GW80" s="201"/>
      <c r="GX80" s="201"/>
      <c r="GY80" s="201"/>
      <c r="GZ80" s="201"/>
      <c r="HA80" s="201"/>
      <c r="HB80" s="201"/>
      <c r="HC80" s="201"/>
      <c r="HD80" s="201"/>
      <c r="HE80" s="201"/>
      <c r="HF80" s="201"/>
      <c r="HG80" s="201"/>
      <c r="HH80" s="201"/>
      <c r="HI80" s="201"/>
      <c r="HJ80" s="201"/>
      <c r="HK80" s="201"/>
      <c r="HL80" s="201"/>
      <c r="HM80" s="201"/>
      <c r="HN80" s="201"/>
      <c r="HO80" s="201"/>
      <c r="HP80" s="201"/>
      <c r="HQ80" s="201"/>
      <c r="HR80" s="201"/>
      <c r="HS80" s="201"/>
      <c r="HT80" s="201"/>
      <c r="HU80" s="201"/>
      <c r="HV80" s="201"/>
      <c r="HW80" s="201"/>
      <c r="HX80" s="201"/>
      <c r="HY80" s="201"/>
      <c r="HZ80" s="201"/>
      <c r="IA80" s="201"/>
      <c r="IB80" s="201"/>
      <c r="IC80" s="201"/>
      <c r="ID80" s="201"/>
      <c r="IE80" s="201"/>
      <c r="IF80" s="201"/>
      <c r="IG80" s="201"/>
      <c r="IH80" s="201"/>
      <c r="II80" s="201"/>
      <c r="IJ80" s="201"/>
      <c r="IK80" s="201"/>
      <c r="IL80" s="201"/>
      <c r="IM80" s="201"/>
      <c r="IN80" s="201"/>
      <c r="IO80" s="201"/>
      <c r="IP80" s="201"/>
      <c r="IQ80" s="201"/>
      <c r="IR80" s="201"/>
      <c r="IS80" s="201"/>
      <c r="IT80" s="201"/>
      <c r="IU80" s="201"/>
      <c r="IV80" s="201"/>
      <c r="IW80" s="201"/>
      <c r="IX80" s="201"/>
      <c r="IY80" s="201"/>
      <c r="IZ80" s="201"/>
      <c r="JA80" s="201"/>
      <c r="JB80" s="201"/>
      <c r="JC80" s="201"/>
      <c r="JD80" s="201"/>
      <c r="JE80" s="201"/>
      <c r="JF80" s="201"/>
      <c r="JG80" s="201"/>
      <c r="JH80" s="201"/>
      <c r="JI80" s="201"/>
      <c r="JJ80" s="201"/>
      <c r="JK80" s="201"/>
      <c r="JL80" s="201"/>
      <c r="JM80" s="201"/>
      <c r="JN80" s="201"/>
      <c r="JO80" s="201"/>
      <c r="JP80" s="201"/>
      <c r="JQ80" s="201"/>
      <c r="JR80" s="201"/>
      <c r="JS80" s="201"/>
      <c r="JT80" s="201"/>
      <c r="JU80" s="201"/>
      <c r="JV80" s="201"/>
      <c r="JW80" s="201"/>
      <c r="JX80" s="201"/>
      <c r="JY80" s="201"/>
      <c r="JZ80" s="201"/>
      <c r="KA80" s="201"/>
      <c r="KB80" s="201"/>
      <c r="KC80" s="201"/>
      <c r="KD80" s="201"/>
      <c r="KE80" s="201"/>
      <c r="KF80" s="201"/>
      <c r="KG80" s="201"/>
      <c r="KH80" s="201"/>
      <c r="KI80" s="201"/>
      <c r="KJ80" s="201"/>
      <c r="KK80" s="201"/>
      <c r="KL80" s="201"/>
      <c r="KM80" s="201"/>
      <c r="KN80" s="201"/>
      <c r="KO80" s="201"/>
      <c r="KP80" s="201"/>
    </row>
    <row r="81" spans="1:302" s="98" customFormat="1" ht="27.75" hidden="1" customHeight="1" thickBot="1">
      <c r="A81" s="201"/>
      <c r="B81" s="459"/>
      <c r="C81" s="542"/>
      <c r="D81" s="543"/>
      <c r="E81" s="544" t="s">
        <v>163</v>
      </c>
      <c r="F81" s="545"/>
      <c r="G81" s="459"/>
      <c r="H81" s="459"/>
      <c r="I81" s="459"/>
      <c r="J81" s="459"/>
      <c r="K81" s="459"/>
      <c r="L81" s="546"/>
      <c r="M81" s="547"/>
      <c r="N81" s="547"/>
      <c r="O81" s="548" t="str">
        <f t="shared" si="50"/>
        <v/>
      </c>
      <c r="P81" s="548" t="str">
        <f t="shared" si="65"/>
        <v/>
      </c>
      <c r="Q81" s="548" t="str">
        <f t="shared" si="51"/>
        <v/>
      </c>
      <c r="R81" s="548" t="str">
        <f t="shared" si="52"/>
        <v/>
      </c>
      <c r="S81" s="548" t="str">
        <f t="shared" si="66"/>
        <v/>
      </c>
      <c r="T81" s="548" t="str">
        <f t="shared" si="67"/>
        <v/>
      </c>
      <c r="U81" s="548" t="str">
        <f t="shared" si="53"/>
        <v/>
      </c>
      <c r="V81" s="548" t="str">
        <f t="shared" si="54"/>
        <v/>
      </c>
      <c r="W81" s="548" t="str">
        <f t="shared" si="68"/>
        <v/>
      </c>
      <c r="X81" s="548" t="str">
        <f t="shared" si="69"/>
        <v/>
      </c>
      <c r="Y81" s="548" t="str">
        <f t="shared" si="55"/>
        <v/>
      </c>
      <c r="Z81" s="548" t="str">
        <f t="shared" si="56"/>
        <v/>
      </c>
      <c r="AA81" s="548" t="str">
        <f t="shared" si="70"/>
        <v/>
      </c>
      <c r="AB81" s="548" t="str">
        <f t="shared" si="71"/>
        <v/>
      </c>
      <c r="AC81" s="548" t="str">
        <f t="shared" si="57"/>
        <v/>
      </c>
      <c r="AD81" s="548" t="str">
        <f t="shared" si="58"/>
        <v/>
      </c>
      <c r="AE81" s="549"/>
      <c r="AF81" s="454"/>
      <c r="AG81" s="550" t="s">
        <v>542</v>
      </c>
      <c r="AH81" s="551" t="str">
        <f t="shared" si="35"/>
        <v/>
      </c>
      <c r="AI81" s="551" t="str">
        <f t="shared" si="36"/>
        <v/>
      </c>
      <c r="AJ81" s="551" t="str">
        <f t="shared" si="37"/>
        <v/>
      </c>
      <c r="AK81" s="553" t="str">
        <f t="shared" si="38"/>
        <v/>
      </c>
      <c r="AL81" s="460"/>
      <c r="AM81" s="441" t="str">
        <f t="shared" si="31"/>
        <v/>
      </c>
      <c r="AN81" s="441" t="str">
        <f t="shared" si="32"/>
        <v/>
      </c>
      <c r="AO81" s="552"/>
      <c r="AP81" s="552"/>
      <c r="AQ81" s="201"/>
      <c r="AR81" s="428"/>
      <c r="AS81" s="805">
        <f t="shared" si="59"/>
        <v>0</v>
      </c>
      <c r="AT81" s="452">
        <f t="shared" si="60"/>
        <v>0</v>
      </c>
      <c r="AU81" s="754" t="s">
        <v>341</v>
      </c>
      <c r="AV81" s="453">
        <f t="shared" si="61"/>
        <v>0</v>
      </c>
      <c r="AW81" s="454"/>
      <c r="AX81" s="455">
        <f t="shared" si="62"/>
        <v>0</v>
      </c>
      <c r="AY81" s="456">
        <f t="shared" si="63"/>
        <v>0</v>
      </c>
      <c r="AZ81" s="457">
        <f t="shared" si="64"/>
        <v>0</v>
      </c>
      <c r="BA81" s="458"/>
      <c r="BB81" s="455">
        <f t="shared" si="72"/>
        <v>0</v>
      </c>
      <c r="BC81" s="459"/>
      <c r="BD81" s="460"/>
      <c r="BE81" s="460"/>
      <c r="BF81" s="460"/>
      <c r="BG81" s="460"/>
      <c r="BH81" s="460"/>
      <c r="BI81" s="428"/>
      <c r="BJ81" s="201"/>
      <c r="BK81" s="201"/>
      <c r="BL81" s="201"/>
      <c r="BM81" s="201"/>
      <c r="BN81" s="201"/>
      <c r="BO81" s="201"/>
      <c r="BP81" s="201"/>
      <c r="BQ81" s="201"/>
      <c r="BR81" s="201"/>
      <c r="BS81" s="201"/>
      <c r="BT81" s="201"/>
      <c r="BU81" s="201"/>
      <c r="BV81" s="201"/>
      <c r="BW81" s="201"/>
      <c r="BX81" s="201"/>
      <c r="BY81" s="234"/>
      <c r="BZ81" s="234"/>
      <c r="CA81" s="201"/>
      <c r="CB81" s="201"/>
      <c r="CC81" s="201"/>
      <c r="CD81" s="234"/>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c r="EX81" s="201"/>
      <c r="EY81" s="201"/>
      <c r="EZ81" s="201"/>
      <c r="FA81" s="201"/>
      <c r="FB81" s="201"/>
      <c r="FC81" s="201"/>
      <c r="FD81" s="201"/>
      <c r="FE81" s="201"/>
      <c r="FF81" s="201"/>
      <c r="FG81" s="201"/>
      <c r="FH81" s="201"/>
      <c r="FI81" s="201"/>
      <c r="FJ81" s="201"/>
      <c r="FK81" s="201"/>
      <c r="FL81" s="201"/>
      <c r="FM81" s="201"/>
      <c r="FN81" s="201"/>
      <c r="FO81" s="201"/>
      <c r="FP81" s="201"/>
      <c r="FQ81" s="201"/>
      <c r="FR81" s="201"/>
      <c r="FS81" s="201"/>
      <c r="FT81" s="201"/>
      <c r="FU81" s="201"/>
      <c r="FV81" s="201"/>
      <c r="FW81" s="201"/>
      <c r="FX81" s="201"/>
      <c r="FY81" s="201"/>
      <c r="FZ81" s="201"/>
      <c r="GA81" s="201"/>
      <c r="GB81" s="201"/>
      <c r="GC81" s="201"/>
      <c r="GD81" s="201"/>
      <c r="GE81" s="201"/>
      <c r="GF81" s="201"/>
      <c r="GG81" s="201"/>
      <c r="GH81" s="201"/>
      <c r="GI81" s="201"/>
      <c r="GJ81" s="201"/>
      <c r="GK81" s="201"/>
      <c r="GL81" s="201"/>
      <c r="GM81" s="201"/>
      <c r="GN81" s="201"/>
      <c r="GO81" s="201"/>
      <c r="GP81" s="201"/>
      <c r="GQ81" s="201"/>
      <c r="GR81" s="201"/>
      <c r="GS81" s="201"/>
      <c r="GT81" s="201"/>
      <c r="GU81" s="201"/>
      <c r="GV81" s="201"/>
      <c r="GW81" s="201"/>
      <c r="GX81" s="201"/>
      <c r="GY81" s="201"/>
      <c r="GZ81" s="201"/>
      <c r="HA81" s="201"/>
      <c r="HB81" s="201"/>
      <c r="HC81" s="201"/>
      <c r="HD81" s="201"/>
      <c r="HE81" s="201"/>
      <c r="HF81" s="201"/>
      <c r="HG81" s="201"/>
      <c r="HH81" s="201"/>
      <c r="HI81" s="201"/>
      <c r="HJ81" s="201"/>
      <c r="HK81" s="201"/>
      <c r="HL81" s="201"/>
      <c r="HM81" s="201"/>
      <c r="HN81" s="201"/>
      <c r="HO81" s="201"/>
      <c r="HP81" s="201"/>
      <c r="HQ81" s="201"/>
      <c r="HR81" s="201"/>
      <c r="HS81" s="201"/>
      <c r="HT81" s="201"/>
      <c r="HU81" s="201"/>
      <c r="HV81" s="201"/>
      <c r="HW81" s="201"/>
      <c r="HX81" s="201"/>
      <c r="HY81" s="201"/>
      <c r="HZ81" s="201"/>
      <c r="IA81" s="201"/>
      <c r="IB81" s="201"/>
      <c r="IC81" s="201"/>
      <c r="ID81" s="201"/>
      <c r="IE81" s="201"/>
      <c r="IF81" s="201"/>
      <c r="IG81" s="201"/>
      <c r="IH81" s="201"/>
      <c r="II81" s="201"/>
      <c r="IJ81" s="201"/>
      <c r="IK81" s="201"/>
      <c r="IL81" s="201"/>
      <c r="IM81" s="201"/>
      <c r="IN81" s="201"/>
      <c r="IO81" s="201"/>
      <c r="IP81" s="201"/>
      <c r="IQ81" s="201"/>
      <c r="IR81" s="201"/>
      <c r="IS81" s="201"/>
      <c r="IT81" s="201"/>
      <c r="IU81" s="201"/>
      <c r="IV81" s="201"/>
      <c r="IW81" s="201"/>
      <c r="IX81" s="201"/>
      <c r="IY81" s="201"/>
      <c r="IZ81" s="201"/>
      <c r="JA81" s="201"/>
      <c r="JB81" s="201"/>
      <c r="JC81" s="201"/>
      <c r="JD81" s="201"/>
      <c r="JE81" s="201"/>
      <c r="JF81" s="201"/>
      <c r="JG81" s="201"/>
      <c r="JH81" s="201"/>
      <c r="JI81" s="201"/>
      <c r="JJ81" s="201"/>
      <c r="JK81" s="201"/>
      <c r="JL81" s="201"/>
      <c r="JM81" s="201"/>
      <c r="JN81" s="201"/>
      <c r="JO81" s="201"/>
      <c r="JP81" s="201"/>
      <c r="JQ81" s="201"/>
      <c r="JR81" s="201"/>
      <c r="JS81" s="201"/>
      <c r="JT81" s="201"/>
      <c r="JU81" s="201"/>
      <c r="JV81" s="201"/>
      <c r="JW81" s="201"/>
      <c r="JX81" s="201"/>
      <c r="JY81" s="201"/>
      <c r="JZ81" s="201"/>
      <c r="KA81" s="201"/>
      <c r="KB81" s="201"/>
      <c r="KC81" s="201"/>
      <c r="KD81" s="201"/>
      <c r="KE81" s="201"/>
      <c r="KF81" s="201"/>
      <c r="KG81" s="201"/>
      <c r="KH81" s="201"/>
      <c r="KI81" s="201"/>
      <c r="KJ81" s="201"/>
      <c r="KK81" s="201"/>
      <c r="KL81" s="201"/>
      <c r="KM81" s="201"/>
      <c r="KN81" s="201"/>
      <c r="KO81" s="201"/>
      <c r="KP81" s="201"/>
    </row>
    <row r="82" spans="1:302" s="98" customFormat="1" ht="27.75" hidden="1" customHeight="1" thickBot="1">
      <c r="A82" s="201"/>
      <c r="B82" s="459"/>
      <c r="C82" s="542"/>
      <c r="D82" s="543"/>
      <c r="E82" s="544" t="s">
        <v>163</v>
      </c>
      <c r="F82" s="545"/>
      <c r="G82" s="459"/>
      <c r="H82" s="459"/>
      <c r="I82" s="459"/>
      <c r="J82" s="459"/>
      <c r="K82" s="459"/>
      <c r="L82" s="546"/>
      <c r="M82" s="547"/>
      <c r="N82" s="547"/>
      <c r="O82" s="548" t="str">
        <f t="shared" si="50"/>
        <v/>
      </c>
      <c r="P82" s="548" t="str">
        <f t="shared" si="65"/>
        <v/>
      </c>
      <c r="Q82" s="548" t="str">
        <f t="shared" si="51"/>
        <v/>
      </c>
      <c r="R82" s="548" t="str">
        <f t="shared" si="52"/>
        <v/>
      </c>
      <c r="S82" s="548" t="str">
        <f t="shared" si="66"/>
        <v/>
      </c>
      <c r="T82" s="548" t="str">
        <f t="shared" si="67"/>
        <v/>
      </c>
      <c r="U82" s="548" t="str">
        <f t="shared" si="53"/>
        <v/>
      </c>
      <c r="V82" s="548" t="str">
        <f t="shared" si="54"/>
        <v/>
      </c>
      <c r="W82" s="548" t="str">
        <f t="shared" si="68"/>
        <v/>
      </c>
      <c r="X82" s="548" t="str">
        <f t="shared" si="69"/>
        <v/>
      </c>
      <c r="Y82" s="548" t="str">
        <f t="shared" si="55"/>
        <v/>
      </c>
      <c r="Z82" s="548" t="str">
        <f t="shared" si="56"/>
        <v/>
      </c>
      <c r="AA82" s="548" t="str">
        <f t="shared" si="70"/>
        <v/>
      </c>
      <c r="AB82" s="548" t="str">
        <f t="shared" si="71"/>
        <v/>
      </c>
      <c r="AC82" s="548" t="str">
        <f t="shared" si="57"/>
        <v/>
      </c>
      <c r="AD82" s="548" t="str">
        <f t="shared" si="58"/>
        <v/>
      </c>
      <c r="AE82" s="549"/>
      <c r="AF82" s="454"/>
      <c r="AG82" s="550" t="s">
        <v>542</v>
      </c>
      <c r="AH82" s="551" t="str">
        <f t="shared" si="35"/>
        <v/>
      </c>
      <c r="AI82" s="551" t="str">
        <f t="shared" si="36"/>
        <v/>
      </c>
      <c r="AJ82" s="551" t="str">
        <f t="shared" si="37"/>
        <v/>
      </c>
      <c r="AK82" s="553" t="str">
        <f t="shared" si="38"/>
        <v/>
      </c>
      <c r="AL82" s="460"/>
      <c r="AM82" s="441" t="str">
        <f t="shared" si="31"/>
        <v/>
      </c>
      <c r="AN82" s="441" t="str">
        <f t="shared" si="32"/>
        <v/>
      </c>
      <c r="AO82" s="552"/>
      <c r="AP82" s="552"/>
      <c r="AQ82" s="201"/>
      <c r="AR82" s="428"/>
      <c r="AS82" s="805">
        <f t="shared" si="59"/>
        <v>0</v>
      </c>
      <c r="AT82" s="452">
        <f t="shared" si="60"/>
        <v>0</v>
      </c>
      <c r="AU82" s="754" t="s">
        <v>341</v>
      </c>
      <c r="AV82" s="453">
        <f t="shared" si="61"/>
        <v>0</v>
      </c>
      <c r="AW82" s="454"/>
      <c r="AX82" s="455">
        <f t="shared" si="62"/>
        <v>0</v>
      </c>
      <c r="AY82" s="456">
        <f t="shared" si="63"/>
        <v>0</v>
      </c>
      <c r="AZ82" s="457">
        <f t="shared" si="64"/>
        <v>0</v>
      </c>
      <c r="BA82" s="458"/>
      <c r="BB82" s="455">
        <f t="shared" si="72"/>
        <v>0</v>
      </c>
      <c r="BC82" s="459"/>
      <c r="BD82" s="460"/>
      <c r="BE82" s="460"/>
      <c r="BF82" s="460"/>
      <c r="BG82" s="460"/>
      <c r="BH82" s="460"/>
      <c r="BI82" s="428"/>
      <c r="BJ82" s="201"/>
      <c r="BK82" s="201"/>
      <c r="BL82" s="201"/>
      <c r="BM82" s="201"/>
      <c r="BN82" s="201"/>
      <c r="BO82" s="201"/>
      <c r="BP82" s="201"/>
      <c r="BQ82" s="201"/>
      <c r="BR82" s="201"/>
      <c r="BS82" s="201"/>
      <c r="BT82" s="201"/>
      <c r="BU82" s="201"/>
      <c r="BV82" s="201"/>
      <c r="BW82" s="201"/>
      <c r="BX82" s="201"/>
      <c r="BY82" s="234"/>
      <c r="BZ82" s="234"/>
      <c r="CA82" s="201"/>
      <c r="CB82" s="201"/>
      <c r="CC82" s="201"/>
      <c r="CD82" s="234"/>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c r="EX82" s="201"/>
      <c r="EY82" s="201"/>
      <c r="EZ82" s="201"/>
      <c r="FA82" s="201"/>
      <c r="FB82" s="201"/>
      <c r="FC82" s="201"/>
      <c r="FD82" s="201"/>
      <c r="FE82" s="201"/>
      <c r="FF82" s="201"/>
      <c r="FG82" s="201"/>
      <c r="FH82" s="201"/>
      <c r="FI82" s="201"/>
      <c r="FJ82" s="201"/>
      <c r="FK82" s="201"/>
      <c r="FL82" s="201"/>
      <c r="FM82" s="201"/>
      <c r="FN82" s="201"/>
      <c r="FO82" s="201"/>
      <c r="FP82" s="201"/>
      <c r="FQ82" s="201"/>
      <c r="FR82" s="201"/>
      <c r="FS82" s="201"/>
      <c r="FT82" s="201"/>
      <c r="FU82" s="201"/>
      <c r="FV82" s="201"/>
      <c r="FW82" s="201"/>
      <c r="FX82" s="201"/>
      <c r="FY82" s="201"/>
      <c r="FZ82" s="201"/>
      <c r="GA82" s="201"/>
      <c r="GB82" s="201"/>
      <c r="GC82" s="201"/>
      <c r="GD82" s="201"/>
      <c r="GE82" s="201"/>
      <c r="GF82" s="201"/>
      <c r="GG82" s="201"/>
      <c r="GH82" s="201"/>
      <c r="GI82" s="201"/>
      <c r="GJ82" s="201"/>
      <c r="GK82" s="201"/>
      <c r="GL82" s="201"/>
      <c r="GM82" s="201"/>
      <c r="GN82" s="201"/>
      <c r="GO82" s="201"/>
      <c r="GP82" s="201"/>
      <c r="GQ82" s="201"/>
      <c r="GR82" s="201"/>
      <c r="GS82" s="201"/>
      <c r="GT82" s="201"/>
      <c r="GU82" s="201"/>
      <c r="GV82" s="201"/>
      <c r="GW82" s="201"/>
      <c r="GX82" s="201"/>
      <c r="GY82" s="201"/>
      <c r="GZ82" s="201"/>
      <c r="HA82" s="201"/>
      <c r="HB82" s="201"/>
      <c r="HC82" s="201"/>
      <c r="HD82" s="201"/>
      <c r="HE82" s="201"/>
      <c r="HF82" s="201"/>
      <c r="HG82" s="201"/>
      <c r="HH82" s="201"/>
      <c r="HI82" s="201"/>
      <c r="HJ82" s="201"/>
      <c r="HK82" s="201"/>
      <c r="HL82" s="201"/>
      <c r="HM82" s="201"/>
      <c r="HN82" s="201"/>
      <c r="HO82" s="201"/>
      <c r="HP82" s="201"/>
      <c r="HQ82" s="201"/>
      <c r="HR82" s="201"/>
      <c r="HS82" s="201"/>
      <c r="HT82" s="201"/>
      <c r="HU82" s="201"/>
      <c r="HV82" s="201"/>
      <c r="HW82" s="201"/>
      <c r="HX82" s="201"/>
      <c r="HY82" s="201"/>
      <c r="HZ82" s="201"/>
      <c r="IA82" s="201"/>
      <c r="IB82" s="201"/>
      <c r="IC82" s="201"/>
      <c r="ID82" s="201"/>
      <c r="IE82" s="201"/>
      <c r="IF82" s="201"/>
      <c r="IG82" s="201"/>
      <c r="IH82" s="201"/>
      <c r="II82" s="201"/>
      <c r="IJ82" s="201"/>
      <c r="IK82" s="201"/>
      <c r="IL82" s="201"/>
      <c r="IM82" s="201"/>
      <c r="IN82" s="201"/>
      <c r="IO82" s="201"/>
      <c r="IP82" s="201"/>
      <c r="IQ82" s="201"/>
      <c r="IR82" s="201"/>
      <c r="IS82" s="201"/>
      <c r="IT82" s="201"/>
      <c r="IU82" s="201"/>
      <c r="IV82" s="201"/>
      <c r="IW82" s="201"/>
      <c r="IX82" s="201"/>
      <c r="IY82" s="201"/>
      <c r="IZ82" s="201"/>
      <c r="JA82" s="201"/>
      <c r="JB82" s="201"/>
      <c r="JC82" s="201"/>
      <c r="JD82" s="201"/>
      <c r="JE82" s="201"/>
      <c r="JF82" s="201"/>
      <c r="JG82" s="201"/>
      <c r="JH82" s="201"/>
      <c r="JI82" s="201"/>
      <c r="JJ82" s="201"/>
      <c r="JK82" s="201"/>
      <c r="JL82" s="201"/>
      <c r="JM82" s="201"/>
      <c r="JN82" s="201"/>
      <c r="JO82" s="201"/>
      <c r="JP82" s="201"/>
      <c r="JQ82" s="201"/>
      <c r="JR82" s="201"/>
      <c r="JS82" s="201"/>
      <c r="JT82" s="201"/>
      <c r="JU82" s="201"/>
      <c r="JV82" s="201"/>
      <c r="JW82" s="201"/>
      <c r="JX82" s="201"/>
      <c r="JY82" s="201"/>
      <c r="JZ82" s="201"/>
      <c r="KA82" s="201"/>
      <c r="KB82" s="201"/>
      <c r="KC82" s="201"/>
      <c r="KD82" s="201"/>
      <c r="KE82" s="201"/>
      <c r="KF82" s="201"/>
      <c r="KG82" s="201"/>
      <c r="KH82" s="201"/>
      <c r="KI82" s="201"/>
      <c r="KJ82" s="201"/>
      <c r="KK82" s="201"/>
      <c r="KL82" s="201"/>
      <c r="KM82" s="201"/>
      <c r="KN82" s="201"/>
      <c r="KO82" s="201"/>
      <c r="KP82" s="201"/>
    </row>
    <row r="83" spans="1:302" s="98" customFormat="1" ht="27.75" hidden="1" customHeight="1" thickBot="1">
      <c r="A83" s="201"/>
      <c r="B83" s="459"/>
      <c r="C83" s="542"/>
      <c r="D83" s="543"/>
      <c r="E83" s="544" t="s">
        <v>163</v>
      </c>
      <c r="F83" s="545"/>
      <c r="G83" s="459"/>
      <c r="H83" s="459"/>
      <c r="I83" s="459"/>
      <c r="J83" s="459"/>
      <c r="K83" s="459"/>
      <c r="L83" s="546"/>
      <c r="M83" s="547"/>
      <c r="N83" s="547"/>
      <c r="O83" s="548" t="str">
        <f t="shared" si="50"/>
        <v/>
      </c>
      <c r="P83" s="548" t="str">
        <f t="shared" si="65"/>
        <v/>
      </c>
      <c r="Q83" s="548" t="str">
        <f t="shared" si="51"/>
        <v/>
      </c>
      <c r="R83" s="548" t="str">
        <f t="shared" si="52"/>
        <v/>
      </c>
      <c r="S83" s="548" t="str">
        <f t="shared" si="66"/>
        <v/>
      </c>
      <c r="T83" s="548" t="str">
        <f t="shared" si="67"/>
        <v/>
      </c>
      <c r="U83" s="548" t="str">
        <f t="shared" si="53"/>
        <v/>
      </c>
      <c r="V83" s="548" t="str">
        <f t="shared" si="54"/>
        <v/>
      </c>
      <c r="W83" s="548" t="str">
        <f t="shared" si="68"/>
        <v/>
      </c>
      <c r="X83" s="548" t="str">
        <f t="shared" si="69"/>
        <v/>
      </c>
      <c r="Y83" s="548" t="str">
        <f t="shared" si="55"/>
        <v/>
      </c>
      <c r="Z83" s="548" t="str">
        <f t="shared" si="56"/>
        <v/>
      </c>
      <c r="AA83" s="548" t="str">
        <f t="shared" si="70"/>
        <v/>
      </c>
      <c r="AB83" s="548" t="str">
        <f t="shared" si="71"/>
        <v/>
      </c>
      <c r="AC83" s="548" t="str">
        <f t="shared" si="57"/>
        <v/>
      </c>
      <c r="AD83" s="548" t="str">
        <f t="shared" si="58"/>
        <v/>
      </c>
      <c r="AE83" s="549"/>
      <c r="AF83" s="454"/>
      <c r="AG83" s="550" t="s">
        <v>542</v>
      </c>
      <c r="AH83" s="551" t="str">
        <f t="shared" si="35"/>
        <v/>
      </c>
      <c r="AI83" s="551" t="str">
        <f t="shared" si="36"/>
        <v/>
      </c>
      <c r="AJ83" s="551" t="str">
        <f t="shared" si="37"/>
        <v/>
      </c>
      <c r="AK83" s="553" t="str">
        <f t="shared" si="38"/>
        <v/>
      </c>
      <c r="AL83" s="460"/>
      <c r="AM83" s="441" t="str">
        <f t="shared" si="31"/>
        <v/>
      </c>
      <c r="AN83" s="441" t="str">
        <f t="shared" si="32"/>
        <v/>
      </c>
      <c r="AO83" s="552"/>
      <c r="AP83" s="552"/>
      <c r="AQ83" s="201"/>
      <c r="AR83" s="428"/>
      <c r="AS83" s="805">
        <f t="shared" si="59"/>
        <v>0</v>
      </c>
      <c r="AT83" s="452">
        <f t="shared" si="60"/>
        <v>0</v>
      </c>
      <c r="AU83" s="754" t="s">
        <v>341</v>
      </c>
      <c r="AV83" s="453">
        <f t="shared" si="61"/>
        <v>0</v>
      </c>
      <c r="AW83" s="454"/>
      <c r="AX83" s="455">
        <f t="shared" si="62"/>
        <v>0</v>
      </c>
      <c r="AY83" s="456">
        <f t="shared" si="63"/>
        <v>0</v>
      </c>
      <c r="AZ83" s="457">
        <f t="shared" si="64"/>
        <v>0</v>
      </c>
      <c r="BA83" s="458"/>
      <c r="BB83" s="455">
        <f t="shared" si="72"/>
        <v>0</v>
      </c>
      <c r="BC83" s="459"/>
      <c r="BD83" s="460"/>
      <c r="BE83" s="460"/>
      <c r="BF83" s="460"/>
      <c r="BG83" s="460"/>
      <c r="BH83" s="460"/>
      <c r="BI83" s="428"/>
      <c r="BJ83" s="201"/>
      <c r="BK83" s="201"/>
      <c r="BL83" s="201"/>
      <c r="BM83" s="201"/>
      <c r="BN83" s="201"/>
      <c r="BO83" s="201"/>
      <c r="BP83" s="201"/>
      <c r="BQ83" s="201"/>
      <c r="BR83" s="201"/>
      <c r="BS83" s="201"/>
      <c r="BT83" s="201"/>
      <c r="BU83" s="201"/>
      <c r="BV83" s="201"/>
      <c r="BW83" s="201"/>
      <c r="BX83" s="201"/>
      <c r="BY83" s="234"/>
      <c r="BZ83" s="234"/>
      <c r="CA83" s="201"/>
      <c r="CB83" s="201"/>
      <c r="CC83" s="201"/>
      <c r="CD83" s="234"/>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c r="EK83" s="201"/>
      <c r="EL83" s="201"/>
      <c r="EM83" s="201"/>
      <c r="EN83" s="201"/>
      <c r="EO83" s="201"/>
      <c r="EP83" s="201"/>
      <c r="EQ83" s="201"/>
      <c r="ER83" s="201"/>
      <c r="ES83" s="201"/>
      <c r="ET83" s="201"/>
      <c r="EU83" s="201"/>
      <c r="EV83" s="201"/>
      <c r="EW83" s="201"/>
      <c r="EX83" s="201"/>
      <c r="EY83" s="201"/>
      <c r="EZ83" s="201"/>
      <c r="FA83" s="201"/>
      <c r="FB83" s="201"/>
      <c r="FC83" s="201"/>
      <c r="FD83" s="201"/>
      <c r="FE83" s="201"/>
      <c r="FF83" s="201"/>
      <c r="FG83" s="201"/>
      <c r="FH83" s="201"/>
      <c r="FI83" s="201"/>
      <c r="FJ83" s="201"/>
      <c r="FK83" s="201"/>
      <c r="FL83" s="201"/>
      <c r="FM83" s="201"/>
      <c r="FN83" s="201"/>
      <c r="FO83" s="201"/>
      <c r="FP83" s="201"/>
      <c r="FQ83" s="201"/>
      <c r="FR83" s="201"/>
      <c r="FS83" s="201"/>
      <c r="FT83" s="201"/>
      <c r="FU83" s="201"/>
      <c r="FV83" s="201"/>
      <c r="FW83" s="201"/>
      <c r="FX83" s="201"/>
      <c r="FY83" s="201"/>
      <c r="FZ83" s="201"/>
      <c r="GA83" s="201"/>
      <c r="GB83" s="201"/>
      <c r="GC83" s="201"/>
      <c r="GD83" s="201"/>
      <c r="GE83" s="201"/>
      <c r="GF83" s="201"/>
      <c r="GG83" s="201"/>
      <c r="GH83" s="201"/>
      <c r="GI83" s="201"/>
      <c r="GJ83" s="201"/>
      <c r="GK83" s="201"/>
      <c r="GL83" s="201"/>
      <c r="GM83" s="201"/>
      <c r="GN83" s="201"/>
      <c r="GO83" s="201"/>
      <c r="GP83" s="201"/>
      <c r="GQ83" s="201"/>
      <c r="GR83" s="201"/>
      <c r="GS83" s="201"/>
      <c r="GT83" s="201"/>
      <c r="GU83" s="201"/>
      <c r="GV83" s="201"/>
      <c r="GW83" s="201"/>
      <c r="GX83" s="201"/>
      <c r="GY83" s="201"/>
      <c r="GZ83" s="201"/>
      <c r="HA83" s="201"/>
      <c r="HB83" s="201"/>
      <c r="HC83" s="201"/>
      <c r="HD83" s="201"/>
      <c r="HE83" s="201"/>
      <c r="HF83" s="201"/>
      <c r="HG83" s="201"/>
      <c r="HH83" s="201"/>
      <c r="HI83" s="201"/>
      <c r="HJ83" s="201"/>
      <c r="HK83" s="201"/>
      <c r="HL83" s="201"/>
      <c r="HM83" s="201"/>
      <c r="HN83" s="201"/>
      <c r="HO83" s="201"/>
      <c r="HP83" s="201"/>
      <c r="HQ83" s="201"/>
      <c r="HR83" s="201"/>
      <c r="HS83" s="201"/>
      <c r="HT83" s="201"/>
      <c r="HU83" s="201"/>
      <c r="HV83" s="201"/>
      <c r="HW83" s="201"/>
      <c r="HX83" s="201"/>
      <c r="HY83" s="201"/>
      <c r="HZ83" s="201"/>
      <c r="IA83" s="201"/>
      <c r="IB83" s="201"/>
      <c r="IC83" s="201"/>
      <c r="ID83" s="201"/>
      <c r="IE83" s="201"/>
      <c r="IF83" s="201"/>
      <c r="IG83" s="201"/>
      <c r="IH83" s="201"/>
      <c r="II83" s="201"/>
      <c r="IJ83" s="201"/>
      <c r="IK83" s="201"/>
      <c r="IL83" s="201"/>
      <c r="IM83" s="201"/>
      <c r="IN83" s="201"/>
      <c r="IO83" s="201"/>
      <c r="IP83" s="201"/>
      <c r="IQ83" s="201"/>
      <c r="IR83" s="201"/>
      <c r="IS83" s="201"/>
      <c r="IT83" s="201"/>
      <c r="IU83" s="201"/>
      <c r="IV83" s="201"/>
      <c r="IW83" s="201"/>
      <c r="IX83" s="201"/>
      <c r="IY83" s="201"/>
      <c r="IZ83" s="201"/>
      <c r="JA83" s="201"/>
      <c r="JB83" s="201"/>
      <c r="JC83" s="201"/>
      <c r="JD83" s="201"/>
      <c r="JE83" s="201"/>
      <c r="JF83" s="201"/>
      <c r="JG83" s="201"/>
      <c r="JH83" s="201"/>
      <c r="JI83" s="201"/>
      <c r="JJ83" s="201"/>
      <c r="JK83" s="201"/>
      <c r="JL83" s="201"/>
      <c r="JM83" s="201"/>
      <c r="JN83" s="201"/>
      <c r="JO83" s="201"/>
      <c r="JP83" s="201"/>
      <c r="JQ83" s="201"/>
      <c r="JR83" s="201"/>
      <c r="JS83" s="201"/>
      <c r="JT83" s="201"/>
      <c r="JU83" s="201"/>
      <c r="JV83" s="201"/>
      <c r="JW83" s="201"/>
      <c r="JX83" s="201"/>
      <c r="JY83" s="201"/>
      <c r="JZ83" s="201"/>
      <c r="KA83" s="201"/>
      <c r="KB83" s="201"/>
      <c r="KC83" s="201"/>
      <c r="KD83" s="201"/>
      <c r="KE83" s="201"/>
      <c r="KF83" s="201"/>
      <c r="KG83" s="201"/>
      <c r="KH83" s="201"/>
      <c r="KI83" s="201"/>
      <c r="KJ83" s="201"/>
      <c r="KK83" s="201"/>
      <c r="KL83" s="201"/>
      <c r="KM83" s="201"/>
      <c r="KN83" s="201"/>
      <c r="KO83" s="201"/>
      <c r="KP83" s="201"/>
    </row>
    <row r="84" spans="1:302" s="98" customFormat="1" ht="27.75" hidden="1" customHeight="1" thickBot="1">
      <c r="A84" s="201"/>
      <c r="B84" s="459"/>
      <c r="C84" s="542"/>
      <c r="D84" s="543"/>
      <c r="E84" s="544" t="s">
        <v>163</v>
      </c>
      <c r="F84" s="545"/>
      <c r="G84" s="459"/>
      <c r="H84" s="459"/>
      <c r="I84" s="459"/>
      <c r="J84" s="459"/>
      <c r="K84" s="459"/>
      <c r="L84" s="546"/>
      <c r="M84" s="547"/>
      <c r="N84" s="547"/>
      <c r="O84" s="548" t="str">
        <f t="shared" si="50"/>
        <v/>
      </c>
      <c r="P84" s="548" t="str">
        <f t="shared" si="65"/>
        <v/>
      </c>
      <c r="Q84" s="548" t="str">
        <f t="shared" si="51"/>
        <v/>
      </c>
      <c r="R84" s="548" t="str">
        <f t="shared" si="52"/>
        <v/>
      </c>
      <c r="S84" s="548" t="str">
        <f t="shared" si="66"/>
        <v/>
      </c>
      <c r="T84" s="548" t="str">
        <f t="shared" si="67"/>
        <v/>
      </c>
      <c r="U84" s="548" t="str">
        <f t="shared" si="53"/>
        <v/>
      </c>
      <c r="V84" s="548" t="str">
        <f t="shared" si="54"/>
        <v/>
      </c>
      <c r="W84" s="548" t="str">
        <f t="shared" si="68"/>
        <v/>
      </c>
      <c r="X84" s="548" t="str">
        <f t="shared" si="69"/>
        <v/>
      </c>
      <c r="Y84" s="548" t="str">
        <f t="shared" si="55"/>
        <v/>
      </c>
      <c r="Z84" s="548" t="str">
        <f t="shared" si="56"/>
        <v/>
      </c>
      <c r="AA84" s="548" t="str">
        <f t="shared" si="70"/>
        <v/>
      </c>
      <c r="AB84" s="548" t="str">
        <f t="shared" si="71"/>
        <v/>
      </c>
      <c r="AC84" s="548" t="str">
        <f t="shared" si="57"/>
        <v/>
      </c>
      <c r="AD84" s="548" t="str">
        <f t="shared" si="58"/>
        <v/>
      </c>
      <c r="AE84" s="549"/>
      <c r="AF84" s="454"/>
      <c r="AG84" s="550" t="s">
        <v>542</v>
      </c>
      <c r="AH84" s="551" t="str">
        <f t="shared" si="35"/>
        <v/>
      </c>
      <c r="AI84" s="551" t="str">
        <f t="shared" si="36"/>
        <v/>
      </c>
      <c r="AJ84" s="551" t="str">
        <f t="shared" si="37"/>
        <v/>
      </c>
      <c r="AK84" s="553" t="str">
        <f t="shared" si="38"/>
        <v/>
      </c>
      <c r="AL84" s="460"/>
      <c r="AM84" s="441" t="str">
        <f t="shared" si="31"/>
        <v/>
      </c>
      <c r="AN84" s="441" t="str">
        <f t="shared" si="32"/>
        <v/>
      </c>
      <c r="AO84" s="552"/>
      <c r="AP84" s="552"/>
      <c r="AQ84" s="201"/>
      <c r="AR84" s="428"/>
      <c r="AS84" s="805">
        <f t="shared" si="59"/>
        <v>0</v>
      </c>
      <c r="AT84" s="452">
        <f t="shared" si="60"/>
        <v>0</v>
      </c>
      <c r="AU84" s="754" t="s">
        <v>341</v>
      </c>
      <c r="AV84" s="453">
        <f t="shared" si="61"/>
        <v>0</v>
      </c>
      <c r="AW84" s="454"/>
      <c r="AX84" s="455">
        <f t="shared" si="62"/>
        <v>0</v>
      </c>
      <c r="AY84" s="456">
        <f t="shared" si="63"/>
        <v>0</v>
      </c>
      <c r="AZ84" s="457">
        <f t="shared" si="64"/>
        <v>0</v>
      </c>
      <c r="BA84" s="458"/>
      <c r="BB84" s="455">
        <f t="shared" si="72"/>
        <v>0</v>
      </c>
      <c r="BC84" s="459"/>
      <c r="BD84" s="460"/>
      <c r="BE84" s="460"/>
      <c r="BF84" s="460"/>
      <c r="BG84" s="460"/>
      <c r="BH84" s="460"/>
      <c r="BI84" s="428"/>
      <c r="BJ84" s="201"/>
      <c r="BK84" s="201"/>
      <c r="BL84" s="201"/>
      <c r="BM84" s="201"/>
      <c r="BN84" s="201"/>
      <c r="BO84" s="201"/>
      <c r="BP84" s="201"/>
      <c r="BQ84" s="201"/>
      <c r="BR84" s="201"/>
      <c r="BS84" s="201"/>
      <c r="BT84" s="201"/>
      <c r="BU84" s="201"/>
      <c r="BV84" s="201"/>
      <c r="BW84" s="201"/>
      <c r="BX84" s="201"/>
      <c r="BY84" s="234"/>
      <c r="BZ84" s="234"/>
      <c r="CA84" s="201"/>
      <c r="CB84" s="201"/>
      <c r="CC84" s="201"/>
      <c r="CD84" s="234"/>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201"/>
      <c r="GF84" s="201"/>
      <c r="GG84" s="201"/>
      <c r="GH84" s="201"/>
      <c r="GI84" s="201"/>
      <c r="GJ84" s="201"/>
      <c r="GK84" s="201"/>
      <c r="GL84" s="201"/>
      <c r="GM84" s="201"/>
      <c r="GN84" s="201"/>
      <c r="GO84" s="201"/>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201"/>
      <c r="IQ84" s="201"/>
      <c r="IR84" s="201"/>
      <c r="IS84" s="201"/>
      <c r="IT84" s="201"/>
      <c r="IU84" s="201"/>
      <c r="IV84" s="201"/>
      <c r="IW84" s="201"/>
      <c r="IX84" s="201"/>
      <c r="IY84" s="201"/>
      <c r="IZ84" s="201"/>
      <c r="JA84" s="201"/>
      <c r="JB84" s="201"/>
      <c r="JC84" s="201"/>
      <c r="JD84" s="201"/>
      <c r="JE84" s="201"/>
      <c r="JF84" s="201"/>
      <c r="JG84" s="201"/>
      <c r="JH84" s="201"/>
      <c r="JI84" s="201"/>
      <c r="JJ84" s="201"/>
      <c r="JK84" s="201"/>
      <c r="JL84" s="201"/>
      <c r="JM84" s="201"/>
      <c r="JN84" s="201"/>
      <c r="JO84" s="201"/>
      <c r="JP84" s="201"/>
      <c r="JQ84" s="201"/>
      <c r="JR84" s="201"/>
      <c r="JS84" s="201"/>
      <c r="JT84" s="201"/>
      <c r="JU84" s="201"/>
      <c r="JV84" s="201"/>
      <c r="JW84" s="201"/>
      <c r="JX84" s="201"/>
      <c r="JY84" s="201"/>
      <c r="JZ84" s="201"/>
      <c r="KA84" s="201"/>
      <c r="KB84" s="201"/>
      <c r="KC84" s="201"/>
      <c r="KD84" s="201"/>
      <c r="KE84" s="201"/>
      <c r="KF84" s="201"/>
      <c r="KG84" s="201"/>
      <c r="KH84" s="201"/>
      <c r="KI84" s="201"/>
      <c r="KJ84" s="201"/>
      <c r="KK84" s="201"/>
      <c r="KL84" s="201"/>
      <c r="KM84" s="201"/>
      <c r="KN84" s="201"/>
      <c r="KO84" s="201"/>
      <c r="KP84" s="201"/>
    </row>
    <row r="85" spans="1:302" s="98" customFormat="1" ht="27.75" hidden="1" customHeight="1" thickBot="1">
      <c r="A85" s="201"/>
      <c r="B85" s="459"/>
      <c r="C85" s="542"/>
      <c r="D85" s="543"/>
      <c r="E85" s="544" t="s">
        <v>163</v>
      </c>
      <c r="F85" s="545"/>
      <c r="G85" s="459"/>
      <c r="H85" s="459"/>
      <c r="I85" s="459"/>
      <c r="J85" s="459"/>
      <c r="K85" s="459"/>
      <c r="L85" s="546"/>
      <c r="M85" s="547"/>
      <c r="N85" s="547"/>
      <c r="O85" s="548" t="str">
        <f t="shared" si="50"/>
        <v/>
      </c>
      <c r="P85" s="548" t="str">
        <f t="shared" si="65"/>
        <v/>
      </c>
      <c r="Q85" s="548" t="str">
        <f t="shared" si="51"/>
        <v/>
      </c>
      <c r="R85" s="548" t="str">
        <f t="shared" si="52"/>
        <v/>
      </c>
      <c r="S85" s="548" t="str">
        <f t="shared" si="66"/>
        <v/>
      </c>
      <c r="T85" s="548" t="str">
        <f t="shared" si="67"/>
        <v/>
      </c>
      <c r="U85" s="548" t="str">
        <f t="shared" si="53"/>
        <v/>
      </c>
      <c r="V85" s="548" t="str">
        <f t="shared" si="54"/>
        <v/>
      </c>
      <c r="W85" s="548" t="str">
        <f t="shared" si="68"/>
        <v/>
      </c>
      <c r="X85" s="548" t="str">
        <f t="shared" si="69"/>
        <v/>
      </c>
      <c r="Y85" s="548" t="str">
        <f t="shared" si="55"/>
        <v/>
      </c>
      <c r="Z85" s="548" t="str">
        <f t="shared" si="56"/>
        <v/>
      </c>
      <c r="AA85" s="548" t="str">
        <f t="shared" si="70"/>
        <v/>
      </c>
      <c r="AB85" s="548" t="str">
        <f t="shared" si="71"/>
        <v/>
      </c>
      <c r="AC85" s="548" t="str">
        <f t="shared" si="57"/>
        <v/>
      </c>
      <c r="AD85" s="548" t="str">
        <f t="shared" si="58"/>
        <v/>
      </c>
      <c r="AE85" s="549"/>
      <c r="AF85" s="454"/>
      <c r="AG85" s="550" t="s">
        <v>542</v>
      </c>
      <c r="AH85" s="551" t="str">
        <f t="shared" si="35"/>
        <v/>
      </c>
      <c r="AI85" s="551" t="str">
        <f t="shared" si="36"/>
        <v/>
      </c>
      <c r="AJ85" s="551" t="str">
        <f t="shared" si="37"/>
        <v/>
      </c>
      <c r="AK85" s="553" t="str">
        <f t="shared" si="38"/>
        <v/>
      </c>
      <c r="AL85" s="460"/>
      <c r="AM85" s="441" t="str">
        <f t="shared" si="31"/>
        <v/>
      </c>
      <c r="AN85" s="441" t="str">
        <f t="shared" si="32"/>
        <v/>
      </c>
      <c r="AO85" s="552"/>
      <c r="AP85" s="552"/>
      <c r="AQ85" s="201"/>
      <c r="AR85" s="428"/>
      <c r="AS85" s="805">
        <f t="shared" si="59"/>
        <v>0</v>
      </c>
      <c r="AT85" s="452">
        <f t="shared" si="60"/>
        <v>0</v>
      </c>
      <c r="AU85" s="754" t="s">
        <v>341</v>
      </c>
      <c r="AV85" s="453">
        <f t="shared" si="61"/>
        <v>0</v>
      </c>
      <c r="AW85" s="454"/>
      <c r="AX85" s="455">
        <f t="shared" si="62"/>
        <v>0</v>
      </c>
      <c r="AY85" s="456">
        <f t="shared" si="63"/>
        <v>0</v>
      </c>
      <c r="AZ85" s="457">
        <f t="shared" si="64"/>
        <v>0</v>
      </c>
      <c r="BA85" s="458"/>
      <c r="BB85" s="455">
        <f t="shared" si="72"/>
        <v>0</v>
      </c>
      <c r="BC85" s="459"/>
      <c r="BD85" s="460"/>
      <c r="BE85" s="460"/>
      <c r="BF85" s="460"/>
      <c r="BG85" s="460"/>
      <c r="BH85" s="460"/>
      <c r="BI85" s="428"/>
      <c r="BJ85" s="201"/>
      <c r="BK85" s="201"/>
      <c r="BL85" s="201"/>
      <c r="BM85" s="201"/>
      <c r="BN85" s="201"/>
      <c r="BO85" s="201"/>
      <c r="BP85" s="201"/>
      <c r="BQ85" s="201"/>
      <c r="BR85" s="201"/>
      <c r="BS85" s="201"/>
      <c r="BT85" s="201"/>
      <c r="BU85" s="201"/>
      <c r="BV85" s="201"/>
      <c r="BW85" s="201"/>
      <c r="BX85" s="201"/>
      <c r="BY85" s="234"/>
      <c r="BZ85" s="234"/>
      <c r="CA85" s="201"/>
      <c r="CB85" s="201"/>
      <c r="CC85" s="201"/>
      <c r="CD85" s="234"/>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201"/>
      <c r="GG85" s="201"/>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c r="JE85" s="201"/>
      <c r="JF85" s="201"/>
      <c r="JG85" s="201"/>
      <c r="JH85" s="201"/>
      <c r="JI85" s="201"/>
      <c r="JJ85" s="201"/>
      <c r="JK85" s="201"/>
      <c r="JL85" s="201"/>
      <c r="JM85" s="201"/>
      <c r="JN85" s="201"/>
      <c r="JO85" s="201"/>
      <c r="JP85" s="201"/>
      <c r="JQ85" s="201"/>
      <c r="JR85" s="201"/>
      <c r="JS85" s="201"/>
      <c r="JT85" s="201"/>
      <c r="JU85" s="201"/>
      <c r="JV85" s="201"/>
      <c r="JW85" s="201"/>
      <c r="JX85" s="201"/>
      <c r="JY85" s="201"/>
      <c r="JZ85" s="201"/>
      <c r="KA85" s="201"/>
      <c r="KB85" s="201"/>
      <c r="KC85" s="201"/>
      <c r="KD85" s="201"/>
      <c r="KE85" s="201"/>
      <c r="KF85" s="201"/>
      <c r="KG85" s="201"/>
      <c r="KH85" s="201"/>
      <c r="KI85" s="201"/>
      <c r="KJ85" s="201"/>
      <c r="KK85" s="201"/>
      <c r="KL85" s="201"/>
      <c r="KM85" s="201"/>
      <c r="KN85" s="201"/>
      <c r="KO85" s="201"/>
      <c r="KP85" s="201"/>
    </row>
    <row r="86" spans="1:302" s="98" customFormat="1" ht="28.5" hidden="1" customHeight="1" thickBot="1">
      <c r="A86" s="201"/>
      <c r="B86" s="459"/>
      <c r="C86" s="542"/>
      <c r="D86" s="543"/>
      <c r="E86" s="544" t="s">
        <v>163</v>
      </c>
      <c r="F86" s="545"/>
      <c r="G86" s="459"/>
      <c r="H86" s="459"/>
      <c r="I86" s="459"/>
      <c r="J86" s="459"/>
      <c r="K86" s="459"/>
      <c r="L86" s="546"/>
      <c r="M86" s="547"/>
      <c r="N86" s="547"/>
      <c r="O86" s="548" t="str">
        <f t="shared" si="50"/>
        <v/>
      </c>
      <c r="P86" s="548" t="str">
        <f t="shared" si="65"/>
        <v/>
      </c>
      <c r="Q86" s="548" t="str">
        <f t="shared" si="51"/>
        <v/>
      </c>
      <c r="R86" s="548" t="str">
        <f t="shared" si="52"/>
        <v/>
      </c>
      <c r="S86" s="548" t="str">
        <f t="shared" si="66"/>
        <v/>
      </c>
      <c r="T86" s="548" t="str">
        <f t="shared" si="67"/>
        <v/>
      </c>
      <c r="U86" s="548" t="str">
        <f t="shared" si="53"/>
        <v/>
      </c>
      <c r="V86" s="548" t="str">
        <f t="shared" si="54"/>
        <v/>
      </c>
      <c r="W86" s="548" t="str">
        <f t="shared" si="68"/>
        <v/>
      </c>
      <c r="X86" s="548" t="str">
        <f t="shared" si="69"/>
        <v/>
      </c>
      <c r="Y86" s="548" t="str">
        <f t="shared" si="55"/>
        <v/>
      </c>
      <c r="Z86" s="548" t="str">
        <f t="shared" si="56"/>
        <v/>
      </c>
      <c r="AA86" s="548" t="str">
        <f t="shared" si="70"/>
        <v/>
      </c>
      <c r="AB86" s="548" t="str">
        <f t="shared" si="71"/>
        <v/>
      </c>
      <c r="AC86" s="548" t="str">
        <f t="shared" si="57"/>
        <v/>
      </c>
      <c r="AD86" s="548" t="str">
        <f t="shared" si="58"/>
        <v/>
      </c>
      <c r="AE86" s="549"/>
      <c r="AF86" s="454"/>
      <c r="AG86" s="550" t="s">
        <v>542</v>
      </c>
      <c r="AH86" s="551" t="str">
        <f t="shared" si="35"/>
        <v/>
      </c>
      <c r="AI86" s="551" t="str">
        <f t="shared" si="36"/>
        <v/>
      </c>
      <c r="AJ86" s="551" t="str">
        <f t="shared" si="37"/>
        <v/>
      </c>
      <c r="AK86" s="553" t="str">
        <f t="shared" si="38"/>
        <v/>
      </c>
      <c r="AL86" s="460"/>
      <c r="AM86" s="441" t="str">
        <f t="shared" si="31"/>
        <v/>
      </c>
      <c r="AN86" s="441" t="str">
        <f t="shared" si="32"/>
        <v/>
      </c>
      <c r="AO86" s="552"/>
      <c r="AP86" s="552"/>
      <c r="AQ86" s="201"/>
      <c r="AR86" s="428"/>
      <c r="AS86" s="805">
        <f t="shared" si="59"/>
        <v>0</v>
      </c>
      <c r="AT86" s="452">
        <f t="shared" si="60"/>
        <v>0</v>
      </c>
      <c r="AU86" s="754" t="s">
        <v>341</v>
      </c>
      <c r="AV86" s="453">
        <f t="shared" si="61"/>
        <v>0</v>
      </c>
      <c r="AW86" s="454"/>
      <c r="AX86" s="455">
        <f t="shared" si="62"/>
        <v>0</v>
      </c>
      <c r="AY86" s="456">
        <f t="shared" si="63"/>
        <v>0</v>
      </c>
      <c r="AZ86" s="457">
        <f t="shared" si="64"/>
        <v>0</v>
      </c>
      <c r="BA86" s="458"/>
      <c r="BB86" s="455">
        <f t="shared" si="72"/>
        <v>0</v>
      </c>
      <c r="BC86" s="459"/>
      <c r="BD86" s="460"/>
      <c r="BE86" s="460"/>
      <c r="BF86" s="460"/>
      <c r="BG86" s="460"/>
      <c r="BH86" s="460"/>
      <c r="BI86" s="428"/>
      <c r="BJ86" s="201"/>
      <c r="BK86" s="201"/>
      <c r="BL86" s="201"/>
      <c r="BM86" s="201"/>
      <c r="BN86" s="201"/>
      <c r="BO86" s="201"/>
      <c r="BP86" s="201"/>
      <c r="BQ86" s="201"/>
      <c r="BR86" s="201"/>
      <c r="BS86" s="201"/>
      <c r="BT86" s="201"/>
      <c r="BU86" s="201"/>
      <c r="BV86" s="201"/>
      <c r="BW86" s="201"/>
      <c r="BX86" s="201"/>
      <c r="BY86" s="234"/>
      <c r="BZ86" s="234"/>
      <c r="CA86" s="201"/>
      <c r="CB86" s="201"/>
      <c r="CC86" s="201"/>
      <c r="CD86" s="234"/>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201"/>
      <c r="GF86" s="201"/>
      <c r="GG86" s="201"/>
      <c r="GH86" s="201"/>
      <c r="GI86" s="201"/>
      <c r="GJ86" s="201"/>
      <c r="GK86" s="201"/>
      <c r="GL86" s="201"/>
      <c r="GM86" s="201"/>
      <c r="GN86" s="201"/>
      <c r="GO86" s="201"/>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c r="IC86" s="201"/>
      <c r="ID86" s="201"/>
      <c r="IE86" s="201"/>
      <c r="IF86" s="201"/>
      <c r="IG86" s="201"/>
      <c r="IH86" s="201"/>
      <c r="II86" s="201"/>
      <c r="IJ86" s="201"/>
      <c r="IK86" s="201"/>
      <c r="IL86" s="201"/>
      <c r="IM86" s="201"/>
      <c r="IN86" s="201"/>
      <c r="IO86" s="201"/>
      <c r="IP86" s="201"/>
      <c r="IQ86" s="201"/>
      <c r="IR86" s="201"/>
      <c r="IS86" s="201"/>
      <c r="IT86" s="201"/>
      <c r="IU86" s="201"/>
      <c r="IV86" s="201"/>
      <c r="IW86" s="201"/>
      <c r="IX86" s="201"/>
      <c r="IY86" s="201"/>
      <c r="IZ86" s="201"/>
      <c r="JA86" s="201"/>
      <c r="JB86" s="201"/>
      <c r="JC86" s="201"/>
      <c r="JD86" s="201"/>
      <c r="JE86" s="201"/>
      <c r="JF86" s="201"/>
      <c r="JG86" s="201"/>
      <c r="JH86" s="201"/>
      <c r="JI86" s="201"/>
      <c r="JJ86" s="201"/>
      <c r="JK86" s="201"/>
      <c r="JL86" s="201"/>
      <c r="JM86" s="201"/>
      <c r="JN86" s="201"/>
      <c r="JO86" s="201"/>
      <c r="JP86" s="201"/>
      <c r="JQ86" s="201"/>
      <c r="JR86" s="201"/>
      <c r="JS86" s="201"/>
      <c r="JT86" s="201"/>
      <c r="JU86" s="201"/>
      <c r="JV86" s="201"/>
      <c r="JW86" s="201"/>
      <c r="JX86" s="201"/>
      <c r="JY86" s="201"/>
      <c r="JZ86" s="201"/>
      <c r="KA86" s="201"/>
      <c r="KB86" s="201"/>
      <c r="KC86" s="201"/>
      <c r="KD86" s="201"/>
      <c r="KE86" s="201"/>
      <c r="KF86" s="201"/>
      <c r="KG86" s="201"/>
      <c r="KH86" s="201"/>
      <c r="KI86" s="201"/>
      <c r="KJ86" s="201"/>
      <c r="KK86" s="201"/>
      <c r="KL86" s="201"/>
      <c r="KM86" s="201"/>
      <c r="KN86" s="201"/>
      <c r="KO86" s="201"/>
      <c r="KP86" s="201"/>
    </row>
    <row r="87" spans="1:302" s="98" customFormat="1" ht="26.15" hidden="1" customHeight="1" thickBot="1">
      <c r="A87" s="201"/>
      <c r="B87" s="459"/>
      <c r="C87" s="542"/>
      <c r="D87" s="543"/>
      <c r="E87" s="544" t="s">
        <v>163</v>
      </c>
      <c r="F87" s="545"/>
      <c r="G87" s="459"/>
      <c r="H87" s="459"/>
      <c r="I87" s="459"/>
      <c r="J87" s="459"/>
      <c r="K87" s="459"/>
      <c r="L87" s="546"/>
      <c r="M87" s="547"/>
      <c r="N87" s="547"/>
      <c r="O87" s="548" t="str">
        <f t="shared" si="50"/>
        <v/>
      </c>
      <c r="P87" s="548" t="str">
        <f t="shared" si="65"/>
        <v/>
      </c>
      <c r="Q87" s="548" t="str">
        <f t="shared" si="51"/>
        <v/>
      </c>
      <c r="R87" s="548" t="str">
        <f t="shared" si="52"/>
        <v/>
      </c>
      <c r="S87" s="548" t="str">
        <f t="shared" si="66"/>
        <v/>
      </c>
      <c r="T87" s="548" t="str">
        <f t="shared" si="67"/>
        <v/>
      </c>
      <c r="U87" s="548" t="str">
        <f t="shared" si="53"/>
        <v/>
      </c>
      <c r="V87" s="548" t="str">
        <f t="shared" si="54"/>
        <v/>
      </c>
      <c r="W87" s="548" t="str">
        <f t="shared" si="68"/>
        <v/>
      </c>
      <c r="X87" s="548" t="str">
        <f t="shared" si="69"/>
        <v/>
      </c>
      <c r="Y87" s="548" t="str">
        <f t="shared" si="55"/>
        <v/>
      </c>
      <c r="Z87" s="548" t="str">
        <f t="shared" si="56"/>
        <v/>
      </c>
      <c r="AA87" s="548" t="str">
        <f t="shared" si="70"/>
        <v/>
      </c>
      <c r="AB87" s="548" t="str">
        <f t="shared" si="71"/>
        <v/>
      </c>
      <c r="AC87" s="548" t="str">
        <f t="shared" si="57"/>
        <v/>
      </c>
      <c r="AD87" s="548" t="str">
        <f t="shared" si="58"/>
        <v/>
      </c>
      <c r="AE87" s="549"/>
      <c r="AF87" s="454"/>
      <c r="AG87" s="550" t="s">
        <v>542</v>
      </c>
      <c r="AH87" s="551" t="str">
        <f t="shared" si="35"/>
        <v/>
      </c>
      <c r="AI87" s="551" t="str">
        <f t="shared" si="36"/>
        <v/>
      </c>
      <c r="AJ87" s="551" t="str">
        <f t="shared" si="37"/>
        <v/>
      </c>
      <c r="AK87" s="553" t="str">
        <f t="shared" si="38"/>
        <v/>
      </c>
      <c r="AL87" s="460"/>
      <c r="AM87" s="441" t="str">
        <f t="shared" si="31"/>
        <v/>
      </c>
      <c r="AN87" s="441" t="str">
        <f t="shared" si="32"/>
        <v/>
      </c>
      <c r="AO87" s="552"/>
      <c r="AP87" s="552"/>
      <c r="AQ87" s="201"/>
      <c r="AR87" s="428"/>
      <c r="AS87" s="805">
        <f t="shared" si="59"/>
        <v>0</v>
      </c>
      <c r="AT87" s="452">
        <f t="shared" si="60"/>
        <v>0</v>
      </c>
      <c r="AU87" s="754" t="s">
        <v>341</v>
      </c>
      <c r="AV87" s="453">
        <f t="shared" si="61"/>
        <v>0</v>
      </c>
      <c r="AW87" s="454"/>
      <c r="AX87" s="455">
        <f t="shared" si="62"/>
        <v>0</v>
      </c>
      <c r="AY87" s="456">
        <f t="shared" si="63"/>
        <v>0</v>
      </c>
      <c r="AZ87" s="457">
        <f t="shared" si="64"/>
        <v>0</v>
      </c>
      <c r="BA87" s="458"/>
      <c r="BB87" s="455">
        <f t="shared" si="72"/>
        <v>0</v>
      </c>
      <c r="BC87" s="459"/>
      <c r="BD87" s="460"/>
      <c r="BE87" s="460"/>
      <c r="BF87" s="460"/>
      <c r="BG87" s="460"/>
      <c r="BH87" s="460"/>
      <c r="BI87" s="428"/>
      <c r="BJ87" s="201"/>
      <c r="BK87" s="201"/>
      <c r="BL87" s="201"/>
      <c r="BM87" s="201"/>
      <c r="BN87" s="201"/>
      <c r="BO87" s="201"/>
      <c r="BP87" s="201"/>
      <c r="BQ87" s="201"/>
      <c r="BR87" s="201"/>
      <c r="BS87" s="201"/>
      <c r="BT87" s="201"/>
      <c r="BU87" s="201"/>
      <c r="BV87" s="201"/>
      <c r="BW87" s="201"/>
      <c r="BX87" s="201"/>
      <c r="BY87" s="234"/>
      <c r="BZ87" s="234"/>
      <c r="CA87" s="201"/>
      <c r="CB87" s="201"/>
      <c r="CC87" s="201"/>
      <c r="CD87" s="234"/>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c r="JE87" s="201"/>
      <c r="JF87" s="201"/>
      <c r="JG87" s="201"/>
      <c r="JH87" s="201"/>
      <c r="JI87" s="201"/>
      <c r="JJ87" s="201"/>
      <c r="JK87" s="201"/>
      <c r="JL87" s="201"/>
      <c r="JM87" s="201"/>
      <c r="JN87" s="201"/>
      <c r="JO87" s="201"/>
      <c r="JP87" s="201"/>
      <c r="JQ87" s="201"/>
      <c r="JR87" s="201"/>
      <c r="JS87" s="201"/>
      <c r="JT87" s="201"/>
      <c r="JU87" s="201"/>
      <c r="JV87" s="201"/>
      <c r="JW87" s="201"/>
      <c r="JX87" s="201"/>
      <c r="JY87" s="201"/>
      <c r="JZ87" s="201"/>
      <c r="KA87" s="201"/>
      <c r="KB87" s="201"/>
      <c r="KC87" s="201"/>
      <c r="KD87" s="201"/>
      <c r="KE87" s="201"/>
      <c r="KF87" s="201"/>
      <c r="KG87" s="201"/>
      <c r="KH87" s="201"/>
      <c r="KI87" s="201"/>
      <c r="KJ87" s="201"/>
      <c r="KK87" s="201"/>
      <c r="KL87" s="201"/>
      <c r="KM87" s="201"/>
      <c r="KN87" s="201"/>
      <c r="KO87" s="201"/>
      <c r="KP87" s="201"/>
    </row>
    <row r="88" spans="1:302" s="98" customFormat="1" ht="27.65" hidden="1" customHeight="1" thickBot="1">
      <c r="A88" s="201"/>
      <c r="B88" s="459"/>
      <c r="C88" s="542"/>
      <c r="D88" s="543"/>
      <c r="E88" s="544" t="s">
        <v>163</v>
      </c>
      <c r="F88" s="545"/>
      <c r="G88" s="459"/>
      <c r="H88" s="459"/>
      <c r="I88" s="459"/>
      <c r="J88" s="459"/>
      <c r="K88" s="459"/>
      <c r="L88" s="546"/>
      <c r="M88" s="547"/>
      <c r="N88" s="547"/>
      <c r="O88" s="548" t="str">
        <f t="shared" si="50"/>
        <v/>
      </c>
      <c r="P88" s="548" t="str">
        <f t="shared" si="65"/>
        <v/>
      </c>
      <c r="Q88" s="548" t="str">
        <f t="shared" si="51"/>
        <v/>
      </c>
      <c r="R88" s="548" t="str">
        <f t="shared" si="52"/>
        <v/>
      </c>
      <c r="S88" s="548" t="str">
        <f t="shared" si="66"/>
        <v/>
      </c>
      <c r="T88" s="548" t="str">
        <f t="shared" si="67"/>
        <v/>
      </c>
      <c r="U88" s="548" t="str">
        <f t="shared" si="53"/>
        <v/>
      </c>
      <c r="V88" s="548" t="str">
        <f t="shared" si="54"/>
        <v/>
      </c>
      <c r="W88" s="548" t="str">
        <f t="shared" si="68"/>
        <v/>
      </c>
      <c r="X88" s="548" t="str">
        <f t="shared" si="69"/>
        <v/>
      </c>
      <c r="Y88" s="548" t="str">
        <f t="shared" si="55"/>
        <v/>
      </c>
      <c r="Z88" s="548" t="str">
        <f t="shared" si="56"/>
        <v/>
      </c>
      <c r="AA88" s="548" t="str">
        <f t="shared" si="70"/>
        <v/>
      </c>
      <c r="AB88" s="548" t="str">
        <f t="shared" si="71"/>
        <v/>
      </c>
      <c r="AC88" s="548" t="str">
        <f t="shared" si="57"/>
        <v/>
      </c>
      <c r="AD88" s="548" t="str">
        <f t="shared" si="58"/>
        <v/>
      </c>
      <c r="AE88" s="549"/>
      <c r="AF88" s="454"/>
      <c r="AG88" s="550" t="s">
        <v>542</v>
      </c>
      <c r="AH88" s="551" t="str">
        <f t="shared" si="35"/>
        <v/>
      </c>
      <c r="AI88" s="551" t="str">
        <f t="shared" si="36"/>
        <v/>
      </c>
      <c r="AJ88" s="551" t="str">
        <f t="shared" si="37"/>
        <v/>
      </c>
      <c r="AK88" s="553" t="str">
        <f t="shared" si="38"/>
        <v/>
      </c>
      <c r="AL88" s="460"/>
      <c r="AM88" s="441" t="str">
        <f t="shared" si="31"/>
        <v/>
      </c>
      <c r="AN88" s="441" t="str">
        <f t="shared" si="32"/>
        <v/>
      </c>
      <c r="AO88" s="552"/>
      <c r="AP88" s="552"/>
      <c r="AQ88" s="201"/>
      <c r="AR88" s="428"/>
      <c r="AS88" s="805">
        <f t="shared" si="59"/>
        <v>0</v>
      </c>
      <c r="AT88" s="452">
        <f t="shared" si="60"/>
        <v>0</v>
      </c>
      <c r="AU88" s="754" t="s">
        <v>341</v>
      </c>
      <c r="AV88" s="453">
        <f t="shared" si="61"/>
        <v>0</v>
      </c>
      <c r="AW88" s="454"/>
      <c r="AX88" s="455">
        <f t="shared" si="62"/>
        <v>0</v>
      </c>
      <c r="AY88" s="456">
        <f t="shared" si="63"/>
        <v>0</v>
      </c>
      <c r="AZ88" s="457">
        <f t="shared" si="64"/>
        <v>0</v>
      </c>
      <c r="BA88" s="458"/>
      <c r="BB88" s="455">
        <f t="shared" si="72"/>
        <v>0</v>
      </c>
      <c r="BC88" s="459"/>
      <c r="BD88" s="460"/>
      <c r="BE88" s="460"/>
      <c r="BF88" s="460"/>
      <c r="BG88" s="460"/>
      <c r="BH88" s="460"/>
      <c r="BI88" s="428"/>
      <c r="BJ88" s="201"/>
      <c r="BK88" s="201"/>
      <c r="BL88" s="201"/>
      <c r="BM88" s="201"/>
      <c r="BN88" s="201"/>
      <c r="BO88" s="201"/>
      <c r="BP88" s="201"/>
      <c r="BQ88" s="201"/>
      <c r="BR88" s="201"/>
      <c r="BS88" s="201"/>
      <c r="BT88" s="201"/>
      <c r="BU88" s="201"/>
      <c r="BV88" s="201"/>
      <c r="BW88" s="201"/>
      <c r="BX88" s="201"/>
      <c r="BY88" s="234"/>
      <c r="BZ88" s="234"/>
      <c r="CA88" s="201"/>
      <c r="CB88" s="201"/>
      <c r="CC88" s="201"/>
      <c r="CD88" s="234"/>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1"/>
      <c r="FX88" s="201"/>
      <c r="FY88" s="201"/>
      <c r="FZ88" s="201"/>
      <c r="GA88" s="201"/>
      <c r="GB88" s="201"/>
      <c r="GC88" s="201"/>
      <c r="GD88" s="201"/>
      <c r="GE88" s="201"/>
      <c r="GF88" s="201"/>
      <c r="GG88" s="201"/>
      <c r="GH88" s="201"/>
      <c r="GI88" s="201"/>
      <c r="GJ88" s="201"/>
      <c r="GK88" s="201"/>
      <c r="GL88" s="201"/>
      <c r="GM88" s="201"/>
      <c r="GN88" s="201"/>
      <c r="GO88" s="201"/>
      <c r="GP88" s="201"/>
      <c r="GQ88" s="201"/>
      <c r="GR88" s="201"/>
      <c r="GS88" s="201"/>
      <c r="GT88" s="201"/>
      <c r="GU88" s="201"/>
      <c r="GV88" s="201"/>
      <c r="GW88" s="201"/>
      <c r="GX88" s="201"/>
      <c r="GY88" s="201"/>
      <c r="GZ88" s="201"/>
      <c r="HA88" s="201"/>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c r="IC88" s="201"/>
      <c r="ID88" s="201"/>
      <c r="IE88" s="201"/>
      <c r="IF88" s="201"/>
      <c r="IG88" s="201"/>
      <c r="IH88" s="201"/>
      <c r="II88" s="201"/>
      <c r="IJ88" s="201"/>
      <c r="IK88" s="201"/>
      <c r="IL88" s="201"/>
      <c r="IM88" s="201"/>
      <c r="IN88" s="201"/>
      <c r="IO88" s="201"/>
      <c r="IP88" s="201"/>
      <c r="IQ88" s="201"/>
      <c r="IR88" s="201"/>
      <c r="IS88" s="201"/>
      <c r="IT88" s="201"/>
      <c r="IU88" s="201"/>
      <c r="IV88" s="201"/>
      <c r="IW88" s="201"/>
      <c r="IX88" s="201"/>
      <c r="IY88" s="201"/>
      <c r="IZ88" s="201"/>
      <c r="JA88" s="201"/>
      <c r="JB88" s="201"/>
      <c r="JC88" s="201"/>
      <c r="JD88" s="201"/>
      <c r="JE88" s="201"/>
      <c r="JF88" s="201"/>
      <c r="JG88" s="201"/>
      <c r="JH88" s="201"/>
      <c r="JI88" s="201"/>
      <c r="JJ88" s="201"/>
      <c r="JK88" s="201"/>
      <c r="JL88" s="201"/>
      <c r="JM88" s="201"/>
      <c r="JN88" s="201"/>
      <c r="JO88" s="201"/>
      <c r="JP88" s="201"/>
      <c r="JQ88" s="201"/>
      <c r="JR88" s="201"/>
      <c r="JS88" s="201"/>
      <c r="JT88" s="201"/>
      <c r="JU88" s="201"/>
      <c r="JV88" s="201"/>
      <c r="JW88" s="201"/>
      <c r="JX88" s="201"/>
      <c r="JY88" s="201"/>
      <c r="JZ88" s="201"/>
      <c r="KA88" s="201"/>
      <c r="KB88" s="201"/>
      <c r="KC88" s="201"/>
      <c r="KD88" s="201"/>
      <c r="KE88" s="201"/>
      <c r="KF88" s="201"/>
      <c r="KG88" s="201"/>
      <c r="KH88" s="201"/>
      <c r="KI88" s="201"/>
      <c r="KJ88" s="201"/>
      <c r="KK88" s="201"/>
      <c r="KL88" s="201"/>
      <c r="KM88" s="201"/>
      <c r="KN88" s="201"/>
      <c r="KO88" s="201"/>
      <c r="KP88" s="201"/>
    </row>
    <row r="89" spans="1:302" s="98" customFormat="1" ht="27.75" hidden="1" customHeight="1" thickBot="1">
      <c r="A89" s="201"/>
      <c r="B89" s="459"/>
      <c r="C89" s="542"/>
      <c r="D89" s="543"/>
      <c r="E89" s="544" t="s">
        <v>163</v>
      </c>
      <c r="F89" s="545"/>
      <c r="G89" s="459"/>
      <c r="H89" s="459"/>
      <c r="I89" s="459"/>
      <c r="J89" s="459"/>
      <c r="K89" s="459"/>
      <c r="L89" s="546"/>
      <c r="M89" s="547"/>
      <c r="N89" s="547"/>
      <c r="O89" s="548" t="str">
        <f t="shared" si="50"/>
        <v/>
      </c>
      <c r="P89" s="548" t="str">
        <f t="shared" si="65"/>
        <v/>
      </c>
      <c r="Q89" s="548" t="str">
        <f t="shared" si="51"/>
        <v/>
      </c>
      <c r="R89" s="548" t="str">
        <f t="shared" si="52"/>
        <v/>
      </c>
      <c r="S89" s="548" t="str">
        <f t="shared" si="66"/>
        <v/>
      </c>
      <c r="T89" s="548" t="str">
        <f t="shared" si="67"/>
        <v/>
      </c>
      <c r="U89" s="548" t="str">
        <f t="shared" si="53"/>
        <v/>
      </c>
      <c r="V89" s="548" t="str">
        <f t="shared" si="54"/>
        <v/>
      </c>
      <c r="W89" s="548" t="str">
        <f t="shared" si="68"/>
        <v/>
      </c>
      <c r="X89" s="548" t="str">
        <f t="shared" si="69"/>
        <v/>
      </c>
      <c r="Y89" s="548" t="str">
        <f t="shared" si="55"/>
        <v/>
      </c>
      <c r="Z89" s="548" t="str">
        <f t="shared" si="56"/>
        <v/>
      </c>
      <c r="AA89" s="548" t="str">
        <f t="shared" si="70"/>
        <v/>
      </c>
      <c r="AB89" s="548" t="str">
        <f t="shared" si="71"/>
        <v/>
      </c>
      <c r="AC89" s="548" t="str">
        <f t="shared" si="57"/>
        <v/>
      </c>
      <c r="AD89" s="548" t="str">
        <f t="shared" si="58"/>
        <v/>
      </c>
      <c r="AE89" s="549"/>
      <c r="AF89" s="454"/>
      <c r="AG89" s="550" t="s">
        <v>542</v>
      </c>
      <c r="AH89" s="551" t="str">
        <f t="shared" si="35"/>
        <v/>
      </c>
      <c r="AI89" s="551" t="str">
        <f t="shared" si="36"/>
        <v/>
      </c>
      <c r="AJ89" s="551" t="str">
        <f t="shared" si="37"/>
        <v/>
      </c>
      <c r="AK89" s="554" t="str">
        <f t="shared" si="38"/>
        <v/>
      </c>
      <c r="AL89" s="460"/>
      <c r="AM89" s="441" t="str">
        <f t="shared" si="31"/>
        <v/>
      </c>
      <c r="AN89" s="441" t="str">
        <f t="shared" si="32"/>
        <v/>
      </c>
      <c r="AO89" s="552"/>
      <c r="AP89" s="552"/>
      <c r="AQ89" s="201"/>
      <c r="AR89" s="428"/>
      <c r="AS89" s="805">
        <f t="shared" si="59"/>
        <v>0</v>
      </c>
      <c r="AT89" s="452">
        <f t="shared" si="60"/>
        <v>0</v>
      </c>
      <c r="AU89" s="754" t="s">
        <v>341</v>
      </c>
      <c r="AV89" s="453">
        <f t="shared" si="61"/>
        <v>0</v>
      </c>
      <c r="AW89" s="454"/>
      <c r="AX89" s="455">
        <f t="shared" si="62"/>
        <v>0</v>
      </c>
      <c r="AY89" s="456">
        <f t="shared" si="63"/>
        <v>0</v>
      </c>
      <c r="AZ89" s="457">
        <f t="shared" si="64"/>
        <v>0</v>
      </c>
      <c r="BA89" s="458"/>
      <c r="BB89" s="455">
        <f t="shared" si="72"/>
        <v>0</v>
      </c>
      <c r="BC89" s="459"/>
      <c r="BD89" s="460"/>
      <c r="BE89" s="460"/>
      <c r="BF89" s="460"/>
      <c r="BG89" s="460"/>
      <c r="BH89" s="460"/>
      <c r="BI89" s="428"/>
      <c r="BJ89" s="201"/>
      <c r="BK89" s="201"/>
      <c r="BL89" s="201"/>
      <c r="BM89" s="201"/>
      <c r="BN89" s="201"/>
      <c r="BO89" s="201"/>
      <c r="BP89" s="201"/>
      <c r="BQ89" s="201"/>
      <c r="BR89" s="201"/>
      <c r="BS89" s="201"/>
      <c r="BT89" s="201"/>
      <c r="BU89" s="201"/>
      <c r="BV89" s="201"/>
      <c r="BW89" s="201"/>
      <c r="BX89" s="201"/>
      <c r="BY89" s="234"/>
      <c r="BZ89" s="234"/>
      <c r="CA89" s="201"/>
      <c r="CB89" s="201"/>
      <c r="CC89" s="201"/>
      <c r="CD89" s="234"/>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c r="IE89" s="201"/>
      <c r="IF89" s="201"/>
      <c r="IG89" s="201"/>
      <c r="IH89" s="201"/>
      <c r="II89" s="201"/>
      <c r="IJ89" s="201"/>
      <c r="IK89" s="201"/>
      <c r="IL89" s="201"/>
      <c r="IM89" s="201"/>
      <c r="IN89" s="201"/>
      <c r="IO89" s="201"/>
      <c r="IP89" s="201"/>
      <c r="IQ89" s="201"/>
      <c r="IR89" s="201"/>
      <c r="IS89" s="201"/>
      <c r="IT89" s="201"/>
      <c r="IU89" s="201"/>
      <c r="IV89" s="201"/>
      <c r="IW89" s="201"/>
      <c r="IX89" s="201"/>
      <c r="IY89" s="201"/>
      <c r="IZ89" s="201"/>
      <c r="JA89" s="201"/>
      <c r="JB89" s="201"/>
      <c r="JC89" s="201"/>
      <c r="JD89" s="201"/>
      <c r="JE89" s="201"/>
      <c r="JF89" s="201"/>
      <c r="JG89" s="201"/>
      <c r="JH89" s="201"/>
      <c r="JI89" s="201"/>
      <c r="JJ89" s="201"/>
      <c r="JK89" s="201"/>
      <c r="JL89" s="201"/>
      <c r="JM89" s="201"/>
      <c r="JN89" s="201"/>
      <c r="JO89" s="201"/>
      <c r="JP89" s="201"/>
      <c r="JQ89" s="201"/>
      <c r="JR89" s="201"/>
      <c r="JS89" s="201"/>
      <c r="JT89" s="201"/>
      <c r="JU89" s="201"/>
      <c r="JV89" s="201"/>
      <c r="JW89" s="201"/>
      <c r="JX89" s="201"/>
      <c r="JY89" s="201"/>
      <c r="JZ89" s="201"/>
      <c r="KA89" s="201"/>
      <c r="KB89" s="201"/>
      <c r="KC89" s="201"/>
      <c r="KD89" s="201"/>
      <c r="KE89" s="201"/>
      <c r="KF89" s="201"/>
      <c r="KG89" s="201"/>
      <c r="KH89" s="201"/>
      <c r="KI89" s="201"/>
      <c r="KJ89" s="201"/>
      <c r="KK89" s="201"/>
      <c r="KL89" s="201"/>
      <c r="KM89" s="201"/>
      <c r="KN89" s="201"/>
      <c r="KO89" s="201"/>
      <c r="KP89" s="201"/>
    </row>
    <row r="90" spans="1:302" s="98" customFormat="1" ht="27.75" hidden="1" customHeight="1" thickBot="1">
      <c r="A90" s="201"/>
      <c r="B90" s="459"/>
      <c r="C90" s="542"/>
      <c r="D90" s="543"/>
      <c r="E90" s="544" t="s">
        <v>163</v>
      </c>
      <c r="F90" s="545"/>
      <c r="G90" s="459"/>
      <c r="H90" s="459"/>
      <c r="I90" s="459"/>
      <c r="J90" s="459"/>
      <c r="K90" s="459"/>
      <c r="L90" s="546"/>
      <c r="M90" s="547"/>
      <c r="N90" s="547"/>
      <c r="O90" s="548" t="str">
        <f t="shared" si="50"/>
        <v/>
      </c>
      <c r="P90" s="548" t="str">
        <f t="shared" si="65"/>
        <v/>
      </c>
      <c r="Q90" s="548" t="str">
        <f t="shared" si="51"/>
        <v/>
      </c>
      <c r="R90" s="548" t="str">
        <f t="shared" si="52"/>
        <v/>
      </c>
      <c r="S90" s="548" t="str">
        <f t="shared" si="66"/>
        <v/>
      </c>
      <c r="T90" s="548" t="str">
        <f t="shared" si="67"/>
        <v/>
      </c>
      <c r="U90" s="548" t="str">
        <f t="shared" si="53"/>
        <v/>
      </c>
      <c r="V90" s="548" t="str">
        <f t="shared" si="54"/>
        <v/>
      </c>
      <c r="W90" s="548" t="str">
        <f t="shared" si="68"/>
        <v/>
      </c>
      <c r="X90" s="548" t="str">
        <f t="shared" si="69"/>
        <v/>
      </c>
      <c r="Y90" s="548" t="str">
        <f t="shared" si="55"/>
        <v/>
      </c>
      <c r="Z90" s="548" t="str">
        <f t="shared" si="56"/>
        <v/>
      </c>
      <c r="AA90" s="548" t="str">
        <f t="shared" si="70"/>
        <v/>
      </c>
      <c r="AB90" s="548" t="str">
        <f t="shared" si="71"/>
        <v/>
      </c>
      <c r="AC90" s="548" t="str">
        <f t="shared" si="57"/>
        <v/>
      </c>
      <c r="AD90" s="548" t="str">
        <f t="shared" si="58"/>
        <v/>
      </c>
      <c r="AE90" s="549"/>
      <c r="AF90" s="454"/>
      <c r="AG90" s="550" t="s">
        <v>542</v>
      </c>
      <c r="AH90" s="551" t="str">
        <f t="shared" si="35"/>
        <v/>
      </c>
      <c r="AI90" s="551" t="str">
        <f t="shared" si="36"/>
        <v/>
      </c>
      <c r="AJ90" s="551" t="str">
        <f t="shared" si="37"/>
        <v/>
      </c>
      <c r="AK90" s="554" t="str">
        <f t="shared" si="38"/>
        <v/>
      </c>
      <c r="AL90" s="460"/>
      <c r="AM90" s="441" t="str">
        <f t="shared" si="31"/>
        <v/>
      </c>
      <c r="AN90" s="441" t="str">
        <f t="shared" si="32"/>
        <v/>
      </c>
      <c r="AO90" s="552"/>
      <c r="AP90" s="552"/>
      <c r="AQ90" s="201"/>
      <c r="AR90" s="428"/>
      <c r="AS90" s="805">
        <f t="shared" si="59"/>
        <v>0</v>
      </c>
      <c r="AT90" s="452">
        <f t="shared" si="60"/>
        <v>0</v>
      </c>
      <c r="AU90" s="754" t="s">
        <v>341</v>
      </c>
      <c r="AV90" s="453">
        <f t="shared" si="61"/>
        <v>0</v>
      </c>
      <c r="AW90" s="454"/>
      <c r="AX90" s="455">
        <f t="shared" si="62"/>
        <v>0</v>
      </c>
      <c r="AY90" s="456">
        <f t="shared" si="63"/>
        <v>0</v>
      </c>
      <c r="AZ90" s="457">
        <f t="shared" si="64"/>
        <v>0</v>
      </c>
      <c r="BA90" s="458"/>
      <c r="BB90" s="455">
        <f t="shared" si="72"/>
        <v>0</v>
      </c>
      <c r="BC90" s="459"/>
      <c r="BD90" s="460"/>
      <c r="BE90" s="460"/>
      <c r="BF90" s="460"/>
      <c r="BG90" s="460"/>
      <c r="BH90" s="460"/>
      <c r="BI90" s="428"/>
      <c r="BJ90" s="201"/>
      <c r="BK90" s="201"/>
      <c r="BL90" s="201"/>
      <c r="BM90" s="201"/>
      <c r="BN90" s="201"/>
      <c r="BO90" s="201"/>
      <c r="BP90" s="201"/>
      <c r="BQ90" s="201"/>
      <c r="BR90" s="201"/>
      <c r="BS90" s="201"/>
      <c r="BT90" s="201"/>
      <c r="BU90" s="201"/>
      <c r="BV90" s="201"/>
      <c r="BW90" s="201"/>
      <c r="BX90" s="201"/>
      <c r="BY90" s="234"/>
      <c r="BZ90" s="234"/>
      <c r="CA90" s="201"/>
      <c r="CB90" s="201"/>
      <c r="CC90" s="201"/>
      <c r="CD90" s="234"/>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c r="EX90" s="201"/>
      <c r="EY90" s="201"/>
      <c r="EZ90" s="201"/>
      <c r="FA90" s="201"/>
      <c r="FB90" s="201"/>
      <c r="FC90" s="201"/>
      <c r="FD90" s="201"/>
      <c r="FE90" s="201"/>
      <c r="FF90" s="201"/>
      <c r="FG90" s="201"/>
      <c r="FH90" s="201"/>
      <c r="FI90" s="201"/>
      <c r="FJ90" s="201"/>
      <c r="FK90" s="201"/>
      <c r="FL90" s="201"/>
      <c r="FM90" s="201"/>
      <c r="FN90" s="201"/>
      <c r="FO90" s="201"/>
      <c r="FP90" s="201"/>
      <c r="FQ90" s="201"/>
      <c r="FR90" s="201"/>
      <c r="FS90" s="201"/>
      <c r="FT90" s="201"/>
      <c r="FU90" s="201"/>
      <c r="FV90" s="201"/>
      <c r="FW90" s="201"/>
      <c r="FX90" s="201"/>
      <c r="FY90" s="201"/>
      <c r="FZ90" s="201"/>
      <c r="GA90" s="201"/>
      <c r="GB90" s="201"/>
      <c r="GC90" s="201"/>
      <c r="GD90" s="201"/>
      <c r="GE90" s="201"/>
      <c r="GF90" s="201"/>
      <c r="GG90" s="201"/>
      <c r="GH90" s="201"/>
      <c r="GI90" s="201"/>
      <c r="GJ90" s="201"/>
      <c r="GK90" s="201"/>
      <c r="GL90" s="201"/>
      <c r="GM90" s="201"/>
      <c r="GN90" s="201"/>
      <c r="GO90" s="201"/>
      <c r="GP90" s="201"/>
      <c r="GQ90" s="201"/>
      <c r="GR90" s="201"/>
      <c r="GS90" s="201"/>
      <c r="GT90" s="201"/>
      <c r="GU90" s="201"/>
      <c r="GV90" s="201"/>
      <c r="GW90" s="201"/>
      <c r="GX90" s="201"/>
      <c r="GY90" s="201"/>
      <c r="GZ90" s="201"/>
      <c r="HA90" s="201"/>
      <c r="HB90" s="201"/>
      <c r="HC90" s="201"/>
      <c r="HD90" s="201"/>
      <c r="HE90" s="201"/>
      <c r="HF90" s="201"/>
      <c r="HG90" s="201"/>
      <c r="HH90" s="201"/>
      <c r="HI90" s="201"/>
      <c r="HJ90" s="201"/>
      <c r="HK90" s="201"/>
      <c r="HL90" s="201"/>
      <c r="HM90" s="201"/>
      <c r="HN90" s="201"/>
      <c r="HO90" s="201"/>
      <c r="HP90" s="201"/>
      <c r="HQ90" s="201"/>
      <c r="HR90" s="201"/>
      <c r="HS90" s="201"/>
      <c r="HT90" s="201"/>
      <c r="HU90" s="201"/>
      <c r="HV90" s="201"/>
      <c r="HW90" s="201"/>
      <c r="HX90" s="201"/>
      <c r="HY90" s="201"/>
      <c r="HZ90" s="201"/>
      <c r="IA90" s="201"/>
      <c r="IB90" s="201"/>
      <c r="IC90" s="201"/>
      <c r="ID90" s="201"/>
      <c r="IE90" s="201"/>
      <c r="IF90" s="201"/>
      <c r="IG90" s="201"/>
      <c r="IH90" s="201"/>
      <c r="II90" s="201"/>
      <c r="IJ90" s="201"/>
      <c r="IK90" s="201"/>
      <c r="IL90" s="201"/>
      <c r="IM90" s="201"/>
      <c r="IN90" s="201"/>
      <c r="IO90" s="201"/>
      <c r="IP90" s="201"/>
      <c r="IQ90" s="201"/>
      <c r="IR90" s="201"/>
      <c r="IS90" s="201"/>
      <c r="IT90" s="201"/>
      <c r="IU90" s="201"/>
      <c r="IV90" s="201"/>
      <c r="IW90" s="201"/>
      <c r="IX90" s="201"/>
      <c r="IY90" s="201"/>
      <c r="IZ90" s="201"/>
      <c r="JA90" s="201"/>
      <c r="JB90" s="201"/>
      <c r="JC90" s="201"/>
      <c r="JD90" s="201"/>
      <c r="JE90" s="201"/>
      <c r="JF90" s="201"/>
      <c r="JG90" s="201"/>
      <c r="JH90" s="201"/>
      <c r="JI90" s="201"/>
      <c r="JJ90" s="201"/>
      <c r="JK90" s="201"/>
      <c r="JL90" s="201"/>
      <c r="JM90" s="201"/>
      <c r="JN90" s="201"/>
      <c r="JO90" s="201"/>
      <c r="JP90" s="201"/>
      <c r="JQ90" s="201"/>
      <c r="JR90" s="201"/>
      <c r="JS90" s="201"/>
      <c r="JT90" s="201"/>
      <c r="JU90" s="201"/>
      <c r="JV90" s="201"/>
      <c r="JW90" s="201"/>
      <c r="JX90" s="201"/>
      <c r="JY90" s="201"/>
      <c r="JZ90" s="201"/>
      <c r="KA90" s="201"/>
      <c r="KB90" s="201"/>
      <c r="KC90" s="201"/>
      <c r="KD90" s="201"/>
      <c r="KE90" s="201"/>
      <c r="KF90" s="201"/>
      <c r="KG90" s="201"/>
      <c r="KH90" s="201"/>
      <c r="KI90" s="201"/>
      <c r="KJ90" s="201"/>
      <c r="KK90" s="201"/>
      <c r="KL90" s="201"/>
      <c r="KM90" s="201"/>
      <c r="KN90" s="201"/>
      <c r="KO90" s="201"/>
      <c r="KP90" s="201"/>
    </row>
    <row r="91" spans="1:302" s="98" customFormat="1" ht="27.75" hidden="1" customHeight="1" thickBot="1">
      <c r="A91" s="201"/>
      <c r="B91" s="459"/>
      <c r="C91" s="542"/>
      <c r="D91" s="543"/>
      <c r="E91" s="544" t="s">
        <v>163</v>
      </c>
      <c r="F91" s="545"/>
      <c r="G91" s="459"/>
      <c r="H91" s="459"/>
      <c r="I91" s="459"/>
      <c r="J91" s="459"/>
      <c r="K91" s="459"/>
      <c r="L91" s="546"/>
      <c r="M91" s="547"/>
      <c r="N91" s="547"/>
      <c r="O91" s="548" t="str">
        <f t="shared" si="50"/>
        <v/>
      </c>
      <c r="P91" s="548" t="str">
        <f t="shared" si="65"/>
        <v/>
      </c>
      <c r="Q91" s="548" t="str">
        <f t="shared" si="51"/>
        <v/>
      </c>
      <c r="R91" s="548" t="str">
        <f t="shared" si="52"/>
        <v/>
      </c>
      <c r="S91" s="548" t="str">
        <f t="shared" si="66"/>
        <v/>
      </c>
      <c r="T91" s="548" t="str">
        <f t="shared" si="67"/>
        <v/>
      </c>
      <c r="U91" s="548" t="str">
        <f t="shared" si="53"/>
        <v/>
      </c>
      <c r="V91" s="548" t="str">
        <f t="shared" si="54"/>
        <v/>
      </c>
      <c r="W91" s="548" t="str">
        <f t="shared" si="68"/>
        <v/>
      </c>
      <c r="X91" s="548" t="str">
        <f t="shared" si="69"/>
        <v/>
      </c>
      <c r="Y91" s="548" t="str">
        <f t="shared" si="55"/>
        <v/>
      </c>
      <c r="Z91" s="548" t="str">
        <f t="shared" si="56"/>
        <v/>
      </c>
      <c r="AA91" s="548" t="str">
        <f t="shared" si="70"/>
        <v/>
      </c>
      <c r="AB91" s="548" t="str">
        <f t="shared" si="71"/>
        <v/>
      </c>
      <c r="AC91" s="548" t="str">
        <f t="shared" si="57"/>
        <v/>
      </c>
      <c r="AD91" s="548" t="str">
        <f t="shared" si="58"/>
        <v/>
      </c>
      <c r="AE91" s="549"/>
      <c r="AF91" s="454"/>
      <c r="AG91" s="550" t="s">
        <v>542</v>
      </c>
      <c r="AH91" s="551" t="str">
        <f t="shared" si="35"/>
        <v/>
      </c>
      <c r="AI91" s="551" t="str">
        <f t="shared" si="36"/>
        <v/>
      </c>
      <c r="AJ91" s="551" t="str">
        <f t="shared" si="37"/>
        <v/>
      </c>
      <c r="AK91" s="554" t="str">
        <f t="shared" si="38"/>
        <v/>
      </c>
      <c r="AL91" s="460"/>
      <c r="AM91" s="441" t="str">
        <f t="shared" si="31"/>
        <v/>
      </c>
      <c r="AN91" s="441" t="str">
        <f t="shared" si="32"/>
        <v/>
      </c>
      <c r="AO91" s="552"/>
      <c r="AP91" s="552"/>
      <c r="AQ91" s="201"/>
      <c r="AR91" s="428"/>
      <c r="AS91" s="805">
        <f t="shared" si="59"/>
        <v>0</v>
      </c>
      <c r="AT91" s="452">
        <f t="shared" si="60"/>
        <v>0</v>
      </c>
      <c r="AU91" s="754" t="s">
        <v>341</v>
      </c>
      <c r="AV91" s="453">
        <f t="shared" si="61"/>
        <v>0</v>
      </c>
      <c r="AW91" s="454"/>
      <c r="AX91" s="455">
        <f t="shared" si="62"/>
        <v>0</v>
      </c>
      <c r="AY91" s="456">
        <f t="shared" si="63"/>
        <v>0</v>
      </c>
      <c r="AZ91" s="457">
        <f t="shared" si="64"/>
        <v>0</v>
      </c>
      <c r="BA91" s="458"/>
      <c r="BB91" s="455">
        <f t="shared" si="72"/>
        <v>0</v>
      </c>
      <c r="BC91" s="459"/>
      <c r="BD91" s="460"/>
      <c r="BE91" s="460"/>
      <c r="BF91" s="460"/>
      <c r="BG91" s="460"/>
      <c r="BH91" s="460"/>
      <c r="BI91" s="428"/>
      <c r="BJ91" s="201"/>
      <c r="BK91" s="201"/>
      <c r="BL91" s="201"/>
      <c r="BM91" s="201"/>
      <c r="BN91" s="201"/>
      <c r="BO91" s="201"/>
      <c r="BP91" s="201"/>
      <c r="BQ91" s="201"/>
      <c r="BR91" s="201"/>
      <c r="BS91" s="201"/>
      <c r="BT91" s="201"/>
      <c r="BU91" s="201"/>
      <c r="BV91" s="201"/>
      <c r="BW91" s="201"/>
      <c r="BX91" s="201"/>
      <c r="BY91" s="234"/>
      <c r="BZ91" s="234"/>
      <c r="CA91" s="201"/>
      <c r="CB91" s="201"/>
      <c r="CC91" s="201"/>
      <c r="CD91" s="234"/>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201"/>
      <c r="IQ91" s="201"/>
      <c r="IR91" s="201"/>
      <c r="IS91" s="201"/>
      <c r="IT91" s="201"/>
      <c r="IU91" s="201"/>
      <c r="IV91" s="201"/>
      <c r="IW91" s="201"/>
      <c r="IX91" s="201"/>
      <c r="IY91" s="201"/>
      <c r="IZ91" s="201"/>
      <c r="JA91" s="201"/>
      <c r="JB91" s="201"/>
      <c r="JC91" s="201"/>
      <c r="JD91" s="201"/>
      <c r="JE91" s="201"/>
      <c r="JF91" s="201"/>
      <c r="JG91" s="201"/>
      <c r="JH91" s="201"/>
      <c r="JI91" s="201"/>
      <c r="JJ91" s="201"/>
      <c r="JK91" s="201"/>
      <c r="JL91" s="201"/>
      <c r="JM91" s="201"/>
      <c r="JN91" s="201"/>
      <c r="JO91" s="201"/>
      <c r="JP91" s="201"/>
      <c r="JQ91" s="201"/>
      <c r="JR91" s="201"/>
      <c r="JS91" s="201"/>
      <c r="JT91" s="201"/>
      <c r="JU91" s="201"/>
      <c r="JV91" s="201"/>
      <c r="JW91" s="201"/>
      <c r="JX91" s="201"/>
      <c r="JY91" s="201"/>
      <c r="JZ91" s="201"/>
      <c r="KA91" s="201"/>
      <c r="KB91" s="201"/>
      <c r="KC91" s="201"/>
      <c r="KD91" s="201"/>
      <c r="KE91" s="201"/>
      <c r="KF91" s="201"/>
      <c r="KG91" s="201"/>
      <c r="KH91" s="201"/>
      <c r="KI91" s="201"/>
      <c r="KJ91" s="201"/>
      <c r="KK91" s="201"/>
      <c r="KL91" s="201"/>
      <c r="KM91" s="201"/>
      <c r="KN91" s="201"/>
      <c r="KO91" s="201"/>
      <c r="KP91" s="201"/>
    </row>
    <row r="92" spans="1:302" s="98" customFormat="1" ht="27.75" hidden="1" customHeight="1" thickBot="1">
      <c r="A92" s="201"/>
      <c r="B92" s="459"/>
      <c r="C92" s="542"/>
      <c r="D92" s="543"/>
      <c r="E92" s="544" t="s">
        <v>163</v>
      </c>
      <c r="F92" s="545"/>
      <c r="G92" s="459"/>
      <c r="H92" s="459"/>
      <c r="I92" s="459"/>
      <c r="J92" s="459"/>
      <c r="K92" s="459"/>
      <c r="L92" s="546"/>
      <c r="M92" s="547"/>
      <c r="N92" s="547"/>
      <c r="O92" s="548" t="str">
        <f t="shared" si="50"/>
        <v/>
      </c>
      <c r="P92" s="548" t="str">
        <f t="shared" si="65"/>
        <v/>
      </c>
      <c r="Q92" s="548" t="str">
        <f t="shared" si="51"/>
        <v/>
      </c>
      <c r="R92" s="548" t="str">
        <f t="shared" si="52"/>
        <v/>
      </c>
      <c r="S92" s="548" t="str">
        <f t="shared" si="66"/>
        <v/>
      </c>
      <c r="T92" s="548" t="str">
        <f t="shared" si="67"/>
        <v/>
      </c>
      <c r="U92" s="548" t="str">
        <f t="shared" si="53"/>
        <v/>
      </c>
      <c r="V92" s="548" t="str">
        <f t="shared" si="54"/>
        <v/>
      </c>
      <c r="W92" s="548" t="str">
        <f t="shared" si="68"/>
        <v/>
      </c>
      <c r="X92" s="548" t="str">
        <f t="shared" si="69"/>
        <v/>
      </c>
      <c r="Y92" s="548" t="str">
        <f t="shared" si="55"/>
        <v/>
      </c>
      <c r="Z92" s="548" t="str">
        <f t="shared" si="56"/>
        <v/>
      </c>
      <c r="AA92" s="548" t="str">
        <f t="shared" si="70"/>
        <v/>
      </c>
      <c r="AB92" s="548" t="str">
        <f t="shared" si="71"/>
        <v/>
      </c>
      <c r="AC92" s="548" t="str">
        <f t="shared" si="57"/>
        <v/>
      </c>
      <c r="AD92" s="548" t="str">
        <f t="shared" si="58"/>
        <v/>
      </c>
      <c r="AE92" s="549"/>
      <c r="AF92" s="454"/>
      <c r="AG92" s="550" t="s">
        <v>542</v>
      </c>
      <c r="AH92" s="551" t="str">
        <f t="shared" si="35"/>
        <v/>
      </c>
      <c r="AI92" s="551" t="str">
        <f t="shared" si="36"/>
        <v/>
      </c>
      <c r="AJ92" s="551" t="str">
        <f t="shared" si="37"/>
        <v/>
      </c>
      <c r="AK92" s="554" t="str">
        <f t="shared" si="38"/>
        <v/>
      </c>
      <c r="AL92" s="460"/>
      <c r="AM92" s="441" t="str">
        <f t="shared" si="31"/>
        <v/>
      </c>
      <c r="AN92" s="441" t="str">
        <f t="shared" si="32"/>
        <v/>
      </c>
      <c r="AO92" s="552"/>
      <c r="AP92" s="552"/>
      <c r="AQ92" s="201"/>
      <c r="AR92" s="428"/>
      <c r="AS92" s="805">
        <f t="shared" si="59"/>
        <v>0</v>
      </c>
      <c r="AT92" s="452">
        <f t="shared" si="60"/>
        <v>0</v>
      </c>
      <c r="AU92" s="754" t="s">
        <v>341</v>
      </c>
      <c r="AV92" s="453">
        <f t="shared" si="61"/>
        <v>0</v>
      </c>
      <c r="AW92" s="454"/>
      <c r="AX92" s="455">
        <f t="shared" si="62"/>
        <v>0</v>
      </c>
      <c r="AY92" s="456">
        <f t="shared" si="63"/>
        <v>0</v>
      </c>
      <c r="AZ92" s="457">
        <f t="shared" si="64"/>
        <v>0</v>
      </c>
      <c r="BA92" s="458"/>
      <c r="BB92" s="455">
        <f t="shared" si="72"/>
        <v>0</v>
      </c>
      <c r="BC92" s="459"/>
      <c r="BD92" s="460"/>
      <c r="BE92" s="460"/>
      <c r="BF92" s="460"/>
      <c r="BG92" s="460"/>
      <c r="BH92" s="460"/>
      <c r="BI92" s="428"/>
      <c r="BJ92" s="201"/>
      <c r="BK92" s="201"/>
      <c r="BL92" s="201"/>
      <c r="BM92" s="201"/>
      <c r="BN92" s="201"/>
      <c r="BO92" s="201"/>
      <c r="BP92" s="201"/>
      <c r="BQ92" s="201"/>
      <c r="BR92" s="201"/>
      <c r="BS92" s="201"/>
      <c r="BT92" s="201"/>
      <c r="BU92" s="201"/>
      <c r="BV92" s="201"/>
      <c r="BW92" s="201"/>
      <c r="BX92" s="201"/>
      <c r="BY92" s="234"/>
      <c r="BZ92" s="234"/>
      <c r="CA92" s="201"/>
      <c r="CB92" s="201"/>
      <c r="CC92" s="201"/>
      <c r="CD92" s="234"/>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c r="EK92" s="201"/>
      <c r="EL92" s="201"/>
      <c r="EM92" s="201"/>
      <c r="EN92" s="201"/>
      <c r="EO92" s="201"/>
      <c r="EP92" s="201"/>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1"/>
      <c r="FM92" s="201"/>
      <c r="FN92" s="201"/>
      <c r="FO92" s="201"/>
      <c r="FP92" s="201"/>
      <c r="FQ92" s="201"/>
      <c r="FR92" s="201"/>
      <c r="FS92" s="201"/>
      <c r="FT92" s="201"/>
      <c r="FU92" s="201"/>
      <c r="FV92" s="201"/>
      <c r="FW92" s="201"/>
      <c r="FX92" s="201"/>
      <c r="FY92" s="201"/>
      <c r="FZ92" s="201"/>
      <c r="GA92" s="201"/>
      <c r="GB92" s="201"/>
      <c r="GC92" s="201"/>
      <c r="GD92" s="201"/>
      <c r="GE92" s="201"/>
      <c r="GF92" s="201"/>
      <c r="GG92" s="201"/>
      <c r="GH92" s="201"/>
      <c r="GI92" s="201"/>
      <c r="GJ92" s="201"/>
      <c r="GK92" s="201"/>
      <c r="GL92" s="201"/>
      <c r="GM92" s="201"/>
      <c r="GN92" s="201"/>
      <c r="GO92" s="201"/>
      <c r="GP92" s="201"/>
      <c r="GQ92" s="201"/>
      <c r="GR92" s="201"/>
      <c r="GS92" s="201"/>
      <c r="GT92" s="201"/>
      <c r="GU92" s="201"/>
      <c r="GV92" s="201"/>
      <c r="GW92" s="201"/>
      <c r="GX92" s="201"/>
      <c r="GY92" s="201"/>
      <c r="GZ92" s="201"/>
      <c r="HA92" s="201"/>
      <c r="HB92" s="201"/>
      <c r="HC92" s="201"/>
      <c r="HD92" s="201"/>
      <c r="HE92" s="201"/>
      <c r="HF92" s="201"/>
      <c r="HG92" s="201"/>
      <c r="HH92" s="201"/>
      <c r="HI92" s="201"/>
      <c r="HJ92" s="201"/>
      <c r="HK92" s="201"/>
      <c r="HL92" s="201"/>
      <c r="HM92" s="201"/>
      <c r="HN92" s="201"/>
      <c r="HO92" s="201"/>
      <c r="HP92" s="201"/>
      <c r="HQ92" s="201"/>
      <c r="HR92" s="201"/>
      <c r="HS92" s="201"/>
      <c r="HT92" s="201"/>
      <c r="HU92" s="201"/>
      <c r="HV92" s="201"/>
      <c r="HW92" s="201"/>
      <c r="HX92" s="201"/>
      <c r="HY92" s="201"/>
      <c r="HZ92" s="201"/>
      <c r="IA92" s="201"/>
      <c r="IB92" s="201"/>
      <c r="IC92" s="201"/>
      <c r="ID92" s="201"/>
      <c r="IE92" s="201"/>
      <c r="IF92" s="201"/>
      <c r="IG92" s="201"/>
      <c r="IH92" s="201"/>
      <c r="II92" s="201"/>
      <c r="IJ92" s="201"/>
      <c r="IK92" s="201"/>
      <c r="IL92" s="201"/>
      <c r="IM92" s="201"/>
      <c r="IN92" s="201"/>
      <c r="IO92" s="201"/>
      <c r="IP92" s="201"/>
      <c r="IQ92" s="201"/>
      <c r="IR92" s="201"/>
      <c r="IS92" s="201"/>
      <c r="IT92" s="201"/>
      <c r="IU92" s="201"/>
      <c r="IV92" s="201"/>
      <c r="IW92" s="201"/>
      <c r="IX92" s="201"/>
      <c r="IY92" s="201"/>
      <c r="IZ92" s="201"/>
      <c r="JA92" s="201"/>
      <c r="JB92" s="201"/>
      <c r="JC92" s="201"/>
      <c r="JD92" s="201"/>
      <c r="JE92" s="201"/>
      <c r="JF92" s="201"/>
      <c r="JG92" s="201"/>
      <c r="JH92" s="201"/>
      <c r="JI92" s="201"/>
      <c r="JJ92" s="201"/>
      <c r="JK92" s="201"/>
      <c r="JL92" s="201"/>
      <c r="JM92" s="201"/>
      <c r="JN92" s="201"/>
      <c r="JO92" s="201"/>
      <c r="JP92" s="201"/>
      <c r="JQ92" s="201"/>
      <c r="JR92" s="201"/>
      <c r="JS92" s="201"/>
      <c r="JT92" s="201"/>
      <c r="JU92" s="201"/>
      <c r="JV92" s="201"/>
      <c r="JW92" s="201"/>
      <c r="JX92" s="201"/>
      <c r="JY92" s="201"/>
      <c r="JZ92" s="201"/>
      <c r="KA92" s="201"/>
      <c r="KB92" s="201"/>
      <c r="KC92" s="201"/>
      <c r="KD92" s="201"/>
      <c r="KE92" s="201"/>
      <c r="KF92" s="201"/>
      <c r="KG92" s="201"/>
      <c r="KH92" s="201"/>
      <c r="KI92" s="201"/>
      <c r="KJ92" s="201"/>
      <c r="KK92" s="201"/>
      <c r="KL92" s="201"/>
      <c r="KM92" s="201"/>
      <c r="KN92" s="201"/>
      <c r="KO92" s="201"/>
      <c r="KP92" s="201"/>
    </row>
    <row r="93" spans="1:302" s="98" customFormat="1" ht="27.75" hidden="1" customHeight="1" thickBot="1">
      <c r="A93" s="201"/>
      <c r="B93" s="459"/>
      <c r="C93" s="542"/>
      <c r="D93" s="543"/>
      <c r="E93" s="544" t="s">
        <v>163</v>
      </c>
      <c r="F93" s="545"/>
      <c r="G93" s="459"/>
      <c r="H93" s="459"/>
      <c r="I93" s="459"/>
      <c r="J93" s="459"/>
      <c r="K93" s="459"/>
      <c r="L93" s="546"/>
      <c r="M93" s="547"/>
      <c r="N93" s="547"/>
      <c r="O93" s="548" t="str">
        <f t="shared" si="50"/>
        <v/>
      </c>
      <c r="P93" s="548" t="str">
        <f t="shared" si="65"/>
        <v/>
      </c>
      <c r="Q93" s="548" t="str">
        <f t="shared" si="51"/>
        <v/>
      </c>
      <c r="R93" s="548" t="str">
        <f t="shared" si="52"/>
        <v/>
      </c>
      <c r="S93" s="548" t="str">
        <f t="shared" si="66"/>
        <v/>
      </c>
      <c r="T93" s="548" t="str">
        <f t="shared" si="67"/>
        <v/>
      </c>
      <c r="U93" s="548" t="str">
        <f t="shared" si="53"/>
        <v/>
      </c>
      <c r="V93" s="548" t="str">
        <f t="shared" si="54"/>
        <v/>
      </c>
      <c r="W93" s="548" t="str">
        <f t="shared" si="68"/>
        <v/>
      </c>
      <c r="X93" s="548" t="str">
        <f t="shared" si="69"/>
        <v/>
      </c>
      <c r="Y93" s="548" t="str">
        <f t="shared" si="55"/>
        <v/>
      </c>
      <c r="Z93" s="548" t="str">
        <f t="shared" si="56"/>
        <v/>
      </c>
      <c r="AA93" s="548" t="str">
        <f t="shared" si="70"/>
        <v/>
      </c>
      <c r="AB93" s="548" t="str">
        <f t="shared" si="71"/>
        <v/>
      </c>
      <c r="AC93" s="548" t="str">
        <f t="shared" si="57"/>
        <v/>
      </c>
      <c r="AD93" s="548" t="str">
        <f t="shared" si="58"/>
        <v/>
      </c>
      <c r="AE93" s="549"/>
      <c r="AF93" s="454"/>
      <c r="AG93" s="550" t="s">
        <v>542</v>
      </c>
      <c r="AH93" s="551" t="str">
        <f t="shared" si="35"/>
        <v/>
      </c>
      <c r="AI93" s="551" t="str">
        <f t="shared" si="36"/>
        <v/>
      </c>
      <c r="AJ93" s="551" t="str">
        <f t="shared" si="37"/>
        <v/>
      </c>
      <c r="AK93" s="554" t="str">
        <f t="shared" si="38"/>
        <v/>
      </c>
      <c r="AL93" s="460"/>
      <c r="AM93" s="441" t="str">
        <f t="shared" si="31"/>
        <v/>
      </c>
      <c r="AN93" s="441" t="str">
        <f t="shared" si="32"/>
        <v/>
      </c>
      <c r="AO93" s="552"/>
      <c r="AP93" s="552"/>
      <c r="AQ93" s="201"/>
      <c r="AR93" s="428"/>
      <c r="AS93" s="805">
        <f t="shared" si="59"/>
        <v>0</v>
      </c>
      <c r="AT93" s="452">
        <f t="shared" si="60"/>
        <v>0</v>
      </c>
      <c r="AU93" s="754" t="s">
        <v>341</v>
      </c>
      <c r="AV93" s="453">
        <f t="shared" si="61"/>
        <v>0</v>
      </c>
      <c r="AW93" s="454"/>
      <c r="AX93" s="455">
        <f t="shared" si="62"/>
        <v>0</v>
      </c>
      <c r="AY93" s="456">
        <f t="shared" si="63"/>
        <v>0</v>
      </c>
      <c r="AZ93" s="457">
        <f t="shared" si="64"/>
        <v>0</v>
      </c>
      <c r="BA93" s="458"/>
      <c r="BB93" s="455">
        <f t="shared" si="72"/>
        <v>0</v>
      </c>
      <c r="BC93" s="459"/>
      <c r="BD93" s="460"/>
      <c r="BE93" s="460"/>
      <c r="BF93" s="460"/>
      <c r="BG93" s="460"/>
      <c r="BH93" s="460"/>
      <c r="BI93" s="428"/>
      <c r="BJ93" s="201"/>
      <c r="BK93" s="201"/>
      <c r="BL93" s="201"/>
      <c r="BM93" s="201"/>
      <c r="BN93" s="201"/>
      <c r="BO93" s="201"/>
      <c r="BP93" s="201"/>
      <c r="BQ93" s="201"/>
      <c r="BR93" s="201"/>
      <c r="BS93" s="201"/>
      <c r="BT93" s="201"/>
      <c r="BU93" s="201"/>
      <c r="BV93" s="201"/>
      <c r="BW93" s="201"/>
      <c r="BX93" s="201"/>
      <c r="BY93" s="234"/>
      <c r="BZ93" s="234"/>
      <c r="CA93" s="201"/>
      <c r="CB93" s="201"/>
      <c r="CC93" s="201"/>
      <c r="CD93" s="234"/>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c r="EK93" s="201"/>
      <c r="EL93" s="201"/>
      <c r="EM93" s="201"/>
      <c r="EN93" s="201"/>
      <c r="EO93" s="201"/>
      <c r="EP93" s="201"/>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1"/>
      <c r="FM93" s="201"/>
      <c r="FN93" s="201"/>
      <c r="FO93" s="201"/>
      <c r="FP93" s="201"/>
      <c r="FQ93" s="201"/>
      <c r="FR93" s="201"/>
      <c r="FS93" s="201"/>
      <c r="FT93" s="201"/>
      <c r="FU93" s="201"/>
      <c r="FV93" s="201"/>
      <c r="FW93" s="201"/>
      <c r="FX93" s="201"/>
      <c r="FY93" s="201"/>
      <c r="FZ93" s="201"/>
      <c r="GA93" s="201"/>
      <c r="GB93" s="201"/>
      <c r="GC93" s="201"/>
      <c r="GD93" s="201"/>
      <c r="GE93" s="201"/>
      <c r="GF93" s="201"/>
      <c r="GG93" s="201"/>
      <c r="GH93" s="201"/>
      <c r="GI93" s="201"/>
      <c r="GJ93" s="201"/>
      <c r="GK93" s="201"/>
      <c r="GL93" s="201"/>
      <c r="GM93" s="201"/>
      <c r="GN93" s="201"/>
      <c r="GO93" s="201"/>
      <c r="GP93" s="201"/>
      <c r="GQ93" s="201"/>
      <c r="GR93" s="201"/>
      <c r="GS93" s="201"/>
      <c r="GT93" s="201"/>
      <c r="GU93" s="201"/>
      <c r="GV93" s="201"/>
      <c r="GW93" s="201"/>
      <c r="GX93" s="201"/>
      <c r="GY93" s="201"/>
      <c r="GZ93" s="201"/>
      <c r="HA93" s="201"/>
      <c r="HB93" s="201"/>
      <c r="HC93" s="201"/>
      <c r="HD93" s="201"/>
      <c r="HE93" s="201"/>
      <c r="HF93" s="201"/>
      <c r="HG93" s="201"/>
      <c r="HH93" s="201"/>
      <c r="HI93" s="201"/>
      <c r="HJ93" s="201"/>
      <c r="HK93" s="201"/>
      <c r="HL93" s="201"/>
      <c r="HM93" s="201"/>
      <c r="HN93" s="201"/>
      <c r="HO93" s="201"/>
      <c r="HP93" s="201"/>
      <c r="HQ93" s="201"/>
      <c r="HR93" s="201"/>
      <c r="HS93" s="201"/>
      <c r="HT93" s="201"/>
      <c r="HU93" s="201"/>
      <c r="HV93" s="201"/>
      <c r="HW93" s="201"/>
      <c r="HX93" s="201"/>
      <c r="HY93" s="201"/>
      <c r="HZ93" s="201"/>
      <c r="IA93" s="201"/>
      <c r="IB93" s="201"/>
      <c r="IC93" s="201"/>
      <c r="ID93" s="201"/>
      <c r="IE93" s="201"/>
      <c r="IF93" s="201"/>
      <c r="IG93" s="201"/>
      <c r="IH93" s="201"/>
      <c r="II93" s="201"/>
      <c r="IJ93" s="201"/>
      <c r="IK93" s="201"/>
      <c r="IL93" s="201"/>
      <c r="IM93" s="201"/>
      <c r="IN93" s="201"/>
      <c r="IO93" s="201"/>
      <c r="IP93" s="201"/>
      <c r="IQ93" s="201"/>
      <c r="IR93" s="201"/>
      <c r="IS93" s="201"/>
      <c r="IT93" s="201"/>
      <c r="IU93" s="201"/>
      <c r="IV93" s="201"/>
      <c r="IW93" s="201"/>
      <c r="IX93" s="201"/>
      <c r="IY93" s="201"/>
      <c r="IZ93" s="201"/>
      <c r="JA93" s="201"/>
      <c r="JB93" s="201"/>
      <c r="JC93" s="201"/>
      <c r="JD93" s="201"/>
      <c r="JE93" s="201"/>
      <c r="JF93" s="201"/>
      <c r="JG93" s="201"/>
      <c r="JH93" s="201"/>
      <c r="JI93" s="201"/>
      <c r="JJ93" s="201"/>
      <c r="JK93" s="201"/>
      <c r="JL93" s="201"/>
      <c r="JM93" s="201"/>
      <c r="JN93" s="201"/>
      <c r="JO93" s="201"/>
      <c r="JP93" s="201"/>
      <c r="JQ93" s="201"/>
      <c r="JR93" s="201"/>
      <c r="JS93" s="201"/>
      <c r="JT93" s="201"/>
      <c r="JU93" s="201"/>
      <c r="JV93" s="201"/>
      <c r="JW93" s="201"/>
      <c r="JX93" s="201"/>
      <c r="JY93" s="201"/>
      <c r="JZ93" s="201"/>
      <c r="KA93" s="201"/>
      <c r="KB93" s="201"/>
      <c r="KC93" s="201"/>
      <c r="KD93" s="201"/>
      <c r="KE93" s="201"/>
      <c r="KF93" s="201"/>
      <c r="KG93" s="201"/>
      <c r="KH93" s="201"/>
      <c r="KI93" s="201"/>
      <c r="KJ93" s="201"/>
      <c r="KK93" s="201"/>
      <c r="KL93" s="201"/>
      <c r="KM93" s="201"/>
      <c r="KN93" s="201"/>
      <c r="KO93" s="201"/>
      <c r="KP93" s="201"/>
    </row>
    <row r="94" spans="1:302" s="98" customFormat="1" ht="27.75" hidden="1" customHeight="1" thickBot="1">
      <c r="A94" s="201"/>
      <c r="B94" s="459"/>
      <c r="C94" s="542"/>
      <c r="D94" s="543"/>
      <c r="E94" s="544" t="s">
        <v>163</v>
      </c>
      <c r="F94" s="545"/>
      <c r="G94" s="459"/>
      <c r="H94" s="459"/>
      <c r="I94" s="459"/>
      <c r="J94" s="459"/>
      <c r="K94" s="459"/>
      <c r="L94" s="546"/>
      <c r="M94" s="547"/>
      <c r="N94" s="547"/>
      <c r="O94" s="548" t="str">
        <f t="shared" si="50"/>
        <v/>
      </c>
      <c r="P94" s="548" t="str">
        <f t="shared" si="65"/>
        <v/>
      </c>
      <c r="Q94" s="548" t="str">
        <f t="shared" si="51"/>
        <v/>
      </c>
      <c r="R94" s="548" t="str">
        <f t="shared" si="52"/>
        <v/>
      </c>
      <c r="S94" s="548" t="str">
        <f t="shared" si="66"/>
        <v/>
      </c>
      <c r="T94" s="548" t="str">
        <f t="shared" si="67"/>
        <v/>
      </c>
      <c r="U94" s="548" t="str">
        <f t="shared" si="53"/>
        <v/>
      </c>
      <c r="V94" s="548" t="str">
        <f t="shared" si="54"/>
        <v/>
      </c>
      <c r="W94" s="548" t="str">
        <f t="shared" si="68"/>
        <v/>
      </c>
      <c r="X94" s="548" t="str">
        <f t="shared" si="69"/>
        <v/>
      </c>
      <c r="Y94" s="548" t="str">
        <f t="shared" si="55"/>
        <v/>
      </c>
      <c r="Z94" s="548" t="str">
        <f t="shared" si="56"/>
        <v/>
      </c>
      <c r="AA94" s="548" t="str">
        <f t="shared" si="70"/>
        <v/>
      </c>
      <c r="AB94" s="548" t="str">
        <f t="shared" si="71"/>
        <v/>
      </c>
      <c r="AC94" s="548" t="str">
        <f t="shared" si="57"/>
        <v/>
      </c>
      <c r="AD94" s="548" t="str">
        <f t="shared" si="58"/>
        <v/>
      </c>
      <c r="AE94" s="549"/>
      <c r="AF94" s="454"/>
      <c r="AG94" s="550" t="s">
        <v>542</v>
      </c>
      <c r="AH94" s="551" t="str">
        <f t="shared" si="35"/>
        <v/>
      </c>
      <c r="AI94" s="551" t="str">
        <f t="shared" si="36"/>
        <v/>
      </c>
      <c r="AJ94" s="551" t="str">
        <f t="shared" si="37"/>
        <v/>
      </c>
      <c r="AK94" s="554" t="str">
        <f t="shared" si="38"/>
        <v/>
      </c>
      <c r="AL94" s="460"/>
      <c r="AM94" s="441" t="str">
        <f t="shared" si="31"/>
        <v/>
      </c>
      <c r="AN94" s="441" t="str">
        <f t="shared" si="32"/>
        <v/>
      </c>
      <c r="AO94" s="552"/>
      <c r="AP94" s="552"/>
      <c r="AQ94" s="201"/>
      <c r="AR94" s="428"/>
      <c r="AS94" s="805">
        <f t="shared" si="59"/>
        <v>0</v>
      </c>
      <c r="AT94" s="452">
        <f t="shared" si="60"/>
        <v>0</v>
      </c>
      <c r="AU94" s="754" t="s">
        <v>341</v>
      </c>
      <c r="AV94" s="453">
        <f t="shared" si="61"/>
        <v>0</v>
      </c>
      <c r="AW94" s="454"/>
      <c r="AX94" s="455">
        <f t="shared" si="62"/>
        <v>0</v>
      </c>
      <c r="AY94" s="456">
        <f t="shared" si="63"/>
        <v>0</v>
      </c>
      <c r="AZ94" s="457">
        <f t="shared" si="64"/>
        <v>0</v>
      </c>
      <c r="BA94" s="458"/>
      <c r="BB94" s="455">
        <f t="shared" si="72"/>
        <v>0</v>
      </c>
      <c r="BC94" s="459"/>
      <c r="BD94" s="460"/>
      <c r="BE94" s="460"/>
      <c r="BF94" s="460"/>
      <c r="BG94" s="460"/>
      <c r="BH94" s="460"/>
      <c r="BI94" s="428"/>
      <c r="BJ94" s="201"/>
      <c r="BK94" s="201"/>
      <c r="BL94" s="201"/>
      <c r="BM94" s="201"/>
      <c r="BN94" s="201"/>
      <c r="BO94" s="201"/>
      <c r="BP94" s="201"/>
      <c r="BQ94" s="201"/>
      <c r="BR94" s="201"/>
      <c r="BS94" s="201"/>
      <c r="BT94" s="201"/>
      <c r="BU94" s="201"/>
      <c r="BV94" s="201"/>
      <c r="BW94" s="201"/>
      <c r="BX94" s="201"/>
      <c r="BY94" s="234"/>
      <c r="BZ94" s="234"/>
      <c r="CA94" s="201"/>
      <c r="CB94" s="201"/>
      <c r="CC94" s="201"/>
      <c r="CD94" s="234"/>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201"/>
      <c r="IQ94" s="201"/>
      <c r="IR94" s="201"/>
      <c r="IS94" s="201"/>
      <c r="IT94" s="201"/>
      <c r="IU94" s="201"/>
      <c r="IV94" s="201"/>
      <c r="IW94" s="201"/>
      <c r="IX94" s="201"/>
      <c r="IY94" s="201"/>
      <c r="IZ94" s="201"/>
      <c r="JA94" s="201"/>
      <c r="JB94" s="201"/>
      <c r="JC94" s="201"/>
      <c r="JD94" s="201"/>
      <c r="JE94" s="201"/>
      <c r="JF94" s="201"/>
      <c r="JG94" s="201"/>
      <c r="JH94" s="201"/>
      <c r="JI94" s="201"/>
      <c r="JJ94" s="201"/>
      <c r="JK94" s="201"/>
      <c r="JL94" s="201"/>
      <c r="JM94" s="201"/>
      <c r="JN94" s="201"/>
      <c r="JO94" s="201"/>
      <c r="JP94" s="201"/>
      <c r="JQ94" s="201"/>
      <c r="JR94" s="201"/>
      <c r="JS94" s="201"/>
      <c r="JT94" s="201"/>
      <c r="JU94" s="201"/>
      <c r="JV94" s="201"/>
      <c r="JW94" s="201"/>
      <c r="JX94" s="201"/>
      <c r="JY94" s="201"/>
      <c r="JZ94" s="201"/>
      <c r="KA94" s="201"/>
      <c r="KB94" s="201"/>
      <c r="KC94" s="201"/>
      <c r="KD94" s="201"/>
      <c r="KE94" s="201"/>
      <c r="KF94" s="201"/>
      <c r="KG94" s="201"/>
      <c r="KH94" s="201"/>
      <c r="KI94" s="201"/>
      <c r="KJ94" s="201"/>
      <c r="KK94" s="201"/>
      <c r="KL94" s="201"/>
      <c r="KM94" s="201"/>
      <c r="KN94" s="201"/>
      <c r="KO94" s="201"/>
      <c r="KP94" s="201"/>
    </row>
    <row r="95" spans="1:302" s="98" customFormat="1" ht="27.75" hidden="1" customHeight="1" thickBot="1">
      <c r="A95" s="201"/>
      <c r="B95" s="459"/>
      <c r="C95" s="542"/>
      <c r="D95" s="543"/>
      <c r="E95" s="544" t="s">
        <v>163</v>
      </c>
      <c r="F95" s="545"/>
      <c r="G95" s="459"/>
      <c r="H95" s="459"/>
      <c r="I95" s="459"/>
      <c r="J95" s="459"/>
      <c r="K95" s="459"/>
      <c r="L95" s="546"/>
      <c r="M95" s="547"/>
      <c r="N95" s="547"/>
      <c r="O95" s="548" t="str">
        <f t="shared" si="50"/>
        <v/>
      </c>
      <c r="P95" s="548" t="str">
        <f t="shared" si="65"/>
        <v/>
      </c>
      <c r="Q95" s="548" t="str">
        <f t="shared" si="51"/>
        <v/>
      </c>
      <c r="R95" s="548" t="str">
        <f t="shared" si="52"/>
        <v/>
      </c>
      <c r="S95" s="548" t="str">
        <f t="shared" si="66"/>
        <v/>
      </c>
      <c r="T95" s="548" t="str">
        <f t="shared" si="67"/>
        <v/>
      </c>
      <c r="U95" s="548" t="str">
        <f t="shared" si="53"/>
        <v/>
      </c>
      <c r="V95" s="548" t="str">
        <f t="shared" si="54"/>
        <v/>
      </c>
      <c r="W95" s="548" t="str">
        <f t="shared" si="68"/>
        <v/>
      </c>
      <c r="X95" s="548" t="str">
        <f t="shared" si="69"/>
        <v/>
      </c>
      <c r="Y95" s="548" t="str">
        <f t="shared" si="55"/>
        <v/>
      </c>
      <c r="Z95" s="548" t="str">
        <f t="shared" si="56"/>
        <v/>
      </c>
      <c r="AA95" s="548" t="str">
        <f t="shared" si="70"/>
        <v/>
      </c>
      <c r="AB95" s="548" t="str">
        <f t="shared" si="71"/>
        <v/>
      </c>
      <c r="AC95" s="548" t="str">
        <f t="shared" si="57"/>
        <v/>
      </c>
      <c r="AD95" s="548" t="str">
        <f t="shared" si="58"/>
        <v/>
      </c>
      <c r="AE95" s="549"/>
      <c r="AF95" s="454"/>
      <c r="AG95" s="550" t="s">
        <v>542</v>
      </c>
      <c r="AH95" s="551" t="str">
        <f t="shared" si="35"/>
        <v/>
      </c>
      <c r="AI95" s="551" t="str">
        <f t="shared" si="36"/>
        <v/>
      </c>
      <c r="AJ95" s="551" t="str">
        <f t="shared" si="37"/>
        <v/>
      </c>
      <c r="AK95" s="554" t="str">
        <f t="shared" si="38"/>
        <v/>
      </c>
      <c r="AL95" s="460"/>
      <c r="AM95" s="441" t="str">
        <f t="shared" si="31"/>
        <v/>
      </c>
      <c r="AN95" s="441" t="str">
        <f t="shared" si="32"/>
        <v/>
      </c>
      <c r="AO95" s="552"/>
      <c r="AP95" s="552"/>
      <c r="AQ95" s="201"/>
      <c r="AR95" s="428"/>
      <c r="AS95" s="805">
        <f t="shared" si="59"/>
        <v>0</v>
      </c>
      <c r="AT95" s="452">
        <f t="shared" si="60"/>
        <v>0</v>
      </c>
      <c r="AU95" s="754" t="s">
        <v>341</v>
      </c>
      <c r="AV95" s="453">
        <f t="shared" si="61"/>
        <v>0</v>
      </c>
      <c r="AW95" s="454"/>
      <c r="AX95" s="455">
        <f t="shared" si="62"/>
        <v>0</v>
      </c>
      <c r="AY95" s="456">
        <f t="shared" si="63"/>
        <v>0</v>
      </c>
      <c r="AZ95" s="457">
        <f t="shared" si="64"/>
        <v>0</v>
      </c>
      <c r="BA95" s="458"/>
      <c r="BB95" s="455">
        <f t="shared" si="72"/>
        <v>0</v>
      </c>
      <c r="BC95" s="459"/>
      <c r="BD95" s="460"/>
      <c r="BE95" s="460"/>
      <c r="BF95" s="460"/>
      <c r="BG95" s="460"/>
      <c r="BH95" s="460"/>
      <c r="BI95" s="428"/>
      <c r="BJ95" s="201"/>
      <c r="BK95" s="201"/>
      <c r="BL95" s="201"/>
      <c r="BM95" s="201"/>
      <c r="BN95" s="201"/>
      <c r="BO95" s="201"/>
      <c r="BP95" s="201"/>
      <c r="BQ95" s="201"/>
      <c r="BR95" s="201"/>
      <c r="BS95" s="201"/>
      <c r="BT95" s="201"/>
      <c r="BU95" s="201"/>
      <c r="BV95" s="201"/>
      <c r="BW95" s="201"/>
      <c r="BX95" s="201"/>
      <c r="BY95" s="234"/>
      <c r="BZ95" s="234"/>
      <c r="CA95" s="201"/>
      <c r="CB95" s="201"/>
      <c r="CC95" s="201"/>
      <c r="CD95" s="234"/>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1"/>
      <c r="FD95" s="201"/>
      <c r="FE95" s="201"/>
      <c r="FF95" s="201"/>
      <c r="FG95" s="201"/>
      <c r="FH95" s="201"/>
      <c r="FI95" s="201"/>
      <c r="FJ95" s="201"/>
      <c r="FK95" s="201"/>
      <c r="FL95" s="201"/>
      <c r="FM95" s="201"/>
      <c r="FN95" s="201"/>
      <c r="FO95" s="201"/>
      <c r="FP95" s="201"/>
      <c r="FQ95" s="201"/>
      <c r="FR95" s="201"/>
      <c r="FS95" s="201"/>
      <c r="FT95" s="201"/>
      <c r="FU95" s="201"/>
      <c r="FV95" s="201"/>
      <c r="FW95" s="201"/>
      <c r="FX95" s="201"/>
      <c r="FY95" s="201"/>
      <c r="FZ95" s="201"/>
      <c r="GA95" s="201"/>
      <c r="GB95" s="201"/>
      <c r="GC95" s="201"/>
      <c r="GD95" s="201"/>
      <c r="GE95" s="201"/>
      <c r="GF95" s="201"/>
      <c r="GG95" s="201"/>
      <c r="GH95" s="201"/>
      <c r="GI95" s="201"/>
      <c r="GJ95" s="201"/>
      <c r="GK95" s="201"/>
      <c r="GL95" s="201"/>
      <c r="GM95" s="201"/>
      <c r="GN95" s="201"/>
      <c r="GO95" s="201"/>
      <c r="GP95" s="201"/>
      <c r="GQ95" s="201"/>
      <c r="GR95" s="201"/>
      <c r="GS95" s="201"/>
      <c r="GT95" s="201"/>
      <c r="GU95" s="201"/>
      <c r="GV95" s="201"/>
      <c r="GW95" s="201"/>
      <c r="GX95" s="201"/>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c r="IC95" s="201"/>
      <c r="ID95" s="201"/>
      <c r="IE95" s="201"/>
      <c r="IF95" s="201"/>
      <c r="IG95" s="201"/>
      <c r="IH95" s="201"/>
      <c r="II95" s="201"/>
      <c r="IJ95" s="201"/>
      <c r="IK95" s="201"/>
      <c r="IL95" s="201"/>
      <c r="IM95" s="201"/>
      <c r="IN95" s="201"/>
      <c r="IO95" s="201"/>
      <c r="IP95" s="201"/>
      <c r="IQ95" s="201"/>
      <c r="IR95" s="201"/>
      <c r="IS95" s="201"/>
      <c r="IT95" s="201"/>
      <c r="IU95" s="201"/>
      <c r="IV95" s="201"/>
      <c r="IW95" s="201"/>
      <c r="IX95" s="201"/>
      <c r="IY95" s="201"/>
      <c r="IZ95" s="201"/>
      <c r="JA95" s="201"/>
      <c r="JB95" s="201"/>
      <c r="JC95" s="201"/>
      <c r="JD95" s="201"/>
      <c r="JE95" s="201"/>
      <c r="JF95" s="201"/>
      <c r="JG95" s="201"/>
      <c r="JH95" s="201"/>
      <c r="JI95" s="201"/>
      <c r="JJ95" s="201"/>
      <c r="JK95" s="201"/>
      <c r="JL95" s="201"/>
      <c r="JM95" s="201"/>
      <c r="JN95" s="201"/>
      <c r="JO95" s="201"/>
      <c r="JP95" s="201"/>
      <c r="JQ95" s="201"/>
      <c r="JR95" s="201"/>
      <c r="JS95" s="201"/>
      <c r="JT95" s="201"/>
      <c r="JU95" s="201"/>
      <c r="JV95" s="201"/>
      <c r="JW95" s="201"/>
      <c r="JX95" s="201"/>
      <c r="JY95" s="201"/>
      <c r="JZ95" s="201"/>
      <c r="KA95" s="201"/>
      <c r="KB95" s="201"/>
      <c r="KC95" s="201"/>
      <c r="KD95" s="201"/>
      <c r="KE95" s="201"/>
      <c r="KF95" s="201"/>
      <c r="KG95" s="201"/>
      <c r="KH95" s="201"/>
      <c r="KI95" s="201"/>
      <c r="KJ95" s="201"/>
      <c r="KK95" s="201"/>
      <c r="KL95" s="201"/>
      <c r="KM95" s="201"/>
      <c r="KN95" s="201"/>
      <c r="KO95" s="201"/>
      <c r="KP95" s="201"/>
    </row>
    <row r="96" spans="1:302" s="98" customFormat="1" ht="27.75" hidden="1" customHeight="1" thickBot="1">
      <c r="A96" s="201"/>
      <c r="B96" s="459"/>
      <c r="C96" s="542"/>
      <c r="D96" s="543"/>
      <c r="E96" s="544" t="s">
        <v>163</v>
      </c>
      <c r="F96" s="545"/>
      <c r="G96" s="459"/>
      <c r="H96" s="459"/>
      <c r="I96" s="459"/>
      <c r="J96" s="459"/>
      <c r="K96" s="459"/>
      <c r="L96" s="546"/>
      <c r="M96" s="547"/>
      <c r="N96" s="547"/>
      <c r="O96" s="548" t="str">
        <f t="shared" si="50"/>
        <v/>
      </c>
      <c r="P96" s="548" t="str">
        <f t="shared" si="65"/>
        <v/>
      </c>
      <c r="Q96" s="548" t="str">
        <f t="shared" si="51"/>
        <v/>
      </c>
      <c r="R96" s="548" t="str">
        <f t="shared" si="52"/>
        <v/>
      </c>
      <c r="S96" s="548" t="str">
        <f t="shared" si="66"/>
        <v/>
      </c>
      <c r="T96" s="548" t="str">
        <f t="shared" si="67"/>
        <v/>
      </c>
      <c r="U96" s="548" t="str">
        <f t="shared" si="53"/>
        <v/>
      </c>
      <c r="V96" s="548" t="str">
        <f t="shared" si="54"/>
        <v/>
      </c>
      <c r="W96" s="548" t="str">
        <f t="shared" si="68"/>
        <v/>
      </c>
      <c r="X96" s="548" t="str">
        <f t="shared" si="69"/>
        <v/>
      </c>
      <c r="Y96" s="548" t="str">
        <f t="shared" si="55"/>
        <v/>
      </c>
      <c r="Z96" s="548" t="str">
        <f t="shared" si="56"/>
        <v/>
      </c>
      <c r="AA96" s="548" t="str">
        <f t="shared" si="70"/>
        <v/>
      </c>
      <c r="AB96" s="548" t="str">
        <f t="shared" si="71"/>
        <v/>
      </c>
      <c r="AC96" s="548" t="str">
        <f t="shared" si="57"/>
        <v/>
      </c>
      <c r="AD96" s="548" t="str">
        <f t="shared" si="58"/>
        <v/>
      </c>
      <c r="AE96" s="549"/>
      <c r="AF96" s="454"/>
      <c r="AG96" s="550" t="s">
        <v>542</v>
      </c>
      <c r="AH96" s="551" t="str">
        <f t="shared" si="35"/>
        <v/>
      </c>
      <c r="AI96" s="551" t="str">
        <f t="shared" si="36"/>
        <v/>
      </c>
      <c r="AJ96" s="551" t="str">
        <f t="shared" si="37"/>
        <v/>
      </c>
      <c r="AK96" s="554" t="str">
        <f t="shared" si="38"/>
        <v/>
      </c>
      <c r="AL96" s="460"/>
      <c r="AM96" s="441" t="str">
        <f t="shared" si="31"/>
        <v/>
      </c>
      <c r="AN96" s="441" t="str">
        <f t="shared" si="32"/>
        <v/>
      </c>
      <c r="AO96" s="552"/>
      <c r="AP96" s="552"/>
      <c r="AQ96" s="201"/>
      <c r="AR96" s="428"/>
      <c r="AS96" s="805">
        <f t="shared" si="59"/>
        <v>0</v>
      </c>
      <c r="AT96" s="452">
        <f t="shared" si="60"/>
        <v>0</v>
      </c>
      <c r="AU96" s="754" t="s">
        <v>341</v>
      </c>
      <c r="AV96" s="453">
        <f t="shared" si="61"/>
        <v>0</v>
      </c>
      <c r="AW96" s="454"/>
      <c r="AX96" s="455">
        <f t="shared" si="62"/>
        <v>0</v>
      </c>
      <c r="AY96" s="456">
        <f t="shared" si="63"/>
        <v>0</v>
      </c>
      <c r="AZ96" s="457">
        <f t="shared" si="64"/>
        <v>0</v>
      </c>
      <c r="BA96" s="458"/>
      <c r="BB96" s="455">
        <f t="shared" si="72"/>
        <v>0</v>
      </c>
      <c r="BC96" s="459"/>
      <c r="BD96" s="460"/>
      <c r="BE96" s="460"/>
      <c r="BF96" s="460"/>
      <c r="BG96" s="460"/>
      <c r="BH96" s="460"/>
      <c r="BI96" s="428"/>
      <c r="BJ96" s="201"/>
      <c r="BK96" s="201"/>
      <c r="BL96" s="201"/>
      <c r="BM96" s="201"/>
      <c r="BN96" s="201"/>
      <c r="BO96" s="201"/>
      <c r="BP96" s="201"/>
      <c r="BQ96" s="201"/>
      <c r="BR96" s="201"/>
      <c r="BS96" s="201"/>
      <c r="BT96" s="201"/>
      <c r="BU96" s="201"/>
      <c r="BV96" s="201"/>
      <c r="BW96" s="201"/>
      <c r="BX96" s="201"/>
      <c r="BY96" s="234"/>
      <c r="BZ96" s="234"/>
      <c r="CA96" s="201"/>
      <c r="CB96" s="201"/>
      <c r="CC96" s="201"/>
      <c r="CD96" s="234"/>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row>
    <row r="97" spans="1:302" s="98" customFormat="1" ht="27.75" hidden="1" customHeight="1" thickBot="1">
      <c r="A97" s="201"/>
      <c r="B97" s="459"/>
      <c r="C97" s="542"/>
      <c r="D97" s="543"/>
      <c r="E97" s="544" t="s">
        <v>163</v>
      </c>
      <c r="F97" s="545"/>
      <c r="G97" s="459"/>
      <c r="H97" s="459"/>
      <c r="I97" s="459"/>
      <c r="J97" s="459"/>
      <c r="K97" s="459"/>
      <c r="L97" s="546"/>
      <c r="M97" s="547"/>
      <c r="N97" s="547"/>
      <c r="O97" s="548" t="str">
        <f t="shared" si="50"/>
        <v/>
      </c>
      <c r="P97" s="548" t="str">
        <f t="shared" si="65"/>
        <v/>
      </c>
      <c r="Q97" s="548" t="str">
        <f t="shared" si="51"/>
        <v/>
      </c>
      <c r="R97" s="548" t="str">
        <f t="shared" si="52"/>
        <v/>
      </c>
      <c r="S97" s="548" t="str">
        <f t="shared" si="66"/>
        <v/>
      </c>
      <c r="T97" s="548" t="str">
        <f t="shared" si="67"/>
        <v/>
      </c>
      <c r="U97" s="548" t="str">
        <f t="shared" si="53"/>
        <v/>
      </c>
      <c r="V97" s="548" t="str">
        <f t="shared" si="54"/>
        <v/>
      </c>
      <c r="W97" s="548" t="str">
        <f t="shared" si="68"/>
        <v/>
      </c>
      <c r="X97" s="548" t="str">
        <f t="shared" si="69"/>
        <v/>
      </c>
      <c r="Y97" s="548" t="str">
        <f t="shared" si="55"/>
        <v/>
      </c>
      <c r="Z97" s="548" t="str">
        <f t="shared" si="56"/>
        <v/>
      </c>
      <c r="AA97" s="548" t="str">
        <f t="shared" si="70"/>
        <v/>
      </c>
      <c r="AB97" s="548" t="str">
        <f t="shared" si="71"/>
        <v/>
      </c>
      <c r="AC97" s="548" t="str">
        <f t="shared" si="57"/>
        <v/>
      </c>
      <c r="AD97" s="548" t="str">
        <f t="shared" si="58"/>
        <v/>
      </c>
      <c r="AE97" s="549"/>
      <c r="AF97" s="454"/>
      <c r="AG97" s="550" t="s">
        <v>542</v>
      </c>
      <c r="AH97" s="551" t="str">
        <f t="shared" si="35"/>
        <v/>
      </c>
      <c r="AI97" s="551" t="str">
        <f t="shared" si="36"/>
        <v/>
      </c>
      <c r="AJ97" s="551" t="str">
        <f t="shared" si="37"/>
        <v/>
      </c>
      <c r="AK97" s="554" t="str">
        <f t="shared" si="38"/>
        <v/>
      </c>
      <c r="AL97" s="460"/>
      <c r="AM97" s="441" t="str">
        <f t="shared" si="31"/>
        <v/>
      </c>
      <c r="AN97" s="441" t="str">
        <f t="shared" si="32"/>
        <v/>
      </c>
      <c r="AO97" s="552"/>
      <c r="AP97" s="552"/>
      <c r="AQ97" s="201"/>
      <c r="AR97" s="428"/>
      <c r="AS97" s="805">
        <f t="shared" si="59"/>
        <v>0</v>
      </c>
      <c r="AT97" s="452">
        <f t="shared" si="60"/>
        <v>0</v>
      </c>
      <c r="AU97" s="754" t="s">
        <v>341</v>
      </c>
      <c r="AV97" s="453">
        <f t="shared" si="61"/>
        <v>0</v>
      </c>
      <c r="AW97" s="454"/>
      <c r="AX97" s="455">
        <f t="shared" si="62"/>
        <v>0</v>
      </c>
      <c r="AY97" s="456">
        <f t="shared" si="63"/>
        <v>0</v>
      </c>
      <c r="AZ97" s="457">
        <f t="shared" si="64"/>
        <v>0</v>
      </c>
      <c r="BA97" s="458"/>
      <c r="BB97" s="455">
        <f t="shared" si="72"/>
        <v>0</v>
      </c>
      <c r="BC97" s="459"/>
      <c r="BD97" s="460"/>
      <c r="BE97" s="460"/>
      <c r="BF97" s="460"/>
      <c r="BG97" s="460"/>
      <c r="BH97" s="460"/>
      <c r="BI97" s="428"/>
      <c r="BJ97" s="201"/>
      <c r="BK97" s="201"/>
      <c r="BL97" s="201"/>
      <c r="BM97" s="201"/>
      <c r="BN97" s="201"/>
      <c r="BO97" s="201"/>
      <c r="BP97" s="201"/>
      <c r="BQ97" s="201"/>
      <c r="BR97" s="201"/>
      <c r="BS97" s="201"/>
      <c r="BT97" s="201"/>
      <c r="BU97" s="201"/>
      <c r="BV97" s="201"/>
      <c r="BW97" s="201"/>
      <c r="BX97" s="201"/>
      <c r="BY97" s="234"/>
      <c r="BZ97" s="234"/>
      <c r="CA97" s="201"/>
      <c r="CB97" s="201"/>
      <c r="CC97" s="201"/>
      <c r="CD97" s="234"/>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1"/>
      <c r="GC97" s="201"/>
      <c r="GD97" s="201"/>
      <c r="GE97" s="201"/>
      <c r="GF97" s="201"/>
      <c r="GG97" s="201"/>
      <c r="GH97" s="201"/>
      <c r="GI97" s="201"/>
      <c r="GJ97" s="201"/>
      <c r="GK97" s="201"/>
      <c r="GL97" s="201"/>
      <c r="GM97" s="201"/>
      <c r="GN97" s="201"/>
      <c r="GO97" s="201"/>
      <c r="GP97" s="201"/>
      <c r="GQ97" s="201"/>
      <c r="GR97" s="201"/>
      <c r="GS97" s="201"/>
      <c r="GT97" s="201"/>
      <c r="GU97" s="201"/>
      <c r="GV97" s="201"/>
      <c r="GW97" s="201"/>
      <c r="GX97" s="201"/>
      <c r="GY97" s="201"/>
      <c r="GZ97" s="201"/>
      <c r="HA97" s="201"/>
      <c r="HB97" s="201"/>
      <c r="HC97" s="201"/>
      <c r="HD97" s="201"/>
      <c r="HE97" s="201"/>
      <c r="HF97" s="201"/>
      <c r="HG97" s="201"/>
      <c r="HH97" s="201"/>
      <c r="HI97" s="201"/>
      <c r="HJ97" s="201"/>
      <c r="HK97" s="201"/>
      <c r="HL97" s="201"/>
      <c r="HM97" s="201"/>
      <c r="HN97" s="201"/>
      <c r="HO97" s="201"/>
      <c r="HP97" s="201"/>
      <c r="HQ97" s="201"/>
      <c r="HR97" s="201"/>
      <c r="HS97" s="201"/>
      <c r="HT97" s="201"/>
      <c r="HU97" s="201"/>
      <c r="HV97" s="201"/>
      <c r="HW97" s="201"/>
      <c r="HX97" s="201"/>
      <c r="HY97" s="201"/>
      <c r="HZ97" s="201"/>
      <c r="IA97" s="201"/>
      <c r="IB97" s="201"/>
      <c r="IC97" s="201"/>
      <c r="ID97" s="201"/>
      <c r="IE97" s="201"/>
      <c r="IF97" s="201"/>
      <c r="IG97" s="201"/>
      <c r="IH97" s="201"/>
      <c r="II97" s="201"/>
      <c r="IJ97" s="201"/>
      <c r="IK97" s="201"/>
      <c r="IL97" s="201"/>
      <c r="IM97" s="201"/>
      <c r="IN97" s="201"/>
      <c r="IO97" s="201"/>
      <c r="IP97" s="201"/>
      <c r="IQ97" s="201"/>
      <c r="IR97" s="201"/>
      <c r="IS97" s="201"/>
      <c r="IT97" s="201"/>
      <c r="IU97" s="201"/>
      <c r="IV97" s="201"/>
      <c r="IW97" s="201"/>
      <c r="IX97" s="201"/>
      <c r="IY97" s="201"/>
      <c r="IZ97" s="201"/>
      <c r="JA97" s="201"/>
      <c r="JB97" s="201"/>
      <c r="JC97" s="201"/>
      <c r="JD97" s="201"/>
      <c r="JE97" s="201"/>
      <c r="JF97" s="201"/>
      <c r="JG97" s="201"/>
      <c r="JH97" s="201"/>
      <c r="JI97" s="201"/>
      <c r="JJ97" s="201"/>
      <c r="JK97" s="201"/>
      <c r="JL97" s="201"/>
      <c r="JM97" s="201"/>
      <c r="JN97" s="201"/>
      <c r="JO97" s="201"/>
      <c r="JP97" s="201"/>
      <c r="JQ97" s="201"/>
      <c r="JR97" s="201"/>
      <c r="JS97" s="201"/>
      <c r="JT97" s="201"/>
      <c r="JU97" s="201"/>
      <c r="JV97" s="201"/>
      <c r="JW97" s="201"/>
      <c r="JX97" s="201"/>
      <c r="JY97" s="201"/>
      <c r="JZ97" s="201"/>
      <c r="KA97" s="201"/>
      <c r="KB97" s="201"/>
      <c r="KC97" s="201"/>
      <c r="KD97" s="201"/>
      <c r="KE97" s="201"/>
      <c r="KF97" s="201"/>
      <c r="KG97" s="201"/>
      <c r="KH97" s="201"/>
      <c r="KI97" s="201"/>
      <c r="KJ97" s="201"/>
      <c r="KK97" s="201"/>
      <c r="KL97" s="201"/>
      <c r="KM97" s="201"/>
      <c r="KN97" s="201"/>
      <c r="KO97" s="201"/>
      <c r="KP97" s="201"/>
    </row>
    <row r="98" spans="1:302" s="98" customFormat="1" ht="27.75" hidden="1" customHeight="1" thickBot="1">
      <c r="A98" s="201"/>
      <c r="B98" s="459"/>
      <c r="C98" s="542"/>
      <c r="D98" s="543"/>
      <c r="E98" s="544" t="s">
        <v>163</v>
      </c>
      <c r="F98" s="545"/>
      <c r="G98" s="459"/>
      <c r="H98" s="459"/>
      <c r="I98" s="459"/>
      <c r="J98" s="459"/>
      <c r="K98" s="459"/>
      <c r="L98" s="546"/>
      <c r="M98" s="547"/>
      <c r="N98" s="547"/>
      <c r="O98" s="548" t="str">
        <f t="shared" si="50"/>
        <v/>
      </c>
      <c r="P98" s="548" t="str">
        <f t="shared" si="65"/>
        <v/>
      </c>
      <c r="Q98" s="548" t="str">
        <f t="shared" si="51"/>
        <v/>
      </c>
      <c r="R98" s="548" t="str">
        <f t="shared" si="52"/>
        <v/>
      </c>
      <c r="S98" s="548" t="str">
        <f t="shared" si="66"/>
        <v/>
      </c>
      <c r="T98" s="548" t="str">
        <f t="shared" si="67"/>
        <v/>
      </c>
      <c r="U98" s="548" t="str">
        <f t="shared" si="53"/>
        <v/>
      </c>
      <c r="V98" s="548" t="str">
        <f t="shared" si="54"/>
        <v/>
      </c>
      <c r="W98" s="548" t="str">
        <f t="shared" si="68"/>
        <v/>
      </c>
      <c r="X98" s="548" t="str">
        <f t="shared" si="69"/>
        <v/>
      </c>
      <c r="Y98" s="548" t="str">
        <f t="shared" si="55"/>
        <v/>
      </c>
      <c r="Z98" s="548" t="str">
        <f t="shared" si="56"/>
        <v/>
      </c>
      <c r="AA98" s="548" t="str">
        <f t="shared" si="70"/>
        <v/>
      </c>
      <c r="AB98" s="548" t="str">
        <f t="shared" si="71"/>
        <v/>
      </c>
      <c r="AC98" s="548" t="str">
        <f t="shared" si="57"/>
        <v/>
      </c>
      <c r="AD98" s="548" t="str">
        <f t="shared" si="58"/>
        <v/>
      </c>
      <c r="AE98" s="549"/>
      <c r="AF98" s="454"/>
      <c r="AG98" s="550" t="s">
        <v>542</v>
      </c>
      <c r="AH98" s="551" t="str">
        <f t="shared" si="35"/>
        <v/>
      </c>
      <c r="AI98" s="551" t="str">
        <f t="shared" si="36"/>
        <v/>
      </c>
      <c r="AJ98" s="551" t="str">
        <f t="shared" si="37"/>
        <v/>
      </c>
      <c r="AK98" s="554" t="str">
        <f t="shared" si="38"/>
        <v/>
      </c>
      <c r="AL98" s="460"/>
      <c r="AM98" s="441" t="str">
        <f t="shared" si="31"/>
        <v/>
      </c>
      <c r="AN98" s="441" t="str">
        <f t="shared" si="32"/>
        <v/>
      </c>
      <c r="AO98" s="552"/>
      <c r="AP98" s="552"/>
      <c r="AQ98" s="201"/>
      <c r="AR98" s="428"/>
      <c r="AS98" s="805">
        <f t="shared" si="59"/>
        <v>0</v>
      </c>
      <c r="AT98" s="452">
        <f t="shared" si="60"/>
        <v>0</v>
      </c>
      <c r="AU98" s="754" t="s">
        <v>341</v>
      </c>
      <c r="AV98" s="453">
        <f t="shared" si="61"/>
        <v>0</v>
      </c>
      <c r="AW98" s="454"/>
      <c r="AX98" s="455">
        <f t="shared" si="62"/>
        <v>0</v>
      </c>
      <c r="AY98" s="456">
        <f t="shared" si="63"/>
        <v>0</v>
      </c>
      <c r="AZ98" s="457">
        <f t="shared" si="64"/>
        <v>0</v>
      </c>
      <c r="BA98" s="458"/>
      <c r="BB98" s="455">
        <f t="shared" si="72"/>
        <v>0</v>
      </c>
      <c r="BC98" s="459"/>
      <c r="BD98" s="460"/>
      <c r="BE98" s="460"/>
      <c r="BF98" s="460"/>
      <c r="BG98" s="460"/>
      <c r="BH98" s="460"/>
      <c r="BI98" s="428"/>
      <c r="BJ98" s="201"/>
      <c r="BK98" s="201"/>
      <c r="BL98" s="201"/>
      <c r="BM98" s="201"/>
      <c r="BN98" s="201"/>
      <c r="BO98" s="201"/>
      <c r="BP98" s="201"/>
      <c r="BQ98" s="201"/>
      <c r="BR98" s="201"/>
      <c r="BS98" s="201"/>
      <c r="BT98" s="201"/>
      <c r="BU98" s="201"/>
      <c r="BV98" s="201"/>
      <c r="BW98" s="201"/>
      <c r="BX98" s="201"/>
      <c r="BY98" s="234"/>
      <c r="BZ98" s="234"/>
      <c r="CA98" s="201"/>
      <c r="CB98" s="201"/>
      <c r="CC98" s="201"/>
      <c r="CD98" s="234"/>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1"/>
      <c r="FD98" s="201"/>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c r="GA98" s="201"/>
      <c r="GB98" s="201"/>
      <c r="GC98" s="201"/>
      <c r="GD98" s="201"/>
      <c r="GE98" s="201"/>
      <c r="GF98" s="201"/>
      <c r="GG98" s="201"/>
      <c r="GH98" s="201"/>
      <c r="GI98" s="201"/>
      <c r="GJ98" s="201"/>
      <c r="GK98" s="201"/>
      <c r="GL98" s="201"/>
      <c r="GM98" s="201"/>
      <c r="GN98" s="201"/>
      <c r="GO98" s="201"/>
      <c r="GP98" s="201"/>
      <c r="GQ98" s="201"/>
      <c r="GR98" s="201"/>
      <c r="GS98" s="201"/>
      <c r="GT98" s="201"/>
      <c r="GU98" s="201"/>
      <c r="GV98" s="201"/>
      <c r="GW98" s="201"/>
      <c r="GX98" s="201"/>
      <c r="GY98" s="201"/>
      <c r="GZ98" s="201"/>
      <c r="HA98" s="201"/>
      <c r="HB98" s="201"/>
      <c r="HC98" s="201"/>
      <c r="HD98" s="201"/>
      <c r="HE98" s="201"/>
      <c r="HF98" s="201"/>
      <c r="HG98" s="201"/>
      <c r="HH98" s="201"/>
      <c r="HI98" s="201"/>
      <c r="HJ98" s="201"/>
      <c r="HK98" s="201"/>
      <c r="HL98" s="201"/>
      <c r="HM98" s="201"/>
      <c r="HN98" s="201"/>
      <c r="HO98" s="201"/>
      <c r="HP98" s="201"/>
      <c r="HQ98" s="201"/>
      <c r="HR98" s="201"/>
      <c r="HS98" s="201"/>
      <c r="HT98" s="201"/>
      <c r="HU98" s="201"/>
      <c r="HV98" s="201"/>
      <c r="HW98" s="201"/>
      <c r="HX98" s="201"/>
      <c r="HY98" s="201"/>
      <c r="HZ98" s="201"/>
      <c r="IA98" s="201"/>
      <c r="IB98" s="201"/>
      <c r="IC98" s="201"/>
      <c r="ID98" s="201"/>
      <c r="IE98" s="201"/>
      <c r="IF98" s="201"/>
      <c r="IG98" s="201"/>
      <c r="IH98" s="201"/>
      <c r="II98" s="201"/>
      <c r="IJ98" s="201"/>
      <c r="IK98" s="201"/>
      <c r="IL98" s="201"/>
      <c r="IM98" s="201"/>
      <c r="IN98" s="201"/>
      <c r="IO98" s="201"/>
      <c r="IP98" s="201"/>
      <c r="IQ98" s="201"/>
      <c r="IR98" s="201"/>
      <c r="IS98" s="201"/>
      <c r="IT98" s="201"/>
      <c r="IU98" s="201"/>
      <c r="IV98" s="201"/>
      <c r="IW98" s="201"/>
      <c r="IX98" s="201"/>
      <c r="IY98" s="201"/>
      <c r="IZ98" s="201"/>
      <c r="JA98" s="201"/>
      <c r="JB98" s="201"/>
      <c r="JC98" s="201"/>
      <c r="JD98" s="201"/>
      <c r="JE98" s="201"/>
      <c r="JF98" s="201"/>
      <c r="JG98" s="201"/>
      <c r="JH98" s="201"/>
      <c r="JI98" s="201"/>
      <c r="JJ98" s="201"/>
      <c r="JK98" s="201"/>
      <c r="JL98" s="201"/>
      <c r="JM98" s="201"/>
      <c r="JN98" s="201"/>
      <c r="JO98" s="201"/>
      <c r="JP98" s="201"/>
      <c r="JQ98" s="201"/>
      <c r="JR98" s="201"/>
      <c r="JS98" s="201"/>
      <c r="JT98" s="201"/>
      <c r="JU98" s="201"/>
      <c r="JV98" s="201"/>
      <c r="JW98" s="201"/>
      <c r="JX98" s="201"/>
      <c r="JY98" s="201"/>
      <c r="JZ98" s="201"/>
      <c r="KA98" s="201"/>
      <c r="KB98" s="201"/>
      <c r="KC98" s="201"/>
      <c r="KD98" s="201"/>
      <c r="KE98" s="201"/>
      <c r="KF98" s="201"/>
      <c r="KG98" s="201"/>
      <c r="KH98" s="201"/>
      <c r="KI98" s="201"/>
      <c r="KJ98" s="201"/>
      <c r="KK98" s="201"/>
      <c r="KL98" s="201"/>
      <c r="KM98" s="201"/>
      <c r="KN98" s="201"/>
      <c r="KO98" s="201"/>
      <c r="KP98" s="201"/>
    </row>
    <row r="99" spans="1:302" s="98" customFormat="1" ht="27.75" hidden="1" customHeight="1" thickBot="1">
      <c r="A99" s="201"/>
      <c r="B99" s="459"/>
      <c r="C99" s="542"/>
      <c r="D99" s="543"/>
      <c r="E99" s="544" t="s">
        <v>163</v>
      </c>
      <c r="F99" s="545"/>
      <c r="G99" s="459"/>
      <c r="H99" s="459"/>
      <c r="I99" s="459"/>
      <c r="J99" s="459"/>
      <c r="K99" s="459"/>
      <c r="L99" s="546"/>
      <c r="M99" s="547"/>
      <c r="N99" s="547"/>
      <c r="O99" s="548" t="str">
        <f t="shared" si="50"/>
        <v/>
      </c>
      <c r="P99" s="548" t="str">
        <f t="shared" si="65"/>
        <v/>
      </c>
      <c r="Q99" s="548" t="str">
        <f t="shared" si="51"/>
        <v/>
      </c>
      <c r="R99" s="548" t="str">
        <f t="shared" si="52"/>
        <v/>
      </c>
      <c r="S99" s="548" t="str">
        <f t="shared" si="66"/>
        <v/>
      </c>
      <c r="T99" s="548" t="str">
        <f t="shared" si="67"/>
        <v/>
      </c>
      <c r="U99" s="548" t="str">
        <f t="shared" si="53"/>
        <v/>
      </c>
      <c r="V99" s="548" t="str">
        <f t="shared" si="54"/>
        <v/>
      </c>
      <c r="W99" s="548" t="str">
        <f t="shared" si="68"/>
        <v/>
      </c>
      <c r="X99" s="548" t="str">
        <f t="shared" si="69"/>
        <v/>
      </c>
      <c r="Y99" s="548" t="str">
        <f t="shared" si="55"/>
        <v/>
      </c>
      <c r="Z99" s="548" t="str">
        <f t="shared" si="56"/>
        <v/>
      </c>
      <c r="AA99" s="548" t="str">
        <f t="shared" si="70"/>
        <v/>
      </c>
      <c r="AB99" s="548" t="str">
        <f t="shared" si="71"/>
        <v/>
      </c>
      <c r="AC99" s="548" t="str">
        <f t="shared" si="57"/>
        <v/>
      </c>
      <c r="AD99" s="548" t="str">
        <f t="shared" si="58"/>
        <v/>
      </c>
      <c r="AE99" s="549"/>
      <c r="AF99" s="454"/>
      <c r="AG99" s="550" t="s">
        <v>542</v>
      </c>
      <c r="AH99" s="551" t="str">
        <f t="shared" si="35"/>
        <v/>
      </c>
      <c r="AI99" s="551" t="str">
        <f t="shared" si="36"/>
        <v/>
      </c>
      <c r="AJ99" s="551" t="str">
        <f t="shared" si="37"/>
        <v/>
      </c>
      <c r="AK99" s="554" t="str">
        <f t="shared" si="38"/>
        <v/>
      </c>
      <c r="AL99" s="460"/>
      <c r="AM99" s="441" t="str">
        <f t="shared" si="31"/>
        <v/>
      </c>
      <c r="AN99" s="441" t="str">
        <f t="shared" si="32"/>
        <v/>
      </c>
      <c r="AO99" s="552"/>
      <c r="AP99" s="552"/>
      <c r="AQ99" s="201"/>
      <c r="AR99" s="428"/>
      <c r="AS99" s="805">
        <f t="shared" si="59"/>
        <v>0</v>
      </c>
      <c r="AT99" s="452">
        <f t="shared" si="60"/>
        <v>0</v>
      </c>
      <c r="AU99" s="754" t="s">
        <v>341</v>
      </c>
      <c r="AV99" s="453">
        <f t="shared" si="61"/>
        <v>0</v>
      </c>
      <c r="AW99" s="454"/>
      <c r="AX99" s="455">
        <f t="shared" si="62"/>
        <v>0</v>
      </c>
      <c r="AY99" s="456">
        <f t="shared" si="63"/>
        <v>0</v>
      </c>
      <c r="AZ99" s="457">
        <f t="shared" si="64"/>
        <v>0</v>
      </c>
      <c r="BA99" s="458"/>
      <c r="BB99" s="455">
        <f t="shared" si="72"/>
        <v>0</v>
      </c>
      <c r="BC99" s="459"/>
      <c r="BD99" s="460"/>
      <c r="BE99" s="460"/>
      <c r="BF99" s="460"/>
      <c r="BG99" s="460"/>
      <c r="BH99" s="460"/>
      <c r="BI99" s="428"/>
      <c r="BJ99" s="201"/>
      <c r="BK99" s="201"/>
      <c r="BL99" s="201"/>
      <c r="BM99" s="201"/>
      <c r="BN99" s="201"/>
      <c r="BO99" s="201"/>
      <c r="BP99" s="201"/>
      <c r="BQ99" s="201"/>
      <c r="BR99" s="201"/>
      <c r="BS99" s="201"/>
      <c r="BT99" s="201"/>
      <c r="BU99" s="201"/>
      <c r="BV99" s="201"/>
      <c r="BW99" s="201"/>
      <c r="BX99" s="201"/>
      <c r="BY99" s="234"/>
      <c r="BZ99" s="234"/>
      <c r="CA99" s="201"/>
      <c r="CB99" s="201"/>
      <c r="CC99" s="201"/>
      <c r="CD99" s="234"/>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c r="GA99" s="201"/>
      <c r="GB99" s="201"/>
      <c r="GC99" s="201"/>
      <c r="GD99" s="201"/>
      <c r="GE99" s="201"/>
      <c r="GF99" s="201"/>
      <c r="GG99" s="201"/>
      <c r="GH99" s="201"/>
      <c r="GI99" s="201"/>
      <c r="GJ99" s="201"/>
      <c r="GK99" s="201"/>
      <c r="GL99" s="201"/>
      <c r="GM99" s="201"/>
      <c r="GN99" s="201"/>
      <c r="GO99" s="201"/>
      <c r="GP99" s="201"/>
      <c r="GQ99" s="201"/>
      <c r="GR99" s="201"/>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c r="IC99" s="201"/>
      <c r="ID99" s="201"/>
      <c r="IE99" s="201"/>
      <c r="IF99" s="201"/>
      <c r="IG99" s="201"/>
      <c r="IH99" s="201"/>
      <c r="II99" s="201"/>
      <c r="IJ99" s="201"/>
      <c r="IK99" s="201"/>
      <c r="IL99" s="201"/>
      <c r="IM99" s="201"/>
      <c r="IN99" s="201"/>
      <c r="IO99" s="201"/>
      <c r="IP99" s="201"/>
      <c r="IQ99" s="201"/>
      <c r="IR99" s="201"/>
      <c r="IS99" s="201"/>
      <c r="IT99" s="201"/>
      <c r="IU99" s="201"/>
      <c r="IV99" s="201"/>
      <c r="IW99" s="201"/>
      <c r="IX99" s="201"/>
      <c r="IY99" s="201"/>
      <c r="IZ99" s="201"/>
      <c r="JA99" s="201"/>
      <c r="JB99" s="201"/>
      <c r="JC99" s="201"/>
      <c r="JD99" s="201"/>
      <c r="JE99" s="201"/>
      <c r="JF99" s="201"/>
      <c r="JG99" s="201"/>
      <c r="JH99" s="201"/>
      <c r="JI99" s="201"/>
      <c r="JJ99" s="201"/>
      <c r="JK99" s="201"/>
      <c r="JL99" s="201"/>
      <c r="JM99" s="201"/>
      <c r="JN99" s="201"/>
      <c r="JO99" s="201"/>
      <c r="JP99" s="201"/>
      <c r="JQ99" s="201"/>
      <c r="JR99" s="201"/>
      <c r="JS99" s="201"/>
      <c r="JT99" s="201"/>
      <c r="JU99" s="201"/>
      <c r="JV99" s="201"/>
      <c r="JW99" s="201"/>
      <c r="JX99" s="201"/>
      <c r="JY99" s="201"/>
      <c r="JZ99" s="201"/>
      <c r="KA99" s="201"/>
      <c r="KB99" s="201"/>
      <c r="KC99" s="201"/>
      <c r="KD99" s="201"/>
      <c r="KE99" s="201"/>
      <c r="KF99" s="201"/>
      <c r="KG99" s="201"/>
      <c r="KH99" s="201"/>
      <c r="KI99" s="201"/>
      <c r="KJ99" s="201"/>
      <c r="KK99" s="201"/>
      <c r="KL99" s="201"/>
      <c r="KM99" s="201"/>
      <c r="KN99" s="201"/>
      <c r="KO99" s="201"/>
      <c r="KP99" s="201"/>
    </row>
    <row r="100" spans="1:302" s="98" customFormat="1" ht="27.75" hidden="1" customHeight="1" thickBot="1">
      <c r="A100" s="201"/>
      <c r="B100" s="459"/>
      <c r="C100" s="542"/>
      <c r="D100" s="543"/>
      <c r="E100" s="544" t="s">
        <v>163</v>
      </c>
      <c r="F100" s="545"/>
      <c r="G100" s="459"/>
      <c r="H100" s="459"/>
      <c r="I100" s="459"/>
      <c r="J100" s="459"/>
      <c r="K100" s="459"/>
      <c r="L100" s="546"/>
      <c r="M100" s="547"/>
      <c r="N100" s="547"/>
      <c r="O100" s="548" t="str">
        <f t="shared" si="50"/>
        <v/>
      </c>
      <c r="P100" s="548" t="str">
        <f t="shared" si="65"/>
        <v/>
      </c>
      <c r="Q100" s="548" t="str">
        <f t="shared" si="51"/>
        <v/>
      </c>
      <c r="R100" s="548" t="str">
        <f t="shared" si="52"/>
        <v/>
      </c>
      <c r="S100" s="548" t="str">
        <f t="shared" si="66"/>
        <v/>
      </c>
      <c r="T100" s="548" t="str">
        <f t="shared" si="67"/>
        <v/>
      </c>
      <c r="U100" s="548" t="str">
        <f t="shared" si="53"/>
        <v/>
      </c>
      <c r="V100" s="548" t="str">
        <f t="shared" si="54"/>
        <v/>
      </c>
      <c r="W100" s="548" t="str">
        <f t="shared" si="68"/>
        <v/>
      </c>
      <c r="X100" s="548" t="str">
        <f t="shared" si="69"/>
        <v/>
      </c>
      <c r="Y100" s="548" t="str">
        <f t="shared" si="55"/>
        <v/>
      </c>
      <c r="Z100" s="548" t="str">
        <f t="shared" si="56"/>
        <v/>
      </c>
      <c r="AA100" s="548" t="str">
        <f t="shared" si="70"/>
        <v/>
      </c>
      <c r="AB100" s="548" t="str">
        <f t="shared" si="71"/>
        <v/>
      </c>
      <c r="AC100" s="548" t="str">
        <f t="shared" si="57"/>
        <v/>
      </c>
      <c r="AD100" s="548" t="str">
        <f t="shared" si="58"/>
        <v/>
      </c>
      <c r="AE100" s="549"/>
      <c r="AF100" s="454"/>
      <c r="AG100" s="550" t="s">
        <v>542</v>
      </c>
      <c r="AH100" s="551" t="str">
        <f t="shared" si="35"/>
        <v/>
      </c>
      <c r="AI100" s="551" t="str">
        <f t="shared" si="36"/>
        <v/>
      </c>
      <c r="AJ100" s="551" t="str">
        <f t="shared" si="37"/>
        <v/>
      </c>
      <c r="AK100" s="554" t="str">
        <f t="shared" si="38"/>
        <v/>
      </c>
      <c r="AL100" s="460"/>
      <c r="AM100" s="441" t="str">
        <f t="shared" ref="AM100:AM163" si="73">IF(AL100="見学・視察",1,"")</f>
        <v/>
      </c>
      <c r="AN100" s="441" t="str">
        <f t="shared" ref="AN100:AN163" si="74">IF(AL100="手土産",1,"")</f>
        <v/>
      </c>
      <c r="AO100" s="552"/>
      <c r="AP100" s="552"/>
      <c r="AQ100" s="201"/>
      <c r="AR100" s="428"/>
      <c r="AS100" s="805">
        <f t="shared" si="59"/>
        <v>0</v>
      </c>
      <c r="AT100" s="452">
        <f t="shared" si="60"/>
        <v>0</v>
      </c>
      <c r="AU100" s="754" t="s">
        <v>341</v>
      </c>
      <c r="AV100" s="453">
        <f t="shared" si="61"/>
        <v>0</v>
      </c>
      <c r="AW100" s="454"/>
      <c r="AX100" s="455">
        <f t="shared" si="62"/>
        <v>0</v>
      </c>
      <c r="AY100" s="456">
        <f t="shared" si="63"/>
        <v>0</v>
      </c>
      <c r="AZ100" s="457">
        <f t="shared" si="64"/>
        <v>0</v>
      </c>
      <c r="BA100" s="458"/>
      <c r="BB100" s="455">
        <f t="shared" si="72"/>
        <v>0</v>
      </c>
      <c r="BC100" s="459"/>
      <c r="BD100" s="460"/>
      <c r="BE100" s="460"/>
      <c r="BF100" s="460"/>
      <c r="BG100" s="460"/>
      <c r="BH100" s="460"/>
      <c r="BI100" s="428"/>
      <c r="BJ100" s="201"/>
      <c r="BK100" s="201"/>
      <c r="BL100" s="201"/>
      <c r="BM100" s="201"/>
      <c r="BN100" s="201"/>
      <c r="BO100" s="201"/>
      <c r="BP100" s="201"/>
      <c r="BQ100" s="201"/>
      <c r="BR100" s="201"/>
      <c r="BS100" s="201"/>
      <c r="BT100" s="201"/>
      <c r="BU100" s="201"/>
      <c r="BV100" s="201"/>
      <c r="BW100" s="201"/>
      <c r="BX100" s="201"/>
      <c r="BY100" s="234"/>
      <c r="BZ100" s="234"/>
      <c r="CA100" s="201"/>
      <c r="CB100" s="201"/>
      <c r="CC100" s="201"/>
      <c r="CD100" s="234"/>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c r="GA100" s="201"/>
      <c r="GB100" s="201"/>
      <c r="GC100" s="201"/>
      <c r="GD100" s="201"/>
      <c r="GE100" s="201"/>
      <c r="GF100" s="201"/>
      <c r="GG100" s="201"/>
      <c r="GH100" s="201"/>
      <c r="GI100" s="201"/>
      <c r="GJ100" s="201"/>
      <c r="GK100" s="201"/>
      <c r="GL100" s="201"/>
      <c r="GM100" s="201"/>
      <c r="GN100" s="201"/>
      <c r="GO100" s="201"/>
      <c r="GP100" s="201"/>
      <c r="GQ100" s="201"/>
      <c r="GR100" s="201"/>
      <c r="GS100" s="201"/>
      <c r="GT100" s="201"/>
      <c r="GU100" s="201"/>
      <c r="GV100" s="201"/>
      <c r="GW100" s="201"/>
      <c r="GX100" s="201"/>
      <c r="GY100" s="201"/>
      <c r="GZ100" s="201"/>
      <c r="HA100" s="201"/>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c r="IC100" s="201"/>
      <c r="ID100" s="201"/>
      <c r="IE100" s="201"/>
      <c r="IF100" s="201"/>
      <c r="IG100" s="201"/>
      <c r="IH100" s="201"/>
      <c r="II100" s="201"/>
      <c r="IJ100" s="201"/>
      <c r="IK100" s="201"/>
      <c r="IL100" s="201"/>
      <c r="IM100" s="201"/>
      <c r="IN100" s="201"/>
      <c r="IO100" s="201"/>
      <c r="IP100" s="201"/>
      <c r="IQ100" s="201"/>
      <c r="IR100" s="201"/>
      <c r="IS100" s="201"/>
      <c r="IT100" s="201"/>
      <c r="IU100" s="201"/>
      <c r="IV100" s="201"/>
      <c r="IW100" s="201"/>
      <c r="IX100" s="201"/>
      <c r="IY100" s="201"/>
      <c r="IZ100" s="201"/>
      <c r="JA100" s="201"/>
      <c r="JB100" s="201"/>
      <c r="JC100" s="201"/>
      <c r="JD100" s="201"/>
      <c r="JE100" s="201"/>
      <c r="JF100" s="201"/>
      <c r="JG100" s="201"/>
      <c r="JH100" s="201"/>
      <c r="JI100" s="201"/>
      <c r="JJ100" s="201"/>
      <c r="JK100" s="201"/>
      <c r="JL100" s="201"/>
      <c r="JM100" s="201"/>
      <c r="JN100" s="201"/>
      <c r="JO100" s="201"/>
      <c r="JP100" s="201"/>
      <c r="JQ100" s="201"/>
      <c r="JR100" s="201"/>
      <c r="JS100" s="201"/>
      <c r="JT100" s="201"/>
      <c r="JU100" s="201"/>
      <c r="JV100" s="201"/>
      <c r="JW100" s="201"/>
      <c r="JX100" s="201"/>
      <c r="JY100" s="201"/>
      <c r="JZ100" s="201"/>
      <c r="KA100" s="201"/>
      <c r="KB100" s="201"/>
      <c r="KC100" s="201"/>
      <c r="KD100" s="201"/>
      <c r="KE100" s="201"/>
      <c r="KF100" s="201"/>
      <c r="KG100" s="201"/>
      <c r="KH100" s="201"/>
      <c r="KI100" s="201"/>
      <c r="KJ100" s="201"/>
      <c r="KK100" s="201"/>
      <c r="KL100" s="201"/>
      <c r="KM100" s="201"/>
      <c r="KN100" s="201"/>
      <c r="KO100" s="201"/>
      <c r="KP100" s="201"/>
    </row>
    <row r="101" spans="1:302" s="98" customFormat="1" ht="27.75" hidden="1" customHeight="1" thickBot="1">
      <c r="A101" s="201"/>
      <c r="B101" s="459"/>
      <c r="C101" s="542"/>
      <c r="D101" s="543"/>
      <c r="E101" s="544" t="s">
        <v>163</v>
      </c>
      <c r="F101" s="545"/>
      <c r="G101" s="459"/>
      <c r="H101" s="459"/>
      <c r="I101" s="459"/>
      <c r="J101" s="459"/>
      <c r="K101" s="459"/>
      <c r="L101" s="546"/>
      <c r="M101" s="547"/>
      <c r="N101" s="547"/>
      <c r="O101" s="548" t="str">
        <f t="shared" si="50"/>
        <v/>
      </c>
      <c r="P101" s="548" t="str">
        <f t="shared" si="65"/>
        <v/>
      </c>
      <c r="Q101" s="548" t="str">
        <f t="shared" si="51"/>
        <v/>
      </c>
      <c r="R101" s="548" t="str">
        <f t="shared" si="52"/>
        <v/>
      </c>
      <c r="S101" s="548" t="str">
        <f t="shared" si="66"/>
        <v/>
      </c>
      <c r="T101" s="548" t="str">
        <f t="shared" si="67"/>
        <v/>
      </c>
      <c r="U101" s="548" t="str">
        <f t="shared" si="53"/>
        <v/>
      </c>
      <c r="V101" s="548" t="str">
        <f t="shared" si="54"/>
        <v/>
      </c>
      <c r="W101" s="548" t="str">
        <f t="shared" si="68"/>
        <v/>
      </c>
      <c r="X101" s="548" t="str">
        <f t="shared" si="69"/>
        <v/>
      </c>
      <c r="Y101" s="548" t="str">
        <f t="shared" si="55"/>
        <v/>
      </c>
      <c r="Z101" s="548" t="str">
        <f t="shared" si="56"/>
        <v/>
      </c>
      <c r="AA101" s="548" t="str">
        <f t="shared" si="70"/>
        <v/>
      </c>
      <c r="AB101" s="548" t="str">
        <f t="shared" si="71"/>
        <v/>
      </c>
      <c r="AC101" s="548" t="str">
        <f t="shared" si="57"/>
        <v/>
      </c>
      <c r="AD101" s="548" t="str">
        <f t="shared" si="58"/>
        <v/>
      </c>
      <c r="AE101" s="549"/>
      <c r="AF101" s="454"/>
      <c r="AG101" s="550" t="s">
        <v>542</v>
      </c>
      <c r="AH101" s="551" t="str">
        <f t="shared" si="35"/>
        <v/>
      </c>
      <c r="AI101" s="551" t="str">
        <f t="shared" si="36"/>
        <v/>
      </c>
      <c r="AJ101" s="551" t="str">
        <f t="shared" si="37"/>
        <v/>
      </c>
      <c r="AK101" s="554" t="str">
        <f t="shared" si="38"/>
        <v/>
      </c>
      <c r="AL101" s="460"/>
      <c r="AM101" s="441" t="str">
        <f t="shared" si="73"/>
        <v/>
      </c>
      <c r="AN101" s="441" t="str">
        <f t="shared" si="74"/>
        <v/>
      </c>
      <c r="AO101" s="552"/>
      <c r="AP101" s="552"/>
      <c r="AQ101" s="201"/>
      <c r="AR101" s="428"/>
      <c r="AS101" s="805">
        <f t="shared" si="59"/>
        <v>0</v>
      </c>
      <c r="AT101" s="452">
        <f t="shared" si="60"/>
        <v>0</v>
      </c>
      <c r="AU101" s="754" t="s">
        <v>341</v>
      </c>
      <c r="AV101" s="453">
        <f t="shared" si="61"/>
        <v>0</v>
      </c>
      <c r="AW101" s="454"/>
      <c r="AX101" s="455">
        <f t="shared" si="62"/>
        <v>0</v>
      </c>
      <c r="AY101" s="456">
        <f t="shared" si="63"/>
        <v>0</v>
      </c>
      <c r="AZ101" s="457">
        <f t="shared" si="64"/>
        <v>0</v>
      </c>
      <c r="BA101" s="458"/>
      <c r="BB101" s="455">
        <f t="shared" si="72"/>
        <v>0</v>
      </c>
      <c r="BC101" s="459"/>
      <c r="BD101" s="460"/>
      <c r="BE101" s="460"/>
      <c r="BF101" s="460"/>
      <c r="BG101" s="460"/>
      <c r="BH101" s="460"/>
      <c r="BI101" s="428"/>
      <c r="BJ101" s="201"/>
      <c r="BK101" s="201"/>
      <c r="BL101" s="201"/>
      <c r="BM101" s="201"/>
      <c r="BN101" s="201"/>
      <c r="BO101" s="201"/>
      <c r="BP101" s="201"/>
      <c r="BQ101" s="201"/>
      <c r="BR101" s="201"/>
      <c r="BS101" s="201"/>
      <c r="BT101" s="201"/>
      <c r="BU101" s="201"/>
      <c r="BV101" s="201"/>
      <c r="BW101" s="201"/>
      <c r="BX101" s="201"/>
      <c r="BY101" s="234"/>
      <c r="BZ101" s="234"/>
      <c r="CA101" s="201"/>
      <c r="CB101" s="201"/>
      <c r="CC101" s="201"/>
      <c r="CD101" s="234"/>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1"/>
      <c r="FX101" s="201"/>
      <c r="FY101" s="201"/>
      <c r="FZ101" s="201"/>
      <c r="GA101" s="201"/>
      <c r="GB101" s="201"/>
      <c r="GC101" s="201"/>
      <c r="GD101" s="201"/>
      <c r="GE101" s="201"/>
      <c r="GF101" s="201"/>
      <c r="GG101" s="201"/>
      <c r="GH101" s="201"/>
      <c r="GI101" s="201"/>
      <c r="GJ101" s="201"/>
      <c r="GK101" s="201"/>
      <c r="GL101" s="201"/>
      <c r="GM101" s="201"/>
      <c r="GN101" s="201"/>
      <c r="GO101" s="201"/>
      <c r="GP101" s="201"/>
      <c r="GQ101" s="201"/>
      <c r="GR101" s="201"/>
      <c r="GS101" s="201"/>
      <c r="GT101" s="201"/>
      <c r="GU101" s="201"/>
      <c r="GV101" s="201"/>
      <c r="GW101" s="201"/>
      <c r="GX101" s="201"/>
      <c r="GY101" s="201"/>
      <c r="GZ101" s="201"/>
      <c r="HA101" s="201"/>
      <c r="HB101" s="201"/>
      <c r="HC101" s="201"/>
      <c r="HD101" s="201"/>
      <c r="HE101" s="201"/>
      <c r="HF101" s="201"/>
      <c r="HG101" s="201"/>
      <c r="HH101" s="201"/>
      <c r="HI101" s="201"/>
      <c r="HJ101" s="201"/>
      <c r="HK101" s="201"/>
      <c r="HL101" s="201"/>
      <c r="HM101" s="201"/>
      <c r="HN101" s="201"/>
      <c r="HO101" s="201"/>
      <c r="HP101" s="201"/>
      <c r="HQ101" s="201"/>
      <c r="HR101" s="201"/>
      <c r="HS101" s="201"/>
      <c r="HT101" s="201"/>
      <c r="HU101" s="201"/>
      <c r="HV101" s="201"/>
      <c r="HW101" s="201"/>
      <c r="HX101" s="201"/>
      <c r="HY101" s="201"/>
      <c r="HZ101" s="201"/>
      <c r="IA101" s="201"/>
      <c r="IB101" s="201"/>
      <c r="IC101" s="201"/>
      <c r="ID101" s="201"/>
      <c r="IE101" s="201"/>
      <c r="IF101" s="201"/>
      <c r="IG101" s="201"/>
      <c r="IH101" s="201"/>
      <c r="II101" s="201"/>
      <c r="IJ101" s="201"/>
      <c r="IK101" s="201"/>
      <c r="IL101" s="201"/>
      <c r="IM101" s="201"/>
      <c r="IN101" s="201"/>
      <c r="IO101" s="201"/>
      <c r="IP101" s="201"/>
      <c r="IQ101" s="201"/>
      <c r="IR101" s="201"/>
      <c r="IS101" s="201"/>
      <c r="IT101" s="201"/>
      <c r="IU101" s="201"/>
      <c r="IV101" s="201"/>
      <c r="IW101" s="201"/>
      <c r="IX101" s="201"/>
      <c r="IY101" s="201"/>
      <c r="IZ101" s="201"/>
      <c r="JA101" s="201"/>
      <c r="JB101" s="201"/>
      <c r="JC101" s="201"/>
      <c r="JD101" s="201"/>
      <c r="JE101" s="201"/>
      <c r="JF101" s="201"/>
      <c r="JG101" s="201"/>
      <c r="JH101" s="201"/>
      <c r="JI101" s="201"/>
      <c r="JJ101" s="201"/>
      <c r="JK101" s="201"/>
      <c r="JL101" s="201"/>
      <c r="JM101" s="201"/>
      <c r="JN101" s="201"/>
      <c r="JO101" s="201"/>
      <c r="JP101" s="201"/>
      <c r="JQ101" s="201"/>
      <c r="JR101" s="201"/>
      <c r="JS101" s="201"/>
      <c r="JT101" s="201"/>
      <c r="JU101" s="201"/>
      <c r="JV101" s="201"/>
      <c r="JW101" s="201"/>
      <c r="JX101" s="201"/>
      <c r="JY101" s="201"/>
      <c r="JZ101" s="201"/>
      <c r="KA101" s="201"/>
      <c r="KB101" s="201"/>
      <c r="KC101" s="201"/>
      <c r="KD101" s="201"/>
      <c r="KE101" s="201"/>
      <c r="KF101" s="201"/>
      <c r="KG101" s="201"/>
      <c r="KH101" s="201"/>
      <c r="KI101" s="201"/>
      <c r="KJ101" s="201"/>
      <c r="KK101" s="201"/>
      <c r="KL101" s="201"/>
      <c r="KM101" s="201"/>
      <c r="KN101" s="201"/>
      <c r="KO101" s="201"/>
      <c r="KP101" s="201"/>
    </row>
    <row r="102" spans="1:302" s="98" customFormat="1" ht="27.75" hidden="1" customHeight="1" thickBot="1">
      <c r="A102" s="201"/>
      <c r="B102" s="459"/>
      <c r="C102" s="542"/>
      <c r="D102" s="543"/>
      <c r="E102" s="544" t="s">
        <v>163</v>
      </c>
      <c r="F102" s="545"/>
      <c r="G102" s="459"/>
      <c r="H102" s="459"/>
      <c r="I102" s="459"/>
      <c r="J102" s="459"/>
      <c r="K102" s="459"/>
      <c r="L102" s="546"/>
      <c r="M102" s="547"/>
      <c r="N102" s="547"/>
      <c r="O102" s="548" t="str">
        <f t="shared" si="50"/>
        <v/>
      </c>
      <c r="P102" s="548" t="str">
        <f t="shared" si="65"/>
        <v/>
      </c>
      <c r="Q102" s="548" t="str">
        <f t="shared" si="51"/>
        <v/>
      </c>
      <c r="R102" s="548" t="str">
        <f t="shared" si="52"/>
        <v/>
      </c>
      <c r="S102" s="548" t="str">
        <f t="shared" si="66"/>
        <v/>
      </c>
      <c r="T102" s="548" t="str">
        <f t="shared" si="67"/>
        <v/>
      </c>
      <c r="U102" s="548" t="str">
        <f t="shared" si="53"/>
        <v/>
      </c>
      <c r="V102" s="548" t="str">
        <f t="shared" si="54"/>
        <v/>
      </c>
      <c r="W102" s="548" t="str">
        <f t="shared" si="68"/>
        <v/>
      </c>
      <c r="X102" s="548" t="str">
        <f t="shared" si="69"/>
        <v/>
      </c>
      <c r="Y102" s="548" t="str">
        <f t="shared" si="55"/>
        <v/>
      </c>
      <c r="Z102" s="548" t="str">
        <f t="shared" si="56"/>
        <v/>
      </c>
      <c r="AA102" s="548" t="str">
        <f t="shared" si="70"/>
        <v/>
      </c>
      <c r="AB102" s="548" t="str">
        <f t="shared" si="71"/>
        <v/>
      </c>
      <c r="AC102" s="548" t="str">
        <f t="shared" si="57"/>
        <v/>
      </c>
      <c r="AD102" s="548" t="str">
        <f t="shared" si="58"/>
        <v/>
      </c>
      <c r="AE102" s="549"/>
      <c r="AF102" s="454"/>
      <c r="AG102" s="550" t="s">
        <v>542</v>
      </c>
      <c r="AH102" s="551" t="str">
        <f t="shared" si="35"/>
        <v/>
      </c>
      <c r="AI102" s="551" t="str">
        <f t="shared" si="36"/>
        <v/>
      </c>
      <c r="AJ102" s="551" t="str">
        <f t="shared" si="37"/>
        <v/>
      </c>
      <c r="AK102" s="554" t="str">
        <f t="shared" si="38"/>
        <v/>
      </c>
      <c r="AL102" s="460"/>
      <c r="AM102" s="441" t="str">
        <f t="shared" si="73"/>
        <v/>
      </c>
      <c r="AN102" s="441" t="str">
        <f t="shared" si="74"/>
        <v/>
      </c>
      <c r="AO102" s="552"/>
      <c r="AP102" s="552"/>
      <c r="AQ102" s="201"/>
      <c r="AR102" s="428"/>
      <c r="AS102" s="805">
        <f t="shared" si="59"/>
        <v>0</v>
      </c>
      <c r="AT102" s="452">
        <f t="shared" si="60"/>
        <v>0</v>
      </c>
      <c r="AU102" s="754" t="s">
        <v>341</v>
      </c>
      <c r="AV102" s="453">
        <f t="shared" si="61"/>
        <v>0</v>
      </c>
      <c r="AW102" s="454"/>
      <c r="AX102" s="455">
        <f t="shared" si="62"/>
        <v>0</v>
      </c>
      <c r="AY102" s="456">
        <f t="shared" si="63"/>
        <v>0</v>
      </c>
      <c r="AZ102" s="457">
        <f t="shared" si="64"/>
        <v>0</v>
      </c>
      <c r="BA102" s="458"/>
      <c r="BB102" s="455">
        <f t="shared" si="72"/>
        <v>0</v>
      </c>
      <c r="BC102" s="459"/>
      <c r="BD102" s="460"/>
      <c r="BE102" s="460"/>
      <c r="BF102" s="460"/>
      <c r="BG102" s="460"/>
      <c r="BH102" s="460"/>
      <c r="BI102" s="428"/>
      <c r="BJ102" s="201"/>
      <c r="BK102" s="201"/>
      <c r="BL102" s="201"/>
      <c r="BM102" s="201"/>
      <c r="BN102" s="201"/>
      <c r="BO102" s="201"/>
      <c r="BP102" s="201"/>
      <c r="BQ102" s="201"/>
      <c r="BR102" s="201"/>
      <c r="BS102" s="201"/>
      <c r="BT102" s="201"/>
      <c r="BU102" s="201"/>
      <c r="BV102" s="201"/>
      <c r="BW102" s="201"/>
      <c r="BX102" s="201"/>
      <c r="BY102" s="234"/>
      <c r="BZ102" s="234"/>
      <c r="CA102" s="201"/>
      <c r="CB102" s="201"/>
      <c r="CC102" s="201"/>
      <c r="CD102" s="234"/>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c r="IX102" s="201"/>
      <c r="IY102" s="201"/>
      <c r="IZ102" s="201"/>
      <c r="JA102" s="201"/>
      <c r="JB102" s="201"/>
      <c r="JC102" s="201"/>
      <c r="JD102" s="201"/>
      <c r="JE102" s="201"/>
      <c r="JF102" s="201"/>
      <c r="JG102" s="201"/>
      <c r="JH102" s="201"/>
      <c r="JI102" s="201"/>
      <c r="JJ102" s="201"/>
      <c r="JK102" s="201"/>
      <c r="JL102" s="201"/>
      <c r="JM102" s="201"/>
      <c r="JN102" s="201"/>
      <c r="JO102" s="201"/>
      <c r="JP102" s="201"/>
      <c r="JQ102" s="201"/>
      <c r="JR102" s="201"/>
      <c r="JS102" s="201"/>
      <c r="JT102" s="201"/>
      <c r="JU102" s="201"/>
      <c r="JV102" s="201"/>
      <c r="JW102" s="201"/>
      <c r="JX102" s="201"/>
      <c r="JY102" s="201"/>
      <c r="JZ102" s="201"/>
      <c r="KA102" s="201"/>
      <c r="KB102" s="201"/>
      <c r="KC102" s="201"/>
      <c r="KD102" s="201"/>
      <c r="KE102" s="201"/>
      <c r="KF102" s="201"/>
      <c r="KG102" s="201"/>
      <c r="KH102" s="201"/>
      <c r="KI102" s="201"/>
      <c r="KJ102" s="201"/>
      <c r="KK102" s="201"/>
      <c r="KL102" s="201"/>
      <c r="KM102" s="201"/>
      <c r="KN102" s="201"/>
      <c r="KO102" s="201"/>
      <c r="KP102" s="201"/>
    </row>
    <row r="103" spans="1:302" s="98" customFormat="1" ht="27.75" hidden="1" customHeight="1" thickBot="1">
      <c r="A103" s="201"/>
      <c r="B103" s="459"/>
      <c r="C103" s="542"/>
      <c r="D103" s="543"/>
      <c r="E103" s="544" t="s">
        <v>163</v>
      </c>
      <c r="F103" s="545"/>
      <c r="G103" s="459"/>
      <c r="H103" s="459"/>
      <c r="I103" s="459"/>
      <c r="J103" s="459"/>
      <c r="K103" s="459"/>
      <c r="L103" s="546"/>
      <c r="M103" s="547"/>
      <c r="N103" s="547"/>
      <c r="O103" s="548" t="str">
        <f t="shared" si="50"/>
        <v/>
      </c>
      <c r="P103" s="548" t="str">
        <f t="shared" si="65"/>
        <v/>
      </c>
      <c r="Q103" s="548" t="str">
        <f t="shared" si="51"/>
        <v/>
      </c>
      <c r="R103" s="548" t="str">
        <f t="shared" si="52"/>
        <v/>
      </c>
      <c r="S103" s="548" t="str">
        <f t="shared" si="66"/>
        <v/>
      </c>
      <c r="T103" s="548" t="str">
        <f t="shared" si="67"/>
        <v/>
      </c>
      <c r="U103" s="548" t="str">
        <f t="shared" si="53"/>
        <v/>
      </c>
      <c r="V103" s="548" t="str">
        <f t="shared" si="54"/>
        <v/>
      </c>
      <c r="W103" s="548" t="str">
        <f t="shared" si="68"/>
        <v/>
      </c>
      <c r="X103" s="548" t="str">
        <f t="shared" si="69"/>
        <v/>
      </c>
      <c r="Y103" s="548" t="str">
        <f t="shared" si="55"/>
        <v/>
      </c>
      <c r="Z103" s="548" t="str">
        <f t="shared" si="56"/>
        <v/>
      </c>
      <c r="AA103" s="548" t="str">
        <f t="shared" si="70"/>
        <v/>
      </c>
      <c r="AB103" s="548" t="str">
        <f t="shared" si="71"/>
        <v/>
      </c>
      <c r="AC103" s="548" t="str">
        <f t="shared" si="57"/>
        <v/>
      </c>
      <c r="AD103" s="548" t="str">
        <f t="shared" si="58"/>
        <v/>
      </c>
      <c r="AE103" s="549"/>
      <c r="AF103" s="454"/>
      <c r="AG103" s="550" t="s">
        <v>542</v>
      </c>
      <c r="AH103" s="551" t="str">
        <f t="shared" si="35"/>
        <v/>
      </c>
      <c r="AI103" s="551" t="str">
        <f t="shared" si="36"/>
        <v/>
      </c>
      <c r="AJ103" s="551" t="str">
        <f t="shared" si="37"/>
        <v/>
      </c>
      <c r="AK103" s="554" t="str">
        <f t="shared" si="38"/>
        <v/>
      </c>
      <c r="AL103" s="460"/>
      <c r="AM103" s="441" t="str">
        <f t="shared" si="73"/>
        <v/>
      </c>
      <c r="AN103" s="441" t="str">
        <f t="shared" si="74"/>
        <v/>
      </c>
      <c r="AO103" s="552"/>
      <c r="AP103" s="552"/>
      <c r="AQ103" s="201"/>
      <c r="AR103" s="428"/>
      <c r="AS103" s="805">
        <f t="shared" si="59"/>
        <v>0</v>
      </c>
      <c r="AT103" s="452">
        <f t="shared" si="60"/>
        <v>0</v>
      </c>
      <c r="AU103" s="754" t="s">
        <v>341</v>
      </c>
      <c r="AV103" s="453">
        <f t="shared" si="61"/>
        <v>0</v>
      </c>
      <c r="AW103" s="454"/>
      <c r="AX103" s="455">
        <f t="shared" si="62"/>
        <v>0</v>
      </c>
      <c r="AY103" s="456">
        <f t="shared" si="63"/>
        <v>0</v>
      </c>
      <c r="AZ103" s="457">
        <f t="shared" si="64"/>
        <v>0</v>
      </c>
      <c r="BA103" s="458"/>
      <c r="BB103" s="455">
        <f t="shared" si="72"/>
        <v>0</v>
      </c>
      <c r="BC103" s="459"/>
      <c r="BD103" s="460"/>
      <c r="BE103" s="460"/>
      <c r="BF103" s="460"/>
      <c r="BG103" s="460"/>
      <c r="BH103" s="460"/>
      <c r="BI103" s="428"/>
      <c r="BJ103" s="201"/>
      <c r="BK103" s="201"/>
      <c r="BL103" s="201"/>
      <c r="BM103" s="201"/>
      <c r="BN103" s="201"/>
      <c r="BO103" s="201"/>
      <c r="BP103" s="201"/>
      <c r="BQ103" s="201"/>
      <c r="BR103" s="201"/>
      <c r="BS103" s="201"/>
      <c r="BT103" s="201"/>
      <c r="BU103" s="201"/>
      <c r="BV103" s="201"/>
      <c r="BW103" s="201"/>
      <c r="BX103" s="201"/>
      <c r="BY103" s="234"/>
      <c r="BZ103" s="234"/>
      <c r="CA103" s="201"/>
      <c r="CB103" s="201"/>
      <c r="CC103" s="201"/>
      <c r="CD103" s="234"/>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1"/>
      <c r="FD103" s="201"/>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c r="GA103" s="201"/>
      <c r="GB103" s="201"/>
      <c r="GC103" s="201"/>
      <c r="GD103" s="201"/>
      <c r="GE103" s="201"/>
      <c r="GF103" s="201"/>
      <c r="GG103" s="201"/>
      <c r="GH103" s="201"/>
      <c r="GI103" s="201"/>
      <c r="GJ103" s="201"/>
      <c r="GK103" s="201"/>
      <c r="GL103" s="201"/>
      <c r="GM103" s="201"/>
      <c r="GN103" s="201"/>
      <c r="GO103" s="201"/>
      <c r="GP103" s="201"/>
      <c r="GQ103" s="201"/>
      <c r="GR103" s="201"/>
      <c r="GS103" s="201"/>
      <c r="GT103" s="201"/>
      <c r="GU103" s="201"/>
      <c r="GV103" s="201"/>
      <c r="GW103" s="201"/>
      <c r="GX103" s="201"/>
      <c r="GY103" s="201"/>
      <c r="GZ103" s="201"/>
      <c r="HA103" s="201"/>
      <c r="HB103" s="201"/>
      <c r="HC103" s="201"/>
      <c r="HD103" s="201"/>
      <c r="HE103" s="201"/>
      <c r="HF103" s="201"/>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c r="IB103" s="201"/>
      <c r="IC103" s="201"/>
      <c r="ID103" s="201"/>
      <c r="IE103" s="201"/>
      <c r="IF103" s="201"/>
      <c r="IG103" s="201"/>
      <c r="IH103" s="201"/>
      <c r="II103" s="201"/>
      <c r="IJ103" s="201"/>
      <c r="IK103" s="201"/>
      <c r="IL103" s="201"/>
      <c r="IM103" s="201"/>
      <c r="IN103" s="201"/>
      <c r="IO103" s="201"/>
      <c r="IP103" s="201"/>
      <c r="IQ103" s="201"/>
      <c r="IR103" s="201"/>
      <c r="IS103" s="201"/>
      <c r="IT103" s="201"/>
      <c r="IU103" s="201"/>
      <c r="IV103" s="201"/>
      <c r="IW103" s="201"/>
      <c r="IX103" s="201"/>
      <c r="IY103" s="201"/>
      <c r="IZ103" s="201"/>
      <c r="JA103" s="201"/>
      <c r="JB103" s="201"/>
      <c r="JC103" s="201"/>
      <c r="JD103" s="201"/>
      <c r="JE103" s="201"/>
      <c r="JF103" s="201"/>
      <c r="JG103" s="201"/>
      <c r="JH103" s="201"/>
      <c r="JI103" s="201"/>
      <c r="JJ103" s="201"/>
      <c r="JK103" s="201"/>
      <c r="JL103" s="201"/>
      <c r="JM103" s="201"/>
      <c r="JN103" s="201"/>
      <c r="JO103" s="201"/>
      <c r="JP103" s="201"/>
      <c r="JQ103" s="201"/>
      <c r="JR103" s="201"/>
      <c r="JS103" s="201"/>
      <c r="JT103" s="201"/>
      <c r="JU103" s="201"/>
      <c r="JV103" s="201"/>
      <c r="JW103" s="201"/>
      <c r="JX103" s="201"/>
      <c r="JY103" s="201"/>
      <c r="JZ103" s="201"/>
      <c r="KA103" s="201"/>
      <c r="KB103" s="201"/>
      <c r="KC103" s="201"/>
      <c r="KD103" s="201"/>
      <c r="KE103" s="201"/>
      <c r="KF103" s="201"/>
      <c r="KG103" s="201"/>
      <c r="KH103" s="201"/>
      <c r="KI103" s="201"/>
      <c r="KJ103" s="201"/>
      <c r="KK103" s="201"/>
      <c r="KL103" s="201"/>
      <c r="KM103" s="201"/>
      <c r="KN103" s="201"/>
      <c r="KO103" s="201"/>
      <c r="KP103" s="201"/>
    </row>
    <row r="104" spans="1:302" s="98" customFormat="1" ht="27.75" hidden="1" customHeight="1" thickBot="1">
      <c r="A104" s="201"/>
      <c r="B104" s="459"/>
      <c r="C104" s="542"/>
      <c r="D104" s="543"/>
      <c r="E104" s="544" t="s">
        <v>163</v>
      </c>
      <c r="F104" s="545"/>
      <c r="G104" s="459"/>
      <c r="H104" s="459"/>
      <c r="I104" s="459"/>
      <c r="J104" s="459"/>
      <c r="K104" s="459"/>
      <c r="L104" s="546"/>
      <c r="M104" s="547"/>
      <c r="N104" s="547"/>
      <c r="O104" s="548" t="str">
        <f t="shared" si="50"/>
        <v/>
      </c>
      <c r="P104" s="548" t="str">
        <f t="shared" si="65"/>
        <v/>
      </c>
      <c r="Q104" s="548" t="str">
        <f t="shared" si="51"/>
        <v/>
      </c>
      <c r="R104" s="548" t="str">
        <f t="shared" si="52"/>
        <v/>
      </c>
      <c r="S104" s="548" t="str">
        <f t="shared" si="66"/>
        <v/>
      </c>
      <c r="T104" s="548" t="str">
        <f t="shared" si="67"/>
        <v/>
      </c>
      <c r="U104" s="548" t="str">
        <f t="shared" si="53"/>
        <v/>
      </c>
      <c r="V104" s="548" t="str">
        <f t="shared" si="54"/>
        <v/>
      </c>
      <c r="W104" s="548" t="str">
        <f t="shared" si="68"/>
        <v/>
      </c>
      <c r="X104" s="548" t="str">
        <f t="shared" si="69"/>
        <v/>
      </c>
      <c r="Y104" s="548" t="str">
        <f t="shared" si="55"/>
        <v/>
      </c>
      <c r="Z104" s="548" t="str">
        <f t="shared" si="56"/>
        <v/>
      </c>
      <c r="AA104" s="548" t="str">
        <f t="shared" si="70"/>
        <v/>
      </c>
      <c r="AB104" s="548" t="str">
        <f t="shared" si="71"/>
        <v/>
      </c>
      <c r="AC104" s="548" t="str">
        <f t="shared" si="57"/>
        <v/>
      </c>
      <c r="AD104" s="548" t="str">
        <f t="shared" si="58"/>
        <v/>
      </c>
      <c r="AE104" s="549"/>
      <c r="AF104" s="454"/>
      <c r="AG104" s="550" t="s">
        <v>542</v>
      </c>
      <c r="AH104" s="551" t="str">
        <f t="shared" si="35"/>
        <v/>
      </c>
      <c r="AI104" s="551" t="str">
        <f t="shared" si="36"/>
        <v/>
      </c>
      <c r="AJ104" s="551" t="str">
        <f t="shared" si="37"/>
        <v/>
      </c>
      <c r="AK104" s="554" t="str">
        <f t="shared" si="38"/>
        <v/>
      </c>
      <c r="AL104" s="460"/>
      <c r="AM104" s="441" t="str">
        <f t="shared" si="73"/>
        <v/>
      </c>
      <c r="AN104" s="441" t="str">
        <f t="shared" si="74"/>
        <v/>
      </c>
      <c r="AO104" s="552"/>
      <c r="AP104" s="552"/>
      <c r="AQ104" s="201"/>
      <c r="AR104" s="428"/>
      <c r="AS104" s="805">
        <f t="shared" si="59"/>
        <v>0</v>
      </c>
      <c r="AT104" s="452">
        <f t="shared" si="60"/>
        <v>0</v>
      </c>
      <c r="AU104" s="754" t="s">
        <v>341</v>
      </c>
      <c r="AV104" s="453">
        <f t="shared" si="61"/>
        <v>0</v>
      </c>
      <c r="AW104" s="454"/>
      <c r="AX104" s="455">
        <f t="shared" si="62"/>
        <v>0</v>
      </c>
      <c r="AY104" s="456">
        <f t="shared" si="63"/>
        <v>0</v>
      </c>
      <c r="AZ104" s="457">
        <f t="shared" si="64"/>
        <v>0</v>
      </c>
      <c r="BA104" s="458"/>
      <c r="BB104" s="455">
        <f t="shared" si="72"/>
        <v>0</v>
      </c>
      <c r="BC104" s="459"/>
      <c r="BD104" s="460"/>
      <c r="BE104" s="460"/>
      <c r="BF104" s="460"/>
      <c r="BG104" s="460"/>
      <c r="BH104" s="460"/>
      <c r="BI104" s="428"/>
      <c r="BJ104" s="201"/>
      <c r="BK104" s="201"/>
      <c r="BL104" s="201"/>
      <c r="BM104" s="201"/>
      <c r="BN104" s="201"/>
      <c r="BO104" s="201"/>
      <c r="BP104" s="201"/>
      <c r="BQ104" s="201"/>
      <c r="BR104" s="201"/>
      <c r="BS104" s="201"/>
      <c r="BT104" s="201"/>
      <c r="BU104" s="201"/>
      <c r="BV104" s="201"/>
      <c r="BW104" s="201"/>
      <c r="BX104" s="201"/>
      <c r="BY104" s="234"/>
      <c r="BZ104" s="234"/>
      <c r="CA104" s="201"/>
      <c r="CB104" s="201"/>
      <c r="CC104" s="201"/>
      <c r="CD104" s="234"/>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c r="EX104" s="201"/>
      <c r="EY104" s="201"/>
      <c r="EZ104" s="201"/>
      <c r="FA104" s="201"/>
      <c r="FB104" s="201"/>
      <c r="FC104" s="201"/>
      <c r="FD104" s="201"/>
      <c r="FE104" s="201"/>
      <c r="FF104" s="201"/>
      <c r="FG104" s="201"/>
      <c r="FH104" s="201"/>
      <c r="FI104" s="201"/>
      <c r="FJ104" s="201"/>
      <c r="FK104" s="201"/>
      <c r="FL104" s="201"/>
      <c r="FM104" s="201"/>
      <c r="FN104" s="201"/>
      <c r="FO104" s="201"/>
      <c r="FP104" s="201"/>
      <c r="FQ104" s="201"/>
      <c r="FR104" s="201"/>
      <c r="FS104" s="201"/>
      <c r="FT104" s="201"/>
      <c r="FU104" s="201"/>
      <c r="FV104" s="201"/>
      <c r="FW104" s="201"/>
      <c r="FX104" s="201"/>
      <c r="FY104" s="201"/>
      <c r="FZ104" s="201"/>
      <c r="GA104" s="201"/>
      <c r="GB104" s="201"/>
      <c r="GC104" s="201"/>
      <c r="GD104" s="201"/>
      <c r="GE104" s="201"/>
      <c r="GF104" s="201"/>
      <c r="GG104" s="201"/>
      <c r="GH104" s="201"/>
      <c r="GI104" s="201"/>
      <c r="GJ104" s="201"/>
      <c r="GK104" s="201"/>
      <c r="GL104" s="201"/>
      <c r="GM104" s="201"/>
      <c r="GN104" s="201"/>
      <c r="GO104" s="201"/>
      <c r="GP104" s="201"/>
      <c r="GQ104" s="201"/>
      <c r="GR104" s="201"/>
      <c r="GS104" s="201"/>
      <c r="GT104" s="201"/>
      <c r="GU104" s="201"/>
      <c r="GV104" s="201"/>
      <c r="GW104" s="201"/>
      <c r="GX104" s="201"/>
      <c r="GY104" s="201"/>
      <c r="GZ104" s="201"/>
      <c r="HA104" s="201"/>
      <c r="HB104" s="201"/>
      <c r="HC104" s="201"/>
      <c r="HD104" s="201"/>
      <c r="HE104" s="201"/>
      <c r="HF104" s="201"/>
      <c r="HG104" s="201"/>
      <c r="HH104" s="201"/>
      <c r="HI104" s="201"/>
      <c r="HJ104" s="201"/>
      <c r="HK104" s="201"/>
      <c r="HL104" s="201"/>
      <c r="HM104" s="201"/>
      <c r="HN104" s="201"/>
      <c r="HO104" s="201"/>
      <c r="HP104" s="201"/>
      <c r="HQ104" s="201"/>
      <c r="HR104" s="201"/>
      <c r="HS104" s="201"/>
      <c r="HT104" s="201"/>
      <c r="HU104" s="201"/>
      <c r="HV104" s="201"/>
      <c r="HW104" s="201"/>
      <c r="HX104" s="201"/>
      <c r="HY104" s="201"/>
      <c r="HZ104" s="201"/>
      <c r="IA104" s="201"/>
      <c r="IB104" s="201"/>
      <c r="IC104" s="201"/>
      <c r="ID104" s="201"/>
      <c r="IE104" s="201"/>
      <c r="IF104" s="201"/>
      <c r="IG104" s="201"/>
      <c r="IH104" s="201"/>
      <c r="II104" s="201"/>
      <c r="IJ104" s="201"/>
      <c r="IK104" s="201"/>
      <c r="IL104" s="201"/>
      <c r="IM104" s="201"/>
      <c r="IN104" s="201"/>
      <c r="IO104" s="201"/>
      <c r="IP104" s="201"/>
      <c r="IQ104" s="201"/>
      <c r="IR104" s="201"/>
      <c r="IS104" s="201"/>
      <c r="IT104" s="201"/>
      <c r="IU104" s="201"/>
      <c r="IV104" s="201"/>
      <c r="IW104" s="201"/>
      <c r="IX104" s="201"/>
      <c r="IY104" s="201"/>
      <c r="IZ104" s="201"/>
      <c r="JA104" s="201"/>
      <c r="JB104" s="201"/>
      <c r="JC104" s="201"/>
      <c r="JD104" s="201"/>
      <c r="JE104" s="201"/>
      <c r="JF104" s="201"/>
      <c r="JG104" s="201"/>
      <c r="JH104" s="201"/>
      <c r="JI104" s="201"/>
      <c r="JJ104" s="201"/>
      <c r="JK104" s="201"/>
      <c r="JL104" s="201"/>
      <c r="JM104" s="201"/>
      <c r="JN104" s="201"/>
      <c r="JO104" s="201"/>
      <c r="JP104" s="201"/>
      <c r="JQ104" s="201"/>
      <c r="JR104" s="201"/>
      <c r="JS104" s="201"/>
      <c r="JT104" s="201"/>
      <c r="JU104" s="201"/>
      <c r="JV104" s="201"/>
      <c r="JW104" s="201"/>
      <c r="JX104" s="201"/>
      <c r="JY104" s="201"/>
      <c r="JZ104" s="201"/>
      <c r="KA104" s="201"/>
      <c r="KB104" s="201"/>
      <c r="KC104" s="201"/>
      <c r="KD104" s="201"/>
      <c r="KE104" s="201"/>
      <c r="KF104" s="201"/>
      <c r="KG104" s="201"/>
      <c r="KH104" s="201"/>
      <c r="KI104" s="201"/>
      <c r="KJ104" s="201"/>
      <c r="KK104" s="201"/>
      <c r="KL104" s="201"/>
      <c r="KM104" s="201"/>
      <c r="KN104" s="201"/>
      <c r="KO104" s="201"/>
      <c r="KP104" s="201"/>
    </row>
    <row r="105" spans="1:302" s="98" customFormat="1" ht="27.75" hidden="1" customHeight="1" thickBot="1">
      <c r="A105" s="201"/>
      <c r="B105" s="459"/>
      <c r="C105" s="542"/>
      <c r="D105" s="543"/>
      <c r="E105" s="544" t="s">
        <v>163</v>
      </c>
      <c r="F105" s="545"/>
      <c r="G105" s="459"/>
      <c r="H105" s="459"/>
      <c r="I105" s="459"/>
      <c r="J105" s="459"/>
      <c r="K105" s="459"/>
      <c r="L105" s="546"/>
      <c r="M105" s="547"/>
      <c r="N105" s="547"/>
      <c r="O105" s="548" t="str">
        <f t="shared" si="50"/>
        <v/>
      </c>
      <c r="P105" s="548" t="str">
        <f t="shared" si="65"/>
        <v/>
      </c>
      <c r="Q105" s="548" t="str">
        <f t="shared" si="51"/>
        <v/>
      </c>
      <c r="R105" s="548" t="str">
        <f t="shared" si="52"/>
        <v/>
      </c>
      <c r="S105" s="548" t="str">
        <f t="shared" si="66"/>
        <v/>
      </c>
      <c r="T105" s="548" t="str">
        <f t="shared" si="67"/>
        <v/>
      </c>
      <c r="U105" s="548" t="str">
        <f t="shared" si="53"/>
        <v/>
      </c>
      <c r="V105" s="548" t="str">
        <f t="shared" si="54"/>
        <v/>
      </c>
      <c r="W105" s="548" t="str">
        <f t="shared" si="68"/>
        <v/>
      </c>
      <c r="X105" s="548" t="str">
        <f t="shared" si="69"/>
        <v/>
      </c>
      <c r="Y105" s="548" t="str">
        <f t="shared" si="55"/>
        <v/>
      </c>
      <c r="Z105" s="548" t="str">
        <f t="shared" si="56"/>
        <v/>
      </c>
      <c r="AA105" s="548" t="str">
        <f t="shared" si="70"/>
        <v/>
      </c>
      <c r="AB105" s="548" t="str">
        <f t="shared" si="71"/>
        <v/>
      </c>
      <c r="AC105" s="548" t="str">
        <f t="shared" si="57"/>
        <v/>
      </c>
      <c r="AD105" s="548" t="str">
        <f t="shared" si="58"/>
        <v/>
      </c>
      <c r="AE105" s="549"/>
      <c r="AF105" s="454"/>
      <c r="AG105" s="550" t="s">
        <v>542</v>
      </c>
      <c r="AH105" s="551" t="str">
        <f t="shared" si="35"/>
        <v/>
      </c>
      <c r="AI105" s="551" t="str">
        <f t="shared" si="36"/>
        <v/>
      </c>
      <c r="AJ105" s="551" t="str">
        <f t="shared" si="37"/>
        <v/>
      </c>
      <c r="AK105" s="554" t="str">
        <f t="shared" si="38"/>
        <v/>
      </c>
      <c r="AL105" s="460"/>
      <c r="AM105" s="441" t="str">
        <f t="shared" si="73"/>
        <v/>
      </c>
      <c r="AN105" s="441" t="str">
        <f t="shared" si="74"/>
        <v/>
      </c>
      <c r="AO105" s="552"/>
      <c r="AP105" s="552"/>
      <c r="AQ105" s="201"/>
      <c r="AR105" s="428"/>
      <c r="AS105" s="805">
        <f t="shared" si="59"/>
        <v>0</v>
      </c>
      <c r="AT105" s="452">
        <f t="shared" si="60"/>
        <v>0</v>
      </c>
      <c r="AU105" s="754" t="s">
        <v>341</v>
      </c>
      <c r="AV105" s="453">
        <f t="shared" si="61"/>
        <v>0</v>
      </c>
      <c r="AW105" s="454"/>
      <c r="AX105" s="455">
        <f t="shared" si="62"/>
        <v>0</v>
      </c>
      <c r="AY105" s="456">
        <f t="shared" si="63"/>
        <v>0</v>
      </c>
      <c r="AZ105" s="457">
        <f t="shared" si="64"/>
        <v>0</v>
      </c>
      <c r="BA105" s="458"/>
      <c r="BB105" s="455">
        <f t="shared" si="72"/>
        <v>0</v>
      </c>
      <c r="BC105" s="459"/>
      <c r="BD105" s="460"/>
      <c r="BE105" s="460"/>
      <c r="BF105" s="460"/>
      <c r="BG105" s="460"/>
      <c r="BH105" s="460"/>
      <c r="BI105" s="428"/>
      <c r="BJ105" s="201"/>
      <c r="BK105" s="201"/>
      <c r="BL105" s="201"/>
      <c r="BM105" s="201"/>
      <c r="BN105" s="201"/>
      <c r="BO105" s="201"/>
      <c r="BP105" s="201"/>
      <c r="BQ105" s="201"/>
      <c r="BR105" s="201"/>
      <c r="BS105" s="201"/>
      <c r="BT105" s="201"/>
      <c r="BU105" s="201"/>
      <c r="BV105" s="201"/>
      <c r="BW105" s="201"/>
      <c r="BX105" s="201"/>
      <c r="BY105" s="234"/>
      <c r="BZ105" s="234"/>
      <c r="CA105" s="201"/>
      <c r="CB105" s="201"/>
      <c r="CC105" s="201"/>
      <c r="CD105" s="234"/>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c r="EX105" s="201"/>
      <c r="EY105" s="201"/>
      <c r="EZ105" s="201"/>
      <c r="FA105" s="201"/>
      <c r="FB105" s="201"/>
      <c r="FC105" s="201"/>
      <c r="FD105" s="201"/>
      <c r="FE105" s="201"/>
      <c r="FF105" s="201"/>
      <c r="FG105" s="201"/>
      <c r="FH105" s="201"/>
      <c r="FI105" s="201"/>
      <c r="FJ105" s="201"/>
      <c r="FK105" s="201"/>
      <c r="FL105" s="201"/>
      <c r="FM105" s="201"/>
      <c r="FN105" s="201"/>
      <c r="FO105" s="201"/>
      <c r="FP105" s="201"/>
      <c r="FQ105" s="201"/>
      <c r="FR105" s="201"/>
      <c r="FS105" s="201"/>
      <c r="FT105" s="201"/>
      <c r="FU105" s="201"/>
      <c r="FV105" s="201"/>
      <c r="FW105" s="201"/>
      <c r="FX105" s="201"/>
      <c r="FY105" s="201"/>
      <c r="FZ105" s="201"/>
      <c r="GA105" s="201"/>
      <c r="GB105" s="201"/>
      <c r="GC105" s="201"/>
      <c r="GD105" s="201"/>
      <c r="GE105" s="201"/>
      <c r="GF105" s="201"/>
      <c r="GG105" s="201"/>
      <c r="GH105" s="201"/>
      <c r="GI105" s="201"/>
      <c r="GJ105" s="201"/>
      <c r="GK105" s="201"/>
      <c r="GL105" s="201"/>
      <c r="GM105" s="201"/>
      <c r="GN105" s="201"/>
      <c r="GO105" s="201"/>
      <c r="GP105" s="201"/>
      <c r="GQ105" s="201"/>
      <c r="GR105" s="201"/>
      <c r="GS105" s="201"/>
      <c r="GT105" s="201"/>
      <c r="GU105" s="201"/>
      <c r="GV105" s="201"/>
      <c r="GW105" s="201"/>
      <c r="GX105" s="201"/>
      <c r="GY105" s="201"/>
      <c r="GZ105" s="201"/>
      <c r="HA105" s="201"/>
      <c r="HB105" s="201"/>
      <c r="HC105" s="201"/>
      <c r="HD105" s="201"/>
      <c r="HE105" s="201"/>
      <c r="HF105" s="201"/>
      <c r="HG105" s="201"/>
      <c r="HH105" s="201"/>
      <c r="HI105" s="201"/>
      <c r="HJ105" s="201"/>
      <c r="HK105" s="201"/>
      <c r="HL105" s="201"/>
      <c r="HM105" s="201"/>
      <c r="HN105" s="201"/>
      <c r="HO105" s="201"/>
      <c r="HP105" s="201"/>
      <c r="HQ105" s="201"/>
      <c r="HR105" s="201"/>
      <c r="HS105" s="201"/>
      <c r="HT105" s="201"/>
      <c r="HU105" s="201"/>
      <c r="HV105" s="201"/>
      <c r="HW105" s="201"/>
      <c r="HX105" s="201"/>
      <c r="HY105" s="201"/>
      <c r="HZ105" s="201"/>
      <c r="IA105" s="201"/>
      <c r="IB105" s="201"/>
      <c r="IC105" s="201"/>
      <c r="ID105" s="201"/>
      <c r="IE105" s="201"/>
      <c r="IF105" s="201"/>
      <c r="IG105" s="201"/>
      <c r="IH105" s="201"/>
      <c r="II105" s="201"/>
      <c r="IJ105" s="201"/>
      <c r="IK105" s="201"/>
      <c r="IL105" s="201"/>
      <c r="IM105" s="201"/>
      <c r="IN105" s="201"/>
      <c r="IO105" s="201"/>
      <c r="IP105" s="201"/>
      <c r="IQ105" s="201"/>
      <c r="IR105" s="201"/>
      <c r="IS105" s="201"/>
      <c r="IT105" s="201"/>
      <c r="IU105" s="201"/>
      <c r="IV105" s="201"/>
      <c r="IW105" s="201"/>
      <c r="IX105" s="201"/>
      <c r="IY105" s="201"/>
      <c r="IZ105" s="201"/>
      <c r="JA105" s="201"/>
      <c r="JB105" s="201"/>
      <c r="JC105" s="201"/>
      <c r="JD105" s="201"/>
      <c r="JE105" s="201"/>
      <c r="JF105" s="201"/>
      <c r="JG105" s="201"/>
      <c r="JH105" s="201"/>
      <c r="JI105" s="201"/>
      <c r="JJ105" s="201"/>
      <c r="JK105" s="201"/>
      <c r="JL105" s="201"/>
      <c r="JM105" s="201"/>
      <c r="JN105" s="201"/>
      <c r="JO105" s="201"/>
      <c r="JP105" s="201"/>
      <c r="JQ105" s="201"/>
      <c r="JR105" s="201"/>
      <c r="JS105" s="201"/>
      <c r="JT105" s="201"/>
      <c r="JU105" s="201"/>
      <c r="JV105" s="201"/>
      <c r="JW105" s="201"/>
      <c r="JX105" s="201"/>
      <c r="JY105" s="201"/>
      <c r="JZ105" s="201"/>
      <c r="KA105" s="201"/>
      <c r="KB105" s="201"/>
      <c r="KC105" s="201"/>
      <c r="KD105" s="201"/>
      <c r="KE105" s="201"/>
      <c r="KF105" s="201"/>
      <c r="KG105" s="201"/>
      <c r="KH105" s="201"/>
      <c r="KI105" s="201"/>
      <c r="KJ105" s="201"/>
      <c r="KK105" s="201"/>
      <c r="KL105" s="201"/>
      <c r="KM105" s="201"/>
      <c r="KN105" s="201"/>
      <c r="KO105" s="201"/>
      <c r="KP105" s="201"/>
    </row>
    <row r="106" spans="1:302" s="98" customFormat="1" ht="27.75" hidden="1" customHeight="1" thickBot="1">
      <c r="A106" s="201"/>
      <c r="B106" s="459"/>
      <c r="C106" s="542"/>
      <c r="D106" s="543"/>
      <c r="E106" s="544" t="s">
        <v>163</v>
      </c>
      <c r="F106" s="545"/>
      <c r="G106" s="459"/>
      <c r="H106" s="459"/>
      <c r="I106" s="459"/>
      <c r="J106" s="459"/>
      <c r="K106" s="459"/>
      <c r="L106" s="546"/>
      <c r="M106" s="547"/>
      <c r="N106" s="547"/>
      <c r="O106" s="548" t="str">
        <f t="shared" si="50"/>
        <v/>
      </c>
      <c r="P106" s="548" t="str">
        <f t="shared" si="65"/>
        <v/>
      </c>
      <c r="Q106" s="548" t="str">
        <f t="shared" si="51"/>
        <v/>
      </c>
      <c r="R106" s="548" t="str">
        <f t="shared" si="52"/>
        <v/>
      </c>
      <c r="S106" s="548" t="str">
        <f t="shared" si="66"/>
        <v/>
      </c>
      <c r="T106" s="548" t="str">
        <f t="shared" si="67"/>
        <v/>
      </c>
      <c r="U106" s="548" t="str">
        <f t="shared" si="53"/>
        <v/>
      </c>
      <c r="V106" s="548" t="str">
        <f t="shared" si="54"/>
        <v/>
      </c>
      <c r="W106" s="548" t="str">
        <f t="shared" si="68"/>
        <v/>
      </c>
      <c r="X106" s="548" t="str">
        <f t="shared" si="69"/>
        <v/>
      </c>
      <c r="Y106" s="548" t="str">
        <f t="shared" si="55"/>
        <v/>
      </c>
      <c r="Z106" s="548" t="str">
        <f t="shared" si="56"/>
        <v/>
      </c>
      <c r="AA106" s="548" t="str">
        <f t="shared" si="70"/>
        <v/>
      </c>
      <c r="AB106" s="548" t="str">
        <f t="shared" si="71"/>
        <v/>
      </c>
      <c r="AC106" s="548" t="str">
        <f t="shared" si="57"/>
        <v/>
      </c>
      <c r="AD106" s="548" t="str">
        <f t="shared" si="58"/>
        <v/>
      </c>
      <c r="AE106" s="549"/>
      <c r="AF106" s="454"/>
      <c r="AG106" s="550" t="s">
        <v>542</v>
      </c>
      <c r="AH106" s="551" t="str">
        <f t="shared" si="35"/>
        <v/>
      </c>
      <c r="AI106" s="551" t="str">
        <f t="shared" si="36"/>
        <v/>
      </c>
      <c r="AJ106" s="551" t="str">
        <f t="shared" si="37"/>
        <v/>
      </c>
      <c r="AK106" s="554" t="str">
        <f t="shared" si="38"/>
        <v/>
      </c>
      <c r="AL106" s="460"/>
      <c r="AM106" s="441" t="str">
        <f t="shared" si="73"/>
        <v/>
      </c>
      <c r="AN106" s="441" t="str">
        <f t="shared" si="74"/>
        <v/>
      </c>
      <c r="AO106" s="552"/>
      <c r="AP106" s="552"/>
      <c r="AQ106" s="201"/>
      <c r="AR106" s="428"/>
      <c r="AS106" s="805">
        <f t="shared" si="59"/>
        <v>0</v>
      </c>
      <c r="AT106" s="452">
        <f t="shared" si="60"/>
        <v>0</v>
      </c>
      <c r="AU106" s="754" t="s">
        <v>341</v>
      </c>
      <c r="AV106" s="453">
        <f t="shared" si="61"/>
        <v>0</v>
      </c>
      <c r="AW106" s="454"/>
      <c r="AX106" s="455">
        <f t="shared" si="62"/>
        <v>0</v>
      </c>
      <c r="AY106" s="456">
        <f t="shared" si="63"/>
        <v>0</v>
      </c>
      <c r="AZ106" s="457">
        <f t="shared" si="64"/>
        <v>0</v>
      </c>
      <c r="BA106" s="458"/>
      <c r="BB106" s="455">
        <f t="shared" si="72"/>
        <v>0</v>
      </c>
      <c r="BC106" s="459"/>
      <c r="BD106" s="460"/>
      <c r="BE106" s="460"/>
      <c r="BF106" s="460"/>
      <c r="BG106" s="460"/>
      <c r="BH106" s="460"/>
      <c r="BI106" s="428"/>
      <c r="BJ106" s="201"/>
      <c r="BK106" s="201"/>
      <c r="BL106" s="201"/>
      <c r="BM106" s="201"/>
      <c r="BN106" s="201"/>
      <c r="BO106" s="201"/>
      <c r="BP106" s="201"/>
      <c r="BQ106" s="201"/>
      <c r="BR106" s="201"/>
      <c r="BS106" s="201"/>
      <c r="BT106" s="201"/>
      <c r="BU106" s="201"/>
      <c r="BV106" s="201"/>
      <c r="BW106" s="201"/>
      <c r="BX106" s="201"/>
      <c r="BY106" s="234"/>
      <c r="BZ106" s="234"/>
      <c r="CA106" s="201"/>
      <c r="CB106" s="201"/>
      <c r="CC106" s="201"/>
      <c r="CD106" s="234"/>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1"/>
      <c r="FD106" s="201"/>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01"/>
      <c r="GQ106" s="201"/>
      <c r="GR106" s="201"/>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201"/>
      <c r="IQ106" s="201"/>
      <c r="IR106" s="201"/>
      <c r="IS106" s="201"/>
      <c r="IT106" s="201"/>
      <c r="IU106" s="201"/>
      <c r="IV106" s="201"/>
      <c r="IW106" s="201"/>
      <c r="IX106" s="201"/>
      <c r="IY106" s="201"/>
      <c r="IZ106" s="201"/>
      <c r="JA106" s="201"/>
      <c r="JB106" s="201"/>
      <c r="JC106" s="201"/>
      <c r="JD106" s="201"/>
      <c r="JE106" s="201"/>
      <c r="JF106" s="201"/>
      <c r="JG106" s="201"/>
      <c r="JH106" s="201"/>
      <c r="JI106" s="201"/>
      <c r="JJ106" s="201"/>
      <c r="JK106" s="201"/>
      <c r="JL106" s="201"/>
      <c r="JM106" s="201"/>
      <c r="JN106" s="201"/>
      <c r="JO106" s="201"/>
      <c r="JP106" s="201"/>
      <c r="JQ106" s="201"/>
      <c r="JR106" s="201"/>
      <c r="JS106" s="201"/>
      <c r="JT106" s="201"/>
      <c r="JU106" s="201"/>
      <c r="JV106" s="201"/>
      <c r="JW106" s="201"/>
      <c r="JX106" s="201"/>
      <c r="JY106" s="201"/>
      <c r="JZ106" s="201"/>
      <c r="KA106" s="201"/>
      <c r="KB106" s="201"/>
      <c r="KC106" s="201"/>
      <c r="KD106" s="201"/>
      <c r="KE106" s="201"/>
      <c r="KF106" s="201"/>
      <c r="KG106" s="201"/>
      <c r="KH106" s="201"/>
      <c r="KI106" s="201"/>
      <c r="KJ106" s="201"/>
      <c r="KK106" s="201"/>
      <c r="KL106" s="201"/>
      <c r="KM106" s="201"/>
      <c r="KN106" s="201"/>
      <c r="KO106" s="201"/>
      <c r="KP106" s="201"/>
    </row>
    <row r="107" spans="1:302" s="98" customFormat="1" ht="27.75" hidden="1" customHeight="1" thickBot="1">
      <c r="A107" s="201"/>
      <c r="B107" s="459"/>
      <c r="C107" s="542"/>
      <c r="D107" s="543"/>
      <c r="E107" s="544" t="s">
        <v>163</v>
      </c>
      <c r="F107" s="545"/>
      <c r="G107" s="459"/>
      <c r="H107" s="459"/>
      <c r="I107" s="459"/>
      <c r="J107" s="459"/>
      <c r="K107" s="459"/>
      <c r="L107" s="546"/>
      <c r="M107" s="547"/>
      <c r="N107" s="547"/>
      <c r="O107" s="548" t="str">
        <f t="shared" si="50"/>
        <v/>
      </c>
      <c r="P107" s="548" t="str">
        <f t="shared" si="65"/>
        <v/>
      </c>
      <c r="Q107" s="548" t="str">
        <f t="shared" si="51"/>
        <v/>
      </c>
      <c r="R107" s="548" t="str">
        <f t="shared" si="52"/>
        <v/>
      </c>
      <c r="S107" s="548" t="str">
        <f t="shared" si="66"/>
        <v/>
      </c>
      <c r="T107" s="548" t="str">
        <f t="shared" si="67"/>
        <v/>
      </c>
      <c r="U107" s="548" t="str">
        <f t="shared" si="53"/>
        <v/>
      </c>
      <c r="V107" s="548" t="str">
        <f t="shared" si="54"/>
        <v/>
      </c>
      <c r="W107" s="548" t="str">
        <f t="shared" si="68"/>
        <v/>
      </c>
      <c r="X107" s="548" t="str">
        <f t="shared" si="69"/>
        <v/>
      </c>
      <c r="Y107" s="548" t="str">
        <f t="shared" si="55"/>
        <v/>
      </c>
      <c r="Z107" s="548" t="str">
        <f t="shared" si="56"/>
        <v/>
      </c>
      <c r="AA107" s="548" t="str">
        <f t="shared" si="70"/>
        <v/>
      </c>
      <c r="AB107" s="548" t="str">
        <f t="shared" si="71"/>
        <v/>
      </c>
      <c r="AC107" s="548" t="str">
        <f t="shared" si="57"/>
        <v/>
      </c>
      <c r="AD107" s="548" t="str">
        <f t="shared" si="58"/>
        <v/>
      </c>
      <c r="AE107" s="549"/>
      <c r="AF107" s="454"/>
      <c r="AG107" s="550" t="s">
        <v>542</v>
      </c>
      <c r="AH107" s="551" t="str">
        <f t="shared" si="35"/>
        <v/>
      </c>
      <c r="AI107" s="551" t="str">
        <f t="shared" si="36"/>
        <v/>
      </c>
      <c r="AJ107" s="551" t="str">
        <f t="shared" si="37"/>
        <v/>
      </c>
      <c r="AK107" s="554" t="str">
        <f t="shared" si="38"/>
        <v/>
      </c>
      <c r="AL107" s="460"/>
      <c r="AM107" s="441" t="str">
        <f t="shared" si="73"/>
        <v/>
      </c>
      <c r="AN107" s="441" t="str">
        <f t="shared" si="74"/>
        <v/>
      </c>
      <c r="AO107" s="552"/>
      <c r="AP107" s="552"/>
      <c r="AQ107" s="201"/>
      <c r="AR107" s="428"/>
      <c r="AS107" s="805">
        <f t="shared" si="59"/>
        <v>0</v>
      </c>
      <c r="AT107" s="452">
        <f t="shared" si="60"/>
        <v>0</v>
      </c>
      <c r="AU107" s="754" t="s">
        <v>341</v>
      </c>
      <c r="AV107" s="453">
        <f t="shared" si="61"/>
        <v>0</v>
      </c>
      <c r="AW107" s="454"/>
      <c r="AX107" s="455">
        <f t="shared" si="62"/>
        <v>0</v>
      </c>
      <c r="AY107" s="456">
        <f t="shared" si="63"/>
        <v>0</v>
      </c>
      <c r="AZ107" s="457">
        <f t="shared" si="64"/>
        <v>0</v>
      </c>
      <c r="BA107" s="458"/>
      <c r="BB107" s="455">
        <f t="shared" si="72"/>
        <v>0</v>
      </c>
      <c r="BC107" s="459"/>
      <c r="BD107" s="460"/>
      <c r="BE107" s="460"/>
      <c r="BF107" s="460"/>
      <c r="BG107" s="460"/>
      <c r="BH107" s="460"/>
      <c r="BI107" s="428"/>
      <c r="BJ107" s="201"/>
      <c r="BK107" s="201"/>
      <c r="BL107" s="201"/>
      <c r="BM107" s="201"/>
      <c r="BN107" s="201"/>
      <c r="BO107" s="201"/>
      <c r="BP107" s="201"/>
      <c r="BQ107" s="201"/>
      <c r="BR107" s="201"/>
      <c r="BS107" s="201"/>
      <c r="BT107" s="201"/>
      <c r="BU107" s="201"/>
      <c r="BV107" s="201"/>
      <c r="BW107" s="201"/>
      <c r="BX107" s="201"/>
      <c r="BY107" s="234"/>
      <c r="BZ107" s="234"/>
      <c r="CA107" s="201"/>
      <c r="CB107" s="201"/>
      <c r="CC107" s="201"/>
      <c r="CD107" s="234"/>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1"/>
      <c r="FD107" s="201"/>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01"/>
      <c r="GQ107" s="201"/>
      <c r="GR107" s="201"/>
      <c r="GS107" s="201"/>
      <c r="GT107" s="201"/>
      <c r="GU107" s="201"/>
      <c r="GV107" s="201"/>
      <c r="GW107" s="201"/>
      <c r="GX107" s="201"/>
      <c r="GY107" s="201"/>
      <c r="GZ107" s="201"/>
      <c r="HA107" s="201"/>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201"/>
      <c r="IQ107" s="201"/>
      <c r="IR107" s="201"/>
      <c r="IS107" s="201"/>
      <c r="IT107" s="201"/>
      <c r="IU107" s="201"/>
      <c r="IV107" s="201"/>
      <c r="IW107" s="201"/>
      <c r="IX107" s="201"/>
      <c r="IY107" s="201"/>
      <c r="IZ107" s="201"/>
      <c r="JA107" s="201"/>
      <c r="JB107" s="201"/>
      <c r="JC107" s="201"/>
      <c r="JD107" s="201"/>
      <c r="JE107" s="201"/>
      <c r="JF107" s="201"/>
      <c r="JG107" s="201"/>
      <c r="JH107" s="201"/>
      <c r="JI107" s="201"/>
      <c r="JJ107" s="201"/>
      <c r="JK107" s="201"/>
      <c r="JL107" s="201"/>
      <c r="JM107" s="201"/>
      <c r="JN107" s="201"/>
      <c r="JO107" s="201"/>
      <c r="JP107" s="201"/>
      <c r="JQ107" s="201"/>
      <c r="JR107" s="201"/>
      <c r="JS107" s="201"/>
      <c r="JT107" s="201"/>
      <c r="JU107" s="201"/>
      <c r="JV107" s="201"/>
      <c r="JW107" s="201"/>
      <c r="JX107" s="201"/>
      <c r="JY107" s="201"/>
      <c r="JZ107" s="201"/>
      <c r="KA107" s="201"/>
      <c r="KB107" s="201"/>
      <c r="KC107" s="201"/>
      <c r="KD107" s="201"/>
      <c r="KE107" s="201"/>
      <c r="KF107" s="201"/>
      <c r="KG107" s="201"/>
      <c r="KH107" s="201"/>
      <c r="KI107" s="201"/>
      <c r="KJ107" s="201"/>
      <c r="KK107" s="201"/>
      <c r="KL107" s="201"/>
      <c r="KM107" s="201"/>
      <c r="KN107" s="201"/>
      <c r="KO107" s="201"/>
      <c r="KP107" s="201"/>
    </row>
    <row r="108" spans="1:302" s="98" customFormat="1" ht="27.75" hidden="1" customHeight="1" thickBot="1">
      <c r="A108" s="201"/>
      <c r="B108" s="459"/>
      <c r="C108" s="542"/>
      <c r="D108" s="543"/>
      <c r="E108" s="544" t="s">
        <v>163</v>
      </c>
      <c r="F108" s="545"/>
      <c r="G108" s="459"/>
      <c r="H108" s="459"/>
      <c r="I108" s="459"/>
      <c r="J108" s="459"/>
      <c r="K108" s="459"/>
      <c r="L108" s="546"/>
      <c r="M108" s="547"/>
      <c r="N108" s="547"/>
      <c r="O108" s="548" t="str">
        <f t="shared" si="50"/>
        <v/>
      </c>
      <c r="P108" s="548" t="str">
        <f t="shared" si="65"/>
        <v/>
      </c>
      <c r="Q108" s="548" t="str">
        <f t="shared" si="51"/>
        <v/>
      </c>
      <c r="R108" s="548" t="str">
        <f t="shared" si="52"/>
        <v/>
      </c>
      <c r="S108" s="548" t="str">
        <f t="shared" si="66"/>
        <v/>
      </c>
      <c r="T108" s="548" t="str">
        <f t="shared" si="67"/>
        <v/>
      </c>
      <c r="U108" s="548" t="str">
        <f t="shared" si="53"/>
        <v/>
      </c>
      <c r="V108" s="548" t="str">
        <f t="shared" si="54"/>
        <v/>
      </c>
      <c r="W108" s="548" t="str">
        <f t="shared" si="68"/>
        <v/>
      </c>
      <c r="X108" s="548" t="str">
        <f t="shared" si="69"/>
        <v/>
      </c>
      <c r="Y108" s="548" t="str">
        <f t="shared" si="55"/>
        <v/>
      </c>
      <c r="Z108" s="548" t="str">
        <f t="shared" si="56"/>
        <v/>
      </c>
      <c r="AA108" s="548" t="str">
        <f t="shared" si="70"/>
        <v/>
      </c>
      <c r="AB108" s="548" t="str">
        <f t="shared" si="71"/>
        <v/>
      </c>
      <c r="AC108" s="548" t="str">
        <f t="shared" si="57"/>
        <v/>
      </c>
      <c r="AD108" s="548" t="str">
        <f t="shared" si="58"/>
        <v/>
      </c>
      <c r="AE108" s="549"/>
      <c r="AF108" s="454"/>
      <c r="AG108" s="550" t="s">
        <v>542</v>
      </c>
      <c r="AH108" s="551" t="str">
        <f t="shared" si="35"/>
        <v/>
      </c>
      <c r="AI108" s="551" t="str">
        <f t="shared" si="36"/>
        <v/>
      </c>
      <c r="AJ108" s="551" t="str">
        <f t="shared" si="37"/>
        <v/>
      </c>
      <c r="AK108" s="554" t="str">
        <f t="shared" si="38"/>
        <v/>
      </c>
      <c r="AL108" s="460"/>
      <c r="AM108" s="441" t="str">
        <f t="shared" si="73"/>
        <v/>
      </c>
      <c r="AN108" s="441" t="str">
        <f t="shared" si="74"/>
        <v/>
      </c>
      <c r="AO108" s="552"/>
      <c r="AP108" s="552"/>
      <c r="AQ108" s="201"/>
      <c r="AR108" s="428"/>
      <c r="AS108" s="805">
        <f t="shared" si="59"/>
        <v>0</v>
      </c>
      <c r="AT108" s="452">
        <f t="shared" si="60"/>
        <v>0</v>
      </c>
      <c r="AU108" s="754" t="s">
        <v>341</v>
      </c>
      <c r="AV108" s="453">
        <f t="shared" si="61"/>
        <v>0</v>
      </c>
      <c r="AW108" s="454"/>
      <c r="AX108" s="455">
        <f t="shared" si="62"/>
        <v>0</v>
      </c>
      <c r="AY108" s="456">
        <f t="shared" si="63"/>
        <v>0</v>
      </c>
      <c r="AZ108" s="457">
        <f t="shared" si="64"/>
        <v>0</v>
      </c>
      <c r="BA108" s="458"/>
      <c r="BB108" s="455">
        <f t="shared" si="72"/>
        <v>0</v>
      </c>
      <c r="BC108" s="459"/>
      <c r="BD108" s="460"/>
      <c r="BE108" s="460"/>
      <c r="BF108" s="460"/>
      <c r="BG108" s="460"/>
      <c r="BH108" s="460"/>
      <c r="BI108" s="428"/>
      <c r="BJ108" s="201"/>
      <c r="BK108" s="201"/>
      <c r="BL108" s="201"/>
      <c r="BM108" s="201"/>
      <c r="BN108" s="201"/>
      <c r="BO108" s="201"/>
      <c r="BP108" s="201"/>
      <c r="BQ108" s="201"/>
      <c r="BR108" s="201"/>
      <c r="BS108" s="201"/>
      <c r="BT108" s="201"/>
      <c r="BU108" s="201"/>
      <c r="BV108" s="201"/>
      <c r="BW108" s="201"/>
      <c r="BX108" s="201"/>
      <c r="BY108" s="234"/>
      <c r="BZ108" s="234"/>
      <c r="CA108" s="201"/>
      <c r="CB108" s="201"/>
      <c r="CC108" s="201"/>
      <c r="CD108" s="234"/>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c r="EX108" s="201"/>
      <c r="EY108" s="201"/>
      <c r="EZ108" s="201"/>
      <c r="FA108" s="201"/>
      <c r="FB108" s="201"/>
      <c r="FC108" s="201"/>
      <c r="FD108" s="201"/>
      <c r="FE108" s="201"/>
      <c r="FF108" s="201"/>
      <c r="FG108" s="201"/>
      <c r="FH108" s="201"/>
      <c r="FI108" s="201"/>
      <c r="FJ108" s="201"/>
      <c r="FK108" s="201"/>
      <c r="FL108" s="201"/>
      <c r="FM108" s="201"/>
      <c r="FN108" s="201"/>
      <c r="FO108" s="201"/>
      <c r="FP108" s="201"/>
      <c r="FQ108" s="201"/>
      <c r="FR108" s="201"/>
      <c r="FS108" s="201"/>
      <c r="FT108" s="201"/>
      <c r="FU108" s="201"/>
      <c r="FV108" s="201"/>
      <c r="FW108" s="201"/>
      <c r="FX108" s="201"/>
      <c r="FY108" s="201"/>
      <c r="FZ108" s="201"/>
      <c r="GA108" s="201"/>
      <c r="GB108" s="201"/>
      <c r="GC108" s="201"/>
      <c r="GD108" s="201"/>
      <c r="GE108" s="201"/>
      <c r="GF108" s="201"/>
      <c r="GG108" s="201"/>
      <c r="GH108" s="201"/>
      <c r="GI108" s="201"/>
      <c r="GJ108" s="201"/>
      <c r="GK108" s="201"/>
      <c r="GL108" s="201"/>
      <c r="GM108" s="201"/>
      <c r="GN108" s="201"/>
      <c r="GO108" s="201"/>
      <c r="GP108" s="201"/>
      <c r="GQ108" s="201"/>
      <c r="GR108" s="201"/>
      <c r="GS108" s="201"/>
      <c r="GT108" s="201"/>
      <c r="GU108" s="201"/>
      <c r="GV108" s="201"/>
      <c r="GW108" s="201"/>
      <c r="GX108" s="201"/>
      <c r="GY108" s="201"/>
      <c r="GZ108" s="201"/>
      <c r="HA108" s="201"/>
      <c r="HB108" s="201"/>
      <c r="HC108" s="201"/>
      <c r="HD108" s="201"/>
      <c r="HE108" s="201"/>
      <c r="HF108" s="201"/>
      <c r="HG108" s="201"/>
      <c r="HH108" s="201"/>
      <c r="HI108" s="201"/>
      <c r="HJ108" s="201"/>
      <c r="HK108" s="201"/>
      <c r="HL108" s="201"/>
      <c r="HM108" s="201"/>
      <c r="HN108" s="201"/>
      <c r="HO108" s="201"/>
      <c r="HP108" s="201"/>
      <c r="HQ108" s="201"/>
      <c r="HR108" s="201"/>
      <c r="HS108" s="201"/>
      <c r="HT108" s="201"/>
      <c r="HU108" s="201"/>
      <c r="HV108" s="201"/>
      <c r="HW108" s="201"/>
      <c r="HX108" s="201"/>
      <c r="HY108" s="201"/>
      <c r="HZ108" s="201"/>
      <c r="IA108" s="201"/>
      <c r="IB108" s="201"/>
      <c r="IC108" s="201"/>
      <c r="ID108" s="201"/>
      <c r="IE108" s="201"/>
      <c r="IF108" s="201"/>
      <c r="IG108" s="201"/>
      <c r="IH108" s="201"/>
      <c r="II108" s="201"/>
      <c r="IJ108" s="201"/>
      <c r="IK108" s="201"/>
      <c r="IL108" s="201"/>
      <c r="IM108" s="201"/>
      <c r="IN108" s="201"/>
      <c r="IO108" s="201"/>
      <c r="IP108" s="201"/>
      <c r="IQ108" s="201"/>
      <c r="IR108" s="201"/>
      <c r="IS108" s="201"/>
      <c r="IT108" s="201"/>
      <c r="IU108" s="201"/>
      <c r="IV108" s="201"/>
      <c r="IW108" s="201"/>
      <c r="IX108" s="201"/>
      <c r="IY108" s="201"/>
      <c r="IZ108" s="201"/>
      <c r="JA108" s="201"/>
      <c r="JB108" s="201"/>
      <c r="JC108" s="201"/>
      <c r="JD108" s="201"/>
      <c r="JE108" s="201"/>
      <c r="JF108" s="201"/>
      <c r="JG108" s="201"/>
      <c r="JH108" s="201"/>
      <c r="JI108" s="201"/>
      <c r="JJ108" s="201"/>
      <c r="JK108" s="201"/>
      <c r="JL108" s="201"/>
      <c r="JM108" s="201"/>
      <c r="JN108" s="201"/>
      <c r="JO108" s="201"/>
      <c r="JP108" s="201"/>
      <c r="JQ108" s="201"/>
      <c r="JR108" s="201"/>
      <c r="JS108" s="201"/>
      <c r="JT108" s="201"/>
      <c r="JU108" s="201"/>
      <c r="JV108" s="201"/>
      <c r="JW108" s="201"/>
      <c r="JX108" s="201"/>
      <c r="JY108" s="201"/>
      <c r="JZ108" s="201"/>
      <c r="KA108" s="201"/>
      <c r="KB108" s="201"/>
      <c r="KC108" s="201"/>
      <c r="KD108" s="201"/>
      <c r="KE108" s="201"/>
      <c r="KF108" s="201"/>
      <c r="KG108" s="201"/>
      <c r="KH108" s="201"/>
      <c r="KI108" s="201"/>
      <c r="KJ108" s="201"/>
      <c r="KK108" s="201"/>
      <c r="KL108" s="201"/>
      <c r="KM108" s="201"/>
      <c r="KN108" s="201"/>
      <c r="KO108" s="201"/>
      <c r="KP108" s="201"/>
    </row>
    <row r="109" spans="1:302" s="98" customFormat="1" ht="27.75" hidden="1" customHeight="1" thickBot="1">
      <c r="A109" s="201"/>
      <c r="B109" s="459"/>
      <c r="C109" s="542"/>
      <c r="D109" s="543"/>
      <c r="E109" s="544" t="s">
        <v>163</v>
      </c>
      <c r="F109" s="545"/>
      <c r="G109" s="459"/>
      <c r="H109" s="459"/>
      <c r="I109" s="459"/>
      <c r="J109" s="459"/>
      <c r="K109" s="459"/>
      <c r="L109" s="546"/>
      <c r="M109" s="547"/>
      <c r="N109" s="547"/>
      <c r="O109" s="548" t="str">
        <f t="shared" si="50"/>
        <v/>
      </c>
      <c r="P109" s="548" t="str">
        <f t="shared" si="65"/>
        <v/>
      </c>
      <c r="Q109" s="548" t="str">
        <f t="shared" si="51"/>
        <v/>
      </c>
      <c r="R109" s="548" t="str">
        <f t="shared" si="52"/>
        <v/>
      </c>
      <c r="S109" s="548" t="str">
        <f t="shared" si="66"/>
        <v/>
      </c>
      <c r="T109" s="548" t="str">
        <f t="shared" si="67"/>
        <v/>
      </c>
      <c r="U109" s="548" t="str">
        <f t="shared" si="53"/>
        <v/>
      </c>
      <c r="V109" s="548" t="str">
        <f t="shared" si="54"/>
        <v/>
      </c>
      <c r="W109" s="548" t="str">
        <f t="shared" si="68"/>
        <v/>
      </c>
      <c r="X109" s="548" t="str">
        <f t="shared" si="69"/>
        <v/>
      </c>
      <c r="Y109" s="548" t="str">
        <f t="shared" si="55"/>
        <v/>
      </c>
      <c r="Z109" s="548" t="str">
        <f t="shared" si="56"/>
        <v/>
      </c>
      <c r="AA109" s="548" t="str">
        <f t="shared" si="70"/>
        <v/>
      </c>
      <c r="AB109" s="548" t="str">
        <f t="shared" si="71"/>
        <v/>
      </c>
      <c r="AC109" s="548" t="str">
        <f t="shared" si="57"/>
        <v/>
      </c>
      <c r="AD109" s="548" t="str">
        <f t="shared" si="58"/>
        <v/>
      </c>
      <c r="AE109" s="549"/>
      <c r="AF109" s="454"/>
      <c r="AG109" s="550" t="s">
        <v>542</v>
      </c>
      <c r="AH109" s="551" t="str">
        <f t="shared" ref="AH109:AH172" si="75">IF(AND(IF($AF109="日",$AG109="")),IF($D109="","",TIME(HOUR($F109-$D109),ROUNDUP(MINUTE($F109-$D109)/30,0)*30,0)*24),"")</f>
        <v/>
      </c>
      <c r="AI109" s="551" t="str">
        <f t="shared" ref="AI109:AI172" si="76">IF(AND(IF($AF109="日",$AG109="●")),IF($D109="","",TIME(HOUR($F109-$D109),ROUNDUP(MINUTE($F109-$D109)/30,0)*30,0)*24),"")</f>
        <v/>
      </c>
      <c r="AJ109" s="551" t="str">
        <f t="shared" ref="AJ109:AJ172" si="77">IF(AND(IF($AF109="外",$AG109="")),IF($D109="","",TIME(HOUR($F109-$D109),ROUNDUP(MINUTE($F109-$D109)/30,0)*30,0)*24),"")</f>
        <v/>
      </c>
      <c r="AK109" s="554" t="str">
        <f t="shared" ref="AK109:AK172" si="78">IF(AND(IF($AF109="外",$AG109="●")),IF($D109="","",TIME(HOUR($F109-$D109),ROUNDUP(MINUTE($F109-$D109)/30,0)*30,0)*24),"")</f>
        <v/>
      </c>
      <c r="AL109" s="460"/>
      <c r="AM109" s="441" t="str">
        <f t="shared" si="73"/>
        <v/>
      </c>
      <c r="AN109" s="441" t="str">
        <f t="shared" si="74"/>
        <v/>
      </c>
      <c r="AO109" s="552"/>
      <c r="AP109" s="552"/>
      <c r="AQ109" s="201"/>
      <c r="AR109" s="428"/>
      <c r="AS109" s="805">
        <f t="shared" si="59"/>
        <v>0</v>
      </c>
      <c r="AT109" s="452">
        <f t="shared" si="60"/>
        <v>0</v>
      </c>
      <c r="AU109" s="754" t="s">
        <v>341</v>
      </c>
      <c r="AV109" s="453">
        <f t="shared" si="61"/>
        <v>0</v>
      </c>
      <c r="AW109" s="454"/>
      <c r="AX109" s="455">
        <f t="shared" si="62"/>
        <v>0</v>
      </c>
      <c r="AY109" s="456">
        <f t="shared" si="63"/>
        <v>0</v>
      </c>
      <c r="AZ109" s="457">
        <f t="shared" si="64"/>
        <v>0</v>
      </c>
      <c r="BA109" s="458"/>
      <c r="BB109" s="455">
        <f t="shared" si="72"/>
        <v>0</v>
      </c>
      <c r="BC109" s="459"/>
      <c r="BD109" s="460"/>
      <c r="BE109" s="460"/>
      <c r="BF109" s="460"/>
      <c r="BG109" s="460"/>
      <c r="BH109" s="460"/>
      <c r="BI109" s="428"/>
      <c r="BJ109" s="201"/>
      <c r="BK109" s="201"/>
      <c r="BL109" s="201"/>
      <c r="BM109" s="201"/>
      <c r="BN109" s="201"/>
      <c r="BO109" s="201"/>
      <c r="BP109" s="201"/>
      <c r="BQ109" s="201"/>
      <c r="BR109" s="201"/>
      <c r="BS109" s="201"/>
      <c r="BT109" s="201"/>
      <c r="BU109" s="201"/>
      <c r="BV109" s="201"/>
      <c r="BW109" s="201"/>
      <c r="BX109" s="201"/>
      <c r="BY109" s="234"/>
      <c r="BZ109" s="234"/>
      <c r="CA109" s="201"/>
      <c r="CB109" s="201"/>
      <c r="CC109" s="201"/>
      <c r="CD109" s="234"/>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c r="EK109" s="201"/>
      <c r="EL109" s="201"/>
      <c r="EM109" s="201"/>
      <c r="EN109" s="201"/>
      <c r="EO109" s="201"/>
      <c r="EP109" s="201"/>
      <c r="EQ109" s="201"/>
      <c r="ER109" s="201"/>
      <c r="ES109" s="201"/>
      <c r="ET109" s="201"/>
      <c r="EU109" s="201"/>
      <c r="EV109" s="201"/>
      <c r="EW109" s="201"/>
      <c r="EX109" s="201"/>
      <c r="EY109" s="201"/>
      <c r="EZ109" s="201"/>
      <c r="FA109" s="201"/>
      <c r="FB109" s="201"/>
      <c r="FC109" s="201"/>
      <c r="FD109" s="201"/>
      <c r="FE109" s="201"/>
      <c r="FF109" s="201"/>
      <c r="FG109" s="201"/>
      <c r="FH109" s="201"/>
      <c r="FI109" s="201"/>
      <c r="FJ109" s="201"/>
      <c r="FK109" s="201"/>
      <c r="FL109" s="201"/>
      <c r="FM109" s="201"/>
      <c r="FN109" s="201"/>
      <c r="FO109" s="201"/>
      <c r="FP109" s="201"/>
      <c r="FQ109" s="201"/>
      <c r="FR109" s="201"/>
      <c r="FS109" s="201"/>
      <c r="FT109" s="201"/>
      <c r="FU109" s="201"/>
      <c r="FV109" s="201"/>
      <c r="FW109" s="201"/>
      <c r="FX109" s="201"/>
      <c r="FY109" s="201"/>
      <c r="FZ109" s="201"/>
      <c r="GA109" s="201"/>
      <c r="GB109" s="201"/>
      <c r="GC109" s="201"/>
      <c r="GD109" s="201"/>
      <c r="GE109" s="201"/>
      <c r="GF109" s="201"/>
      <c r="GG109" s="201"/>
      <c r="GH109" s="201"/>
      <c r="GI109" s="201"/>
      <c r="GJ109" s="201"/>
      <c r="GK109" s="201"/>
      <c r="GL109" s="201"/>
      <c r="GM109" s="201"/>
      <c r="GN109" s="201"/>
      <c r="GO109" s="201"/>
      <c r="GP109" s="201"/>
      <c r="GQ109" s="201"/>
      <c r="GR109" s="201"/>
      <c r="GS109" s="201"/>
      <c r="GT109" s="201"/>
      <c r="GU109" s="201"/>
      <c r="GV109" s="201"/>
      <c r="GW109" s="201"/>
      <c r="GX109" s="201"/>
      <c r="GY109" s="201"/>
      <c r="GZ109" s="201"/>
      <c r="HA109" s="201"/>
      <c r="HB109" s="201"/>
      <c r="HC109" s="201"/>
      <c r="HD109" s="201"/>
      <c r="HE109" s="201"/>
      <c r="HF109" s="201"/>
      <c r="HG109" s="201"/>
      <c r="HH109" s="201"/>
      <c r="HI109" s="201"/>
      <c r="HJ109" s="201"/>
      <c r="HK109" s="201"/>
      <c r="HL109" s="201"/>
      <c r="HM109" s="201"/>
      <c r="HN109" s="201"/>
      <c r="HO109" s="201"/>
      <c r="HP109" s="201"/>
      <c r="HQ109" s="201"/>
      <c r="HR109" s="201"/>
      <c r="HS109" s="201"/>
      <c r="HT109" s="201"/>
      <c r="HU109" s="201"/>
      <c r="HV109" s="201"/>
      <c r="HW109" s="201"/>
      <c r="HX109" s="201"/>
      <c r="HY109" s="201"/>
      <c r="HZ109" s="201"/>
      <c r="IA109" s="201"/>
      <c r="IB109" s="201"/>
      <c r="IC109" s="201"/>
      <c r="ID109" s="201"/>
      <c r="IE109" s="201"/>
      <c r="IF109" s="201"/>
      <c r="IG109" s="201"/>
      <c r="IH109" s="201"/>
      <c r="II109" s="201"/>
      <c r="IJ109" s="201"/>
      <c r="IK109" s="201"/>
      <c r="IL109" s="201"/>
      <c r="IM109" s="201"/>
      <c r="IN109" s="201"/>
      <c r="IO109" s="201"/>
      <c r="IP109" s="201"/>
      <c r="IQ109" s="201"/>
      <c r="IR109" s="201"/>
      <c r="IS109" s="201"/>
      <c r="IT109" s="201"/>
      <c r="IU109" s="201"/>
      <c r="IV109" s="201"/>
      <c r="IW109" s="201"/>
      <c r="IX109" s="201"/>
      <c r="IY109" s="201"/>
      <c r="IZ109" s="201"/>
      <c r="JA109" s="201"/>
      <c r="JB109" s="201"/>
      <c r="JC109" s="201"/>
      <c r="JD109" s="201"/>
      <c r="JE109" s="201"/>
      <c r="JF109" s="201"/>
      <c r="JG109" s="201"/>
      <c r="JH109" s="201"/>
      <c r="JI109" s="201"/>
      <c r="JJ109" s="201"/>
      <c r="JK109" s="201"/>
      <c r="JL109" s="201"/>
      <c r="JM109" s="201"/>
      <c r="JN109" s="201"/>
      <c r="JO109" s="201"/>
      <c r="JP109" s="201"/>
      <c r="JQ109" s="201"/>
      <c r="JR109" s="201"/>
      <c r="JS109" s="201"/>
      <c r="JT109" s="201"/>
      <c r="JU109" s="201"/>
      <c r="JV109" s="201"/>
      <c r="JW109" s="201"/>
      <c r="JX109" s="201"/>
      <c r="JY109" s="201"/>
      <c r="JZ109" s="201"/>
      <c r="KA109" s="201"/>
      <c r="KB109" s="201"/>
      <c r="KC109" s="201"/>
      <c r="KD109" s="201"/>
      <c r="KE109" s="201"/>
      <c r="KF109" s="201"/>
      <c r="KG109" s="201"/>
      <c r="KH109" s="201"/>
      <c r="KI109" s="201"/>
      <c r="KJ109" s="201"/>
      <c r="KK109" s="201"/>
      <c r="KL109" s="201"/>
      <c r="KM109" s="201"/>
      <c r="KN109" s="201"/>
      <c r="KO109" s="201"/>
      <c r="KP109" s="201"/>
    </row>
    <row r="110" spans="1:302" s="98" customFormat="1" ht="27.75" hidden="1" customHeight="1" thickBot="1">
      <c r="A110" s="201"/>
      <c r="B110" s="459"/>
      <c r="C110" s="542"/>
      <c r="D110" s="543"/>
      <c r="E110" s="544" t="s">
        <v>163</v>
      </c>
      <c r="F110" s="545"/>
      <c r="G110" s="459"/>
      <c r="H110" s="459"/>
      <c r="I110" s="459"/>
      <c r="J110" s="459"/>
      <c r="K110" s="459"/>
      <c r="L110" s="546"/>
      <c r="M110" s="547"/>
      <c r="N110" s="547"/>
      <c r="O110" s="548" t="str">
        <f t="shared" si="50"/>
        <v/>
      </c>
      <c r="P110" s="548" t="str">
        <f t="shared" ref="P110:P141" si="79">IF($L110="講師(個人)",(IF(AND($J110="日本語",$K110="サブ"),IF($D110="","",TIME(HOUR($F110-$D110),ROUNDUP(MINUTE($F110-$D110)/30,0)*30,0)*24),"")),"")</f>
        <v/>
      </c>
      <c r="Q110" s="548" t="str">
        <f t="shared" si="51"/>
        <v/>
      </c>
      <c r="R110" s="548" t="str">
        <f t="shared" si="52"/>
        <v/>
      </c>
      <c r="S110" s="548" t="str">
        <f t="shared" ref="S110:S141" si="80">IF($L110="講師(法人)",(IF(AND($J110="日本語",$K110=""),IF($D110="","",TIME(HOUR($F110-$D110),ROUNDUP(MINUTE($F110-$D110)/30,0)*30,0)*24),"")),"")</f>
        <v/>
      </c>
      <c r="T110" s="548" t="str">
        <f t="shared" ref="T110:T141" si="81">IF($L110="講師(法人)",(IF(AND($J110="日本語",$K110="サブ"),IF($D110="","",TIME(HOUR($F110-$D110),ROUNDUP(MINUTE($F110-$D110)/30,0)*30,0)*24),"")),"")</f>
        <v/>
      </c>
      <c r="U110" s="548" t="str">
        <f t="shared" si="53"/>
        <v/>
      </c>
      <c r="V110" s="548" t="str">
        <f t="shared" si="54"/>
        <v/>
      </c>
      <c r="W110" s="548" t="str">
        <f t="shared" ref="W110:W141" si="82">IF($L110="検討会等参加(個人)",(IF(AND($J110="日本語",$K110=""),IF($D110="","",TIME(HOUR($F110-$D110),ROUNDUP(MINUTE($F110-$D110)/30,0)*30,0)*24),"")),"")</f>
        <v/>
      </c>
      <c r="X110" s="548" t="str">
        <f t="shared" ref="X110:X141" si="83">IF($L110="検討会等参加(個人)",(IF(AND($J110="日本語",$K110="サブ"),IF($D110="","",TIME(HOUR($F110-$D110),ROUNDUP(MINUTE($F110-$D110)/30,0)*30,0)*24),"")),"")</f>
        <v/>
      </c>
      <c r="Y110" s="548" t="str">
        <f t="shared" si="55"/>
        <v/>
      </c>
      <c r="Z110" s="548" t="str">
        <f t="shared" si="56"/>
        <v/>
      </c>
      <c r="AA110" s="548" t="str">
        <f t="shared" ref="AA110:AA141" si="84">IF($L110="検討会等参加(法人)",(IF(AND($J110="日本語",$K110=""),IF($D110="","",TIME(HOUR($F110-$D110),ROUNDUP(MINUTE($F110-$D110)/30,0)*30,0)*24),"")),"")</f>
        <v/>
      </c>
      <c r="AB110" s="548" t="str">
        <f t="shared" ref="AB110:AB141" si="85">IF($L110="検討会等参加(法人)",(IF(AND($J110="日本語",$K110="サブ"),IF($D110="","",TIME(HOUR($F110-$D110),ROUNDUP(MINUTE($F110-$D110)/30,0)*30,0)*24),"")),"")</f>
        <v/>
      </c>
      <c r="AC110" s="548" t="str">
        <f t="shared" si="57"/>
        <v/>
      </c>
      <c r="AD110" s="548" t="str">
        <f t="shared" si="58"/>
        <v/>
      </c>
      <c r="AE110" s="549"/>
      <c r="AF110" s="454"/>
      <c r="AG110" s="550" t="s">
        <v>542</v>
      </c>
      <c r="AH110" s="551" t="str">
        <f t="shared" si="75"/>
        <v/>
      </c>
      <c r="AI110" s="551" t="str">
        <f t="shared" si="76"/>
        <v/>
      </c>
      <c r="AJ110" s="551" t="str">
        <f t="shared" si="77"/>
        <v/>
      </c>
      <c r="AK110" s="554" t="str">
        <f t="shared" si="78"/>
        <v/>
      </c>
      <c r="AL110" s="460"/>
      <c r="AM110" s="441" t="str">
        <f t="shared" si="73"/>
        <v/>
      </c>
      <c r="AN110" s="441" t="str">
        <f t="shared" si="74"/>
        <v/>
      </c>
      <c r="AO110" s="552"/>
      <c r="AP110" s="552"/>
      <c r="AQ110" s="201"/>
      <c r="AR110" s="428"/>
      <c r="AS110" s="805">
        <f t="shared" si="59"/>
        <v>0</v>
      </c>
      <c r="AT110" s="452">
        <f t="shared" si="60"/>
        <v>0</v>
      </c>
      <c r="AU110" s="754" t="s">
        <v>341</v>
      </c>
      <c r="AV110" s="453">
        <f t="shared" si="61"/>
        <v>0</v>
      </c>
      <c r="AW110" s="454"/>
      <c r="AX110" s="455">
        <f t="shared" si="62"/>
        <v>0</v>
      </c>
      <c r="AY110" s="456">
        <f t="shared" si="63"/>
        <v>0</v>
      </c>
      <c r="AZ110" s="457">
        <f t="shared" si="64"/>
        <v>0</v>
      </c>
      <c r="BA110" s="458"/>
      <c r="BB110" s="455">
        <f t="shared" si="72"/>
        <v>0</v>
      </c>
      <c r="BC110" s="459"/>
      <c r="BD110" s="460"/>
      <c r="BE110" s="460"/>
      <c r="BF110" s="460"/>
      <c r="BG110" s="460"/>
      <c r="BH110" s="460"/>
      <c r="BI110" s="428"/>
      <c r="BJ110" s="201"/>
      <c r="BK110" s="201"/>
      <c r="BL110" s="201"/>
      <c r="BM110" s="201"/>
      <c r="BN110" s="201"/>
      <c r="BO110" s="201"/>
      <c r="BP110" s="201"/>
      <c r="BQ110" s="201"/>
      <c r="BR110" s="201"/>
      <c r="BS110" s="201"/>
      <c r="BT110" s="201"/>
      <c r="BU110" s="201"/>
      <c r="BV110" s="201"/>
      <c r="BW110" s="201"/>
      <c r="BX110" s="201"/>
      <c r="BY110" s="234"/>
      <c r="BZ110" s="234"/>
      <c r="CA110" s="201"/>
      <c r="CB110" s="201"/>
      <c r="CC110" s="201"/>
      <c r="CD110" s="234"/>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c r="EX110" s="201"/>
      <c r="EY110" s="201"/>
      <c r="EZ110" s="201"/>
      <c r="FA110" s="201"/>
      <c r="FB110" s="201"/>
      <c r="FC110" s="201"/>
      <c r="FD110" s="201"/>
      <c r="FE110" s="201"/>
      <c r="FF110" s="201"/>
      <c r="FG110" s="201"/>
      <c r="FH110" s="201"/>
      <c r="FI110" s="201"/>
      <c r="FJ110" s="201"/>
      <c r="FK110" s="201"/>
      <c r="FL110" s="201"/>
      <c r="FM110" s="201"/>
      <c r="FN110" s="201"/>
      <c r="FO110" s="201"/>
      <c r="FP110" s="201"/>
      <c r="FQ110" s="201"/>
      <c r="FR110" s="201"/>
      <c r="FS110" s="201"/>
      <c r="FT110" s="201"/>
      <c r="FU110" s="201"/>
      <c r="FV110" s="201"/>
      <c r="FW110" s="201"/>
      <c r="FX110" s="201"/>
      <c r="FY110" s="201"/>
      <c r="FZ110" s="201"/>
      <c r="GA110" s="201"/>
      <c r="GB110" s="201"/>
      <c r="GC110" s="201"/>
      <c r="GD110" s="201"/>
      <c r="GE110" s="201"/>
      <c r="GF110" s="201"/>
      <c r="GG110" s="201"/>
      <c r="GH110" s="201"/>
      <c r="GI110" s="201"/>
      <c r="GJ110" s="201"/>
      <c r="GK110" s="201"/>
      <c r="GL110" s="201"/>
      <c r="GM110" s="201"/>
      <c r="GN110" s="201"/>
      <c r="GO110" s="201"/>
      <c r="GP110" s="201"/>
      <c r="GQ110" s="201"/>
      <c r="GR110" s="201"/>
      <c r="GS110" s="201"/>
      <c r="GT110" s="201"/>
      <c r="GU110" s="201"/>
      <c r="GV110" s="201"/>
      <c r="GW110" s="201"/>
      <c r="GX110" s="201"/>
      <c r="GY110" s="201"/>
      <c r="GZ110" s="201"/>
      <c r="HA110" s="201"/>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c r="IC110" s="201"/>
      <c r="ID110" s="201"/>
      <c r="IE110" s="201"/>
      <c r="IF110" s="201"/>
      <c r="IG110" s="201"/>
      <c r="IH110" s="201"/>
      <c r="II110" s="201"/>
      <c r="IJ110" s="201"/>
      <c r="IK110" s="201"/>
      <c r="IL110" s="201"/>
      <c r="IM110" s="201"/>
      <c r="IN110" s="201"/>
      <c r="IO110" s="201"/>
      <c r="IP110" s="201"/>
      <c r="IQ110" s="201"/>
      <c r="IR110" s="201"/>
      <c r="IS110" s="201"/>
      <c r="IT110" s="201"/>
      <c r="IU110" s="201"/>
      <c r="IV110" s="201"/>
      <c r="IW110" s="201"/>
      <c r="IX110" s="201"/>
      <c r="IY110" s="201"/>
      <c r="IZ110" s="201"/>
      <c r="JA110" s="201"/>
      <c r="JB110" s="201"/>
      <c r="JC110" s="201"/>
      <c r="JD110" s="201"/>
      <c r="JE110" s="201"/>
      <c r="JF110" s="201"/>
      <c r="JG110" s="201"/>
      <c r="JH110" s="201"/>
      <c r="JI110" s="201"/>
      <c r="JJ110" s="201"/>
      <c r="JK110" s="201"/>
      <c r="JL110" s="201"/>
      <c r="JM110" s="201"/>
      <c r="JN110" s="201"/>
      <c r="JO110" s="201"/>
      <c r="JP110" s="201"/>
      <c r="JQ110" s="201"/>
      <c r="JR110" s="201"/>
      <c r="JS110" s="201"/>
      <c r="JT110" s="201"/>
      <c r="JU110" s="201"/>
      <c r="JV110" s="201"/>
      <c r="JW110" s="201"/>
      <c r="JX110" s="201"/>
      <c r="JY110" s="201"/>
      <c r="JZ110" s="201"/>
      <c r="KA110" s="201"/>
      <c r="KB110" s="201"/>
      <c r="KC110" s="201"/>
      <c r="KD110" s="201"/>
      <c r="KE110" s="201"/>
      <c r="KF110" s="201"/>
      <c r="KG110" s="201"/>
      <c r="KH110" s="201"/>
      <c r="KI110" s="201"/>
      <c r="KJ110" s="201"/>
      <c r="KK110" s="201"/>
      <c r="KL110" s="201"/>
      <c r="KM110" s="201"/>
      <c r="KN110" s="201"/>
      <c r="KO110" s="201"/>
      <c r="KP110" s="201"/>
    </row>
    <row r="111" spans="1:302" s="98" customFormat="1" ht="27.75" hidden="1" customHeight="1" thickBot="1">
      <c r="A111" s="201"/>
      <c r="B111" s="459"/>
      <c r="C111" s="542"/>
      <c r="D111" s="543"/>
      <c r="E111" s="544" t="s">
        <v>163</v>
      </c>
      <c r="F111" s="545"/>
      <c r="G111" s="459"/>
      <c r="H111" s="459"/>
      <c r="I111" s="459"/>
      <c r="J111" s="459"/>
      <c r="K111" s="459"/>
      <c r="L111" s="546"/>
      <c r="M111" s="547"/>
      <c r="N111" s="547"/>
      <c r="O111" s="548" t="str">
        <f t="shared" si="50"/>
        <v/>
      </c>
      <c r="P111" s="548" t="str">
        <f t="shared" si="79"/>
        <v/>
      </c>
      <c r="Q111" s="548" t="str">
        <f t="shared" si="51"/>
        <v/>
      </c>
      <c r="R111" s="548" t="str">
        <f t="shared" si="52"/>
        <v/>
      </c>
      <c r="S111" s="548" t="str">
        <f t="shared" si="80"/>
        <v/>
      </c>
      <c r="T111" s="548" t="str">
        <f t="shared" si="81"/>
        <v/>
      </c>
      <c r="U111" s="548" t="str">
        <f t="shared" si="53"/>
        <v/>
      </c>
      <c r="V111" s="548" t="str">
        <f t="shared" si="54"/>
        <v/>
      </c>
      <c r="W111" s="548" t="str">
        <f t="shared" si="82"/>
        <v/>
      </c>
      <c r="X111" s="548" t="str">
        <f t="shared" si="83"/>
        <v/>
      </c>
      <c r="Y111" s="548" t="str">
        <f t="shared" si="55"/>
        <v/>
      </c>
      <c r="Z111" s="548" t="str">
        <f t="shared" si="56"/>
        <v/>
      </c>
      <c r="AA111" s="548" t="str">
        <f t="shared" si="84"/>
        <v/>
      </c>
      <c r="AB111" s="548" t="str">
        <f t="shared" si="85"/>
        <v/>
      </c>
      <c r="AC111" s="548" t="str">
        <f t="shared" si="57"/>
        <v/>
      </c>
      <c r="AD111" s="548" t="str">
        <f t="shared" si="58"/>
        <v/>
      </c>
      <c r="AE111" s="549"/>
      <c r="AF111" s="454"/>
      <c r="AG111" s="550" t="s">
        <v>542</v>
      </c>
      <c r="AH111" s="551" t="str">
        <f t="shared" si="75"/>
        <v/>
      </c>
      <c r="AI111" s="551" t="str">
        <f t="shared" si="76"/>
        <v/>
      </c>
      <c r="AJ111" s="551" t="str">
        <f t="shared" si="77"/>
        <v/>
      </c>
      <c r="AK111" s="554" t="str">
        <f t="shared" si="78"/>
        <v/>
      </c>
      <c r="AL111" s="460"/>
      <c r="AM111" s="441" t="str">
        <f t="shared" si="73"/>
        <v/>
      </c>
      <c r="AN111" s="441" t="str">
        <f t="shared" si="74"/>
        <v/>
      </c>
      <c r="AO111" s="552"/>
      <c r="AP111" s="552"/>
      <c r="AQ111" s="201"/>
      <c r="AR111" s="428"/>
      <c r="AS111" s="805">
        <f t="shared" si="59"/>
        <v>0</v>
      </c>
      <c r="AT111" s="452">
        <f t="shared" si="60"/>
        <v>0</v>
      </c>
      <c r="AU111" s="754" t="s">
        <v>341</v>
      </c>
      <c r="AV111" s="453">
        <f t="shared" si="61"/>
        <v>0</v>
      </c>
      <c r="AW111" s="454"/>
      <c r="AX111" s="455">
        <f t="shared" si="62"/>
        <v>0</v>
      </c>
      <c r="AY111" s="456">
        <f t="shared" si="63"/>
        <v>0</v>
      </c>
      <c r="AZ111" s="457">
        <f t="shared" si="64"/>
        <v>0</v>
      </c>
      <c r="BA111" s="458"/>
      <c r="BB111" s="455">
        <f t="shared" si="72"/>
        <v>0</v>
      </c>
      <c r="BC111" s="459"/>
      <c r="BD111" s="460"/>
      <c r="BE111" s="460"/>
      <c r="BF111" s="460"/>
      <c r="BG111" s="460"/>
      <c r="BH111" s="460"/>
      <c r="BI111" s="428"/>
      <c r="BJ111" s="201"/>
      <c r="BK111" s="201"/>
      <c r="BL111" s="201"/>
      <c r="BM111" s="201"/>
      <c r="BN111" s="201"/>
      <c r="BO111" s="201"/>
      <c r="BP111" s="201"/>
      <c r="BQ111" s="201"/>
      <c r="BR111" s="201"/>
      <c r="BS111" s="201"/>
      <c r="BT111" s="201"/>
      <c r="BU111" s="201"/>
      <c r="BV111" s="201"/>
      <c r="BW111" s="201"/>
      <c r="BX111" s="201"/>
      <c r="BY111" s="234"/>
      <c r="BZ111" s="234"/>
      <c r="CA111" s="201"/>
      <c r="CB111" s="201"/>
      <c r="CC111" s="201"/>
      <c r="CD111" s="234"/>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c r="DU111" s="201"/>
      <c r="DV111" s="201"/>
      <c r="DW111" s="201"/>
      <c r="DX111" s="201"/>
      <c r="DY111" s="201"/>
      <c r="DZ111" s="201"/>
      <c r="EA111" s="201"/>
      <c r="EB111" s="201"/>
      <c r="EC111" s="201"/>
      <c r="ED111" s="201"/>
      <c r="EE111" s="201"/>
      <c r="EF111" s="201"/>
      <c r="EG111" s="201"/>
      <c r="EH111" s="201"/>
      <c r="EI111" s="201"/>
      <c r="EJ111" s="201"/>
      <c r="EK111" s="201"/>
      <c r="EL111" s="201"/>
      <c r="EM111" s="201"/>
      <c r="EN111" s="201"/>
      <c r="EO111" s="201"/>
      <c r="EP111" s="201"/>
      <c r="EQ111" s="201"/>
      <c r="ER111" s="201"/>
      <c r="ES111" s="201"/>
      <c r="ET111" s="201"/>
      <c r="EU111" s="201"/>
      <c r="EV111" s="201"/>
      <c r="EW111" s="201"/>
      <c r="EX111" s="201"/>
      <c r="EY111" s="201"/>
      <c r="EZ111" s="201"/>
      <c r="FA111" s="201"/>
      <c r="FB111" s="201"/>
      <c r="FC111" s="201"/>
      <c r="FD111" s="201"/>
      <c r="FE111" s="201"/>
      <c r="FF111" s="201"/>
      <c r="FG111" s="201"/>
      <c r="FH111" s="201"/>
      <c r="FI111" s="201"/>
      <c r="FJ111" s="201"/>
      <c r="FK111" s="201"/>
      <c r="FL111" s="201"/>
      <c r="FM111" s="201"/>
      <c r="FN111" s="201"/>
      <c r="FO111" s="201"/>
      <c r="FP111" s="201"/>
      <c r="FQ111" s="201"/>
      <c r="FR111" s="201"/>
      <c r="FS111" s="201"/>
      <c r="FT111" s="201"/>
      <c r="FU111" s="201"/>
      <c r="FV111" s="201"/>
      <c r="FW111" s="201"/>
      <c r="FX111" s="201"/>
      <c r="FY111" s="201"/>
      <c r="FZ111" s="201"/>
      <c r="GA111" s="201"/>
      <c r="GB111" s="201"/>
      <c r="GC111" s="201"/>
      <c r="GD111" s="201"/>
      <c r="GE111" s="201"/>
      <c r="GF111" s="201"/>
      <c r="GG111" s="201"/>
      <c r="GH111" s="201"/>
      <c r="GI111" s="201"/>
      <c r="GJ111" s="201"/>
      <c r="GK111" s="201"/>
      <c r="GL111" s="201"/>
      <c r="GM111" s="201"/>
      <c r="GN111" s="201"/>
      <c r="GO111" s="201"/>
      <c r="GP111" s="201"/>
      <c r="GQ111" s="201"/>
      <c r="GR111" s="201"/>
      <c r="GS111" s="201"/>
      <c r="GT111" s="201"/>
      <c r="GU111" s="201"/>
      <c r="GV111" s="201"/>
      <c r="GW111" s="201"/>
      <c r="GX111" s="201"/>
      <c r="GY111" s="201"/>
      <c r="GZ111" s="201"/>
      <c r="HA111" s="201"/>
      <c r="HB111" s="201"/>
      <c r="HC111" s="201"/>
      <c r="HD111" s="201"/>
      <c r="HE111" s="201"/>
      <c r="HF111" s="201"/>
      <c r="HG111" s="201"/>
      <c r="HH111" s="201"/>
      <c r="HI111" s="201"/>
      <c r="HJ111" s="201"/>
      <c r="HK111" s="201"/>
      <c r="HL111" s="201"/>
      <c r="HM111" s="201"/>
      <c r="HN111" s="201"/>
      <c r="HO111" s="201"/>
      <c r="HP111" s="201"/>
      <c r="HQ111" s="201"/>
      <c r="HR111" s="201"/>
      <c r="HS111" s="201"/>
      <c r="HT111" s="201"/>
      <c r="HU111" s="201"/>
      <c r="HV111" s="201"/>
      <c r="HW111" s="201"/>
      <c r="HX111" s="201"/>
      <c r="HY111" s="201"/>
      <c r="HZ111" s="201"/>
      <c r="IA111" s="201"/>
      <c r="IB111" s="201"/>
      <c r="IC111" s="201"/>
      <c r="ID111" s="201"/>
      <c r="IE111" s="201"/>
      <c r="IF111" s="201"/>
      <c r="IG111" s="201"/>
      <c r="IH111" s="201"/>
      <c r="II111" s="201"/>
      <c r="IJ111" s="201"/>
      <c r="IK111" s="201"/>
      <c r="IL111" s="201"/>
      <c r="IM111" s="201"/>
      <c r="IN111" s="201"/>
      <c r="IO111" s="201"/>
      <c r="IP111" s="201"/>
      <c r="IQ111" s="201"/>
      <c r="IR111" s="201"/>
      <c r="IS111" s="201"/>
      <c r="IT111" s="201"/>
      <c r="IU111" s="201"/>
      <c r="IV111" s="201"/>
      <c r="IW111" s="201"/>
      <c r="IX111" s="201"/>
      <c r="IY111" s="201"/>
      <c r="IZ111" s="201"/>
      <c r="JA111" s="201"/>
      <c r="JB111" s="201"/>
      <c r="JC111" s="201"/>
      <c r="JD111" s="201"/>
      <c r="JE111" s="201"/>
      <c r="JF111" s="201"/>
      <c r="JG111" s="201"/>
      <c r="JH111" s="201"/>
      <c r="JI111" s="201"/>
      <c r="JJ111" s="201"/>
      <c r="JK111" s="201"/>
      <c r="JL111" s="201"/>
      <c r="JM111" s="201"/>
      <c r="JN111" s="201"/>
      <c r="JO111" s="201"/>
      <c r="JP111" s="201"/>
      <c r="JQ111" s="201"/>
      <c r="JR111" s="201"/>
      <c r="JS111" s="201"/>
      <c r="JT111" s="201"/>
      <c r="JU111" s="201"/>
      <c r="JV111" s="201"/>
      <c r="JW111" s="201"/>
      <c r="JX111" s="201"/>
      <c r="JY111" s="201"/>
      <c r="JZ111" s="201"/>
      <c r="KA111" s="201"/>
      <c r="KB111" s="201"/>
      <c r="KC111" s="201"/>
      <c r="KD111" s="201"/>
      <c r="KE111" s="201"/>
      <c r="KF111" s="201"/>
      <c r="KG111" s="201"/>
      <c r="KH111" s="201"/>
      <c r="KI111" s="201"/>
      <c r="KJ111" s="201"/>
      <c r="KK111" s="201"/>
      <c r="KL111" s="201"/>
      <c r="KM111" s="201"/>
      <c r="KN111" s="201"/>
      <c r="KO111" s="201"/>
      <c r="KP111" s="201"/>
    </row>
    <row r="112" spans="1:302" s="98" customFormat="1" ht="27.75" hidden="1" customHeight="1" thickBot="1">
      <c r="A112" s="201"/>
      <c r="B112" s="459"/>
      <c r="C112" s="542"/>
      <c r="D112" s="543"/>
      <c r="E112" s="544" t="s">
        <v>163</v>
      </c>
      <c r="F112" s="545"/>
      <c r="G112" s="459"/>
      <c r="H112" s="459"/>
      <c r="I112" s="459"/>
      <c r="J112" s="459"/>
      <c r="K112" s="459"/>
      <c r="L112" s="546"/>
      <c r="M112" s="547"/>
      <c r="N112" s="547"/>
      <c r="O112" s="548" t="str">
        <f t="shared" si="50"/>
        <v/>
      </c>
      <c r="P112" s="548" t="str">
        <f t="shared" si="79"/>
        <v/>
      </c>
      <c r="Q112" s="548" t="str">
        <f t="shared" si="51"/>
        <v/>
      </c>
      <c r="R112" s="548" t="str">
        <f t="shared" si="52"/>
        <v/>
      </c>
      <c r="S112" s="548" t="str">
        <f t="shared" si="80"/>
        <v/>
      </c>
      <c r="T112" s="548" t="str">
        <f t="shared" si="81"/>
        <v/>
      </c>
      <c r="U112" s="548" t="str">
        <f t="shared" si="53"/>
        <v/>
      </c>
      <c r="V112" s="548" t="str">
        <f t="shared" si="54"/>
        <v/>
      </c>
      <c r="W112" s="548" t="str">
        <f t="shared" si="82"/>
        <v/>
      </c>
      <c r="X112" s="548" t="str">
        <f t="shared" si="83"/>
        <v/>
      </c>
      <c r="Y112" s="548" t="str">
        <f t="shared" si="55"/>
        <v/>
      </c>
      <c r="Z112" s="548" t="str">
        <f t="shared" si="56"/>
        <v/>
      </c>
      <c r="AA112" s="548" t="str">
        <f t="shared" si="84"/>
        <v/>
      </c>
      <c r="AB112" s="548" t="str">
        <f t="shared" si="85"/>
        <v/>
      </c>
      <c r="AC112" s="548" t="str">
        <f t="shared" si="57"/>
        <v/>
      </c>
      <c r="AD112" s="548" t="str">
        <f t="shared" si="58"/>
        <v/>
      </c>
      <c r="AE112" s="549"/>
      <c r="AF112" s="454"/>
      <c r="AG112" s="550" t="s">
        <v>542</v>
      </c>
      <c r="AH112" s="551" t="str">
        <f t="shared" si="75"/>
        <v/>
      </c>
      <c r="AI112" s="551" t="str">
        <f t="shared" si="76"/>
        <v/>
      </c>
      <c r="AJ112" s="551" t="str">
        <f t="shared" si="77"/>
        <v/>
      </c>
      <c r="AK112" s="554" t="str">
        <f t="shared" si="78"/>
        <v/>
      </c>
      <c r="AL112" s="460"/>
      <c r="AM112" s="441" t="str">
        <f t="shared" si="73"/>
        <v/>
      </c>
      <c r="AN112" s="441" t="str">
        <f t="shared" si="74"/>
        <v/>
      </c>
      <c r="AO112" s="552"/>
      <c r="AP112" s="552"/>
      <c r="AQ112" s="201"/>
      <c r="AR112" s="428"/>
      <c r="AS112" s="805">
        <f t="shared" si="59"/>
        <v>0</v>
      </c>
      <c r="AT112" s="452">
        <f t="shared" si="60"/>
        <v>0</v>
      </c>
      <c r="AU112" s="754" t="s">
        <v>341</v>
      </c>
      <c r="AV112" s="453">
        <f t="shared" si="61"/>
        <v>0</v>
      </c>
      <c r="AW112" s="454"/>
      <c r="AX112" s="455">
        <f t="shared" si="62"/>
        <v>0</v>
      </c>
      <c r="AY112" s="456">
        <f t="shared" si="63"/>
        <v>0</v>
      </c>
      <c r="AZ112" s="457">
        <f t="shared" si="64"/>
        <v>0</v>
      </c>
      <c r="BA112" s="458"/>
      <c r="BB112" s="455">
        <f t="shared" si="72"/>
        <v>0</v>
      </c>
      <c r="BC112" s="459"/>
      <c r="BD112" s="460"/>
      <c r="BE112" s="460"/>
      <c r="BF112" s="460"/>
      <c r="BG112" s="460"/>
      <c r="BH112" s="460"/>
      <c r="BI112" s="428"/>
      <c r="BJ112" s="201"/>
      <c r="BK112" s="201"/>
      <c r="BL112" s="201"/>
      <c r="BM112" s="201"/>
      <c r="BN112" s="201"/>
      <c r="BO112" s="201"/>
      <c r="BP112" s="201"/>
      <c r="BQ112" s="201"/>
      <c r="BR112" s="201"/>
      <c r="BS112" s="201"/>
      <c r="BT112" s="201"/>
      <c r="BU112" s="201"/>
      <c r="BV112" s="201"/>
      <c r="BW112" s="201"/>
      <c r="BX112" s="201"/>
      <c r="BY112" s="234"/>
      <c r="BZ112" s="234"/>
      <c r="CA112" s="201"/>
      <c r="CB112" s="201"/>
      <c r="CC112" s="201"/>
      <c r="CD112" s="234"/>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c r="EX112" s="201"/>
      <c r="EY112" s="201"/>
      <c r="EZ112" s="201"/>
      <c r="FA112" s="201"/>
      <c r="FB112" s="201"/>
      <c r="FC112" s="201"/>
      <c r="FD112" s="201"/>
      <c r="FE112" s="201"/>
      <c r="FF112" s="201"/>
      <c r="FG112" s="201"/>
      <c r="FH112" s="201"/>
      <c r="FI112" s="201"/>
      <c r="FJ112" s="201"/>
      <c r="FK112" s="201"/>
      <c r="FL112" s="201"/>
      <c r="FM112" s="201"/>
      <c r="FN112" s="201"/>
      <c r="FO112" s="201"/>
      <c r="FP112" s="201"/>
      <c r="FQ112" s="201"/>
      <c r="FR112" s="201"/>
      <c r="FS112" s="201"/>
      <c r="FT112" s="201"/>
      <c r="FU112" s="201"/>
      <c r="FV112" s="201"/>
      <c r="FW112" s="201"/>
      <c r="FX112" s="201"/>
      <c r="FY112" s="201"/>
      <c r="FZ112" s="201"/>
      <c r="GA112" s="201"/>
      <c r="GB112" s="201"/>
      <c r="GC112" s="201"/>
      <c r="GD112" s="201"/>
      <c r="GE112" s="201"/>
      <c r="GF112" s="201"/>
      <c r="GG112" s="201"/>
      <c r="GH112" s="201"/>
      <c r="GI112" s="201"/>
      <c r="GJ112" s="201"/>
      <c r="GK112" s="201"/>
      <c r="GL112" s="201"/>
      <c r="GM112" s="201"/>
      <c r="GN112" s="201"/>
      <c r="GO112" s="201"/>
      <c r="GP112" s="201"/>
      <c r="GQ112" s="201"/>
      <c r="GR112" s="201"/>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c r="IC112" s="201"/>
      <c r="ID112" s="201"/>
      <c r="IE112" s="201"/>
      <c r="IF112" s="201"/>
      <c r="IG112" s="201"/>
      <c r="IH112" s="201"/>
      <c r="II112" s="201"/>
      <c r="IJ112" s="201"/>
      <c r="IK112" s="201"/>
      <c r="IL112" s="201"/>
      <c r="IM112" s="201"/>
      <c r="IN112" s="201"/>
      <c r="IO112" s="201"/>
      <c r="IP112" s="201"/>
      <c r="IQ112" s="201"/>
      <c r="IR112" s="201"/>
      <c r="IS112" s="201"/>
      <c r="IT112" s="201"/>
      <c r="IU112" s="201"/>
      <c r="IV112" s="201"/>
      <c r="IW112" s="201"/>
      <c r="IX112" s="201"/>
      <c r="IY112" s="201"/>
      <c r="IZ112" s="201"/>
      <c r="JA112" s="201"/>
      <c r="JB112" s="201"/>
      <c r="JC112" s="201"/>
      <c r="JD112" s="201"/>
      <c r="JE112" s="201"/>
      <c r="JF112" s="201"/>
      <c r="JG112" s="201"/>
      <c r="JH112" s="201"/>
      <c r="JI112" s="201"/>
      <c r="JJ112" s="201"/>
      <c r="JK112" s="201"/>
      <c r="JL112" s="201"/>
      <c r="JM112" s="201"/>
      <c r="JN112" s="201"/>
      <c r="JO112" s="201"/>
      <c r="JP112" s="201"/>
      <c r="JQ112" s="201"/>
      <c r="JR112" s="201"/>
      <c r="JS112" s="201"/>
      <c r="JT112" s="201"/>
      <c r="JU112" s="201"/>
      <c r="JV112" s="201"/>
      <c r="JW112" s="201"/>
      <c r="JX112" s="201"/>
      <c r="JY112" s="201"/>
      <c r="JZ112" s="201"/>
      <c r="KA112" s="201"/>
      <c r="KB112" s="201"/>
      <c r="KC112" s="201"/>
      <c r="KD112" s="201"/>
      <c r="KE112" s="201"/>
      <c r="KF112" s="201"/>
      <c r="KG112" s="201"/>
      <c r="KH112" s="201"/>
      <c r="KI112" s="201"/>
      <c r="KJ112" s="201"/>
      <c r="KK112" s="201"/>
      <c r="KL112" s="201"/>
      <c r="KM112" s="201"/>
      <c r="KN112" s="201"/>
      <c r="KO112" s="201"/>
      <c r="KP112" s="201"/>
    </row>
    <row r="113" spans="1:302" s="98" customFormat="1" ht="27.75" hidden="1" customHeight="1" thickBot="1">
      <c r="A113" s="201"/>
      <c r="B113" s="459"/>
      <c r="C113" s="542"/>
      <c r="D113" s="543"/>
      <c r="E113" s="544" t="s">
        <v>163</v>
      </c>
      <c r="F113" s="545"/>
      <c r="G113" s="459"/>
      <c r="H113" s="459"/>
      <c r="I113" s="459"/>
      <c r="J113" s="459"/>
      <c r="K113" s="459"/>
      <c r="L113" s="546"/>
      <c r="M113" s="547"/>
      <c r="N113" s="547"/>
      <c r="O113" s="548" t="str">
        <f t="shared" si="50"/>
        <v/>
      </c>
      <c r="P113" s="548" t="str">
        <f t="shared" si="79"/>
        <v/>
      </c>
      <c r="Q113" s="548" t="str">
        <f t="shared" si="51"/>
        <v/>
      </c>
      <c r="R113" s="548" t="str">
        <f t="shared" si="52"/>
        <v/>
      </c>
      <c r="S113" s="548" t="str">
        <f t="shared" si="80"/>
        <v/>
      </c>
      <c r="T113" s="548" t="str">
        <f t="shared" si="81"/>
        <v/>
      </c>
      <c r="U113" s="548" t="str">
        <f t="shared" si="53"/>
        <v/>
      </c>
      <c r="V113" s="548" t="str">
        <f t="shared" si="54"/>
        <v/>
      </c>
      <c r="W113" s="548" t="str">
        <f t="shared" si="82"/>
        <v/>
      </c>
      <c r="X113" s="548" t="str">
        <f t="shared" si="83"/>
        <v/>
      </c>
      <c r="Y113" s="548" t="str">
        <f t="shared" si="55"/>
        <v/>
      </c>
      <c r="Z113" s="548" t="str">
        <f t="shared" si="56"/>
        <v/>
      </c>
      <c r="AA113" s="548" t="str">
        <f t="shared" si="84"/>
        <v/>
      </c>
      <c r="AB113" s="548" t="str">
        <f t="shared" si="85"/>
        <v/>
      </c>
      <c r="AC113" s="548" t="str">
        <f t="shared" si="57"/>
        <v/>
      </c>
      <c r="AD113" s="548" t="str">
        <f t="shared" si="58"/>
        <v/>
      </c>
      <c r="AE113" s="549"/>
      <c r="AF113" s="454"/>
      <c r="AG113" s="550" t="s">
        <v>542</v>
      </c>
      <c r="AH113" s="551" t="str">
        <f t="shared" si="75"/>
        <v/>
      </c>
      <c r="AI113" s="551" t="str">
        <f t="shared" si="76"/>
        <v/>
      </c>
      <c r="AJ113" s="551" t="str">
        <f t="shared" si="77"/>
        <v/>
      </c>
      <c r="AK113" s="554" t="str">
        <f t="shared" si="78"/>
        <v/>
      </c>
      <c r="AL113" s="460"/>
      <c r="AM113" s="441" t="str">
        <f t="shared" si="73"/>
        <v/>
      </c>
      <c r="AN113" s="441" t="str">
        <f t="shared" si="74"/>
        <v/>
      </c>
      <c r="AO113" s="552"/>
      <c r="AP113" s="552"/>
      <c r="AQ113" s="201"/>
      <c r="AR113" s="428"/>
      <c r="AS113" s="805">
        <f t="shared" si="59"/>
        <v>0</v>
      </c>
      <c r="AT113" s="452">
        <f t="shared" si="60"/>
        <v>0</v>
      </c>
      <c r="AU113" s="754" t="s">
        <v>341</v>
      </c>
      <c r="AV113" s="453">
        <f t="shared" si="61"/>
        <v>0</v>
      </c>
      <c r="AW113" s="454"/>
      <c r="AX113" s="455">
        <f t="shared" si="62"/>
        <v>0</v>
      </c>
      <c r="AY113" s="456">
        <f t="shared" si="63"/>
        <v>0</v>
      </c>
      <c r="AZ113" s="457">
        <f t="shared" si="64"/>
        <v>0</v>
      </c>
      <c r="BA113" s="458"/>
      <c r="BB113" s="455">
        <f t="shared" si="72"/>
        <v>0</v>
      </c>
      <c r="BC113" s="459"/>
      <c r="BD113" s="460"/>
      <c r="BE113" s="460"/>
      <c r="BF113" s="460"/>
      <c r="BG113" s="460"/>
      <c r="BH113" s="460"/>
      <c r="BI113" s="428"/>
      <c r="BJ113" s="201"/>
      <c r="BK113" s="201"/>
      <c r="BL113" s="201"/>
      <c r="BM113" s="201"/>
      <c r="BN113" s="201"/>
      <c r="BO113" s="201"/>
      <c r="BP113" s="201"/>
      <c r="BQ113" s="201"/>
      <c r="BR113" s="201"/>
      <c r="BS113" s="201"/>
      <c r="BT113" s="201"/>
      <c r="BU113" s="201"/>
      <c r="BV113" s="201"/>
      <c r="BW113" s="201"/>
      <c r="BX113" s="201"/>
      <c r="BY113" s="234"/>
      <c r="BZ113" s="234"/>
      <c r="CA113" s="201"/>
      <c r="CB113" s="201"/>
      <c r="CC113" s="201"/>
      <c r="CD113" s="234"/>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c r="EK113" s="201"/>
      <c r="EL113" s="201"/>
      <c r="EM113" s="201"/>
      <c r="EN113" s="201"/>
      <c r="EO113" s="201"/>
      <c r="EP113" s="201"/>
      <c r="EQ113" s="201"/>
      <c r="ER113" s="201"/>
      <c r="ES113" s="201"/>
      <c r="ET113" s="201"/>
      <c r="EU113" s="201"/>
      <c r="EV113" s="201"/>
      <c r="EW113" s="201"/>
      <c r="EX113" s="201"/>
      <c r="EY113" s="201"/>
      <c r="EZ113" s="201"/>
      <c r="FA113" s="201"/>
      <c r="FB113" s="201"/>
      <c r="FC113" s="201"/>
      <c r="FD113" s="201"/>
      <c r="FE113" s="201"/>
      <c r="FF113" s="201"/>
      <c r="FG113" s="201"/>
      <c r="FH113" s="201"/>
      <c r="FI113" s="201"/>
      <c r="FJ113" s="201"/>
      <c r="FK113" s="201"/>
      <c r="FL113" s="201"/>
      <c r="FM113" s="201"/>
      <c r="FN113" s="201"/>
      <c r="FO113" s="201"/>
      <c r="FP113" s="201"/>
      <c r="FQ113" s="201"/>
      <c r="FR113" s="201"/>
      <c r="FS113" s="201"/>
      <c r="FT113" s="201"/>
      <c r="FU113" s="201"/>
      <c r="FV113" s="201"/>
      <c r="FW113" s="201"/>
      <c r="FX113" s="201"/>
      <c r="FY113" s="201"/>
      <c r="FZ113" s="201"/>
      <c r="GA113" s="201"/>
      <c r="GB113" s="201"/>
      <c r="GC113" s="201"/>
      <c r="GD113" s="201"/>
      <c r="GE113" s="201"/>
      <c r="GF113" s="201"/>
      <c r="GG113" s="201"/>
      <c r="GH113" s="201"/>
      <c r="GI113" s="201"/>
      <c r="GJ113" s="201"/>
      <c r="GK113" s="201"/>
      <c r="GL113" s="201"/>
      <c r="GM113" s="201"/>
      <c r="GN113" s="201"/>
      <c r="GO113" s="201"/>
      <c r="GP113" s="201"/>
      <c r="GQ113" s="201"/>
      <c r="GR113" s="201"/>
      <c r="GS113" s="201"/>
      <c r="GT113" s="201"/>
      <c r="GU113" s="201"/>
      <c r="GV113" s="201"/>
      <c r="GW113" s="201"/>
      <c r="GX113" s="201"/>
      <c r="GY113" s="201"/>
      <c r="GZ113" s="201"/>
      <c r="HA113" s="201"/>
      <c r="HB113" s="201"/>
      <c r="HC113" s="201"/>
      <c r="HD113" s="201"/>
      <c r="HE113" s="201"/>
      <c r="HF113" s="201"/>
      <c r="HG113" s="201"/>
      <c r="HH113" s="201"/>
      <c r="HI113" s="201"/>
      <c r="HJ113" s="201"/>
      <c r="HK113" s="201"/>
      <c r="HL113" s="201"/>
      <c r="HM113" s="201"/>
      <c r="HN113" s="201"/>
      <c r="HO113" s="201"/>
      <c r="HP113" s="201"/>
      <c r="HQ113" s="201"/>
      <c r="HR113" s="201"/>
      <c r="HS113" s="201"/>
      <c r="HT113" s="201"/>
      <c r="HU113" s="201"/>
      <c r="HV113" s="201"/>
      <c r="HW113" s="201"/>
      <c r="HX113" s="201"/>
      <c r="HY113" s="201"/>
      <c r="HZ113" s="201"/>
      <c r="IA113" s="201"/>
      <c r="IB113" s="201"/>
      <c r="IC113" s="201"/>
      <c r="ID113" s="201"/>
      <c r="IE113" s="201"/>
      <c r="IF113" s="201"/>
      <c r="IG113" s="201"/>
      <c r="IH113" s="201"/>
      <c r="II113" s="201"/>
      <c r="IJ113" s="201"/>
      <c r="IK113" s="201"/>
      <c r="IL113" s="201"/>
      <c r="IM113" s="201"/>
      <c r="IN113" s="201"/>
      <c r="IO113" s="201"/>
      <c r="IP113" s="201"/>
      <c r="IQ113" s="201"/>
      <c r="IR113" s="201"/>
      <c r="IS113" s="201"/>
      <c r="IT113" s="201"/>
      <c r="IU113" s="201"/>
      <c r="IV113" s="201"/>
      <c r="IW113" s="201"/>
      <c r="IX113" s="201"/>
      <c r="IY113" s="201"/>
      <c r="IZ113" s="201"/>
      <c r="JA113" s="201"/>
      <c r="JB113" s="201"/>
      <c r="JC113" s="201"/>
      <c r="JD113" s="201"/>
      <c r="JE113" s="201"/>
      <c r="JF113" s="201"/>
      <c r="JG113" s="201"/>
      <c r="JH113" s="201"/>
      <c r="JI113" s="201"/>
      <c r="JJ113" s="201"/>
      <c r="JK113" s="201"/>
      <c r="JL113" s="201"/>
      <c r="JM113" s="201"/>
      <c r="JN113" s="201"/>
      <c r="JO113" s="201"/>
      <c r="JP113" s="201"/>
      <c r="JQ113" s="201"/>
      <c r="JR113" s="201"/>
      <c r="JS113" s="201"/>
      <c r="JT113" s="201"/>
      <c r="JU113" s="201"/>
      <c r="JV113" s="201"/>
      <c r="JW113" s="201"/>
      <c r="JX113" s="201"/>
      <c r="JY113" s="201"/>
      <c r="JZ113" s="201"/>
      <c r="KA113" s="201"/>
      <c r="KB113" s="201"/>
      <c r="KC113" s="201"/>
      <c r="KD113" s="201"/>
      <c r="KE113" s="201"/>
      <c r="KF113" s="201"/>
      <c r="KG113" s="201"/>
      <c r="KH113" s="201"/>
      <c r="KI113" s="201"/>
      <c r="KJ113" s="201"/>
      <c r="KK113" s="201"/>
      <c r="KL113" s="201"/>
      <c r="KM113" s="201"/>
      <c r="KN113" s="201"/>
      <c r="KO113" s="201"/>
      <c r="KP113" s="201"/>
    </row>
    <row r="114" spans="1:302" s="98" customFormat="1" ht="27.75" hidden="1" customHeight="1" thickBot="1">
      <c r="A114" s="201"/>
      <c r="B114" s="459"/>
      <c r="C114" s="542"/>
      <c r="D114" s="543"/>
      <c r="E114" s="544" t="s">
        <v>163</v>
      </c>
      <c r="F114" s="545"/>
      <c r="G114" s="459"/>
      <c r="H114" s="459"/>
      <c r="I114" s="459"/>
      <c r="J114" s="459"/>
      <c r="K114" s="459"/>
      <c r="L114" s="546"/>
      <c r="M114" s="547"/>
      <c r="N114" s="547"/>
      <c r="O114" s="548" t="str">
        <f t="shared" si="50"/>
        <v/>
      </c>
      <c r="P114" s="548" t="str">
        <f t="shared" si="79"/>
        <v/>
      </c>
      <c r="Q114" s="548" t="str">
        <f t="shared" si="51"/>
        <v/>
      </c>
      <c r="R114" s="548" t="str">
        <f t="shared" si="52"/>
        <v/>
      </c>
      <c r="S114" s="548" t="str">
        <f t="shared" si="80"/>
        <v/>
      </c>
      <c r="T114" s="548" t="str">
        <f t="shared" si="81"/>
        <v/>
      </c>
      <c r="U114" s="548" t="str">
        <f t="shared" si="53"/>
        <v/>
      </c>
      <c r="V114" s="548" t="str">
        <f t="shared" si="54"/>
        <v/>
      </c>
      <c r="W114" s="548" t="str">
        <f t="shared" si="82"/>
        <v/>
      </c>
      <c r="X114" s="548" t="str">
        <f t="shared" si="83"/>
        <v/>
      </c>
      <c r="Y114" s="548" t="str">
        <f t="shared" si="55"/>
        <v/>
      </c>
      <c r="Z114" s="548" t="str">
        <f t="shared" si="56"/>
        <v/>
      </c>
      <c r="AA114" s="548" t="str">
        <f t="shared" si="84"/>
        <v/>
      </c>
      <c r="AB114" s="548" t="str">
        <f t="shared" si="85"/>
        <v/>
      </c>
      <c r="AC114" s="548" t="str">
        <f t="shared" si="57"/>
        <v/>
      </c>
      <c r="AD114" s="548" t="str">
        <f t="shared" si="58"/>
        <v/>
      </c>
      <c r="AE114" s="549"/>
      <c r="AF114" s="454"/>
      <c r="AG114" s="550" t="s">
        <v>542</v>
      </c>
      <c r="AH114" s="551" t="str">
        <f t="shared" si="75"/>
        <v/>
      </c>
      <c r="AI114" s="551" t="str">
        <f t="shared" si="76"/>
        <v/>
      </c>
      <c r="AJ114" s="551" t="str">
        <f t="shared" si="77"/>
        <v/>
      </c>
      <c r="AK114" s="554" t="str">
        <f t="shared" si="78"/>
        <v/>
      </c>
      <c r="AL114" s="460"/>
      <c r="AM114" s="441" t="str">
        <f t="shared" si="73"/>
        <v/>
      </c>
      <c r="AN114" s="441" t="str">
        <f t="shared" si="74"/>
        <v/>
      </c>
      <c r="AO114" s="552"/>
      <c r="AP114" s="552"/>
      <c r="AQ114" s="201"/>
      <c r="AR114" s="428"/>
      <c r="AS114" s="805">
        <f t="shared" si="59"/>
        <v>0</v>
      </c>
      <c r="AT114" s="452">
        <f t="shared" si="60"/>
        <v>0</v>
      </c>
      <c r="AU114" s="754" t="s">
        <v>341</v>
      </c>
      <c r="AV114" s="453">
        <f t="shared" si="61"/>
        <v>0</v>
      </c>
      <c r="AW114" s="454"/>
      <c r="AX114" s="455">
        <f t="shared" si="62"/>
        <v>0</v>
      </c>
      <c r="AY114" s="456">
        <f t="shared" si="63"/>
        <v>0</v>
      </c>
      <c r="AZ114" s="457">
        <f t="shared" si="64"/>
        <v>0</v>
      </c>
      <c r="BA114" s="458"/>
      <c r="BB114" s="455">
        <f t="shared" si="72"/>
        <v>0</v>
      </c>
      <c r="BC114" s="459"/>
      <c r="BD114" s="460"/>
      <c r="BE114" s="460"/>
      <c r="BF114" s="460"/>
      <c r="BG114" s="460"/>
      <c r="BH114" s="460"/>
      <c r="BI114" s="428"/>
      <c r="BJ114" s="201"/>
      <c r="BK114" s="201"/>
      <c r="BL114" s="201"/>
      <c r="BM114" s="201"/>
      <c r="BN114" s="201"/>
      <c r="BO114" s="201"/>
      <c r="BP114" s="201"/>
      <c r="BQ114" s="201"/>
      <c r="BR114" s="201"/>
      <c r="BS114" s="201"/>
      <c r="BT114" s="201"/>
      <c r="BU114" s="201"/>
      <c r="BV114" s="201"/>
      <c r="BW114" s="201"/>
      <c r="BX114" s="201"/>
      <c r="BY114" s="234"/>
      <c r="BZ114" s="234"/>
      <c r="CA114" s="201"/>
      <c r="CB114" s="201"/>
      <c r="CC114" s="201"/>
      <c r="CD114" s="234"/>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01"/>
      <c r="GQ114" s="201"/>
      <c r="GR114" s="201"/>
      <c r="GS114" s="201"/>
      <c r="GT114" s="201"/>
      <c r="GU114" s="201"/>
      <c r="GV114" s="201"/>
      <c r="GW114" s="201"/>
      <c r="GX114" s="201"/>
      <c r="GY114" s="201"/>
      <c r="GZ114" s="201"/>
      <c r="HA114" s="201"/>
      <c r="HB114" s="201"/>
      <c r="HC114" s="201"/>
      <c r="HD114" s="201"/>
      <c r="HE114" s="201"/>
      <c r="HF114" s="201"/>
      <c r="HG114" s="201"/>
      <c r="HH114" s="201"/>
      <c r="HI114" s="201"/>
      <c r="HJ114" s="201"/>
      <c r="HK114" s="201"/>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c r="IM114" s="201"/>
      <c r="IN114" s="201"/>
      <c r="IO114" s="201"/>
      <c r="IP114" s="201"/>
      <c r="IQ114" s="201"/>
      <c r="IR114" s="201"/>
      <c r="IS114" s="201"/>
      <c r="IT114" s="201"/>
      <c r="IU114" s="201"/>
      <c r="IV114" s="201"/>
      <c r="IW114" s="201"/>
      <c r="IX114" s="201"/>
      <c r="IY114" s="201"/>
      <c r="IZ114" s="201"/>
      <c r="JA114" s="201"/>
      <c r="JB114" s="201"/>
      <c r="JC114" s="201"/>
      <c r="JD114" s="201"/>
      <c r="JE114" s="201"/>
      <c r="JF114" s="201"/>
      <c r="JG114" s="201"/>
      <c r="JH114" s="201"/>
      <c r="JI114" s="201"/>
      <c r="JJ114" s="201"/>
      <c r="JK114" s="201"/>
      <c r="JL114" s="201"/>
      <c r="JM114" s="201"/>
      <c r="JN114" s="201"/>
      <c r="JO114" s="201"/>
      <c r="JP114" s="201"/>
      <c r="JQ114" s="201"/>
      <c r="JR114" s="201"/>
      <c r="JS114" s="201"/>
      <c r="JT114" s="201"/>
      <c r="JU114" s="201"/>
      <c r="JV114" s="201"/>
      <c r="JW114" s="201"/>
      <c r="JX114" s="201"/>
      <c r="JY114" s="201"/>
      <c r="JZ114" s="201"/>
      <c r="KA114" s="201"/>
      <c r="KB114" s="201"/>
      <c r="KC114" s="201"/>
      <c r="KD114" s="201"/>
      <c r="KE114" s="201"/>
      <c r="KF114" s="201"/>
      <c r="KG114" s="201"/>
      <c r="KH114" s="201"/>
      <c r="KI114" s="201"/>
      <c r="KJ114" s="201"/>
      <c r="KK114" s="201"/>
      <c r="KL114" s="201"/>
      <c r="KM114" s="201"/>
      <c r="KN114" s="201"/>
      <c r="KO114" s="201"/>
      <c r="KP114" s="201"/>
    </row>
    <row r="115" spans="1:302" s="98" customFormat="1" ht="27.75" hidden="1" customHeight="1" thickBot="1">
      <c r="A115" s="201"/>
      <c r="B115" s="459"/>
      <c r="C115" s="542"/>
      <c r="D115" s="543"/>
      <c r="E115" s="544" t="s">
        <v>163</v>
      </c>
      <c r="F115" s="545"/>
      <c r="G115" s="459"/>
      <c r="H115" s="459"/>
      <c r="I115" s="459"/>
      <c r="J115" s="459"/>
      <c r="K115" s="459"/>
      <c r="L115" s="546"/>
      <c r="M115" s="547"/>
      <c r="N115" s="547"/>
      <c r="O115" s="548" t="str">
        <f t="shared" si="50"/>
        <v/>
      </c>
      <c r="P115" s="548" t="str">
        <f t="shared" si="79"/>
        <v/>
      </c>
      <c r="Q115" s="548" t="str">
        <f t="shared" si="51"/>
        <v/>
      </c>
      <c r="R115" s="548" t="str">
        <f t="shared" si="52"/>
        <v/>
      </c>
      <c r="S115" s="548" t="str">
        <f t="shared" si="80"/>
        <v/>
      </c>
      <c r="T115" s="548" t="str">
        <f t="shared" si="81"/>
        <v/>
      </c>
      <c r="U115" s="548" t="str">
        <f t="shared" si="53"/>
        <v/>
      </c>
      <c r="V115" s="548" t="str">
        <f t="shared" si="54"/>
        <v/>
      </c>
      <c r="W115" s="548" t="str">
        <f t="shared" si="82"/>
        <v/>
      </c>
      <c r="X115" s="548" t="str">
        <f t="shared" si="83"/>
        <v/>
      </c>
      <c r="Y115" s="548" t="str">
        <f t="shared" si="55"/>
        <v/>
      </c>
      <c r="Z115" s="548" t="str">
        <f t="shared" si="56"/>
        <v/>
      </c>
      <c r="AA115" s="548" t="str">
        <f t="shared" si="84"/>
        <v/>
      </c>
      <c r="AB115" s="548" t="str">
        <f t="shared" si="85"/>
        <v/>
      </c>
      <c r="AC115" s="548" t="str">
        <f t="shared" si="57"/>
        <v/>
      </c>
      <c r="AD115" s="548" t="str">
        <f t="shared" si="58"/>
        <v/>
      </c>
      <c r="AE115" s="549"/>
      <c r="AF115" s="454"/>
      <c r="AG115" s="550" t="s">
        <v>542</v>
      </c>
      <c r="AH115" s="551" t="str">
        <f t="shared" si="75"/>
        <v/>
      </c>
      <c r="AI115" s="551" t="str">
        <f t="shared" si="76"/>
        <v/>
      </c>
      <c r="AJ115" s="551" t="str">
        <f t="shared" si="77"/>
        <v/>
      </c>
      <c r="AK115" s="554" t="str">
        <f t="shared" si="78"/>
        <v/>
      </c>
      <c r="AL115" s="460"/>
      <c r="AM115" s="441" t="str">
        <f t="shared" si="73"/>
        <v/>
      </c>
      <c r="AN115" s="441" t="str">
        <f t="shared" si="74"/>
        <v/>
      </c>
      <c r="AO115" s="552"/>
      <c r="AP115" s="552"/>
      <c r="AQ115" s="201"/>
      <c r="AR115" s="428"/>
      <c r="AS115" s="805">
        <f t="shared" si="59"/>
        <v>0</v>
      </c>
      <c r="AT115" s="452">
        <f t="shared" si="60"/>
        <v>0</v>
      </c>
      <c r="AU115" s="754" t="s">
        <v>341</v>
      </c>
      <c r="AV115" s="453">
        <f t="shared" si="61"/>
        <v>0</v>
      </c>
      <c r="AW115" s="454"/>
      <c r="AX115" s="455">
        <f t="shared" si="62"/>
        <v>0</v>
      </c>
      <c r="AY115" s="456">
        <f t="shared" si="63"/>
        <v>0</v>
      </c>
      <c r="AZ115" s="457">
        <f t="shared" si="64"/>
        <v>0</v>
      </c>
      <c r="BA115" s="458"/>
      <c r="BB115" s="455">
        <f t="shared" si="72"/>
        <v>0</v>
      </c>
      <c r="BC115" s="459"/>
      <c r="BD115" s="460"/>
      <c r="BE115" s="460"/>
      <c r="BF115" s="460"/>
      <c r="BG115" s="460"/>
      <c r="BH115" s="460"/>
      <c r="BI115" s="428"/>
      <c r="BJ115" s="201"/>
      <c r="BK115" s="201"/>
      <c r="BL115" s="201"/>
      <c r="BM115" s="201"/>
      <c r="BN115" s="201"/>
      <c r="BO115" s="201"/>
      <c r="BP115" s="201"/>
      <c r="BQ115" s="201"/>
      <c r="BR115" s="201"/>
      <c r="BS115" s="201"/>
      <c r="BT115" s="201"/>
      <c r="BU115" s="201"/>
      <c r="BV115" s="201"/>
      <c r="BW115" s="201"/>
      <c r="BX115" s="201"/>
      <c r="BY115" s="234"/>
      <c r="BZ115" s="234"/>
      <c r="CA115" s="201"/>
      <c r="CB115" s="201"/>
      <c r="CC115" s="201"/>
      <c r="CD115" s="234"/>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01"/>
      <c r="GQ115" s="201"/>
      <c r="GR115" s="201"/>
      <c r="GS115" s="201"/>
      <c r="GT115" s="201"/>
      <c r="GU115" s="201"/>
      <c r="GV115" s="201"/>
      <c r="GW115" s="201"/>
      <c r="GX115" s="201"/>
      <c r="GY115" s="201"/>
      <c r="GZ115" s="201"/>
      <c r="HA115" s="201"/>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201"/>
      <c r="IQ115" s="201"/>
      <c r="IR115" s="201"/>
      <c r="IS115" s="201"/>
      <c r="IT115" s="201"/>
      <c r="IU115" s="201"/>
      <c r="IV115" s="201"/>
      <c r="IW115" s="201"/>
      <c r="IX115" s="201"/>
      <c r="IY115" s="201"/>
      <c r="IZ115" s="201"/>
      <c r="JA115" s="201"/>
      <c r="JB115" s="201"/>
      <c r="JC115" s="201"/>
      <c r="JD115" s="201"/>
      <c r="JE115" s="201"/>
      <c r="JF115" s="201"/>
      <c r="JG115" s="201"/>
      <c r="JH115" s="201"/>
      <c r="JI115" s="201"/>
      <c r="JJ115" s="201"/>
      <c r="JK115" s="201"/>
      <c r="JL115" s="201"/>
      <c r="JM115" s="201"/>
      <c r="JN115" s="201"/>
      <c r="JO115" s="201"/>
      <c r="JP115" s="201"/>
      <c r="JQ115" s="201"/>
      <c r="JR115" s="201"/>
      <c r="JS115" s="201"/>
      <c r="JT115" s="201"/>
      <c r="JU115" s="201"/>
      <c r="JV115" s="201"/>
      <c r="JW115" s="201"/>
      <c r="JX115" s="201"/>
      <c r="JY115" s="201"/>
      <c r="JZ115" s="201"/>
      <c r="KA115" s="201"/>
      <c r="KB115" s="201"/>
      <c r="KC115" s="201"/>
      <c r="KD115" s="201"/>
      <c r="KE115" s="201"/>
      <c r="KF115" s="201"/>
      <c r="KG115" s="201"/>
      <c r="KH115" s="201"/>
      <c r="KI115" s="201"/>
      <c r="KJ115" s="201"/>
      <c r="KK115" s="201"/>
      <c r="KL115" s="201"/>
      <c r="KM115" s="201"/>
      <c r="KN115" s="201"/>
      <c r="KO115" s="201"/>
      <c r="KP115" s="201"/>
    </row>
    <row r="116" spans="1:302" s="98" customFormat="1" ht="27.75" hidden="1" customHeight="1" thickBot="1">
      <c r="A116" s="201"/>
      <c r="B116" s="459"/>
      <c r="C116" s="542"/>
      <c r="D116" s="543"/>
      <c r="E116" s="544" t="s">
        <v>163</v>
      </c>
      <c r="F116" s="545"/>
      <c r="G116" s="459"/>
      <c r="H116" s="459"/>
      <c r="I116" s="459"/>
      <c r="J116" s="459"/>
      <c r="K116" s="459"/>
      <c r="L116" s="546"/>
      <c r="M116" s="547"/>
      <c r="N116" s="547"/>
      <c r="O116" s="548" t="str">
        <f t="shared" si="50"/>
        <v/>
      </c>
      <c r="P116" s="548" t="str">
        <f t="shared" si="79"/>
        <v/>
      </c>
      <c r="Q116" s="548" t="str">
        <f t="shared" si="51"/>
        <v/>
      </c>
      <c r="R116" s="548" t="str">
        <f t="shared" si="52"/>
        <v/>
      </c>
      <c r="S116" s="548" t="str">
        <f t="shared" si="80"/>
        <v/>
      </c>
      <c r="T116" s="548" t="str">
        <f t="shared" si="81"/>
        <v/>
      </c>
      <c r="U116" s="548" t="str">
        <f t="shared" si="53"/>
        <v/>
      </c>
      <c r="V116" s="548" t="str">
        <f t="shared" si="54"/>
        <v/>
      </c>
      <c r="W116" s="548" t="str">
        <f t="shared" si="82"/>
        <v/>
      </c>
      <c r="X116" s="548" t="str">
        <f t="shared" si="83"/>
        <v/>
      </c>
      <c r="Y116" s="548" t="str">
        <f t="shared" si="55"/>
        <v/>
      </c>
      <c r="Z116" s="548" t="str">
        <f t="shared" si="56"/>
        <v/>
      </c>
      <c r="AA116" s="548" t="str">
        <f t="shared" si="84"/>
        <v/>
      </c>
      <c r="AB116" s="548" t="str">
        <f t="shared" si="85"/>
        <v/>
      </c>
      <c r="AC116" s="548" t="str">
        <f t="shared" si="57"/>
        <v/>
      </c>
      <c r="AD116" s="548" t="str">
        <f t="shared" si="58"/>
        <v/>
      </c>
      <c r="AE116" s="549"/>
      <c r="AF116" s="454"/>
      <c r="AG116" s="550" t="s">
        <v>542</v>
      </c>
      <c r="AH116" s="551" t="str">
        <f t="shared" si="75"/>
        <v/>
      </c>
      <c r="AI116" s="551" t="str">
        <f t="shared" si="76"/>
        <v/>
      </c>
      <c r="AJ116" s="551" t="str">
        <f t="shared" si="77"/>
        <v/>
      </c>
      <c r="AK116" s="554" t="str">
        <f t="shared" si="78"/>
        <v/>
      </c>
      <c r="AL116" s="460"/>
      <c r="AM116" s="441" t="str">
        <f t="shared" si="73"/>
        <v/>
      </c>
      <c r="AN116" s="441" t="str">
        <f t="shared" si="74"/>
        <v/>
      </c>
      <c r="AO116" s="552"/>
      <c r="AP116" s="552"/>
      <c r="AQ116" s="201"/>
      <c r="AR116" s="428"/>
      <c r="AS116" s="805">
        <f t="shared" si="59"/>
        <v>0</v>
      </c>
      <c r="AT116" s="452">
        <f t="shared" si="60"/>
        <v>0</v>
      </c>
      <c r="AU116" s="754" t="s">
        <v>341</v>
      </c>
      <c r="AV116" s="453">
        <f t="shared" si="61"/>
        <v>0</v>
      </c>
      <c r="AW116" s="454"/>
      <c r="AX116" s="455">
        <f t="shared" si="62"/>
        <v>0</v>
      </c>
      <c r="AY116" s="456">
        <f t="shared" si="63"/>
        <v>0</v>
      </c>
      <c r="AZ116" s="457">
        <f t="shared" si="64"/>
        <v>0</v>
      </c>
      <c r="BA116" s="458"/>
      <c r="BB116" s="455">
        <f t="shared" si="72"/>
        <v>0</v>
      </c>
      <c r="BC116" s="459"/>
      <c r="BD116" s="460"/>
      <c r="BE116" s="460"/>
      <c r="BF116" s="460"/>
      <c r="BG116" s="460"/>
      <c r="BH116" s="460"/>
      <c r="BI116" s="428"/>
      <c r="BJ116" s="201"/>
      <c r="BK116" s="201"/>
      <c r="BL116" s="201"/>
      <c r="BM116" s="201"/>
      <c r="BN116" s="201"/>
      <c r="BO116" s="201"/>
      <c r="BP116" s="201"/>
      <c r="BQ116" s="201"/>
      <c r="BR116" s="201"/>
      <c r="BS116" s="201"/>
      <c r="BT116" s="201"/>
      <c r="BU116" s="201"/>
      <c r="BV116" s="201"/>
      <c r="BW116" s="201"/>
      <c r="BX116" s="201"/>
      <c r="BY116" s="234"/>
      <c r="BZ116" s="234"/>
      <c r="CA116" s="201"/>
      <c r="CB116" s="201"/>
      <c r="CC116" s="201"/>
      <c r="CD116" s="234"/>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c r="EX116" s="201"/>
      <c r="EY116" s="201"/>
      <c r="EZ116" s="201"/>
      <c r="FA116" s="201"/>
      <c r="FB116" s="201"/>
      <c r="FC116" s="201"/>
      <c r="FD116" s="201"/>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1"/>
      <c r="FZ116" s="201"/>
      <c r="GA116" s="201"/>
      <c r="GB116" s="201"/>
      <c r="GC116" s="201"/>
      <c r="GD116" s="201"/>
      <c r="GE116" s="201"/>
      <c r="GF116" s="201"/>
      <c r="GG116" s="201"/>
      <c r="GH116" s="201"/>
      <c r="GI116" s="201"/>
      <c r="GJ116" s="201"/>
      <c r="GK116" s="201"/>
      <c r="GL116" s="201"/>
      <c r="GM116" s="201"/>
      <c r="GN116" s="201"/>
      <c r="GO116" s="201"/>
      <c r="GP116" s="201"/>
      <c r="GQ116" s="201"/>
      <c r="GR116" s="201"/>
      <c r="GS116" s="201"/>
      <c r="GT116" s="201"/>
      <c r="GU116" s="201"/>
      <c r="GV116" s="201"/>
      <c r="GW116" s="201"/>
      <c r="GX116" s="201"/>
      <c r="GY116" s="201"/>
      <c r="GZ116" s="201"/>
      <c r="HA116" s="201"/>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c r="IC116" s="201"/>
      <c r="ID116" s="201"/>
      <c r="IE116" s="201"/>
      <c r="IF116" s="201"/>
      <c r="IG116" s="201"/>
      <c r="IH116" s="201"/>
      <c r="II116" s="201"/>
      <c r="IJ116" s="201"/>
      <c r="IK116" s="201"/>
      <c r="IL116" s="201"/>
      <c r="IM116" s="201"/>
      <c r="IN116" s="201"/>
      <c r="IO116" s="201"/>
      <c r="IP116" s="201"/>
      <c r="IQ116" s="201"/>
      <c r="IR116" s="201"/>
      <c r="IS116" s="201"/>
      <c r="IT116" s="201"/>
      <c r="IU116" s="201"/>
      <c r="IV116" s="201"/>
      <c r="IW116" s="201"/>
      <c r="IX116" s="201"/>
      <c r="IY116" s="201"/>
      <c r="IZ116" s="201"/>
      <c r="JA116" s="201"/>
      <c r="JB116" s="201"/>
      <c r="JC116" s="201"/>
      <c r="JD116" s="201"/>
      <c r="JE116" s="201"/>
      <c r="JF116" s="201"/>
      <c r="JG116" s="201"/>
      <c r="JH116" s="201"/>
      <c r="JI116" s="201"/>
      <c r="JJ116" s="201"/>
      <c r="JK116" s="201"/>
      <c r="JL116" s="201"/>
      <c r="JM116" s="201"/>
      <c r="JN116" s="201"/>
      <c r="JO116" s="201"/>
      <c r="JP116" s="201"/>
      <c r="JQ116" s="201"/>
      <c r="JR116" s="201"/>
      <c r="JS116" s="201"/>
      <c r="JT116" s="201"/>
      <c r="JU116" s="201"/>
      <c r="JV116" s="201"/>
      <c r="JW116" s="201"/>
      <c r="JX116" s="201"/>
      <c r="JY116" s="201"/>
      <c r="JZ116" s="201"/>
      <c r="KA116" s="201"/>
      <c r="KB116" s="201"/>
      <c r="KC116" s="201"/>
      <c r="KD116" s="201"/>
      <c r="KE116" s="201"/>
      <c r="KF116" s="201"/>
      <c r="KG116" s="201"/>
      <c r="KH116" s="201"/>
      <c r="KI116" s="201"/>
      <c r="KJ116" s="201"/>
      <c r="KK116" s="201"/>
      <c r="KL116" s="201"/>
      <c r="KM116" s="201"/>
      <c r="KN116" s="201"/>
      <c r="KO116" s="201"/>
      <c r="KP116" s="201"/>
    </row>
    <row r="117" spans="1:302" s="98" customFormat="1" ht="27.75" hidden="1" customHeight="1" thickBot="1">
      <c r="A117" s="201"/>
      <c r="B117" s="459"/>
      <c r="C117" s="542"/>
      <c r="D117" s="543"/>
      <c r="E117" s="544" t="s">
        <v>163</v>
      </c>
      <c r="F117" s="545"/>
      <c r="G117" s="459"/>
      <c r="H117" s="459"/>
      <c r="I117" s="459"/>
      <c r="J117" s="459"/>
      <c r="K117" s="459"/>
      <c r="L117" s="546"/>
      <c r="M117" s="547"/>
      <c r="N117" s="547"/>
      <c r="O117" s="548" t="str">
        <f t="shared" si="50"/>
        <v/>
      </c>
      <c r="P117" s="548" t="str">
        <f t="shared" si="79"/>
        <v/>
      </c>
      <c r="Q117" s="548" t="str">
        <f t="shared" si="51"/>
        <v/>
      </c>
      <c r="R117" s="548" t="str">
        <f t="shared" si="52"/>
        <v/>
      </c>
      <c r="S117" s="548" t="str">
        <f t="shared" si="80"/>
        <v/>
      </c>
      <c r="T117" s="548" t="str">
        <f t="shared" si="81"/>
        <v/>
      </c>
      <c r="U117" s="548" t="str">
        <f t="shared" si="53"/>
        <v/>
      </c>
      <c r="V117" s="548" t="str">
        <f t="shared" si="54"/>
        <v/>
      </c>
      <c r="W117" s="548" t="str">
        <f t="shared" si="82"/>
        <v/>
      </c>
      <c r="X117" s="548" t="str">
        <f t="shared" si="83"/>
        <v/>
      </c>
      <c r="Y117" s="548" t="str">
        <f t="shared" si="55"/>
        <v/>
      </c>
      <c r="Z117" s="548" t="str">
        <f t="shared" si="56"/>
        <v/>
      </c>
      <c r="AA117" s="548" t="str">
        <f t="shared" si="84"/>
        <v/>
      </c>
      <c r="AB117" s="548" t="str">
        <f t="shared" si="85"/>
        <v/>
      </c>
      <c r="AC117" s="548" t="str">
        <f t="shared" si="57"/>
        <v/>
      </c>
      <c r="AD117" s="548" t="str">
        <f t="shared" si="58"/>
        <v/>
      </c>
      <c r="AE117" s="549"/>
      <c r="AF117" s="454"/>
      <c r="AG117" s="550" t="s">
        <v>542</v>
      </c>
      <c r="AH117" s="551" t="str">
        <f t="shared" si="75"/>
        <v/>
      </c>
      <c r="AI117" s="551" t="str">
        <f t="shared" si="76"/>
        <v/>
      </c>
      <c r="AJ117" s="551" t="str">
        <f t="shared" si="77"/>
        <v/>
      </c>
      <c r="AK117" s="554" t="str">
        <f t="shared" si="78"/>
        <v/>
      </c>
      <c r="AL117" s="460"/>
      <c r="AM117" s="441" t="str">
        <f t="shared" si="73"/>
        <v/>
      </c>
      <c r="AN117" s="441" t="str">
        <f t="shared" si="74"/>
        <v/>
      </c>
      <c r="AO117" s="552"/>
      <c r="AP117" s="552"/>
      <c r="AQ117" s="201"/>
      <c r="AR117" s="428"/>
      <c r="AS117" s="805">
        <f t="shared" si="59"/>
        <v>0</v>
      </c>
      <c r="AT117" s="452">
        <f t="shared" si="60"/>
        <v>0</v>
      </c>
      <c r="AU117" s="754" t="s">
        <v>341</v>
      </c>
      <c r="AV117" s="453">
        <f t="shared" si="61"/>
        <v>0</v>
      </c>
      <c r="AW117" s="454"/>
      <c r="AX117" s="455">
        <f t="shared" si="62"/>
        <v>0</v>
      </c>
      <c r="AY117" s="456">
        <f t="shared" si="63"/>
        <v>0</v>
      </c>
      <c r="AZ117" s="457">
        <f t="shared" si="64"/>
        <v>0</v>
      </c>
      <c r="BA117" s="458"/>
      <c r="BB117" s="455">
        <f t="shared" si="72"/>
        <v>0</v>
      </c>
      <c r="BC117" s="459"/>
      <c r="BD117" s="460"/>
      <c r="BE117" s="460"/>
      <c r="BF117" s="460"/>
      <c r="BG117" s="460"/>
      <c r="BH117" s="460"/>
      <c r="BI117" s="428"/>
      <c r="BJ117" s="201"/>
      <c r="BK117" s="201"/>
      <c r="BL117" s="201"/>
      <c r="BM117" s="201"/>
      <c r="BN117" s="201"/>
      <c r="BO117" s="201"/>
      <c r="BP117" s="201"/>
      <c r="BQ117" s="201"/>
      <c r="BR117" s="201"/>
      <c r="BS117" s="201"/>
      <c r="BT117" s="201"/>
      <c r="BU117" s="201"/>
      <c r="BV117" s="201"/>
      <c r="BW117" s="201"/>
      <c r="BX117" s="201"/>
      <c r="BY117" s="234"/>
      <c r="BZ117" s="234"/>
      <c r="CA117" s="201"/>
      <c r="CB117" s="201"/>
      <c r="CC117" s="201"/>
      <c r="CD117" s="234"/>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c r="EX117" s="201"/>
      <c r="EY117" s="201"/>
      <c r="EZ117" s="201"/>
      <c r="FA117" s="201"/>
      <c r="FB117" s="201"/>
      <c r="FC117" s="201"/>
      <c r="FD117" s="201"/>
      <c r="FE117" s="201"/>
      <c r="FF117" s="201"/>
      <c r="FG117" s="201"/>
      <c r="FH117" s="201"/>
      <c r="FI117" s="201"/>
      <c r="FJ117" s="201"/>
      <c r="FK117" s="201"/>
      <c r="FL117" s="201"/>
      <c r="FM117" s="201"/>
      <c r="FN117" s="201"/>
      <c r="FO117" s="201"/>
      <c r="FP117" s="201"/>
      <c r="FQ117" s="201"/>
      <c r="FR117" s="201"/>
      <c r="FS117" s="201"/>
      <c r="FT117" s="201"/>
      <c r="FU117" s="201"/>
      <c r="FV117" s="201"/>
      <c r="FW117" s="201"/>
      <c r="FX117" s="201"/>
      <c r="FY117" s="201"/>
      <c r="FZ117" s="201"/>
      <c r="GA117" s="201"/>
      <c r="GB117" s="201"/>
      <c r="GC117" s="201"/>
      <c r="GD117" s="201"/>
      <c r="GE117" s="201"/>
      <c r="GF117" s="201"/>
      <c r="GG117" s="201"/>
      <c r="GH117" s="201"/>
      <c r="GI117" s="201"/>
      <c r="GJ117" s="201"/>
      <c r="GK117" s="201"/>
      <c r="GL117" s="201"/>
      <c r="GM117" s="201"/>
      <c r="GN117" s="201"/>
      <c r="GO117" s="201"/>
      <c r="GP117" s="201"/>
      <c r="GQ117" s="201"/>
      <c r="GR117" s="201"/>
      <c r="GS117" s="201"/>
      <c r="GT117" s="201"/>
      <c r="GU117" s="201"/>
      <c r="GV117" s="201"/>
      <c r="GW117" s="201"/>
      <c r="GX117" s="201"/>
      <c r="GY117" s="201"/>
      <c r="GZ117" s="201"/>
      <c r="HA117" s="201"/>
      <c r="HB117" s="201"/>
      <c r="HC117" s="201"/>
      <c r="HD117" s="201"/>
      <c r="HE117" s="201"/>
      <c r="HF117" s="201"/>
      <c r="HG117" s="201"/>
      <c r="HH117" s="201"/>
      <c r="HI117" s="201"/>
      <c r="HJ117" s="201"/>
      <c r="HK117" s="201"/>
      <c r="HL117" s="201"/>
      <c r="HM117" s="201"/>
      <c r="HN117" s="201"/>
      <c r="HO117" s="201"/>
      <c r="HP117" s="201"/>
      <c r="HQ117" s="201"/>
      <c r="HR117" s="201"/>
      <c r="HS117" s="201"/>
      <c r="HT117" s="201"/>
      <c r="HU117" s="201"/>
      <c r="HV117" s="201"/>
      <c r="HW117" s="201"/>
      <c r="HX117" s="201"/>
      <c r="HY117" s="201"/>
      <c r="HZ117" s="201"/>
      <c r="IA117" s="201"/>
      <c r="IB117" s="201"/>
      <c r="IC117" s="201"/>
      <c r="ID117" s="201"/>
      <c r="IE117" s="201"/>
      <c r="IF117" s="201"/>
      <c r="IG117" s="201"/>
      <c r="IH117" s="201"/>
      <c r="II117" s="201"/>
      <c r="IJ117" s="201"/>
      <c r="IK117" s="201"/>
      <c r="IL117" s="201"/>
      <c r="IM117" s="201"/>
      <c r="IN117" s="201"/>
      <c r="IO117" s="201"/>
      <c r="IP117" s="201"/>
      <c r="IQ117" s="201"/>
      <c r="IR117" s="201"/>
      <c r="IS117" s="201"/>
      <c r="IT117" s="201"/>
      <c r="IU117" s="201"/>
      <c r="IV117" s="201"/>
      <c r="IW117" s="201"/>
      <c r="IX117" s="201"/>
      <c r="IY117" s="201"/>
      <c r="IZ117" s="201"/>
      <c r="JA117" s="201"/>
      <c r="JB117" s="201"/>
      <c r="JC117" s="201"/>
      <c r="JD117" s="201"/>
      <c r="JE117" s="201"/>
      <c r="JF117" s="201"/>
      <c r="JG117" s="201"/>
      <c r="JH117" s="201"/>
      <c r="JI117" s="201"/>
      <c r="JJ117" s="201"/>
      <c r="JK117" s="201"/>
      <c r="JL117" s="201"/>
      <c r="JM117" s="201"/>
      <c r="JN117" s="201"/>
      <c r="JO117" s="201"/>
      <c r="JP117" s="201"/>
      <c r="JQ117" s="201"/>
      <c r="JR117" s="201"/>
      <c r="JS117" s="201"/>
      <c r="JT117" s="201"/>
      <c r="JU117" s="201"/>
      <c r="JV117" s="201"/>
      <c r="JW117" s="201"/>
      <c r="JX117" s="201"/>
      <c r="JY117" s="201"/>
      <c r="JZ117" s="201"/>
      <c r="KA117" s="201"/>
      <c r="KB117" s="201"/>
      <c r="KC117" s="201"/>
      <c r="KD117" s="201"/>
      <c r="KE117" s="201"/>
      <c r="KF117" s="201"/>
      <c r="KG117" s="201"/>
      <c r="KH117" s="201"/>
      <c r="KI117" s="201"/>
      <c r="KJ117" s="201"/>
      <c r="KK117" s="201"/>
      <c r="KL117" s="201"/>
      <c r="KM117" s="201"/>
      <c r="KN117" s="201"/>
      <c r="KO117" s="201"/>
      <c r="KP117" s="201"/>
    </row>
    <row r="118" spans="1:302" s="98" customFormat="1" ht="27.75" hidden="1" customHeight="1" thickBot="1">
      <c r="A118" s="201"/>
      <c r="B118" s="459"/>
      <c r="C118" s="542"/>
      <c r="D118" s="543"/>
      <c r="E118" s="544" t="s">
        <v>163</v>
      </c>
      <c r="F118" s="545"/>
      <c r="G118" s="459"/>
      <c r="H118" s="459"/>
      <c r="I118" s="459"/>
      <c r="J118" s="459"/>
      <c r="K118" s="459"/>
      <c r="L118" s="546"/>
      <c r="M118" s="547"/>
      <c r="N118" s="547"/>
      <c r="O118" s="548" t="str">
        <f t="shared" si="50"/>
        <v/>
      </c>
      <c r="P118" s="548" t="str">
        <f t="shared" si="79"/>
        <v/>
      </c>
      <c r="Q118" s="548" t="str">
        <f t="shared" si="51"/>
        <v/>
      </c>
      <c r="R118" s="548" t="str">
        <f t="shared" si="52"/>
        <v/>
      </c>
      <c r="S118" s="548" t="str">
        <f t="shared" si="80"/>
        <v/>
      </c>
      <c r="T118" s="548" t="str">
        <f t="shared" si="81"/>
        <v/>
      </c>
      <c r="U118" s="548" t="str">
        <f t="shared" si="53"/>
        <v/>
      </c>
      <c r="V118" s="548" t="str">
        <f t="shared" si="54"/>
        <v/>
      </c>
      <c r="W118" s="548" t="str">
        <f t="shared" si="82"/>
        <v/>
      </c>
      <c r="X118" s="548" t="str">
        <f t="shared" si="83"/>
        <v/>
      </c>
      <c r="Y118" s="548" t="str">
        <f t="shared" si="55"/>
        <v/>
      </c>
      <c r="Z118" s="548" t="str">
        <f t="shared" si="56"/>
        <v/>
      </c>
      <c r="AA118" s="548" t="str">
        <f t="shared" si="84"/>
        <v/>
      </c>
      <c r="AB118" s="548" t="str">
        <f t="shared" si="85"/>
        <v/>
      </c>
      <c r="AC118" s="548" t="str">
        <f t="shared" si="57"/>
        <v/>
      </c>
      <c r="AD118" s="548" t="str">
        <f t="shared" si="58"/>
        <v/>
      </c>
      <c r="AE118" s="549"/>
      <c r="AF118" s="454"/>
      <c r="AG118" s="550" t="s">
        <v>542</v>
      </c>
      <c r="AH118" s="551" t="str">
        <f t="shared" si="75"/>
        <v/>
      </c>
      <c r="AI118" s="551" t="str">
        <f t="shared" si="76"/>
        <v/>
      </c>
      <c r="AJ118" s="551" t="str">
        <f t="shared" si="77"/>
        <v/>
      </c>
      <c r="AK118" s="554" t="str">
        <f t="shared" si="78"/>
        <v/>
      </c>
      <c r="AL118" s="460"/>
      <c r="AM118" s="441" t="str">
        <f t="shared" si="73"/>
        <v/>
      </c>
      <c r="AN118" s="441" t="str">
        <f t="shared" si="74"/>
        <v/>
      </c>
      <c r="AO118" s="552"/>
      <c r="AP118" s="552"/>
      <c r="AQ118" s="201"/>
      <c r="AR118" s="428"/>
      <c r="AS118" s="805">
        <f t="shared" si="59"/>
        <v>0</v>
      </c>
      <c r="AT118" s="452">
        <f t="shared" si="60"/>
        <v>0</v>
      </c>
      <c r="AU118" s="754" t="s">
        <v>341</v>
      </c>
      <c r="AV118" s="453">
        <f t="shared" si="61"/>
        <v>0</v>
      </c>
      <c r="AW118" s="454"/>
      <c r="AX118" s="455">
        <f t="shared" si="62"/>
        <v>0</v>
      </c>
      <c r="AY118" s="456">
        <f t="shared" si="63"/>
        <v>0</v>
      </c>
      <c r="AZ118" s="457">
        <f t="shared" si="64"/>
        <v>0</v>
      </c>
      <c r="BA118" s="458"/>
      <c r="BB118" s="455">
        <f t="shared" si="72"/>
        <v>0</v>
      </c>
      <c r="BC118" s="459"/>
      <c r="BD118" s="460"/>
      <c r="BE118" s="460"/>
      <c r="BF118" s="460"/>
      <c r="BG118" s="460"/>
      <c r="BH118" s="460"/>
      <c r="BI118" s="428"/>
      <c r="BJ118" s="201"/>
      <c r="BK118" s="201"/>
      <c r="BL118" s="201"/>
      <c r="BM118" s="201"/>
      <c r="BN118" s="201"/>
      <c r="BO118" s="201"/>
      <c r="BP118" s="201"/>
      <c r="BQ118" s="201"/>
      <c r="BR118" s="201"/>
      <c r="BS118" s="201"/>
      <c r="BT118" s="201"/>
      <c r="BU118" s="201"/>
      <c r="BV118" s="201"/>
      <c r="BW118" s="201"/>
      <c r="BX118" s="201"/>
      <c r="BY118" s="234"/>
      <c r="BZ118" s="234"/>
      <c r="CA118" s="201"/>
      <c r="CB118" s="201"/>
      <c r="CC118" s="201"/>
      <c r="CD118" s="234"/>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c r="EX118" s="201"/>
      <c r="EY118" s="201"/>
      <c r="EZ118" s="201"/>
      <c r="FA118" s="201"/>
      <c r="FB118" s="201"/>
      <c r="FC118" s="201"/>
      <c r="FD118" s="201"/>
      <c r="FE118" s="201"/>
      <c r="FF118" s="201"/>
      <c r="FG118" s="201"/>
      <c r="FH118" s="201"/>
      <c r="FI118" s="201"/>
      <c r="FJ118" s="201"/>
      <c r="FK118" s="201"/>
      <c r="FL118" s="201"/>
      <c r="FM118" s="201"/>
      <c r="FN118" s="201"/>
      <c r="FO118" s="201"/>
      <c r="FP118" s="201"/>
      <c r="FQ118" s="201"/>
      <c r="FR118" s="201"/>
      <c r="FS118" s="201"/>
      <c r="FT118" s="201"/>
      <c r="FU118" s="201"/>
      <c r="FV118" s="201"/>
      <c r="FW118" s="201"/>
      <c r="FX118" s="201"/>
      <c r="FY118" s="201"/>
      <c r="FZ118" s="201"/>
      <c r="GA118" s="201"/>
      <c r="GB118" s="201"/>
      <c r="GC118" s="201"/>
      <c r="GD118" s="201"/>
      <c r="GE118" s="201"/>
      <c r="GF118" s="201"/>
      <c r="GG118" s="201"/>
      <c r="GH118" s="201"/>
      <c r="GI118" s="201"/>
      <c r="GJ118" s="201"/>
      <c r="GK118" s="201"/>
      <c r="GL118" s="201"/>
      <c r="GM118" s="201"/>
      <c r="GN118" s="201"/>
      <c r="GO118" s="201"/>
      <c r="GP118" s="201"/>
      <c r="GQ118" s="201"/>
      <c r="GR118" s="201"/>
      <c r="GS118" s="201"/>
      <c r="GT118" s="201"/>
      <c r="GU118" s="201"/>
      <c r="GV118" s="201"/>
      <c r="GW118" s="201"/>
      <c r="GX118" s="201"/>
      <c r="GY118" s="201"/>
      <c r="GZ118" s="201"/>
      <c r="HA118" s="201"/>
      <c r="HB118" s="201"/>
      <c r="HC118" s="201"/>
      <c r="HD118" s="201"/>
      <c r="HE118" s="201"/>
      <c r="HF118" s="201"/>
      <c r="HG118" s="201"/>
      <c r="HH118" s="201"/>
      <c r="HI118" s="201"/>
      <c r="HJ118" s="201"/>
      <c r="HK118" s="201"/>
      <c r="HL118" s="201"/>
      <c r="HM118" s="201"/>
      <c r="HN118" s="201"/>
      <c r="HO118" s="201"/>
      <c r="HP118" s="201"/>
      <c r="HQ118" s="201"/>
      <c r="HR118" s="201"/>
      <c r="HS118" s="201"/>
      <c r="HT118" s="201"/>
      <c r="HU118" s="201"/>
      <c r="HV118" s="201"/>
      <c r="HW118" s="201"/>
      <c r="HX118" s="201"/>
      <c r="HY118" s="201"/>
      <c r="HZ118" s="201"/>
      <c r="IA118" s="201"/>
      <c r="IB118" s="201"/>
      <c r="IC118" s="201"/>
      <c r="ID118" s="201"/>
      <c r="IE118" s="201"/>
      <c r="IF118" s="201"/>
      <c r="IG118" s="201"/>
      <c r="IH118" s="201"/>
      <c r="II118" s="201"/>
      <c r="IJ118" s="201"/>
      <c r="IK118" s="201"/>
      <c r="IL118" s="201"/>
      <c r="IM118" s="201"/>
      <c r="IN118" s="201"/>
      <c r="IO118" s="201"/>
      <c r="IP118" s="201"/>
      <c r="IQ118" s="201"/>
      <c r="IR118" s="201"/>
      <c r="IS118" s="201"/>
      <c r="IT118" s="201"/>
      <c r="IU118" s="201"/>
      <c r="IV118" s="201"/>
      <c r="IW118" s="201"/>
      <c r="IX118" s="201"/>
      <c r="IY118" s="201"/>
      <c r="IZ118" s="201"/>
      <c r="JA118" s="201"/>
      <c r="JB118" s="201"/>
      <c r="JC118" s="201"/>
      <c r="JD118" s="201"/>
      <c r="JE118" s="201"/>
      <c r="JF118" s="201"/>
      <c r="JG118" s="201"/>
      <c r="JH118" s="201"/>
      <c r="JI118" s="201"/>
      <c r="JJ118" s="201"/>
      <c r="JK118" s="201"/>
      <c r="JL118" s="201"/>
      <c r="JM118" s="201"/>
      <c r="JN118" s="201"/>
      <c r="JO118" s="201"/>
      <c r="JP118" s="201"/>
      <c r="JQ118" s="201"/>
      <c r="JR118" s="201"/>
      <c r="JS118" s="201"/>
      <c r="JT118" s="201"/>
      <c r="JU118" s="201"/>
      <c r="JV118" s="201"/>
      <c r="JW118" s="201"/>
      <c r="JX118" s="201"/>
      <c r="JY118" s="201"/>
      <c r="JZ118" s="201"/>
      <c r="KA118" s="201"/>
      <c r="KB118" s="201"/>
      <c r="KC118" s="201"/>
      <c r="KD118" s="201"/>
      <c r="KE118" s="201"/>
      <c r="KF118" s="201"/>
      <c r="KG118" s="201"/>
      <c r="KH118" s="201"/>
      <c r="KI118" s="201"/>
      <c r="KJ118" s="201"/>
      <c r="KK118" s="201"/>
      <c r="KL118" s="201"/>
      <c r="KM118" s="201"/>
      <c r="KN118" s="201"/>
      <c r="KO118" s="201"/>
      <c r="KP118" s="201"/>
    </row>
    <row r="119" spans="1:302" s="98" customFormat="1" ht="27.75" hidden="1" customHeight="1" thickBot="1">
      <c r="A119" s="201"/>
      <c r="B119" s="459"/>
      <c r="C119" s="542"/>
      <c r="D119" s="543"/>
      <c r="E119" s="544" t="s">
        <v>163</v>
      </c>
      <c r="F119" s="545"/>
      <c r="G119" s="459"/>
      <c r="H119" s="459"/>
      <c r="I119" s="459"/>
      <c r="J119" s="459"/>
      <c r="K119" s="459"/>
      <c r="L119" s="546"/>
      <c r="M119" s="547"/>
      <c r="N119" s="547"/>
      <c r="O119" s="548" t="str">
        <f t="shared" si="50"/>
        <v/>
      </c>
      <c r="P119" s="548" t="str">
        <f t="shared" si="79"/>
        <v/>
      </c>
      <c r="Q119" s="548" t="str">
        <f t="shared" si="51"/>
        <v/>
      </c>
      <c r="R119" s="548" t="str">
        <f t="shared" si="52"/>
        <v/>
      </c>
      <c r="S119" s="548" t="str">
        <f t="shared" si="80"/>
        <v/>
      </c>
      <c r="T119" s="548" t="str">
        <f t="shared" si="81"/>
        <v/>
      </c>
      <c r="U119" s="548" t="str">
        <f t="shared" si="53"/>
        <v/>
      </c>
      <c r="V119" s="548" t="str">
        <f t="shared" si="54"/>
        <v/>
      </c>
      <c r="W119" s="548" t="str">
        <f t="shared" si="82"/>
        <v/>
      </c>
      <c r="X119" s="548" t="str">
        <f t="shared" si="83"/>
        <v/>
      </c>
      <c r="Y119" s="548" t="str">
        <f t="shared" si="55"/>
        <v/>
      </c>
      <c r="Z119" s="548" t="str">
        <f t="shared" si="56"/>
        <v/>
      </c>
      <c r="AA119" s="548" t="str">
        <f t="shared" si="84"/>
        <v/>
      </c>
      <c r="AB119" s="548" t="str">
        <f t="shared" si="85"/>
        <v/>
      </c>
      <c r="AC119" s="548" t="str">
        <f t="shared" si="57"/>
        <v/>
      </c>
      <c r="AD119" s="548" t="str">
        <f t="shared" si="58"/>
        <v/>
      </c>
      <c r="AE119" s="549"/>
      <c r="AF119" s="454"/>
      <c r="AG119" s="550" t="s">
        <v>542</v>
      </c>
      <c r="AH119" s="551" t="str">
        <f t="shared" si="75"/>
        <v/>
      </c>
      <c r="AI119" s="551" t="str">
        <f t="shared" si="76"/>
        <v/>
      </c>
      <c r="AJ119" s="551" t="str">
        <f t="shared" si="77"/>
        <v/>
      </c>
      <c r="AK119" s="554" t="str">
        <f t="shared" si="78"/>
        <v/>
      </c>
      <c r="AL119" s="460"/>
      <c r="AM119" s="441" t="str">
        <f t="shared" si="73"/>
        <v/>
      </c>
      <c r="AN119" s="441" t="str">
        <f t="shared" si="74"/>
        <v/>
      </c>
      <c r="AO119" s="552"/>
      <c r="AP119" s="552"/>
      <c r="AQ119" s="201"/>
      <c r="AR119" s="428"/>
      <c r="AS119" s="805">
        <f t="shared" si="59"/>
        <v>0</v>
      </c>
      <c r="AT119" s="452">
        <f t="shared" si="60"/>
        <v>0</v>
      </c>
      <c r="AU119" s="754" t="s">
        <v>341</v>
      </c>
      <c r="AV119" s="453">
        <f t="shared" si="61"/>
        <v>0</v>
      </c>
      <c r="AW119" s="454"/>
      <c r="AX119" s="455">
        <f t="shared" si="62"/>
        <v>0</v>
      </c>
      <c r="AY119" s="456">
        <f t="shared" si="63"/>
        <v>0</v>
      </c>
      <c r="AZ119" s="457">
        <f t="shared" si="64"/>
        <v>0</v>
      </c>
      <c r="BA119" s="458"/>
      <c r="BB119" s="455">
        <f t="shared" si="72"/>
        <v>0</v>
      </c>
      <c r="BC119" s="459"/>
      <c r="BD119" s="460"/>
      <c r="BE119" s="460"/>
      <c r="BF119" s="460"/>
      <c r="BG119" s="460"/>
      <c r="BH119" s="460"/>
      <c r="BI119" s="428"/>
      <c r="BJ119" s="201"/>
      <c r="BK119" s="201"/>
      <c r="BL119" s="201"/>
      <c r="BM119" s="201"/>
      <c r="BN119" s="201"/>
      <c r="BO119" s="201"/>
      <c r="BP119" s="201"/>
      <c r="BQ119" s="201"/>
      <c r="BR119" s="201"/>
      <c r="BS119" s="201"/>
      <c r="BT119" s="201"/>
      <c r="BU119" s="201"/>
      <c r="BV119" s="201"/>
      <c r="BW119" s="201"/>
      <c r="BX119" s="201"/>
      <c r="BY119" s="234"/>
      <c r="BZ119" s="234"/>
      <c r="CA119" s="201"/>
      <c r="CB119" s="201"/>
      <c r="CC119" s="201"/>
      <c r="CD119" s="234"/>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c r="EK119" s="201"/>
      <c r="EL119" s="201"/>
      <c r="EM119" s="201"/>
      <c r="EN119" s="201"/>
      <c r="EO119" s="201"/>
      <c r="EP119" s="201"/>
      <c r="EQ119" s="201"/>
      <c r="ER119" s="201"/>
      <c r="ES119" s="201"/>
      <c r="ET119" s="201"/>
      <c r="EU119" s="201"/>
      <c r="EV119" s="201"/>
      <c r="EW119" s="201"/>
      <c r="EX119" s="201"/>
      <c r="EY119" s="201"/>
      <c r="EZ119" s="201"/>
      <c r="FA119" s="201"/>
      <c r="FB119" s="201"/>
      <c r="FC119" s="201"/>
      <c r="FD119" s="201"/>
      <c r="FE119" s="201"/>
      <c r="FF119" s="201"/>
      <c r="FG119" s="201"/>
      <c r="FH119" s="201"/>
      <c r="FI119" s="201"/>
      <c r="FJ119" s="201"/>
      <c r="FK119" s="201"/>
      <c r="FL119" s="201"/>
      <c r="FM119" s="201"/>
      <c r="FN119" s="201"/>
      <c r="FO119" s="201"/>
      <c r="FP119" s="201"/>
      <c r="FQ119" s="201"/>
      <c r="FR119" s="201"/>
      <c r="FS119" s="201"/>
      <c r="FT119" s="201"/>
      <c r="FU119" s="201"/>
      <c r="FV119" s="201"/>
      <c r="FW119" s="201"/>
      <c r="FX119" s="201"/>
      <c r="FY119" s="201"/>
      <c r="FZ119" s="201"/>
      <c r="GA119" s="201"/>
      <c r="GB119" s="201"/>
      <c r="GC119" s="201"/>
      <c r="GD119" s="201"/>
      <c r="GE119" s="201"/>
      <c r="GF119" s="201"/>
      <c r="GG119" s="201"/>
      <c r="GH119" s="201"/>
      <c r="GI119" s="201"/>
      <c r="GJ119" s="201"/>
      <c r="GK119" s="201"/>
      <c r="GL119" s="201"/>
      <c r="GM119" s="201"/>
      <c r="GN119" s="201"/>
      <c r="GO119" s="201"/>
      <c r="GP119" s="201"/>
      <c r="GQ119" s="201"/>
      <c r="GR119" s="201"/>
      <c r="GS119" s="201"/>
      <c r="GT119" s="201"/>
      <c r="GU119" s="201"/>
      <c r="GV119" s="201"/>
      <c r="GW119" s="201"/>
      <c r="GX119" s="201"/>
      <c r="GY119" s="201"/>
      <c r="GZ119" s="201"/>
      <c r="HA119" s="201"/>
      <c r="HB119" s="201"/>
      <c r="HC119" s="201"/>
      <c r="HD119" s="201"/>
      <c r="HE119" s="201"/>
      <c r="HF119" s="201"/>
      <c r="HG119" s="201"/>
      <c r="HH119" s="201"/>
      <c r="HI119" s="201"/>
      <c r="HJ119" s="201"/>
      <c r="HK119" s="201"/>
      <c r="HL119" s="201"/>
      <c r="HM119" s="201"/>
      <c r="HN119" s="201"/>
      <c r="HO119" s="201"/>
      <c r="HP119" s="201"/>
      <c r="HQ119" s="201"/>
      <c r="HR119" s="201"/>
      <c r="HS119" s="201"/>
      <c r="HT119" s="201"/>
      <c r="HU119" s="201"/>
      <c r="HV119" s="201"/>
      <c r="HW119" s="201"/>
      <c r="HX119" s="201"/>
      <c r="HY119" s="201"/>
      <c r="HZ119" s="201"/>
      <c r="IA119" s="201"/>
      <c r="IB119" s="201"/>
      <c r="IC119" s="201"/>
      <c r="ID119" s="201"/>
      <c r="IE119" s="201"/>
      <c r="IF119" s="201"/>
      <c r="IG119" s="201"/>
      <c r="IH119" s="201"/>
      <c r="II119" s="201"/>
      <c r="IJ119" s="201"/>
      <c r="IK119" s="201"/>
      <c r="IL119" s="201"/>
      <c r="IM119" s="201"/>
      <c r="IN119" s="201"/>
      <c r="IO119" s="201"/>
      <c r="IP119" s="201"/>
      <c r="IQ119" s="201"/>
      <c r="IR119" s="201"/>
      <c r="IS119" s="201"/>
      <c r="IT119" s="201"/>
      <c r="IU119" s="201"/>
      <c r="IV119" s="201"/>
      <c r="IW119" s="201"/>
      <c r="IX119" s="201"/>
      <c r="IY119" s="201"/>
      <c r="IZ119" s="201"/>
      <c r="JA119" s="201"/>
      <c r="JB119" s="201"/>
      <c r="JC119" s="201"/>
      <c r="JD119" s="201"/>
      <c r="JE119" s="201"/>
      <c r="JF119" s="201"/>
      <c r="JG119" s="201"/>
      <c r="JH119" s="201"/>
      <c r="JI119" s="201"/>
      <c r="JJ119" s="201"/>
      <c r="JK119" s="201"/>
      <c r="JL119" s="201"/>
      <c r="JM119" s="201"/>
      <c r="JN119" s="201"/>
      <c r="JO119" s="201"/>
      <c r="JP119" s="201"/>
      <c r="JQ119" s="201"/>
      <c r="JR119" s="201"/>
      <c r="JS119" s="201"/>
      <c r="JT119" s="201"/>
      <c r="JU119" s="201"/>
      <c r="JV119" s="201"/>
      <c r="JW119" s="201"/>
      <c r="JX119" s="201"/>
      <c r="JY119" s="201"/>
      <c r="JZ119" s="201"/>
      <c r="KA119" s="201"/>
      <c r="KB119" s="201"/>
      <c r="KC119" s="201"/>
      <c r="KD119" s="201"/>
      <c r="KE119" s="201"/>
      <c r="KF119" s="201"/>
      <c r="KG119" s="201"/>
      <c r="KH119" s="201"/>
      <c r="KI119" s="201"/>
      <c r="KJ119" s="201"/>
      <c r="KK119" s="201"/>
      <c r="KL119" s="201"/>
      <c r="KM119" s="201"/>
      <c r="KN119" s="201"/>
      <c r="KO119" s="201"/>
      <c r="KP119" s="201"/>
    </row>
    <row r="120" spans="1:302" s="98" customFormat="1" ht="27.75" hidden="1" customHeight="1" thickBot="1">
      <c r="A120" s="201"/>
      <c r="B120" s="459"/>
      <c r="C120" s="542"/>
      <c r="D120" s="543"/>
      <c r="E120" s="544" t="s">
        <v>163</v>
      </c>
      <c r="F120" s="545"/>
      <c r="G120" s="459"/>
      <c r="H120" s="459"/>
      <c r="I120" s="459"/>
      <c r="J120" s="459"/>
      <c r="K120" s="459"/>
      <c r="L120" s="546"/>
      <c r="M120" s="547"/>
      <c r="N120" s="547"/>
      <c r="O120" s="548" t="str">
        <f t="shared" si="50"/>
        <v/>
      </c>
      <c r="P120" s="548" t="str">
        <f t="shared" si="79"/>
        <v/>
      </c>
      <c r="Q120" s="548" t="str">
        <f t="shared" si="51"/>
        <v/>
      </c>
      <c r="R120" s="548" t="str">
        <f t="shared" si="52"/>
        <v/>
      </c>
      <c r="S120" s="548" t="str">
        <f t="shared" si="80"/>
        <v/>
      </c>
      <c r="T120" s="548" t="str">
        <f t="shared" si="81"/>
        <v/>
      </c>
      <c r="U120" s="548" t="str">
        <f t="shared" si="53"/>
        <v/>
      </c>
      <c r="V120" s="548" t="str">
        <f t="shared" si="54"/>
        <v/>
      </c>
      <c r="W120" s="548" t="str">
        <f t="shared" si="82"/>
        <v/>
      </c>
      <c r="X120" s="548" t="str">
        <f t="shared" si="83"/>
        <v/>
      </c>
      <c r="Y120" s="548" t="str">
        <f t="shared" si="55"/>
        <v/>
      </c>
      <c r="Z120" s="548" t="str">
        <f t="shared" si="56"/>
        <v/>
      </c>
      <c r="AA120" s="548" t="str">
        <f t="shared" si="84"/>
        <v/>
      </c>
      <c r="AB120" s="548" t="str">
        <f t="shared" si="85"/>
        <v/>
      </c>
      <c r="AC120" s="548" t="str">
        <f t="shared" si="57"/>
        <v/>
      </c>
      <c r="AD120" s="548" t="str">
        <f t="shared" si="58"/>
        <v/>
      </c>
      <c r="AE120" s="549"/>
      <c r="AF120" s="454"/>
      <c r="AG120" s="550" t="s">
        <v>542</v>
      </c>
      <c r="AH120" s="551" t="str">
        <f t="shared" si="75"/>
        <v/>
      </c>
      <c r="AI120" s="551" t="str">
        <f t="shared" si="76"/>
        <v/>
      </c>
      <c r="AJ120" s="551" t="str">
        <f t="shared" si="77"/>
        <v/>
      </c>
      <c r="AK120" s="554" t="str">
        <f t="shared" si="78"/>
        <v/>
      </c>
      <c r="AL120" s="460"/>
      <c r="AM120" s="441" t="str">
        <f t="shared" si="73"/>
        <v/>
      </c>
      <c r="AN120" s="441" t="str">
        <f t="shared" si="74"/>
        <v/>
      </c>
      <c r="AO120" s="552"/>
      <c r="AP120" s="552"/>
      <c r="AQ120" s="201"/>
      <c r="AR120" s="428"/>
      <c r="AS120" s="805">
        <f t="shared" si="59"/>
        <v>0</v>
      </c>
      <c r="AT120" s="452">
        <f t="shared" si="60"/>
        <v>0</v>
      </c>
      <c r="AU120" s="754" t="s">
        <v>341</v>
      </c>
      <c r="AV120" s="453">
        <f t="shared" si="61"/>
        <v>0</v>
      </c>
      <c r="AW120" s="454"/>
      <c r="AX120" s="455">
        <f t="shared" si="62"/>
        <v>0</v>
      </c>
      <c r="AY120" s="456">
        <f t="shared" si="63"/>
        <v>0</v>
      </c>
      <c r="AZ120" s="457">
        <f t="shared" si="64"/>
        <v>0</v>
      </c>
      <c r="BA120" s="458"/>
      <c r="BB120" s="455">
        <f t="shared" si="72"/>
        <v>0</v>
      </c>
      <c r="BC120" s="459"/>
      <c r="BD120" s="460"/>
      <c r="BE120" s="460"/>
      <c r="BF120" s="460"/>
      <c r="BG120" s="460"/>
      <c r="BH120" s="460"/>
      <c r="BI120" s="428"/>
      <c r="BJ120" s="201"/>
      <c r="BK120" s="201"/>
      <c r="BL120" s="201"/>
      <c r="BM120" s="201"/>
      <c r="BN120" s="201"/>
      <c r="BO120" s="201"/>
      <c r="BP120" s="201"/>
      <c r="BQ120" s="201"/>
      <c r="BR120" s="201"/>
      <c r="BS120" s="201"/>
      <c r="BT120" s="201"/>
      <c r="BU120" s="201"/>
      <c r="BV120" s="201"/>
      <c r="BW120" s="201"/>
      <c r="BX120" s="201"/>
      <c r="BY120" s="234"/>
      <c r="BZ120" s="234"/>
      <c r="CA120" s="201"/>
      <c r="CB120" s="201"/>
      <c r="CC120" s="201"/>
      <c r="CD120" s="234"/>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1"/>
      <c r="FD120" s="201"/>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01"/>
      <c r="GQ120" s="201"/>
      <c r="GR120" s="201"/>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c r="HY120" s="201"/>
      <c r="HZ120" s="201"/>
      <c r="IA120" s="201"/>
      <c r="IB120" s="201"/>
      <c r="IC120" s="201"/>
      <c r="ID120" s="201"/>
      <c r="IE120" s="201"/>
      <c r="IF120" s="201"/>
      <c r="IG120" s="201"/>
      <c r="IH120" s="201"/>
      <c r="II120" s="201"/>
      <c r="IJ120" s="201"/>
      <c r="IK120" s="201"/>
      <c r="IL120" s="201"/>
      <c r="IM120" s="201"/>
      <c r="IN120" s="201"/>
      <c r="IO120" s="201"/>
      <c r="IP120" s="201"/>
      <c r="IQ120" s="201"/>
      <c r="IR120" s="201"/>
      <c r="IS120" s="201"/>
      <c r="IT120" s="201"/>
      <c r="IU120" s="201"/>
      <c r="IV120" s="201"/>
      <c r="IW120" s="201"/>
      <c r="IX120" s="201"/>
      <c r="IY120" s="201"/>
      <c r="IZ120" s="201"/>
      <c r="JA120" s="201"/>
      <c r="JB120" s="201"/>
      <c r="JC120" s="201"/>
      <c r="JD120" s="201"/>
      <c r="JE120" s="201"/>
      <c r="JF120" s="201"/>
      <c r="JG120" s="201"/>
      <c r="JH120" s="201"/>
      <c r="JI120" s="201"/>
      <c r="JJ120" s="201"/>
      <c r="JK120" s="201"/>
      <c r="JL120" s="201"/>
      <c r="JM120" s="201"/>
      <c r="JN120" s="201"/>
      <c r="JO120" s="201"/>
      <c r="JP120" s="201"/>
      <c r="JQ120" s="201"/>
      <c r="JR120" s="201"/>
      <c r="JS120" s="201"/>
      <c r="JT120" s="201"/>
      <c r="JU120" s="201"/>
      <c r="JV120" s="201"/>
      <c r="JW120" s="201"/>
      <c r="JX120" s="201"/>
      <c r="JY120" s="201"/>
      <c r="JZ120" s="201"/>
      <c r="KA120" s="201"/>
      <c r="KB120" s="201"/>
      <c r="KC120" s="201"/>
      <c r="KD120" s="201"/>
      <c r="KE120" s="201"/>
      <c r="KF120" s="201"/>
      <c r="KG120" s="201"/>
      <c r="KH120" s="201"/>
      <c r="KI120" s="201"/>
      <c r="KJ120" s="201"/>
      <c r="KK120" s="201"/>
      <c r="KL120" s="201"/>
      <c r="KM120" s="201"/>
      <c r="KN120" s="201"/>
      <c r="KO120" s="201"/>
      <c r="KP120" s="201"/>
    </row>
    <row r="121" spans="1:302" s="98" customFormat="1" ht="27.75" hidden="1" customHeight="1" thickBot="1">
      <c r="A121" s="201"/>
      <c r="B121" s="459"/>
      <c r="C121" s="542"/>
      <c r="D121" s="543"/>
      <c r="E121" s="544" t="s">
        <v>163</v>
      </c>
      <c r="F121" s="545"/>
      <c r="G121" s="459"/>
      <c r="H121" s="459"/>
      <c r="I121" s="459"/>
      <c r="J121" s="459"/>
      <c r="K121" s="459"/>
      <c r="L121" s="546"/>
      <c r="M121" s="547"/>
      <c r="N121" s="547"/>
      <c r="O121" s="548" t="str">
        <f t="shared" si="50"/>
        <v/>
      </c>
      <c r="P121" s="548" t="str">
        <f t="shared" si="79"/>
        <v/>
      </c>
      <c r="Q121" s="548" t="str">
        <f t="shared" si="51"/>
        <v/>
      </c>
      <c r="R121" s="548" t="str">
        <f t="shared" si="52"/>
        <v/>
      </c>
      <c r="S121" s="548" t="str">
        <f t="shared" si="80"/>
        <v/>
      </c>
      <c r="T121" s="548" t="str">
        <f t="shared" si="81"/>
        <v/>
      </c>
      <c r="U121" s="548" t="str">
        <f t="shared" si="53"/>
        <v/>
      </c>
      <c r="V121" s="548" t="str">
        <f t="shared" si="54"/>
        <v/>
      </c>
      <c r="W121" s="548" t="str">
        <f t="shared" si="82"/>
        <v/>
      </c>
      <c r="X121" s="548" t="str">
        <f t="shared" si="83"/>
        <v/>
      </c>
      <c r="Y121" s="548" t="str">
        <f t="shared" si="55"/>
        <v/>
      </c>
      <c r="Z121" s="548" t="str">
        <f t="shared" si="56"/>
        <v/>
      </c>
      <c r="AA121" s="548" t="str">
        <f t="shared" si="84"/>
        <v/>
      </c>
      <c r="AB121" s="548" t="str">
        <f t="shared" si="85"/>
        <v/>
      </c>
      <c r="AC121" s="548" t="str">
        <f t="shared" si="57"/>
        <v/>
      </c>
      <c r="AD121" s="548" t="str">
        <f t="shared" si="58"/>
        <v/>
      </c>
      <c r="AE121" s="549"/>
      <c r="AF121" s="454"/>
      <c r="AG121" s="550" t="s">
        <v>542</v>
      </c>
      <c r="AH121" s="551" t="str">
        <f t="shared" si="75"/>
        <v/>
      </c>
      <c r="AI121" s="551" t="str">
        <f t="shared" si="76"/>
        <v/>
      </c>
      <c r="AJ121" s="551" t="str">
        <f t="shared" si="77"/>
        <v/>
      </c>
      <c r="AK121" s="554" t="str">
        <f t="shared" si="78"/>
        <v/>
      </c>
      <c r="AL121" s="460"/>
      <c r="AM121" s="441" t="str">
        <f t="shared" si="73"/>
        <v/>
      </c>
      <c r="AN121" s="441" t="str">
        <f t="shared" si="74"/>
        <v/>
      </c>
      <c r="AO121" s="552"/>
      <c r="AP121" s="552"/>
      <c r="AQ121" s="201"/>
      <c r="AR121" s="428"/>
      <c r="AS121" s="805">
        <f t="shared" si="59"/>
        <v>0</v>
      </c>
      <c r="AT121" s="452">
        <f t="shared" si="60"/>
        <v>0</v>
      </c>
      <c r="AU121" s="754" t="s">
        <v>341</v>
      </c>
      <c r="AV121" s="453">
        <f t="shared" si="61"/>
        <v>0</v>
      </c>
      <c r="AW121" s="454"/>
      <c r="AX121" s="455">
        <f t="shared" si="62"/>
        <v>0</v>
      </c>
      <c r="AY121" s="456">
        <f t="shared" si="63"/>
        <v>0</v>
      </c>
      <c r="AZ121" s="457">
        <f t="shared" si="64"/>
        <v>0</v>
      </c>
      <c r="BA121" s="458"/>
      <c r="BB121" s="455">
        <f t="shared" si="72"/>
        <v>0</v>
      </c>
      <c r="BC121" s="459"/>
      <c r="BD121" s="460"/>
      <c r="BE121" s="460"/>
      <c r="BF121" s="460"/>
      <c r="BG121" s="460"/>
      <c r="BH121" s="460"/>
      <c r="BI121" s="428"/>
      <c r="BJ121" s="201"/>
      <c r="BK121" s="201"/>
      <c r="BL121" s="201"/>
      <c r="BM121" s="201"/>
      <c r="BN121" s="201"/>
      <c r="BO121" s="201"/>
      <c r="BP121" s="201"/>
      <c r="BQ121" s="201"/>
      <c r="BR121" s="201"/>
      <c r="BS121" s="201"/>
      <c r="BT121" s="201"/>
      <c r="BU121" s="201"/>
      <c r="BV121" s="201"/>
      <c r="BW121" s="201"/>
      <c r="BX121" s="201"/>
      <c r="BY121" s="234"/>
      <c r="BZ121" s="234"/>
      <c r="CA121" s="201"/>
      <c r="CB121" s="201"/>
      <c r="CC121" s="201"/>
      <c r="CD121" s="234"/>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1"/>
      <c r="FD121" s="201"/>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1"/>
      <c r="GC121" s="201"/>
      <c r="GD121" s="201"/>
      <c r="GE121" s="201"/>
      <c r="GF121" s="201"/>
      <c r="GG121" s="201"/>
      <c r="GH121" s="201"/>
      <c r="GI121" s="201"/>
      <c r="GJ121" s="201"/>
      <c r="GK121" s="201"/>
      <c r="GL121" s="201"/>
      <c r="GM121" s="201"/>
      <c r="GN121" s="201"/>
      <c r="GO121" s="201"/>
      <c r="GP121" s="201"/>
      <c r="GQ121" s="201"/>
      <c r="GR121" s="201"/>
      <c r="GS121" s="201"/>
      <c r="GT121" s="201"/>
      <c r="GU121" s="201"/>
      <c r="GV121" s="201"/>
      <c r="GW121" s="201"/>
      <c r="GX121" s="201"/>
      <c r="GY121" s="201"/>
      <c r="GZ121" s="201"/>
      <c r="HA121" s="201"/>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201"/>
      <c r="IQ121" s="201"/>
      <c r="IR121" s="201"/>
      <c r="IS121" s="201"/>
      <c r="IT121" s="201"/>
      <c r="IU121" s="201"/>
      <c r="IV121" s="201"/>
      <c r="IW121" s="201"/>
      <c r="IX121" s="201"/>
      <c r="IY121" s="201"/>
      <c r="IZ121" s="201"/>
      <c r="JA121" s="201"/>
      <c r="JB121" s="201"/>
      <c r="JC121" s="201"/>
      <c r="JD121" s="201"/>
      <c r="JE121" s="201"/>
      <c r="JF121" s="201"/>
      <c r="JG121" s="201"/>
      <c r="JH121" s="201"/>
      <c r="JI121" s="201"/>
      <c r="JJ121" s="201"/>
      <c r="JK121" s="201"/>
      <c r="JL121" s="201"/>
      <c r="JM121" s="201"/>
      <c r="JN121" s="201"/>
      <c r="JO121" s="201"/>
      <c r="JP121" s="201"/>
      <c r="JQ121" s="201"/>
      <c r="JR121" s="201"/>
      <c r="JS121" s="201"/>
      <c r="JT121" s="201"/>
      <c r="JU121" s="201"/>
      <c r="JV121" s="201"/>
      <c r="JW121" s="201"/>
      <c r="JX121" s="201"/>
      <c r="JY121" s="201"/>
      <c r="JZ121" s="201"/>
      <c r="KA121" s="201"/>
      <c r="KB121" s="201"/>
      <c r="KC121" s="201"/>
      <c r="KD121" s="201"/>
      <c r="KE121" s="201"/>
      <c r="KF121" s="201"/>
      <c r="KG121" s="201"/>
      <c r="KH121" s="201"/>
      <c r="KI121" s="201"/>
      <c r="KJ121" s="201"/>
      <c r="KK121" s="201"/>
      <c r="KL121" s="201"/>
      <c r="KM121" s="201"/>
      <c r="KN121" s="201"/>
      <c r="KO121" s="201"/>
      <c r="KP121" s="201"/>
    </row>
    <row r="122" spans="1:302" s="98" customFormat="1" ht="27.75" hidden="1" customHeight="1" thickBot="1">
      <c r="A122" s="201"/>
      <c r="B122" s="459"/>
      <c r="C122" s="542"/>
      <c r="D122" s="543"/>
      <c r="E122" s="544" t="s">
        <v>163</v>
      </c>
      <c r="F122" s="545"/>
      <c r="G122" s="459"/>
      <c r="H122" s="459"/>
      <c r="I122" s="459"/>
      <c r="J122" s="459"/>
      <c r="K122" s="459"/>
      <c r="L122" s="546"/>
      <c r="M122" s="547"/>
      <c r="N122" s="547"/>
      <c r="O122" s="548" t="str">
        <f t="shared" si="50"/>
        <v/>
      </c>
      <c r="P122" s="548" t="str">
        <f t="shared" si="79"/>
        <v/>
      </c>
      <c r="Q122" s="548" t="str">
        <f t="shared" si="51"/>
        <v/>
      </c>
      <c r="R122" s="548" t="str">
        <f t="shared" si="52"/>
        <v/>
      </c>
      <c r="S122" s="548" t="str">
        <f t="shared" si="80"/>
        <v/>
      </c>
      <c r="T122" s="548" t="str">
        <f t="shared" si="81"/>
        <v/>
      </c>
      <c r="U122" s="548" t="str">
        <f t="shared" si="53"/>
        <v/>
      </c>
      <c r="V122" s="548" t="str">
        <f t="shared" si="54"/>
        <v/>
      </c>
      <c r="W122" s="548" t="str">
        <f t="shared" si="82"/>
        <v/>
      </c>
      <c r="X122" s="548" t="str">
        <f t="shared" si="83"/>
        <v/>
      </c>
      <c r="Y122" s="548" t="str">
        <f t="shared" si="55"/>
        <v/>
      </c>
      <c r="Z122" s="548" t="str">
        <f t="shared" si="56"/>
        <v/>
      </c>
      <c r="AA122" s="548" t="str">
        <f t="shared" si="84"/>
        <v/>
      </c>
      <c r="AB122" s="548" t="str">
        <f t="shared" si="85"/>
        <v/>
      </c>
      <c r="AC122" s="548" t="str">
        <f t="shared" si="57"/>
        <v/>
      </c>
      <c r="AD122" s="548" t="str">
        <f t="shared" si="58"/>
        <v/>
      </c>
      <c r="AE122" s="549"/>
      <c r="AF122" s="454"/>
      <c r="AG122" s="550" t="s">
        <v>542</v>
      </c>
      <c r="AH122" s="551" t="str">
        <f t="shared" si="75"/>
        <v/>
      </c>
      <c r="AI122" s="551" t="str">
        <f t="shared" si="76"/>
        <v/>
      </c>
      <c r="AJ122" s="551" t="str">
        <f t="shared" si="77"/>
        <v/>
      </c>
      <c r="AK122" s="554" t="str">
        <f t="shared" si="78"/>
        <v/>
      </c>
      <c r="AL122" s="460"/>
      <c r="AM122" s="441" t="str">
        <f t="shared" si="73"/>
        <v/>
      </c>
      <c r="AN122" s="441" t="str">
        <f t="shared" si="74"/>
        <v/>
      </c>
      <c r="AO122" s="552"/>
      <c r="AP122" s="552"/>
      <c r="AQ122" s="201"/>
      <c r="AR122" s="428"/>
      <c r="AS122" s="805">
        <f t="shared" si="59"/>
        <v>0</v>
      </c>
      <c r="AT122" s="452">
        <f t="shared" si="60"/>
        <v>0</v>
      </c>
      <c r="AU122" s="754" t="s">
        <v>341</v>
      </c>
      <c r="AV122" s="453">
        <f t="shared" si="61"/>
        <v>0</v>
      </c>
      <c r="AW122" s="454"/>
      <c r="AX122" s="455">
        <f t="shared" si="62"/>
        <v>0</v>
      </c>
      <c r="AY122" s="456">
        <f t="shared" si="63"/>
        <v>0</v>
      </c>
      <c r="AZ122" s="457">
        <f t="shared" si="64"/>
        <v>0</v>
      </c>
      <c r="BA122" s="458"/>
      <c r="BB122" s="455">
        <f t="shared" si="72"/>
        <v>0</v>
      </c>
      <c r="BC122" s="459"/>
      <c r="BD122" s="460"/>
      <c r="BE122" s="460"/>
      <c r="BF122" s="460"/>
      <c r="BG122" s="460"/>
      <c r="BH122" s="460"/>
      <c r="BI122" s="428"/>
      <c r="BJ122" s="201"/>
      <c r="BK122" s="201"/>
      <c r="BL122" s="201"/>
      <c r="BM122" s="201"/>
      <c r="BN122" s="201"/>
      <c r="BO122" s="201"/>
      <c r="BP122" s="201"/>
      <c r="BQ122" s="201"/>
      <c r="BR122" s="201"/>
      <c r="BS122" s="201"/>
      <c r="BT122" s="201"/>
      <c r="BU122" s="201"/>
      <c r="BV122" s="201"/>
      <c r="BW122" s="201"/>
      <c r="BX122" s="201"/>
      <c r="BY122" s="234"/>
      <c r="BZ122" s="234"/>
      <c r="CA122" s="201"/>
      <c r="CB122" s="201"/>
      <c r="CC122" s="201"/>
      <c r="CD122" s="234"/>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c r="HZ122" s="201"/>
      <c r="IA122" s="201"/>
      <c r="IB122" s="201"/>
      <c r="IC122" s="201"/>
      <c r="ID122" s="201"/>
      <c r="IE122" s="201"/>
      <c r="IF122" s="201"/>
      <c r="IG122" s="201"/>
      <c r="IH122" s="201"/>
      <c r="II122" s="201"/>
      <c r="IJ122" s="201"/>
      <c r="IK122" s="201"/>
      <c r="IL122" s="201"/>
      <c r="IM122" s="201"/>
      <c r="IN122" s="201"/>
      <c r="IO122" s="201"/>
      <c r="IP122" s="201"/>
      <c r="IQ122" s="201"/>
      <c r="IR122" s="201"/>
      <c r="IS122" s="201"/>
      <c r="IT122" s="201"/>
      <c r="IU122" s="201"/>
      <c r="IV122" s="201"/>
      <c r="IW122" s="201"/>
      <c r="IX122" s="201"/>
      <c r="IY122" s="201"/>
      <c r="IZ122" s="201"/>
      <c r="JA122" s="201"/>
      <c r="JB122" s="201"/>
      <c r="JC122" s="201"/>
      <c r="JD122" s="201"/>
      <c r="JE122" s="201"/>
      <c r="JF122" s="201"/>
      <c r="JG122" s="201"/>
      <c r="JH122" s="201"/>
      <c r="JI122" s="201"/>
      <c r="JJ122" s="201"/>
      <c r="JK122" s="201"/>
      <c r="JL122" s="201"/>
      <c r="JM122" s="201"/>
      <c r="JN122" s="201"/>
      <c r="JO122" s="201"/>
      <c r="JP122" s="201"/>
      <c r="JQ122" s="201"/>
      <c r="JR122" s="201"/>
      <c r="JS122" s="201"/>
      <c r="JT122" s="201"/>
      <c r="JU122" s="201"/>
      <c r="JV122" s="201"/>
      <c r="JW122" s="201"/>
      <c r="JX122" s="201"/>
      <c r="JY122" s="201"/>
      <c r="JZ122" s="201"/>
      <c r="KA122" s="201"/>
      <c r="KB122" s="201"/>
      <c r="KC122" s="201"/>
      <c r="KD122" s="201"/>
      <c r="KE122" s="201"/>
      <c r="KF122" s="201"/>
      <c r="KG122" s="201"/>
      <c r="KH122" s="201"/>
      <c r="KI122" s="201"/>
      <c r="KJ122" s="201"/>
      <c r="KK122" s="201"/>
      <c r="KL122" s="201"/>
      <c r="KM122" s="201"/>
      <c r="KN122" s="201"/>
      <c r="KO122" s="201"/>
      <c r="KP122" s="201"/>
    </row>
    <row r="123" spans="1:302" s="98" customFormat="1" ht="27.75" hidden="1" customHeight="1" thickBot="1">
      <c r="A123" s="201"/>
      <c r="B123" s="459"/>
      <c r="C123" s="542"/>
      <c r="D123" s="543"/>
      <c r="E123" s="544" t="s">
        <v>163</v>
      </c>
      <c r="F123" s="545"/>
      <c r="G123" s="459"/>
      <c r="H123" s="459"/>
      <c r="I123" s="459"/>
      <c r="J123" s="459"/>
      <c r="K123" s="459"/>
      <c r="L123" s="546"/>
      <c r="M123" s="547"/>
      <c r="N123" s="547"/>
      <c r="O123" s="548" t="str">
        <f t="shared" si="50"/>
        <v/>
      </c>
      <c r="P123" s="548" t="str">
        <f t="shared" si="79"/>
        <v/>
      </c>
      <c r="Q123" s="548" t="str">
        <f t="shared" si="51"/>
        <v/>
      </c>
      <c r="R123" s="548" t="str">
        <f t="shared" si="52"/>
        <v/>
      </c>
      <c r="S123" s="548" t="str">
        <f t="shared" si="80"/>
        <v/>
      </c>
      <c r="T123" s="548" t="str">
        <f t="shared" si="81"/>
        <v/>
      </c>
      <c r="U123" s="548" t="str">
        <f t="shared" si="53"/>
        <v/>
      </c>
      <c r="V123" s="548" t="str">
        <f t="shared" si="54"/>
        <v/>
      </c>
      <c r="W123" s="548" t="str">
        <f t="shared" si="82"/>
        <v/>
      </c>
      <c r="X123" s="548" t="str">
        <f t="shared" si="83"/>
        <v/>
      </c>
      <c r="Y123" s="548" t="str">
        <f t="shared" si="55"/>
        <v/>
      </c>
      <c r="Z123" s="548" t="str">
        <f t="shared" si="56"/>
        <v/>
      </c>
      <c r="AA123" s="548" t="str">
        <f t="shared" si="84"/>
        <v/>
      </c>
      <c r="AB123" s="548" t="str">
        <f t="shared" si="85"/>
        <v/>
      </c>
      <c r="AC123" s="548" t="str">
        <f t="shared" si="57"/>
        <v/>
      </c>
      <c r="AD123" s="548" t="str">
        <f t="shared" si="58"/>
        <v/>
      </c>
      <c r="AE123" s="549"/>
      <c r="AF123" s="454"/>
      <c r="AG123" s="550" t="s">
        <v>542</v>
      </c>
      <c r="AH123" s="551" t="str">
        <f t="shared" si="75"/>
        <v/>
      </c>
      <c r="AI123" s="551" t="str">
        <f t="shared" si="76"/>
        <v/>
      </c>
      <c r="AJ123" s="551" t="str">
        <f t="shared" si="77"/>
        <v/>
      </c>
      <c r="AK123" s="554" t="str">
        <f t="shared" si="78"/>
        <v/>
      </c>
      <c r="AL123" s="460"/>
      <c r="AM123" s="441" t="str">
        <f t="shared" si="73"/>
        <v/>
      </c>
      <c r="AN123" s="441" t="str">
        <f t="shared" si="74"/>
        <v/>
      </c>
      <c r="AO123" s="552"/>
      <c r="AP123" s="552"/>
      <c r="AQ123" s="201"/>
      <c r="AR123" s="428"/>
      <c r="AS123" s="805">
        <f t="shared" si="59"/>
        <v>0</v>
      </c>
      <c r="AT123" s="452">
        <f t="shared" si="60"/>
        <v>0</v>
      </c>
      <c r="AU123" s="754" t="s">
        <v>341</v>
      </c>
      <c r="AV123" s="453">
        <f t="shared" si="61"/>
        <v>0</v>
      </c>
      <c r="AW123" s="454"/>
      <c r="AX123" s="455">
        <f t="shared" si="62"/>
        <v>0</v>
      </c>
      <c r="AY123" s="456">
        <f t="shared" si="63"/>
        <v>0</v>
      </c>
      <c r="AZ123" s="457">
        <f t="shared" si="64"/>
        <v>0</v>
      </c>
      <c r="BA123" s="458"/>
      <c r="BB123" s="455">
        <f t="shared" si="72"/>
        <v>0</v>
      </c>
      <c r="BC123" s="459"/>
      <c r="BD123" s="460"/>
      <c r="BE123" s="460"/>
      <c r="BF123" s="460"/>
      <c r="BG123" s="460"/>
      <c r="BH123" s="460"/>
      <c r="BI123" s="428"/>
      <c r="BJ123" s="201"/>
      <c r="BK123" s="201"/>
      <c r="BL123" s="201"/>
      <c r="BM123" s="201"/>
      <c r="BN123" s="201"/>
      <c r="BO123" s="201"/>
      <c r="BP123" s="201"/>
      <c r="BQ123" s="201"/>
      <c r="BR123" s="201"/>
      <c r="BS123" s="201"/>
      <c r="BT123" s="201"/>
      <c r="BU123" s="201"/>
      <c r="BV123" s="201"/>
      <c r="BW123" s="201"/>
      <c r="BX123" s="201"/>
      <c r="BY123" s="234"/>
      <c r="BZ123" s="234"/>
      <c r="CA123" s="201"/>
      <c r="CB123" s="201"/>
      <c r="CC123" s="201"/>
      <c r="CD123" s="234"/>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201"/>
      <c r="IQ123" s="201"/>
      <c r="IR123" s="201"/>
      <c r="IS123" s="201"/>
      <c r="IT123" s="201"/>
      <c r="IU123" s="201"/>
      <c r="IV123" s="201"/>
      <c r="IW123" s="201"/>
      <c r="IX123" s="201"/>
      <c r="IY123" s="201"/>
      <c r="IZ123" s="201"/>
      <c r="JA123" s="201"/>
      <c r="JB123" s="201"/>
      <c r="JC123" s="201"/>
      <c r="JD123" s="201"/>
      <c r="JE123" s="201"/>
      <c r="JF123" s="201"/>
      <c r="JG123" s="201"/>
      <c r="JH123" s="201"/>
      <c r="JI123" s="201"/>
      <c r="JJ123" s="201"/>
      <c r="JK123" s="201"/>
      <c r="JL123" s="201"/>
      <c r="JM123" s="201"/>
      <c r="JN123" s="201"/>
      <c r="JO123" s="201"/>
      <c r="JP123" s="201"/>
      <c r="JQ123" s="201"/>
      <c r="JR123" s="201"/>
      <c r="JS123" s="201"/>
      <c r="JT123" s="201"/>
      <c r="JU123" s="201"/>
      <c r="JV123" s="201"/>
      <c r="JW123" s="201"/>
      <c r="JX123" s="201"/>
      <c r="JY123" s="201"/>
      <c r="JZ123" s="201"/>
      <c r="KA123" s="201"/>
      <c r="KB123" s="201"/>
      <c r="KC123" s="201"/>
      <c r="KD123" s="201"/>
      <c r="KE123" s="201"/>
      <c r="KF123" s="201"/>
      <c r="KG123" s="201"/>
      <c r="KH123" s="201"/>
      <c r="KI123" s="201"/>
      <c r="KJ123" s="201"/>
      <c r="KK123" s="201"/>
      <c r="KL123" s="201"/>
      <c r="KM123" s="201"/>
      <c r="KN123" s="201"/>
      <c r="KO123" s="201"/>
      <c r="KP123" s="201"/>
    </row>
    <row r="124" spans="1:302" s="98" customFormat="1" ht="27.75" hidden="1" customHeight="1" thickBot="1">
      <c r="A124" s="201"/>
      <c r="B124" s="459"/>
      <c r="C124" s="542"/>
      <c r="D124" s="543"/>
      <c r="E124" s="544" t="s">
        <v>163</v>
      </c>
      <c r="F124" s="545"/>
      <c r="G124" s="459"/>
      <c r="H124" s="459"/>
      <c r="I124" s="459"/>
      <c r="J124" s="459"/>
      <c r="K124" s="459"/>
      <c r="L124" s="546"/>
      <c r="M124" s="547"/>
      <c r="N124" s="547"/>
      <c r="O124" s="548" t="str">
        <f t="shared" si="50"/>
        <v/>
      </c>
      <c r="P124" s="548" t="str">
        <f t="shared" si="79"/>
        <v/>
      </c>
      <c r="Q124" s="548" t="str">
        <f t="shared" si="51"/>
        <v/>
      </c>
      <c r="R124" s="548" t="str">
        <f t="shared" si="52"/>
        <v/>
      </c>
      <c r="S124" s="548" t="str">
        <f t="shared" si="80"/>
        <v/>
      </c>
      <c r="T124" s="548" t="str">
        <f t="shared" si="81"/>
        <v/>
      </c>
      <c r="U124" s="548" t="str">
        <f t="shared" si="53"/>
        <v/>
      </c>
      <c r="V124" s="548" t="str">
        <f t="shared" si="54"/>
        <v/>
      </c>
      <c r="W124" s="548" t="str">
        <f t="shared" si="82"/>
        <v/>
      </c>
      <c r="X124" s="548" t="str">
        <f t="shared" si="83"/>
        <v/>
      </c>
      <c r="Y124" s="548" t="str">
        <f t="shared" si="55"/>
        <v/>
      </c>
      <c r="Z124" s="548" t="str">
        <f t="shared" si="56"/>
        <v/>
      </c>
      <c r="AA124" s="548" t="str">
        <f t="shared" si="84"/>
        <v/>
      </c>
      <c r="AB124" s="548" t="str">
        <f t="shared" si="85"/>
        <v/>
      </c>
      <c r="AC124" s="548" t="str">
        <f t="shared" si="57"/>
        <v/>
      </c>
      <c r="AD124" s="548" t="str">
        <f t="shared" si="58"/>
        <v/>
      </c>
      <c r="AE124" s="549"/>
      <c r="AF124" s="454"/>
      <c r="AG124" s="550" t="s">
        <v>542</v>
      </c>
      <c r="AH124" s="551" t="str">
        <f t="shared" si="75"/>
        <v/>
      </c>
      <c r="AI124" s="551" t="str">
        <f t="shared" si="76"/>
        <v/>
      </c>
      <c r="AJ124" s="551" t="str">
        <f t="shared" si="77"/>
        <v/>
      </c>
      <c r="AK124" s="554" t="str">
        <f t="shared" si="78"/>
        <v/>
      </c>
      <c r="AL124" s="460"/>
      <c r="AM124" s="441" t="str">
        <f t="shared" si="73"/>
        <v/>
      </c>
      <c r="AN124" s="441" t="str">
        <f t="shared" si="74"/>
        <v/>
      </c>
      <c r="AO124" s="552"/>
      <c r="AP124" s="552"/>
      <c r="AQ124" s="201"/>
      <c r="AR124" s="428"/>
      <c r="AS124" s="805">
        <f t="shared" si="59"/>
        <v>0</v>
      </c>
      <c r="AT124" s="452">
        <f t="shared" si="60"/>
        <v>0</v>
      </c>
      <c r="AU124" s="754" t="s">
        <v>341</v>
      </c>
      <c r="AV124" s="453">
        <f t="shared" si="61"/>
        <v>0</v>
      </c>
      <c r="AW124" s="454"/>
      <c r="AX124" s="455">
        <f t="shared" si="62"/>
        <v>0</v>
      </c>
      <c r="AY124" s="456">
        <f t="shared" si="63"/>
        <v>0</v>
      </c>
      <c r="AZ124" s="457">
        <f t="shared" si="64"/>
        <v>0</v>
      </c>
      <c r="BA124" s="458"/>
      <c r="BB124" s="455">
        <f t="shared" si="72"/>
        <v>0</v>
      </c>
      <c r="BC124" s="459"/>
      <c r="BD124" s="460"/>
      <c r="BE124" s="460"/>
      <c r="BF124" s="460"/>
      <c r="BG124" s="460"/>
      <c r="BH124" s="460"/>
      <c r="BI124" s="428"/>
      <c r="BJ124" s="201"/>
      <c r="BK124" s="201"/>
      <c r="BL124" s="201"/>
      <c r="BM124" s="201"/>
      <c r="BN124" s="201"/>
      <c r="BO124" s="201"/>
      <c r="BP124" s="201"/>
      <c r="BQ124" s="201"/>
      <c r="BR124" s="201"/>
      <c r="BS124" s="201"/>
      <c r="BT124" s="201"/>
      <c r="BU124" s="201"/>
      <c r="BV124" s="201"/>
      <c r="BW124" s="201"/>
      <c r="BX124" s="201"/>
      <c r="BY124" s="234"/>
      <c r="BZ124" s="234"/>
      <c r="CA124" s="201"/>
      <c r="CB124" s="201"/>
      <c r="CC124" s="201"/>
      <c r="CD124" s="234"/>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1"/>
      <c r="FD124" s="201"/>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01"/>
      <c r="GQ124" s="201"/>
      <c r="GR124" s="201"/>
      <c r="GS124" s="201"/>
      <c r="GT124" s="201"/>
      <c r="GU124" s="201"/>
      <c r="GV124" s="201"/>
      <c r="GW124" s="201"/>
      <c r="GX124" s="201"/>
      <c r="GY124" s="201"/>
      <c r="GZ124" s="201"/>
      <c r="HA124" s="201"/>
      <c r="HB124" s="201"/>
      <c r="HC124" s="201"/>
      <c r="HD124" s="201"/>
      <c r="HE124" s="201"/>
      <c r="HF124" s="201"/>
      <c r="HG124" s="201"/>
      <c r="HH124" s="201"/>
      <c r="HI124" s="201"/>
      <c r="HJ124" s="201"/>
      <c r="HK124" s="201"/>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201"/>
      <c r="IQ124" s="201"/>
      <c r="IR124" s="201"/>
      <c r="IS124" s="201"/>
      <c r="IT124" s="201"/>
      <c r="IU124" s="201"/>
      <c r="IV124" s="201"/>
      <c r="IW124" s="201"/>
      <c r="IX124" s="201"/>
      <c r="IY124" s="201"/>
      <c r="IZ124" s="201"/>
      <c r="JA124" s="201"/>
      <c r="JB124" s="201"/>
      <c r="JC124" s="201"/>
      <c r="JD124" s="201"/>
      <c r="JE124" s="201"/>
      <c r="JF124" s="201"/>
      <c r="JG124" s="201"/>
      <c r="JH124" s="201"/>
      <c r="JI124" s="201"/>
      <c r="JJ124" s="201"/>
      <c r="JK124" s="201"/>
      <c r="JL124" s="201"/>
      <c r="JM124" s="201"/>
      <c r="JN124" s="201"/>
      <c r="JO124" s="201"/>
      <c r="JP124" s="201"/>
      <c r="JQ124" s="201"/>
      <c r="JR124" s="201"/>
      <c r="JS124" s="201"/>
      <c r="JT124" s="201"/>
      <c r="JU124" s="201"/>
      <c r="JV124" s="201"/>
      <c r="JW124" s="201"/>
      <c r="JX124" s="201"/>
      <c r="JY124" s="201"/>
      <c r="JZ124" s="201"/>
      <c r="KA124" s="201"/>
      <c r="KB124" s="201"/>
      <c r="KC124" s="201"/>
      <c r="KD124" s="201"/>
      <c r="KE124" s="201"/>
      <c r="KF124" s="201"/>
      <c r="KG124" s="201"/>
      <c r="KH124" s="201"/>
      <c r="KI124" s="201"/>
      <c r="KJ124" s="201"/>
      <c r="KK124" s="201"/>
      <c r="KL124" s="201"/>
      <c r="KM124" s="201"/>
      <c r="KN124" s="201"/>
      <c r="KO124" s="201"/>
      <c r="KP124" s="201"/>
    </row>
    <row r="125" spans="1:302" s="98" customFormat="1" ht="27.75" hidden="1" customHeight="1" thickBot="1">
      <c r="A125" s="201"/>
      <c r="B125" s="459"/>
      <c r="C125" s="542"/>
      <c r="D125" s="543"/>
      <c r="E125" s="544" t="s">
        <v>163</v>
      </c>
      <c r="F125" s="545"/>
      <c r="G125" s="459"/>
      <c r="H125" s="459"/>
      <c r="I125" s="459"/>
      <c r="J125" s="459"/>
      <c r="K125" s="459"/>
      <c r="L125" s="546"/>
      <c r="M125" s="547"/>
      <c r="N125" s="547"/>
      <c r="O125" s="548" t="str">
        <f t="shared" si="50"/>
        <v/>
      </c>
      <c r="P125" s="548" t="str">
        <f t="shared" si="79"/>
        <v/>
      </c>
      <c r="Q125" s="548" t="str">
        <f t="shared" si="51"/>
        <v/>
      </c>
      <c r="R125" s="548" t="str">
        <f t="shared" si="52"/>
        <v/>
      </c>
      <c r="S125" s="548" t="str">
        <f t="shared" si="80"/>
        <v/>
      </c>
      <c r="T125" s="548" t="str">
        <f t="shared" si="81"/>
        <v/>
      </c>
      <c r="U125" s="548" t="str">
        <f t="shared" si="53"/>
        <v/>
      </c>
      <c r="V125" s="548" t="str">
        <f t="shared" si="54"/>
        <v/>
      </c>
      <c r="W125" s="548" t="str">
        <f t="shared" si="82"/>
        <v/>
      </c>
      <c r="X125" s="548" t="str">
        <f t="shared" si="83"/>
        <v/>
      </c>
      <c r="Y125" s="548" t="str">
        <f t="shared" si="55"/>
        <v/>
      </c>
      <c r="Z125" s="548" t="str">
        <f t="shared" si="56"/>
        <v/>
      </c>
      <c r="AA125" s="548" t="str">
        <f t="shared" si="84"/>
        <v/>
      </c>
      <c r="AB125" s="548" t="str">
        <f t="shared" si="85"/>
        <v/>
      </c>
      <c r="AC125" s="548" t="str">
        <f t="shared" si="57"/>
        <v/>
      </c>
      <c r="AD125" s="548" t="str">
        <f t="shared" si="58"/>
        <v/>
      </c>
      <c r="AE125" s="549"/>
      <c r="AF125" s="454"/>
      <c r="AG125" s="550" t="s">
        <v>542</v>
      </c>
      <c r="AH125" s="551" t="str">
        <f t="shared" si="75"/>
        <v/>
      </c>
      <c r="AI125" s="551" t="str">
        <f t="shared" si="76"/>
        <v/>
      </c>
      <c r="AJ125" s="551" t="str">
        <f t="shared" si="77"/>
        <v/>
      </c>
      <c r="AK125" s="554" t="str">
        <f t="shared" si="78"/>
        <v/>
      </c>
      <c r="AL125" s="460"/>
      <c r="AM125" s="441" t="str">
        <f t="shared" si="73"/>
        <v/>
      </c>
      <c r="AN125" s="441" t="str">
        <f t="shared" si="74"/>
        <v/>
      </c>
      <c r="AO125" s="552"/>
      <c r="AP125" s="552"/>
      <c r="AQ125" s="201"/>
      <c r="AR125" s="428"/>
      <c r="AS125" s="805">
        <f t="shared" si="59"/>
        <v>0</v>
      </c>
      <c r="AT125" s="452">
        <f t="shared" si="60"/>
        <v>0</v>
      </c>
      <c r="AU125" s="754" t="s">
        <v>341</v>
      </c>
      <c r="AV125" s="453">
        <f t="shared" si="61"/>
        <v>0</v>
      </c>
      <c r="AW125" s="454"/>
      <c r="AX125" s="455">
        <f t="shared" si="62"/>
        <v>0</v>
      </c>
      <c r="AY125" s="456">
        <f t="shared" si="63"/>
        <v>0</v>
      </c>
      <c r="AZ125" s="457">
        <f t="shared" si="64"/>
        <v>0</v>
      </c>
      <c r="BA125" s="458"/>
      <c r="BB125" s="455">
        <f t="shared" si="72"/>
        <v>0</v>
      </c>
      <c r="BC125" s="459"/>
      <c r="BD125" s="460"/>
      <c r="BE125" s="460"/>
      <c r="BF125" s="460"/>
      <c r="BG125" s="460"/>
      <c r="BH125" s="460"/>
      <c r="BI125" s="428"/>
      <c r="BJ125" s="201"/>
      <c r="BK125" s="201"/>
      <c r="BL125" s="201"/>
      <c r="BM125" s="201"/>
      <c r="BN125" s="201"/>
      <c r="BO125" s="201"/>
      <c r="BP125" s="201"/>
      <c r="BQ125" s="201"/>
      <c r="BR125" s="201"/>
      <c r="BS125" s="201"/>
      <c r="BT125" s="201"/>
      <c r="BU125" s="201"/>
      <c r="BV125" s="201"/>
      <c r="BW125" s="201"/>
      <c r="BX125" s="201"/>
      <c r="BY125" s="234"/>
      <c r="BZ125" s="234"/>
      <c r="CA125" s="201"/>
      <c r="CB125" s="201"/>
      <c r="CC125" s="201"/>
      <c r="CD125" s="234"/>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1"/>
      <c r="FD125" s="201"/>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1"/>
      <c r="GC125" s="201"/>
      <c r="GD125" s="201"/>
      <c r="GE125" s="201"/>
      <c r="GF125" s="201"/>
      <c r="GG125" s="201"/>
      <c r="GH125" s="201"/>
      <c r="GI125" s="201"/>
      <c r="GJ125" s="201"/>
      <c r="GK125" s="201"/>
      <c r="GL125" s="201"/>
      <c r="GM125" s="201"/>
      <c r="GN125" s="201"/>
      <c r="GO125" s="201"/>
      <c r="GP125" s="201"/>
      <c r="GQ125" s="201"/>
      <c r="GR125" s="201"/>
      <c r="GS125" s="201"/>
      <c r="GT125" s="201"/>
      <c r="GU125" s="201"/>
      <c r="GV125" s="201"/>
      <c r="GW125" s="201"/>
      <c r="GX125" s="201"/>
      <c r="GY125" s="201"/>
      <c r="GZ125" s="201"/>
      <c r="HA125" s="201"/>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201"/>
      <c r="IQ125" s="201"/>
      <c r="IR125" s="201"/>
      <c r="IS125" s="201"/>
      <c r="IT125" s="201"/>
      <c r="IU125" s="201"/>
      <c r="IV125" s="201"/>
      <c r="IW125" s="201"/>
      <c r="IX125" s="201"/>
      <c r="IY125" s="201"/>
      <c r="IZ125" s="201"/>
      <c r="JA125" s="201"/>
      <c r="JB125" s="201"/>
      <c r="JC125" s="201"/>
      <c r="JD125" s="201"/>
      <c r="JE125" s="201"/>
      <c r="JF125" s="201"/>
      <c r="JG125" s="201"/>
      <c r="JH125" s="201"/>
      <c r="JI125" s="201"/>
      <c r="JJ125" s="201"/>
      <c r="JK125" s="201"/>
      <c r="JL125" s="201"/>
      <c r="JM125" s="201"/>
      <c r="JN125" s="201"/>
      <c r="JO125" s="201"/>
      <c r="JP125" s="201"/>
      <c r="JQ125" s="201"/>
      <c r="JR125" s="201"/>
      <c r="JS125" s="201"/>
      <c r="JT125" s="201"/>
      <c r="JU125" s="201"/>
      <c r="JV125" s="201"/>
      <c r="JW125" s="201"/>
      <c r="JX125" s="201"/>
      <c r="JY125" s="201"/>
      <c r="JZ125" s="201"/>
      <c r="KA125" s="201"/>
      <c r="KB125" s="201"/>
      <c r="KC125" s="201"/>
      <c r="KD125" s="201"/>
      <c r="KE125" s="201"/>
      <c r="KF125" s="201"/>
      <c r="KG125" s="201"/>
      <c r="KH125" s="201"/>
      <c r="KI125" s="201"/>
      <c r="KJ125" s="201"/>
      <c r="KK125" s="201"/>
      <c r="KL125" s="201"/>
      <c r="KM125" s="201"/>
      <c r="KN125" s="201"/>
      <c r="KO125" s="201"/>
      <c r="KP125" s="201"/>
    </row>
    <row r="126" spans="1:302" s="98" customFormat="1" ht="27.75" hidden="1" customHeight="1" thickBot="1">
      <c r="A126" s="201"/>
      <c r="B126" s="459"/>
      <c r="C126" s="542"/>
      <c r="D126" s="543"/>
      <c r="E126" s="544" t="s">
        <v>163</v>
      </c>
      <c r="F126" s="545"/>
      <c r="G126" s="459"/>
      <c r="H126" s="459"/>
      <c r="I126" s="459"/>
      <c r="J126" s="459"/>
      <c r="K126" s="459"/>
      <c r="L126" s="546"/>
      <c r="M126" s="547"/>
      <c r="N126" s="547"/>
      <c r="O126" s="548" t="str">
        <f t="shared" si="50"/>
        <v/>
      </c>
      <c r="P126" s="548" t="str">
        <f t="shared" si="79"/>
        <v/>
      </c>
      <c r="Q126" s="548" t="str">
        <f t="shared" si="51"/>
        <v/>
      </c>
      <c r="R126" s="548" t="str">
        <f t="shared" si="52"/>
        <v/>
      </c>
      <c r="S126" s="548" t="str">
        <f t="shared" si="80"/>
        <v/>
      </c>
      <c r="T126" s="548" t="str">
        <f t="shared" si="81"/>
        <v/>
      </c>
      <c r="U126" s="548" t="str">
        <f t="shared" si="53"/>
        <v/>
      </c>
      <c r="V126" s="548" t="str">
        <f t="shared" si="54"/>
        <v/>
      </c>
      <c r="W126" s="548" t="str">
        <f t="shared" si="82"/>
        <v/>
      </c>
      <c r="X126" s="548" t="str">
        <f t="shared" si="83"/>
        <v/>
      </c>
      <c r="Y126" s="548" t="str">
        <f t="shared" si="55"/>
        <v/>
      </c>
      <c r="Z126" s="548" t="str">
        <f t="shared" si="56"/>
        <v/>
      </c>
      <c r="AA126" s="548" t="str">
        <f t="shared" si="84"/>
        <v/>
      </c>
      <c r="AB126" s="548" t="str">
        <f t="shared" si="85"/>
        <v/>
      </c>
      <c r="AC126" s="548" t="str">
        <f t="shared" si="57"/>
        <v/>
      </c>
      <c r="AD126" s="548" t="str">
        <f t="shared" si="58"/>
        <v/>
      </c>
      <c r="AE126" s="549"/>
      <c r="AF126" s="454"/>
      <c r="AG126" s="550" t="s">
        <v>542</v>
      </c>
      <c r="AH126" s="551" t="str">
        <f t="shared" si="75"/>
        <v/>
      </c>
      <c r="AI126" s="551" t="str">
        <f t="shared" si="76"/>
        <v/>
      </c>
      <c r="AJ126" s="551" t="str">
        <f t="shared" si="77"/>
        <v/>
      </c>
      <c r="AK126" s="554" t="str">
        <f t="shared" si="78"/>
        <v/>
      </c>
      <c r="AL126" s="460"/>
      <c r="AM126" s="441" t="str">
        <f t="shared" si="73"/>
        <v/>
      </c>
      <c r="AN126" s="441" t="str">
        <f t="shared" si="74"/>
        <v/>
      </c>
      <c r="AO126" s="552"/>
      <c r="AP126" s="552"/>
      <c r="AQ126" s="201"/>
      <c r="AR126" s="428"/>
      <c r="AS126" s="805">
        <f t="shared" si="59"/>
        <v>0</v>
      </c>
      <c r="AT126" s="452">
        <f t="shared" si="60"/>
        <v>0</v>
      </c>
      <c r="AU126" s="754" t="s">
        <v>341</v>
      </c>
      <c r="AV126" s="453">
        <f t="shared" si="61"/>
        <v>0</v>
      </c>
      <c r="AW126" s="454"/>
      <c r="AX126" s="455">
        <f t="shared" si="62"/>
        <v>0</v>
      </c>
      <c r="AY126" s="456">
        <f t="shared" si="63"/>
        <v>0</v>
      </c>
      <c r="AZ126" s="457">
        <f t="shared" si="64"/>
        <v>0</v>
      </c>
      <c r="BA126" s="458"/>
      <c r="BB126" s="455">
        <f t="shared" si="72"/>
        <v>0</v>
      </c>
      <c r="BC126" s="459"/>
      <c r="BD126" s="460"/>
      <c r="BE126" s="460"/>
      <c r="BF126" s="460"/>
      <c r="BG126" s="460"/>
      <c r="BH126" s="460"/>
      <c r="BI126" s="428"/>
      <c r="BJ126" s="201"/>
      <c r="BK126" s="201"/>
      <c r="BL126" s="201"/>
      <c r="BM126" s="201"/>
      <c r="BN126" s="201"/>
      <c r="BO126" s="201"/>
      <c r="BP126" s="201"/>
      <c r="BQ126" s="201"/>
      <c r="BR126" s="201"/>
      <c r="BS126" s="201"/>
      <c r="BT126" s="201"/>
      <c r="BU126" s="201"/>
      <c r="BV126" s="201"/>
      <c r="BW126" s="201"/>
      <c r="BX126" s="201"/>
      <c r="BY126" s="234"/>
      <c r="BZ126" s="234"/>
      <c r="CA126" s="201"/>
      <c r="CB126" s="201"/>
      <c r="CC126" s="201"/>
      <c r="CD126" s="234"/>
      <c r="CE126" s="201"/>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1"/>
      <c r="FD126" s="201"/>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01"/>
      <c r="GQ126" s="201"/>
      <c r="GR126" s="201"/>
      <c r="GS126" s="201"/>
      <c r="GT126" s="201"/>
      <c r="GU126" s="201"/>
      <c r="GV126" s="201"/>
      <c r="GW126" s="201"/>
      <c r="GX126" s="201"/>
      <c r="GY126" s="201"/>
      <c r="GZ126" s="201"/>
      <c r="HA126" s="201"/>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201"/>
      <c r="IQ126" s="201"/>
      <c r="IR126" s="201"/>
      <c r="IS126" s="201"/>
      <c r="IT126" s="201"/>
      <c r="IU126" s="201"/>
      <c r="IV126" s="201"/>
      <c r="IW126" s="201"/>
      <c r="IX126" s="201"/>
      <c r="IY126" s="201"/>
      <c r="IZ126" s="201"/>
      <c r="JA126" s="201"/>
      <c r="JB126" s="201"/>
      <c r="JC126" s="201"/>
      <c r="JD126" s="201"/>
      <c r="JE126" s="201"/>
      <c r="JF126" s="201"/>
      <c r="JG126" s="201"/>
      <c r="JH126" s="201"/>
      <c r="JI126" s="201"/>
      <c r="JJ126" s="201"/>
      <c r="JK126" s="201"/>
      <c r="JL126" s="201"/>
      <c r="JM126" s="201"/>
      <c r="JN126" s="201"/>
      <c r="JO126" s="201"/>
      <c r="JP126" s="201"/>
      <c r="JQ126" s="201"/>
      <c r="JR126" s="201"/>
      <c r="JS126" s="201"/>
      <c r="JT126" s="201"/>
      <c r="JU126" s="201"/>
      <c r="JV126" s="201"/>
      <c r="JW126" s="201"/>
      <c r="JX126" s="201"/>
      <c r="JY126" s="201"/>
      <c r="JZ126" s="201"/>
      <c r="KA126" s="201"/>
      <c r="KB126" s="201"/>
      <c r="KC126" s="201"/>
      <c r="KD126" s="201"/>
      <c r="KE126" s="201"/>
      <c r="KF126" s="201"/>
      <c r="KG126" s="201"/>
      <c r="KH126" s="201"/>
      <c r="KI126" s="201"/>
      <c r="KJ126" s="201"/>
      <c r="KK126" s="201"/>
      <c r="KL126" s="201"/>
      <c r="KM126" s="201"/>
      <c r="KN126" s="201"/>
      <c r="KO126" s="201"/>
      <c r="KP126" s="201"/>
    </row>
    <row r="127" spans="1:302" s="98" customFormat="1" ht="27.75" hidden="1" customHeight="1" thickBot="1">
      <c r="A127" s="201"/>
      <c r="B127" s="459"/>
      <c r="C127" s="542"/>
      <c r="D127" s="543"/>
      <c r="E127" s="544" t="s">
        <v>163</v>
      </c>
      <c r="F127" s="545"/>
      <c r="G127" s="459"/>
      <c r="H127" s="459"/>
      <c r="I127" s="459"/>
      <c r="J127" s="459"/>
      <c r="K127" s="459"/>
      <c r="L127" s="546"/>
      <c r="M127" s="547"/>
      <c r="N127" s="547"/>
      <c r="O127" s="548" t="str">
        <f t="shared" si="50"/>
        <v/>
      </c>
      <c r="P127" s="548" t="str">
        <f t="shared" si="79"/>
        <v/>
      </c>
      <c r="Q127" s="548" t="str">
        <f t="shared" si="51"/>
        <v/>
      </c>
      <c r="R127" s="548" t="str">
        <f t="shared" si="52"/>
        <v/>
      </c>
      <c r="S127" s="548" t="str">
        <f t="shared" si="80"/>
        <v/>
      </c>
      <c r="T127" s="548" t="str">
        <f t="shared" si="81"/>
        <v/>
      </c>
      <c r="U127" s="548" t="str">
        <f t="shared" si="53"/>
        <v/>
      </c>
      <c r="V127" s="548" t="str">
        <f t="shared" si="54"/>
        <v/>
      </c>
      <c r="W127" s="548" t="str">
        <f t="shared" si="82"/>
        <v/>
      </c>
      <c r="X127" s="548" t="str">
        <f t="shared" si="83"/>
        <v/>
      </c>
      <c r="Y127" s="548" t="str">
        <f t="shared" si="55"/>
        <v/>
      </c>
      <c r="Z127" s="548" t="str">
        <f t="shared" si="56"/>
        <v/>
      </c>
      <c r="AA127" s="548" t="str">
        <f t="shared" si="84"/>
        <v/>
      </c>
      <c r="AB127" s="548" t="str">
        <f t="shared" si="85"/>
        <v/>
      </c>
      <c r="AC127" s="548" t="str">
        <f t="shared" si="57"/>
        <v/>
      </c>
      <c r="AD127" s="548" t="str">
        <f t="shared" si="58"/>
        <v/>
      </c>
      <c r="AE127" s="549"/>
      <c r="AF127" s="454"/>
      <c r="AG127" s="550" t="s">
        <v>542</v>
      </c>
      <c r="AH127" s="551" t="str">
        <f t="shared" si="75"/>
        <v/>
      </c>
      <c r="AI127" s="551" t="str">
        <f t="shared" si="76"/>
        <v/>
      </c>
      <c r="AJ127" s="551" t="str">
        <f t="shared" si="77"/>
        <v/>
      </c>
      <c r="AK127" s="554" t="str">
        <f t="shared" si="78"/>
        <v/>
      </c>
      <c r="AL127" s="460"/>
      <c r="AM127" s="441" t="str">
        <f t="shared" si="73"/>
        <v/>
      </c>
      <c r="AN127" s="441" t="str">
        <f t="shared" si="74"/>
        <v/>
      </c>
      <c r="AO127" s="552"/>
      <c r="AP127" s="552"/>
      <c r="AQ127" s="201"/>
      <c r="AR127" s="428"/>
      <c r="AS127" s="805">
        <f t="shared" si="59"/>
        <v>0</v>
      </c>
      <c r="AT127" s="452">
        <f t="shared" si="60"/>
        <v>0</v>
      </c>
      <c r="AU127" s="754" t="s">
        <v>341</v>
      </c>
      <c r="AV127" s="453">
        <f t="shared" si="61"/>
        <v>0</v>
      </c>
      <c r="AW127" s="454"/>
      <c r="AX127" s="455">
        <f t="shared" si="62"/>
        <v>0</v>
      </c>
      <c r="AY127" s="456">
        <f t="shared" si="63"/>
        <v>0</v>
      </c>
      <c r="AZ127" s="457">
        <f t="shared" si="64"/>
        <v>0</v>
      </c>
      <c r="BA127" s="458"/>
      <c r="BB127" s="455">
        <f t="shared" si="72"/>
        <v>0</v>
      </c>
      <c r="BC127" s="459"/>
      <c r="BD127" s="460"/>
      <c r="BE127" s="460"/>
      <c r="BF127" s="460"/>
      <c r="BG127" s="460"/>
      <c r="BH127" s="460"/>
      <c r="BI127" s="428"/>
      <c r="BJ127" s="201"/>
      <c r="BK127" s="201"/>
      <c r="BL127" s="201"/>
      <c r="BM127" s="201"/>
      <c r="BN127" s="201"/>
      <c r="BO127" s="201"/>
      <c r="BP127" s="201"/>
      <c r="BQ127" s="201"/>
      <c r="BR127" s="201"/>
      <c r="BS127" s="201"/>
      <c r="BT127" s="201"/>
      <c r="BU127" s="201"/>
      <c r="BV127" s="201"/>
      <c r="BW127" s="201"/>
      <c r="BX127" s="201"/>
      <c r="BY127" s="234"/>
      <c r="BZ127" s="234"/>
      <c r="CA127" s="201"/>
      <c r="CB127" s="201"/>
      <c r="CC127" s="201"/>
      <c r="CD127" s="234"/>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c r="EX127" s="201"/>
      <c r="EY127" s="201"/>
      <c r="EZ127" s="201"/>
      <c r="FA127" s="201"/>
      <c r="FB127" s="201"/>
      <c r="FC127" s="201"/>
      <c r="FD127" s="201"/>
      <c r="FE127" s="201"/>
      <c r="FF127" s="201"/>
      <c r="FG127" s="201"/>
      <c r="FH127" s="201"/>
      <c r="FI127" s="201"/>
      <c r="FJ127" s="201"/>
      <c r="FK127" s="201"/>
      <c r="FL127" s="201"/>
      <c r="FM127" s="201"/>
      <c r="FN127" s="201"/>
      <c r="FO127" s="201"/>
      <c r="FP127" s="201"/>
      <c r="FQ127" s="201"/>
      <c r="FR127" s="201"/>
      <c r="FS127" s="201"/>
      <c r="FT127" s="201"/>
      <c r="FU127" s="201"/>
      <c r="FV127" s="201"/>
      <c r="FW127" s="201"/>
      <c r="FX127" s="201"/>
      <c r="FY127" s="201"/>
      <c r="FZ127" s="201"/>
      <c r="GA127" s="201"/>
      <c r="GB127" s="201"/>
      <c r="GC127" s="201"/>
      <c r="GD127" s="201"/>
      <c r="GE127" s="201"/>
      <c r="GF127" s="201"/>
      <c r="GG127" s="201"/>
      <c r="GH127" s="201"/>
      <c r="GI127" s="201"/>
      <c r="GJ127" s="201"/>
      <c r="GK127" s="201"/>
      <c r="GL127" s="201"/>
      <c r="GM127" s="201"/>
      <c r="GN127" s="201"/>
      <c r="GO127" s="201"/>
      <c r="GP127" s="201"/>
      <c r="GQ127" s="201"/>
      <c r="GR127" s="201"/>
      <c r="GS127" s="201"/>
      <c r="GT127" s="201"/>
      <c r="GU127" s="201"/>
      <c r="GV127" s="201"/>
      <c r="GW127" s="201"/>
      <c r="GX127" s="201"/>
      <c r="GY127" s="201"/>
      <c r="GZ127" s="201"/>
      <c r="HA127" s="201"/>
      <c r="HB127" s="201"/>
      <c r="HC127" s="201"/>
      <c r="HD127" s="201"/>
      <c r="HE127" s="201"/>
      <c r="HF127" s="201"/>
      <c r="HG127" s="201"/>
      <c r="HH127" s="201"/>
      <c r="HI127" s="201"/>
      <c r="HJ127" s="201"/>
      <c r="HK127" s="201"/>
      <c r="HL127" s="201"/>
      <c r="HM127" s="201"/>
      <c r="HN127" s="201"/>
      <c r="HO127" s="201"/>
      <c r="HP127" s="201"/>
      <c r="HQ127" s="201"/>
      <c r="HR127" s="201"/>
      <c r="HS127" s="201"/>
      <c r="HT127" s="201"/>
      <c r="HU127" s="201"/>
      <c r="HV127" s="201"/>
      <c r="HW127" s="201"/>
      <c r="HX127" s="201"/>
      <c r="HY127" s="201"/>
      <c r="HZ127" s="201"/>
      <c r="IA127" s="201"/>
      <c r="IB127" s="201"/>
      <c r="IC127" s="201"/>
      <c r="ID127" s="201"/>
      <c r="IE127" s="201"/>
      <c r="IF127" s="201"/>
      <c r="IG127" s="201"/>
      <c r="IH127" s="201"/>
      <c r="II127" s="201"/>
      <c r="IJ127" s="201"/>
      <c r="IK127" s="201"/>
      <c r="IL127" s="201"/>
      <c r="IM127" s="201"/>
      <c r="IN127" s="201"/>
      <c r="IO127" s="201"/>
      <c r="IP127" s="201"/>
      <c r="IQ127" s="201"/>
      <c r="IR127" s="201"/>
      <c r="IS127" s="201"/>
      <c r="IT127" s="201"/>
      <c r="IU127" s="201"/>
      <c r="IV127" s="201"/>
      <c r="IW127" s="201"/>
      <c r="IX127" s="201"/>
      <c r="IY127" s="201"/>
      <c r="IZ127" s="201"/>
      <c r="JA127" s="201"/>
      <c r="JB127" s="201"/>
      <c r="JC127" s="201"/>
      <c r="JD127" s="201"/>
      <c r="JE127" s="201"/>
      <c r="JF127" s="201"/>
      <c r="JG127" s="201"/>
      <c r="JH127" s="201"/>
      <c r="JI127" s="201"/>
      <c r="JJ127" s="201"/>
      <c r="JK127" s="201"/>
      <c r="JL127" s="201"/>
      <c r="JM127" s="201"/>
      <c r="JN127" s="201"/>
      <c r="JO127" s="201"/>
      <c r="JP127" s="201"/>
      <c r="JQ127" s="201"/>
      <c r="JR127" s="201"/>
      <c r="JS127" s="201"/>
      <c r="JT127" s="201"/>
      <c r="JU127" s="201"/>
      <c r="JV127" s="201"/>
      <c r="JW127" s="201"/>
      <c r="JX127" s="201"/>
      <c r="JY127" s="201"/>
      <c r="JZ127" s="201"/>
      <c r="KA127" s="201"/>
      <c r="KB127" s="201"/>
      <c r="KC127" s="201"/>
      <c r="KD127" s="201"/>
      <c r="KE127" s="201"/>
      <c r="KF127" s="201"/>
      <c r="KG127" s="201"/>
      <c r="KH127" s="201"/>
      <c r="KI127" s="201"/>
      <c r="KJ127" s="201"/>
      <c r="KK127" s="201"/>
      <c r="KL127" s="201"/>
      <c r="KM127" s="201"/>
      <c r="KN127" s="201"/>
      <c r="KO127" s="201"/>
      <c r="KP127" s="201"/>
    </row>
    <row r="128" spans="1:302" s="98" customFormat="1" ht="27.75" hidden="1" customHeight="1" thickBot="1">
      <c r="A128" s="201"/>
      <c r="B128" s="459"/>
      <c r="C128" s="542"/>
      <c r="D128" s="543"/>
      <c r="E128" s="544" t="s">
        <v>163</v>
      </c>
      <c r="F128" s="545"/>
      <c r="G128" s="459"/>
      <c r="H128" s="459"/>
      <c r="I128" s="459"/>
      <c r="J128" s="459"/>
      <c r="K128" s="459"/>
      <c r="L128" s="546"/>
      <c r="M128" s="547"/>
      <c r="N128" s="547"/>
      <c r="O128" s="548" t="str">
        <f t="shared" si="50"/>
        <v/>
      </c>
      <c r="P128" s="548" t="str">
        <f t="shared" si="79"/>
        <v/>
      </c>
      <c r="Q128" s="548" t="str">
        <f t="shared" si="51"/>
        <v/>
      </c>
      <c r="R128" s="548" t="str">
        <f t="shared" si="52"/>
        <v/>
      </c>
      <c r="S128" s="548" t="str">
        <f t="shared" si="80"/>
        <v/>
      </c>
      <c r="T128" s="548" t="str">
        <f t="shared" si="81"/>
        <v/>
      </c>
      <c r="U128" s="548" t="str">
        <f t="shared" si="53"/>
        <v/>
      </c>
      <c r="V128" s="548" t="str">
        <f t="shared" si="54"/>
        <v/>
      </c>
      <c r="W128" s="548" t="str">
        <f t="shared" si="82"/>
        <v/>
      </c>
      <c r="X128" s="548" t="str">
        <f t="shared" si="83"/>
        <v/>
      </c>
      <c r="Y128" s="548" t="str">
        <f t="shared" si="55"/>
        <v/>
      </c>
      <c r="Z128" s="548" t="str">
        <f t="shared" si="56"/>
        <v/>
      </c>
      <c r="AA128" s="548" t="str">
        <f t="shared" si="84"/>
        <v/>
      </c>
      <c r="AB128" s="548" t="str">
        <f t="shared" si="85"/>
        <v/>
      </c>
      <c r="AC128" s="548" t="str">
        <f t="shared" si="57"/>
        <v/>
      </c>
      <c r="AD128" s="548" t="str">
        <f t="shared" si="58"/>
        <v/>
      </c>
      <c r="AE128" s="549"/>
      <c r="AF128" s="454"/>
      <c r="AG128" s="550" t="s">
        <v>542</v>
      </c>
      <c r="AH128" s="551" t="str">
        <f t="shared" si="75"/>
        <v/>
      </c>
      <c r="AI128" s="551" t="str">
        <f t="shared" si="76"/>
        <v/>
      </c>
      <c r="AJ128" s="551" t="str">
        <f t="shared" si="77"/>
        <v/>
      </c>
      <c r="AK128" s="554" t="str">
        <f t="shared" si="78"/>
        <v/>
      </c>
      <c r="AL128" s="460"/>
      <c r="AM128" s="441" t="str">
        <f t="shared" si="73"/>
        <v/>
      </c>
      <c r="AN128" s="441" t="str">
        <f t="shared" si="74"/>
        <v/>
      </c>
      <c r="AO128" s="552"/>
      <c r="AP128" s="552"/>
      <c r="AQ128" s="201"/>
      <c r="AR128" s="428"/>
      <c r="AS128" s="805">
        <f t="shared" si="59"/>
        <v>0</v>
      </c>
      <c r="AT128" s="452">
        <f t="shared" si="60"/>
        <v>0</v>
      </c>
      <c r="AU128" s="754" t="s">
        <v>341</v>
      </c>
      <c r="AV128" s="453">
        <f t="shared" si="61"/>
        <v>0</v>
      </c>
      <c r="AW128" s="454"/>
      <c r="AX128" s="455">
        <f t="shared" si="62"/>
        <v>0</v>
      </c>
      <c r="AY128" s="456">
        <f t="shared" si="63"/>
        <v>0</v>
      </c>
      <c r="AZ128" s="457">
        <f t="shared" si="64"/>
        <v>0</v>
      </c>
      <c r="BA128" s="458"/>
      <c r="BB128" s="455">
        <f t="shared" si="72"/>
        <v>0</v>
      </c>
      <c r="BC128" s="459"/>
      <c r="BD128" s="460"/>
      <c r="BE128" s="460"/>
      <c r="BF128" s="460"/>
      <c r="BG128" s="460"/>
      <c r="BH128" s="460"/>
      <c r="BI128" s="428"/>
      <c r="BJ128" s="201"/>
      <c r="BK128" s="201"/>
      <c r="BL128" s="201"/>
      <c r="BM128" s="201"/>
      <c r="BN128" s="201"/>
      <c r="BO128" s="201"/>
      <c r="BP128" s="201"/>
      <c r="BQ128" s="201"/>
      <c r="BR128" s="201"/>
      <c r="BS128" s="201"/>
      <c r="BT128" s="201"/>
      <c r="BU128" s="201"/>
      <c r="BV128" s="201"/>
      <c r="BW128" s="201"/>
      <c r="BX128" s="201"/>
      <c r="BY128" s="234"/>
      <c r="BZ128" s="234"/>
      <c r="CA128" s="201"/>
      <c r="CB128" s="201"/>
      <c r="CC128" s="201"/>
      <c r="CD128" s="234"/>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1"/>
      <c r="FD128" s="201"/>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01"/>
      <c r="GQ128" s="201"/>
      <c r="GR128" s="201"/>
      <c r="GS128" s="201"/>
      <c r="GT128" s="201"/>
      <c r="GU128" s="201"/>
      <c r="GV128" s="201"/>
      <c r="GW128" s="201"/>
      <c r="GX128" s="201"/>
      <c r="GY128" s="201"/>
      <c r="GZ128" s="201"/>
      <c r="HA128" s="201"/>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201"/>
      <c r="IQ128" s="201"/>
      <c r="IR128" s="201"/>
      <c r="IS128" s="201"/>
      <c r="IT128" s="201"/>
      <c r="IU128" s="201"/>
      <c r="IV128" s="201"/>
      <c r="IW128" s="201"/>
      <c r="IX128" s="201"/>
      <c r="IY128" s="201"/>
      <c r="IZ128" s="201"/>
      <c r="JA128" s="201"/>
      <c r="JB128" s="201"/>
      <c r="JC128" s="201"/>
      <c r="JD128" s="201"/>
      <c r="JE128" s="201"/>
      <c r="JF128" s="201"/>
      <c r="JG128" s="201"/>
      <c r="JH128" s="201"/>
      <c r="JI128" s="201"/>
      <c r="JJ128" s="201"/>
      <c r="JK128" s="201"/>
      <c r="JL128" s="201"/>
      <c r="JM128" s="201"/>
      <c r="JN128" s="201"/>
      <c r="JO128" s="201"/>
      <c r="JP128" s="201"/>
      <c r="JQ128" s="201"/>
      <c r="JR128" s="201"/>
      <c r="JS128" s="201"/>
      <c r="JT128" s="201"/>
      <c r="JU128" s="201"/>
      <c r="JV128" s="201"/>
      <c r="JW128" s="201"/>
      <c r="JX128" s="201"/>
      <c r="JY128" s="201"/>
      <c r="JZ128" s="201"/>
      <c r="KA128" s="201"/>
      <c r="KB128" s="201"/>
      <c r="KC128" s="201"/>
      <c r="KD128" s="201"/>
      <c r="KE128" s="201"/>
      <c r="KF128" s="201"/>
      <c r="KG128" s="201"/>
      <c r="KH128" s="201"/>
      <c r="KI128" s="201"/>
      <c r="KJ128" s="201"/>
      <c r="KK128" s="201"/>
      <c r="KL128" s="201"/>
      <c r="KM128" s="201"/>
      <c r="KN128" s="201"/>
      <c r="KO128" s="201"/>
      <c r="KP128" s="201"/>
    </row>
    <row r="129" spans="1:302" s="98" customFormat="1" ht="27.75" hidden="1" customHeight="1" thickBot="1">
      <c r="A129" s="201"/>
      <c r="B129" s="459"/>
      <c r="C129" s="542"/>
      <c r="D129" s="543"/>
      <c r="E129" s="544" t="s">
        <v>163</v>
      </c>
      <c r="F129" s="545"/>
      <c r="G129" s="459"/>
      <c r="H129" s="459"/>
      <c r="I129" s="459"/>
      <c r="J129" s="459"/>
      <c r="K129" s="459"/>
      <c r="L129" s="546"/>
      <c r="M129" s="547"/>
      <c r="N129" s="547"/>
      <c r="O129" s="548" t="str">
        <f t="shared" si="50"/>
        <v/>
      </c>
      <c r="P129" s="548" t="str">
        <f t="shared" si="79"/>
        <v/>
      </c>
      <c r="Q129" s="548" t="str">
        <f t="shared" si="51"/>
        <v/>
      </c>
      <c r="R129" s="548" t="str">
        <f t="shared" si="52"/>
        <v/>
      </c>
      <c r="S129" s="548" t="str">
        <f t="shared" si="80"/>
        <v/>
      </c>
      <c r="T129" s="548" t="str">
        <f t="shared" si="81"/>
        <v/>
      </c>
      <c r="U129" s="548" t="str">
        <f t="shared" si="53"/>
        <v/>
      </c>
      <c r="V129" s="548" t="str">
        <f t="shared" si="54"/>
        <v/>
      </c>
      <c r="W129" s="548" t="str">
        <f t="shared" si="82"/>
        <v/>
      </c>
      <c r="X129" s="548" t="str">
        <f t="shared" si="83"/>
        <v/>
      </c>
      <c r="Y129" s="548" t="str">
        <f t="shared" si="55"/>
        <v/>
      </c>
      <c r="Z129" s="548" t="str">
        <f t="shared" si="56"/>
        <v/>
      </c>
      <c r="AA129" s="548" t="str">
        <f t="shared" si="84"/>
        <v/>
      </c>
      <c r="AB129" s="548" t="str">
        <f t="shared" si="85"/>
        <v/>
      </c>
      <c r="AC129" s="548" t="str">
        <f t="shared" si="57"/>
        <v/>
      </c>
      <c r="AD129" s="548" t="str">
        <f t="shared" si="58"/>
        <v/>
      </c>
      <c r="AE129" s="549"/>
      <c r="AF129" s="454"/>
      <c r="AG129" s="550" t="s">
        <v>542</v>
      </c>
      <c r="AH129" s="551" t="str">
        <f t="shared" si="75"/>
        <v/>
      </c>
      <c r="AI129" s="551" t="str">
        <f t="shared" si="76"/>
        <v/>
      </c>
      <c r="AJ129" s="551" t="str">
        <f t="shared" si="77"/>
        <v/>
      </c>
      <c r="AK129" s="554" t="str">
        <f t="shared" si="78"/>
        <v/>
      </c>
      <c r="AL129" s="460"/>
      <c r="AM129" s="441" t="str">
        <f t="shared" si="73"/>
        <v/>
      </c>
      <c r="AN129" s="441" t="str">
        <f t="shared" si="74"/>
        <v/>
      </c>
      <c r="AO129" s="552"/>
      <c r="AP129" s="552"/>
      <c r="AQ129" s="201"/>
      <c r="AR129" s="428"/>
      <c r="AS129" s="805">
        <f t="shared" si="59"/>
        <v>0</v>
      </c>
      <c r="AT129" s="452">
        <f t="shared" si="60"/>
        <v>0</v>
      </c>
      <c r="AU129" s="754" t="s">
        <v>341</v>
      </c>
      <c r="AV129" s="453">
        <f t="shared" si="61"/>
        <v>0</v>
      </c>
      <c r="AW129" s="454"/>
      <c r="AX129" s="455">
        <f t="shared" si="62"/>
        <v>0</v>
      </c>
      <c r="AY129" s="456">
        <f t="shared" si="63"/>
        <v>0</v>
      </c>
      <c r="AZ129" s="457">
        <f t="shared" si="64"/>
        <v>0</v>
      </c>
      <c r="BA129" s="458"/>
      <c r="BB129" s="455">
        <f t="shared" si="72"/>
        <v>0</v>
      </c>
      <c r="BC129" s="459"/>
      <c r="BD129" s="460"/>
      <c r="BE129" s="460"/>
      <c r="BF129" s="460"/>
      <c r="BG129" s="460"/>
      <c r="BH129" s="460"/>
      <c r="BI129" s="428"/>
      <c r="BJ129" s="201"/>
      <c r="BK129" s="201"/>
      <c r="BL129" s="201"/>
      <c r="BM129" s="201"/>
      <c r="BN129" s="201"/>
      <c r="BO129" s="201"/>
      <c r="BP129" s="201"/>
      <c r="BQ129" s="201"/>
      <c r="BR129" s="201"/>
      <c r="BS129" s="201"/>
      <c r="BT129" s="201"/>
      <c r="BU129" s="201"/>
      <c r="BV129" s="201"/>
      <c r="BW129" s="201"/>
      <c r="BX129" s="201"/>
      <c r="BY129" s="234"/>
      <c r="BZ129" s="234"/>
      <c r="CA129" s="201"/>
      <c r="CB129" s="201"/>
      <c r="CC129" s="201"/>
      <c r="CD129" s="234"/>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c r="EX129" s="201"/>
      <c r="EY129" s="201"/>
      <c r="EZ129" s="201"/>
      <c r="FA129" s="201"/>
      <c r="FB129" s="201"/>
      <c r="FC129" s="201"/>
      <c r="FD129" s="201"/>
      <c r="FE129" s="201"/>
      <c r="FF129" s="201"/>
      <c r="FG129" s="201"/>
      <c r="FH129" s="201"/>
      <c r="FI129" s="201"/>
      <c r="FJ129" s="201"/>
      <c r="FK129" s="201"/>
      <c r="FL129" s="201"/>
      <c r="FM129" s="201"/>
      <c r="FN129" s="201"/>
      <c r="FO129" s="201"/>
      <c r="FP129" s="201"/>
      <c r="FQ129" s="201"/>
      <c r="FR129" s="201"/>
      <c r="FS129" s="201"/>
      <c r="FT129" s="201"/>
      <c r="FU129" s="201"/>
      <c r="FV129" s="201"/>
      <c r="FW129" s="201"/>
      <c r="FX129" s="201"/>
      <c r="FY129" s="201"/>
      <c r="FZ129" s="201"/>
      <c r="GA129" s="201"/>
      <c r="GB129" s="201"/>
      <c r="GC129" s="201"/>
      <c r="GD129" s="201"/>
      <c r="GE129" s="201"/>
      <c r="GF129" s="201"/>
      <c r="GG129" s="201"/>
      <c r="GH129" s="201"/>
      <c r="GI129" s="201"/>
      <c r="GJ129" s="201"/>
      <c r="GK129" s="201"/>
      <c r="GL129" s="201"/>
      <c r="GM129" s="201"/>
      <c r="GN129" s="201"/>
      <c r="GO129" s="201"/>
      <c r="GP129" s="201"/>
      <c r="GQ129" s="201"/>
      <c r="GR129" s="201"/>
      <c r="GS129" s="201"/>
      <c r="GT129" s="201"/>
      <c r="GU129" s="201"/>
      <c r="GV129" s="201"/>
      <c r="GW129" s="201"/>
      <c r="GX129" s="201"/>
      <c r="GY129" s="201"/>
      <c r="GZ129" s="201"/>
      <c r="HA129" s="201"/>
      <c r="HB129" s="201"/>
      <c r="HC129" s="201"/>
      <c r="HD129" s="201"/>
      <c r="HE129" s="201"/>
      <c r="HF129" s="201"/>
      <c r="HG129" s="201"/>
      <c r="HH129" s="201"/>
      <c r="HI129" s="201"/>
      <c r="HJ129" s="201"/>
      <c r="HK129" s="201"/>
      <c r="HL129" s="201"/>
      <c r="HM129" s="201"/>
      <c r="HN129" s="201"/>
      <c r="HO129" s="201"/>
      <c r="HP129" s="201"/>
      <c r="HQ129" s="201"/>
      <c r="HR129" s="201"/>
      <c r="HS129" s="201"/>
      <c r="HT129" s="201"/>
      <c r="HU129" s="201"/>
      <c r="HV129" s="201"/>
      <c r="HW129" s="201"/>
      <c r="HX129" s="201"/>
      <c r="HY129" s="201"/>
      <c r="HZ129" s="201"/>
      <c r="IA129" s="201"/>
      <c r="IB129" s="201"/>
      <c r="IC129" s="201"/>
      <c r="ID129" s="201"/>
      <c r="IE129" s="201"/>
      <c r="IF129" s="201"/>
      <c r="IG129" s="201"/>
      <c r="IH129" s="201"/>
      <c r="II129" s="201"/>
      <c r="IJ129" s="201"/>
      <c r="IK129" s="201"/>
      <c r="IL129" s="201"/>
      <c r="IM129" s="201"/>
      <c r="IN129" s="201"/>
      <c r="IO129" s="201"/>
      <c r="IP129" s="201"/>
      <c r="IQ129" s="201"/>
      <c r="IR129" s="201"/>
      <c r="IS129" s="201"/>
      <c r="IT129" s="201"/>
      <c r="IU129" s="201"/>
      <c r="IV129" s="201"/>
      <c r="IW129" s="201"/>
      <c r="IX129" s="201"/>
      <c r="IY129" s="201"/>
      <c r="IZ129" s="201"/>
      <c r="JA129" s="201"/>
      <c r="JB129" s="201"/>
      <c r="JC129" s="201"/>
      <c r="JD129" s="201"/>
      <c r="JE129" s="201"/>
      <c r="JF129" s="201"/>
      <c r="JG129" s="201"/>
      <c r="JH129" s="201"/>
      <c r="JI129" s="201"/>
      <c r="JJ129" s="201"/>
      <c r="JK129" s="201"/>
      <c r="JL129" s="201"/>
      <c r="JM129" s="201"/>
      <c r="JN129" s="201"/>
      <c r="JO129" s="201"/>
      <c r="JP129" s="201"/>
      <c r="JQ129" s="201"/>
      <c r="JR129" s="201"/>
      <c r="JS129" s="201"/>
      <c r="JT129" s="201"/>
      <c r="JU129" s="201"/>
      <c r="JV129" s="201"/>
      <c r="JW129" s="201"/>
      <c r="JX129" s="201"/>
      <c r="JY129" s="201"/>
      <c r="JZ129" s="201"/>
      <c r="KA129" s="201"/>
      <c r="KB129" s="201"/>
      <c r="KC129" s="201"/>
      <c r="KD129" s="201"/>
      <c r="KE129" s="201"/>
      <c r="KF129" s="201"/>
      <c r="KG129" s="201"/>
      <c r="KH129" s="201"/>
      <c r="KI129" s="201"/>
      <c r="KJ129" s="201"/>
      <c r="KK129" s="201"/>
      <c r="KL129" s="201"/>
      <c r="KM129" s="201"/>
      <c r="KN129" s="201"/>
      <c r="KO129" s="201"/>
      <c r="KP129" s="201"/>
    </row>
    <row r="130" spans="1:302" s="98" customFormat="1" ht="27.75" hidden="1" customHeight="1" thickBot="1">
      <c r="A130" s="201"/>
      <c r="B130" s="459"/>
      <c r="C130" s="542"/>
      <c r="D130" s="543"/>
      <c r="E130" s="544" t="s">
        <v>163</v>
      </c>
      <c r="F130" s="545"/>
      <c r="G130" s="459"/>
      <c r="H130" s="459"/>
      <c r="I130" s="459"/>
      <c r="J130" s="459"/>
      <c r="K130" s="459"/>
      <c r="L130" s="546"/>
      <c r="M130" s="547"/>
      <c r="N130" s="547"/>
      <c r="O130" s="548" t="str">
        <f t="shared" si="50"/>
        <v/>
      </c>
      <c r="P130" s="548" t="str">
        <f t="shared" si="79"/>
        <v/>
      </c>
      <c r="Q130" s="548" t="str">
        <f t="shared" si="51"/>
        <v/>
      </c>
      <c r="R130" s="548" t="str">
        <f t="shared" si="52"/>
        <v/>
      </c>
      <c r="S130" s="548" t="str">
        <f t="shared" si="80"/>
        <v/>
      </c>
      <c r="T130" s="548" t="str">
        <f t="shared" si="81"/>
        <v/>
      </c>
      <c r="U130" s="548" t="str">
        <f t="shared" si="53"/>
        <v/>
      </c>
      <c r="V130" s="548" t="str">
        <f t="shared" si="54"/>
        <v/>
      </c>
      <c r="W130" s="548" t="str">
        <f t="shared" si="82"/>
        <v/>
      </c>
      <c r="X130" s="548" t="str">
        <f t="shared" si="83"/>
        <v/>
      </c>
      <c r="Y130" s="548" t="str">
        <f t="shared" si="55"/>
        <v/>
      </c>
      <c r="Z130" s="548" t="str">
        <f t="shared" si="56"/>
        <v/>
      </c>
      <c r="AA130" s="548" t="str">
        <f t="shared" si="84"/>
        <v/>
      </c>
      <c r="AB130" s="548" t="str">
        <f t="shared" si="85"/>
        <v/>
      </c>
      <c r="AC130" s="548" t="str">
        <f t="shared" si="57"/>
        <v/>
      </c>
      <c r="AD130" s="548" t="str">
        <f t="shared" si="58"/>
        <v/>
      </c>
      <c r="AE130" s="549"/>
      <c r="AF130" s="454"/>
      <c r="AG130" s="550" t="s">
        <v>542</v>
      </c>
      <c r="AH130" s="551" t="str">
        <f t="shared" si="75"/>
        <v/>
      </c>
      <c r="AI130" s="551" t="str">
        <f t="shared" si="76"/>
        <v/>
      </c>
      <c r="AJ130" s="551" t="str">
        <f t="shared" si="77"/>
        <v/>
      </c>
      <c r="AK130" s="554" t="str">
        <f t="shared" si="78"/>
        <v/>
      </c>
      <c r="AL130" s="460"/>
      <c r="AM130" s="441" t="str">
        <f t="shared" si="73"/>
        <v/>
      </c>
      <c r="AN130" s="441" t="str">
        <f t="shared" si="74"/>
        <v/>
      </c>
      <c r="AO130" s="552"/>
      <c r="AP130" s="552"/>
      <c r="AQ130" s="201"/>
      <c r="AR130" s="428"/>
      <c r="AS130" s="805">
        <f t="shared" si="59"/>
        <v>0</v>
      </c>
      <c r="AT130" s="452">
        <f t="shared" si="60"/>
        <v>0</v>
      </c>
      <c r="AU130" s="754" t="s">
        <v>341</v>
      </c>
      <c r="AV130" s="453">
        <f t="shared" si="61"/>
        <v>0</v>
      </c>
      <c r="AW130" s="454"/>
      <c r="AX130" s="455">
        <f t="shared" si="62"/>
        <v>0</v>
      </c>
      <c r="AY130" s="456">
        <f t="shared" si="63"/>
        <v>0</v>
      </c>
      <c r="AZ130" s="457">
        <f t="shared" si="64"/>
        <v>0</v>
      </c>
      <c r="BA130" s="458"/>
      <c r="BB130" s="455">
        <f t="shared" si="72"/>
        <v>0</v>
      </c>
      <c r="BC130" s="459"/>
      <c r="BD130" s="460"/>
      <c r="BE130" s="460"/>
      <c r="BF130" s="460"/>
      <c r="BG130" s="460"/>
      <c r="BH130" s="460"/>
      <c r="BI130" s="428"/>
      <c r="BJ130" s="201"/>
      <c r="BK130" s="201"/>
      <c r="BL130" s="201"/>
      <c r="BM130" s="201"/>
      <c r="BN130" s="201"/>
      <c r="BO130" s="201"/>
      <c r="BP130" s="201"/>
      <c r="BQ130" s="201"/>
      <c r="BR130" s="201"/>
      <c r="BS130" s="201"/>
      <c r="BT130" s="201"/>
      <c r="BU130" s="201"/>
      <c r="BV130" s="201"/>
      <c r="BW130" s="201"/>
      <c r="BX130" s="201"/>
      <c r="BY130" s="234"/>
      <c r="BZ130" s="234"/>
      <c r="CA130" s="201"/>
      <c r="CB130" s="201"/>
      <c r="CC130" s="201"/>
      <c r="CD130" s="234"/>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c r="EX130" s="201"/>
      <c r="EY130" s="201"/>
      <c r="EZ130" s="201"/>
      <c r="FA130" s="201"/>
      <c r="FB130" s="201"/>
      <c r="FC130" s="201"/>
      <c r="FD130" s="201"/>
      <c r="FE130" s="201"/>
      <c r="FF130" s="201"/>
      <c r="FG130" s="201"/>
      <c r="FH130" s="201"/>
      <c r="FI130" s="201"/>
      <c r="FJ130" s="201"/>
      <c r="FK130" s="201"/>
      <c r="FL130" s="201"/>
      <c r="FM130" s="201"/>
      <c r="FN130" s="201"/>
      <c r="FO130" s="201"/>
      <c r="FP130" s="201"/>
      <c r="FQ130" s="201"/>
      <c r="FR130" s="201"/>
      <c r="FS130" s="201"/>
      <c r="FT130" s="201"/>
      <c r="FU130" s="201"/>
      <c r="FV130" s="201"/>
      <c r="FW130" s="201"/>
      <c r="FX130" s="201"/>
      <c r="FY130" s="201"/>
      <c r="FZ130" s="201"/>
      <c r="GA130" s="201"/>
      <c r="GB130" s="201"/>
      <c r="GC130" s="201"/>
      <c r="GD130" s="201"/>
      <c r="GE130" s="201"/>
      <c r="GF130" s="201"/>
      <c r="GG130" s="201"/>
      <c r="GH130" s="201"/>
      <c r="GI130" s="201"/>
      <c r="GJ130" s="201"/>
      <c r="GK130" s="201"/>
      <c r="GL130" s="201"/>
      <c r="GM130" s="201"/>
      <c r="GN130" s="201"/>
      <c r="GO130" s="201"/>
      <c r="GP130" s="201"/>
      <c r="GQ130" s="201"/>
      <c r="GR130" s="201"/>
      <c r="GS130" s="201"/>
      <c r="GT130" s="201"/>
      <c r="GU130" s="201"/>
      <c r="GV130" s="201"/>
      <c r="GW130" s="201"/>
      <c r="GX130" s="201"/>
      <c r="GY130" s="201"/>
      <c r="GZ130" s="201"/>
      <c r="HA130" s="201"/>
      <c r="HB130" s="201"/>
      <c r="HC130" s="201"/>
      <c r="HD130" s="201"/>
      <c r="HE130" s="201"/>
      <c r="HF130" s="201"/>
      <c r="HG130" s="201"/>
      <c r="HH130" s="201"/>
      <c r="HI130" s="201"/>
      <c r="HJ130" s="201"/>
      <c r="HK130" s="201"/>
      <c r="HL130" s="201"/>
      <c r="HM130" s="201"/>
      <c r="HN130" s="201"/>
      <c r="HO130" s="201"/>
      <c r="HP130" s="201"/>
      <c r="HQ130" s="201"/>
      <c r="HR130" s="201"/>
      <c r="HS130" s="201"/>
      <c r="HT130" s="201"/>
      <c r="HU130" s="201"/>
      <c r="HV130" s="201"/>
      <c r="HW130" s="201"/>
      <c r="HX130" s="201"/>
      <c r="HY130" s="201"/>
      <c r="HZ130" s="201"/>
      <c r="IA130" s="201"/>
      <c r="IB130" s="201"/>
      <c r="IC130" s="201"/>
      <c r="ID130" s="201"/>
      <c r="IE130" s="201"/>
      <c r="IF130" s="201"/>
      <c r="IG130" s="201"/>
      <c r="IH130" s="201"/>
      <c r="II130" s="201"/>
      <c r="IJ130" s="201"/>
      <c r="IK130" s="201"/>
      <c r="IL130" s="201"/>
      <c r="IM130" s="201"/>
      <c r="IN130" s="201"/>
      <c r="IO130" s="201"/>
      <c r="IP130" s="201"/>
      <c r="IQ130" s="201"/>
      <c r="IR130" s="201"/>
      <c r="IS130" s="201"/>
      <c r="IT130" s="201"/>
      <c r="IU130" s="201"/>
      <c r="IV130" s="201"/>
      <c r="IW130" s="201"/>
      <c r="IX130" s="201"/>
      <c r="IY130" s="201"/>
      <c r="IZ130" s="201"/>
      <c r="JA130" s="201"/>
      <c r="JB130" s="201"/>
      <c r="JC130" s="201"/>
      <c r="JD130" s="201"/>
      <c r="JE130" s="201"/>
      <c r="JF130" s="201"/>
      <c r="JG130" s="201"/>
      <c r="JH130" s="201"/>
      <c r="JI130" s="201"/>
      <c r="JJ130" s="201"/>
      <c r="JK130" s="201"/>
      <c r="JL130" s="201"/>
      <c r="JM130" s="201"/>
      <c r="JN130" s="201"/>
      <c r="JO130" s="201"/>
      <c r="JP130" s="201"/>
      <c r="JQ130" s="201"/>
      <c r="JR130" s="201"/>
      <c r="JS130" s="201"/>
      <c r="JT130" s="201"/>
      <c r="JU130" s="201"/>
      <c r="JV130" s="201"/>
      <c r="JW130" s="201"/>
      <c r="JX130" s="201"/>
      <c r="JY130" s="201"/>
      <c r="JZ130" s="201"/>
      <c r="KA130" s="201"/>
      <c r="KB130" s="201"/>
      <c r="KC130" s="201"/>
      <c r="KD130" s="201"/>
      <c r="KE130" s="201"/>
      <c r="KF130" s="201"/>
      <c r="KG130" s="201"/>
      <c r="KH130" s="201"/>
      <c r="KI130" s="201"/>
      <c r="KJ130" s="201"/>
      <c r="KK130" s="201"/>
      <c r="KL130" s="201"/>
      <c r="KM130" s="201"/>
      <c r="KN130" s="201"/>
      <c r="KO130" s="201"/>
      <c r="KP130" s="201"/>
    </row>
    <row r="131" spans="1:302" s="98" customFormat="1" ht="27.75" hidden="1" customHeight="1" thickBot="1">
      <c r="A131" s="201"/>
      <c r="B131" s="459"/>
      <c r="C131" s="542"/>
      <c r="D131" s="543"/>
      <c r="E131" s="544" t="s">
        <v>163</v>
      </c>
      <c r="F131" s="545"/>
      <c r="G131" s="459"/>
      <c r="H131" s="459"/>
      <c r="I131" s="459"/>
      <c r="J131" s="459"/>
      <c r="K131" s="459"/>
      <c r="L131" s="546"/>
      <c r="M131" s="547"/>
      <c r="N131" s="547"/>
      <c r="O131" s="548" t="str">
        <f t="shared" si="50"/>
        <v/>
      </c>
      <c r="P131" s="548" t="str">
        <f t="shared" si="79"/>
        <v/>
      </c>
      <c r="Q131" s="548" t="str">
        <f t="shared" si="51"/>
        <v/>
      </c>
      <c r="R131" s="548" t="str">
        <f t="shared" si="52"/>
        <v/>
      </c>
      <c r="S131" s="548" t="str">
        <f t="shared" si="80"/>
        <v/>
      </c>
      <c r="T131" s="548" t="str">
        <f t="shared" si="81"/>
        <v/>
      </c>
      <c r="U131" s="548" t="str">
        <f t="shared" si="53"/>
        <v/>
      </c>
      <c r="V131" s="548" t="str">
        <f t="shared" si="54"/>
        <v/>
      </c>
      <c r="W131" s="548" t="str">
        <f t="shared" si="82"/>
        <v/>
      </c>
      <c r="X131" s="548" t="str">
        <f t="shared" si="83"/>
        <v/>
      </c>
      <c r="Y131" s="548" t="str">
        <f t="shared" si="55"/>
        <v/>
      </c>
      <c r="Z131" s="548" t="str">
        <f t="shared" si="56"/>
        <v/>
      </c>
      <c r="AA131" s="548" t="str">
        <f t="shared" si="84"/>
        <v/>
      </c>
      <c r="AB131" s="548" t="str">
        <f t="shared" si="85"/>
        <v/>
      </c>
      <c r="AC131" s="548" t="str">
        <f t="shared" si="57"/>
        <v/>
      </c>
      <c r="AD131" s="548" t="str">
        <f t="shared" si="58"/>
        <v/>
      </c>
      <c r="AE131" s="549"/>
      <c r="AF131" s="454"/>
      <c r="AG131" s="550" t="s">
        <v>542</v>
      </c>
      <c r="AH131" s="551" t="str">
        <f t="shared" si="75"/>
        <v/>
      </c>
      <c r="AI131" s="551" t="str">
        <f t="shared" si="76"/>
        <v/>
      </c>
      <c r="AJ131" s="551" t="str">
        <f t="shared" si="77"/>
        <v/>
      </c>
      <c r="AK131" s="554" t="str">
        <f t="shared" si="78"/>
        <v/>
      </c>
      <c r="AL131" s="460"/>
      <c r="AM131" s="441" t="str">
        <f t="shared" si="73"/>
        <v/>
      </c>
      <c r="AN131" s="441" t="str">
        <f t="shared" si="74"/>
        <v/>
      </c>
      <c r="AO131" s="552"/>
      <c r="AP131" s="552"/>
      <c r="AQ131" s="201"/>
      <c r="AR131" s="428"/>
      <c r="AS131" s="805">
        <f t="shared" si="59"/>
        <v>0</v>
      </c>
      <c r="AT131" s="452">
        <f t="shared" si="60"/>
        <v>0</v>
      </c>
      <c r="AU131" s="754" t="s">
        <v>341</v>
      </c>
      <c r="AV131" s="453">
        <f t="shared" si="61"/>
        <v>0</v>
      </c>
      <c r="AW131" s="454"/>
      <c r="AX131" s="455">
        <f t="shared" si="62"/>
        <v>0</v>
      </c>
      <c r="AY131" s="456">
        <f t="shared" si="63"/>
        <v>0</v>
      </c>
      <c r="AZ131" s="457">
        <f t="shared" si="64"/>
        <v>0</v>
      </c>
      <c r="BA131" s="458"/>
      <c r="BB131" s="455">
        <f t="shared" si="72"/>
        <v>0</v>
      </c>
      <c r="BC131" s="459"/>
      <c r="BD131" s="460"/>
      <c r="BE131" s="460"/>
      <c r="BF131" s="460"/>
      <c r="BG131" s="460"/>
      <c r="BH131" s="460"/>
      <c r="BI131" s="428"/>
      <c r="BJ131" s="201"/>
      <c r="BK131" s="201"/>
      <c r="BL131" s="201"/>
      <c r="BM131" s="201"/>
      <c r="BN131" s="201"/>
      <c r="BO131" s="201"/>
      <c r="BP131" s="201"/>
      <c r="BQ131" s="201"/>
      <c r="BR131" s="201"/>
      <c r="BS131" s="201"/>
      <c r="BT131" s="201"/>
      <c r="BU131" s="201"/>
      <c r="BV131" s="201"/>
      <c r="BW131" s="201"/>
      <c r="BX131" s="201"/>
      <c r="BY131" s="234"/>
      <c r="BZ131" s="234"/>
      <c r="CA131" s="201"/>
      <c r="CB131" s="201"/>
      <c r="CC131" s="201"/>
      <c r="CD131" s="234"/>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c r="EX131" s="201"/>
      <c r="EY131" s="201"/>
      <c r="EZ131" s="201"/>
      <c r="FA131" s="201"/>
      <c r="FB131" s="201"/>
      <c r="FC131" s="201"/>
      <c r="FD131" s="201"/>
      <c r="FE131" s="201"/>
      <c r="FF131" s="201"/>
      <c r="FG131" s="201"/>
      <c r="FH131" s="201"/>
      <c r="FI131" s="201"/>
      <c r="FJ131" s="201"/>
      <c r="FK131" s="201"/>
      <c r="FL131" s="201"/>
      <c r="FM131" s="201"/>
      <c r="FN131" s="201"/>
      <c r="FO131" s="201"/>
      <c r="FP131" s="201"/>
      <c r="FQ131" s="201"/>
      <c r="FR131" s="201"/>
      <c r="FS131" s="201"/>
      <c r="FT131" s="201"/>
      <c r="FU131" s="201"/>
      <c r="FV131" s="201"/>
      <c r="FW131" s="201"/>
      <c r="FX131" s="201"/>
      <c r="FY131" s="201"/>
      <c r="FZ131" s="201"/>
      <c r="GA131" s="201"/>
      <c r="GB131" s="201"/>
      <c r="GC131" s="201"/>
      <c r="GD131" s="201"/>
      <c r="GE131" s="201"/>
      <c r="GF131" s="201"/>
      <c r="GG131" s="201"/>
      <c r="GH131" s="201"/>
      <c r="GI131" s="201"/>
      <c r="GJ131" s="201"/>
      <c r="GK131" s="201"/>
      <c r="GL131" s="201"/>
      <c r="GM131" s="201"/>
      <c r="GN131" s="201"/>
      <c r="GO131" s="201"/>
      <c r="GP131" s="201"/>
      <c r="GQ131" s="201"/>
      <c r="GR131" s="201"/>
      <c r="GS131" s="201"/>
      <c r="GT131" s="201"/>
      <c r="GU131" s="201"/>
      <c r="GV131" s="201"/>
      <c r="GW131" s="201"/>
      <c r="GX131" s="201"/>
      <c r="GY131" s="201"/>
      <c r="GZ131" s="201"/>
      <c r="HA131" s="201"/>
      <c r="HB131" s="201"/>
      <c r="HC131" s="201"/>
      <c r="HD131" s="201"/>
      <c r="HE131" s="201"/>
      <c r="HF131" s="201"/>
      <c r="HG131" s="201"/>
      <c r="HH131" s="201"/>
      <c r="HI131" s="201"/>
      <c r="HJ131" s="201"/>
      <c r="HK131" s="201"/>
      <c r="HL131" s="201"/>
      <c r="HM131" s="201"/>
      <c r="HN131" s="201"/>
      <c r="HO131" s="201"/>
      <c r="HP131" s="201"/>
      <c r="HQ131" s="201"/>
      <c r="HR131" s="201"/>
      <c r="HS131" s="201"/>
      <c r="HT131" s="201"/>
      <c r="HU131" s="201"/>
      <c r="HV131" s="201"/>
      <c r="HW131" s="201"/>
      <c r="HX131" s="201"/>
      <c r="HY131" s="201"/>
      <c r="HZ131" s="201"/>
      <c r="IA131" s="201"/>
      <c r="IB131" s="201"/>
      <c r="IC131" s="201"/>
      <c r="ID131" s="201"/>
      <c r="IE131" s="201"/>
      <c r="IF131" s="201"/>
      <c r="IG131" s="201"/>
      <c r="IH131" s="201"/>
      <c r="II131" s="201"/>
      <c r="IJ131" s="201"/>
      <c r="IK131" s="201"/>
      <c r="IL131" s="201"/>
      <c r="IM131" s="201"/>
      <c r="IN131" s="201"/>
      <c r="IO131" s="201"/>
      <c r="IP131" s="201"/>
      <c r="IQ131" s="201"/>
      <c r="IR131" s="201"/>
      <c r="IS131" s="201"/>
      <c r="IT131" s="201"/>
      <c r="IU131" s="201"/>
      <c r="IV131" s="201"/>
      <c r="IW131" s="201"/>
      <c r="IX131" s="201"/>
      <c r="IY131" s="201"/>
      <c r="IZ131" s="201"/>
      <c r="JA131" s="201"/>
      <c r="JB131" s="201"/>
      <c r="JC131" s="201"/>
      <c r="JD131" s="201"/>
      <c r="JE131" s="201"/>
      <c r="JF131" s="201"/>
      <c r="JG131" s="201"/>
      <c r="JH131" s="201"/>
      <c r="JI131" s="201"/>
      <c r="JJ131" s="201"/>
      <c r="JK131" s="201"/>
      <c r="JL131" s="201"/>
      <c r="JM131" s="201"/>
      <c r="JN131" s="201"/>
      <c r="JO131" s="201"/>
      <c r="JP131" s="201"/>
      <c r="JQ131" s="201"/>
      <c r="JR131" s="201"/>
      <c r="JS131" s="201"/>
      <c r="JT131" s="201"/>
      <c r="JU131" s="201"/>
      <c r="JV131" s="201"/>
      <c r="JW131" s="201"/>
      <c r="JX131" s="201"/>
      <c r="JY131" s="201"/>
      <c r="JZ131" s="201"/>
      <c r="KA131" s="201"/>
      <c r="KB131" s="201"/>
      <c r="KC131" s="201"/>
      <c r="KD131" s="201"/>
      <c r="KE131" s="201"/>
      <c r="KF131" s="201"/>
      <c r="KG131" s="201"/>
      <c r="KH131" s="201"/>
      <c r="KI131" s="201"/>
      <c r="KJ131" s="201"/>
      <c r="KK131" s="201"/>
      <c r="KL131" s="201"/>
      <c r="KM131" s="201"/>
      <c r="KN131" s="201"/>
      <c r="KO131" s="201"/>
      <c r="KP131" s="201"/>
    </row>
    <row r="132" spans="1:302" s="98" customFormat="1" ht="27.75" hidden="1" customHeight="1" thickBot="1">
      <c r="A132" s="201"/>
      <c r="B132" s="459"/>
      <c r="C132" s="542"/>
      <c r="D132" s="543"/>
      <c r="E132" s="544" t="s">
        <v>163</v>
      </c>
      <c r="F132" s="545"/>
      <c r="G132" s="459"/>
      <c r="H132" s="459"/>
      <c r="I132" s="459"/>
      <c r="J132" s="459"/>
      <c r="K132" s="459"/>
      <c r="L132" s="546"/>
      <c r="M132" s="547"/>
      <c r="N132" s="547"/>
      <c r="O132" s="548" t="str">
        <f t="shared" si="50"/>
        <v/>
      </c>
      <c r="P132" s="548" t="str">
        <f t="shared" si="79"/>
        <v/>
      </c>
      <c r="Q132" s="548" t="str">
        <f t="shared" si="51"/>
        <v/>
      </c>
      <c r="R132" s="548" t="str">
        <f t="shared" si="52"/>
        <v/>
      </c>
      <c r="S132" s="548" t="str">
        <f t="shared" si="80"/>
        <v/>
      </c>
      <c r="T132" s="548" t="str">
        <f t="shared" si="81"/>
        <v/>
      </c>
      <c r="U132" s="548" t="str">
        <f t="shared" si="53"/>
        <v/>
      </c>
      <c r="V132" s="548" t="str">
        <f t="shared" si="54"/>
        <v/>
      </c>
      <c r="W132" s="548" t="str">
        <f t="shared" si="82"/>
        <v/>
      </c>
      <c r="X132" s="548" t="str">
        <f t="shared" si="83"/>
        <v/>
      </c>
      <c r="Y132" s="548" t="str">
        <f t="shared" si="55"/>
        <v/>
      </c>
      <c r="Z132" s="548" t="str">
        <f t="shared" si="56"/>
        <v/>
      </c>
      <c r="AA132" s="548" t="str">
        <f t="shared" si="84"/>
        <v/>
      </c>
      <c r="AB132" s="548" t="str">
        <f t="shared" si="85"/>
        <v/>
      </c>
      <c r="AC132" s="548" t="str">
        <f t="shared" si="57"/>
        <v/>
      </c>
      <c r="AD132" s="548" t="str">
        <f t="shared" si="58"/>
        <v/>
      </c>
      <c r="AE132" s="549"/>
      <c r="AF132" s="454"/>
      <c r="AG132" s="550" t="s">
        <v>542</v>
      </c>
      <c r="AH132" s="551" t="str">
        <f t="shared" si="75"/>
        <v/>
      </c>
      <c r="AI132" s="551" t="str">
        <f t="shared" si="76"/>
        <v/>
      </c>
      <c r="AJ132" s="551" t="str">
        <f t="shared" si="77"/>
        <v/>
      </c>
      <c r="AK132" s="554" t="str">
        <f t="shared" si="78"/>
        <v/>
      </c>
      <c r="AL132" s="460"/>
      <c r="AM132" s="441" t="str">
        <f t="shared" si="73"/>
        <v/>
      </c>
      <c r="AN132" s="441" t="str">
        <f t="shared" si="74"/>
        <v/>
      </c>
      <c r="AO132" s="552"/>
      <c r="AP132" s="552"/>
      <c r="AQ132" s="201"/>
      <c r="AR132" s="428"/>
      <c r="AS132" s="805">
        <f t="shared" si="59"/>
        <v>0</v>
      </c>
      <c r="AT132" s="452">
        <f t="shared" si="60"/>
        <v>0</v>
      </c>
      <c r="AU132" s="754" t="s">
        <v>341</v>
      </c>
      <c r="AV132" s="453">
        <f t="shared" si="61"/>
        <v>0</v>
      </c>
      <c r="AW132" s="454"/>
      <c r="AX132" s="455">
        <f t="shared" si="62"/>
        <v>0</v>
      </c>
      <c r="AY132" s="456">
        <f t="shared" si="63"/>
        <v>0</v>
      </c>
      <c r="AZ132" s="457">
        <f t="shared" si="64"/>
        <v>0</v>
      </c>
      <c r="BA132" s="458"/>
      <c r="BB132" s="455">
        <f t="shared" si="72"/>
        <v>0</v>
      </c>
      <c r="BC132" s="459"/>
      <c r="BD132" s="460"/>
      <c r="BE132" s="460"/>
      <c r="BF132" s="460"/>
      <c r="BG132" s="460"/>
      <c r="BH132" s="460"/>
      <c r="BI132" s="428"/>
      <c r="BJ132" s="201"/>
      <c r="BK132" s="201"/>
      <c r="BL132" s="201"/>
      <c r="BM132" s="201"/>
      <c r="BN132" s="201"/>
      <c r="BO132" s="201"/>
      <c r="BP132" s="201"/>
      <c r="BQ132" s="201"/>
      <c r="BR132" s="201"/>
      <c r="BS132" s="201"/>
      <c r="BT132" s="201"/>
      <c r="BU132" s="201"/>
      <c r="BV132" s="201"/>
      <c r="BW132" s="201"/>
      <c r="BX132" s="201"/>
      <c r="BY132" s="234"/>
      <c r="BZ132" s="234"/>
      <c r="CA132" s="201"/>
      <c r="CB132" s="201"/>
      <c r="CC132" s="201"/>
      <c r="CD132" s="234"/>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c r="EX132" s="201"/>
      <c r="EY132" s="201"/>
      <c r="EZ132" s="201"/>
      <c r="FA132" s="201"/>
      <c r="FB132" s="201"/>
      <c r="FC132" s="201"/>
      <c r="FD132" s="201"/>
      <c r="FE132" s="201"/>
      <c r="FF132" s="201"/>
      <c r="FG132" s="201"/>
      <c r="FH132" s="201"/>
      <c r="FI132" s="201"/>
      <c r="FJ132" s="201"/>
      <c r="FK132" s="201"/>
      <c r="FL132" s="201"/>
      <c r="FM132" s="201"/>
      <c r="FN132" s="201"/>
      <c r="FO132" s="201"/>
      <c r="FP132" s="201"/>
      <c r="FQ132" s="201"/>
      <c r="FR132" s="201"/>
      <c r="FS132" s="201"/>
      <c r="FT132" s="201"/>
      <c r="FU132" s="201"/>
      <c r="FV132" s="201"/>
      <c r="FW132" s="201"/>
      <c r="FX132" s="201"/>
      <c r="FY132" s="201"/>
      <c r="FZ132" s="201"/>
      <c r="GA132" s="201"/>
      <c r="GB132" s="201"/>
      <c r="GC132" s="201"/>
      <c r="GD132" s="201"/>
      <c r="GE132" s="201"/>
      <c r="GF132" s="201"/>
      <c r="GG132" s="201"/>
      <c r="GH132" s="201"/>
      <c r="GI132" s="201"/>
      <c r="GJ132" s="201"/>
      <c r="GK132" s="201"/>
      <c r="GL132" s="201"/>
      <c r="GM132" s="201"/>
      <c r="GN132" s="201"/>
      <c r="GO132" s="201"/>
      <c r="GP132" s="201"/>
      <c r="GQ132" s="201"/>
      <c r="GR132" s="201"/>
      <c r="GS132" s="201"/>
      <c r="GT132" s="201"/>
      <c r="GU132" s="201"/>
      <c r="GV132" s="201"/>
      <c r="GW132" s="201"/>
      <c r="GX132" s="201"/>
      <c r="GY132" s="201"/>
      <c r="GZ132" s="201"/>
      <c r="HA132" s="201"/>
      <c r="HB132" s="201"/>
      <c r="HC132" s="201"/>
      <c r="HD132" s="201"/>
      <c r="HE132" s="201"/>
      <c r="HF132" s="201"/>
      <c r="HG132" s="201"/>
      <c r="HH132" s="201"/>
      <c r="HI132" s="201"/>
      <c r="HJ132" s="201"/>
      <c r="HK132" s="201"/>
      <c r="HL132" s="201"/>
      <c r="HM132" s="201"/>
      <c r="HN132" s="201"/>
      <c r="HO132" s="201"/>
      <c r="HP132" s="201"/>
      <c r="HQ132" s="201"/>
      <c r="HR132" s="201"/>
      <c r="HS132" s="201"/>
      <c r="HT132" s="201"/>
      <c r="HU132" s="201"/>
      <c r="HV132" s="201"/>
      <c r="HW132" s="201"/>
      <c r="HX132" s="201"/>
      <c r="HY132" s="201"/>
      <c r="HZ132" s="201"/>
      <c r="IA132" s="201"/>
      <c r="IB132" s="201"/>
      <c r="IC132" s="201"/>
      <c r="ID132" s="201"/>
      <c r="IE132" s="201"/>
      <c r="IF132" s="201"/>
      <c r="IG132" s="201"/>
      <c r="IH132" s="201"/>
      <c r="II132" s="201"/>
      <c r="IJ132" s="201"/>
      <c r="IK132" s="201"/>
      <c r="IL132" s="201"/>
      <c r="IM132" s="201"/>
      <c r="IN132" s="201"/>
      <c r="IO132" s="201"/>
      <c r="IP132" s="201"/>
      <c r="IQ132" s="201"/>
      <c r="IR132" s="201"/>
      <c r="IS132" s="201"/>
      <c r="IT132" s="201"/>
      <c r="IU132" s="201"/>
      <c r="IV132" s="201"/>
      <c r="IW132" s="201"/>
      <c r="IX132" s="201"/>
      <c r="IY132" s="201"/>
      <c r="IZ132" s="201"/>
      <c r="JA132" s="201"/>
      <c r="JB132" s="201"/>
      <c r="JC132" s="201"/>
      <c r="JD132" s="201"/>
      <c r="JE132" s="201"/>
      <c r="JF132" s="201"/>
      <c r="JG132" s="201"/>
      <c r="JH132" s="201"/>
      <c r="JI132" s="201"/>
      <c r="JJ132" s="201"/>
      <c r="JK132" s="201"/>
      <c r="JL132" s="201"/>
      <c r="JM132" s="201"/>
      <c r="JN132" s="201"/>
      <c r="JO132" s="201"/>
      <c r="JP132" s="201"/>
      <c r="JQ132" s="201"/>
      <c r="JR132" s="201"/>
      <c r="JS132" s="201"/>
      <c r="JT132" s="201"/>
      <c r="JU132" s="201"/>
      <c r="JV132" s="201"/>
      <c r="JW132" s="201"/>
      <c r="JX132" s="201"/>
      <c r="JY132" s="201"/>
      <c r="JZ132" s="201"/>
      <c r="KA132" s="201"/>
      <c r="KB132" s="201"/>
      <c r="KC132" s="201"/>
      <c r="KD132" s="201"/>
      <c r="KE132" s="201"/>
      <c r="KF132" s="201"/>
      <c r="KG132" s="201"/>
      <c r="KH132" s="201"/>
      <c r="KI132" s="201"/>
      <c r="KJ132" s="201"/>
      <c r="KK132" s="201"/>
      <c r="KL132" s="201"/>
      <c r="KM132" s="201"/>
      <c r="KN132" s="201"/>
      <c r="KO132" s="201"/>
      <c r="KP132" s="201"/>
    </row>
    <row r="133" spans="1:302" s="98" customFormat="1" ht="27.75" hidden="1" customHeight="1" thickBot="1">
      <c r="A133" s="201"/>
      <c r="B133" s="459"/>
      <c r="C133" s="542"/>
      <c r="D133" s="543"/>
      <c r="E133" s="544" t="s">
        <v>163</v>
      </c>
      <c r="F133" s="545"/>
      <c r="G133" s="459"/>
      <c r="H133" s="459"/>
      <c r="I133" s="459"/>
      <c r="J133" s="459"/>
      <c r="K133" s="459"/>
      <c r="L133" s="546"/>
      <c r="M133" s="547"/>
      <c r="N133" s="547"/>
      <c r="O133" s="548" t="str">
        <f t="shared" si="50"/>
        <v/>
      </c>
      <c r="P133" s="548" t="str">
        <f t="shared" si="79"/>
        <v/>
      </c>
      <c r="Q133" s="548" t="str">
        <f t="shared" si="51"/>
        <v/>
      </c>
      <c r="R133" s="548" t="str">
        <f t="shared" si="52"/>
        <v/>
      </c>
      <c r="S133" s="548" t="str">
        <f t="shared" si="80"/>
        <v/>
      </c>
      <c r="T133" s="548" t="str">
        <f t="shared" si="81"/>
        <v/>
      </c>
      <c r="U133" s="548" t="str">
        <f t="shared" si="53"/>
        <v/>
      </c>
      <c r="V133" s="548" t="str">
        <f t="shared" si="54"/>
        <v/>
      </c>
      <c r="W133" s="548" t="str">
        <f t="shared" si="82"/>
        <v/>
      </c>
      <c r="X133" s="548" t="str">
        <f t="shared" si="83"/>
        <v/>
      </c>
      <c r="Y133" s="548" t="str">
        <f t="shared" si="55"/>
        <v/>
      </c>
      <c r="Z133" s="548" t="str">
        <f t="shared" si="56"/>
        <v/>
      </c>
      <c r="AA133" s="548" t="str">
        <f t="shared" si="84"/>
        <v/>
      </c>
      <c r="AB133" s="548" t="str">
        <f t="shared" si="85"/>
        <v/>
      </c>
      <c r="AC133" s="548" t="str">
        <f t="shared" si="57"/>
        <v/>
      </c>
      <c r="AD133" s="548" t="str">
        <f t="shared" si="58"/>
        <v/>
      </c>
      <c r="AE133" s="549"/>
      <c r="AF133" s="454"/>
      <c r="AG133" s="550" t="s">
        <v>542</v>
      </c>
      <c r="AH133" s="551" t="str">
        <f t="shared" si="75"/>
        <v/>
      </c>
      <c r="AI133" s="551" t="str">
        <f t="shared" si="76"/>
        <v/>
      </c>
      <c r="AJ133" s="551" t="str">
        <f t="shared" si="77"/>
        <v/>
      </c>
      <c r="AK133" s="554" t="str">
        <f t="shared" si="78"/>
        <v/>
      </c>
      <c r="AL133" s="460"/>
      <c r="AM133" s="441" t="str">
        <f t="shared" si="73"/>
        <v/>
      </c>
      <c r="AN133" s="441" t="str">
        <f t="shared" si="74"/>
        <v/>
      </c>
      <c r="AO133" s="552"/>
      <c r="AP133" s="552"/>
      <c r="AQ133" s="201"/>
      <c r="AR133" s="428"/>
      <c r="AS133" s="805">
        <f t="shared" si="59"/>
        <v>0</v>
      </c>
      <c r="AT133" s="452">
        <f t="shared" si="60"/>
        <v>0</v>
      </c>
      <c r="AU133" s="754" t="s">
        <v>341</v>
      </c>
      <c r="AV133" s="453">
        <f t="shared" si="61"/>
        <v>0</v>
      </c>
      <c r="AW133" s="454"/>
      <c r="AX133" s="455">
        <f t="shared" si="62"/>
        <v>0</v>
      </c>
      <c r="AY133" s="456">
        <f t="shared" si="63"/>
        <v>0</v>
      </c>
      <c r="AZ133" s="457">
        <f t="shared" si="64"/>
        <v>0</v>
      </c>
      <c r="BA133" s="458"/>
      <c r="BB133" s="455">
        <f t="shared" si="72"/>
        <v>0</v>
      </c>
      <c r="BC133" s="459"/>
      <c r="BD133" s="460"/>
      <c r="BE133" s="460"/>
      <c r="BF133" s="460"/>
      <c r="BG133" s="460"/>
      <c r="BH133" s="460"/>
      <c r="BI133" s="428"/>
      <c r="BJ133" s="201"/>
      <c r="BK133" s="201"/>
      <c r="BL133" s="201"/>
      <c r="BM133" s="201"/>
      <c r="BN133" s="201"/>
      <c r="BO133" s="201"/>
      <c r="BP133" s="201"/>
      <c r="BQ133" s="201"/>
      <c r="BR133" s="201"/>
      <c r="BS133" s="201"/>
      <c r="BT133" s="201"/>
      <c r="BU133" s="201"/>
      <c r="BV133" s="201"/>
      <c r="BW133" s="201"/>
      <c r="BX133" s="201"/>
      <c r="BY133" s="234"/>
      <c r="BZ133" s="234"/>
      <c r="CA133" s="201"/>
      <c r="CB133" s="201"/>
      <c r="CC133" s="201"/>
      <c r="CD133" s="234"/>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c r="EX133" s="201"/>
      <c r="EY133" s="201"/>
      <c r="EZ133" s="201"/>
      <c r="FA133" s="201"/>
      <c r="FB133" s="201"/>
      <c r="FC133" s="201"/>
      <c r="FD133" s="201"/>
      <c r="FE133" s="201"/>
      <c r="FF133" s="201"/>
      <c r="FG133" s="201"/>
      <c r="FH133" s="201"/>
      <c r="FI133" s="201"/>
      <c r="FJ133" s="201"/>
      <c r="FK133" s="201"/>
      <c r="FL133" s="201"/>
      <c r="FM133" s="201"/>
      <c r="FN133" s="201"/>
      <c r="FO133" s="201"/>
      <c r="FP133" s="201"/>
      <c r="FQ133" s="201"/>
      <c r="FR133" s="201"/>
      <c r="FS133" s="201"/>
      <c r="FT133" s="201"/>
      <c r="FU133" s="201"/>
      <c r="FV133" s="201"/>
      <c r="FW133" s="201"/>
      <c r="FX133" s="201"/>
      <c r="FY133" s="201"/>
      <c r="FZ133" s="201"/>
      <c r="GA133" s="201"/>
      <c r="GB133" s="201"/>
      <c r="GC133" s="201"/>
      <c r="GD133" s="201"/>
      <c r="GE133" s="201"/>
      <c r="GF133" s="201"/>
      <c r="GG133" s="201"/>
      <c r="GH133" s="201"/>
      <c r="GI133" s="201"/>
      <c r="GJ133" s="201"/>
      <c r="GK133" s="201"/>
      <c r="GL133" s="201"/>
      <c r="GM133" s="201"/>
      <c r="GN133" s="201"/>
      <c r="GO133" s="201"/>
      <c r="GP133" s="201"/>
      <c r="GQ133" s="201"/>
      <c r="GR133" s="201"/>
      <c r="GS133" s="201"/>
      <c r="GT133" s="201"/>
      <c r="GU133" s="201"/>
      <c r="GV133" s="201"/>
      <c r="GW133" s="201"/>
      <c r="GX133" s="201"/>
      <c r="GY133" s="201"/>
      <c r="GZ133" s="201"/>
      <c r="HA133" s="201"/>
      <c r="HB133" s="201"/>
      <c r="HC133" s="201"/>
      <c r="HD133" s="201"/>
      <c r="HE133" s="201"/>
      <c r="HF133" s="201"/>
      <c r="HG133" s="201"/>
      <c r="HH133" s="201"/>
      <c r="HI133" s="201"/>
      <c r="HJ133" s="201"/>
      <c r="HK133" s="201"/>
      <c r="HL133" s="201"/>
      <c r="HM133" s="201"/>
      <c r="HN133" s="201"/>
      <c r="HO133" s="201"/>
      <c r="HP133" s="201"/>
      <c r="HQ133" s="201"/>
      <c r="HR133" s="201"/>
      <c r="HS133" s="201"/>
      <c r="HT133" s="201"/>
      <c r="HU133" s="201"/>
      <c r="HV133" s="201"/>
      <c r="HW133" s="201"/>
      <c r="HX133" s="201"/>
      <c r="HY133" s="201"/>
      <c r="HZ133" s="201"/>
      <c r="IA133" s="201"/>
      <c r="IB133" s="201"/>
      <c r="IC133" s="201"/>
      <c r="ID133" s="201"/>
      <c r="IE133" s="201"/>
      <c r="IF133" s="201"/>
      <c r="IG133" s="201"/>
      <c r="IH133" s="201"/>
      <c r="II133" s="201"/>
      <c r="IJ133" s="201"/>
      <c r="IK133" s="201"/>
      <c r="IL133" s="201"/>
      <c r="IM133" s="201"/>
      <c r="IN133" s="201"/>
      <c r="IO133" s="201"/>
      <c r="IP133" s="201"/>
      <c r="IQ133" s="201"/>
      <c r="IR133" s="201"/>
      <c r="IS133" s="201"/>
      <c r="IT133" s="201"/>
      <c r="IU133" s="201"/>
      <c r="IV133" s="201"/>
      <c r="IW133" s="201"/>
      <c r="IX133" s="201"/>
      <c r="IY133" s="201"/>
      <c r="IZ133" s="201"/>
      <c r="JA133" s="201"/>
      <c r="JB133" s="201"/>
      <c r="JC133" s="201"/>
      <c r="JD133" s="201"/>
      <c r="JE133" s="201"/>
      <c r="JF133" s="201"/>
      <c r="JG133" s="201"/>
      <c r="JH133" s="201"/>
      <c r="JI133" s="201"/>
      <c r="JJ133" s="201"/>
      <c r="JK133" s="201"/>
      <c r="JL133" s="201"/>
      <c r="JM133" s="201"/>
      <c r="JN133" s="201"/>
      <c r="JO133" s="201"/>
      <c r="JP133" s="201"/>
      <c r="JQ133" s="201"/>
      <c r="JR133" s="201"/>
      <c r="JS133" s="201"/>
      <c r="JT133" s="201"/>
      <c r="JU133" s="201"/>
      <c r="JV133" s="201"/>
      <c r="JW133" s="201"/>
      <c r="JX133" s="201"/>
      <c r="JY133" s="201"/>
      <c r="JZ133" s="201"/>
      <c r="KA133" s="201"/>
      <c r="KB133" s="201"/>
      <c r="KC133" s="201"/>
      <c r="KD133" s="201"/>
      <c r="KE133" s="201"/>
      <c r="KF133" s="201"/>
      <c r="KG133" s="201"/>
      <c r="KH133" s="201"/>
      <c r="KI133" s="201"/>
      <c r="KJ133" s="201"/>
      <c r="KK133" s="201"/>
      <c r="KL133" s="201"/>
      <c r="KM133" s="201"/>
      <c r="KN133" s="201"/>
      <c r="KO133" s="201"/>
      <c r="KP133" s="201"/>
    </row>
    <row r="134" spans="1:302" s="98" customFormat="1" ht="27.75" hidden="1" customHeight="1" thickBot="1">
      <c r="A134" s="201"/>
      <c r="B134" s="459"/>
      <c r="C134" s="542"/>
      <c r="D134" s="543"/>
      <c r="E134" s="544" t="s">
        <v>163</v>
      </c>
      <c r="F134" s="545"/>
      <c r="G134" s="459"/>
      <c r="H134" s="459"/>
      <c r="I134" s="459"/>
      <c r="J134" s="459"/>
      <c r="K134" s="459"/>
      <c r="L134" s="546"/>
      <c r="M134" s="547"/>
      <c r="N134" s="547"/>
      <c r="O134" s="548" t="str">
        <f t="shared" si="50"/>
        <v/>
      </c>
      <c r="P134" s="548" t="str">
        <f t="shared" si="79"/>
        <v/>
      </c>
      <c r="Q134" s="548" t="str">
        <f t="shared" si="51"/>
        <v/>
      </c>
      <c r="R134" s="548" t="str">
        <f t="shared" si="52"/>
        <v/>
      </c>
      <c r="S134" s="548" t="str">
        <f t="shared" si="80"/>
        <v/>
      </c>
      <c r="T134" s="548" t="str">
        <f t="shared" si="81"/>
        <v/>
      </c>
      <c r="U134" s="548" t="str">
        <f t="shared" si="53"/>
        <v/>
      </c>
      <c r="V134" s="548" t="str">
        <f t="shared" si="54"/>
        <v/>
      </c>
      <c r="W134" s="548" t="str">
        <f t="shared" si="82"/>
        <v/>
      </c>
      <c r="X134" s="548" t="str">
        <f t="shared" si="83"/>
        <v/>
      </c>
      <c r="Y134" s="548" t="str">
        <f t="shared" si="55"/>
        <v/>
      </c>
      <c r="Z134" s="548" t="str">
        <f t="shared" si="56"/>
        <v/>
      </c>
      <c r="AA134" s="548" t="str">
        <f t="shared" si="84"/>
        <v/>
      </c>
      <c r="AB134" s="548" t="str">
        <f t="shared" si="85"/>
        <v/>
      </c>
      <c r="AC134" s="548" t="str">
        <f t="shared" si="57"/>
        <v/>
      </c>
      <c r="AD134" s="548" t="str">
        <f t="shared" si="58"/>
        <v/>
      </c>
      <c r="AE134" s="549"/>
      <c r="AF134" s="454"/>
      <c r="AG134" s="550" t="s">
        <v>542</v>
      </c>
      <c r="AH134" s="551" t="str">
        <f t="shared" si="75"/>
        <v/>
      </c>
      <c r="AI134" s="551" t="str">
        <f t="shared" si="76"/>
        <v/>
      </c>
      <c r="AJ134" s="551" t="str">
        <f t="shared" si="77"/>
        <v/>
      </c>
      <c r="AK134" s="554" t="str">
        <f t="shared" si="78"/>
        <v/>
      </c>
      <c r="AL134" s="460"/>
      <c r="AM134" s="441" t="str">
        <f t="shared" si="73"/>
        <v/>
      </c>
      <c r="AN134" s="441" t="str">
        <f t="shared" si="74"/>
        <v/>
      </c>
      <c r="AO134" s="552"/>
      <c r="AP134" s="552"/>
      <c r="AQ134" s="201"/>
      <c r="AR134" s="428"/>
      <c r="AS134" s="805">
        <f t="shared" si="59"/>
        <v>0</v>
      </c>
      <c r="AT134" s="452">
        <f t="shared" si="60"/>
        <v>0</v>
      </c>
      <c r="AU134" s="754" t="s">
        <v>341</v>
      </c>
      <c r="AV134" s="453">
        <f t="shared" si="61"/>
        <v>0</v>
      </c>
      <c r="AW134" s="454"/>
      <c r="AX134" s="455">
        <f t="shared" si="62"/>
        <v>0</v>
      </c>
      <c r="AY134" s="456">
        <f t="shared" si="63"/>
        <v>0</v>
      </c>
      <c r="AZ134" s="457">
        <f t="shared" si="64"/>
        <v>0</v>
      </c>
      <c r="BA134" s="458"/>
      <c r="BB134" s="455">
        <f t="shared" si="72"/>
        <v>0</v>
      </c>
      <c r="BC134" s="459"/>
      <c r="BD134" s="460"/>
      <c r="BE134" s="460"/>
      <c r="BF134" s="460"/>
      <c r="BG134" s="460"/>
      <c r="BH134" s="460"/>
      <c r="BI134" s="428"/>
      <c r="BJ134" s="201"/>
      <c r="BK134" s="201"/>
      <c r="BL134" s="201"/>
      <c r="BM134" s="201"/>
      <c r="BN134" s="201"/>
      <c r="BO134" s="201"/>
      <c r="BP134" s="201"/>
      <c r="BQ134" s="201"/>
      <c r="BR134" s="201"/>
      <c r="BS134" s="201"/>
      <c r="BT134" s="201"/>
      <c r="BU134" s="201"/>
      <c r="BV134" s="201"/>
      <c r="BW134" s="201"/>
      <c r="BX134" s="201"/>
      <c r="BY134" s="234"/>
      <c r="BZ134" s="234"/>
      <c r="CA134" s="201"/>
      <c r="CB134" s="201"/>
      <c r="CC134" s="201"/>
      <c r="CD134" s="234"/>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c r="EX134" s="201"/>
      <c r="EY134" s="201"/>
      <c r="EZ134" s="201"/>
      <c r="FA134" s="201"/>
      <c r="FB134" s="201"/>
      <c r="FC134" s="201"/>
      <c r="FD134" s="201"/>
      <c r="FE134" s="201"/>
      <c r="FF134" s="201"/>
      <c r="FG134" s="201"/>
      <c r="FH134" s="201"/>
      <c r="FI134" s="201"/>
      <c r="FJ134" s="201"/>
      <c r="FK134" s="201"/>
      <c r="FL134" s="201"/>
      <c r="FM134" s="201"/>
      <c r="FN134" s="201"/>
      <c r="FO134" s="201"/>
      <c r="FP134" s="201"/>
      <c r="FQ134" s="201"/>
      <c r="FR134" s="201"/>
      <c r="FS134" s="201"/>
      <c r="FT134" s="201"/>
      <c r="FU134" s="201"/>
      <c r="FV134" s="201"/>
      <c r="FW134" s="201"/>
      <c r="FX134" s="201"/>
      <c r="FY134" s="201"/>
      <c r="FZ134" s="201"/>
      <c r="GA134" s="201"/>
      <c r="GB134" s="201"/>
      <c r="GC134" s="201"/>
      <c r="GD134" s="201"/>
      <c r="GE134" s="201"/>
      <c r="GF134" s="201"/>
      <c r="GG134" s="201"/>
      <c r="GH134" s="201"/>
      <c r="GI134" s="201"/>
      <c r="GJ134" s="201"/>
      <c r="GK134" s="201"/>
      <c r="GL134" s="201"/>
      <c r="GM134" s="201"/>
      <c r="GN134" s="201"/>
      <c r="GO134" s="201"/>
      <c r="GP134" s="201"/>
      <c r="GQ134" s="201"/>
      <c r="GR134" s="201"/>
      <c r="GS134" s="201"/>
      <c r="GT134" s="201"/>
      <c r="GU134" s="201"/>
      <c r="GV134" s="201"/>
      <c r="GW134" s="201"/>
      <c r="GX134" s="201"/>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c r="IC134" s="201"/>
      <c r="ID134" s="201"/>
      <c r="IE134" s="201"/>
      <c r="IF134" s="201"/>
      <c r="IG134" s="201"/>
      <c r="IH134" s="201"/>
      <c r="II134" s="201"/>
      <c r="IJ134" s="201"/>
      <c r="IK134" s="201"/>
      <c r="IL134" s="201"/>
      <c r="IM134" s="201"/>
      <c r="IN134" s="201"/>
      <c r="IO134" s="201"/>
      <c r="IP134" s="201"/>
      <c r="IQ134" s="201"/>
      <c r="IR134" s="201"/>
      <c r="IS134" s="201"/>
      <c r="IT134" s="201"/>
      <c r="IU134" s="201"/>
      <c r="IV134" s="201"/>
      <c r="IW134" s="201"/>
      <c r="IX134" s="201"/>
      <c r="IY134" s="201"/>
      <c r="IZ134" s="201"/>
      <c r="JA134" s="201"/>
      <c r="JB134" s="201"/>
      <c r="JC134" s="201"/>
      <c r="JD134" s="201"/>
      <c r="JE134" s="201"/>
      <c r="JF134" s="201"/>
      <c r="JG134" s="201"/>
      <c r="JH134" s="201"/>
      <c r="JI134" s="201"/>
      <c r="JJ134" s="201"/>
      <c r="JK134" s="201"/>
      <c r="JL134" s="201"/>
      <c r="JM134" s="201"/>
      <c r="JN134" s="201"/>
      <c r="JO134" s="201"/>
      <c r="JP134" s="201"/>
      <c r="JQ134" s="201"/>
      <c r="JR134" s="201"/>
      <c r="JS134" s="201"/>
      <c r="JT134" s="201"/>
      <c r="JU134" s="201"/>
      <c r="JV134" s="201"/>
      <c r="JW134" s="201"/>
      <c r="JX134" s="201"/>
      <c r="JY134" s="201"/>
      <c r="JZ134" s="201"/>
      <c r="KA134" s="201"/>
      <c r="KB134" s="201"/>
      <c r="KC134" s="201"/>
      <c r="KD134" s="201"/>
      <c r="KE134" s="201"/>
      <c r="KF134" s="201"/>
      <c r="KG134" s="201"/>
      <c r="KH134" s="201"/>
      <c r="KI134" s="201"/>
      <c r="KJ134" s="201"/>
      <c r="KK134" s="201"/>
      <c r="KL134" s="201"/>
      <c r="KM134" s="201"/>
      <c r="KN134" s="201"/>
      <c r="KO134" s="201"/>
      <c r="KP134" s="201"/>
    </row>
    <row r="135" spans="1:302" s="98" customFormat="1" ht="27.75" hidden="1" customHeight="1" thickBot="1">
      <c r="A135" s="201"/>
      <c r="B135" s="459"/>
      <c r="C135" s="542"/>
      <c r="D135" s="543"/>
      <c r="E135" s="544" t="s">
        <v>163</v>
      </c>
      <c r="F135" s="545"/>
      <c r="G135" s="459"/>
      <c r="H135" s="459"/>
      <c r="I135" s="459"/>
      <c r="J135" s="459"/>
      <c r="K135" s="459"/>
      <c r="L135" s="546"/>
      <c r="M135" s="547"/>
      <c r="N135" s="547"/>
      <c r="O135" s="548" t="str">
        <f t="shared" si="50"/>
        <v/>
      </c>
      <c r="P135" s="548" t="str">
        <f t="shared" si="79"/>
        <v/>
      </c>
      <c r="Q135" s="548" t="str">
        <f t="shared" si="51"/>
        <v/>
      </c>
      <c r="R135" s="548" t="str">
        <f t="shared" si="52"/>
        <v/>
      </c>
      <c r="S135" s="548" t="str">
        <f t="shared" si="80"/>
        <v/>
      </c>
      <c r="T135" s="548" t="str">
        <f t="shared" si="81"/>
        <v/>
      </c>
      <c r="U135" s="548" t="str">
        <f t="shared" si="53"/>
        <v/>
      </c>
      <c r="V135" s="548" t="str">
        <f t="shared" si="54"/>
        <v/>
      </c>
      <c r="W135" s="548" t="str">
        <f t="shared" si="82"/>
        <v/>
      </c>
      <c r="X135" s="548" t="str">
        <f t="shared" si="83"/>
        <v/>
      </c>
      <c r="Y135" s="548" t="str">
        <f t="shared" si="55"/>
        <v/>
      </c>
      <c r="Z135" s="548" t="str">
        <f t="shared" si="56"/>
        <v/>
      </c>
      <c r="AA135" s="548" t="str">
        <f t="shared" si="84"/>
        <v/>
      </c>
      <c r="AB135" s="548" t="str">
        <f t="shared" si="85"/>
        <v/>
      </c>
      <c r="AC135" s="548" t="str">
        <f t="shared" si="57"/>
        <v/>
      </c>
      <c r="AD135" s="548" t="str">
        <f t="shared" si="58"/>
        <v/>
      </c>
      <c r="AE135" s="549"/>
      <c r="AF135" s="454"/>
      <c r="AG135" s="550" t="s">
        <v>542</v>
      </c>
      <c r="AH135" s="551" t="str">
        <f t="shared" si="75"/>
        <v/>
      </c>
      <c r="AI135" s="551" t="str">
        <f t="shared" si="76"/>
        <v/>
      </c>
      <c r="AJ135" s="551" t="str">
        <f t="shared" si="77"/>
        <v/>
      </c>
      <c r="AK135" s="554" t="str">
        <f t="shared" si="78"/>
        <v/>
      </c>
      <c r="AL135" s="460"/>
      <c r="AM135" s="441" t="str">
        <f t="shared" si="73"/>
        <v/>
      </c>
      <c r="AN135" s="441" t="str">
        <f t="shared" si="74"/>
        <v/>
      </c>
      <c r="AO135" s="552"/>
      <c r="AP135" s="552"/>
      <c r="AQ135" s="201"/>
      <c r="AR135" s="428"/>
      <c r="AS135" s="805">
        <f t="shared" si="59"/>
        <v>0</v>
      </c>
      <c r="AT135" s="452">
        <f t="shared" si="60"/>
        <v>0</v>
      </c>
      <c r="AU135" s="754" t="s">
        <v>341</v>
      </c>
      <c r="AV135" s="453">
        <f t="shared" si="61"/>
        <v>0</v>
      </c>
      <c r="AW135" s="454"/>
      <c r="AX135" s="455">
        <f t="shared" si="62"/>
        <v>0</v>
      </c>
      <c r="AY135" s="456">
        <f t="shared" si="63"/>
        <v>0</v>
      </c>
      <c r="AZ135" s="457">
        <f t="shared" si="64"/>
        <v>0</v>
      </c>
      <c r="BA135" s="458"/>
      <c r="BB135" s="455">
        <f t="shared" si="72"/>
        <v>0</v>
      </c>
      <c r="BC135" s="459"/>
      <c r="BD135" s="460"/>
      <c r="BE135" s="460"/>
      <c r="BF135" s="460"/>
      <c r="BG135" s="460"/>
      <c r="BH135" s="460"/>
      <c r="BI135" s="428"/>
      <c r="BJ135" s="201"/>
      <c r="BK135" s="201"/>
      <c r="BL135" s="201"/>
      <c r="BM135" s="201"/>
      <c r="BN135" s="201"/>
      <c r="BO135" s="201"/>
      <c r="BP135" s="201"/>
      <c r="BQ135" s="201"/>
      <c r="BR135" s="201"/>
      <c r="BS135" s="201"/>
      <c r="BT135" s="201"/>
      <c r="BU135" s="201"/>
      <c r="BV135" s="201"/>
      <c r="BW135" s="201"/>
      <c r="BX135" s="201"/>
      <c r="BY135" s="234"/>
      <c r="BZ135" s="234"/>
      <c r="CA135" s="201"/>
      <c r="CB135" s="201"/>
      <c r="CC135" s="201"/>
      <c r="CD135" s="234"/>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c r="EX135" s="201"/>
      <c r="EY135" s="201"/>
      <c r="EZ135" s="201"/>
      <c r="FA135" s="201"/>
      <c r="FB135" s="201"/>
      <c r="FC135" s="201"/>
      <c r="FD135" s="201"/>
      <c r="FE135" s="201"/>
      <c r="FF135" s="201"/>
      <c r="FG135" s="201"/>
      <c r="FH135" s="201"/>
      <c r="FI135" s="201"/>
      <c r="FJ135" s="201"/>
      <c r="FK135" s="201"/>
      <c r="FL135" s="201"/>
      <c r="FM135" s="201"/>
      <c r="FN135" s="201"/>
      <c r="FO135" s="201"/>
      <c r="FP135" s="201"/>
      <c r="FQ135" s="201"/>
      <c r="FR135" s="201"/>
      <c r="FS135" s="201"/>
      <c r="FT135" s="201"/>
      <c r="FU135" s="201"/>
      <c r="FV135" s="201"/>
      <c r="FW135" s="201"/>
      <c r="FX135" s="201"/>
      <c r="FY135" s="201"/>
      <c r="FZ135" s="201"/>
      <c r="GA135" s="201"/>
      <c r="GB135" s="201"/>
      <c r="GC135" s="201"/>
      <c r="GD135" s="201"/>
      <c r="GE135" s="201"/>
      <c r="GF135" s="201"/>
      <c r="GG135" s="201"/>
      <c r="GH135" s="201"/>
      <c r="GI135" s="201"/>
      <c r="GJ135" s="201"/>
      <c r="GK135" s="201"/>
      <c r="GL135" s="201"/>
      <c r="GM135" s="201"/>
      <c r="GN135" s="201"/>
      <c r="GO135" s="201"/>
      <c r="GP135" s="201"/>
      <c r="GQ135" s="201"/>
      <c r="GR135" s="201"/>
      <c r="GS135" s="201"/>
      <c r="GT135" s="201"/>
      <c r="GU135" s="201"/>
      <c r="GV135" s="201"/>
      <c r="GW135" s="201"/>
      <c r="GX135" s="201"/>
      <c r="GY135" s="201"/>
      <c r="GZ135" s="201"/>
      <c r="HA135" s="201"/>
      <c r="HB135" s="201"/>
      <c r="HC135" s="201"/>
      <c r="HD135" s="201"/>
      <c r="HE135" s="201"/>
      <c r="HF135" s="201"/>
      <c r="HG135" s="201"/>
      <c r="HH135" s="201"/>
      <c r="HI135" s="201"/>
      <c r="HJ135" s="201"/>
      <c r="HK135" s="201"/>
      <c r="HL135" s="201"/>
      <c r="HM135" s="201"/>
      <c r="HN135" s="201"/>
      <c r="HO135" s="201"/>
      <c r="HP135" s="201"/>
      <c r="HQ135" s="201"/>
      <c r="HR135" s="201"/>
      <c r="HS135" s="201"/>
      <c r="HT135" s="201"/>
      <c r="HU135" s="201"/>
      <c r="HV135" s="201"/>
      <c r="HW135" s="201"/>
      <c r="HX135" s="201"/>
      <c r="HY135" s="201"/>
      <c r="HZ135" s="201"/>
      <c r="IA135" s="201"/>
      <c r="IB135" s="201"/>
      <c r="IC135" s="201"/>
      <c r="ID135" s="201"/>
      <c r="IE135" s="201"/>
      <c r="IF135" s="201"/>
      <c r="IG135" s="201"/>
      <c r="IH135" s="201"/>
      <c r="II135" s="201"/>
      <c r="IJ135" s="201"/>
      <c r="IK135" s="201"/>
      <c r="IL135" s="201"/>
      <c r="IM135" s="201"/>
      <c r="IN135" s="201"/>
      <c r="IO135" s="201"/>
      <c r="IP135" s="201"/>
      <c r="IQ135" s="201"/>
      <c r="IR135" s="201"/>
      <c r="IS135" s="201"/>
      <c r="IT135" s="201"/>
      <c r="IU135" s="201"/>
      <c r="IV135" s="201"/>
      <c r="IW135" s="201"/>
      <c r="IX135" s="201"/>
      <c r="IY135" s="201"/>
      <c r="IZ135" s="201"/>
      <c r="JA135" s="201"/>
      <c r="JB135" s="201"/>
      <c r="JC135" s="201"/>
      <c r="JD135" s="201"/>
      <c r="JE135" s="201"/>
      <c r="JF135" s="201"/>
      <c r="JG135" s="201"/>
      <c r="JH135" s="201"/>
      <c r="JI135" s="201"/>
      <c r="JJ135" s="201"/>
      <c r="JK135" s="201"/>
      <c r="JL135" s="201"/>
      <c r="JM135" s="201"/>
      <c r="JN135" s="201"/>
      <c r="JO135" s="201"/>
      <c r="JP135" s="201"/>
      <c r="JQ135" s="201"/>
      <c r="JR135" s="201"/>
      <c r="JS135" s="201"/>
      <c r="JT135" s="201"/>
      <c r="JU135" s="201"/>
      <c r="JV135" s="201"/>
      <c r="JW135" s="201"/>
      <c r="JX135" s="201"/>
      <c r="JY135" s="201"/>
      <c r="JZ135" s="201"/>
      <c r="KA135" s="201"/>
      <c r="KB135" s="201"/>
      <c r="KC135" s="201"/>
      <c r="KD135" s="201"/>
      <c r="KE135" s="201"/>
      <c r="KF135" s="201"/>
      <c r="KG135" s="201"/>
      <c r="KH135" s="201"/>
      <c r="KI135" s="201"/>
      <c r="KJ135" s="201"/>
      <c r="KK135" s="201"/>
      <c r="KL135" s="201"/>
      <c r="KM135" s="201"/>
      <c r="KN135" s="201"/>
      <c r="KO135" s="201"/>
      <c r="KP135" s="201"/>
    </row>
    <row r="136" spans="1:302" s="98" customFormat="1" ht="27.75" hidden="1" customHeight="1" thickBot="1">
      <c r="A136" s="201"/>
      <c r="B136" s="459"/>
      <c r="C136" s="542"/>
      <c r="D136" s="543"/>
      <c r="E136" s="544" t="s">
        <v>163</v>
      </c>
      <c r="F136" s="545"/>
      <c r="G136" s="459"/>
      <c r="H136" s="459"/>
      <c r="I136" s="459"/>
      <c r="J136" s="459"/>
      <c r="K136" s="459"/>
      <c r="L136" s="546"/>
      <c r="M136" s="547"/>
      <c r="N136" s="547"/>
      <c r="O136" s="548" t="str">
        <f t="shared" si="50"/>
        <v/>
      </c>
      <c r="P136" s="548" t="str">
        <f t="shared" si="79"/>
        <v/>
      </c>
      <c r="Q136" s="548" t="str">
        <f t="shared" si="51"/>
        <v/>
      </c>
      <c r="R136" s="548" t="str">
        <f t="shared" si="52"/>
        <v/>
      </c>
      <c r="S136" s="548" t="str">
        <f t="shared" si="80"/>
        <v/>
      </c>
      <c r="T136" s="548" t="str">
        <f t="shared" si="81"/>
        <v/>
      </c>
      <c r="U136" s="548" t="str">
        <f t="shared" si="53"/>
        <v/>
      </c>
      <c r="V136" s="548" t="str">
        <f t="shared" si="54"/>
        <v/>
      </c>
      <c r="W136" s="548" t="str">
        <f t="shared" si="82"/>
        <v/>
      </c>
      <c r="X136" s="548" t="str">
        <f t="shared" si="83"/>
        <v/>
      </c>
      <c r="Y136" s="548" t="str">
        <f t="shared" si="55"/>
        <v/>
      </c>
      <c r="Z136" s="548" t="str">
        <f t="shared" si="56"/>
        <v/>
      </c>
      <c r="AA136" s="548" t="str">
        <f t="shared" si="84"/>
        <v/>
      </c>
      <c r="AB136" s="548" t="str">
        <f t="shared" si="85"/>
        <v/>
      </c>
      <c r="AC136" s="548" t="str">
        <f t="shared" si="57"/>
        <v/>
      </c>
      <c r="AD136" s="548" t="str">
        <f t="shared" si="58"/>
        <v/>
      </c>
      <c r="AE136" s="549"/>
      <c r="AF136" s="454"/>
      <c r="AG136" s="550" t="s">
        <v>542</v>
      </c>
      <c r="AH136" s="551" t="str">
        <f t="shared" si="75"/>
        <v/>
      </c>
      <c r="AI136" s="551" t="str">
        <f t="shared" si="76"/>
        <v/>
      </c>
      <c r="AJ136" s="551" t="str">
        <f t="shared" si="77"/>
        <v/>
      </c>
      <c r="AK136" s="554" t="str">
        <f t="shared" si="78"/>
        <v/>
      </c>
      <c r="AL136" s="460"/>
      <c r="AM136" s="441" t="str">
        <f t="shared" si="73"/>
        <v/>
      </c>
      <c r="AN136" s="441" t="str">
        <f t="shared" si="74"/>
        <v/>
      </c>
      <c r="AO136" s="552"/>
      <c r="AP136" s="552"/>
      <c r="AQ136" s="201"/>
      <c r="AR136" s="428"/>
      <c r="AS136" s="805">
        <f t="shared" si="59"/>
        <v>0</v>
      </c>
      <c r="AT136" s="452">
        <f t="shared" si="60"/>
        <v>0</v>
      </c>
      <c r="AU136" s="754" t="s">
        <v>341</v>
      </c>
      <c r="AV136" s="453">
        <f t="shared" si="61"/>
        <v>0</v>
      </c>
      <c r="AW136" s="454"/>
      <c r="AX136" s="455">
        <f t="shared" si="62"/>
        <v>0</v>
      </c>
      <c r="AY136" s="456">
        <f t="shared" si="63"/>
        <v>0</v>
      </c>
      <c r="AZ136" s="457">
        <f t="shared" si="64"/>
        <v>0</v>
      </c>
      <c r="BA136" s="458"/>
      <c r="BB136" s="455">
        <f t="shared" si="72"/>
        <v>0</v>
      </c>
      <c r="BC136" s="459"/>
      <c r="BD136" s="460"/>
      <c r="BE136" s="460"/>
      <c r="BF136" s="460"/>
      <c r="BG136" s="460"/>
      <c r="BH136" s="460"/>
      <c r="BI136" s="428"/>
      <c r="BJ136" s="201"/>
      <c r="BK136" s="201"/>
      <c r="BL136" s="201"/>
      <c r="BM136" s="201"/>
      <c r="BN136" s="201"/>
      <c r="BO136" s="201"/>
      <c r="BP136" s="201"/>
      <c r="BQ136" s="201"/>
      <c r="BR136" s="201"/>
      <c r="BS136" s="201"/>
      <c r="BT136" s="201"/>
      <c r="BU136" s="201"/>
      <c r="BV136" s="201"/>
      <c r="BW136" s="201"/>
      <c r="BX136" s="201"/>
      <c r="BY136" s="234"/>
      <c r="BZ136" s="234"/>
      <c r="CA136" s="201"/>
      <c r="CB136" s="201"/>
      <c r="CC136" s="201"/>
      <c r="CD136" s="234"/>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1"/>
      <c r="FD136" s="201"/>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01"/>
      <c r="GQ136" s="201"/>
      <c r="GR136" s="201"/>
      <c r="GS136" s="201"/>
      <c r="GT136" s="201"/>
      <c r="GU136" s="201"/>
      <c r="GV136" s="201"/>
      <c r="GW136" s="201"/>
      <c r="GX136" s="201"/>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c r="HY136" s="201"/>
      <c r="HZ136" s="201"/>
      <c r="IA136" s="201"/>
      <c r="IB136" s="201"/>
      <c r="IC136" s="201"/>
      <c r="ID136" s="201"/>
      <c r="IE136" s="201"/>
      <c r="IF136" s="201"/>
      <c r="IG136" s="201"/>
      <c r="IH136" s="201"/>
      <c r="II136" s="201"/>
      <c r="IJ136" s="201"/>
      <c r="IK136" s="201"/>
      <c r="IL136" s="201"/>
      <c r="IM136" s="201"/>
      <c r="IN136" s="201"/>
      <c r="IO136" s="201"/>
      <c r="IP136" s="201"/>
      <c r="IQ136" s="201"/>
      <c r="IR136" s="201"/>
      <c r="IS136" s="201"/>
      <c r="IT136" s="201"/>
      <c r="IU136" s="201"/>
      <c r="IV136" s="201"/>
      <c r="IW136" s="201"/>
      <c r="IX136" s="201"/>
      <c r="IY136" s="201"/>
      <c r="IZ136" s="201"/>
      <c r="JA136" s="201"/>
      <c r="JB136" s="201"/>
      <c r="JC136" s="201"/>
      <c r="JD136" s="201"/>
      <c r="JE136" s="201"/>
      <c r="JF136" s="201"/>
      <c r="JG136" s="201"/>
      <c r="JH136" s="201"/>
      <c r="JI136" s="201"/>
      <c r="JJ136" s="201"/>
      <c r="JK136" s="201"/>
      <c r="JL136" s="201"/>
      <c r="JM136" s="201"/>
      <c r="JN136" s="201"/>
      <c r="JO136" s="201"/>
      <c r="JP136" s="201"/>
      <c r="JQ136" s="201"/>
      <c r="JR136" s="201"/>
      <c r="JS136" s="201"/>
      <c r="JT136" s="201"/>
      <c r="JU136" s="201"/>
      <c r="JV136" s="201"/>
      <c r="JW136" s="201"/>
      <c r="JX136" s="201"/>
      <c r="JY136" s="201"/>
      <c r="JZ136" s="201"/>
      <c r="KA136" s="201"/>
      <c r="KB136" s="201"/>
      <c r="KC136" s="201"/>
      <c r="KD136" s="201"/>
      <c r="KE136" s="201"/>
      <c r="KF136" s="201"/>
      <c r="KG136" s="201"/>
      <c r="KH136" s="201"/>
      <c r="KI136" s="201"/>
      <c r="KJ136" s="201"/>
      <c r="KK136" s="201"/>
      <c r="KL136" s="201"/>
      <c r="KM136" s="201"/>
      <c r="KN136" s="201"/>
      <c r="KO136" s="201"/>
      <c r="KP136" s="201"/>
    </row>
    <row r="137" spans="1:302" s="98" customFormat="1" ht="27.75" hidden="1" customHeight="1" thickBot="1">
      <c r="A137" s="201"/>
      <c r="B137" s="459"/>
      <c r="C137" s="542"/>
      <c r="D137" s="543"/>
      <c r="E137" s="544" t="s">
        <v>163</v>
      </c>
      <c r="F137" s="545"/>
      <c r="G137" s="459"/>
      <c r="H137" s="459"/>
      <c r="I137" s="459"/>
      <c r="J137" s="459"/>
      <c r="K137" s="459"/>
      <c r="L137" s="546"/>
      <c r="M137" s="547"/>
      <c r="N137" s="547"/>
      <c r="O137" s="548" t="str">
        <f t="shared" si="50"/>
        <v/>
      </c>
      <c r="P137" s="548" t="str">
        <f t="shared" si="79"/>
        <v/>
      </c>
      <c r="Q137" s="548" t="str">
        <f t="shared" si="51"/>
        <v/>
      </c>
      <c r="R137" s="548" t="str">
        <f t="shared" si="52"/>
        <v/>
      </c>
      <c r="S137" s="548" t="str">
        <f t="shared" si="80"/>
        <v/>
      </c>
      <c r="T137" s="548" t="str">
        <f t="shared" si="81"/>
        <v/>
      </c>
      <c r="U137" s="548" t="str">
        <f t="shared" si="53"/>
        <v/>
      </c>
      <c r="V137" s="548" t="str">
        <f t="shared" si="54"/>
        <v/>
      </c>
      <c r="W137" s="548" t="str">
        <f t="shared" si="82"/>
        <v/>
      </c>
      <c r="X137" s="548" t="str">
        <f t="shared" si="83"/>
        <v/>
      </c>
      <c r="Y137" s="548" t="str">
        <f t="shared" si="55"/>
        <v/>
      </c>
      <c r="Z137" s="548" t="str">
        <f t="shared" si="56"/>
        <v/>
      </c>
      <c r="AA137" s="548" t="str">
        <f t="shared" si="84"/>
        <v/>
      </c>
      <c r="AB137" s="548" t="str">
        <f t="shared" si="85"/>
        <v/>
      </c>
      <c r="AC137" s="548" t="str">
        <f t="shared" si="57"/>
        <v/>
      </c>
      <c r="AD137" s="548" t="str">
        <f t="shared" si="58"/>
        <v/>
      </c>
      <c r="AE137" s="549"/>
      <c r="AF137" s="454"/>
      <c r="AG137" s="550" t="s">
        <v>542</v>
      </c>
      <c r="AH137" s="551" t="str">
        <f t="shared" si="75"/>
        <v/>
      </c>
      <c r="AI137" s="551" t="str">
        <f t="shared" si="76"/>
        <v/>
      </c>
      <c r="AJ137" s="551" t="str">
        <f t="shared" si="77"/>
        <v/>
      </c>
      <c r="AK137" s="554" t="str">
        <f t="shared" si="78"/>
        <v/>
      </c>
      <c r="AL137" s="460"/>
      <c r="AM137" s="441" t="str">
        <f t="shared" si="73"/>
        <v/>
      </c>
      <c r="AN137" s="441" t="str">
        <f t="shared" si="74"/>
        <v/>
      </c>
      <c r="AO137" s="552"/>
      <c r="AP137" s="552"/>
      <c r="AQ137" s="201"/>
      <c r="AR137" s="428"/>
      <c r="AS137" s="805">
        <f t="shared" si="59"/>
        <v>0</v>
      </c>
      <c r="AT137" s="452">
        <f t="shared" si="60"/>
        <v>0</v>
      </c>
      <c r="AU137" s="754" t="s">
        <v>341</v>
      </c>
      <c r="AV137" s="453">
        <f t="shared" si="61"/>
        <v>0</v>
      </c>
      <c r="AW137" s="454"/>
      <c r="AX137" s="455">
        <f t="shared" si="62"/>
        <v>0</v>
      </c>
      <c r="AY137" s="456">
        <f t="shared" si="63"/>
        <v>0</v>
      </c>
      <c r="AZ137" s="457">
        <f t="shared" si="64"/>
        <v>0</v>
      </c>
      <c r="BA137" s="458"/>
      <c r="BB137" s="455">
        <f t="shared" si="72"/>
        <v>0</v>
      </c>
      <c r="BC137" s="459"/>
      <c r="BD137" s="460"/>
      <c r="BE137" s="460"/>
      <c r="BF137" s="460"/>
      <c r="BG137" s="460"/>
      <c r="BH137" s="460"/>
      <c r="BI137" s="428"/>
      <c r="BJ137" s="201"/>
      <c r="BK137" s="201"/>
      <c r="BL137" s="201"/>
      <c r="BM137" s="201"/>
      <c r="BN137" s="201"/>
      <c r="BO137" s="201"/>
      <c r="BP137" s="201"/>
      <c r="BQ137" s="201"/>
      <c r="BR137" s="201"/>
      <c r="BS137" s="201"/>
      <c r="BT137" s="201"/>
      <c r="BU137" s="201"/>
      <c r="BV137" s="201"/>
      <c r="BW137" s="201"/>
      <c r="BX137" s="201"/>
      <c r="BY137" s="234"/>
      <c r="BZ137" s="234"/>
      <c r="CA137" s="201"/>
      <c r="CB137" s="201"/>
      <c r="CC137" s="201"/>
      <c r="CD137" s="234"/>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1"/>
      <c r="FD137" s="201"/>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1"/>
      <c r="GC137" s="201"/>
      <c r="GD137" s="201"/>
      <c r="GE137" s="201"/>
      <c r="GF137" s="201"/>
      <c r="GG137" s="201"/>
      <c r="GH137" s="201"/>
      <c r="GI137" s="201"/>
      <c r="GJ137" s="201"/>
      <c r="GK137" s="201"/>
      <c r="GL137" s="201"/>
      <c r="GM137" s="201"/>
      <c r="GN137" s="201"/>
      <c r="GO137" s="201"/>
      <c r="GP137" s="201"/>
      <c r="GQ137" s="201"/>
      <c r="GR137" s="201"/>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201"/>
      <c r="IQ137" s="201"/>
      <c r="IR137" s="201"/>
      <c r="IS137" s="201"/>
      <c r="IT137" s="201"/>
      <c r="IU137" s="201"/>
      <c r="IV137" s="201"/>
      <c r="IW137" s="201"/>
      <c r="IX137" s="201"/>
      <c r="IY137" s="201"/>
      <c r="IZ137" s="201"/>
      <c r="JA137" s="201"/>
      <c r="JB137" s="201"/>
      <c r="JC137" s="201"/>
      <c r="JD137" s="201"/>
      <c r="JE137" s="201"/>
      <c r="JF137" s="201"/>
      <c r="JG137" s="201"/>
      <c r="JH137" s="201"/>
      <c r="JI137" s="201"/>
      <c r="JJ137" s="201"/>
      <c r="JK137" s="201"/>
      <c r="JL137" s="201"/>
      <c r="JM137" s="201"/>
      <c r="JN137" s="201"/>
      <c r="JO137" s="201"/>
      <c r="JP137" s="201"/>
      <c r="JQ137" s="201"/>
      <c r="JR137" s="201"/>
      <c r="JS137" s="201"/>
      <c r="JT137" s="201"/>
      <c r="JU137" s="201"/>
      <c r="JV137" s="201"/>
      <c r="JW137" s="201"/>
      <c r="JX137" s="201"/>
      <c r="JY137" s="201"/>
      <c r="JZ137" s="201"/>
      <c r="KA137" s="201"/>
      <c r="KB137" s="201"/>
      <c r="KC137" s="201"/>
      <c r="KD137" s="201"/>
      <c r="KE137" s="201"/>
      <c r="KF137" s="201"/>
      <c r="KG137" s="201"/>
      <c r="KH137" s="201"/>
      <c r="KI137" s="201"/>
      <c r="KJ137" s="201"/>
      <c r="KK137" s="201"/>
      <c r="KL137" s="201"/>
      <c r="KM137" s="201"/>
      <c r="KN137" s="201"/>
      <c r="KO137" s="201"/>
      <c r="KP137" s="201"/>
    </row>
    <row r="138" spans="1:302" s="98" customFormat="1" ht="27.75" hidden="1" customHeight="1" thickBot="1">
      <c r="A138" s="201"/>
      <c r="B138" s="459"/>
      <c r="C138" s="542"/>
      <c r="D138" s="543"/>
      <c r="E138" s="544" t="s">
        <v>163</v>
      </c>
      <c r="F138" s="545"/>
      <c r="G138" s="459"/>
      <c r="H138" s="459"/>
      <c r="I138" s="459"/>
      <c r="J138" s="459"/>
      <c r="K138" s="459"/>
      <c r="L138" s="546"/>
      <c r="M138" s="547"/>
      <c r="N138" s="547"/>
      <c r="O138" s="548" t="str">
        <f t="shared" si="50"/>
        <v/>
      </c>
      <c r="P138" s="548" t="str">
        <f t="shared" si="79"/>
        <v/>
      </c>
      <c r="Q138" s="548" t="str">
        <f t="shared" si="51"/>
        <v/>
      </c>
      <c r="R138" s="548" t="str">
        <f t="shared" si="52"/>
        <v/>
      </c>
      <c r="S138" s="548" t="str">
        <f t="shared" si="80"/>
        <v/>
      </c>
      <c r="T138" s="548" t="str">
        <f t="shared" si="81"/>
        <v/>
      </c>
      <c r="U138" s="548" t="str">
        <f t="shared" si="53"/>
        <v/>
      </c>
      <c r="V138" s="548" t="str">
        <f t="shared" si="54"/>
        <v/>
      </c>
      <c r="W138" s="548" t="str">
        <f t="shared" si="82"/>
        <v/>
      </c>
      <c r="X138" s="548" t="str">
        <f t="shared" si="83"/>
        <v/>
      </c>
      <c r="Y138" s="548" t="str">
        <f t="shared" si="55"/>
        <v/>
      </c>
      <c r="Z138" s="548" t="str">
        <f t="shared" si="56"/>
        <v/>
      </c>
      <c r="AA138" s="548" t="str">
        <f t="shared" si="84"/>
        <v/>
      </c>
      <c r="AB138" s="548" t="str">
        <f t="shared" si="85"/>
        <v/>
      </c>
      <c r="AC138" s="548" t="str">
        <f t="shared" si="57"/>
        <v/>
      </c>
      <c r="AD138" s="548" t="str">
        <f t="shared" si="58"/>
        <v/>
      </c>
      <c r="AE138" s="549"/>
      <c r="AF138" s="454"/>
      <c r="AG138" s="550" t="s">
        <v>542</v>
      </c>
      <c r="AH138" s="551" t="str">
        <f t="shared" si="75"/>
        <v/>
      </c>
      <c r="AI138" s="551" t="str">
        <f t="shared" si="76"/>
        <v/>
      </c>
      <c r="AJ138" s="551" t="str">
        <f t="shared" si="77"/>
        <v/>
      </c>
      <c r="AK138" s="554" t="str">
        <f t="shared" si="78"/>
        <v/>
      </c>
      <c r="AL138" s="460"/>
      <c r="AM138" s="441" t="str">
        <f t="shared" si="73"/>
        <v/>
      </c>
      <c r="AN138" s="441" t="str">
        <f t="shared" si="74"/>
        <v/>
      </c>
      <c r="AO138" s="552"/>
      <c r="AP138" s="552"/>
      <c r="AQ138" s="201"/>
      <c r="AR138" s="428"/>
      <c r="AS138" s="805">
        <f t="shared" si="59"/>
        <v>0</v>
      </c>
      <c r="AT138" s="452">
        <f t="shared" si="60"/>
        <v>0</v>
      </c>
      <c r="AU138" s="754" t="s">
        <v>341</v>
      </c>
      <c r="AV138" s="453">
        <f t="shared" si="61"/>
        <v>0</v>
      </c>
      <c r="AW138" s="454"/>
      <c r="AX138" s="455">
        <f t="shared" si="62"/>
        <v>0</v>
      </c>
      <c r="AY138" s="456">
        <f t="shared" si="63"/>
        <v>0</v>
      </c>
      <c r="AZ138" s="457">
        <f t="shared" si="64"/>
        <v>0</v>
      </c>
      <c r="BA138" s="458"/>
      <c r="BB138" s="455">
        <f t="shared" si="72"/>
        <v>0</v>
      </c>
      <c r="BC138" s="459"/>
      <c r="BD138" s="460"/>
      <c r="BE138" s="460"/>
      <c r="BF138" s="460"/>
      <c r="BG138" s="460"/>
      <c r="BH138" s="460"/>
      <c r="BI138" s="428"/>
      <c r="BJ138" s="201"/>
      <c r="BK138" s="201"/>
      <c r="BL138" s="201"/>
      <c r="BM138" s="201"/>
      <c r="BN138" s="201"/>
      <c r="BO138" s="201"/>
      <c r="BP138" s="201"/>
      <c r="BQ138" s="201"/>
      <c r="BR138" s="201"/>
      <c r="BS138" s="201"/>
      <c r="BT138" s="201"/>
      <c r="BU138" s="201"/>
      <c r="BV138" s="201"/>
      <c r="BW138" s="201"/>
      <c r="BX138" s="201"/>
      <c r="BY138" s="234"/>
      <c r="BZ138" s="234"/>
      <c r="CA138" s="201"/>
      <c r="CB138" s="201"/>
      <c r="CC138" s="201"/>
      <c r="CD138" s="234"/>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c r="EX138" s="201"/>
      <c r="EY138" s="201"/>
      <c r="EZ138" s="201"/>
      <c r="FA138" s="201"/>
      <c r="FB138" s="201"/>
      <c r="FC138" s="201"/>
      <c r="FD138" s="201"/>
      <c r="FE138" s="201"/>
      <c r="FF138" s="201"/>
      <c r="FG138" s="201"/>
      <c r="FH138" s="201"/>
      <c r="FI138" s="201"/>
      <c r="FJ138" s="201"/>
      <c r="FK138" s="201"/>
      <c r="FL138" s="201"/>
      <c r="FM138" s="201"/>
      <c r="FN138" s="201"/>
      <c r="FO138" s="201"/>
      <c r="FP138" s="201"/>
      <c r="FQ138" s="201"/>
      <c r="FR138" s="201"/>
      <c r="FS138" s="201"/>
      <c r="FT138" s="201"/>
      <c r="FU138" s="201"/>
      <c r="FV138" s="201"/>
      <c r="FW138" s="201"/>
      <c r="FX138" s="201"/>
      <c r="FY138" s="201"/>
      <c r="FZ138" s="201"/>
      <c r="GA138" s="201"/>
      <c r="GB138" s="201"/>
      <c r="GC138" s="201"/>
      <c r="GD138" s="201"/>
      <c r="GE138" s="201"/>
      <c r="GF138" s="201"/>
      <c r="GG138" s="201"/>
      <c r="GH138" s="201"/>
      <c r="GI138" s="201"/>
      <c r="GJ138" s="201"/>
      <c r="GK138" s="201"/>
      <c r="GL138" s="201"/>
      <c r="GM138" s="201"/>
      <c r="GN138" s="201"/>
      <c r="GO138" s="201"/>
      <c r="GP138" s="201"/>
      <c r="GQ138" s="201"/>
      <c r="GR138" s="201"/>
      <c r="GS138" s="201"/>
      <c r="GT138" s="201"/>
      <c r="GU138" s="201"/>
      <c r="GV138" s="201"/>
      <c r="GW138" s="201"/>
      <c r="GX138" s="201"/>
      <c r="GY138" s="201"/>
      <c r="GZ138" s="201"/>
      <c r="HA138" s="201"/>
      <c r="HB138" s="201"/>
      <c r="HC138" s="201"/>
      <c r="HD138" s="201"/>
      <c r="HE138" s="201"/>
      <c r="HF138" s="201"/>
      <c r="HG138" s="201"/>
      <c r="HH138" s="201"/>
      <c r="HI138" s="201"/>
      <c r="HJ138" s="201"/>
      <c r="HK138" s="201"/>
      <c r="HL138" s="201"/>
      <c r="HM138" s="201"/>
      <c r="HN138" s="201"/>
      <c r="HO138" s="201"/>
      <c r="HP138" s="201"/>
      <c r="HQ138" s="201"/>
      <c r="HR138" s="201"/>
      <c r="HS138" s="201"/>
      <c r="HT138" s="201"/>
      <c r="HU138" s="201"/>
      <c r="HV138" s="201"/>
      <c r="HW138" s="201"/>
      <c r="HX138" s="201"/>
      <c r="HY138" s="201"/>
      <c r="HZ138" s="201"/>
      <c r="IA138" s="201"/>
      <c r="IB138" s="201"/>
      <c r="IC138" s="201"/>
      <c r="ID138" s="201"/>
      <c r="IE138" s="201"/>
      <c r="IF138" s="201"/>
      <c r="IG138" s="201"/>
      <c r="IH138" s="201"/>
      <c r="II138" s="201"/>
      <c r="IJ138" s="201"/>
      <c r="IK138" s="201"/>
      <c r="IL138" s="201"/>
      <c r="IM138" s="201"/>
      <c r="IN138" s="201"/>
      <c r="IO138" s="201"/>
      <c r="IP138" s="201"/>
      <c r="IQ138" s="201"/>
      <c r="IR138" s="201"/>
      <c r="IS138" s="201"/>
      <c r="IT138" s="201"/>
      <c r="IU138" s="201"/>
      <c r="IV138" s="201"/>
      <c r="IW138" s="201"/>
      <c r="IX138" s="201"/>
      <c r="IY138" s="201"/>
      <c r="IZ138" s="201"/>
      <c r="JA138" s="201"/>
      <c r="JB138" s="201"/>
      <c r="JC138" s="201"/>
      <c r="JD138" s="201"/>
      <c r="JE138" s="201"/>
      <c r="JF138" s="201"/>
      <c r="JG138" s="201"/>
      <c r="JH138" s="201"/>
      <c r="JI138" s="201"/>
      <c r="JJ138" s="201"/>
      <c r="JK138" s="201"/>
      <c r="JL138" s="201"/>
      <c r="JM138" s="201"/>
      <c r="JN138" s="201"/>
      <c r="JO138" s="201"/>
      <c r="JP138" s="201"/>
      <c r="JQ138" s="201"/>
      <c r="JR138" s="201"/>
      <c r="JS138" s="201"/>
      <c r="JT138" s="201"/>
      <c r="JU138" s="201"/>
      <c r="JV138" s="201"/>
      <c r="JW138" s="201"/>
      <c r="JX138" s="201"/>
      <c r="JY138" s="201"/>
      <c r="JZ138" s="201"/>
      <c r="KA138" s="201"/>
      <c r="KB138" s="201"/>
      <c r="KC138" s="201"/>
      <c r="KD138" s="201"/>
      <c r="KE138" s="201"/>
      <c r="KF138" s="201"/>
      <c r="KG138" s="201"/>
      <c r="KH138" s="201"/>
      <c r="KI138" s="201"/>
      <c r="KJ138" s="201"/>
      <c r="KK138" s="201"/>
      <c r="KL138" s="201"/>
      <c r="KM138" s="201"/>
      <c r="KN138" s="201"/>
      <c r="KO138" s="201"/>
      <c r="KP138" s="201"/>
    </row>
    <row r="139" spans="1:302" s="98" customFormat="1" ht="27.75" hidden="1" customHeight="1" thickBot="1">
      <c r="A139" s="201"/>
      <c r="B139" s="459"/>
      <c r="C139" s="542"/>
      <c r="D139" s="543"/>
      <c r="E139" s="544" t="s">
        <v>163</v>
      </c>
      <c r="F139" s="545"/>
      <c r="G139" s="459"/>
      <c r="H139" s="459"/>
      <c r="I139" s="459"/>
      <c r="J139" s="459"/>
      <c r="K139" s="459"/>
      <c r="L139" s="546"/>
      <c r="M139" s="547"/>
      <c r="N139" s="547"/>
      <c r="O139" s="548" t="str">
        <f t="shared" si="50"/>
        <v/>
      </c>
      <c r="P139" s="548" t="str">
        <f t="shared" si="79"/>
        <v/>
      </c>
      <c r="Q139" s="548" t="str">
        <f t="shared" si="51"/>
        <v/>
      </c>
      <c r="R139" s="548" t="str">
        <f t="shared" si="52"/>
        <v/>
      </c>
      <c r="S139" s="548" t="str">
        <f t="shared" si="80"/>
        <v/>
      </c>
      <c r="T139" s="548" t="str">
        <f t="shared" si="81"/>
        <v/>
      </c>
      <c r="U139" s="548" t="str">
        <f t="shared" si="53"/>
        <v/>
      </c>
      <c r="V139" s="548" t="str">
        <f t="shared" si="54"/>
        <v/>
      </c>
      <c r="W139" s="548" t="str">
        <f t="shared" si="82"/>
        <v/>
      </c>
      <c r="X139" s="548" t="str">
        <f t="shared" si="83"/>
        <v/>
      </c>
      <c r="Y139" s="548" t="str">
        <f t="shared" si="55"/>
        <v/>
      </c>
      <c r="Z139" s="548" t="str">
        <f t="shared" si="56"/>
        <v/>
      </c>
      <c r="AA139" s="548" t="str">
        <f t="shared" si="84"/>
        <v/>
      </c>
      <c r="AB139" s="548" t="str">
        <f t="shared" si="85"/>
        <v/>
      </c>
      <c r="AC139" s="548" t="str">
        <f t="shared" si="57"/>
        <v/>
      </c>
      <c r="AD139" s="548" t="str">
        <f t="shared" si="58"/>
        <v/>
      </c>
      <c r="AE139" s="549"/>
      <c r="AF139" s="454"/>
      <c r="AG139" s="550" t="s">
        <v>542</v>
      </c>
      <c r="AH139" s="551" t="str">
        <f t="shared" si="75"/>
        <v/>
      </c>
      <c r="AI139" s="551" t="str">
        <f t="shared" si="76"/>
        <v/>
      </c>
      <c r="AJ139" s="551" t="str">
        <f t="shared" si="77"/>
        <v/>
      </c>
      <c r="AK139" s="554" t="str">
        <f t="shared" si="78"/>
        <v/>
      </c>
      <c r="AL139" s="460"/>
      <c r="AM139" s="441" t="str">
        <f t="shared" si="73"/>
        <v/>
      </c>
      <c r="AN139" s="441" t="str">
        <f t="shared" si="74"/>
        <v/>
      </c>
      <c r="AO139" s="552"/>
      <c r="AP139" s="552"/>
      <c r="AQ139" s="201"/>
      <c r="AR139" s="428"/>
      <c r="AS139" s="805">
        <f t="shared" si="59"/>
        <v>0</v>
      </c>
      <c r="AT139" s="452">
        <f t="shared" si="60"/>
        <v>0</v>
      </c>
      <c r="AU139" s="754" t="s">
        <v>341</v>
      </c>
      <c r="AV139" s="453">
        <f t="shared" si="61"/>
        <v>0</v>
      </c>
      <c r="AW139" s="454"/>
      <c r="AX139" s="455">
        <f t="shared" si="62"/>
        <v>0</v>
      </c>
      <c r="AY139" s="456">
        <f t="shared" si="63"/>
        <v>0</v>
      </c>
      <c r="AZ139" s="457">
        <f t="shared" si="64"/>
        <v>0</v>
      </c>
      <c r="BA139" s="458"/>
      <c r="BB139" s="455">
        <f t="shared" si="72"/>
        <v>0</v>
      </c>
      <c r="BC139" s="459"/>
      <c r="BD139" s="460"/>
      <c r="BE139" s="460"/>
      <c r="BF139" s="460"/>
      <c r="BG139" s="460"/>
      <c r="BH139" s="460"/>
      <c r="BI139" s="428"/>
      <c r="BJ139" s="201"/>
      <c r="BK139" s="201"/>
      <c r="BL139" s="201"/>
      <c r="BM139" s="201"/>
      <c r="BN139" s="201"/>
      <c r="BO139" s="201"/>
      <c r="BP139" s="201"/>
      <c r="BQ139" s="201"/>
      <c r="BR139" s="201"/>
      <c r="BS139" s="201"/>
      <c r="BT139" s="201"/>
      <c r="BU139" s="201"/>
      <c r="BV139" s="201"/>
      <c r="BW139" s="201"/>
      <c r="BX139" s="201"/>
      <c r="BY139" s="234"/>
      <c r="BZ139" s="234"/>
      <c r="CA139" s="201"/>
      <c r="CB139" s="201"/>
      <c r="CC139" s="201"/>
      <c r="CD139" s="234"/>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c r="EX139" s="201"/>
      <c r="EY139" s="201"/>
      <c r="EZ139" s="201"/>
      <c r="FA139" s="201"/>
      <c r="FB139" s="201"/>
      <c r="FC139" s="201"/>
      <c r="FD139" s="201"/>
      <c r="FE139" s="201"/>
      <c r="FF139" s="201"/>
      <c r="FG139" s="201"/>
      <c r="FH139" s="201"/>
      <c r="FI139" s="201"/>
      <c r="FJ139" s="201"/>
      <c r="FK139" s="201"/>
      <c r="FL139" s="201"/>
      <c r="FM139" s="201"/>
      <c r="FN139" s="201"/>
      <c r="FO139" s="201"/>
      <c r="FP139" s="201"/>
      <c r="FQ139" s="201"/>
      <c r="FR139" s="201"/>
      <c r="FS139" s="201"/>
      <c r="FT139" s="201"/>
      <c r="FU139" s="201"/>
      <c r="FV139" s="201"/>
      <c r="FW139" s="201"/>
      <c r="FX139" s="201"/>
      <c r="FY139" s="201"/>
      <c r="FZ139" s="201"/>
      <c r="GA139" s="201"/>
      <c r="GB139" s="201"/>
      <c r="GC139" s="201"/>
      <c r="GD139" s="201"/>
      <c r="GE139" s="201"/>
      <c r="GF139" s="201"/>
      <c r="GG139" s="201"/>
      <c r="GH139" s="201"/>
      <c r="GI139" s="201"/>
      <c r="GJ139" s="201"/>
      <c r="GK139" s="201"/>
      <c r="GL139" s="201"/>
      <c r="GM139" s="201"/>
      <c r="GN139" s="201"/>
      <c r="GO139" s="201"/>
      <c r="GP139" s="201"/>
      <c r="GQ139" s="201"/>
      <c r="GR139" s="201"/>
      <c r="GS139" s="201"/>
      <c r="GT139" s="201"/>
      <c r="GU139" s="201"/>
      <c r="GV139" s="201"/>
      <c r="GW139" s="201"/>
      <c r="GX139" s="201"/>
      <c r="GY139" s="201"/>
      <c r="GZ139" s="201"/>
      <c r="HA139" s="201"/>
      <c r="HB139" s="201"/>
      <c r="HC139" s="201"/>
      <c r="HD139" s="201"/>
      <c r="HE139" s="201"/>
      <c r="HF139" s="201"/>
      <c r="HG139" s="201"/>
      <c r="HH139" s="201"/>
      <c r="HI139" s="201"/>
      <c r="HJ139" s="201"/>
      <c r="HK139" s="201"/>
      <c r="HL139" s="201"/>
      <c r="HM139" s="201"/>
      <c r="HN139" s="201"/>
      <c r="HO139" s="201"/>
      <c r="HP139" s="201"/>
      <c r="HQ139" s="201"/>
      <c r="HR139" s="201"/>
      <c r="HS139" s="201"/>
      <c r="HT139" s="201"/>
      <c r="HU139" s="201"/>
      <c r="HV139" s="201"/>
      <c r="HW139" s="201"/>
      <c r="HX139" s="201"/>
      <c r="HY139" s="201"/>
      <c r="HZ139" s="201"/>
      <c r="IA139" s="201"/>
      <c r="IB139" s="201"/>
      <c r="IC139" s="201"/>
      <c r="ID139" s="201"/>
      <c r="IE139" s="201"/>
      <c r="IF139" s="201"/>
      <c r="IG139" s="201"/>
      <c r="IH139" s="201"/>
      <c r="II139" s="201"/>
      <c r="IJ139" s="201"/>
      <c r="IK139" s="201"/>
      <c r="IL139" s="201"/>
      <c r="IM139" s="201"/>
      <c r="IN139" s="201"/>
      <c r="IO139" s="201"/>
      <c r="IP139" s="201"/>
      <c r="IQ139" s="201"/>
      <c r="IR139" s="201"/>
      <c r="IS139" s="201"/>
      <c r="IT139" s="201"/>
      <c r="IU139" s="201"/>
      <c r="IV139" s="201"/>
      <c r="IW139" s="201"/>
      <c r="IX139" s="201"/>
      <c r="IY139" s="201"/>
      <c r="IZ139" s="201"/>
      <c r="JA139" s="201"/>
      <c r="JB139" s="201"/>
      <c r="JC139" s="201"/>
      <c r="JD139" s="201"/>
      <c r="JE139" s="201"/>
      <c r="JF139" s="201"/>
      <c r="JG139" s="201"/>
      <c r="JH139" s="201"/>
      <c r="JI139" s="201"/>
      <c r="JJ139" s="201"/>
      <c r="JK139" s="201"/>
      <c r="JL139" s="201"/>
      <c r="JM139" s="201"/>
      <c r="JN139" s="201"/>
      <c r="JO139" s="201"/>
      <c r="JP139" s="201"/>
      <c r="JQ139" s="201"/>
      <c r="JR139" s="201"/>
      <c r="JS139" s="201"/>
      <c r="JT139" s="201"/>
      <c r="JU139" s="201"/>
      <c r="JV139" s="201"/>
      <c r="JW139" s="201"/>
      <c r="JX139" s="201"/>
      <c r="JY139" s="201"/>
      <c r="JZ139" s="201"/>
      <c r="KA139" s="201"/>
      <c r="KB139" s="201"/>
      <c r="KC139" s="201"/>
      <c r="KD139" s="201"/>
      <c r="KE139" s="201"/>
      <c r="KF139" s="201"/>
      <c r="KG139" s="201"/>
      <c r="KH139" s="201"/>
      <c r="KI139" s="201"/>
      <c r="KJ139" s="201"/>
      <c r="KK139" s="201"/>
      <c r="KL139" s="201"/>
      <c r="KM139" s="201"/>
      <c r="KN139" s="201"/>
      <c r="KO139" s="201"/>
      <c r="KP139" s="201"/>
    </row>
    <row r="140" spans="1:302" s="98" customFormat="1" ht="27.75" hidden="1" customHeight="1" thickBot="1">
      <c r="A140" s="201"/>
      <c r="B140" s="459"/>
      <c r="C140" s="542"/>
      <c r="D140" s="543"/>
      <c r="E140" s="544" t="s">
        <v>163</v>
      </c>
      <c r="F140" s="545"/>
      <c r="G140" s="459"/>
      <c r="H140" s="459"/>
      <c r="I140" s="459"/>
      <c r="J140" s="459"/>
      <c r="K140" s="459"/>
      <c r="L140" s="546"/>
      <c r="M140" s="547"/>
      <c r="N140" s="547"/>
      <c r="O140" s="548" t="str">
        <f t="shared" si="50"/>
        <v/>
      </c>
      <c r="P140" s="548" t="str">
        <f t="shared" si="79"/>
        <v/>
      </c>
      <c r="Q140" s="548" t="str">
        <f t="shared" si="51"/>
        <v/>
      </c>
      <c r="R140" s="548" t="str">
        <f t="shared" si="52"/>
        <v/>
      </c>
      <c r="S140" s="548" t="str">
        <f t="shared" si="80"/>
        <v/>
      </c>
      <c r="T140" s="548" t="str">
        <f t="shared" si="81"/>
        <v/>
      </c>
      <c r="U140" s="548" t="str">
        <f t="shared" si="53"/>
        <v/>
      </c>
      <c r="V140" s="548" t="str">
        <f t="shared" si="54"/>
        <v/>
      </c>
      <c r="W140" s="548" t="str">
        <f t="shared" si="82"/>
        <v/>
      </c>
      <c r="X140" s="548" t="str">
        <f t="shared" si="83"/>
        <v/>
      </c>
      <c r="Y140" s="548" t="str">
        <f t="shared" si="55"/>
        <v/>
      </c>
      <c r="Z140" s="548" t="str">
        <f t="shared" si="56"/>
        <v/>
      </c>
      <c r="AA140" s="548" t="str">
        <f t="shared" si="84"/>
        <v/>
      </c>
      <c r="AB140" s="548" t="str">
        <f t="shared" si="85"/>
        <v/>
      </c>
      <c r="AC140" s="548" t="str">
        <f t="shared" si="57"/>
        <v/>
      </c>
      <c r="AD140" s="548" t="str">
        <f t="shared" si="58"/>
        <v/>
      </c>
      <c r="AE140" s="549"/>
      <c r="AF140" s="454"/>
      <c r="AG140" s="550" t="s">
        <v>542</v>
      </c>
      <c r="AH140" s="551" t="str">
        <f t="shared" si="75"/>
        <v/>
      </c>
      <c r="AI140" s="551" t="str">
        <f t="shared" si="76"/>
        <v/>
      </c>
      <c r="AJ140" s="551" t="str">
        <f t="shared" si="77"/>
        <v/>
      </c>
      <c r="AK140" s="554" t="str">
        <f t="shared" si="78"/>
        <v/>
      </c>
      <c r="AL140" s="460"/>
      <c r="AM140" s="441" t="str">
        <f t="shared" si="73"/>
        <v/>
      </c>
      <c r="AN140" s="441" t="str">
        <f t="shared" si="74"/>
        <v/>
      </c>
      <c r="AO140" s="552"/>
      <c r="AP140" s="552"/>
      <c r="AQ140" s="201"/>
      <c r="AR140" s="428"/>
      <c r="AS140" s="805">
        <f t="shared" si="59"/>
        <v>0</v>
      </c>
      <c r="AT140" s="452">
        <f t="shared" si="60"/>
        <v>0</v>
      </c>
      <c r="AU140" s="754" t="s">
        <v>341</v>
      </c>
      <c r="AV140" s="453">
        <f t="shared" si="61"/>
        <v>0</v>
      </c>
      <c r="AW140" s="454"/>
      <c r="AX140" s="455">
        <f t="shared" si="62"/>
        <v>0</v>
      </c>
      <c r="AY140" s="456">
        <f t="shared" si="63"/>
        <v>0</v>
      </c>
      <c r="AZ140" s="457">
        <f t="shared" si="64"/>
        <v>0</v>
      </c>
      <c r="BA140" s="458"/>
      <c r="BB140" s="455">
        <f t="shared" si="72"/>
        <v>0</v>
      </c>
      <c r="BC140" s="459"/>
      <c r="BD140" s="460"/>
      <c r="BE140" s="460"/>
      <c r="BF140" s="460"/>
      <c r="BG140" s="460"/>
      <c r="BH140" s="460"/>
      <c r="BI140" s="428"/>
      <c r="BJ140" s="201"/>
      <c r="BK140" s="201"/>
      <c r="BL140" s="201"/>
      <c r="BM140" s="201"/>
      <c r="BN140" s="201"/>
      <c r="BO140" s="201"/>
      <c r="BP140" s="201"/>
      <c r="BQ140" s="201"/>
      <c r="BR140" s="201"/>
      <c r="BS140" s="201"/>
      <c r="BT140" s="201"/>
      <c r="BU140" s="201"/>
      <c r="BV140" s="201"/>
      <c r="BW140" s="201"/>
      <c r="BX140" s="201"/>
      <c r="BY140" s="234"/>
      <c r="BZ140" s="234"/>
      <c r="CA140" s="201"/>
      <c r="CB140" s="201"/>
      <c r="CC140" s="201"/>
      <c r="CD140" s="234"/>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01"/>
      <c r="HN140" s="201"/>
      <c r="HO140" s="201"/>
      <c r="HP140" s="201"/>
      <c r="HQ140" s="201"/>
      <c r="HR140" s="201"/>
      <c r="HS140" s="201"/>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201"/>
      <c r="IQ140" s="201"/>
      <c r="IR140" s="201"/>
      <c r="IS140" s="201"/>
      <c r="IT140" s="201"/>
      <c r="IU140" s="201"/>
      <c r="IV140" s="201"/>
      <c r="IW140" s="201"/>
      <c r="IX140" s="201"/>
      <c r="IY140" s="201"/>
      <c r="IZ140" s="201"/>
      <c r="JA140" s="201"/>
      <c r="JB140" s="201"/>
      <c r="JC140" s="201"/>
      <c r="JD140" s="201"/>
      <c r="JE140" s="201"/>
      <c r="JF140" s="201"/>
      <c r="JG140" s="201"/>
      <c r="JH140" s="201"/>
      <c r="JI140" s="201"/>
      <c r="JJ140" s="201"/>
      <c r="JK140" s="201"/>
      <c r="JL140" s="201"/>
      <c r="JM140" s="201"/>
      <c r="JN140" s="201"/>
      <c r="JO140" s="201"/>
      <c r="JP140" s="201"/>
      <c r="JQ140" s="201"/>
      <c r="JR140" s="201"/>
      <c r="JS140" s="201"/>
      <c r="JT140" s="201"/>
      <c r="JU140" s="201"/>
      <c r="JV140" s="201"/>
      <c r="JW140" s="201"/>
      <c r="JX140" s="201"/>
      <c r="JY140" s="201"/>
      <c r="JZ140" s="201"/>
      <c r="KA140" s="201"/>
      <c r="KB140" s="201"/>
      <c r="KC140" s="201"/>
      <c r="KD140" s="201"/>
      <c r="KE140" s="201"/>
      <c r="KF140" s="201"/>
      <c r="KG140" s="201"/>
      <c r="KH140" s="201"/>
      <c r="KI140" s="201"/>
      <c r="KJ140" s="201"/>
      <c r="KK140" s="201"/>
      <c r="KL140" s="201"/>
      <c r="KM140" s="201"/>
      <c r="KN140" s="201"/>
      <c r="KO140" s="201"/>
      <c r="KP140" s="201"/>
    </row>
    <row r="141" spans="1:302" s="98" customFormat="1" ht="27.75" hidden="1" customHeight="1" thickBot="1">
      <c r="A141" s="201"/>
      <c r="B141" s="459"/>
      <c r="C141" s="542"/>
      <c r="D141" s="543"/>
      <c r="E141" s="544" t="s">
        <v>163</v>
      </c>
      <c r="F141" s="545"/>
      <c r="G141" s="459"/>
      <c r="H141" s="459"/>
      <c r="I141" s="459"/>
      <c r="J141" s="459"/>
      <c r="K141" s="459"/>
      <c r="L141" s="546"/>
      <c r="M141" s="547"/>
      <c r="N141" s="547"/>
      <c r="O141" s="548" t="str">
        <f t="shared" ref="O141:O204" si="86">IF($L141="講師(個人)",(IF(AND($J141="日本語",$K141=""),IF($D141="","",TIME(HOUR($F141-$D141),ROUNDUP(MINUTE($F141-$D141)/30,0)*30,0)*24),"")),"")</f>
        <v/>
      </c>
      <c r="P141" s="548" t="str">
        <f t="shared" si="79"/>
        <v/>
      </c>
      <c r="Q141" s="548" t="str">
        <f t="shared" ref="Q141:Q204" si="87">IF($L141="講師(個人)",(IF(AND($K141="",OR($J141="英語", $J141="その他")),IF($D141="","",TIME(HOUR($F141-$D141),ROUNDUP(MINUTE($F141-$D141)/30,0)*30,0)*24),"")),"")</f>
        <v/>
      </c>
      <c r="R141" s="548" t="str">
        <f t="shared" ref="R141:R204" si="88">IF($L141="講師(個人)",(IF(AND($K141="サブ",OR($J141="英語", $J141="その他")),IF($D141="","",TIME(HOUR($F141-$D141),ROUNDUP(MINUTE($F141-$D141)/30,0)*30,0)*24),"")),"")</f>
        <v/>
      </c>
      <c r="S141" s="548" t="str">
        <f t="shared" si="80"/>
        <v/>
      </c>
      <c r="T141" s="548" t="str">
        <f t="shared" si="81"/>
        <v/>
      </c>
      <c r="U141" s="548" t="str">
        <f t="shared" ref="U141:U204" si="89">IF($L141="講師(法人)",(IF(AND($K141="",OR($J141="英語", $J141="その他")),IF($D141="","",TIME(HOUR($F141-$D141),ROUNDUP(MINUTE($F141-$D141)/30,0)*30,0)*24),"")),"")</f>
        <v/>
      </c>
      <c r="V141" s="548" t="str">
        <f t="shared" ref="V141:V204" si="90">IF($L141="講師(法人)",(IF(AND($K141="サブ",OR($J141="英語", $J141="その他")),IF($D141="","",TIME(HOUR($F141-$D141),ROUNDUP(MINUTE($F141-$D141)/30,0)*30,0)*24),"")),"")</f>
        <v/>
      </c>
      <c r="W141" s="548" t="str">
        <f t="shared" si="82"/>
        <v/>
      </c>
      <c r="X141" s="548" t="str">
        <f t="shared" si="83"/>
        <v/>
      </c>
      <c r="Y141" s="548" t="str">
        <f t="shared" ref="Y141:Y204" si="91">IF($L141="検討会等参加(個人)",(IF(AND($K141="",OR($J141="英語", $J141="その他")),IF($D141="","",TIME(HOUR($F141-$D141),ROUNDUP(MINUTE($F141-$D141)/30,0)*30,0)*24),"")),"")</f>
        <v/>
      </c>
      <c r="Z141" s="548" t="str">
        <f t="shared" ref="Z141:Z204" si="92">IF($L141="検討会等参加(個人)",(IF(AND($K141="サブ",OR($J141="英語", $J141="その他")),IF($D141="","",TIME(HOUR($F141-$D141),ROUNDUP(MINUTE($F141-$D141)/30,0)*30,0)*24),"")),"")</f>
        <v/>
      </c>
      <c r="AA141" s="548" t="str">
        <f t="shared" si="84"/>
        <v/>
      </c>
      <c r="AB141" s="548" t="str">
        <f t="shared" si="85"/>
        <v/>
      </c>
      <c r="AC141" s="548" t="str">
        <f t="shared" ref="AC141:AC204" si="93">IF($L141="検討会等参加(法人)",(IF(AND($K141="",OR($J141="英語", $J141="その他")),IF($D141="","",TIME(HOUR($F141-$D141),ROUNDUP(MINUTE($F141-$D141)/30,0)*30,0)*24),"")),"")</f>
        <v/>
      </c>
      <c r="AD141" s="548" t="str">
        <f t="shared" ref="AD141:AD204" si="94">IF($L141="検討会等参加(法人)",(IF(AND($K141="サブ",OR($J141="英語", $J141="その他")),IF($D141="","",TIME(HOUR($F141-$D141),ROUNDUP(MINUTE($F141-$D141)/30,0)*30,0)*24),"")),"")</f>
        <v/>
      </c>
      <c r="AE141" s="549"/>
      <c r="AF141" s="454"/>
      <c r="AG141" s="550" t="s">
        <v>542</v>
      </c>
      <c r="AH141" s="551" t="str">
        <f t="shared" si="75"/>
        <v/>
      </c>
      <c r="AI141" s="551" t="str">
        <f t="shared" si="76"/>
        <v/>
      </c>
      <c r="AJ141" s="551" t="str">
        <f t="shared" si="77"/>
        <v/>
      </c>
      <c r="AK141" s="554" t="str">
        <f t="shared" si="78"/>
        <v/>
      </c>
      <c r="AL141" s="460"/>
      <c r="AM141" s="441" t="str">
        <f t="shared" si="73"/>
        <v/>
      </c>
      <c r="AN141" s="441" t="str">
        <f t="shared" si="74"/>
        <v/>
      </c>
      <c r="AO141" s="552"/>
      <c r="AP141" s="552"/>
      <c r="AQ141" s="201"/>
      <c r="AR141" s="428"/>
      <c r="AS141" s="805">
        <f t="shared" ref="AS141:AS204" si="95">C141</f>
        <v>0</v>
      </c>
      <c r="AT141" s="452">
        <f t="shared" ref="AT141:AT204" si="96">D141</f>
        <v>0</v>
      </c>
      <c r="AU141" s="754" t="s">
        <v>341</v>
      </c>
      <c r="AV141" s="453">
        <f t="shared" ref="AV141:AV204" si="97">F141</f>
        <v>0</v>
      </c>
      <c r="AW141" s="454"/>
      <c r="AX141" s="455">
        <f t="shared" ref="AX141:AX204" si="98">G141</f>
        <v>0</v>
      </c>
      <c r="AY141" s="456">
        <f t="shared" ref="AY141:AY204" si="99">H141</f>
        <v>0</v>
      </c>
      <c r="AZ141" s="457">
        <f t="shared" ref="AZ141:AZ204" si="100">I141</f>
        <v>0</v>
      </c>
      <c r="BA141" s="458"/>
      <c r="BB141" s="455">
        <f t="shared" si="72"/>
        <v>0</v>
      </c>
      <c r="BC141" s="459"/>
      <c r="BD141" s="460"/>
      <c r="BE141" s="460"/>
      <c r="BF141" s="460"/>
      <c r="BG141" s="460"/>
      <c r="BH141" s="460"/>
      <c r="BI141" s="428"/>
      <c r="BJ141" s="201"/>
      <c r="BK141" s="201"/>
      <c r="BL141" s="201"/>
      <c r="BM141" s="201"/>
      <c r="BN141" s="201"/>
      <c r="BO141" s="201"/>
      <c r="BP141" s="201"/>
      <c r="BQ141" s="201"/>
      <c r="BR141" s="201"/>
      <c r="BS141" s="201"/>
      <c r="BT141" s="201"/>
      <c r="BU141" s="201"/>
      <c r="BV141" s="201"/>
      <c r="BW141" s="201"/>
      <c r="BX141" s="201"/>
      <c r="BY141" s="234"/>
      <c r="BZ141" s="234"/>
      <c r="CA141" s="201"/>
      <c r="CB141" s="201"/>
      <c r="CC141" s="201"/>
      <c r="CD141" s="234"/>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c r="IC141" s="201"/>
      <c r="ID141" s="201"/>
      <c r="IE141" s="201"/>
      <c r="IF141" s="201"/>
      <c r="IG141" s="201"/>
      <c r="IH141" s="201"/>
      <c r="II141" s="201"/>
      <c r="IJ141" s="201"/>
      <c r="IK141" s="201"/>
      <c r="IL141" s="201"/>
      <c r="IM141" s="201"/>
      <c r="IN141" s="201"/>
      <c r="IO141" s="201"/>
      <c r="IP141" s="201"/>
      <c r="IQ141" s="201"/>
      <c r="IR141" s="201"/>
      <c r="IS141" s="201"/>
      <c r="IT141" s="201"/>
      <c r="IU141" s="201"/>
      <c r="IV141" s="201"/>
      <c r="IW141" s="201"/>
      <c r="IX141" s="201"/>
      <c r="IY141" s="201"/>
      <c r="IZ141" s="201"/>
      <c r="JA141" s="201"/>
      <c r="JB141" s="201"/>
      <c r="JC141" s="201"/>
      <c r="JD141" s="201"/>
      <c r="JE141" s="201"/>
      <c r="JF141" s="201"/>
      <c r="JG141" s="201"/>
      <c r="JH141" s="201"/>
      <c r="JI141" s="201"/>
      <c r="JJ141" s="201"/>
      <c r="JK141" s="201"/>
      <c r="JL141" s="201"/>
      <c r="JM141" s="201"/>
      <c r="JN141" s="201"/>
      <c r="JO141" s="201"/>
      <c r="JP141" s="201"/>
      <c r="JQ141" s="201"/>
      <c r="JR141" s="201"/>
      <c r="JS141" s="201"/>
      <c r="JT141" s="201"/>
      <c r="JU141" s="201"/>
      <c r="JV141" s="201"/>
      <c r="JW141" s="201"/>
      <c r="JX141" s="201"/>
      <c r="JY141" s="201"/>
      <c r="JZ141" s="201"/>
      <c r="KA141" s="201"/>
      <c r="KB141" s="201"/>
      <c r="KC141" s="201"/>
      <c r="KD141" s="201"/>
      <c r="KE141" s="201"/>
      <c r="KF141" s="201"/>
      <c r="KG141" s="201"/>
      <c r="KH141" s="201"/>
      <c r="KI141" s="201"/>
      <c r="KJ141" s="201"/>
      <c r="KK141" s="201"/>
      <c r="KL141" s="201"/>
      <c r="KM141" s="201"/>
      <c r="KN141" s="201"/>
      <c r="KO141" s="201"/>
      <c r="KP141" s="201"/>
    </row>
    <row r="142" spans="1:302" s="98" customFormat="1" ht="27.75" hidden="1" customHeight="1" thickBot="1">
      <c r="A142" s="201"/>
      <c r="B142" s="459"/>
      <c r="C142" s="542"/>
      <c r="D142" s="543"/>
      <c r="E142" s="544" t="s">
        <v>163</v>
      </c>
      <c r="F142" s="545"/>
      <c r="G142" s="459"/>
      <c r="H142" s="459"/>
      <c r="I142" s="459"/>
      <c r="J142" s="459"/>
      <c r="K142" s="459"/>
      <c r="L142" s="546"/>
      <c r="M142" s="547"/>
      <c r="N142" s="547"/>
      <c r="O142" s="548" t="str">
        <f t="shared" si="86"/>
        <v/>
      </c>
      <c r="P142" s="548" t="str">
        <f t="shared" ref="P142:P173" si="101">IF($L142="講師(個人)",(IF(AND($J142="日本語",$K142="サブ"),IF($D142="","",TIME(HOUR($F142-$D142),ROUNDUP(MINUTE($F142-$D142)/30,0)*30,0)*24),"")),"")</f>
        <v/>
      </c>
      <c r="Q142" s="548" t="str">
        <f t="shared" si="87"/>
        <v/>
      </c>
      <c r="R142" s="548" t="str">
        <f t="shared" si="88"/>
        <v/>
      </c>
      <c r="S142" s="548" t="str">
        <f t="shared" ref="S142:S173" si="102">IF($L142="講師(法人)",(IF(AND($J142="日本語",$K142=""),IF($D142="","",TIME(HOUR($F142-$D142),ROUNDUP(MINUTE($F142-$D142)/30,0)*30,0)*24),"")),"")</f>
        <v/>
      </c>
      <c r="T142" s="548" t="str">
        <f t="shared" ref="T142:T173" si="103">IF($L142="講師(法人)",(IF(AND($J142="日本語",$K142="サブ"),IF($D142="","",TIME(HOUR($F142-$D142),ROUNDUP(MINUTE($F142-$D142)/30,0)*30,0)*24),"")),"")</f>
        <v/>
      </c>
      <c r="U142" s="548" t="str">
        <f t="shared" si="89"/>
        <v/>
      </c>
      <c r="V142" s="548" t="str">
        <f t="shared" si="90"/>
        <v/>
      </c>
      <c r="W142" s="548" t="str">
        <f t="shared" ref="W142:W173" si="104">IF($L142="検討会等参加(個人)",(IF(AND($J142="日本語",$K142=""),IF($D142="","",TIME(HOUR($F142-$D142),ROUNDUP(MINUTE($F142-$D142)/30,0)*30,0)*24),"")),"")</f>
        <v/>
      </c>
      <c r="X142" s="548" t="str">
        <f t="shared" ref="X142:X173" si="105">IF($L142="検討会等参加(個人)",(IF(AND($J142="日本語",$K142="サブ"),IF($D142="","",TIME(HOUR($F142-$D142),ROUNDUP(MINUTE($F142-$D142)/30,0)*30,0)*24),"")),"")</f>
        <v/>
      </c>
      <c r="Y142" s="548" t="str">
        <f t="shared" si="91"/>
        <v/>
      </c>
      <c r="Z142" s="548" t="str">
        <f t="shared" si="92"/>
        <v/>
      </c>
      <c r="AA142" s="548" t="str">
        <f t="shared" ref="AA142:AA173" si="106">IF($L142="検討会等参加(法人)",(IF(AND($J142="日本語",$K142=""),IF($D142="","",TIME(HOUR($F142-$D142),ROUNDUP(MINUTE($F142-$D142)/30,0)*30,0)*24),"")),"")</f>
        <v/>
      </c>
      <c r="AB142" s="548" t="str">
        <f t="shared" ref="AB142:AB173" si="107">IF($L142="検討会等参加(法人)",(IF(AND($J142="日本語",$K142="サブ"),IF($D142="","",TIME(HOUR($F142-$D142),ROUNDUP(MINUTE($F142-$D142)/30,0)*30,0)*24),"")),"")</f>
        <v/>
      </c>
      <c r="AC142" s="548" t="str">
        <f t="shared" si="93"/>
        <v/>
      </c>
      <c r="AD142" s="548" t="str">
        <f t="shared" si="94"/>
        <v/>
      </c>
      <c r="AE142" s="549"/>
      <c r="AF142" s="454"/>
      <c r="AG142" s="550" t="s">
        <v>542</v>
      </c>
      <c r="AH142" s="551" t="str">
        <f t="shared" si="75"/>
        <v/>
      </c>
      <c r="AI142" s="551" t="str">
        <f t="shared" si="76"/>
        <v/>
      </c>
      <c r="AJ142" s="551" t="str">
        <f t="shared" si="77"/>
        <v/>
      </c>
      <c r="AK142" s="554" t="str">
        <f t="shared" si="78"/>
        <v/>
      </c>
      <c r="AL142" s="460"/>
      <c r="AM142" s="441" t="str">
        <f t="shared" si="73"/>
        <v/>
      </c>
      <c r="AN142" s="441" t="str">
        <f t="shared" si="74"/>
        <v/>
      </c>
      <c r="AO142" s="552"/>
      <c r="AP142" s="552"/>
      <c r="AQ142" s="201"/>
      <c r="AR142" s="428"/>
      <c r="AS142" s="805">
        <f t="shared" si="95"/>
        <v>0</v>
      </c>
      <c r="AT142" s="452">
        <f t="shared" si="96"/>
        <v>0</v>
      </c>
      <c r="AU142" s="754" t="s">
        <v>341</v>
      </c>
      <c r="AV142" s="453">
        <f t="shared" si="97"/>
        <v>0</v>
      </c>
      <c r="AW142" s="454"/>
      <c r="AX142" s="455">
        <f t="shared" si="98"/>
        <v>0</v>
      </c>
      <c r="AY142" s="456">
        <f t="shared" si="99"/>
        <v>0</v>
      </c>
      <c r="AZ142" s="457">
        <f t="shared" si="100"/>
        <v>0</v>
      </c>
      <c r="BA142" s="458"/>
      <c r="BB142" s="455">
        <f t="shared" ref="BB142:BB205" si="108">J142</f>
        <v>0</v>
      </c>
      <c r="BC142" s="459"/>
      <c r="BD142" s="460"/>
      <c r="BE142" s="460"/>
      <c r="BF142" s="460"/>
      <c r="BG142" s="460"/>
      <c r="BH142" s="460"/>
      <c r="BI142" s="428"/>
      <c r="BJ142" s="201"/>
      <c r="BK142" s="201"/>
      <c r="BL142" s="201"/>
      <c r="BM142" s="201"/>
      <c r="BN142" s="201"/>
      <c r="BO142" s="201"/>
      <c r="BP142" s="201"/>
      <c r="BQ142" s="201"/>
      <c r="BR142" s="201"/>
      <c r="BS142" s="201"/>
      <c r="BT142" s="201"/>
      <c r="BU142" s="201"/>
      <c r="BV142" s="201"/>
      <c r="BW142" s="201"/>
      <c r="BX142" s="201"/>
      <c r="BY142" s="234"/>
      <c r="BZ142" s="234"/>
      <c r="CA142" s="201"/>
      <c r="CB142" s="201"/>
      <c r="CC142" s="201"/>
      <c r="CD142" s="234"/>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1"/>
      <c r="GC142" s="201"/>
      <c r="GD142" s="201"/>
      <c r="GE142" s="201"/>
      <c r="GF142" s="201"/>
      <c r="GG142" s="201"/>
      <c r="GH142" s="201"/>
      <c r="GI142" s="201"/>
      <c r="GJ142" s="201"/>
      <c r="GK142" s="201"/>
      <c r="GL142" s="201"/>
      <c r="GM142" s="201"/>
      <c r="GN142" s="201"/>
      <c r="GO142" s="201"/>
      <c r="GP142" s="201"/>
      <c r="GQ142" s="201"/>
      <c r="GR142" s="201"/>
      <c r="GS142" s="201"/>
      <c r="GT142" s="201"/>
      <c r="GU142" s="201"/>
      <c r="GV142" s="201"/>
      <c r="GW142" s="201"/>
      <c r="GX142" s="201"/>
      <c r="GY142" s="201"/>
      <c r="GZ142" s="201"/>
      <c r="HA142" s="201"/>
      <c r="HB142" s="201"/>
      <c r="HC142" s="201"/>
      <c r="HD142" s="201"/>
      <c r="HE142" s="201"/>
      <c r="HF142" s="201"/>
      <c r="HG142" s="201"/>
      <c r="HH142" s="201"/>
      <c r="HI142" s="201"/>
      <c r="HJ142" s="201"/>
      <c r="HK142" s="201"/>
      <c r="HL142" s="201"/>
      <c r="HM142" s="201"/>
      <c r="HN142" s="201"/>
      <c r="HO142" s="201"/>
      <c r="HP142" s="201"/>
      <c r="HQ142" s="201"/>
      <c r="HR142" s="201"/>
      <c r="HS142" s="201"/>
      <c r="HT142" s="201"/>
      <c r="HU142" s="201"/>
      <c r="HV142" s="201"/>
      <c r="HW142" s="201"/>
      <c r="HX142" s="201"/>
      <c r="HY142" s="201"/>
      <c r="HZ142" s="201"/>
      <c r="IA142" s="201"/>
      <c r="IB142" s="201"/>
      <c r="IC142" s="201"/>
      <c r="ID142" s="201"/>
      <c r="IE142" s="201"/>
      <c r="IF142" s="201"/>
      <c r="IG142" s="201"/>
      <c r="IH142" s="201"/>
      <c r="II142" s="201"/>
      <c r="IJ142" s="201"/>
      <c r="IK142" s="201"/>
      <c r="IL142" s="201"/>
      <c r="IM142" s="201"/>
      <c r="IN142" s="201"/>
      <c r="IO142" s="201"/>
      <c r="IP142" s="201"/>
      <c r="IQ142" s="201"/>
      <c r="IR142" s="201"/>
      <c r="IS142" s="201"/>
      <c r="IT142" s="201"/>
      <c r="IU142" s="201"/>
      <c r="IV142" s="201"/>
      <c r="IW142" s="201"/>
      <c r="IX142" s="201"/>
      <c r="IY142" s="201"/>
      <c r="IZ142" s="201"/>
      <c r="JA142" s="201"/>
      <c r="JB142" s="201"/>
      <c r="JC142" s="201"/>
      <c r="JD142" s="201"/>
      <c r="JE142" s="201"/>
      <c r="JF142" s="201"/>
      <c r="JG142" s="201"/>
      <c r="JH142" s="201"/>
      <c r="JI142" s="201"/>
      <c r="JJ142" s="201"/>
      <c r="JK142" s="201"/>
      <c r="JL142" s="201"/>
      <c r="JM142" s="201"/>
      <c r="JN142" s="201"/>
      <c r="JO142" s="201"/>
      <c r="JP142" s="201"/>
      <c r="JQ142" s="201"/>
      <c r="JR142" s="201"/>
      <c r="JS142" s="201"/>
      <c r="JT142" s="201"/>
      <c r="JU142" s="201"/>
      <c r="JV142" s="201"/>
      <c r="JW142" s="201"/>
      <c r="JX142" s="201"/>
      <c r="JY142" s="201"/>
      <c r="JZ142" s="201"/>
      <c r="KA142" s="201"/>
      <c r="KB142" s="201"/>
      <c r="KC142" s="201"/>
      <c r="KD142" s="201"/>
      <c r="KE142" s="201"/>
      <c r="KF142" s="201"/>
      <c r="KG142" s="201"/>
      <c r="KH142" s="201"/>
      <c r="KI142" s="201"/>
      <c r="KJ142" s="201"/>
      <c r="KK142" s="201"/>
      <c r="KL142" s="201"/>
      <c r="KM142" s="201"/>
      <c r="KN142" s="201"/>
      <c r="KO142" s="201"/>
      <c r="KP142" s="201"/>
    </row>
    <row r="143" spans="1:302" s="98" customFormat="1" ht="27.75" hidden="1" customHeight="1" thickBot="1">
      <c r="A143" s="201"/>
      <c r="B143" s="459"/>
      <c r="C143" s="542"/>
      <c r="D143" s="543"/>
      <c r="E143" s="544" t="s">
        <v>163</v>
      </c>
      <c r="F143" s="545"/>
      <c r="G143" s="459"/>
      <c r="H143" s="459"/>
      <c r="I143" s="459"/>
      <c r="J143" s="459"/>
      <c r="K143" s="459"/>
      <c r="L143" s="546"/>
      <c r="M143" s="547"/>
      <c r="N143" s="547"/>
      <c r="O143" s="548" t="str">
        <f t="shared" si="86"/>
        <v/>
      </c>
      <c r="P143" s="548" t="str">
        <f t="shared" si="101"/>
        <v/>
      </c>
      <c r="Q143" s="548" t="str">
        <f t="shared" si="87"/>
        <v/>
      </c>
      <c r="R143" s="548" t="str">
        <f t="shared" si="88"/>
        <v/>
      </c>
      <c r="S143" s="548" t="str">
        <f t="shared" si="102"/>
        <v/>
      </c>
      <c r="T143" s="548" t="str">
        <f t="shared" si="103"/>
        <v/>
      </c>
      <c r="U143" s="548" t="str">
        <f t="shared" si="89"/>
        <v/>
      </c>
      <c r="V143" s="548" t="str">
        <f t="shared" si="90"/>
        <v/>
      </c>
      <c r="W143" s="548" t="str">
        <f t="shared" si="104"/>
        <v/>
      </c>
      <c r="X143" s="548" t="str">
        <f t="shared" si="105"/>
        <v/>
      </c>
      <c r="Y143" s="548" t="str">
        <f t="shared" si="91"/>
        <v/>
      </c>
      <c r="Z143" s="548" t="str">
        <f t="shared" si="92"/>
        <v/>
      </c>
      <c r="AA143" s="548" t="str">
        <f t="shared" si="106"/>
        <v/>
      </c>
      <c r="AB143" s="548" t="str">
        <f t="shared" si="107"/>
        <v/>
      </c>
      <c r="AC143" s="548" t="str">
        <f t="shared" si="93"/>
        <v/>
      </c>
      <c r="AD143" s="548" t="str">
        <f t="shared" si="94"/>
        <v/>
      </c>
      <c r="AE143" s="549"/>
      <c r="AF143" s="454"/>
      <c r="AG143" s="550" t="s">
        <v>542</v>
      </c>
      <c r="AH143" s="551" t="str">
        <f t="shared" si="75"/>
        <v/>
      </c>
      <c r="AI143" s="551" t="str">
        <f t="shared" si="76"/>
        <v/>
      </c>
      <c r="AJ143" s="551" t="str">
        <f t="shared" si="77"/>
        <v/>
      </c>
      <c r="AK143" s="554" t="str">
        <f t="shared" si="78"/>
        <v/>
      </c>
      <c r="AL143" s="460"/>
      <c r="AM143" s="441" t="str">
        <f t="shared" si="73"/>
        <v/>
      </c>
      <c r="AN143" s="441" t="str">
        <f t="shared" si="74"/>
        <v/>
      </c>
      <c r="AO143" s="552"/>
      <c r="AP143" s="552"/>
      <c r="AQ143" s="201"/>
      <c r="AR143" s="428"/>
      <c r="AS143" s="805">
        <f t="shared" si="95"/>
        <v>0</v>
      </c>
      <c r="AT143" s="452">
        <f t="shared" si="96"/>
        <v>0</v>
      </c>
      <c r="AU143" s="754" t="s">
        <v>341</v>
      </c>
      <c r="AV143" s="453">
        <f t="shared" si="97"/>
        <v>0</v>
      </c>
      <c r="AW143" s="454"/>
      <c r="AX143" s="455">
        <f t="shared" si="98"/>
        <v>0</v>
      </c>
      <c r="AY143" s="456">
        <f t="shared" si="99"/>
        <v>0</v>
      </c>
      <c r="AZ143" s="457">
        <f t="shared" si="100"/>
        <v>0</v>
      </c>
      <c r="BA143" s="458"/>
      <c r="BB143" s="455">
        <f t="shared" si="108"/>
        <v>0</v>
      </c>
      <c r="BC143" s="459"/>
      <c r="BD143" s="460"/>
      <c r="BE143" s="460"/>
      <c r="BF143" s="460"/>
      <c r="BG143" s="460"/>
      <c r="BH143" s="460"/>
      <c r="BI143" s="428"/>
      <c r="BJ143" s="201"/>
      <c r="BK143" s="201"/>
      <c r="BL143" s="201"/>
      <c r="BM143" s="201"/>
      <c r="BN143" s="201"/>
      <c r="BO143" s="201"/>
      <c r="BP143" s="201"/>
      <c r="BQ143" s="201"/>
      <c r="BR143" s="201"/>
      <c r="BS143" s="201"/>
      <c r="BT143" s="201"/>
      <c r="BU143" s="201"/>
      <c r="BV143" s="201"/>
      <c r="BW143" s="201"/>
      <c r="BX143" s="201"/>
      <c r="BY143" s="234"/>
      <c r="BZ143" s="234"/>
      <c r="CA143" s="201"/>
      <c r="CB143" s="201"/>
      <c r="CC143" s="201"/>
      <c r="CD143" s="234"/>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1"/>
      <c r="GC143" s="201"/>
      <c r="GD143" s="201"/>
      <c r="GE143" s="201"/>
      <c r="GF143" s="201"/>
      <c r="GG143" s="201"/>
      <c r="GH143" s="201"/>
      <c r="GI143" s="201"/>
      <c r="GJ143" s="201"/>
      <c r="GK143" s="201"/>
      <c r="GL143" s="201"/>
      <c r="GM143" s="201"/>
      <c r="GN143" s="201"/>
      <c r="GO143" s="201"/>
      <c r="GP143" s="201"/>
      <c r="GQ143" s="201"/>
      <c r="GR143" s="201"/>
      <c r="GS143" s="201"/>
      <c r="GT143" s="201"/>
      <c r="GU143" s="201"/>
      <c r="GV143" s="201"/>
      <c r="GW143" s="201"/>
      <c r="GX143" s="201"/>
      <c r="GY143" s="201"/>
      <c r="GZ143" s="201"/>
      <c r="HA143" s="201"/>
      <c r="HB143" s="201"/>
      <c r="HC143" s="201"/>
      <c r="HD143" s="201"/>
      <c r="HE143" s="201"/>
      <c r="HF143" s="201"/>
      <c r="HG143" s="201"/>
      <c r="HH143" s="201"/>
      <c r="HI143" s="201"/>
      <c r="HJ143" s="201"/>
      <c r="HK143" s="201"/>
      <c r="HL143" s="201"/>
      <c r="HM143" s="201"/>
      <c r="HN143" s="201"/>
      <c r="HO143" s="201"/>
      <c r="HP143" s="201"/>
      <c r="HQ143" s="201"/>
      <c r="HR143" s="201"/>
      <c r="HS143" s="201"/>
      <c r="HT143" s="201"/>
      <c r="HU143" s="201"/>
      <c r="HV143" s="201"/>
      <c r="HW143" s="201"/>
      <c r="HX143" s="201"/>
      <c r="HY143" s="201"/>
      <c r="HZ143" s="201"/>
      <c r="IA143" s="201"/>
      <c r="IB143" s="201"/>
      <c r="IC143" s="201"/>
      <c r="ID143" s="201"/>
      <c r="IE143" s="201"/>
      <c r="IF143" s="201"/>
      <c r="IG143" s="201"/>
      <c r="IH143" s="201"/>
      <c r="II143" s="201"/>
      <c r="IJ143" s="201"/>
      <c r="IK143" s="201"/>
      <c r="IL143" s="201"/>
      <c r="IM143" s="201"/>
      <c r="IN143" s="201"/>
      <c r="IO143" s="201"/>
      <c r="IP143" s="201"/>
      <c r="IQ143" s="201"/>
      <c r="IR143" s="201"/>
      <c r="IS143" s="201"/>
      <c r="IT143" s="201"/>
      <c r="IU143" s="201"/>
      <c r="IV143" s="201"/>
      <c r="IW143" s="201"/>
      <c r="IX143" s="201"/>
      <c r="IY143" s="201"/>
      <c r="IZ143" s="201"/>
      <c r="JA143" s="201"/>
      <c r="JB143" s="201"/>
      <c r="JC143" s="201"/>
      <c r="JD143" s="201"/>
      <c r="JE143" s="201"/>
      <c r="JF143" s="201"/>
      <c r="JG143" s="201"/>
      <c r="JH143" s="201"/>
      <c r="JI143" s="201"/>
      <c r="JJ143" s="201"/>
      <c r="JK143" s="201"/>
      <c r="JL143" s="201"/>
      <c r="JM143" s="201"/>
      <c r="JN143" s="201"/>
      <c r="JO143" s="201"/>
      <c r="JP143" s="201"/>
      <c r="JQ143" s="201"/>
      <c r="JR143" s="201"/>
      <c r="JS143" s="201"/>
      <c r="JT143" s="201"/>
      <c r="JU143" s="201"/>
      <c r="JV143" s="201"/>
      <c r="JW143" s="201"/>
      <c r="JX143" s="201"/>
      <c r="JY143" s="201"/>
      <c r="JZ143" s="201"/>
      <c r="KA143" s="201"/>
      <c r="KB143" s="201"/>
      <c r="KC143" s="201"/>
      <c r="KD143" s="201"/>
      <c r="KE143" s="201"/>
      <c r="KF143" s="201"/>
      <c r="KG143" s="201"/>
      <c r="KH143" s="201"/>
      <c r="KI143" s="201"/>
      <c r="KJ143" s="201"/>
      <c r="KK143" s="201"/>
      <c r="KL143" s="201"/>
      <c r="KM143" s="201"/>
      <c r="KN143" s="201"/>
      <c r="KO143" s="201"/>
      <c r="KP143" s="201"/>
    </row>
    <row r="144" spans="1:302" s="98" customFormat="1" ht="27.75" hidden="1" customHeight="1" thickBot="1">
      <c r="A144" s="201"/>
      <c r="B144" s="459"/>
      <c r="C144" s="542"/>
      <c r="D144" s="543"/>
      <c r="E144" s="544" t="s">
        <v>163</v>
      </c>
      <c r="F144" s="545"/>
      <c r="G144" s="459"/>
      <c r="H144" s="459"/>
      <c r="I144" s="459"/>
      <c r="J144" s="459"/>
      <c r="K144" s="459"/>
      <c r="L144" s="546"/>
      <c r="M144" s="547"/>
      <c r="N144" s="547"/>
      <c r="O144" s="548" t="str">
        <f t="shared" si="86"/>
        <v/>
      </c>
      <c r="P144" s="548" t="str">
        <f t="shared" si="101"/>
        <v/>
      </c>
      <c r="Q144" s="548" t="str">
        <f t="shared" si="87"/>
        <v/>
      </c>
      <c r="R144" s="548" t="str">
        <f t="shared" si="88"/>
        <v/>
      </c>
      <c r="S144" s="548" t="str">
        <f t="shared" si="102"/>
        <v/>
      </c>
      <c r="T144" s="548" t="str">
        <f t="shared" si="103"/>
        <v/>
      </c>
      <c r="U144" s="548" t="str">
        <f t="shared" si="89"/>
        <v/>
      </c>
      <c r="V144" s="548" t="str">
        <f t="shared" si="90"/>
        <v/>
      </c>
      <c r="W144" s="548" t="str">
        <f t="shared" si="104"/>
        <v/>
      </c>
      <c r="X144" s="548" t="str">
        <f t="shared" si="105"/>
        <v/>
      </c>
      <c r="Y144" s="548" t="str">
        <f t="shared" si="91"/>
        <v/>
      </c>
      <c r="Z144" s="548" t="str">
        <f t="shared" si="92"/>
        <v/>
      </c>
      <c r="AA144" s="548" t="str">
        <f t="shared" si="106"/>
        <v/>
      </c>
      <c r="AB144" s="548" t="str">
        <f t="shared" si="107"/>
        <v/>
      </c>
      <c r="AC144" s="548" t="str">
        <f t="shared" si="93"/>
        <v/>
      </c>
      <c r="AD144" s="548" t="str">
        <f t="shared" si="94"/>
        <v/>
      </c>
      <c r="AE144" s="549"/>
      <c r="AF144" s="454"/>
      <c r="AG144" s="550" t="s">
        <v>542</v>
      </c>
      <c r="AH144" s="551" t="str">
        <f t="shared" si="75"/>
        <v/>
      </c>
      <c r="AI144" s="551" t="str">
        <f t="shared" si="76"/>
        <v/>
      </c>
      <c r="AJ144" s="551" t="str">
        <f t="shared" si="77"/>
        <v/>
      </c>
      <c r="AK144" s="554" t="str">
        <f t="shared" si="78"/>
        <v/>
      </c>
      <c r="AL144" s="460"/>
      <c r="AM144" s="441" t="str">
        <f t="shared" si="73"/>
        <v/>
      </c>
      <c r="AN144" s="441" t="str">
        <f t="shared" si="74"/>
        <v/>
      </c>
      <c r="AO144" s="552"/>
      <c r="AP144" s="552"/>
      <c r="AQ144" s="201"/>
      <c r="AR144" s="428"/>
      <c r="AS144" s="805">
        <f t="shared" si="95"/>
        <v>0</v>
      </c>
      <c r="AT144" s="452">
        <f t="shared" si="96"/>
        <v>0</v>
      </c>
      <c r="AU144" s="754" t="s">
        <v>341</v>
      </c>
      <c r="AV144" s="453">
        <f t="shared" si="97"/>
        <v>0</v>
      </c>
      <c r="AW144" s="454"/>
      <c r="AX144" s="455">
        <f t="shared" si="98"/>
        <v>0</v>
      </c>
      <c r="AY144" s="456">
        <f t="shared" si="99"/>
        <v>0</v>
      </c>
      <c r="AZ144" s="457">
        <f t="shared" si="100"/>
        <v>0</v>
      </c>
      <c r="BA144" s="458"/>
      <c r="BB144" s="455">
        <f t="shared" si="108"/>
        <v>0</v>
      </c>
      <c r="BC144" s="459"/>
      <c r="BD144" s="460"/>
      <c r="BE144" s="460"/>
      <c r="BF144" s="460"/>
      <c r="BG144" s="460"/>
      <c r="BH144" s="460"/>
      <c r="BI144" s="428"/>
      <c r="BJ144" s="201"/>
      <c r="BK144" s="201"/>
      <c r="BL144" s="201"/>
      <c r="BM144" s="201"/>
      <c r="BN144" s="201"/>
      <c r="BO144" s="201"/>
      <c r="BP144" s="201"/>
      <c r="BQ144" s="201"/>
      <c r="BR144" s="201"/>
      <c r="BS144" s="201"/>
      <c r="BT144" s="201"/>
      <c r="BU144" s="201"/>
      <c r="BV144" s="201"/>
      <c r="BW144" s="201"/>
      <c r="BX144" s="201"/>
      <c r="BY144" s="234"/>
      <c r="BZ144" s="234"/>
      <c r="CA144" s="201"/>
      <c r="CB144" s="201"/>
      <c r="CC144" s="201"/>
      <c r="CD144" s="234"/>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1"/>
      <c r="FX144" s="201"/>
      <c r="FY144" s="201"/>
      <c r="FZ144" s="201"/>
      <c r="GA144" s="201"/>
      <c r="GB144" s="201"/>
      <c r="GC144" s="201"/>
      <c r="GD144" s="201"/>
      <c r="GE144" s="201"/>
      <c r="GF144" s="201"/>
      <c r="GG144" s="201"/>
      <c r="GH144" s="201"/>
      <c r="GI144" s="201"/>
      <c r="GJ144" s="201"/>
      <c r="GK144" s="201"/>
      <c r="GL144" s="201"/>
      <c r="GM144" s="201"/>
      <c r="GN144" s="201"/>
      <c r="GO144" s="201"/>
      <c r="GP144" s="201"/>
      <c r="GQ144" s="201"/>
      <c r="GR144" s="201"/>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c r="IC144" s="201"/>
      <c r="ID144" s="201"/>
      <c r="IE144" s="201"/>
      <c r="IF144" s="201"/>
      <c r="IG144" s="201"/>
      <c r="IH144" s="201"/>
      <c r="II144" s="201"/>
      <c r="IJ144" s="201"/>
      <c r="IK144" s="201"/>
      <c r="IL144" s="201"/>
      <c r="IM144" s="201"/>
      <c r="IN144" s="201"/>
      <c r="IO144" s="201"/>
      <c r="IP144" s="201"/>
      <c r="IQ144" s="201"/>
      <c r="IR144" s="201"/>
      <c r="IS144" s="201"/>
      <c r="IT144" s="201"/>
      <c r="IU144" s="201"/>
      <c r="IV144" s="201"/>
      <c r="IW144" s="201"/>
      <c r="IX144" s="201"/>
      <c r="IY144" s="201"/>
      <c r="IZ144" s="201"/>
      <c r="JA144" s="201"/>
      <c r="JB144" s="201"/>
      <c r="JC144" s="201"/>
      <c r="JD144" s="201"/>
      <c r="JE144" s="201"/>
      <c r="JF144" s="201"/>
      <c r="JG144" s="201"/>
      <c r="JH144" s="201"/>
      <c r="JI144" s="201"/>
      <c r="JJ144" s="201"/>
      <c r="JK144" s="201"/>
      <c r="JL144" s="201"/>
      <c r="JM144" s="201"/>
      <c r="JN144" s="201"/>
      <c r="JO144" s="201"/>
      <c r="JP144" s="201"/>
      <c r="JQ144" s="201"/>
      <c r="JR144" s="201"/>
      <c r="JS144" s="201"/>
      <c r="JT144" s="201"/>
      <c r="JU144" s="201"/>
      <c r="JV144" s="201"/>
      <c r="JW144" s="201"/>
      <c r="JX144" s="201"/>
      <c r="JY144" s="201"/>
      <c r="JZ144" s="201"/>
      <c r="KA144" s="201"/>
      <c r="KB144" s="201"/>
      <c r="KC144" s="201"/>
      <c r="KD144" s="201"/>
      <c r="KE144" s="201"/>
      <c r="KF144" s="201"/>
      <c r="KG144" s="201"/>
      <c r="KH144" s="201"/>
      <c r="KI144" s="201"/>
      <c r="KJ144" s="201"/>
      <c r="KK144" s="201"/>
      <c r="KL144" s="201"/>
      <c r="KM144" s="201"/>
      <c r="KN144" s="201"/>
      <c r="KO144" s="201"/>
      <c r="KP144" s="201"/>
    </row>
    <row r="145" spans="1:302" s="98" customFormat="1" ht="27.75" hidden="1" customHeight="1" thickBot="1">
      <c r="A145" s="201"/>
      <c r="B145" s="459"/>
      <c r="C145" s="542"/>
      <c r="D145" s="543"/>
      <c r="E145" s="544" t="s">
        <v>163</v>
      </c>
      <c r="F145" s="545"/>
      <c r="G145" s="459"/>
      <c r="H145" s="459"/>
      <c r="I145" s="459"/>
      <c r="J145" s="459"/>
      <c r="K145" s="459"/>
      <c r="L145" s="546"/>
      <c r="M145" s="547"/>
      <c r="N145" s="547"/>
      <c r="O145" s="548" t="str">
        <f t="shared" si="86"/>
        <v/>
      </c>
      <c r="P145" s="548" t="str">
        <f t="shared" si="101"/>
        <v/>
      </c>
      <c r="Q145" s="548" t="str">
        <f t="shared" si="87"/>
        <v/>
      </c>
      <c r="R145" s="548" t="str">
        <f t="shared" si="88"/>
        <v/>
      </c>
      <c r="S145" s="548" t="str">
        <f t="shared" si="102"/>
        <v/>
      </c>
      <c r="T145" s="548" t="str">
        <f t="shared" si="103"/>
        <v/>
      </c>
      <c r="U145" s="548" t="str">
        <f t="shared" si="89"/>
        <v/>
      </c>
      <c r="V145" s="548" t="str">
        <f t="shared" si="90"/>
        <v/>
      </c>
      <c r="W145" s="548" t="str">
        <f t="shared" si="104"/>
        <v/>
      </c>
      <c r="X145" s="548" t="str">
        <f t="shared" si="105"/>
        <v/>
      </c>
      <c r="Y145" s="548" t="str">
        <f t="shared" si="91"/>
        <v/>
      </c>
      <c r="Z145" s="548" t="str">
        <f t="shared" si="92"/>
        <v/>
      </c>
      <c r="AA145" s="548" t="str">
        <f t="shared" si="106"/>
        <v/>
      </c>
      <c r="AB145" s="548" t="str">
        <f t="shared" si="107"/>
        <v/>
      </c>
      <c r="AC145" s="548" t="str">
        <f t="shared" si="93"/>
        <v/>
      </c>
      <c r="AD145" s="548" t="str">
        <f t="shared" si="94"/>
        <v/>
      </c>
      <c r="AE145" s="549"/>
      <c r="AF145" s="454"/>
      <c r="AG145" s="550" t="s">
        <v>542</v>
      </c>
      <c r="AH145" s="551" t="str">
        <f t="shared" si="75"/>
        <v/>
      </c>
      <c r="AI145" s="551" t="str">
        <f t="shared" si="76"/>
        <v/>
      </c>
      <c r="AJ145" s="551" t="str">
        <f t="shared" si="77"/>
        <v/>
      </c>
      <c r="AK145" s="554" t="str">
        <f t="shared" si="78"/>
        <v/>
      </c>
      <c r="AL145" s="460"/>
      <c r="AM145" s="441" t="str">
        <f t="shared" si="73"/>
        <v/>
      </c>
      <c r="AN145" s="441" t="str">
        <f t="shared" si="74"/>
        <v/>
      </c>
      <c r="AO145" s="552"/>
      <c r="AP145" s="552"/>
      <c r="AQ145" s="201"/>
      <c r="AR145" s="428"/>
      <c r="AS145" s="805">
        <f t="shared" si="95"/>
        <v>0</v>
      </c>
      <c r="AT145" s="452">
        <f t="shared" si="96"/>
        <v>0</v>
      </c>
      <c r="AU145" s="754" t="s">
        <v>341</v>
      </c>
      <c r="AV145" s="453">
        <f t="shared" si="97"/>
        <v>0</v>
      </c>
      <c r="AW145" s="454"/>
      <c r="AX145" s="455">
        <f t="shared" si="98"/>
        <v>0</v>
      </c>
      <c r="AY145" s="456">
        <f t="shared" si="99"/>
        <v>0</v>
      </c>
      <c r="AZ145" s="457">
        <f t="shared" si="100"/>
        <v>0</v>
      </c>
      <c r="BA145" s="458"/>
      <c r="BB145" s="455">
        <f t="shared" si="108"/>
        <v>0</v>
      </c>
      <c r="BC145" s="459"/>
      <c r="BD145" s="460"/>
      <c r="BE145" s="460"/>
      <c r="BF145" s="460"/>
      <c r="BG145" s="460"/>
      <c r="BH145" s="460"/>
      <c r="BI145" s="428"/>
      <c r="BJ145" s="201"/>
      <c r="BK145" s="201"/>
      <c r="BL145" s="201"/>
      <c r="BM145" s="201"/>
      <c r="BN145" s="201"/>
      <c r="BO145" s="201"/>
      <c r="BP145" s="201"/>
      <c r="BQ145" s="201"/>
      <c r="BR145" s="201"/>
      <c r="BS145" s="201"/>
      <c r="BT145" s="201"/>
      <c r="BU145" s="201"/>
      <c r="BV145" s="201"/>
      <c r="BW145" s="201"/>
      <c r="BX145" s="201"/>
      <c r="BY145" s="234"/>
      <c r="BZ145" s="234"/>
      <c r="CA145" s="201"/>
      <c r="CB145" s="201"/>
      <c r="CC145" s="201"/>
      <c r="CD145" s="234"/>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1"/>
      <c r="FD145" s="201"/>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1"/>
      <c r="GC145" s="201"/>
      <c r="GD145" s="201"/>
      <c r="GE145" s="201"/>
      <c r="GF145" s="201"/>
      <c r="GG145" s="201"/>
      <c r="GH145" s="201"/>
      <c r="GI145" s="201"/>
      <c r="GJ145" s="201"/>
      <c r="GK145" s="201"/>
      <c r="GL145" s="201"/>
      <c r="GM145" s="201"/>
      <c r="GN145" s="201"/>
      <c r="GO145" s="201"/>
      <c r="GP145" s="201"/>
      <c r="GQ145" s="201"/>
      <c r="GR145" s="201"/>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201"/>
      <c r="IQ145" s="201"/>
      <c r="IR145" s="201"/>
      <c r="IS145" s="201"/>
      <c r="IT145" s="201"/>
      <c r="IU145" s="201"/>
      <c r="IV145" s="201"/>
      <c r="IW145" s="201"/>
      <c r="IX145" s="201"/>
      <c r="IY145" s="201"/>
      <c r="IZ145" s="201"/>
      <c r="JA145" s="201"/>
      <c r="JB145" s="201"/>
      <c r="JC145" s="201"/>
      <c r="JD145" s="201"/>
      <c r="JE145" s="201"/>
      <c r="JF145" s="201"/>
      <c r="JG145" s="201"/>
      <c r="JH145" s="201"/>
      <c r="JI145" s="201"/>
      <c r="JJ145" s="201"/>
      <c r="JK145" s="201"/>
      <c r="JL145" s="201"/>
      <c r="JM145" s="201"/>
      <c r="JN145" s="201"/>
      <c r="JO145" s="201"/>
      <c r="JP145" s="201"/>
      <c r="JQ145" s="201"/>
      <c r="JR145" s="201"/>
      <c r="JS145" s="201"/>
      <c r="JT145" s="201"/>
      <c r="JU145" s="201"/>
      <c r="JV145" s="201"/>
      <c r="JW145" s="201"/>
      <c r="JX145" s="201"/>
      <c r="JY145" s="201"/>
      <c r="JZ145" s="201"/>
      <c r="KA145" s="201"/>
      <c r="KB145" s="201"/>
      <c r="KC145" s="201"/>
      <c r="KD145" s="201"/>
      <c r="KE145" s="201"/>
      <c r="KF145" s="201"/>
      <c r="KG145" s="201"/>
      <c r="KH145" s="201"/>
      <c r="KI145" s="201"/>
      <c r="KJ145" s="201"/>
      <c r="KK145" s="201"/>
      <c r="KL145" s="201"/>
      <c r="KM145" s="201"/>
      <c r="KN145" s="201"/>
      <c r="KO145" s="201"/>
      <c r="KP145" s="201"/>
    </row>
    <row r="146" spans="1:302" s="98" customFormat="1" ht="27.75" hidden="1" customHeight="1" thickBot="1">
      <c r="A146" s="201"/>
      <c r="B146" s="459"/>
      <c r="C146" s="542"/>
      <c r="D146" s="543"/>
      <c r="E146" s="544" t="s">
        <v>163</v>
      </c>
      <c r="F146" s="545"/>
      <c r="G146" s="459"/>
      <c r="H146" s="459"/>
      <c r="I146" s="459"/>
      <c r="J146" s="459"/>
      <c r="K146" s="459"/>
      <c r="L146" s="546"/>
      <c r="M146" s="547"/>
      <c r="N146" s="547"/>
      <c r="O146" s="548" t="str">
        <f t="shared" si="86"/>
        <v/>
      </c>
      <c r="P146" s="548" t="str">
        <f t="shared" si="101"/>
        <v/>
      </c>
      <c r="Q146" s="548" t="str">
        <f t="shared" si="87"/>
        <v/>
      </c>
      <c r="R146" s="548" t="str">
        <f t="shared" si="88"/>
        <v/>
      </c>
      <c r="S146" s="548" t="str">
        <f t="shared" si="102"/>
        <v/>
      </c>
      <c r="T146" s="548" t="str">
        <f t="shared" si="103"/>
        <v/>
      </c>
      <c r="U146" s="548" t="str">
        <f t="shared" si="89"/>
        <v/>
      </c>
      <c r="V146" s="548" t="str">
        <f t="shared" si="90"/>
        <v/>
      </c>
      <c r="W146" s="548" t="str">
        <f t="shared" si="104"/>
        <v/>
      </c>
      <c r="X146" s="548" t="str">
        <f t="shared" si="105"/>
        <v/>
      </c>
      <c r="Y146" s="548" t="str">
        <f t="shared" si="91"/>
        <v/>
      </c>
      <c r="Z146" s="548" t="str">
        <f t="shared" si="92"/>
        <v/>
      </c>
      <c r="AA146" s="548" t="str">
        <f t="shared" si="106"/>
        <v/>
      </c>
      <c r="AB146" s="548" t="str">
        <f t="shared" si="107"/>
        <v/>
      </c>
      <c r="AC146" s="548" t="str">
        <f t="shared" si="93"/>
        <v/>
      </c>
      <c r="AD146" s="548" t="str">
        <f t="shared" si="94"/>
        <v/>
      </c>
      <c r="AE146" s="549"/>
      <c r="AF146" s="454"/>
      <c r="AG146" s="550" t="s">
        <v>542</v>
      </c>
      <c r="AH146" s="551" t="str">
        <f t="shared" si="75"/>
        <v/>
      </c>
      <c r="AI146" s="551" t="str">
        <f t="shared" si="76"/>
        <v/>
      </c>
      <c r="AJ146" s="551" t="str">
        <f t="shared" si="77"/>
        <v/>
      </c>
      <c r="AK146" s="554" t="str">
        <f t="shared" si="78"/>
        <v/>
      </c>
      <c r="AL146" s="460"/>
      <c r="AM146" s="441" t="str">
        <f t="shared" si="73"/>
        <v/>
      </c>
      <c r="AN146" s="441" t="str">
        <f t="shared" si="74"/>
        <v/>
      </c>
      <c r="AO146" s="552"/>
      <c r="AP146" s="552"/>
      <c r="AQ146" s="201"/>
      <c r="AR146" s="428"/>
      <c r="AS146" s="805">
        <f t="shared" si="95"/>
        <v>0</v>
      </c>
      <c r="AT146" s="452">
        <f t="shared" si="96"/>
        <v>0</v>
      </c>
      <c r="AU146" s="754" t="s">
        <v>341</v>
      </c>
      <c r="AV146" s="453">
        <f t="shared" si="97"/>
        <v>0</v>
      </c>
      <c r="AW146" s="454"/>
      <c r="AX146" s="455">
        <f t="shared" si="98"/>
        <v>0</v>
      </c>
      <c r="AY146" s="456">
        <f t="shared" si="99"/>
        <v>0</v>
      </c>
      <c r="AZ146" s="457">
        <f t="shared" si="100"/>
        <v>0</v>
      </c>
      <c r="BA146" s="458"/>
      <c r="BB146" s="455">
        <f t="shared" si="108"/>
        <v>0</v>
      </c>
      <c r="BC146" s="459"/>
      <c r="BD146" s="460"/>
      <c r="BE146" s="460"/>
      <c r="BF146" s="460"/>
      <c r="BG146" s="460"/>
      <c r="BH146" s="460"/>
      <c r="BI146" s="428"/>
      <c r="BJ146" s="201"/>
      <c r="BK146" s="201"/>
      <c r="BL146" s="201"/>
      <c r="BM146" s="201"/>
      <c r="BN146" s="201"/>
      <c r="BO146" s="201"/>
      <c r="BP146" s="201"/>
      <c r="BQ146" s="201"/>
      <c r="BR146" s="201"/>
      <c r="BS146" s="201"/>
      <c r="BT146" s="201"/>
      <c r="BU146" s="201"/>
      <c r="BV146" s="201"/>
      <c r="BW146" s="201"/>
      <c r="BX146" s="201"/>
      <c r="BY146" s="234"/>
      <c r="BZ146" s="234"/>
      <c r="CA146" s="201"/>
      <c r="CB146" s="201"/>
      <c r="CC146" s="201"/>
      <c r="CD146" s="234"/>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c r="EX146" s="201"/>
      <c r="EY146" s="201"/>
      <c r="EZ146" s="201"/>
      <c r="FA146" s="201"/>
      <c r="FB146" s="201"/>
      <c r="FC146" s="201"/>
      <c r="FD146" s="201"/>
      <c r="FE146" s="201"/>
      <c r="FF146" s="201"/>
      <c r="FG146" s="201"/>
      <c r="FH146" s="201"/>
      <c r="FI146" s="201"/>
      <c r="FJ146" s="201"/>
      <c r="FK146" s="201"/>
      <c r="FL146" s="201"/>
      <c r="FM146" s="201"/>
      <c r="FN146" s="201"/>
      <c r="FO146" s="201"/>
      <c r="FP146" s="201"/>
      <c r="FQ146" s="201"/>
      <c r="FR146" s="201"/>
      <c r="FS146" s="201"/>
      <c r="FT146" s="201"/>
      <c r="FU146" s="201"/>
      <c r="FV146" s="201"/>
      <c r="FW146" s="201"/>
      <c r="FX146" s="201"/>
      <c r="FY146" s="201"/>
      <c r="FZ146" s="201"/>
      <c r="GA146" s="201"/>
      <c r="GB146" s="201"/>
      <c r="GC146" s="201"/>
      <c r="GD146" s="201"/>
      <c r="GE146" s="201"/>
      <c r="GF146" s="201"/>
      <c r="GG146" s="201"/>
      <c r="GH146" s="201"/>
      <c r="GI146" s="201"/>
      <c r="GJ146" s="201"/>
      <c r="GK146" s="201"/>
      <c r="GL146" s="201"/>
      <c r="GM146" s="201"/>
      <c r="GN146" s="201"/>
      <c r="GO146" s="201"/>
      <c r="GP146" s="201"/>
      <c r="GQ146" s="201"/>
      <c r="GR146" s="201"/>
      <c r="GS146" s="201"/>
      <c r="GT146" s="201"/>
      <c r="GU146" s="201"/>
      <c r="GV146" s="201"/>
      <c r="GW146" s="201"/>
      <c r="GX146" s="201"/>
      <c r="GY146" s="201"/>
      <c r="GZ146" s="201"/>
      <c r="HA146" s="201"/>
      <c r="HB146" s="201"/>
      <c r="HC146" s="201"/>
      <c r="HD146" s="201"/>
      <c r="HE146" s="201"/>
      <c r="HF146" s="201"/>
      <c r="HG146" s="201"/>
      <c r="HH146" s="201"/>
      <c r="HI146" s="201"/>
      <c r="HJ146" s="201"/>
      <c r="HK146" s="201"/>
      <c r="HL146" s="201"/>
      <c r="HM146" s="201"/>
      <c r="HN146" s="201"/>
      <c r="HO146" s="201"/>
      <c r="HP146" s="201"/>
      <c r="HQ146" s="201"/>
      <c r="HR146" s="201"/>
      <c r="HS146" s="201"/>
      <c r="HT146" s="201"/>
      <c r="HU146" s="201"/>
      <c r="HV146" s="201"/>
      <c r="HW146" s="201"/>
      <c r="HX146" s="201"/>
      <c r="HY146" s="201"/>
      <c r="HZ146" s="201"/>
      <c r="IA146" s="201"/>
      <c r="IB146" s="201"/>
      <c r="IC146" s="201"/>
      <c r="ID146" s="201"/>
      <c r="IE146" s="201"/>
      <c r="IF146" s="201"/>
      <c r="IG146" s="201"/>
      <c r="IH146" s="201"/>
      <c r="II146" s="201"/>
      <c r="IJ146" s="201"/>
      <c r="IK146" s="201"/>
      <c r="IL146" s="201"/>
      <c r="IM146" s="201"/>
      <c r="IN146" s="201"/>
      <c r="IO146" s="201"/>
      <c r="IP146" s="201"/>
      <c r="IQ146" s="201"/>
      <c r="IR146" s="201"/>
      <c r="IS146" s="201"/>
      <c r="IT146" s="201"/>
      <c r="IU146" s="201"/>
      <c r="IV146" s="201"/>
      <c r="IW146" s="201"/>
      <c r="IX146" s="201"/>
      <c r="IY146" s="201"/>
      <c r="IZ146" s="201"/>
      <c r="JA146" s="201"/>
      <c r="JB146" s="201"/>
      <c r="JC146" s="201"/>
      <c r="JD146" s="201"/>
      <c r="JE146" s="201"/>
      <c r="JF146" s="201"/>
      <c r="JG146" s="201"/>
      <c r="JH146" s="201"/>
      <c r="JI146" s="201"/>
      <c r="JJ146" s="201"/>
      <c r="JK146" s="201"/>
      <c r="JL146" s="201"/>
      <c r="JM146" s="201"/>
      <c r="JN146" s="201"/>
      <c r="JO146" s="201"/>
      <c r="JP146" s="201"/>
      <c r="JQ146" s="201"/>
      <c r="JR146" s="201"/>
      <c r="JS146" s="201"/>
      <c r="JT146" s="201"/>
      <c r="JU146" s="201"/>
      <c r="JV146" s="201"/>
      <c r="JW146" s="201"/>
      <c r="JX146" s="201"/>
      <c r="JY146" s="201"/>
      <c r="JZ146" s="201"/>
      <c r="KA146" s="201"/>
      <c r="KB146" s="201"/>
      <c r="KC146" s="201"/>
      <c r="KD146" s="201"/>
      <c r="KE146" s="201"/>
      <c r="KF146" s="201"/>
      <c r="KG146" s="201"/>
      <c r="KH146" s="201"/>
      <c r="KI146" s="201"/>
      <c r="KJ146" s="201"/>
      <c r="KK146" s="201"/>
      <c r="KL146" s="201"/>
      <c r="KM146" s="201"/>
      <c r="KN146" s="201"/>
      <c r="KO146" s="201"/>
      <c r="KP146" s="201"/>
    </row>
    <row r="147" spans="1:302" s="98" customFormat="1" ht="27.75" hidden="1" customHeight="1" thickBot="1">
      <c r="A147" s="201"/>
      <c r="B147" s="459"/>
      <c r="C147" s="542"/>
      <c r="D147" s="543"/>
      <c r="E147" s="544" t="s">
        <v>163</v>
      </c>
      <c r="F147" s="545"/>
      <c r="G147" s="459"/>
      <c r="H147" s="459"/>
      <c r="I147" s="459"/>
      <c r="J147" s="459"/>
      <c r="K147" s="459"/>
      <c r="L147" s="546"/>
      <c r="M147" s="547"/>
      <c r="N147" s="547"/>
      <c r="O147" s="548" t="str">
        <f t="shared" si="86"/>
        <v/>
      </c>
      <c r="P147" s="548" t="str">
        <f t="shared" si="101"/>
        <v/>
      </c>
      <c r="Q147" s="548" t="str">
        <f t="shared" si="87"/>
        <v/>
      </c>
      <c r="R147" s="548" t="str">
        <f t="shared" si="88"/>
        <v/>
      </c>
      <c r="S147" s="548" t="str">
        <f t="shared" si="102"/>
        <v/>
      </c>
      <c r="T147" s="548" t="str">
        <f t="shared" si="103"/>
        <v/>
      </c>
      <c r="U147" s="548" t="str">
        <f t="shared" si="89"/>
        <v/>
      </c>
      <c r="V147" s="548" t="str">
        <f t="shared" si="90"/>
        <v/>
      </c>
      <c r="W147" s="548" t="str">
        <f t="shared" si="104"/>
        <v/>
      </c>
      <c r="X147" s="548" t="str">
        <f t="shared" si="105"/>
        <v/>
      </c>
      <c r="Y147" s="548" t="str">
        <f t="shared" si="91"/>
        <v/>
      </c>
      <c r="Z147" s="548" t="str">
        <f t="shared" si="92"/>
        <v/>
      </c>
      <c r="AA147" s="548" t="str">
        <f t="shared" si="106"/>
        <v/>
      </c>
      <c r="AB147" s="548" t="str">
        <f t="shared" si="107"/>
        <v/>
      </c>
      <c r="AC147" s="548" t="str">
        <f t="shared" si="93"/>
        <v/>
      </c>
      <c r="AD147" s="548" t="str">
        <f t="shared" si="94"/>
        <v/>
      </c>
      <c r="AE147" s="549"/>
      <c r="AF147" s="454"/>
      <c r="AG147" s="550" t="s">
        <v>542</v>
      </c>
      <c r="AH147" s="551" t="str">
        <f t="shared" si="75"/>
        <v/>
      </c>
      <c r="AI147" s="551" t="str">
        <f t="shared" si="76"/>
        <v/>
      </c>
      <c r="AJ147" s="551" t="str">
        <f t="shared" si="77"/>
        <v/>
      </c>
      <c r="AK147" s="554" t="str">
        <f t="shared" si="78"/>
        <v/>
      </c>
      <c r="AL147" s="460"/>
      <c r="AM147" s="441" t="str">
        <f t="shared" si="73"/>
        <v/>
      </c>
      <c r="AN147" s="441" t="str">
        <f t="shared" si="74"/>
        <v/>
      </c>
      <c r="AO147" s="552"/>
      <c r="AP147" s="552"/>
      <c r="AQ147" s="201"/>
      <c r="AR147" s="428"/>
      <c r="AS147" s="805">
        <f t="shared" si="95"/>
        <v>0</v>
      </c>
      <c r="AT147" s="452">
        <f t="shared" si="96"/>
        <v>0</v>
      </c>
      <c r="AU147" s="754" t="s">
        <v>341</v>
      </c>
      <c r="AV147" s="453">
        <f t="shared" si="97"/>
        <v>0</v>
      </c>
      <c r="AW147" s="454"/>
      <c r="AX147" s="455">
        <f t="shared" si="98"/>
        <v>0</v>
      </c>
      <c r="AY147" s="456">
        <f t="shared" si="99"/>
        <v>0</v>
      </c>
      <c r="AZ147" s="457">
        <f t="shared" si="100"/>
        <v>0</v>
      </c>
      <c r="BA147" s="458"/>
      <c r="BB147" s="455">
        <f t="shared" si="108"/>
        <v>0</v>
      </c>
      <c r="BC147" s="459"/>
      <c r="BD147" s="460"/>
      <c r="BE147" s="460"/>
      <c r="BF147" s="460"/>
      <c r="BG147" s="460"/>
      <c r="BH147" s="460"/>
      <c r="BI147" s="428"/>
      <c r="BJ147" s="201"/>
      <c r="BK147" s="201"/>
      <c r="BL147" s="201"/>
      <c r="BM147" s="201"/>
      <c r="BN147" s="201"/>
      <c r="BO147" s="201"/>
      <c r="BP147" s="201"/>
      <c r="BQ147" s="201"/>
      <c r="BR147" s="201"/>
      <c r="BS147" s="201"/>
      <c r="BT147" s="201"/>
      <c r="BU147" s="201"/>
      <c r="BV147" s="201"/>
      <c r="BW147" s="201"/>
      <c r="BX147" s="201"/>
      <c r="BY147" s="234"/>
      <c r="BZ147" s="234"/>
      <c r="CA147" s="201"/>
      <c r="CB147" s="201"/>
      <c r="CC147" s="201"/>
      <c r="CD147" s="234"/>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c r="EK147" s="201"/>
      <c r="EL147" s="201"/>
      <c r="EM147" s="201"/>
      <c r="EN147" s="201"/>
      <c r="EO147" s="201"/>
      <c r="EP147" s="201"/>
      <c r="EQ147" s="201"/>
      <c r="ER147" s="201"/>
      <c r="ES147" s="201"/>
      <c r="ET147" s="201"/>
      <c r="EU147" s="201"/>
      <c r="EV147" s="201"/>
      <c r="EW147" s="201"/>
      <c r="EX147" s="201"/>
      <c r="EY147" s="201"/>
      <c r="EZ147" s="201"/>
      <c r="FA147" s="201"/>
      <c r="FB147" s="201"/>
      <c r="FC147" s="201"/>
      <c r="FD147" s="201"/>
      <c r="FE147" s="201"/>
      <c r="FF147" s="201"/>
      <c r="FG147" s="201"/>
      <c r="FH147" s="201"/>
      <c r="FI147" s="201"/>
      <c r="FJ147" s="201"/>
      <c r="FK147" s="201"/>
      <c r="FL147" s="201"/>
      <c r="FM147" s="201"/>
      <c r="FN147" s="201"/>
      <c r="FO147" s="201"/>
      <c r="FP147" s="201"/>
      <c r="FQ147" s="201"/>
      <c r="FR147" s="201"/>
      <c r="FS147" s="201"/>
      <c r="FT147" s="201"/>
      <c r="FU147" s="201"/>
      <c r="FV147" s="201"/>
      <c r="FW147" s="201"/>
      <c r="FX147" s="201"/>
      <c r="FY147" s="201"/>
      <c r="FZ147" s="201"/>
      <c r="GA147" s="201"/>
      <c r="GB147" s="201"/>
      <c r="GC147" s="201"/>
      <c r="GD147" s="201"/>
      <c r="GE147" s="201"/>
      <c r="GF147" s="201"/>
      <c r="GG147" s="201"/>
      <c r="GH147" s="201"/>
      <c r="GI147" s="201"/>
      <c r="GJ147" s="201"/>
      <c r="GK147" s="201"/>
      <c r="GL147" s="201"/>
      <c r="GM147" s="201"/>
      <c r="GN147" s="201"/>
      <c r="GO147" s="201"/>
      <c r="GP147" s="201"/>
      <c r="GQ147" s="201"/>
      <c r="GR147" s="201"/>
      <c r="GS147" s="201"/>
      <c r="GT147" s="201"/>
      <c r="GU147" s="201"/>
      <c r="GV147" s="201"/>
      <c r="GW147" s="201"/>
      <c r="GX147" s="201"/>
      <c r="GY147" s="201"/>
      <c r="GZ147" s="201"/>
      <c r="HA147" s="201"/>
      <c r="HB147" s="201"/>
      <c r="HC147" s="201"/>
      <c r="HD147" s="201"/>
      <c r="HE147" s="201"/>
      <c r="HF147" s="201"/>
      <c r="HG147" s="201"/>
      <c r="HH147" s="201"/>
      <c r="HI147" s="201"/>
      <c r="HJ147" s="201"/>
      <c r="HK147" s="201"/>
      <c r="HL147" s="201"/>
      <c r="HM147" s="201"/>
      <c r="HN147" s="201"/>
      <c r="HO147" s="201"/>
      <c r="HP147" s="201"/>
      <c r="HQ147" s="201"/>
      <c r="HR147" s="201"/>
      <c r="HS147" s="201"/>
      <c r="HT147" s="201"/>
      <c r="HU147" s="201"/>
      <c r="HV147" s="201"/>
      <c r="HW147" s="201"/>
      <c r="HX147" s="201"/>
      <c r="HY147" s="201"/>
      <c r="HZ147" s="201"/>
      <c r="IA147" s="201"/>
      <c r="IB147" s="201"/>
      <c r="IC147" s="201"/>
      <c r="ID147" s="201"/>
      <c r="IE147" s="201"/>
      <c r="IF147" s="201"/>
      <c r="IG147" s="201"/>
      <c r="IH147" s="201"/>
      <c r="II147" s="201"/>
      <c r="IJ147" s="201"/>
      <c r="IK147" s="201"/>
      <c r="IL147" s="201"/>
      <c r="IM147" s="201"/>
      <c r="IN147" s="201"/>
      <c r="IO147" s="201"/>
      <c r="IP147" s="201"/>
      <c r="IQ147" s="201"/>
      <c r="IR147" s="201"/>
      <c r="IS147" s="201"/>
      <c r="IT147" s="201"/>
      <c r="IU147" s="201"/>
      <c r="IV147" s="201"/>
      <c r="IW147" s="201"/>
      <c r="IX147" s="201"/>
      <c r="IY147" s="201"/>
      <c r="IZ147" s="201"/>
      <c r="JA147" s="201"/>
      <c r="JB147" s="201"/>
      <c r="JC147" s="201"/>
      <c r="JD147" s="201"/>
      <c r="JE147" s="201"/>
      <c r="JF147" s="201"/>
      <c r="JG147" s="201"/>
      <c r="JH147" s="201"/>
      <c r="JI147" s="201"/>
      <c r="JJ147" s="201"/>
      <c r="JK147" s="201"/>
      <c r="JL147" s="201"/>
      <c r="JM147" s="201"/>
      <c r="JN147" s="201"/>
      <c r="JO147" s="201"/>
      <c r="JP147" s="201"/>
      <c r="JQ147" s="201"/>
      <c r="JR147" s="201"/>
      <c r="JS147" s="201"/>
      <c r="JT147" s="201"/>
      <c r="JU147" s="201"/>
      <c r="JV147" s="201"/>
      <c r="JW147" s="201"/>
      <c r="JX147" s="201"/>
      <c r="JY147" s="201"/>
      <c r="JZ147" s="201"/>
      <c r="KA147" s="201"/>
      <c r="KB147" s="201"/>
      <c r="KC147" s="201"/>
      <c r="KD147" s="201"/>
      <c r="KE147" s="201"/>
      <c r="KF147" s="201"/>
      <c r="KG147" s="201"/>
      <c r="KH147" s="201"/>
      <c r="KI147" s="201"/>
      <c r="KJ147" s="201"/>
      <c r="KK147" s="201"/>
      <c r="KL147" s="201"/>
      <c r="KM147" s="201"/>
      <c r="KN147" s="201"/>
      <c r="KO147" s="201"/>
      <c r="KP147" s="201"/>
    </row>
    <row r="148" spans="1:302" s="98" customFormat="1" ht="27.75" hidden="1" customHeight="1" thickBot="1">
      <c r="A148" s="201"/>
      <c r="B148" s="459"/>
      <c r="C148" s="542"/>
      <c r="D148" s="543"/>
      <c r="E148" s="544" t="s">
        <v>163</v>
      </c>
      <c r="F148" s="545"/>
      <c r="G148" s="459"/>
      <c r="H148" s="459"/>
      <c r="I148" s="459"/>
      <c r="J148" s="459"/>
      <c r="K148" s="459"/>
      <c r="L148" s="546"/>
      <c r="M148" s="547"/>
      <c r="N148" s="547"/>
      <c r="O148" s="548" t="str">
        <f t="shared" si="86"/>
        <v/>
      </c>
      <c r="P148" s="548" t="str">
        <f t="shared" si="101"/>
        <v/>
      </c>
      <c r="Q148" s="548" t="str">
        <f t="shared" si="87"/>
        <v/>
      </c>
      <c r="R148" s="548" t="str">
        <f t="shared" si="88"/>
        <v/>
      </c>
      <c r="S148" s="548" t="str">
        <f t="shared" si="102"/>
        <v/>
      </c>
      <c r="T148" s="548" t="str">
        <f t="shared" si="103"/>
        <v/>
      </c>
      <c r="U148" s="548" t="str">
        <f t="shared" si="89"/>
        <v/>
      </c>
      <c r="V148" s="548" t="str">
        <f t="shared" si="90"/>
        <v/>
      </c>
      <c r="W148" s="548" t="str">
        <f t="shared" si="104"/>
        <v/>
      </c>
      <c r="X148" s="548" t="str">
        <f t="shared" si="105"/>
        <v/>
      </c>
      <c r="Y148" s="548" t="str">
        <f t="shared" si="91"/>
        <v/>
      </c>
      <c r="Z148" s="548" t="str">
        <f t="shared" si="92"/>
        <v/>
      </c>
      <c r="AA148" s="548" t="str">
        <f t="shared" si="106"/>
        <v/>
      </c>
      <c r="AB148" s="548" t="str">
        <f t="shared" si="107"/>
        <v/>
      </c>
      <c r="AC148" s="548" t="str">
        <f t="shared" si="93"/>
        <v/>
      </c>
      <c r="AD148" s="548" t="str">
        <f t="shared" si="94"/>
        <v/>
      </c>
      <c r="AE148" s="549"/>
      <c r="AF148" s="454"/>
      <c r="AG148" s="550" t="s">
        <v>542</v>
      </c>
      <c r="AH148" s="551" t="str">
        <f t="shared" si="75"/>
        <v/>
      </c>
      <c r="AI148" s="551" t="str">
        <f t="shared" si="76"/>
        <v/>
      </c>
      <c r="AJ148" s="551" t="str">
        <f t="shared" si="77"/>
        <v/>
      </c>
      <c r="AK148" s="554" t="str">
        <f t="shared" si="78"/>
        <v/>
      </c>
      <c r="AL148" s="460"/>
      <c r="AM148" s="441" t="str">
        <f t="shared" si="73"/>
        <v/>
      </c>
      <c r="AN148" s="441" t="str">
        <f t="shared" si="74"/>
        <v/>
      </c>
      <c r="AO148" s="552"/>
      <c r="AP148" s="552"/>
      <c r="AQ148" s="201"/>
      <c r="AR148" s="428"/>
      <c r="AS148" s="805">
        <f t="shared" si="95"/>
        <v>0</v>
      </c>
      <c r="AT148" s="452">
        <f t="shared" si="96"/>
        <v>0</v>
      </c>
      <c r="AU148" s="754" t="s">
        <v>341</v>
      </c>
      <c r="AV148" s="453">
        <f t="shared" si="97"/>
        <v>0</v>
      </c>
      <c r="AW148" s="454"/>
      <c r="AX148" s="455">
        <f t="shared" si="98"/>
        <v>0</v>
      </c>
      <c r="AY148" s="456">
        <f t="shared" si="99"/>
        <v>0</v>
      </c>
      <c r="AZ148" s="457">
        <f t="shared" si="100"/>
        <v>0</v>
      </c>
      <c r="BA148" s="458"/>
      <c r="BB148" s="455">
        <f t="shared" si="108"/>
        <v>0</v>
      </c>
      <c r="BC148" s="459"/>
      <c r="BD148" s="460"/>
      <c r="BE148" s="460"/>
      <c r="BF148" s="460"/>
      <c r="BG148" s="460"/>
      <c r="BH148" s="460"/>
      <c r="BI148" s="428"/>
      <c r="BJ148" s="201"/>
      <c r="BK148" s="201"/>
      <c r="BL148" s="201"/>
      <c r="BM148" s="201"/>
      <c r="BN148" s="201"/>
      <c r="BO148" s="201"/>
      <c r="BP148" s="201"/>
      <c r="BQ148" s="201"/>
      <c r="BR148" s="201"/>
      <c r="BS148" s="201"/>
      <c r="BT148" s="201"/>
      <c r="BU148" s="201"/>
      <c r="BV148" s="201"/>
      <c r="BW148" s="201"/>
      <c r="BX148" s="201"/>
      <c r="BY148" s="234"/>
      <c r="BZ148" s="234"/>
      <c r="CA148" s="201"/>
      <c r="CB148" s="201"/>
      <c r="CC148" s="201"/>
      <c r="CD148" s="234"/>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c r="EX148" s="201"/>
      <c r="EY148" s="201"/>
      <c r="EZ148" s="201"/>
      <c r="FA148" s="201"/>
      <c r="FB148" s="201"/>
      <c r="FC148" s="201"/>
      <c r="FD148" s="201"/>
      <c r="FE148" s="201"/>
      <c r="FF148" s="201"/>
      <c r="FG148" s="201"/>
      <c r="FH148" s="201"/>
      <c r="FI148" s="201"/>
      <c r="FJ148" s="201"/>
      <c r="FK148" s="201"/>
      <c r="FL148" s="201"/>
      <c r="FM148" s="201"/>
      <c r="FN148" s="201"/>
      <c r="FO148" s="201"/>
      <c r="FP148" s="201"/>
      <c r="FQ148" s="201"/>
      <c r="FR148" s="201"/>
      <c r="FS148" s="201"/>
      <c r="FT148" s="201"/>
      <c r="FU148" s="201"/>
      <c r="FV148" s="201"/>
      <c r="FW148" s="201"/>
      <c r="FX148" s="201"/>
      <c r="FY148" s="201"/>
      <c r="FZ148" s="201"/>
      <c r="GA148" s="201"/>
      <c r="GB148" s="201"/>
      <c r="GC148" s="201"/>
      <c r="GD148" s="201"/>
      <c r="GE148" s="201"/>
      <c r="GF148" s="201"/>
      <c r="GG148" s="201"/>
      <c r="GH148" s="201"/>
      <c r="GI148" s="201"/>
      <c r="GJ148" s="201"/>
      <c r="GK148" s="201"/>
      <c r="GL148" s="201"/>
      <c r="GM148" s="201"/>
      <c r="GN148" s="201"/>
      <c r="GO148" s="201"/>
      <c r="GP148" s="201"/>
      <c r="GQ148" s="201"/>
      <c r="GR148" s="201"/>
      <c r="GS148" s="201"/>
      <c r="GT148" s="201"/>
      <c r="GU148" s="201"/>
      <c r="GV148" s="201"/>
      <c r="GW148" s="201"/>
      <c r="GX148" s="201"/>
      <c r="GY148" s="201"/>
      <c r="GZ148" s="201"/>
      <c r="HA148" s="201"/>
      <c r="HB148" s="201"/>
      <c r="HC148" s="201"/>
      <c r="HD148" s="201"/>
      <c r="HE148" s="201"/>
      <c r="HF148" s="201"/>
      <c r="HG148" s="201"/>
      <c r="HH148" s="201"/>
      <c r="HI148" s="201"/>
      <c r="HJ148" s="201"/>
      <c r="HK148" s="201"/>
      <c r="HL148" s="201"/>
      <c r="HM148" s="201"/>
      <c r="HN148" s="201"/>
      <c r="HO148" s="201"/>
      <c r="HP148" s="201"/>
      <c r="HQ148" s="201"/>
      <c r="HR148" s="201"/>
      <c r="HS148" s="201"/>
      <c r="HT148" s="201"/>
      <c r="HU148" s="201"/>
      <c r="HV148" s="201"/>
      <c r="HW148" s="201"/>
      <c r="HX148" s="201"/>
      <c r="HY148" s="201"/>
      <c r="HZ148" s="201"/>
      <c r="IA148" s="201"/>
      <c r="IB148" s="201"/>
      <c r="IC148" s="201"/>
      <c r="ID148" s="201"/>
      <c r="IE148" s="201"/>
      <c r="IF148" s="201"/>
      <c r="IG148" s="201"/>
      <c r="IH148" s="201"/>
      <c r="II148" s="201"/>
      <c r="IJ148" s="201"/>
      <c r="IK148" s="201"/>
      <c r="IL148" s="201"/>
      <c r="IM148" s="201"/>
      <c r="IN148" s="201"/>
      <c r="IO148" s="201"/>
      <c r="IP148" s="201"/>
      <c r="IQ148" s="201"/>
      <c r="IR148" s="201"/>
      <c r="IS148" s="201"/>
      <c r="IT148" s="201"/>
      <c r="IU148" s="201"/>
      <c r="IV148" s="201"/>
      <c r="IW148" s="201"/>
      <c r="IX148" s="201"/>
      <c r="IY148" s="201"/>
      <c r="IZ148" s="201"/>
      <c r="JA148" s="201"/>
      <c r="JB148" s="201"/>
      <c r="JC148" s="201"/>
      <c r="JD148" s="201"/>
      <c r="JE148" s="201"/>
      <c r="JF148" s="201"/>
      <c r="JG148" s="201"/>
      <c r="JH148" s="201"/>
      <c r="JI148" s="201"/>
      <c r="JJ148" s="201"/>
      <c r="JK148" s="201"/>
      <c r="JL148" s="201"/>
      <c r="JM148" s="201"/>
      <c r="JN148" s="201"/>
      <c r="JO148" s="201"/>
      <c r="JP148" s="201"/>
      <c r="JQ148" s="201"/>
      <c r="JR148" s="201"/>
      <c r="JS148" s="201"/>
      <c r="JT148" s="201"/>
      <c r="JU148" s="201"/>
      <c r="JV148" s="201"/>
      <c r="JW148" s="201"/>
      <c r="JX148" s="201"/>
      <c r="JY148" s="201"/>
      <c r="JZ148" s="201"/>
      <c r="KA148" s="201"/>
      <c r="KB148" s="201"/>
      <c r="KC148" s="201"/>
      <c r="KD148" s="201"/>
      <c r="KE148" s="201"/>
      <c r="KF148" s="201"/>
      <c r="KG148" s="201"/>
      <c r="KH148" s="201"/>
      <c r="KI148" s="201"/>
      <c r="KJ148" s="201"/>
      <c r="KK148" s="201"/>
      <c r="KL148" s="201"/>
      <c r="KM148" s="201"/>
      <c r="KN148" s="201"/>
      <c r="KO148" s="201"/>
      <c r="KP148" s="201"/>
    </row>
    <row r="149" spans="1:302" s="98" customFormat="1" ht="27.75" hidden="1" customHeight="1" thickBot="1">
      <c r="A149" s="201"/>
      <c r="B149" s="459"/>
      <c r="C149" s="542"/>
      <c r="D149" s="543"/>
      <c r="E149" s="544" t="s">
        <v>163</v>
      </c>
      <c r="F149" s="545"/>
      <c r="G149" s="459"/>
      <c r="H149" s="459"/>
      <c r="I149" s="459"/>
      <c r="J149" s="459"/>
      <c r="K149" s="459"/>
      <c r="L149" s="546"/>
      <c r="M149" s="547"/>
      <c r="N149" s="547"/>
      <c r="O149" s="548" t="str">
        <f t="shared" si="86"/>
        <v/>
      </c>
      <c r="P149" s="548" t="str">
        <f t="shared" si="101"/>
        <v/>
      </c>
      <c r="Q149" s="548" t="str">
        <f t="shared" si="87"/>
        <v/>
      </c>
      <c r="R149" s="548" t="str">
        <f t="shared" si="88"/>
        <v/>
      </c>
      <c r="S149" s="548" t="str">
        <f t="shared" si="102"/>
        <v/>
      </c>
      <c r="T149" s="548" t="str">
        <f t="shared" si="103"/>
        <v/>
      </c>
      <c r="U149" s="548" t="str">
        <f t="shared" si="89"/>
        <v/>
      </c>
      <c r="V149" s="548" t="str">
        <f t="shared" si="90"/>
        <v/>
      </c>
      <c r="W149" s="548" t="str">
        <f t="shared" si="104"/>
        <v/>
      </c>
      <c r="X149" s="548" t="str">
        <f t="shared" si="105"/>
        <v/>
      </c>
      <c r="Y149" s="548" t="str">
        <f t="shared" si="91"/>
        <v/>
      </c>
      <c r="Z149" s="548" t="str">
        <f t="shared" si="92"/>
        <v/>
      </c>
      <c r="AA149" s="548" t="str">
        <f t="shared" si="106"/>
        <v/>
      </c>
      <c r="AB149" s="548" t="str">
        <f t="shared" si="107"/>
        <v/>
      </c>
      <c r="AC149" s="548" t="str">
        <f t="shared" si="93"/>
        <v/>
      </c>
      <c r="AD149" s="548" t="str">
        <f t="shared" si="94"/>
        <v/>
      </c>
      <c r="AE149" s="549"/>
      <c r="AF149" s="454"/>
      <c r="AG149" s="550" t="s">
        <v>542</v>
      </c>
      <c r="AH149" s="551" t="str">
        <f t="shared" si="75"/>
        <v/>
      </c>
      <c r="AI149" s="551" t="str">
        <f t="shared" si="76"/>
        <v/>
      </c>
      <c r="AJ149" s="551" t="str">
        <f t="shared" si="77"/>
        <v/>
      </c>
      <c r="AK149" s="554" t="str">
        <f t="shared" si="78"/>
        <v/>
      </c>
      <c r="AL149" s="460"/>
      <c r="AM149" s="441" t="str">
        <f t="shared" si="73"/>
        <v/>
      </c>
      <c r="AN149" s="441" t="str">
        <f t="shared" si="74"/>
        <v/>
      </c>
      <c r="AO149" s="552"/>
      <c r="AP149" s="552"/>
      <c r="AQ149" s="201"/>
      <c r="AR149" s="428"/>
      <c r="AS149" s="805">
        <f t="shared" si="95"/>
        <v>0</v>
      </c>
      <c r="AT149" s="452">
        <f t="shared" si="96"/>
        <v>0</v>
      </c>
      <c r="AU149" s="754" t="s">
        <v>341</v>
      </c>
      <c r="AV149" s="453">
        <f t="shared" si="97"/>
        <v>0</v>
      </c>
      <c r="AW149" s="454"/>
      <c r="AX149" s="455">
        <f t="shared" si="98"/>
        <v>0</v>
      </c>
      <c r="AY149" s="456">
        <f t="shared" si="99"/>
        <v>0</v>
      </c>
      <c r="AZ149" s="457">
        <f t="shared" si="100"/>
        <v>0</v>
      </c>
      <c r="BA149" s="458"/>
      <c r="BB149" s="455">
        <f t="shared" si="108"/>
        <v>0</v>
      </c>
      <c r="BC149" s="459"/>
      <c r="BD149" s="460"/>
      <c r="BE149" s="460"/>
      <c r="BF149" s="460"/>
      <c r="BG149" s="460"/>
      <c r="BH149" s="460"/>
      <c r="BI149" s="428"/>
      <c r="BJ149" s="201"/>
      <c r="BK149" s="201"/>
      <c r="BL149" s="201"/>
      <c r="BM149" s="201"/>
      <c r="BN149" s="201"/>
      <c r="BO149" s="201"/>
      <c r="BP149" s="201"/>
      <c r="BQ149" s="201"/>
      <c r="BR149" s="201"/>
      <c r="BS149" s="201"/>
      <c r="BT149" s="201"/>
      <c r="BU149" s="201"/>
      <c r="BV149" s="201"/>
      <c r="BW149" s="201"/>
      <c r="BX149" s="201"/>
      <c r="BY149" s="234"/>
      <c r="BZ149" s="234"/>
      <c r="CA149" s="201"/>
      <c r="CB149" s="201"/>
      <c r="CC149" s="201"/>
      <c r="CD149" s="234"/>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c r="EX149" s="201"/>
      <c r="EY149" s="201"/>
      <c r="EZ149" s="201"/>
      <c r="FA149" s="201"/>
      <c r="FB149" s="201"/>
      <c r="FC149" s="201"/>
      <c r="FD149" s="201"/>
      <c r="FE149" s="201"/>
      <c r="FF149" s="201"/>
      <c r="FG149" s="201"/>
      <c r="FH149" s="201"/>
      <c r="FI149" s="201"/>
      <c r="FJ149" s="201"/>
      <c r="FK149" s="201"/>
      <c r="FL149" s="201"/>
      <c r="FM149" s="201"/>
      <c r="FN149" s="201"/>
      <c r="FO149" s="201"/>
      <c r="FP149" s="201"/>
      <c r="FQ149" s="201"/>
      <c r="FR149" s="201"/>
      <c r="FS149" s="201"/>
      <c r="FT149" s="201"/>
      <c r="FU149" s="201"/>
      <c r="FV149" s="201"/>
      <c r="FW149" s="201"/>
      <c r="FX149" s="201"/>
      <c r="FY149" s="201"/>
      <c r="FZ149" s="201"/>
      <c r="GA149" s="201"/>
      <c r="GB149" s="201"/>
      <c r="GC149" s="201"/>
      <c r="GD149" s="201"/>
      <c r="GE149" s="201"/>
      <c r="GF149" s="201"/>
      <c r="GG149" s="201"/>
      <c r="GH149" s="201"/>
      <c r="GI149" s="201"/>
      <c r="GJ149" s="201"/>
      <c r="GK149" s="201"/>
      <c r="GL149" s="201"/>
      <c r="GM149" s="201"/>
      <c r="GN149" s="201"/>
      <c r="GO149" s="201"/>
      <c r="GP149" s="201"/>
      <c r="GQ149" s="201"/>
      <c r="GR149" s="201"/>
      <c r="GS149" s="201"/>
      <c r="GT149" s="201"/>
      <c r="GU149" s="201"/>
      <c r="GV149" s="201"/>
      <c r="GW149" s="201"/>
      <c r="GX149" s="201"/>
      <c r="GY149" s="201"/>
      <c r="GZ149" s="201"/>
      <c r="HA149" s="201"/>
      <c r="HB149" s="201"/>
      <c r="HC149" s="201"/>
      <c r="HD149" s="201"/>
      <c r="HE149" s="201"/>
      <c r="HF149" s="201"/>
      <c r="HG149" s="201"/>
      <c r="HH149" s="201"/>
      <c r="HI149" s="201"/>
      <c r="HJ149" s="201"/>
      <c r="HK149" s="201"/>
      <c r="HL149" s="201"/>
      <c r="HM149" s="201"/>
      <c r="HN149" s="201"/>
      <c r="HO149" s="201"/>
      <c r="HP149" s="201"/>
      <c r="HQ149" s="201"/>
      <c r="HR149" s="201"/>
      <c r="HS149" s="201"/>
      <c r="HT149" s="201"/>
      <c r="HU149" s="201"/>
      <c r="HV149" s="201"/>
      <c r="HW149" s="201"/>
      <c r="HX149" s="201"/>
      <c r="HY149" s="201"/>
      <c r="HZ149" s="201"/>
      <c r="IA149" s="201"/>
      <c r="IB149" s="201"/>
      <c r="IC149" s="201"/>
      <c r="ID149" s="201"/>
      <c r="IE149" s="201"/>
      <c r="IF149" s="201"/>
      <c r="IG149" s="201"/>
      <c r="IH149" s="201"/>
      <c r="II149" s="201"/>
      <c r="IJ149" s="201"/>
      <c r="IK149" s="201"/>
      <c r="IL149" s="201"/>
      <c r="IM149" s="201"/>
      <c r="IN149" s="201"/>
      <c r="IO149" s="201"/>
      <c r="IP149" s="201"/>
      <c r="IQ149" s="201"/>
      <c r="IR149" s="201"/>
      <c r="IS149" s="201"/>
      <c r="IT149" s="201"/>
      <c r="IU149" s="201"/>
      <c r="IV149" s="201"/>
      <c r="IW149" s="201"/>
      <c r="IX149" s="201"/>
      <c r="IY149" s="201"/>
      <c r="IZ149" s="201"/>
      <c r="JA149" s="201"/>
      <c r="JB149" s="201"/>
      <c r="JC149" s="201"/>
      <c r="JD149" s="201"/>
      <c r="JE149" s="201"/>
      <c r="JF149" s="201"/>
      <c r="JG149" s="201"/>
      <c r="JH149" s="201"/>
      <c r="JI149" s="201"/>
      <c r="JJ149" s="201"/>
      <c r="JK149" s="201"/>
      <c r="JL149" s="201"/>
      <c r="JM149" s="201"/>
      <c r="JN149" s="201"/>
      <c r="JO149" s="201"/>
      <c r="JP149" s="201"/>
      <c r="JQ149" s="201"/>
      <c r="JR149" s="201"/>
      <c r="JS149" s="201"/>
      <c r="JT149" s="201"/>
      <c r="JU149" s="201"/>
      <c r="JV149" s="201"/>
      <c r="JW149" s="201"/>
      <c r="JX149" s="201"/>
      <c r="JY149" s="201"/>
      <c r="JZ149" s="201"/>
      <c r="KA149" s="201"/>
      <c r="KB149" s="201"/>
      <c r="KC149" s="201"/>
      <c r="KD149" s="201"/>
      <c r="KE149" s="201"/>
      <c r="KF149" s="201"/>
      <c r="KG149" s="201"/>
      <c r="KH149" s="201"/>
      <c r="KI149" s="201"/>
      <c r="KJ149" s="201"/>
      <c r="KK149" s="201"/>
      <c r="KL149" s="201"/>
      <c r="KM149" s="201"/>
      <c r="KN149" s="201"/>
      <c r="KO149" s="201"/>
      <c r="KP149" s="201"/>
    </row>
    <row r="150" spans="1:302" s="98" customFormat="1" ht="27.75" hidden="1" customHeight="1" thickBot="1">
      <c r="A150" s="201"/>
      <c r="B150" s="459"/>
      <c r="C150" s="542"/>
      <c r="D150" s="543"/>
      <c r="E150" s="544" t="s">
        <v>163</v>
      </c>
      <c r="F150" s="545"/>
      <c r="G150" s="459"/>
      <c r="H150" s="459"/>
      <c r="I150" s="459"/>
      <c r="J150" s="459"/>
      <c r="K150" s="459"/>
      <c r="L150" s="546"/>
      <c r="M150" s="547"/>
      <c r="N150" s="547"/>
      <c r="O150" s="548" t="str">
        <f t="shared" si="86"/>
        <v/>
      </c>
      <c r="P150" s="548" t="str">
        <f t="shared" si="101"/>
        <v/>
      </c>
      <c r="Q150" s="548" t="str">
        <f t="shared" si="87"/>
        <v/>
      </c>
      <c r="R150" s="548" t="str">
        <f t="shared" si="88"/>
        <v/>
      </c>
      <c r="S150" s="548" t="str">
        <f t="shared" si="102"/>
        <v/>
      </c>
      <c r="T150" s="548" t="str">
        <f t="shared" si="103"/>
        <v/>
      </c>
      <c r="U150" s="548" t="str">
        <f t="shared" si="89"/>
        <v/>
      </c>
      <c r="V150" s="548" t="str">
        <f t="shared" si="90"/>
        <v/>
      </c>
      <c r="W150" s="548" t="str">
        <f t="shared" si="104"/>
        <v/>
      </c>
      <c r="X150" s="548" t="str">
        <f t="shared" si="105"/>
        <v/>
      </c>
      <c r="Y150" s="548" t="str">
        <f t="shared" si="91"/>
        <v/>
      </c>
      <c r="Z150" s="548" t="str">
        <f t="shared" si="92"/>
        <v/>
      </c>
      <c r="AA150" s="548" t="str">
        <f t="shared" si="106"/>
        <v/>
      </c>
      <c r="AB150" s="548" t="str">
        <f t="shared" si="107"/>
        <v/>
      </c>
      <c r="AC150" s="548" t="str">
        <f t="shared" si="93"/>
        <v/>
      </c>
      <c r="AD150" s="548" t="str">
        <f t="shared" si="94"/>
        <v/>
      </c>
      <c r="AE150" s="549"/>
      <c r="AF150" s="454"/>
      <c r="AG150" s="550" t="s">
        <v>542</v>
      </c>
      <c r="AH150" s="551" t="str">
        <f t="shared" si="75"/>
        <v/>
      </c>
      <c r="AI150" s="551" t="str">
        <f t="shared" si="76"/>
        <v/>
      </c>
      <c r="AJ150" s="551" t="str">
        <f t="shared" si="77"/>
        <v/>
      </c>
      <c r="AK150" s="554" t="str">
        <f t="shared" si="78"/>
        <v/>
      </c>
      <c r="AL150" s="460"/>
      <c r="AM150" s="441" t="str">
        <f t="shared" si="73"/>
        <v/>
      </c>
      <c r="AN150" s="441" t="str">
        <f t="shared" si="74"/>
        <v/>
      </c>
      <c r="AO150" s="552"/>
      <c r="AP150" s="552"/>
      <c r="AQ150" s="201"/>
      <c r="AR150" s="428"/>
      <c r="AS150" s="805">
        <f t="shared" si="95"/>
        <v>0</v>
      </c>
      <c r="AT150" s="452">
        <f t="shared" si="96"/>
        <v>0</v>
      </c>
      <c r="AU150" s="754" t="s">
        <v>341</v>
      </c>
      <c r="AV150" s="453">
        <f t="shared" si="97"/>
        <v>0</v>
      </c>
      <c r="AW150" s="454"/>
      <c r="AX150" s="455">
        <f t="shared" si="98"/>
        <v>0</v>
      </c>
      <c r="AY150" s="456">
        <f t="shared" si="99"/>
        <v>0</v>
      </c>
      <c r="AZ150" s="457">
        <f t="shared" si="100"/>
        <v>0</v>
      </c>
      <c r="BA150" s="458"/>
      <c r="BB150" s="455">
        <f t="shared" si="108"/>
        <v>0</v>
      </c>
      <c r="BC150" s="459"/>
      <c r="BD150" s="460"/>
      <c r="BE150" s="460"/>
      <c r="BF150" s="460"/>
      <c r="BG150" s="460"/>
      <c r="BH150" s="460"/>
      <c r="BI150" s="428"/>
      <c r="BJ150" s="201"/>
      <c r="BK150" s="201"/>
      <c r="BL150" s="201"/>
      <c r="BM150" s="201"/>
      <c r="BN150" s="201"/>
      <c r="BO150" s="201"/>
      <c r="BP150" s="201"/>
      <c r="BQ150" s="201"/>
      <c r="BR150" s="201"/>
      <c r="BS150" s="201"/>
      <c r="BT150" s="201"/>
      <c r="BU150" s="201"/>
      <c r="BV150" s="201"/>
      <c r="BW150" s="201"/>
      <c r="BX150" s="201"/>
      <c r="BY150" s="234"/>
      <c r="BZ150" s="234"/>
      <c r="CA150" s="201"/>
      <c r="CB150" s="201"/>
      <c r="CC150" s="201"/>
      <c r="CD150" s="234"/>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201"/>
      <c r="ED150" s="201"/>
      <c r="EE150" s="201"/>
      <c r="EF150" s="201"/>
      <c r="EG150" s="201"/>
      <c r="EH150" s="201"/>
      <c r="EI150" s="201"/>
      <c r="EJ150" s="201"/>
      <c r="EK150" s="201"/>
      <c r="EL150" s="201"/>
      <c r="EM150" s="201"/>
      <c r="EN150" s="201"/>
      <c r="EO150" s="201"/>
      <c r="EP150" s="201"/>
      <c r="EQ150" s="201"/>
      <c r="ER150" s="201"/>
      <c r="ES150" s="201"/>
      <c r="ET150" s="201"/>
      <c r="EU150" s="201"/>
      <c r="EV150" s="201"/>
      <c r="EW150" s="201"/>
      <c r="EX150" s="201"/>
      <c r="EY150" s="201"/>
      <c r="EZ150" s="201"/>
      <c r="FA150" s="201"/>
      <c r="FB150" s="201"/>
      <c r="FC150" s="201"/>
      <c r="FD150" s="201"/>
      <c r="FE150" s="201"/>
      <c r="FF150" s="201"/>
      <c r="FG150" s="201"/>
      <c r="FH150" s="201"/>
      <c r="FI150" s="201"/>
      <c r="FJ150" s="201"/>
      <c r="FK150" s="201"/>
      <c r="FL150" s="201"/>
      <c r="FM150" s="201"/>
      <c r="FN150" s="201"/>
      <c r="FO150" s="201"/>
      <c r="FP150" s="201"/>
      <c r="FQ150" s="201"/>
      <c r="FR150" s="201"/>
      <c r="FS150" s="201"/>
      <c r="FT150" s="201"/>
      <c r="FU150" s="201"/>
      <c r="FV150" s="201"/>
      <c r="FW150" s="201"/>
      <c r="FX150" s="201"/>
      <c r="FY150" s="201"/>
      <c r="FZ150" s="201"/>
      <c r="GA150" s="201"/>
      <c r="GB150" s="201"/>
      <c r="GC150" s="201"/>
      <c r="GD150" s="201"/>
      <c r="GE150" s="201"/>
      <c r="GF150" s="201"/>
      <c r="GG150" s="201"/>
      <c r="GH150" s="201"/>
      <c r="GI150" s="201"/>
      <c r="GJ150" s="201"/>
      <c r="GK150" s="201"/>
      <c r="GL150" s="201"/>
      <c r="GM150" s="201"/>
      <c r="GN150" s="201"/>
      <c r="GO150" s="201"/>
      <c r="GP150" s="201"/>
      <c r="GQ150" s="201"/>
      <c r="GR150" s="201"/>
      <c r="GS150" s="201"/>
      <c r="GT150" s="201"/>
      <c r="GU150" s="201"/>
      <c r="GV150" s="201"/>
      <c r="GW150" s="201"/>
      <c r="GX150" s="201"/>
      <c r="GY150" s="201"/>
      <c r="GZ150" s="201"/>
      <c r="HA150" s="201"/>
      <c r="HB150" s="201"/>
      <c r="HC150" s="201"/>
      <c r="HD150" s="201"/>
      <c r="HE150" s="201"/>
      <c r="HF150" s="201"/>
      <c r="HG150" s="201"/>
      <c r="HH150" s="201"/>
      <c r="HI150" s="201"/>
      <c r="HJ150" s="201"/>
      <c r="HK150" s="201"/>
      <c r="HL150" s="201"/>
      <c r="HM150" s="201"/>
      <c r="HN150" s="201"/>
      <c r="HO150" s="201"/>
      <c r="HP150" s="201"/>
      <c r="HQ150" s="201"/>
      <c r="HR150" s="201"/>
      <c r="HS150" s="201"/>
      <c r="HT150" s="201"/>
      <c r="HU150" s="201"/>
      <c r="HV150" s="201"/>
      <c r="HW150" s="201"/>
      <c r="HX150" s="201"/>
      <c r="HY150" s="201"/>
      <c r="HZ150" s="201"/>
      <c r="IA150" s="201"/>
      <c r="IB150" s="201"/>
      <c r="IC150" s="201"/>
      <c r="ID150" s="201"/>
      <c r="IE150" s="201"/>
      <c r="IF150" s="201"/>
      <c r="IG150" s="201"/>
      <c r="IH150" s="201"/>
      <c r="II150" s="201"/>
      <c r="IJ150" s="201"/>
      <c r="IK150" s="201"/>
      <c r="IL150" s="201"/>
      <c r="IM150" s="201"/>
      <c r="IN150" s="201"/>
      <c r="IO150" s="201"/>
      <c r="IP150" s="201"/>
      <c r="IQ150" s="201"/>
      <c r="IR150" s="201"/>
      <c r="IS150" s="201"/>
      <c r="IT150" s="201"/>
      <c r="IU150" s="201"/>
      <c r="IV150" s="201"/>
      <c r="IW150" s="201"/>
      <c r="IX150" s="201"/>
      <c r="IY150" s="201"/>
      <c r="IZ150" s="201"/>
      <c r="JA150" s="201"/>
      <c r="JB150" s="201"/>
      <c r="JC150" s="201"/>
      <c r="JD150" s="201"/>
      <c r="JE150" s="201"/>
      <c r="JF150" s="201"/>
      <c r="JG150" s="201"/>
      <c r="JH150" s="201"/>
      <c r="JI150" s="201"/>
      <c r="JJ150" s="201"/>
      <c r="JK150" s="201"/>
      <c r="JL150" s="201"/>
      <c r="JM150" s="201"/>
      <c r="JN150" s="201"/>
      <c r="JO150" s="201"/>
      <c r="JP150" s="201"/>
      <c r="JQ150" s="201"/>
      <c r="JR150" s="201"/>
      <c r="JS150" s="201"/>
      <c r="JT150" s="201"/>
      <c r="JU150" s="201"/>
      <c r="JV150" s="201"/>
      <c r="JW150" s="201"/>
      <c r="JX150" s="201"/>
      <c r="JY150" s="201"/>
      <c r="JZ150" s="201"/>
      <c r="KA150" s="201"/>
      <c r="KB150" s="201"/>
      <c r="KC150" s="201"/>
      <c r="KD150" s="201"/>
      <c r="KE150" s="201"/>
      <c r="KF150" s="201"/>
      <c r="KG150" s="201"/>
      <c r="KH150" s="201"/>
      <c r="KI150" s="201"/>
      <c r="KJ150" s="201"/>
      <c r="KK150" s="201"/>
      <c r="KL150" s="201"/>
      <c r="KM150" s="201"/>
      <c r="KN150" s="201"/>
      <c r="KO150" s="201"/>
      <c r="KP150" s="201"/>
    </row>
    <row r="151" spans="1:302" s="98" customFormat="1" ht="27.75" hidden="1" customHeight="1" thickBot="1">
      <c r="A151" s="201"/>
      <c r="B151" s="459"/>
      <c r="C151" s="542"/>
      <c r="D151" s="543"/>
      <c r="E151" s="544" t="s">
        <v>163</v>
      </c>
      <c r="F151" s="545"/>
      <c r="G151" s="459"/>
      <c r="H151" s="459"/>
      <c r="I151" s="459"/>
      <c r="J151" s="459"/>
      <c r="K151" s="459"/>
      <c r="L151" s="546"/>
      <c r="M151" s="547"/>
      <c r="N151" s="547"/>
      <c r="O151" s="548" t="str">
        <f t="shared" si="86"/>
        <v/>
      </c>
      <c r="P151" s="548" t="str">
        <f t="shared" si="101"/>
        <v/>
      </c>
      <c r="Q151" s="548" t="str">
        <f t="shared" si="87"/>
        <v/>
      </c>
      <c r="R151" s="548" t="str">
        <f t="shared" si="88"/>
        <v/>
      </c>
      <c r="S151" s="548" t="str">
        <f t="shared" si="102"/>
        <v/>
      </c>
      <c r="T151" s="548" t="str">
        <f t="shared" si="103"/>
        <v/>
      </c>
      <c r="U151" s="548" t="str">
        <f t="shared" si="89"/>
        <v/>
      </c>
      <c r="V151" s="548" t="str">
        <f t="shared" si="90"/>
        <v/>
      </c>
      <c r="W151" s="548" t="str">
        <f t="shared" si="104"/>
        <v/>
      </c>
      <c r="X151" s="548" t="str">
        <f t="shared" si="105"/>
        <v/>
      </c>
      <c r="Y151" s="548" t="str">
        <f t="shared" si="91"/>
        <v/>
      </c>
      <c r="Z151" s="548" t="str">
        <f t="shared" si="92"/>
        <v/>
      </c>
      <c r="AA151" s="548" t="str">
        <f t="shared" si="106"/>
        <v/>
      </c>
      <c r="AB151" s="548" t="str">
        <f t="shared" si="107"/>
        <v/>
      </c>
      <c r="AC151" s="548" t="str">
        <f t="shared" si="93"/>
        <v/>
      </c>
      <c r="AD151" s="548" t="str">
        <f t="shared" si="94"/>
        <v/>
      </c>
      <c r="AE151" s="549"/>
      <c r="AF151" s="454"/>
      <c r="AG151" s="550" t="s">
        <v>542</v>
      </c>
      <c r="AH151" s="551" t="str">
        <f t="shared" si="75"/>
        <v/>
      </c>
      <c r="AI151" s="551" t="str">
        <f t="shared" si="76"/>
        <v/>
      </c>
      <c r="AJ151" s="551" t="str">
        <f t="shared" si="77"/>
        <v/>
      </c>
      <c r="AK151" s="554" t="str">
        <f t="shared" si="78"/>
        <v/>
      </c>
      <c r="AL151" s="460"/>
      <c r="AM151" s="441" t="str">
        <f t="shared" si="73"/>
        <v/>
      </c>
      <c r="AN151" s="441" t="str">
        <f t="shared" si="74"/>
        <v/>
      </c>
      <c r="AO151" s="552"/>
      <c r="AP151" s="552"/>
      <c r="AQ151" s="201"/>
      <c r="AR151" s="428"/>
      <c r="AS151" s="805">
        <f t="shared" si="95"/>
        <v>0</v>
      </c>
      <c r="AT151" s="452">
        <f t="shared" si="96"/>
        <v>0</v>
      </c>
      <c r="AU151" s="754" t="s">
        <v>341</v>
      </c>
      <c r="AV151" s="453">
        <f t="shared" si="97"/>
        <v>0</v>
      </c>
      <c r="AW151" s="454"/>
      <c r="AX151" s="455">
        <f t="shared" si="98"/>
        <v>0</v>
      </c>
      <c r="AY151" s="456">
        <f t="shared" si="99"/>
        <v>0</v>
      </c>
      <c r="AZ151" s="457">
        <f t="shared" si="100"/>
        <v>0</v>
      </c>
      <c r="BA151" s="458"/>
      <c r="BB151" s="455">
        <f t="shared" si="108"/>
        <v>0</v>
      </c>
      <c r="BC151" s="459"/>
      <c r="BD151" s="460"/>
      <c r="BE151" s="460"/>
      <c r="BF151" s="460"/>
      <c r="BG151" s="460"/>
      <c r="BH151" s="460"/>
      <c r="BI151" s="428"/>
      <c r="BJ151" s="201"/>
      <c r="BK151" s="201"/>
      <c r="BL151" s="201"/>
      <c r="BM151" s="201"/>
      <c r="BN151" s="201"/>
      <c r="BO151" s="201"/>
      <c r="BP151" s="201"/>
      <c r="BQ151" s="201"/>
      <c r="BR151" s="201"/>
      <c r="BS151" s="201"/>
      <c r="BT151" s="201"/>
      <c r="BU151" s="201"/>
      <c r="BV151" s="201"/>
      <c r="BW151" s="201"/>
      <c r="BX151" s="201"/>
      <c r="BY151" s="234"/>
      <c r="BZ151" s="234"/>
      <c r="CA151" s="201"/>
      <c r="CB151" s="201"/>
      <c r="CC151" s="201"/>
      <c r="CD151" s="234"/>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201"/>
      <c r="ED151" s="201"/>
      <c r="EE151" s="201"/>
      <c r="EF151" s="201"/>
      <c r="EG151" s="201"/>
      <c r="EH151" s="201"/>
      <c r="EI151" s="201"/>
      <c r="EJ151" s="201"/>
      <c r="EK151" s="201"/>
      <c r="EL151" s="201"/>
      <c r="EM151" s="201"/>
      <c r="EN151" s="201"/>
      <c r="EO151" s="201"/>
      <c r="EP151" s="201"/>
      <c r="EQ151" s="201"/>
      <c r="ER151" s="201"/>
      <c r="ES151" s="201"/>
      <c r="ET151" s="201"/>
      <c r="EU151" s="201"/>
      <c r="EV151" s="201"/>
      <c r="EW151" s="201"/>
      <c r="EX151" s="201"/>
      <c r="EY151" s="201"/>
      <c r="EZ151" s="201"/>
      <c r="FA151" s="201"/>
      <c r="FB151" s="201"/>
      <c r="FC151" s="201"/>
      <c r="FD151" s="201"/>
      <c r="FE151" s="201"/>
      <c r="FF151" s="201"/>
      <c r="FG151" s="201"/>
      <c r="FH151" s="201"/>
      <c r="FI151" s="201"/>
      <c r="FJ151" s="201"/>
      <c r="FK151" s="201"/>
      <c r="FL151" s="201"/>
      <c r="FM151" s="201"/>
      <c r="FN151" s="201"/>
      <c r="FO151" s="201"/>
      <c r="FP151" s="201"/>
      <c r="FQ151" s="201"/>
      <c r="FR151" s="201"/>
      <c r="FS151" s="201"/>
      <c r="FT151" s="201"/>
      <c r="FU151" s="201"/>
      <c r="FV151" s="201"/>
      <c r="FW151" s="201"/>
      <c r="FX151" s="201"/>
      <c r="FY151" s="201"/>
      <c r="FZ151" s="201"/>
      <c r="GA151" s="201"/>
      <c r="GB151" s="201"/>
      <c r="GC151" s="201"/>
      <c r="GD151" s="201"/>
      <c r="GE151" s="201"/>
      <c r="GF151" s="201"/>
      <c r="GG151" s="201"/>
      <c r="GH151" s="201"/>
      <c r="GI151" s="201"/>
      <c r="GJ151" s="201"/>
      <c r="GK151" s="201"/>
      <c r="GL151" s="201"/>
      <c r="GM151" s="201"/>
      <c r="GN151" s="201"/>
      <c r="GO151" s="201"/>
      <c r="GP151" s="201"/>
      <c r="GQ151" s="201"/>
      <c r="GR151" s="201"/>
      <c r="GS151" s="201"/>
      <c r="GT151" s="201"/>
      <c r="GU151" s="201"/>
      <c r="GV151" s="201"/>
      <c r="GW151" s="201"/>
      <c r="GX151" s="201"/>
      <c r="GY151" s="201"/>
      <c r="GZ151" s="201"/>
      <c r="HA151" s="201"/>
      <c r="HB151" s="201"/>
      <c r="HC151" s="201"/>
      <c r="HD151" s="201"/>
      <c r="HE151" s="201"/>
      <c r="HF151" s="201"/>
      <c r="HG151" s="201"/>
      <c r="HH151" s="201"/>
      <c r="HI151" s="201"/>
      <c r="HJ151" s="201"/>
      <c r="HK151" s="201"/>
      <c r="HL151" s="201"/>
      <c r="HM151" s="201"/>
      <c r="HN151" s="201"/>
      <c r="HO151" s="201"/>
      <c r="HP151" s="201"/>
      <c r="HQ151" s="201"/>
      <c r="HR151" s="201"/>
      <c r="HS151" s="201"/>
      <c r="HT151" s="201"/>
      <c r="HU151" s="201"/>
      <c r="HV151" s="201"/>
      <c r="HW151" s="201"/>
      <c r="HX151" s="201"/>
      <c r="HY151" s="201"/>
      <c r="HZ151" s="201"/>
      <c r="IA151" s="201"/>
      <c r="IB151" s="201"/>
      <c r="IC151" s="201"/>
      <c r="ID151" s="201"/>
      <c r="IE151" s="201"/>
      <c r="IF151" s="201"/>
      <c r="IG151" s="201"/>
      <c r="IH151" s="201"/>
      <c r="II151" s="201"/>
      <c r="IJ151" s="201"/>
      <c r="IK151" s="201"/>
      <c r="IL151" s="201"/>
      <c r="IM151" s="201"/>
      <c r="IN151" s="201"/>
      <c r="IO151" s="201"/>
      <c r="IP151" s="201"/>
      <c r="IQ151" s="201"/>
      <c r="IR151" s="201"/>
      <c r="IS151" s="201"/>
      <c r="IT151" s="201"/>
      <c r="IU151" s="201"/>
      <c r="IV151" s="201"/>
      <c r="IW151" s="201"/>
      <c r="IX151" s="201"/>
      <c r="IY151" s="201"/>
      <c r="IZ151" s="201"/>
      <c r="JA151" s="201"/>
      <c r="JB151" s="201"/>
      <c r="JC151" s="201"/>
      <c r="JD151" s="201"/>
      <c r="JE151" s="201"/>
      <c r="JF151" s="201"/>
      <c r="JG151" s="201"/>
      <c r="JH151" s="201"/>
      <c r="JI151" s="201"/>
      <c r="JJ151" s="201"/>
      <c r="JK151" s="201"/>
      <c r="JL151" s="201"/>
      <c r="JM151" s="201"/>
      <c r="JN151" s="201"/>
      <c r="JO151" s="201"/>
      <c r="JP151" s="201"/>
      <c r="JQ151" s="201"/>
      <c r="JR151" s="201"/>
      <c r="JS151" s="201"/>
      <c r="JT151" s="201"/>
      <c r="JU151" s="201"/>
      <c r="JV151" s="201"/>
      <c r="JW151" s="201"/>
      <c r="JX151" s="201"/>
      <c r="JY151" s="201"/>
      <c r="JZ151" s="201"/>
      <c r="KA151" s="201"/>
      <c r="KB151" s="201"/>
      <c r="KC151" s="201"/>
      <c r="KD151" s="201"/>
      <c r="KE151" s="201"/>
      <c r="KF151" s="201"/>
      <c r="KG151" s="201"/>
      <c r="KH151" s="201"/>
      <c r="KI151" s="201"/>
      <c r="KJ151" s="201"/>
      <c r="KK151" s="201"/>
      <c r="KL151" s="201"/>
      <c r="KM151" s="201"/>
      <c r="KN151" s="201"/>
      <c r="KO151" s="201"/>
      <c r="KP151" s="201"/>
    </row>
    <row r="152" spans="1:302" s="98" customFormat="1" ht="27.75" hidden="1" customHeight="1" thickBot="1">
      <c r="A152" s="201"/>
      <c r="B152" s="459"/>
      <c r="C152" s="542"/>
      <c r="D152" s="543"/>
      <c r="E152" s="544" t="s">
        <v>163</v>
      </c>
      <c r="F152" s="545"/>
      <c r="G152" s="459"/>
      <c r="H152" s="459"/>
      <c r="I152" s="459"/>
      <c r="J152" s="459"/>
      <c r="K152" s="459"/>
      <c r="L152" s="546"/>
      <c r="M152" s="547"/>
      <c r="N152" s="547"/>
      <c r="O152" s="548" t="str">
        <f t="shared" si="86"/>
        <v/>
      </c>
      <c r="P152" s="548" t="str">
        <f t="shared" si="101"/>
        <v/>
      </c>
      <c r="Q152" s="548" t="str">
        <f t="shared" si="87"/>
        <v/>
      </c>
      <c r="R152" s="548" t="str">
        <f t="shared" si="88"/>
        <v/>
      </c>
      <c r="S152" s="548" t="str">
        <f t="shared" si="102"/>
        <v/>
      </c>
      <c r="T152" s="548" t="str">
        <f t="shared" si="103"/>
        <v/>
      </c>
      <c r="U152" s="548" t="str">
        <f t="shared" si="89"/>
        <v/>
      </c>
      <c r="V152" s="548" t="str">
        <f t="shared" si="90"/>
        <v/>
      </c>
      <c r="W152" s="548" t="str">
        <f t="shared" si="104"/>
        <v/>
      </c>
      <c r="X152" s="548" t="str">
        <f t="shared" si="105"/>
        <v/>
      </c>
      <c r="Y152" s="548" t="str">
        <f t="shared" si="91"/>
        <v/>
      </c>
      <c r="Z152" s="548" t="str">
        <f t="shared" si="92"/>
        <v/>
      </c>
      <c r="AA152" s="548" t="str">
        <f t="shared" si="106"/>
        <v/>
      </c>
      <c r="AB152" s="548" t="str">
        <f t="shared" si="107"/>
        <v/>
      </c>
      <c r="AC152" s="548" t="str">
        <f t="shared" si="93"/>
        <v/>
      </c>
      <c r="AD152" s="548" t="str">
        <f t="shared" si="94"/>
        <v/>
      </c>
      <c r="AE152" s="549"/>
      <c r="AF152" s="454"/>
      <c r="AG152" s="550" t="s">
        <v>542</v>
      </c>
      <c r="AH152" s="551" t="str">
        <f t="shared" si="75"/>
        <v/>
      </c>
      <c r="AI152" s="551" t="str">
        <f t="shared" si="76"/>
        <v/>
      </c>
      <c r="AJ152" s="551" t="str">
        <f t="shared" si="77"/>
        <v/>
      </c>
      <c r="AK152" s="554" t="str">
        <f t="shared" si="78"/>
        <v/>
      </c>
      <c r="AL152" s="460"/>
      <c r="AM152" s="441" t="str">
        <f t="shared" si="73"/>
        <v/>
      </c>
      <c r="AN152" s="441" t="str">
        <f t="shared" si="74"/>
        <v/>
      </c>
      <c r="AO152" s="552"/>
      <c r="AP152" s="552"/>
      <c r="AQ152" s="201"/>
      <c r="AR152" s="428"/>
      <c r="AS152" s="805">
        <f t="shared" si="95"/>
        <v>0</v>
      </c>
      <c r="AT152" s="452">
        <f t="shared" si="96"/>
        <v>0</v>
      </c>
      <c r="AU152" s="754" t="s">
        <v>341</v>
      </c>
      <c r="AV152" s="453">
        <f t="shared" si="97"/>
        <v>0</v>
      </c>
      <c r="AW152" s="454"/>
      <c r="AX152" s="455">
        <f t="shared" si="98"/>
        <v>0</v>
      </c>
      <c r="AY152" s="456">
        <f t="shared" si="99"/>
        <v>0</v>
      </c>
      <c r="AZ152" s="457">
        <f t="shared" si="100"/>
        <v>0</v>
      </c>
      <c r="BA152" s="458"/>
      <c r="BB152" s="455">
        <f t="shared" si="108"/>
        <v>0</v>
      </c>
      <c r="BC152" s="459"/>
      <c r="BD152" s="460"/>
      <c r="BE152" s="460"/>
      <c r="BF152" s="460"/>
      <c r="BG152" s="460"/>
      <c r="BH152" s="460"/>
      <c r="BI152" s="428"/>
      <c r="BJ152" s="201"/>
      <c r="BK152" s="201"/>
      <c r="BL152" s="201"/>
      <c r="BM152" s="201"/>
      <c r="BN152" s="201"/>
      <c r="BO152" s="201"/>
      <c r="BP152" s="201"/>
      <c r="BQ152" s="201"/>
      <c r="BR152" s="201"/>
      <c r="BS152" s="201"/>
      <c r="BT152" s="201"/>
      <c r="BU152" s="201"/>
      <c r="BV152" s="201"/>
      <c r="BW152" s="201"/>
      <c r="BX152" s="201"/>
      <c r="BY152" s="234"/>
      <c r="BZ152" s="234"/>
      <c r="CA152" s="201"/>
      <c r="CB152" s="201"/>
      <c r="CC152" s="201"/>
      <c r="CD152" s="234"/>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201"/>
      <c r="ED152" s="201"/>
      <c r="EE152" s="201"/>
      <c r="EF152" s="201"/>
      <c r="EG152" s="201"/>
      <c r="EH152" s="201"/>
      <c r="EI152" s="201"/>
      <c r="EJ152" s="201"/>
      <c r="EK152" s="201"/>
      <c r="EL152" s="201"/>
      <c r="EM152" s="201"/>
      <c r="EN152" s="201"/>
      <c r="EO152" s="201"/>
      <c r="EP152" s="201"/>
      <c r="EQ152" s="201"/>
      <c r="ER152" s="201"/>
      <c r="ES152" s="201"/>
      <c r="ET152" s="201"/>
      <c r="EU152" s="201"/>
      <c r="EV152" s="201"/>
      <c r="EW152" s="201"/>
      <c r="EX152" s="201"/>
      <c r="EY152" s="201"/>
      <c r="EZ152" s="201"/>
      <c r="FA152" s="201"/>
      <c r="FB152" s="201"/>
      <c r="FC152" s="201"/>
      <c r="FD152" s="201"/>
      <c r="FE152" s="201"/>
      <c r="FF152" s="201"/>
      <c r="FG152" s="201"/>
      <c r="FH152" s="201"/>
      <c r="FI152" s="201"/>
      <c r="FJ152" s="201"/>
      <c r="FK152" s="201"/>
      <c r="FL152" s="201"/>
      <c r="FM152" s="201"/>
      <c r="FN152" s="201"/>
      <c r="FO152" s="201"/>
      <c r="FP152" s="201"/>
      <c r="FQ152" s="201"/>
      <c r="FR152" s="201"/>
      <c r="FS152" s="201"/>
      <c r="FT152" s="201"/>
      <c r="FU152" s="201"/>
      <c r="FV152" s="201"/>
      <c r="FW152" s="201"/>
      <c r="FX152" s="201"/>
      <c r="FY152" s="201"/>
      <c r="FZ152" s="201"/>
      <c r="GA152" s="201"/>
      <c r="GB152" s="201"/>
      <c r="GC152" s="201"/>
      <c r="GD152" s="201"/>
      <c r="GE152" s="201"/>
      <c r="GF152" s="201"/>
      <c r="GG152" s="201"/>
      <c r="GH152" s="201"/>
      <c r="GI152" s="201"/>
      <c r="GJ152" s="201"/>
      <c r="GK152" s="201"/>
      <c r="GL152" s="201"/>
      <c r="GM152" s="201"/>
      <c r="GN152" s="201"/>
      <c r="GO152" s="201"/>
      <c r="GP152" s="201"/>
      <c r="GQ152" s="201"/>
      <c r="GR152" s="201"/>
      <c r="GS152" s="201"/>
      <c r="GT152" s="201"/>
      <c r="GU152" s="201"/>
      <c r="GV152" s="201"/>
      <c r="GW152" s="201"/>
      <c r="GX152" s="201"/>
      <c r="GY152" s="201"/>
      <c r="GZ152" s="201"/>
      <c r="HA152" s="201"/>
      <c r="HB152" s="201"/>
      <c r="HC152" s="201"/>
      <c r="HD152" s="201"/>
      <c r="HE152" s="201"/>
      <c r="HF152" s="201"/>
      <c r="HG152" s="201"/>
      <c r="HH152" s="201"/>
      <c r="HI152" s="201"/>
      <c r="HJ152" s="201"/>
      <c r="HK152" s="201"/>
      <c r="HL152" s="201"/>
      <c r="HM152" s="201"/>
      <c r="HN152" s="201"/>
      <c r="HO152" s="201"/>
      <c r="HP152" s="201"/>
      <c r="HQ152" s="201"/>
      <c r="HR152" s="201"/>
      <c r="HS152" s="201"/>
      <c r="HT152" s="201"/>
      <c r="HU152" s="201"/>
      <c r="HV152" s="201"/>
      <c r="HW152" s="201"/>
      <c r="HX152" s="201"/>
      <c r="HY152" s="201"/>
      <c r="HZ152" s="201"/>
      <c r="IA152" s="201"/>
      <c r="IB152" s="201"/>
      <c r="IC152" s="201"/>
      <c r="ID152" s="201"/>
      <c r="IE152" s="201"/>
      <c r="IF152" s="201"/>
      <c r="IG152" s="201"/>
      <c r="IH152" s="201"/>
      <c r="II152" s="201"/>
      <c r="IJ152" s="201"/>
      <c r="IK152" s="201"/>
      <c r="IL152" s="201"/>
      <c r="IM152" s="201"/>
      <c r="IN152" s="201"/>
      <c r="IO152" s="201"/>
      <c r="IP152" s="201"/>
      <c r="IQ152" s="201"/>
      <c r="IR152" s="201"/>
      <c r="IS152" s="201"/>
      <c r="IT152" s="201"/>
      <c r="IU152" s="201"/>
      <c r="IV152" s="201"/>
      <c r="IW152" s="201"/>
      <c r="IX152" s="201"/>
      <c r="IY152" s="201"/>
      <c r="IZ152" s="201"/>
      <c r="JA152" s="201"/>
      <c r="JB152" s="201"/>
      <c r="JC152" s="201"/>
      <c r="JD152" s="201"/>
      <c r="JE152" s="201"/>
      <c r="JF152" s="201"/>
      <c r="JG152" s="201"/>
      <c r="JH152" s="201"/>
      <c r="JI152" s="201"/>
      <c r="JJ152" s="201"/>
      <c r="JK152" s="201"/>
      <c r="JL152" s="201"/>
      <c r="JM152" s="201"/>
      <c r="JN152" s="201"/>
      <c r="JO152" s="201"/>
      <c r="JP152" s="201"/>
      <c r="JQ152" s="201"/>
      <c r="JR152" s="201"/>
      <c r="JS152" s="201"/>
      <c r="JT152" s="201"/>
      <c r="JU152" s="201"/>
      <c r="JV152" s="201"/>
      <c r="JW152" s="201"/>
      <c r="JX152" s="201"/>
      <c r="JY152" s="201"/>
      <c r="JZ152" s="201"/>
      <c r="KA152" s="201"/>
      <c r="KB152" s="201"/>
      <c r="KC152" s="201"/>
      <c r="KD152" s="201"/>
      <c r="KE152" s="201"/>
      <c r="KF152" s="201"/>
      <c r="KG152" s="201"/>
      <c r="KH152" s="201"/>
      <c r="KI152" s="201"/>
      <c r="KJ152" s="201"/>
      <c r="KK152" s="201"/>
      <c r="KL152" s="201"/>
      <c r="KM152" s="201"/>
      <c r="KN152" s="201"/>
      <c r="KO152" s="201"/>
      <c r="KP152" s="201"/>
    </row>
    <row r="153" spans="1:302" s="98" customFormat="1" ht="27.75" hidden="1" customHeight="1" thickBot="1">
      <c r="A153" s="201"/>
      <c r="B153" s="459"/>
      <c r="C153" s="542"/>
      <c r="D153" s="543"/>
      <c r="E153" s="544" t="s">
        <v>163</v>
      </c>
      <c r="F153" s="545"/>
      <c r="G153" s="459"/>
      <c r="H153" s="459"/>
      <c r="I153" s="459"/>
      <c r="J153" s="459"/>
      <c r="K153" s="459"/>
      <c r="L153" s="546"/>
      <c r="M153" s="547"/>
      <c r="N153" s="547"/>
      <c r="O153" s="548" t="str">
        <f t="shared" si="86"/>
        <v/>
      </c>
      <c r="P153" s="548" t="str">
        <f t="shared" si="101"/>
        <v/>
      </c>
      <c r="Q153" s="548" t="str">
        <f t="shared" si="87"/>
        <v/>
      </c>
      <c r="R153" s="548" t="str">
        <f t="shared" si="88"/>
        <v/>
      </c>
      <c r="S153" s="548" t="str">
        <f t="shared" si="102"/>
        <v/>
      </c>
      <c r="T153" s="548" t="str">
        <f t="shared" si="103"/>
        <v/>
      </c>
      <c r="U153" s="548" t="str">
        <f t="shared" si="89"/>
        <v/>
      </c>
      <c r="V153" s="548" t="str">
        <f t="shared" si="90"/>
        <v/>
      </c>
      <c r="W153" s="548" t="str">
        <f t="shared" si="104"/>
        <v/>
      </c>
      <c r="X153" s="548" t="str">
        <f t="shared" si="105"/>
        <v/>
      </c>
      <c r="Y153" s="548" t="str">
        <f t="shared" si="91"/>
        <v/>
      </c>
      <c r="Z153" s="548" t="str">
        <f t="shared" si="92"/>
        <v/>
      </c>
      <c r="AA153" s="548" t="str">
        <f t="shared" si="106"/>
        <v/>
      </c>
      <c r="AB153" s="548" t="str">
        <f t="shared" si="107"/>
        <v/>
      </c>
      <c r="AC153" s="548" t="str">
        <f t="shared" si="93"/>
        <v/>
      </c>
      <c r="AD153" s="548" t="str">
        <f t="shared" si="94"/>
        <v/>
      </c>
      <c r="AE153" s="549"/>
      <c r="AF153" s="454"/>
      <c r="AG153" s="550" t="s">
        <v>542</v>
      </c>
      <c r="AH153" s="551" t="str">
        <f t="shared" si="75"/>
        <v/>
      </c>
      <c r="AI153" s="551" t="str">
        <f t="shared" si="76"/>
        <v/>
      </c>
      <c r="AJ153" s="551" t="str">
        <f t="shared" si="77"/>
        <v/>
      </c>
      <c r="AK153" s="554" t="str">
        <f t="shared" si="78"/>
        <v/>
      </c>
      <c r="AL153" s="460"/>
      <c r="AM153" s="441" t="str">
        <f t="shared" si="73"/>
        <v/>
      </c>
      <c r="AN153" s="441" t="str">
        <f t="shared" si="74"/>
        <v/>
      </c>
      <c r="AO153" s="552"/>
      <c r="AP153" s="552"/>
      <c r="AQ153" s="201"/>
      <c r="AR153" s="428"/>
      <c r="AS153" s="805">
        <f t="shared" si="95"/>
        <v>0</v>
      </c>
      <c r="AT153" s="452">
        <f t="shared" si="96"/>
        <v>0</v>
      </c>
      <c r="AU153" s="754" t="s">
        <v>341</v>
      </c>
      <c r="AV153" s="453">
        <f t="shared" si="97"/>
        <v>0</v>
      </c>
      <c r="AW153" s="454"/>
      <c r="AX153" s="455">
        <f t="shared" si="98"/>
        <v>0</v>
      </c>
      <c r="AY153" s="456">
        <f t="shared" si="99"/>
        <v>0</v>
      </c>
      <c r="AZ153" s="457">
        <f t="shared" si="100"/>
        <v>0</v>
      </c>
      <c r="BA153" s="458"/>
      <c r="BB153" s="455">
        <f t="shared" si="108"/>
        <v>0</v>
      </c>
      <c r="BC153" s="459"/>
      <c r="BD153" s="460"/>
      <c r="BE153" s="460"/>
      <c r="BF153" s="460"/>
      <c r="BG153" s="460"/>
      <c r="BH153" s="460"/>
      <c r="BI153" s="428"/>
      <c r="BJ153" s="201"/>
      <c r="BK153" s="201"/>
      <c r="BL153" s="201"/>
      <c r="BM153" s="201"/>
      <c r="BN153" s="201"/>
      <c r="BO153" s="201"/>
      <c r="BP153" s="201"/>
      <c r="BQ153" s="201"/>
      <c r="BR153" s="201"/>
      <c r="BS153" s="201"/>
      <c r="BT153" s="201"/>
      <c r="BU153" s="201"/>
      <c r="BV153" s="201"/>
      <c r="BW153" s="201"/>
      <c r="BX153" s="201"/>
      <c r="BY153" s="234"/>
      <c r="BZ153" s="234"/>
      <c r="CA153" s="201"/>
      <c r="CB153" s="201"/>
      <c r="CC153" s="201"/>
      <c r="CD153" s="234"/>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201"/>
      <c r="ED153" s="201"/>
      <c r="EE153" s="201"/>
      <c r="EF153" s="201"/>
      <c r="EG153" s="201"/>
      <c r="EH153" s="201"/>
      <c r="EI153" s="201"/>
      <c r="EJ153" s="201"/>
      <c r="EK153" s="201"/>
      <c r="EL153" s="201"/>
      <c r="EM153" s="201"/>
      <c r="EN153" s="201"/>
      <c r="EO153" s="201"/>
      <c r="EP153" s="201"/>
      <c r="EQ153" s="201"/>
      <c r="ER153" s="201"/>
      <c r="ES153" s="201"/>
      <c r="ET153" s="201"/>
      <c r="EU153" s="201"/>
      <c r="EV153" s="201"/>
      <c r="EW153" s="201"/>
      <c r="EX153" s="201"/>
      <c r="EY153" s="201"/>
      <c r="EZ153" s="201"/>
      <c r="FA153" s="201"/>
      <c r="FB153" s="201"/>
      <c r="FC153" s="201"/>
      <c r="FD153" s="201"/>
      <c r="FE153" s="201"/>
      <c r="FF153" s="201"/>
      <c r="FG153" s="201"/>
      <c r="FH153" s="201"/>
      <c r="FI153" s="201"/>
      <c r="FJ153" s="201"/>
      <c r="FK153" s="201"/>
      <c r="FL153" s="201"/>
      <c r="FM153" s="201"/>
      <c r="FN153" s="201"/>
      <c r="FO153" s="201"/>
      <c r="FP153" s="201"/>
      <c r="FQ153" s="201"/>
      <c r="FR153" s="201"/>
      <c r="FS153" s="201"/>
      <c r="FT153" s="201"/>
      <c r="FU153" s="201"/>
      <c r="FV153" s="201"/>
      <c r="FW153" s="201"/>
      <c r="FX153" s="201"/>
      <c r="FY153" s="201"/>
      <c r="FZ153" s="201"/>
      <c r="GA153" s="201"/>
      <c r="GB153" s="201"/>
      <c r="GC153" s="201"/>
      <c r="GD153" s="201"/>
      <c r="GE153" s="201"/>
      <c r="GF153" s="201"/>
      <c r="GG153" s="201"/>
      <c r="GH153" s="201"/>
      <c r="GI153" s="201"/>
      <c r="GJ153" s="201"/>
      <c r="GK153" s="201"/>
      <c r="GL153" s="201"/>
      <c r="GM153" s="201"/>
      <c r="GN153" s="201"/>
      <c r="GO153" s="201"/>
      <c r="GP153" s="201"/>
      <c r="GQ153" s="201"/>
      <c r="GR153" s="201"/>
      <c r="GS153" s="201"/>
      <c r="GT153" s="201"/>
      <c r="GU153" s="201"/>
      <c r="GV153" s="201"/>
      <c r="GW153" s="201"/>
      <c r="GX153" s="201"/>
      <c r="GY153" s="201"/>
      <c r="GZ153" s="201"/>
      <c r="HA153" s="201"/>
      <c r="HB153" s="201"/>
      <c r="HC153" s="201"/>
      <c r="HD153" s="201"/>
      <c r="HE153" s="201"/>
      <c r="HF153" s="201"/>
      <c r="HG153" s="201"/>
      <c r="HH153" s="201"/>
      <c r="HI153" s="201"/>
      <c r="HJ153" s="201"/>
      <c r="HK153" s="201"/>
      <c r="HL153" s="201"/>
      <c r="HM153" s="201"/>
      <c r="HN153" s="201"/>
      <c r="HO153" s="201"/>
      <c r="HP153" s="201"/>
      <c r="HQ153" s="201"/>
      <c r="HR153" s="201"/>
      <c r="HS153" s="201"/>
      <c r="HT153" s="201"/>
      <c r="HU153" s="201"/>
      <c r="HV153" s="201"/>
      <c r="HW153" s="201"/>
      <c r="HX153" s="201"/>
      <c r="HY153" s="201"/>
      <c r="HZ153" s="201"/>
      <c r="IA153" s="201"/>
      <c r="IB153" s="201"/>
      <c r="IC153" s="201"/>
      <c r="ID153" s="201"/>
      <c r="IE153" s="201"/>
      <c r="IF153" s="201"/>
      <c r="IG153" s="201"/>
      <c r="IH153" s="201"/>
      <c r="II153" s="201"/>
      <c r="IJ153" s="201"/>
      <c r="IK153" s="201"/>
      <c r="IL153" s="201"/>
      <c r="IM153" s="201"/>
      <c r="IN153" s="201"/>
      <c r="IO153" s="201"/>
      <c r="IP153" s="201"/>
      <c r="IQ153" s="201"/>
      <c r="IR153" s="201"/>
      <c r="IS153" s="201"/>
      <c r="IT153" s="201"/>
      <c r="IU153" s="201"/>
      <c r="IV153" s="201"/>
      <c r="IW153" s="201"/>
      <c r="IX153" s="201"/>
      <c r="IY153" s="201"/>
      <c r="IZ153" s="201"/>
      <c r="JA153" s="201"/>
      <c r="JB153" s="201"/>
      <c r="JC153" s="201"/>
      <c r="JD153" s="201"/>
      <c r="JE153" s="201"/>
      <c r="JF153" s="201"/>
      <c r="JG153" s="201"/>
      <c r="JH153" s="201"/>
      <c r="JI153" s="201"/>
      <c r="JJ153" s="201"/>
      <c r="JK153" s="201"/>
      <c r="JL153" s="201"/>
      <c r="JM153" s="201"/>
      <c r="JN153" s="201"/>
      <c r="JO153" s="201"/>
      <c r="JP153" s="201"/>
      <c r="JQ153" s="201"/>
      <c r="JR153" s="201"/>
      <c r="JS153" s="201"/>
      <c r="JT153" s="201"/>
      <c r="JU153" s="201"/>
      <c r="JV153" s="201"/>
      <c r="JW153" s="201"/>
      <c r="JX153" s="201"/>
      <c r="JY153" s="201"/>
      <c r="JZ153" s="201"/>
      <c r="KA153" s="201"/>
      <c r="KB153" s="201"/>
      <c r="KC153" s="201"/>
      <c r="KD153" s="201"/>
      <c r="KE153" s="201"/>
      <c r="KF153" s="201"/>
      <c r="KG153" s="201"/>
      <c r="KH153" s="201"/>
      <c r="KI153" s="201"/>
      <c r="KJ153" s="201"/>
      <c r="KK153" s="201"/>
      <c r="KL153" s="201"/>
      <c r="KM153" s="201"/>
      <c r="KN153" s="201"/>
      <c r="KO153" s="201"/>
      <c r="KP153" s="201"/>
    </row>
    <row r="154" spans="1:302" s="98" customFormat="1" ht="27.75" hidden="1" customHeight="1" thickBot="1">
      <c r="A154" s="201"/>
      <c r="B154" s="459"/>
      <c r="C154" s="542"/>
      <c r="D154" s="543"/>
      <c r="E154" s="544" t="s">
        <v>163</v>
      </c>
      <c r="F154" s="545"/>
      <c r="G154" s="459"/>
      <c r="H154" s="459"/>
      <c r="I154" s="459"/>
      <c r="J154" s="459"/>
      <c r="K154" s="459"/>
      <c r="L154" s="546"/>
      <c r="M154" s="547"/>
      <c r="N154" s="547"/>
      <c r="O154" s="548" t="str">
        <f t="shared" si="86"/>
        <v/>
      </c>
      <c r="P154" s="548" t="str">
        <f t="shared" si="101"/>
        <v/>
      </c>
      <c r="Q154" s="548" t="str">
        <f t="shared" si="87"/>
        <v/>
      </c>
      <c r="R154" s="548" t="str">
        <f t="shared" si="88"/>
        <v/>
      </c>
      <c r="S154" s="548" t="str">
        <f t="shared" si="102"/>
        <v/>
      </c>
      <c r="T154" s="548" t="str">
        <f t="shared" si="103"/>
        <v/>
      </c>
      <c r="U154" s="548" t="str">
        <f t="shared" si="89"/>
        <v/>
      </c>
      <c r="V154" s="548" t="str">
        <f t="shared" si="90"/>
        <v/>
      </c>
      <c r="W154" s="548" t="str">
        <f t="shared" si="104"/>
        <v/>
      </c>
      <c r="X154" s="548" t="str">
        <f t="shared" si="105"/>
        <v/>
      </c>
      <c r="Y154" s="548" t="str">
        <f t="shared" si="91"/>
        <v/>
      </c>
      <c r="Z154" s="548" t="str">
        <f t="shared" si="92"/>
        <v/>
      </c>
      <c r="AA154" s="548" t="str">
        <f t="shared" si="106"/>
        <v/>
      </c>
      <c r="AB154" s="548" t="str">
        <f t="shared" si="107"/>
        <v/>
      </c>
      <c r="AC154" s="548" t="str">
        <f t="shared" si="93"/>
        <v/>
      </c>
      <c r="AD154" s="548" t="str">
        <f t="shared" si="94"/>
        <v/>
      </c>
      <c r="AE154" s="549"/>
      <c r="AF154" s="454"/>
      <c r="AG154" s="550" t="s">
        <v>542</v>
      </c>
      <c r="AH154" s="551" t="str">
        <f t="shared" si="75"/>
        <v/>
      </c>
      <c r="AI154" s="551" t="str">
        <f t="shared" si="76"/>
        <v/>
      </c>
      <c r="AJ154" s="551" t="str">
        <f t="shared" si="77"/>
        <v/>
      </c>
      <c r="AK154" s="554" t="str">
        <f t="shared" si="78"/>
        <v/>
      </c>
      <c r="AL154" s="460"/>
      <c r="AM154" s="441" t="str">
        <f t="shared" si="73"/>
        <v/>
      </c>
      <c r="AN154" s="441" t="str">
        <f t="shared" si="74"/>
        <v/>
      </c>
      <c r="AO154" s="552"/>
      <c r="AP154" s="552"/>
      <c r="AQ154" s="201"/>
      <c r="AR154" s="428"/>
      <c r="AS154" s="805">
        <f t="shared" si="95"/>
        <v>0</v>
      </c>
      <c r="AT154" s="452">
        <f t="shared" si="96"/>
        <v>0</v>
      </c>
      <c r="AU154" s="754" t="s">
        <v>341</v>
      </c>
      <c r="AV154" s="453">
        <f t="shared" si="97"/>
        <v>0</v>
      </c>
      <c r="AW154" s="454"/>
      <c r="AX154" s="455">
        <f t="shared" si="98"/>
        <v>0</v>
      </c>
      <c r="AY154" s="456">
        <f t="shared" si="99"/>
        <v>0</v>
      </c>
      <c r="AZ154" s="457">
        <f t="shared" si="100"/>
        <v>0</v>
      </c>
      <c r="BA154" s="458"/>
      <c r="BB154" s="455">
        <f t="shared" si="108"/>
        <v>0</v>
      </c>
      <c r="BC154" s="459"/>
      <c r="BD154" s="460"/>
      <c r="BE154" s="460"/>
      <c r="BF154" s="460"/>
      <c r="BG154" s="460"/>
      <c r="BH154" s="460"/>
      <c r="BI154" s="428"/>
      <c r="BJ154" s="201"/>
      <c r="BK154" s="201"/>
      <c r="BL154" s="201"/>
      <c r="BM154" s="201"/>
      <c r="BN154" s="201"/>
      <c r="BO154" s="201"/>
      <c r="BP154" s="201"/>
      <c r="BQ154" s="201"/>
      <c r="BR154" s="201"/>
      <c r="BS154" s="201"/>
      <c r="BT154" s="201"/>
      <c r="BU154" s="201"/>
      <c r="BV154" s="201"/>
      <c r="BW154" s="201"/>
      <c r="BX154" s="201"/>
      <c r="BY154" s="234"/>
      <c r="BZ154" s="234"/>
      <c r="CA154" s="201"/>
      <c r="CB154" s="201"/>
      <c r="CC154" s="201"/>
      <c r="CD154" s="234"/>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1"/>
      <c r="FD154" s="201"/>
      <c r="FE154" s="201"/>
      <c r="FF154" s="201"/>
      <c r="FG154" s="201"/>
      <c r="FH154" s="201"/>
      <c r="FI154" s="201"/>
      <c r="FJ154" s="201"/>
      <c r="FK154" s="201"/>
      <c r="FL154" s="201"/>
      <c r="FM154" s="201"/>
      <c r="FN154" s="201"/>
      <c r="FO154" s="201"/>
      <c r="FP154" s="201"/>
      <c r="FQ154" s="201"/>
      <c r="FR154" s="201"/>
      <c r="FS154" s="201"/>
      <c r="FT154" s="201"/>
      <c r="FU154" s="201"/>
      <c r="FV154" s="201"/>
      <c r="FW154" s="201"/>
      <c r="FX154" s="201"/>
      <c r="FY154" s="201"/>
      <c r="FZ154" s="201"/>
      <c r="GA154" s="201"/>
      <c r="GB154" s="201"/>
      <c r="GC154" s="201"/>
      <c r="GD154" s="201"/>
      <c r="GE154" s="201"/>
      <c r="GF154" s="201"/>
      <c r="GG154" s="201"/>
      <c r="GH154" s="201"/>
      <c r="GI154" s="201"/>
      <c r="GJ154" s="201"/>
      <c r="GK154" s="201"/>
      <c r="GL154" s="201"/>
      <c r="GM154" s="201"/>
      <c r="GN154" s="201"/>
      <c r="GO154" s="201"/>
      <c r="GP154" s="201"/>
      <c r="GQ154" s="201"/>
      <c r="GR154" s="201"/>
      <c r="GS154" s="201"/>
      <c r="GT154" s="201"/>
      <c r="GU154" s="201"/>
      <c r="GV154" s="201"/>
      <c r="GW154" s="201"/>
      <c r="GX154" s="201"/>
      <c r="GY154" s="201"/>
      <c r="GZ154" s="201"/>
      <c r="HA154" s="201"/>
      <c r="HB154" s="201"/>
      <c r="HC154" s="201"/>
      <c r="HD154" s="201"/>
      <c r="HE154" s="201"/>
      <c r="HF154" s="201"/>
      <c r="HG154" s="201"/>
      <c r="HH154" s="201"/>
      <c r="HI154" s="201"/>
      <c r="HJ154" s="201"/>
      <c r="HK154" s="201"/>
      <c r="HL154" s="201"/>
      <c r="HM154" s="201"/>
      <c r="HN154" s="201"/>
      <c r="HO154" s="201"/>
      <c r="HP154" s="201"/>
      <c r="HQ154" s="201"/>
      <c r="HR154" s="201"/>
      <c r="HS154" s="201"/>
      <c r="HT154" s="201"/>
      <c r="HU154" s="201"/>
      <c r="HV154" s="201"/>
      <c r="HW154" s="201"/>
      <c r="HX154" s="201"/>
      <c r="HY154" s="201"/>
      <c r="HZ154" s="201"/>
      <c r="IA154" s="201"/>
      <c r="IB154" s="201"/>
      <c r="IC154" s="201"/>
      <c r="ID154" s="201"/>
      <c r="IE154" s="201"/>
      <c r="IF154" s="201"/>
      <c r="IG154" s="201"/>
      <c r="IH154" s="201"/>
      <c r="II154" s="201"/>
      <c r="IJ154" s="201"/>
      <c r="IK154" s="201"/>
      <c r="IL154" s="201"/>
      <c r="IM154" s="201"/>
      <c r="IN154" s="201"/>
      <c r="IO154" s="201"/>
      <c r="IP154" s="201"/>
      <c r="IQ154" s="201"/>
      <c r="IR154" s="201"/>
      <c r="IS154" s="201"/>
      <c r="IT154" s="201"/>
      <c r="IU154" s="201"/>
      <c r="IV154" s="201"/>
      <c r="IW154" s="201"/>
      <c r="IX154" s="201"/>
      <c r="IY154" s="201"/>
      <c r="IZ154" s="201"/>
      <c r="JA154" s="201"/>
      <c r="JB154" s="201"/>
      <c r="JC154" s="201"/>
      <c r="JD154" s="201"/>
      <c r="JE154" s="201"/>
      <c r="JF154" s="201"/>
      <c r="JG154" s="201"/>
      <c r="JH154" s="201"/>
      <c r="JI154" s="201"/>
      <c r="JJ154" s="201"/>
      <c r="JK154" s="201"/>
      <c r="JL154" s="201"/>
      <c r="JM154" s="201"/>
      <c r="JN154" s="201"/>
      <c r="JO154" s="201"/>
      <c r="JP154" s="201"/>
      <c r="JQ154" s="201"/>
      <c r="JR154" s="201"/>
      <c r="JS154" s="201"/>
      <c r="JT154" s="201"/>
      <c r="JU154" s="201"/>
      <c r="JV154" s="201"/>
      <c r="JW154" s="201"/>
      <c r="JX154" s="201"/>
      <c r="JY154" s="201"/>
      <c r="JZ154" s="201"/>
      <c r="KA154" s="201"/>
      <c r="KB154" s="201"/>
      <c r="KC154" s="201"/>
      <c r="KD154" s="201"/>
      <c r="KE154" s="201"/>
      <c r="KF154" s="201"/>
      <c r="KG154" s="201"/>
      <c r="KH154" s="201"/>
      <c r="KI154" s="201"/>
      <c r="KJ154" s="201"/>
      <c r="KK154" s="201"/>
      <c r="KL154" s="201"/>
      <c r="KM154" s="201"/>
      <c r="KN154" s="201"/>
      <c r="KO154" s="201"/>
      <c r="KP154" s="201"/>
    </row>
    <row r="155" spans="1:302" s="98" customFormat="1" ht="27.75" hidden="1" customHeight="1" thickBot="1">
      <c r="A155" s="201"/>
      <c r="B155" s="459"/>
      <c r="C155" s="542"/>
      <c r="D155" s="543"/>
      <c r="E155" s="544" t="s">
        <v>163</v>
      </c>
      <c r="F155" s="545"/>
      <c r="G155" s="459"/>
      <c r="H155" s="459"/>
      <c r="I155" s="459"/>
      <c r="J155" s="459"/>
      <c r="K155" s="459"/>
      <c r="L155" s="546"/>
      <c r="M155" s="547"/>
      <c r="N155" s="547"/>
      <c r="O155" s="548" t="str">
        <f t="shared" si="86"/>
        <v/>
      </c>
      <c r="P155" s="548" t="str">
        <f t="shared" si="101"/>
        <v/>
      </c>
      <c r="Q155" s="548" t="str">
        <f t="shared" si="87"/>
        <v/>
      </c>
      <c r="R155" s="548" t="str">
        <f t="shared" si="88"/>
        <v/>
      </c>
      <c r="S155" s="548" t="str">
        <f t="shared" si="102"/>
        <v/>
      </c>
      <c r="T155" s="548" t="str">
        <f t="shared" si="103"/>
        <v/>
      </c>
      <c r="U155" s="548" t="str">
        <f t="shared" si="89"/>
        <v/>
      </c>
      <c r="V155" s="548" t="str">
        <f t="shared" si="90"/>
        <v/>
      </c>
      <c r="W155" s="548" t="str">
        <f t="shared" si="104"/>
        <v/>
      </c>
      <c r="X155" s="548" t="str">
        <f t="shared" si="105"/>
        <v/>
      </c>
      <c r="Y155" s="548" t="str">
        <f t="shared" si="91"/>
        <v/>
      </c>
      <c r="Z155" s="548" t="str">
        <f t="shared" si="92"/>
        <v/>
      </c>
      <c r="AA155" s="548" t="str">
        <f t="shared" si="106"/>
        <v/>
      </c>
      <c r="AB155" s="548" t="str">
        <f t="shared" si="107"/>
        <v/>
      </c>
      <c r="AC155" s="548" t="str">
        <f t="shared" si="93"/>
        <v/>
      </c>
      <c r="AD155" s="548" t="str">
        <f t="shared" si="94"/>
        <v/>
      </c>
      <c r="AE155" s="549"/>
      <c r="AF155" s="454"/>
      <c r="AG155" s="550" t="s">
        <v>542</v>
      </c>
      <c r="AH155" s="551" t="str">
        <f t="shared" si="75"/>
        <v/>
      </c>
      <c r="AI155" s="551" t="str">
        <f t="shared" si="76"/>
        <v/>
      </c>
      <c r="AJ155" s="551" t="str">
        <f t="shared" si="77"/>
        <v/>
      </c>
      <c r="AK155" s="554" t="str">
        <f t="shared" si="78"/>
        <v/>
      </c>
      <c r="AL155" s="460"/>
      <c r="AM155" s="441" t="str">
        <f t="shared" si="73"/>
        <v/>
      </c>
      <c r="AN155" s="441" t="str">
        <f t="shared" si="74"/>
        <v/>
      </c>
      <c r="AO155" s="552"/>
      <c r="AP155" s="552"/>
      <c r="AQ155" s="201"/>
      <c r="AR155" s="428"/>
      <c r="AS155" s="805">
        <f t="shared" si="95"/>
        <v>0</v>
      </c>
      <c r="AT155" s="452">
        <f t="shared" si="96"/>
        <v>0</v>
      </c>
      <c r="AU155" s="754" t="s">
        <v>341</v>
      </c>
      <c r="AV155" s="453">
        <f t="shared" si="97"/>
        <v>0</v>
      </c>
      <c r="AW155" s="454"/>
      <c r="AX155" s="455">
        <f t="shared" si="98"/>
        <v>0</v>
      </c>
      <c r="AY155" s="456">
        <f t="shared" si="99"/>
        <v>0</v>
      </c>
      <c r="AZ155" s="457">
        <f t="shared" si="100"/>
        <v>0</v>
      </c>
      <c r="BA155" s="458"/>
      <c r="BB155" s="455">
        <f t="shared" si="108"/>
        <v>0</v>
      </c>
      <c r="BC155" s="459"/>
      <c r="BD155" s="460"/>
      <c r="BE155" s="460"/>
      <c r="BF155" s="460"/>
      <c r="BG155" s="460"/>
      <c r="BH155" s="460"/>
      <c r="BI155" s="428"/>
      <c r="BJ155" s="201"/>
      <c r="BK155" s="201"/>
      <c r="BL155" s="201"/>
      <c r="BM155" s="201"/>
      <c r="BN155" s="201"/>
      <c r="BO155" s="201"/>
      <c r="BP155" s="201"/>
      <c r="BQ155" s="201"/>
      <c r="BR155" s="201"/>
      <c r="BS155" s="201"/>
      <c r="BT155" s="201"/>
      <c r="BU155" s="201"/>
      <c r="BV155" s="201"/>
      <c r="BW155" s="201"/>
      <c r="BX155" s="201"/>
      <c r="BY155" s="234"/>
      <c r="BZ155" s="234"/>
      <c r="CA155" s="201"/>
      <c r="CB155" s="201"/>
      <c r="CC155" s="201"/>
      <c r="CD155" s="234"/>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c r="EX155" s="201"/>
      <c r="EY155" s="201"/>
      <c r="EZ155" s="201"/>
      <c r="FA155" s="201"/>
      <c r="FB155" s="201"/>
      <c r="FC155" s="201"/>
      <c r="FD155" s="201"/>
      <c r="FE155" s="201"/>
      <c r="FF155" s="201"/>
      <c r="FG155" s="201"/>
      <c r="FH155" s="201"/>
      <c r="FI155" s="201"/>
      <c r="FJ155" s="201"/>
      <c r="FK155" s="201"/>
      <c r="FL155" s="201"/>
      <c r="FM155" s="201"/>
      <c r="FN155" s="201"/>
      <c r="FO155" s="201"/>
      <c r="FP155" s="201"/>
      <c r="FQ155" s="201"/>
      <c r="FR155" s="201"/>
      <c r="FS155" s="201"/>
      <c r="FT155" s="201"/>
      <c r="FU155" s="201"/>
      <c r="FV155" s="201"/>
      <c r="FW155" s="201"/>
      <c r="FX155" s="201"/>
      <c r="FY155" s="201"/>
      <c r="FZ155" s="201"/>
      <c r="GA155" s="201"/>
      <c r="GB155" s="201"/>
      <c r="GC155" s="201"/>
      <c r="GD155" s="201"/>
      <c r="GE155" s="201"/>
      <c r="GF155" s="201"/>
      <c r="GG155" s="201"/>
      <c r="GH155" s="201"/>
      <c r="GI155" s="201"/>
      <c r="GJ155" s="201"/>
      <c r="GK155" s="201"/>
      <c r="GL155" s="201"/>
      <c r="GM155" s="201"/>
      <c r="GN155" s="201"/>
      <c r="GO155" s="201"/>
      <c r="GP155" s="201"/>
      <c r="GQ155" s="201"/>
      <c r="GR155" s="201"/>
      <c r="GS155" s="201"/>
      <c r="GT155" s="201"/>
      <c r="GU155" s="201"/>
      <c r="GV155" s="201"/>
      <c r="GW155" s="201"/>
      <c r="GX155" s="201"/>
      <c r="GY155" s="201"/>
      <c r="GZ155" s="201"/>
      <c r="HA155" s="201"/>
      <c r="HB155" s="201"/>
      <c r="HC155" s="201"/>
      <c r="HD155" s="201"/>
      <c r="HE155" s="201"/>
      <c r="HF155" s="201"/>
      <c r="HG155" s="201"/>
      <c r="HH155" s="201"/>
      <c r="HI155" s="201"/>
      <c r="HJ155" s="201"/>
      <c r="HK155" s="201"/>
      <c r="HL155" s="201"/>
      <c r="HM155" s="201"/>
      <c r="HN155" s="201"/>
      <c r="HO155" s="201"/>
      <c r="HP155" s="201"/>
      <c r="HQ155" s="201"/>
      <c r="HR155" s="201"/>
      <c r="HS155" s="201"/>
      <c r="HT155" s="201"/>
      <c r="HU155" s="201"/>
      <c r="HV155" s="201"/>
      <c r="HW155" s="201"/>
      <c r="HX155" s="201"/>
      <c r="HY155" s="201"/>
      <c r="HZ155" s="201"/>
      <c r="IA155" s="201"/>
      <c r="IB155" s="201"/>
      <c r="IC155" s="201"/>
      <c r="ID155" s="201"/>
      <c r="IE155" s="201"/>
      <c r="IF155" s="201"/>
      <c r="IG155" s="201"/>
      <c r="IH155" s="201"/>
      <c r="II155" s="201"/>
      <c r="IJ155" s="201"/>
      <c r="IK155" s="201"/>
      <c r="IL155" s="201"/>
      <c r="IM155" s="201"/>
      <c r="IN155" s="201"/>
      <c r="IO155" s="201"/>
      <c r="IP155" s="201"/>
      <c r="IQ155" s="201"/>
      <c r="IR155" s="201"/>
      <c r="IS155" s="201"/>
      <c r="IT155" s="201"/>
      <c r="IU155" s="201"/>
      <c r="IV155" s="201"/>
      <c r="IW155" s="201"/>
      <c r="IX155" s="201"/>
      <c r="IY155" s="201"/>
      <c r="IZ155" s="201"/>
      <c r="JA155" s="201"/>
      <c r="JB155" s="201"/>
      <c r="JC155" s="201"/>
      <c r="JD155" s="201"/>
      <c r="JE155" s="201"/>
      <c r="JF155" s="201"/>
      <c r="JG155" s="201"/>
      <c r="JH155" s="201"/>
      <c r="JI155" s="201"/>
      <c r="JJ155" s="201"/>
      <c r="JK155" s="201"/>
      <c r="JL155" s="201"/>
      <c r="JM155" s="201"/>
      <c r="JN155" s="201"/>
      <c r="JO155" s="201"/>
      <c r="JP155" s="201"/>
      <c r="JQ155" s="201"/>
      <c r="JR155" s="201"/>
      <c r="JS155" s="201"/>
      <c r="JT155" s="201"/>
      <c r="JU155" s="201"/>
      <c r="JV155" s="201"/>
      <c r="JW155" s="201"/>
      <c r="JX155" s="201"/>
      <c r="JY155" s="201"/>
      <c r="JZ155" s="201"/>
      <c r="KA155" s="201"/>
      <c r="KB155" s="201"/>
      <c r="KC155" s="201"/>
      <c r="KD155" s="201"/>
      <c r="KE155" s="201"/>
      <c r="KF155" s="201"/>
      <c r="KG155" s="201"/>
      <c r="KH155" s="201"/>
      <c r="KI155" s="201"/>
      <c r="KJ155" s="201"/>
      <c r="KK155" s="201"/>
      <c r="KL155" s="201"/>
      <c r="KM155" s="201"/>
      <c r="KN155" s="201"/>
      <c r="KO155" s="201"/>
      <c r="KP155" s="201"/>
    </row>
    <row r="156" spans="1:302" s="98" customFormat="1" ht="27.75" hidden="1" customHeight="1" thickBot="1">
      <c r="A156" s="201"/>
      <c r="B156" s="459"/>
      <c r="C156" s="542"/>
      <c r="D156" s="543"/>
      <c r="E156" s="544" t="s">
        <v>163</v>
      </c>
      <c r="F156" s="545"/>
      <c r="G156" s="459"/>
      <c r="H156" s="459"/>
      <c r="I156" s="459"/>
      <c r="J156" s="459"/>
      <c r="K156" s="459"/>
      <c r="L156" s="546"/>
      <c r="M156" s="547"/>
      <c r="N156" s="547"/>
      <c r="O156" s="548" t="str">
        <f t="shared" si="86"/>
        <v/>
      </c>
      <c r="P156" s="548" t="str">
        <f t="shared" si="101"/>
        <v/>
      </c>
      <c r="Q156" s="548" t="str">
        <f t="shared" si="87"/>
        <v/>
      </c>
      <c r="R156" s="548" t="str">
        <f t="shared" si="88"/>
        <v/>
      </c>
      <c r="S156" s="548" t="str">
        <f t="shared" si="102"/>
        <v/>
      </c>
      <c r="T156" s="548" t="str">
        <f t="shared" si="103"/>
        <v/>
      </c>
      <c r="U156" s="548" t="str">
        <f t="shared" si="89"/>
        <v/>
      </c>
      <c r="V156" s="548" t="str">
        <f t="shared" si="90"/>
        <v/>
      </c>
      <c r="W156" s="548" t="str">
        <f t="shared" si="104"/>
        <v/>
      </c>
      <c r="X156" s="548" t="str">
        <f t="shared" si="105"/>
        <v/>
      </c>
      <c r="Y156" s="548" t="str">
        <f t="shared" si="91"/>
        <v/>
      </c>
      <c r="Z156" s="548" t="str">
        <f t="shared" si="92"/>
        <v/>
      </c>
      <c r="AA156" s="548" t="str">
        <f t="shared" si="106"/>
        <v/>
      </c>
      <c r="AB156" s="548" t="str">
        <f t="shared" si="107"/>
        <v/>
      </c>
      <c r="AC156" s="548" t="str">
        <f t="shared" si="93"/>
        <v/>
      </c>
      <c r="AD156" s="548" t="str">
        <f t="shared" si="94"/>
        <v/>
      </c>
      <c r="AE156" s="549"/>
      <c r="AF156" s="454"/>
      <c r="AG156" s="550" t="s">
        <v>542</v>
      </c>
      <c r="AH156" s="551" t="str">
        <f t="shared" si="75"/>
        <v/>
      </c>
      <c r="AI156" s="551" t="str">
        <f t="shared" si="76"/>
        <v/>
      </c>
      <c r="AJ156" s="551" t="str">
        <f t="shared" si="77"/>
        <v/>
      </c>
      <c r="AK156" s="554" t="str">
        <f t="shared" si="78"/>
        <v/>
      </c>
      <c r="AL156" s="460"/>
      <c r="AM156" s="441" t="str">
        <f t="shared" si="73"/>
        <v/>
      </c>
      <c r="AN156" s="441" t="str">
        <f t="shared" si="74"/>
        <v/>
      </c>
      <c r="AO156" s="552"/>
      <c r="AP156" s="552"/>
      <c r="AQ156" s="201"/>
      <c r="AR156" s="428"/>
      <c r="AS156" s="805">
        <f t="shared" si="95"/>
        <v>0</v>
      </c>
      <c r="AT156" s="452">
        <f t="shared" si="96"/>
        <v>0</v>
      </c>
      <c r="AU156" s="754" t="s">
        <v>341</v>
      </c>
      <c r="AV156" s="453">
        <f t="shared" si="97"/>
        <v>0</v>
      </c>
      <c r="AW156" s="454"/>
      <c r="AX156" s="455">
        <f t="shared" si="98"/>
        <v>0</v>
      </c>
      <c r="AY156" s="456">
        <f t="shared" si="99"/>
        <v>0</v>
      </c>
      <c r="AZ156" s="457">
        <f t="shared" si="100"/>
        <v>0</v>
      </c>
      <c r="BA156" s="458"/>
      <c r="BB156" s="455">
        <f t="shared" si="108"/>
        <v>0</v>
      </c>
      <c r="BC156" s="459"/>
      <c r="BD156" s="460"/>
      <c r="BE156" s="460"/>
      <c r="BF156" s="460"/>
      <c r="BG156" s="460"/>
      <c r="BH156" s="460"/>
      <c r="BI156" s="428"/>
      <c r="BJ156" s="201"/>
      <c r="BK156" s="201"/>
      <c r="BL156" s="201"/>
      <c r="BM156" s="201"/>
      <c r="BN156" s="201"/>
      <c r="BO156" s="201"/>
      <c r="BP156" s="201"/>
      <c r="BQ156" s="201"/>
      <c r="BR156" s="201"/>
      <c r="BS156" s="201"/>
      <c r="BT156" s="201"/>
      <c r="BU156" s="201"/>
      <c r="BV156" s="201"/>
      <c r="BW156" s="201"/>
      <c r="BX156" s="201"/>
      <c r="BY156" s="234"/>
      <c r="BZ156" s="234"/>
      <c r="CA156" s="201"/>
      <c r="CB156" s="201"/>
      <c r="CC156" s="201"/>
      <c r="CD156" s="234"/>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c r="EK156" s="201"/>
      <c r="EL156" s="201"/>
      <c r="EM156" s="201"/>
      <c r="EN156" s="201"/>
      <c r="EO156" s="201"/>
      <c r="EP156" s="201"/>
      <c r="EQ156" s="201"/>
      <c r="ER156" s="201"/>
      <c r="ES156" s="201"/>
      <c r="ET156" s="201"/>
      <c r="EU156" s="201"/>
      <c r="EV156" s="201"/>
      <c r="EW156" s="201"/>
      <c r="EX156" s="201"/>
      <c r="EY156" s="201"/>
      <c r="EZ156" s="201"/>
      <c r="FA156" s="201"/>
      <c r="FB156" s="201"/>
      <c r="FC156" s="201"/>
      <c r="FD156" s="201"/>
      <c r="FE156" s="201"/>
      <c r="FF156" s="201"/>
      <c r="FG156" s="201"/>
      <c r="FH156" s="201"/>
      <c r="FI156" s="201"/>
      <c r="FJ156" s="201"/>
      <c r="FK156" s="201"/>
      <c r="FL156" s="201"/>
      <c r="FM156" s="201"/>
      <c r="FN156" s="201"/>
      <c r="FO156" s="201"/>
      <c r="FP156" s="201"/>
      <c r="FQ156" s="201"/>
      <c r="FR156" s="201"/>
      <c r="FS156" s="201"/>
      <c r="FT156" s="201"/>
      <c r="FU156" s="201"/>
      <c r="FV156" s="201"/>
      <c r="FW156" s="201"/>
      <c r="FX156" s="201"/>
      <c r="FY156" s="201"/>
      <c r="FZ156" s="201"/>
      <c r="GA156" s="201"/>
      <c r="GB156" s="201"/>
      <c r="GC156" s="201"/>
      <c r="GD156" s="201"/>
      <c r="GE156" s="201"/>
      <c r="GF156" s="201"/>
      <c r="GG156" s="201"/>
      <c r="GH156" s="201"/>
      <c r="GI156" s="201"/>
      <c r="GJ156" s="201"/>
      <c r="GK156" s="201"/>
      <c r="GL156" s="201"/>
      <c r="GM156" s="201"/>
      <c r="GN156" s="201"/>
      <c r="GO156" s="201"/>
      <c r="GP156" s="201"/>
      <c r="GQ156" s="201"/>
      <c r="GR156" s="201"/>
      <c r="GS156" s="201"/>
      <c r="GT156" s="201"/>
      <c r="GU156" s="201"/>
      <c r="GV156" s="201"/>
      <c r="GW156" s="201"/>
      <c r="GX156" s="201"/>
      <c r="GY156" s="201"/>
      <c r="GZ156" s="201"/>
      <c r="HA156" s="201"/>
      <c r="HB156" s="201"/>
      <c r="HC156" s="201"/>
      <c r="HD156" s="201"/>
      <c r="HE156" s="201"/>
      <c r="HF156" s="201"/>
      <c r="HG156" s="201"/>
      <c r="HH156" s="201"/>
      <c r="HI156" s="201"/>
      <c r="HJ156" s="201"/>
      <c r="HK156" s="201"/>
      <c r="HL156" s="201"/>
      <c r="HM156" s="201"/>
      <c r="HN156" s="201"/>
      <c r="HO156" s="201"/>
      <c r="HP156" s="201"/>
      <c r="HQ156" s="201"/>
      <c r="HR156" s="201"/>
      <c r="HS156" s="201"/>
      <c r="HT156" s="201"/>
      <c r="HU156" s="201"/>
      <c r="HV156" s="201"/>
      <c r="HW156" s="201"/>
      <c r="HX156" s="201"/>
      <c r="HY156" s="201"/>
      <c r="HZ156" s="201"/>
      <c r="IA156" s="201"/>
      <c r="IB156" s="201"/>
      <c r="IC156" s="201"/>
      <c r="ID156" s="201"/>
      <c r="IE156" s="201"/>
      <c r="IF156" s="201"/>
      <c r="IG156" s="201"/>
      <c r="IH156" s="201"/>
      <c r="II156" s="201"/>
      <c r="IJ156" s="201"/>
      <c r="IK156" s="201"/>
      <c r="IL156" s="201"/>
      <c r="IM156" s="201"/>
      <c r="IN156" s="201"/>
      <c r="IO156" s="201"/>
      <c r="IP156" s="201"/>
      <c r="IQ156" s="201"/>
      <c r="IR156" s="201"/>
      <c r="IS156" s="201"/>
      <c r="IT156" s="201"/>
      <c r="IU156" s="201"/>
      <c r="IV156" s="201"/>
      <c r="IW156" s="201"/>
      <c r="IX156" s="201"/>
      <c r="IY156" s="201"/>
      <c r="IZ156" s="201"/>
      <c r="JA156" s="201"/>
      <c r="JB156" s="201"/>
      <c r="JC156" s="201"/>
      <c r="JD156" s="201"/>
      <c r="JE156" s="201"/>
      <c r="JF156" s="201"/>
      <c r="JG156" s="201"/>
      <c r="JH156" s="201"/>
      <c r="JI156" s="201"/>
      <c r="JJ156" s="201"/>
      <c r="JK156" s="201"/>
      <c r="JL156" s="201"/>
      <c r="JM156" s="201"/>
      <c r="JN156" s="201"/>
      <c r="JO156" s="201"/>
      <c r="JP156" s="201"/>
      <c r="JQ156" s="201"/>
      <c r="JR156" s="201"/>
      <c r="JS156" s="201"/>
      <c r="JT156" s="201"/>
      <c r="JU156" s="201"/>
      <c r="JV156" s="201"/>
      <c r="JW156" s="201"/>
      <c r="JX156" s="201"/>
      <c r="JY156" s="201"/>
      <c r="JZ156" s="201"/>
      <c r="KA156" s="201"/>
      <c r="KB156" s="201"/>
      <c r="KC156" s="201"/>
      <c r="KD156" s="201"/>
      <c r="KE156" s="201"/>
      <c r="KF156" s="201"/>
      <c r="KG156" s="201"/>
      <c r="KH156" s="201"/>
      <c r="KI156" s="201"/>
      <c r="KJ156" s="201"/>
      <c r="KK156" s="201"/>
      <c r="KL156" s="201"/>
      <c r="KM156" s="201"/>
      <c r="KN156" s="201"/>
      <c r="KO156" s="201"/>
      <c r="KP156" s="201"/>
    </row>
    <row r="157" spans="1:302" s="98" customFormat="1" ht="27.75" hidden="1" customHeight="1" thickBot="1">
      <c r="A157" s="201"/>
      <c r="B157" s="459"/>
      <c r="C157" s="542"/>
      <c r="D157" s="543"/>
      <c r="E157" s="544" t="s">
        <v>163</v>
      </c>
      <c r="F157" s="545"/>
      <c r="G157" s="459"/>
      <c r="H157" s="459"/>
      <c r="I157" s="459"/>
      <c r="J157" s="459"/>
      <c r="K157" s="459"/>
      <c r="L157" s="546"/>
      <c r="M157" s="547"/>
      <c r="N157" s="547"/>
      <c r="O157" s="548" t="str">
        <f t="shared" si="86"/>
        <v/>
      </c>
      <c r="P157" s="548" t="str">
        <f t="shared" si="101"/>
        <v/>
      </c>
      <c r="Q157" s="548" t="str">
        <f t="shared" si="87"/>
        <v/>
      </c>
      <c r="R157" s="548" t="str">
        <f t="shared" si="88"/>
        <v/>
      </c>
      <c r="S157" s="548" t="str">
        <f t="shared" si="102"/>
        <v/>
      </c>
      <c r="T157" s="548" t="str">
        <f t="shared" si="103"/>
        <v/>
      </c>
      <c r="U157" s="548" t="str">
        <f t="shared" si="89"/>
        <v/>
      </c>
      <c r="V157" s="548" t="str">
        <f t="shared" si="90"/>
        <v/>
      </c>
      <c r="W157" s="548" t="str">
        <f t="shared" si="104"/>
        <v/>
      </c>
      <c r="X157" s="548" t="str">
        <f t="shared" si="105"/>
        <v/>
      </c>
      <c r="Y157" s="548" t="str">
        <f t="shared" si="91"/>
        <v/>
      </c>
      <c r="Z157" s="548" t="str">
        <f t="shared" si="92"/>
        <v/>
      </c>
      <c r="AA157" s="548" t="str">
        <f t="shared" si="106"/>
        <v/>
      </c>
      <c r="AB157" s="548" t="str">
        <f t="shared" si="107"/>
        <v/>
      </c>
      <c r="AC157" s="548" t="str">
        <f t="shared" si="93"/>
        <v/>
      </c>
      <c r="AD157" s="548" t="str">
        <f t="shared" si="94"/>
        <v/>
      </c>
      <c r="AE157" s="549"/>
      <c r="AF157" s="454"/>
      <c r="AG157" s="550" t="s">
        <v>542</v>
      </c>
      <c r="AH157" s="551" t="str">
        <f t="shared" si="75"/>
        <v/>
      </c>
      <c r="AI157" s="551" t="str">
        <f t="shared" si="76"/>
        <v/>
      </c>
      <c r="AJ157" s="551" t="str">
        <f t="shared" si="77"/>
        <v/>
      </c>
      <c r="AK157" s="554" t="str">
        <f t="shared" si="78"/>
        <v/>
      </c>
      <c r="AL157" s="460"/>
      <c r="AM157" s="441" t="str">
        <f t="shared" si="73"/>
        <v/>
      </c>
      <c r="AN157" s="441" t="str">
        <f t="shared" si="74"/>
        <v/>
      </c>
      <c r="AO157" s="552"/>
      <c r="AP157" s="552"/>
      <c r="AQ157" s="201"/>
      <c r="AR157" s="428"/>
      <c r="AS157" s="805">
        <f t="shared" si="95"/>
        <v>0</v>
      </c>
      <c r="AT157" s="452">
        <f t="shared" si="96"/>
        <v>0</v>
      </c>
      <c r="AU157" s="754" t="s">
        <v>341</v>
      </c>
      <c r="AV157" s="453">
        <f t="shared" si="97"/>
        <v>0</v>
      </c>
      <c r="AW157" s="454"/>
      <c r="AX157" s="455">
        <f t="shared" si="98"/>
        <v>0</v>
      </c>
      <c r="AY157" s="456">
        <f t="shared" si="99"/>
        <v>0</v>
      </c>
      <c r="AZ157" s="457">
        <f t="shared" si="100"/>
        <v>0</v>
      </c>
      <c r="BA157" s="458"/>
      <c r="BB157" s="455">
        <f t="shared" si="108"/>
        <v>0</v>
      </c>
      <c r="BC157" s="459"/>
      <c r="BD157" s="460"/>
      <c r="BE157" s="460"/>
      <c r="BF157" s="460"/>
      <c r="BG157" s="460"/>
      <c r="BH157" s="460"/>
      <c r="BI157" s="428"/>
      <c r="BJ157" s="201"/>
      <c r="BK157" s="201"/>
      <c r="BL157" s="201"/>
      <c r="BM157" s="201"/>
      <c r="BN157" s="201"/>
      <c r="BO157" s="201"/>
      <c r="BP157" s="201"/>
      <c r="BQ157" s="201"/>
      <c r="BR157" s="201"/>
      <c r="BS157" s="201"/>
      <c r="BT157" s="201"/>
      <c r="BU157" s="201"/>
      <c r="BV157" s="201"/>
      <c r="BW157" s="201"/>
      <c r="BX157" s="201"/>
      <c r="BY157" s="234"/>
      <c r="BZ157" s="234"/>
      <c r="CA157" s="201"/>
      <c r="CB157" s="201"/>
      <c r="CC157" s="201"/>
      <c r="CD157" s="234"/>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c r="EK157" s="201"/>
      <c r="EL157" s="201"/>
      <c r="EM157" s="201"/>
      <c r="EN157" s="201"/>
      <c r="EO157" s="201"/>
      <c r="EP157" s="201"/>
      <c r="EQ157" s="201"/>
      <c r="ER157" s="201"/>
      <c r="ES157" s="201"/>
      <c r="ET157" s="201"/>
      <c r="EU157" s="201"/>
      <c r="EV157" s="201"/>
      <c r="EW157" s="201"/>
      <c r="EX157" s="201"/>
      <c r="EY157" s="201"/>
      <c r="EZ157" s="201"/>
      <c r="FA157" s="201"/>
      <c r="FB157" s="201"/>
      <c r="FC157" s="201"/>
      <c r="FD157" s="201"/>
      <c r="FE157" s="201"/>
      <c r="FF157" s="201"/>
      <c r="FG157" s="201"/>
      <c r="FH157" s="201"/>
      <c r="FI157" s="201"/>
      <c r="FJ157" s="201"/>
      <c r="FK157" s="201"/>
      <c r="FL157" s="201"/>
      <c r="FM157" s="201"/>
      <c r="FN157" s="201"/>
      <c r="FO157" s="201"/>
      <c r="FP157" s="201"/>
      <c r="FQ157" s="201"/>
      <c r="FR157" s="201"/>
      <c r="FS157" s="201"/>
      <c r="FT157" s="201"/>
      <c r="FU157" s="201"/>
      <c r="FV157" s="201"/>
      <c r="FW157" s="201"/>
      <c r="FX157" s="201"/>
      <c r="FY157" s="201"/>
      <c r="FZ157" s="201"/>
      <c r="GA157" s="201"/>
      <c r="GB157" s="201"/>
      <c r="GC157" s="201"/>
      <c r="GD157" s="201"/>
      <c r="GE157" s="201"/>
      <c r="GF157" s="201"/>
      <c r="GG157" s="201"/>
      <c r="GH157" s="201"/>
      <c r="GI157" s="201"/>
      <c r="GJ157" s="201"/>
      <c r="GK157" s="201"/>
      <c r="GL157" s="201"/>
      <c r="GM157" s="201"/>
      <c r="GN157" s="201"/>
      <c r="GO157" s="201"/>
      <c r="GP157" s="201"/>
      <c r="GQ157" s="201"/>
      <c r="GR157" s="201"/>
      <c r="GS157" s="201"/>
      <c r="GT157" s="201"/>
      <c r="GU157" s="201"/>
      <c r="GV157" s="201"/>
      <c r="GW157" s="201"/>
      <c r="GX157" s="201"/>
      <c r="GY157" s="201"/>
      <c r="GZ157" s="201"/>
      <c r="HA157" s="201"/>
      <c r="HB157" s="201"/>
      <c r="HC157" s="201"/>
      <c r="HD157" s="201"/>
      <c r="HE157" s="201"/>
      <c r="HF157" s="201"/>
      <c r="HG157" s="201"/>
      <c r="HH157" s="201"/>
      <c r="HI157" s="201"/>
      <c r="HJ157" s="201"/>
      <c r="HK157" s="201"/>
      <c r="HL157" s="201"/>
      <c r="HM157" s="201"/>
      <c r="HN157" s="201"/>
      <c r="HO157" s="201"/>
      <c r="HP157" s="201"/>
      <c r="HQ157" s="201"/>
      <c r="HR157" s="201"/>
      <c r="HS157" s="201"/>
      <c r="HT157" s="201"/>
      <c r="HU157" s="201"/>
      <c r="HV157" s="201"/>
      <c r="HW157" s="201"/>
      <c r="HX157" s="201"/>
      <c r="HY157" s="201"/>
      <c r="HZ157" s="201"/>
      <c r="IA157" s="201"/>
      <c r="IB157" s="201"/>
      <c r="IC157" s="201"/>
      <c r="ID157" s="201"/>
      <c r="IE157" s="201"/>
      <c r="IF157" s="201"/>
      <c r="IG157" s="201"/>
      <c r="IH157" s="201"/>
      <c r="II157" s="201"/>
      <c r="IJ157" s="201"/>
      <c r="IK157" s="201"/>
      <c r="IL157" s="201"/>
      <c r="IM157" s="201"/>
      <c r="IN157" s="201"/>
      <c r="IO157" s="201"/>
      <c r="IP157" s="201"/>
      <c r="IQ157" s="201"/>
      <c r="IR157" s="201"/>
      <c r="IS157" s="201"/>
      <c r="IT157" s="201"/>
      <c r="IU157" s="201"/>
      <c r="IV157" s="201"/>
      <c r="IW157" s="201"/>
      <c r="IX157" s="201"/>
      <c r="IY157" s="201"/>
      <c r="IZ157" s="201"/>
      <c r="JA157" s="201"/>
      <c r="JB157" s="201"/>
      <c r="JC157" s="201"/>
      <c r="JD157" s="201"/>
      <c r="JE157" s="201"/>
      <c r="JF157" s="201"/>
      <c r="JG157" s="201"/>
      <c r="JH157" s="201"/>
      <c r="JI157" s="201"/>
      <c r="JJ157" s="201"/>
      <c r="JK157" s="201"/>
      <c r="JL157" s="201"/>
      <c r="JM157" s="201"/>
      <c r="JN157" s="201"/>
      <c r="JO157" s="201"/>
      <c r="JP157" s="201"/>
      <c r="JQ157" s="201"/>
      <c r="JR157" s="201"/>
      <c r="JS157" s="201"/>
      <c r="JT157" s="201"/>
      <c r="JU157" s="201"/>
      <c r="JV157" s="201"/>
      <c r="JW157" s="201"/>
      <c r="JX157" s="201"/>
      <c r="JY157" s="201"/>
      <c r="JZ157" s="201"/>
      <c r="KA157" s="201"/>
      <c r="KB157" s="201"/>
      <c r="KC157" s="201"/>
      <c r="KD157" s="201"/>
      <c r="KE157" s="201"/>
      <c r="KF157" s="201"/>
      <c r="KG157" s="201"/>
      <c r="KH157" s="201"/>
      <c r="KI157" s="201"/>
      <c r="KJ157" s="201"/>
      <c r="KK157" s="201"/>
      <c r="KL157" s="201"/>
      <c r="KM157" s="201"/>
      <c r="KN157" s="201"/>
      <c r="KO157" s="201"/>
      <c r="KP157" s="201"/>
    </row>
    <row r="158" spans="1:302" s="98" customFormat="1" ht="27.75" hidden="1" customHeight="1" thickBot="1">
      <c r="A158" s="201"/>
      <c r="B158" s="459"/>
      <c r="C158" s="542"/>
      <c r="D158" s="543"/>
      <c r="E158" s="544" t="s">
        <v>163</v>
      </c>
      <c r="F158" s="545"/>
      <c r="G158" s="459"/>
      <c r="H158" s="459"/>
      <c r="I158" s="459"/>
      <c r="J158" s="459"/>
      <c r="K158" s="459"/>
      <c r="L158" s="546"/>
      <c r="M158" s="547"/>
      <c r="N158" s="547"/>
      <c r="O158" s="548" t="str">
        <f t="shared" si="86"/>
        <v/>
      </c>
      <c r="P158" s="548" t="str">
        <f t="shared" si="101"/>
        <v/>
      </c>
      <c r="Q158" s="548" t="str">
        <f t="shared" si="87"/>
        <v/>
      </c>
      <c r="R158" s="548" t="str">
        <f t="shared" si="88"/>
        <v/>
      </c>
      <c r="S158" s="548" t="str">
        <f t="shared" si="102"/>
        <v/>
      </c>
      <c r="T158" s="548" t="str">
        <f t="shared" si="103"/>
        <v/>
      </c>
      <c r="U158" s="548" t="str">
        <f t="shared" si="89"/>
        <v/>
      </c>
      <c r="V158" s="548" t="str">
        <f t="shared" si="90"/>
        <v/>
      </c>
      <c r="W158" s="548" t="str">
        <f t="shared" si="104"/>
        <v/>
      </c>
      <c r="X158" s="548" t="str">
        <f t="shared" si="105"/>
        <v/>
      </c>
      <c r="Y158" s="548" t="str">
        <f t="shared" si="91"/>
        <v/>
      </c>
      <c r="Z158" s="548" t="str">
        <f t="shared" si="92"/>
        <v/>
      </c>
      <c r="AA158" s="548" t="str">
        <f t="shared" si="106"/>
        <v/>
      </c>
      <c r="AB158" s="548" t="str">
        <f t="shared" si="107"/>
        <v/>
      </c>
      <c r="AC158" s="548" t="str">
        <f t="shared" si="93"/>
        <v/>
      </c>
      <c r="AD158" s="548" t="str">
        <f t="shared" si="94"/>
        <v/>
      </c>
      <c r="AE158" s="549"/>
      <c r="AF158" s="454"/>
      <c r="AG158" s="550" t="s">
        <v>542</v>
      </c>
      <c r="AH158" s="551" t="str">
        <f t="shared" si="75"/>
        <v/>
      </c>
      <c r="AI158" s="551" t="str">
        <f t="shared" si="76"/>
        <v/>
      </c>
      <c r="AJ158" s="551" t="str">
        <f t="shared" si="77"/>
        <v/>
      </c>
      <c r="AK158" s="554" t="str">
        <f t="shared" si="78"/>
        <v/>
      </c>
      <c r="AL158" s="460"/>
      <c r="AM158" s="441" t="str">
        <f t="shared" si="73"/>
        <v/>
      </c>
      <c r="AN158" s="441" t="str">
        <f t="shared" si="74"/>
        <v/>
      </c>
      <c r="AO158" s="552"/>
      <c r="AP158" s="552"/>
      <c r="AQ158" s="201"/>
      <c r="AR158" s="428"/>
      <c r="AS158" s="805">
        <f t="shared" si="95"/>
        <v>0</v>
      </c>
      <c r="AT158" s="452">
        <f t="shared" si="96"/>
        <v>0</v>
      </c>
      <c r="AU158" s="754" t="s">
        <v>341</v>
      </c>
      <c r="AV158" s="453">
        <f t="shared" si="97"/>
        <v>0</v>
      </c>
      <c r="AW158" s="454"/>
      <c r="AX158" s="455">
        <f t="shared" si="98"/>
        <v>0</v>
      </c>
      <c r="AY158" s="456">
        <f t="shared" si="99"/>
        <v>0</v>
      </c>
      <c r="AZ158" s="457">
        <f t="shared" si="100"/>
        <v>0</v>
      </c>
      <c r="BA158" s="458"/>
      <c r="BB158" s="455">
        <f t="shared" si="108"/>
        <v>0</v>
      </c>
      <c r="BC158" s="459"/>
      <c r="BD158" s="460"/>
      <c r="BE158" s="460"/>
      <c r="BF158" s="460"/>
      <c r="BG158" s="460"/>
      <c r="BH158" s="460"/>
      <c r="BI158" s="428"/>
      <c r="BJ158" s="201"/>
      <c r="BK158" s="201"/>
      <c r="BL158" s="201"/>
      <c r="BM158" s="201"/>
      <c r="BN158" s="201"/>
      <c r="BO158" s="201"/>
      <c r="BP158" s="201"/>
      <c r="BQ158" s="201"/>
      <c r="BR158" s="201"/>
      <c r="BS158" s="201"/>
      <c r="BT158" s="201"/>
      <c r="BU158" s="201"/>
      <c r="BV158" s="201"/>
      <c r="BW158" s="201"/>
      <c r="BX158" s="201"/>
      <c r="BY158" s="234"/>
      <c r="BZ158" s="234"/>
      <c r="CA158" s="201"/>
      <c r="CB158" s="201"/>
      <c r="CC158" s="201"/>
      <c r="CD158" s="234"/>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1"/>
      <c r="FD158" s="201"/>
      <c r="FE158" s="201"/>
      <c r="FF158" s="201"/>
      <c r="FG158" s="201"/>
      <c r="FH158" s="201"/>
      <c r="FI158" s="201"/>
      <c r="FJ158" s="201"/>
      <c r="FK158" s="201"/>
      <c r="FL158" s="201"/>
      <c r="FM158" s="201"/>
      <c r="FN158" s="201"/>
      <c r="FO158" s="201"/>
      <c r="FP158" s="201"/>
      <c r="FQ158" s="201"/>
      <c r="FR158" s="201"/>
      <c r="FS158" s="201"/>
      <c r="FT158" s="201"/>
      <c r="FU158" s="201"/>
      <c r="FV158" s="201"/>
      <c r="FW158" s="201"/>
      <c r="FX158" s="201"/>
      <c r="FY158" s="201"/>
      <c r="FZ158" s="201"/>
      <c r="GA158" s="201"/>
      <c r="GB158" s="201"/>
      <c r="GC158" s="201"/>
      <c r="GD158" s="201"/>
      <c r="GE158" s="201"/>
      <c r="GF158" s="201"/>
      <c r="GG158" s="201"/>
      <c r="GH158" s="201"/>
      <c r="GI158" s="201"/>
      <c r="GJ158" s="201"/>
      <c r="GK158" s="201"/>
      <c r="GL158" s="201"/>
      <c r="GM158" s="201"/>
      <c r="GN158" s="201"/>
      <c r="GO158" s="201"/>
      <c r="GP158" s="201"/>
      <c r="GQ158" s="201"/>
      <c r="GR158" s="201"/>
      <c r="GS158" s="201"/>
      <c r="GT158" s="201"/>
      <c r="GU158" s="201"/>
      <c r="GV158" s="201"/>
      <c r="GW158" s="201"/>
      <c r="GX158" s="201"/>
      <c r="GY158" s="201"/>
      <c r="GZ158" s="201"/>
      <c r="HA158" s="201"/>
      <c r="HB158" s="201"/>
      <c r="HC158" s="201"/>
      <c r="HD158" s="201"/>
      <c r="HE158" s="201"/>
      <c r="HF158" s="201"/>
      <c r="HG158" s="201"/>
      <c r="HH158" s="201"/>
      <c r="HI158" s="201"/>
      <c r="HJ158" s="201"/>
      <c r="HK158" s="201"/>
      <c r="HL158" s="201"/>
      <c r="HM158" s="201"/>
      <c r="HN158" s="201"/>
      <c r="HO158" s="201"/>
      <c r="HP158" s="201"/>
      <c r="HQ158" s="201"/>
      <c r="HR158" s="201"/>
      <c r="HS158" s="201"/>
      <c r="HT158" s="201"/>
      <c r="HU158" s="201"/>
      <c r="HV158" s="201"/>
      <c r="HW158" s="201"/>
      <c r="HX158" s="201"/>
      <c r="HY158" s="201"/>
      <c r="HZ158" s="201"/>
      <c r="IA158" s="201"/>
      <c r="IB158" s="201"/>
      <c r="IC158" s="201"/>
      <c r="ID158" s="201"/>
      <c r="IE158" s="201"/>
      <c r="IF158" s="201"/>
      <c r="IG158" s="201"/>
      <c r="IH158" s="201"/>
      <c r="II158" s="201"/>
      <c r="IJ158" s="201"/>
      <c r="IK158" s="201"/>
      <c r="IL158" s="201"/>
      <c r="IM158" s="201"/>
      <c r="IN158" s="201"/>
      <c r="IO158" s="201"/>
      <c r="IP158" s="201"/>
      <c r="IQ158" s="201"/>
      <c r="IR158" s="201"/>
      <c r="IS158" s="201"/>
      <c r="IT158" s="201"/>
      <c r="IU158" s="201"/>
      <c r="IV158" s="201"/>
      <c r="IW158" s="201"/>
      <c r="IX158" s="201"/>
      <c r="IY158" s="201"/>
      <c r="IZ158" s="201"/>
      <c r="JA158" s="201"/>
      <c r="JB158" s="201"/>
      <c r="JC158" s="201"/>
      <c r="JD158" s="201"/>
      <c r="JE158" s="201"/>
      <c r="JF158" s="201"/>
      <c r="JG158" s="201"/>
      <c r="JH158" s="201"/>
      <c r="JI158" s="201"/>
      <c r="JJ158" s="201"/>
      <c r="JK158" s="201"/>
      <c r="JL158" s="201"/>
      <c r="JM158" s="201"/>
      <c r="JN158" s="201"/>
      <c r="JO158" s="201"/>
      <c r="JP158" s="201"/>
      <c r="JQ158" s="201"/>
      <c r="JR158" s="201"/>
      <c r="JS158" s="201"/>
      <c r="JT158" s="201"/>
      <c r="JU158" s="201"/>
      <c r="JV158" s="201"/>
      <c r="JW158" s="201"/>
      <c r="JX158" s="201"/>
      <c r="JY158" s="201"/>
      <c r="JZ158" s="201"/>
      <c r="KA158" s="201"/>
      <c r="KB158" s="201"/>
      <c r="KC158" s="201"/>
      <c r="KD158" s="201"/>
      <c r="KE158" s="201"/>
      <c r="KF158" s="201"/>
      <c r="KG158" s="201"/>
      <c r="KH158" s="201"/>
      <c r="KI158" s="201"/>
      <c r="KJ158" s="201"/>
      <c r="KK158" s="201"/>
      <c r="KL158" s="201"/>
      <c r="KM158" s="201"/>
      <c r="KN158" s="201"/>
      <c r="KO158" s="201"/>
      <c r="KP158" s="201"/>
    </row>
    <row r="159" spans="1:302" s="98" customFormat="1" ht="27.75" hidden="1" customHeight="1" thickBot="1">
      <c r="A159" s="201"/>
      <c r="B159" s="459"/>
      <c r="C159" s="542"/>
      <c r="D159" s="543"/>
      <c r="E159" s="544" t="s">
        <v>163</v>
      </c>
      <c r="F159" s="545"/>
      <c r="G159" s="459"/>
      <c r="H159" s="459"/>
      <c r="I159" s="459"/>
      <c r="J159" s="459"/>
      <c r="K159" s="459"/>
      <c r="L159" s="546"/>
      <c r="M159" s="547"/>
      <c r="N159" s="547"/>
      <c r="O159" s="548" t="str">
        <f t="shared" si="86"/>
        <v/>
      </c>
      <c r="P159" s="548" t="str">
        <f t="shared" si="101"/>
        <v/>
      </c>
      <c r="Q159" s="548" t="str">
        <f t="shared" si="87"/>
        <v/>
      </c>
      <c r="R159" s="548" t="str">
        <f t="shared" si="88"/>
        <v/>
      </c>
      <c r="S159" s="548" t="str">
        <f t="shared" si="102"/>
        <v/>
      </c>
      <c r="T159" s="548" t="str">
        <f t="shared" si="103"/>
        <v/>
      </c>
      <c r="U159" s="548" t="str">
        <f t="shared" si="89"/>
        <v/>
      </c>
      <c r="V159" s="548" t="str">
        <f t="shared" si="90"/>
        <v/>
      </c>
      <c r="W159" s="548" t="str">
        <f t="shared" si="104"/>
        <v/>
      </c>
      <c r="X159" s="548" t="str">
        <f t="shared" si="105"/>
        <v/>
      </c>
      <c r="Y159" s="548" t="str">
        <f t="shared" si="91"/>
        <v/>
      </c>
      <c r="Z159" s="548" t="str">
        <f t="shared" si="92"/>
        <v/>
      </c>
      <c r="AA159" s="548" t="str">
        <f t="shared" si="106"/>
        <v/>
      </c>
      <c r="AB159" s="548" t="str">
        <f t="shared" si="107"/>
        <v/>
      </c>
      <c r="AC159" s="548" t="str">
        <f t="shared" si="93"/>
        <v/>
      </c>
      <c r="AD159" s="548" t="str">
        <f t="shared" si="94"/>
        <v/>
      </c>
      <c r="AE159" s="549"/>
      <c r="AF159" s="454"/>
      <c r="AG159" s="550" t="s">
        <v>542</v>
      </c>
      <c r="AH159" s="551" t="str">
        <f t="shared" si="75"/>
        <v/>
      </c>
      <c r="AI159" s="551" t="str">
        <f t="shared" si="76"/>
        <v/>
      </c>
      <c r="AJ159" s="551" t="str">
        <f t="shared" si="77"/>
        <v/>
      </c>
      <c r="AK159" s="554" t="str">
        <f t="shared" si="78"/>
        <v/>
      </c>
      <c r="AL159" s="460"/>
      <c r="AM159" s="441" t="str">
        <f t="shared" si="73"/>
        <v/>
      </c>
      <c r="AN159" s="441" t="str">
        <f t="shared" si="74"/>
        <v/>
      </c>
      <c r="AO159" s="552"/>
      <c r="AP159" s="552"/>
      <c r="AQ159" s="201"/>
      <c r="AR159" s="428"/>
      <c r="AS159" s="805">
        <f t="shared" si="95"/>
        <v>0</v>
      </c>
      <c r="AT159" s="452">
        <f t="shared" si="96"/>
        <v>0</v>
      </c>
      <c r="AU159" s="754" t="s">
        <v>341</v>
      </c>
      <c r="AV159" s="453">
        <f t="shared" si="97"/>
        <v>0</v>
      </c>
      <c r="AW159" s="454"/>
      <c r="AX159" s="455">
        <f t="shared" si="98"/>
        <v>0</v>
      </c>
      <c r="AY159" s="456">
        <f t="shared" si="99"/>
        <v>0</v>
      </c>
      <c r="AZ159" s="457">
        <f t="shared" si="100"/>
        <v>0</v>
      </c>
      <c r="BA159" s="458"/>
      <c r="BB159" s="455">
        <f t="shared" si="108"/>
        <v>0</v>
      </c>
      <c r="BC159" s="459"/>
      <c r="BD159" s="460"/>
      <c r="BE159" s="460"/>
      <c r="BF159" s="460"/>
      <c r="BG159" s="460"/>
      <c r="BH159" s="460"/>
      <c r="BI159" s="428"/>
      <c r="BJ159" s="201"/>
      <c r="BK159" s="201"/>
      <c r="BL159" s="201"/>
      <c r="BM159" s="201"/>
      <c r="BN159" s="201"/>
      <c r="BO159" s="201"/>
      <c r="BP159" s="201"/>
      <c r="BQ159" s="201"/>
      <c r="BR159" s="201"/>
      <c r="BS159" s="201"/>
      <c r="BT159" s="201"/>
      <c r="BU159" s="201"/>
      <c r="BV159" s="201"/>
      <c r="BW159" s="201"/>
      <c r="BX159" s="201"/>
      <c r="BY159" s="234"/>
      <c r="BZ159" s="234"/>
      <c r="CA159" s="201"/>
      <c r="CB159" s="201"/>
      <c r="CC159" s="201"/>
      <c r="CD159" s="234"/>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201"/>
      <c r="ED159" s="201"/>
      <c r="EE159" s="201"/>
      <c r="EF159" s="201"/>
      <c r="EG159" s="201"/>
      <c r="EH159" s="201"/>
      <c r="EI159" s="201"/>
      <c r="EJ159" s="201"/>
      <c r="EK159" s="201"/>
      <c r="EL159" s="201"/>
      <c r="EM159" s="201"/>
      <c r="EN159" s="201"/>
      <c r="EO159" s="201"/>
      <c r="EP159" s="201"/>
      <c r="EQ159" s="201"/>
      <c r="ER159" s="201"/>
      <c r="ES159" s="201"/>
      <c r="ET159" s="201"/>
      <c r="EU159" s="201"/>
      <c r="EV159" s="201"/>
      <c r="EW159" s="201"/>
      <c r="EX159" s="201"/>
      <c r="EY159" s="201"/>
      <c r="EZ159" s="201"/>
      <c r="FA159" s="201"/>
      <c r="FB159" s="201"/>
      <c r="FC159" s="201"/>
      <c r="FD159" s="201"/>
      <c r="FE159" s="201"/>
      <c r="FF159" s="201"/>
      <c r="FG159" s="201"/>
      <c r="FH159" s="201"/>
      <c r="FI159" s="201"/>
      <c r="FJ159" s="201"/>
      <c r="FK159" s="201"/>
      <c r="FL159" s="201"/>
      <c r="FM159" s="201"/>
      <c r="FN159" s="201"/>
      <c r="FO159" s="201"/>
      <c r="FP159" s="201"/>
      <c r="FQ159" s="201"/>
      <c r="FR159" s="201"/>
      <c r="FS159" s="201"/>
      <c r="FT159" s="201"/>
      <c r="FU159" s="201"/>
      <c r="FV159" s="201"/>
      <c r="FW159" s="201"/>
      <c r="FX159" s="201"/>
      <c r="FY159" s="201"/>
      <c r="FZ159" s="201"/>
      <c r="GA159" s="201"/>
      <c r="GB159" s="201"/>
      <c r="GC159" s="201"/>
      <c r="GD159" s="201"/>
      <c r="GE159" s="201"/>
      <c r="GF159" s="201"/>
      <c r="GG159" s="201"/>
      <c r="GH159" s="201"/>
      <c r="GI159" s="201"/>
      <c r="GJ159" s="201"/>
      <c r="GK159" s="201"/>
      <c r="GL159" s="201"/>
      <c r="GM159" s="201"/>
      <c r="GN159" s="201"/>
      <c r="GO159" s="201"/>
      <c r="GP159" s="201"/>
      <c r="GQ159" s="201"/>
      <c r="GR159" s="201"/>
      <c r="GS159" s="201"/>
      <c r="GT159" s="201"/>
      <c r="GU159" s="201"/>
      <c r="GV159" s="201"/>
      <c r="GW159" s="201"/>
      <c r="GX159" s="201"/>
      <c r="GY159" s="201"/>
      <c r="GZ159" s="201"/>
      <c r="HA159" s="201"/>
      <c r="HB159" s="201"/>
      <c r="HC159" s="201"/>
      <c r="HD159" s="201"/>
      <c r="HE159" s="201"/>
      <c r="HF159" s="201"/>
      <c r="HG159" s="201"/>
      <c r="HH159" s="201"/>
      <c r="HI159" s="201"/>
      <c r="HJ159" s="201"/>
      <c r="HK159" s="201"/>
      <c r="HL159" s="201"/>
      <c r="HM159" s="201"/>
      <c r="HN159" s="201"/>
      <c r="HO159" s="201"/>
      <c r="HP159" s="201"/>
      <c r="HQ159" s="201"/>
      <c r="HR159" s="201"/>
      <c r="HS159" s="201"/>
      <c r="HT159" s="201"/>
      <c r="HU159" s="201"/>
      <c r="HV159" s="201"/>
      <c r="HW159" s="201"/>
      <c r="HX159" s="201"/>
      <c r="HY159" s="201"/>
      <c r="HZ159" s="201"/>
      <c r="IA159" s="201"/>
      <c r="IB159" s="201"/>
      <c r="IC159" s="201"/>
      <c r="ID159" s="201"/>
      <c r="IE159" s="201"/>
      <c r="IF159" s="201"/>
      <c r="IG159" s="201"/>
      <c r="IH159" s="201"/>
      <c r="II159" s="201"/>
      <c r="IJ159" s="201"/>
      <c r="IK159" s="201"/>
      <c r="IL159" s="201"/>
      <c r="IM159" s="201"/>
      <c r="IN159" s="201"/>
      <c r="IO159" s="201"/>
      <c r="IP159" s="201"/>
      <c r="IQ159" s="201"/>
      <c r="IR159" s="201"/>
      <c r="IS159" s="201"/>
      <c r="IT159" s="201"/>
      <c r="IU159" s="201"/>
      <c r="IV159" s="201"/>
      <c r="IW159" s="201"/>
      <c r="IX159" s="201"/>
      <c r="IY159" s="201"/>
      <c r="IZ159" s="201"/>
      <c r="JA159" s="201"/>
      <c r="JB159" s="201"/>
      <c r="JC159" s="201"/>
      <c r="JD159" s="201"/>
      <c r="JE159" s="201"/>
      <c r="JF159" s="201"/>
      <c r="JG159" s="201"/>
      <c r="JH159" s="201"/>
      <c r="JI159" s="201"/>
      <c r="JJ159" s="201"/>
      <c r="JK159" s="201"/>
      <c r="JL159" s="201"/>
      <c r="JM159" s="201"/>
      <c r="JN159" s="201"/>
      <c r="JO159" s="201"/>
      <c r="JP159" s="201"/>
      <c r="JQ159" s="201"/>
      <c r="JR159" s="201"/>
      <c r="JS159" s="201"/>
      <c r="JT159" s="201"/>
      <c r="JU159" s="201"/>
      <c r="JV159" s="201"/>
      <c r="JW159" s="201"/>
      <c r="JX159" s="201"/>
      <c r="JY159" s="201"/>
      <c r="JZ159" s="201"/>
      <c r="KA159" s="201"/>
      <c r="KB159" s="201"/>
      <c r="KC159" s="201"/>
      <c r="KD159" s="201"/>
      <c r="KE159" s="201"/>
      <c r="KF159" s="201"/>
      <c r="KG159" s="201"/>
      <c r="KH159" s="201"/>
      <c r="KI159" s="201"/>
      <c r="KJ159" s="201"/>
      <c r="KK159" s="201"/>
      <c r="KL159" s="201"/>
      <c r="KM159" s="201"/>
      <c r="KN159" s="201"/>
      <c r="KO159" s="201"/>
      <c r="KP159" s="201"/>
    </row>
    <row r="160" spans="1:302" s="98" customFormat="1" ht="27.75" hidden="1" customHeight="1" thickBot="1">
      <c r="A160" s="201"/>
      <c r="B160" s="459"/>
      <c r="C160" s="542"/>
      <c r="D160" s="543"/>
      <c r="E160" s="544" t="s">
        <v>163</v>
      </c>
      <c r="F160" s="545"/>
      <c r="G160" s="459"/>
      <c r="H160" s="459"/>
      <c r="I160" s="459"/>
      <c r="J160" s="459"/>
      <c r="K160" s="459"/>
      <c r="L160" s="546"/>
      <c r="M160" s="547"/>
      <c r="N160" s="547"/>
      <c r="O160" s="548" t="str">
        <f t="shared" si="86"/>
        <v/>
      </c>
      <c r="P160" s="548" t="str">
        <f t="shared" si="101"/>
        <v/>
      </c>
      <c r="Q160" s="548" t="str">
        <f t="shared" si="87"/>
        <v/>
      </c>
      <c r="R160" s="548" t="str">
        <f t="shared" si="88"/>
        <v/>
      </c>
      <c r="S160" s="548" t="str">
        <f t="shared" si="102"/>
        <v/>
      </c>
      <c r="T160" s="548" t="str">
        <f t="shared" si="103"/>
        <v/>
      </c>
      <c r="U160" s="548" t="str">
        <f t="shared" si="89"/>
        <v/>
      </c>
      <c r="V160" s="548" t="str">
        <f t="shared" si="90"/>
        <v/>
      </c>
      <c r="W160" s="548" t="str">
        <f t="shared" si="104"/>
        <v/>
      </c>
      <c r="X160" s="548" t="str">
        <f t="shared" si="105"/>
        <v/>
      </c>
      <c r="Y160" s="548" t="str">
        <f t="shared" si="91"/>
        <v/>
      </c>
      <c r="Z160" s="548" t="str">
        <f t="shared" si="92"/>
        <v/>
      </c>
      <c r="AA160" s="548" t="str">
        <f t="shared" si="106"/>
        <v/>
      </c>
      <c r="AB160" s="548" t="str">
        <f t="shared" si="107"/>
        <v/>
      </c>
      <c r="AC160" s="548" t="str">
        <f t="shared" si="93"/>
        <v/>
      </c>
      <c r="AD160" s="548" t="str">
        <f t="shared" si="94"/>
        <v/>
      </c>
      <c r="AE160" s="549"/>
      <c r="AF160" s="454"/>
      <c r="AG160" s="550" t="s">
        <v>542</v>
      </c>
      <c r="AH160" s="551" t="str">
        <f t="shared" si="75"/>
        <v/>
      </c>
      <c r="AI160" s="551" t="str">
        <f t="shared" si="76"/>
        <v/>
      </c>
      <c r="AJ160" s="551" t="str">
        <f t="shared" si="77"/>
        <v/>
      </c>
      <c r="AK160" s="554" t="str">
        <f t="shared" si="78"/>
        <v/>
      </c>
      <c r="AL160" s="460"/>
      <c r="AM160" s="441" t="str">
        <f t="shared" si="73"/>
        <v/>
      </c>
      <c r="AN160" s="441" t="str">
        <f t="shared" si="74"/>
        <v/>
      </c>
      <c r="AO160" s="552"/>
      <c r="AP160" s="552"/>
      <c r="AQ160" s="201"/>
      <c r="AR160" s="428"/>
      <c r="AS160" s="805">
        <f t="shared" si="95"/>
        <v>0</v>
      </c>
      <c r="AT160" s="452">
        <f t="shared" si="96"/>
        <v>0</v>
      </c>
      <c r="AU160" s="754" t="s">
        <v>341</v>
      </c>
      <c r="AV160" s="453">
        <f t="shared" si="97"/>
        <v>0</v>
      </c>
      <c r="AW160" s="454"/>
      <c r="AX160" s="455">
        <f t="shared" si="98"/>
        <v>0</v>
      </c>
      <c r="AY160" s="456">
        <f t="shared" si="99"/>
        <v>0</v>
      </c>
      <c r="AZ160" s="457">
        <f t="shared" si="100"/>
        <v>0</v>
      </c>
      <c r="BA160" s="458"/>
      <c r="BB160" s="455">
        <f t="shared" si="108"/>
        <v>0</v>
      </c>
      <c r="BC160" s="459"/>
      <c r="BD160" s="460"/>
      <c r="BE160" s="460"/>
      <c r="BF160" s="460"/>
      <c r="BG160" s="460"/>
      <c r="BH160" s="460"/>
      <c r="BI160" s="428"/>
      <c r="BJ160" s="201"/>
      <c r="BK160" s="201"/>
      <c r="BL160" s="201"/>
      <c r="BM160" s="201"/>
      <c r="BN160" s="201"/>
      <c r="BO160" s="201"/>
      <c r="BP160" s="201"/>
      <c r="BQ160" s="201"/>
      <c r="BR160" s="201"/>
      <c r="BS160" s="201"/>
      <c r="BT160" s="201"/>
      <c r="BU160" s="201"/>
      <c r="BV160" s="201"/>
      <c r="BW160" s="201"/>
      <c r="BX160" s="201"/>
      <c r="BY160" s="234"/>
      <c r="BZ160" s="234"/>
      <c r="CA160" s="201"/>
      <c r="CB160" s="201"/>
      <c r="CC160" s="201"/>
      <c r="CD160" s="234"/>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c r="EK160" s="201"/>
      <c r="EL160" s="201"/>
      <c r="EM160" s="201"/>
      <c r="EN160" s="201"/>
      <c r="EO160" s="201"/>
      <c r="EP160" s="201"/>
      <c r="EQ160" s="201"/>
      <c r="ER160" s="201"/>
      <c r="ES160" s="201"/>
      <c r="ET160" s="201"/>
      <c r="EU160" s="201"/>
      <c r="EV160" s="201"/>
      <c r="EW160" s="201"/>
      <c r="EX160" s="201"/>
      <c r="EY160" s="201"/>
      <c r="EZ160" s="201"/>
      <c r="FA160" s="201"/>
      <c r="FB160" s="201"/>
      <c r="FC160" s="201"/>
      <c r="FD160" s="201"/>
      <c r="FE160" s="201"/>
      <c r="FF160" s="201"/>
      <c r="FG160" s="201"/>
      <c r="FH160" s="201"/>
      <c r="FI160" s="201"/>
      <c r="FJ160" s="201"/>
      <c r="FK160" s="201"/>
      <c r="FL160" s="201"/>
      <c r="FM160" s="201"/>
      <c r="FN160" s="201"/>
      <c r="FO160" s="201"/>
      <c r="FP160" s="201"/>
      <c r="FQ160" s="201"/>
      <c r="FR160" s="201"/>
      <c r="FS160" s="201"/>
      <c r="FT160" s="201"/>
      <c r="FU160" s="201"/>
      <c r="FV160" s="201"/>
      <c r="FW160" s="201"/>
      <c r="FX160" s="201"/>
      <c r="FY160" s="201"/>
      <c r="FZ160" s="201"/>
      <c r="GA160" s="201"/>
      <c r="GB160" s="201"/>
      <c r="GC160" s="201"/>
      <c r="GD160" s="201"/>
      <c r="GE160" s="201"/>
      <c r="GF160" s="201"/>
      <c r="GG160" s="201"/>
      <c r="GH160" s="201"/>
      <c r="GI160" s="201"/>
      <c r="GJ160" s="201"/>
      <c r="GK160" s="201"/>
      <c r="GL160" s="201"/>
      <c r="GM160" s="201"/>
      <c r="GN160" s="201"/>
      <c r="GO160" s="201"/>
      <c r="GP160" s="201"/>
      <c r="GQ160" s="201"/>
      <c r="GR160" s="201"/>
      <c r="GS160" s="201"/>
      <c r="GT160" s="201"/>
      <c r="GU160" s="201"/>
      <c r="GV160" s="201"/>
      <c r="GW160" s="201"/>
      <c r="GX160" s="201"/>
      <c r="GY160" s="201"/>
      <c r="GZ160" s="201"/>
      <c r="HA160" s="201"/>
      <c r="HB160" s="201"/>
      <c r="HC160" s="201"/>
      <c r="HD160" s="201"/>
      <c r="HE160" s="201"/>
      <c r="HF160" s="201"/>
      <c r="HG160" s="201"/>
      <c r="HH160" s="201"/>
      <c r="HI160" s="201"/>
      <c r="HJ160" s="201"/>
      <c r="HK160" s="201"/>
      <c r="HL160" s="201"/>
      <c r="HM160" s="201"/>
      <c r="HN160" s="201"/>
      <c r="HO160" s="201"/>
      <c r="HP160" s="201"/>
      <c r="HQ160" s="201"/>
      <c r="HR160" s="201"/>
      <c r="HS160" s="201"/>
      <c r="HT160" s="201"/>
      <c r="HU160" s="201"/>
      <c r="HV160" s="201"/>
      <c r="HW160" s="201"/>
      <c r="HX160" s="201"/>
      <c r="HY160" s="201"/>
      <c r="HZ160" s="201"/>
      <c r="IA160" s="201"/>
      <c r="IB160" s="201"/>
      <c r="IC160" s="201"/>
      <c r="ID160" s="201"/>
      <c r="IE160" s="201"/>
      <c r="IF160" s="201"/>
      <c r="IG160" s="201"/>
      <c r="IH160" s="201"/>
      <c r="II160" s="201"/>
      <c r="IJ160" s="201"/>
      <c r="IK160" s="201"/>
      <c r="IL160" s="201"/>
      <c r="IM160" s="201"/>
      <c r="IN160" s="201"/>
      <c r="IO160" s="201"/>
      <c r="IP160" s="201"/>
      <c r="IQ160" s="201"/>
      <c r="IR160" s="201"/>
      <c r="IS160" s="201"/>
      <c r="IT160" s="201"/>
      <c r="IU160" s="201"/>
      <c r="IV160" s="201"/>
      <c r="IW160" s="201"/>
      <c r="IX160" s="201"/>
      <c r="IY160" s="201"/>
      <c r="IZ160" s="201"/>
      <c r="JA160" s="201"/>
      <c r="JB160" s="201"/>
      <c r="JC160" s="201"/>
      <c r="JD160" s="201"/>
      <c r="JE160" s="201"/>
      <c r="JF160" s="201"/>
      <c r="JG160" s="201"/>
      <c r="JH160" s="201"/>
      <c r="JI160" s="201"/>
      <c r="JJ160" s="201"/>
      <c r="JK160" s="201"/>
      <c r="JL160" s="201"/>
      <c r="JM160" s="201"/>
      <c r="JN160" s="201"/>
      <c r="JO160" s="201"/>
      <c r="JP160" s="201"/>
      <c r="JQ160" s="201"/>
      <c r="JR160" s="201"/>
      <c r="JS160" s="201"/>
      <c r="JT160" s="201"/>
      <c r="JU160" s="201"/>
      <c r="JV160" s="201"/>
      <c r="JW160" s="201"/>
      <c r="JX160" s="201"/>
      <c r="JY160" s="201"/>
      <c r="JZ160" s="201"/>
      <c r="KA160" s="201"/>
      <c r="KB160" s="201"/>
      <c r="KC160" s="201"/>
      <c r="KD160" s="201"/>
      <c r="KE160" s="201"/>
      <c r="KF160" s="201"/>
      <c r="KG160" s="201"/>
      <c r="KH160" s="201"/>
      <c r="KI160" s="201"/>
      <c r="KJ160" s="201"/>
      <c r="KK160" s="201"/>
      <c r="KL160" s="201"/>
      <c r="KM160" s="201"/>
      <c r="KN160" s="201"/>
      <c r="KO160" s="201"/>
      <c r="KP160" s="201"/>
    </row>
    <row r="161" spans="1:302" s="98" customFormat="1" ht="27.75" hidden="1" customHeight="1" thickBot="1">
      <c r="A161" s="201"/>
      <c r="B161" s="459"/>
      <c r="C161" s="542"/>
      <c r="D161" s="543"/>
      <c r="E161" s="544" t="s">
        <v>163</v>
      </c>
      <c r="F161" s="545"/>
      <c r="G161" s="459"/>
      <c r="H161" s="459"/>
      <c r="I161" s="459"/>
      <c r="J161" s="459"/>
      <c r="K161" s="459"/>
      <c r="L161" s="546"/>
      <c r="M161" s="547"/>
      <c r="N161" s="547"/>
      <c r="O161" s="548" t="str">
        <f t="shared" si="86"/>
        <v/>
      </c>
      <c r="P161" s="548" t="str">
        <f t="shared" si="101"/>
        <v/>
      </c>
      <c r="Q161" s="548" t="str">
        <f t="shared" si="87"/>
        <v/>
      </c>
      <c r="R161" s="548" t="str">
        <f t="shared" si="88"/>
        <v/>
      </c>
      <c r="S161" s="548" t="str">
        <f t="shared" si="102"/>
        <v/>
      </c>
      <c r="T161" s="548" t="str">
        <f t="shared" si="103"/>
        <v/>
      </c>
      <c r="U161" s="548" t="str">
        <f t="shared" si="89"/>
        <v/>
      </c>
      <c r="V161" s="548" t="str">
        <f t="shared" si="90"/>
        <v/>
      </c>
      <c r="W161" s="548" t="str">
        <f t="shared" si="104"/>
        <v/>
      </c>
      <c r="X161" s="548" t="str">
        <f t="shared" si="105"/>
        <v/>
      </c>
      <c r="Y161" s="548" t="str">
        <f t="shared" si="91"/>
        <v/>
      </c>
      <c r="Z161" s="548" t="str">
        <f t="shared" si="92"/>
        <v/>
      </c>
      <c r="AA161" s="548" t="str">
        <f t="shared" si="106"/>
        <v/>
      </c>
      <c r="AB161" s="548" t="str">
        <f t="shared" si="107"/>
        <v/>
      </c>
      <c r="AC161" s="548" t="str">
        <f t="shared" si="93"/>
        <v/>
      </c>
      <c r="AD161" s="548" t="str">
        <f t="shared" si="94"/>
        <v/>
      </c>
      <c r="AE161" s="549"/>
      <c r="AF161" s="454"/>
      <c r="AG161" s="550" t="s">
        <v>542</v>
      </c>
      <c r="AH161" s="551" t="str">
        <f t="shared" si="75"/>
        <v/>
      </c>
      <c r="AI161" s="551" t="str">
        <f t="shared" si="76"/>
        <v/>
      </c>
      <c r="AJ161" s="551" t="str">
        <f t="shared" si="77"/>
        <v/>
      </c>
      <c r="AK161" s="554" t="str">
        <f t="shared" si="78"/>
        <v/>
      </c>
      <c r="AL161" s="460"/>
      <c r="AM161" s="441" t="str">
        <f t="shared" si="73"/>
        <v/>
      </c>
      <c r="AN161" s="441" t="str">
        <f t="shared" si="74"/>
        <v/>
      </c>
      <c r="AO161" s="552"/>
      <c r="AP161" s="552"/>
      <c r="AQ161" s="201"/>
      <c r="AR161" s="428"/>
      <c r="AS161" s="805">
        <f t="shared" si="95"/>
        <v>0</v>
      </c>
      <c r="AT161" s="452">
        <f t="shared" si="96"/>
        <v>0</v>
      </c>
      <c r="AU161" s="754" t="s">
        <v>341</v>
      </c>
      <c r="AV161" s="453">
        <f t="shared" si="97"/>
        <v>0</v>
      </c>
      <c r="AW161" s="454"/>
      <c r="AX161" s="455">
        <f t="shared" si="98"/>
        <v>0</v>
      </c>
      <c r="AY161" s="456">
        <f t="shared" si="99"/>
        <v>0</v>
      </c>
      <c r="AZ161" s="457">
        <f t="shared" si="100"/>
        <v>0</v>
      </c>
      <c r="BA161" s="458"/>
      <c r="BB161" s="455">
        <f t="shared" si="108"/>
        <v>0</v>
      </c>
      <c r="BC161" s="459"/>
      <c r="BD161" s="460"/>
      <c r="BE161" s="460"/>
      <c r="BF161" s="460"/>
      <c r="BG161" s="460"/>
      <c r="BH161" s="460"/>
      <c r="BI161" s="428"/>
      <c r="BJ161" s="201"/>
      <c r="BK161" s="201"/>
      <c r="BL161" s="201"/>
      <c r="BM161" s="201"/>
      <c r="BN161" s="201"/>
      <c r="BO161" s="201"/>
      <c r="BP161" s="201"/>
      <c r="BQ161" s="201"/>
      <c r="BR161" s="201"/>
      <c r="BS161" s="201"/>
      <c r="BT161" s="201"/>
      <c r="BU161" s="201"/>
      <c r="BV161" s="201"/>
      <c r="BW161" s="201"/>
      <c r="BX161" s="201"/>
      <c r="BY161" s="234"/>
      <c r="BZ161" s="234"/>
      <c r="CA161" s="201"/>
      <c r="CB161" s="201"/>
      <c r="CC161" s="201"/>
      <c r="CD161" s="234"/>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c r="EX161" s="201"/>
      <c r="EY161" s="201"/>
      <c r="EZ161" s="201"/>
      <c r="FA161" s="201"/>
      <c r="FB161" s="201"/>
      <c r="FC161" s="201"/>
      <c r="FD161" s="201"/>
      <c r="FE161" s="201"/>
      <c r="FF161" s="201"/>
      <c r="FG161" s="201"/>
      <c r="FH161" s="201"/>
      <c r="FI161" s="201"/>
      <c r="FJ161" s="201"/>
      <c r="FK161" s="201"/>
      <c r="FL161" s="201"/>
      <c r="FM161" s="201"/>
      <c r="FN161" s="201"/>
      <c r="FO161" s="201"/>
      <c r="FP161" s="201"/>
      <c r="FQ161" s="201"/>
      <c r="FR161" s="201"/>
      <c r="FS161" s="201"/>
      <c r="FT161" s="201"/>
      <c r="FU161" s="201"/>
      <c r="FV161" s="201"/>
      <c r="FW161" s="201"/>
      <c r="FX161" s="201"/>
      <c r="FY161" s="201"/>
      <c r="FZ161" s="201"/>
      <c r="GA161" s="201"/>
      <c r="GB161" s="201"/>
      <c r="GC161" s="201"/>
      <c r="GD161" s="201"/>
      <c r="GE161" s="201"/>
      <c r="GF161" s="201"/>
      <c r="GG161" s="201"/>
      <c r="GH161" s="201"/>
      <c r="GI161" s="201"/>
      <c r="GJ161" s="201"/>
      <c r="GK161" s="201"/>
      <c r="GL161" s="201"/>
      <c r="GM161" s="201"/>
      <c r="GN161" s="201"/>
      <c r="GO161" s="201"/>
      <c r="GP161" s="201"/>
      <c r="GQ161" s="201"/>
      <c r="GR161" s="201"/>
      <c r="GS161" s="201"/>
      <c r="GT161" s="201"/>
      <c r="GU161" s="201"/>
      <c r="GV161" s="201"/>
      <c r="GW161" s="201"/>
      <c r="GX161" s="201"/>
      <c r="GY161" s="201"/>
      <c r="GZ161" s="201"/>
      <c r="HA161" s="201"/>
      <c r="HB161" s="201"/>
      <c r="HC161" s="201"/>
      <c r="HD161" s="201"/>
      <c r="HE161" s="201"/>
      <c r="HF161" s="201"/>
      <c r="HG161" s="201"/>
      <c r="HH161" s="201"/>
      <c r="HI161" s="201"/>
      <c r="HJ161" s="201"/>
      <c r="HK161" s="201"/>
      <c r="HL161" s="201"/>
      <c r="HM161" s="201"/>
      <c r="HN161" s="201"/>
      <c r="HO161" s="201"/>
      <c r="HP161" s="201"/>
      <c r="HQ161" s="201"/>
      <c r="HR161" s="201"/>
      <c r="HS161" s="201"/>
      <c r="HT161" s="201"/>
      <c r="HU161" s="201"/>
      <c r="HV161" s="201"/>
      <c r="HW161" s="201"/>
      <c r="HX161" s="201"/>
      <c r="HY161" s="201"/>
      <c r="HZ161" s="201"/>
      <c r="IA161" s="201"/>
      <c r="IB161" s="201"/>
      <c r="IC161" s="201"/>
      <c r="ID161" s="201"/>
      <c r="IE161" s="201"/>
      <c r="IF161" s="201"/>
      <c r="IG161" s="201"/>
      <c r="IH161" s="201"/>
      <c r="II161" s="201"/>
      <c r="IJ161" s="201"/>
      <c r="IK161" s="201"/>
      <c r="IL161" s="201"/>
      <c r="IM161" s="201"/>
      <c r="IN161" s="201"/>
      <c r="IO161" s="201"/>
      <c r="IP161" s="201"/>
      <c r="IQ161" s="201"/>
      <c r="IR161" s="201"/>
      <c r="IS161" s="201"/>
      <c r="IT161" s="201"/>
      <c r="IU161" s="201"/>
      <c r="IV161" s="201"/>
      <c r="IW161" s="201"/>
      <c r="IX161" s="201"/>
      <c r="IY161" s="201"/>
      <c r="IZ161" s="201"/>
      <c r="JA161" s="201"/>
      <c r="JB161" s="201"/>
      <c r="JC161" s="201"/>
      <c r="JD161" s="201"/>
      <c r="JE161" s="201"/>
      <c r="JF161" s="201"/>
      <c r="JG161" s="201"/>
      <c r="JH161" s="201"/>
      <c r="JI161" s="201"/>
      <c r="JJ161" s="201"/>
      <c r="JK161" s="201"/>
      <c r="JL161" s="201"/>
      <c r="JM161" s="201"/>
      <c r="JN161" s="201"/>
      <c r="JO161" s="201"/>
      <c r="JP161" s="201"/>
      <c r="JQ161" s="201"/>
      <c r="JR161" s="201"/>
      <c r="JS161" s="201"/>
      <c r="JT161" s="201"/>
      <c r="JU161" s="201"/>
      <c r="JV161" s="201"/>
      <c r="JW161" s="201"/>
      <c r="JX161" s="201"/>
      <c r="JY161" s="201"/>
      <c r="JZ161" s="201"/>
      <c r="KA161" s="201"/>
      <c r="KB161" s="201"/>
      <c r="KC161" s="201"/>
      <c r="KD161" s="201"/>
      <c r="KE161" s="201"/>
      <c r="KF161" s="201"/>
      <c r="KG161" s="201"/>
      <c r="KH161" s="201"/>
      <c r="KI161" s="201"/>
      <c r="KJ161" s="201"/>
      <c r="KK161" s="201"/>
      <c r="KL161" s="201"/>
      <c r="KM161" s="201"/>
      <c r="KN161" s="201"/>
      <c r="KO161" s="201"/>
      <c r="KP161" s="201"/>
    </row>
    <row r="162" spans="1:302" s="98" customFormat="1" ht="27.75" hidden="1" customHeight="1" thickBot="1">
      <c r="A162" s="201"/>
      <c r="B162" s="459"/>
      <c r="C162" s="542"/>
      <c r="D162" s="543"/>
      <c r="E162" s="544" t="s">
        <v>163</v>
      </c>
      <c r="F162" s="545"/>
      <c r="G162" s="459"/>
      <c r="H162" s="459"/>
      <c r="I162" s="459"/>
      <c r="J162" s="459"/>
      <c r="K162" s="459"/>
      <c r="L162" s="546"/>
      <c r="M162" s="547"/>
      <c r="N162" s="547"/>
      <c r="O162" s="548" t="str">
        <f t="shared" si="86"/>
        <v/>
      </c>
      <c r="P162" s="548" t="str">
        <f t="shared" si="101"/>
        <v/>
      </c>
      <c r="Q162" s="548" t="str">
        <f t="shared" si="87"/>
        <v/>
      </c>
      <c r="R162" s="548" t="str">
        <f t="shared" si="88"/>
        <v/>
      </c>
      <c r="S162" s="548" t="str">
        <f t="shared" si="102"/>
        <v/>
      </c>
      <c r="T162" s="548" t="str">
        <f t="shared" si="103"/>
        <v/>
      </c>
      <c r="U162" s="548" t="str">
        <f t="shared" si="89"/>
        <v/>
      </c>
      <c r="V162" s="548" t="str">
        <f t="shared" si="90"/>
        <v/>
      </c>
      <c r="W162" s="548" t="str">
        <f t="shared" si="104"/>
        <v/>
      </c>
      <c r="X162" s="548" t="str">
        <f t="shared" si="105"/>
        <v/>
      </c>
      <c r="Y162" s="548" t="str">
        <f t="shared" si="91"/>
        <v/>
      </c>
      <c r="Z162" s="548" t="str">
        <f t="shared" si="92"/>
        <v/>
      </c>
      <c r="AA162" s="548" t="str">
        <f t="shared" si="106"/>
        <v/>
      </c>
      <c r="AB162" s="548" t="str">
        <f t="shared" si="107"/>
        <v/>
      </c>
      <c r="AC162" s="548" t="str">
        <f t="shared" si="93"/>
        <v/>
      </c>
      <c r="AD162" s="548" t="str">
        <f t="shared" si="94"/>
        <v/>
      </c>
      <c r="AE162" s="549"/>
      <c r="AF162" s="454"/>
      <c r="AG162" s="550" t="s">
        <v>542</v>
      </c>
      <c r="AH162" s="551" t="str">
        <f t="shared" si="75"/>
        <v/>
      </c>
      <c r="AI162" s="551" t="str">
        <f t="shared" si="76"/>
        <v/>
      </c>
      <c r="AJ162" s="551" t="str">
        <f t="shared" si="77"/>
        <v/>
      </c>
      <c r="AK162" s="554" t="str">
        <f t="shared" si="78"/>
        <v/>
      </c>
      <c r="AL162" s="460"/>
      <c r="AM162" s="441" t="str">
        <f t="shared" si="73"/>
        <v/>
      </c>
      <c r="AN162" s="441" t="str">
        <f t="shared" si="74"/>
        <v/>
      </c>
      <c r="AO162" s="552"/>
      <c r="AP162" s="552"/>
      <c r="AQ162" s="201"/>
      <c r="AR162" s="428"/>
      <c r="AS162" s="805">
        <f t="shared" si="95"/>
        <v>0</v>
      </c>
      <c r="AT162" s="452">
        <f t="shared" si="96"/>
        <v>0</v>
      </c>
      <c r="AU162" s="754" t="s">
        <v>341</v>
      </c>
      <c r="AV162" s="453">
        <f t="shared" si="97"/>
        <v>0</v>
      </c>
      <c r="AW162" s="454"/>
      <c r="AX162" s="455">
        <f t="shared" si="98"/>
        <v>0</v>
      </c>
      <c r="AY162" s="456">
        <f t="shared" si="99"/>
        <v>0</v>
      </c>
      <c r="AZ162" s="457">
        <f t="shared" si="100"/>
        <v>0</v>
      </c>
      <c r="BA162" s="458"/>
      <c r="BB162" s="455">
        <f t="shared" si="108"/>
        <v>0</v>
      </c>
      <c r="BC162" s="459"/>
      <c r="BD162" s="460"/>
      <c r="BE162" s="460"/>
      <c r="BF162" s="460"/>
      <c r="BG162" s="460"/>
      <c r="BH162" s="460"/>
      <c r="BI162" s="428"/>
      <c r="BJ162" s="201"/>
      <c r="BK162" s="201"/>
      <c r="BL162" s="201"/>
      <c r="BM162" s="201"/>
      <c r="BN162" s="201"/>
      <c r="BO162" s="201"/>
      <c r="BP162" s="201"/>
      <c r="BQ162" s="201"/>
      <c r="BR162" s="201"/>
      <c r="BS162" s="201"/>
      <c r="BT162" s="201"/>
      <c r="BU162" s="201"/>
      <c r="BV162" s="201"/>
      <c r="BW162" s="201"/>
      <c r="BX162" s="201"/>
      <c r="BY162" s="234"/>
      <c r="BZ162" s="234"/>
      <c r="CA162" s="201"/>
      <c r="CB162" s="201"/>
      <c r="CC162" s="201"/>
      <c r="CD162" s="234"/>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c r="EK162" s="201"/>
      <c r="EL162" s="201"/>
      <c r="EM162" s="201"/>
      <c r="EN162" s="201"/>
      <c r="EO162" s="201"/>
      <c r="EP162" s="201"/>
      <c r="EQ162" s="201"/>
      <c r="ER162" s="201"/>
      <c r="ES162" s="201"/>
      <c r="ET162" s="201"/>
      <c r="EU162" s="201"/>
      <c r="EV162" s="201"/>
      <c r="EW162" s="201"/>
      <c r="EX162" s="201"/>
      <c r="EY162" s="201"/>
      <c r="EZ162" s="201"/>
      <c r="FA162" s="201"/>
      <c r="FB162" s="201"/>
      <c r="FC162" s="201"/>
      <c r="FD162" s="201"/>
      <c r="FE162" s="201"/>
      <c r="FF162" s="201"/>
      <c r="FG162" s="201"/>
      <c r="FH162" s="201"/>
      <c r="FI162" s="201"/>
      <c r="FJ162" s="201"/>
      <c r="FK162" s="201"/>
      <c r="FL162" s="201"/>
      <c r="FM162" s="201"/>
      <c r="FN162" s="201"/>
      <c r="FO162" s="201"/>
      <c r="FP162" s="201"/>
      <c r="FQ162" s="201"/>
      <c r="FR162" s="201"/>
      <c r="FS162" s="201"/>
      <c r="FT162" s="201"/>
      <c r="FU162" s="201"/>
      <c r="FV162" s="201"/>
      <c r="FW162" s="201"/>
      <c r="FX162" s="201"/>
      <c r="FY162" s="201"/>
      <c r="FZ162" s="201"/>
      <c r="GA162" s="201"/>
      <c r="GB162" s="201"/>
      <c r="GC162" s="201"/>
      <c r="GD162" s="201"/>
      <c r="GE162" s="201"/>
      <c r="GF162" s="201"/>
      <c r="GG162" s="201"/>
      <c r="GH162" s="201"/>
      <c r="GI162" s="201"/>
      <c r="GJ162" s="201"/>
      <c r="GK162" s="201"/>
      <c r="GL162" s="201"/>
      <c r="GM162" s="201"/>
      <c r="GN162" s="201"/>
      <c r="GO162" s="201"/>
      <c r="GP162" s="201"/>
      <c r="GQ162" s="201"/>
      <c r="GR162" s="201"/>
      <c r="GS162" s="201"/>
      <c r="GT162" s="201"/>
      <c r="GU162" s="201"/>
      <c r="GV162" s="201"/>
      <c r="GW162" s="201"/>
      <c r="GX162" s="201"/>
      <c r="GY162" s="201"/>
      <c r="GZ162" s="201"/>
      <c r="HA162" s="201"/>
      <c r="HB162" s="201"/>
      <c r="HC162" s="201"/>
      <c r="HD162" s="201"/>
      <c r="HE162" s="201"/>
      <c r="HF162" s="201"/>
      <c r="HG162" s="201"/>
      <c r="HH162" s="201"/>
      <c r="HI162" s="201"/>
      <c r="HJ162" s="201"/>
      <c r="HK162" s="201"/>
      <c r="HL162" s="201"/>
      <c r="HM162" s="201"/>
      <c r="HN162" s="201"/>
      <c r="HO162" s="201"/>
      <c r="HP162" s="201"/>
      <c r="HQ162" s="201"/>
      <c r="HR162" s="201"/>
      <c r="HS162" s="201"/>
      <c r="HT162" s="201"/>
      <c r="HU162" s="201"/>
      <c r="HV162" s="201"/>
      <c r="HW162" s="201"/>
      <c r="HX162" s="201"/>
      <c r="HY162" s="201"/>
      <c r="HZ162" s="201"/>
      <c r="IA162" s="201"/>
      <c r="IB162" s="201"/>
      <c r="IC162" s="201"/>
      <c r="ID162" s="201"/>
      <c r="IE162" s="201"/>
      <c r="IF162" s="201"/>
      <c r="IG162" s="201"/>
      <c r="IH162" s="201"/>
      <c r="II162" s="201"/>
      <c r="IJ162" s="201"/>
      <c r="IK162" s="201"/>
      <c r="IL162" s="201"/>
      <c r="IM162" s="201"/>
      <c r="IN162" s="201"/>
      <c r="IO162" s="201"/>
      <c r="IP162" s="201"/>
      <c r="IQ162" s="201"/>
      <c r="IR162" s="201"/>
      <c r="IS162" s="201"/>
      <c r="IT162" s="201"/>
      <c r="IU162" s="201"/>
      <c r="IV162" s="201"/>
      <c r="IW162" s="201"/>
      <c r="IX162" s="201"/>
      <c r="IY162" s="201"/>
      <c r="IZ162" s="201"/>
      <c r="JA162" s="201"/>
      <c r="JB162" s="201"/>
      <c r="JC162" s="201"/>
      <c r="JD162" s="201"/>
      <c r="JE162" s="201"/>
      <c r="JF162" s="201"/>
      <c r="JG162" s="201"/>
      <c r="JH162" s="201"/>
      <c r="JI162" s="201"/>
      <c r="JJ162" s="201"/>
      <c r="JK162" s="201"/>
      <c r="JL162" s="201"/>
      <c r="JM162" s="201"/>
      <c r="JN162" s="201"/>
      <c r="JO162" s="201"/>
      <c r="JP162" s="201"/>
      <c r="JQ162" s="201"/>
      <c r="JR162" s="201"/>
      <c r="JS162" s="201"/>
      <c r="JT162" s="201"/>
      <c r="JU162" s="201"/>
      <c r="JV162" s="201"/>
      <c r="JW162" s="201"/>
      <c r="JX162" s="201"/>
      <c r="JY162" s="201"/>
      <c r="JZ162" s="201"/>
      <c r="KA162" s="201"/>
      <c r="KB162" s="201"/>
      <c r="KC162" s="201"/>
      <c r="KD162" s="201"/>
      <c r="KE162" s="201"/>
      <c r="KF162" s="201"/>
      <c r="KG162" s="201"/>
      <c r="KH162" s="201"/>
      <c r="KI162" s="201"/>
      <c r="KJ162" s="201"/>
      <c r="KK162" s="201"/>
      <c r="KL162" s="201"/>
      <c r="KM162" s="201"/>
      <c r="KN162" s="201"/>
      <c r="KO162" s="201"/>
      <c r="KP162" s="201"/>
    </row>
    <row r="163" spans="1:302" s="98" customFormat="1" ht="27.75" hidden="1" customHeight="1" thickBot="1">
      <c r="A163" s="201"/>
      <c r="B163" s="459"/>
      <c r="C163" s="542"/>
      <c r="D163" s="543"/>
      <c r="E163" s="544" t="s">
        <v>163</v>
      </c>
      <c r="F163" s="545"/>
      <c r="G163" s="459"/>
      <c r="H163" s="459"/>
      <c r="I163" s="459"/>
      <c r="J163" s="459"/>
      <c r="K163" s="459"/>
      <c r="L163" s="546"/>
      <c r="M163" s="547"/>
      <c r="N163" s="547"/>
      <c r="O163" s="548" t="str">
        <f t="shared" si="86"/>
        <v/>
      </c>
      <c r="P163" s="548" t="str">
        <f t="shared" si="101"/>
        <v/>
      </c>
      <c r="Q163" s="548" t="str">
        <f t="shared" si="87"/>
        <v/>
      </c>
      <c r="R163" s="548" t="str">
        <f t="shared" si="88"/>
        <v/>
      </c>
      <c r="S163" s="548" t="str">
        <f t="shared" si="102"/>
        <v/>
      </c>
      <c r="T163" s="548" t="str">
        <f t="shared" si="103"/>
        <v/>
      </c>
      <c r="U163" s="548" t="str">
        <f t="shared" si="89"/>
        <v/>
      </c>
      <c r="V163" s="548" t="str">
        <f t="shared" si="90"/>
        <v/>
      </c>
      <c r="W163" s="548" t="str">
        <f t="shared" si="104"/>
        <v/>
      </c>
      <c r="X163" s="548" t="str">
        <f t="shared" si="105"/>
        <v/>
      </c>
      <c r="Y163" s="548" t="str">
        <f t="shared" si="91"/>
        <v/>
      </c>
      <c r="Z163" s="548" t="str">
        <f t="shared" si="92"/>
        <v/>
      </c>
      <c r="AA163" s="548" t="str">
        <f t="shared" si="106"/>
        <v/>
      </c>
      <c r="AB163" s="548" t="str">
        <f t="shared" si="107"/>
        <v/>
      </c>
      <c r="AC163" s="548" t="str">
        <f t="shared" si="93"/>
        <v/>
      </c>
      <c r="AD163" s="548" t="str">
        <f t="shared" si="94"/>
        <v/>
      </c>
      <c r="AE163" s="549"/>
      <c r="AF163" s="454"/>
      <c r="AG163" s="550" t="s">
        <v>542</v>
      </c>
      <c r="AH163" s="551" t="str">
        <f t="shared" si="75"/>
        <v/>
      </c>
      <c r="AI163" s="551" t="str">
        <f t="shared" si="76"/>
        <v/>
      </c>
      <c r="AJ163" s="551" t="str">
        <f t="shared" si="77"/>
        <v/>
      </c>
      <c r="AK163" s="554" t="str">
        <f t="shared" si="78"/>
        <v/>
      </c>
      <c r="AL163" s="460"/>
      <c r="AM163" s="441" t="str">
        <f t="shared" si="73"/>
        <v/>
      </c>
      <c r="AN163" s="441" t="str">
        <f t="shared" si="74"/>
        <v/>
      </c>
      <c r="AO163" s="552"/>
      <c r="AP163" s="552"/>
      <c r="AQ163" s="201"/>
      <c r="AR163" s="428"/>
      <c r="AS163" s="805">
        <f t="shared" si="95"/>
        <v>0</v>
      </c>
      <c r="AT163" s="452">
        <f t="shared" si="96"/>
        <v>0</v>
      </c>
      <c r="AU163" s="754" t="s">
        <v>341</v>
      </c>
      <c r="AV163" s="453">
        <f t="shared" si="97"/>
        <v>0</v>
      </c>
      <c r="AW163" s="454"/>
      <c r="AX163" s="455">
        <f t="shared" si="98"/>
        <v>0</v>
      </c>
      <c r="AY163" s="456">
        <f t="shared" si="99"/>
        <v>0</v>
      </c>
      <c r="AZ163" s="457">
        <f t="shared" si="100"/>
        <v>0</v>
      </c>
      <c r="BA163" s="458"/>
      <c r="BB163" s="455">
        <f t="shared" si="108"/>
        <v>0</v>
      </c>
      <c r="BC163" s="459"/>
      <c r="BD163" s="460"/>
      <c r="BE163" s="460"/>
      <c r="BF163" s="460"/>
      <c r="BG163" s="460"/>
      <c r="BH163" s="460"/>
      <c r="BI163" s="428"/>
      <c r="BJ163" s="201"/>
      <c r="BK163" s="201"/>
      <c r="BL163" s="201"/>
      <c r="BM163" s="201"/>
      <c r="BN163" s="201"/>
      <c r="BO163" s="201"/>
      <c r="BP163" s="201"/>
      <c r="BQ163" s="201"/>
      <c r="BR163" s="201"/>
      <c r="BS163" s="201"/>
      <c r="BT163" s="201"/>
      <c r="BU163" s="201"/>
      <c r="BV163" s="201"/>
      <c r="BW163" s="201"/>
      <c r="BX163" s="201"/>
      <c r="BY163" s="234"/>
      <c r="BZ163" s="234"/>
      <c r="CA163" s="201"/>
      <c r="CB163" s="201"/>
      <c r="CC163" s="201"/>
      <c r="CD163" s="234"/>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c r="EK163" s="201"/>
      <c r="EL163" s="201"/>
      <c r="EM163" s="201"/>
      <c r="EN163" s="201"/>
      <c r="EO163" s="201"/>
      <c r="EP163" s="201"/>
      <c r="EQ163" s="201"/>
      <c r="ER163" s="201"/>
      <c r="ES163" s="201"/>
      <c r="ET163" s="201"/>
      <c r="EU163" s="201"/>
      <c r="EV163" s="201"/>
      <c r="EW163" s="201"/>
      <c r="EX163" s="201"/>
      <c r="EY163" s="201"/>
      <c r="EZ163" s="201"/>
      <c r="FA163" s="201"/>
      <c r="FB163" s="201"/>
      <c r="FC163" s="201"/>
      <c r="FD163" s="201"/>
      <c r="FE163" s="201"/>
      <c r="FF163" s="201"/>
      <c r="FG163" s="201"/>
      <c r="FH163" s="201"/>
      <c r="FI163" s="201"/>
      <c r="FJ163" s="201"/>
      <c r="FK163" s="201"/>
      <c r="FL163" s="201"/>
      <c r="FM163" s="201"/>
      <c r="FN163" s="201"/>
      <c r="FO163" s="201"/>
      <c r="FP163" s="201"/>
      <c r="FQ163" s="201"/>
      <c r="FR163" s="201"/>
      <c r="FS163" s="201"/>
      <c r="FT163" s="201"/>
      <c r="FU163" s="201"/>
      <c r="FV163" s="201"/>
      <c r="FW163" s="201"/>
      <c r="FX163" s="201"/>
      <c r="FY163" s="201"/>
      <c r="FZ163" s="201"/>
      <c r="GA163" s="201"/>
      <c r="GB163" s="201"/>
      <c r="GC163" s="201"/>
      <c r="GD163" s="201"/>
      <c r="GE163" s="201"/>
      <c r="GF163" s="201"/>
      <c r="GG163" s="201"/>
      <c r="GH163" s="201"/>
      <c r="GI163" s="201"/>
      <c r="GJ163" s="201"/>
      <c r="GK163" s="201"/>
      <c r="GL163" s="201"/>
      <c r="GM163" s="201"/>
      <c r="GN163" s="201"/>
      <c r="GO163" s="201"/>
      <c r="GP163" s="201"/>
      <c r="GQ163" s="201"/>
      <c r="GR163" s="201"/>
      <c r="GS163" s="201"/>
      <c r="GT163" s="201"/>
      <c r="GU163" s="201"/>
      <c r="GV163" s="201"/>
      <c r="GW163" s="201"/>
      <c r="GX163" s="201"/>
      <c r="GY163" s="201"/>
      <c r="GZ163" s="201"/>
      <c r="HA163" s="201"/>
      <c r="HB163" s="201"/>
      <c r="HC163" s="201"/>
      <c r="HD163" s="201"/>
      <c r="HE163" s="201"/>
      <c r="HF163" s="201"/>
      <c r="HG163" s="201"/>
      <c r="HH163" s="201"/>
      <c r="HI163" s="201"/>
      <c r="HJ163" s="201"/>
      <c r="HK163" s="201"/>
      <c r="HL163" s="201"/>
      <c r="HM163" s="201"/>
      <c r="HN163" s="201"/>
      <c r="HO163" s="201"/>
      <c r="HP163" s="201"/>
      <c r="HQ163" s="201"/>
      <c r="HR163" s="201"/>
      <c r="HS163" s="201"/>
      <c r="HT163" s="201"/>
      <c r="HU163" s="201"/>
      <c r="HV163" s="201"/>
      <c r="HW163" s="201"/>
      <c r="HX163" s="201"/>
      <c r="HY163" s="201"/>
      <c r="HZ163" s="201"/>
      <c r="IA163" s="201"/>
      <c r="IB163" s="201"/>
      <c r="IC163" s="201"/>
      <c r="ID163" s="201"/>
      <c r="IE163" s="201"/>
      <c r="IF163" s="201"/>
      <c r="IG163" s="201"/>
      <c r="IH163" s="201"/>
      <c r="II163" s="201"/>
      <c r="IJ163" s="201"/>
      <c r="IK163" s="201"/>
      <c r="IL163" s="201"/>
      <c r="IM163" s="201"/>
      <c r="IN163" s="201"/>
      <c r="IO163" s="201"/>
      <c r="IP163" s="201"/>
      <c r="IQ163" s="201"/>
      <c r="IR163" s="201"/>
      <c r="IS163" s="201"/>
      <c r="IT163" s="201"/>
      <c r="IU163" s="201"/>
      <c r="IV163" s="201"/>
      <c r="IW163" s="201"/>
      <c r="IX163" s="201"/>
      <c r="IY163" s="201"/>
      <c r="IZ163" s="201"/>
      <c r="JA163" s="201"/>
      <c r="JB163" s="201"/>
      <c r="JC163" s="201"/>
      <c r="JD163" s="201"/>
      <c r="JE163" s="201"/>
      <c r="JF163" s="201"/>
      <c r="JG163" s="201"/>
      <c r="JH163" s="201"/>
      <c r="JI163" s="201"/>
      <c r="JJ163" s="201"/>
      <c r="JK163" s="201"/>
      <c r="JL163" s="201"/>
      <c r="JM163" s="201"/>
      <c r="JN163" s="201"/>
      <c r="JO163" s="201"/>
      <c r="JP163" s="201"/>
      <c r="JQ163" s="201"/>
      <c r="JR163" s="201"/>
      <c r="JS163" s="201"/>
      <c r="JT163" s="201"/>
      <c r="JU163" s="201"/>
      <c r="JV163" s="201"/>
      <c r="JW163" s="201"/>
      <c r="JX163" s="201"/>
      <c r="JY163" s="201"/>
      <c r="JZ163" s="201"/>
      <c r="KA163" s="201"/>
      <c r="KB163" s="201"/>
      <c r="KC163" s="201"/>
      <c r="KD163" s="201"/>
      <c r="KE163" s="201"/>
      <c r="KF163" s="201"/>
      <c r="KG163" s="201"/>
      <c r="KH163" s="201"/>
      <c r="KI163" s="201"/>
      <c r="KJ163" s="201"/>
      <c r="KK163" s="201"/>
      <c r="KL163" s="201"/>
      <c r="KM163" s="201"/>
      <c r="KN163" s="201"/>
      <c r="KO163" s="201"/>
      <c r="KP163" s="201"/>
    </row>
    <row r="164" spans="1:302" s="98" customFormat="1" ht="27.75" hidden="1" customHeight="1" thickBot="1">
      <c r="A164" s="201"/>
      <c r="B164" s="459"/>
      <c r="C164" s="542"/>
      <c r="D164" s="543"/>
      <c r="E164" s="544" t="s">
        <v>163</v>
      </c>
      <c r="F164" s="545"/>
      <c r="G164" s="459"/>
      <c r="H164" s="459"/>
      <c r="I164" s="459"/>
      <c r="J164" s="459"/>
      <c r="K164" s="459"/>
      <c r="L164" s="546"/>
      <c r="M164" s="547"/>
      <c r="N164" s="547"/>
      <c r="O164" s="548" t="str">
        <f t="shared" si="86"/>
        <v/>
      </c>
      <c r="P164" s="548" t="str">
        <f t="shared" si="101"/>
        <v/>
      </c>
      <c r="Q164" s="548" t="str">
        <f t="shared" si="87"/>
        <v/>
      </c>
      <c r="R164" s="548" t="str">
        <f t="shared" si="88"/>
        <v/>
      </c>
      <c r="S164" s="548" t="str">
        <f t="shared" si="102"/>
        <v/>
      </c>
      <c r="T164" s="548" t="str">
        <f t="shared" si="103"/>
        <v/>
      </c>
      <c r="U164" s="548" t="str">
        <f t="shared" si="89"/>
        <v/>
      </c>
      <c r="V164" s="548" t="str">
        <f t="shared" si="90"/>
        <v/>
      </c>
      <c r="W164" s="548" t="str">
        <f t="shared" si="104"/>
        <v/>
      </c>
      <c r="X164" s="548" t="str">
        <f t="shared" si="105"/>
        <v/>
      </c>
      <c r="Y164" s="548" t="str">
        <f t="shared" si="91"/>
        <v/>
      </c>
      <c r="Z164" s="548" t="str">
        <f t="shared" si="92"/>
        <v/>
      </c>
      <c r="AA164" s="548" t="str">
        <f t="shared" si="106"/>
        <v/>
      </c>
      <c r="AB164" s="548" t="str">
        <f t="shared" si="107"/>
        <v/>
      </c>
      <c r="AC164" s="548" t="str">
        <f t="shared" si="93"/>
        <v/>
      </c>
      <c r="AD164" s="548" t="str">
        <f t="shared" si="94"/>
        <v/>
      </c>
      <c r="AE164" s="549"/>
      <c r="AF164" s="454"/>
      <c r="AG164" s="550" t="s">
        <v>542</v>
      </c>
      <c r="AH164" s="551" t="str">
        <f t="shared" si="75"/>
        <v/>
      </c>
      <c r="AI164" s="551" t="str">
        <f t="shared" si="76"/>
        <v/>
      </c>
      <c r="AJ164" s="551" t="str">
        <f t="shared" si="77"/>
        <v/>
      </c>
      <c r="AK164" s="554" t="str">
        <f t="shared" si="78"/>
        <v/>
      </c>
      <c r="AL164" s="460"/>
      <c r="AM164" s="441" t="str">
        <f t="shared" ref="AM164:AM223" si="109">IF(AL164="見学・視察",1,"")</f>
        <v/>
      </c>
      <c r="AN164" s="441" t="str">
        <f t="shared" ref="AN164:AN223" si="110">IF(AL164="手土産",1,"")</f>
        <v/>
      </c>
      <c r="AO164" s="552"/>
      <c r="AP164" s="552"/>
      <c r="AQ164" s="201"/>
      <c r="AR164" s="428"/>
      <c r="AS164" s="805">
        <f t="shared" si="95"/>
        <v>0</v>
      </c>
      <c r="AT164" s="452">
        <f t="shared" si="96"/>
        <v>0</v>
      </c>
      <c r="AU164" s="754" t="s">
        <v>341</v>
      </c>
      <c r="AV164" s="453">
        <f t="shared" si="97"/>
        <v>0</v>
      </c>
      <c r="AW164" s="454"/>
      <c r="AX164" s="455">
        <f t="shared" si="98"/>
        <v>0</v>
      </c>
      <c r="AY164" s="456">
        <f t="shared" si="99"/>
        <v>0</v>
      </c>
      <c r="AZ164" s="457">
        <f t="shared" si="100"/>
        <v>0</v>
      </c>
      <c r="BA164" s="458"/>
      <c r="BB164" s="455">
        <f t="shared" si="108"/>
        <v>0</v>
      </c>
      <c r="BC164" s="459"/>
      <c r="BD164" s="460"/>
      <c r="BE164" s="460"/>
      <c r="BF164" s="460"/>
      <c r="BG164" s="460"/>
      <c r="BH164" s="460"/>
      <c r="BI164" s="428"/>
      <c r="BJ164" s="201"/>
      <c r="BK164" s="201"/>
      <c r="BL164" s="201"/>
      <c r="BM164" s="201"/>
      <c r="BN164" s="201"/>
      <c r="BO164" s="201"/>
      <c r="BP164" s="201"/>
      <c r="BQ164" s="201"/>
      <c r="BR164" s="201"/>
      <c r="BS164" s="201"/>
      <c r="BT164" s="201"/>
      <c r="BU164" s="201"/>
      <c r="BV164" s="201"/>
      <c r="BW164" s="201"/>
      <c r="BX164" s="201"/>
      <c r="BY164" s="234"/>
      <c r="BZ164" s="234"/>
      <c r="CA164" s="201"/>
      <c r="CB164" s="201"/>
      <c r="CC164" s="201"/>
      <c r="CD164" s="234"/>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c r="EX164" s="201"/>
      <c r="EY164" s="201"/>
      <c r="EZ164" s="201"/>
      <c r="FA164" s="201"/>
      <c r="FB164" s="201"/>
      <c r="FC164" s="201"/>
      <c r="FD164" s="201"/>
      <c r="FE164" s="201"/>
      <c r="FF164" s="201"/>
      <c r="FG164" s="201"/>
      <c r="FH164" s="201"/>
      <c r="FI164" s="201"/>
      <c r="FJ164" s="201"/>
      <c r="FK164" s="201"/>
      <c r="FL164" s="201"/>
      <c r="FM164" s="201"/>
      <c r="FN164" s="201"/>
      <c r="FO164" s="201"/>
      <c r="FP164" s="201"/>
      <c r="FQ164" s="201"/>
      <c r="FR164" s="201"/>
      <c r="FS164" s="201"/>
      <c r="FT164" s="201"/>
      <c r="FU164" s="201"/>
      <c r="FV164" s="201"/>
      <c r="FW164" s="201"/>
      <c r="FX164" s="201"/>
      <c r="FY164" s="201"/>
      <c r="FZ164" s="201"/>
      <c r="GA164" s="201"/>
      <c r="GB164" s="201"/>
      <c r="GC164" s="201"/>
      <c r="GD164" s="201"/>
      <c r="GE164" s="201"/>
      <c r="GF164" s="201"/>
      <c r="GG164" s="201"/>
      <c r="GH164" s="201"/>
      <c r="GI164" s="201"/>
      <c r="GJ164" s="201"/>
      <c r="GK164" s="201"/>
      <c r="GL164" s="201"/>
      <c r="GM164" s="201"/>
      <c r="GN164" s="201"/>
      <c r="GO164" s="201"/>
      <c r="GP164" s="201"/>
      <c r="GQ164" s="201"/>
      <c r="GR164" s="201"/>
      <c r="GS164" s="201"/>
      <c r="GT164" s="201"/>
      <c r="GU164" s="201"/>
      <c r="GV164" s="201"/>
      <c r="GW164" s="201"/>
      <c r="GX164" s="201"/>
      <c r="GY164" s="201"/>
      <c r="GZ164" s="201"/>
      <c r="HA164" s="201"/>
      <c r="HB164" s="201"/>
      <c r="HC164" s="201"/>
      <c r="HD164" s="201"/>
      <c r="HE164" s="201"/>
      <c r="HF164" s="201"/>
      <c r="HG164" s="201"/>
      <c r="HH164" s="201"/>
      <c r="HI164" s="201"/>
      <c r="HJ164" s="201"/>
      <c r="HK164" s="201"/>
      <c r="HL164" s="201"/>
      <c r="HM164" s="201"/>
      <c r="HN164" s="201"/>
      <c r="HO164" s="201"/>
      <c r="HP164" s="201"/>
      <c r="HQ164" s="201"/>
      <c r="HR164" s="201"/>
      <c r="HS164" s="201"/>
      <c r="HT164" s="201"/>
      <c r="HU164" s="201"/>
      <c r="HV164" s="201"/>
      <c r="HW164" s="201"/>
      <c r="HX164" s="201"/>
      <c r="HY164" s="201"/>
      <c r="HZ164" s="201"/>
      <c r="IA164" s="201"/>
      <c r="IB164" s="201"/>
      <c r="IC164" s="201"/>
      <c r="ID164" s="201"/>
      <c r="IE164" s="201"/>
      <c r="IF164" s="201"/>
      <c r="IG164" s="201"/>
      <c r="IH164" s="201"/>
      <c r="II164" s="201"/>
      <c r="IJ164" s="201"/>
      <c r="IK164" s="201"/>
      <c r="IL164" s="201"/>
      <c r="IM164" s="201"/>
      <c r="IN164" s="201"/>
      <c r="IO164" s="201"/>
      <c r="IP164" s="201"/>
      <c r="IQ164" s="201"/>
      <c r="IR164" s="201"/>
      <c r="IS164" s="201"/>
      <c r="IT164" s="201"/>
      <c r="IU164" s="201"/>
      <c r="IV164" s="201"/>
      <c r="IW164" s="201"/>
      <c r="IX164" s="201"/>
      <c r="IY164" s="201"/>
      <c r="IZ164" s="201"/>
      <c r="JA164" s="201"/>
      <c r="JB164" s="201"/>
      <c r="JC164" s="201"/>
      <c r="JD164" s="201"/>
      <c r="JE164" s="201"/>
      <c r="JF164" s="201"/>
      <c r="JG164" s="201"/>
      <c r="JH164" s="201"/>
      <c r="JI164" s="201"/>
      <c r="JJ164" s="201"/>
      <c r="JK164" s="201"/>
      <c r="JL164" s="201"/>
      <c r="JM164" s="201"/>
      <c r="JN164" s="201"/>
      <c r="JO164" s="201"/>
      <c r="JP164" s="201"/>
      <c r="JQ164" s="201"/>
      <c r="JR164" s="201"/>
      <c r="JS164" s="201"/>
      <c r="JT164" s="201"/>
      <c r="JU164" s="201"/>
      <c r="JV164" s="201"/>
      <c r="JW164" s="201"/>
      <c r="JX164" s="201"/>
      <c r="JY164" s="201"/>
      <c r="JZ164" s="201"/>
      <c r="KA164" s="201"/>
      <c r="KB164" s="201"/>
      <c r="KC164" s="201"/>
      <c r="KD164" s="201"/>
      <c r="KE164" s="201"/>
      <c r="KF164" s="201"/>
      <c r="KG164" s="201"/>
      <c r="KH164" s="201"/>
      <c r="KI164" s="201"/>
      <c r="KJ164" s="201"/>
      <c r="KK164" s="201"/>
      <c r="KL164" s="201"/>
      <c r="KM164" s="201"/>
      <c r="KN164" s="201"/>
      <c r="KO164" s="201"/>
      <c r="KP164" s="201"/>
    </row>
    <row r="165" spans="1:302" s="98" customFormat="1" ht="27.75" hidden="1" customHeight="1" thickBot="1">
      <c r="A165" s="201"/>
      <c r="B165" s="459"/>
      <c r="C165" s="542"/>
      <c r="D165" s="543"/>
      <c r="E165" s="544" t="s">
        <v>163</v>
      </c>
      <c r="F165" s="545"/>
      <c r="G165" s="459"/>
      <c r="H165" s="459"/>
      <c r="I165" s="459"/>
      <c r="J165" s="459"/>
      <c r="K165" s="459"/>
      <c r="L165" s="546"/>
      <c r="M165" s="547"/>
      <c r="N165" s="547"/>
      <c r="O165" s="548" t="str">
        <f t="shared" si="86"/>
        <v/>
      </c>
      <c r="P165" s="548" t="str">
        <f t="shared" si="101"/>
        <v/>
      </c>
      <c r="Q165" s="548" t="str">
        <f t="shared" si="87"/>
        <v/>
      </c>
      <c r="R165" s="548" t="str">
        <f t="shared" si="88"/>
        <v/>
      </c>
      <c r="S165" s="548" t="str">
        <f t="shared" si="102"/>
        <v/>
      </c>
      <c r="T165" s="548" t="str">
        <f t="shared" si="103"/>
        <v/>
      </c>
      <c r="U165" s="548" t="str">
        <f t="shared" si="89"/>
        <v/>
      </c>
      <c r="V165" s="548" t="str">
        <f t="shared" si="90"/>
        <v/>
      </c>
      <c r="W165" s="548" t="str">
        <f t="shared" si="104"/>
        <v/>
      </c>
      <c r="X165" s="548" t="str">
        <f t="shared" si="105"/>
        <v/>
      </c>
      <c r="Y165" s="548" t="str">
        <f t="shared" si="91"/>
        <v/>
      </c>
      <c r="Z165" s="548" t="str">
        <f t="shared" si="92"/>
        <v/>
      </c>
      <c r="AA165" s="548" t="str">
        <f t="shared" si="106"/>
        <v/>
      </c>
      <c r="AB165" s="548" t="str">
        <f t="shared" si="107"/>
        <v/>
      </c>
      <c r="AC165" s="548" t="str">
        <f t="shared" si="93"/>
        <v/>
      </c>
      <c r="AD165" s="548" t="str">
        <f t="shared" si="94"/>
        <v/>
      </c>
      <c r="AE165" s="549"/>
      <c r="AF165" s="454"/>
      <c r="AG165" s="550" t="s">
        <v>542</v>
      </c>
      <c r="AH165" s="551" t="str">
        <f t="shared" si="75"/>
        <v/>
      </c>
      <c r="AI165" s="551" t="str">
        <f t="shared" si="76"/>
        <v/>
      </c>
      <c r="AJ165" s="551" t="str">
        <f t="shared" si="77"/>
        <v/>
      </c>
      <c r="AK165" s="554" t="str">
        <f t="shared" si="78"/>
        <v/>
      </c>
      <c r="AL165" s="460"/>
      <c r="AM165" s="441" t="str">
        <f t="shared" si="109"/>
        <v/>
      </c>
      <c r="AN165" s="441" t="str">
        <f t="shared" si="110"/>
        <v/>
      </c>
      <c r="AO165" s="552"/>
      <c r="AP165" s="552"/>
      <c r="AQ165" s="201"/>
      <c r="AR165" s="428"/>
      <c r="AS165" s="805">
        <f t="shared" si="95"/>
        <v>0</v>
      </c>
      <c r="AT165" s="452">
        <f t="shared" si="96"/>
        <v>0</v>
      </c>
      <c r="AU165" s="754" t="s">
        <v>341</v>
      </c>
      <c r="AV165" s="453">
        <f t="shared" si="97"/>
        <v>0</v>
      </c>
      <c r="AW165" s="454"/>
      <c r="AX165" s="455">
        <f t="shared" si="98"/>
        <v>0</v>
      </c>
      <c r="AY165" s="456">
        <f t="shared" si="99"/>
        <v>0</v>
      </c>
      <c r="AZ165" s="457">
        <f t="shared" si="100"/>
        <v>0</v>
      </c>
      <c r="BA165" s="458"/>
      <c r="BB165" s="455">
        <f t="shared" si="108"/>
        <v>0</v>
      </c>
      <c r="BC165" s="459"/>
      <c r="BD165" s="460"/>
      <c r="BE165" s="460"/>
      <c r="BF165" s="460"/>
      <c r="BG165" s="460"/>
      <c r="BH165" s="460"/>
      <c r="BI165" s="428"/>
      <c r="BJ165" s="201"/>
      <c r="BK165" s="201"/>
      <c r="BL165" s="201"/>
      <c r="BM165" s="201"/>
      <c r="BN165" s="201"/>
      <c r="BO165" s="201"/>
      <c r="BP165" s="201"/>
      <c r="BQ165" s="201"/>
      <c r="BR165" s="201"/>
      <c r="BS165" s="201"/>
      <c r="BT165" s="201"/>
      <c r="BU165" s="201"/>
      <c r="BV165" s="201"/>
      <c r="BW165" s="201"/>
      <c r="BX165" s="201"/>
      <c r="BY165" s="234"/>
      <c r="BZ165" s="234"/>
      <c r="CA165" s="201"/>
      <c r="CB165" s="201"/>
      <c r="CC165" s="201"/>
      <c r="CD165" s="234"/>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c r="DU165" s="201"/>
      <c r="DV165" s="201"/>
      <c r="DW165" s="201"/>
      <c r="DX165" s="201"/>
      <c r="DY165" s="201"/>
      <c r="DZ165" s="201"/>
      <c r="EA165" s="201"/>
      <c r="EB165" s="201"/>
      <c r="EC165" s="201"/>
      <c r="ED165" s="201"/>
      <c r="EE165" s="201"/>
      <c r="EF165" s="201"/>
      <c r="EG165" s="201"/>
      <c r="EH165" s="201"/>
      <c r="EI165" s="201"/>
      <c r="EJ165" s="201"/>
      <c r="EK165" s="201"/>
      <c r="EL165" s="201"/>
      <c r="EM165" s="201"/>
      <c r="EN165" s="201"/>
      <c r="EO165" s="201"/>
      <c r="EP165" s="201"/>
      <c r="EQ165" s="201"/>
      <c r="ER165" s="201"/>
      <c r="ES165" s="201"/>
      <c r="ET165" s="201"/>
      <c r="EU165" s="201"/>
      <c r="EV165" s="201"/>
      <c r="EW165" s="201"/>
      <c r="EX165" s="201"/>
      <c r="EY165" s="201"/>
      <c r="EZ165" s="201"/>
      <c r="FA165" s="201"/>
      <c r="FB165" s="201"/>
      <c r="FC165" s="201"/>
      <c r="FD165" s="201"/>
      <c r="FE165" s="201"/>
      <c r="FF165" s="201"/>
      <c r="FG165" s="201"/>
      <c r="FH165" s="201"/>
      <c r="FI165" s="201"/>
      <c r="FJ165" s="201"/>
      <c r="FK165" s="201"/>
      <c r="FL165" s="201"/>
      <c r="FM165" s="201"/>
      <c r="FN165" s="201"/>
      <c r="FO165" s="201"/>
      <c r="FP165" s="201"/>
      <c r="FQ165" s="201"/>
      <c r="FR165" s="201"/>
      <c r="FS165" s="201"/>
      <c r="FT165" s="201"/>
      <c r="FU165" s="201"/>
      <c r="FV165" s="201"/>
      <c r="FW165" s="201"/>
      <c r="FX165" s="201"/>
      <c r="FY165" s="201"/>
      <c r="FZ165" s="201"/>
      <c r="GA165" s="201"/>
      <c r="GB165" s="201"/>
      <c r="GC165" s="201"/>
      <c r="GD165" s="201"/>
      <c r="GE165" s="201"/>
      <c r="GF165" s="201"/>
      <c r="GG165" s="201"/>
      <c r="GH165" s="201"/>
      <c r="GI165" s="201"/>
      <c r="GJ165" s="201"/>
      <c r="GK165" s="201"/>
      <c r="GL165" s="201"/>
      <c r="GM165" s="201"/>
      <c r="GN165" s="201"/>
      <c r="GO165" s="201"/>
      <c r="GP165" s="201"/>
      <c r="GQ165" s="201"/>
      <c r="GR165" s="201"/>
      <c r="GS165" s="201"/>
      <c r="GT165" s="201"/>
      <c r="GU165" s="201"/>
      <c r="GV165" s="201"/>
      <c r="GW165" s="201"/>
      <c r="GX165" s="201"/>
      <c r="GY165" s="201"/>
      <c r="GZ165" s="201"/>
      <c r="HA165" s="201"/>
      <c r="HB165" s="201"/>
      <c r="HC165" s="201"/>
      <c r="HD165" s="201"/>
      <c r="HE165" s="201"/>
      <c r="HF165" s="201"/>
      <c r="HG165" s="201"/>
      <c r="HH165" s="201"/>
      <c r="HI165" s="201"/>
      <c r="HJ165" s="201"/>
      <c r="HK165" s="201"/>
      <c r="HL165" s="201"/>
      <c r="HM165" s="201"/>
      <c r="HN165" s="201"/>
      <c r="HO165" s="201"/>
      <c r="HP165" s="201"/>
      <c r="HQ165" s="201"/>
      <c r="HR165" s="201"/>
      <c r="HS165" s="201"/>
      <c r="HT165" s="201"/>
      <c r="HU165" s="201"/>
      <c r="HV165" s="201"/>
      <c r="HW165" s="201"/>
      <c r="HX165" s="201"/>
      <c r="HY165" s="201"/>
      <c r="HZ165" s="201"/>
      <c r="IA165" s="201"/>
      <c r="IB165" s="201"/>
      <c r="IC165" s="201"/>
      <c r="ID165" s="201"/>
      <c r="IE165" s="201"/>
      <c r="IF165" s="201"/>
      <c r="IG165" s="201"/>
      <c r="IH165" s="201"/>
      <c r="II165" s="201"/>
      <c r="IJ165" s="201"/>
      <c r="IK165" s="201"/>
      <c r="IL165" s="201"/>
      <c r="IM165" s="201"/>
      <c r="IN165" s="201"/>
      <c r="IO165" s="201"/>
      <c r="IP165" s="201"/>
      <c r="IQ165" s="201"/>
      <c r="IR165" s="201"/>
      <c r="IS165" s="201"/>
      <c r="IT165" s="201"/>
      <c r="IU165" s="201"/>
      <c r="IV165" s="201"/>
      <c r="IW165" s="201"/>
      <c r="IX165" s="201"/>
      <c r="IY165" s="201"/>
      <c r="IZ165" s="201"/>
      <c r="JA165" s="201"/>
      <c r="JB165" s="201"/>
      <c r="JC165" s="201"/>
      <c r="JD165" s="201"/>
      <c r="JE165" s="201"/>
      <c r="JF165" s="201"/>
      <c r="JG165" s="201"/>
      <c r="JH165" s="201"/>
      <c r="JI165" s="201"/>
      <c r="JJ165" s="201"/>
      <c r="JK165" s="201"/>
      <c r="JL165" s="201"/>
      <c r="JM165" s="201"/>
      <c r="JN165" s="201"/>
      <c r="JO165" s="201"/>
      <c r="JP165" s="201"/>
      <c r="JQ165" s="201"/>
      <c r="JR165" s="201"/>
      <c r="JS165" s="201"/>
      <c r="JT165" s="201"/>
      <c r="JU165" s="201"/>
      <c r="JV165" s="201"/>
      <c r="JW165" s="201"/>
      <c r="JX165" s="201"/>
      <c r="JY165" s="201"/>
      <c r="JZ165" s="201"/>
      <c r="KA165" s="201"/>
      <c r="KB165" s="201"/>
      <c r="KC165" s="201"/>
      <c r="KD165" s="201"/>
      <c r="KE165" s="201"/>
      <c r="KF165" s="201"/>
      <c r="KG165" s="201"/>
      <c r="KH165" s="201"/>
      <c r="KI165" s="201"/>
      <c r="KJ165" s="201"/>
      <c r="KK165" s="201"/>
      <c r="KL165" s="201"/>
      <c r="KM165" s="201"/>
      <c r="KN165" s="201"/>
      <c r="KO165" s="201"/>
      <c r="KP165" s="201"/>
    </row>
    <row r="166" spans="1:302" s="98" customFormat="1" ht="27.75" hidden="1" customHeight="1" thickBot="1">
      <c r="A166" s="201"/>
      <c r="B166" s="459"/>
      <c r="C166" s="542"/>
      <c r="D166" s="543"/>
      <c r="E166" s="544" t="s">
        <v>163</v>
      </c>
      <c r="F166" s="545"/>
      <c r="G166" s="459"/>
      <c r="H166" s="459"/>
      <c r="I166" s="459"/>
      <c r="J166" s="459"/>
      <c r="K166" s="459"/>
      <c r="L166" s="546"/>
      <c r="M166" s="547"/>
      <c r="N166" s="547"/>
      <c r="O166" s="548" t="str">
        <f t="shared" si="86"/>
        <v/>
      </c>
      <c r="P166" s="548" t="str">
        <f t="shared" si="101"/>
        <v/>
      </c>
      <c r="Q166" s="548" t="str">
        <f t="shared" si="87"/>
        <v/>
      </c>
      <c r="R166" s="548" t="str">
        <f t="shared" si="88"/>
        <v/>
      </c>
      <c r="S166" s="548" t="str">
        <f t="shared" si="102"/>
        <v/>
      </c>
      <c r="T166" s="548" t="str">
        <f t="shared" si="103"/>
        <v/>
      </c>
      <c r="U166" s="548" t="str">
        <f t="shared" si="89"/>
        <v/>
      </c>
      <c r="V166" s="548" t="str">
        <f t="shared" si="90"/>
        <v/>
      </c>
      <c r="W166" s="548" t="str">
        <f t="shared" si="104"/>
        <v/>
      </c>
      <c r="X166" s="548" t="str">
        <f t="shared" si="105"/>
        <v/>
      </c>
      <c r="Y166" s="548" t="str">
        <f t="shared" si="91"/>
        <v/>
      </c>
      <c r="Z166" s="548" t="str">
        <f t="shared" si="92"/>
        <v/>
      </c>
      <c r="AA166" s="548" t="str">
        <f t="shared" si="106"/>
        <v/>
      </c>
      <c r="AB166" s="548" t="str">
        <f t="shared" si="107"/>
        <v/>
      </c>
      <c r="AC166" s="548" t="str">
        <f t="shared" si="93"/>
        <v/>
      </c>
      <c r="AD166" s="548" t="str">
        <f t="shared" si="94"/>
        <v/>
      </c>
      <c r="AE166" s="549"/>
      <c r="AF166" s="454"/>
      <c r="AG166" s="550" t="s">
        <v>542</v>
      </c>
      <c r="AH166" s="551" t="str">
        <f t="shared" si="75"/>
        <v/>
      </c>
      <c r="AI166" s="551" t="str">
        <f t="shared" si="76"/>
        <v/>
      </c>
      <c r="AJ166" s="551" t="str">
        <f t="shared" si="77"/>
        <v/>
      </c>
      <c r="AK166" s="554" t="str">
        <f t="shared" si="78"/>
        <v/>
      </c>
      <c r="AL166" s="460"/>
      <c r="AM166" s="441" t="str">
        <f t="shared" si="109"/>
        <v/>
      </c>
      <c r="AN166" s="441" t="str">
        <f t="shared" si="110"/>
        <v/>
      </c>
      <c r="AO166" s="552"/>
      <c r="AP166" s="552"/>
      <c r="AQ166" s="201"/>
      <c r="AR166" s="428"/>
      <c r="AS166" s="805">
        <f t="shared" si="95"/>
        <v>0</v>
      </c>
      <c r="AT166" s="452">
        <f t="shared" si="96"/>
        <v>0</v>
      </c>
      <c r="AU166" s="754" t="s">
        <v>341</v>
      </c>
      <c r="AV166" s="453">
        <f t="shared" si="97"/>
        <v>0</v>
      </c>
      <c r="AW166" s="454"/>
      <c r="AX166" s="455">
        <f t="shared" si="98"/>
        <v>0</v>
      </c>
      <c r="AY166" s="456">
        <f t="shared" si="99"/>
        <v>0</v>
      </c>
      <c r="AZ166" s="457">
        <f t="shared" si="100"/>
        <v>0</v>
      </c>
      <c r="BA166" s="458"/>
      <c r="BB166" s="455">
        <f t="shared" si="108"/>
        <v>0</v>
      </c>
      <c r="BC166" s="459"/>
      <c r="BD166" s="460"/>
      <c r="BE166" s="460"/>
      <c r="BF166" s="460"/>
      <c r="BG166" s="460"/>
      <c r="BH166" s="460"/>
      <c r="BI166" s="428"/>
      <c r="BJ166" s="201"/>
      <c r="BK166" s="201"/>
      <c r="BL166" s="201"/>
      <c r="BM166" s="201"/>
      <c r="BN166" s="201"/>
      <c r="BO166" s="201"/>
      <c r="BP166" s="201"/>
      <c r="BQ166" s="201"/>
      <c r="BR166" s="201"/>
      <c r="BS166" s="201"/>
      <c r="BT166" s="201"/>
      <c r="BU166" s="201"/>
      <c r="BV166" s="201"/>
      <c r="BW166" s="201"/>
      <c r="BX166" s="201"/>
      <c r="BY166" s="234"/>
      <c r="BZ166" s="234"/>
      <c r="CA166" s="201"/>
      <c r="CB166" s="201"/>
      <c r="CC166" s="201"/>
      <c r="CD166" s="234"/>
      <c r="CE166" s="201"/>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c r="EK166" s="201"/>
      <c r="EL166" s="201"/>
      <c r="EM166" s="201"/>
      <c r="EN166" s="201"/>
      <c r="EO166" s="201"/>
      <c r="EP166" s="201"/>
      <c r="EQ166" s="201"/>
      <c r="ER166" s="201"/>
      <c r="ES166" s="201"/>
      <c r="ET166" s="201"/>
      <c r="EU166" s="201"/>
      <c r="EV166" s="201"/>
      <c r="EW166" s="201"/>
      <c r="EX166" s="201"/>
      <c r="EY166" s="201"/>
      <c r="EZ166" s="201"/>
      <c r="FA166" s="201"/>
      <c r="FB166" s="201"/>
      <c r="FC166" s="201"/>
      <c r="FD166" s="201"/>
      <c r="FE166" s="201"/>
      <c r="FF166" s="201"/>
      <c r="FG166" s="201"/>
      <c r="FH166" s="201"/>
      <c r="FI166" s="201"/>
      <c r="FJ166" s="201"/>
      <c r="FK166" s="201"/>
      <c r="FL166" s="201"/>
      <c r="FM166" s="201"/>
      <c r="FN166" s="201"/>
      <c r="FO166" s="201"/>
      <c r="FP166" s="201"/>
      <c r="FQ166" s="201"/>
      <c r="FR166" s="201"/>
      <c r="FS166" s="201"/>
      <c r="FT166" s="201"/>
      <c r="FU166" s="201"/>
      <c r="FV166" s="201"/>
      <c r="FW166" s="201"/>
      <c r="FX166" s="201"/>
      <c r="FY166" s="201"/>
      <c r="FZ166" s="201"/>
      <c r="GA166" s="201"/>
      <c r="GB166" s="201"/>
      <c r="GC166" s="201"/>
      <c r="GD166" s="201"/>
      <c r="GE166" s="201"/>
      <c r="GF166" s="201"/>
      <c r="GG166" s="201"/>
      <c r="GH166" s="201"/>
      <c r="GI166" s="201"/>
      <c r="GJ166" s="201"/>
      <c r="GK166" s="201"/>
      <c r="GL166" s="201"/>
      <c r="GM166" s="201"/>
      <c r="GN166" s="201"/>
      <c r="GO166" s="201"/>
      <c r="GP166" s="201"/>
      <c r="GQ166" s="201"/>
      <c r="GR166" s="201"/>
      <c r="GS166" s="201"/>
      <c r="GT166" s="201"/>
      <c r="GU166" s="201"/>
      <c r="GV166" s="201"/>
      <c r="GW166" s="201"/>
      <c r="GX166" s="201"/>
      <c r="GY166" s="201"/>
      <c r="GZ166" s="201"/>
      <c r="HA166" s="201"/>
      <c r="HB166" s="201"/>
      <c r="HC166" s="201"/>
      <c r="HD166" s="201"/>
      <c r="HE166" s="201"/>
      <c r="HF166" s="201"/>
      <c r="HG166" s="201"/>
      <c r="HH166" s="201"/>
      <c r="HI166" s="201"/>
      <c r="HJ166" s="201"/>
      <c r="HK166" s="201"/>
      <c r="HL166" s="201"/>
      <c r="HM166" s="201"/>
      <c r="HN166" s="201"/>
      <c r="HO166" s="201"/>
      <c r="HP166" s="201"/>
      <c r="HQ166" s="201"/>
      <c r="HR166" s="201"/>
      <c r="HS166" s="201"/>
      <c r="HT166" s="201"/>
      <c r="HU166" s="201"/>
      <c r="HV166" s="201"/>
      <c r="HW166" s="201"/>
      <c r="HX166" s="201"/>
      <c r="HY166" s="201"/>
      <c r="HZ166" s="201"/>
      <c r="IA166" s="201"/>
      <c r="IB166" s="201"/>
      <c r="IC166" s="201"/>
      <c r="ID166" s="201"/>
      <c r="IE166" s="201"/>
      <c r="IF166" s="201"/>
      <c r="IG166" s="201"/>
      <c r="IH166" s="201"/>
      <c r="II166" s="201"/>
      <c r="IJ166" s="201"/>
      <c r="IK166" s="201"/>
      <c r="IL166" s="201"/>
      <c r="IM166" s="201"/>
      <c r="IN166" s="201"/>
      <c r="IO166" s="201"/>
      <c r="IP166" s="201"/>
      <c r="IQ166" s="201"/>
      <c r="IR166" s="201"/>
      <c r="IS166" s="201"/>
      <c r="IT166" s="201"/>
      <c r="IU166" s="201"/>
      <c r="IV166" s="201"/>
      <c r="IW166" s="201"/>
      <c r="IX166" s="201"/>
      <c r="IY166" s="201"/>
      <c r="IZ166" s="201"/>
      <c r="JA166" s="201"/>
      <c r="JB166" s="201"/>
      <c r="JC166" s="201"/>
      <c r="JD166" s="201"/>
      <c r="JE166" s="201"/>
      <c r="JF166" s="201"/>
      <c r="JG166" s="201"/>
      <c r="JH166" s="201"/>
      <c r="JI166" s="201"/>
      <c r="JJ166" s="201"/>
      <c r="JK166" s="201"/>
      <c r="JL166" s="201"/>
      <c r="JM166" s="201"/>
      <c r="JN166" s="201"/>
      <c r="JO166" s="201"/>
      <c r="JP166" s="201"/>
      <c r="JQ166" s="201"/>
      <c r="JR166" s="201"/>
      <c r="JS166" s="201"/>
      <c r="JT166" s="201"/>
      <c r="JU166" s="201"/>
      <c r="JV166" s="201"/>
      <c r="JW166" s="201"/>
      <c r="JX166" s="201"/>
      <c r="JY166" s="201"/>
      <c r="JZ166" s="201"/>
      <c r="KA166" s="201"/>
      <c r="KB166" s="201"/>
      <c r="KC166" s="201"/>
      <c r="KD166" s="201"/>
      <c r="KE166" s="201"/>
      <c r="KF166" s="201"/>
      <c r="KG166" s="201"/>
      <c r="KH166" s="201"/>
      <c r="KI166" s="201"/>
      <c r="KJ166" s="201"/>
      <c r="KK166" s="201"/>
      <c r="KL166" s="201"/>
      <c r="KM166" s="201"/>
      <c r="KN166" s="201"/>
      <c r="KO166" s="201"/>
      <c r="KP166" s="201"/>
    </row>
    <row r="167" spans="1:302" s="98" customFormat="1" ht="27.75" hidden="1" customHeight="1" thickBot="1">
      <c r="A167" s="201"/>
      <c r="B167" s="459"/>
      <c r="C167" s="542"/>
      <c r="D167" s="543"/>
      <c r="E167" s="544" t="s">
        <v>163</v>
      </c>
      <c r="F167" s="545"/>
      <c r="G167" s="459"/>
      <c r="H167" s="459"/>
      <c r="I167" s="459"/>
      <c r="J167" s="459"/>
      <c r="K167" s="459"/>
      <c r="L167" s="546"/>
      <c r="M167" s="547"/>
      <c r="N167" s="547"/>
      <c r="O167" s="548" t="str">
        <f t="shared" si="86"/>
        <v/>
      </c>
      <c r="P167" s="548" t="str">
        <f t="shared" si="101"/>
        <v/>
      </c>
      <c r="Q167" s="548" t="str">
        <f t="shared" si="87"/>
        <v/>
      </c>
      <c r="R167" s="548" t="str">
        <f t="shared" si="88"/>
        <v/>
      </c>
      <c r="S167" s="548" t="str">
        <f t="shared" si="102"/>
        <v/>
      </c>
      <c r="T167" s="548" t="str">
        <f t="shared" si="103"/>
        <v/>
      </c>
      <c r="U167" s="548" t="str">
        <f t="shared" si="89"/>
        <v/>
      </c>
      <c r="V167" s="548" t="str">
        <f t="shared" si="90"/>
        <v/>
      </c>
      <c r="W167" s="548" t="str">
        <f t="shared" si="104"/>
        <v/>
      </c>
      <c r="X167" s="548" t="str">
        <f t="shared" si="105"/>
        <v/>
      </c>
      <c r="Y167" s="548" t="str">
        <f t="shared" si="91"/>
        <v/>
      </c>
      <c r="Z167" s="548" t="str">
        <f t="shared" si="92"/>
        <v/>
      </c>
      <c r="AA167" s="548" t="str">
        <f t="shared" si="106"/>
        <v/>
      </c>
      <c r="AB167" s="548" t="str">
        <f t="shared" si="107"/>
        <v/>
      </c>
      <c r="AC167" s="548" t="str">
        <f t="shared" si="93"/>
        <v/>
      </c>
      <c r="AD167" s="548" t="str">
        <f t="shared" si="94"/>
        <v/>
      </c>
      <c r="AE167" s="549"/>
      <c r="AF167" s="454"/>
      <c r="AG167" s="550" t="s">
        <v>542</v>
      </c>
      <c r="AH167" s="551" t="str">
        <f t="shared" si="75"/>
        <v/>
      </c>
      <c r="AI167" s="551" t="str">
        <f t="shared" si="76"/>
        <v/>
      </c>
      <c r="AJ167" s="551" t="str">
        <f t="shared" si="77"/>
        <v/>
      </c>
      <c r="AK167" s="554" t="str">
        <f t="shared" si="78"/>
        <v/>
      </c>
      <c r="AL167" s="460"/>
      <c r="AM167" s="441" t="str">
        <f t="shared" si="109"/>
        <v/>
      </c>
      <c r="AN167" s="441" t="str">
        <f t="shared" si="110"/>
        <v/>
      </c>
      <c r="AO167" s="552"/>
      <c r="AP167" s="552"/>
      <c r="AQ167" s="201"/>
      <c r="AR167" s="428"/>
      <c r="AS167" s="805">
        <f t="shared" si="95"/>
        <v>0</v>
      </c>
      <c r="AT167" s="452">
        <f t="shared" si="96"/>
        <v>0</v>
      </c>
      <c r="AU167" s="754" t="s">
        <v>341</v>
      </c>
      <c r="AV167" s="453">
        <f t="shared" si="97"/>
        <v>0</v>
      </c>
      <c r="AW167" s="454"/>
      <c r="AX167" s="455">
        <f t="shared" si="98"/>
        <v>0</v>
      </c>
      <c r="AY167" s="456">
        <f t="shared" si="99"/>
        <v>0</v>
      </c>
      <c r="AZ167" s="457">
        <f t="shared" si="100"/>
        <v>0</v>
      </c>
      <c r="BA167" s="458"/>
      <c r="BB167" s="455">
        <f t="shared" si="108"/>
        <v>0</v>
      </c>
      <c r="BC167" s="459"/>
      <c r="BD167" s="460"/>
      <c r="BE167" s="460"/>
      <c r="BF167" s="460"/>
      <c r="BG167" s="460"/>
      <c r="BH167" s="460"/>
      <c r="BI167" s="428"/>
      <c r="BJ167" s="201"/>
      <c r="BK167" s="201"/>
      <c r="BL167" s="201"/>
      <c r="BM167" s="201"/>
      <c r="BN167" s="201"/>
      <c r="BO167" s="201"/>
      <c r="BP167" s="201"/>
      <c r="BQ167" s="201"/>
      <c r="BR167" s="201"/>
      <c r="BS167" s="201"/>
      <c r="BT167" s="201"/>
      <c r="BU167" s="201"/>
      <c r="BV167" s="201"/>
      <c r="BW167" s="201"/>
      <c r="BX167" s="201"/>
      <c r="BY167" s="234"/>
      <c r="BZ167" s="234"/>
      <c r="CA167" s="201"/>
      <c r="CB167" s="201"/>
      <c r="CC167" s="201"/>
      <c r="CD167" s="234"/>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c r="EX167" s="201"/>
      <c r="EY167" s="201"/>
      <c r="EZ167" s="201"/>
      <c r="FA167" s="201"/>
      <c r="FB167" s="201"/>
      <c r="FC167" s="201"/>
      <c r="FD167" s="201"/>
      <c r="FE167" s="201"/>
      <c r="FF167" s="201"/>
      <c r="FG167" s="201"/>
      <c r="FH167" s="201"/>
      <c r="FI167" s="201"/>
      <c r="FJ167" s="201"/>
      <c r="FK167" s="201"/>
      <c r="FL167" s="201"/>
      <c r="FM167" s="201"/>
      <c r="FN167" s="201"/>
      <c r="FO167" s="201"/>
      <c r="FP167" s="201"/>
      <c r="FQ167" s="201"/>
      <c r="FR167" s="201"/>
      <c r="FS167" s="201"/>
      <c r="FT167" s="201"/>
      <c r="FU167" s="201"/>
      <c r="FV167" s="201"/>
      <c r="FW167" s="201"/>
      <c r="FX167" s="201"/>
      <c r="FY167" s="201"/>
      <c r="FZ167" s="201"/>
      <c r="GA167" s="201"/>
      <c r="GB167" s="201"/>
      <c r="GC167" s="201"/>
      <c r="GD167" s="201"/>
      <c r="GE167" s="201"/>
      <c r="GF167" s="201"/>
      <c r="GG167" s="201"/>
      <c r="GH167" s="201"/>
      <c r="GI167" s="201"/>
      <c r="GJ167" s="201"/>
      <c r="GK167" s="201"/>
      <c r="GL167" s="201"/>
      <c r="GM167" s="201"/>
      <c r="GN167" s="201"/>
      <c r="GO167" s="201"/>
      <c r="GP167" s="201"/>
      <c r="GQ167" s="201"/>
      <c r="GR167" s="201"/>
      <c r="GS167" s="201"/>
      <c r="GT167" s="201"/>
      <c r="GU167" s="201"/>
      <c r="GV167" s="201"/>
      <c r="GW167" s="201"/>
      <c r="GX167" s="201"/>
      <c r="GY167" s="201"/>
      <c r="GZ167" s="201"/>
      <c r="HA167" s="201"/>
      <c r="HB167" s="201"/>
      <c r="HC167" s="201"/>
      <c r="HD167" s="201"/>
      <c r="HE167" s="201"/>
      <c r="HF167" s="201"/>
      <c r="HG167" s="201"/>
      <c r="HH167" s="201"/>
      <c r="HI167" s="201"/>
      <c r="HJ167" s="201"/>
      <c r="HK167" s="201"/>
      <c r="HL167" s="201"/>
      <c r="HM167" s="201"/>
      <c r="HN167" s="201"/>
      <c r="HO167" s="201"/>
      <c r="HP167" s="201"/>
      <c r="HQ167" s="201"/>
      <c r="HR167" s="201"/>
      <c r="HS167" s="201"/>
      <c r="HT167" s="201"/>
      <c r="HU167" s="201"/>
      <c r="HV167" s="201"/>
      <c r="HW167" s="201"/>
      <c r="HX167" s="201"/>
      <c r="HY167" s="201"/>
      <c r="HZ167" s="201"/>
      <c r="IA167" s="201"/>
      <c r="IB167" s="201"/>
      <c r="IC167" s="201"/>
      <c r="ID167" s="201"/>
      <c r="IE167" s="201"/>
      <c r="IF167" s="201"/>
      <c r="IG167" s="201"/>
      <c r="IH167" s="201"/>
      <c r="II167" s="201"/>
      <c r="IJ167" s="201"/>
      <c r="IK167" s="201"/>
      <c r="IL167" s="201"/>
      <c r="IM167" s="201"/>
      <c r="IN167" s="201"/>
      <c r="IO167" s="201"/>
      <c r="IP167" s="201"/>
      <c r="IQ167" s="201"/>
      <c r="IR167" s="201"/>
      <c r="IS167" s="201"/>
      <c r="IT167" s="201"/>
      <c r="IU167" s="201"/>
      <c r="IV167" s="201"/>
      <c r="IW167" s="201"/>
      <c r="IX167" s="201"/>
      <c r="IY167" s="201"/>
      <c r="IZ167" s="201"/>
      <c r="JA167" s="201"/>
      <c r="JB167" s="201"/>
      <c r="JC167" s="201"/>
      <c r="JD167" s="201"/>
      <c r="JE167" s="201"/>
      <c r="JF167" s="201"/>
      <c r="JG167" s="201"/>
      <c r="JH167" s="201"/>
      <c r="JI167" s="201"/>
      <c r="JJ167" s="201"/>
      <c r="JK167" s="201"/>
      <c r="JL167" s="201"/>
      <c r="JM167" s="201"/>
      <c r="JN167" s="201"/>
      <c r="JO167" s="201"/>
      <c r="JP167" s="201"/>
      <c r="JQ167" s="201"/>
      <c r="JR167" s="201"/>
      <c r="JS167" s="201"/>
      <c r="JT167" s="201"/>
      <c r="JU167" s="201"/>
      <c r="JV167" s="201"/>
      <c r="JW167" s="201"/>
      <c r="JX167" s="201"/>
      <c r="JY167" s="201"/>
      <c r="JZ167" s="201"/>
      <c r="KA167" s="201"/>
      <c r="KB167" s="201"/>
      <c r="KC167" s="201"/>
      <c r="KD167" s="201"/>
      <c r="KE167" s="201"/>
      <c r="KF167" s="201"/>
      <c r="KG167" s="201"/>
      <c r="KH167" s="201"/>
      <c r="KI167" s="201"/>
      <c r="KJ167" s="201"/>
      <c r="KK167" s="201"/>
      <c r="KL167" s="201"/>
      <c r="KM167" s="201"/>
      <c r="KN167" s="201"/>
      <c r="KO167" s="201"/>
      <c r="KP167" s="201"/>
    </row>
    <row r="168" spans="1:302" s="98" customFormat="1" ht="27.75" hidden="1" customHeight="1" thickBot="1">
      <c r="A168" s="201"/>
      <c r="B168" s="459"/>
      <c r="C168" s="542"/>
      <c r="D168" s="543"/>
      <c r="E168" s="544" t="s">
        <v>163</v>
      </c>
      <c r="F168" s="545"/>
      <c r="G168" s="459"/>
      <c r="H168" s="459"/>
      <c r="I168" s="459"/>
      <c r="J168" s="459"/>
      <c r="K168" s="459"/>
      <c r="L168" s="546"/>
      <c r="M168" s="547"/>
      <c r="N168" s="547"/>
      <c r="O168" s="548" t="str">
        <f t="shared" si="86"/>
        <v/>
      </c>
      <c r="P168" s="548" t="str">
        <f t="shared" si="101"/>
        <v/>
      </c>
      <c r="Q168" s="548" t="str">
        <f t="shared" si="87"/>
        <v/>
      </c>
      <c r="R168" s="548" t="str">
        <f t="shared" si="88"/>
        <v/>
      </c>
      <c r="S168" s="548" t="str">
        <f t="shared" si="102"/>
        <v/>
      </c>
      <c r="T168" s="548" t="str">
        <f t="shared" si="103"/>
        <v/>
      </c>
      <c r="U168" s="548" t="str">
        <f t="shared" si="89"/>
        <v/>
      </c>
      <c r="V168" s="548" t="str">
        <f t="shared" si="90"/>
        <v/>
      </c>
      <c r="W168" s="548" t="str">
        <f t="shared" si="104"/>
        <v/>
      </c>
      <c r="X168" s="548" t="str">
        <f t="shared" si="105"/>
        <v/>
      </c>
      <c r="Y168" s="548" t="str">
        <f t="shared" si="91"/>
        <v/>
      </c>
      <c r="Z168" s="548" t="str">
        <f t="shared" si="92"/>
        <v/>
      </c>
      <c r="AA168" s="548" t="str">
        <f t="shared" si="106"/>
        <v/>
      </c>
      <c r="AB168" s="548" t="str">
        <f t="shared" si="107"/>
        <v/>
      </c>
      <c r="AC168" s="548" t="str">
        <f t="shared" si="93"/>
        <v/>
      </c>
      <c r="AD168" s="548" t="str">
        <f t="shared" si="94"/>
        <v/>
      </c>
      <c r="AE168" s="549"/>
      <c r="AF168" s="454"/>
      <c r="AG168" s="550" t="s">
        <v>542</v>
      </c>
      <c r="AH168" s="551" t="str">
        <f t="shared" si="75"/>
        <v/>
      </c>
      <c r="AI168" s="551" t="str">
        <f t="shared" si="76"/>
        <v/>
      </c>
      <c r="AJ168" s="551" t="str">
        <f t="shared" si="77"/>
        <v/>
      </c>
      <c r="AK168" s="554" t="str">
        <f t="shared" si="78"/>
        <v/>
      </c>
      <c r="AL168" s="460"/>
      <c r="AM168" s="441" t="str">
        <f t="shared" si="109"/>
        <v/>
      </c>
      <c r="AN168" s="441" t="str">
        <f t="shared" si="110"/>
        <v/>
      </c>
      <c r="AO168" s="552"/>
      <c r="AP168" s="552"/>
      <c r="AQ168" s="201"/>
      <c r="AR168" s="428"/>
      <c r="AS168" s="805">
        <f t="shared" si="95"/>
        <v>0</v>
      </c>
      <c r="AT168" s="452">
        <f t="shared" si="96"/>
        <v>0</v>
      </c>
      <c r="AU168" s="754" t="s">
        <v>341</v>
      </c>
      <c r="AV168" s="453">
        <f t="shared" si="97"/>
        <v>0</v>
      </c>
      <c r="AW168" s="454"/>
      <c r="AX168" s="455">
        <f t="shared" si="98"/>
        <v>0</v>
      </c>
      <c r="AY168" s="456">
        <f t="shared" si="99"/>
        <v>0</v>
      </c>
      <c r="AZ168" s="457">
        <f t="shared" si="100"/>
        <v>0</v>
      </c>
      <c r="BA168" s="458"/>
      <c r="BB168" s="455">
        <f t="shared" si="108"/>
        <v>0</v>
      </c>
      <c r="BC168" s="459"/>
      <c r="BD168" s="460"/>
      <c r="BE168" s="460"/>
      <c r="BF168" s="460"/>
      <c r="BG168" s="460"/>
      <c r="BH168" s="460"/>
      <c r="BI168" s="428"/>
      <c r="BJ168" s="201"/>
      <c r="BK168" s="201"/>
      <c r="BL168" s="201"/>
      <c r="BM168" s="201"/>
      <c r="BN168" s="201"/>
      <c r="BO168" s="201"/>
      <c r="BP168" s="201"/>
      <c r="BQ168" s="201"/>
      <c r="BR168" s="201"/>
      <c r="BS168" s="201"/>
      <c r="BT168" s="201"/>
      <c r="BU168" s="201"/>
      <c r="BV168" s="201"/>
      <c r="BW168" s="201"/>
      <c r="BX168" s="201"/>
      <c r="BY168" s="234"/>
      <c r="BZ168" s="234"/>
      <c r="CA168" s="201"/>
      <c r="CB168" s="201"/>
      <c r="CC168" s="201"/>
      <c r="CD168" s="234"/>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c r="EX168" s="201"/>
      <c r="EY168" s="201"/>
      <c r="EZ168" s="201"/>
      <c r="FA168" s="201"/>
      <c r="FB168" s="201"/>
      <c r="FC168" s="201"/>
      <c r="FD168" s="201"/>
      <c r="FE168" s="201"/>
      <c r="FF168" s="201"/>
      <c r="FG168" s="201"/>
      <c r="FH168" s="201"/>
      <c r="FI168" s="201"/>
      <c r="FJ168" s="201"/>
      <c r="FK168" s="201"/>
      <c r="FL168" s="201"/>
      <c r="FM168" s="201"/>
      <c r="FN168" s="201"/>
      <c r="FO168" s="201"/>
      <c r="FP168" s="201"/>
      <c r="FQ168" s="201"/>
      <c r="FR168" s="201"/>
      <c r="FS168" s="201"/>
      <c r="FT168" s="201"/>
      <c r="FU168" s="201"/>
      <c r="FV168" s="201"/>
      <c r="FW168" s="201"/>
      <c r="FX168" s="201"/>
      <c r="FY168" s="201"/>
      <c r="FZ168" s="201"/>
      <c r="GA168" s="201"/>
      <c r="GB168" s="201"/>
      <c r="GC168" s="201"/>
      <c r="GD168" s="201"/>
      <c r="GE168" s="201"/>
      <c r="GF168" s="201"/>
      <c r="GG168" s="201"/>
      <c r="GH168" s="201"/>
      <c r="GI168" s="201"/>
      <c r="GJ168" s="201"/>
      <c r="GK168" s="201"/>
      <c r="GL168" s="201"/>
      <c r="GM168" s="201"/>
      <c r="GN168" s="201"/>
      <c r="GO168" s="201"/>
      <c r="GP168" s="201"/>
      <c r="GQ168" s="201"/>
      <c r="GR168" s="201"/>
      <c r="GS168" s="201"/>
      <c r="GT168" s="201"/>
      <c r="GU168" s="201"/>
      <c r="GV168" s="201"/>
      <c r="GW168" s="201"/>
      <c r="GX168" s="201"/>
      <c r="GY168" s="201"/>
      <c r="GZ168" s="201"/>
      <c r="HA168" s="201"/>
      <c r="HB168" s="201"/>
      <c r="HC168" s="201"/>
      <c r="HD168" s="201"/>
      <c r="HE168" s="201"/>
      <c r="HF168" s="201"/>
      <c r="HG168" s="201"/>
      <c r="HH168" s="201"/>
      <c r="HI168" s="201"/>
      <c r="HJ168" s="201"/>
      <c r="HK168" s="201"/>
      <c r="HL168" s="201"/>
      <c r="HM168" s="201"/>
      <c r="HN168" s="201"/>
      <c r="HO168" s="201"/>
      <c r="HP168" s="201"/>
      <c r="HQ168" s="201"/>
      <c r="HR168" s="201"/>
      <c r="HS168" s="201"/>
      <c r="HT168" s="201"/>
      <c r="HU168" s="201"/>
      <c r="HV168" s="201"/>
      <c r="HW168" s="201"/>
      <c r="HX168" s="201"/>
      <c r="HY168" s="201"/>
      <c r="HZ168" s="201"/>
      <c r="IA168" s="201"/>
      <c r="IB168" s="201"/>
      <c r="IC168" s="201"/>
      <c r="ID168" s="201"/>
      <c r="IE168" s="201"/>
      <c r="IF168" s="201"/>
      <c r="IG168" s="201"/>
      <c r="IH168" s="201"/>
      <c r="II168" s="201"/>
      <c r="IJ168" s="201"/>
      <c r="IK168" s="201"/>
      <c r="IL168" s="201"/>
      <c r="IM168" s="201"/>
      <c r="IN168" s="201"/>
      <c r="IO168" s="201"/>
      <c r="IP168" s="201"/>
      <c r="IQ168" s="201"/>
      <c r="IR168" s="201"/>
      <c r="IS168" s="201"/>
      <c r="IT168" s="201"/>
      <c r="IU168" s="201"/>
      <c r="IV168" s="201"/>
      <c r="IW168" s="201"/>
      <c r="IX168" s="201"/>
      <c r="IY168" s="201"/>
      <c r="IZ168" s="201"/>
      <c r="JA168" s="201"/>
      <c r="JB168" s="201"/>
      <c r="JC168" s="201"/>
      <c r="JD168" s="201"/>
      <c r="JE168" s="201"/>
      <c r="JF168" s="201"/>
      <c r="JG168" s="201"/>
      <c r="JH168" s="201"/>
      <c r="JI168" s="201"/>
      <c r="JJ168" s="201"/>
      <c r="JK168" s="201"/>
      <c r="JL168" s="201"/>
      <c r="JM168" s="201"/>
      <c r="JN168" s="201"/>
      <c r="JO168" s="201"/>
      <c r="JP168" s="201"/>
      <c r="JQ168" s="201"/>
      <c r="JR168" s="201"/>
      <c r="JS168" s="201"/>
      <c r="JT168" s="201"/>
      <c r="JU168" s="201"/>
      <c r="JV168" s="201"/>
      <c r="JW168" s="201"/>
      <c r="JX168" s="201"/>
      <c r="JY168" s="201"/>
      <c r="JZ168" s="201"/>
      <c r="KA168" s="201"/>
      <c r="KB168" s="201"/>
      <c r="KC168" s="201"/>
      <c r="KD168" s="201"/>
      <c r="KE168" s="201"/>
      <c r="KF168" s="201"/>
      <c r="KG168" s="201"/>
      <c r="KH168" s="201"/>
      <c r="KI168" s="201"/>
      <c r="KJ168" s="201"/>
      <c r="KK168" s="201"/>
      <c r="KL168" s="201"/>
      <c r="KM168" s="201"/>
      <c r="KN168" s="201"/>
      <c r="KO168" s="201"/>
      <c r="KP168" s="201"/>
    </row>
    <row r="169" spans="1:302" s="98" customFormat="1" ht="27.75" hidden="1" customHeight="1" thickBot="1">
      <c r="A169" s="201"/>
      <c r="B169" s="459"/>
      <c r="C169" s="542"/>
      <c r="D169" s="543"/>
      <c r="E169" s="544" t="s">
        <v>163</v>
      </c>
      <c r="F169" s="545"/>
      <c r="G169" s="459"/>
      <c r="H169" s="459"/>
      <c r="I169" s="459"/>
      <c r="J169" s="459"/>
      <c r="K169" s="459"/>
      <c r="L169" s="546"/>
      <c r="M169" s="547"/>
      <c r="N169" s="547"/>
      <c r="O169" s="548" t="str">
        <f t="shared" si="86"/>
        <v/>
      </c>
      <c r="P169" s="548" t="str">
        <f t="shared" si="101"/>
        <v/>
      </c>
      <c r="Q169" s="548" t="str">
        <f t="shared" si="87"/>
        <v/>
      </c>
      <c r="R169" s="548" t="str">
        <f t="shared" si="88"/>
        <v/>
      </c>
      <c r="S169" s="548" t="str">
        <f t="shared" si="102"/>
        <v/>
      </c>
      <c r="T169" s="548" t="str">
        <f t="shared" si="103"/>
        <v/>
      </c>
      <c r="U169" s="548" t="str">
        <f t="shared" si="89"/>
        <v/>
      </c>
      <c r="V169" s="548" t="str">
        <f t="shared" si="90"/>
        <v/>
      </c>
      <c r="W169" s="548" t="str">
        <f t="shared" si="104"/>
        <v/>
      </c>
      <c r="X169" s="548" t="str">
        <f t="shared" si="105"/>
        <v/>
      </c>
      <c r="Y169" s="548" t="str">
        <f t="shared" si="91"/>
        <v/>
      </c>
      <c r="Z169" s="548" t="str">
        <f t="shared" si="92"/>
        <v/>
      </c>
      <c r="AA169" s="548" t="str">
        <f t="shared" si="106"/>
        <v/>
      </c>
      <c r="AB169" s="548" t="str">
        <f t="shared" si="107"/>
        <v/>
      </c>
      <c r="AC169" s="548" t="str">
        <f t="shared" si="93"/>
        <v/>
      </c>
      <c r="AD169" s="548" t="str">
        <f t="shared" si="94"/>
        <v/>
      </c>
      <c r="AE169" s="549"/>
      <c r="AF169" s="454"/>
      <c r="AG169" s="550" t="s">
        <v>542</v>
      </c>
      <c r="AH169" s="551" t="str">
        <f t="shared" si="75"/>
        <v/>
      </c>
      <c r="AI169" s="551" t="str">
        <f t="shared" si="76"/>
        <v/>
      </c>
      <c r="AJ169" s="551" t="str">
        <f t="shared" si="77"/>
        <v/>
      </c>
      <c r="AK169" s="554" t="str">
        <f t="shared" si="78"/>
        <v/>
      </c>
      <c r="AL169" s="460"/>
      <c r="AM169" s="441" t="str">
        <f t="shared" si="109"/>
        <v/>
      </c>
      <c r="AN169" s="441" t="str">
        <f t="shared" si="110"/>
        <v/>
      </c>
      <c r="AO169" s="552"/>
      <c r="AP169" s="552"/>
      <c r="AQ169" s="201"/>
      <c r="AR169" s="428"/>
      <c r="AS169" s="805">
        <f t="shared" si="95"/>
        <v>0</v>
      </c>
      <c r="AT169" s="452">
        <f t="shared" si="96"/>
        <v>0</v>
      </c>
      <c r="AU169" s="754" t="s">
        <v>341</v>
      </c>
      <c r="AV169" s="453">
        <f t="shared" si="97"/>
        <v>0</v>
      </c>
      <c r="AW169" s="454"/>
      <c r="AX169" s="455">
        <f t="shared" si="98"/>
        <v>0</v>
      </c>
      <c r="AY169" s="456">
        <f t="shared" si="99"/>
        <v>0</v>
      </c>
      <c r="AZ169" s="457">
        <f t="shared" si="100"/>
        <v>0</v>
      </c>
      <c r="BA169" s="458"/>
      <c r="BB169" s="455">
        <f t="shared" si="108"/>
        <v>0</v>
      </c>
      <c r="BC169" s="459"/>
      <c r="BD169" s="460"/>
      <c r="BE169" s="460"/>
      <c r="BF169" s="460"/>
      <c r="BG169" s="460"/>
      <c r="BH169" s="460"/>
      <c r="BI169" s="428"/>
      <c r="BJ169" s="201"/>
      <c r="BK169" s="201"/>
      <c r="BL169" s="201"/>
      <c r="BM169" s="201"/>
      <c r="BN169" s="201"/>
      <c r="BO169" s="201"/>
      <c r="BP169" s="201"/>
      <c r="BQ169" s="201"/>
      <c r="BR169" s="201"/>
      <c r="BS169" s="201"/>
      <c r="BT169" s="201"/>
      <c r="BU169" s="201"/>
      <c r="BV169" s="201"/>
      <c r="BW169" s="201"/>
      <c r="BX169" s="201"/>
      <c r="BY169" s="234"/>
      <c r="BZ169" s="234"/>
      <c r="CA169" s="201"/>
      <c r="CB169" s="201"/>
      <c r="CC169" s="201"/>
      <c r="CD169" s="234"/>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c r="EK169" s="201"/>
      <c r="EL169" s="201"/>
      <c r="EM169" s="201"/>
      <c r="EN169" s="201"/>
      <c r="EO169" s="201"/>
      <c r="EP169" s="201"/>
      <c r="EQ169" s="201"/>
      <c r="ER169" s="201"/>
      <c r="ES169" s="201"/>
      <c r="ET169" s="201"/>
      <c r="EU169" s="201"/>
      <c r="EV169" s="201"/>
      <c r="EW169" s="201"/>
      <c r="EX169" s="201"/>
      <c r="EY169" s="201"/>
      <c r="EZ169" s="201"/>
      <c r="FA169" s="201"/>
      <c r="FB169" s="201"/>
      <c r="FC169" s="201"/>
      <c r="FD169" s="201"/>
      <c r="FE169" s="201"/>
      <c r="FF169" s="201"/>
      <c r="FG169" s="201"/>
      <c r="FH169" s="201"/>
      <c r="FI169" s="201"/>
      <c r="FJ169" s="201"/>
      <c r="FK169" s="201"/>
      <c r="FL169" s="201"/>
      <c r="FM169" s="201"/>
      <c r="FN169" s="201"/>
      <c r="FO169" s="201"/>
      <c r="FP169" s="201"/>
      <c r="FQ169" s="201"/>
      <c r="FR169" s="201"/>
      <c r="FS169" s="201"/>
      <c r="FT169" s="201"/>
      <c r="FU169" s="201"/>
      <c r="FV169" s="201"/>
      <c r="FW169" s="201"/>
      <c r="FX169" s="201"/>
      <c r="FY169" s="201"/>
      <c r="FZ169" s="201"/>
      <c r="GA169" s="201"/>
      <c r="GB169" s="201"/>
      <c r="GC169" s="201"/>
      <c r="GD169" s="201"/>
      <c r="GE169" s="201"/>
      <c r="GF169" s="201"/>
      <c r="GG169" s="201"/>
      <c r="GH169" s="201"/>
      <c r="GI169" s="201"/>
      <c r="GJ169" s="201"/>
      <c r="GK169" s="201"/>
      <c r="GL169" s="201"/>
      <c r="GM169" s="201"/>
      <c r="GN169" s="201"/>
      <c r="GO169" s="201"/>
      <c r="GP169" s="201"/>
      <c r="GQ169" s="201"/>
      <c r="GR169" s="201"/>
      <c r="GS169" s="201"/>
      <c r="GT169" s="201"/>
      <c r="GU169" s="201"/>
      <c r="GV169" s="201"/>
      <c r="GW169" s="201"/>
      <c r="GX169" s="201"/>
      <c r="GY169" s="201"/>
      <c r="GZ169" s="201"/>
      <c r="HA169" s="201"/>
      <c r="HB169" s="201"/>
      <c r="HC169" s="201"/>
      <c r="HD169" s="201"/>
      <c r="HE169" s="201"/>
      <c r="HF169" s="201"/>
      <c r="HG169" s="201"/>
      <c r="HH169" s="201"/>
      <c r="HI169" s="201"/>
      <c r="HJ169" s="201"/>
      <c r="HK169" s="201"/>
      <c r="HL169" s="201"/>
      <c r="HM169" s="201"/>
      <c r="HN169" s="201"/>
      <c r="HO169" s="201"/>
      <c r="HP169" s="201"/>
      <c r="HQ169" s="201"/>
      <c r="HR169" s="201"/>
      <c r="HS169" s="201"/>
      <c r="HT169" s="201"/>
      <c r="HU169" s="201"/>
      <c r="HV169" s="201"/>
      <c r="HW169" s="201"/>
      <c r="HX169" s="201"/>
      <c r="HY169" s="201"/>
      <c r="HZ169" s="201"/>
      <c r="IA169" s="201"/>
      <c r="IB169" s="201"/>
      <c r="IC169" s="201"/>
      <c r="ID169" s="201"/>
      <c r="IE169" s="201"/>
      <c r="IF169" s="201"/>
      <c r="IG169" s="201"/>
      <c r="IH169" s="201"/>
      <c r="II169" s="201"/>
      <c r="IJ169" s="201"/>
      <c r="IK169" s="201"/>
      <c r="IL169" s="201"/>
      <c r="IM169" s="201"/>
      <c r="IN169" s="201"/>
      <c r="IO169" s="201"/>
      <c r="IP169" s="201"/>
      <c r="IQ169" s="201"/>
      <c r="IR169" s="201"/>
      <c r="IS169" s="201"/>
      <c r="IT169" s="201"/>
      <c r="IU169" s="201"/>
      <c r="IV169" s="201"/>
      <c r="IW169" s="201"/>
      <c r="IX169" s="201"/>
      <c r="IY169" s="201"/>
      <c r="IZ169" s="201"/>
      <c r="JA169" s="201"/>
      <c r="JB169" s="201"/>
      <c r="JC169" s="201"/>
      <c r="JD169" s="201"/>
      <c r="JE169" s="201"/>
      <c r="JF169" s="201"/>
      <c r="JG169" s="201"/>
      <c r="JH169" s="201"/>
      <c r="JI169" s="201"/>
      <c r="JJ169" s="201"/>
      <c r="JK169" s="201"/>
      <c r="JL169" s="201"/>
      <c r="JM169" s="201"/>
      <c r="JN169" s="201"/>
      <c r="JO169" s="201"/>
      <c r="JP169" s="201"/>
      <c r="JQ169" s="201"/>
      <c r="JR169" s="201"/>
      <c r="JS169" s="201"/>
      <c r="JT169" s="201"/>
      <c r="JU169" s="201"/>
      <c r="JV169" s="201"/>
      <c r="JW169" s="201"/>
      <c r="JX169" s="201"/>
      <c r="JY169" s="201"/>
      <c r="JZ169" s="201"/>
      <c r="KA169" s="201"/>
      <c r="KB169" s="201"/>
      <c r="KC169" s="201"/>
      <c r="KD169" s="201"/>
      <c r="KE169" s="201"/>
      <c r="KF169" s="201"/>
      <c r="KG169" s="201"/>
      <c r="KH169" s="201"/>
      <c r="KI169" s="201"/>
      <c r="KJ169" s="201"/>
      <c r="KK169" s="201"/>
      <c r="KL169" s="201"/>
      <c r="KM169" s="201"/>
      <c r="KN169" s="201"/>
      <c r="KO169" s="201"/>
      <c r="KP169" s="201"/>
    </row>
    <row r="170" spans="1:302" s="98" customFormat="1" ht="27.75" hidden="1" customHeight="1" thickBot="1">
      <c r="A170" s="201"/>
      <c r="B170" s="459"/>
      <c r="C170" s="542"/>
      <c r="D170" s="543"/>
      <c r="E170" s="544" t="s">
        <v>163</v>
      </c>
      <c r="F170" s="545"/>
      <c r="G170" s="459"/>
      <c r="H170" s="459"/>
      <c r="I170" s="459"/>
      <c r="J170" s="459"/>
      <c r="K170" s="459"/>
      <c r="L170" s="546"/>
      <c r="M170" s="547"/>
      <c r="N170" s="547"/>
      <c r="O170" s="548" t="str">
        <f t="shared" si="86"/>
        <v/>
      </c>
      <c r="P170" s="548" t="str">
        <f t="shared" si="101"/>
        <v/>
      </c>
      <c r="Q170" s="548" t="str">
        <f t="shared" si="87"/>
        <v/>
      </c>
      <c r="R170" s="548" t="str">
        <f t="shared" si="88"/>
        <v/>
      </c>
      <c r="S170" s="548" t="str">
        <f t="shared" si="102"/>
        <v/>
      </c>
      <c r="T170" s="548" t="str">
        <f t="shared" si="103"/>
        <v/>
      </c>
      <c r="U170" s="548" t="str">
        <f t="shared" si="89"/>
        <v/>
      </c>
      <c r="V170" s="548" t="str">
        <f t="shared" si="90"/>
        <v/>
      </c>
      <c r="W170" s="548" t="str">
        <f t="shared" si="104"/>
        <v/>
      </c>
      <c r="X170" s="548" t="str">
        <f t="shared" si="105"/>
        <v/>
      </c>
      <c r="Y170" s="548" t="str">
        <f t="shared" si="91"/>
        <v/>
      </c>
      <c r="Z170" s="548" t="str">
        <f t="shared" si="92"/>
        <v/>
      </c>
      <c r="AA170" s="548" t="str">
        <f t="shared" si="106"/>
        <v/>
      </c>
      <c r="AB170" s="548" t="str">
        <f t="shared" si="107"/>
        <v/>
      </c>
      <c r="AC170" s="548" t="str">
        <f t="shared" si="93"/>
        <v/>
      </c>
      <c r="AD170" s="548" t="str">
        <f t="shared" si="94"/>
        <v/>
      </c>
      <c r="AE170" s="549"/>
      <c r="AF170" s="454"/>
      <c r="AG170" s="550" t="s">
        <v>542</v>
      </c>
      <c r="AH170" s="551" t="str">
        <f t="shared" si="75"/>
        <v/>
      </c>
      <c r="AI170" s="551" t="str">
        <f t="shared" si="76"/>
        <v/>
      </c>
      <c r="AJ170" s="551" t="str">
        <f t="shared" si="77"/>
        <v/>
      </c>
      <c r="AK170" s="554" t="str">
        <f t="shared" si="78"/>
        <v/>
      </c>
      <c r="AL170" s="460"/>
      <c r="AM170" s="441" t="str">
        <f t="shared" si="109"/>
        <v/>
      </c>
      <c r="AN170" s="441" t="str">
        <f t="shared" si="110"/>
        <v/>
      </c>
      <c r="AO170" s="552"/>
      <c r="AP170" s="552"/>
      <c r="AQ170" s="201"/>
      <c r="AR170" s="428"/>
      <c r="AS170" s="805">
        <f t="shared" si="95"/>
        <v>0</v>
      </c>
      <c r="AT170" s="452">
        <f t="shared" si="96"/>
        <v>0</v>
      </c>
      <c r="AU170" s="754" t="s">
        <v>341</v>
      </c>
      <c r="AV170" s="453">
        <f t="shared" si="97"/>
        <v>0</v>
      </c>
      <c r="AW170" s="454"/>
      <c r="AX170" s="455">
        <f t="shared" si="98"/>
        <v>0</v>
      </c>
      <c r="AY170" s="456">
        <f t="shared" si="99"/>
        <v>0</v>
      </c>
      <c r="AZ170" s="457">
        <f t="shared" si="100"/>
        <v>0</v>
      </c>
      <c r="BA170" s="458"/>
      <c r="BB170" s="455">
        <f t="shared" si="108"/>
        <v>0</v>
      </c>
      <c r="BC170" s="459"/>
      <c r="BD170" s="460"/>
      <c r="BE170" s="460"/>
      <c r="BF170" s="460"/>
      <c r="BG170" s="460"/>
      <c r="BH170" s="460"/>
      <c r="BI170" s="428"/>
      <c r="BJ170" s="201"/>
      <c r="BK170" s="201"/>
      <c r="BL170" s="201"/>
      <c r="BM170" s="201"/>
      <c r="BN170" s="201"/>
      <c r="BO170" s="201"/>
      <c r="BP170" s="201"/>
      <c r="BQ170" s="201"/>
      <c r="BR170" s="201"/>
      <c r="BS170" s="201"/>
      <c r="BT170" s="201"/>
      <c r="BU170" s="201"/>
      <c r="BV170" s="201"/>
      <c r="BW170" s="201"/>
      <c r="BX170" s="201"/>
      <c r="BY170" s="234"/>
      <c r="BZ170" s="234"/>
      <c r="CA170" s="201"/>
      <c r="CB170" s="201"/>
      <c r="CC170" s="201"/>
      <c r="CD170" s="234"/>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c r="DU170" s="201"/>
      <c r="DV170" s="201"/>
      <c r="DW170" s="201"/>
      <c r="DX170" s="201"/>
      <c r="DY170" s="201"/>
      <c r="DZ170" s="201"/>
      <c r="EA170" s="201"/>
      <c r="EB170" s="201"/>
      <c r="EC170" s="201"/>
      <c r="ED170" s="201"/>
      <c r="EE170" s="201"/>
      <c r="EF170" s="201"/>
      <c r="EG170" s="201"/>
      <c r="EH170" s="201"/>
      <c r="EI170" s="201"/>
      <c r="EJ170" s="201"/>
      <c r="EK170" s="201"/>
      <c r="EL170" s="201"/>
      <c r="EM170" s="201"/>
      <c r="EN170" s="201"/>
      <c r="EO170" s="201"/>
      <c r="EP170" s="201"/>
      <c r="EQ170" s="201"/>
      <c r="ER170" s="201"/>
      <c r="ES170" s="201"/>
      <c r="ET170" s="201"/>
      <c r="EU170" s="201"/>
      <c r="EV170" s="201"/>
      <c r="EW170" s="201"/>
      <c r="EX170" s="201"/>
      <c r="EY170" s="201"/>
      <c r="EZ170" s="201"/>
      <c r="FA170" s="201"/>
      <c r="FB170" s="201"/>
      <c r="FC170" s="201"/>
      <c r="FD170" s="201"/>
      <c r="FE170" s="201"/>
      <c r="FF170" s="201"/>
      <c r="FG170" s="201"/>
      <c r="FH170" s="201"/>
      <c r="FI170" s="201"/>
      <c r="FJ170" s="201"/>
      <c r="FK170" s="201"/>
      <c r="FL170" s="201"/>
      <c r="FM170" s="201"/>
      <c r="FN170" s="201"/>
      <c r="FO170" s="201"/>
      <c r="FP170" s="201"/>
      <c r="FQ170" s="201"/>
      <c r="FR170" s="201"/>
      <c r="FS170" s="201"/>
      <c r="FT170" s="201"/>
      <c r="FU170" s="201"/>
      <c r="FV170" s="201"/>
      <c r="FW170" s="201"/>
      <c r="FX170" s="201"/>
      <c r="FY170" s="201"/>
      <c r="FZ170" s="201"/>
      <c r="GA170" s="201"/>
      <c r="GB170" s="201"/>
      <c r="GC170" s="201"/>
      <c r="GD170" s="201"/>
      <c r="GE170" s="201"/>
      <c r="GF170" s="201"/>
      <c r="GG170" s="201"/>
      <c r="GH170" s="201"/>
      <c r="GI170" s="201"/>
      <c r="GJ170" s="201"/>
      <c r="GK170" s="201"/>
      <c r="GL170" s="201"/>
      <c r="GM170" s="201"/>
      <c r="GN170" s="201"/>
      <c r="GO170" s="201"/>
      <c r="GP170" s="201"/>
      <c r="GQ170" s="201"/>
      <c r="GR170" s="201"/>
      <c r="GS170" s="201"/>
      <c r="GT170" s="201"/>
      <c r="GU170" s="201"/>
      <c r="GV170" s="201"/>
      <c r="GW170" s="201"/>
      <c r="GX170" s="201"/>
      <c r="GY170" s="201"/>
      <c r="GZ170" s="201"/>
      <c r="HA170" s="201"/>
      <c r="HB170" s="201"/>
      <c r="HC170" s="201"/>
      <c r="HD170" s="201"/>
      <c r="HE170" s="201"/>
      <c r="HF170" s="201"/>
      <c r="HG170" s="201"/>
      <c r="HH170" s="201"/>
      <c r="HI170" s="201"/>
      <c r="HJ170" s="201"/>
      <c r="HK170" s="201"/>
      <c r="HL170" s="201"/>
      <c r="HM170" s="201"/>
      <c r="HN170" s="201"/>
      <c r="HO170" s="201"/>
      <c r="HP170" s="201"/>
      <c r="HQ170" s="201"/>
      <c r="HR170" s="201"/>
      <c r="HS170" s="201"/>
      <c r="HT170" s="201"/>
      <c r="HU170" s="201"/>
      <c r="HV170" s="201"/>
      <c r="HW170" s="201"/>
      <c r="HX170" s="201"/>
      <c r="HY170" s="201"/>
      <c r="HZ170" s="201"/>
      <c r="IA170" s="201"/>
      <c r="IB170" s="201"/>
      <c r="IC170" s="201"/>
      <c r="ID170" s="201"/>
      <c r="IE170" s="201"/>
      <c r="IF170" s="201"/>
      <c r="IG170" s="201"/>
      <c r="IH170" s="201"/>
      <c r="II170" s="201"/>
      <c r="IJ170" s="201"/>
      <c r="IK170" s="201"/>
      <c r="IL170" s="201"/>
      <c r="IM170" s="201"/>
      <c r="IN170" s="201"/>
      <c r="IO170" s="201"/>
      <c r="IP170" s="201"/>
      <c r="IQ170" s="201"/>
      <c r="IR170" s="201"/>
      <c r="IS170" s="201"/>
      <c r="IT170" s="201"/>
      <c r="IU170" s="201"/>
      <c r="IV170" s="201"/>
      <c r="IW170" s="201"/>
      <c r="IX170" s="201"/>
      <c r="IY170" s="201"/>
      <c r="IZ170" s="201"/>
      <c r="JA170" s="201"/>
      <c r="JB170" s="201"/>
      <c r="JC170" s="201"/>
      <c r="JD170" s="201"/>
      <c r="JE170" s="201"/>
      <c r="JF170" s="201"/>
      <c r="JG170" s="201"/>
      <c r="JH170" s="201"/>
      <c r="JI170" s="201"/>
      <c r="JJ170" s="201"/>
      <c r="JK170" s="201"/>
      <c r="JL170" s="201"/>
      <c r="JM170" s="201"/>
      <c r="JN170" s="201"/>
      <c r="JO170" s="201"/>
      <c r="JP170" s="201"/>
      <c r="JQ170" s="201"/>
      <c r="JR170" s="201"/>
      <c r="JS170" s="201"/>
      <c r="JT170" s="201"/>
      <c r="JU170" s="201"/>
      <c r="JV170" s="201"/>
      <c r="JW170" s="201"/>
      <c r="JX170" s="201"/>
      <c r="JY170" s="201"/>
      <c r="JZ170" s="201"/>
      <c r="KA170" s="201"/>
      <c r="KB170" s="201"/>
      <c r="KC170" s="201"/>
      <c r="KD170" s="201"/>
      <c r="KE170" s="201"/>
      <c r="KF170" s="201"/>
      <c r="KG170" s="201"/>
      <c r="KH170" s="201"/>
      <c r="KI170" s="201"/>
      <c r="KJ170" s="201"/>
      <c r="KK170" s="201"/>
      <c r="KL170" s="201"/>
      <c r="KM170" s="201"/>
      <c r="KN170" s="201"/>
      <c r="KO170" s="201"/>
      <c r="KP170" s="201"/>
    </row>
    <row r="171" spans="1:302" s="98" customFormat="1" ht="27.75" hidden="1" customHeight="1" thickBot="1">
      <c r="A171" s="201"/>
      <c r="B171" s="459"/>
      <c r="C171" s="542"/>
      <c r="D171" s="543"/>
      <c r="E171" s="544" t="s">
        <v>163</v>
      </c>
      <c r="F171" s="545"/>
      <c r="G171" s="459"/>
      <c r="H171" s="459"/>
      <c r="I171" s="459"/>
      <c r="J171" s="459"/>
      <c r="K171" s="459"/>
      <c r="L171" s="546"/>
      <c r="M171" s="547"/>
      <c r="N171" s="547"/>
      <c r="O171" s="548" t="str">
        <f t="shared" si="86"/>
        <v/>
      </c>
      <c r="P171" s="548" t="str">
        <f t="shared" si="101"/>
        <v/>
      </c>
      <c r="Q171" s="548" t="str">
        <f t="shared" si="87"/>
        <v/>
      </c>
      <c r="R171" s="548" t="str">
        <f t="shared" si="88"/>
        <v/>
      </c>
      <c r="S171" s="548" t="str">
        <f t="shared" si="102"/>
        <v/>
      </c>
      <c r="T171" s="548" t="str">
        <f t="shared" si="103"/>
        <v/>
      </c>
      <c r="U171" s="548" t="str">
        <f t="shared" si="89"/>
        <v/>
      </c>
      <c r="V171" s="548" t="str">
        <f t="shared" si="90"/>
        <v/>
      </c>
      <c r="W171" s="548" t="str">
        <f t="shared" si="104"/>
        <v/>
      </c>
      <c r="X171" s="548" t="str">
        <f t="shared" si="105"/>
        <v/>
      </c>
      <c r="Y171" s="548" t="str">
        <f t="shared" si="91"/>
        <v/>
      </c>
      <c r="Z171" s="548" t="str">
        <f t="shared" si="92"/>
        <v/>
      </c>
      <c r="AA171" s="548" t="str">
        <f t="shared" si="106"/>
        <v/>
      </c>
      <c r="AB171" s="548" t="str">
        <f t="shared" si="107"/>
        <v/>
      </c>
      <c r="AC171" s="548" t="str">
        <f t="shared" si="93"/>
        <v/>
      </c>
      <c r="AD171" s="548" t="str">
        <f t="shared" si="94"/>
        <v/>
      </c>
      <c r="AE171" s="549"/>
      <c r="AF171" s="454"/>
      <c r="AG171" s="550" t="s">
        <v>542</v>
      </c>
      <c r="AH171" s="551" t="str">
        <f t="shared" si="75"/>
        <v/>
      </c>
      <c r="AI171" s="551" t="str">
        <f t="shared" si="76"/>
        <v/>
      </c>
      <c r="AJ171" s="551" t="str">
        <f t="shared" si="77"/>
        <v/>
      </c>
      <c r="AK171" s="554" t="str">
        <f t="shared" si="78"/>
        <v/>
      </c>
      <c r="AL171" s="460"/>
      <c r="AM171" s="441" t="str">
        <f t="shared" si="109"/>
        <v/>
      </c>
      <c r="AN171" s="441" t="str">
        <f t="shared" si="110"/>
        <v/>
      </c>
      <c r="AO171" s="552"/>
      <c r="AP171" s="552"/>
      <c r="AQ171" s="201"/>
      <c r="AR171" s="428"/>
      <c r="AS171" s="805">
        <f t="shared" si="95"/>
        <v>0</v>
      </c>
      <c r="AT171" s="452">
        <f t="shared" si="96"/>
        <v>0</v>
      </c>
      <c r="AU171" s="754" t="s">
        <v>341</v>
      </c>
      <c r="AV171" s="453">
        <f t="shared" si="97"/>
        <v>0</v>
      </c>
      <c r="AW171" s="454"/>
      <c r="AX171" s="455">
        <f t="shared" si="98"/>
        <v>0</v>
      </c>
      <c r="AY171" s="456">
        <f t="shared" si="99"/>
        <v>0</v>
      </c>
      <c r="AZ171" s="457">
        <f t="shared" si="100"/>
        <v>0</v>
      </c>
      <c r="BA171" s="458"/>
      <c r="BB171" s="455">
        <f t="shared" si="108"/>
        <v>0</v>
      </c>
      <c r="BC171" s="459"/>
      <c r="BD171" s="460"/>
      <c r="BE171" s="460"/>
      <c r="BF171" s="460"/>
      <c r="BG171" s="460"/>
      <c r="BH171" s="460"/>
      <c r="BI171" s="428"/>
      <c r="BJ171" s="201"/>
      <c r="BK171" s="201"/>
      <c r="BL171" s="201"/>
      <c r="BM171" s="201"/>
      <c r="BN171" s="201"/>
      <c r="BO171" s="201"/>
      <c r="BP171" s="201"/>
      <c r="BQ171" s="201"/>
      <c r="BR171" s="201"/>
      <c r="BS171" s="201"/>
      <c r="BT171" s="201"/>
      <c r="BU171" s="201"/>
      <c r="BV171" s="201"/>
      <c r="BW171" s="201"/>
      <c r="BX171" s="201"/>
      <c r="BY171" s="234"/>
      <c r="BZ171" s="234"/>
      <c r="CA171" s="201"/>
      <c r="CB171" s="201"/>
      <c r="CC171" s="201"/>
      <c r="CD171" s="234"/>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c r="EX171" s="201"/>
      <c r="EY171" s="201"/>
      <c r="EZ171" s="201"/>
      <c r="FA171" s="201"/>
      <c r="FB171" s="201"/>
      <c r="FC171" s="201"/>
      <c r="FD171" s="201"/>
      <c r="FE171" s="201"/>
      <c r="FF171" s="201"/>
      <c r="FG171" s="201"/>
      <c r="FH171" s="201"/>
      <c r="FI171" s="201"/>
      <c r="FJ171" s="201"/>
      <c r="FK171" s="201"/>
      <c r="FL171" s="201"/>
      <c r="FM171" s="201"/>
      <c r="FN171" s="201"/>
      <c r="FO171" s="201"/>
      <c r="FP171" s="201"/>
      <c r="FQ171" s="201"/>
      <c r="FR171" s="201"/>
      <c r="FS171" s="201"/>
      <c r="FT171" s="201"/>
      <c r="FU171" s="201"/>
      <c r="FV171" s="201"/>
      <c r="FW171" s="201"/>
      <c r="FX171" s="201"/>
      <c r="FY171" s="201"/>
      <c r="FZ171" s="201"/>
      <c r="GA171" s="201"/>
      <c r="GB171" s="201"/>
      <c r="GC171" s="201"/>
      <c r="GD171" s="201"/>
      <c r="GE171" s="201"/>
      <c r="GF171" s="201"/>
      <c r="GG171" s="201"/>
      <c r="GH171" s="201"/>
      <c r="GI171" s="201"/>
      <c r="GJ171" s="201"/>
      <c r="GK171" s="201"/>
      <c r="GL171" s="201"/>
      <c r="GM171" s="201"/>
      <c r="GN171" s="201"/>
      <c r="GO171" s="201"/>
      <c r="GP171" s="201"/>
      <c r="GQ171" s="201"/>
      <c r="GR171" s="201"/>
      <c r="GS171" s="201"/>
      <c r="GT171" s="201"/>
      <c r="GU171" s="201"/>
      <c r="GV171" s="201"/>
      <c r="GW171" s="201"/>
      <c r="GX171" s="201"/>
      <c r="GY171" s="201"/>
      <c r="GZ171" s="201"/>
      <c r="HA171" s="201"/>
      <c r="HB171" s="201"/>
      <c r="HC171" s="201"/>
      <c r="HD171" s="201"/>
      <c r="HE171" s="201"/>
      <c r="HF171" s="201"/>
      <c r="HG171" s="201"/>
      <c r="HH171" s="201"/>
      <c r="HI171" s="201"/>
      <c r="HJ171" s="201"/>
      <c r="HK171" s="201"/>
      <c r="HL171" s="201"/>
      <c r="HM171" s="201"/>
      <c r="HN171" s="201"/>
      <c r="HO171" s="201"/>
      <c r="HP171" s="201"/>
      <c r="HQ171" s="201"/>
      <c r="HR171" s="201"/>
      <c r="HS171" s="201"/>
      <c r="HT171" s="201"/>
      <c r="HU171" s="201"/>
      <c r="HV171" s="201"/>
      <c r="HW171" s="201"/>
      <c r="HX171" s="201"/>
      <c r="HY171" s="201"/>
      <c r="HZ171" s="201"/>
      <c r="IA171" s="201"/>
      <c r="IB171" s="201"/>
      <c r="IC171" s="201"/>
      <c r="ID171" s="201"/>
      <c r="IE171" s="201"/>
      <c r="IF171" s="201"/>
      <c r="IG171" s="201"/>
      <c r="IH171" s="201"/>
      <c r="II171" s="201"/>
      <c r="IJ171" s="201"/>
      <c r="IK171" s="201"/>
      <c r="IL171" s="201"/>
      <c r="IM171" s="201"/>
      <c r="IN171" s="201"/>
      <c r="IO171" s="201"/>
      <c r="IP171" s="201"/>
      <c r="IQ171" s="201"/>
      <c r="IR171" s="201"/>
      <c r="IS171" s="201"/>
      <c r="IT171" s="201"/>
      <c r="IU171" s="201"/>
      <c r="IV171" s="201"/>
      <c r="IW171" s="201"/>
      <c r="IX171" s="201"/>
      <c r="IY171" s="201"/>
      <c r="IZ171" s="201"/>
      <c r="JA171" s="201"/>
      <c r="JB171" s="201"/>
      <c r="JC171" s="201"/>
      <c r="JD171" s="201"/>
      <c r="JE171" s="201"/>
      <c r="JF171" s="201"/>
      <c r="JG171" s="201"/>
      <c r="JH171" s="201"/>
      <c r="JI171" s="201"/>
      <c r="JJ171" s="201"/>
      <c r="JK171" s="201"/>
      <c r="JL171" s="201"/>
      <c r="JM171" s="201"/>
      <c r="JN171" s="201"/>
      <c r="JO171" s="201"/>
      <c r="JP171" s="201"/>
      <c r="JQ171" s="201"/>
      <c r="JR171" s="201"/>
      <c r="JS171" s="201"/>
      <c r="JT171" s="201"/>
      <c r="JU171" s="201"/>
      <c r="JV171" s="201"/>
      <c r="JW171" s="201"/>
      <c r="JX171" s="201"/>
      <c r="JY171" s="201"/>
      <c r="JZ171" s="201"/>
      <c r="KA171" s="201"/>
      <c r="KB171" s="201"/>
      <c r="KC171" s="201"/>
      <c r="KD171" s="201"/>
      <c r="KE171" s="201"/>
      <c r="KF171" s="201"/>
      <c r="KG171" s="201"/>
      <c r="KH171" s="201"/>
      <c r="KI171" s="201"/>
      <c r="KJ171" s="201"/>
      <c r="KK171" s="201"/>
      <c r="KL171" s="201"/>
      <c r="KM171" s="201"/>
      <c r="KN171" s="201"/>
      <c r="KO171" s="201"/>
      <c r="KP171" s="201"/>
    </row>
    <row r="172" spans="1:302" s="98" customFormat="1" ht="27.75" hidden="1" customHeight="1" thickBot="1">
      <c r="A172" s="201"/>
      <c r="B172" s="459"/>
      <c r="C172" s="542"/>
      <c r="D172" s="543"/>
      <c r="E172" s="544" t="s">
        <v>163</v>
      </c>
      <c r="F172" s="545"/>
      <c r="G172" s="459"/>
      <c r="H172" s="459"/>
      <c r="I172" s="459"/>
      <c r="J172" s="459"/>
      <c r="K172" s="459"/>
      <c r="L172" s="546"/>
      <c r="M172" s="547"/>
      <c r="N172" s="547"/>
      <c r="O172" s="548" t="str">
        <f t="shared" si="86"/>
        <v/>
      </c>
      <c r="P172" s="548" t="str">
        <f t="shared" si="101"/>
        <v/>
      </c>
      <c r="Q172" s="548" t="str">
        <f t="shared" si="87"/>
        <v/>
      </c>
      <c r="R172" s="548" t="str">
        <f t="shared" si="88"/>
        <v/>
      </c>
      <c r="S172" s="548" t="str">
        <f t="shared" si="102"/>
        <v/>
      </c>
      <c r="T172" s="548" t="str">
        <f t="shared" si="103"/>
        <v/>
      </c>
      <c r="U172" s="548" t="str">
        <f t="shared" si="89"/>
        <v/>
      </c>
      <c r="V172" s="548" t="str">
        <f t="shared" si="90"/>
        <v/>
      </c>
      <c r="W172" s="548" t="str">
        <f t="shared" si="104"/>
        <v/>
      </c>
      <c r="X172" s="548" t="str">
        <f t="shared" si="105"/>
        <v/>
      </c>
      <c r="Y172" s="548" t="str">
        <f t="shared" si="91"/>
        <v/>
      </c>
      <c r="Z172" s="548" t="str">
        <f t="shared" si="92"/>
        <v/>
      </c>
      <c r="AA172" s="548" t="str">
        <f t="shared" si="106"/>
        <v/>
      </c>
      <c r="AB172" s="548" t="str">
        <f t="shared" si="107"/>
        <v/>
      </c>
      <c r="AC172" s="548" t="str">
        <f t="shared" si="93"/>
        <v/>
      </c>
      <c r="AD172" s="548" t="str">
        <f t="shared" si="94"/>
        <v/>
      </c>
      <c r="AE172" s="549"/>
      <c r="AF172" s="454"/>
      <c r="AG172" s="550" t="s">
        <v>542</v>
      </c>
      <c r="AH172" s="551" t="str">
        <f t="shared" si="75"/>
        <v/>
      </c>
      <c r="AI172" s="551" t="str">
        <f t="shared" si="76"/>
        <v/>
      </c>
      <c r="AJ172" s="551" t="str">
        <f t="shared" si="77"/>
        <v/>
      </c>
      <c r="AK172" s="554" t="str">
        <f t="shared" si="78"/>
        <v/>
      </c>
      <c r="AL172" s="460"/>
      <c r="AM172" s="441" t="str">
        <f t="shared" si="109"/>
        <v/>
      </c>
      <c r="AN172" s="441" t="str">
        <f t="shared" si="110"/>
        <v/>
      </c>
      <c r="AO172" s="552"/>
      <c r="AP172" s="552"/>
      <c r="AQ172" s="201"/>
      <c r="AR172" s="428"/>
      <c r="AS172" s="805">
        <f t="shared" si="95"/>
        <v>0</v>
      </c>
      <c r="AT172" s="452">
        <f t="shared" si="96"/>
        <v>0</v>
      </c>
      <c r="AU172" s="754" t="s">
        <v>341</v>
      </c>
      <c r="AV172" s="453">
        <f t="shared" si="97"/>
        <v>0</v>
      </c>
      <c r="AW172" s="454"/>
      <c r="AX172" s="455">
        <f t="shared" si="98"/>
        <v>0</v>
      </c>
      <c r="AY172" s="456">
        <f t="shared" si="99"/>
        <v>0</v>
      </c>
      <c r="AZ172" s="457">
        <f t="shared" si="100"/>
        <v>0</v>
      </c>
      <c r="BA172" s="458"/>
      <c r="BB172" s="455">
        <f t="shared" si="108"/>
        <v>0</v>
      </c>
      <c r="BC172" s="459"/>
      <c r="BD172" s="460"/>
      <c r="BE172" s="460"/>
      <c r="BF172" s="460"/>
      <c r="BG172" s="460"/>
      <c r="BH172" s="460"/>
      <c r="BI172" s="428"/>
      <c r="BJ172" s="201"/>
      <c r="BK172" s="201"/>
      <c r="BL172" s="201"/>
      <c r="BM172" s="201"/>
      <c r="BN172" s="201"/>
      <c r="BO172" s="201"/>
      <c r="BP172" s="201"/>
      <c r="BQ172" s="201"/>
      <c r="BR172" s="201"/>
      <c r="BS172" s="201"/>
      <c r="BT172" s="201"/>
      <c r="BU172" s="201"/>
      <c r="BV172" s="201"/>
      <c r="BW172" s="201"/>
      <c r="BX172" s="201"/>
      <c r="BY172" s="234"/>
      <c r="BZ172" s="234"/>
      <c r="CA172" s="201"/>
      <c r="CB172" s="201"/>
      <c r="CC172" s="201"/>
      <c r="CD172" s="234"/>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c r="DU172" s="201"/>
      <c r="DV172" s="201"/>
      <c r="DW172" s="201"/>
      <c r="DX172" s="201"/>
      <c r="DY172" s="201"/>
      <c r="DZ172" s="201"/>
      <c r="EA172" s="201"/>
      <c r="EB172" s="201"/>
      <c r="EC172" s="201"/>
      <c r="ED172" s="201"/>
      <c r="EE172" s="201"/>
      <c r="EF172" s="201"/>
      <c r="EG172" s="201"/>
      <c r="EH172" s="201"/>
      <c r="EI172" s="201"/>
      <c r="EJ172" s="201"/>
      <c r="EK172" s="201"/>
      <c r="EL172" s="201"/>
      <c r="EM172" s="201"/>
      <c r="EN172" s="201"/>
      <c r="EO172" s="201"/>
      <c r="EP172" s="201"/>
      <c r="EQ172" s="201"/>
      <c r="ER172" s="201"/>
      <c r="ES172" s="201"/>
      <c r="ET172" s="201"/>
      <c r="EU172" s="201"/>
      <c r="EV172" s="201"/>
      <c r="EW172" s="201"/>
      <c r="EX172" s="201"/>
      <c r="EY172" s="201"/>
      <c r="EZ172" s="201"/>
      <c r="FA172" s="201"/>
      <c r="FB172" s="201"/>
      <c r="FC172" s="201"/>
      <c r="FD172" s="201"/>
      <c r="FE172" s="201"/>
      <c r="FF172" s="201"/>
      <c r="FG172" s="201"/>
      <c r="FH172" s="201"/>
      <c r="FI172" s="201"/>
      <c r="FJ172" s="201"/>
      <c r="FK172" s="201"/>
      <c r="FL172" s="201"/>
      <c r="FM172" s="201"/>
      <c r="FN172" s="201"/>
      <c r="FO172" s="201"/>
      <c r="FP172" s="201"/>
      <c r="FQ172" s="201"/>
      <c r="FR172" s="201"/>
      <c r="FS172" s="201"/>
      <c r="FT172" s="201"/>
      <c r="FU172" s="201"/>
      <c r="FV172" s="201"/>
      <c r="FW172" s="201"/>
      <c r="FX172" s="201"/>
      <c r="FY172" s="201"/>
      <c r="FZ172" s="201"/>
      <c r="GA172" s="201"/>
      <c r="GB172" s="201"/>
      <c r="GC172" s="201"/>
      <c r="GD172" s="201"/>
      <c r="GE172" s="201"/>
      <c r="GF172" s="201"/>
      <c r="GG172" s="201"/>
      <c r="GH172" s="201"/>
      <c r="GI172" s="201"/>
      <c r="GJ172" s="201"/>
      <c r="GK172" s="201"/>
      <c r="GL172" s="201"/>
      <c r="GM172" s="201"/>
      <c r="GN172" s="201"/>
      <c r="GO172" s="201"/>
      <c r="GP172" s="201"/>
      <c r="GQ172" s="201"/>
      <c r="GR172" s="201"/>
      <c r="GS172" s="201"/>
      <c r="GT172" s="201"/>
      <c r="GU172" s="201"/>
      <c r="GV172" s="201"/>
      <c r="GW172" s="201"/>
      <c r="GX172" s="201"/>
      <c r="GY172" s="201"/>
      <c r="GZ172" s="201"/>
      <c r="HA172" s="201"/>
      <c r="HB172" s="201"/>
      <c r="HC172" s="201"/>
      <c r="HD172" s="201"/>
      <c r="HE172" s="201"/>
      <c r="HF172" s="201"/>
      <c r="HG172" s="201"/>
      <c r="HH172" s="201"/>
      <c r="HI172" s="201"/>
      <c r="HJ172" s="201"/>
      <c r="HK172" s="201"/>
      <c r="HL172" s="201"/>
      <c r="HM172" s="201"/>
      <c r="HN172" s="201"/>
      <c r="HO172" s="201"/>
      <c r="HP172" s="201"/>
      <c r="HQ172" s="201"/>
      <c r="HR172" s="201"/>
      <c r="HS172" s="201"/>
      <c r="HT172" s="201"/>
      <c r="HU172" s="201"/>
      <c r="HV172" s="201"/>
      <c r="HW172" s="201"/>
      <c r="HX172" s="201"/>
      <c r="HY172" s="201"/>
      <c r="HZ172" s="201"/>
      <c r="IA172" s="201"/>
      <c r="IB172" s="201"/>
      <c r="IC172" s="201"/>
      <c r="ID172" s="201"/>
      <c r="IE172" s="201"/>
      <c r="IF172" s="201"/>
      <c r="IG172" s="201"/>
      <c r="IH172" s="201"/>
      <c r="II172" s="201"/>
      <c r="IJ172" s="201"/>
      <c r="IK172" s="201"/>
      <c r="IL172" s="201"/>
      <c r="IM172" s="201"/>
      <c r="IN172" s="201"/>
      <c r="IO172" s="201"/>
      <c r="IP172" s="201"/>
      <c r="IQ172" s="201"/>
      <c r="IR172" s="201"/>
      <c r="IS172" s="201"/>
      <c r="IT172" s="201"/>
      <c r="IU172" s="201"/>
      <c r="IV172" s="201"/>
      <c r="IW172" s="201"/>
      <c r="IX172" s="201"/>
      <c r="IY172" s="201"/>
      <c r="IZ172" s="201"/>
      <c r="JA172" s="201"/>
      <c r="JB172" s="201"/>
      <c r="JC172" s="201"/>
      <c r="JD172" s="201"/>
      <c r="JE172" s="201"/>
      <c r="JF172" s="201"/>
      <c r="JG172" s="201"/>
      <c r="JH172" s="201"/>
      <c r="JI172" s="201"/>
      <c r="JJ172" s="201"/>
      <c r="JK172" s="201"/>
      <c r="JL172" s="201"/>
      <c r="JM172" s="201"/>
      <c r="JN172" s="201"/>
      <c r="JO172" s="201"/>
      <c r="JP172" s="201"/>
      <c r="JQ172" s="201"/>
      <c r="JR172" s="201"/>
      <c r="JS172" s="201"/>
      <c r="JT172" s="201"/>
      <c r="JU172" s="201"/>
      <c r="JV172" s="201"/>
      <c r="JW172" s="201"/>
      <c r="JX172" s="201"/>
      <c r="JY172" s="201"/>
      <c r="JZ172" s="201"/>
      <c r="KA172" s="201"/>
      <c r="KB172" s="201"/>
      <c r="KC172" s="201"/>
      <c r="KD172" s="201"/>
      <c r="KE172" s="201"/>
      <c r="KF172" s="201"/>
      <c r="KG172" s="201"/>
      <c r="KH172" s="201"/>
      <c r="KI172" s="201"/>
      <c r="KJ172" s="201"/>
      <c r="KK172" s="201"/>
      <c r="KL172" s="201"/>
      <c r="KM172" s="201"/>
      <c r="KN172" s="201"/>
      <c r="KO172" s="201"/>
      <c r="KP172" s="201"/>
    </row>
    <row r="173" spans="1:302" s="98" customFormat="1" ht="27.75" hidden="1" customHeight="1" thickBot="1">
      <c r="A173" s="201"/>
      <c r="B173" s="459"/>
      <c r="C173" s="542"/>
      <c r="D173" s="543"/>
      <c r="E173" s="544" t="s">
        <v>163</v>
      </c>
      <c r="F173" s="545"/>
      <c r="G173" s="459"/>
      <c r="H173" s="459"/>
      <c r="I173" s="459"/>
      <c r="J173" s="459"/>
      <c r="K173" s="459"/>
      <c r="L173" s="546"/>
      <c r="M173" s="547"/>
      <c r="N173" s="547"/>
      <c r="O173" s="548" t="str">
        <f t="shared" si="86"/>
        <v/>
      </c>
      <c r="P173" s="548" t="str">
        <f t="shared" si="101"/>
        <v/>
      </c>
      <c r="Q173" s="548" t="str">
        <f t="shared" si="87"/>
        <v/>
      </c>
      <c r="R173" s="548" t="str">
        <f t="shared" si="88"/>
        <v/>
      </c>
      <c r="S173" s="548" t="str">
        <f t="shared" si="102"/>
        <v/>
      </c>
      <c r="T173" s="548" t="str">
        <f t="shared" si="103"/>
        <v/>
      </c>
      <c r="U173" s="548" t="str">
        <f t="shared" si="89"/>
        <v/>
      </c>
      <c r="V173" s="548" t="str">
        <f t="shared" si="90"/>
        <v/>
      </c>
      <c r="W173" s="548" t="str">
        <f t="shared" si="104"/>
        <v/>
      </c>
      <c r="X173" s="548" t="str">
        <f t="shared" si="105"/>
        <v/>
      </c>
      <c r="Y173" s="548" t="str">
        <f t="shared" si="91"/>
        <v/>
      </c>
      <c r="Z173" s="548" t="str">
        <f t="shared" si="92"/>
        <v/>
      </c>
      <c r="AA173" s="548" t="str">
        <f t="shared" si="106"/>
        <v/>
      </c>
      <c r="AB173" s="548" t="str">
        <f t="shared" si="107"/>
        <v/>
      </c>
      <c r="AC173" s="548" t="str">
        <f t="shared" si="93"/>
        <v/>
      </c>
      <c r="AD173" s="548" t="str">
        <f t="shared" si="94"/>
        <v/>
      </c>
      <c r="AE173" s="549"/>
      <c r="AF173" s="454"/>
      <c r="AG173" s="550" t="s">
        <v>542</v>
      </c>
      <c r="AH173" s="551" t="str">
        <f t="shared" ref="AH173:AH223" si="111">IF(AND(IF($AF173="日",$AG173="")),IF($D173="","",TIME(HOUR($F173-$D173),ROUNDUP(MINUTE($F173-$D173)/30,0)*30,0)*24),"")</f>
        <v/>
      </c>
      <c r="AI173" s="551" t="str">
        <f t="shared" ref="AI173:AI223" si="112">IF(AND(IF($AF173="日",$AG173="●")),IF($D173="","",TIME(HOUR($F173-$D173),ROUNDUP(MINUTE($F173-$D173)/30,0)*30,0)*24),"")</f>
        <v/>
      </c>
      <c r="AJ173" s="551" t="str">
        <f t="shared" ref="AJ173:AJ223" si="113">IF(AND(IF($AF173="外",$AG173="")),IF($D173="","",TIME(HOUR($F173-$D173),ROUNDUP(MINUTE($F173-$D173)/30,0)*30,0)*24),"")</f>
        <v/>
      </c>
      <c r="AK173" s="554" t="str">
        <f t="shared" ref="AK173:AK223" si="114">IF(AND(IF($AF173="外",$AG173="●")),IF($D173="","",TIME(HOUR($F173-$D173),ROUNDUP(MINUTE($F173-$D173)/30,0)*30,0)*24),"")</f>
        <v/>
      </c>
      <c r="AL173" s="460"/>
      <c r="AM173" s="441" t="str">
        <f t="shared" si="109"/>
        <v/>
      </c>
      <c r="AN173" s="441" t="str">
        <f t="shared" si="110"/>
        <v/>
      </c>
      <c r="AO173" s="552"/>
      <c r="AP173" s="552"/>
      <c r="AQ173" s="201"/>
      <c r="AR173" s="428"/>
      <c r="AS173" s="805">
        <f t="shared" si="95"/>
        <v>0</v>
      </c>
      <c r="AT173" s="452">
        <f t="shared" si="96"/>
        <v>0</v>
      </c>
      <c r="AU173" s="754" t="s">
        <v>341</v>
      </c>
      <c r="AV173" s="453">
        <f t="shared" si="97"/>
        <v>0</v>
      </c>
      <c r="AW173" s="454"/>
      <c r="AX173" s="455">
        <f t="shared" si="98"/>
        <v>0</v>
      </c>
      <c r="AY173" s="456">
        <f t="shared" si="99"/>
        <v>0</v>
      </c>
      <c r="AZ173" s="457">
        <f t="shared" si="100"/>
        <v>0</v>
      </c>
      <c r="BA173" s="458"/>
      <c r="BB173" s="455">
        <f t="shared" si="108"/>
        <v>0</v>
      </c>
      <c r="BC173" s="459"/>
      <c r="BD173" s="460"/>
      <c r="BE173" s="460"/>
      <c r="BF173" s="460"/>
      <c r="BG173" s="460"/>
      <c r="BH173" s="460"/>
      <c r="BI173" s="428"/>
      <c r="BJ173" s="201"/>
      <c r="BK173" s="201"/>
      <c r="BL173" s="201"/>
      <c r="BM173" s="201"/>
      <c r="BN173" s="201"/>
      <c r="BO173" s="201"/>
      <c r="BP173" s="201"/>
      <c r="BQ173" s="201"/>
      <c r="BR173" s="201"/>
      <c r="BS173" s="201"/>
      <c r="BT173" s="201"/>
      <c r="BU173" s="201"/>
      <c r="BV173" s="201"/>
      <c r="BW173" s="201"/>
      <c r="BX173" s="201"/>
      <c r="BY173" s="234"/>
      <c r="BZ173" s="234"/>
      <c r="CA173" s="201"/>
      <c r="CB173" s="201"/>
      <c r="CC173" s="201"/>
      <c r="CD173" s="234"/>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c r="DU173" s="201"/>
      <c r="DV173" s="201"/>
      <c r="DW173" s="201"/>
      <c r="DX173" s="201"/>
      <c r="DY173" s="201"/>
      <c r="DZ173" s="201"/>
      <c r="EA173" s="201"/>
      <c r="EB173" s="201"/>
      <c r="EC173" s="201"/>
      <c r="ED173" s="201"/>
      <c r="EE173" s="201"/>
      <c r="EF173" s="201"/>
      <c r="EG173" s="201"/>
      <c r="EH173" s="201"/>
      <c r="EI173" s="201"/>
      <c r="EJ173" s="201"/>
      <c r="EK173" s="201"/>
      <c r="EL173" s="201"/>
      <c r="EM173" s="201"/>
      <c r="EN173" s="201"/>
      <c r="EO173" s="201"/>
      <c r="EP173" s="201"/>
      <c r="EQ173" s="201"/>
      <c r="ER173" s="201"/>
      <c r="ES173" s="201"/>
      <c r="ET173" s="201"/>
      <c r="EU173" s="201"/>
      <c r="EV173" s="201"/>
      <c r="EW173" s="201"/>
      <c r="EX173" s="201"/>
      <c r="EY173" s="201"/>
      <c r="EZ173" s="201"/>
      <c r="FA173" s="201"/>
      <c r="FB173" s="201"/>
      <c r="FC173" s="201"/>
      <c r="FD173" s="201"/>
      <c r="FE173" s="201"/>
      <c r="FF173" s="201"/>
      <c r="FG173" s="201"/>
      <c r="FH173" s="201"/>
      <c r="FI173" s="201"/>
      <c r="FJ173" s="201"/>
      <c r="FK173" s="201"/>
      <c r="FL173" s="201"/>
      <c r="FM173" s="201"/>
      <c r="FN173" s="201"/>
      <c r="FO173" s="201"/>
      <c r="FP173" s="201"/>
      <c r="FQ173" s="201"/>
      <c r="FR173" s="201"/>
      <c r="FS173" s="201"/>
      <c r="FT173" s="201"/>
      <c r="FU173" s="201"/>
      <c r="FV173" s="201"/>
      <c r="FW173" s="201"/>
      <c r="FX173" s="201"/>
      <c r="FY173" s="201"/>
      <c r="FZ173" s="201"/>
      <c r="GA173" s="201"/>
      <c r="GB173" s="201"/>
      <c r="GC173" s="201"/>
      <c r="GD173" s="201"/>
      <c r="GE173" s="201"/>
      <c r="GF173" s="201"/>
      <c r="GG173" s="201"/>
      <c r="GH173" s="201"/>
      <c r="GI173" s="201"/>
      <c r="GJ173" s="201"/>
      <c r="GK173" s="201"/>
      <c r="GL173" s="201"/>
      <c r="GM173" s="201"/>
      <c r="GN173" s="201"/>
      <c r="GO173" s="201"/>
      <c r="GP173" s="201"/>
      <c r="GQ173" s="201"/>
      <c r="GR173" s="201"/>
      <c r="GS173" s="201"/>
      <c r="GT173" s="201"/>
      <c r="GU173" s="201"/>
      <c r="GV173" s="201"/>
      <c r="GW173" s="201"/>
      <c r="GX173" s="201"/>
      <c r="GY173" s="201"/>
      <c r="GZ173" s="201"/>
      <c r="HA173" s="201"/>
      <c r="HB173" s="201"/>
      <c r="HC173" s="201"/>
      <c r="HD173" s="201"/>
      <c r="HE173" s="201"/>
      <c r="HF173" s="201"/>
      <c r="HG173" s="201"/>
      <c r="HH173" s="201"/>
      <c r="HI173" s="201"/>
      <c r="HJ173" s="201"/>
      <c r="HK173" s="201"/>
      <c r="HL173" s="201"/>
      <c r="HM173" s="201"/>
      <c r="HN173" s="201"/>
      <c r="HO173" s="201"/>
      <c r="HP173" s="201"/>
      <c r="HQ173" s="201"/>
      <c r="HR173" s="201"/>
      <c r="HS173" s="201"/>
      <c r="HT173" s="201"/>
      <c r="HU173" s="201"/>
      <c r="HV173" s="201"/>
      <c r="HW173" s="201"/>
      <c r="HX173" s="201"/>
      <c r="HY173" s="201"/>
      <c r="HZ173" s="201"/>
      <c r="IA173" s="201"/>
      <c r="IB173" s="201"/>
      <c r="IC173" s="201"/>
      <c r="ID173" s="201"/>
      <c r="IE173" s="201"/>
      <c r="IF173" s="201"/>
      <c r="IG173" s="201"/>
      <c r="IH173" s="201"/>
      <c r="II173" s="201"/>
      <c r="IJ173" s="201"/>
      <c r="IK173" s="201"/>
      <c r="IL173" s="201"/>
      <c r="IM173" s="201"/>
      <c r="IN173" s="201"/>
      <c r="IO173" s="201"/>
      <c r="IP173" s="201"/>
      <c r="IQ173" s="201"/>
      <c r="IR173" s="201"/>
      <c r="IS173" s="201"/>
      <c r="IT173" s="201"/>
      <c r="IU173" s="201"/>
      <c r="IV173" s="201"/>
      <c r="IW173" s="201"/>
      <c r="IX173" s="201"/>
      <c r="IY173" s="201"/>
      <c r="IZ173" s="201"/>
      <c r="JA173" s="201"/>
      <c r="JB173" s="201"/>
      <c r="JC173" s="201"/>
      <c r="JD173" s="201"/>
      <c r="JE173" s="201"/>
      <c r="JF173" s="201"/>
      <c r="JG173" s="201"/>
      <c r="JH173" s="201"/>
      <c r="JI173" s="201"/>
      <c r="JJ173" s="201"/>
      <c r="JK173" s="201"/>
      <c r="JL173" s="201"/>
      <c r="JM173" s="201"/>
      <c r="JN173" s="201"/>
      <c r="JO173" s="201"/>
      <c r="JP173" s="201"/>
      <c r="JQ173" s="201"/>
      <c r="JR173" s="201"/>
      <c r="JS173" s="201"/>
      <c r="JT173" s="201"/>
      <c r="JU173" s="201"/>
      <c r="JV173" s="201"/>
      <c r="JW173" s="201"/>
      <c r="JX173" s="201"/>
      <c r="JY173" s="201"/>
      <c r="JZ173" s="201"/>
      <c r="KA173" s="201"/>
      <c r="KB173" s="201"/>
      <c r="KC173" s="201"/>
      <c r="KD173" s="201"/>
      <c r="KE173" s="201"/>
      <c r="KF173" s="201"/>
      <c r="KG173" s="201"/>
      <c r="KH173" s="201"/>
      <c r="KI173" s="201"/>
      <c r="KJ173" s="201"/>
      <c r="KK173" s="201"/>
      <c r="KL173" s="201"/>
      <c r="KM173" s="201"/>
      <c r="KN173" s="201"/>
      <c r="KO173" s="201"/>
      <c r="KP173" s="201"/>
    </row>
    <row r="174" spans="1:302" s="98" customFormat="1" ht="27.75" hidden="1" customHeight="1" thickBot="1">
      <c r="A174" s="201"/>
      <c r="B174" s="459"/>
      <c r="C174" s="542"/>
      <c r="D174" s="543"/>
      <c r="E174" s="544" t="s">
        <v>163</v>
      </c>
      <c r="F174" s="545"/>
      <c r="G174" s="459"/>
      <c r="H174" s="459"/>
      <c r="I174" s="459"/>
      <c r="J174" s="459"/>
      <c r="K174" s="459"/>
      <c r="L174" s="546"/>
      <c r="M174" s="547"/>
      <c r="N174" s="547"/>
      <c r="O174" s="548" t="str">
        <f t="shared" si="86"/>
        <v/>
      </c>
      <c r="P174" s="548" t="str">
        <f t="shared" ref="P174:P205" si="115">IF($L174="講師(個人)",(IF(AND($J174="日本語",$K174="サブ"),IF($D174="","",TIME(HOUR($F174-$D174),ROUNDUP(MINUTE($F174-$D174)/30,0)*30,0)*24),"")),"")</f>
        <v/>
      </c>
      <c r="Q174" s="548" t="str">
        <f t="shared" si="87"/>
        <v/>
      </c>
      <c r="R174" s="548" t="str">
        <f t="shared" si="88"/>
        <v/>
      </c>
      <c r="S174" s="548" t="str">
        <f t="shared" ref="S174:S205" si="116">IF($L174="講師(法人)",(IF(AND($J174="日本語",$K174=""),IF($D174="","",TIME(HOUR($F174-$D174),ROUNDUP(MINUTE($F174-$D174)/30,0)*30,0)*24),"")),"")</f>
        <v/>
      </c>
      <c r="T174" s="548" t="str">
        <f t="shared" ref="T174:T205" si="117">IF($L174="講師(法人)",(IF(AND($J174="日本語",$K174="サブ"),IF($D174="","",TIME(HOUR($F174-$D174),ROUNDUP(MINUTE($F174-$D174)/30,0)*30,0)*24),"")),"")</f>
        <v/>
      </c>
      <c r="U174" s="548" t="str">
        <f t="shared" si="89"/>
        <v/>
      </c>
      <c r="V174" s="548" t="str">
        <f t="shared" si="90"/>
        <v/>
      </c>
      <c r="W174" s="548" t="str">
        <f t="shared" ref="W174:W205" si="118">IF($L174="検討会等参加(個人)",(IF(AND($J174="日本語",$K174=""),IF($D174="","",TIME(HOUR($F174-$D174),ROUNDUP(MINUTE($F174-$D174)/30,0)*30,0)*24),"")),"")</f>
        <v/>
      </c>
      <c r="X174" s="548" t="str">
        <f t="shared" ref="X174:X205" si="119">IF($L174="検討会等参加(個人)",(IF(AND($J174="日本語",$K174="サブ"),IF($D174="","",TIME(HOUR($F174-$D174),ROUNDUP(MINUTE($F174-$D174)/30,0)*30,0)*24),"")),"")</f>
        <v/>
      </c>
      <c r="Y174" s="548" t="str">
        <f t="shared" si="91"/>
        <v/>
      </c>
      <c r="Z174" s="548" t="str">
        <f t="shared" si="92"/>
        <v/>
      </c>
      <c r="AA174" s="548" t="str">
        <f t="shared" ref="AA174:AA205" si="120">IF($L174="検討会等参加(法人)",(IF(AND($J174="日本語",$K174=""),IF($D174="","",TIME(HOUR($F174-$D174),ROUNDUP(MINUTE($F174-$D174)/30,0)*30,0)*24),"")),"")</f>
        <v/>
      </c>
      <c r="AB174" s="548" t="str">
        <f t="shared" ref="AB174:AB205" si="121">IF($L174="検討会等参加(法人)",(IF(AND($J174="日本語",$K174="サブ"),IF($D174="","",TIME(HOUR($F174-$D174),ROUNDUP(MINUTE($F174-$D174)/30,0)*30,0)*24),"")),"")</f>
        <v/>
      </c>
      <c r="AC174" s="548" t="str">
        <f t="shared" si="93"/>
        <v/>
      </c>
      <c r="AD174" s="548" t="str">
        <f t="shared" si="94"/>
        <v/>
      </c>
      <c r="AE174" s="549"/>
      <c r="AF174" s="454"/>
      <c r="AG174" s="550" t="s">
        <v>542</v>
      </c>
      <c r="AH174" s="551" t="str">
        <f t="shared" si="111"/>
        <v/>
      </c>
      <c r="AI174" s="551" t="str">
        <f t="shared" si="112"/>
        <v/>
      </c>
      <c r="AJ174" s="551" t="str">
        <f t="shared" si="113"/>
        <v/>
      </c>
      <c r="AK174" s="554" t="str">
        <f t="shared" si="114"/>
        <v/>
      </c>
      <c r="AL174" s="460"/>
      <c r="AM174" s="441" t="str">
        <f t="shared" si="109"/>
        <v/>
      </c>
      <c r="AN174" s="441" t="str">
        <f t="shared" si="110"/>
        <v/>
      </c>
      <c r="AO174" s="552"/>
      <c r="AP174" s="552"/>
      <c r="AQ174" s="201"/>
      <c r="AR174" s="428"/>
      <c r="AS174" s="805">
        <f t="shared" si="95"/>
        <v>0</v>
      </c>
      <c r="AT174" s="452">
        <f t="shared" si="96"/>
        <v>0</v>
      </c>
      <c r="AU174" s="754" t="s">
        <v>341</v>
      </c>
      <c r="AV174" s="453">
        <f t="shared" si="97"/>
        <v>0</v>
      </c>
      <c r="AW174" s="454"/>
      <c r="AX174" s="455">
        <f t="shared" si="98"/>
        <v>0</v>
      </c>
      <c r="AY174" s="456">
        <f t="shared" si="99"/>
        <v>0</v>
      </c>
      <c r="AZ174" s="457">
        <f t="shared" si="100"/>
        <v>0</v>
      </c>
      <c r="BA174" s="458"/>
      <c r="BB174" s="455">
        <f t="shared" si="108"/>
        <v>0</v>
      </c>
      <c r="BC174" s="459"/>
      <c r="BD174" s="460"/>
      <c r="BE174" s="460"/>
      <c r="BF174" s="460"/>
      <c r="BG174" s="460"/>
      <c r="BH174" s="460"/>
      <c r="BI174" s="428"/>
      <c r="BJ174" s="201"/>
      <c r="BK174" s="201"/>
      <c r="BL174" s="201"/>
      <c r="BM174" s="201"/>
      <c r="BN174" s="201"/>
      <c r="BO174" s="201"/>
      <c r="BP174" s="201"/>
      <c r="BQ174" s="201"/>
      <c r="BR174" s="201"/>
      <c r="BS174" s="201"/>
      <c r="BT174" s="201"/>
      <c r="BU174" s="201"/>
      <c r="BV174" s="201"/>
      <c r="BW174" s="201"/>
      <c r="BX174" s="201"/>
      <c r="BY174" s="234"/>
      <c r="BZ174" s="234"/>
      <c r="CA174" s="201"/>
      <c r="CB174" s="201"/>
      <c r="CC174" s="201"/>
      <c r="CD174" s="234"/>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c r="EX174" s="201"/>
      <c r="EY174" s="201"/>
      <c r="EZ174" s="201"/>
      <c r="FA174" s="201"/>
      <c r="FB174" s="201"/>
      <c r="FC174" s="201"/>
      <c r="FD174" s="201"/>
      <c r="FE174" s="201"/>
      <c r="FF174" s="201"/>
      <c r="FG174" s="201"/>
      <c r="FH174" s="201"/>
      <c r="FI174" s="201"/>
      <c r="FJ174" s="201"/>
      <c r="FK174" s="201"/>
      <c r="FL174" s="201"/>
      <c r="FM174" s="201"/>
      <c r="FN174" s="201"/>
      <c r="FO174" s="201"/>
      <c r="FP174" s="201"/>
      <c r="FQ174" s="201"/>
      <c r="FR174" s="201"/>
      <c r="FS174" s="201"/>
      <c r="FT174" s="201"/>
      <c r="FU174" s="201"/>
      <c r="FV174" s="201"/>
      <c r="FW174" s="201"/>
      <c r="FX174" s="201"/>
      <c r="FY174" s="201"/>
      <c r="FZ174" s="201"/>
      <c r="GA174" s="201"/>
      <c r="GB174" s="201"/>
      <c r="GC174" s="201"/>
      <c r="GD174" s="201"/>
      <c r="GE174" s="201"/>
      <c r="GF174" s="201"/>
      <c r="GG174" s="201"/>
      <c r="GH174" s="201"/>
      <c r="GI174" s="201"/>
      <c r="GJ174" s="201"/>
      <c r="GK174" s="201"/>
      <c r="GL174" s="201"/>
      <c r="GM174" s="201"/>
      <c r="GN174" s="201"/>
      <c r="GO174" s="201"/>
      <c r="GP174" s="201"/>
      <c r="GQ174" s="201"/>
      <c r="GR174" s="201"/>
      <c r="GS174" s="201"/>
      <c r="GT174" s="201"/>
      <c r="GU174" s="201"/>
      <c r="GV174" s="201"/>
      <c r="GW174" s="201"/>
      <c r="GX174" s="201"/>
      <c r="GY174" s="201"/>
      <c r="GZ174" s="201"/>
      <c r="HA174" s="201"/>
      <c r="HB174" s="201"/>
      <c r="HC174" s="201"/>
      <c r="HD174" s="201"/>
      <c r="HE174" s="201"/>
      <c r="HF174" s="201"/>
      <c r="HG174" s="201"/>
      <c r="HH174" s="201"/>
      <c r="HI174" s="201"/>
      <c r="HJ174" s="201"/>
      <c r="HK174" s="201"/>
      <c r="HL174" s="201"/>
      <c r="HM174" s="201"/>
      <c r="HN174" s="201"/>
      <c r="HO174" s="201"/>
      <c r="HP174" s="201"/>
      <c r="HQ174" s="201"/>
      <c r="HR174" s="201"/>
      <c r="HS174" s="201"/>
      <c r="HT174" s="201"/>
      <c r="HU174" s="201"/>
      <c r="HV174" s="201"/>
      <c r="HW174" s="201"/>
      <c r="HX174" s="201"/>
      <c r="HY174" s="201"/>
      <c r="HZ174" s="201"/>
      <c r="IA174" s="201"/>
      <c r="IB174" s="201"/>
      <c r="IC174" s="201"/>
      <c r="ID174" s="201"/>
      <c r="IE174" s="201"/>
      <c r="IF174" s="201"/>
      <c r="IG174" s="201"/>
      <c r="IH174" s="201"/>
      <c r="II174" s="201"/>
      <c r="IJ174" s="201"/>
      <c r="IK174" s="201"/>
      <c r="IL174" s="201"/>
      <c r="IM174" s="201"/>
      <c r="IN174" s="201"/>
      <c r="IO174" s="201"/>
      <c r="IP174" s="201"/>
      <c r="IQ174" s="201"/>
      <c r="IR174" s="201"/>
      <c r="IS174" s="201"/>
      <c r="IT174" s="201"/>
      <c r="IU174" s="201"/>
      <c r="IV174" s="201"/>
      <c r="IW174" s="201"/>
      <c r="IX174" s="201"/>
      <c r="IY174" s="201"/>
      <c r="IZ174" s="201"/>
      <c r="JA174" s="201"/>
      <c r="JB174" s="201"/>
      <c r="JC174" s="201"/>
      <c r="JD174" s="201"/>
      <c r="JE174" s="201"/>
      <c r="JF174" s="201"/>
      <c r="JG174" s="201"/>
      <c r="JH174" s="201"/>
      <c r="JI174" s="201"/>
      <c r="JJ174" s="201"/>
      <c r="JK174" s="201"/>
      <c r="JL174" s="201"/>
      <c r="JM174" s="201"/>
      <c r="JN174" s="201"/>
      <c r="JO174" s="201"/>
      <c r="JP174" s="201"/>
      <c r="JQ174" s="201"/>
      <c r="JR174" s="201"/>
      <c r="JS174" s="201"/>
      <c r="JT174" s="201"/>
      <c r="JU174" s="201"/>
      <c r="JV174" s="201"/>
      <c r="JW174" s="201"/>
      <c r="JX174" s="201"/>
      <c r="JY174" s="201"/>
      <c r="JZ174" s="201"/>
      <c r="KA174" s="201"/>
      <c r="KB174" s="201"/>
      <c r="KC174" s="201"/>
      <c r="KD174" s="201"/>
      <c r="KE174" s="201"/>
      <c r="KF174" s="201"/>
      <c r="KG174" s="201"/>
      <c r="KH174" s="201"/>
      <c r="KI174" s="201"/>
      <c r="KJ174" s="201"/>
      <c r="KK174" s="201"/>
      <c r="KL174" s="201"/>
      <c r="KM174" s="201"/>
      <c r="KN174" s="201"/>
      <c r="KO174" s="201"/>
      <c r="KP174" s="201"/>
    </row>
    <row r="175" spans="1:302" s="98" customFormat="1" ht="27.75" hidden="1" customHeight="1" thickBot="1">
      <c r="A175" s="201"/>
      <c r="B175" s="459"/>
      <c r="C175" s="542"/>
      <c r="D175" s="543"/>
      <c r="E175" s="544" t="s">
        <v>163</v>
      </c>
      <c r="F175" s="545"/>
      <c r="G175" s="459"/>
      <c r="H175" s="459"/>
      <c r="I175" s="459"/>
      <c r="J175" s="459"/>
      <c r="K175" s="459"/>
      <c r="L175" s="546"/>
      <c r="M175" s="547"/>
      <c r="N175" s="547"/>
      <c r="O175" s="548" t="str">
        <f t="shared" si="86"/>
        <v/>
      </c>
      <c r="P175" s="548" t="str">
        <f t="shared" si="115"/>
        <v/>
      </c>
      <c r="Q175" s="548" t="str">
        <f t="shared" si="87"/>
        <v/>
      </c>
      <c r="R175" s="548" t="str">
        <f t="shared" si="88"/>
        <v/>
      </c>
      <c r="S175" s="548" t="str">
        <f t="shared" si="116"/>
        <v/>
      </c>
      <c r="T175" s="548" t="str">
        <f t="shared" si="117"/>
        <v/>
      </c>
      <c r="U175" s="548" t="str">
        <f t="shared" si="89"/>
        <v/>
      </c>
      <c r="V175" s="548" t="str">
        <f t="shared" si="90"/>
        <v/>
      </c>
      <c r="W175" s="548" t="str">
        <f t="shared" si="118"/>
        <v/>
      </c>
      <c r="X175" s="548" t="str">
        <f t="shared" si="119"/>
        <v/>
      </c>
      <c r="Y175" s="548" t="str">
        <f t="shared" si="91"/>
        <v/>
      </c>
      <c r="Z175" s="548" t="str">
        <f t="shared" si="92"/>
        <v/>
      </c>
      <c r="AA175" s="548" t="str">
        <f t="shared" si="120"/>
        <v/>
      </c>
      <c r="AB175" s="548" t="str">
        <f t="shared" si="121"/>
        <v/>
      </c>
      <c r="AC175" s="548" t="str">
        <f t="shared" si="93"/>
        <v/>
      </c>
      <c r="AD175" s="548" t="str">
        <f t="shared" si="94"/>
        <v/>
      </c>
      <c r="AE175" s="549"/>
      <c r="AF175" s="454"/>
      <c r="AG175" s="550" t="s">
        <v>542</v>
      </c>
      <c r="AH175" s="551" t="str">
        <f t="shared" si="111"/>
        <v/>
      </c>
      <c r="AI175" s="551" t="str">
        <f t="shared" si="112"/>
        <v/>
      </c>
      <c r="AJ175" s="551" t="str">
        <f t="shared" si="113"/>
        <v/>
      </c>
      <c r="AK175" s="554" t="str">
        <f t="shared" si="114"/>
        <v/>
      </c>
      <c r="AL175" s="460"/>
      <c r="AM175" s="441" t="str">
        <f t="shared" si="109"/>
        <v/>
      </c>
      <c r="AN175" s="441" t="str">
        <f t="shared" si="110"/>
        <v/>
      </c>
      <c r="AO175" s="552"/>
      <c r="AP175" s="552"/>
      <c r="AQ175" s="201"/>
      <c r="AR175" s="428"/>
      <c r="AS175" s="805">
        <f t="shared" si="95"/>
        <v>0</v>
      </c>
      <c r="AT175" s="452">
        <f t="shared" si="96"/>
        <v>0</v>
      </c>
      <c r="AU175" s="754" t="s">
        <v>341</v>
      </c>
      <c r="AV175" s="453">
        <f t="shared" si="97"/>
        <v>0</v>
      </c>
      <c r="AW175" s="454"/>
      <c r="AX175" s="455">
        <f t="shared" si="98"/>
        <v>0</v>
      </c>
      <c r="AY175" s="456">
        <f t="shared" si="99"/>
        <v>0</v>
      </c>
      <c r="AZ175" s="457">
        <f t="shared" si="100"/>
        <v>0</v>
      </c>
      <c r="BA175" s="458"/>
      <c r="BB175" s="455">
        <f t="shared" si="108"/>
        <v>0</v>
      </c>
      <c r="BC175" s="459"/>
      <c r="BD175" s="460"/>
      <c r="BE175" s="460"/>
      <c r="BF175" s="460"/>
      <c r="BG175" s="460"/>
      <c r="BH175" s="460"/>
      <c r="BI175" s="428"/>
      <c r="BJ175" s="201"/>
      <c r="BK175" s="201"/>
      <c r="BL175" s="201"/>
      <c r="BM175" s="201"/>
      <c r="BN175" s="201"/>
      <c r="BO175" s="201"/>
      <c r="BP175" s="201"/>
      <c r="BQ175" s="201"/>
      <c r="BR175" s="201"/>
      <c r="BS175" s="201"/>
      <c r="BT175" s="201"/>
      <c r="BU175" s="201"/>
      <c r="BV175" s="201"/>
      <c r="BW175" s="201"/>
      <c r="BX175" s="201"/>
      <c r="BY175" s="234"/>
      <c r="BZ175" s="234"/>
      <c r="CA175" s="201"/>
      <c r="CB175" s="201"/>
      <c r="CC175" s="201"/>
      <c r="CD175" s="234"/>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c r="DU175" s="201"/>
      <c r="DV175" s="201"/>
      <c r="DW175" s="201"/>
      <c r="DX175" s="201"/>
      <c r="DY175" s="201"/>
      <c r="DZ175" s="201"/>
      <c r="EA175" s="201"/>
      <c r="EB175" s="201"/>
      <c r="EC175" s="201"/>
      <c r="ED175" s="201"/>
      <c r="EE175" s="201"/>
      <c r="EF175" s="201"/>
      <c r="EG175" s="201"/>
      <c r="EH175" s="201"/>
      <c r="EI175" s="201"/>
      <c r="EJ175" s="201"/>
      <c r="EK175" s="201"/>
      <c r="EL175" s="201"/>
      <c r="EM175" s="201"/>
      <c r="EN175" s="201"/>
      <c r="EO175" s="201"/>
      <c r="EP175" s="201"/>
      <c r="EQ175" s="201"/>
      <c r="ER175" s="201"/>
      <c r="ES175" s="201"/>
      <c r="ET175" s="201"/>
      <c r="EU175" s="201"/>
      <c r="EV175" s="201"/>
      <c r="EW175" s="201"/>
      <c r="EX175" s="201"/>
      <c r="EY175" s="201"/>
      <c r="EZ175" s="201"/>
      <c r="FA175" s="201"/>
      <c r="FB175" s="201"/>
      <c r="FC175" s="201"/>
      <c r="FD175" s="201"/>
      <c r="FE175" s="201"/>
      <c r="FF175" s="201"/>
      <c r="FG175" s="201"/>
      <c r="FH175" s="201"/>
      <c r="FI175" s="201"/>
      <c r="FJ175" s="201"/>
      <c r="FK175" s="201"/>
      <c r="FL175" s="201"/>
      <c r="FM175" s="201"/>
      <c r="FN175" s="201"/>
      <c r="FO175" s="201"/>
      <c r="FP175" s="201"/>
      <c r="FQ175" s="201"/>
      <c r="FR175" s="201"/>
      <c r="FS175" s="201"/>
      <c r="FT175" s="201"/>
      <c r="FU175" s="201"/>
      <c r="FV175" s="201"/>
      <c r="FW175" s="201"/>
      <c r="FX175" s="201"/>
      <c r="FY175" s="201"/>
      <c r="FZ175" s="201"/>
      <c r="GA175" s="201"/>
      <c r="GB175" s="201"/>
      <c r="GC175" s="201"/>
      <c r="GD175" s="201"/>
      <c r="GE175" s="201"/>
      <c r="GF175" s="201"/>
      <c r="GG175" s="201"/>
      <c r="GH175" s="201"/>
      <c r="GI175" s="201"/>
      <c r="GJ175" s="201"/>
      <c r="GK175" s="201"/>
      <c r="GL175" s="201"/>
      <c r="GM175" s="201"/>
      <c r="GN175" s="201"/>
      <c r="GO175" s="201"/>
      <c r="GP175" s="201"/>
      <c r="GQ175" s="201"/>
      <c r="GR175" s="201"/>
      <c r="GS175" s="201"/>
      <c r="GT175" s="201"/>
      <c r="GU175" s="201"/>
      <c r="GV175" s="201"/>
      <c r="GW175" s="201"/>
      <c r="GX175" s="201"/>
      <c r="GY175" s="201"/>
      <c r="GZ175" s="201"/>
      <c r="HA175" s="201"/>
      <c r="HB175" s="201"/>
      <c r="HC175" s="201"/>
      <c r="HD175" s="201"/>
      <c r="HE175" s="201"/>
      <c r="HF175" s="201"/>
      <c r="HG175" s="201"/>
      <c r="HH175" s="201"/>
      <c r="HI175" s="201"/>
      <c r="HJ175" s="201"/>
      <c r="HK175" s="201"/>
      <c r="HL175" s="201"/>
      <c r="HM175" s="201"/>
      <c r="HN175" s="201"/>
      <c r="HO175" s="201"/>
      <c r="HP175" s="201"/>
      <c r="HQ175" s="201"/>
      <c r="HR175" s="201"/>
      <c r="HS175" s="201"/>
      <c r="HT175" s="201"/>
      <c r="HU175" s="201"/>
      <c r="HV175" s="201"/>
      <c r="HW175" s="201"/>
      <c r="HX175" s="201"/>
      <c r="HY175" s="201"/>
      <c r="HZ175" s="201"/>
      <c r="IA175" s="201"/>
      <c r="IB175" s="201"/>
      <c r="IC175" s="201"/>
      <c r="ID175" s="201"/>
      <c r="IE175" s="201"/>
      <c r="IF175" s="201"/>
      <c r="IG175" s="201"/>
      <c r="IH175" s="201"/>
      <c r="II175" s="201"/>
      <c r="IJ175" s="201"/>
      <c r="IK175" s="201"/>
      <c r="IL175" s="201"/>
      <c r="IM175" s="201"/>
      <c r="IN175" s="201"/>
      <c r="IO175" s="201"/>
      <c r="IP175" s="201"/>
      <c r="IQ175" s="201"/>
      <c r="IR175" s="201"/>
      <c r="IS175" s="201"/>
      <c r="IT175" s="201"/>
      <c r="IU175" s="201"/>
      <c r="IV175" s="201"/>
      <c r="IW175" s="201"/>
      <c r="IX175" s="201"/>
      <c r="IY175" s="201"/>
      <c r="IZ175" s="201"/>
      <c r="JA175" s="201"/>
      <c r="JB175" s="201"/>
      <c r="JC175" s="201"/>
      <c r="JD175" s="201"/>
      <c r="JE175" s="201"/>
      <c r="JF175" s="201"/>
      <c r="JG175" s="201"/>
      <c r="JH175" s="201"/>
      <c r="JI175" s="201"/>
      <c r="JJ175" s="201"/>
      <c r="JK175" s="201"/>
      <c r="JL175" s="201"/>
      <c r="JM175" s="201"/>
      <c r="JN175" s="201"/>
      <c r="JO175" s="201"/>
      <c r="JP175" s="201"/>
      <c r="JQ175" s="201"/>
      <c r="JR175" s="201"/>
      <c r="JS175" s="201"/>
      <c r="JT175" s="201"/>
      <c r="JU175" s="201"/>
      <c r="JV175" s="201"/>
      <c r="JW175" s="201"/>
      <c r="JX175" s="201"/>
      <c r="JY175" s="201"/>
      <c r="JZ175" s="201"/>
      <c r="KA175" s="201"/>
      <c r="KB175" s="201"/>
      <c r="KC175" s="201"/>
      <c r="KD175" s="201"/>
      <c r="KE175" s="201"/>
      <c r="KF175" s="201"/>
      <c r="KG175" s="201"/>
      <c r="KH175" s="201"/>
      <c r="KI175" s="201"/>
      <c r="KJ175" s="201"/>
      <c r="KK175" s="201"/>
      <c r="KL175" s="201"/>
      <c r="KM175" s="201"/>
      <c r="KN175" s="201"/>
      <c r="KO175" s="201"/>
      <c r="KP175" s="201"/>
    </row>
    <row r="176" spans="1:302" s="98" customFormat="1" ht="27.75" hidden="1" customHeight="1" thickBot="1">
      <c r="A176" s="201"/>
      <c r="B176" s="459"/>
      <c r="C176" s="542"/>
      <c r="D176" s="543"/>
      <c r="E176" s="544" t="s">
        <v>163</v>
      </c>
      <c r="F176" s="545"/>
      <c r="G176" s="459"/>
      <c r="H176" s="459"/>
      <c r="I176" s="459"/>
      <c r="J176" s="459"/>
      <c r="K176" s="459"/>
      <c r="L176" s="546"/>
      <c r="M176" s="547"/>
      <c r="N176" s="547"/>
      <c r="O176" s="548" t="str">
        <f t="shared" si="86"/>
        <v/>
      </c>
      <c r="P176" s="548" t="str">
        <f t="shared" si="115"/>
        <v/>
      </c>
      <c r="Q176" s="548" t="str">
        <f t="shared" si="87"/>
        <v/>
      </c>
      <c r="R176" s="548" t="str">
        <f t="shared" si="88"/>
        <v/>
      </c>
      <c r="S176" s="548" t="str">
        <f t="shared" si="116"/>
        <v/>
      </c>
      <c r="T176" s="548" t="str">
        <f t="shared" si="117"/>
        <v/>
      </c>
      <c r="U176" s="548" t="str">
        <f t="shared" si="89"/>
        <v/>
      </c>
      <c r="V176" s="548" t="str">
        <f t="shared" si="90"/>
        <v/>
      </c>
      <c r="W176" s="548" t="str">
        <f t="shared" si="118"/>
        <v/>
      </c>
      <c r="X176" s="548" t="str">
        <f t="shared" si="119"/>
        <v/>
      </c>
      <c r="Y176" s="548" t="str">
        <f t="shared" si="91"/>
        <v/>
      </c>
      <c r="Z176" s="548" t="str">
        <f t="shared" si="92"/>
        <v/>
      </c>
      <c r="AA176" s="548" t="str">
        <f t="shared" si="120"/>
        <v/>
      </c>
      <c r="AB176" s="548" t="str">
        <f t="shared" si="121"/>
        <v/>
      </c>
      <c r="AC176" s="548" t="str">
        <f t="shared" si="93"/>
        <v/>
      </c>
      <c r="AD176" s="548" t="str">
        <f t="shared" si="94"/>
        <v/>
      </c>
      <c r="AE176" s="549"/>
      <c r="AF176" s="454"/>
      <c r="AG176" s="550" t="s">
        <v>542</v>
      </c>
      <c r="AH176" s="551" t="str">
        <f t="shared" si="111"/>
        <v/>
      </c>
      <c r="AI176" s="551" t="str">
        <f t="shared" si="112"/>
        <v/>
      </c>
      <c r="AJ176" s="551" t="str">
        <f t="shared" si="113"/>
        <v/>
      </c>
      <c r="AK176" s="554" t="str">
        <f t="shared" si="114"/>
        <v/>
      </c>
      <c r="AL176" s="460"/>
      <c r="AM176" s="441" t="str">
        <f t="shared" si="109"/>
        <v/>
      </c>
      <c r="AN176" s="441" t="str">
        <f t="shared" si="110"/>
        <v/>
      </c>
      <c r="AO176" s="552"/>
      <c r="AP176" s="552"/>
      <c r="AQ176" s="201"/>
      <c r="AR176" s="428"/>
      <c r="AS176" s="805">
        <f t="shared" si="95"/>
        <v>0</v>
      </c>
      <c r="AT176" s="452">
        <f t="shared" si="96"/>
        <v>0</v>
      </c>
      <c r="AU176" s="754" t="s">
        <v>341</v>
      </c>
      <c r="AV176" s="453">
        <f t="shared" si="97"/>
        <v>0</v>
      </c>
      <c r="AW176" s="454"/>
      <c r="AX176" s="455">
        <f t="shared" si="98"/>
        <v>0</v>
      </c>
      <c r="AY176" s="456">
        <f t="shared" si="99"/>
        <v>0</v>
      </c>
      <c r="AZ176" s="457">
        <f t="shared" si="100"/>
        <v>0</v>
      </c>
      <c r="BA176" s="458"/>
      <c r="BB176" s="455">
        <f t="shared" si="108"/>
        <v>0</v>
      </c>
      <c r="BC176" s="459"/>
      <c r="BD176" s="460"/>
      <c r="BE176" s="460"/>
      <c r="BF176" s="460"/>
      <c r="BG176" s="460"/>
      <c r="BH176" s="460"/>
      <c r="BI176" s="428"/>
      <c r="BJ176" s="201"/>
      <c r="BK176" s="201"/>
      <c r="BL176" s="201"/>
      <c r="BM176" s="201"/>
      <c r="BN176" s="201"/>
      <c r="BO176" s="201"/>
      <c r="BP176" s="201"/>
      <c r="BQ176" s="201"/>
      <c r="BR176" s="201"/>
      <c r="BS176" s="201"/>
      <c r="BT176" s="201"/>
      <c r="BU176" s="201"/>
      <c r="BV176" s="201"/>
      <c r="BW176" s="201"/>
      <c r="BX176" s="201"/>
      <c r="BY176" s="234"/>
      <c r="BZ176" s="234"/>
      <c r="CA176" s="201"/>
      <c r="CB176" s="201"/>
      <c r="CC176" s="201"/>
      <c r="CD176" s="234"/>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c r="EX176" s="201"/>
      <c r="EY176" s="201"/>
      <c r="EZ176" s="201"/>
      <c r="FA176" s="201"/>
      <c r="FB176" s="201"/>
      <c r="FC176" s="201"/>
      <c r="FD176" s="201"/>
      <c r="FE176" s="201"/>
      <c r="FF176" s="201"/>
      <c r="FG176" s="201"/>
      <c r="FH176" s="201"/>
      <c r="FI176" s="201"/>
      <c r="FJ176" s="201"/>
      <c r="FK176" s="201"/>
      <c r="FL176" s="201"/>
      <c r="FM176" s="201"/>
      <c r="FN176" s="201"/>
      <c r="FO176" s="201"/>
      <c r="FP176" s="201"/>
      <c r="FQ176" s="201"/>
      <c r="FR176" s="201"/>
      <c r="FS176" s="201"/>
      <c r="FT176" s="201"/>
      <c r="FU176" s="201"/>
      <c r="FV176" s="201"/>
      <c r="FW176" s="201"/>
      <c r="FX176" s="201"/>
      <c r="FY176" s="201"/>
      <c r="FZ176" s="201"/>
      <c r="GA176" s="201"/>
      <c r="GB176" s="201"/>
      <c r="GC176" s="201"/>
      <c r="GD176" s="201"/>
      <c r="GE176" s="201"/>
      <c r="GF176" s="201"/>
      <c r="GG176" s="201"/>
      <c r="GH176" s="201"/>
      <c r="GI176" s="201"/>
      <c r="GJ176" s="201"/>
      <c r="GK176" s="201"/>
      <c r="GL176" s="201"/>
      <c r="GM176" s="201"/>
      <c r="GN176" s="201"/>
      <c r="GO176" s="201"/>
      <c r="GP176" s="201"/>
      <c r="GQ176" s="201"/>
      <c r="GR176" s="201"/>
      <c r="GS176" s="201"/>
      <c r="GT176" s="201"/>
      <c r="GU176" s="201"/>
      <c r="GV176" s="201"/>
      <c r="GW176" s="201"/>
      <c r="GX176" s="201"/>
      <c r="GY176" s="201"/>
      <c r="GZ176" s="201"/>
      <c r="HA176" s="201"/>
      <c r="HB176" s="201"/>
      <c r="HC176" s="201"/>
      <c r="HD176" s="201"/>
      <c r="HE176" s="201"/>
      <c r="HF176" s="201"/>
      <c r="HG176" s="201"/>
      <c r="HH176" s="201"/>
      <c r="HI176" s="201"/>
      <c r="HJ176" s="201"/>
      <c r="HK176" s="201"/>
      <c r="HL176" s="201"/>
      <c r="HM176" s="201"/>
      <c r="HN176" s="201"/>
      <c r="HO176" s="201"/>
      <c r="HP176" s="201"/>
      <c r="HQ176" s="201"/>
      <c r="HR176" s="201"/>
      <c r="HS176" s="201"/>
      <c r="HT176" s="201"/>
      <c r="HU176" s="201"/>
      <c r="HV176" s="201"/>
      <c r="HW176" s="201"/>
      <c r="HX176" s="201"/>
      <c r="HY176" s="201"/>
      <c r="HZ176" s="201"/>
      <c r="IA176" s="201"/>
      <c r="IB176" s="201"/>
      <c r="IC176" s="201"/>
      <c r="ID176" s="201"/>
      <c r="IE176" s="201"/>
      <c r="IF176" s="201"/>
      <c r="IG176" s="201"/>
      <c r="IH176" s="201"/>
      <c r="II176" s="201"/>
      <c r="IJ176" s="201"/>
      <c r="IK176" s="201"/>
      <c r="IL176" s="201"/>
      <c r="IM176" s="201"/>
      <c r="IN176" s="201"/>
      <c r="IO176" s="201"/>
      <c r="IP176" s="201"/>
      <c r="IQ176" s="201"/>
      <c r="IR176" s="201"/>
      <c r="IS176" s="201"/>
      <c r="IT176" s="201"/>
      <c r="IU176" s="201"/>
      <c r="IV176" s="201"/>
      <c r="IW176" s="201"/>
      <c r="IX176" s="201"/>
      <c r="IY176" s="201"/>
      <c r="IZ176" s="201"/>
      <c r="JA176" s="201"/>
      <c r="JB176" s="201"/>
      <c r="JC176" s="201"/>
      <c r="JD176" s="201"/>
      <c r="JE176" s="201"/>
      <c r="JF176" s="201"/>
      <c r="JG176" s="201"/>
      <c r="JH176" s="201"/>
      <c r="JI176" s="201"/>
      <c r="JJ176" s="201"/>
      <c r="JK176" s="201"/>
      <c r="JL176" s="201"/>
      <c r="JM176" s="201"/>
      <c r="JN176" s="201"/>
      <c r="JO176" s="201"/>
      <c r="JP176" s="201"/>
      <c r="JQ176" s="201"/>
      <c r="JR176" s="201"/>
      <c r="JS176" s="201"/>
      <c r="JT176" s="201"/>
      <c r="JU176" s="201"/>
      <c r="JV176" s="201"/>
      <c r="JW176" s="201"/>
      <c r="JX176" s="201"/>
      <c r="JY176" s="201"/>
      <c r="JZ176" s="201"/>
      <c r="KA176" s="201"/>
      <c r="KB176" s="201"/>
      <c r="KC176" s="201"/>
      <c r="KD176" s="201"/>
      <c r="KE176" s="201"/>
      <c r="KF176" s="201"/>
      <c r="KG176" s="201"/>
      <c r="KH176" s="201"/>
      <c r="KI176" s="201"/>
      <c r="KJ176" s="201"/>
      <c r="KK176" s="201"/>
      <c r="KL176" s="201"/>
      <c r="KM176" s="201"/>
      <c r="KN176" s="201"/>
      <c r="KO176" s="201"/>
      <c r="KP176" s="201"/>
    </row>
    <row r="177" spans="1:302" s="98" customFormat="1" ht="27.75" hidden="1" customHeight="1" thickBot="1">
      <c r="A177" s="201"/>
      <c r="B177" s="459"/>
      <c r="C177" s="542"/>
      <c r="D177" s="543"/>
      <c r="E177" s="544" t="s">
        <v>163</v>
      </c>
      <c r="F177" s="545"/>
      <c r="G177" s="459"/>
      <c r="H177" s="459"/>
      <c r="I177" s="459"/>
      <c r="J177" s="459"/>
      <c r="K177" s="459"/>
      <c r="L177" s="546"/>
      <c r="M177" s="547"/>
      <c r="N177" s="547"/>
      <c r="O177" s="548" t="str">
        <f t="shared" si="86"/>
        <v/>
      </c>
      <c r="P177" s="548" t="str">
        <f t="shared" si="115"/>
        <v/>
      </c>
      <c r="Q177" s="548" t="str">
        <f t="shared" si="87"/>
        <v/>
      </c>
      <c r="R177" s="548" t="str">
        <f t="shared" si="88"/>
        <v/>
      </c>
      <c r="S177" s="548" t="str">
        <f t="shared" si="116"/>
        <v/>
      </c>
      <c r="T177" s="548" t="str">
        <f t="shared" si="117"/>
        <v/>
      </c>
      <c r="U177" s="548" t="str">
        <f t="shared" si="89"/>
        <v/>
      </c>
      <c r="V177" s="548" t="str">
        <f t="shared" si="90"/>
        <v/>
      </c>
      <c r="W177" s="548" t="str">
        <f t="shared" si="118"/>
        <v/>
      </c>
      <c r="X177" s="548" t="str">
        <f t="shared" si="119"/>
        <v/>
      </c>
      <c r="Y177" s="548" t="str">
        <f t="shared" si="91"/>
        <v/>
      </c>
      <c r="Z177" s="548" t="str">
        <f t="shared" si="92"/>
        <v/>
      </c>
      <c r="AA177" s="548" t="str">
        <f t="shared" si="120"/>
        <v/>
      </c>
      <c r="AB177" s="548" t="str">
        <f t="shared" si="121"/>
        <v/>
      </c>
      <c r="AC177" s="548" t="str">
        <f t="shared" si="93"/>
        <v/>
      </c>
      <c r="AD177" s="548" t="str">
        <f t="shared" si="94"/>
        <v/>
      </c>
      <c r="AE177" s="549"/>
      <c r="AF177" s="454"/>
      <c r="AG177" s="550" t="s">
        <v>542</v>
      </c>
      <c r="AH177" s="551" t="str">
        <f t="shared" si="111"/>
        <v/>
      </c>
      <c r="AI177" s="551" t="str">
        <f t="shared" si="112"/>
        <v/>
      </c>
      <c r="AJ177" s="551" t="str">
        <f t="shared" si="113"/>
        <v/>
      </c>
      <c r="AK177" s="554" t="str">
        <f t="shared" si="114"/>
        <v/>
      </c>
      <c r="AL177" s="460"/>
      <c r="AM177" s="441" t="str">
        <f t="shared" si="109"/>
        <v/>
      </c>
      <c r="AN177" s="441" t="str">
        <f t="shared" si="110"/>
        <v/>
      </c>
      <c r="AO177" s="552"/>
      <c r="AP177" s="552"/>
      <c r="AQ177" s="201"/>
      <c r="AR177" s="428"/>
      <c r="AS177" s="805">
        <f t="shared" si="95"/>
        <v>0</v>
      </c>
      <c r="AT177" s="452">
        <f t="shared" si="96"/>
        <v>0</v>
      </c>
      <c r="AU177" s="754" t="s">
        <v>341</v>
      </c>
      <c r="AV177" s="453">
        <f t="shared" si="97"/>
        <v>0</v>
      </c>
      <c r="AW177" s="454"/>
      <c r="AX177" s="455">
        <f t="shared" si="98"/>
        <v>0</v>
      </c>
      <c r="AY177" s="456">
        <f t="shared" si="99"/>
        <v>0</v>
      </c>
      <c r="AZ177" s="457">
        <f t="shared" si="100"/>
        <v>0</v>
      </c>
      <c r="BA177" s="458"/>
      <c r="BB177" s="455">
        <f t="shared" si="108"/>
        <v>0</v>
      </c>
      <c r="BC177" s="459"/>
      <c r="BD177" s="460"/>
      <c r="BE177" s="460"/>
      <c r="BF177" s="460"/>
      <c r="BG177" s="460"/>
      <c r="BH177" s="460"/>
      <c r="BI177" s="428"/>
      <c r="BJ177" s="201"/>
      <c r="BK177" s="201"/>
      <c r="BL177" s="201"/>
      <c r="BM177" s="201"/>
      <c r="BN177" s="201"/>
      <c r="BO177" s="201"/>
      <c r="BP177" s="201"/>
      <c r="BQ177" s="201"/>
      <c r="BR177" s="201"/>
      <c r="BS177" s="201"/>
      <c r="BT177" s="201"/>
      <c r="BU177" s="201"/>
      <c r="BV177" s="201"/>
      <c r="BW177" s="201"/>
      <c r="BX177" s="201"/>
      <c r="BY177" s="234"/>
      <c r="BZ177" s="234"/>
      <c r="CA177" s="201"/>
      <c r="CB177" s="201"/>
      <c r="CC177" s="201"/>
      <c r="CD177" s="234"/>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c r="DU177" s="201"/>
      <c r="DV177" s="201"/>
      <c r="DW177" s="201"/>
      <c r="DX177" s="201"/>
      <c r="DY177" s="201"/>
      <c r="DZ177" s="201"/>
      <c r="EA177" s="201"/>
      <c r="EB177" s="201"/>
      <c r="EC177" s="201"/>
      <c r="ED177" s="201"/>
      <c r="EE177" s="201"/>
      <c r="EF177" s="201"/>
      <c r="EG177" s="201"/>
      <c r="EH177" s="201"/>
      <c r="EI177" s="201"/>
      <c r="EJ177" s="201"/>
      <c r="EK177" s="201"/>
      <c r="EL177" s="201"/>
      <c r="EM177" s="201"/>
      <c r="EN177" s="201"/>
      <c r="EO177" s="201"/>
      <c r="EP177" s="201"/>
      <c r="EQ177" s="201"/>
      <c r="ER177" s="201"/>
      <c r="ES177" s="201"/>
      <c r="ET177" s="201"/>
      <c r="EU177" s="201"/>
      <c r="EV177" s="201"/>
      <c r="EW177" s="201"/>
      <c r="EX177" s="201"/>
      <c r="EY177" s="201"/>
      <c r="EZ177" s="201"/>
      <c r="FA177" s="201"/>
      <c r="FB177" s="201"/>
      <c r="FC177" s="201"/>
      <c r="FD177" s="201"/>
      <c r="FE177" s="201"/>
      <c r="FF177" s="201"/>
      <c r="FG177" s="201"/>
      <c r="FH177" s="201"/>
      <c r="FI177" s="201"/>
      <c r="FJ177" s="201"/>
      <c r="FK177" s="201"/>
      <c r="FL177" s="201"/>
      <c r="FM177" s="201"/>
      <c r="FN177" s="201"/>
      <c r="FO177" s="201"/>
      <c r="FP177" s="201"/>
      <c r="FQ177" s="201"/>
      <c r="FR177" s="201"/>
      <c r="FS177" s="201"/>
      <c r="FT177" s="201"/>
      <c r="FU177" s="201"/>
      <c r="FV177" s="201"/>
      <c r="FW177" s="201"/>
      <c r="FX177" s="201"/>
      <c r="FY177" s="201"/>
      <c r="FZ177" s="201"/>
      <c r="GA177" s="201"/>
      <c r="GB177" s="201"/>
      <c r="GC177" s="201"/>
      <c r="GD177" s="201"/>
      <c r="GE177" s="201"/>
      <c r="GF177" s="201"/>
      <c r="GG177" s="201"/>
      <c r="GH177" s="201"/>
      <c r="GI177" s="201"/>
      <c r="GJ177" s="201"/>
      <c r="GK177" s="201"/>
      <c r="GL177" s="201"/>
      <c r="GM177" s="201"/>
      <c r="GN177" s="201"/>
      <c r="GO177" s="201"/>
      <c r="GP177" s="201"/>
      <c r="GQ177" s="201"/>
      <c r="GR177" s="201"/>
      <c r="GS177" s="201"/>
      <c r="GT177" s="201"/>
      <c r="GU177" s="201"/>
      <c r="GV177" s="201"/>
      <c r="GW177" s="201"/>
      <c r="GX177" s="201"/>
      <c r="GY177" s="201"/>
      <c r="GZ177" s="201"/>
      <c r="HA177" s="201"/>
      <c r="HB177" s="201"/>
      <c r="HC177" s="201"/>
      <c r="HD177" s="201"/>
      <c r="HE177" s="201"/>
      <c r="HF177" s="201"/>
      <c r="HG177" s="201"/>
      <c r="HH177" s="201"/>
      <c r="HI177" s="201"/>
      <c r="HJ177" s="201"/>
      <c r="HK177" s="201"/>
      <c r="HL177" s="201"/>
      <c r="HM177" s="201"/>
      <c r="HN177" s="201"/>
      <c r="HO177" s="201"/>
      <c r="HP177" s="201"/>
      <c r="HQ177" s="201"/>
      <c r="HR177" s="201"/>
      <c r="HS177" s="201"/>
      <c r="HT177" s="201"/>
      <c r="HU177" s="201"/>
      <c r="HV177" s="201"/>
      <c r="HW177" s="201"/>
      <c r="HX177" s="201"/>
      <c r="HY177" s="201"/>
      <c r="HZ177" s="201"/>
      <c r="IA177" s="201"/>
      <c r="IB177" s="201"/>
      <c r="IC177" s="201"/>
      <c r="ID177" s="201"/>
      <c r="IE177" s="201"/>
      <c r="IF177" s="201"/>
      <c r="IG177" s="201"/>
      <c r="IH177" s="201"/>
      <c r="II177" s="201"/>
      <c r="IJ177" s="201"/>
      <c r="IK177" s="201"/>
      <c r="IL177" s="201"/>
      <c r="IM177" s="201"/>
      <c r="IN177" s="201"/>
      <c r="IO177" s="201"/>
      <c r="IP177" s="201"/>
      <c r="IQ177" s="201"/>
      <c r="IR177" s="201"/>
      <c r="IS177" s="201"/>
      <c r="IT177" s="201"/>
      <c r="IU177" s="201"/>
      <c r="IV177" s="201"/>
      <c r="IW177" s="201"/>
      <c r="IX177" s="201"/>
      <c r="IY177" s="201"/>
      <c r="IZ177" s="201"/>
      <c r="JA177" s="201"/>
      <c r="JB177" s="201"/>
      <c r="JC177" s="201"/>
      <c r="JD177" s="201"/>
      <c r="JE177" s="201"/>
      <c r="JF177" s="201"/>
      <c r="JG177" s="201"/>
      <c r="JH177" s="201"/>
      <c r="JI177" s="201"/>
      <c r="JJ177" s="201"/>
      <c r="JK177" s="201"/>
      <c r="JL177" s="201"/>
      <c r="JM177" s="201"/>
      <c r="JN177" s="201"/>
      <c r="JO177" s="201"/>
      <c r="JP177" s="201"/>
      <c r="JQ177" s="201"/>
      <c r="JR177" s="201"/>
      <c r="JS177" s="201"/>
      <c r="JT177" s="201"/>
      <c r="JU177" s="201"/>
      <c r="JV177" s="201"/>
      <c r="JW177" s="201"/>
      <c r="JX177" s="201"/>
      <c r="JY177" s="201"/>
      <c r="JZ177" s="201"/>
      <c r="KA177" s="201"/>
      <c r="KB177" s="201"/>
      <c r="KC177" s="201"/>
      <c r="KD177" s="201"/>
      <c r="KE177" s="201"/>
      <c r="KF177" s="201"/>
      <c r="KG177" s="201"/>
      <c r="KH177" s="201"/>
      <c r="KI177" s="201"/>
      <c r="KJ177" s="201"/>
      <c r="KK177" s="201"/>
      <c r="KL177" s="201"/>
      <c r="KM177" s="201"/>
      <c r="KN177" s="201"/>
      <c r="KO177" s="201"/>
      <c r="KP177" s="201"/>
    </row>
    <row r="178" spans="1:302" s="98" customFormat="1" ht="27.75" hidden="1" customHeight="1" thickBot="1">
      <c r="A178" s="201"/>
      <c r="B178" s="459"/>
      <c r="C178" s="542"/>
      <c r="D178" s="543"/>
      <c r="E178" s="544" t="s">
        <v>163</v>
      </c>
      <c r="F178" s="545"/>
      <c r="G178" s="459"/>
      <c r="H178" s="459"/>
      <c r="I178" s="459"/>
      <c r="J178" s="459"/>
      <c r="K178" s="459"/>
      <c r="L178" s="546"/>
      <c r="M178" s="547"/>
      <c r="N178" s="547"/>
      <c r="O178" s="548" t="str">
        <f t="shared" si="86"/>
        <v/>
      </c>
      <c r="P178" s="548" t="str">
        <f t="shared" si="115"/>
        <v/>
      </c>
      <c r="Q178" s="548" t="str">
        <f t="shared" si="87"/>
        <v/>
      </c>
      <c r="R178" s="548" t="str">
        <f t="shared" si="88"/>
        <v/>
      </c>
      <c r="S178" s="548" t="str">
        <f t="shared" si="116"/>
        <v/>
      </c>
      <c r="T178" s="548" t="str">
        <f t="shared" si="117"/>
        <v/>
      </c>
      <c r="U178" s="548" t="str">
        <f t="shared" si="89"/>
        <v/>
      </c>
      <c r="V178" s="548" t="str">
        <f t="shared" si="90"/>
        <v/>
      </c>
      <c r="W178" s="548" t="str">
        <f t="shared" si="118"/>
        <v/>
      </c>
      <c r="X178" s="548" t="str">
        <f t="shared" si="119"/>
        <v/>
      </c>
      <c r="Y178" s="548" t="str">
        <f t="shared" si="91"/>
        <v/>
      </c>
      <c r="Z178" s="548" t="str">
        <f t="shared" si="92"/>
        <v/>
      </c>
      <c r="AA178" s="548" t="str">
        <f t="shared" si="120"/>
        <v/>
      </c>
      <c r="AB178" s="548" t="str">
        <f t="shared" si="121"/>
        <v/>
      </c>
      <c r="AC178" s="548" t="str">
        <f t="shared" si="93"/>
        <v/>
      </c>
      <c r="AD178" s="548" t="str">
        <f t="shared" si="94"/>
        <v/>
      </c>
      <c r="AE178" s="549"/>
      <c r="AF178" s="454"/>
      <c r="AG178" s="550" t="s">
        <v>542</v>
      </c>
      <c r="AH178" s="551" t="str">
        <f t="shared" si="111"/>
        <v/>
      </c>
      <c r="AI178" s="551" t="str">
        <f t="shared" si="112"/>
        <v/>
      </c>
      <c r="AJ178" s="551" t="str">
        <f t="shared" si="113"/>
        <v/>
      </c>
      <c r="AK178" s="554" t="str">
        <f t="shared" si="114"/>
        <v/>
      </c>
      <c r="AL178" s="460"/>
      <c r="AM178" s="441" t="str">
        <f t="shared" si="109"/>
        <v/>
      </c>
      <c r="AN178" s="441" t="str">
        <f t="shared" si="110"/>
        <v/>
      </c>
      <c r="AO178" s="552"/>
      <c r="AP178" s="552"/>
      <c r="AQ178" s="201"/>
      <c r="AR178" s="428"/>
      <c r="AS178" s="805">
        <f t="shared" si="95"/>
        <v>0</v>
      </c>
      <c r="AT178" s="452">
        <f t="shared" si="96"/>
        <v>0</v>
      </c>
      <c r="AU178" s="754" t="s">
        <v>341</v>
      </c>
      <c r="AV178" s="453">
        <f t="shared" si="97"/>
        <v>0</v>
      </c>
      <c r="AW178" s="454"/>
      <c r="AX178" s="455">
        <f t="shared" si="98"/>
        <v>0</v>
      </c>
      <c r="AY178" s="456">
        <f t="shared" si="99"/>
        <v>0</v>
      </c>
      <c r="AZ178" s="457">
        <f t="shared" si="100"/>
        <v>0</v>
      </c>
      <c r="BA178" s="458"/>
      <c r="BB178" s="455">
        <f t="shared" si="108"/>
        <v>0</v>
      </c>
      <c r="BC178" s="459"/>
      <c r="BD178" s="460"/>
      <c r="BE178" s="460"/>
      <c r="BF178" s="460"/>
      <c r="BG178" s="460"/>
      <c r="BH178" s="460"/>
      <c r="BI178" s="428"/>
      <c r="BJ178" s="201"/>
      <c r="BK178" s="201"/>
      <c r="BL178" s="201"/>
      <c r="BM178" s="201"/>
      <c r="BN178" s="201"/>
      <c r="BO178" s="201"/>
      <c r="BP178" s="201"/>
      <c r="BQ178" s="201"/>
      <c r="BR178" s="201"/>
      <c r="BS178" s="201"/>
      <c r="BT178" s="201"/>
      <c r="BU178" s="201"/>
      <c r="BV178" s="201"/>
      <c r="BW178" s="201"/>
      <c r="BX178" s="201"/>
      <c r="BY178" s="234"/>
      <c r="BZ178" s="234"/>
      <c r="CA178" s="201"/>
      <c r="CB178" s="201"/>
      <c r="CC178" s="201"/>
      <c r="CD178" s="234"/>
      <c r="CE178" s="201"/>
      <c r="CF178" s="201"/>
      <c r="CG178" s="201"/>
      <c r="CH178" s="201"/>
      <c r="CI178" s="201"/>
      <c r="CJ178" s="201"/>
      <c r="CK178" s="201"/>
      <c r="CL178" s="201"/>
      <c r="CM178" s="201"/>
      <c r="CN178" s="201"/>
      <c r="CO178" s="201"/>
      <c r="CP178" s="201"/>
      <c r="CQ178" s="201"/>
      <c r="CR178" s="201"/>
      <c r="CS178" s="201"/>
      <c r="CT178" s="201"/>
      <c r="CU178" s="201"/>
      <c r="CV178" s="201"/>
      <c r="CW178" s="201"/>
      <c r="CX178" s="201"/>
      <c r="CY178" s="201"/>
      <c r="CZ178" s="201"/>
      <c r="DA178" s="201"/>
      <c r="DB178" s="201"/>
      <c r="DC178" s="201"/>
      <c r="DD178" s="201"/>
      <c r="DE178" s="201"/>
      <c r="DF178" s="201"/>
      <c r="DG178" s="201"/>
      <c r="DH178" s="201"/>
      <c r="DI178" s="201"/>
      <c r="DJ178" s="201"/>
      <c r="DK178" s="201"/>
      <c r="DL178" s="201"/>
      <c r="DM178" s="201"/>
      <c r="DN178" s="201"/>
      <c r="DO178" s="201"/>
      <c r="DP178" s="201"/>
      <c r="DQ178" s="201"/>
      <c r="DR178" s="201"/>
      <c r="DS178" s="201"/>
      <c r="DT178" s="201"/>
      <c r="DU178" s="201"/>
      <c r="DV178" s="201"/>
      <c r="DW178" s="201"/>
      <c r="DX178" s="201"/>
      <c r="DY178" s="201"/>
      <c r="DZ178" s="201"/>
      <c r="EA178" s="201"/>
      <c r="EB178" s="201"/>
      <c r="EC178" s="201"/>
      <c r="ED178" s="201"/>
      <c r="EE178" s="201"/>
      <c r="EF178" s="201"/>
      <c r="EG178" s="201"/>
      <c r="EH178" s="201"/>
      <c r="EI178" s="201"/>
      <c r="EJ178" s="201"/>
      <c r="EK178" s="201"/>
      <c r="EL178" s="201"/>
      <c r="EM178" s="201"/>
      <c r="EN178" s="201"/>
      <c r="EO178" s="201"/>
      <c r="EP178" s="201"/>
      <c r="EQ178" s="201"/>
      <c r="ER178" s="201"/>
      <c r="ES178" s="201"/>
      <c r="ET178" s="201"/>
      <c r="EU178" s="201"/>
      <c r="EV178" s="201"/>
      <c r="EW178" s="201"/>
      <c r="EX178" s="201"/>
      <c r="EY178" s="201"/>
      <c r="EZ178" s="201"/>
      <c r="FA178" s="201"/>
      <c r="FB178" s="201"/>
      <c r="FC178" s="201"/>
      <c r="FD178" s="201"/>
      <c r="FE178" s="201"/>
      <c r="FF178" s="201"/>
      <c r="FG178" s="201"/>
      <c r="FH178" s="201"/>
      <c r="FI178" s="201"/>
      <c r="FJ178" s="201"/>
      <c r="FK178" s="201"/>
      <c r="FL178" s="201"/>
      <c r="FM178" s="201"/>
      <c r="FN178" s="201"/>
      <c r="FO178" s="201"/>
      <c r="FP178" s="201"/>
      <c r="FQ178" s="201"/>
      <c r="FR178" s="201"/>
      <c r="FS178" s="201"/>
      <c r="FT178" s="201"/>
      <c r="FU178" s="201"/>
      <c r="FV178" s="201"/>
      <c r="FW178" s="201"/>
      <c r="FX178" s="201"/>
      <c r="FY178" s="201"/>
      <c r="FZ178" s="201"/>
      <c r="GA178" s="201"/>
      <c r="GB178" s="201"/>
      <c r="GC178" s="201"/>
      <c r="GD178" s="201"/>
      <c r="GE178" s="201"/>
      <c r="GF178" s="201"/>
      <c r="GG178" s="201"/>
      <c r="GH178" s="201"/>
      <c r="GI178" s="201"/>
      <c r="GJ178" s="201"/>
      <c r="GK178" s="201"/>
      <c r="GL178" s="201"/>
      <c r="GM178" s="201"/>
      <c r="GN178" s="201"/>
      <c r="GO178" s="201"/>
      <c r="GP178" s="201"/>
      <c r="GQ178" s="201"/>
      <c r="GR178" s="201"/>
      <c r="GS178" s="201"/>
      <c r="GT178" s="201"/>
      <c r="GU178" s="201"/>
      <c r="GV178" s="201"/>
      <c r="GW178" s="201"/>
      <c r="GX178" s="201"/>
      <c r="GY178" s="201"/>
      <c r="GZ178" s="201"/>
      <c r="HA178" s="201"/>
      <c r="HB178" s="201"/>
      <c r="HC178" s="201"/>
      <c r="HD178" s="201"/>
      <c r="HE178" s="201"/>
      <c r="HF178" s="201"/>
      <c r="HG178" s="201"/>
      <c r="HH178" s="201"/>
      <c r="HI178" s="201"/>
      <c r="HJ178" s="201"/>
      <c r="HK178" s="201"/>
      <c r="HL178" s="201"/>
      <c r="HM178" s="201"/>
      <c r="HN178" s="201"/>
      <c r="HO178" s="201"/>
      <c r="HP178" s="201"/>
      <c r="HQ178" s="201"/>
      <c r="HR178" s="201"/>
      <c r="HS178" s="201"/>
      <c r="HT178" s="201"/>
      <c r="HU178" s="201"/>
      <c r="HV178" s="201"/>
      <c r="HW178" s="201"/>
      <c r="HX178" s="201"/>
      <c r="HY178" s="201"/>
      <c r="HZ178" s="201"/>
      <c r="IA178" s="201"/>
      <c r="IB178" s="201"/>
      <c r="IC178" s="201"/>
      <c r="ID178" s="201"/>
      <c r="IE178" s="201"/>
      <c r="IF178" s="201"/>
      <c r="IG178" s="201"/>
      <c r="IH178" s="201"/>
      <c r="II178" s="201"/>
      <c r="IJ178" s="201"/>
      <c r="IK178" s="201"/>
      <c r="IL178" s="201"/>
      <c r="IM178" s="201"/>
      <c r="IN178" s="201"/>
      <c r="IO178" s="201"/>
      <c r="IP178" s="201"/>
      <c r="IQ178" s="201"/>
      <c r="IR178" s="201"/>
      <c r="IS178" s="201"/>
      <c r="IT178" s="201"/>
      <c r="IU178" s="201"/>
      <c r="IV178" s="201"/>
      <c r="IW178" s="201"/>
      <c r="IX178" s="201"/>
      <c r="IY178" s="201"/>
      <c r="IZ178" s="201"/>
      <c r="JA178" s="201"/>
      <c r="JB178" s="201"/>
      <c r="JC178" s="201"/>
      <c r="JD178" s="201"/>
      <c r="JE178" s="201"/>
      <c r="JF178" s="201"/>
      <c r="JG178" s="201"/>
      <c r="JH178" s="201"/>
      <c r="JI178" s="201"/>
      <c r="JJ178" s="201"/>
      <c r="JK178" s="201"/>
      <c r="JL178" s="201"/>
      <c r="JM178" s="201"/>
      <c r="JN178" s="201"/>
      <c r="JO178" s="201"/>
      <c r="JP178" s="201"/>
      <c r="JQ178" s="201"/>
      <c r="JR178" s="201"/>
      <c r="JS178" s="201"/>
      <c r="JT178" s="201"/>
      <c r="JU178" s="201"/>
      <c r="JV178" s="201"/>
      <c r="JW178" s="201"/>
      <c r="JX178" s="201"/>
      <c r="JY178" s="201"/>
      <c r="JZ178" s="201"/>
      <c r="KA178" s="201"/>
      <c r="KB178" s="201"/>
      <c r="KC178" s="201"/>
      <c r="KD178" s="201"/>
      <c r="KE178" s="201"/>
      <c r="KF178" s="201"/>
      <c r="KG178" s="201"/>
      <c r="KH178" s="201"/>
      <c r="KI178" s="201"/>
      <c r="KJ178" s="201"/>
      <c r="KK178" s="201"/>
      <c r="KL178" s="201"/>
      <c r="KM178" s="201"/>
      <c r="KN178" s="201"/>
      <c r="KO178" s="201"/>
      <c r="KP178" s="201"/>
    </row>
    <row r="179" spans="1:302" s="98" customFormat="1" ht="27.75" hidden="1" customHeight="1" thickBot="1">
      <c r="A179" s="201"/>
      <c r="B179" s="459"/>
      <c r="C179" s="542"/>
      <c r="D179" s="543"/>
      <c r="E179" s="544" t="s">
        <v>163</v>
      </c>
      <c r="F179" s="545"/>
      <c r="G179" s="459"/>
      <c r="H179" s="459"/>
      <c r="I179" s="459"/>
      <c r="J179" s="459"/>
      <c r="K179" s="459"/>
      <c r="L179" s="546"/>
      <c r="M179" s="547"/>
      <c r="N179" s="547"/>
      <c r="O179" s="548" t="str">
        <f t="shared" si="86"/>
        <v/>
      </c>
      <c r="P179" s="548" t="str">
        <f t="shared" si="115"/>
        <v/>
      </c>
      <c r="Q179" s="548" t="str">
        <f t="shared" si="87"/>
        <v/>
      </c>
      <c r="R179" s="548" t="str">
        <f t="shared" si="88"/>
        <v/>
      </c>
      <c r="S179" s="548" t="str">
        <f t="shared" si="116"/>
        <v/>
      </c>
      <c r="T179" s="548" t="str">
        <f t="shared" si="117"/>
        <v/>
      </c>
      <c r="U179" s="548" t="str">
        <f t="shared" si="89"/>
        <v/>
      </c>
      <c r="V179" s="548" t="str">
        <f t="shared" si="90"/>
        <v/>
      </c>
      <c r="W179" s="548" t="str">
        <f t="shared" si="118"/>
        <v/>
      </c>
      <c r="X179" s="548" t="str">
        <f t="shared" si="119"/>
        <v/>
      </c>
      <c r="Y179" s="548" t="str">
        <f t="shared" si="91"/>
        <v/>
      </c>
      <c r="Z179" s="548" t="str">
        <f t="shared" si="92"/>
        <v/>
      </c>
      <c r="AA179" s="548" t="str">
        <f t="shared" si="120"/>
        <v/>
      </c>
      <c r="AB179" s="548" t="str">
        <f t="shared" si="121"/>
        <v/>
      </c>
      <c r="AC179" s="548" t="str">
        <f t="shared" si="93"/>
        <v/>
      </c>
      <c r="AD179" s="548" t="str">
        <f t="shared" si="94"/>
        <v/>
      </c>
      <c r="AE179" s="549"/>
      <c r="AF179" s="454"/>
      <c r="AG179" s="550" t="s">
        <v>542</v>
      </c>
      <c r="AH179" s="551" t="str">
        <f t="shared" si="111"/>
        <v/>
      </c>
      <c r="AI179" s="551" t="str">
        <f t="shared" si="112"/>
        <v/>
      </c>
      <c r="AJ179" s="551" t="str">
        <f t="shared" si="113"/>
        <v/>
      </c>
      <c r="AK179" s="554" t="str">
        <f t="shared" si="114"/>
        <v/>
      </c>
      <c r="AL179" s="460"/>
      <c r="AM179" s="441" t="str">
        <f t="shared" si="109"/>
        <v/>
      </c>
      <c r="AN179" s="441" t="str">
        <f t="shared" si="110"/>
        <v/>
      </c>
      <c r="AO179" s="552"/>
      <c r="AP179" s="552"/>
      <c r="AQ179" s="201"/>
      <c r="AR179" s="428"/>
      <c r="AS179" s="805">
        <f t="shared" si="95"/>
        <v>0</v>
      </c>
      <c r="AT179" s="452">
        <f t="shared" si="96"/>
        <v>0</v>
      </c>
      <c r="AU179" s="754" t="s">
        <v>341</v>
      </c>
      <c r="AV179" s="453">
        <f t="shared" si="97"/>
        <v>0</v>
      </c>
      <c r="AW179" s="454"/>
      <c r="AX179" s="455">
        <f t="shared" si="98"/>
        <v>0</v>
      </c>
      <c r="AY179" s="456">
        <f t="shared" si="99"/>
        <v>0</v>
      </c>
      <c r="AZ179" s="457">
        <f t="shared" si="100"/>
        <v>0</v>
      </c>
      <c r="BA179" s="458"/>
      <c r="BB179" s="455">
        <f t="shared" si="108"/>
        <v>0</v>
      </c>
      <c r="BC179" s="459"/>
      <c r="BD179" s="460"/>
      <c r="BE179" s="460"/>
      <c r="BF179" s="460"/>
      <c r="BG179" s="460"/>
      <c r="BH179" s="460"/>
      <c r="BI179" s="428"/>
      <c r="BJ179" s="201"/>
      <c r="BK179" s="201"/>
      <c r="BL179" s="201"/>
      <c r="BM179" s="201"/>
      <c r="BN179" s="201"/>
      <c r="BO179" s="201"/>
      <c r="BP179" s="201"/>
      <c r="BQ179" s="201"/>
      <c r="BR179" s="201"/>
      <c r="BS179" s="201"/>
      <c r="BT179" s="201"/>
      <c r="BU179" s="201"/>
      <c r="BV179" s="201"/>
      <c r="BW179" s="201"/>
      <c r="BX179" s="201"/>
      <c r="BY179" s="234"/>
      <c r="BZ179" s="234"/>
      <c r="CA179" s="201"/>
      <c r="CB179" s="201"/>
      <c r="CC179" s="201"/>
      <c r="CD179" s="234"/>
      <c r="CE179" s="201"/>
      <c r="CF179" s="201"/>
      <c r="CG179" s="201"/>
      <c r="CH179" s="201"/>
      <c r="CI179" s="201"/>
      <c r="CJ179" s="201"/>
      <c r="CK179" s="201"/>
      <c r="CL179" s="201"/>
      <c r="CM179" s="201"/>
      <c r="CN179" s="201"/>
      <c r="CO179" s="201"/>
      <c r="CP179" s="201"/>
      <c r="CQ179" s="201"/>
      <c r="CR179" s="201"/>
      <c r="CS179" s="201"/>
      <c r="CT179" s="201"/>
      <c r="CU179" s="201"/>
      <c r="CV179" s="201"/>
      <c r="CW179" s="201"/>
      <c r="CX179" s="201"/>
      <c r="CY179" s="201"/>
      <c r="CZ179" s="201"/>
      <c r="DA179" s="201"/>
      <c r="DB179" s="201"/>
      <c r="DC179" s="201"/>
      <c r="DD179" s="201"/>
      <c r="DE179" s="201"/>
      <c r="DF179" s="201"/>
      <c r="DG179" s="201"/>
      <c r="DH179" s="201"/>
      <c r="DI179" s="201"/>
      <c r="DJ179" s="201"/>
      <c r="DK179" s="201"/>
      <c r="DL179" s="201"/>
      <c r="DM179" s="201"/>
      <c r="DN179" s="201"/>
      <c r="DO179" s="201"/>
      <c r="DP179" s="201"/>
      <c r="DQ179" s="201"/>
      <c r="DR179" s="201"/>
      <c r="DS179" s="201"/>
      <c r="DT179" s="201"/>
      <c r="DU179" s="201"/>
      <c r="DV179" s="201"/>
      <c r="DW179" s="201"/>
      <c r="DX179" s="201"/>
      <c r="DY179" s="201"/>
      <c r="DZ179" s="201"/>
      <c r="EA179" s="201"/>
      <c r="EB179" s="201"/>
      <c r="EC179" s="201"/>
      <c r="ED179" s="201"/>
      <c r="EE179" s="201"/>
      <c r="EF179" s="201"/>
      <c r="EG179" s="201"/>
      <c r="EH179" s="201"/>
      <c r="EI179" s="201"/>
      <c r="EJ179" s="201"/>
      <c r="EK179" s="201"/>
      <c r="EL179" s="201"/>
      <c r="EM179" s="201"/>
      <c r="EN179" s="201"/>
      <c r="EO179" s="201"/>
      <c r="EP179" s="201"/>
      <c r="EQ179" s="201"/>
      <c r="ER179" s="201"/>
      <c r="ES179" s="201"/>
      <c r="ET179" s="201"/>
      <c r="EU179" s="201"/>
      <c r="EV179" s="201"/>
      <c r="EW179" s="201"/>
      <c r="EX179" s="201"/>
      <c r="EY179" s="201"/>
      <c r="EZ179" s="201"/>
      <c r="FA179" s="201"/>
      <c r="FB179" s="201"/>
      <c r="FC179" s="201"/>
      <c r="FD179" s="201"/>
      <c r="FE179" s="201"/>
      <c r="FF179" s="201"/>
      <c r="FG179" s="201"/>
      <c r="FH179" s="201"/>
      <c r="FI179" s="201"/>
      <c r="FJ179" s="201"/>
      <c r="FK179" s="201"/>
      <c r="FL179" s="201"/>
      <c r="FM179" s="201"/>
      <c r="FN179" s="201"/>
      <c r="FO179" s="201"/>
      <c r="FP179" s="201"/>
      <c r="FQ179" s="201"/>
      <c r="FR179" s="201"/>
      <c r="FS179" s="201"/>
      <c r="FT179" s="201"/>
      <c r="FU179" s="201"/>
      <c r="FV179" s="201"/>
      <c r="FW179" s="201"/>
      <c r="FX179" s="201"/>
      <c r="FY179" s="201"/>
      <c r="FZ179" s="201"/>
      <c r="GA179" s="201"/>
      <c r="GB179" s="201"/>
      <c r="GC179" s="201"/>
      <c r="GD179" s="201"/>
      <c r="GE179" s="201"/>
      <c r="GF179" s="201"/>
      <c r="GG179" s="201"/>
      <c r="GH179" s="201"/>
      <c r="GI179" s="201"/>
      <c r="GJ179" s="201"/>
      <c r="GK179" s="201"/>
      <c r="GL179" s="201"/>
      <c r="GM179" s="201"/>
      <c r="GN179" s="201"/>
      <c r="GO179" s="201"/>
      <c r="GP179" s="201"/>
      <c r="GQ179" s="201"/>
      <c r="GR179" s="201"/>
      <c r="GS179" s="201"/>
      <c r="GT179" s="201"/>
      <c r="GU179" s="201"/>
      <c r="GV179" s="201"/>
      <c r="GW179" s="201"/>
      <c r="GX179" s="201"/>
      <c r="GY179" s="201"/>
      <c r="GZ179" s="201"/>
      <c r="HA179" s="201"/>
      <c r="HB179" s="201"/>
      <c r="HC179" s="201"/>
      <c r="HD179" s="201"/>
      <c r="HE179" s="201"/>
      <c r="HF179" s="201"/>
      <c r="HG179" s="201"/>
      <c r="HH179" s="201"/>
      <c r="HI179" s="201"/>
      <c r="HJ179" s="201"/>
      <c r="HK179" s="201"/>
      <c r="HL179" s="201"/>
      <c r="HM179" s="201"/>
      <c r="HN179" s="201"/>
      <c r="HO179" s="201"/>
      <c r="HP179" s="201"/>
      <c r="HQ179" s="201"/>
      <c r="HR179" s="201"/>
      <c r="HS179" s="201"/>
      <c r="HT179" s="201"/>
      <c r="HU179" s="201"/>
      <c r="HV179" s="201"/>
      <c r="HW179" s="201"/>
      <c r="HX179" s="201"/>
      <c r="HY179" s="201"/>
      <c r="HZ179" s="201"/>
      <c r="IA179" s="201"/>
      <c r="IB179" s="201"/>
      <c r="IC179" s="201"/>
      <c r="ID179" s="201"/>
      <c r="IE179" s="201"/>
      <c r="IF179" s="201"/>
      <c r="IG179" s="201"/>
      <c r="IH179" s="201"/>
      <c r="II179" s="201"/>
      <c r="IJ179" s="201"/>
      <c r="IK179" s="201"/>
      <c r="IL179" s="201"/>
      <c r="IM179" s="201"/>
      <c r="IN179" s="201"/>
      <c r="IO179" s="201"/>
      <c r="IP179" s="201"/>
      <c r="IQ179" s="201"/>
      <c r="IR179" s="201"/>
      <c r="IS179" s="201"/>
      <c r="IT179" s="201"/>
      <c r="IU179" s="201"/>
      <c r="IV179" s="201"/>
      <c r="IW179" s="201"/>
      <c r="IX179" s="201"/>
      <c r="IY179" s="201"/>
      <c r="IZ179" s="201"/>
      <c r="JA179" s="201"/>
      <c r="JB179" s="201"/>
      <c r="JC179" s="201"/>
      <c r="JD179" s="201"/>
      <c r="JE179" s="201"/>
      <c r="JF179" s="201"/>
      <c r="JG179" s="201"/>
      <c r="JH179" s="201"/>
      <c r="JI179" s="201"/>
      <c r="JJ179" s="201"/>
      <c r="JK179" s="201"/>
      <c r="JL179" s="201"/>
      <c r="JM179" s="201"/>
      <c r="JN179" s="201"/>
      <c r="JO179" s="201"/>
      <c r="JP179" s="201"/>
      <c r="JQ179" s="201"/>
      <c r="JR179" s="201"/>
      <c r="JS179" s="201"/>
      <c r="JT179" s="201"/>
      <c r="JU179" s="201"/>
      <c r="JV179" s="201"/>
      <c r="JW179" s="201"/>
      <c r="JX179" s="201"/>
      <c r="JY179" s="201"/>
      <c r="JZ179" s="201"/>
      <c r="KA179" s="201"/>
      <c r="KB179" s="201"/>
      <c r="KC179" s="201"/>
      <c r="KD179" s="201"/>
      <c r="KE179" s="201"/>
      <c r="KF179" s="201"/>
      <c r="KG179" s="201"/>
      <c r="KH179" s="201"/>
      <c r="KI179" s="201"/>
      <c r="KJ179" s="201"/>
      <c r="KK179" s="201"/>
      <c r="KL179" s="201"/>
      <c r="KM179" s="201"/>
      <c r="KN179" s="201"/>
      <c r="KO179" s="201"/>
      <c r="KP179" s="201"/>
    </row>
    <row r="180" spans="1:302" s="98" customFormat="1" ht="27.75" hidden="1" customHeight="1" thickBot="1">
      <c r="A180" s="201"/>
      <c r="B180" s="459"/>
      <c r="C180" s="542"/>
      <c r="D180" s="543"/>
      <c r="E180" s="544" t="s">
        <v>163</v>
      </c>
      <c r="F180" s="545"/>
      <c r="G180" s="459"/>
      <c r="H180" s="459"/>
      <c r="I180" s="459"/>
      <c r="J180" s="459"/>
      <c r="K180" s="459"/>
      <c r="L180" s="546"/>
      <c r="M180" s="547"/>
      <c r="N180" s="547"/>
      <c r="O180" s="548" t="str">
        <f t="shared" si="86"/>
        <v/>
      </c>
      <c r="P180" s="548" t="str">
        <f t="shared" si="115"/>
        <v/>
      </c>
      <c r="Q180" s="548" t="str">
        <f t="shared" si="87"/>
        <v/>
      </c>
      <c r="R180" s="548" t="str">
        <f t="shared" si="88"/>
        <v/>
      </c>
      <c r="S180" s="548" t="str">
        <f t="shared" si="116"/>
        <v/>
      </c>
      <c r="T180" s="548" t="str">
        <f t="shared" si="117"/>
        <v/>
      </c>
      <c r="U180" s="548" t="str">
        <f t="shared" si="89"/>
        <v/>
      </c>
      <c r="V180" s="548" t="str">
        <f t="shared" si="90"/>
        <v/>
      </c>
      <c r="W180" s="548" t="str">
        <f t="shared" si="118"/>
        <v/>
      </c>
      <c r="X180" s="548" t="str">
        <f t="shared" si="119"/>
        <v/>
      </c>
      <c r="Y180" s="548" t="str">
        <f t="shared" si="91"/>
        <v/>
      </c>
      <c r="Z180" s="548" t="str">
        <f t="shared" si="92"/>
        <v/>
      </c>
      <c r="AA180" s="548" t="str">
        <f t="shared" si="120"/>
        <v/>
      </c>
      <c r="AB180" s="548" t="str">
        <f t="shared" si="121"/>
        <v/>
      </c>
      <c r="AC180" s="548" t="str">
        <f t="shared" si="93"/>
        <v/>
      </c>
      <c r="AD180" s="548" t="str">
        <f t="shared" si="94"/>
        <v/>
      </c>
      <c r="AE180" s="549"/>
      <c r="AF180" s="454"/>
      <c r="AG180" s="550" t="s">
        <v>542</v>
      </c>
      <c r="AH180" s="551" t="str">
        <f t="shared" si="111"/>
        <v/>
      </c>
      <c r="AI180" s="551" t="str">
        <f t="shared" si="112"/>
        <v/>
      </c>
      <c r="AJ180" s="551" t="str">
        <f t="shared" si="113"/>
        <v/>
      </c>
      <c r="AK180" s="554" t="str">
        <f t="shared" si="114"/>
        <v/>
      </c>
      <c r="AL180" s="460"/>
      <c r="AM180" s="441" t="str">
        <f t="shared" si="109"/>
        <v/>
      </c>
      <c r="AN180" s="441" t="str">
        <f t="shared" si="110"/>
        <v/>
      </c>
      <c r="AO180" s="552"/>
      <c r="AP180" s="552"/>
      <c r="AQ180" s="201"/>
      <c r="AR180" s="428"/>
      <c r="AS180" s="805">
        <f t="shared" si="95"/>
        <v>0</v>
      </c>
      <c r="AT180" s="452">
        <f t="shared" si="96"/>
        <v>0</v>
      </c>
      <c r="AU180" s="754" t="s">
        <v>341</v>
      </c>
      <c r="AV180" s="453">
        <f t="shared" si="97"/>
        <v>0</v>
      </c>
      <c r="AW180" s="454"/>
      <c r="AX180" s="455">
        <f t="shared" si="98"/>
        <v>0</v>
      </c>
      <c r="AY180" s="456">
        <f t="shared" si="99"/>
        <v>0</v>
      </c>
      <c r="AZ180" s="457">
        <f t="shared" si="100"/>
        <v>0</v>
      </c>
      <c r="BA180" s="458"/>
      <c r="BB180" s="455">
        <f t="shared" si="108"/>
        <v>0</v>
      </c>
      <c r="BC180" s="459"/>
      <c r="BD180" s="460"/>
      <c r="BE180" s="460"/>
      <c r="BF180" s="460"/>
      <c r="BG180" s="460"/>
      <c r="BH180" s="460"/>
      <c r="BI180" s="428"/>
      <c r="BJ180" s="201"/>
      <c r="BK180" s="201"/>
      <c r="BL180" s="201"/>
      <c r="BM180" s="201"/>
      <c r="BN180" s="201"/>
      <c r="BO180" s="201"/>
      <c r="BP180" s="201"/>
      <c r="BQ180" s="201"/>
      <c r="BR180" s="201"/>
      <c r="BS180" s="201"/>
      <c r="BT180" s="201"/>
      <c r="BU180" s="201"/>
      <c r="BV180" s="201"/>
      <c r="BW180" s="201"/>
      <c r="BX180" s="201"/>
      <c r="BY180" s="234"/>
      <c r="BZ180" s="234"/>
      <c r="CA180" s="201"/>
      <c r="CB180" s="201"/>
      <c r="CC180" s="201"/>
      <c r="CD180" s="234"/>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c r="DU180" s="201"/>
      <c r="DV180" s="201"/>
      <c r="DW180" s="201"/>
      <c r="DX180" s="201"/>
      <c r="DY180" s="201"/>
      <c r="DZ180" s="201"/>
      <c r="EA180" s="201"/>
      <c r="EB180" s="201"/>
      <c r="EC180" s="201"/>
      <c r="ED180" s="201"/>
      <c r="EE180" s="201"/>
      <c r="EF180" s="201"/>
      <c r="EG180" s="201"/>
      <c r="EH180" s="201"/>
      <c r="EI180" s="201"/>
      <c r="EJ180" s="201"/>
      <c r="EK180" s="201"/>
      <c r="EL180" s="201"/>
      <c r="EM180" s="201"/>
      <c r="EN180" s="201"/>
      <c r="EO180" s="201"/>
      <c r="EP180" s="201"/>
      <c r="EQ180" s="201"/>
      <c r="ER180" s="201"/>
      <c r="ES180" s="201"/>
      <c r="ET180" s="201"/>
      <c r="EU180" s="201"/>
      <c r="EV180" s="201"/>
      <c r="EW180" s="201"/>
      <c r="EX180" s="201"/>
      <c r="EY180" s="201"/>
      <c r="EZ180" s="201"/>
      <c r="FA180" s="201"/>
      <c r="FB180" s="201"/>
      <c r="FC180" s="201"/>
      <c r="FD180" s="201"/>
      <c r="FE180" s="201"/>
      <c r="FF180" s="201"/>
      <c r="FG180" s="201"/>
      <c r="FH180" s="201"/>
      <c r="FI180" s="201"/>
      <c r="FJ180" s="201"/>
      <c r="FK180" s="201"/>
      <c r="FL180" s="201"/>
      <c r="FM180" s="201"/>
      <c r="FN180" s="201"/>
      <c r="FO180" s="201"/>
      <c r="FP180" s="201"/>
      <c r="FQ180" s="201"/>
      <c r="FR180" s="201"/>
      <c r="FS180" s="201"/>
      <c r="FT180" s="201"/>
      <c r="FU180" s="201"/>
      <c r="FV180" s="201"/>
      <c r="FW180" s="201"/>
      <c r="FX180" s="201"/>
      <c r="FY180" s="201"/>
      <c r="FZ180" s="201"/>
      <c r="GA180" s="201"/>
      <c r="GB180" s="201"/>
      <c r="GC180" s="201"/>
      <c r="GD180" s="201"/>
      <c r="GE180" s="201"/>
      <c r="GF180" s="201"/>
      <c r="GG180" s="201"/>
      <c r="GH180" s="201"/>
      <c r="GI180" s="201"/>
      <c r="GJ180" s="201"/>
      <c r="GK180" s="201"/>
      <c r="GL180" s="201"/>
      <c r="GM180" s="201"/>
      <c r="GN180" s="201"/>
      <c r="GO180" s="201"/>
      <c r="GP180" s="201"/>
      <c r="GQ180" s="201"/>
      <c r="GR180" s="201"/>
      <c r="GS180" s="201"/>
      <c r="GT180" s="201"/>
      <c r="GU180" s="201"/>
      <c r="GV180" s="201"/>
      <c r="GW180" s="201"/>
      <c r="GX180" s="201"/>
      <c r="GY180" s="201"/>
      <c r="GZ180" s="201"/>
      <c r="HA180" s="201"/>
      <c r="HB180" s="201"/>
      <c r="HC180" s="201"/>
      <c r="HD180" s="201"/>
      <c r="HE180" s="201"/>
      <c r="HF180" s="201"/>
      <c r="HG180" s="201"/>
      <c r="HH180" s="201"/>
      <c r="HI180" s="201"/>
      <c r="HJ180" s="201"/>
      <c r="HK180" s="201"/>
      <c r="HL180" s="201"/>
      <c r="HM180" s="201"/>
      <c r="HN180" s="201"/>
      <c r="HO180" s="201"/>
      <c r="HP180" s="201"/>
      <c r="HQ180" s="201"/>
      <c r="HR180" s="201"/>
      <c r="HS180" s="201"/>
      <c r="HT180" s="201"/>
      <c r="HU180" s="201"/>
      <c r="HV180" s="201"/>
      <c r="HW180" s="201"/>
      <c r="HX180" s="201"/>
      <c r="HY180" s="201"/>
      <c r="HZ180" s="201"/>
      <c r="IA180" s="201"/>
      <c r="IB180" s="201"/>
      <c r="IC180" s="201"/>
      <c r="ID180" s="201"/>
      <c r="IE180" s="201"/>
      <c r="IF180" s="201"/>
      <c r="IG180" s="201"/>
      <c r="IH180" s="201"/>
      <c r="II180" s="201"/>
      <c r="IJ180" s="201"/>
      <c r="IK180" s="201"/>
      <c r="IL180" s="201"/>
      <c r="IM180" s="201"/>
      <c r="IN180" s="201"/>
      <c r="IO180" s="201"/>
      <c r="IP180" s="201"/>
      <c r="IQ180" s="201"/>
      <c r="IR180" s="201"/>
      <c r="IS180" s="201"/>
      <c r="IT180" s="201"/>
      <c r="IU180" s="201"/>
      <c r="IV180" s="201"/>
      <c r="IW180" s="201"/>
      <c r="IX180" s="201"/>
      <c r="IY180" s="201"/>
      <c r="IZ180" s="201"/>
      <c r="JA180" s="201"/>
      <c r="JB180" s="201"/>
      <c r="JC180" s="201"/>
      <c r="JD180" s="201"/>
      <c r="JE180" s="201"/>
      <c r="JF180" s="201"/>
      <c r="JG180" s="201"/>
      <c r="JH180" s="201"/>
      <c r="JI180" s="201"/>
      <c r="JJ180" s="201"/>
      <c r="JK180" s="201"/>
      <c r="JL180" s="201"/>
      <c r="JM180" s="201"/>
      <c r="JN180" s="201"/>
      <c r="JO180" s="201"/>
      <c r="JP180" s="201"/>
      <c r="JQ180" s="201"/>
      <c r="JR180" s="201"/>
      <c r="JS180" s="201"/>
      <c r="JT180" s="201"/>
      <c r="JU180" s="201"/>
      <c r="JV180" s="201"/>
      <c r="JW180" s="201"/>
      <c r="JX180" s="201"/>
      <c r="JY180" s="201"/>
      <c r="JZ180" s="201"/>
      <c r="KA180" s="201"/>
      <c r="KB180" s="201"/>
      <c r="KC180" s="201"/>
      <c r="KD180" s="201"/>
      <c r="KE180" s="201"/>
      <c r="KF180" s="201"/>
      <c r="KG180" s="201"/>
      <c r="KH180" s="201"/>
      <c r="KI180" s="201"/>
      <c r="KJ180" s="201"/>
      <c r="KK180" s="201"/>
      <c r="KL180" s="201"/>
      <c r="KM180" s="201"/>
      <c r="KN180" s="201"/>
      <c r="KO180" s="201"/>
      <c r="KP180" s="201"/>
    </row>
    <row r="181" spans="1:302" s="98" customFormat="1" ht="27.75" hidden="1" customHeight="1" thickBot="1">
      <c r="A181" s="201"/>
      <c r="B181" s="459"/>
      <c r="C181" s="542"/>
      <c r="D181" s="543"/>
      <c r="E181" s="544" t="s">
        <v>163</v>
      </c>
      <c r="F181" s="545"/>
      <c r="G181" s="459"/>
      <c r="H181" s="459"/>
      <c r="I181" s="459"/>
      <c r="J181" s="459"/>
      <c r="K181" s="459"/>
      <c r="L181" s="546"/>
      <c r="M181" s="547"/>
      <c r="N181" s="547"/>
      <c r="O181" s="548" t="str">
        <f t="shared" si="86"/>
        <v/>
      </c>
      <c r="P181" s="548" t="str">
        <f t="shared" si="115"/>
        <v/>
      </c>
      <c r="Q181" s="548" t="str">
        <f t="shared" si="87"/>
        <v/>
      </c>
      <c r="R181" s="548" t="str">
        <f t="shared" si="88"/>
        <v/>
      </c>
      <c r="S181" s="548" t="str">
        <f t="shared" si="116"/>
        <v/>
      </c>
      <c r="T181" s="548" t="str">
        <f t="shared" si="117"/>
        <v/>
      </c>
      <c r="U181" s="548" t="str">
        <f t="shared" si="89"/>
        <v/>
      </c>
      <c r="V181" s="548" t="str">
        <f t="shared" si="90"/>
        <v/>
      </c>
      <c r="W181" s="548" t="str">
        <f t="shared" si="118"/>
        <v/>
      </c>
      <c r="X181" s="548" t="str">
        <f t="shared" si="119"/>
        <v/>
      </c>
      <c r="Y181" s="548" t="str">
        <f t="shared" si="91"/>
        <v/>
      </c>
      <c r="Z181" s="548" t="str">
        <f t="shared" si="92"/>
        <v/>
      </c>
      <c r="AA181" s="548" t="str">
        <f t="shared" si="120"/>
        <v/>
      </c>
      <c r="AB181" s="548" t="str">
        <f t="shared" si="121"/>
        <v/>
      </c>
      <c r="AC181" s="548" t="str">
        <f t="shared" si="93"/>
        <v/>
      </c>
      <c r="AD181" s="548" t="str">
        <f t="shared" si="94"/>
        <v/>
      </c>
      <c r="AE181" s="549"/>
      <c r="AF181" s="454"/>
      <c r="AG181" s="550" t="s">
        <v>542</v>
      </c>
      <c r="AH181" s="551" t="str">
        <f t="shared" si="111"/>
        <v/>
      </c>
      <c r="AI181" s="551" t="str">
        <f t="shared" si="112"/>
        <v/>
      </c>
      <c r="AJ181" s="551" t="str">
        <f t="shared" si="113"/>
        <v/>
      </c>
      <c r="AK181" s="554" t="str">
        <f t="shared" si="114"/>
        <v/>
      </c>
      <c r="AL181" s="460"/>
      <c r="AM181" s="441" t="str">
        <f t="shared" si="109"/>
        <v/>
      </c>
      <c r="AN181" s="441" t="str">
        <f t="shared" si="110"/>
        <v/>
      </c>
      <c r="AO181" s="552"/>
      <c r="AP181" s="552"/>
      <c r="AQ181" s="201"/>
      <c r="AR181" s="428"/>
      <c r="AS181" s="805">
        <f t="shared" si="95"/>
        <v>0</v>
      </c>
      <c r="AT181" s="452">
        <f t="shared" si="96"/>
        <v>0</v>
      </c>
      <c r="AU181" s="754" t="s">
        <v>341</v>
      </c>
      <c r="AV181" s="453">
        <f t="shared" si="97"/>
        <v>0</v>
      </c>
      <c r="AW181" s="454"/>
      <c r="AX181" s="455">
        <f t="shared" si="98"/>
        <v>0</v>
      </c>
      <c r="AY181" s="456">
        <f t="shared" si="99"/>
        <v>0</v>
      </c>
      <c r="AZ181" s="457">
        <f t="shared" si="100"/>
        <v>0</v>
      </c>
      <c r="BA181" s="458"/>
      <c r="BB181" s="455">
        <f t="shared" si="108"/>
        <v>0</v>
      </c>
      <c r="BC181" s="459"/>
      <c r="BD181" s="460"/>
      <c r="BE181" s="460"/>
      <c r="BF181" s="460"/>
      <c r="BG181" s="460"/>
      <c r="BH181" s="460"/>
      <c r="BI181" s="428"/>
      <c r="BJ181" s="201"/>
      <c r="BK181" s="201"/>
      <c r="BL181" s="201"/>
      <c r="BM181" s="201"/>
      <c r="BN181" s="201"/>
      <c r="BO181" s="201"/>
      <c r="BP181" s="201"/>
      <c r="BQ181" s="201"/>
      <c r="BR181" s="201"/>
      <c r="BS181" s="201"/>
      <c r="BT181" s="201"/>
      <c r="BU181" s="201"/>
      <c r="BV181" s="201"/>
      <c r="BW181" s="201"/>
      <c r="BX181" s="201"/>
      <c r="BY181" s="234"/>
      <c r="BZ181" s="234"/>
      <c r="CA181" s="201"/>
      <c r="CB181" s="201"/>
      <c r="CC181" s="201"/>
      <c r="CD181" s="234"/>
      <c r="CE181" s="201"/>
      <c r="CF181" s="201"/>
      <c r="CG181" s="201"/>
      <c r="CH181" s="201"/>
      <c r="CI181" s="201"/>
      <c r="CJ181" s="201"/>
      <c r="CK181" s="201"/>
      <c r="CL181" s="201"/>
      <c r="CM181" s="201"/>
      <c r="CN181" s="201"/>
      <c r="CO181" s="201"/>
      <c r="CP181" s="201"/>
      <c r="CQ181" s="201"/>
      <c r="CR181" s="201"/>
      <c r="CS181" s="201"/>
      <c r="CT181" s="201"/>
      <c r="CU181" s="201"/>
      <c r="CV181" s="201"/>
      <c r="CW181" s="201"/>
      <c r="CX181" s="201"/>
      <c r="CY181" s="201"/>
      <c r="CZ181" s="201"/>
      <c r="DA181" s="201"/>
      <c r="DB181" s="201"/>
      <c r="DC181" s="201"/>
      <c r="DD181" s="201"/>
      <c r="DE181" s="201"/>
      <c r="DF181" s="201"/>
      <c r="DG181" s="201"/>
      <c r="DH181" s="201"/>
      <c r="DI181" s="201"/>
      <c r="DJ181" s="201"/>
      <c r="DK181" s="201"/>
      <c r="DL181" s="201"/>
      <c r="DM181" s="201"/>
      <c r="DN181" s="201"/>
      <c r="DO181" s="201"/>
      <c r="DP181" s="201"/>
      <c r="DQ181" s="201"/>
      <c r="DR181" s="201"/>
      <c r="DS181" s="201"/>
      <c r="DT181" s="201"/>
      <c r="DU181" s="201"/>
      <c r="DV181" s="201"/>
      <c r="DW181" s="201"/>
      <c r="DX181" s="201"/>
      <c r="DY181" s="201"/>
      <c r="DZ181" s="201"/>
      <c r="EA181" s="201"/>
      <c r="EB181" s="201"/>
      <c r="EC181" s="201"/>
      <c r="ED181" s="201"/>
      <c r="EE181" s="201"/>
      <c r="EF181" s="201"/>
      <c r="EG181" s="201"/>
      <c r="EH181" s="201"/>
      <c r="EI181" s="201"/>
      <c r="EJ181" s="201"/>
      <c r="EK181" s="201"/>
      <c r="EL181" s="201"/>
      <c r="EM181" s="201"/>
      <c r="EN181" s="201"/>
      <c r="EO181" s="201"/>
      <c r="EP181" s="201"/>
      <c r="EQ181" s="201"/>
      <c r="ER181" s="201"/>
      <c r="ES181" s="201"/>
      <c r="ET181" s="201"/>
      <c r="EU181" s="201"/>
      <c r="EV181" s="201"/>
      <c r="EW181" s="201"/>
      <c r="EX181" s="201"/>
      <c r="EY181" s="201"/>
      <c r="EZ181" s="201"/>
      <c r="FA181" s="201"/>
      <c r="FB181" s="201"/>
      <c r="FC181" s="201"/>
      <c r="FD181" s="201"/>
      <c r="FE181" s="201"/>
      <c r="FF181" s="201"/>
      <c r="FG181" s="201"/>
      <c r="FH181" s="201"/>
      <c r="FI181" s="201"/>
      <c r="FJ181" s="201"/>
      <c r="FK181" s="201"/>
      <c r="FL181" s="201"/>
      <c r="FM181" s="201"/>
      <c r="FN181" s="201"/>
      <c r="FO181" s="201"/>
      <c r="FP181" s="201"/>
      <c r="FQ181" s="201"/>
      <c r="FR181" s="201"/>
      <c r="FS181" s="201"/>
      <c r="FT181" s="201"/>
      <c r="FU181" s="201"/>
      <c r="FV181" s="201"/>
      <c r="FW181" s="201"/>
      <c r="FX181" s="201"/>
      <c r="FY181" s="201"/>
      <c r="FZ181" s="201"/>
      <c r="GA181" s="201"/>
      <c r="GB181" s="201"/>
      <c r="GC181" s="201"/>
      <c r="GD181" s="201"/>
      <c r="GE181" s="201"/>
      <c r="GF181" s="201"/>
      <c r="GG181" s="201"/>
      <c r="GH181" s="201"/>
      <c r="GI181" s="201"/>
      <c r="GJ181" s="201"/>
      <c r="GK181" s="201"/>
      <c r="GL181" s="201"/>
      <c r="GM181" s="201"/>
      <c r="GN181" s="201"/>
      <c r="GO181" s="201"/>
      <c r="GP181" s="201"/>
      <c r="GQ181" s="201"/>
      <c r="GR181" s="201"/>
      <c r="GS181" s="201"/>
      <c r="GT181" s="201"/>
      <c r="GU181" s="201"/>
      <c r="GV181" s="201"/>
      <c r="GW181" s="201"/>
      <c r="GX181" s="201"/>
      <c r="GY181" s="201"/>
      <c r="GZ181" s="201"/>
      <c r="HA181" s="201"/>
      <c r="HB181" s="201"/>
      <c r="HC181" s="201"/>
      <c r="HD181" s="201"/>
      <c r="HE181" s="201"/>
      <c r="HF181" s="201"/>
      <c r="HG181" s="201"/>
      <c r="HH181" s="201"/>
      <c r="HI181" s="201"/>
      <c r="HJ181" s="201"/>
      <c r="HK181" s="201"/>
      <c r="HL181" s="201"/>
      <c r="HM181" s="201"/>
      <c r="HN181" s="201"/>
      <c r="HO181" s="201"/>
      <c r="HP181" s="201"/>
      <c r="HQ181" s="201"/>
      <c r="HR181" s="201"/>
      <c r="HS181" s="201"/>
      <c r="HT181" s="201"/>
      <c r="HU181" s="201"/>
      <c r="HV181" s="201"/>
      <c r="HW181" s="201"/>
      <c r="HX181" s="201"/>
      <c r="HY181" s="201"/>
      <c r="HZ181" s="201"/>
      <c r="IA181" s="201"/>
      <c r="IB181" s="201"/>
      <c r="IC181" s="201"/>
      <c r="ID181" s="201"/>
      <c r="IE181" s="201"/>
      <c r="IF181" s="201"/>
      <c r="IG181" s="201"/>
      <c r="IH181" s="201"/>
      <c r="II181" s="201"/>
      <c r="IJ181" s="201"/>
      <c r="IK181" s="201"/>
      <c r="IL181" s="201"/>
      <c r="IM181" s="201"/>
      <c r="IN181" s="201"/>
      <c r="IO181" s="201"/>
      <c r="IP181" s="201"/>
      <c r="IQ181" s="201"/>
      <c r="IR181" s="201"/>
      <c r="IS181" s="201"/>
      <c r="IT181" s="201"/>
      <c r="IU181" s="201"/>
      <c r="IV181" s="201"/>
      <c r="IW181" s="201"/>
      <c r="IX181" s="201"/>
      <c r="IY181" s="201"/>
      <c r="IZ181" s="201"/>
      <c r="JA181" s="201"/>
      <c r="JB181" s="201"/>
      <c r="JC181" s="201"/>
      <c r="JD181" s="201"/>
      <c r="JE181" s="201"/>
      <c r="JF181" s="201"/>
      <c r="JG181" s="201"/>
      <c r="JH181" s="201"/>
      <c r="JI181" s="201"/>
      <c r="JJ181" s="201"/>
      <c r="JK181" s="201"/>
      <c r="JL181" s="201"/>
      <c r="JM181" s="201"/>
      <c r="JN181" s="201"/>
      <c r="JO181" s="201"/>
      <c r="JP181" s="201"/>
      <c r="JQ181" s="201"/>
      <c r="JR181" s="201"/>
      <c r="JS181" s="201"/>
      <c r="JT181" s="201"/>
      <c r="JU181" s="201"/>
      <c r="JV181" s="201"/>
      <c r="JW181" s="201"/>
      <c r="JX181" s="201"/>
      <c r="JY181" s="201"/>
      <c r="JZ181" s="201"/>
      <c r="KA181" s="201"/>
      <c r="KB181" s="201"/>
      <c r="KC181" s="201"/>
      <c r="KD181" s="201"/>
      <c r="KE181" s="201"/>
      <c r="KF181" s="201"/>
      <c r="KG181" s="201"/>
      <c r="KH181" s="201"/>
      <c r="KI181" s="201"/>
      <c r="KJ181" s="201"/>
      <c r="KK181" s="201"/>
      <c r="KL181" s="201"/>
      <c r="KM181" s="201"/>
      <c r="KN181" s="201"/>
      <c r="KO181" s="201"/>
      <c r="KP181" s="201"/>
    </row>
    <row r="182" spans="1:302" s="98" customFormat="1" ht="27.75" hidden="1" customHeight="1" thickBot="1">
      <c r="A182" s="201"/>
      <c r="B182" s="459"/>
      <c r="C182" s="542"/>
      <c r="D182" s="543"/>
      <c r="E182" s="544" t="s">
        <v>163</v>
      </c>
      <c r="F182" s="545"/>
      <c r="G182" s="459"/>
      <c r="H182" s="459"/>
      <c r="I182" s="459"/>
      <c r="J182" s="459"/>
      <c r="K182" s="459"/>
      <c r="L182" s="546"/>
      <c r="M182" s="547"/>
      <c r="N182" s="547"/>
      <c r="O182" s="548" t="str">
        <f t="shared" si="86"/>
        <v/>
      </c>
      <c r="P182" s="548" t="str">
        <f t="shared" si="115"/>
        <v/>
      </c>
      <c r="Q182" s="548" t="str">
        <f t="shared" si="87"/>
        <v/>
      </c>
      <c r="R182" s="548" t="str">
        <f t="shared" si="88"/>
        <v/>
      </c>
      <c r="S182" s="548" t="str">
        <f t="shared" si="116"/>
        <v/>
      </c>
      <c r="T182" s="548" t="str">
        <f t="shared" si="117"/>
        <v/>
      </c>
      <c r="U182" s="548" t="str">
        <f t="shared" si="89"/>
        <v/>
      </c>
      <c r="V182" s="548" t="str">
        <f t="shared" si="90"/>
        <v/>
      </c>
      <c r="W182" s="548" t="str">
        <f t="shared" si="118"/>
        <v/>
      </c>
      <c r="X182" s="548" t="str">
        <f t="shared" si="119"/>
        <v/>
      </c>
      <c r="Y182" s="548" t="str">
        <f t="shared" si="91"/>
        <v/>
      </c>
      <c r="Z182" s="548" t="str">
        <f t="shared" si="92"/>
        <v/>
      </c>
      <c r="AA182" s="548" t="str">
        <f t="shared" si="120"/>
        <v/>
      </c>
      <c r="AB182" s="548" t="str">
        <f t="shared" si="121"/>
        <v/>
      </c>
      <c r="AC182" s="548" t="str">
        <f t="shared" si="93"/>
        <v/>
      </c>
      <c r="AD182" s="548" t="str">
        <f t="shared" si="94"/>
        <v/>
      </c>
      <c r="AE182" s="549"/>
      <c r="AF182" s="454"/>
      <c r="AG182" s="550" t="s">
        <v>542</v>
      </c>
      <c r="AH182" s="551" t="str">
        <f t="shared" si="111"/>
        <v/>
      </c>
      <c r="AI182" s="551" t="str">
        <f t="shared" si="112"/>
        <v/>
      </c>
      <c r="AJ182" s="551" t="str">
        <f t="shared" si="113"/>
        <v/>
      </c>
      <c r="AK182" s="554" t="str">
        <f t="shared" si="114"/>
        <v/>
      </c>
      <c r="AL182" s="460"/>
      <c r="AM182" s="441" t="str">
        <f t="shared" si="109"/>
        <v/>
      </c>
      <c r="AN182" s="441" t="str">
        <f t="shared" si="110"/>
        <v/>
      </c>
      <c r="AO182" s="552"/>
      <c r="AP182" s="552"/>
      <c r="AQ182" s="201"/>
      <c r="AR182" s="428"/>
      <c r="AS182" s="805">
        <f t="shared" si="95"/>
        <v>0</v>
      </c>
      <c r="AT182" s="452">
        <f t="shared" si="96"/>
        <v>0</v>
      </c>
      <c r="AU182" s="754" t="s">
        <v>341</v>
      </c>
      <c r="AV182" s="453">
        <f t="shared" si="97"/>
        <v>0</v>
      </c>
      <c r="AW182" s="454"/>
      <c r="AX182" s="455">
        <f t="shared" si="98"/>
        <v>0</v>
      </c>
      <c r="AY182" s="456">
        <f t="shared" si="99"/>
        <v>0</v>
      </c>
      <c r="AZ182" s="457">
        <f t="shared" si="100"/>
        <v>0</v>
      </c>
      <c r="BA182" s="458"/>
      <c r="BB182" s="455">
        <f t="shared" si="108"/>
        <v>0</v>
      </c>
      <c r="BC182" s="459"/>
      <c r="BD182" s="460"/>
      <c r="BE182" s="460"/>
      <c r="BF182" s="460"/>
      <c r="BG182" s="460"/>
      <c r="BH182" s="460"/>
      <c r="BI182" s="428"/>
      <c r="BJ182" s="201"/>
      <c r="BK182" s="201"/>
      <c r="BL182" s="201"/>
      <c r="BM182" s="201"/>
      <c r="BN182" s="201"/>
      <c r="BO182" s="201"/>
      <c r="BP182" s="201"/>
      <c r="BQ182" s="201"/>
      <c r="BR182" s="201"/>
      <c r="BS182" s="201"/>
      <c r="BT182" s="201"/>
      <c r="BU182" s="201"/>
      <c r="BV182" s="201"/>
      <c r="BW182" s="201"/>
      <c r="BX182" s="201"/>
      <c r="BY182" s="234"/>
      <c r="BZ182" s="234"/>
      <c r="CA182" s="201"/>
      <c r="CB182" s="201"/>
      <c r="CC182" s="201"/>
      <c r="CD182" s="234"/>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c r="EX182" s="201"/>
      <c r="EY182" s="201"/>
      <c r="EZ182" s="201"/>
      <c r="FA182" s="201"/>
      <c r="FB182" s="201"/>
      <c r="FC182" s="201"/>
      <c r="FD182" s="201"/>
      <c r="FE182" s="201"/>
      <c r="FF182" s="201"/>
      <c r="FG182" s="201"/>
      <c r="FH182" s="201"/>
      <c r="FI182" s="201"/>
      <c r="FJ182" s="201"/>
      <c r="FK182" s="201"/>
      <c r="FL182" s="201"/>
      <c r="FM182" s="201"/>
      <c r="FN182" s="201"/>
      <c r="FO182" s="201"/>
      <c r="FP182" s="201"/>
      <c r="FQ182" s="201"/>
      <c r="FR182" s="201"/>
      <c r="FS182" s="201"/>
      <c r="FT182" s="201"/>
      <c r="FU182" s="201"/>
      <c r="FV182" s="201"/>
      <c r="FW182" s="201"/>
      <c r="FX182" s="201"/>
      <c r="FY182" s="201"/>
      <c r="FZ182" s="201"/>
      <c r="GA182" s="201"/>
      <c r="GB182" s="201"/>
      <c r="GC182" s="201"/>
      <c r="GD182" s="201"/>
      <c r="GE182" s="201"/>
      <c r="GF182" s="201"/>
      <c r="GG182" s="201"/>
      <c r="GH182" s="201"/>
      <c r="GI182" s="201"/>
      <c r="GJ182" s="201"/>
      <c r="GK182" s="201"/>
      <c r="GL182" s="201"/>
      <c r="GM182" s="201"/>
      <c r="GN182" s="201"/>
      <c r="GO182" s="201"/>
      <c r="GP182" s="201"/>
      <c r="GQ182" s="201"/>
      <c r="GR182" s="201"/>
      <c r="GS182" s="201"/>
      <c r="GT182" s="201"/>
      <c r="GU182" s="201"/>
      <c r="GV182" s="201"/>
      <c r="GW182" s="201"/>
      <c r="GX182" s="201"/>
      <c r="GY182" s="201"/>
      <c r="GZ182" s="201"/>
      <c r="HA182" s="201"/>
      <c r="HB182" s="201"/>
      <c r="HC182" s="201"/>
      <c r="HD182" s="201"/>
      <c r="HE182" s="201"/>
      <c r="HF182" s="201"/>
      <c r="HG182" s="201"/>
      <c r="HH182" s="201"/>
      <c r="HI182" s="201"/>
      <c r="HJ182" s="201"/>
      <c r="HK182" s="201"/>
      <c r="HL182" s="201"/>
      <c r="HM182" s="201"/>
      <c r="HN182" s="201"/>
      <c r="HO182" s="201"/>
      <c r="HP182" s="201"/>
      <c r="HQ182" s="201"/>
      <c r="HR182" s="201"/>
      <c r="HS182" s="201"/>
      <c r="HT182" s="201"/>
      <c r="HU182" s="201"/>
      <c r="HV182" s="201"/>
      <c r="HW182" s="201"/>
      <c r="HX182" s="201"/>
      <c r="HY182" s="201"/>
      <c r="HZ182" s="201"/>
      <c r="IA182" s="201"/>
      <c r="IB182" s="201"/>
      <c r="IC182" s="201"/>
      <c r="ID182" s="201"/>
      <c r="IE182" s="201"/>
      <c r="IF182" s="201"/>
      <c r="IG182" s="201"/>
      <c r="IH182" s="201"/>
      <c r="II182" s="201"/>
      <c r="IJ182" s="201"/>
      <c r="IK182" s="201"/>
      <c r="IL182" s="201"/>
      <c r="IM182" s="201"/>
      <c r="IN182" s="201"/>
      <c r="IO182" s="201"/>
      <c r="IP182" s="201"/>
      <c r="IQ182" s="201"/>
      <c r="IR182" s="201"/>
      <c r="IS182" s="201"/>
      <c r="IT182" s="201"/>
      <c r="IU182" s="201"/>
      <c r="IV182" s="201"/>
      <c r="IW182" s="201"/>
      <c r="IX182" s="201"/>
      <c r="IY182" s="201"/>
      <c r="IZ182" s="201"/>
      <c r="JA182" s="201"/>
      <c r="JB182" s="201"/>
      <c r="JC182" s="201"/>
      <c r="JD182" s="201"/>
      <c r="JE182" s="201"/>
      <c r="JF182" s="201"/>
      <c r="JG182" s="201"/>
      <c r="JH182" s="201"/>
      <c r="JI182" s="201"/>
      <c r="JJ182" s="201"/>
      <c r="JK182" s="201"/>
      <c r="JL182" s="201"/>
      <c r="JM182" s="201"/>
      <c r="JN182" s="201"/>
      <c r="JO182" s="201"/>
      <c r="JP182" s="201"/>
      <c r="JQ182" s="201"/>
      <c r="JR182" s="201"/>
      <c r="JS182" s="201"/>
      <c r="JT182" s="201"/>
      <c r="JU182" s="201"/>
      <c r="JV182" s="201"/>
      <c r="JW182" s="201"/>
      <c r="JX182" s="201"/>
      <c r="JY182" s="201"/>
      <c r="JZ182" s="201"/>
      <c r="KA182" s="201"/>
      <c r="KB182" s="201"/>
      <c r="KC182" s="201"/>
      <c r="KD182" s="201"/>
      <c r="KE182" s="201"/>
      <c r="KF182" s="201"/>
      <c r="KG182" s="201"/>
      <c r="KH182" s="201"/>
      <c r="KI182" s="201"/>
      <c r="KJ182" s="201"/>
      <c r="KK182" s="201"/>
      <c r="KL182" s="201"/>
      <c r="KM182" s="201"/>
      <c r="KN182" s="201"/>
      <c r="KO182" s="201"/>
      <c r="KP182" s="201"/>
    </row>
    <row r="183" spans="1:302" s="98" customFormat="1" ht="27.75" hidden="1" customHeight="1" thickBot="1">
      <c r="A183" s="201"/>
      <c r="B183" s="459"/>
      <c r="C183" s="542"/>
      <c r="D183" s="543"/>
      <c r="E183" s="544" t="s">
        <v>163</v>
      </c>
      <c r="F183" s="545"/>
      <c r="G183" s="459"/>
      <c r="H183" s="459"/>
      <c r="I183" s="459"/>
      <c r="J183" s="459"/>
      <c r="K183" s="459"/>
      <c r="L183" s="546"/>
      <c r="M183" s="547"/>
      <c r="N183" s="547"/>
      <c r="O183" s="548" t="str">
        <f t="shared" si="86"/>
        <v/>
      </c>
      <c r="P183" s="548" t="str">
        <f t="shared" si="115"/>
        <v/>
      </c>
      <c r="Q183" s="548" t="str">
        <f t="shared" si="87"/>
        <v/>
      </c>
      <c r="R183" s="548" t="str">
        <f t="shared" si="88"/>
        <v/>
      </c>
      <c r="S183" s="548" t="str">
        <f t="shared" si="116"/>
        <v/>
      </c>
      <c r="T183" s="548" t="str">
        <f t="shared" si="117"/>
        <v/>
      </c>
      <c r="U183" s="548" t="str">
        <f t="shared" si="89"/>
        <v/>
      </c>
      <c r="V183" s="548" t="str">
        <f t="shared" si="90"/>
        <v/>
      </c>
      <c r="W183" s="548" t="str">
        <f t="shared" si="118"/>
        <v/>
      </c>
      <c r="X183" s="548" t="str">
        <f t="shared" si="119"/>
        <v/>
      </c>
      <c r="Y183" s="548" t="str">
        <f t="shared" si="91"/>
        <v/>
      </c>
      <c r="Z183" s="548" t="str">
        <f t="shared" si="92"/>
        <v/>
      </c>
      <c r="AA183" s="548" t="str">
        <f t="shared" si="120"/>
        <v/>
      </c>
      <c r="AB183" s="548" t="str">
        <f t="shared" si="121"/>
        <v/>
      </c>
      <c r="AC183" s="548" t="str">
        <f t="shared" si="93"/>
        <v/>
      </c>
      <c r="AD183" s="548" t="str">
        <f t="shared" si="94"/>
        <v/>
      </c>
      <c r="AE183" s="549"/>
      <c r="AF183" s="454"/>
      <c r="AG183" s="550" t="s">
        <v>542</v>
      </c>
      <c r="AH183" s="551" t="str">
        <f t="shared" si="111"/>
        <v/>
      </c>
      <c r="AI183" s="551" t="str">
        <f t="shared" si="112"/>
        <v/>
      </c>
      <c r="AJ183" s="551" t="str">
        <f t="shared" si="113"/>
        <v/>
      </c>
      <c r="AK183" s="554" t="str">
        <f t="shared" si="114"/>
        <v/>
      </c>
      <c r="AL183" s="460"/>
      <c r="AM183" s="441" t="str">
        <f t="shared" si="109"/>
        <v/>
      </c>
      <c r="AN183" s="441" t="str">
        <f t="shared" si="110"/>
        <v/>
      </c>
      <c r="AO183" s="552"/>
      <c r="AP183" s="552"/>
      <c r="AQ183" s="201"/>
      <c r="AR183" s="428"/>
      <c r="AS183" s="805">
        <f t="shared" si="95"/>
        <v>0</v>
      </c>
      <c r="AT183" s="452">
        <f t="shared" si="96"/>
        <v>0</v>
      </c>
      <c r="AU183" s="754" t="s">
        <v>341</v>
      </c>
      <c r="AV183" s="453">
        <f t="shared" si="97"/>
        <v>0</v>
      </c>
      <c r="AW183" s="454"/>
      <c r="AX183" s="455">
        <f t="shared" si="98"/>
        <v>0</v>
      </c>
      <c r="AY183" s="456">
        <f t="shared" si="99"/>
        <v>0</v>
      </c>
      <c r="AZ183" s="457">
        <f t="shared" si="100"/>
        <v>0</v>
      </c>
      <c r="BA183" s="458"/>
      <c r="BB183" s="455">
        <f t="shared" si="108"/>
        <v>0</v>
      </c>
      <c r="BC183" s="459"/>
      <c r="BD183" s="460"/>
      <c r="BE183" s="460"/>
      <c r="BF183" s="460"/>
      <c r="BG183" s="460"/>
      <c r="BH183" s="460"/>
      <c r="BI183" s="428"/>
      <c r="BJ183" s="201"/>
      <c r="BK183" s="201"/>
      <c r="BL183" s="201"/>
      <c r="BM183" s="201"/>
      <c r="BN183" s="201"/>
      <c r="BO183" s="201"/>
      <c r="BP183" s="201"/>
      <c r="BQ183" s="201"/>
      <c r="BR183" s="201"/>
      <c r="BS183" s="201"/>
      <c r="BT183" s="201"/>
      <c r="BU183" s="201"/>
      <c r="BV183" s="201"/>
      <c r="BW183" s="201"/>
      <c r="BX183" s="201"/>
      <c r="BY183" s="234"/>
      <c r="BZ183" s="234"/>
      <c r="CA183" s="201"/>
      <c r="CB183" s="201"/>
      <c r="CC183" s="201"/>
      <c r="CD183" s="234"/>
      <c r="CE183" s="201"/>
      <c r="CF183" s="201"/>
      <c r="CG183" s="201"/>
      <c r="CH183" s="201"/>
      <c r="CI183" s="201"/>
      <c r="CJ183" s="201"/>
      <c r="CK183" s="201"/>
      <c r="CL183" s="201"/>
      <c r="CM183" s="201"/>
      <c r="CN183" s="201"/>
      <c r="CO183" s="201"/>
      <c r="CP183" s="201"/>
      <c r="CQ183" s="201"/>
      <c r="CR183" s="201"/>
      <c r="CS183" s="201"/>
      <c r="CT183" s="201"/>
      <c r="CU183" s="201"/>
      <c r="CV183" s="201"/>
      <c r="CW183" s="201"/>
      <c r="CX183" s="201"/>
      <c r="CY183" s="201"/>
      <c r="CZ183" s="201"/>
      <c r="DA183" s="201"/>
      <c r="DB183" s="201"/>
      <c r="DC183" s="201"/>
      <c r="DD183" s="201"/>
      <c r="DE183" s="201"/>
      <c r="DF183" s="201"/>
      <c r="DG183" s="201"/>
      <c r="DH183" s="201"/>
      <c r="DI183" s="201"/>
      <c r="DJ183" s="201"/>
      <c r="DK183" s="201"/>
      <c r="DL183" s="201"/>
      <c r="DM183" s="201"/>
      <c r="DN183" s="201"/>
      <c r="DO183" s="201"/>
      <c r="DP183" s="201"/>
      <c r="DQ183" s="201"/>
      <c r="DR183" s="201"/>
      <c r="DS183" s="201"/>
      <c r="DT183" s="201"/>
      <c r="DU183" s="201"/>
      <c r="DV183" s="201"/>
      <c r="DW183" s="201"/>
      <c r="DX183" s="201"/>
      <c r="DY183" s="201"/>
      <c r="DZ183" s="201"/>
      <c r="EA183" s="201"/>
      <c r="EB183" s="201"/>
      <c r="EC183" s="201"/>
      <c r="ED183" s="201"/>
      <c r="EE183" s="201"/>
      <c r="EF183" s="201"/>
      <c r="EG183" s="201"/>
      <c r="EH183" s="201"/>
      <c r="EI183" s="201"/>
      <c r="EJ183" s="201"/>
      <c r="EK183" s="201"/>
      <c r="EL183" s="201"/>
      <c r="EM183" s="201"/>
      <c r="EN183" s="201"/>
      <c r="EO183" s="201"/>
      <c r="EP183" s="201"/>
      <c r="EQ183" s="201"/>
      <c r="ER183" s="201"/>
      <c r="ES183" s="201"/>
      <c r="ET183" s="201"/>
      <c r="EU183" s="201"/>
      <c r="EV183" s="201"/>
      <c r="EW183" s="201"/>
      <c r="EX183" s="201"/>
      <c r="EY183" s="201"/>
      <c r="EZ183" s="201"/>
      <c r="FA183" s="201"/>
      <c r="FB183" s="201"/>
      <c r="FC183" s="201"/>
      <c r="FD183" s="201"/>
      <c r="FE183" s="201"/>
      <c r="FF183" s="201"/>
      <c r="FG183" s="201"/>
      <c r="FH183" s="201"/>
      <c r="FI183" s="201"/>
      <c r="FJ183" s="201"/>
      <c r="FK183" s="201"/>
      <c r="FL183" s="201"/>
      <c r="FM183" s="201"/>
      <c r="FN183" s="201"/>
      <c r="FO183" s="201"/>
      <c r="FP183" s="201"/>
      <c r="FQ183" s="201"/>
      <c r="FR183" s="201"/>
      <c r="FS183" s="201"/>
      <c r="FT183" s="201"/>
      <c r="FU183" s="201"/>
      <c r="FV183" s="201"/>
      <c r="FW183" s="201"/>
      <c r="FX183" s="201"/>
      <c r="FY183" s="201"/>
      <c r="FZ183" s="201"/>
      <c r="GA183" s="201"/>
      <c r="GB183" s="201"/>
      <c r="GC183" s="201"/>
      <c r="GD183" s="201"/>
      <c r="GE183" s="201"/>
      <c r="GF183" s="201"/>
      <c r="GG183" s="201"/>
      <c r="GH183" s="201"/>
      <c r="GI183" s="201"/>
      <c r="GJ183" s="201"/>
      <c r="GK183" s="201"/>
      <c r="GL183" s="201"/>
      <c r="GM183" s="201"/>
      <c r="GN183" s="201"/>
      <c r="GO183" s="201"/>
      <c r="GP183" s="201"/>
      <c r="GQ183" s="201"/>
      <c r="GR183" s="201"/>
      <c r="GS183" s="201"/>
      <c r="GT183" s="201"/>
      <c r="GU183" s="201"/>
      <c r="GV183" s="201"/>
      <c r="GW183" s="201"/>
      <c r="GX183" s="201"/>
      <c r="GY183" s="201"/>
      <c r="GZ183" s="201"/>
      <c r="HA183" s="201"/>
      <c r="HB183" s="201"/>
      <c r="HC183" s="201"/>
      <c r="HD183" s="201"/>
      <c r="HE183" s="201"/>
      <c r="HF183" s="201"/>
      <c r="HG183" s="201"/>
      <c r="HH183" s="201"/>
      <c r="HI183" s="201"/>
      <c r="HJ183" s="201"/>
      <c r="HK183" s="201"/>
      <c r="HL183" s="201"/>
      <c r="HM183" s="201"/>
      <c r="HN183" s="201"/>
      <c r="HO183" s="201"/>
      <c r="HP183" s="201"/>
      <c r="HQ183" s="201"/>
      <c r="HR183" s="201"/>
      <c r="HS183" s="201"/>
      <c r="HT183" s="201"/>
      <c r="HU183" s="201"/>
      <c r="HV183" s="201"/>
      <c r="HW183" s="201"/>
      <c r="HX183" s="201"/>
      <c r="HY183" s="201"/>
      <c r="HZ183" s="201"/>
      <c r="IA183" s="201"/>
      <c r="IB183" s="201"/>
      <c r="IC183" s="201"/>
      <c r="ID183" s="201"/>
      <c r="IE183" s="201"/>
      <c r="IF183" s="201"/>
      <c r="IG183" s="201"/>
      <c r="IH183" s="201"/>
      <c r="II183" s="201"/>
      <c r="IJ183" s="201"/>
      <c r="IK183" s="201"/>
      <c r="IL183" s="201"/>
      <c r="IM183" s="201"/>
      <c r="IN183" s="201"/>
      <c r="IO183" s="201"/>
      <c r="IP183" s="201"/>
      <c r="IQ183" s="201"/>
      <c r="IR183" s="201"/>
      <c r="IS183" s="201"/>
      <c r="IT183" s="201"/>
      <c r="IU183" s="201"/>
      <c r="IV183" s="201"/>
      <c r="IW183" s="201"/>
      <c r="IX183" s="201"/>
      <c r="IY183" s="201"/>
      <c r="IZ183" s="201"/>
      <c r="JA183" s="201"/>
      <c r="JB183" s="201"/>
      <c r="JC183" s="201"/>
      <c r="JD183" s="201"/>
      <c r="JE183" s="201"/>
      <c r="JF183" s="201"/>
      <c r="JG183" s="201"/>
      <c r="JH183" s="201"/>
      <c r="JI183" s="201"/>
      <c r="JJ183" s="201"/>
      <c r="JK183" s="201"/>
      <c r="JL183" s="201"/>
      <c r="JM183" s="201"/>
      <c r="JN183" s="201"/>
      <c r="JO183" s="201"/>
      <c r="JP183" s="201"/>
      <c r="JQ183" s="201"/>
      <c r="JR183" s="201"/>
      <c r="JS183" s="201"/>
      <c r="JT183" s="201"/>
      <c r="JU183" s="201"/>
      <c r="JV183" s="201"/>
      <c r="JW183" s="201"/>
      <c r="JX183" s="201"/>
      <c r="JY183" s="201"/>
      <c r="JZ183" s="201"/>
      <c r="KA183" s="201"/>
      <c r="KB183" s="201"/>
      <c r="KC183" s="201"/>
      <c r="KD183" s="201"/>
      <c r="KE183" s="201"/>
      <c r="KF183" s="201"/>
      <c r="KG183" s="201"/>
      <c r="KH183" s="201"/>
      <c r="KI183" s="201"/>
      <c r="KJ183" s="201"/>
      <c r="KK183" s="201"/>
      <c r="KL183" s="201"/>
      <c r="KM183" s="201"/>
      <c r="KN183" s="201"/>
      <c r="KO183" s="201"/>
      <c r="KP183" s="201"/>
    </row>
    <row r="184" spans="1:302" s="98" customFormat="1" ht="27.75" hidden="1" customHeight="1" thickBot="1">
      <c r="A184" s="201"/>
      <c r="B184" s="459"/>
      <c r="C184" s="542"/>
      <c r="D184" s="543"/>
      <c r="E184" s="544" t="s">
        <v>163</v>
      </c>
      <c r="F184" s="545"/>
      <c r="G184" s="459"/>
      <c r="H184" s="459"/>
      <c r="I184" s="459"/>
      <c r="J184" s="459"/>
      <c r="K184" s="459"/>
      <c r="L184" s="546"/>
      <c r="M184" s="547"/>
      <c r="N184" s="547"/>
      <c r="O184" s="548" t="str">
        <f t="shared" si="86"/>
        <v/>
      </c>
      <c r="P184" s="548" t="str">
        <f t="shared" si="115"/>
        <v/>
      </c>
      <c r="Q184" s="548" t="str">
        <f t="shared" si="87"/>
        <v/>
      </c>
      <c r="R184" s="548" t="str">
        <f t="shared" si="88"/>
        <v/>
      </c>
      <c r="S184" s="548" t="str">
        <f t="shared" si="116"/>
        <v/>
      </c>
      <c r="T184" s="548" t="str">
        <f t="shared" si="117"/>
        <v/>
      </c>
      <c r="U184" s="548" t="str">
        <f t="shared" si="89"/>
        <v/>
      </c>
      <c r="V184" s="548" t="str">
        <f t="shared" si="90"/>
        <v/>
      </c>
      <c r="W184" s="548" t="str">
        <f t="shared" si="118"/>
        <v/>
      </c>
      <c r="X184" s="548" t="str">
        <f t="shared" si="119"/>
        <v/>
      </c>
      <c r="Y184" s="548" t="str">
        <f t="shared" si="91"/>
        <v/>
      </c>
      <c r="Z184" s="548" t="str">
        <f t="shared" si="92"/>
        <v/>
      </c>
      <c r="AA184" s="548" t="str">
        <f t="shared" si="120"/>
        <v/>
      </c>
      <c r="AB184" s="548" t="str">
        <f t="shared" si="121"/>
        <v/>
      </c>
      <c r="AC184" s="548" t="str">
        <f t="shared" si="93"/>
        <v/>
      </c>
      <c r="AD184" s="548" t="str">
        <f t="shared" si="94"/>
        <v/>
      </c>
      <c r="AE184" s="549"/>
      <c r="AF184" s="454"/>
      <c r="AG184" s="550" t="s">
        <v>542</v>
      </c>
      <c r="AH184" s="551" t="str">
        <f t="shared" si="111"/>
        <v/>
      </c>
      <c r="AI184" s="551" t="str">
        <f t="shared" si="112"/>
        <v/>
      </c>
      <c r="AJ184" s="551" t="str">
        <f t="shared" si="113"/>
        <v/>
      </c>
      <c r="AK184" s="554" t="str">
        <f t="shared" si="114"/>
        <v/>
      </c>
      <c r="AL184" s="460"/>
      <c r="AM184" s="441" t="str">
        <f t="shared" si="109"/>
        <v/>
      </c>
      <c r="AN184" s="441" t="str">
        <f t="shared" si="110"/>
        <v/>
      </c>
      <c r="AO184" s="552"/>
      <c r="AP184" s="552"/>
      <c r="AQ184" s="201"/>
      <c r="AR184" s="428"/>
      <c r="AS184" s="805">
        <f t="shared" si="95"/>
        <v>0</v>
      </c>
      <c r="AT184" s="452">
        <f t="shared" si="96"/>
        <v>0</v>
      </c>
      <c r="AU184" s="754" t="s">
        <v>341</v>
      </c>
      <c r="AV184" s="453">
        <f t="shared" si="97"/>
        <v>0</v>
      </c>
      <c r="AW184" s="454"/>
      <c r="AX184" s="455">
        <f t="shared" si="98"/>
        <v>0</v>
      </c>
      <c r="AY184" s="456">
        <f t="shared" si="99"/>
        <v>0</v>
      </c>
      <c r="AZ184" s="457">
        <f t="shared" si="100"/>
        <v>0</v>
      </c>
      <c r="BA184" s="458"/>
      <c r="BB184" s="455">
        <f t="shared" si="108"/>
        <v>0</v>
      </c>
      <c r="BC184" s="459"/>
      <c r="BD184" s="460"/>
      <c r="BE184" s="460"/>
      <c r="BF184" s="460"/>
      <c r="BG184" s="460"/>
      <c r="BH184" s="460"/>
      <c r="BI184" s="428"/>
      <c r="BJ184" s="201"/>
      <c r="BK184" s="201"/>
      <c r="BL184" s="201"/>
      <c r="BM184" s="201"/>
      <c r="BN184" s="201"/>
      <c r="BO184" s="201"/>
      <c r="BP184" s="201"/>
      <c r="BQ184" s="201"/>
      <c r="BR184" s="201"/>
      <c r="BS184" s="201"/>
      <c r="BT184" s="201"/>
      <c r="BU184" s="201"/>
      <c r="BV184" s="201"/>
      <c r="BW184" s="201"/>
      <c r="BX184" s="201"/>
      <c r="BY184" s="234"/>
      <c r="BZ184" s="234"/>
      <c r="CA184" s="201"/>
      <c r="CB184" s="201"/>
      <c r="CC184" s="201"/>
      <c r="CD184" s="234"/>
      <c r="CE184" s="201"/>
      <c r="CF184" s="201"/>
      <c r="CG184" s="201"/>
      <c r="CH184" s="201"/>
      <c r="CI184" s="201"/>
      <c r="CJ184" s="201"/>
      <c r="CK184" s="201"/>
      <c r="CL184" s="201"/>
      <c r="CM184" s="201"/>
      <c r="CN184" s="201"/>
      <c r="CO184" s="201"/>
      <c r="CP184" s="201"/>
      <c r="CQ184" s="201"/>
      <c r="CR184" s="201"/>
      <c r="CS184" s="201"/>
      <c r="CT184" s="201"/>
      <c r="CU184" s="201"/>
      <c r="CV184" s="201"/>
      <c r="CW184" s="201"/>
      <c r="CX184" s="201"/>
      <c r="CY184" s="201"/>
      <c r="CZ184" s="201"/>
      <c r="DA184" s="201"/>
      <c r="DB184" s="201"/>
      <c r="DC184" s="201"/>
      <c r="DD184" s="201"/>
      <c r="DE184" s="201"/>
      <c r="DF184" s="201"/>
      <c r="DG184" s="201"/>
      <c r="DH184" s="201"/>
      <c r="DI184" s="201"/>
      <c r="DJ184" s="201"/>
      <c r="DK184" s="201"/>
      <c r="DL184" s="201"/>
      <c r="DM184" s="201"/>
      <c r="DN184" s="201"/>
      <c r="DO184" s="201"/>
      <c r="DP184" s="201"/>
      <c r="DQ184" s="201"/>
      <c r="DR184" s="201"/>
      <c r="DS184" s="201"/>
      <c r="DT184" s="201"/>
      <c r="DU184" s="201"/>
      <c r="DV184" s="201"/>
      <c r="DW184" s="201"/>
      <c r="DX184" s="201"/>
      <c r="DY184" s="201"/>
      <c r="DZ184" s="201"/>
      <c r="EA184" s="201"/>
      <c r="EB184" s="201"/>
      <c r="EC184" s="201"/>
      <c r="ED184" s="201"/>
      <c r="EE184" s="201"/>
      <c r="EF184" s="201"/>
      <c r="EG184" s="201"/>
      <c r="EH184" s="201"/>
      <c r="EI184" s="201"/>
      <c r="EJ184" s="201"/>
      <c r="EK184" s="201"/>
      <c r="EL184" s="201"/>
      <c r="EM184" s="201"/>
      <c r="EN184" s="201"/>
      <c r="EO184" s="201"/>
      <c r="EP184" s="201"/>
      <c r="EQ184" s="201"/>
      <c r="ER184" s="201"/>
      <c r="ES184" s="201"/>
      <c r="ET184" s="201"/>
      <c r="EU184" s="201"/>
      <c r="EV184" s="201"/>
      <c r="EW184" s="201"/>
      <c r="EX184" s="201"/>
      <c r="EY184" s="201"/>
      <c r="EZ184" s="201"/>
      <c r="FA184" s="201"/>
      <c r="FB184" s="201"/>
      <c r="FC184" s="201"/>
      <c r="FD184" s="201"/>
      <c r="FE184" s="201"/>
      <c r="FF184" s="201"/>
      <c r="FG184" s="201"/>
      <c r="FH184" s="201"/>
      <c r="FI184" s="201"/>
      <c r="FJ184" s="201"/>
      <c r="FK184" s="201"/>
      <c r="FL184" s="201"/>
      <c r="FM184" s="201"/>
      <c r="FN184" s="201"/>
      <c r="FO184" s="201"/>
      <c r="FP184" s="201"/>
      <c r="FQ184" s="201"/>
      <c r="FR184" s="201"/>
      <c r="FS184" s="201"/>
      <c r="FT184" s="201"/>
      <c r="FU184" s="201"/>
      <c r="FV184" s="201"/>
      <c r="FW184" s="201"/>
      <c r="FX184" s="201"/>
      <c r="FY184" s="201"/>
      <c r="FZ184" s="201"/>
      <c r="GA184" s="201"/>
      <c r="GB184" s="201"/>
      <c r="GC184" s="201"/>
      <c r="GD184" s="201"/>
      <c r="GE184" s="201"/>
      <c r="GF184" s="201"/>
      <c r="GG184" s="201"/>
      <c r="GH184" s="201"/>
      <c r="GI184" s="201"/>
      <c r="GJ184" s="201"/>
      <c r="GK184" s="201"/>
      <c r="GL184" s="201"/>
      <c r="GM184" s="201"/>
      <c r="GN184" s="201"/>
      <c r="GO184" s="201"/>
      <c r="GP184" s="201"/>
      <c r="GQ184" s="201"/>
      <c r="GR184" s="201"/>
      <c r="GS184" s="201"/>
      <c r="GT184" s="201"/>
      <c r="GU184" s="201"/>
      <c r="GV184" s="201"/>
      <c r="GW184" s="201"/>
      <c r="GX184" s="201"/>
      <c r="GY184" s="201"/>
      <c r="GZ184" s="201"/>
      <c r="HA184" s="201"/>
      <c r="HB184" s="201"/>
      <c r="HC184" s="201"/>
      <c r="HD184" s="201"/>
      <c r="HE184" s="201"/>
      <c r="HF184" s="201"/>
      <c r="HG184" s="201"/>
      <c r="HH184" s="201"/>
      <c r="HI184" s="201"/>
      <c r="HJ184" s="201"/>
      <c r="HK184" s="201"/>
      <c r="HL184" s="201"/>
      <c r="HM184" s="201"/>
      <c r="HN184" s="201"/>
      <c r="HO184" s="201"/>
      <c r="HP184" s="201"/>
      <c r="HQ184" s="201"/>
      <c r="HR184" s="201"/>
      <c r="HS184" s="201"/>
      <c r="HT184" s="201"/>
      <c r="HU184" s="201"/>
      <c r="HV184" s="201"/>
      <c r="HW184" s="201"/>
      <c r="HX184" s="201"/>
      <c r="HY184" s="201"/>
      <c r="HZ184" s="201"/>
      <c r="IA184" s="201"/>
      <c r="IB184" s="201"/>
      <c r="IC184" s="201"/>
      <c r="ID184" s="201"/>
      <c r="IE184" s="201"/>
      <c r="IF184" s="201"/>
      <c r="IG184" s="201"/>
      <c r="IH184" s="201"/>
      <c r="II184" s="201"/>
      <c r="IJ184" s="201"/>
      <c r="IK184" s="201"/>
      <c r="IL184" s="201"/>
      <c r="IM184" s="201"/>
      <c r="IN184" s="201"/>
      <c r="IO184" s="201"/>
      <c r="IP184" s="201"/>
      <c r="IQ184" s="201"/>
      <c r="IR184" s="201"/>
      <c r="IS184" s="201"/>
      <c r="IT184" s="201"/>
      <c r="IU184" s="201"/>
      <c r="IV184" s="201"/>
      <c r="IW184" s="201"/>
      <c r="IX184" s="201"/>
      <c r="IY184" s="201"/>
      <c r="IZ184" s="201"/>
      <c r="JA184" s="201"/>
      <c r="JB184" s="201"/>
      <c r="JC184" s="201"/>
      <c r="JD184" s="201"/>
      <c r="JE184" s="201"/>
      <c r="JF184" s="201"/>
      <c r="JG184" s="201"/>
      <c r="JH184" s="201"/>
      <c r="JI184" s="201"/>
      <c r="JJ184" s="201"/>
      <c r="JK184" s="201"/>
      <c r="JL184" s="201"/>
      <c r="JM184" s="201"/>
      <c r="JN184" s="201"/>
      <c r="JO184" s="201"/>
      <c r="JP184" s="201"/>
      <c r="JQ184" s="201"/>
      <c r="JR184" s="201"/>
      <c r="JS184" s="201"/>
      <c r="JT184" s="201"/>
      <c r="JU184" s="201"/>
      <c r="JV184" s="201"/>
      <c r="JW184" s="201"/>
      <c r="JX184" s="201"/>
      <c r="JY184" s="201"/>
      <c r="JZ184" s="201"/>
      <c r="KA184" s="201"/>
      <c r="KB184" s="201"/>
      <c r="KC184" s="201"/>
      <c r="KD184" s="201"/>
      <c r="KE184" s="201"/>
      <c r="KF184" s="201"/>
      <c r="KG184" s="201"/>
      <c r="KH184" s="201"/>
      <c r="KI184" s="201"/>
      <c r="KJ184" s="201"/>
      <c r="KK184" s="201"/>
      <c r="KL184" s="201"/>
      <c r="KM184" s="201"/>
      <c r="KN184" s="201"/>
      <c r="KO184" s="201"/>
      <c r="KP184" s="201"/>
    </row>
    <row r="185" spans="1:302" s="98" customFormat="1" ht="27.75" hidden="1" customHeight="1" thickBot="1">
      <c r="A185" s="201"/>
      <c r="B185" s="459"/>
      <c r="C185" s="542"/>
      <c r="D185" s="543"/>
      <c r="E185" s="544" t="s">
        <v>163</v>
      </c>
      <c r="F185" s="545"/>
      <c r="G185" s="459"/>
      <c r="H185" s="459"/>
      <c r="I185" s="459"/>
      <c r="J185" s="459"/>
      <c r="K185" s="459"/>
      <c r="L185" s="546"/>
      <c r="M185" s="547"/>
      <c r="N185" s="547"/>
      <c r="O185" s="548" t="str">
        <f t="shared" si="86"/>
        <v/>
      </c>
      <c r="P185" s="548" t="str">
        <f t="shared" si="115"/>
        <v/>
      </c>
      <c r="Q185" s="548" t="str">
        <f t="shared" si="87"/>
        <v/>
      </c>
      <c r="R185" s="548" t="str">
        <f t="shared" si="88"/>
        <v/>
      </c>
      <c r="S185" s="548" t="str">
        <f t="shared" si="116"/>
        <v/>
      </c>
      <c r="T185" s="548" t="str">
        <f t="shared" si="117"/>
        <v/>
      </c>
      <c r="U185" s="548" t="str">
        <f t="shared" si="89"/>
        <v/>
      </c>
      <c r="V185" s="548" t="str">
        <f t="shared" si="90"/>
        <v/>
      </c>
      <c r="W185" s="548" t="str">
        <f t="shared" si="118"/>
        <v/>
      </c>
      <c r="X185" s="548" t="str">
        <f t="shared" si="119"/>
        <v/>
      </c>
      <c r="Y185" s="548" t="str">
        <f t="shared" si="91"/>
        <v/>
      </c>
      <c r="Z185" s="548" t="str">
        <f t="shared" si="92"/>
        <v/>
      </c>
      <c r="AA185" s="548" t="str">
        <f t="shared" si="120"/>
        <v/>
      </c>
      <c r="AB185" s="548" t="str">
        <f t="shared" si="121"/>
        <v/>
      </c>
      <c r="AC185" s="548" t="str">
        <f t="shared" si="93"/>
        <v/>
      </c>
      <c r="AD185" s="548" t="str">
        <f t="shared" si="94"/>
        <v/>
      </c>
      <c r="AE185" s="549"/>
      <c r="AF185" s="454"/>
      <c r="AG185" s="550" t="s">
        <v>542</v>
      </c>
      <c r="AH185" s="551" t="str">
        <f t="shared" si="111"/>
        <v/>
      </c>
      <c r="AI185" s="551" t="str">
        <f t="shared" si="112"/>
        <v/>
      </c>
      <c r="AJ185" s="551" t="str">
        <f t="shared" si="113"/>
        <v/>
      </c>
      <c r="AK185" s="554" t="str">
        <f t="shared" si="114"/>
        <v/>
      </c>
      <c r="AL185" s="460"/>
      <c r="AM185" s="441" t="str">
        <f t="shared" si="109"/>
        <v/>
      </c>
      <c r="AN185" s="441" t="str">
        <f t="shared" si="110"/>
        <v/>
      </c>
      <c r="AO185" s="552"/>
      <c r="AP185" s="552"/>
      <c r="AQ185" s="201"/>
      <c r="AR185" s="428"/>
      <c r="AS185" s="805">
        <f t="shared" si="95"/>
        <v>0</v>
      </c>
      <c r="AT185" s="452">
        <f t="shared" si="96"/>
        <v>0</v>
      </c>
      <c r="AU185" s="754" t="s">
        <v>341</v>
      </c>
      <c r="AV185" s="453">
        <f t="shared" si="97"/>
        <v>0</v>
      </c>
      <c r="AW185" s="454"/>
      <c r="AX185" s="455">
        <f t="shared" si="98"/>
        <v>0</v>
      </c>
      <c r="AY185" s="456">
        <f t="shared" si="99"/>
        <v>0</v>
      </c>
      <c r="AZ185" s="457">
        <f t="shared" si="100"/>
        <v>0</v>
      </c>
      <c r="BA185" s="458"/>
      <c r="BB185" s="455">
        <f t="shared" si="108"/>
        <v>0</v>
      </c>
      <c r="BC185" s="459"/>
      <c r="BD185" s="460"/>
      <c r="BE185" s="460"/>
      <c r="BF185" s="460"/>
      <c r="BG185" s="460"/>
      <c r="BH185" s="460"/>
      <c r="BI185" s="428"/>
      <c r="BJ185" s="201"/>
      <c r="BK185" s="201"/>
      <c r="BL185" s="201"/>
      <c r="BM185" s="201"/>
      <c r="BN185" s="201"/>
      <c r="BO185" s="201"/>
      <c r="BP185" s="201"/>
      <c r="BQ185" s="201"/>
      <c r="BR185" s="201"/>
      <c r="BS185" s="201"/>
      <c r="BT185" s="201"/>
      <c r="BU185" s="201"/>
      <c r="BV185" s="201"/>
      <c r="BW185" s="201"/>
      <c r="BX185" s="201"/>
      <c r="BY185" s="234"/>
      <c r="BZ185" s="234"/>
      <c r="CA185" s="201"/>
      <c r="CB185" s="201"/>
      <c r="CC185" s="201"/>
      <c r="CD185" s="234"/>
      <c r="CE185" s="201"/>
      <c r="CF185" s="201"/>
      <c r="CG185" s="201"/>
      <c r="CH185" s="201"/>
      <c r="CI185" s="201"/>
      <c r="CJ185" s="201"/>
      <c r="CK185" s="201"/>
      <c r="CL185" s="201"/>
      <c r="CM185" s="201"/>
      <c r="CN185" s="201"/>
      <c r="CO185" s="201"/>
      <c r="CP185" s="201"/>
      <c r="CQ185" s="201"/>
      <c r="CR185" s="201"/>
      <c r="CS185" s="201"/>
      <c r="CT185" s="201"/>
      <c r="CU185" s="201"/>
      <c r="CV185" s="201"/>
      <c r="CW185" s="201"/>
      <c r="CX185" s="201"/>
      <c r="CY185" s="201"/>
      <c r="CZ185" s="201"/>
      <c r="DA185" s="201"/>
      <c r="DB185" s="201"/>
      <c r="DC185" s="201"/>
      <c r="DD185" s="201"/>
      <c r="DE185" s="201"/>
      <c r="DF185" s="201"/>
      <c r="DG185" s="201"/>
      <c r="DH185" s="201"/>
      <c r="DI185" s="201"/>
      <c r="DJ185" s="201"/>
      <c r="DK185" s="201"/>
      <c r="DL185" s="201"/>
      <c r="DM185" s="201"/>
      <c r="DN185" s="201"/>
      <c r="DO185" s="201"/>
      <c r="DP185" s="201"/>
      <c r="DQ185" s="201"/>
      <c r="DR185" s="201"/>
      <c r="DS185" s="201"/>
      <c r="DT185" s="201"/>
      <c r="DU185" s="201"/>
      <c r="DV185" s="201"/>
      <c r="DW185" s="201"/>
      <c r="DX185" s="201"/>
      <c r="DY185" s="201"/>
      <c r="DZ185" s="201"/>
      <c r="EA185" s="201"/>
      <c r="EB185" s="201"/>
      <c r="EC185" s="201"/>
      <c r="ED185" s="201"/>
      <c r="EE185" s="201"/>
      <c r="EF185" s="201"/>
      <c r="EG185" s="201"/>
      <c r="EH185" s="201"/>
      <c r="EI185" s="201"/>
      <c r="EJ185" s="201"/>
      <c r="EK185" s="201"/>
      <c r="EL185" s="201"/>
      <c r="EM185" s="201"/>
      <c r="EN185" s="201"/>
      <c r="EO185" s="201"/>
      <c r="EP185" s="201"/>
      <c r="EQ185" s="201"/>
      <c r="ER185" s="201"/>
      <c r="ES185" s="201"/>
      <c r="ET185" s="201"/>
      <c r="EU185" s="201"/>
      <c r="EV185" s="201"/>
      <c r="EW185" s="201"/>
      <c r="EX185" s="201"/>
      <c r="EY185" s="201"/>
      <c r="EZ185" s="201"/>
      <c r="FA185" s="201"/>
      <c r="FB185" s="201"/>
      <c r="FC185" s="201"/>
      <c r="FD185" s="201"/>
      <c r="FE185" s="201"/>
      <c r="FF185" s="201"/>
      <c r="FG185" s="201"/>
      <c r="FH185" s="201"/>
      <c r="FI185" s="201"/>
      <c r="FJ185" s="201"/>
      <c r="FK185" s="201"/>
      <c r="FL185" s="201"/>
      <c r="FM185" s="201"/>
      <c r="FN185" s="201"/>
      <c r="FO185" s="201"/>
      <c r="FP185" s="201"/>
      <c r="FQ185" s="201"/>
      <c r="FR185" s="201"/>
      <c r="FS185" s="201"/>
      <c r="FT185" s="201"/>
      <c r="FU185" s="201"/>
      <c r="FV185" s="201"/>
      <c r="FW185" s="201"/>
      <c r="FX185" s="201"/>
      <c r="FY185" s="201"/>
      <c r="FZ185" s="201"/>
      <c r="GA185" s="201"/>
      <c r="GB185" s="201"/>
      <c r="GC185" s="201"/>
      <c r="GD185" s="201"/>
      <c r="GE185" s="201"/>
      <c r="GF185" s="201"/>
      <c r="GG185" s="201"/>
      <c r="GH185" s="201"/>
      <c r="GI185" s="201"/>
      <c r="GJ185" s="201"/>
      <c r="GK185" s="201"/>
      <c r="GL185" s="201"/>
      <c r="GM185" s="201"/>
      <c r="GN185" s="201"/>
      <c r="GO185" s="201"/>
      <c r="GP185" s="201"/>
      <c r="GQ185" s="201"/>
      <c r="GR185" s="201"/>
      <c r="GS185" s="201"/>
      <c r="GT185" s="201"/>
      <c r="GU185" s="201"/>
      <c r="GV185" s="201"/>
      <c r="GW185" s="201"/>
      <c r="GX185" s="201"/>
      <c r="GY185" s="201"/>
      <c r="GZ185" s="201"/>
      <c r="HA185" s="201"/>
      <c r="HB185" s="201"/>
      <c r="HC185" s="201"/>
      <c r="HD185" s="201"/>
      <c r="HE185" s="201"/>
      <c r="HF185" s="201"/>
      <c r="HG185" s="201"/>
      <c r="HH185" s="201"/>
      <c r="HI185" s="201"/>
      <c r="HJ185" s="201"/>
      <c r="HK185" s="201"/>
      <c r="HL185" s="201"/>
      <c r="HM185" s="201"/>
      <c r="HN185" s="201"/>
      <c r="HO185" s="201"/>
      <c r="HP185" s="201"/>
      <c r="HQ185" s="201"/>
      <c r="HR185" s="201"/>
      <c r="HS185" s="201"/>
      <c r="HT185" s="201"/>
      <c r="HU185" s="201"/>
      <c r="HV185" s="201"/>
      <c r="HW185" s="201"/>
      <c r="HX185" s="201"/>
      <c r="HY185" s="201"/>
      <c r="HZ185" s="201"/>
      <c r="IA185" s="201"/>
      <c r="IB185" s="201"/>
      <c r="IC185" s="201"/>
      <c r="ID185" s="201"/>
      <c r="IE185" s="201"/>
      <c r="IF185" s="201"/>
      <c r="IG185" s="201"/>
      <c r="IH185" s="201"/>
      <c r="II185" s="201"/>
      <c r="IJ185" s="201"/>
      <c r="IK185" s="201"/>
      <c r="IL185" s="201"/>
      <c r="IM185" s="201"/>
      <c r="IN185" s="201"/>
      <c r="IO185" s="201"/>
      <c r="IP185" s="201"/>
      <c r="IQ185" s="201"/>
      <c r="IR185" s="201"/>
      <c r="IS185" s="201"/>
      <c r="IT185" s="201"/>
      <c r="IU185" s="201"/>
      <c r="IV185" s="201"/>
      <c r="IW185" s="201"/>
      <c r="IX185" s="201"/>
      <c r="IY185" s="201"/>
      <c r="IZ185" s="201"/>
      <c r="JA185" s="201"/>
      <c r="JB185" s="201"/>
      <c r="JC185" s="201"/>
      <c r="JD185" s="201"/>
      <c r="JE185" s="201"/>
      <c r="JF185" s="201"/>
      <c r="JG185" s="201"/>
      <c r="JH185" s="201"/>
      <c r="JI185" s="201"/>
      <c r="JJ185" s="201"/>
      <c r="JK185" s="201"/>
      <c r="JL185" s="201"/>
      <c r="JM185" s="201"/>
      <c r="JN185" s="201"/>
      <c r="JO185" s="201"/>
      <c r="JP185" s="201"/>
      <c r="JQ185" s="201"/>
      <c r="JR185" s="201"/>
      <c r="JS185" s="201"/>
      <c r="JT185" s="201"/>
      <c r="JU185" s="201"/>
      <c r="JV185" s="201"/>
      <c r="JW185" s="201"/>
      <c r="JX185" s="201"/>
      <c r="JY185" s="201"/>
      <c r="JZ185" s="201"/>
      <c r="KA185" s="201"/>
      <c r="KB185" s="201"/>
      <c r="KC185" s="201"/>
      <c r="KD185" s="201"/>
      <c r="KE185" s="201"/>
      <c r="KF185" s="201"/>
      <c r="KG185" s="201"/>
      <c r="KH185" s="201"/>
      <c r="KI185" s="201"/>
      <c r="KJ185" s="201"/>
      <c r="KK185" s="201"/>
      <c r="KL185" s="201"/>
      <c r="KM185" s="201"/>
      <c r="KN185" s="201"/>
      <c r="KO185" s="201"/>
      <c r="KP185" s="201"/>
    </row>
    <row r="186" spans="1:302" s="98" customFormat="1" ht="27.75" hidden="1" customHeight="1" thickBot="1">
      <c r="A186" s="201"/>
      <c r="B186" s="459"/>
      <c r="C186" s="542"/>
      <c r="D186" s="543"/>
      <c r="E186" s="544" t="s">
        <v>163</v>
      </c>
      <c r="F186" s="545"/>
      <c r="G186" s="459"/>
      <c r="H186" s="459"/>
      <c r="I186" s="459"/>
      <c r="J186" s="459"/>
      <c r="K186" s="459"/>
      <c r="L186" s="546"/>
      <c r="M186" s="547"/>
      <c r="N186" s="547"/>
      <c r="O186" s="548" t="str">
        <f t="shared" si="86"/>
        <v/>
      </c>
      <c r="P186" s="548" t="str">
        <f t="shared" si="115"/>
        <v/>
      </c>
      <c r="Q186" s="548" t="str">
        <f t="shared" si="87"/>
        <v/>
      </c>
      <c r="R186" s="548" t="str">
        <f t="shared" si="88"/>
        <v/>
      </c>
      <c r="S186" s="548" t="str">
        <f t="shared" si="116"/>
        <v/>
      </c>
      <c r="T186" s="548" t="str">
        <f t="shared" si="117"/>
        <v/>
      </c>
      <c r="U186" s="548" t="str">
        <f t="shared" si="89"/>
        <v/>
      </c>
      <c r="V186" s="548" t="str">
        <f t="shared" si="90"/>
        <v/>
      </c>
      <c r="W186" s="548" t="str">
        <f t="shared" si="118"/>
        <v/>
      </c>
      <c r="X186" s="548" t="str">
        <f t="shared" si="119"/>
        <v/>
      </c>
      <c r="Y186" s="548" t="str">
        <f t="shared" si="91"/>
        <v/>
      </c>
      <c r="Z186" s="548" t="str">
        <f t="shared" si="92"/>
        <v/>
      </c>
      <c r="AA186" s="548" t="str">
        <f t="shared" si="120"/>
        <v/>
      </c>
      <c r="AB186" s="548" t="str">
        <f t="shared" si="121"/>
        <v/>
      </c>
      <c r="AC186" s="548" t="str">
        <f t="shared" si="93"/>
        <v/>
      </c>
      <c r="AD186" s="548" t="str">
        <f t="shared" si="94"/>
        <v/>
      </c>
      <c r="AE186" s="549"/>
      <c r="AF186" s="454"/>
      <c r="AG186" s="550" t="s">
        <v>542</v>
      </c>
      <c r="AH186" s="551" t="str">
        <f t="shared" si="111"/>
        <v/>
      </c>
      <c r="AI186" s="551" t="str">
        <f t="shared" si="112"/>
        <v/>
      </c>
      <c r="AJ186" s="551" t="str">
        <f t="shared" si="113"/>
        <v/>
      </c>
      <c r="AK186" s="554" t="str">
        <f t="shared" si="114"/>
        <v/>
      </c>
      <c r="AL186" s="460"/>
      <c r="AM186" s="441" t="str">
        <f t="shared" si="109"/>
        <v/>
      </c>
      <c r="AN186" s="441" t="str">
        <f t="shared" si="110"/>
        <v/>
      </c>
      <c r="AO186" s="552"/>
      <c r="AP186" s="552"/>
      <c r="AQ186" s="201"/>
      <c r="AR186" s="428"/>
      <c r="AS186" s="805">
        <f t="shared" si="95"/>
        <v>0</v>
      </c>
      <c r="AT186" s="452">
        <f t="shared" si="96"/>
        <v>0</v>
      </c>
      <c r="AU186" s="754" t="s">
        <v>341</v>
      </c>
      <c r="AV186" s="453">
        <f t="shared" si="97"/>
        <v>0</v>
      </c>
      <c r="AW186" s="454"/>
      <c r="AX186" s="455">
        <f t="shared" si="98"/>
        <v>0</v>
      </c>
      <c r="AY186" s="456">
        <f t="shared" si="99"/>
        <v>0</v>
      </c>
      <c r="AZ186" s="457">
        <f t="shared" si="100"/>
        <v>0</v>
      </c>
      <c r="BA186" s="458"/>
      <c r="BB186" s="455">
        <f t="shared" si="108"/>
        <v>0</v>
      </c>
      <c r="BC186" s="459"/>
      <c r="BD186" s="460"/>
      <c r="BE186" s="460"/>
      <c r="BF186" s="460"/>
      <c r="BG186" s="460"/>
      <c r="BH186" s="460"/>
      <c r="BI186" s="428"/>
      <c r="BJ186" s="201"/>
      <c r="BK186" s="201"/>
      <c r="BL186" s="201"/>
      <c r="BM186" s="201"/>
      <c r="BN186" s="201"/>
      <c r="BO186" s="201"/>
      <c r="BP186" s="201"/>
      <c r="BQ186" s="201"/>
      <c r="BR186" s="201"/>
      <c r="BS186" s="201"/>
      <c r="BT186" s="201"/>
      <c r="BU186" s="201"/>
      <c r="BV186" s="201"/>
      <c r="BW186" s="201"/>
      <c r="BX186" s="201"/>
      <c r="BY186" s="234"/>
      <c r="BZ186" s="234"/>
      <c r="CA186" s="201"/>
      <c r="CB186" s="201"/>
      <c r="CC186" s="201"/>
      <c r="CD186" s="234"/>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c r="EX186" s="201"/>
      <c r="EY186" s="201"/>
      <c r="EZ186" s="201"/>
      <c r="FA186" s="201"/>
      <c r="FB186" s="201"/>
      <c r="FC186" s="201"/>
      <c r="FD186" s="201"/>
      <c r="FE186" s="201"/>
      <c r="FF186" s="201"/>
      <c r="FG186" s="201"/>
      <c r="FH186" s="201"/>
      <c r="FI186" s="201"/>
      <c r="FJ186" s="201"/>
      <c r="FK186" s="201"/>
      <c r="FL186" s="201"/>
      <c r="FM186" s="201"/>
      <c r="FN186" s="201"/>
      <c r="FO186" s="201"/>
      <c r="FP186" s="201"/>
      <c r="FQ186" s="201"/>
      <c r="FR186" s="201"/>
      <c r="FS186" s="201"/>
      <c r="FT186" s="201"/>
      <c r="FU186" s="201"/>
      <c r="FV186" s="201"/>
      <c r="FW186" s="201"/>
      <c r="FX186" s="201"/>
      <c r="FY186" s="201"/>
      <c r="FZ186" s="201"/>
      <c r="GA186" s="201"/>
      <c r="GB186" s="201"/>
      <c r="GC186" s="201"/>
      <c r="GD186" s="201"/>
      <c r="GE186" s="201"/>
      <c r="GF186" s="201"/>
      <c r="GG186" s="201"/>
      <c r="GH186" s="201"/>
      <c r="GI186" s="201"/>
      <c r="GJ186" s="201"/>
      <c r="GK186" s="201"/>
      <c r="GL186" s="201"/>
      <c r="GM186" s="201"/>
      <c r="GN186" s="201"/>
      <c r="GO186" s="201"/>
      <c r="GP186" s="201"/>
      <c r="GQ186" s="201"/>
      <c r="GR186" s="201"/>
      <c r="GS186" s="201"/>
      <c r="GT186" s="201"/>
      <c r="GU186" s="201"/>
      <c r="GV186" s="201"/>
      <c r="GW186" s="201"/>
      <c r="GX186" s="201"/>
      <c r="GY186" s="201"/>
      <c r="GZ186" s="201"/>
      <c r="HA186" s="201"/>
      <c r="HB186" s="201"/>
      <c r="HC186" s="201"/>
      <c r="HD186" s="201"/>
      <c r="HE186" s="201"/>
      <c r="HF186" s="201"/>
      <c r="HG186" s="201"/>
      <c r="HH186" s="201"/>
      <c r="HI186" s="201"/>
      <c r="HJ186" s="201"/>
      <c r="HK186" s="201"/>
      <c r="HL186" s="201"/>
      <c r="HM186" s="201"/>
      <c r="HN186" s="201"/>
      <c r="HO186" s="201"/>
      <c r="HP186" s="201"/>
      <c r="HQ186" s="201"/>
      <c r="HR186" s="201"/>
      <c r="HS186" s="201"/>
      <c r="HT186" s="201"/>
      <c r="HU186" s="201"/>
      <c r="HV186" s="201"/>
      <c r="HW186" s="201"/>
      <c r="HX186" s="201"/>
      <c r="HY186" s="201"/>
      <c r="HZ186" s="201"/>
      <c r="IA186" s="201"/>
      <c r="IB186" s="201"/>
      <c r="IC186" s="201"/>
      <c r="ID186" s="201"/>
      <c r="IE186" s="201"/>
      <c r="IF186" s="201"/>
      <c r="IG186" s="201"/>
      <c r="IH186" s="201"/>
      <c r="II186" s="201"/>
      <c r="IJ186" s="201"/>
      <c r="IK186" s="201"/>
      <c r="IL186" s="201"/>
      <c r="IM186" s="201"/>
      <c r="IN186" s="201"/>
      <c r="IO186" s="201"/>
      <c r="IP186" s="201"/>
      <c r="IQ186" s="201"/>
      <c r="IR186" s="201"/>
      <c r="IS186" s="201"/>
      <c r="IT186" s="201"/>
      <c r="IU186" s="201"/>
      <c r="IV186" s="201"/>
      <c r="IW186" s="201"/>
      <c r="IX186" s="201"/>
      <c r="IY186" s="201"/>
      <c r="IZ186" s="201"/>
      <c r="JA186" s="201"/>
      <c r="JB186" s="201"/>
      <c r="JC186" s="201"/>
      <c r="JD186" s="201"/>
      <c r="JE186" s="201"/>
      <c r="JF186" s="201"/>
      <c r="JG186" s="201"/>
      <c r="JH186" s="201"/>
      <c r="JI186" s="201"/>
      <c r="JJ186" s="201"/>
      <c r="JK186" s="201"/>
      <c r="JL186" s="201"/>
      <c r="JM186" s="201"/>
      <c r="JN186" s="201"/>
      <c r="JO186" s="201"/>
      <c r="JP186" s="201"/>
      <c r="JQ186" s="201"/>
      <c r="JR186" s="201"/>
      <c r="JS186" s="201"/>
      <c r="JT186" s="201"/>
      <c r="JU186" s="201"/>
      <c r="JV186" s="201"/>
      <c r="JW186" s="201"/>
      <c r="JX186" s="201"/>
      <c r="JY186" s="201"/>
      <c r="JZ186" s="201"/>
      <c r="KA186" s="201"/>
      <c r="KB186" s="201"/>
      <c r="KC186" s="201"/>
      <c r="KD186" s="201"/>
      <c r="KE186" s="201"/>
      <c r="KF186" s="201"/>
      <c r="KG186" s="201"/>
      <c r="KH186" s="201"/>
      <c r="KI186" s="201"/>
      <c r="KJ186" s="201"/>
      <c r="KK186" s="201"/>
      <c r="KL186" s="201"/>
      <c r="KM186" s="201"/>
      <c r="KN186" s="201"/>
      <c r="KO186" s="201"/>
      <c r="KP186" s="201"/>
    </row>
    <row r="187" spans="1:302" s="98" customFormat="1" ht="27.75" hidden="1" customHeight="1" thickBot="1">
      <c r="A187" s="201"/>
      <c r="B187" s="459"/>
      <c r="C187" s="542"/>
      <c r="D187" s="543"/>
      <c r="E187" s="544" t="s">
        <v>163</v>
      </c>
      <c r="F187" s="545"/>
      <c r="G187" s="459"/>
      <c r="H187" s="459"/>
      <c r="I187" s="459"/>
      <c r="J187" s="459"/>
      <c r="K187" s="459"/>
      <c r="L187" s="546"/>
      <c r="M187" s="547"/>
      <c r="N187" s="547"/>
      <c r="O187" s="548" t="str">
        <f t="shared" si="86"/>
        <v/>
      </c>
      <c r="P187" s="548" t="str">
        <f t="shared" si="115"/>
        <v/>
      </c>
      <c r="Q187" s="548" t="str">
        <f t="shared" si="87"/>
        <v/>
      </c>
      <c r="R187" s="548" t="str">
        <f t="shared" si="88"/>
        <v/>
      </c>
      <c r="S187" s="548" t="str">
        <f t="shared" si="116"/>
        <v/>
      </c>
      <c r="T187" s="548" t="str">
        <f t="shared" si="117"/>
        <v/>
      </c>
      <c r="U187" s="548" t="str">
        <f t="shared" si="89"/>
        <v/>
      </c>
      <c r="V187" s="548" t="str">
        <f t="shared" si="90"/>
        <v/>
      </c>
      <c r="W187" s="548" t="str">
        <f t="shared" si="118"/>
        <v/>
      </c>
      <c r="X187" s="548" t="str">
        <f t="shared" si="119"/>
        <v/>
      </c>
      <c r="Y187" s="548" t="str">
        <f t="shared" si="91"/>
        <v/>
      </c>
      <c r="Z187" s="548" t="str">
        <f t="shared" si="92"/>
        <v/>
      </c>
      <c r="AA187" s="548" t="str">
        <f t="shared" si="120"/>
        <v/>
      </c>
      <c r="AB187" s="548" t="str">
        <f t="shared" si="121"/>
        <v/>
      </c>
      <c r="AC187" s="548" t="str">
        <f t="shared" si="93"/>
        <v/>
      </c>
      <c r="AD187" s="548" t="str">
        <f t="shared" si="94"/>
        <v/>
      </c>
      <c r="AE187" s="549"/>
      <c r="AF187" s="454"/>
      <c r="AG187" s="550" t="s">
        <v>542</v>
      </c>
      <c r="AH187" s="551" t="str">
        <f t="shared" si="111"/>
        <v/>
      </c>
      <c r="AI187" s="551" t="str">
        <f t="shared" si="112"/>
        <v/>
      </c>
      <c r="AJ187" s="551" t="str">
        <f t="shared" si="113"/>
        <v/>
      </c>
      <c r="AK187" s="554" t="str">
        <f t="shared" si="114"/>
        <v/>
      </c>
      <c r="AL187" s="460"/>
      <c r="AM187" s="441" t="str">
        <f t="shared" si="109"/>
        <v/>
      </c>
      <c r="AN187" s="441" t="str">
        <f t="shared" si="110"/>
        <v/>
      </c>
      <c r="AO187" s="552"/>
      <c r="AP187" s="552"/>
      <c r="AQ187" s="201"/>
      <c r="AR187" s="428"/>
      <c r="AS187" s="805">
        <f t="shared" si="95"/>
        <v>0</v>
      </c>
      <c r="AT187" s="452">
        <f t="shared" si="96"/>
        <v>0</v>
      </c>
      <c r="AU187" s="754" t="s">
        <v>341</v>
      </c>
      <c r="AV187" s="453">
        <f t="shared" si="97"/>
        <v>0</v>
      </c>
      <c r="AW187" s="454"/>
      <c r="AX187" s="455">
        <f t="shared" si="98"/>
        <v>0</v>
      </c>
      <c r="AY187" s="456">
        <f t="shared" si="99"/>
        <v>0</v>
      </c>
      <c r="AZ187" s="457">
        <f t="shared" si="100"/>
        <v>0</v>
      </c>
      <c r="BA187" s="458"/>
      <c r="BB187" s="455">
        <f t="shared" si="108"/>
        <v>0</v>
      </c>
      <c r="BC187" s="459"/>
      <c r="BD187" s="460"/>
      <c r="BE187" s="460"/>
      <c r="BF187" s="460"/>
      <c r="BG187" s="460"/>
      <c r="BH187" s="460"/>
      <c r="BI187" s="428"/>
      <c r="BJ187" s="201"/>
      <c r="BK187" s="201"/>
      <c r="BL187" s="201"/>
      <c r="BM187" s="201"/>
      <c r="BN187" s="201"/>
      <c r="BO187" s="201"/>
      <c r="BP187" s="201"/>
      <c r="BQ187" s="201"/>
      <c r="BR187" s="201"/>
      <c r="BS187" s="201"/>
      <c r="BT187" s="201"/>
      <c r="BU187" s="201"/>
      <c r="BV187" s="201"/>
      <c r="BW187" s="201"/>
      <c r="BX187" s="201"/>
      <c r="BY187" s="234"/>
      <c r="BZ187" s="234"/>
      <c r="CA187" s="201"/>
      <c r="CB187" s="201"/>
      <c r="CC187" s="201"/>
      <c r="CD187" s="234"/>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c r="DU187" s="201"/>
      <c r="DV187" s="201"/>
      <c r="DW187" s="201"/>
      <c r="DX187" s="201"/>
      <c r="DY187" s="201"/>
      <c r="DZ187" s="201"/>
      <c r="EA187" s="201"/>
      <c r="EB187" s="201"/>
      <c r="EC187" s="201"/>
      <c r="ED187" s="201"/>
      <c r="EE187" s="201"/>
      <c r="EF187" s="201"/>
      <c r="EG187" s="201"/>
      <c r="EH187" s="201"/>
      <c r="EI187" s="201"/>
      <c r="EJ187" s="201"/>
      <c r="EK187" s="201"/>
      <c r="EL187" s="201"/>
      <c r="EM187" s="201"/>
      <c r="EN187" s="201"/>
      <c r="EO187" s="201"/>
      <c r="EP187" s="201"/>
      <c r="EQ187" s="201"/>
      <c r="ER187" s="201"/>
      <c r="ES187" s="201"/>
      <c r="ET187" s="201"/>
      <c r="EU187" s="201"/>
      <c r="EV187" s="201"/>
      <c r="EW187" s="201"/>
      <c r="EX187" s="201"/>
      <c r="EY187" s="201"/>
      <c r="EZ187" s="201"/>
      <c r="FA187" s="201"/>
      <c r="FB187" s="201"/>
      <c r="FC187" s="201"/>
      <c r="FD187" s="201"/>
      <c r="FE187" s="201"/>
      <c r="FF187" s="201"/>
      <c r="FG187" s="201"/>
      <c r="FH187" s="201"/>
      <c r="FI187" s="201"/>
      <c r="FJ187" s="201"/>
      <c r="FK187" s="201"/>
      <c r="FL187" s="201"/>
      <c r="FM187" s="201"/>
      <c r="FN187" s="201"/>
      <c r="FO187" s="201"/>
      <c r="FP187" s="201"/>
      <c r="FQ187" s="201"/>
      <c r="FR187" s="201"/>
      <c r="FS187" s="201"/>
      <c r="FT187" s="201"/>
      <c r="FU187" s="201"/>
      <c r="FV187" s="201"/>
      <c r="FW187" s="201"/>
      <c r="FX187" s="201"/>
      <c r="FY187" s="201"/>
      <c r="FZ187" s="201"/>
      <c r="GA187" s="201"/>
      <c r="GB187" s="201"/>
      <c r="GC187" s="201"/>
      <c r="GD187" s="201"/>
      <c r="GE187" s="201"/>
      <c r="GF187" s="201"/>
      <c r="GG187" s="201"/>
      <c r="GH187" s="201"/>
      <c r="GI187" s="201"/>
      <c r="GJ187" s="201"/>
      <c r="GK187" s="201"/>
      <c r="GL187" s="201"/>
      <c r="GM187" s="201"/>
      <c r="GN187" s="201"/>
      <c r="GO187" s="201"/>
      <c r="GP187" s="201"/>
      <c r="GQ187" s="201"/>
      <c r="GR187" s="201"/>
      <c r="GS187" s="201"/>
      <c r="GT187" s="201"/>
      <c r="GU187" s="201"/>
      <c r="GV187" s="201"/>
      <c r="GW187" s="201"/>
      <c r="GX187" s="201"/>
      <c r="GY187" s="201"/>
      <c r="GZ187" s="201"/>
      <c r="HA187" s="201"/>
      <c r="HB187" s="201"/>
      <c r="HC187" s="201"/>
      <c r="HD187" s="201"/>
      <c r="HE187" s="201"/>
      <c r="HF187" s="201"/>
      <c r="HG187" s="201"/>
      <c r="HH187" s="201"/>
      <c r="HI187" s="201"/>
      <c r="HJ187" s="201"/>
      <c r="HK187" s="201"/>
      <c r="HL187" s="201"/>
      <c r="HM187" s="201"/>
      <c r="HN187" s="201"/>
      <c r="HO187" s="201"/>
      <c r="HP187" s="201"/>
      <c r="HQ187" s="201"/>
      <c r="HR187" s="201"/>
      <c r="HS187" s="201"/>
      <c r="HT187" s="201"/>
      <c r="HU187" s="201"/>
      <c r="HV187" s="201"/>
      <c r="HW187" s="201"/>
      <c r="HX187" s="201"/>
      <c r="HY187" s="201"/>
      <c r="HZ187" s="201"/>
      <c r="IA187" s="201"/>
      <c r="IB187" s="201"/>
      <c r="IC187" s="201"/>
      <c r="ID187" s="201"/>
      <c r="IE187" s="201"/>
      <c r="IF187" s="201"/>
      <c r="IG187" s="201"/>
      <c r="IH187" s="201"/>
      <c r="II187" s="201"/>
      <c r="IJ187" s="201"/>
      <c r="IK187" s="201"/>
      <c r="IL187" s="201"/>
      <c r="IM187" s="201"/>
      <c r="IN187" s="201"/>
      <c r="IO187" s="201"/>
      <c r="IP187" s="201"/>
      <c r="IQ187" s="201"/>
      <c r="IR187" s="201"/>
      <c r="IS187" s="201"/>
      <c r="IT187" s="201"/>
      <c r="IU187" s="201"/>
      <c r="IV187" s="201"/>
      <c r="IW187" s="201"/>
      <c r="IX187" s="201"/>
      <c r="IY187" s="201"/>
      <c r="IZ187" s="201"/>
      <c r="JA187" s="201"/>
      <c r="JB187" s="201"/>
      <c r="JC187" s="201"/>
      <c r="JD187" s="201"/>
      <c r="JE187" s="201"/>
      <c r="JF187" s="201"/>
      <c r="JG187" s="201"/>
      <c r="JH187" s="201"/>
      <c r="JI187" s="201"/>
      <c r="JJ187" s="201"/>
      <c r="JK187" s="201"/>
      <c r="JL187" s="201"/>
      <c r="JM187" s="201"/>
      <c r="JN187" s="201"/>
      <c r="JO187" s="201"/>
      <c r="JP187" s="201"/>
      <c r="JQ187" s="201"/>
      <c r="JR187" s="201"/>
      <c r="JS187" s="201"/>
      <c r="JT187" s="201"/>
      <c r="JU187" s="201"/>
      <c r="JV187" s="201"/>
      <c r="JW187" s="201"/>
      <c r="JX187" s="201"/>
      <c r="JY187" s="201"/>
      <c r="JZ187" s="201"/>
      <c r="KA187" s="201"/>
      <c r="KB187" s="201"/>
      <c r="KC187" s="201"/>
      <c r="KD187" s="201"/>
      <c r="KE187" s="201"/>
      <c r="KF187" s="201"/>
      <c r="KG187" s="201"/>
      <c r="KH187" s="201"/>
      <c r="KI187" s="201"/>
      <c r="KJ187" s="201"/>
      <c r="KK187" s="201"/>
      <c r="KL187" s="201"/>
      <c r="KM187" s="201"/>
      <c r="KN187" s="201"/>
      <c r="KO187" s="201"/>
      <c r="KP187" s="201"/>
    </row>
    <row r="188" spans="1:302" s="98" customFormat="1" ht="27.75" hidden="1" customHeight="1" thickBot="1">
      <c r="A188" s="201"/>
      <c r="B188" s="459"/>
      <c r="C188" s="542"/>
      <c r="D188" s="543"/>
      <c r="E188" s="544" t="s">
        <v>163</v>
      </c>
      <c r="F188" s="545"/>
      <c r="G188" s="459"/>
      <c r="H188" s="459"/>
      <c r="I188" s="459"/>
      <c r="J188" s="459"/>
      <c r="K188" s="459"/>
      <c r="L188" s="546"/>
      <c r="M188" s="547"/>
      <c r="N188" s="547"/>
      <c r="O188" s="548" t="str">
        <f t="shared" si="86"/>
        <v/>
      </c>
      <c r="P188" s="548" t="str">
        <f t="shared" si="115"/>
        <v/>
      </c>
      <c r="Q188" s="548" t="str">
        <f t="shared" si="87"/>
        <v/>
      </c>
      <c r="R188" s="548" t="str">
        <f t="shared" si="88"/>
        <v/>
      </c>
      <c r="S188" s="548" t="str">
        <f t="shared" si="116"/>
        <v/>
      </c>
      <c r="T188" s="548" t="str">
        <f t="shared" si="117"/>
        <v/>
      </c>
      <c r="U188" s="548" t="str">
        <f t="shared" si="89"/>
        <v/>
      </c>
      <c r="V188" s="548" t="str">
        <f t="shared" si="90"/>
        <v/>
      </c>
      <c r="W188" s="548" t="str">
        <f t="shared" si="118"/>
        <v/>
      </c>
      <c r="X188" s="548" t="str">
        <f t="shared" si="119"/>
        <v/>
      </c>
      <c r="Y188" s="548" t="str">
        <f t="shared" si="91"/>
        <v/>
      </c>
      <c r="Z188" s="548" t="str">
        <f t="shared" si="92"/>
        <v/>
      </c>
      <c r="AA188" s="548" t="str">
        <f t="shared" si="120"/>
        <v/>
      </c>
      <c r="AB188" s="548" t="str">
        <f t="shared" si="121"/>
        <v/>
      </c>
      <c r="AC188" s="548" t="str">
        <f t="shared" si="93"/>
        <v/>
      </c>
      <c r="AD188" s="548" t="str">
        <f t="shared" si="94"/>
        <v/>
      </c>
      <c r="AE188" s="549"/>
      <c r="AF188" s="454"/>
      <c r="AG188" s="550" t="s">
        <v>542</v>
      </c>
      <c r="AH188" s="551" t="str">
        <f t="shared" si="111"/>
        <v/>
      </c>
      <c r="AI188" s="551" t="str">
        <f t="shared" si="112"/>
        <v/>
      </c>
      <c r="AJ188" s="551" t="str">
        <f t="shared" si="113"/>
        <v/>
      </c>
      <c r="AK188" s="554" t="str">
        <f t="shared" si="114"/>
        <v/>
      </c>
      <c r="AL188" s="460"/>
      <c r="AM188" s="441" t="str">
        <f t="shared" si="109"/>
        <v/>
      </c>
      <c r="AN188" s="441" t="str">
        <f t="shared" si="110"/>
        <v/>
      </c>
      <c r="AO188" s="552"/>
      <c r="AP188" s="552"/>
      <c r="AQ188" s="201"/>
      <c r="AR188" s="428"/>
      <c r="AS188" s="805">
        <f t="shared" si="95"/>
        <v>0</v>
      </c>
      <c r="AT188" s="452">
        <f t="shared" si="96"/>
        <v>0</v>
      </c>
      <c r="AU188" s="754" t="s">
        <v>341</v>
      </c>
      <c r="AV188" s="453">
        <f t="shared" si="97"/>
        <v>0</v>
      </c>
      <c r="AW188" s="454"/>
      <c r="AX188" s="455">
        <f t="shared" si="98"/>
        <v>0</v>
      </c>
      <c r="AY188" s="456">
        <f t="shared" si="99"/>
        <v>0</v>
      </c>
      <c r="AZ188" s="457">
        <f t="shared" si="100"/>
        <v>0</v>
      </c>
      <c r="BA188" s="458"/>
      <c r="BB188" s="455">
        <f t="shared" si="108"/>
        <v>0</v>
      </c>
      <c r="BC188" s="459"/>
      <c r="BD188" s="460"/>
      <c r="BE188" s="460"/>
      <c r="BF188" s="460"/>
      <c r="BG188" s="460"/>
      <c r="BH188" s="460"/>
      <c r="BI188" s="428"/>
      <c r="BJ188" s="201"/>
      <c r="BK188" s="201"/>
      <c r="BL188" s="201"/>
      <c r="BM188" s="201"/>
      <c r="BN188" s="201"/>
      <c r="BO188" s="201"/>
      <c r="BP188" s="201"/>
      <c r="BQ188" s="201"/>
      <c r="BR188" s="201"/>
      <c r="BS188" s="201"/>
      <c r="BT188" s="201"/>
      <c r="BU188" s="201"/>
      <c r="BV188" s="201"/>
      <c r="BW188" s="201"/>
      <c r="BX188" s="201"/>
      <c r="BY188" s="234"/>
      <c r="BZ188" s="234"/>
      <c r="CA188" s="201"/>
      <c r="CB188" s="201"/>
      <c r="CC188" s="201"/>
      <c r="CD188" s="234"/>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c r="EX188" s="201"/>
      <c r="EY188" s="201"/>
      <c r="EZ188" s="201"/>
      <c r="FA188" s="201"/>
      <c r="FB188" s="201"/>
      <c r="FC188" s="201"/>
      <c r="FD188" s="201"/>
      <c r="FE188" s="201"/>
      <c r="FF188" s="201"/>
      <c r="FG188" s="201"/>
      <c r="FH188" s="201"/>
      <c r="FI188" s="201"/>
      <c r="FJ188" s="201"/>
      <c r="FK188" s="201"/>
      <c r="FL188" s="201"/>
      <c r="FM188" s="201"/>
      <c r="FN188" s="201"/>
      <c r="FO188" s="201"/>
      <c r="FP188" s="201"/>
      <c r="FQ188" s="201"/>
      <c r="FR188" s="201"/>
      <c r="FS188" s="201"/>
      <c r="FT188" s="201"/>
      <c r="FU188" s="201"/>
      <c r="FV188" s="201"/>
      <c r="FW188" s="201"/>
      <c r="FX188" s="201"/>
      <c r="FY188" s="201"/>
      <c r="FZ188" s="201"/>
      <c r="GA188" s="201"/>
      <c r="GB188" s="201"/>
      <c r="GC188" s="201"/>
      <c r="GD188" s="201"/>
      <c r="GE188" s="201"/>
      <c r="GF188" s="201"/>
      <c r="GG188" s="201"/>
      <c r="GH188" s="201"/>
      <c r="GI188" s="201"/>
      <c r="GJ188" s="201"/>
      <c r="GK188" s="201"/>
      <c r="GL188" s="201"/>
      <c r="GM188" s="201"/>
      <c r="GN188" s="201"/>
      <c r="GO188" s="201"/>
      <c r="GP188" s="201"/>
      <c r="GQ188" s="201"/>
      <c r="GR188" s="201"/>
      <c r="GS188" s="201"/>
      <c r="GT188" s="201"/>
      <c r="GU188" s="201"/>
      <c r="GV188" s="201"/>
      <c r="GW188" s="201"/>
      <c r="GX188" s="201"/>
      <c r="GY188" s="201"/>
      <c r="GZ188" s="201"/>
      <c r="HA188" s="201"/>
      <c r="HB188" s="201"/>
      <c r="HC188" s="201"/>
      <c r="HD188" s="201"/>
      <c r="HE188" s="201"/>
      <c r="HF188" s="201"/>
      <c r="HG188" s="201"/>
      <c r="HH188" s="201"/>
      <c r="HI188" s="201"/>
      <c r="HJ188" s="201"/>
      <c r="HK188" s="201"/>
      <c r="HL188" s="201"/>
      <c r="HM188" s="201"/>
      <c r="HN188" s="201"/>
      <c r="HO188" s="201"/>
      <c r="HP188" s="201"/>
      <c r="HQ188" s="201"/>
      <c r="HR188" s="201"/>
      <c r="HS188" s="201"/>
      <c r="HT188" s="201"/>
      <c r="HU188" s="201"/>
      <c r="HV188" s="201"/>
      <c r="HW188" s="201"/>
      <c r="HX188" s="201"/>
      <c r="HY188" s="201"/>
      <c r="HZ188" s="201"/>
      <c r="IA188" s="201"/>
      <c r="IB188" s="201"/>
      <c r="IC188" s="201"/>
      <c r="ID188" s="201"/>
      <c r="IE188" s="201"/>
      <c r="IF188" s="201"/>
      <c r="IG188" s="201"/>
      <c r="IH188" s="201"/>
      <c r="II188" s="201"/>
      <c r="IJ188" s="201"/>
      <c r="IK188" s="201"/>
      <c r="IL188" s="201"/>
      <c r="IM188" s="201"/>
      <c r="IN188" s="201"/>
      <c r="IO188" s="201"/>
      <c r="IP188" s="201"/>
      <c r="IQ188" s="201"/>
      <c r="IR188" s="201"/>
      <c r="IS188" s="201"/>
      <c r="IT188" s="201"/>
      <c r="IU188" s="201"/>
      <c r="IV188" s="201"/>
      <c r="IW188" s="201"/>
      <c r="IX188" s="201"/>
      <c r="IY188" s="201"/>
      <c r="IZ188" s="201"/>
      <c r="JA188" s="201"/>
      <c r="JB188" s="201"/>
      <c r="JC188" s="201"/>
      <c r="JD188" s="201"/>
      <c r="JE188" s="201"/>
      <c r="JF188" s="201"/>
      <c r="JG188" s="201"/>
      <c r="JH188" s="201"/>
      <c r="JI188" s="201"/>
      <c r="JJ188" s="201"/>
      <c r="JK188" s="201"/>
      <c r="JL188" s="201"/>
      <c r="JM188" s="201"/>
      <c r="JN188" s="201"/>
      <c r="JO188" s="201"/>
      <c r="JP188" s="201"/>
      <c r="JQ188" s="201"/>
      <c r="JR188" s="201"/>
      <c r="JS188" s="201"/>
      <c r="JT188" s="201"/>
      <c r="JU188" s="201"/>
      <c r="JV188" s="201"/>
      <c r="JW188" s="201"/>
      <c r="JX188" s="201"/>
      <c r="JY188" s="201"/>
      <c r="JZ188" s="201"/>
      <c r="KA188" s="201"/>
      <c r="KB188" s="201"/>
      <c r="KC188" s="201"/>
      <c r="KD188" s="201"/>
      <c r="KE188" s="201"/>
      <c r="KF188" s="201"/>
      <c r="KG188" s="201"/>
      <c r="KH188" s="201"/>
      <c r="KI188" s="201"/>
      <c r="KJ188" s="201"/>
      <c r="KK188" s="201"/>
      <c r="KL188" s="201"/>
      <c r="KM188" s="201"/>
      <c r="KN188" s="201"/>
      <c r="KO188" s="201"/>
      <c r="KP188" s="201"/>
    </row>
    <row r="189" spans="1:302" s="98" customFormat="1" ht="27.75" hidden="1" customHeight="1" thickBot="1">
      <c r="A189" s="201"/>
      <c r="B189" s="459"/>
      <c r="C189" s="542"/>
      <c r="D189" s="543"/>
      <c r="E189" s="544" t="s">
        <v>163</v>
      </c>
      <c r="F189" s="545"/>
      <c r="G189" s="459"/>
      <c r="H189" s="459"/>
      <c r="I189" s="459"/>
      <c r="J189" s="459"/>
      <c r="K189" s="459"/>
      <c r="L189" s="546"/>
      <c r="M189" s="547"/>
      <c r="N189" s="547"/>
      <c r="O189" s="548" t="str">
        <f t="shared" si="86"/>
        <v/>
      </c>
      <c r="P189" s="548" t="str">
        <f t="shared" si="115"/>
        <v/>
      </c>
      <c r="Q189" s="548" t="str">
        <f t="shared" si="87"/>
        <v/>
      </c>
      <c r="R189" s="548" t="str">
        <f t="shared" si="88"/>
        <v/>
      </c>
      <c r="S189" s="548" t="str">
        <f t="shared" si="116"/>
        <v/>
      </c>
      <c r="T189" s="548" t="str">
        <f t="shared" si="117"/>
        <v/>
      </c>
      <c r="U189" s="548" t="str">
        <f t="shared" si="89"/>
        <v/>
      </c>
      <c r="V189" s="548" t="str">
        <f t="shared" si="90"/>
        <v/>
      </c>
      <c r="W189" s="548" t="str">
        <f t="shared" si="118"/>
        <v/>
      </c>
      <c r="X189" s="548" t="str">
        <f t="shared" si="119"/>
        <v/>
      </c>
      <c r="Y189" s="548" t="str">
        <f t="shared" si="91"/>
        <v/>
      </c>
      <c r="Z189" s="548" t="str">
        <f t="shared" si="92"/>
        <v/>
      </c>
      <c r="AA189" s="548" t="str">
        <f t="shared" si="120"/>
        <v/>
      </c>
      <c r="AB189" s="548" t="str">
        <f t="shared" si="121"/>
        <v/>
      </c>
      <c r="AC189" s="548" t="str">
        <f t="shared" si="93"/>
        <v/>
      </c>
      <c r="AD189" s="548" t="str">
        <f t="shared" si="94"/>
        <v/>
      </c>
      <c r="AE189" s="549"/>
      <c r="AF189" s="454"/>
      <c r="AG189" s="550" t="s">
        <v>542</v>
      </c>
      <c r="AH189" s="551" t="str">
        <f t="shared" si="111"/>
        <v/>
      </c>
      <c r="AI189" s="551" t="str">
        <f t="shared" si="112"/>
        <v/>
      </c>
      <c r="AJ189" s="551" t="str">
        <f t="shared" si="113"/>
        <v/>
      </c>
      <c r="AK189" s="554" t="str">
        <f t="shared" si="114"/>
        <v/>
      </c>
      <c r="AL189" s="460"/>
      <c r="AM189" s="441" t="str">
        <f t="shared" si="109"/>
        <v/>
      </c>
      <c r="AN189" s="441" t="str">
        <f t="shared" si="110"/>
        <v/>
      </c>
      <c r="AO189" s="552"/>
      <c r="AP189" s="552"/>
      <c r="AQ189" s="201"/>
      <c r="AR189" s="428"/>
      <c r="AS189" s="805">
        <f t="shared" si="95"/>
        <v>0</v>
      </c>
      <c r="AT189" s="452">
        <f t="shared" si="96"/>
        <v>0</v>
      </c>
      <c r="AU189" s="754" t="s">
        <v>341</v>
      </c>
      <c r="AV189" s="453">
        <f t="shared" si="97"/>
        <v>0</v>
      </c>
      <c r="AW189" s="454"/>
      <c r="AX189" s="455">
        <f t="shared" si="98"/>
        <v>0</v>
      </c>
      <c r="AY189" s="456">
        <f t="shared" si="99"/>
        <v>0</v>
      </c>
      <c r="AZ189" s="457">
        <f t="shared" si="100"/>
        <v>0</v>
      </c>
      <c r="BA189" s="458"/>
      <c r="BB189" s="455">
        <f t="shared" si="108"/>
        <v>0</v>
      </c>
      <c r="BC189" s="459"/>
      <c r="BD189" s="460"/>
      <c r="BE189" s="460"/>
      <c r="BF189" s="460"/>
      <c r="BG189" s="460"/>
      <c r="BH189" s="460"/>
      <c r="BI189" s="428"/>
      <c r="BJ189" s="201"/>
      <c r="BK189" s="201"/>
      <c r="BL189" s="201"/>
      <c r="BM189" s="201"/>
      <c r="BN189" s="201"/>
      <c r="BO189" s="201"/>
      <c r="BP189" s="201"/>
      <c r="BQ189" s="201"/>
      <c r="BR189" s="201"/>
      <c r="BS189" s="201"/>
      <c r="BT189" s="201"/>
      <c r="BU189" s="201"/>
      <c r="BV189" s="201"/>
      <c r="BW189" s="201"/>
      <c r="BX189" s="201"/>
      <c r="BY189" s="234"/>
      <c r="BZ189" s="234"/>
      <c r="CA189" s="201"/>
      <c r="CB189" s="201"/>
      <c r="CC189" s="201"/>
      <c r="CD189" s="234"/>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c r="DU189" s="201"/>
      <c r="DV189" s="201"/>
      <c r="DW189" s="201"/>
      <c r="DX189" s="201"/>
      <c r="DY189" s="201"/>
      <c r="DZ189" s="201"/>
      <c r="EA189" s="201"/>
      <c r="EB189" s="201"/>
      <c r="EC189" s="201"/>
      <c r="ED189" s="201"/>
      <c r="EE189" s="201"/>
      <c r="EF189" s="201"/>
      <c r="EG189" s="201"/>
      <c r="EH189" s="201"/>
      <c r="EI189" s="201"/>
      <c r="EJ189" s="201"/>
      <c r="EK189" s="201"/>
      <c r="EL189" s="201"/>
      <c r="EM189" s="201"/>
      <c r="EN189" s="201"/>
      <c r="EO189" s="201"/>
      <c r="EP189" s="201"/>
      <c r="EQ189" s="201"/>
      <c r="ER189" s="201"/>
      <c r="ES189" s="201"/>
      <c r="ET189" s="201"/>
      <c r="EU189" s="201"/>
      <c r="EV189" s="201"/>
      <c r="EW189" s="201"/>
      <c r="EX189" s="201"/>
      <c r="EY189" s="201"/>
      <c r="EZ189" s="201"/>
      <c r="FA189" s="201"/>
      <c r="FB189" s="201"/>
      <c r="FC189" s="201"/>
      <c r="FD189" s="201"/>
      <c r="FE189" s="201"/>
      <c r="FF189" s="201"/>
      <c r="FG189" s="201"/>
      <c r="FH189" s="201"/>
      <c r="FI189" s="201"/>
      <c r="FJ189" s="201"/>
      <c r="FK189" s="201"/>
      <c r="FL189" s="201"/>
      <c r="FM189" s="201"/>
      <c r="FN189" s="201"/>
      <c r="FO189" s="201"/>
      <c r="FP189" s="201"/>
      <c r="FQ189" s="201"/>
      <c r="FR189" s="201"/>
      <c r="FS189" s="201"/>
      <c r="FT189" s="201"/>
      <c r="FU189" s="201"/>
      <c r="FV189" s="201"/>
      <c r="FW189" s="201"/>
      <c r="FX189" s="201"/>
      <c r="FY189" s="201"/>
      <c r="FZ189" s="201"/>
      <c r="GA189" s="201"/>
      <c r="GB189" s="201"/>
      <c r="GC189" s="201"/>
      <c r="GD189" s="201"/>
      <c r="GE189" s="201"/>
      <c r="GF189" s="201"/>
      <c r="GG189" s="201"/>
      <c r="GH189" s="201"/>
      <c r="GI189" s="201"/>
      <c r="GJ189" s="201"/>
      <c r="GK189" s="201"/>
      <c r="GL189" s="201"/>
      <c r="GM189" s="201"/>
      <c r="GN189" s="201"/>
      <c r="GO189" s="201"/>
      <c r="GP189" s="201"/>
      <c r="GQ189" s="201"/>
      <c r="GR189" s="201"/>
      <c r="GS189" s="201"/>
      <c r="GT189" s="201"/>
      <c r="GU189" s="201"/>
      <c r="GV189" s="201"/>
      <c r="GW189" s="201"/>
      <c r="GX189" s="201"/>
      <c r="GY189" s="201"/>
      <c r="GZ189" s="201"/>
      <c r="HA189" s="201"/>
      <c r="HB189" s="201"/>
      <c r="HC189" s="201"/>
      <c r="HD189" s="201"/>
      <c r="HE189" s="201"/>
      <c r="HF189" s="201"/>
      <c r="HG189" s="201"/>
      <c r="HH189" s="201"/>
      <c r="HI189" s="201"/>
      <c r="HJ189" s="201"/>
      <c r="HK189" s="201"/>
      <c r="HL189" s="201"/>
      <c r="HM189" s="201"/>
      <c r="HN189" s="201"/>
      <c r="HO189" s="201"/>
      <c r="HP189" s="201"/>
      <c r="HQ189" s="201"/>
      <c r="HR189" s="201"/>
      <c r="HS189" s="201"/>
      <c r="HT189" s="201"/>
      <c r="HU189" s="201"/>
      <c r="HV189" s="201"/>
      <c r="HW189" s="201"/>
      <c r="HX189" s="201"/>
      <c r="HY189" s="201"/>
      <c r="HZ189" s="201"/>
      <c r="IA189" s="201"/>
      <c r="IB189" s="201"/>
      <c r="IC189" s="201"/>
      <c r="ID189" s="201"/>
      <c r="IE189" s="201"/>
      <c r="IF189" s="201"/>
      <c r="IG189" s="201"/>
      <c r="IH189" s="201"/>
      <c r="II189" s="201"/>
      <c r="IJ189" s="201"/>
      <c r="IK189" s="201"/>
      <c r="IL189" s="201"/>
      <c r="IM189" s="201"/>
      <c r="IN189" s="201"/>
      <c r="IO189" s="201"/>
      <c r="IP189" s="201"/>
      <c r="IQ189" s="201"/>
      <c r="IR189" s="201"/>
      <c r="IS189" s="201"/>
      <c r="IT189" s="201"/>
      <c r="IU189" s="201"/>
      <c r="IV189" s="201"/>
      <c r="IW189" s="201"/>
      <c r="IX189" s="201"/>
      <c r="IY189" s="201"/>
      <c r="IZ189" s="201"/>
      <c r="JA189" s="201"/>
      <c r="JB189" s="201"/>
      <c r="JC189" s="201"/>
      <c r="JD189" s="201"/>
      <c r="JE189" s="201"/>
      <c r="JF189" s="201"/>
      <c r="JG189" s="201"/>
      <c r="JH189" s="201"/>
      <c r="JI189" s="201"/>
      <c r="JJ189" s="201"/>
      <c r="JK189" s="201"/>
      <c r="JL189" s="201"/>
      <c r="JM189" s="201"/>
      <c r="JN189" s="201"/>
      <c r="JO189" s="201"/>
      <c r="JP189" s="201"/>
      <c r="JQ189" s="201"/>
      <c r="JR189" s="201"/>
      <c r="JS189" s="201"/>
      <c r="JT189" s="201"/>
      <c r="JU189" s="201"/>
      <c r="JV189" s="201"/>
      <c r="JW189" s="201"/>
      <c r="JX189" s="201"/>
      <c r="JY189" s="201"/>
      <c r="JZ189" s="201"/>
      <c r="KA189" s="201"/>
      <c r="KB189" s="201"/>
      <c r="KC189" s="201"/>
      <c r="KD189" s="201"/>
      <c r="KE189" s="201"/>
      <c r="KF189" s="201"/>
      <c r="KG189" s="201"/>
      <c r="KH189" s="201"/>
      <c r="KI189" s="201"/>
      <c r="KJ189" s="201"/>
      <c r="KK189" s="201"/>
      <c r="KL189" s="201"/>
      <c r="KM189" s="201"/>
      <c r="KN189" s="201"/>
      <c r="KO189" s="201"/>
      <c r="KP189" s="201"/>
    </row>
    <row r="190" spans="1:302" s="98" customFormat="1" ht="27.75" hidden="1" customHeight="1" thickBot="1">
      <c r="A190" s="201"/>
      <c r="B190" s="459"/>
      <c r="C190" s="542"/>
      <c r="D190" s="543"/>
      <c r="E190" s="544" t="s">
        <v>163</v>
      </c>
      <c r="F190" s="545"/>
      <c r="G190" s="459"/>
      <c r="H190" s="459"/>
      <c r="I190" s="459"/>
      <c r="J190" s="459"/>
      <c r="K190" s="459"/>
      <c r="L190" s="546"/>
      <c r="M190" s="547"/>
      <c r="N190" s="547"/>
      <c r="O190" s="548" t="str">
        <f t="shared" si="86"/>
        <v/>
      </c>
      <c r="P190" s="548" t="str">
        <f t="shared" si="115"/>
        <v/>
      </c>
      <c r="Q190" s="548" t="str">
        <f t="shared" si="87"/>
        <v/>
      </c>
      <c r="R190" s="548" t="str">
        <f t="shared" si="88"/>
        <v/>
      </c>
      <c r="S190" s="548" t="str">
        <f t="shared" si="116"/>
        <v/>
      </c>
      <c r="T190" s="548" t="str">
        <f t="shared" si="117"/>
        <v/>
      </c>
      <c r="U190" s="548" t="str">
        <f t="shared" si="89"/>
        <v/>
      </c>
      <c r="V190" s="548" t="str">
        <f t="shared" si="90"/>
        <v/>
      </c>
      <c r="W190" s="548" t="str">
        <f t="shared" si="118"/>
        <v/>
      </c>
      <c r="X190" s="548" t="str">
        <f t="shared" si="119"/>
        <v/>
      </c>
      <c r="Y190" s="548" t="str">
        <f t="shared" si="91"/>
        <v/>
      </c>
      <c r="Z190" s="548" t="str">
        <f t="shared" si="92"/>
        <v/>
      </c>
      <c r="AA190" s="548" t="str">
        <f t="shared" si="120"/>
        <v/>
      </c>
      <c r="AB190" s="548" t="str">
        <f t="shared" si="121"/>
        <v/>
      </c>
      <c r="AC190" s="548" t="str">
        <f t="shared" si="93"/>
        <v/>
      </c>
      <c r="AD190" s="548" t="str">
        <f t="shared" si="94"/>
        <v/>
      </c>
      <c r="AE190" s="549"/>
      <c r="AF190" s="454"/>
      <c r="AG190" s="550" t="s">
        <v>542</v>
      </c>
      <c r="AH190" s="551" t="str">
        <f t="shared" si="111"/>
        <v/>
      </c>
      <c r="AI190" s="551" t="str">
        <f t="shared" si="112"/>
        <v/>
      </c>
      <c r="AJ190" s="551" t="str">
        <f t="shared" si="113"/>
        <v/>
      </c>
      <c r="AK190" s="554" t="str">
        <f t="shared" si="114"/>
        <v/>
      </c>
      <c r="AL190" s="460"/>
      <c r="AM190" s="441" t="str">
        <f t="shared" si="109"/>
        <v/>
      </c>
      <c r="AN190" s="441" t="str">
        <f t="shared" si="110"/>
        <v/>
      </c>
      <c r="AO190" s="552"/>
      <c r="AP190" s="552"/>
      <c r="AQ190" s="201"/>
      <c r="AR190" s="428"/>
      <c r="AS190" s="805">
        <f t="shared" si="95"/>
        <v>0</v>
      </c>
      <c r="AT190" s="452">
        <f t="shared" si="96"/>
        <v>0</v>
      </c>
      <c r="AU190" s="754" t="s">
        <v>341</v>
      </c>
      <c r="AV190" s="453">
        <f t="shared" si="97"/>
        <v>0</v>
      </c>
      <c r="AW190" s="454"/>
      <c r="AX190" s="455">
        <f t="shared" si="98"/>
        <v>0</v>
      </c>
      <c r="AY190" s="456">
        <f t="shared" si="99"/>
        <v>0</v>
      </c>
      <c r="AZ190" s="457">
        <f t="shared" si="100"/>
        <v>0</v>
      </c>
      <c r="BA190" s="458"/>
      <c r="BB190" s="455">
        <f t="shared" si="108"/>
        <v>0</v>
      </c>
      <c r="BC190" s="459"/>
      <c r="BD190" s="460"/>
      <c r="BE190" s="460"/>
      <c r="BF190" s="460"/>
      <c r="BG190" s="460"/>
      <c r="BH190" s="460"/>
      <c r="BI190" s="428"/>
      <c r="BJ190" s="201"/>
      <c r="BK190" s="201"/>
      <c r="BL190" s="201"/>
      <c r="BM190" s="201"/>
      <c r="BN190" s="201"/>
      <c r="BO190" s="201"/>
      <c r="BP190" s="201"/>
      <c r="BQ190" s="201"/>
      <c r="BR190" s="201"/>
      <c r="BS190" s="201"/>
      <c r="BT190" s="201"/>
      <c r="BU190" s="201"/>
      <c r="BV190" s="201"/>
      <c r="BW190" s="201"/>
      <c r="BX190" s="201"/>
      <c r="BY190" s="234"/>
      <c r="BZ190" s="234"/>
      <c r="CA190" s="201"/>
      <c r="CB190" s="201"/>
      <c r="CC190" s="201"/>
      <c r="CD190" s="234"/>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c r="DU190" s="201"/>
      <c r="DV190" s="201"/>
      <c r="DW190" s="201"/>
      <c r="DX190" s="201"/>
      <c r="DY190" s="201"/>
      <c r="DZ190" s="201"/>
      <c r="EA190" s="201"/>
      <c r="EB190" s="201"/>
      <c r="EC190" s="201"/>
      <c r="ED190" s="201"/>
      <c r="EE190" s="201"/>
      <c r="EF190" s="201"/>
      <c r="EG190" s="201"/>
      <c r="EH190" s="201"/>
      <c r="EI190" s="201"/>
      <c r="EJ190" s="201"/>
      <c r="EK190" s="201"/>
      <c r="EL190" s="201"/>
      <c r="EM190" s="201"/>
      <c r="EN190" s="201"/>
      <c r="EO190" s="201"/>
      <c r="EP190" s="201"/>
      <c r="EQ190" s="201"/>
      <c r="ER190" s="201"/>
      <c r="ES190" s="201"/>
      <c r="ET190" s="201"/>
      <c r="EU190" s="201"/>
      <c r="EV190" s="201"/>
      <c r="EW190" s="201"/>
      <c r="EX190" s="201"/>
      <c r="EY190" s="201"/>
      <c r="EZ190" s="201"/>
      <c r="FA190" s="201"/>
      <c r="FB190" s="201"/>
      <c r="FC190" s="201"/>
      <c r="FD190" s="201"/>
      <c r="FE190" s="201"/>
      <c r="FF190" s="201"/>
      <c r="FG190" s="201"/>
      <c r="FH190" s="201"/>
      <c r="FI190" s="201"/>
      <c r="FJ190" s="201"/>
      <c r="FK190" s="201"/>
      <c r="FL190" s="201"/>
      <c r="FM190" s="201"/>
      <c r="FN190" s="201"/>
      <c r="FO190" s="201"/>
      <c r="FP190" s="201"/>
      <c r="FQ190" s="201"/>
      <c r="FR190" s="201"/>
      <c r="FS190" s="201"/>
      <c r="FT190" s="201"/>
      <c r="FU190" s="201"/>
      <c r="FV190" s="201"/>
      <c r="FW190" s="201"/>
      <c r="FX190" s="201"/>
      <c r="FY190" s="201"/>
      <c r="FZ190" s="201"/>
      <c r="GA190" s="201"/>
      <c r="GB190" s="201"/>
      <c r="GC190" s="201"/>
      <c r="GD190" s="201"/>
      <c r="GE190" s="201"/>
      <c r="GF190" s="201"/>
      <c r="GG190" s="201"/>
      <c r="GH190" s="201"/>
      <c r="GI190" s="201"/>
      <c r="GJ190" s="201"/>
      <c r="GK190" s="201"/>
      <c r="GL190" s="201"/>
      <c r="GM190" s="201"/>
      <c r="GN190" s="201"/>
      <c r="GO190" s="201"/>
      <c r="GP190" s="201"/>
      <c r="GQ190" s="201"/>
      <c r="GR190" s="201"/>
      <c r="GS190" s="201"/>
      <c r="GT190" s="201"/>
      <c r="GU190" s="201"/>
      <c r="GV190" s="201"/>
      <c r="GW190" s="201"/>
      <c r="GX190" s="201"/>
      <c r="GY190" s="201"/>
      <c r="GZ190" s="201"/>
      <c r="HA190" s="201"/>
      <c r="HB190" s="201"/>
      <c r="HC190" s="201"/>
      <c r="HD190" s="201"/>
      <c r="HE190" s="201"/>
      <c r="HF190" s="201"/>
      <c r="HG190" s="201"/>
      <c r="HH190" s="201"/>
      <c r="HI190" s="201"/>
      <c r="HJ190" s="201"/>
      <c r="HK190" s="201"/>
      <c r="HL190" s="201"/>
      <c r="HM190" s="201"/>
      <c r="HN190" s="201"/>
      <c r="HO190" s="201"/>
      <c r="HP190" s="201"/>
      <c r="HQ190" s="201"/>
      <c r="HR190" s="201"/>
      <c r="HS190" s="201"/>
      <c r="HT190" s="201"/>
      <c r="HU190" s="201"/>
      <c r="HV190" s="201"/>
      <c r="HW190" s="201"/>
      <c r="HX190" s="201"/>
      <c r="HY190" s="201"/>
      <c r="HZ190" s="201"/>
      <c r="IA190" s="201"/>
      <c r="IB190" s="201"/>
      <c r="IC190" s="201"/>
      <c r="ID190" s="201"/>
      <c r="IE190" s="201"/>
      <c r="IF190" s="201"/>
      <c r="IG190" s="201"/>
      <c r="IH190" s="201"/>
      <c r="II190" s="201"/>
      <c r="IJ190" s="201"/>
      <c r="IK190" s="201"/>
      <c r="IL190" s="201"/>
      <c r="IM190" s="201"/>
      <c r="IN190" s="201"/>
      <c r="IO190" s="201"/>
      <c r="IP190" s="201"/>
      <c r="IQ190" s="201"/>
      <c r="IR190" s="201"/>
      <c r="IS190" s="201"/>
      <c r="IT190" s="201"/>
      <c r="IU190" s="201"/>
      <c r="IV190" s="201"/>
      <c r="IW190" s="201"/>
      <c r="IX190" s="201"/>
      <c r="IY190" s="201"/>
      <c r="IZ190" s="201"/>
      <c r="JA190" s="201"/>
      <c r="JB190" s="201"/>
      <c r="JC190" s="201"/>
      <c r="JD190" s="201"/>
      <c r="JE190" s="201"/>
      <c r="JF190" s="201"/>
      <c r="JG190" s="201"/>
      <c r="JH190" s="201"/>
      <c r="JI190" s="201"/>
      <c r="JJ190" s="201"/>
      <c r="JK190" s="201"/>
      <c r="JL190" s="201"/>
      <c r="JM190" s="201"/>
      <c r="JN190" s="201"/>
      <c r="JO190" s="201"/>
      <c r="JP190" s="201"/>
      <c r="JQ190" s="201"/>
      <c r="JR190" s="201"/>
      <c r="JS190" s="201"/>
      <c r="JT190" s="201"/>
      <c r="JU190" s="201"/>
      <c r="JV190" s="201"/>
      <c r="JW190" s="201"/>
      <c r="JX190" s="201"/>
      <c r="JY190" s="201"/>
      <c r="JZ190" s="201"/>
      <c r="KA190" s="201"/>
      <c r="KB190" s="201"/>
      <c r="KC190" s="201"/>
      <c r="KD190" s="201"/>
      <c r="KE190" s="201"/>
      <c r="KF190" s="201"/>
      <c r="KG190" s="201"/>
      <c r="KH190" s="201"/>
      <c r="KI190" s="201"/>
      <c r="KJ190" s="201"/>
      <c r="KK190" s="201"/>
      <c r="KL190" s="201"/>
      <c r="KM190" s="201"/>
      <c r="KN190" s="201"/>
      <c r="KO190" s="201"/>
      <c r="KP190" s="201"/>
    </row>
    <row r="191" spans="1:302" s="98" customFormat="1" ht="27.75" hidden="1" customHeight="1" thickBot="1">
      <c r="A191" s="201"/>
      <c r="B191" s="459"/>
      <c r="C191" s="542"/>
      <c r="D191" s="543"/>
      <c r="E191" s="544" t="s">
        <v>163</v>
      </c>
      <c r="F191" s="545"/>
      <c r="G191" s="459"/>
      <c r="H191" s="459"/>
      <c r="I191" s="459"/>
      <c r="J191" s="459"/>
      <c r="K191" s="459"/>
      <c r="L191" s="546"/>
      <c r="M191" s="547"/>
      <c r="N191" s="547"/>
      <c r="O191" s="548" t="str">
        <f t="shared" si="86"/>
        <v/>
      </c>
      <c r="P191" s="548" t="str">
        <f t="shared" si="115"/>
        <v/>
      </c>
      <c r="Q191" s="548" t="str">
        <f t="shared" si="87"/>
        <v/>
      </c>
      <c r="R191" s="548" t="str">
        <f t="shared" si="88"/>
        <v/>
      </c>
      <c r="S191" s="548" t="str">
        <f t="shared" si="116"/>
        <v/>
      </c>
      <c r="T191" s="548" t="str">
        <f t="shared" si="117"/>
        <v/>
      </c>
      <c r="U191" s="548" t="str">
        <f t="shared" si="89"/>
        <v/>
      </c>
      <c r="V191" s="548" t="str">
        <f t="shared" si="90"/>
        <v/>
      </c>
      <c r="W191" s="548" t="str">
        <f t="shared" si="118"/>
        <v/>
      </c>
      <c r="X191" s="548" t="str">
        <f t="shared" si="119"/>
        <v/>
      </c>
      <c r="Y191" s="548" t="str">
        <f t="shared" si="91"/>
        <v/>
      </c>
      <c r="Z191" s="548" t="str">
        <f t="shared" si="92"/>
        <v/>
      </c>
      <c r="AA191" s="548" t="str">
        <f t="shared" si="120"/>
        <v/>
      </c>
      <c r="AB191" s="548" t="str">
        <f t="shared" si="121"/>
        <v/>
      </c>
      <c r="AC191" s="548" t="str">
        <f t="shared" si="93"/>
        <v/>
      </c>
      <c r="AD191" s="548" t="str">
        <f t="shared" si="94"/>
        <v/>
      </c>
      <c r="AE191" s="549"/>
      <c r="AF191" s="454"/>
      <c r="AG191" s="550" t="s">
        <v>542</v>
      </c>
      <c r="AH191" s="551" t="str">
        <f t="shared" si="111"/>
        <v/>
      </c>
      <c r="AI191" s="551" t="str">
        <f t="shared" si="112"/>
        <v/>
      </c>
      <c r="AJ191" s="551" t="str">
        <f t="shared" si="113"/>
        <v/>
      </c>
      <c r="AK191" s="554" t="str">
        <f t="shared" si="114"/>
        <v/>
      </c>
      <c r="AL191" s="460"/>
      <c r="AM191" s="441" t="str">
        <f t="shared" si="109"/>
        <v/>
      </c>
      <c r="AN191" s="441" t="str">
        <f t="shared" si="110"/>
        <v/>
      </c>
      <c r="AO191" s="552"/>
      <c r="AP191" s="552"/>
      <c r="AQ191" s="201"/>
      <c r="AR191" s="428"/>
      <c r="AS191" s="805">
        <f t="shared" si="95"/>
        <v>0</v>
      </c>
      <c r="AT191" s="452">
        <f t="shared" si="96"/>
        <v>0</v>
      </c>
      <c r="AU191" s="754" t="s">
        <v>341</v>
      </c>
      <c r="AV191" s="453">
        <f t="shared" si="97"/>
        <v>0</v>
      </c>
      <c r="AW191" s="454"/>
      <c r="AX191" s="455">
        <f t="shared" si="98"/>
        <v>0</v>
      </c>
      <c r="AY191" s="456">
        <f t="shared" si="99"/>
        <v>0</v>
      </c>
      <c r="AZ191" s="457">
        <f t="shared" si="100"/>
        <v>0</v>
      </c>
      <c r="BA191" s="458"/>
      <c r="BB191" s="455">
        <f t="shared" si="108"/>
        <v>0</v>
      </c>
      <c r="BC191" s="459"/>
      <c r="BD191" s="460"/>
      <c r="BE191" s="460"/>
      <c r="BF191" s="460"/>
      <c r="BG191" s="460"/>
      <c r="BH191" s="460"/>
      <c r="BI191" s="428"/>
      <c r="BJ191" s="201"/>
      <c r="BK191" s="201"/>
      <c r="BL191" s="201"/>
      <c r="BM191" s="201"/>
      <c r="BN191" s="201"/>
      <c r="BO191" s="201"/>
      <c r="BP191" s="201"/>
      <c r="BQ191" s="201"/>
      <c r="BR191" s="201"/>
      <c r="BS191" s="201"/>
      <c r="BT191" s="201"/>
      <c r="BU191" s="201"/>
      <c r="BV191" s="201"/>
      <c r="BW191" s="201"/>
      <c r="BX191" s="201"/>
      <c r="BY191" s="234"/>
      <c r="BZ191" s="234"/>
      <c r="CA191" s="201"/>
      <c r="CB191" s="201"/>
      <c r="CC191" s="201"/>
      <c r="CD191" s="234"/>
      <c r="CE191" s="201"/>
      <c r="CF191" s="201"/>
      <c r="CG191" s="201"/>
      <c r="CH191" s="201"/>
      <c r="CI191" s="201"/>
      <c r="CJ191" s="201"/>
      <c r="CK191" s="201"/>
      <c r="CL191" s="201"/>
      <c r="CM191" s="201"/>
      <c r="CN191" s="201"/>
      <c r="CO191" s="201"/>
      <c r="CP191" s="201"/>
      <c r="CQ191" s="201"/>
      <c r="CR191" s="201"/>
      <c r="CS191" s="201"/>
      <c r="CT191" s="201"/>
      <c r="CU191" s="201"/>
      <c r="CV191" s="201"/>
      <c r="CW191" s="201"/>
      <c r="CX191" s="201"/>
      <c r="CY191" s="201"/>
      <c r="CZ191" s="201"/>
      <c r="DA191" s="201"/>
      <c r="DB191" s="201"/>
      <c r="DC191" s="201"/>
      <c r="DD191" s="201"/>
      <c r="DE191" s="201"/>
      <c r="DF191" s="201"/>
      <c r="DG191" s="201"/>
      <c r="DH191" s="201"/>
      <c r="DI191" s="201"/>
      <c r="DJ191" s="201"/>
      <c r="DK191" s="201"/>
      <c r="DL191" s="201"/>
      <c r="DM191" s="201"/>
      <c r="DN191" s="201"/>
      <c r="DO191" s="201"/>
      <c r="DP191" s="201"/>
      <c r="DQ191" s="201"/>
      <c r="DR191" s="201"/>
      <c r="DS191" s="201"/>
      <c r="DT191" s="201"/>
      <c r="DU191" s="201"/>
      <c r="DV191" s="201"/>
      <c r="DW191" s="201"/>
      <c r="DX191" s="201"/>
      <c r="DY191" s="201"/>
      <c r="DZ191" s="201"/>
      <c r="EA191" s="201"/>
      <c r="EB191" s="201"/>
      <c r="EC191" s="201"/>
      <c r="ED191" s="201"/>
      <c r="EE191" s="201"/>
      <c r="EF191" s="201"/>
      <c r="EG191" s="201"/>
      <c r="EH191" s="201"/>
      <c r="EI191" s="201"/>
      <c r="EJ191" s="201"/>
      <c r="EK191" s="201"/>
      <c r="EL191" s="201"/>
      <c r="EM191" s="201"/>
      <c r="EN191" s="201"/>
      <c r="EO191" s="201"/>
      <c r="EP191" s="201"/>
      <c r="EQ191" s="201"/>
      <c r="ER191" s="201"/>
      <c r="ES191" s="201"/>
      <c r="ET191" s="201"/>
      <c r="EU191" s="201"/>
      <c r="EV191" s="201"/>
      <c r="EW191" s="201"/>
      <c r="EX191" s="201"/>
      <c r="EY191" s="201"/>
      <c r="EZ191" s="201"/>
      <c r="FA191" s="201"/>
      <c r="FB191" s="201"/>
      <c r="FC191" s="201"/>
      <c r="FD191" s="201"/>
      <c r="FE191" s="201"/>
      <c r="FF191" s="201"/>
      <c r="FG191" s="201"/>
      <c r="FH191" s="201"/>
      <c r="FI191" s="201"/>
      <c r="FJ191" s="201"/>
      <c r="FK191" s="201"/>
      <c r="FL191" s="201"/>
      <c r="FM191" s="201"/>
      <c r="FN191" s="201"/>
      <c r="FO191" s="201"/>
      <c r="FP191" s="201"/>
      <c r="FQ191" s="201"/>
      <c r="FR191" s="201"/>
      <c r="FS191" s="201"/>
      <c r="FT191" s="201"/>
      <c r="FU191" s="201"/>
      <c r="FV191" s="201"/>
      <c r="FW191" s="201"/>
      <c r="FX191" s="201"/>
      <c r="FY191" s="201"/>
      <c r="FZ191" s="201"/>
      <c r="GA191" s="201"/>
      <c r="GB191" s="201"/>
      <c r="GC191" s="201"/>
      <c r="GD191" s="201"/>
      <c r="GE191" s="201"/>
      <c r="GF191" s="201"/>
      <c r="GG191" s="201"/>
      <c r="GH191" s="201"/>
      <c r="GI191" s="201"/>
      <c r="GJ191" s="201"/>
      <c r="GK191" s="201"/>
      <c r="GL191" s="201"/>
      <c r="GM191" s="201"/>
      <c r="GN191" s="201"/>
      <c r="GO191" s="201"/>
      <c r="GP191" s="201"/>
      <c r="GQ191" s="201"/>
      <c r="GR191" s="201"/>
      <c r="GS191" s="201"/>
      <c r="GT191" s="201"/>
      <c r="GU191" s="201"/>
      <c r="GV191" s="201"/>
      <c r="GW191" s="201"/>
      <c r="GX191" s="201"/>
      <c r="GY191" s="201"/>
      <c r="GZ191" s="201"/>
      <c r="HA191" s="201"/>
      <c r="HB191" s="201"/>
      <c r="HC191" s="201"/>
      <c r="HD191" s="201"/>
      <c r="HE191" s="201"/>
      <c r="HF191" s="201"/>
      <c r="HG191" s="201"/>
      <c r="HH191" s="201"/>
      <c r="HI191" s="201"/>
      <c r="HJ191" s="201"/>
      <c r="HK191" s="201"/>
      <c r="HL191" s="201"/>
      <c r="HM191" s="201"/>
      <c r="HN191" s="201"/>
      <c r="HO191" s="201"/>
      <c r="HP191" s="201"/>
      <c r="HQ191" s="201"/>
      <c r="HR191" s="201"/>
      <c r="HS191" s="201"/>
      <c r="HT191" s="201"/>
      <c r="HU191" s="201"/>
      <c r="HV191" s="201"/>
      <c r="HW191" s="201"/>
      <c r="HX191" s="201"/>
      <c r="HY191" s="201"/>
      <c r="HZ191" s="201"/>
      <c r="IA191" s="201"/>
      <c r="IB191" s="201"/>
      <c r="IC191" s="201"/>
      <c r="ID191" s="201"/>
      <c r="IE191" s="201"/>
      <c r="IF191" s="201"/>
      <c r="IG191" s="201"/>
      <c r="IH191" s="201"/>
      <c r="II191" s="201"/>
      <c r="IJ191" s="201"/>
      <c r="IK191" s="201"/>
      <c r="IL191" s="201"/>
      <c r="IM191" s="201"/>
      <c r="IN191" s="201"/>
      <c r="IO191" s="201"/>
      <c r="IP191" s="201"/>
      <c r="IQ191" s="201"/>
      <c r="IR191" s="201"/>
      <c r="IS191" s="201"/>
      <c r="IT191" s="201"/>
      <c r="IU191" s="201"/>
      <c r="IV191" s="201"/>
      <c r="IW191" s="201"/>
      <c r="IX191" s="201"/>
      <c r="IY191" s="201"/>
      <c r="IZ191" s="201"/>
      <c r="JA191" s="201"/>
      <c r="JB191" s="201"/>
      <c r="JC191" s="201"/>
      <c r="JD191" s="201"/>
      <c r="JE191" s="201"/>
      <c r="JF191" s="201"/>
      <c r="JG191" s="201"/>
      <c r="JH191" s="201"/>
      <c r="JI191" s="201"/>
      <c r="JJ191" s="201"/>
      <c r="JK191" s="201"/>
      <c r="JL191" s="201"/>
      <c r="JM191" s="201"/>
      <c r="JN191" s="201"/>
      <c r="JO191" s="201"/>
      <c r="JP191" s="201"/>
      <c r="JQ191" s="201"/>
      <c r="JR191" s="201"/>
      <c r="JS191" s="201"/>
      <c r="JT191" s="201"/>
      <c r="JU191" s="201"/>
      <c r="JV191" s="201"/>
      <c r="JW191" s="201"/>
      <c r="JX191" s="201"/>
      <c r="JY191" s="201"/>
      <c r="JZ191" s="201"/>
      <c r="KA191" s="201"/>
      <c r="KB191" s="201"/>
      <c r="KC191" s="201"/>
      <c r="KD191" s="201"/>
      <c r="KE191" s="201"/>
      <c r="KF191" s="201"/>
      <c r="KG191" s="201"/>
      <c r="KH191" s="201"/>
      <c r="KI191" s="201"/>
      <c r="KJ191" s="201"/>
      <c r="KK191" s="201"/>
      <c r="KL191" s="201"/>
      <c r="KM191" s="201"/>
      <c r="KN191" s="201"/>
      <c r="KO191" s="201"/>
      <c r="KP191" s="201"/>
    </row>
    <row r="192" spans="1:302" s="98" customFormat="1" ht="27.75" hidden="1" customHeight="1" thickBot="1">
      <c r="A192" s="201"/>
      <c r="B192" s="459"/>
      <c r="C192" s="542"/>
      <c r="D192" s="543"/>
      <c r="E192" s="544" t="s">
        <v>163</v>
      </c>
      <c r="F192" s="545"/>
      <c r="G192" s="459"/>
      <c r="H192" s="459"/>
      <c r="I192" s="459"/>
      <c r="J192" s="459"/>
      <c r="K192" s="459"/>
      <c r="L192" s="546"/>
      <c r="M192" s="547"/>
      <c r="N192" s="547"/>
      <c r="O192" s="548" t="str">
        <f t="shared" si="86"/>
        <v/>
      </c>
      <c r="P192" s="548" t="str">
        <f t="shared" si="115"/>
        <v/>
      </c>
      <c r="Q192" s="548" t="str">
        <f t="shared" si="87"/>
        <v/>
      </c>
      <c r="R192" s="548" t="str">
        <f t="shared" si="88"/>
        <v/>
      </c>
      <c r="S192" s="548" t="str">
        <f t="shared" si="116"/>
        <v/>
      </c>
      <c r="T192" s="548" t="str">
        <f t="shared" si="117"/>
        <v/>
      </c>
      <c r="U192" s="548" t="str">
        <f t="shared" si="89"/>
        <v/>
      </c>
      <c r="V192" s="548" t="str">
        <f t="shared" si="90"/>
        <v/>
      </c>
      <c r="W192" s="548" t="str">
        <f t="shared" si="118"/>
        <v/>
      </c>
      <c r="X192" s="548" t="str">
        <f t="shared" si="119"/>
        <v/>
      </c>
      <c r="Y192" s="548" t="str">
        <f t="shared" si="91"/>
        <v/>
      </c>
      <c r="Z192" s="548" t="str">
        <f t="shared" si="92"/>
        <v/>
      </c>
      <c r="AA192" s="548" t="str">
        <f t="shared" si="120"/>
        <v/>
      </c>
      <c r="AB192" s="548" t="str">
        <f t="shared" si="121"/>
        <v/>
      </c>
      <c r="AC192" s="548" t="str">
        <f t="shared" si="93"/>
        <v/>
      </c>
      <c r="AD192" s="548" t="str">
        <f t="shared" si="94"/>
        <v/>
      </c>
      <c r="AE192" s="549"/>
      <c r="AF192" s="454"/>
      <c r="AG192" s="550" t="s">
        <v>542</v>
      </c>
      <c r="AH192" s="551" t="str">
        <f t="shared" si="111"/>
        <v/>
      </c>
      <c r="AI192" s="551" t="str">
        <f t="shared" si="112"/>
        <v/>
      </c>
      <c r="AJ192" s="551" t="str">
        <f t="shared" si="113"/>
        <v/>
      </c>
      <c r="AK192" s="554" t="str">
        <f t="shared" si="114"/>
        <v/>
      </c>
      <c r="AL192" s="460"/>
      <c r="AM192" s="441" t="str">
        <f t="shared" si="109"/>
        <v/>
      </c>
      <c r="AN192" s="441" t="str">
        <f t="shared" si="110"/>
        <v/>
      </c>
      <c r="AO192" s="552"/>
      <c r="AP192" s="552"/>
      <c r="AQ192" s="201"/>
      <c r="AR192" s="428"/>
      <c r="AS192" s="805">
        <f t="shared" si="95"/>
        <v>0</v>
      </c>
      <c r="AT192" s="452">
        <f t="shared" si="96"/>
        <v>0</v>
      </c>
      <c r="AU192" s="754" t="s">
        <v>341</v>
      </c>
      <c r="AV192" s="453">
        <f t="shared" si="97"/>
        <v>0</v>
      </c>
      <c r="AW192" s="454"/>
      <c r="AX192" s="455">
        <f t="shared" si="98"/>
        <v>0</v>
      </c>
      <c r="AY192" s="456">
        <f t="shared" si="99"/>
        <v>0</v>
      </c>
      <c r="AZ192" s="457">
        <f t="shared" si="100"/>
        <v>0</v>
      </c>
      <c r="BA192" s="458"/>
      <c r="BB192" s="455">
        <f t="shared" si="108"/>
        <v>0</v>
      </c>
      <c r="BC192" s="459"/>
      <c r="BD192" s="460"/>
      <c r="BE192" s="460"/>
      <c r="BF192" s="460"/>
      <c r="BG192" s="460"/>
      <c r="BH192" s="460"/>
      <c r="BI192" s="428"/>
      <c r="BJ192" s="201"/>
      <c r="BK192" s="201"/>
      <c r="BL192" s="201"/>
      <c r="BM192" s="201"/>
      <c r="BN192" s="201"/>
      <c r="BO192" s="201"/>
      <c r="BP192" s="201"/>
      <c r="BQ192" s="201"/>
      <c r="BR192" s="201"/>
      <c r="BS192" s="201"/>
      <c r="BT192" s="201"/>
      <c r="BU192" s="201"/>
      <c r="BV192" s="201"/>
      <c r="BW192" s="201"/>
      <c r="BX192" s="201"/>
      <c r="BY192" s="234"/>
      <c r="BZ192" s="234"/>
      <c r="CA192" s="201"/>
      <c r="CB192" s="201"/>
      <c r="CC192" s="201"/>
      <c r="CD192" s="234"/>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c r="DU192" s="201"/>
      <c r="DV192" s="201"/>
      <c r="DW192" s="201"/>
      <c r="DX192" s="201"/>
      <c r="DY192" s="201"/>
      <c r="DZ192" s="201"/>
      <c r="EA192" s="201"/>
      <c r="EB192" s="201"/>
      <c r="EC192" s="201"/>
      <c r="ED192" s="201"/>
      <c r="EE192" s="201"/>
      <c r="EF192" s="201"/>
      <c r="EG192" s="201"/>
      <c r="EH192" s="201"/>
      <c r="EI192" s="201"/>
      <c r="EJ192" s="201"/>
      <c r="EK192" s="201"/>
      <c r="EL192" s="201"/>
      <c r="EM192" s="201"/>
      <c r="EN192" s="201"/>
      <c r="EO192" s="201"/>
      <c r="EP192" s="201"/>
      <c r="EQ192" s="201"/>
      <c r="ER192" s="201"/>
      <c r="ES192" s="201"/>
      <c r="ET192" s="201"/>
      <c r="EU192" s="201"/>
      <c r="EV192" s="201"/>
      <c r="EW192" s="201"/>
      <c r="EX192" s="201"/>
      <c r="EY192" s="201"/>
      <c r="EZ192" s="201"/>
      <c r="FA192" s="201"/>
      <c r="FB192" s="201"/>
      <c r="FC192" s="201"/>
      <c r="FD192" s="201"/>
      <c r="FE192" s="201"/>
      <c r="FF192" s="201"/>
      <c r="FG192" s="201"/>
      <c r="FH192" s="201"/>
      <c r="FI192" s="201"/>
      <c r="FJ192" s="201"/>
      <c r="FK192" s="201"/>
      <c r="FL192" s="201"/>
      <c r="FM192" s="201"/>
      <c r="FN192" s="201"/>
      <c r="FO192" s="201"/>
      <c r="FP192" s="201"/>
      <c r="FQ192" s="201"/>
      <c r="FR192" s="201"/>
      <c r="FS192" s="201"/>
      <c r="FT192" s="201"/>
      <c r="FU192" s="201"/>
      <c r="FV192" s="201"/>
      <c r="FW192" s="201"/>
      <c r="FX192" s="201"/>
      <c r="FY192" s="201"/>
      <c r="FZ192" s="201"/>
      <c r="GA192" s="201"/>
      <c r="GB192" s="201"/>
      <c r="GC192" s="201"/>
      <c r="GD192" s="201"/>
      <c r="GE192" s="201"/>
      <c r="GF192" s="201"/>
      <c r="GG192" s="201"/>
      <c r="GH192" s="201"/>
      <c r="GI192" s="201"/>
      <c r="GJ192" s="201"/>
      <c r="GK192" s="201"/>
      <c r="GL192" s="201"/>
      <c r="GM192" s="201"/>
      <c r="GN192" s="201"/>
      <c r="GO192" s="201"/>
      <c r="GP192" s="201"/>
      <c r="GQ192" s="201"/>
      <c r="GR192" s="201"/>
      <c r="GS192" s="201"/>
      <c r="GT192" s="201"/>
      <c r="GU192" s="201"/>
      <c r="GV192" s="201"/>
      <c r="GW192" s="201"/>
      <c r="GX192" s="201"/>
      <c r="GY192" s="201"/>
      <c r="GZ192" s="201"/>
      <c r="HA192" s="201"/>
      <c r="HB192" s="201"/>
      <c r="HC192" s="201"/>
      <c r="HD192" s="201"/>
      <c r="HE192" s="201"/>
      <c r="HF192" s="201"/>
      <c r="HG192" s="201"/>
      <c r="HH192" s="201"/>
      <c r="HI192" s="201"/>
      <c r="HJ192" s="201"/>
      <c r="HK192" s="201"/>
      <c r="HL192" s="201"/>
      <c r="HM192" s="201"/>
      <c r="HN192" s="201"/>
      <c r="HO192" s="201"/>
      <c r="HP192" s="201"/>
      <c r="HQ192" s="201"/>
      <c r="HR192" s="201"/>
      <c r="HS192" s="201"/>
      <c r="HT192" s="201"/>
      <c r="HU192" s="201"/>
      <c r="HV192" s="201"/>
      <c r="HW192" s="201"/>
      <c r="HX192" s="201"/>
      <c r="HY192" s="201"/>
      <c r="HZ192" s="201"/>
      <c r="IA192" s="201"/>
      <c r="IB192" s="201"/>
      <c r="IC192" s="201"/>
      <c r="ID192" s="201"/>
      <c r="IE192" s="201"/>
      <c r="IF192" s="201"/>
      <c r="IG192" s="201"/>
      <c r="IH192" s="201"/>
      <c r="II192" s="201"/>
      <c r="IJ192" s="201"/>
      <c r="IK192" s="201"/>
      <c r="IL192" s="201"/>
      <c r="IM192" s="201"/>
      <c r="IN192" s="201"/>
      <c r="IO192" s="201"/>
      <c r="IP192" s="201"/>
      <c r="IQ192" s="201"/>
      <c r="IR192" s="201"/>
      <c r="IS192" s="201"/>
      <c r="IT192" s="201"/>
      <c r="IU192" s="201"/>
      <c r="IV192" s="201"/>
      <c r="IW192" s="201"/>
      <c r="IX192" s="201"/>
      <c r="IY192" s="201"/>
      <c r="IZ192" s="201"/>
      <c r="JA192" s="201"/>
      <c r="JB192" s="201"/>
      <c r="JC192" s="201"/>
      <c r="JD192" s="201"/>
      <c r="JE192" s="201"/>
      <c r="JF192" s="201"/>
      <c r="JG192" s="201"/>
      <c r="JH192" s="201"/>
      <c r="JI192" s="201"/>
      <c r="JJ192" s="201"/>
      <c r="JK192" s="201"/>
      <c r="JL192" s="201"/>
      <c r="JM192" s="201"/>
      <c r="JN192" s="201"/>
      <c r="JO192" s="201"/>
      <c r="JP192" s="201"/>
      <c r="JQ192" s="201"/>
      <c r="JR192" s="201"/>
      <c r="JS192" s="201"/>
      <c r="JT192" s="201"/>
      <c r="JU192" s="201"/>
      <c r="JV192" s="201"/>
      <c r="JW192" s="201"/>
      <c r="JX192" s="201"/>
      <c r="JY192" s="201"/>
      <c r="JZ192" s="201"/>
      <c r="KA192" s="201"/>
      <c r="KB192" s="201"/>
      <c r="KC192" s="201"/>
      <c r="KD192" s="201"/>
      <c r="KE192" s="201"/>
      <c r="KF192" s="201"/>
      <c r="KG192" s="201"/>
      <c r="KH192" s="201"/>
      <c r="KI192" s="201"/>
      <c r="KJ192" s="201"/>
      <c r="KK192" s="201"/>
      <c r="KL192" s="201"/>
      <c r="KM192" s="201"/>
      <c r="KN192" s="201"/>
      <c r="KO192" s="201"/>
      <c r="KP192" s="201"/>
    </row>
    <row r="193" spans="1:302" s="98" customFormat="1" ht="27.75" hidden="1" customHeight="1" thickBot="1">
      <c r="A193" s="201"/>
      <c r="B193" s="459"/>
      <c r="C193" s="542"/>
      <c r="D193" s="543"/>
      <c r="E193" s="544" t="s">
        <v>163</v>
      </c>
      <c r="F193" s="545"/>
      <c r="G193" s="459"/>
      <c r="H193" s="459"/>
      <c r="I193" s="459"/>
      <c r="J193" s="459"/>
      <c r="K193" s="459"/>
      <c r="L193" s="546"/>
      <c r="M193" s="547"/>
      <c r="N193" s="547"/>
      <c r="O193" s="548" t="str">
        <f t="shared" si="86"/>
        <v/>
      </c>
      <c r="P193" s="548" t="str">
        <f t="shared" si="115"/>
        <v/>
      </c>
      <c r="Q193" s="548" t="str">
        <f t="shared" si="87"/>
        <v/>
      </c>
      <c r="R193" s="548" t="str">
        <f t="shared" si="88"/>
        <v/>
      </c>
      <c r="S193" s="548" t="str">
        <f t="shared" si="116"/>
        <v/>
      </c>
      <c r="T193" s="548" t="str">
        <f t="shared" si="117"/>
        <v/>
      </c>
      <c r="U193" s="548" t="str">
        <f t="shared" si="89"/>
        <v/>
      </c>
      <c r="V193" s="548" t="str">
        <f t="shared" si="90"/>
        <v/>
      </c>
      <c r="W193" s="548" t="str">
        <f t="shared" si="118"/>
        <v/>
      </c>
      <c r="X193" s="548" t="str">
        <f t="shared" si="119"/>
        <v/>
      </c>
      <c r="Y193" s="548" t="str">
        <f t="shared" si="91"/>
        <v/>
      </c>
      <c r="Z193" s="548" t="str">
        <f t="shared" si="92"/>
        <v/>
      </c>
      <c r="AA193" s="548" t="str">
        <f t="shared" si="120"/>
        <v/>
      </c>
      <c r="AB193" s="548" t="str">
        <f t="shared" si="121"/>
        <v/>
      </c>
      <c r="AC193" s="548" t="str">
        <f t="shared" si="93"/>
        <v/>
      </c>
      <c r="AD193" s="548" t="str">
        <f t="shared" si="94"/>
        <v/>
      </c>
      <c r="AE193" s="549"/>
      <c r="AF193" s="454"/>
      <c r="AG193" s="550" t="s">
        <v>542</v>
      </c>
      <c r="AH193" s="551" t="str">
        <f t="shared" si="111"/>
        <v/>
      </c>
      <c r="AI193" s="551" t="str">
        <f t="shared" si="112"/>
        <v/>
      </c>
      <c r="AJ193" s="551" t="str">
        <f t="shared" si="113"/>
        <v/>
      </c>
      <c r="AK193" s="554" t="str">
        <f t="shared" si="114"/>
        <v/>
      </c>
      <c r="AL193" s="460"/>
      <c r="AM193" s="441" t="str">
        <f t="shared" si="109"/>
        <v/>
      </c>
      <c r="AN193" s="441" t="str">
        <f t="shared" si="110"/>
        <v/>
      </c>
      <c r="AO193" s="552"/>
      <c r="AP193" s="552"/>
      <c r="AQ193" s="201"/>
      <c r="AR193" s="428"/>
      <c r="AS193" s="805">
        <f t="shared" si="95"/>
        <v>0</v>
      </c>
      <c r="AT193" s="452">
        <f t="shared" si="96"/>
        <v>0</v>
      </c>
      <c r="AU193" s="754" t="s">
        <v>341</v>
      </c>
      <c r="AV193" s="453">
        <f t="shared" si="97"/>
        <v>0</v>
      </c>
      <c r="AW193" s="454"/>
      <c r="AX193" s="455">
        <f t="shared" si="98"/>
        <v>0</v>
      </c>
      <c r="AY193" s="456">
        <f t="shared" si="99"/>
        <v>0</v>
      </c>
      <c r="AZ193" s="457">
        <f t="shared" si="100"/>
        <v>0</v>
      </c>
      <c r="BA193" s="458"/>
      <c r="BB193" s="455">
        <f t="shared" si="108"/>
        <v>0</v>
      </c>
      <c r="BC193" s="459"/>
      <c r="BD193" s="460"/>
      <c r="BE193" s="460"/>
      <c r="BF193" s="460"/>
      <c r="BG193" s="460"/>
      <c r="BH193" s="460"/>
      <c r="BI193" s="428"/>
      <c r="BJ193" s="201"/>
      <c r="BK193" s="201"/>
      <c r="BL193" s="201"/>
      <c r="BM193" s="201"/>
      <c r="BN193" s="201"/>
      <c r="BO193" s="201"/>
      <c r="BP193" s="201"/>
      <c r="BQ193" s="201"/>
      <c r="BR193" s="201"/>
      <c r="BS193" s="201"/>
      <c r="BT193" s="201"/>
      <c r="BU193" s="201"/>
      <c r="BV193" s="201"/>
      <c r="BW193" s="201"/>
      <c r="BX193" s="201"/>
      <c r="BY193" s="234"/>
      <c r="BZ193" s="234"/>
      <c r="CA193" s="201"/>
      <c r="CB193" s="201"/>
      <c r="CC193" s="201"/>
      <c r="CD193" s="234"/>
      <c r="CE193" s="201"/>
      <c r="CF193" s="201"/>
      <c r="CG193" s="201"/>
      <c r="CH193" s="201"/>
      <c r="CI193" s="201"/>
      <c r="CJ193" s="201"/>
      <c r="CK193" s="201"/>
      <c r="CL193" s="201"/>
      <c r="CM193" s="201"/>
      <c r="CN193" s="201"/>
      <c r="CO193" s="201"/>
      <c r="CP193" s="201"/>
      <c r="CQ193" s="201"/>
      <c r="CR193" s="201"/>
      <c r="CS193" s="201"/>
      <c r="CT193" s="201"/>
      <c r="CU193" s="201"/>
      <c r="CV193" s="201"/>
      <c r="CW193" s="201"/>
      <c r="CX193" s="201"/>
      <c r="CY193" s="201"/>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c r="EX193" s="201"/>
      <c r="EY193" s="201"/>
      <c r="EZ193" s="201"/>
      <c r="FA193" s="201"/>
      <c r="FB193" s="201"/>
      <c r="FC193" s="201"/>
      <c r="FD193" s="201"/>
      <c r="FE193" s="201"/>
      <c r="FF193" s="201"/>
      <c r="FG193" s="201"/>
      <c r="FH193" s="201"/>
      <c r="FI193" s="201"/>
      <c r="FJ193" s="201"/>
      <c r="FK193" s="201"/>
      <c r="FL193" s="201"/>
      <c r="FM193" s="201"/>
      <c r="FN193" s="201"/>
      <c r="FO193" s="201"/>
      <c r="FP193" s="201"/>
      <c r="FQ193" s="201"/>
      <c r="FR193" s="201"/>
      <c r="FS193" s="201"/>
      <c r="FT193" s="201"/>
      <c r="FU193" s="201"/>
      <c r="FV193" s="201"/>
      <c r="FW193" s="201"/>
      <c r="FX193" s="201"/>
      <c r="FY193" s="201"/>
      <c r="FZ193" s="201"/>
      <c r="GA193" s="201"/>
      <c r="GB193" s="201"/>
      <c r="GC193" s="201"/>
      <c r="GD193" s="201"/>
      <c r="GE193" s="201"/>
      <c r="GF193" s="201"/>
      <c r="GG193" s="201"/>
      <c r="GH193" s="201"/>
      <c r="GI193" s="201"/>
      <c r="GJ193" s="201"/>
      <c r="GK193" s="201"/>
      <c r="GL193" s="201"/>
      <c r="GM193" s="201"/>
      <c r="GN193" s="201"/>
      <c r="GO193" s="201"/>
      <c r="GP193" s="201"/>
      <c r="GQ193" s="201"/>
      <c r="GR193" s="201"/>
      <c r="GS193" s="201"/>
      <c r="GT193" s="201"/>
      <c r="GU193" s="201"/>
      <c r="GV193" s="201"/>
      <c r="GW193" s="201"/>
      <c r="GX193" s="201"/>
      <c r="GY193" s="201"/>
      <c r="GZ193" s="201"/>
      <c r="HA193" s="201"/>
      <c r="HB193" s="201"/>
      <c r="HC193" s="201"/>
      <c r="HD193" s="201"/>
      <c r="HE193" s="201"/>
      <c r="HF193" s="201"/>
      <c r="HG193" s="201"/>
      <c r="HH193" s="201"/>
      <c r="HI193" s="201"/>
      <c r="HJ193" s="201"/>
      <c r="HK193" s="201"/>
      <c r="HL193" s="201"/>
      <c r="HM193" s="201"/>
      <c r="HN193" s="201"/>
      <c r="HO193" s="201"/>
      <c r="HP193" s="201"/>
      <c r="HQ193" s="201"/>
      <c r="HR193" s="201"/>
      <c r="HS193" s="201"/>
      <c r="HT193" s="201"/>
      <c r="HU193" s="201"/>
      <c r="HV193" s="201"/>
      <c r="HW193" s="201"/>
      <c r="HX193" s="201"/>
      <c r="HY193" s="201"/>
      <c r="HZ193" s="201"/>
      <c r="IA193" s="201"/>
      <c r="IB193" s="201"/>
      <c r="IC193" s="201"/>
      <c r="ID193" s="201"/>
      <c r="IE193" s="201"/>
      <c r="IF193" s="201"/>
      <c r="IG193" s="201"/>
      <c r="IH193" s="201"/>
      <c r="II193" s="201"/>
      <c r="IJ193" s="201"/>
      <c r="IK193" s="201"/>
      <c r="IL193" s="201"/>
      <c r="IM193" s="201"/>
      <c r="IN193" s="201"/>
      <c r="IO193" s="201"/>
      <c r="IP193" s="201"/>
      <c r="IQ193" s="201"/>
      <c r="IR193" s="201"/>
      <c r="IS193" s="201"/>
      <c r="IT193" s="201"/>
      <c r="IU193" s="201"/>
      <c r="IV193" s="201"/>
      <c r="IW193" s="201"/>
      <c r="IX193" s="201"/>
      <c r="IY193" s="201"/>
      <c r="IZ193" s="201"/>
      <c r="JA193" s="201"/>
      <c r="JB193" s="201"/>
      <c r="JC193" s="201"/>
      <c r="JD193" s="201"/>
      <c r="JE193" s="201"/>
      <c r="JF193" s="201"/>
      <c r="JG193" s="201"/>
      <c r="JH193" s="201"/>
      <c r="JI193" s="201"/>
      <c r="JJ193" s="201"/>
      <c r="JK193" s="201"/>
      <c r="JL193" s="201"/>
      <c r="JM193" s="201"/>
      <c r="JN193" s="201"/>
      <c r="JO193" s="201"/>
      <c r="JP193" s="201"/>
      <c r="JQ193" s="201"/>
      <c r="JR193" s="201"/>
      <c r="JS193" s="201"/>
      <c r="JT193" s="201"/>
      <c r="JU193" s="201"/>
      <c r="JV193" s="201"/>
      <c r="JW193" s="201"/>
      <c r="JX193" s="201"/>
      <c r="JY193" s="201"/>
      <c r="JZ193" s="201"/>
      <c r="KA193" s="201"/>
      <c r="KB193" s="201"/>
      <c r="KC193" s="201"/>
      <c r="KD193" s="201"/>
      <c r="KE193" s="201"/>
      <c r="KF193" s="201"/>
      <c r="KG193" s="201"/>
      <c r="KH193" s="201"/>
      <c r="KI193" s="201"/>
      <c r="KJ193" s="201"/>
      <c r="KK193" s="201"/>
      <c r="KL193" s="201"/>
      <c r="KM193" s="201"/>
      <c r="KN193" s="201"/>
      <c r="KO193" s="201"/>
      <c r="KP193" s="201"/>
    </row>
    <row r="194" spans="1:302" s="98" customFormat="1" ht="27.75" hidden="1" customHeight="1" thickBot="1">
      <c r="A194" s="201"/>
      <c r="B194" s="459"/>
      <c r="C194" s="542"/>
      <c r="D194" s="543"/>
      <c r="E194" s="544" t="s">
        <v>163</v>
      </c>
      <c r="F194" s="545"/>
      <c r="G194" s="459"/>
      <c r="H194" s="459"/>
      <c r="I194" s="459"/>
      <c r="J194" s="459"/>
      <c r="K194" s="459"/>
      <c r="L194" s="546"/>
      <c r="M194" s="547"/>
      <c r="N194" s="547"/>
      <c r="O194" s="548" t="str">
        <f t="shared" si="86"/>
        <v/>
      </c>
      <c r="P194" s="548" t="str">
        <f t="shared" si="115"/>
        <v/>
      </c>
      <c r="Q194" s="548" t="str">
        <f t="shared" si="87"/>
        <v/>
      </c>
      <c r="R194" s="548" t="str">
        <f t="shared" si="88"/>
        <v/>
      </c>
      <c r="S194" s="548" t="str">
        <f t="shared" si="116"/>
        <v/>
      </c>
      <c r="T194" s="548" t="str">
        <f t="shared" si="117"/>
        <v/>
      </c>
      <c r="U194" s="548" t="str">
        <f t="shared" si="89"/>
        <v/>
      </c>
      <c r="V194" s="548" t="str">
        <f t="shared" si="90"/>
        <v/>
      </c>
      <c r="W194" s="548" t="str">
        <f t="shared" si="118"/>
        <v/>
      </c>
      <c r="X194" s="548" t="str">
        <f t="shared" si="119"/>
        <v/>
      </c>
      <c r="Y194" s="548" t="str">
        <f t="shared" si="91"/>
        <v/>
      </c>
      <c r="Z194" s="548" t="str">
        <f t="shared" si="92"/>
        <v/>
      </c>
      <c r="AA194" s="548" t="str">
        <f t="shared" si="120"/>
        <v/>
      </c>
      <c r="AB194" s="548" t="str">
        <f t="shared" si="121"/>
        <v/>
      </c>
      <c r="AC194" s="548" t="str">
        <f t="shared" si="93"/>
        <v/>
      </c>
      <c r="AD194" s="548" t="str">
        <f t="shared" si="94"/>
        <v/>
      </c>
      <c r="AE194" s="549"/>
      <c r="AF194" s="454"/>
      <c r="AG194" s="550" t="s">
        <v>542</v>
      </c>
      <c r="AH194" s="551" t="str">
        <f t="shared" si="111"/>
        <v/>
      </c>
      <c r="AI194" s="551" t="str">
        <f t="shared" si="112"/>
        <v/>
      </c>
      <c r="AJ194" s="551" t="str">
        <f t="shared" si="113"/>
        <v/>
      </c>
      <c r="AK194" s="554" t="str">
        <f t="shared" si="114"/>
        <v/>
      </c>
      <c r="AL194" s="460"/>
      <c r="AM194" s="441" t="str">
        <f t="shared" si="109"/>
        <v/>
      </c>
      <c r="AN194" s="441" t="str">
        <f t="shared" si="110"/>
        <v/>
      </c>
      <c r="AO194" s="552"/>
      <c r="AP194" s="552"/>
      <c r="AQ194" s="201"/>
      <c r="AR194" s="428"/>
      <c r="AS194" s="805">
        <f t="shared" si="95"/>
        <v>0</v>
      </c>
      <c r="AT194" s="452">
        <f t="shared" si="96"/>
        <v>0</v>
      </c>
      <c r="AU194" s="754" t="s">
        <v>341</v>
      </c>
      <c r="AV194" s="453">
        <f t="shared" si="97"/>
        <v>0</v>
      </c>
      <c r="AW194" s="454"/>
      <c r="AX194" s="455">
        <f t="shared" si="98"/>
        <v>0</v>
      </c>
      <c r="AY194" s="456">
        <f t="shared" si="99"/>
        <v>0</v>
      </c>
      <c r="AZ194" s="457">
        <f t="shared" si="100"/>
        <v>0</v>
      </c>
      <c r="BA194" s="458"/>
      <c r="BB194" s="455">
        <f t="shared" si="108"/>
        <v>0</v>
      </c>
      <c r="BC194" s="459"/>
      <c r="BD194" s="460"/>
      <c r="BE194" s="460"/>
      <c r="BF194" s="460"/>
      <c r="BG194" s="460"/>
      <c r="BH194" s="460"/>
      <c r="BI194" s="428"/>
      <c r="BJ194" s="201"/>
      <c r="BK194" s="201"/>
      <c r="BL194" s="201"/>
      <c r="BM194" s="201"/>
      <c r="BN194" s="201"/>
      <c r="BO194" s="201"/>
      <c r="BP194" s="201"/>
      <c r="BQ194" s="201"/>
      <c r="BR194" s="201"/>
      <c r="BS194" s="201"/>
      <c r="BT194" s="201"/>
      <c r="BU194" s="201"/>
      <c r="BV194" s="201"/>
      <c r="BW194" s="201"/>
      <c r="BX194" s="201"/>
      <c r="BY194" s="234"/>
      <c r="BZ194" s="234"/>
      <c r="CA194" s="201"/>
      <c r="CB194" s="201"/>
      <c r="CC194" s="201"/>
      <c r="CD194" s="234"/>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c r="EX194" s="201"/>
      <c r="EY194" s="201"/>
      <c r="EZ194" s="201"/>
      <c r="FA194" s="201"/>
      <c r="FB194" s="201"/>
      <c r="FC194" s="201"/>
      <c r="FD194" s="201"/>
      <c r="FE194" s="201"/>
      <c r="FF194" s="201"/>
      <c r="FG194" s="201"/>
      <c r="FH194" s="201"/>
      <c r="FI194" s="201"/>
      <c r="FJ194" s="201"/>
      <c r="FK194" s="201"/>
      <c r="FL194" s="201"/>
      <c r="FM194" s="201"/>
      <c r="FN194" s="201"/>
      <c r="FO194" s="201"/>
      <c r="FP194" s="201"/>
      <c r="FQ194" s="201"/>
      <c r="FR194" s="201"/>
      <c r="FS194" s="201"/>
      <c r="FT194" s="201"/>
      <c r="FU194" s="201"/>
      <c r="FV194" s="201"/>
      <c r="FW194" s="201"/>
      <c r="FX194" s="201"/>
      <c r="FY194" s="201"/>
      <c r="FZ194" s="201"/>
      <c r="GA194" s="201"/>
      <c r="GB194" s="201"/>
      <c r="GC194" s="201"/>
      <c r="GD194" s="201"/>
      <c r="GE194" s="201"/>
      <c r="GF194" s="201"/>
      <c r="GG194" s="201"/>
      <c r="GH194" s="201"/>
      <c r="GI194" s="201"/>
      <c r="GJ194" s="201"/>
      <c r="GK194" s="201"/>
      <c r="GL194" s="201"/>
      <c r="GM194" s="201"/>
      <c r="GN194" s="201"/>
      <c r="GO194" s="201"/>
      <c r="GP194" s="201"/>
      <c r="GQ194" s="201"/>
      <c r="GR194" s="201"/>
      <c r="GS194" s="201"/>
      <c r="GT194" s="201"/>
      <c r="GU194" s="201"/>
      <c r="GV194" s="201"/>
      <c r="GW194" s="201"/>
      <c r="GX194" s="201"/>
      <c r="GY194" s="201"/>
      <c r="GZ194" s="201"/>
      <c r="HA194" s="201"/>
      <c r="HB194" s="201"/>
      <c r="HC194" s="201"/>
      <c r="HD194" s="201"/>
      <c r="HE194" s="201"/>
      <c r="HF194" s="201"/>
      <c r="HG194" s="201"/>
      <c r="HH194" s="201"/>
      <c r="HI194" s="201"/>
      <c r="HJ194" s="201"/>
      <c r="HK194" s="201"/>
      <c r="HL194" s="201"/>
      <c r="HM194" s="201"/>
      <c r="HN194" s="201"/>
      <c r="HO194" s="201"/>
      <c r="HP194" s="201"/>
      <c r="HQ194" s="201"/>
      <c r="HR194" s="201"/>
      <c r="HS194" s="201"/>
      <c r="HT194" s="201"/>
      <c r="HU194" s="201"/>
      <c r="HV194" s="201"/>
      <c r="HW194" s="201"/>
      <c r="HX194" s="201"/>
      <c r="HY194" s="201"/>
      <c r="HZ194" s="201"/>
      <c r="IA194" s="201"/>
      <c r="IB194" s="201"/>
      <c r="IC194" s="201"/>
      <c r="ID194" s="201"/>
      <c r="IE194" s="201"/>
      <c r="IF194" s="201"/>
      <c r="IG194" s="201"/>
      <c r="IH194" s="201"/>
      <c r="II194" s="201"/>
      <c r="IJ194" s="201"/>
      <c r="IK194" s="201"/>
      <c r="IL194" s="201"/>
      <c r="IM194" s="201"/>
      <c r="IN194" s="201"/>
      <c r="IO194" s="201"/>
      <c r="IP194" s="201"/>
      <c r="IQ194" s="201"/>
      <c r="IR194" s="201"/>
      <c r="IS194" s="201"/>
      <c r="IT194" s="201"/>
      <c r="IU194" s="201"/>
      <c r="IV194" s="201"/>
      <c r="IW194" s="201"/>
      <c r="IX194" s="201"/>
      <c r="IY194" s="201"/>
      <c r="IZ194" s="201"/>
      <c r="JA194" s="201"/>
      <c r="JB194" s="201"/>
      <c r="JC194" s="201"/>
      <c r="JD194" s="201"/>
      <c r="JE194" s="201"/>
      <c r="JF194" s="201"/>
      <c r="JG194" s="201"/>
      <c r="JH194" s="201"/>
      <c r="JI194" s="201"/>
      <c r="JJ194" s="201"/>
      <c r="JK194" s="201"/>
      <c r="JL194" s="201"/>
      <c r="JM194" s="201"/>
      <c r="JN194" s="201"/>
      <c r="JO194" s="201"/>
      <c r="JP194" s="201"/>
      <c r="JQ194" s="201"/>
      <c r="JR194" s="201"/>
      <c r="JS194" s="201"/>
      <c r="JT194" s="201"/>
      <c r="JU194" s="201"/>
      <c r="JV194" s="201"/>
      <c r="JW194" s="201"/>
      <c r="JX194" s="201"/>
      <c r="JY194" s="201"/>
      <c r="JZ194" s="201"/>
      <c r="KA194" s="201"/>
      <c r="KB194" s="201"/>
      <c r="KC194" s="201"/>
      <c r="KD194" s="201"/>
      <c r="KE194" s="201"/>
      <c r="KF194" s="201"/>
      <c r="KG194" s="201"/>
      <c r="KH194" s="201"/>
      <c r="KI194" s="201"/>
      <c r="KJ194" s="201"/>
      <c r="KK194" s="201"/>
      <c r="KL194" s="201"/>
      <c r="KM194" s="201"/>
      <c r="KN194" s="201"/>
      <c r="KO194" s="201"/>
      <c r="KP194" s="201"/>
    </row>
    <row r="195" spans="1:302" s="98" customFormat="1" ht="27.75" hidden="1" customHeight="1" thickBot="1">
      <c r="A195" s="201"/>
      <c r="B195" s="459"/>
      <c r="C195" s="542"/>
      <c r="D195" s="543"/>
      <c r="E195" s="544" t="s">
        <v>163</v>
      </c>
      <c r="F195" s="545"/>
      <c r="G195" s="459"/>
      <c r="H195" s="459"/>
      <c r="I195" s="459"/>
      <c r="J195" s="459"/>
      <c r="K195" s="459"/>
      <c r="L195" s="546"/>
      <c r="M195" s="547"/>
      <c r="N195" s="547"/>
      <c r="O195" s="548" t="str">
        <f t="shared" si="86"/>
        <v/>
      </c>
      <c r="P195" s="548" t="str">
        <f t="shared" si="115"/>
        <v/>
      </c>
      <c r="Q195" s="548" t="str">
        <f t="shared" si="87"/>
        <v/>
      </c>
      <c r="R195" s="548" t="str">
        <f t="shared" si="88"/>
        <v/>
      </c>
      <c r="S195" s="548" t="str">
        <f t="shared" si="116"/>
        <v/>
      </c>
      <c r="T195" s="548" t="str">
        <f t="shared" si="117"/>
        <v/>
      </c>
      <c r="U195" s="548" t="str">
        <f t="shared" si="89"/>
        <v/>
      </c>
      <c r="V195" s="548" t="str">
        <f t="shared" si="90"/>
        <v/>
      </c>
      <c r="W195" s="548" t="str">
        <f t="shared" si="118"/>
        <v/>
      </c>
      <c r="X195" s="548" t="str">
        <f t="shared" si="119"/>
        <v/>
      </c>
      <c r="Y195" s="548" t="str">
        <f t="shared" si="91"/>
        <v/>
      </c>
      <c r="Z195" s="548" t="str">
        <f t="shared" si="92"/>
        <v/>
      </c>
      <c r="AA195" s="548" t="str">
        <f t="shared" si="120"/>
        <v/>
      </c>
      <c r="AB195" s="548" t="str">
        <f t="shared" si="121"/>
        <v/>
      </c>
      <c r="AC195" s="548" t="str">
        <f t="shared" si="93"/>
        <v/>
      </c>
      <c r="AD195" s="548" t="str">
        <f t="shared" si="94"/>
        <v/>
      </c>
      <c r="AE195" s="549"/>
      <c r="AF195" s="454"/>
      <c r="AG195" s="550" t="s">
        <v>542</v>
      </c>
      <c r="AH195" s="551" t="str">
        <f t="shared" si="111"/>
        <v/>
      </c>
      <c r="AI195" s="551" t="str">
        <f t="shared" si="112"/>
        <v/>
      </c>
      <c r="AJ195" s="551" t="str">
        <f t="shared" si="113"/>
        <v/>
      </c>
      <c r="AK195" s="554" t="str">
        <f t="shared" si="114"/>
        <v/>
      </c>
      <c r="AL195" s="460"/>
      <c r="AM195" s="441" t="str">
        <f t="shared" si="109"/>
        <v/>
      </c>
      <c r="AN195" s="441" t="str">
        <f t="shared" si="110"/>
        <v/>
      </c>
      <c r="AO195" s="552"/>
      <c r="AP195" s="552"/>
      <c r="AQ195" s="201"/>
      <c r="AR195" s="428"/>
      <c r="AS195" s="805">
        <f t="shared" si="95"/>
        <v>0</v>
      </c>
      <c r="AT195" s="452">
        <f t="shared" si="96"/>
        <v>0</v>
      </c>
      <c r="AU195" s="754" t="s">
        <v>341</v>
      </c>
      <c r="AV195" s="453">
        <f t="shared" si="97"/>
        <v>0</v>
      </c>
      <c r="AW195" s="454"/>
      <c r="AX195" s="455">
        <f t="shared" si="98"/>
        <v>0</v>
      </c>
      <c r="AY195" s="456">
        <f t="shared" si="99"/>
        <v>0</v>
      </c>
      <c r="AZ195" s="457">
        <f t="shared" si="100"/>
        <v>0</v>
      </c>
      <c r="BA195" s="458"/>
      <c r="BB195" s="455">
        <f t="shared" si="108"/>
        <v>0</v>
      </c>
      <c r="BC195" s="459"/>
      <c r="BD195" s="460"/>
      <c r="BE195" s="460"/>
      <c r="BF195" s="460"/>
      <c r="BG195" s="460"/>
      <c r="BH195" s="460"/>
      <c r="BI195" s="428"/>
      <c r="BJ195" s="201"/>
      <c r="BK195" s="201"/>
      <c r="BL195" s="201"/>
      <c r="BM195" s="201"/>
      <c r="BN195" s="201"/>
      <c r="BO195" s="201"/>
      <c r="BP195" s="201"/>
      <c r="BQ195" s="201"/>
      <c r="BR195" s="201"/>
      <c r="BS195" s="201"/>
      <c r="BT195" s="201"/>
      <c r="BU195" s="201"/>
      <c r="BV195" s="201"/>
      <c r="BW195" s="201"/>
      <c r="BX195" s="201"/>
      <c r="BY195" s="234"/>
      <c r="BZ195" s="234"/>
      <c r="CA195" s="201"/>
      <c r="CB195" s="201"/>
      <c r="CC195" s="201"/>
      <c r="CD195" s="234"/>
      <c r="CE195" s="201"/>
      <c r="CF195" s="201"/>
      <c r="CG195" s="201"/>
      <c r="CH195" s="201"/>
      <c r="CI195" s="201"/>
      <c r="CJ195" s="201"/>
      <c r="CK195" s="201"/>
      <c r="CL195" s="201"/>
      <c r="CM195" s="201"/>
      <c r="CN195" s="201"/>
      <c r="CO195" s="201"/>
      <c r="CP195" s="201"/>
      <c r="CQ195" s="201"/>
      <c r="CR195" s="201"/>
      <c r="CS195" s="201"/>
      <c r="CT195" s="201"/>
      <c r="CU195" s="201"/>
      <c r="CV195" s="201"/>
      <c r="CW195" s="201"/>
      <c r="CX195" s="201"/>
      <c r="CY195" s="201"/>
      <c r="CZ195" s="201"/>
      <c r="DA195" s="201"/>
      <c r="DB195" s="201"/>
      <c r="DC195" s="201"/>
      <c r="DD195" s="201"/>
      <c r="DE195" s="201"/>
      <c r="DF195" s="201"/>
      <c r="DG195" s="201"/>
      <c r="DH195" s="201"/>
      <c r="DI195" s="201"/>
      <c r="DJ195" s="201"/>
      <c r="DK195" s="201"/>
      <c r="DL195" s="201"/>
      <c r="DM195" s="201"/>
      <c r="DN195" s="201"/>
      <c r="DO195" s="201"/>
      <c r="DP195" s="201"/>
      <c r="DQ195" s="201"/>
      <c r="DR195" s="201"/>
      <c r="DS195" s="201"/>
      <c r="DT195" s="201"/>
      <c r="DU195" s="201"/>
      <c r="DV195" s="201"/>
      <c r="DW195" s="201"/>
      <c r="DX195" s="201"/>
      <c r="DY195" s="201"/>
      <c r="DZ195" s="201"/>
      <c r="EA195" s="201"/>
      <c r="EB195" s="201"/>
      <c r="EC195" s="201"/>
      <c r="ED195" s="201"/>
      <c r="EE195" s="201"/>
      <c r="EF195" s="201"/>
      <c r="EG195" s="201"/>
      <c r="EH195" s="201"/>
      <c r="EI195" s="201"/>
      <c r="EJ195" s="201"/>
      <c r="EK195" s="201"/>
      <c r="EL195" s="201"/>
      <c r="EM195" s="201"/>
      <c r="EN195" s="201"/>
      <c r="EO195" s="201"/>
      <c r="EP195" s="201"/>
      <c r="EQ195" s="201"/>
      <c r="ER195" s="201"/>
      <c r="ES195" s="201"/>
      <c r="ET195" s="201"/>
      <c r="EU195" s="201"/>
      <c r="EV195" s="201"/>
      <c r="EW195" s="201"/>
      <c r="EX195" s="201"/>
      <c r="EY195" s="201"/>
      <c r="EZ195" s="201"/>
      <c r="FA195" s="201"/>
      <c r="FB195" s="201"/>
      <c r="FC195" s="201"/>
      <c r="FD195" s="201"/>
      <c r="FE195" s="201"/>
      <c r="FF195" s="201"/>
      <c r="FG195" s="201"/>
      <c r="FH195" s="201"/>
      <c r="FI195" s="201"/>
      <c r="FJ195" s="201"/>
      <c r="FK195" s="201"/>
      <c r="FL195" s="201"/>
      <c r="FM195" s="201"/>
      <c r="FN195" s="201"/>
      <c r="FO195" s="201"/>
      <c r="FP195" s="201"/>
      <c r="FQ195" s="201"/>
      <c r="FR195" s="201"/>
      <c r="FS195" s="201"/>
      <c r="FT195" s="201"/>
      <c r="FU195" s="201"/>
      <c r="FV195" s="201"/>
      <c r="FW195" s="201"/>
      <c r="FX195" s="201"/>
      <c r="FY195" s="201"/>
      <c r="FZ195" s="201"/>
      <c r="GA195" s="201"/>
      <c r="GB195" s="201"/>
      <c r="GC195" s="201"/>
      <c r="GD195" s="201"/>
      <c r="GE195" s="201"/>
      <c r="GF195" s="201"/>
      <c r="GG195" s="201"/>
      <c r="GH195" s="201"/>
      <c r="GI195" s="201"/>
      <c r="GJ195" s="201"/>
      <c r="GK195" s="201"/>
      <c r="GL195" s="201"/>
      <c r="GM195" s="201"/>
      <c r="GN195" s="201"/>
      <c r="GO195" s="201"/>
      <c r="GP195" s="201"/>
      <c r="GQ195" s="201"/>
      <c r="GR195" s="201"/>
      <c r="GS195" s="201"/>
      <c r="GT195" s="201"/>
      <c r="GU195" s="201"/>
      <c r="GV195" s="201"/>
      <c r="GW195" s="201"/>
      <c r="GX195" s="201"/>
      <c r="GY195" s="201"/>
      <c r="GZ195" s="201"/>
      <c r="HA195" s="201"/>
      <c r="HB195" s="201"/>
      <c r="HC195" s="201"/>
      <c r="HD195" s="201"/>
      <c r="HE195" s="201"/>
      <c r="HF195" s="201"/>
      <c r="HG195" s="201"/>
      <c r="HH195" s="201"/>
      <c r="HI195" s="201"/>
      <c r="HJ195" s="201"/>
      <c r="HK195" s="201"/>
      <c r="HL195" s="201"/>
      <c r="HM195" s="201"/>
      <c r="HN195" s="201"/>
      <c r="HO195" s="201"/>
      <c r="HP195" s="201"/>
      <c r="HQ195" s="201"/>
      <c r="HR195" s="201"/>
      <c r="HS195" s="201"/>
      <c r="HT195" s="201"/>
      <c r="HU195" s="201"/>
      <c r="HV195" s="201"/>
      <c r="HW195" s="201"/>
      <c r="HX195" s="201"/>
      <c r="HY195" s="201"/>
      <c r="HZ195" s="201"/>
      <c r="IA195" s="201"/>
      <c r="IB195" s="201"/>
      <c r="IC195" s="201"/>
      <c r="ID195" s="201"/>
      <c r="IE195" s="201"/>
      <c r="IF195" s="201"/>
      <c r="IG195" s="201"/>
      <c r="IH195" s="201"/>
      <c r="II195" s="201"/>
      <c r="IJ195" s="201"/>
      <c r="IK195" s="201"/>
      <c r="IL195" s="201"/>
      <c r="IM195" s="201"/>
      <c r="IN195" s="201"/>
      <c r="IO195" s="201"/>
      <c r="IP195" s="201"/>
      <c r="IQ195" s="201"/>
      <c r="IR195" s="201"/>
      <c r="IS195" s="201"/>
      <c r="IT195" s="201"/>
      <c r="IU195" s="201"/>
      <c r="IV195" s="201"/>
      <c r="IW195" s="201"/>
      <c r="IX195" s="201"/>
      <c r="IY195" s="201"/>
      <c r="IZ195" s="201"/>
      <c r="JA195" s="201"/>
      <c r="JB195" s="201"/>
      <c r="JC195" s="201"/>
      <c r="JD195" s="201"/>
      <c r="JE195" s="201"/>
      <c r="JF195" s="201"/>
      <c r="JG195" s="201"/>
      <c r="JH195" s="201"/>
      <c r="JI195" s="201"/>
      <c r="JJ195" s="201"/>
      <c r="JK195" s="201"/>
      <c r="JL195" s="201"/>
      <c r="JM195" s="201"/>
      <c r="JN195" s="201"/>
      <c r="JO195" s="201"/>
      <c r="JP195" s="201"/>
      <c r="JQ195" s="201"/>
      <c r="JR195" s="201"/>
      <c r="JS195" s="201"/>
      <c r="JT195" s="201"/>
      <c r="JU195" s="201"/>
      <c r="JV195" s="201"/>
      <c r="JW195" s="201"/>
      <c r="JX195" s="201"/>
      <c r="JY195" s="201"/>
      <c r="JZ195" s="201"/>
      <c r="KA195" s="201"/>
      <c r="KB195" s="201"/>
      <c r="KC195" s="201"/>
      <c r="KD195" s="201"/>
      <c r="KE195" s="201"/>
      <c r="KF195" s="201"/>
      <c r="KG195" s="201"/>
      <c r="KH195" s="201"/>
      <c r="KI195" s="201"/>
      <c r="KJ195" s="201"/>
      <c r="KK195" s="201"/>
      <c r="KL195" s="201"/>
      <c r="KM195" s="201"/>
      <c r="KN195" s="201"/>
      <c r="KO195" s="201"/>
      <c r="KP195" s="201"/>
    </row>
    <row r="196" spans="1:302" s="98" customFormat="1" ht="27.75" hidden="1" customHeight="1" thickBot="1">
      <c r="A196" s="201"/>
      <c r="B196" s="459"/>
      <c r="C196" s="542"/>
      <c r="D196" s="543"/>
      <c r="E196" s="544" t="s">
        <v>163</v>
      </c>
      <c r="F196" s="545"/>
      <c r="G196" s="459"/>
      <c r="H196" s="459"/>
      <c r="I196" s="459"/>
      <c r="J196" s="459"/>
      <c r="K196" s="459"/>
      <c r="L196" s="546"/>
      <c r="M196" s="547"/>
      <c r="N196" s="547"/>
      <c r="O196" s="548" t="str">
        <f t="shared" si="86"/>
        <v/>
      </c>
      <c r="P196" s="548" t="str">
        <f t="shared" si="115"/>
        <v/>
      </c>
      <c r="Q196" s="548" t="str">
        <f t="shared" si="87"/>
        <v/>
      </c>
      <c r="R196" s="548" t="str">
        <f t="shared" si="88"/>
        <v/>
      </c>
      <c r="S196" s="548" t="str">
        <f t="shared" si="116"/>
        <v/>
      </c>
      <c r="T196" s="548" t="str">
        <f t="shared" si="117"/>
        <v/>
      </c>
      <c r="U196" s="548" t="str">
        <f t="shared" si="89"/>
        <v/>
      </c>
      <c r="V196" s="548" t="str">
        <f t="shared" si="90"/>
        <v/>
      </c>
      <c r="W196" s="548" t="str">
        <f t="shared" si="118"/>
        <v/>
      </c>
      <c r="X196" s="548" t="str">
        <f t="shared" si="119"/>
        <v/>
      </c>
      <c r="Y196" s="548" t="str">
        <f t="shared" si="91"/>
        <v/>
      </c>
      <c r="Z196" s="548" t="str">
        <f t="shared" si="92"/>
        <v/>
      </c>
      <c r="AA196" s="548" t="str">
        <f t="shared" si="120"/>
        <v/>
      </c>
      <c r="AB196" s="548" t="str">
        <f t="shared" si="121"/>
        <v/>
      </c>
      <c r="AC196" s="548" t="str">
        <f t="shared" si="93"/>
        <v/>
      </c>
      <c r="AD196" s="548" t="str">
        <f t="shared" si="94"/>
        <v/>
      </c>
      <c r="AE196" s="549"/>
      <c r="AF196" s="454"/>
      <c r="AG196" s="550" t="s">
        <v>542</v>
      </c>
      <c r="AH196" s="551" t="str">
        <f t="shared" si="111"/>
        <v/>
      </c>
      <c r="AI196" s="551" t="str">
        <f t="shared" si="112"/>
        <v/>
      </c>
      <c r="AJ196" s="551" t="str">
        <f t="shared" si="113"/>
        <v/>
      </c>
      <c r="AK196" s="554" t="str">
        <f t="shared" si="114"/>
        <v/>
      </c>
      <c r="AL196" s="460"/>
      <c r="AM196" s="441" t="str">
        <f t="shared" si="109"/>
        <v/>
      </c>
      <c r="AN196" s="441" t="str">
        <f t="shared" si="110"/>
        <v/>
      </c>
      <c r="AO196" s="552"/>
      <c r="AP196" s="552"/>
      <c r="AQ196" s="201"/>
      <c r="AR196" s="428"/>
      <c r="AS196" s="805">
        <f t="shared" si="95"/>
        <v>0</v>
      </c>
      <c r="AT196" s="452">
        <f t="shared" si="96"/>
        <v>0</v>
      </c>
      <c r="AU196" s="754" t="s">
        <v>341</v>
      </c>
      <c r="AV196" s="453">
        <f t="shared" si="97"/>
        <v>0</v>
      </c>
      <c r="AW196" s="454"/>
      <c r="AX196" s="455">
        <f t="shared" si="98"/>
        <v>0</v>
      </c>
      <c r="AY196" s="456">
        <f t="shared" si="99"/>
        <v>0</v>
      </c>
      <c r="AZ196" s="457">
        <f t="shared" si="100"/>
        <v>0</v>
      </c>
      <c r="BA196" s="458"/>
      <c r="BB196" s="455">
        <f t="shared" si="108"/>
        <v>0</v>
      </c>
      <c r="BC196" s="459"/>
      <c r="BD196" s="460"/>
      <c r="BE196" s="460"/>
      <c r="BF196" s="460"/>
      <c r="BG196" s="460"/>
      <c r="BH196" s="460"/>
      <c r="BI196" s="428"/>
      <c r="BJ196" s="201"/>
      <c r="BK196" s="201"/>
      <c r="BL196" s="201"/>
      <c r="BM196" s="201"/>
      <c r="BN196" s="201"/>
      <c r="BO196" s="201"/>
      <c r="BP196" s="201"/>
      <c r="BQ196" s="201"/>
      <c r="BR196" s="201"/>
      <c r="BS196" s="201"/>
      <c r="BT196" s="201"/>
      <c r="BU196" s="201"/>
      <c r="BV196" s="201"/>
      <c r="BW196" s="201"/>
      <c r="BX196" s="201"/>
      <c r="BY196" s="234"/>
      <c r="BZ196" s="234"/>
      <c r="CA196" s="201"/>
      <c r="CB196" s="201"/>
      <c r="CC196" s="201"/>
      <c r="CD196" s="234"/>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c r="DU196" s="201"/>
      <c r="DV196" s="201"/>
      <c r="DW196" s="201"/>
      <c r="DX196" s="201"/>
      <c r="DY196" s="201"/>
      <c r="DZ196" s="201"/>
      <c r="EA196" s="201"/>
      <c r="EB196" s="201"/>
      <c r="EC196" s="201"/>
      <c r="ED196" s="201"/>
      <c r="EE196" s="201"/>
      <c r="EF196" s="201"/>
      <c r="EG196" s="201"/>
      <c r="EH196" s="201"/>
      <c r="EI196" s="201"/>
      <c r="EJ196" s="201"/>
      <c r="EK196" s="201"/>
      <c r="EL196" s="201"/>
      <c r="EM196" s="201"/>
      <c r="EN196" s="201"/>
      <c r="EO196" s="201"/>
      <c r="EP196" s="201"/>
      <c r="EQ196" s="201"/>
      <c r="ER196" s="201"/>
      <c r="ES196" s="201"/>
      <c r="ET196" s="201"/>
      <c r="EU196" s="201"/>
      <c r="EV196" s="201"/>
      <c r="EW196" s="201"/>
      <c r="EX196" s="201"/>
      <c r="EY196" s="201"/>
      <c r="EZ196" s="201"/>
      <c r="FA196" s="201"/>
      <c r="FB196" s="201"/>
      <c r="FC196" s="201"/>
      <c r="FD196" s="201"/>
      <c r="FE196" s="201"/>
      <c r="FF196" s="201"/>
      <c r="FG196" s="201"/>
      <c r="FH196" s="201"/>
      <c r="FI196" s="201"/>
      <c r="FJ196" s="201"/>
      <c r="FK196" s="201"/>
      <c r="FL196" s="201"/>
      <c r="FM196" s="201"/>
      <c r="FN196" s="201"/>
      <c r="FO196" s="201"/>
      <c r="FP196" s="201"/>
      <c r="FQ196" s="201"/>
      <c r="FR196" s="201"/>
      <c r="FS196" s="201"/>
      <c r="FT196" s="201"/>
      <c r="FU196" s="201"/>
      <c r="FV196" s="201"/>
      <c r="FW196" s="201"/>
      <c r="FX196" s="201"/>
      <c r="FY196" s="201"/>
      <c r="FZ196" s="201"/>
      <c r="GA196" s="201"/>
      <c r="GB196" s="201"/>
      <c r="GC196" s="201"/>
      <c r="GD196" s="201"/>
      <c r="GE196" s="201"/>
      <c r="GF196" s="201"/>
      <c r="GG196" s="201"/>
      <c r="GH196" s="201"/>
      <c r="GI196" s="201"/>
      <c r="GJ196" s="201"/>
      <c r="GK196" s="201"/>
      <c r="GL196" s="201"/>
      <c r="GM196" s="201"/>
      <c r="GN196" s="201"/>
      <c r="GO196" s="201"/>
      <c r="GP196" s="201"/>
      <c r="GQ196" s="201"/>
      <c r="GR196" s="201"/>
      <c r="GS196" s="201"/>
      <c r="GT196" s="201"/>
      <c r="GU196" s="201"/>
      <c r="GV196" s="201"/>
      <c r="GW196" s="201"/>
      <c r="GX196" s="201"/>
      <c r="GY196" s="201"/>
      <c r="GZ196" s="201"/>
      <c r="HA196" s="201"/>
      <c r="HB196" s="201"/>
      <c r="HC196" s="201"/>
      <c r="HD196" s="201"/>
      <c r="HE196" s="201"/>
      <c r="HF196" s="201"/>
      <c r="HG196" s="201"/>
      <c r="HH196" s="201"/>
      <c r="HI196" s="201"/>
      <c r="HJ196" s="201"/>
      <c r="HK196" s="201"/>
      <c r="HL196" s="201"/>
      <c r="HM196" s="201"/>
      <c r="HN196" s="201"/>
      <c r="HO196" s="201"/>
      <c r="HP196" s="201"/>
      <c r="HQ196" s="201"/>
      <c r="HR196" s="201"/>
      <c r="HS196" s="201"/>
      <c r="HT196" s="201"/>
      <c r="HU196" s="201"/>
      <c r="HV196" s="201"/>
      <c r="HW196" s="201"/>
      <c r="HX196" s="201"/>
      <c r="HY196" s="201"/>
      <c r="HZ196" s="201"/>
      <c r="IA196" s="201"/>
      <c r="IB196" s="201"/>
      <c r="IC196" s="201"/>
      <c r="ID196" s="201"/>
      <c r="IE196" s="201"/>
      <c r="IF196" s="201"/>
      <c r="IG196" s="201"/>
      <c r="IH196" s="201"/>
      <c r="II196" s="201"/>
      <c r="IJ196" s="201"/>
      <c r="IK196" s="201"/>
      <c r="IL196" s="201"/>
      <c r="IM196" s="201"/>
      <c r="IN196" s="201"/>
      <c r="IO196" s="201"/>
      <c r="IP196" s="201"/>
      <c r="IQ196" s="201"/>
      <c r="IR196" s="201"/>
      <c r="IS196" s="201"/>
      <c r="IT196" s="201"/>
      <c r="IU196" s="201"/>
      <c r="IV196" s="201"/>
      <c r="IW196" s="201"/>
      <c r="IX196" s="201"/>
      <c r="IY196" s="201"/>
      <c r="IZ196" s="201"/>
      <c r="JA196" s="201"/>
      <c r="JB196" s="201"/>
      <c r="JC196" s="201"/>
      <c r="JD196" s="201"/>
      <c r="JE196" s="201"/>
      <c r="JF196" s="201"/>
      <c r="JG196" s="201"/>
      <c r="JH196" s="201"/>
      <c r="JI196" s="201"/>
      <c r="JJ196" s="201"/>
      <c r="JK196" s="201"/>
      <c r="JL196" s="201"/>
      <c r="JM196" s="201"/>
      <c r="JN196" s="201"/>
      <c r="JO196" s="201"/>
      <c r="JP196" s="201"/>
      <c r="JQ196" s="201"/>
      <c r="JR196" s="201"/>
      <c r="JS196" s="201"/>
      <c r="JT196" s="201"/>
      <c r="JU196" s="201"/>
      <c r="JV196" s="201"/>
      <c r="JW196" s="201"/>
      <c r="JX196" s="201"/>
      <c r="JY196" s="201"/>
      <c r="JZ196" s="201"/>
      <c r="KA196" s="201"/>
      <c r="KB196" s="201"/>
      <c r="KC196" s="201"/>
      <c r="KD196" s="201"/>
      <c r="KE196" s="201"/>
      <c r="KF196" s="201"/>
      <c r="KG196" s="201"/>
      <c r="KH196" s="201"/>
      <c r="KI196" s="201"/>
      <c r="KJ196" s="201"/>
      <c r="KK196" s="201"/>
      <c r="KL196" s="201"/>
      <c r="KM196" s="201"/>
      <c r="KN196" s="201"/>
      <c r="KO196" s="201"/>
      <c r="KP196" s="201"/>
    </row>
    <row r="197" spans="1:302" s="98" customFormat="1" ht="27.75" hidden="1" customHeight="1" thickBot="1">
      <c r="A197" s="201"/>
      <c r="B197" s="459"/>
      <c r="C197" s="542"/>
      <c r="D197" s="543"/>
      <c r="E197" s="544" t="s">
        <v>163</v>
      </c>
      <c r="F197" s="545"/>
      <c r="G197" s="459"/>
      <c r="H197" s="459"/>
      <c r="I197" s="459"/>
      <c r="J197" s="459"/>
      <c r="K197" s="459"/>
      <c r="L197" s="546"/>
      <c r="M197" s="547"/>
      <c r="N197" s="547"/>
      <c r="O197" s="548" t="str">
        <f t="shared" si="86"/>
        <v/>
      </c>
      <c r="P197" s="548" t="str">
        <f t="shared" si="115"/>
        <v/>
      </c>
      <c r="Q197" s="548" t="str">
        <f t="shared" si="87"/>
        <v/>
      </c>
      <c r="R197" s="548" t="str">
        <f t="shared" si="88"/>
        <v/>
      </c>
      <c r="S197" s="548" t="str">
        <f t="shared" si="116"/>
        <v/>
      </c>
      <c r="T197" s="548" t="str">
        <f t="shared" si="117"/>
        <v/>
      </c>
      <c r="U197" s="548" t="str">
        <f t="shared" si="89"/>
        <v/>
      </c>
      <c r="V197" s="548" t="str">
        <f t="shared" si="90"/>
        <v/>
      </c>
      <c r="W197" s="548" t="str">
        <f t="shared" si="118"/>
        <v/>
      </c>
      <c r="X197" s="548" t="str">
        <f t="shared" si="119"/>
        <v/>
      </c>
      <c r="Y197" s="548" t="str">
        <f t="shared" si="91"/>
        <v/>
      </c>
      <c r="Z197" s="548" t="str">
        <f t="shared" si="92"/>
        <v/>
      </c>
      <c r="AA197" s="548" t="str">
        <f t="shared" si="120"/>
        <v/>
      </c>
      <c r="AB197" s="548" t="str">
        <f t="shared" si="121"/>
        <v/>
      </c>
      <c r="AC197" s="548" t="str">
        <f t="shared" si="93"/>
        <v/>
      </c>
      <c r="AD197" s="548" t="str">
        <f t="shared" si="94"/>
        <v/>
      </c>
      <c r="AE197" s="549"/>
      <c r="AF197" s="454"/>
      <c r="AG197" s="550" t="s">
        <v>542</v>
      </c>
      <c r="AH197" s="551" t="str">
        <f t="shared" si="111"/>
        <v/>
      </c>
      <c r="AI197" s="551" t="str">
        <f t="shared" si="112"/>
        <v/>
      </c>
      <c r="AJ197" s="551" t="str">
        <f t="shared" si="113"/>
        <v/>
      </c>
      <c r="AK197" s="554" t="str">
        <f t="shared" si="114"/>
        <v/>
      </c>
      <c r="AL197" s="460"/>
      <c r="AM197" s="441" t="str">
        <f t="shared" si="109"/>
        <v/>
      </c>
      <c r="AN197" s="441" t="str">
        <f t="shared" si="110"/>
        <v/>
      </c>
      <c r="AO197" s="552"/>
      <c r="AP197" s="552"/>
      <c r="AQ197" s="201"/>
      <c r="AR197" s="428"/>
      <c r="AS197" s="805">
        <f t="shared" si="95"/>
        <v>0</v>
      </c>
      <c r="AT197" s="452">
        <f t="shared" si="96"/>
        <v>0</v>
      </c>
      <c r="AU197" s="754" t="s">
        <v>341</v>
      </c>
      <c r="AV197" s="453">
        <f t="shared" si="97"/>
        <v>0</v>
      </c>
      <c r="AW197" s="454"/>
      <c r="AX197" s="455">
        <f t="shared" si="98"/>
        <v>0</v>
      </c>
      <c r="AY197" s="456">
        <f t="shared" si="99"/>
        <v>0</v>
      </c>
      <c r="AZ197" s="457">
        <f t="shared" si="100"/>
        <v>0</v>
      </c>
      <c r="BA197" s="458"/>
      <c r="BB197" s="455">
        <f t="shared" si="108"/>
        <v>0</v>
      </c>
      <c r="BC197" s="459"/>
      <c r="BD197" s="460"/>
      <c r="BE197" s="460"/>
      <c r="BF197" s="460"/>
      <c r="BG197" s="460"/>
      <c r="BH197" s="460"/>
      <c r="BI197" s="428"/>
      <c r="BJ197" s="201"/>
      <c r="BK197" s="201"/>
      <c r="BL197" s="201"/>
      <c r="BM197" s="201"/>
      <c r="BN197" s="201"/>
      <c r="BO197" s="201"/>
      <c r="BP197" s="201"/>
      <c r="BQ197" s="201"/>
      <c r="BR197" s="201"/>
      <c r="BS197" s="201"/>
      <c r="BT197" s="201"/>
      <c r="BU197" s="201"/>
      <c r="BV197" s="201"/>
      <c r="BW197" s="201"/>
      <c r="BX197" s="201"/>
      <c r="BY197" s="234"/>
      <c r="BZ197" s="234"/>
      <c r="CA197" s="201"/>
      <c r="CB197" s="201"/>
      <c r="CC197" s="201"/>
      <c r="CD197" s="234"/>
      <c r="CE197" s="201"/>
      <c r="CF197" s="201"/>
      <c r="CG197" s="201"/>
      <c r="CH197" s="201"/>
      <c r="CI197" s="201"/>
      <c r="CJ197" s="201"/>
      <c r="CK197" s="201"/>
      <c r="CL197" s="201"/>
      <c r="CM197" s="201"/>
      <c r="CN197" s="201"/>
      <c r="CO197" s="201"/>
      <c r="CP197" s="201"/>
      <c r="CQ197" s="201"/>
      <c r="CR197" s="201"/>
      <c r="CS197" s="201"/>
      <c r="CT197" s="201"/>
      <c r="CU197" s="201"/>
      <c r="CV197" s="201"/>
      <c r="CW197" s="201"/>
      <c r="CX197" s="201"/>
      <c r="CY197" s="201"/>
      <c r="CZ197" s="201"/>
      <c r="DA197" s="201"/>
      <c r="DB197" s="201"/>
      <c r="DC197" s="201"/>
      <c r="DD197" s="201"/>
      <c r="DE197" s="201"/>
      <c r="DF197" s="201"/>
      <c r="DG197" s="201"/>
      <c r="DH197" s="201"/>
      <c r="DI197" s="201"/>
      <c r="DJ197" s="201"/>
      <c r="DK197" s="201"/>
      <c r="DL197" s="201"/>
      <c r="DM197" s="201"/>
      <c r="DN197" s="201"/>
      <c r="DO197" s="201"/>
      <c r="DP197" s="201"/>
      <c r="DQ197" s="201"/>
      <c r="DR197" s="201"/>
      <c r="DS197" s="201"/>
      <c r="DT197" s="201"/>
      <c r="DU197" s="201"/>
      <c r="DV197" s="201"/>
      <c r="DW197" s="201"/>
      <c r="DX197" s="201"/>
      <c r="DY197" s="201"/>
      <c r="DZ197" s="201"/>
      <c r="EA197" s="201"/>
      <c r="EB197" s="201"/>
      <c r="EC197" s="201"/>
      <c r="ED197" s="201"/>
      <c r="EE197" s="201"/>
      <c r="EF197" s="201"/>
      <c r="EG197" s="201"/>
      <c r="EH197" s="201"/>
      <c r="EI197" s="201"/>
      <c r="EJ197" s="201"/>
      <c r="EK197" s="201"/>
      <c r="EL197" s="201"/>
      <c r="EM197" s="201"/>
      <c r="EN197" s="201"/>
      <c r="EO197" s="201"/>
      <c r="EP197" s="201"/>
      <c r="EQ197" s="201"/>
      <c r="ER197" s="201"/>
      <c r="ES197" s="201"/>
      <c r="ET197" s="201"/>
      <c r="EU197" s="201"/>
      <c r="EV197" s="201"/>
      <c r="EW197" s="201"/>
      <c r="EX197" s="201"/>
      <c r="EY197" s="201"/>
      <c r="EZ197" s="201"/>
      <c r="FA197" s="201"/>
      <c r="FB197" s="201"/>
      <c r="FC197" s="201"/>
      <c r="FD197" s="201"/>
      <c r="FE197" s="201"/>
      <c r="FF197" s="201"/>
      <c r="FG197" s="201"/>
      <c r="FH197" s="201"/>
      <c r="FI197" s="201"/>
      <c r="FJ197" s="201"/>
      <c r="FK197" s="201"/>
      <c r="FL197" s="201"/>
      <c r="FM197" s="201"/>
      <c r="FN197" s="201"/>
      <c r="FO197" s="201"/>
      <c r="FP197" s="201"/>
      <c r="FQ197" s="201"/>
      <c r="FR197" s="201"/>
      <c r="FS197" s="201"/>
      <c r="FT197" s="201"/>
      <c r="FU197" s="201"/>
      <c r="FV197" s="201"/>
      <c r="FW197" s="201"/>
      <c r="FX197" s="201"/>
      <c r="FY197" s="201"/>
      <c r="FZ197" s="201"/>
      <c r="GA197" s="201"/>
      <c r="GB197" s="201"/>
      <c r="GC197" s="201"/>
      <c r="GD197" s="201"/>
      <c r="GE197" s="201"/>
      <c r="GF197" s="201"/>
      <c r="GG197" s="201"/>
      <c r="GH197" s="201"/>
      <c r="GI197" s="201"/>
      <c r="GJ197" s="201"/>
      <c r="GK197" s="201"/>
      <c r="GL197" s="201"/>
      <c r="GM197" s="201"/>
      <c r="GN197" s="201"/>
      <c r="GO197" s="201"/>
      <c r="GP197" s="201"/>
      <c r="GQ197" s="201"/>
      <c r="GR197" s="201"/>
      <c r="GS197" s="201"/>
      <c r="GT197" s="201"/>
      <c r="GU197" s="201"/>
      <c r="GV197" s="201"/>
      <c r="GW197" s="201"/>
      <c r="GX197" s="201"/>
      <c r="GY197" s="201"/>
      <c r="GZ197" s="201"/>
      <c r="HA197" s="201"/>
      <c r="HB197" s="201"/>
      <c r="HC197" s="201"/>
      <c r="HD197" s="201"/>
      <c r="HE197" s="201"/>
      <c r="HF197" s="201"/>
      <c r="HG197" s="201"/>
      <c r="HH197" s="201"/>
      <c r="HI197" s="201"/>
      <c r="HJ197" s="201"/>
      <c r="HK197" s="201"/>
      <c r="HL197" s="201"/>
      <c r="HM197" s="201"/>
      <c r="HN197" s="201"/>
      <c r="HO197" s="201"/>
      <c r="HP197" s="201"/>
      <c r="HQ197" s="201"/>
      <c r="HR197" s="201"/>
      <c r="HS197" s="201"/>
      <c r="HT197" s="201"/>
      <c r="HU197" s="201"/>
      <c r="HV197" s="201"/>
      <c r="HW197" s="201"/>
      <c r="HX197" s="201"/>
      <c r="HY197" s="201"/>
      <c r="HZ197" s="201"/>
      <c r="IA197" s="201"/>
      <c r="IB197" s="201"/>
      <c r="IC197" s="201"/>
      <c r="ID197" s="201"/>
      <c r="IE197" s="201"/>
      <c r="IF197" s="201"/>
      <c r="IG197" s="201"/>
      <c r="IH197" s="201"/>
      <c r="II197" s="201"/>
      <c r="IJ197" s="201"/>
      <c r="IK197" s="201"/>
      <c r="IL197" s="201"/>
      <c r="IM197" s="201"/>
      <c r="IN197" s="201"/>
      <c r="IO197" s="201"/>
      <c r="IP197" s="201"/>
      <c r="IQ197" s="201"/>
      <c r="IR197" s="201"/>
      <c r="IS197" s="201"/>
      <c r="IT197" s="201"/>
      <c r="IU197" s="201"/>
      <c r="IV197" s="201"/>
      <c r="IW197" s="201"/>
      <c r="IX197" s="201"/>
      <c r="IY197" s="201"/>
      <c r="IZ197" s="201"/>
      <c r="JA197" s="201"/>
      <c r="JB197" s="201"/>
      <c r="JC197" s="201"/>
      <c r="JD197" s="201"/>
      <c r="JE197" s="201"/>
      <c r="JF197" s="201"/>
      <c r="JG197" s="201"/>
      <c r="JH197" s="201"/>
      <c r="JI197" s="201"/>
      <c r="JJ197" s="201"/>
      <c r="JK197" s="201"/>
      <c r="JL197" s="201"/>
      <c r="JM197" s="201"/>
      <c r="JN197" s="201"/>
      <c r="JO197" s="201"/>
      <c r="JP197" s="201"/>
      <c r="JQ197" s="201"/>
      <c r="JR197" s="201"/>
      <c r="JS197" s="201"/>
      <c r="JT197" s="201"/>
      <c r="JU197" s="201"/>
      <c r="JV197" s="201"/>
      <c r="JW197" s="201"/>
      <c r="JX197" s="201"/>
      <c r="JY197" s="201"/>
      <c r="JZ197" s="201"/>
      <c r="KA197" s="201"/>
      <c r="KB197" s="201"/>
      <c r="KC197" s="201"/>
      <c r="KD197" s="201"/>
      <c r="KE197" s="201"/>
      <c r="KF197" s="201"/>
      <c r="KG197" s="201"/>
      <c r="KH197" s="201"/>
      <c r="KI197" s="201"/>
      <c r="KJ197" s="201"/>
      <c r="KK197" s="201"/>
      <c r="KL197" s="201"/>
      <c r="KM197" s="201"/>
      <c r="KN197" s="201"/>
      <c r="KO197" s="201"/>
      <c r="KP197" s="201"/>
    </row>
    <row r="198" spans="1:302" s="98" customFormat="1" ht="27.75" hidden="1" customHeight="1" thickBot="1">
      <c r="A198" s="201"/>
      <c r="B198" s="459"/>
      <c r="C198" s="542"/>
      <c r="D198" s="543"/>
      <c r="E198" s="544" t="s">
        <v>163</v>
      </c>
      <c r="F198" s="545"/>
      <c r="G198" s="459"/>
      <c r="H198" s="459"/>
      <c r="I198" s="459"/>
      <c r="J198" s="459"/>
      <c r="K198" s="459"/>
      <c r="L198" s="546"/>
      <c r="M198" s="547"/>
      <c r="N198" s="547"/>
      <c r="O198" s="548" t="str">
        <f t="shared" si="86"/>
        <v/>
      </c>
      <c r="P198" s="548" t="str">
        <f t="shared" si="115"/>
        <v/>
      </c>
      <c r="Q198" s="548" t="str">
        <f t="shared" si="87"/>
        <v/>
      </c>
      <c r="R198" s="548" t="str">
        <f t="shared" si="88"/>
        <v/>
      </c>
      <c r="S198" s="548" t="str">
        <f t="shared" si="116"/>
        <v/>
      </c>
      <c r="T198" s="548" t="str">
        <f t="shared" si="117"/>
        <v/>
      </c>
      <c r="U198" s="548" t="str">
        <f t="shared" si="89"/>
        <v/>
      </c>
      <c r="V198" s="548" t="str">
        <f t="shared" si="90"/>
        <v/>
      </c>
      <c r="W198" s="548" t="str">
        <f t="shared" si="118"/>
        <v/>
      </c>
      <c r="X198" s="548" t="str">
        <f t="shared" si="119"/>
        <v/>
      </c>
      <c r="Y198" s="548" t="str">
        <f t="shared" si="91"/>
        <v/>
      </c>
      <c r="Z198" s="548" t="str">
        <f t="shared" si="92"/>
        <v/>
      </c>
      <c r="AA198" s="548" t="str">
        <f t="shared" si="120"/>
        <v/>
      </c>
      <c r="AB198" s="548" t="str">
        <f t="shared" si="121"/>
        <v/>
      </c>
      <c r="AC198" s="548" t="str">
        <f t="shared" si="93"/>
        <v/>
      </c>
      <c r="AD198" s="548" t="str">
        <f t="shared" si="94"/>
        <v/>
      </c>
      <c r="AE198" s="549"/>
      <c r="AF198" s="454"/>
      <c r="AG198" s="550" t="s">
        <v>542</v>
      </c>
      <c r="AH198" s="551" t="str">
        <f t="shared" si="111"/>
        <v/>
      </c>
      <c r="AI198" s="551" t="str">
        <f t="shared" si="112"/>
        <v/>
      </c>
      <c r="AJ198" s="551" t="str">
        <f t="shared" si="113"/>
        <v/>
      </c>
      <c r="AK198" s="554" t="str">
        <f t="shared" si="114"/>
        <v/>
      </c>
      <c r="AL198" s="460"/>
      <c r="AM198" s="441" t="str">
        <f t="shared" si="109"/>
        <v/>
      </c>
      <c r="AN198" s="441" t="str">
        <f t="shared" si="110"/>
        <v/>
      </c>
      <c r="AO198" s="552"/>
      <c r="AP198" s="552"/>
      <c r="AQ198" s="201"/>
      <c r="AR198" s="428"/>
      <c r="AS198" s="805">
        <f t="shared" si="95"/>
        <v>0</v>
      </c>
      <c r="AT198" s="452">
        <f t="shared" si="96"/>
        <v>0</v>
      </c>
      <c r="AU198" s="754" t="s">
        <v>341</v>
      </c>
      <c r="AV198" s="453">
        <f t="shared" si="97"/>
        <v>0</v>
      </c>
      <c r="AW198" s="454"/>
      <c r="AX198" s="455">
        <f t="shared" si="98"/>
        <v>0</v>
      </c>
      <c r="AY198" s="456">
        <f t="shared" si="99"/>
        <v>0</v>
      </c>
      <c r="AZ198" s="457">
        <f t="shared" si="100"/>
        <v>0</v>
      </c>
      <c r="BA198" s="458"/>
      <c r="BB198" s="455">
        <f t="shared" si="108"/>
        <v>0</v>
      </c>
      <c r="BC198" s="459"/>
      <c r="BD198" s="460"/>
      <c r="BE198" s="460"/>
      <c r="BF198" s="460"/>
      <c r="BG198" s="460"/>
      <c r="BH198" s="460"/>
      <c r="BI198" s="428"/>
      <c r="BJ198" s="201"/>
      <c r="BK198" s="201"/>
      <c r="BL198" s="201"/>
      <c r="BM198" s="201"/>
      <c r="BN198" s="201"/>
      <c r="BO198" s="201"/>
      <c r="BP198" s="201"/>
      <c r="BQ198" s="201"/>
      <c r="BR198" s="201"/>
      <c r="BS198" s="201"/>
      <c r="BT198" s="201"/>
      <c r="BU198" s="201"/>
      <c r="BV198" s="201"/>
      <c r="BW198" s="201"/>
      <c r="BX198" s="201"/>
      <c r="BY198" s="234"/>
      <c r="BZ198" s="234"/>
      <c r="CA198" s="201"/>
      <c r="CB198" s="201"/>
      <c r="CC198" s="201"/>
      <c r="CD198" s="234"/>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c r="EX198" s="201"/>
      <c r="EY198" s="201"/>
      <c r="EZ198" s="201"/>
      <c r="FA198" s="201"/>
      <c r="FB198" s="201"/>
      <c r="FC198" s="201"/>
      <c r="FD198" s="201"/>
      <c r="FE198" s="201"/>
      <c r="FF198" s="201"/>
      <c r="FG198" s="201"/>
      <c r="FH198" s="201"/>
      <c r="FI198" s="201"/>
      <c r="FJ198" s="201"/>
      <c r="FK198" s="201"/>
      <c r="FL198" s="201"/>
      <c r="FM198" s="201"/>
      <c r="FN198" s="201"/>
      <c r="FO198" s="201"/>
      <c r="FP198" s="201"/>
      <c r="FQ198" s="201"/>
      <c r="FR198" s="201"/>
      <c r="FS198" s="201"/>
      <c r="FT198" s="201"/>
      <c r="FU198" s="201"/>
      <c r="FV198" s="201"/>
      <c r="FW198" s="201"/>
      <c r="FX198" s="201"/>
      <c r="FY198" s="201"/>
      <c r="FZ198" s="201"/>
      <c r="GA198" s="201"/>
      <c r="GB198" s="201"/>
      <c r="GC198" s="201"/>
      <c r="GD198" s="201"/>
      <c r="GE198" s="201"/>
      <c r="GF198" s="201"/>
      <c r="GG198" s="201"/>
      <c r="GH198" s="201"/>
      <c r="GI198" s="201"/>
      <c r="GJ198" s="201"/>
      <c r="GK198" s="201"/>
      <c r="GL198" s="201"/>
      <c r="GM198" s="201"/>
      <c r="GN198" s="201"/>
      <c r="GO198" s="201"/>
      <c r="GP198" s="201"/>
      <c r="GQ198" s="201"/>
      <c r="GR198" s="201"/>
      <c r="GS198" s="201"/>
      <c r="GT198" s="201"/>
      <c r="GU198" s="201"/>
      <c r="GV198" s="201"/>
      <c r="GW198" s="201"/>
      <c r="GX198" s="201"/>
      <c r="GY198" s="201"/>
      <c r="GZ198" s="201"/>
      <c r="HA198" s="201"/>
      <c r="HB198" s="201"/>
      <c r="HC198" s="201"/>
      <c r="HD198" s="201"/>
      <c r="HE198" s="201"/>
      <c r="HF198" s="201"/>
      <c r="HG198" s="201"/>
      <c r="HH198" s="201"/>
      <c r="HI198" s="201"/>
      <c r="HJ198" s="201"/>
      <c r="HK198" s="201"/>
      <c r="HL198" s="201"/>
      <c r="HM198" s="201"/>
      <c r="HN198" s="201"/>
      <c r="HO198" s="201"/>
      <c r="HP198" s="201"/>
      <c r="HQ198" s="201"/>
      <c r="HR198" s="201"/>
      <c r="HS198" s="201"/>
      <c r="HT198" s="201"/>
      <c r="HU198" s="201"/>
      <c r="HV198" s="201"/>
      <c r="HW198" s="201"/>
      <c r="HX198" s="201"/>
      <c r="HY198" s="201"/>
      <c r="HZ198" s="201"/>
      <c r="IA198" s="201"/>
      <c r="IB198" s="201"/>
      <c r="IC198" s="201"/>
      <c r="ID198" s="201"/>
      <c r="IE198" s="201"/>
      <c r="IF198" s="201"/>
      <c r="IG198" s="201"/>
      <c r="IH198" s="201"/>
      <c r="II198" s="201"/>
      <c r="IJ198" s="201"/>
      <c r="IK198" s="201"/>
      <c r="IL198" s="201"/>
      <c r="IM198" s="201"/>
      <c r="IN198" s="201"/>
      <c r="IO198" s="201"/>
      <c r="IP198" s="201"/>
      <c r="IQ198" s="201"/>
      <c r="IR198" s="201"/>
      <c r="IS198" s="201"/>
      <c r="IT198" s="201"/>
      <c r="IU198" s="201"/>
      <c r="IV198" s="201"/>
      <c r="IW198" s="201"/>
      <c r="IX198" s="201"/>
      <c r="IY198" s="201"/>
      <c r="IZ198" s="201"/>
      <c r="JA198" s="201"/>
      <c r="JB198" s="201"/>
      <c r="JC198" s="201"/>
      <c r="JD198" s="201"/>
      <c r="JE198" s="201"/>
      <c r="JF198" s="201"/>
      <c r="JG198" s="201"/>
      <c r="JH198" s="201"/>
      <c r="JI198" s="201"/>
      <c r="JJ198" s="201"/>
      <c r="JK198" s="201"/>
      <c r="JL198" s="201"/>
      <c r="JM198" s="201"/>
      <c r="JN198" s="201"/>
      <c r="JO198" s="201"/>
      <c r="JP198" s="201"/>
      <c r="JQ198" s="201"/>
      <c r="JR198" s="201"/>
      <c r="JS198" s="201"/>
      <c r="JT198" s="201"/>
      <c r="JU198" s="201"/>
      <c r="JV198" s="201"/>
      <c r="JW198" s="201"/>
      <c r="JX198" s="201"/>
      <c r="JY198" s="201"/>
      <c r="JZ198" s="201"/>
      <c r="KA198" s="201"/>
      <c r="KB198" s="201"/>
      <c r="KC198" s="201"/>
      <c r="KD198" s="201"/>
      <c r="KE198" s="201"/>
      <c r="KF198" s="201"/>
      <c r="KG198" s="201"/>
      <c r="KH198" s="201"/>
      <c r="KI198" s="201"/>
      <c r="KJ198" s="201"/>
      <c r="KK198" s="201"/>
      <c r="KL198" s="201"/>
      <c r="KM198" s="201"/>
      <c r="KN198" s="201"/>
      <c r="KO198" s="201"/>
      <c r="KP198" s="201"/>
    </row>
    <row r="199" spans="1:302" s="98" customFormat="1" ht="27.75" hidden="1" customHeight="1" thickBot="1">
      <c r="A199" s="201"/>
      <c r="B199" s="459"/>
      <c r="C199" s="542"/>
      <c r="D199" s="543"/>
      <c r="E199" s="544" t="s">
        <v>163</v>
      </c>
      <c r="F199" s="545"/>
      <c r="G199" s="459"/>
      <c r="H199" s="459"/>
      <c r="I199" s="459"/>
      <c r="J199" s="459"/>
      <c r="K199" s="459"/>
      <c r="L199" s="546"/>
      <c r="M199" s="547"/>
      <c r="N199" s="547"/>
      <c r="O199" s="548" t="str">
        <f t="shared" si="86"/>
        <v/>
      </c>
      <c r="P199" s="548" t="str">
        <f t="shared" si="115"/>
        <v/>
      </c>
      <c r="Q199" s="548" t="str">
        <f t="shared" si="87"/>
        <v/>
      </c>
      <c r="R199" s="548" t="str">
        <f t="shared" si="88"/>
        <v/>
      </c>
      <c r="S199" s="548" t="str">
        <f t="shared" si="116"/>
        <v/>
      </c>
      <c r="T199" s="548" t="str">
        <f t="shared" si="117"/>
        <v/>
      </c>
      <c r="U199" s="548" t="str">
        <f t="shared" si="89"/>
        <v/>
      </c>
      <c r="V199" s="548" t="str">
        <f t="shared" si="90"/>
        <v/>
      </c>
      <c r="W199" s="548" t="str">
        <f t="shared" si="118"/>
        <v/>
      </c>
      <c r="X199" s="548" t="str">
        <f t="shared" si="119"/>
        <v/>
      </c>
      <c r="Y199" s="548" t="str">
        <f t="shared" si="91"/>
        <v/>
      </c>
      <c r="Z199" s="548" t="str">
        <f t="shared" si="92"/>
        <v/>
      </c>
      <c r="AA199" s="548" t="str">
        <f t="shared" si="120"/>
        <v/>
      </c>
      <c r="AB199" s="548" t="str">
        <f t="shared" si="121"/>
        <v/>
      </c>
      <c r="AC199" s="548" t="str">
        <f t="shared" si="93"/>
        <v/>
      </c>
      <c r="AD199" s="548" t="str">
        <f t="shared" si="94"/>
        <v/>
      </c>
      <c r="AE199" s="549"/>
      <c r="AF199" s="454"/>
      <c r="AG199" s="550" t="s">
        <v>542</v>
      </c>
      <c r="AH199" s="551" t="str">
        <f t="shared" si="111"/>
        <v/>
      </c>
      <c r="AI199" s="551" t="str">
        <f t="shared" si="112"/>
        <v/>
      </c>
      <c r="AJ199" s="551" t="str">
        <f t="shared" si="113"/>
        <v/>
      </c>
      <c r="AK199" s="554" t="str">
        <f t="shared" si="114"/>
        <v/>
      </c>
      <c r="AL199" s="460"/>
      <c r="AM199" s="441" t="str">
        <f t="shared" si="109"/>
        <v/>
      </c>
      <c r="AN199" s="441" t="str">
        <f t="shared" si="110"/>
        <v/>
      </c>
      <c r="AO199" s="552"/>
      <c r="AP199" s="552"/>
      <c r="AQ199" s="201"/>
      <c r="AR199" s="428"/>
      <c r="AS199" s="805">
        <f t="shared" si="95"/>
        <v>0</v>
      </c>
      <c r="AT199" s="452">
        <f t="shared" si="96"/>
        <v>0</v>
      </c>
      <c r="AU199" s="754" t="s">
        <v>341</v>
      </c>
      <c r="AV199" s="453">
        <f t="shared" si="97"/>
        <v>0</v>
      </c>
      <c r="AW199" s="454"/>
      <c r="AX199" s="455">
        <f t="shared" si="98"/>
        <v>0</v>
      </c>
      <c r="AY199" s="456">
        <f t="shared" si="99"/>
        <v>0</v>
      </c>
      <c r="AZ199" s="457">
        <f t="shared" si="100"/>
        <v>0</v>
      </c>
      <c r="BA199" s="458"/>
      <c r="BB199" s="455">
        <f t="shared" si="108"/>
        <v>0</v>
      </c>
      <c r="BC199" s="459"/>
      <c r="BD199" s="460"/>
      <c r="BE199" s="460"/>
      <c r="BF199" s="460"/>
      <c r="BG199" s="460"/>
      <c r="BH199" s="460"/>
      <c r="BI199" s="428"/>
      <c r="BJ199" s="201"/>
      <c r="BK199" s="201"/>
      <c r="BL199" s="201"/>
      <c r="BM199" s="201"/>
      <c r="BN199" s="201"/>
      <c r="BO199" s="201"/>
      <c r="BP199" s="201"/>
      <c r="BQ199" s="201"/>
      <c r="BR199" s="201"/>
      <c r="BS199" s="201"/>
      <c r="BT199" s="201"/>
      <c r="BU199" s="201"/>
      <c r="BV199" s="201"/>
      <c r="BW199" s="201"/>
      <c r="BX199" s="201"/>
      <c r="BY199" s="234"/>
      <c r="BZ199" s="234"/>
      <c r="CA199" s="201"/>
      <c r="CB199" s="201"/>
      <c r="CC199" s="201"/>
      <c r="CD199" s="234"/>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1"/>
      <c r="EV199" s="201"/>
      <c r="EW199" s="201"/>
      <c r="EX199" s="201"/>
      <c r="EY199" s="201"/>
      <c r="EZ199" s="201"/>
      <c r="FA199" s="201"/>
      <c r="FB199" s="201"/>
      <c r="FC199" s="201"/>
      <c r="FD199" s="201"/>
      <c r="FE199" s="201"/>
      <c r="FF199" s="201"/>
      <c r="FG199" s="201"/>
      <c r="FH199" s="201"/>
      <c r="FI199" s="201"/>
      <c r="FJ199" s="201"/>
      <c r="FK199" s="201"/>
      <c r="FL199" s="201"/>
      <c r="FM199" s="201"/>
      <c r="FN199" s="201"/>
      <c r="FO199" s="201"/>
      <c r="FP199" s="201"/>
      <c r="FQ199" s="201"/>
      <c r="FR199" s="201"/>
      <c r="FS199" s="201"/>
      <c r="FT199" s="201"/>
      <c r="FU199" s="201"/>
      <c r="FV199" s="201"/>
      <c r="FW199" s="201"/>
      <c r="FX199" s="201"/>
      <c r="FY199" s="201"/>
      <c r="FZ199" s="201"/>
      <c r="GA199" s="201"/>
      <c r="GB199" s="201"/>
      <c r="GC199" s="201"/>
      <c r="GD199" s="201"/>
      <c r="GE199" s="201"/>
      <c r="GF199" s="201"/>
      <c r="GG199" s="201"/>
      <c r="GH199" s="201"/>
      <c r="GI199" s="201"/>
      <c r="GJ199" s="201"/>
      <c r="GK199" s="201"/>
      <c r="GL199" s="201"/>
      <c r="GM199" s="201"/>
      <c r="GN199" s="201"/>
      <c r="GO199" s="201"/>
      <c r="GP199" s="201"/>
      <c r="GQ199" s="201"/>
      <c r="GR199" s="201"/>
      <c r="GS199" s="201"/>
      <c r="GT199" s="201"/>
      <c r="GU199" s="201"/>
      <c r="GV199" s="201"/>
      <c r="GW199" s="201"/>
      <c r="GX199" s="201"/>
      <c r="GY199" s="201"/>
      <c r="GZ199" s="201"/>
      <c r="HA199" s="201"/>
      <c r="HB199" s="201"/>
      <c r="HC199" s="201"/>
      <c r="HD199" s="201"/>
      <c r="HE199" s="201"/>
      <c r="HF199" s="201"/>
      <c r="HG199" s="201"/>
      <c r="HH199" s="201"/>
      <c r="HI199" s="201"/>
      <c r="HJ199" s="201"/>
      <c r="HK199" s="201"/>
      <c r="HL199" s="201"/>
      <c r="HM199" s="201"/>
      <c r="HN199" s="201"/>
      <c r="HO199" s="201"/>
      <c r="HP199" s="201"/>
      <c r="HQ199" s="201"/>
      <c r="HR199" s="201"/>
      <c r="HS199" s="201"/>
      <c r="HT199" s="201"/>
      <c r="HU199" s="201"/>
      <c r="HV199" s="201"/>
      <c r="HW199" s="201"/>
      <c r="HX199" s="201"/>
      <c r="HY199" s="201"/>
      <c r="HZ199" s="201"/>
      <c r="IA199" s="201"/>
      <c r="IB199" s="201"/>
      <c r="IC199" s="201"/>
      <c r="ID199" s="201"/>
      <c r="IE199" s="201"/>
      <c r="IF199" s="201"/>
      <c r="IG199" s="201"/>
      <c r="IH199" s="201"/>
      <c r="II199" s="201"/>
      <c r="IJ199" s="201"/>
      <c r="IK199" s="201"/>
      <c r="IL199" s="201"/>
      <c r="IM199" s="201"/>
      <c r="IN199" s="201"/>
      <c r="IO199" s="201"/>
      <c r="IP199" s="201"/>
      <c r="IQ199" s="201"/>
      <c r="IR199" s="201"/>
      <c r="IS199" s="201"/>
      <c r="IT199" s="201"/>
      <c r="IU199" s="201"/>
      <c r="IV199" s="201"/>
      <c r="IW199" s="201"/>
      <c r="IX199" s="201"/>
      <c r="IY199" s="201"/>
      <c r="IZ199" s="201"/>
      <c r="JA199" s="201"/>
      <c r="JB199" s="201"/>
      <c r="JC199" s="201"/>
      <c r="JD199" s="201"/>
      <c r="JE199" s="201"/>
      <c r="JF199" s="201"/>
      <c r="JG199" s="201"/>
      <c r="JH199" s="201"/>
      <c r="JI199" s="201"/>
      <c r="JJ199" s="201"/>
      <c r="JK199" s="201"/>
      <c r="JL199" s="201"/>
      <c r="JM199" s="201"/>
      <c r="JN199" s="201"/>
      <c r="JO199" s="201"/>
      <c r="JP199" s="201"/>
      <c r="JQ199" s="201"/>
      <c r="JR199" s="201"/>
      <c r="JS199" s="201"/>
      <c r="JT199" s="201"/>
      <c r="JU199" s="201"/>
      <c r="JV199" s="201"/>
      <c r="JW199" s="201"/>
      <c r="JX199" s="201"/>
      <c r="JY199" s="201"/>
      <c r="JZ199" s="201"/>
      <c r="KA199" s="201"/>
      <c r="KB199" s="201"/>
      <c r="KC199" s="201"/>
      <c r="KD199" s="201"/>
      <c r="KE199" s="201"/>
      <c r="KF199" s="201"/>
      <c r="KG199" s="201"/>
      <c r="KH199" s="201"/>
      <c r="KI199" s="201"/>
      <c r="KJ199" s="201"/>
      <c r="KK199" s="201"/>
      <c r="KL199" s="201"/>
      <c r="KM199" s="201"/>
      <c r="KN199" s="201"/>
      <c r="KO199" s="201"/>
      <c r="KP199" s="201"/>
    </row>
    <row r="200" spans="1:302" s="98" customFormat="1" ht="27.75" hidden="1" customHeight="1" thickBot="1">
      <c r="A200" s="201"/>
      <c r="B200" s="459"/>
      <c r="C200" s="542"/>
      <c r="D200" s="543"/>
      <c r="E200" s="544" t="s">
        <v>163</v>
      </c>
      <c r="F200" s="545"/>
      <c r="G200" s="459"/>
      <c r="H200" s="459"/>
      <c r="I200" s="459"/>
      <c r="J200" s="459"/>
      <c r="K200" s="459"/>
      <c r="L200" s="546"/>
      <c r="M200" s="547"/>
      <c r="N200" s="547"/>
      <c r="O200" s="548" t="str">
        <f t="shared" si="86"/>
        <v/>
      </c>
      <c r="P200" s="548" t="str">
        <f t="shared" si="115"/>
        <v/>
      </c>
      <c r="Q200" s="548" t="str">
        <f t="shared" si="87"/>
        <v/>
      </c>
      <c r="R200" s="548" t="str">
        <f t="shared" si="88"/>
        <v/>
      </c>
      <c r="S200" s="548" t="str">
        <f t="shared" si="116"/>
        <v/>
      </c>
      <c r="T200" s="548" t="str">
        <f t="shared" si="117"/>
        <v/>
      </c>
      <c r="U200" s="548" t="str">
        <f t="shared" si="89"/>
        <v/>
      </c>
      <c r="V200" s="548" t="str">
        <f t="shared" si="90"/>
        <v/>
      </c>
      <c r="W200" s="548" t="str">
        <f t="shared" si="118"/>
        <v/>
      </c>
      <c r="X200" s="548" t="str">
        <f t="shared" si="119"/>
        <v/>
      </c>
      <c r="Y200" s="548" t="str">
        <f t="shared" si="91"/>
        <v/>
      </c>
      <c r="Z200" s="548" t="str">
        <f t="shared" si="92"/>
        <v/>
      </c>
      <c r="AA200" s="548" t="str">
        <f t="shared" si="120"/>
        <v/>
      </c>
      <c r="AB200" s="548" t="str">
        <f t="shared" si="121"/>
        <v/>
      </c>
      <c r="AC200" s="548" t="str">
        <f t="shared" si="93"/>
        <v/>
      </c>
      <c r="AD200" s="548" t="str">
        <f t="shared" si="94"/>
        <v/>
      </c>
      <c r="AE200" s="549"/>
      <c r="AF200" s="454"/>
      <c r="AG200" s="550" t="s">
        <v>542</v>
      </c>
      <c r="AH200" s="551" t="str">
        <f t="shared" si="111"/>
        <v/>
      </c>
      <c r="AI200" s="551" t="str">
        <f t="shared" si="112"/>
        <v/>
      </c>
      <c r="AJ200" s="551" t="str">
        <f t="shared" si="113"/>
        <v/>
      </c>
      <c r="AK200" s="554" t="str">
        <f t="shared" si="114"/>
        <v/>
      </c>
      <c r="AL200" s="460"/>
      <c r="AM200" s="441" t="str">
        <f t="shared" si="109"/>
        <v/>
      </c>
      <c r="AN200" s="441" t="str">
        <f t="shared" si="110"/>
        <v/>
      </c>
      <c r="AO200" s="552"/>
      <c r="AP200" s="552"/>
      <c r="AQ200" s="201"/>
      <c r="AR200" s="428"/>
      <c r="AS200" s="805">
        <f t="shared" si="95"/>
        <v>0</v>
      </c>
      <c r="AT200" s="452">
        <f t="shared" si="96"/>
        <v>0</v>
      </c>
      <c r="AU200" s="754" t="s">
        <v>341</v>
      </c>
      <c r="AV200" s="453">
        <f t="shared" si="97"/>
        <v>0</v>
      </c>
      <c r="AW200" s="454"/>
      <c r="AX200" s="455">
        <f t="shared" si="98"/>
        <v>0</v>
      </c>
      <c r="AY200" s="456">
        <f t="shared" si="99"/>
        <v>0</v>
      </c>
      <c r="AZ200" s="457">
        <f t="shared" si="100"/>
        <v>0</v>
      </c>
      <c r="BA200" s="458"/>
      <c r="BB200" s="455">
        <f t="shared" si="108"/>
        <v>0</v>
      </c>
      <c r="BC200" s="459"/>
      <c r="BD200" s="460"/>
      <c r="BE200" s="460"/>
      <c r="BF200" s="460"/>
      <c r="BG200" s="460"/>
      <c r="BH200" s="460"/>
      <c r="BI200" s="428"/>
      <c r="BJ200" s="201"/>
      <c r="BK200" s="201"/>
      <c r="BL200" s="201"/>
      <c r="BM200" s="201"/>
      <c r="BN200" s="201"/>
      <c r="BO200" s="201"/>
      <c r="BP200" s="201"/>
      <c r="BQ200" s="201"/>
      <c r="BR200" s="201"/>
      <c r="BS200" s="201"/>
      <c r="BT200" s="201"/>
      <c r="BU200" s="201"/>
      <c r="BV200" s="201"/>
      <c r="BW200" s="201"/>
      <c r="BX200" s="201"/>
      <c r="BY200" s="234"/>
      <c r="BZ200" s="234"/>
      <c r="CA200" s="201"/>
      <c r="CB200" s="201"/>
      <c r="CC200" s="201"/>
      <c r="CD200" s="234"/>
      <c r="CE200" s="201"/>
      <c r="CF200" s="201"/>
      <c r="CG200" s="201"/>
      <c r="CH200" s="201"/>
      <c r="CI200" s="201"/>
      <c r="CJ200" s="201"/>
      <c r="CK200" s="201"/>
      <c r="CL200" s="201"/>
      <c r="CM200" s="201"/>
      <c r="CN200" s="201"/>
      <c r="CO200" s="201"/>
      <c r="CP200" s="201"/>
      <c r="CQ200" s="201"/>
      <c r="CR200" s="201"/>
      <c r="CS200" s="201"/>
      <c r="CT200" s="201"/>
      <c r="CU200" s="201"/>
      <c r="CV200" s="201"/>
      <c r="CW200" s="201"/>
      <c r="CX200" s="201"/>
      <c r="CY200" s="201"/>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c r="DU200" s="201"/>
      <c r="DV200" s="201"/>
      <c r="DW200" s="201"/>
      <c r="DX200" s="201"/>
      <c r="DY200" s="201"/>
      <c r="DZ200" s="201"/>
      <c r="EA200" s="201"/>
      <c r="EB200" s="201"/>
      <c r="EC200" s="201"/>
      <c r="ED200" s="201"/>
      <c r="EE200" s="201"/>
      <c r="EF200" s="201"/>
      <c r="EG200" s="201"/>
      <c r="EH200" s="201"/>
      <c r="EI200" s="201"/>
      <c r="EJ200" s="201"/>
      <c r="EK200" s="201"/>
      <c r="EL200" s="201"/>
      <c r="EM200" s="201"/>
      <c r="EN200" s="201"/>
      <c r="EO200" s="201"/>
      <c r="EP200" s="201"/>
      <c r="EQ200" s="201"/>
      <c r="ER200" s="201"/>
      <c r="ES200" s="201"/>
      <c r="ET200" s="201"/>
      <c r="EU200" s="201"/>
      <c r="EV200" s="201"/>
      <c r="EW200" s="201"/>
      <c r="EX200" s="201"/>
      <c r="EY200" s="201"/>
      <c r="EZ200" s="201"/>
      <c r="FA200" s="201"/>
      <c r="FB200" s="201"/>
      <c r="FC200" s="201"/>
      <c r="FD200" s="201"/>
      <c r="FE200" s="201"/>
      <c r="FF200" s="201"/>
      <c r="FG200" s="201"/>
      <c r="FH200" s="201"/>
      <c r="FI200" s="201"/>
      <c r="FJ200" s="201"/>
      <c r="FK200" s="201"/>
      <c r="FL200" s="201"/>
      <c r="FM200" s="201"/>
      <c r="FN200" s="201"/>
      <c r="FO200" s="201"/>
      <c r="FP200" s="201"/>
      <c r="FQ200" s="201"/>
      <c r="FR200" s="201"/>
      <c r="FS200" s="201"/>
      <c r="FT200" s="201"/>
      <c r="FU200" s="201"/>
      <c r="FV200" s="201"/>
      <c r="FW200" s="201"/>
      <c r="FX200" s="201"/>
      <c r="FY200" s="201"/>
      <c r="FZ200" s="201"/>
      <c r="GA200" s="201"/>
      <c r="GB200" s="201"/>
      <c r="GC200" s="201"/>
      <c r="GD200" s="201"/>
      <c r="GE200" s="201"/>
      <c r="GF200" s="201"/>
      <c r="GG200" s="201"/>
      <c r="GH200" s="201"/>
      <c r="GI200" s="201"/>
      <c r="GJ200" s="201"/>
      <c r="GK200" s="201"/>
      <c r="GL200" s="201"/>
      <c r="GM200" s="201"/>
      <c r="GN200" s="201"/>
      <c r="GO200" s="201"/>
      <c r="GP200" s="201"/>
      <c r="GQ200" s="201"/>
      <c r="GR200" s="201"/>
      <c r="GS200" s="201"/>
      <c r="GT200" s="201"/>
      <c r="GU200" s="201"/>
      <c r="GV200" s="201"/>
      <c r="GW200" s="201"/>
      <c r="GX200" s="201"/>
      <c r="GY200" s="201"/>
      <c r="GZ200" s="201"/>
      <c r="HA200" s="201"/>
      <c r="HB200" s="201"/>
      <c r="HC200" s="201"/>
      <c r="HD200" s="201"/>
      <c r="HE200" s="201"/>
      <c r="HF200" s="201"/>
      <c r="HG200" s="201"/>
      <c r="HH200" s="201"/>
      <c r="HI200" s="201"/>
      <c r="HJ200" s="201"/>
      <c r="HK200" s="201"/>
      <c r="HL200" s="201"/>
      <c r="HM200" s="201"/>
      <c r="HN200" s="201"/>
      <c r="HO200" s="201"/>
      <c r="HP200" s="201"/>
      <c r="HQ200" s="201"/>
      <c r="HR200" s="201"/>
      <c r="HS200" s="201"/>
      <c r="HT200" s="201"/>
      <c r="HU200" s="201"/>
      <c r="HV200" s="201"/>
      <c r="HW200" s="201"/>
      <c r="HX200" s="201"/>
      <c r="HY200" s="201"/>
      <c r="HZ200" s="201"/>
      <c r="IA200" s="201"/>
      <c r="IB200" s="201"/>
      <c r="IC200" s="201"/>
      <c r="ID200" s="201"/>
      <c r="IE200" s="201"/>
      <c r="IF200" s="201"/>
      <c r="IG200" s="201"/>
      <c r="IH200" s="201"/>
      <c r="II200" s="201"/>
      <c r="IJ200" s="201"/>
      <c r="IK200" s="201"/>
      <c r="IL200" s="201"/>
      <c r="IM200" s="201"/>
      <c r="IN200" s="201"/>
      <c r="IO200" s="201"/>
      <c r="IP200" s="201"/>
      <c r="IQ200" s="201"/>
      <c r="IR200" s="201"/>
      <c r="IS200" s="201"/>
      <c r="IT200" s="201"/>
      <c r="IU200" s="201"/>
      <c r="IV200" s="201"/>
      <c r="IW200" s="201"/>
      <c r="IX200" s="201"/>
      <c r="IY200" s="201"/>
      <c r="IZ200" s="201"/>
      <c r="JA200" s="201"/>
      <c r="JB200" s="201"/>
      <c r="JC200" s="201"/>
      <c r="JD200" s="201"/>
      <c r="JE200" s="201"/>
      <c r="JF200" s="201"/>
      <c r="JG200" s="201"/>
      <c r="JH200" s="201"/>
      <c r="JI200" s="201"/>
      <c r="JJ200" s="201"/>
      <c r="JK200" s="201"/>
      <c r="JL200" s="201"/>
      <c r="JM200" s="201"/>
      <c r="JN200" s="201"/>
      <c r="JO200" s="201"/>
      <c r="JP200" s="201"/>
      <c r="JQ200" s="201"/>
      <c r="JR200" s="201"/>
      <c r="JS200" s="201"/>
      <c r="JT200" s="201"/>
      <c r="JU200" s="201"/>
      <c r="JV200" s="201"/>
      <c r="JW200" s="201"/>
      <c r="JX200" s="201"/>
      <c r="JY200" s="201"/>
      <c r="JZ200" s="201"/>
      <c r="KA200" s="201"/>
      <c r="KB200" s="201"/>
      <c r="KC200" s="201"/>
      <c r="KD200" s="201"/>
      <c r="KE200" s="201"/>
      <c r="KF200" s="201"/>
      <c r="KG200" s="201"/>
      <c r="KH200" s="201"/>
      <c r="KI200" s="201"/>
      <c r="KJ200" s="201"/>
      <c r="KK200" s="201"/>
      <c r="KL200" s="201"/>
      <c r="KM200" s="201"/>
      <c r="KN200" s="201"/>
      <c r="KO200" s="201"/>
      <c r="KP200" s="201"/>
    </row>
    <row r="201" spans="1:302" s="98" customFormat="1" ht="27.75" hidden="1" customHeight="1" thickBot="1">
      <c r="A201" s="201"/>
      <c r="B201" s="459"/>
      <c r="C201" s="542"/>
      <c r="D201" s="543"/>
      <c r="E201" s="544" t="s">
        <v>163</v>
      </c>
      <c r="F201" s="545"/>
      <c r="G201" s="459"/>
      <c r="H201" s="459"/>
      <c r="I201" s="459"/>
      <c r="J201" s="459"/>
      <c r="K201" s="459"/>
      <c r="L201" s="546"/>
      <c r="M201" s="547"/>
      <c r="N201" s="547"/>
      <c r="O201" s="548" t="str">
        <f t="shared" si="86"/>
        <v/>
      </c>
      <c r="P201" s="548" t="str">
        <f t="shared" si="115"/>
        <v/>
      </c>
      <c r="Q201" s="548" t="str">
        <f t="shared" si="87"/>
        <v/>
      </c>
      <c r="R201" s="548" t="str">
        <f t="shared" si="88"/>
        <v/>
      </c>
      <c r="S201" s="548" t="str">
        <f t="shared" si="116"/>
        <v/>
      </c>
      <c r="T201" s="548" t="str">
        <f t="shared" si="117"/>
        <v/>
      </c>
      <c r="U201" s="548" t="str">
        <f t="shared" si="89"/>
        <v/>
      </c>
      <c r="V201" s="548" t="str">
        <f t="shared" si="90"/>
        <v/>
      </c>
      <c r="W201" s="548" t="str">
        <f t="shared" si="118"/>
        <v/>
      </c>
      <c r="X201" s="548" t="str">
        <f t="shared" si="119"/>
        <v/>
      </c>
      <c r="Y201" s="548" t="str">
        <f t="shared" si="91"/>
        <v/>
      </c>
      <c r="Z201" s="548" t="str">
        <f t="shared" si="92"/>
        <v/>
      </c>
      <c r="AA201" s="548" t="str">
        <f t="shared" si="120"/>
        <v/>
      </c>
      <c r="AB201" s="548" t="str">
        <f t="shared" si="121"/>
        <v/>
      </c>
      <c r="AC201" s="548" t="str">
        <f t="shared" si="93"/>
        <v/>
      </c>
      <c r="AD201" s="548" t="str">
        <f t="shared" si="94"/>
        <v/>
      </c>
      <c r="AE201" s="549"/>
      <c r="AF201" s="454"/>
      <c r="AG201" s="550" t="s">
        <v>542</v>
      </c>
      <c r="AH201" s="551" t="str">
        <f t="shared" si="111"/>
        <v/>
      </c>
      <c r="AI201" s="551" t="str">
        <f t="shared" si="112"/>
        <v/>
      </c>
      <c r="AJ201" s="551" t="str">
        <f t="shared" si="113"/>
        <v/>
      </c>
      <c r="AK201" s="554" t="str">
        <f t="shared" si="114"/>
        <v/>
      </c>
      <c r="AL201" s="460"/>
      <c r="AM201" s="441" t="str">
        <f t="shared" si="109"/>
        <v/>
      </c>
      <c r="AN201" s="441" t="str">
        <f t="shared" si="110"/>
        <v/>
      </c>
      <c r="AO201" s="552"/>
      <c r="AP201" s="552"/>
      <c r="AQ201" s="201"/>
      <c r="AR201" s="428"/>
      <c r="AS201" s="805">
        <f t="shared" si="95"/>
        <v>0</v>
      </c>
      <c r="AT201" s="452">
        <f t="shared" si="96"/>
        <v>0</v>
      </c>
      <c r="AU201" s="754" t="s">
        <v>341</v>
      </c>
      <c r="AV201" s="453">
        <f t="shared" si="97"/>
        <v>0</v>
      </c>
      <c r="AW201" s="454"/>
      <c r="AX201" s="455">
        <f t="shared" si="98"/>
        <v>0</v>
      </c>
      <c r="AY201" s="456">
        <f t="shared" si="99"/>
        <v>0</v>
      </c>
      <c r="AZ201" s="457">
        <f t="shared" si="100"/>
        <v>0</v>
      </c>
      <c r="BA201" s="458"/>
      <c r="BB201" s="455">
        <f t="shared" si="108"/>
        <v>0</v>
      </c>
      <c r="BC201" s="459"/>
      <c r="BD201" s="460"/>
      <c r="BE201" s="460"/>
      <c r="BF201" s="460"/>
      <c r="BG201" s="460"/>
      <c r="BH201" s="460"/>
      <c r="BI201" s="428"/>
      <c r="BJ201" s="201"/>
      <c r="BK201" s="201"/>
      <c r="BL201" s="201"/>
      <c r="BM201" s="201"/>
      <c r="BN201" s="201"/>
      <c r="BO201" s="201"/>
      <c r="BP201" s="201"/>
      <c r="BQ201" s="201"/>
      <c r="BR201" s="201"/>
      <c r="BS201" s="201"/>
      <c r="BT201" s="201"/>
      <c r="BU201" s="201"/>
      <c r="BV201" s="201"/>
      <c r="BW201" s="201"/>
      <c r="BX201" s="201"/>
      <c r="BY201" s="234"/>
      <c r="BZ201" s="234"/>
      <c r="CA201" s="201"/>
      <c r="CB201" s="201"/>
      <c r="CC201" s="201"/>
      <c r="CD201" s="234"/>
      <c r="CE201" s="201"/>
      <c r="CF201" s="201"/>
      <c r="CG201" s="201"/>
      <c r="CH201" s="201"/>
      <c r="CI201" s="201"/>
      <c r="CJ201" s="201"/>
      <c r="CK201" s="201"/>
      <c r="CL201" s="201"/>
      <c r="CM201" s="201"/>
      <c r="CN201" s="201"/>
      <c r="CO201" s="201"/>
      <c r="CP201" s="201"/>
      <c r="CQ201" s="201"/>
      <c r="CR201" s="201"/>
      <c r="CS201" s="201"/>
      <c r="CT201" s="201"/>
      <c r="CU201" s="201"/>
      <c r="CV201" s="201"/>
      <c r="CW201" s="201"/>
      <c r="CX201" s="201"/>
      <c r="CY201" s="201"/>
      <c r="CZ201" s="201"/>
      <c r="DA201" s="201"/>
      <c r="DB201" s="201"/>
      <c r="DC201" s="201"/>
      <c r="DD201" s="201"/>
      <c r="DE201" s="201"/>
      <c r="DF201" s="201"/>
      <c r="DG201" s="201"/>
      <c r="DH201" s="201"/>
      <c r="DI201" s="201"/>
      <c r="DJ201" s="201"/>
      <c r="DK201" s="201"/>
      <c r="DL201" s="201"/>
      <c r="DM201" s="201"/>
      <c r="DN201" s="201"/>
      <c r="DO201" s="201"/>
      <c r="DP201" s="201"/>
      <c r="DQ201" s="201"/>
      <c r="DR201" s="201"/>
      <c r="DS201" s="201"/>
      <c r="DT201" s="201"/>
      <c r="DU201" s="201"/>
      <c r="DV201" s="201"/>
      <c r="DW201" s="201"/>
      <c r="DX201" s="201"/>
      <c r="DY201" s="201"/>
      <c r="DZ201" s="201"/>
      <c r="EA201" s="201"/>
      <c r="EB201" s="201"/>
      <c r="EC201" s="201"/>
      <c r="ED201" s="201"/>
      <c r="EE201" s="201"/>
      <c r="EF201" s="201"/>
      <c r="EG201" s="201"/>
      <c r="EH201" s="201"/>
      <c r="EI201" s="201"/>
      <c r="EJ201" s="201"/>
      <c r="EK201" s="201"/>
      <c r="EL201" s="201"/>
      <c r="EM201" s="201"/>
      <c r="EN201" s="201"/>
      <c r="EO201" s="201"/>
      <c r="EP201" s="201"/>
      <c r="EQ201" s="201"/>
      <c r="ER201" s="201"/>
      <c r="ES201" s="201"/>
      <c r="ET201" s="201"/>
      <c r="EU201" s="201"/>
      <c r="EV201" s="201"/>
      <c r="EW201" s="201"/>
      <c r="EX201" s="201"/>
      <c r="EY201" s="201"/>
      <c r="EZ201" s="201"/>
      <c r="FA201" s="201"/>
      <c r="FB201" s="201"/>
      <c r="FC201" s="201"/>
      <c r="FD201" s="201"/>
      <c r="FE201" s="201"/>
      <c r="FF201" s="201"/>
      <c r="FG201" s="201"/>
      <c r="FH201" s="201"/>
      <c r="FI201" s="201"/>
      <c r="FJ201" s="201"/>
      <c r="FK201" s="201"/>
      <c r="FL201" s="201"/>
      <c r="FM201" s="201"/>
      <c r="FN201" s="201"/>
      <c r="FO201" s="201"/>
      <c r="FP201" s="201"/>
      <c r="FQ201" s="201"/>
      <c r="FR201" s="201"/>
      <c r="FS201" s="201"/>
      <c r="FT201" s="201"/>
      <c r="FU201" s="201"/>
      <c r="FV201" s="201"/>
      <c r="FW201" s="201"/>
      <c r="FX201" s="201"/>
      <c r="FY201" s="201"/>
      <c r="FZ201" s="201"/>
      <c r="GA201" s="201"/>
      <c r="GB201" s="201"/>
      <c r="GC201" s="201"/>
      <c r="GD201" s="201"/>
      <c r="GE201" s="201"/>
      <c r="GF201" s="201"/>
      <c r="GG201" s="201"/>
      <c r="GH201" s="201"/>
      <c r="GI201" s="201"/>
      <c r="GJ201" s="201"/>
      <c r="GK201" s="201"/>
      <c r="GL201" s="201"/>
      <c r="GM201" s="201"/>
      <c r="GN201" s="201"/>
      <c r="GO201" s="201"/>
      <c r="GP201" s="201"/>
      <c r="GQ201" s="201"/>
      <c r="GR201" s="201"/>
      <c r="GS201" s="201"/>
      <c r="GT201" s="201"/>
      <c r="GU201" s="201"/>
      <c r="GV201" s="201"/>
      <c r="GW201" s="201"/>
      <c r="GX201" s="201"/>
      <c r="GY201" s="201"/>
      <c r="GZ201" s="201"/>
      <c r="HA201" s="201"/>
      <c r="HB201" s="201"/>
      <c r="HC201" s="201"/>
      <c r="HD201" s="201"/>
      <c r="HE201" s="201"/>
      <c r="HF201" s="201"/>
      <c r="HG201" s="201"/>
      <c r="HH201" s="201"/>
      <c r="HI201" s="201"/>
      <c r="HJ201" s="201"/>
      <c r="HK201" s="201"/>
      <c r="HL201" s="201"/>
      <c r="HM201" s="201"/>
      <c r="HN201" s="201"/>
      <c r="HO201" s="201"/>
      <c r="HP201" s="201"/>
      <c r="HQ201" s="201"/>
      <c r="HR201" s="201"/>
      <c r="HS201" s="201"/>
      <c r="HT201" s="201"/>
      <c r="HU201" s="201"/>
      <c r="HV201" s="201"/>
      <c r="HW201" s="201"/>
      <c r="HX201" s="201"/>
      <c r="HY201" s="201"/>
      <c r="HZ201" s="201"/>
      <c r="IA201" s="201"/>
      <c r="IB201" s="201"/>
      <c r="IC201" s="201"/>
      <c r="ID201" s="201"/>
      <c r="IE201" s="201"/>
      <c r="IF201" s="201"/>
      <c r="IG201" s="201"/>
      <c r="IH201" s="201"/>
      <c r="II201" s="201"/>
      <c r="IJ201" s="201"/>
      <c r="IK201" s="201"/>
      <c r="IL201" s="201"/>
      <c r="IM201" s="201"/>
      <c r="IN201" s="201"/>
      <c r="IO201" s="201"/>
      <c r="IP201" s="201"/>
      <c r="IQ201" s="201"/>
      <c r="IR201" s="201"/>
      <c r="IS201" s="201"/>
      <c r="IT201" s="201"/>
      <c r="IU201" s="201"/>
      <c r="IV201" s="201"/>
      <c r="IW201" s="201"/>
      <c r="IX201" s="201"/>
      <c r="IY201" s="201"/>
      <c r="IZ201" s="201"/>
      <c r="JA201" s="201"/>
      <c r="JB201" s="201"/>
      <c r="JC201" s="201"/>
      <c r="JD201" s="201"/>
      <c r="JE201" s="201"/>
      <c r="JF201" s="201"/>
      <c r="JG201" s="201"/>
      <c r="JH201" s="201"/>
      <c r="JI201" s="201"/>
      <c r="JJ201" s="201"/>
      <c r="JK201" s="201"/>
      <c r="JL201" s="201"/>
      <c r="JM201" s="201"/>
      <c r="JN201" s="201"/>
      <c r="JO201" s="201"/>
      <c r="JP201" s="201"/>
      <c r="JQ201" s="201"/>
      <c r="JR201" s="201"/>
      <c r="JS201" s="201"/>
      <c r="JT201" s="201"/>
      <c r="JU201" s="201"/>
      <c r="JV201" s="201"/>
      <c r="JW201" s="201"/>
      <c r="JX201" s="201"/>
      <c r="JY201" s="201"/>
      <c r="JZ201" s="201"/>
      <c r="KA201" s="201"/>
      <c r="KB201" s="201"/>
      <c r="KC201" s="201"/>
      <c r="KD201" s="201"/>
      <c r="KE201" s="201"/>
      <c r="KF201" s="201"/>
      <c r="KG201" s="201"/>
      <c r="KH201" s="201"/>
      <c r="KI201" s="201"/>
      <c r="KJ201" s="201"/>
      <c r="KK201" s="201"/>
      <c r="KL201" s="201"/>
      <c r="KM201" s="201"/>
      <c r="KN201" s="201"/>
      <c r="KO201" s="201"/>
      <c r="KP201" s="201"/>
    </row>
    <row r="202" spans="1:302" s="98" customFormat="1" ht="27.75" hidden="1" customHeight="1" thickBot="1">
      <c r="A202" s="201"/>
      <c r="B202" s="459"/>
      <c r="C202" s="542"/>
      <c r="D202" s="543"/>
      <c r="E202" s="544" t="s">
        <v>163</v>
      </c>
      <c r="F202" s="545"/>
      <c r="G202" s="459"/>
      <c r="H202" s="459"/>
      <c r="I202" s="459"/>
      <c r="J202" s="459"/>
      <c r="K202" s="459"/>
      <c r="L202" s="546"/>
      <c r="M202" s="547"/>
      <c r="N202" s="547"/>
      <c r="O202" s="548" t="str">
        <f t="shared" si="86"/>
        <v/>
      </c>
      <c r="P202" s="548" t="str">
        <f t="shared" si="115"/>
        <v/>
      </c>
      <c r="Q202" s="548" t="str">
        <f t="shared" si="87"/>
        <v/>
      </c>
      <c r="R202" s="548" t="str">
        <f t="shared" si="88"/>
        <v/>
      </c>
      <c r="S202" s="548" t="str">
        <f t="shared" si="116"/>
        <v/>
      </c>
      <c r="T202" s="548" t="str">
        <f t="shared" si="117"/>
        <v/>
      </c>
      <c r="U202" s="548" t="str">
        <f t="shared" si="89"/>
        <v/>
      </c>
      <c r="V202" s="548" t="str">
        <f t="shared" si="90"/>
        <v/>
      </c>
      <c r="W202" s="548" t="str">
        <f t="shared" si="118"/>
        <v/>
      </c>
      <c r="X202" s="548" t="str">
        <f t="shared" si="119"/>
        <v/>
      </c>
      <c r="Y202" s="548" t="str">
        <f t="shared" si="91"/>
        <v/>
      </c>
      <c r="Z202" s="548" t="str">
        <f t="shared" si="92"/>
        <v/>
      </c>
      <c r="AA202" s="548" t="str">
        <f t="shared" si="120"/>
        <v/>
      </c>
      <c r="AB202" s="548" t="str">
        <f t="shared" si="121"/>
        <v/>
      </c>
      <c r="AC202" s="548" t="str">
        <f t="shared" si="93"/>
        <v/>
      </c>
      <c r="AD202" s="548" t="str">
        <f t="shared" si="94"/>
        <v/>
      </c>
      <c r="AE202" s="549"/>
      <c r="AF202" s="454"/>
      <c r="AG202" s="550" t="s">
        <v>542</v>
      </c>
      <c r="AH202" s="551" t="str">
        <f t="shared" si="111"/>
        <v/>
      </c>
      <c r="AI202" s="551" t="str">
        <f t="shared" si="112"/>
        <v/>
      </c>
      <c r="AJ202" s="551" t="str">
        <f t="shared" si="113"/>
        <v/>
      </c>
      <c r="AK202" s="554" t="str">
        <f t="shared" si="114"/>
        <v/>
      </c>
      <c r="AL202" s="460"/>
      <c r="AM202" s="441" t="str">
        <f t="shared" si="109"/>
        <v/>
      </c>
      <c r="AN202" s="441" t="str">
        <f t="shared" si="110"/>
        <v/>
      </c>
      <c r="AO202" s="552"/>
      <c r="AP202" s="552"/>
      <c r="AQ202" s="201"/>
      <c r="AR202" s="428"/>
      <c r="AS202" s="805">
        <f t="shared" si="95"/>
        <v>0</v>
      </c>
      <c r="AT202" s="452">
        <f t="shared" si="96"/>
        <v>0</v>
      </c>
      <c r="AU202" s="754" t="s">
        <v>341</v>
      </c>
      <c r="AV202" s="453">
        <f t="shared" si="97"/>
        <v>0</v>
      </c>
      <c r="AW202" s="454"/>
      <c r="AX202" s="455">
        <f t="shared" si="98"/>
        <v>0</v>
      </c>
      <c r="AY202" s="456">
        <f t="shared" si="99"/>
        <v>0</v>
      </c>
      <c r="AZ202" s="457">
        <f t="shared" si="100"/>
        <v>0</v>
      </c>
      <c r="BA202" s="458"/>
      <c r="BB202" s="455">
        <f t="shared" si="108"/>
        <v>0</v>
      </c>
      <c r="BC202" s="459"/>
      <c r="BD202" s="460"/>
      <c r="BE202" s="460"/>
      <c r="BF202" s="460"/>
      <c r="BG202" s="460"/>
      <c r="BH202" s="460"/>
      <c r="BI202" s="428"/>
      <c r="BJ202" s="201"/>
      <c r="BK202" s="201"/>
      <c r="BL202" s="201"/>
      <c r="BM202" s="201"/>
      <c r="BN202" s="201"/>
      <c r="BO202" s="201"/>
      <c r="BP202" s="201"/>
      <c r="BQ202" s="201"/>
      <c r="BR202" s="201"/>
      <c r="BS202" s="201"/>
      <c r="BT202" s="201"/>
      <c r="BU202" s="201"/>
      <c r="BV202" s="201"/>
      <c r="BW202" s="201"/>
      <c r="BX202" s="201"/>
      <c r="BY202" s="234"/>
      <c r="BZ202" s="234"/>
      <c r="CA202" s="201"/>
      <c r="CB202" s="201"/>
      <c r="CC202" s="201"/>
      <c r="CD202" s="234"/>
      <c r="CE202" s="201"/>
      <c r="CF202" s="201"/>
      <c r="CG202" s="201"/>
      <c r="CH202" s="201"/>
      <c r="CI202" s="201"/>
      <c r="CJ202" s="201"/>
      <c r="CK202" s="201"/>
      <c r="CL202" s="201"/>
      <c r="CM202" s="201"/>
      <c r="CN202" s="201"/>
      <c r="CO202" s="201"/>
      <c r="CP202" s="201"/>
      <c r="CQ202" s="201"/>
      <c r="CR202" s="201"/>
      <c r="CS202" s="201"/>
      <c r="CT202" s="201"/>
      <c r="CU202" s="201"/>
      <c r="CV202" s="201"/>
      <c r="CW202" s="201"/>
      <c r="CX202" s="201"/>
      <c r="CY202" s="201"/>
      <c r="CZ202" s="201"/>
      <c r="DA202" s="201"/>
      <c r="DB202" s="201"/>
      <c r="DC202" s="201"/>
      <c r="DD202" s="201"/>
      <c r="DE202" s="201"/>
      <c r="DF202" s="201"/>
      <c r="DG202" s="201"/>
      <c r="DH202" s="201"/>
      <c r="DI202" s="201"/>
      <c r="DJ202" s="201"/>
      <c r="DK202" s="201"/>
      <c r="DL202" s="201"/>
      <c r="DM202" s="201"/>
      <c r="DN202" s="201"/>
      <c r="DO202" s="201"/>
      <c r="DP202" s="201"/>
      <c r="DQ202" s="201"/>
      <c r="DR202" s="201"/>
      <c r="DS202" s="201"/>
      <c r="DT202" s="201"/>
      <c r="DU202" s="201"/>
      <c r="DV202" s="201"/>
      <c r="DW202" s="201"/>
      <c r="DX202" s="201"/>
      <c r="DY202" s="201"/>
      <c r="DZ202" s="201"/>
      <c r="EA202" s="201"/>
      <c r="EB202" s="201"/>
      <c r="EC202" s="201"/>
      <c r="ED202" s="201"/>
      <c r="EE202" s="201"/>
      <c r="EF202" s="201"/>
      <c r="EG202" s="201"/>
      <c r="EH202" s="201"/>
      <c r="EI202" s="201"/>
      <c r="EJ202" s="201"/>
      <c r="EK202" s="201"/>
      <c r="EL202" s="201"/>
      <c r="EM202" s="201"/>
      <c r="EN202" s="201"/>
      <c r="EO202" s="201"/>
      <c r="EP202" s="201"/>
      <c r="EQ202" s="201"/>
      <c r="ER202" s="201"/>
      <c r="ES202" s="201"/>
      <c r="ET202" s="201"/>
      <c r="EU202" s="201"/>
      <c r="EV202" s="201"/>
      <c r="EW202" s="201"/>
      <c r="EX202" s="201"/>
      <c r="EY202" s="201"/>
      <c r="EZ202" s="201"/>
      <c r="FA202" s="201"/>
      <c r="FB202" s="201"/>
      <c r="FC202" s="201"/>
      <c r="FD202" s="201"/>
      <c r="FE202" s="201"/>
      <c r="FF202" s="201"/>
      <c r="FG202" s="201"/>
      <c r="FH202" s="201"/>
      <c r="FI202" s="201"/>
      <c r="FJ202" s="201"/>
      <c r="FK202" s="201"/>
      <c r="FL202" s="201"/>
      <c r="FM202" s="201"/>
      <c r="FN202" s="201"/>
      <c r="FO202" s="201"/>
      <c r="FP202" s="201"/>
      <c r="FQ202" s="201"/>
      <c r="FR202" s="201"/>
      <c r="FS202" s="201"/>
      <c r="FT202" s="201"/>
      <c r="FU202" s="201"/>
      <c r="FV202" s="201"/>
      <c r="FW202" s="201"/>
      <c r="FX202" s="201"/>
      <c r="FY202" s="201"/>
      <c r="FZ202" s="201"/>
      <c r="GA202" s="201"/>
      <c r="GB202" s="201"/>
      <c r="GC202" s="201"/>
      <c r="GD202" s="201"/>
      <c r="GE202" s="201"/>
      <c r="GF202" s="201"/>
      <c r="GG202" s="201"/>
      <c r="GH202" s="201"/>
      <c r="GI202" s="201"/>
      <c r="GJ202" s="201"/>
      <c r="GK202" s="201"/>
      <c r="GL202" s="201"/>
      <c r="GM202" s="201"/>
      <c r="GN202" s="201"/>
      <c r="GO202" s="201"/>
      <c r="GP202" s="201"/>
      <c r="GQ202" s="201"/>
      <c r="GR202" s="201"/>
      <c r="GS202" s="201"/>
      <c r="GT202" s="201"/>
      <c r="GU202" s="201"/>
      <c r="GV202" s="201"/>
      <c r="GW202" s="201"/>
      <c r="GX202" s="201"/>
      <c r="GY202" s="201"/>
      <c r="GZ202" s="201"/>
      <c r="HA202" s="201"/>
      <c r="HB202" s="201"/>
      <c r="HC202" s="201"/>
      <c r="HD202" s="201"/>
      <c r="HE202" s="201"/>
      <c r="HF202" s="201"/>
      <c r="HG202" s="201"/>
      <c r="HH202" s="201"/>
      <c r="HI202" s="201"/>
      <c r="HJ202" s="201"/>
      <c r="HK202" s="201"/>
      <c r="HL202" s="201"/>
      <c r="HM202" s="201"/>
      <c r="HN202" s="201"/>
      <c r="HO202" s="201"/>
      <c r="HP202" s="201"/>
      <c r="HQ202" s="201"/>
      <c r="HR202" s="201"/>
      <c r="HS202" s="201"/>
      <c r="HT202" s="201"/>
      <c r="HU202" s="201"/>
      <c r="HV202" s="201"/>
      <c r="HW202" s="201"/>
      <c r="HX202" s="201"/>
      <c r="HY202" s="201"/>
      <c r="HZ202" s="201"/>
      <c r="IA202" s="201"/>
      <c r="IB202" s="201"/>
      <c r="IC202" s="201"/>
      <c r="ID202" s="201"/>
      <c r="IE202" s="201"/>
      <c r="IF202" s="201"/>
      <c r="IG202" s="201"/>
      <c r="IH202" s="201"/>
      <c r="II202" s="201"/>
      <c r="IJ202" s="201"/>
      <c r="IK202" s="201"/>
      <c r="IL202" s="201"/>
      <c r="IM202" s="201"/>
      <c r="IN202" s="201"/>
      <c r="IO202" s="201"/>
      <c r="IP202" s="201"/>
      <c r="IQ202" s="201"/>
      <c r="IR202" s="201"/>
      <c r="IS202" s="201"/>
      <c r="IT202" s="201"/>
      <c r="IU202" s="201"/>
      <c r="IV202" s="201"/>
      <c r="IW202" s="201"/>
      <c r="IX202" s="201"/>
      <c r="IY202" s="201"/>
      <c r="IZ202" s="201"/>
      <c r="JA202" s="201"/>
      <c r="JB202" s="201"/>
      <c r="JC202" s="201"/>
      <c r="JD202" s="201"/>
      <c r="JE202" s="201"/>
      <c r="JF202" s="201"/>
      <c r="JG202" s="201"/>
      <c r="JH202" s="201"/>
      <c r="JI202" s="201"/>
      <c r="JJ202" s="201"/>
      <c r="JK202" s="201"/>
      <c r="JL202" s="201"/>
      <c r="JM202" s="201"/>
      <c r="JN202" s="201"/>
      <c r="JO202" s="201"/>
      <c r="JP202" s="201"/>
      <c r="JQ202" s="201"/>
      <c r="JR202" s="201"/>
      <c r="JS202" s="201"/>
      <c r="JT202" s="201"/>
      <c r="JU202" s="201"/>
      <c r="JV202" s="201"/>
      <c r="JW202" s="201"/>
      <c r="JX202" s="201"/>
      <c r="JY202" s="201"/>
      <c r="JZ202" s="201"/>
      <c r="KA202" s="201"/>
      <c r="KB202" s="201"/>
      <c r="KC202" s="201"/>
      <c r="KD202" s="201"/>
      <c r="KE202" s="201"/>
      <c r="KF202" s="201"/>
      <c r="KG202" s="201"/>
      <c r="KH202" s="201"/>
      <c r="KI202" s="201"/>
      <c r="KJ202" s="201"/>
      <c r="KK202" s="201"/>
      <c r="KL202" s="201"/>
      <c r="KM202" s="201"/>
      <c r="KN202" s="201"/>
      <c r="KO202" s="201"/>
      <c r="KP202" s="201"/>
    </row>
    <row r="203" spans="1:302" s="98" customFormat="1" ht="27.75" hidden="1" customHeight="1" thickBot="1">
      <c r="A203" s="201"/>
      <c r="B203" s="459"/>
      <c r="C203" s="542"/>
      <c r="D203" s="543"/>
      <c r="E203" s="544" t="s">
        <v>163</v>
      </c>
      <c r="F203" s="545"/>
      <c r="G203" s="459"/>
      <c r="H203" s="459"/>
      <c r="I203" s="459"/>
      <c r="J203" s="459"/>
      <c r="K203" s="459"/>
      <c r="L203" s="546"/>
      <c r="M203" s="547"/>
      <c r="N203" s="547"/>
      <c r="O203" s="548" t="str">
        <f t="shared" si="86"/>
        <v/>
      </c>
      <c r="P203" s="548" t="str">
        <f t="shared" si="115"/>
        <v/>
      </c>
      <c r="Q203" s="548" t="str">
        <f t="shared" si="87"/>
        <v/>
      </c>
      <c r="R203" s="548" t="str">
        <f t="shared" si="88"/>
        <v/>
      </c>
      <c r="S203" s="548" t="str">
        <f t="shared" si="116"/>
        <v/>
      </c>
      <c r="T203" s="548" t="str">
        <f t="shared" si="117"/>
        <v/>
      </c>
      <c r="U203" s="548" t="str">
        <f t="shared" si="89"/>
        <v/>
      </c>
      <c r="V203" s="548" t="str">
        <f t="shared" si="90"/>
        <v/>
      </c>
      <c r="W203" s="548" t="str">
        <f t="shared" si="118"/>
        <v/>
      </c>
      <c r="X203" s="548" t="str">
        <f t="shared" si="119"/>
        <v/>
      </c>
      <c r="Y203" s="548" t="str">
        <f t="shared" si="91"/>
        <v/>
      </c>
      <c r="Z203" s="548" t="str">
        <f t="shared" si="92"/>
        <v/>
      </c>
      <c r="AA203" s="548" t="str">
        <f t="shared" si="120"/>
        <v/>
      </c>
      <c r="AB203" s="548" t="str">
        <f t="shared" si="121"/>
        <v/>
      </c>
      <c r="AC203" s="548" t="str">
        <f t="shared" si="93"/>
        <v/>
      </c>
      <c r="AD203" s="548" t="str">
        <f t="shared" si="94"/>
        <v/>
      </c>
      <c r="AE203" s="549"/>
      <c r="AF203" s="454"/>
      <c r="AG203" s="550" t="s">
        <v>542</v>
      </c>
      <c r="AH203" s="551" t="str">
        <f t="shared" si="111"/>
        <v/>
      </c>
      <c r="AI203" s="551" t="str">
        <f t="shared" si="112"/>
        <v/>
      </c>
      <c r="AJ203" s="551" t="str">
        <f t="shared" si="113"/>
        <v/>
      </c>
      <c r="AK203" s="554" t="str">
        <f t="shared" si="114"/>
        <v/>
      </c>
      <c r="AL203" s="460"/>
      <c r="AM203" s="441" t="str">
        <f t="shared" si="109"/>
        <v/>
      </c>
      <c r="AN203" s="441" t="str">
        <f t="shared" si="110"/>
        <v/>
      </c>
      <c r="AO203" s="552"/>
      <c r="AP203" s="552"/>
      <c r="AQ203" s="201"/>
      <c r="AR203" s="428"/>
      <c r="AS203" s="805">
        <f t="shared" si="95"/>
        <v>0</v>
      </c>
      <c r="AT203" s="452">
        <f t="shared" si="96"/>
        <v>0</v>
      </c>
      <c r="AU203" s="754" t="s">
        <v>341</v>
      </c>
      <c r="AV203" s="453">
        <f t="shared" si="97"/>
        <v>0</v>
      </c>
      <c r="AW203" s="454"/>
      <c r="AX203" s="455">
        <f t="shared" si="98"/>
        <v>0</v>
      </c>
      <c r="AY203" s="456">
        <f t="shared" si="99"/>
        <v>0</v>
      </c>
      <c r="AZ203" s="457">
        <f t="shared" si="100"/>
        <v>0</v>
      </c>
      <c r="BA203" s="458"/>
      <c r="BB203" s="455">
        <f t="shared" si="108"/>
        <v>0</v>
      </c>
      <c r="BC203" s="459"/>
      <c r="BD203" s="460"/>
      <c r="BE203" s="460"/>
      <c r="BF203" s="460"/>
      <c r="BG203" s="460"/>
      <c r="BH203" s="460"/>
      <c r="BI203" s="428"/>
      <c r="BJ203" s="201"/>
      <c r="BK203" s="201"/>
      <c r="BL203" s="201"/>
      <c r="BM203" s="201"/>
      <c r="BN203" s="201"/>
      <c r="BO203" s="201"/>
      <c r="BP203" s="201"/>
      <c r="BQ203" s="201"/>
      <c r="BR203" s="201"/>
      <c r="BS203" s="201"/>
      <c r="BT203" s="201"/>
      <c r="BU203" s="201"/>
      <c r="BV203" s="201"/>
      <c r="BW203" s="201"/>
      <c r="BX203" s="201"/>
      <c r="BY203" s="234"/>
      <c r="BZ203" s="234"/>
      <c r="CA203" s="201"/>
      <c r="CB203" s="201"/>
      <c r="CC203" s="201"/>
      <c r="CD203" s="234"/>
      <c r="CE203" s="201"/>
      <c r="CF203" s="201"/>
      <c r="CG203" s="201"/>
      <c r="CH203" s="201"/>
      <c r="CI203" s="201"/>
      <c r="CJ203" s="201"/>
      <c r="CK203" s="201"/>
      <c r="CL203" s="201"/>
      <c r="CM203" s="201"/>
      <c r="CN203" s="201"/>
      <c r="CO203" s="201"/>
      <c r="CP203" s="201"/>
      <c r="CQ203" s="201"/>
      <c r="CR203" s="201"/>
      <c r="CS203" s="201"/>
      <c r="CT203" s="201"/>
      <c r="CU203" s="201"/>
      <c r="CV203" s="201"/>
      <c r="CW203" s="201"/>
      <c r="CX203" s="201"/>
      <c r="CY203" s="201"/>
      <c r="CZ203" s="201"/>
      <c r="DA203" s="201"/>
      <c r="DB203" s="201"/>
      <c r="DC203" s="201"/>
      <c r="DD203" s="201"/>
      <c r="DE203" s="201"/>
      <c r="DF203" s="201"/>
      <c r="DG203" s="201"/>
      <c r="DH203" s="201"/>
      <c r="DI203" s="201"/>
      <c r="DJ203" s="201"/>
      <c r="DK203" s="201"/>
      <c r="DL203" s="201"/>
      <c r="DM203" s="201"/>
      <c r="DN203" s="201"/>
      <c r="DO203" s="201"/>
      <c r="DP203" s="201"/>
      <c r="DQ203" s="201"/>
      <c r="DR203" s="201"/>
      <c r="DS203" s="201"/>
      <c r="DT203" s="201"/>
      <c r="DU203" s="201"/>
      <c r="DV203" s="201"/>
      <c r="DW203" s="201"/>
      <c r="DX203" s="201"/>
      <c r="DY203" s="201"/>
      <c r="DZ203" s="201"/>
      <c r="EA203" s="201"/>
      <c r="EB203" s="201"/>
      <c r="EC203" s="201"/>
      <c r="ED203" s="201"/>
      <c r="EE203" s="201"/>
      <c r="EF203" s="201"/>
      <c r="EG203" s="201"/>
      <c r="EH203" s="201"/>
      <c r="EI203" s="201"/>
      <c r="EJ203" s="201"/>
      <c r="EK203" s="201"/>
      <c r="EL203" s="201"/>
      <c r="EM203" s="201"/>
      <c r="EN203" s="201"/>
      <c r="EO203" s="201"/>
      <c r="EP203" s="201"/>
      <c r="EQ203" s="201"/>
      <c r="ER203" s="201"/>
      <c r="ES203" s="201"/>
      <c r="ET203" s="201"/>
      <c r="EU203" s="201"/>
      <c r="EV203" s="201"/>
      <c r="EW203" s="201"/>
      <c r="EX203" s="201"/>
      <c r="EY203" s="201"/>
      <c r="EZ203" s="201"/>
      <c r="FA203" s="201"/>
      <c r="FB203" s="201"/>
      <c r="FC203" s="201"/>
      <c r="FD203" s="201"/>
      <c r="FE203" s="201"/>
      <c r="FF203" s="201"/>
      <c r="FG203" s="201"/>
      <c r="FH203" s="201"/>
      <c r="FI203" s="201"/>
      <c r="FJ203" s="201"/>
      <c r="FK203" s="201"/>
      <c r="FL203" s="201"/>
      <c r="FM203" s="201"/>
      <c r="FN203" s="201"/>
      <c r="FO203" s="201"/>
      <c r="FP203" s="201"/>
      <c r="FQ203" s="201"/>
      <c r="FR203" s="201"/>
      <c r="FS203" s="201"/>
      <c r="FT203" s="201"/>
      <c r="FU203" s="201"/>
      <c r="FV203" s="201"/>
      <c r="FW203" s="201"/>
      <c r="FX203" s="201"/>
      <c r="FY203" s="201"/>
      <c r="FZ203" s="201"/>
      <c r="GA203" s="201"/>
      <c r="GB203" s="201"/>
      <c r="GC203" s="201"/>
      <c r="GD203" s="201"/>
      <c r="GE203" s="201"/>
      <c r="GF203" s="201"/>
      <c r="GG203" s="201"/>
      <c r="GH203" s="201"/>
      <c r="GI203" s="201"/>
      <c r="GJ203" s="201"/>
      <c r="GK203" s="201"/>
      <c r="GL203" s="201"/>
      <c r="GM203" s="201"/>
      <c r="GN203" s="201"/>
      <c r="GO203" s="201"/>
      <c r="GP203" s="201"/>
      <c r="GQ203" s="201"/>
      <c r="GR203" s="201"/>
      <c r="GS203" s="201"/>
      <c r="GT203" s="201"/>
      <c r="GU203" s="201"/>
      <c r="GV203" s="201"/>
      <c r="GW203" s="201"/>
      <c r="GX203" s="201"/>
      <c r="GY203" s="201"/>
      <c r="GZ203" s="201"/>
      <c r="HA203" s="201"/>
      <c r="HB203" s="201"/>
      <c r="HC203" s="201"/>
      <c r="HD203" s="201"/>
      <c r="HE203" s="201"/>
      <c r="HF203" s="201"/>
      <c r="HG203" s="201"/>
      <c r="HH203" s="201"/>
      <c r="HI203" s="201"/>
      <c r="HJ203" s="201"/>
      <c r="HK203" s="201"/>
      <c r="HL203" s="201"/>
      <c r="HM203" s="201"/>
      <c r="HN203" s="201"/>
      <c r="HO203" s="201"/>
      <c r="HP203" s="201"/>
      <c r="HQ203" s="201"/>
      <c r="HR203" s="201"/>
      <c r="HS203" s="201"/>
      <c r="HT203" s="201"/>
      <c r="HU203" s="201"/>
      <c r="HV203" s="201"/>
      <c r="HW203" s="201"/>
      <c r="HX203" s="201"/>
      <c r="HY203" s="201"/>
      <c r="HZ203" s="201"/>
      <c r="IA203" s="201"/>
      <c r="IB203" s="201"/>
      <c r="IC203" s="201"/>
      <c r="ID203" s="201"/>
      <c r="IE203" s="201"/>
      <c r="IF203" s="201"/>
      <c r="IG203" s="201"/>
      <c r="IH203" s="201"/>
      <c r="II203" s="201"/>
      <c r="IJ203" s="201"/>
      <c r="IK203" s="201"/>
      <c r="IL203" s="201"/>
      <c r="IM203" s="201"/>
      <c r="IN203" s="201"/>
      <c r="IO203" s="201"/>
      <c r="IP203" s="201"/>
      <c r="IQ203" s="201"/>
      <c r="IR203" s="201"/>
      <c r="IS203" s="201"/>
      <c r="IT203" s="201"/>
      <c r="IU203" s="201"/>
      <c r="IV203" s="201"/>
      <c r="IW203" s="201"/>
      <c r="IX203" s="201"/>
      <c r="IY203" s="201"/>
      <c r="IZ203" s="201"/>
      <c r="JA203" s="201"/>
      <c r="JB203" s="201"/>
      <c r="JC203" s="201"/>
      <c r="JD203" s="201"/>
      <c r="JE203" s="201"/>
      <c r="JF203" s="201"/>
      <c r="JG203" s="201"/>
      <c r="JH203" s="201"/>
      <c r="JI203" s="201"/>
      <c r="JJ203" s="201"/>
      <c r="JK203" s="201"/>
      <c r="JL203" s="201"/>
      <c r="JM203" s="201"/>
      <c r="JN203" s="201"/>
      <c r="JO203" s="201"/>
      <c r="JP203" s="201"/>
      <c r="JQ203" s="201"/>
      <c r="JR203" s="201"/>
      <c r="JS203" s="201"/>
      <c r="JT203" s="201"/>
      <c r="JU203" s="201"/>
      <c r="JV203" s="201"/>
      <c r="JW203" s="201"/>
      <c r="JX203" s="201"/>
      <c r="JY203" s="201"/>
      <c r="JZ203" s="201"/>
      <c r="KA203" s="201"/>
      <c r="KB203" s="201"/>
      <c r="KC203" s="201"/>
      <c r="KD203" s="201"/>
      <c r="KE203" s="201"/>
      <c r="KF203" s="201"/>
      <c r="KG203" s="201"/>
      <c r="KH203" s="201"/>
      <c r="KI203" s="201"/>
      <c r="KJ203" s="201"/>
      <c r="KK203" s="201"/>
      <c r="KL203" s="201"/>
      <c r="KM203" s="201"/>
      <c r="KN203" s="201"/>
      <c r="KO203" s="201"/>
      <c r="KP203" s="201"/>
    </row>
    <row r="204" spans="1:302" s="98" customFormat="1" ht="27.75" hidden="1" customHeight="1" thickBot="1">
      <c r="A204" s="201"/>
      <c r="B204" s="459"/>
      <c r="C204" s="542"/>
      <c r="D204" s="543"/>
      <c r="E204" s="544" t="s">
        <v>163</v>
      </c>
      <c r="F204" s="545"/>
      <c r="G204" s="459"/>
      <c r="H204" s="459"/>
      <c r="I204" s="459"/>
      <c r="J204" s="459"/>
      <c r="K204" s="459"/>
      <c r="L204" s="546"/>
      <c r="M204" s="547"/>
      <c r="N204" s="547"/>
      <c r="O204" s="548" t="str">
        <f t="shared" si="86"/>
        <v/>
      </c>
      <c r="P204" s="548" t="str">
        <f t="shared" si="115"/>
        <v/>
      </c>
      <c r="Q204" s="548" t="str">
        <f t="shared" si="87"/>
        <v/>
      </c>
      <c r="R204" s="548" t="str">
        <f t="shared" si="88"/>
        <v/>
      </c>
      <c r="S204" s="548" t="str">
        <f t="shared" si="116"/>
        <v/>
      </c>
      <c r="T204" s="548" t="str">
        <f t="shared" si="117"/>
        <v/>
      </c>
      <c r="U204" s="548" t="str">
        <f t="shared" si="89"/>
        <v/>
      </c>
      <c r="V204" s="548" t="str">
        <f t="shared" si="90"/>
        <v/>
      </c>
      <c r="W204" s="548" t="str">
        <f t="shared" si="118"/>
        <v/>
      </c>
      <c r="X204" s="548" t="str">
        <f t="shared" si="119"/>
        <v/>
      </c>
      <c r="Y204" s="548" t="str">
        <f t="shared" si="91"/>
        <v/>
      </c>
      <c r="Z204" s="548" t="str">
        <f t="shared" si="92"/>
        <v/>
      </c>
      <c r="AA204" s="548" t="str">
        <f t="shared" si="120"/>
        <v/>
      </c>
      <c r="AB204" s="548" t="str">
        <f t="shared" si="121"/>
        <v/>
      </c>
      <c r="AC204" s="548" t="str">
        <f t="shared" si="93"/>
        <v/>
      </c>
      <c r="AD204" s="548" t="str">
        <f t="shared" si="94"/>
        <v/>
      </c>
      <c r="AE204" s="549"/>
      <c r="AF204" s="454"/>
      <c r="AG204" s="550" t="s">
        <v>542</v>
      </c>
      <c r="AH204" s="551" t="str">
        <f t="shared" si="111"/>
        <v/>
      </c>
      <c r="AI204" s="551" t="str">
        <f t="shared" si="112"/>
        <v/>
      </c>
      <c r="AJ204" s="551" t="str">
        <f t="shared" si="113"/>
        <v/>
      </c>
      <c r="AK204" s="554" t="str">
        <f t="shared" si="114"/>
        <v/>
      </c>
      <c r="AL204" s="460"/>
      <c r="AM204" s="441" t="str">
        <f t="shared" si="109"/>
        <v/>
      </c>
      <c r="AN204" s="441" t="str">
        <f t="shared" si="110"/>
        <v/>
      </c>
      <c r="AO204" s="552"/>
      <c r="AP204" s="552"/>
      <c r="AQ204" s="201"/>
      <c r="AR204" s="428"/>
      <c r="AS204" s="805">
        <f t="shared" si="95"/>
        <v>0</v>
      </c>
      <c r="AT204" s="452">
        <f t="shared" si="96"/>
        <v>0</v>
      </c>
      <c r="AU204" s="754" t="s">
        <v>341</v>
      </c>
      <c r="AV204" s="453">
        <f t="shared" si="97"/>
        <v>0</v>
      </c>
      <c r="AW204" s="454"/>
      <c r="AX204" s="455">
        <f t="shared" si="98"/>
        <v>0</v>
      </c>
      <c r="AY204" s="456">
        <f t="shared" si="99"/>
        <v>0</v>
      </c>
      <c r="AZ204" s="457">
        <f t="shared" si="100"/>
        <v>0</v>
      </c>
      <c r="BA204" s="458"/>
      <c r="BB204" s="455">
        <f t="shared" si="108"/>
        <v>0</v>
      </c>
      <c r="BC204" s="459"/>
      <c r="BD204" s="460"/>
      <c r="BE204" s="460"/>
      <c r="BF204" s="460"/>
      <c r="BG204" s="460"/>
      <c r="BH204" s="460"/>
      <c r="BI204" s="428"/>
      <c r="BJ204" s="201"/>
      <c r="BK204" s="201"/>
      <c r="BL204" s="201"/>
      <c r="BM204" s="201"/>
      <c r="BN204" s="201"/>
      <c r="BO204" s="201"/>
      <c r="BP204" s="201"/>
      <c r="BQ204" s="201"/>
      <c r="BR204" s="201"/>
      <c r="BS204" s="201"/>
      <c r="BT204" s="201"/>
      <c r="BU204" s="201"/>
      <c r="BV204" s="201"/>
      <c r="BW204" s="201"/>
      <c r="BX204" s="201"/>
      <c r="BY204" s="234"/>
      <c r="BZ204" s="234"/>
      <c r="CA204" s="201"/>
      <c r="CB204" s="201"/>
      <c r="CC204" s="201"/>
      <c r="CD204" s="234"/>
      <c r="CE204" s="201"/>
      <c r="CF204" s="201"/>
      <c r="CG204" s="201"/>
      <c r="CH204" s="201"/>
      <c r="CI204" s="201"/>
      <c r="CJ204" s="201"/>
      <c r="CK204" s="201"/>
      <c r="CL204" s="201"/>
      <c r="CM204" s="201"/>
      <c r="CN204" s="201"/>
      <c r="CO204" s="201"/>
      <c r="CP204" s="201"/>
      <c r="CQ204" s="201"/>
      <c r="CR204" s="201"/>
      <c r="CS204" s="201"/>
      <c r="CT204" s="201"/>
      <c r="CU204" s="201"/>
      <c r="CV204" s="201"/>
      <c r="CW204" s="201"/>
      <c r="CX204" s="201"/>
      <c r="CY204" s="201"/>
      <c r="CZ204" s="201"/>
      <c r="DA204" s="201"/>
      <c r="DB204" s="201"/>
      <c r="DC204" s="201"/>
      <c r="DD204" s="201"/>
      <c r="DE204" s="201"/>
      <c r="DF204" s="201"/>
      <c r="DG204" s="201"/>
      <c r="DH204" s="201"/>
      <c r="DI204" s="201"/>
      <c r="DJ204" s="201"/>
      <c r="DK204" s="201"/>
      <c r="DL204" s="201"/>
      <c r="DM204" s="201"/>
      <c r="DN204" s="201"/>
      <c r="DO204" s="201"/>
      <c r="DP204" s="201"/>
      <c r="DQ204" s="201"/>
      <c r="DR204" s="201"/>
      <c r="DS204" s="201"/>
      <c r="DT204" s="201"/>
      <c r="DU204" s="201"/>
      <c r="DV204" s="201"/>
      <c r="DW204" s="201"/>
      <c r="DX204" s="201"/>
      <c r="DY204" s="201"/>
      <c r="DZ204" s="201"/>
      <c r="EA204" s="201"/>
      <c r="EB204" s="201"/>
      <c r="EC204" s="201"/>
      <c r="ED204" s="201"/>
      <c r="EE204" s="201"/>
      <c r="EF204" s="201"/>
      <c r="EG204" s="201"/>
      <c r="EH204" s="201"/>
      <c r="EI204" s="201"/>
      <c r="EJ204" s="201"/>
      <c r="EK204" s="201"/>
      <c r="EL204" s="201"/>
      <c r="EM204" s="201"/>
      <c r="EN204" s="201"/>
      <c r="EO204" s="201"/>
      <c r="EP204" s="201"/>
      <c r="EQ204" s="201"/>
      <c r="ER204" s="201"/>
      <c r="ES204" s="201"/>
      <c r="ET204" s="201"/>
      <c r="EU204" s="201"/>
      <c r="EV204" s="201"/>
      <c r="EW204" s="201"/>
      <c r="EX204" s="201"/>
      <c r="EY204" s="201"/>
      <c r="EZ204" s="201"/>
      <c r="FA204" s="201"/>
      <c r="FB204" s="201"/>
      <c r="FC204" s="201"/>
      <c r="FD204" s="201"/>
      <c r="FE204" s="201"/>
      <c r="FF204" s="201"/>
      <c r="FG204" s="201"/>
      <c r="FH204" s="201"/>
      <c r="FI204" s="201"/>
      <c r="FJ204" s="201"/>
      <c r="FK204" s="201"/>
      <c r="FL204" s="201"/>
      <c r="FM204" s="201"/>
      <c r="FN204" s="201"/>
      <c r="FO204" s="201"/>
      <c r="FP204" s="201"/>
      <c r="FQ204" s="201"/>
      <c r="FR204" s="201"/>
      <c r="FS204" s="201"/>
      <c r="FT204" s="201"/>
      <c r="FU204" s="201"/>
      <c r="FV204" s="201"/>
      <c r="FW204" s="201"/>
      <c r="FX204" s="201"/>
      <c r="FY204" s="201"/>
      <c r="FZ204" s="201"/>
      <c r="GA204" s="201"/>
      <c r="GB204" s="201"/>
      <c r="GC204" s="201"/>
      <c r="GD204" s="201"/>
      <c r="GE204" s="201"/>
      <c r="GF204" s="201"/>
      <c r="GG204" s="201"/>
      <c r="GH204" s="201"/>
      <c r="GI204" s="201"/>
      <c r="GJ204" s="201"/>
      <c r="GK204" s="201"/>
      <c r="GL204" s="201"/>
      <c r="GM204" s="201"/>
      <c r="GN204" s="201"/>
      <c r="GO204" s="201"/>
      <c r="GP204" s="201"/>
      <c r="GQ204" s="201"/>
      <c r="GR204" s="201"/>
      <c r="GS204" s="201"/>
      <c r="GT204" s="201"/>
      <c r="GU204" s="201"/>
      <c r="GV204" s="201"/>
      <c r="GW204" s="201"/>
      <c r="GX204" s="201"/>
      <c r="GY204" s="201"/>
      <c r="GZ204" s="201"/>
      <c r="HA204" s="201"/>
      <c r="HB204" s="201"/>
      <c r="HC204" s="201"/>
      <c r="HD204" s="201"/>
      <c r="HE204" s="201"/>
      <c r="HF204" s="201"/>
      <c r="HG204" s="201"/>
      <c r="HH204" s="201"/>
      <c r="HI204" s="201"/>
      <c r="HJ204" s="201"/>
      <c r="HK204" s="201"/>
      <c r="HL204" s="201"/>
      <c r="HM204" s="201"/>
      <c r="HN204" s="201"/>
      <c r="HO204" s="201"/>
      <c r="HP204" s="201"/>
      <c r="HQ204" s="201"/>
      <c r="HR204" s="201"/>
      <c r="HS204" s="201"/>
      <c r="HT204" s="201"/>
      <c r="HU204" s="201"/>
      <c r="HV204" s="201"/>
      <c r="HW204" s="201"/>
      <c r="HX204" s="201"/>
      <c r="HY204" s="201"/>
      <c r="HZ204" s="201"/>
      <c r="IA204" s="201"/>
      <c r="IB204" s="201"/>
      <c r="IC204" s="201"/>
      <c r="ID204" s="201"/>
      <c r="IE204" s="201"/>
      <c r="IF204" s="201"/>
      <c r="IG204" s="201"/>
      <c r="IH204" s="201"/>
      <c r="II204" s="201"/>
      <c r="IJ204" s="201"/>
      <c r="IK204" s="201"/>
      <c r="IL204" s="201"/>
      <c r="IM204" s="201"/>
      <c r="IN204" s="201"/>
      <c r="IO204" s="201"/>
      <c r="IP204" s="201"/>
      <c r="IQ204" s="201"/>
      <c r="IR204" s="201"/>
      <c r="IS204" s="201"/>
      <c r="IT204" s="201"/>
      <c r="IU204" s="201"/>
      <c r="IV204" s="201"/>
      <c r="IW204" s="201"/>
      <c r="IX204" s="201"/>
      <c r="IY204" s="201"/>
      <c r="IZ204" s="201"/>
      <c r="JA204" s="201"/>
      <c r="JB204" s="201"/>
      <c r="JC204" s="201"/>
      <c r="JD204" s="201"/>
      <c r="JE204" s="201"/>
      <c r="JF204" s="201"/>
      <c r="JG204" s="201"/>
      <c r="JH204" s="201"/>
      <c r="JI204" s="201"/>
      <c r="JJ204" s="201"/>
      <c r="JK204" s="201"/>
      <c r="JL204" s="201"/>
      <c r="JM204" s="201"/>
      <c r="JN204" s="201"/>
      <c r="JO204" s="201"/>
      <c r="JP204" s="201"/>
      <c r="JQ204" s="201"/>
      <c r="JR204" s="201"/>
      <c r="JS204" s="201"/>
      <c r="JT204" s="201"/>
      <c r="JU204" s="201"/>
      <c r="JV204" s="201"/>
      <c r="JW204" s="201"/>
      <c r="JX204" s="201"/>
      <c r="JY204" s="201"/>
      <c r="JZ204" s="201"/>
      <c r="KA204" s="201"/>
      <c r="KB204" s="201"/>
      <c r="KC204" s="201"/>
      <c r="KD204" s="201"/>
      <c r="KE204" s="201"/>
      <c r="KF204" s="201"/>
      <c r="KG204" s="201"/>
      <c r="KH204" s="201"/>
      <c r="KI204" s="201"/>
      <c r="KJ204" s="201"/>
      <c r="KK204" s="201"/>
      <c r="KL204" s="201"/>
      <c r="KM204" s="201"/>
      <c r="KN204" s="201"/>
      <c r="KO204" s="201"/>
      <c r="KP204" s="201"/>
    </row>
    <row r="205" spans="1:302" s="98" customFormat="1" ht="27.75" hidden="1" customHeight="1" thickBot="1">
      <c r="A205" s="201"/>
      <c r="B205" s="459"/>
      <c r="C205" s="542"/>
      <c r="D205" s="543"/>
      <c r="E205" s="544" t="s">
        <v>163</v>
      </c>
      <c r="F205" s="545"/>
      <c r="G205" s="459"/>
      <c r="H205" s="459"/>
      <c r="I205" s="459"/>
      <c r="J205" s="459"/>
      <c r="K205" s="459"/>
      <c r="L205" s="546"/>
      <c r="M205" s="547"/>
      <c r="N205" s="547"/>
      <c r="O205" s="548" t="str">
        <f t="shared" ref="O205:O223" si="122">IF($L205="講師(個人)",(IF(AND($J205="日本語",$K205=""),IF($D205="","",TIME(HOUR($F205-$D205),ROUNDUP(MINUTE($F205-$D205)/30,0)*30,0)*24),"")),"")</f>
        <v/>
      </c>
      <c r="P205" s="548" t="str">
        <f t="shared" si="115"/>
        <v/>
      </c>
      <c r="Q205" s="548" t="str">
        <f t="shared" ref="Q205:Q223" si="123">IF($L205="講師(個人)",(IF(AND($K205="",OR($J205="英語", $J205="その他")),IF($D205="","",TIME(HOUR($F205-$D205),ROUNDUP(MINUTE($F205-$D205)/30,0)*30,0)*24),"")),"")</f>
        <v/>
      </c>
      <c r="R205" s="548" t="str">
        <f t="shared" ref="R205:R223" si="124">IF($L205="講師(個人)",(IF(AND($K205="サブ",OR($J205="英語", $J205="その他")),IF($D205="","",TIME(HOUR($F205-$D205),ROUNDUP(MINUTE($F205-$D205)/30,0)*30,0)*24),"")),"")</f>
        <v/>
      </c>
      <c r="S205" s="548" t="str">
        <f t="shared" si="116"/>
        <v/>
      </c>
      <c r="T205" s="548" t="str">
        <f t="shared" si="117"/>
        <v/>
      </c>
      <c r="U205" s="548" t="str">
        <f t="shared" ref="U205:U223" si="125">IF($L205="講師(法人)",(IF(AND($K205="",OR($J205="英語", $J205="その他")),IF($D205="","",TIME(HOUR($F205-$D205),ROUNDUP(MINUTE($F205-$D205)/30,0)*30,0)*24),"")),"")</f>
        <v/>
      </c>
      <c r="V205" s="548" t="str">
        <f t="shared" ref="V205:V223" si="126">IF($L205="講師(法人)",(IF(AND($K205="サブ",OR($J205="英語", $J205="その他")),IF($D205="","",TIME(HOUR($F205-$D205),ROUNDUP(MINUTE($F205-$D205)/30,0)*30,0)*24),"")),"")</f>
        <v/>
      </c>
      <c r="W205" s="548" t="str">
        <f t="shared" si="118"/>
        <v/>
      </c>
      <c r="X205" s="548" t="str">
        <f t="shared" si="119"/>
        <v/>
      </c>
      <c r="Y205" s="548" t="str">
        <f t="shared" ref="Y205:Y223" si="127">IF($L205="検討会等参加(個人)",(IF(AND($K205="",OR($J205="英語", $J205="その他")),IF($D205="","",TIME(HOUR($F205-$D205),ROUNDUP(MINUTE($F205-$D205)/30,0)*30,0)*24),"")),"")</f>
        <v/>
      </c>
      <c r="Z205" s="548" t="str">
        <f t="shared" ref="Z205:Z223" si="128">IF($L205="検討会等参加(個人)",(IF(AND($K205="サブ",OR($J205="英語", $J205="その他")),IF($D205="","",TIME(HOUR($F205-$D205),ROUNDUP(MINUTE($F205-$D205)/30,0)*30,0)*24),"")),"")</f>
        <v/>
      </c>
      <c r="AA205" s="548" t="str">
        <f t="shared" si="120"/>
        <v/>
      </c>
      <c r="AB205" s="548" t="str">
        <f t="shared" si="121"/>
        <v/>
      </c>
      <c r="AC205" s="548" t="str">
        <f t="shared" ref="AC205:AC223" si="129">IF($L205="検討会等参加(法人)",(IF(AND($K205="",OR($J205="英語", $J205="その他")),IF($D205="","",TIME(HOUR($F205-$D205),ROUNDUP(MINUTE($F205-$D205)/30,0)*30,0)*24),"")),"")</f>
        <v/>
      </c>
      <c r="AD205" s="548" t="str">
        <f t="shared" ref="AD205:AD223" si="130">IF($L205="検討会等参加(法人)",(IF(AND($K205="サブ",OR($J205="英語", $J205="その他")),IF($D205="","",TIME(HOUR($F205-$D205),ROUNDUP(MINUTE($F205-$D205)/30,0)*30,0)*24),"")),"")</f>
        <v/>
      </c>
      <c r="AE205" s="549"/>
      <c r="AF205" s="454"/>
      <c r="AG205" s="550" t="s">
        <v>542</v>
      </c>
      <c r="AH205" s="551" t="str">
        <f t="shared" si="111"/>
        <v/>
      </c>
      <c r="AI205" s="551" t="str">
        <f t="shared" si="112"/>
        <v/>
      </c>
      <c r="AJ205" s="551" t="str">
        <f t="shared" si="113"/>
        <v/>
      </c>
      <c r="AK205" s="554" t="str">
        <f t="shared" si="114"/>
        <v/>
      </c>
      <c r="AL205" s="460"/>
      <c r="AM205" s="441" t="str">
        <f t="shared" si="109"/>
        <v/>
      </c>
      <c r="AN205" s="441" t="str">
        <f t="shared" si="110"/>
        <v/>
      </c>
      <c r="AO205" s="552"/>
      <c r="AP205" s="552"/>
      <c r="AQ205" s="201"/>
      <c r="AR205" s="428"/>
      <c r="AS205" s="805">
        <f t="shared" ref="AS205:AS223" si="131">C205</f>
        <v>0</v>
      </c>
      <c r="AT205" s="452">
        <f t="shared" ref="AT205:AT223" si="132">D205</f>
        <v>0</v>
      </c>
      <c r="AU205" s="754" t="s">
        <v>341</v>
      </c>
      <c r="AV205" s="453">
        <f t="shared" ref="AV205:AV223" si="133">F205</f>
        <v>0</v>
      </c>
      <c r="AW205" s="454"/>
      <c r="AX205" s="455">
        <f t="shared" ref="AX205:AX223" si="134">G205</f>
        <v>0</v>
      </c>
      <c r="AY205" s="456">
        <f t="shared" ref="AY205:AY223" si="135">H205</f>
        <v>0</v>
      </c>
      <c r="AZ205" s="457">
        <f t="shared" ref="AZ205:AZ223" si="136">I205</f>
        <v>0</v>
      </c>
      <c r="BA205" s="458"/>
      <c r="BB205" s="455">
        <f t="shared" si="108"/>
        <v>0</v>
      </c>
      <c r="BC205" s="459"/>
      <c r="BD205" s="460"/>
      <c r="BE205" s="460"/>
      <c r="BF205" s="460"/>
      <c r="BG205" s="460"/>
      <c r="BH205" s="460"/>
      <c r="BI205" s="428"/>
      <c r="BJ205" s="201"/>
      <c r="BK205" s="201"/>
      <c r="BL205" s="201"/>
      <c r="BM205" s="201"/>
      <c r="BN205" s="201"/>
      <c r="BO205" s="201"/>
      <c r="BP205" s="201"/>
      <c r="BQ205" s="201"/>
      <c r="BR205" s="201"/>
      <c r="BS205" s="201"/>
      <c r="BT205" s="201"/>
      <c r="BU205" s="201"/>
      <c r="BV205" s="201"/>
      <c r="BW205" s="201"/>
      <c r="BX205" s="201"/>
      <c r="BY205" s="234"/>
      <c r="BZ205" s="234"/>
      <c r="CA205" s="201"/>
      <c r="CB205" s="201"/>
      <c r="CC205" s="201"/>
      <c r="CD205" s="234"/>
      <c r="CE205" s="201"/>
      <c r="CF205" s="201"/>
      <c r="CG205" s="201"/>
      <c r="CH205" s="201"/>
      <c r="CI205" s="201"/>
      <c r="CJ205" s="201"/>
      <c r="CK205" s="201"/>
      <c r="CL205" s="201"/>
      <c r="CM205" s="201"/>
      <c r="CN205" s="201"/>
      <c r="CO205" s="201"/>
      <c r="CP205" s="201"/>
      <c r="CQ205" s="201"/>
      <c r="CR205" s="201"/>
      <c r="CS205" s="201"/>
      <c r="CT205" s="201"/>
      <c r="CU205" s="201"/>
      <c r="CV205" s="201"/>
      <c r="CW205" s="201"/>
      <c r="CX205" s="201"/>
      <c r="CY205" s="201"/>
      <c r="CZ205" s="201"/>
      <c r="DA205" s="201"/>
      <c r="DB205" s="201"/>
      <c r="DC205" s="201"/>
      <c r="DD205" s="201"/>
      <c r="DE205" s="201"/>
      <c r="DF205" s="201"/>
      <c r="DG205" s="201"/>
      <c r="DH205" s="201"/>
      <c r="DI205" s="201"/>
      <c r="DJ205" s="201"/>
      <c r="DK205" s="201"/>
      <c r="DL205" s="201"/>
      <c r="DM205" s="201"/>
      <c r="DN205" s="201"/>
      <c r="DO205" s="201"/>
      <c r="DP205" s="201"/>
      <c r="DQ205" s="201"/>
      <c r="DR205" s="201"/>
      <c r="DS205" s="201"/>
      <c r="DT205" s="201"/>
      <c r="DU205" s="201"/>
      <c r="DV205" s="201"/>
      <c r="DW205" s="201"/>
      <c r="DX205" s="201"/>
      <c r="DY205" s="201"/>
      <c r="DZ205" s="201"/>
      <c r="EA205" s="201"/>
      <c r="EB205" s="201"/>
      <c r="EC205" s="201"/>
      <c r="ED205" s="201"/>
      <c r="EE205" s="201"/>
      <c r="EF205" s="201"/>
      <c r="EG205" s="201"/>
      <c r="EH205" s="201"/>
      <c r="EI205" s="201"/>
      <c r="EJ205" s="201"/>
      <c r="EK205" s="201"/>
      <c r="EL205" s="201"/>
      <c r="EM205" s="201"/>
      <c r="EN205" s="201"/>
      <c r="EO205" s="201"/>
      <c r="EP205" s="201"/>
      <c r="EQ205" s="201"/>
      <c r="ER205" s="201"/>
      <c r="ES205" s="201"/>
      <c r="ET205" s="201"/>
      <c r="EU205" s="201"/>
      <c r="EV205" s="201"/>
      <c r="EW205" s="201"/>
      <c r="EX205" s="201"/>
      <c r="EY205" s="201"/>
      <c r="EZ205" s="201"/>
      <c r="FA205" s="201"/>
      <c r="FB205" s="201"/>
      <c r="FC205" s="201"/>
      <c r="FD205" s="201"/>
      <c r="FE205" s="201"/>
      <c r="FF205" s="201"/>
      <c r="FG205" s="201"/>
      <c r="FH205" s="201"/>
      <c r="FI205" s="201"/>
      <c r="FJ205" s="201"/>
      <c r="FK205" s="201"/>
      <c r="FL205" s="201"/>
      <c r="FM205" s="201"/>
      <c r="FN205" s="201"/>
      <c r="FO205" s="201"/>
      <c r="FP205" s="201"/>
      <c r="FQ205" s="201"/>
      <c r="FR205" s="201"/>
      <c r="FS205" s="201"/>
      <c r="FT205" s="201"/>
      <c r="FU205" s="201"/>
      <c r="FV205" s="201"/>
      <c r="FW205" s="201"/>
      <c r="FX205" s="201"/>
      <c r="FY205" s="201"/>
      <c r="FZ205" s="201"/>
      <c r="GA205" s="201"/>
      <c r="GB205" s="201"/>
      <c r="GC205" s="201"/>
      <c r="GD205" s="201"/>
      <c r="GE205" s="201"/>
      <c r="GF205" s="201"/>
      <c r="GG205" s="201"/>
      <c r="GH205" s="201"/>
      <c r="GI205" s="201"/>
      <c r="GJ205" s="201"/>
      <c r="GK205" s="201"/>
      <c r="GL205" s="201"/>
      <c r="GM205" s="201"/>
      <c r="GN205" s="201"/>
      <c r="GO205" s="201"/>
      <c r="GP205" s="201"/>
      <c r="GQ205" s="201"/>
      <c r="GR205" s="201"/>
      <c r="GS205" s="201"/>
      <c r="GT205" s="201"/>
      <c r="GU205" s="201"/>
      <c r="GV205" s="201"/>
      <c r="GW205" s="201"/>
      <c r="GX205" s="201"/>
      <c r="GY205" s="201"/>
      <c r="GZ205" s="201"/>
      <c r="HA205" s="201"/>
      <c r="HB205" s="201"/>
      <c r="HC205" s="201"/>
      <c r="HD205" s="201"/>
      <c r="HE205" s="201"/>
      <c r="HF205" s="201"/>
      <c r="HG205" s="201"/>
      <c r="HH205" s="201"/>
      <c r="HI205" s="201"/>
      <c r="HJ205" s="201"/>
      <c r="HK205" s="201"/>
      <c r="HL205" s="201"/>
      <c r="HM205" s="201"/>
      <c r="HN205" s="201"/>
      <c r="HO205" s="201"/>
      <c r="HP205" s="201"/>
      <c r="HQ205" s="201"/>
      <c r="HR205" s="201"/>
      <c r="HS205" s="201"/>
      <c r="HT205" s="201"/>
      <c r="HU205" s="201"/>
      <c r="HV205" s="201"/>
      <c r="HW205" s="201"/>
      <c r="HX205" s="201"/>
      <c r="HY205" s="201"/>
      <c r="HZ205" s="201"/>
      <c r="IA205" s="201"/>
      <c r="IB205" s="201"/>
      <c r="IC205" s="201"/>
      <c r="ID205" s="201"/>
      <c r="IE205" s="201"/>
      <c r="IF205" s="201"/>
      <c r="IG205" s="201"/>
      <c r="IH205" s="201"/>
      <c r="II205" s="201"/>
      <c r="IJ205" s="201"/>
      <c r="IK205" s="201"/>
      <c r="IL205" s="201"/>
      <c r="IM205" s="201"/>
      <c r="IN205" s="201"/>
      <c r="IO205" s="201"/>
      <c r="IP205" s="201"/>
      <c r="IQ205" s="201"/>
      <c r="IR205" s="201"/>
      <c r="IS205" s="201"/>
      <c r="IT205" s="201"/>
      <c r="IU205" s="201"/>
      <c r="IV205" s="201"/>
      <c r="IW205" s="201"/>
      <c r="IX205" s="201"/>
      <c r="IY205" s="201"/>
      <c r="IZ205" s="201"/>
      <c r="JA205" s="201"/>
      <c r="JB205" s="201"/>
      <c r="JC205" s="201"/>
      <c r="JD205" s="201"/>
      <c r="JE205" s="201"/>
      <c r="JF205" s="201"/>
      <c r="JG205" s="201"/>
      <c r="JH205" s="201"/>
      <c r="JI205" s="201"/>
      <c r="JJ205" s="201"/>
      <c r="JK205" s="201"/>
      <c r="JL205" s="201"/>
      <c r="JM205" s="201"/>
      <c r="JN205" s="201"/>
      <c r="JO205" s="201"/>
      <c r="JP205" s="201"/>
      <c r="JQ205" s="201"/>
      <c r="JR205" s="201"/>
      <c r="JS205" s="201"/>
      <c r="JT205" s="201"/>
      <c r="JU205" s="201"/>
      <c r="JV205" s="201"/>
      <c r="JW205" s="201"/>
      <c r="JX205" s="201"/>
      <c r="JY205" s="201"/>
      <c r="JZ205" s="201"/>
      <c r="KA205" s="201"/>
      <c r="KB205" s="201"/>
      <c r="KC205" s="201"/>
      <c r="KD205" s="201"/>
      <c r="KE205" s="201"/>
      <c r="KF205" s="201"/>
      <c r="KG205" s="201"/>
      <c r="KH205" s="201"/>
      <c r="KI205" s="201"/>
      <c r="KJ205" s="201"/>
      <c r="KK205" s="201"/>
      <c r="KL205" s="201"/>
      <c r="KM205" s="201"/>
      <c r="KN205" s="201"/>
      <c r="KO205" s="201"/>
      <c r="KP205" s="201"/>
    </row>
    <row r="206" spans="1:302" s="98" customFormat="1" ht="27.75" hidden="1" customHeight="1" thickBot="1">
      <c r="A206" s="201"/>
      <c r="B206" s="459"/>
      <c r="C206" s="542"/>
      <c r="D206" s="543"/>
      <c r="E206" s="544" t="s">
        <v>163</v>
      </c>
      <c r="F206" s="545"/>
      <c r="G206" s="459"/>
      <c r="H206" s="459"/>
      <c r="I206" s="459"/>
      <c r="J206" s="459"/>
      <c r="K206" s="459"/>
      <c r="L206" s="546"/>
      <c r="M206" s="547"/>
      <c r="N206" s="547"/>
      <c r="O206" s="548" t="str">
        <f t="shared" si="122"/>
        <v/>
      </c>
      <c r="P206" s="548" t="str">
        <f t="shared" ref="P206:P223" si="137">IF($L206="講師(個人)",(IF(AND($J206="日本語",$K206="サブ"),IF($D206="","",TIME(HOUR($F206-$D206),ROUNDUP(MINUTE($F206-$D206)/30,0)*30,0)*24),"")),"")</f>
        <v/>
      </c>
      <c r="Q206" s="548" t="str">
        <f t="shared" si="123"/>
        <v/>
      </c>
      <c r="R206" s="548" t="str">
        <f t="shared" si="124"/>
        <v/>
      </c>
      <c r="S206" s="548" t="str">
        <f t="shared" ref="S206:S223" si="138">IF($L206="講師(法人)",(IF(AND($J206="日本語",$K206=""),IF($D206="","",TIME(HOUR($F206-$D206),ROUNDUP(MINUTE($F206-$D206)/30,0)*30,0)*24),"")),"")</f>
        <v/>
      </c>
      <c r="T206" s="548" t="str">
        <f t="shared" ref="T206:T223" si="139">IF($L206="講師(法人)",(IF(AND($J206="日本語",$K206="サブ"),IF($D206="","",TIME(HOUR($F206-$D206),ROUNDUP(MINUTE($F206-$D206)/30,0)*30,0)*24),"")),"")</f>
        <v/>
      </c>
      <c r="U206" s="548" t="str">
        <f t="shared" si="125"/>
        <v/>
      </c>
      <c r="V206" s="548" t="str">
        <f t="shared" si="126"/>
        <v/>
      </c>
      <c r="W206" s="548" t="str">
        <f t="shared" ref="W206:W223" si="140">IF($L206="検討会等参加(個人)",(IF(AND($J206="日本語",$K206=""),IF($D206="","",TIME(HOUR($F206-$D206),ROUNDUP(MINUTE($F206-$D206)/30,0)*30,0)*24),"")),"")</f>
        <v/>
      </c>
      <c r="X206" s="548" t="str">
        <f t="shared" ref="X206:X223" si="141">IF($L206="検討会等参加(個人)",(IF(AND($J206="日本語",$K206="サブ"),IF($D206="","",TIME(HOUR($F206-$D206),ROUNDUP(MINUTE($F206-$D206)/30,0)*30,0)*24),"")),"")</f>
        <v/>
      </c>
      <c r="Y206" s="548" t="str">
        <f t="shared" si="127"/>
        <v/>
      </c>
      <c r="Z206" s="548" t="str">
        <f t="shared" si="128"/>
        <v/>
      </c>
      <c r="AA206" s="548" t="str">
        <f t="shared" ref="AA206:AA223" si="142">IF($L206="検討会等参加(法人)",(IF(AND($J206="日本語",$K206=""),IF($D206="","",TIME(HOUR($F206-$D206),ROUNDUP(MINUTE($F206-$D206)/30,0)*30,0)*24),"")),"")</f>
        <v/>
      </c>
      <c r="AB206" s="548" t="str">
        <f t="shared" ref="AB206:AB223" si="143">IF($L206="検討会等参加(法人)",(IF(AND($J206="日本語",$K206="サブ"),IF($D206="","",TIME(HOUR($F206-$D206),ROUNDUP(MINUTE($F206-$D206)/30,0)*30,0)*24),"")),"")</f>
        <v/>
      </c>
      <c r="AC206" s="548" t="str">
        <f t="shared" si="129"/>
        <v/>
      </c>
      <c r="AD206" s="548" t="str">
        <f t="shared" si="130"/>
        <v/>
      </c>
      <c r="AE206" s="549"/>
      <c r="AF206" s="454"/>
      <c r="AG206" s="550" t="s">
        <v>542</v>
      </c>
      <c r="AH206" s="551" t="str">
        <f t="shared" si="111"/>
        <v/>
      </c>
      <c r="AI206" s="551" t="str">
        <f t="shared" si="112"/>
        <v/>
      </c>
      <c r="AJ206" s="551" t="str">
        <f t="shared" si="113"/>
        <v/>
      </c>
      <c r="AK206" s="554" t="str">
        <f t="shared" si="114"/>
        <v/>
      </c>
      <c r="AL206" s="460"/>
      <c r="AM206" s="441" t="str">
        <f t="shared" si="109"/>
        <v/>
      </c>
      <c r="AN206" s="441" t="str">
        <f t="shared" si="110"/>
        <v/>
      </c>
      <c r="AO206" s="552"/>
      <c r="AP206" s="552"/>
      <c r="AQ206" s="201"/>
      <c r="AR206" s="428"/>
      <c r="AS206" s="805">
        <f t="shared" si="131"/>
        <v>0</v>
      </c>
      <c r="AT206" s="452">
        <f t="shared" si="132"/>
        <v>0</v>
      </c>
      <c r="AU206" s="754" t="s">
        <v>341</v>
      </c>
      <c r="AV206" s="453">
        <f t="shared" si="133"/>
        <v>0</v>
      </c>
      <c r="AW206" s="454"/>
      <c r="AX206" s="455">
        <f t="shared" si="134"/>
        <v>0</v>
      </c>
      <c r="AY206" s="456">
        <f t="shared" si="135"/>
        <v>0</v>
      </c>
      <c r="AZ206" s="457">
        <f t="shared" si="136"/>
        <v>0</v>
      </c>
      <c r="BA206" s="458"/>
      <c r="BB206" s="455">
        <f t="shared" ref="BB206:BB223" si="144">J206</f>
        <v>0</v>
      </c>
      <c r="BC206" s="459"/>
      <c r="BD206" s="460"/>
      <c r="BE206" s="460"/>
      <c r="BF206" s="460"/>
      <c r="BG206" s="460"/>
      <c r="BH206" s="460"/>
      <c r="BI206" s="428"/>
      <c r="BJ206" s="201"/>
      <c r="BK206" s="201"/>
      <c r="BL206" s="201"/>
      <c r="BM206" s="201"/>
      <c r="BN206" s="201"/>
      <c r="BO206" s="201"/>
      <c r="BP206" s="201"/>
      <c r="BQ206" s="201"/>
      <c r="BR206" s="201"/>
      <c r="BS206" s="201"/>
      <c r="BT206" s="201"/>
      <c r="BU206" s="201"/>
      <c r="BV206" s="201"/>
      <c r="BW206" s="201"/>
      <c r="BX206" s="201"/>
      <c r="BY206" s="234"/>
      <c r="BZ206" s="234"/>
      <c r="CA206" s="201"/>
      <c r="CB206" s="201"/>
      <c r="CC206" s="201"/>
      <c r="CD206" s="234"/>
      <c r="CE206" s="201"/>
      <c r="CF206" s="201"/>
      <c r="CG206" s="201"/>
      <c r="CH206" s="201"/>
      <c r="CI206" s="201"/>
      <c r="CJ206" s="201"/>
      <c r="CK206" s="201"/>
      <c r="CL206" s="201"/>
      <c r="CM206" s="201"/>
      <c r="CN206" s="201"/>
      <c r="CO206" s="201"/>
      <c r="CP206" s="201"/>
      <c r="CQ206" s="201"/>
      <c r="CR206" s="201"/>
      <c r="CS206" s="201"/>
      <c r="CT206" s="201"/>
      <c r="CU206" s="201"/>
      <c r="CV206" s="201"/>
      <c r="CW206" s="201"/>
      <c r="CX206" s="201"/>
      <c r="CY206" s="201"/>
      <c r="CZ206" s="201"/>
      <c r="DA206" s="201"/>
      <c r="DB206" s="201"/>
      <c r="DC206" s="201"/>
      <c r="DD206" s="201"/>
      <c r="DE206" s="201"/>
      <c r="DF206" s="201"/>
      <c r="DG206" s="201"/>
      <c r="DH206" s="201"/>
      <c r="DI206" s="201"/>
      <c r="DJ206" s="201"/>
      <c r="DK206" s="201"/>
      <c r="DL206" s="201"/>
      <c r="DM206" s="201"/>
      <c r="DN206" s="201"/>
      <c r="DO206" s="201"/>
      <c r="DP206" s="201"/>
      <c r="DQ206" s="201"/>
      <c r="DR206" s="201"/>
      <c r="DS206" s="201"/>
      <c r="DT206" s="201"/>
      <c r="DU206" s="201"/>
      <c r="DV206" s="201"/>
      <c r="DW206" s="201"/>
      <c r="DX206" s="201"/>
      <c r="DY206" s="201"/>
      <c r="DZ206" s="201"/>
      <c r="EA206" s="201"/>
      <c r="EB206" s="201"/>
      <c r="EC206" s="201"/>
      <c r="ED206" s="201"/>
      <c r="EE206" s="201"/>
      <c r="EF206" s="201"/>
      <c r="EG206" s="201"/>
      <c r="EH206" s="201"/>
      <c r="EI206" s="201"/>
      <c r="EJ206" s="201"/>
      <c r="EK206" s="201"/>
      <c r="EL206" s="201"/>
      <c r="EM206" s="201"/>
      <c r="EN206" s="201"/>
      <c r="EO206" s="201"/>
      <c r="EP206" s="201"/>
      <c r="EQ206" s="201"/>
      <c r="ER206" s="201"/>
      <c r="ES206" s="201"/>
      <c r="ET206" s="201"/>
      <c r="EU206" s="201"/>
      <c r="EV206" s="201"/>
      <c r="EW206" s="201"/>
      <c r="EX206" s="201"/>
      <c r="EY206" s="201"/>
      <c r="EZ206" s="201"/>
      <c r="FA206" s="201"/>
      <c r="FB206" s="201"/>
      <c r="FC206" s="201"/>
      <c r="FD206" s="201"/>
      <c r="FE206" s="201"/>
      <c r="FF206" s="201"/>
      <c r="FG206" s="201"/>
      <c r="FH206" s="201"/>
      <c r="FI206" s="201"/>
      <c r="FJ206" s="201"/>
      <c r="FK206" s="201"/>
      <c r="FL206" s="201"/>
      <c r="FM206" s="201"/>
      <c r="FN206" s="201"/>
      <c r="FO206" s="201"/>
      <c r="FP206" s="201"/>
      <c r="FQ206" s="201"/>
      <c r="FR206" s="201"/>
      <c r="FS206" s="201"/>
      <c r="FT206" s="201"/>
      <c r="FU206" s="201"/>
      <c r="FV206" s="201"/>
      <c r="FW206" s="201"/>
      <c r="FX206" s="201"/>
      <c r="FY206" s="201"/>
      <c r="FZ206" s="201"/>
      <c r="GA206" s="201"/>
      <c r="GB206" s="201"/>
      <c r="GC206" s="201"/>
      <c r="GD206" s="201"/>
      <c r="GE206" s="201"/>
      <c r="GF206" s="201"/>
      <c r="GG206" s="201"/>
      <c r="GH206" s="201"/>
      <c r="GI206" s="201"/>
      <c r="GJ206" s="201"/>
      <c r="GK206" s="201"/>
      <c r="GL206" s="201"/>
      <c r="GM206" s="201"/>
      <c r="GN206" s="201"/>
      <c r="GO206" s="201"/>
      <c r="GP206" s="201"/>
      <c r="GQ206" s="201"/>
      <c r="GR206" s="201"/>
      <c r="GS206" s="201"/>
      <c r="GT206" s="201"/>
      <c r="GU206" s="201"/>
      <c r="GV206" s="201"/>
      <c r="GW206" s="201"/>
      <c r="GX206" s="201"/>
      <c r="GY206" s="201"/>
      <c r="GZ206" s="201"/>
      <c r="HA206" s="201"/>
      <c r="HB206" s="201"/>
      <c r="HC206" s="201"/>
      <c r="HD206" s="201"/>
      <c r="HE206" s="201"/>
      <c r="HF206" s="201"/>
      <c r="HG206" s="201"/>
      <c r="HH206" s="201"/>
      <c r="HI206" s="201"/>
      <c r="HJ206" s="201"/>
      <c r="HK206" s="201"/>
      <c r="HL206" s="201"/>
      <c r="HM206" s="201"/>
      <c r="HN206" s="201"/>
      <c r="HO206" s="201"/>
      <c r="HP206" s="201"/>
      <c r="HQ206" s="201"/>
      <c r="HR206" s="201"/>
      <c r="HS206" s="201"/>
      <c r="HT206" s="201"/>
      <c r="HU206" s="201"/>
      <c r="HV206" s="201"/>
      <c r="HW206" s="201"/>
      <c r="HX206" s="201"/>
      <c r="HY206" s="201"/>
      <c r="HZ206" s="201"/>
      <c r="IA206" s="201"/>
      <c r="IB206" s="201"/>
      <c r="IC206" s="201"/>
      <c r="ID206" s="201"/>
      <c r="IE206" s="201"/>
      <c r="IF206" s="201"/>
      <c r="IG206" s="201"/>
      <c r="IH206" s="201"/>
      <c r="II206" s="201"/>
      <c r="IJ206" s="201"/>
      <c r="IK206" s="201"/>
      <c r="IL206" s="201"/>
      <c r="IM206" s="201"/>
      <c r="IN206" s="201"/>
      <c r="IO206" s="201"/>
      <c r="IP206" s="201"/>
      <c r="IQ206" s="201"/>
      <c r="IR206" s="201"/>
      <c r="IS206" s="201"/>
      <c r="IT206" s="201"/>
      <c r="IU206" s="201"/>
      <c r="IV206" s="201"/>
      <c r="IW206" s="201"/>
      <c r="IX206" s="201"/>
      <c r="IY206" s="201"/>
      <c r="IZ206" s="201"/>
      <c r="JA206" s="201"/>
      <c r="JB206" s="201"/>
      <c r="JC206" s="201"/>
      <c r="JD206" s="201"/>
      <c r="JE206" s="201"/>
      <c r="JF206" s="201"/>
      <c r="JG206" s="201"/>
      <c r="JH206" s="201"/>
      <c r="JI206" s="201"/>
      <c r="JJ206" s="201"/>
      <c r="JK206" s="201"/>
      <c r="JL206" s="201"/>
      <c r="JM206" s="201"/>
      <c r="JN206" s="201"/>
      <c r="JO206" s="201"/>
      <c r="JP206" s="201"/>
      <c r="JQ206" s="201"/>
      <c r="JR206" s="201"/>
      <c r="JS206" s="201"/>
      <c r="JT206" s="201"/>
      <c r="JU206" s="201"/>
      <c r="JV206" s="201"/>
      <c r="JW206" s="201"/>
      <c r="JX206" s="201"/>
      <c r="JY206" s="201"/>
      <c r="JZ206" s="201"/>
      <c r="KA206" s="201"/>
      <c r="KB206" s="201"/>
      <c r="KC206" s="201"/>
      <c r="KD206" s="201"/>
      <c r="KE206" s="201"/>
      <c r="KF206" s="201"/>
      <c r="KG206" s="201"/>
      <c r="KH206" s="201"/>
      <c r="KI206" s="201"/>
      <c r="KJ206" s="201"/>
      <c r="KK206" s="201"/>
      <c r="KL206" s="201"/>
      <c r="KM206" s="201"/>
      <c r="KN206" s="201"/>
      <c r="KO206" s="201"/>
      <c r="KP206" s="201"/>
    </row>
    <row r="207" spans="1:302" s="98" customFormat="1" ht="27.75" hidden="1" customHeight="1" thickBot="1">
      <c r="A207" s="201"/>
      <c r="B207" s="459"/>
      <c r="C207" s="542"/>
      <c r="D207" s="543"/>
      <c r="E207" s="544" t="s">
        <v>163</v>
      </c>
      <c r="F207" s="545"/>
      <c r="G207" s="459"/>
      <c r="H207" s="459"/>
      <c r="I207" s="459"/>
      <c r="J207" s="459"/>
      <c r="K207" s="459"/>
      <c r="L207" s="546"/>
      <c r="M207" s="547"/>
      <c r="N207" s="547"/>
      <c r="O207" s="548" t="str">
        <f t="shared" si="122"/>
        <v/>
      </c>
      <c r="P207" s="548" t="str">
        <f t="shared" si="137"/>
        <v/>
      </c>
      <c r="Q207" s="548" t="str">
        <f t="shared" si="123"/>
        <v/>
      </c>
      <c r="R207" s="548" t="str">
        <f t="shared" si="124"/>
        <v/>
      </c>
      <c r="S207" s="548" t="str">
        <f t="shared" si="138"/>
        <v/>
      </c>
      <c r="T207" s="548" t="str">
        <f t="shared" si="139"/>
        <v/>
      </c>
      <c r="U207" s="548" t="str">
        <f t="shared" si="125"/>
        <v/>
      </c>
      <c r="V207" s="548" t="str">
        <f t="shared" si="126"/>
        <v/>
      </c>
      <c r="W207" s="548" t="str">
        <f t="shared" si="140"/>
        <v/>
      </c>
      <c r="X207" s="548" t="str">
        <f t="shared" si="141"/>
        <v/>
      </c>
      <c r="Y207" s="548" t="str">
        <f t="shared" si="127"/>
        <v/>
      </c>
      <c r="Z207" s="548" t="str">
        <f t="shared" si="128"/>
        <v/>
      </c>
      <c r="AA207" s="548" t="str">
        <f t="shared" si="142"/>
        <v/>
      </c>
      <c r="AB207" s="548" t="str">
        <f t="shared" si="143"/>
        <v/>
      </c>
      <c r="AC207" s="548" t="str">
        <f t="shared" si="129"/>
        <v/>
      </c>
      <c r="AD207" s="548" t="str">
        <f t="shared" si="130"/>
        <v/>
      </c>
      <c r="AE207" s="549"/>
      <c r="AF207" s="454"/>
      <c r="AG207" s="550" t="s">
        <v>542</v>
      </c>
      <c r="AH207" s="551" t="str">
        <f t="shared" si="111"/>
        <v/>
      </c>
      <c r="AI207" s="551" t="str">
        <f t="shared" si="112"/>
        <v/>
      </c>
      <c r="AJ207" s="551" t="str">
        <f t="shared" si="113"/>
        <v/>
      </c>
      <c r="AK207" s="554" t="str">
        <f t="shared" si="114"/>
        <v/>
      </c>
      <c r="AL207" s="460"/>
      <c r="AM207" s="441" t="str">
        <f t="shared" si="109"/>
        <v/>
      </c>
      <c r="AN207" s="441" t="str">
        <f t="shared" si="110"/>
        <v/>
      </c>
      <c r="AO207" s="552"/>
      <c r="AP207" s="552"/>
      <c r="AQ207" s="201"/>
      <c r="AR207" s="428"/>
      <c r="AS207" s="805">
        <f t="shared" si="131"/>
        <v>0</v>
      </c>
      <c r="AT207" s="452">
        <f t="shared" si="132"/>
        <v>0</v>
      </c>
      <c r="AU207" s="754" t="s">
        <v>341</v>
      </c>
      <c r="AV207" s="453">
        <f t="shared" si="133"/>
        <v>0</v>
      </c>
      <c r="AW207" s="454"/>
      <c r="AX207" s="455">
        <f t="shared" si="134"/>
        <v>0</v>
      </c>
      <c r="AY207" s="456">
        <f t="shared" si="135"/>
        <v>0</v>
      </c>
      <c r="AZ207" s="457">
        <f t="shared" si="136"/>
        <v>0</v>
      </c>
      <c r="BA207" s="458"/>
      <c r="BB207" s="455">
        <f t="shared" si="144"/>
        <v>0</v>
      </c>
      <c r="BC207" s="459"/>
      <c r="BD207" s="460"/>
      <c r="BE207" s="460"/>
      <c r="BF207" s="460"/>
      <c r="BG207" s="460"/>
      <c r="BH207" s="460"/>
      <c r="BI207" s="428"/>
      <c r="BJ207" s="201"/>
      <c r="BK207" s="201"/>
      <c r="BL207" s="201"/>
      <c r="BM207" s="201"/>
      <c r="BN207" s="201"/>
      <c r="BO207" s="201"/>
      <c r="BP207" s="201"/>
      <c r="BQ207" s="201"/>
      <c r="BR207" s="201"/>
      <c r="BS207" s="201"/>
      <c r="BT207" s="201"/>
      <c r="BU207" s="201"/>
      <c r="BV207" s="201"/>
      <c r="BW207" s="201"/>
      <c r="BX207" s="201"/>
      <c r="BY207" s="234"/>
      <c r="BZ207" s="234"/>
      <c r="CA207" s="201"/>
      <c r="CB207" s="201"/>
      <c r="CC207" s="201"/>
      <c r="CD207" s="234"/>
      <c r="CE207" s="201"/>
      <c r="CF207" s="201"/>
      <c r="CG207" s="201"/>
      <c r="CH207" s="201"/>
      <c r="CI207" s="201"/>
      <c r="CJ207" s="201"/>
      <c r="CK207" s="201"/>
      <c r="CL207" s="201"/>
      <c r="CM207" s="201"/>
      <c r="CN207" s="201"/>
      <c r="CO207" s="201"/>
      <c r="CP207" s="201"/>
      <c r="CQ207" s="201"/>
      <c r="CR207" s="201"/>
      <c r="CS207" s="201"/>
      <c r="CT207" s="201"/>
      <c r="CU207" s="201"/>
      <c r="CV207" s="201"/>
      <c r="CW207" s="201"/>
      <c r="CX207" s="201"/>
      <c r="CY207" s="201"/>
      <c r="CZ207" s="201"/>
      <c r="DA207" s="201"/>
      <c r="DB207" s="201"/>
      <c r="DC207" s="201"/>
      <c r="DD207" s="201"/>
      <c r="DE207" s="201"/>
      <c r="DF207" s="201"/>
      <c r="DG207" s="201"/>
      <c r="DH207" s="201"/>
      <c r="DI207" s="201"/>
      <c r="DJ207" s="201"/>
      <c r="DK207" s="201"/>
      <c r="DL207" s="201"/>
      <c r="DM207" s="201"/>
      <c r="DN207" s="201"/>
      <c r="DO207" s="201"/>
      <c r="DP207" s="201"/>
      <c r="DQ207" s="201"/>
      <c r="DR207" s="201"/>
      <c r="DS207" s="201"/>
      <c r="DT207" s="201"/>
      <c r="DU207" s="201"/>
      <c r="DV207" s="201"/>
      <c r="DW207" s="201"/>
      <c r="DX207" s="201"/>
      <c r="DY207" s="201"/>
      <c r="DZ207" s="201"/>
      <c r="EA207" s="201"/>
      <c r="EB207" s="201"/>
      <c r="EC207" s="201"/>
      <c r="ED207" s="201"/>
      <c r="EE207" s="201"/>
      <c r="EF207" s="201"/>
      <c r="EG207" s="201"/>
      <c r="EH207" s="201"/>
      <c r="EI207" s="201"/>
      <c r="EJ207" s="201"/>
      <c r="EK207" s="201"/>
      <c r="EL207" s="201"/>
      <c r="EM207" s="201"/>
      <c r="EN207" s="201"/>
      <c r="EO207" s="201"/>
      <c r="EP207" s="201"/>
      <c r="EQ207" s="201"/>
      <c r="ER207" s="201"/>
      <c r="ES207" s="201"/>
      <c r="ET207" s="201"/>
      <c r="EU207" s="201"/>
      <c r="EV207" s="201"/>
      <c r="EW207" s="201"/>
      <c r="EX207" s="201"/>
      <c r="EY207" s="201"/>
      <c r="EZ207" s="201"/>
      <c r="FA207" s="201"/>
      <c r="FB207" s="201"/>
      <c r="FC207" s="201"/>
      <c r="FD207" s="201"/>
      <c r="FE207" s="201"/>
      <c r="FF207" s="201"/>
      <c r="FG207" s="201"/>
      <c r="FH207" s="201"/>
      <c r="FI207" s="201"/>
      <c r="FJ207" s="201"/>
      <c r="FK207" s="201"/>
      <c r="FL207" s="201"/>
      <c r="FM207" s="201"/>
      <c r="FN207" s="201"/>
      <c r="FO207" s="201"/>
      <c r="FP207" s="201"/>
      <c r="FQ207" s="201"/>
      <c r="FR207" s="201"/>
      <c r="FS207" s="201"/>
      <c r="FT207" s="201"/>
      <c r="FU207" s="201"/>
      <c r="FV207" s="201"/>
      <c r="FW207" s="201"/>
      <c r="FX207" s="201"/>
      <c r="FY207" s="201"/>
      <c r="FZ207" s="201"/>
      <c r="GA207" s="201"/>
      <c r="GB207" s="201"/>
      <c r="GC207" s="201"/>
      <c r="GD207" s="201"/>
      <c r="GE207" s="201"/>
      <c r="GF207" s="201"/>
      <c r="GG207" s="201"/>
      <c r="GH207" s="201"/>
      <c r="GI207" s="201"/>
      <c r="GJ207" s="201"/>
      <c r="GK207" s="201"/>
      <c r="GL207" s="201"/>
      <c r="GM207" s="201"/>
      <c r="GN207" s="201"/>
      <c r="GO207" s="201"/>
      <c r="GP207" s="201"/>
      <c r="GQ207" s="201"/>
      <c r="GR207" s="201"/>
      <c r="GS207" s="201"/>
      <c r="GT207" s="201"/>
      <c r="GU207" s="201"/>
      <c r="GV207" s="201"/>
      <c r="GW207" s="201"/>
      <c r="GX207" s="201"/>
      <c r="GY207" s="201"/>
      <c r="GZ207" s="201"/>
      <c r="HA207" s="201"/>
      <c r="HB207" s="201"/>
      <c r="HC207" s="201"/>
      <c r="HD207" s="201"/>
      <c r="HE207" s="201"/>
      <c r="HF207" s="201"/>
      <c r="HG207" s="201"/>
      <c r="HH207" s="201"/>
      <c r="HI207" s="201"/>
      <c r="HJ207" s="201"/>
      <c r="HK207" s="201"/>
      <c r="HL207" s="201"/>
      <c r="HM207" s="201"/>
      <c r="HN207" s="201"/>
      <c r="HO207" s="201"/>
      <c r="HP207" s="201"/>
      <c r="HQ207" s="201"/>
      <c r="HR207" s="201"/>
      <c r="HS207" s="201"/>
      <c r="HT207" s="201"/>
      <c r="HU207" s="201"/>
      <c r="HV207" s="201"/>
      <c r="HW207" s="201"/>
      <c r="HX207" s="201"/>
      <c r="HY207" s="201"/>
      <c r="HZ207" s="201"/>
      <c r="IA207" s="201"/>
      <c r="IB207" s="201"/>
      <c r="IC207" s="201"/>
      <c r="ID207" s="201"/>
      <c r="IE207" s="201"/>
      <c r="IF207" s="201"/>
      <c r="IG207" s="201"/>
      <c r="IH207" s="201"/>
      <c r="II207" s="201"/>
      <c r="IJ207" s="201"/>
      <c r="IK207" s="201"/>
      <c r="IL207" s="201"/>
      <c r="IM207" s="201"/>
      <c r="IN207" s="201"/>
      <c r="IO207" s="201"/>
      <c r="IP207" s="201"/>
      <c r="IQ207" s="201"/>
      <c r="IR207" s="201"/>
      <c r="IS207" s="201"/>
      <c r="IT207" s="201"/>
      <c r="IU207" s="201"/>
      <c r="IV207" s="201"/>
      <c r="IW207" s="201"/>
      <c r="IX207" s="201"/>
      <c r="IY207" s="201"/>
      <c r="IZ207" s="201"/>
      <c r="JA207" s="201"/>
      <c r="JB207" s="201"/>
      <c r="JC207" s="201"/>
      <c r="JD207" s="201"/>
      <c r="JE207" s="201"/>
      <c r="JF207" s="201"/>
      <c r="JG207" s="201"/>
      <c r="JH207" s="201"/>
      <c r="JI207" s="201"/>
      <c r="JJ207" s="201"/>
      <c r="JK207" s="201"/>
      <c r="JL207" s="201"/>
      <c r="JM207" s="201"/>
      <c r="JN207" s="201"/>
      <c r="JO207" s="201"/>
      <c r="JP207" s="201"/>
      <c r="JQ207" s="201"/>
      <c r="JR207" s="201"/>
      <c r="JS207" s="201"/>
      <c r="JT207" s="201"/>
      <c r="JU207" s="201"/>
      <c r="JV207" s="201"/>
      <c r="JW207" s="201"/>
      <c r="JX207" s="201"/>
      <c r="JY207" s="201"/>
      <c r="JZ207" s="201"/>
      <c r="KA207" s="201"/>
      <c r="KB207" s="201"/>
      <c r="KC207" s="201"/>
      <c r="KD207" s="201"/>
      <c r="KE207" s="201"/>
      <c r="KF207" s="201"/>
      <c r="KG207" s="201"/>
      <c r="KH207" s="201"/>
      <c r="KI207" s="201"/>
      <c r="KJ207" s="201"/>
      <c r="KK207" s="201"/>
      <c r="KL207" s="201"/>
      <c r="KM207" s="201"/>
      <c r="KN207" s="201"/>
      <c r="KO207" s="201"/>
      <c r="KP207" s="201"/>
    </row>
    <row r="208" spans="1:302" s="98" customFormat="1" ht="27.75" hidden="1" customHeight="1" thickBot="1">
      <c r="A208" s="201"/>
      <c r="B208" s="459"/>
      <c r="C208" s="542"/>
      <c r="D208" s="543"/>
      <c r="E208" s="544" t="s">
        <v>163</v>
      </c>
      <c r="F208" s="545"/>
      <c r="G208" s="459"/>
      <c r="H208" s="459"/>
      <c r="I208" s="459"/>
      <c r="J208" s="459"/>
      <c r="K208" s="459"/>
      <c r="L208" s="546"/>
      <c r="M208" s="547"/>
      <c r="N208" s="547"/>
      <c r="O208" s="548" t="str">
        <f t="shared" si="122"/>
        <v/>
      </c>
      <c r="P208" s="548" t="str">
        <f t="shared" si="137"/>
        <v/>
      </c>
      <c r="Q208" s="548" t="str">
        <f t="shared" si="123"/>
        <v/>
      </c>
      <c r="R208" s="548" t="str">
        <f t="shared" si="124"/>
        <v/>
      </c>
      <c r="S208" s="548" t="str">
        <f t="shared" si="138"/>
        <v/>
      </c>
      <c r="T208" s="548" t="str">
        <f t="shared" si="139"/>
        <v/>
      </c>
      <c r="U208" s="548" t="str">
        <f t="shared" si="125"/>
        <v/>
      </c>
      <c r="V208" s="548" t="str">
        <f t="shared" si="126"/>
        <v/>
      </c>
      <c r="W208" s="548" t="str">
        <f t="shared" si="140"/>
        <v/>
      </c>
      <c r="X208" s="548" t="str">
        <f t="shared" si="141"/>
        <v/>
      </c>
      <c r="Y208" s="548" t="str">
        <f t="shared" si="127"/>
        <v/>
      </c>
      <c r="Z208" s="548" t="str">
        <f t="shared" si="128"/>
        <v/>
      </c>
      <c r="AA208" s="548" t="str">
        <f t="shared" si="142"/>
        <v/>
      </c>
      <c r="AB208" s="548" t="str">
        <f t="shared" si="143"/>
        <v/>
      </c>
      <c r="AC208" s="548" t="str">
        <f t="shared" si="129"/>
        <v/>
      </c>
      <c r="AD208" s="548" t="str">
        <f t="shared" si="130"/>
        <v/>
      </c>
      <c r="AE208" s="549"/>
      <c r="AF208" s="454"/>
      <c r="AG208" s="550" t="s">
        <v>542</v>
      </c>
      <c r="AH208" s="551" t="str">
        <f t="shared" si="111"/>
        <v/>
      </c>
      <c r="AI208" s="551" t="str">
        <f t="shared" si="112"/>
        <v/>
      </c>
      <c r="AJ208" s="551" t="str">
        <f t="shared" si="113"/>
        <v/>
      </c>
      <c r="AK208" s="554" t="str">
        <f t="shared" si="114"/>
        <v/>
      </c>
      <c r="AL208" s="460"/>
      <c r="AM208" s="441" t="str">
        <f t="shared" si="109"/>
        <v/>
      </c>
      <c r="AN208" s="441" t="str">
        <f t="shared" si="110"/>
        <v/>
      </c>
      <c r="AO208" s="552"/>
      <c r="AP208" s="552"/>
      <c r="AQ208" s="201"/>
      <c r="AR208" s="428"/>
      <c r="AS208" s="805">
        <f t="shared" si="131"/>
        <v>0</v>
      </c>
      <c r="AT208" s="452">
        <f t="shared" si="132"/>
        <v>0</v>
      </c>
      <c r="AU208" s="754" t="s">
        <v>341</v>
      </c>
      <c r="AV208" s="453">
        <f t="shared" si="133"/>
        <v>0</v>
      </c>
      <c r="AW208" s="454"/>
      <c r="AX208" s="455">
        <f t="shared" si="134"/>
        <v>0</v>
      </c>
      <c r="AY208" s="456">
        <f t="shared" si="135"/>
        <v>0</v>
      </c>
      <c r="AZ208" s="457">
        <f t="shared" si="136"/>
        <v>0</v>
      </c>
      <c r="BA208" s="458"/>
      <c r="BB208" s="455">
        <f t="shared" si="144"/>
        <v>0</v>
      </c>
      <c r="BC208" s="459"/>
      <c r="BD208" s="460"/>
      <c r="BE208" s="460"/>
      <c r="BF208" s="460"/>
      <c r="BG208" s="460"/>
      <c r="BH208" s="460"/>
      <c r="BI208" s="428"/>
      <c r="BJ208" s="201"/>
      <c r="BK208" s="201"/>
      <c r="BL208" s="201"/>
      <c r="BM208" s="201"/>
      <c r="BN208" s="201"/>
      <c r="BO208" s="201"/>
      <c r="BP208" s="201"/>
      <c r="BQ208" s="201"/>
      <c r="BR208" s="201"/>
      <c r="BS208" s="201"/>
      <c r="BT208" s="201"/>
      <c r="BU208" s="201"/>
      <c r="BV208" s="201"/>
      <c r="BW208" s="201"/>
      <c r="BX208" s="201"/>
      <c r="BY208" s="234"/>
      <c r="BZ208" s="234"/>
      <c r="CA208" s="201"/>
      <c r="CB208" s="201"/>
      <c r="CC208" s="201"/>
      <c r="CD208" s="234"/>
      <c r="CE208" s="201"/>
      <c r="CF208" s="201"/>
      <c r="CG208" s="201"/>
      <c r="CH208" s="201"/>
      <c r="CI208" s="201"/>
      <c r="CJ208" s="201"/>
      <c r="CK208" s="201"/>
      <c r="CL208" s="201"/>
      <c r="CM208" s="201"/>
      <c r="CN208" s="201"/>
      <c r="CO208" s="201"/>
      <c r="CP208" s="201"/>
      <c r="CQ208" s="201"/>
      <c r="CR208" s="201"/>
      <c r="CS208" s="201"/>
      <c r="CT208" s="201"/>
      <c r="CU208" s="201"/>
      <c r="CV208" s="201"/>
      <c r="CW208" s="201"/>
      <c r="CX208" s="201"/>
      <c r="CY208" s="201"/>
      <c r="CZ208" s="201"/>
      <c r="DA208" s="201"/>
      <c r="DB208" s="201"/>
      <c r="DC208" s="201"/>
      <c r="DD208" s="201"/>
      <c r="DE208" s="201"/>
      <c r="DF208" s="201"/>
      <c r="DG208" s="201"/>
      <c r="DH208" s="201"/>
      <c r="DI208" s="201"/>
      <c r="DJ208" s="201"/>
      <c r="DK208" s="201"/>
      <c r="DL208" s="201"/>
      <c r="DM208" s="201"/>
      <c r="DN208" s="201"/>
      <c r="DO208" s="201"/>
      <c r="DP208" s="201"/>
      <c r="DQ208" s="201"/>
      <c r="DR208" s="201"/>
      <c r="DS208" s="201"/>
      <c r="DT208" s="201"/>
      <c r="DU208" s="201"/>
      <c r="DV208" s="201"/>
      <c r="DW208" s="201"/>
      <c r="DX208" s="201"/>
      <c r="DY208" s="201"/>
      <c r="DZ208" s="201"/>
      <c r="EA208" s="201"/>
      <c r="EB208" s="201"/>
      <c r="EC208" s="201"/>
      <c r="ED208" s="201"/>
      <c r="EE208" s="201"/>
      <c r="EF208" s="201"/>
      <c r="EG208" s="201"/>
      <c r="EH208" s="201"/>
      <c r="EI208" s="201"/>
      <c r="EJ208" s="201"/>
      <c r="EK208" s="201"/>
      <c r="EL208" s="201"/>
      <c r="EM208" s="201"/>
      <c r="EN208" s="201"/>
      <c r="EO208" s="201"/>
      <c r="EP208" s="201"/>
      <c r="EQ208" s="201"/>
      <c r="ER208" s="201"/>
      <c r="ES208" s="201"/>
      <c r="ET208" s="201"/>
      <c r="EU208" s="201"/>
      <c r="EV208" s="201"/>
      <c r="EW208" s="201"/>
      <c r="EX208" s="201"/>
      <c r="EY208" s="201"/>
      <c r="EZ208" s="201"/>
      <c r="FA208" s="201"/>
      <c r="FB208" s="201"/>
      <c r="FC208" s="201"/>
      <c r="FD208" s="201"/>
      <c r="FE208" s="201"/>
      <c r="FF208" s="201"/>
      <c r="FG208" s="201"/>
      <c r="FH208" s="201"/>
      <c r="FI208" s="201"/>
      <c r="FJ208" s="201"/>
      <c r="FK208" s="201"/>
      <c r="FL208" s="201"/>
      <c r="FM208" s="201"/>
      <c r="FN208" s="201"/>
      <c r="FO208" s="201"/>
      <c r="FP208" s="201"/>
      <c r="FQ208" s="201"/>
      <c r="FR208" s="201"/>
      <c r="FS208" s="201"/>
      <c r="FT208" s="201"/>
      <c r="FU208" s="201"/>
      <c r="FV208" s="201"/>
      <c r="FW208" s="201"/>
      <c r="FX208" s="201"/>
      <c r="FY208" s="201"/>
      <c r="FZ208" s="201"/>
      <c r="GA208" s="201"/>
      <c r="GB208" s="201"/>
      <c r="GC208" s="201"/>
      <c r="GD208" s="201"/>
      <c r="GE208" s="201"/>
      <c r="GF208" s="201"/>
      <c r="GG208" s="201"/>
      <c r="GH208" s="201"/>
      <c r="GI208" s="201"/>
      <c r="GJ208" s="201"/>
      <c r="GK208" s="201"/>
      <c r="GL208" s="201"/>
      <c r="GM208" s="201"/>
      <c r="GN208" s="201"/>
      <c r="GO208" s="201"/>
      <c r="GP208" s="201"/>
      <c r="GQ208" s="201"/>
      <c r="GR208" s="201"/>
      <c r="GS208" s="201"/>
      <c r="GT208" s="201"/>
      <c r="GU208" s="201"/>
      <c r="GV208" s="201"/>
      <c r="GW208" s="201"/>
      <c r="GX208" s="201"/>
      <c r="GY208" s="201"/>
      <c r="GZ208" s="201"/>
      <c r="HA208" s="201"/>
      <c r="HB208" s="201"/>
      <c r="HC208" s="201"/>
      <c r="HD208" s="201"/>
      <c r="HE208" s="201"/>
      <c r="HF208" s="201"/>
      <c r="HG208" s="201"/>
      <c r="HH208" s="201"/>
      <c r="HI208" s="201"/>
      <c r="HJ208" s="201"/>
      <c r="HK208" s="201"/>
      <c r="HL208" s="201"/>
      <c r="HM208" s="201"/>
      <c r="HN208" s="201"/>
      <c r="HO208" s="201"/>
      <c r="HP208" s="201"/>
      <c r="HQ208" s="201"/>
      <c r="HR208" s="201"/>
      <c r="HS208" s="201"/>
      <c r="HT208" s="201"/>
      <c r="HU208" s="201"/>
      <c r="HV208" s="201"/>
      <c r="HW208" s="201"/>
      <c r="HX208" s="201"/>
      <c r="HY208" s="201"/>
      <c r="HZ208" s="201"/>
      <c r="IA208" s="201"/>
      <c r="IB208" s="201"/>
      <c r="IC208" s="201"/>
      <c r="ID208" s="201"/>
      <c r="IE208" s="201"/>
      <c r="IF208" s="201"/>
      <c r="IG208" s="201"/>
      <c r="IH208" s="201"/>
      <c r="II208" s="201"/>
      <c r="IJ208" s="201"/>
      <c r="IK208" s="201"/>
      <c r="IL208" s="201"/>
      <c r="IM208" s="201"/>
      <c r="IN208" s="201"/>
      <c r="IO208" s="201"/>
      <c r="IP208" s="201"/>
      <c r="IQ208" s="201"/>
      <c r="IR208" s="201"/>
      <c r="IS208" s="201"/>
      <c r="IT208" s="201"/>
      <c r="IU208" s="201"/>
      <c r="IV208" s="201"/>
      <c r="IW208" s="201"/>
      <c r="IX208" s="201"/>
      <c r="IY208" s="201"/>
      <c r="IZ208" s="201"/>
      <c r="JA208" s="201"/>
      <c r="JB208" s="201"/>
      <c r="JC208" s="201"/>
      <c r="JD208" s="201"/>
      <c r="JE208" s="201"/>
      <c r="JF208" s="201"/>
      <c r="JG208" s="201"/>
      <c r="JH208" s="201"/>
      <c r="JI208" s="201"/>
      <c r="JJ208" s="201"/>
      <c r="JK208" s="201"/>
      <c r="JL208" s="201"/>
      <c r="JM208" s="201"/>
      <c r="JN208" s="201"/>
      <c r="JO208" s="201"/>
      <c r="JP208" s="201"/>
      <c r="JQ208" s="201"/>
      <c r="JR208" s="201"/>
      <c r="JS208" s="201"/>
      <c r="JT208" s="201"/>
      <c r="JU208" s="201"/>
      <c r="JV208" s="201"/>
      <c r="JW208" s="201"/>
      <c r="JX208" s="201"/>
      <c r="JY208" s="201"/>
      <c r="JZ208" s="201"/>
      <c r="KA208" s="201"/>
      <c r="KB208" s="201"/>
      <c r="KC208" s="201"/>
      <c r="KD208" s="201"/>
      <c r="KE208" s="201"/>
      <c r="KF208" s="201"/>
      <c r="KG208" s="201"/>
      <c r="KH208" s="201"/>
      <c r="KI208" s="201"/>
      <c r="KJ208" s="201"/>
      <c r="KK208" s="201"/>
      <c r="KL208" s="201"/>
      <c r="KM208" s="201"/>
      <c r="KN208" s="201"/>
      <c r="KO208" s="201"/>
      <c r="KP208" s="201"/>
    </row>
    <row r="209" spans="1:302" s="98" customFormat="1" ht="27.75" hidden="1" customHeight="1" thickBot="1">
      <c r="A209" s="201"/>
      <c r="B209" s="459"/>
      <c r="C209" s="542"/>
      <c r="D209" s="543"/>
      <c r="E209" s="544" t="s">
        <v>163</v>
      </c>
      <c r="F209" s="545"/>
      <c r="G209" s="459"/>
      <c r="H209" s="459"/>
      <c r="I209" s="459"/>
      <c r="J209" s="459"/>
      <c r="K209" s="459"/>
      <c r="L209" s="546"/>
      <c r="M209" s="547"/>
      <c r="N209" s="547"/>
      <c r="O209" s="548" t="str">
        <f t="shared" si="122"/>
        <v/>
      </c>
      <c r="P209" s="548" t="str">
        <f t="shared" si="137"/>
        <v/>
      </c>
      <c r="Q209" s="548" t="str">
        <f t="shared" si="123"/>
        <v/>
      </c>
      <c r="R209" s="548" t="str">
        <f t="shared" si="124"/>
        <v/>
      </c>
      <c r="S209" s="548" t="str">
        <f t="shared" si="138"/>
        <v/>
      </c>
      <c r="T209" s="548" t="str">
        <f t="shared" si="139"/>
        <v/>
      </c>
      <c r="U209" s="548" t="str">
        <f t="shared" si="125"/>
        <v/>
      </c>
      <c r="V209" s="548" t="str">
        <f t="shared" si="126"/>
        <v/>
      </c>
      <c r="W209" s="548" t="str">
        <f t="shared" si="140"/>
        <v/>
      </c>
      <c r="X209" s="548" t="str">
        <f t="shared" si="141"/>
        <v/>
      </c>
      <c r="Y209" s="548" t="str">
        <f t="shared" si="127"/>
        <v/>
      </c>
      <c r="Z209" s="548" t="str">
        <f t="shared" si="128"/>
        <v/>
      </c>
      <c r="AA209" s="548" t="str">
        <f t="shared" si="142"/>
        <v/>
      </c>
      <c r="AB209" s="548" t="str">
        <f t="shared" si="143"/>
        <v/>
      </c>
      <c r="AC209" s="548" t="str">
        <f t="shared" si="129"/>
        <v/>
      </c>
      <c r="AD209" s="548" t="str">
        <f t="shared" si="130"/>
        <v/>
      </c>
      <c r="AE209" s="549"/>
      <c r="AF209" s="454"/>
      <c r="AG209" s="550" t="s">
        <v>542</v>
      </c>
      <c r="AH209" s="551" t="str">
        <f t="shared" si="111"/>
        <v/>
      </c>
      <c r="AI209" s="551" t="str">
        <f t="shared" si="112"/>
        <v/>
      </c>
      <c r="AJ209" s="551" t="str">
        <f t="shared" si="113"/>
        <v/>
      </c>
      <c r="AK209" s="554" t="str">
        <f t="shared" si="114"/>
        <v/>
      </c>
      <c r="AL209" s="460"/>
      <c r="AM209" s="441" t="str">
        <f t="shared" si="109"/>
        <v/>
      </c>
      <c r="AN209" s="441" t="str">
        <f t="shared" si="110"/>
        <v/>
      </c>
      <c r="AO209" s="552"/>
      <c r="AP209" s="552"/>
      <c r="AQ209" s="201"/>
      <c r="AR209" s="428"/>
      <c r="AS209" s="805">
        <f t="shared" si="131"/>
        <v>0</v>
      </c>
      <c r="AT209" s="452">
        <f t="shared" si="132"/>
        <v>0</v>
      </c>
      <c r="AU209" s="754" t="s">
        <v>341</v>
      </c>
      <c r="AV209" s="453">
        <f t="shared" si="133"/>
        <v>0</v>
      </c>
      <c r="AW209" s="454"/>
      <c r="AX209" s="455">
        <f t="shared" si="134"/>
        <v>0</v>
      </c>
      <c r="AY209" s="456">
        <f t="shared" si="135"/>
        <v>0</v>
      </c>
      <c r="AZ209" s="457">
        <f t="shared" si="136"/>
        <v>0</v>
      </c>
      <c r="BA209" s="458"/>
      <c r="BB209" s="455">
        <f t="shared" si="144"/>
        <v>0</v>
      </c>
      <c r="BC209" s="459"/>
      <c r="BD209" s="460"/>
      <c r="BE209" s="460"/>
      <c r="BF209" s="460"/>
      <c r="BG209" s="460"/>
      <c r="BH209" s="460"/>
      <c r="BI209" s="428"/>
      <c r="BJ209" s="201"/>
      <c r="BK209" s="201"/>
      <c r="BL209" s="201"/>
      <c r="BM209" s="201"/>
      <c r="BN209" s="201"/>
      <c r="BO209" s="201"/>
      <c r="BP209" s="201"/>
      <c r="BQ209" s="201"/>
      <c r="BR209" s="201"/>
      <c r="BS209" s="201"/>
      <c r="BT209" s="201"/>
      <c r="BU209" s="201"/>
      <c r="BV209" s="201"/>
      <c r="BW209" s="201"/>
      <c r="BX209" s="201"/>
      <c r="BY209" s="234"/>
      <c r="BZ209" s="234"/>
      <c r="CA209" s="201"/>
      <c r="CB209" s="201"/>
      <c r="CC209" s="201"/>
      <c r="CD209" s="234"/>
      <c r="CE209" s="201"/>
      <c r="CF209" s="201"/>
      <c r="CG209" s="201"/>
      <c r="CH209" s="201"/>
      <c r="CI209" s="201"/>
      <c r="CJ209" s="201"/>
      <c r="CK209" s="201"/>
      <c r="CL209" s="201"/>
      <c r="CM209" s="201"/>
      <c r="CN209" s="201"/>
      <c r="CO209" s="201"/>
      <c r="CP209" s="201"/>
      <c r="CQ209" s="201"/>
      <c r="CR209" s="201"/>
      <c r="CS209" s="201"/>
      <c r="CT209" s="201"/>
      <c r="CU209" s="201"/>
      <c r="CV209" s="201"/>
      <c r="CW209" s="201"/>
      <c r="CX209" s="201"/>
      <c r="CY209" s="201"/>
      <c r="CZ209" s="201"/>
      <c r="DA209" s="201"/>
      <c r="DB209" s="201"/>
      <c r="DC209" s="201"/>
      <c r="DD209" s="201"/>
      <c r="DE209" s="201"/>
      <c r="DF209" s="201"/>
      <c r="DG209" s="201"/>
      <c r="DH209" s="201"/>
      <c r="DI209" s="201"/>
      <c r="DJ209" s="201"/>
      <c r="DK209" s="201"/>
      <c r="DL209" s="201"/>
      <c r="DM209" s="201"/>
      <c r="DN209" s="201"/>
      <c r="DO209" s="201"/>
      <c r="DP209" s="201"/>
      <c r="DQ209" s="201"/>
      <c r="DR209" s="201"/>
      <c r="DS209" s="201"/>
      <c r="DT209" s="201"/>
      <c r="DU209" s="201"/>
      <c r="DV209" s="201"/>
      <c r="DW209" s="201"/>
      <c r="DX209" s="201"/>
      <c r="DY209" s="201"/>
      <c r="DZ209" s="201"/>
      <c r="EA209" s="201"/>
      <c r="EB209" s="201"/>
      <c r="EC209" s="201"/>
      <c r="ED209" s="201"/>
      <c r="EE209" s="201"/>
      <c r="EF209" s="201"/>
      <c r="EG209" s="201"/>
      <c r="EH209" s="201"/>
      <c r="EI209" s="201"/>
      <c r="EJ209" s="201"/>
      <c r="EK209" s="201"/>
      <c r="EL209" s="201"/>
      <c r="EM209" s="201"/>
      <c r="EN209" s="201"/>
      <c r="EO209" s="201"/>
      <c r="EP209" s="201"/>
      <c r="EQ209" s="201"/>
      <c r="ER209" s="201"/>
      <c r="ES209" s="201"/>
      <c r="ET209" s="201"/>
      <c r="EU209" s="201"/>
      <c r="EV209" s="201"/>
      <c r="EW209" s="201"/>
      <c r="EX209" s="201"/>
      <c r="EY209" s="201"/>
      <c r="EZ209" s="201"/>
      <c r="FA209" s="201"/>
      <c r="FB209" s="201"/>
      <c r="FC209" s="201"/>
      <c r="FD209" s="201"/>
      <c r="FE209" s="201"/>
      <c r="FF209" s="201"/>
      <c r="FG209" s="201"/>
      <c r="FH209" s="201"/>
      <c r="FI209" s="201"/>
      <c r="FJ209" s="201"/>
      <c r="FK209" s="201"/>
      <c r="FL209" s="201"/>
      <c r="FM209" s="201"/>
      <c r="FN209" s="201"/>
      <c r="FO209" s="201"/>
      <c r="FP209" s="201"/>
      <c r="FQ209" s="201"/>
      <c r="FR209" s="201"/>
      <c r="FS209" s="201"/>
      <c r="FT209" s="201"/>
      <c r="FU209" s="201"/>
      <c r="FV209" s="201"/>
      <c r="FW209" s="201"/>
      <c r="FX209" s="201"/>
      <c r="FY209" s="201"/>
      <c r="FZ209" s="201"/>
      <c r="GA209" s="201"/>
      <c r="GB209" s="201"/>
      <c r="GC209" s="201"/>
      <c r="GD209" s="201"/>
      <c r="GE209" s="201"/>
      <c r="GF209" s="201"/>
      <c r="GG209" s="201"/>
      <c r="GH209" s="201"/>
      <c r="GI209" s="201"/>
      <c r="GJ209" s="201"/>
      <c r="GK209" s="201"/>
      <c r="GL209" s="201"/>
      <c r="GM209" s="201"/>
      <c r="GN209" s="201"/>
      <c r="GO209" s="201"/>
      <c r="GP209" s="201"/>
      <c r="GQ209" s="201"/>
      <c r="GR209" s="201"/>
      <c r="GS209" s="201"/>
      <c r="GT209" s="201"/>
      <c r="GU209" s="201"/>
      <c r="GV209" s="201"/>
      <c r="GW209" s="201"/>
      <c r="GX209" s="201"/>
      <c r="GY209" s="201"/>
      <c r="GZ209" s="201"/>
      <c r="HA209" s="201"/>
      <c r="HB209" s="201"/>
      <c r="HC209" s="201"/>
      <c r="HD209" s="201"/>
      <c r="HE209" s="201"/>
      <c r="HF209" s="201"/>
      <c r="HG209" s="201"/>
      <c r="HH209" s="201"/>
      <c r="HI209" s="201"/>
      <c r="HJ209" s="201"/>
      <c r="HK209" s="201"/>
      <c r="HL209" s="201"/>
      <c r="HM209" s="201"/>
      <c r="HN209" s="201"/>
      <c r="HO209" s="201"/>
      <c r="HP209" s="201"/>
      <c r="HQ209" s="201"/>
      <c r="HR209" s="201"/>
      <c r="HS209" s="201"/>
      <c r="HT209" s="201"/>
      <c r="HU209" s="201"/>
      <c r="HV209" s="201"/>
      <c r="HW209" s="201"/>
      <c r="HX209" s="201"/>
      <c r="HY209" s="201"/>
      <c r="HZ209" s="201"/>
      <c r="IA209" s="201"/>
      <c r="IB209" s="201"/>
      <c r="IC209" s="201"/>
      <c r="ID209" s="201"/>
      <c r="IE209" s="201"/>
      <c r="IF209" s="201"/>
      <c r="IG209" s="201"/>
      <c r="IH209" s="201"/>
      <c r="II209" s="201"/>
      <c r="IJ209" s="201"/>
      <c r="IK209" s="201"/>
      <c r="IL209" s="201"/>
      <c r="IM209" s="201"/>
      <c r="IN209" s="201"/>
      <c r="IO209" s="201"/>
      <c r="IP209" s="201"/>
      <c r="IQ209" s="201"/>
      <c r="IR209" s="201"/>
      <c r="IS209" s="201"/>
      <c r="IT209" s="201"/>
      <c r="IU209" s="201"/>
      <c r="IV209" s="201"/>
      <c r="IW209" s="201"/>
      <c r="IX209" s="201"/>
      <c r="IY209" s="201"/>
      <c r="IZ209" s="201"/>
      <c r="JA209" s="201"/>
      <c r="JB209" s="201"/>
      <c r="JC209" s="201"/>
      <c r="JD209" s="201"/>
      <c r="JE209" s="201"/>
      <c r="JF209" s="201"/>
      <c r="JG209" s="201"/>
      <c r="JH209" s="201"/>
      <c r="JI209" s="201"/>
      <c r="JJ209" s="201"/>
      <c r="JK209" s="201"/>
      <c r="JL209" s="201"/>
      <c r="JM209" s="201"/>
      <c r="JN209" s="201"/>
      <c r="JO209" s="201"/>
      <c r="JP209" s="201"/>
      <c r="JQ209" s="201"/>
      <c r="JR209" s="201"/>
      <c r="JS209" s="201"/>
      <c r="JT209" s="201"/>
      <c r="JU209" s="201"/>
      <c r="JV209" s="201"/>
      <c r="JW209" s="201"/>
      <c r="JX209" s="201"/>
      <c r="JY209" s="201"/>
      <c r="JZ209" s="201"/>
      <c r="KA209" s="201"/>
      <c r="KB209" s="201"/>
      <c r="KC209" s="201"/>
      <c r="KD209" s="201"/>
      <c r="KE209" s="201"/>
      <c r="KF209" s="201"/>
      <c r="KG209" s="201"/>
      <c r="KH209" s="201"/>
      <c r="KI209" s="201"/>
      <c r="KJ209" s="201"/>
      <c r="KK209" s="201"/>
      <c r="KL209" s="201"/>
      <c r="KM209" s="201"/>
      <c r="KN209" s="201"/>
      <c r="KO209" s="201"/>
      <c r="KP209" s="201"/>
    </row>
    <row r="210" spans="1:302" s="98" customFormat="1" ht="27.75" hidden="1" customHeight="1" thickBot="1">
      <c r="A210" s="201"/>
      <c r="B210" s="459"/>
      <c r="C210" s="542"/>
      <c r="D210" s="543"/>
      <c r="E210" s="544" t="s">
        <v>163</v>
      </c>
      <c r="F210" s="545"/>
      <c r="G210" s="459"/>
      <c r="H210" s="459"/>
      <c r="I210" s="459"/>
      <c r="J210" s="459"/>
      <c r="K210" s="459"/>
      <c r="L210" s="546"/>
      <c r="M210" s="547"/>
      <c r="N210" s="547"/>
      <c r="O210" s="548" t="str">
        <f t="shared" si="122"/>
        <v/>
      </c>
      <c r="P210" s="548" t="str">
        <f t="shared" si="137"/>
        <v/>
      </c>
      <c r="Q210" s="548" t="str">
        <f t="shared" si="123"/>
        <v/>
      </c>
      <c r="R210" s="548" t="str">
        <f t="shared" si="124"/>
        <v/>
      </c>
      <c r="S210" s="548" t="str">
        <f t="shared" si="138"/>
        <v/>
      </c>
      <c r="T210" s="548" t="str">
        <f t="shared" si="139"/>
        <v/>
      </c>
      <c r="U210" s="548" t="str">
        <f t="shared" si="125"/>
        <v/>
      </c>
      <c r="V210" s="548" t="str">
        <f t="shared" si="126"/>
        <v/>
      </c>
      <c r="W210" s="548" t="str">
        <f t="shared" si="140"/>
        <v/>
      </c>
      <c r="X210" s="548" t="str">
        <f t="shared" si="141"/>
        <v/>
      </c>
      <c r="Y210" s="548" t="str">
        <f t="shared" si="127"/>
        <v/>
      </c>
      <c r="Z210" s="548" t="str">
        <f t="shared" si="128"/>
        <v/>
      </c>
      <c r="AA210" s="548" t="str">
        <f t="shared" si="142"/>
        <v/>
      </c>
      <c r="AB210" s="548" t="str">
        <f t="shared" si="143"/>
        <v/>
      </c>
      <c r="AC210" s="548" t="str">
        <f t="shared" si="129"/>
        <v/>
      </c>
      <c r="AD210" s="548" t="str">
        <f t="shared" si="130"/>
        <v/>
      </c>
      <c r="AE210" s="549"/>
      <c r="AF210" s="454"/>
      <c r="AG210" s="550" t="s">
        <v>542</v>
      </c>
      <c r="AH210" s="551" t="str">
        <f t="shared" si="111"/>
        <v/>
      </c>
      <c r="AI210" s="551" t="str">
        <f t="shared" si="112"/>
        <v/>
      </c>
      <c r="AJ210" s="551" t="str">
        <f t="shared" si="113"/>
        <v/>
      </c>
      <c r="AK210" s="554" t="str">
        <f t="shared" si="114"/>
        <v/>
      </c>
      <c r="AL210" s="460"/>
      <c r="AM210" s="441" t="str">
        <f t="shared" si="109"/>
        <v/>
      </c>
      <c r="AN210" s="441" t="str">
        <f t="shared" si="110"/>
        <v/>
      </c>
      <c r="AO210" s="552"/>
      <c r="AP210" s="552"/>
      <c r="AQ210" s="201"/>
      <c r="AR210" s="428"/>
      <c r="AS210" s="805">
        <f t="shared" si="131"/>
        <v>0</v>
      </c>
      <c r="AT210" s="452">
        <f t="shared" si="132"/>
        <v>0</v>
      </c>
      <c r="AU210" s="754" t="s">
        <v>341</v>
      </c>
      <c r="AV210" s="453">
        <f t="shared" si="133"/>
        <v>0</v>
      </c>
      <c r="AW210" s="454"/>
      <c r="AX210" s="455">
        <f t="shared" si="134"/>
        <v>0</v>
      </c>
      <c r="AY210" s="456">
        <f t="shared" si="135"/>
        <v>0</v>
      </c>
      <c r="AZ210" s="457">
        <f t="shared" si="136"/>
        <v>0</v>
      </c>
      <c r="BA210" s="458"/>
      <c r="BB210" s="455">
        <f t="shared" si="144"/>
        <v>0</v>
      </c>
      <c r="BC210" s="459"/>
      <c r="BD210" s="460"/>
      <c r="BE210" s="460"/>
      <c r="BF210" s="460"/>
      <c r="BG210" s="460"/>
      <c r="BH210" s="460"/>
      <c r="BI210" s="428"/>
      <c r="BJ210" s="201"/>
      <c r="BK210" s="201"/>
      <c r="BL210" s="201"/>
      <c r="BM210" s="201"/>
      <c r="BN210" s="201"/>
      <c r="BO210" s="201"/>
      <c r="BP210" s="201"/>
      <c r="BQ210" s="201"/>
      <c r="BR210" s="201"/>
      <c r="BS210" s="201"/>
      <c r="BT210" s="201"/>
      <c r="BU210" s="201"/>
      <c r="BV210" s="201"/>
      <c r="BW210" s="201"/>
      <c r="BX210" s="201"/>
      <c r="BY210" s="234"/>
      <c r="BZ210" s="234"/>
      <c r="CA210" s="201"/>
      <c r="CB210" s="201"/>
      <c r="CC210" s="201"/>
      <c r="CD210" s="234"/>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c r="DT210" s="201"/>
      <c r="DU210" s="201"/>
      <c r="DV210" s="201"/>
      <c r="DW210" s="201"/>
      <c r="DX210" s="201"/>
      <c r="DY210" s="201"/>
      <c r="DZ210" s="201"/>
      <c r="EA210" s="201"/>
      <c r="EB210" s="201"/>
      <c r="EC210" s="201"/>
      <c r="ED210" s="201"/>
      <c r="EE210" s="201"/>
      <c r="EF210" s="201"/>
      <c r="EG210" s="201"/>
      <c r="EH210" s="201"/>
      <c r="EI210" s="201"/>
      <c r="EJ210" s="201"/>
      <c r="EK210" s="201"/>
      <c r="EL210" s="201"/>
      <c r="EM210" s="201"/>
      <c r="EN210" s="201"/>
      <c r="EO210" s="201"/>
      <c r="EP210" s="201"/>
      <c r="EQ210" s="201"/>
      <c r="ER210" s="201"/>
      <c r="ES210" s="201"/>
      <c r="ET210" s="201"/>
      <c r="EU210" s="201"/>
      <c r="EV210" s="201"/>
      <c r="EW210" s="201"/>
      <c r="EX210" s="201"/>
      <c r="EY210" s="201"/>
      <c r="EZ210" s="201"/>
      <c r="FA210" s="201"/>
      <c r="FB210" s="201"/>
      <c r="FC210" s="201"/>
      <c r="FD210" s="201"/>
      <c r="FE210" s="201"/>
      <c r="FF210" s="201"/>
      <c r="FG210" s="201"/>
      <c r="FH210" s="201"/>
      <c r="FI210" s="201"/>
      <c r="FJ210" s="201"/>
      <c r="FK210" s="201"/>
      <c r="FL210" s="201"/>
      <c r="FM210" s="201"/>
      <c r="FN210" s="201"/>
      <c r="FO210" s="201"/>
      <c r="FP210" s="201"/>
      <c r="FQ210" s="201"/>
      <c r="FR210" s="201"/>
      <c r="FS210" s="201"/>
      <c r="FT210" s="201"/>
      <c r="FU210" s="201"/>
      <c r="FV210" s="201"/>
      <c r="FW210" s="201"/>
      <c r="FX210" s="201"/>
      <c r="FY210" s="201"/>
      <c r="FZ210" s="201"/>
      <c r="GA210" s="201"/>
      <c r="GB210" s="201"/>
      <c r="GC210" s="201"/>
      <c r="GD210" s="201"/>
      <c r="GE210" s="201"/>
      <c r="GF210" s="201"/>
      <c r="GG210" s="201"/>
      <c r="GH210" s="201"/>
      <c r="GI210" s="201"/>
      <c r="GJ210" s="201"/>
      <c r="GK210" s="201"/>
      <c r="GL210" s="201"/>
      <c r="GM210" s="201"/>
      <c r="GN210" s="201"/>
      <c r="GO210" s="201"/>
      <c r="GP210" s="201"/>
      <c r="GQ210" s="201"/>
      <c r="GR210" s="201"/>
      <c r="GS210" s="201"/>
      <c r="GT210" s="201"/>
      <c r="GU210" s="201"/>
      <c r="GV210" s="201"/>
      <c r="GW210" s="201"/>
      <c r="GX210" s="201"/>
      <c r="GY210" s="201"/>
      <c r="GZ210" s="201"/>
      <c r="HA210" s="201"/>
      <c r="HB210" s="201"/>
      <c r="HC210" s="201"/>
      <c r="HD210" s="201"/>
      <c r="HE210" s="201"/>
      <c r="HF210" s="201"/>
      <c r="HG210" s="201"/>
      <c r="HH210" s="201"/>
      <c r="HI210" s="201"/>
      <c r="HJ210" s="201"/>
      <c r="HK210" s="201"/>
      <c r="HL210" s="201"/>
      <c r="HM210" s="201"/>
      <c r="HN210" s="201"/>
      <c r="HO210" s="201"/>
      <c r="HP210" s="201"/>
      <c r="HQ210" s="201"/>
      <c r="HR210" s="201"/>
      <c r="HS210" s="201"/>
      <c r="HT210" s="201"/>
      <c r="HU210" s="201"/>
      <c r="HV210" s="201"/>
      <c r="HW210" s="201"/>
      <c r="HX210" s="201"/>
      <c r="HY210" s="201"/>
      <c r="HZ210" s="201"/>
      <c r="IA210" s="201"/>
      <c r="IB210" s="201"/>
      <c r="IC210" s="201"/>
      <c r="ID210" s="201"/>
      <c r="IE210" s="201"/>
      <c r="IF210" s="201"/>
      <c r="IG210" s="201"/>
      <c r="IH210" s="201"/>
      <c r="II210" s="201"/>
      <c r="IJ210" s="201"/>
      <c r="IK210" s="201"/>
      <c r="IL210" s="201"/>
      <c r="IM210" s="201"/>
      <c r="IN210" s="201"/>
      <c r="IO210" s="201"/>
      <c r="IP210" s="201"/>
      <c r="IQ210" s="201"/>
      <c r="IR210" s="201"/>
      <c r="IS210" s="201"/>
      <c r="IT210" s="201"/>
      <c r="IU210" s="201"/>
      <c r="IV210" s="201"/>
      <c r="IW210" s="201"/>
      <c r="IX210" s="201"/>
      <c r="IY210" s="201"/>
      <c r="IZ210" s="201"/>
      <c r="JA210" s="201"/>
      <c r="JB210" s="201"/>
      <c r="JC210" s="201"/>
      <c r="JD210" s="201"/>
      <c r="JE210" s="201"/>
      <c r="JF210" s="201"/>
      <c r="JG210" s="201"/>
      <c r="JH210" s="201"/>
      <c r="JI210" s="201"/>
      <c r="JJ210" s="201"/>
      <c r="JK210" s="201"/>
      <c r="JL210" s="201"/>
      <c r="JM210" s="201"/>
      <c r="JN210" s="201"/>
      <c r="JO210" s="201"/>
      <c r="JP210" s="201"/>
      <c r="JQ210" s="201"/>
      <c r="JR210" s="201"/>
      <c r="JS210" s="201"/>
      <c r="JT210" s="201"/>
      <c r="JU210" s="201"/>
      <c r="JV210" s="201"/>
      <c r="JW210" s="201"/>
      <c r="JX210" s="201"/>
      <c r="JY210" s="201"/>
      <c r="JZ210" s="201"/>
      <c r="KA210" s="201"/>
      <c r="KB210" s="201"/>
      <c r="KC210" s="201"/>
      <c r="KD210" s="201"/>
      <c r="KE210" s="201"/>
      <c r="KF210" s="201"/>
      <c r="KG210" s="201"/>
      <c r="KH210" s="201"/>
      <c r="KI210" s="201"/>
      <c r="KJ210" s="201"/>
      <c r="KK210" s="201"/>
      <c r="KL210" s="201"/>
      <c r="KM210" s="201"/>
      <c r="KN210" s="201"/>
      <c r="KO210" s="201"/>
      <c r="KP210" s="201"/>
    </row>
    <row r="211" spans="1:302" s="98" customFormat="1" ht="27.75" hidden="1" customHeight="1" thickBot="1">
      <c r="A211" s="201"/>
      <c r="B211" s="459"/>
      <c r="C211" s="542"/>
      <c r="D211" s="543"/>
      <c r="E211" s="544" t="s">
        <v>163</v>
      </c>
      <c r="F211" s="545"/>
      <c r="G211" s="459"/>
      <c r="H211" s="459"/>
      <c r="I211" s="459"/>
      <c r="J211" s="459"/>
      <c r="K211" s="459"/>
      <c r="L211" s="546"/>
      <c r="M211" s="547"/>
      <c r="N211" s="547"/>
      <c r="O211" s="548" t="str">
        <f t="shared" si="122"/>
        <v/>
      </c>
      <c r="P211" s="548" t="str">
        <f t="shared" si="137"/>
        <v/>
      </c>
      <c r="Q211" s="548" t="str">
        <f t="shared" si="123"/>
        <v/>
      </c>
      <c r="R211" s="548" t="str">
        <f t="shared" si="124"/>
        <v/>
      </c>
      <c r="S211" s="548" t="str">
        <f t="shared" si="138"/>
        <v/>
      </c>
      <c r="T211" s="548" t="str">
        <f t="shared" si="139"/>
        <v/>
      </c>
      <c r="U211" s="548" t="str">
        <f t="shared" si="125"/>
        <v/>
      </c>
      <c r="V211" s="548" t="str">
        <f t="shared" si="126"/>
        <v/>
      </c>
      <c r="W211" s="548" t="str">
        <f t="shared" si="140"/>
        <v/>
      </c>
      <c r="X211" s="548" t="str">
        <f t="shared" si="141"/>
        <v/>
      </c>
      <c r="Y211" s="548" t="str">
        <f t="shared" si="127"/>
        <v/>
      </c>
      <c r="Z211" s="548" t="str">
        <f t="shared" si="128"/>
        <v/>
      </c>
      <c r="AA211" s="548" t="str">
        <f t="shared" si="142"/>
        <v/>
      </c>
      <c r="AB211" s="548" t="str">
        <f t="shared" si="143"/>
        <v/>
      </c>
      <c r="AC211" s="548" t="str">
        <f t="shared" si="129"/>
        <v/>
      </c>
      <c r="AD211" s="548" t="str">
        <f t="shared" si="130"/>
        <v/>
      </c>
      <c r="AE211" s="549"/>
      <c r="AF211" s="454"/>
      <c r="AG211" s="550" t="s">
        <v>542</v>
      </c>
      <c r="AH211" s="551" t="str">
        <f t="shared" si="111"/>
        <v/>
      </c>
      <c r="AI211" s="551" t="str">
        <f t="shared" si="112"/>
        <v/>
      </c>
      <c r="AJ211" s="551" t="str">
        <f t="shared" si="113"/>
        <v/>
      </c>
      <c r="AK211" s="554" t="str">
        <f t="shared" si="114"/>
        <v/>
      </c>
      <c r="AL211" s="460"/>
      <c r="AM211" s="441" t="str">
        <f t="shared" si="109"/>
        <v/>
      </c>
      <c r="AN211" s="441" t="str">
        <f t="shared" si="110"/>
        <v/>
      </c>
      <c r="AO211" s="552"/>
      <c r="AP211" s="552"/>
      <c r="AQ211" s="201"/>
      <c r="AR211" s="428"/>
      <c r="AS211" s="805">
        <f t="shared" si="131"/>
        <v>0</v>
      </c>
      <c r="AT211" s="452">
        <f t="shared" si="132"/>
        <v>0</v>
      </c>
      <c r="AU211" s="754" t="s">
        <v>341</v>
      </c>
      <c r="AV211" s="453">
        <f t="shared" si="133"/>
        <v>0</v>
      </c>
      <c r="AW211" s="454"/>
      <c r="AX211" s="455">
        <f t="shared" si="134"/>
        <v>0</v>
      </c>
      <c r="AY211" s="456">
        <f t="shared" si="135"/>
        <v>0</v>
      </c>
      <c r="AZ211" s="457">
        <f t="shared" si="136"/>
        <v>0</v>
      </c>
      <c r="BA211" s="458"/>
      <c r="BB211" s="455">
        <f t="shared" si="144"/>
        <v>0</v>
      </c>
      <c r="BC211" s="459"/>
      <c r="BD211" s="460"/>
      <c r="BE211" s="460"/>
      <c r="BF211" s="460"/>
      <c r="BG211" s="460"/>
      <c r="BH211" s="460"/>
      <c r="BI211" s="428"/>
      <c r="BJ211" s="201"/>
      <c r="BK211" s="201"/>
      <c r="BL211" s="201"/>
      <c r="BM211" s="201"/>
      <c r="BN211" s="201"/>
      <c r="BO211" s="201"/>
      <c r="BP211" s="201"/>
      <c r="BQ211" s="201"/>
      <c r="BR211" s="201"/>
      <c r="BS211" s="201"/>
      <c r="BT211" s="201"/>
      <c r="BU211" s="201"/>
      <c r="BV211" s="201"/>
      <c r="BW211" s="201"/>
      <c r="BX211" s="201"/>
      <c r="BY211" s="234"/>
      <c r="BZ211" s="234"/>
      <c r="CA211" s="201"/>
      <c r="CB211" s="201"/>
      <c r="CC211" s="201"/>
      <c r="CD211" s="234"/>
      <c r="CE211" s="201"/>
      <c r="CF211" s="201"/>
      <c r="CG211" s="201"/>
      <c r="CH211" s="201"/>
      <c r="CI211" s="201"/>
      <c r="CJ211" s="201"/>
      <c r="CK211" s="201"/>
      <c r="CL211" s="201"/>
      <c r="CM211" s="201"/>
      <c r="CN211" s="201"/>
      <c r="CO211" s="201"/>
      <c r="CP211" s="201"/>
      <c r="CQ211" s="201"/>
      <c r="CR211" s="201"/>
      <c r="CS211" s="201"/>
      <c r="CT211" s="201"/>
      <c r="CU211" s="201"/>
      <c r="CV211" s="201"/>
      <c r="CW211" s="201"/>
      <c r="CX211" s="201"/>
      <c r="CY211" s="201"/>
      <c r="CZ211" s="201"/>
      <c r="DA211" s="201"/>
      <c r="DB211" s="201"/>
      <c r="DC211" s="201"/>
      <c r="DD211" s="201"/>
      <c r="DE211" s="201"/>
      <c r="DF211" s="201"/>
      <c r="DG211" s="201"/>
      <c r="DH211" s="201"/>
      <c r="DI211" s="201"/>
      <c r="DJ211" s="201"/>
      <c r="DK211" s="201"/>
      <c r="DL211" s="201"/>
      <c r="DM211" s="201"/>
      <c r="DN211" s="201"/>
      <c r="DO211" s="201"/>
      <c r="DP211" s="201"/>
      <c r="DQ211" s="201"/>
      <c r="DR211" s="201"/>
      <c r="DS211" s="201"/>
      <c r="DT211" s="201"/>
      <c r="DU211" s="201"/>
      <c r="DV211" s="201"/>
      <c r="DW211" s="201"/>
      <c r="DX211" s="201"/>
      <c r="DY211" s="201"/>
      <c r="DZ211" s="201"/>
      <c r="EA211" s="201"/>
      <c r="EB211" s="201"/>
      <c r="EC211" s="201"/>
      <c r="ED211" s="201"/>
      <c r="EE211" s="201"/>
      <c r="EF211" s="201"/>
      <c r="EG211" s="201"/>
      <c r="EH211" s="201"/>
      <c r="EI211" s="201"/>
      <c r="EJ211" s="201"/>
      <c r="EK211" s="201"/>
      <c r="EL211" s="201"/>
      <c r="EM211" s="201"/>
      <c r="EN211" s="201"/>
      <c r="EO211" s="201"/>
      <c r="EP211" s="201"/>
      <c r="EQ211" s="201"/>
      <c r="ER211" s="201"/>
      <c r="ES211" s="201"/>
      <c r="ET211" s="201"/>
      <c r="EU211" s="201"/>
      <c r="EV211" s="201"/>
      <c r="EW211" s="201"/>
      <c r="EX211" s="201"/>
      <c r="EY211" s="201"/>
      <c r="EZ211" s="201"/>
      <c r="FA211" s="201"/>
      <c r="FB211" s="201"/>
      <c r="FC211" s="201"/>
      <c r="FD211" s="201"/>
      <c r="FE211" s="201"/>
      <c r="FF211" s="201"/>
      <c r="FG211" s="201"/>
      <c r="FH211" s="201"/>
      <c r="FI211" s="201"/>
      <c r="FJ211" s="201"/>
      <c r="FK211" s="201"/>
      <c r="FL211" s="201"/>
      <c r="FM211" s="201"/>
      <c r="FN211" s="201"/>
      <c r="FO211" s="201"/>
      <c r="FP211" s="201"/>
      <c r="FQ211" s="201"/>
      <c r="FR211" s="201"/>
      <c r="FS211" s="201"/>
      <c r="FT211" s="201"/>
      <c r="FU211" s="201"/>
      <c r="FV211" s="201"/>
      <c r="FW211" s="201"/>
      <c r="FX211" s="201"/>
      <c r="FY211" s="201"/>
      <c r="FZ211" s="201"/>
      <c r="GA211" s="201"/>
      <c r="GB211" s="201"/>
      <c r="GC211" s="201"/>
      <c r="GD211" s="201"/>
      <c r="GE211" s="201"/>
      <c r="GF211" s="201"/>
      <c r="GG211" s="201"/>
      <c r="GH211" s="201"/>
      <c r="GI211" s="201"/>
      <c r="GJ211" s="201"/>
      <c r="GK211" s="201"/>
      <c r="GL211" s="201"/>
      <c r="GM211" s="201"/>
      <c r="GN211" s="201"/>
      <c r="GO211" s="201"/>
      <c r="GP211" s="201"/>
      <c r="GQ211" s="201"/>
      <c r="GR211" s="201"/>
      <c r="GS211" s="201"/>
      <c r="GT211" s="201"/>
      <c r="GU211" s="201"/>
      <c r="GV211" s="201"/>
      <c r="GW211" s="201"/>
      <c r="GX211" s="201"/>
      <c r="GY211" s="201"/>
      <c r="GZ211" s="201"/>
      <c r="HA211" s="201"/>
      <c r="HB211" s="201"/>
      <c r="HC211" s="201"/>
      <c r="HD211" s="201"/>
      <c r="HE211" s="201"/>
      <c r="HF211" s="201"/>
      <c r="HG211" s="201"/>
      <c r="HH211" s="201"/>
      <c r="HI211" s="201"/>
      <c r="HJ211" s="201"/>
      <c r="HK211" s="201"/>
      <c r="HL211" s="201"/>
      <c r="HM211" s="201"/>
      <c r="HN211" s="201"/>
      <c r="HO211" s="201"/>
      <c r="HP211" s="201"/>
      <c r="HQ211" s="201"/>
      <c r="HR211" s="201"/>
      <c r="HS211" s="201"/>
      <c r="HT211" s="201"/>
      <c r="HU211" s="201"/>
      <c r="HV211" s="201"/>
      <c r="HW211" s="201"/>
      <c r="HX211" s="201"/>
      <c r="HY211" s="201"/>
      <c r="HZ211" s="201"/>
      <c r="IA211" s="201"/>
      <c r="IB211" s="201"/>
      <c r="IC211" s="201"/>
      <c r="ID211" s="201"/>
      <c r="IE211" s="201"/>
      <c r="IF211" s="201"/>
      <c r="IG211" s="201"/>
      <c r="IH211" s="201"/>
      <c r="II211" s="201"/>
      <c r="IJ211" s="201"/>
      <c r="IK211" s="201"/>
      <c r="IL211" s="201"/>
      <c r="IM211" s="201"/>
      <c r="IN211" s="201"/>
      <c r="IO211" s="201"/>
      <c r="IP211" s="201"/>
      <c r="IQ211" s="201"/>
      <c r="IR211" s="201"/>
      <c r="IS211" s="201"/>
      <c r="IT211" s="201"/>
      <c r="IU211" s="201"/>
      <c r="IV211" s="201"/>
      <c r="IW211" s="201"/>
      <c r="IX211" s="201"/>
      <c r="IY211" s="201"/>
      <c r="IZ211" s="201"/>
      <c r="JA211" s="201"/>
      <c r="JB211" s="201"/>
      <c r="JC211" s="201"/>
      <c r="JD211" s="201"/>
      <c r="JE211" s="201"/>
      <c r="JF211" s="201"/>
      <c r="JG211" s="201"/>
      <c r="JH211" s="201"/>
      <c r="JI211" s="201"/>
      <c r="JJ211" s="201"/>
      <c r="JK211" s="201"/>
      <c r="JL211" s="201"/>
      <c r="JM211" s="201"/>
      <c r="JN211" s="201"/>
      <c r="JO211" s="201"/>
      <c r="JP211" s="201"/>
      <c r="JQ211" s="201"/>
      <c r="JR211" s="201"/>
      <c r="JS211" s="201"/>
      <c r="JT211" s="201"/>
      <c r="JU211" s="201"/>
      <c r="JV211" s="201"/>
      <c r="JW211" s="201"/>
      <c r="JX211" s="201"/>
      <c r="JY211" s="201"/>
      <c r="JZ211" s="201"/>
      <c r="KA211" s="201"/>
      <c r="KB211" s="201"/>
      <c r="KC211" s="201"/>
      <c r="KD211" s="201"/>
      <c r="KE211" s="201"/>
      <c r="KF211" s="201"/>
      <c r="KG211" s="201"/>
      <c r="KH211" s="201"/>
      <c r="KI211" s="201"/>
      <c r="KJ211" s="201"/>
      <c r="KK211" s="201"/>
      <c r="KL211" s="201"/>
      <c r="KM211" s="201"/>
      <c r="KN211" s="201"/>
      <c r="KO211" s="201"/>
      <c r="KP211" s="201"/>
    </row>
    <row r="212" spans="1:302" s="98" customFormat="1" ht="27.75" hidden="1" customHeight="1" thickBot="1">
      <c r="A212" s="201"/>
      <c r="B212" s="459"/>
      <c r="C212" s="542"/>
      <c r="D212" s="543"/>
      <c r="E212" s="544" t="s">
        <v>163</v>
      </c>
      <c r="F212" s="545"/>
      <c r="G212" s="459"/>
      <c r="H212" s="459"/>
      <c r="I212" s="459"/>
      <c r="J212" s="459"/>
      <c r="K212" s="459"/>
      <c r="L212" s="546"/>
      <c r="M212" s="547"/>
      <c r="N212" s="547"/>
      <c r="O212" s="548" t="str">
        <f t="shared" si="122"/>
        <v/>
      </c>
      <c r="P212" s="548" t="str">
        <f t="shared" si="137"/>
        <v/>
      </c>
      <c r="Q212" s="548" t="str">
        <f t="shared" si="123"/>
        <v/>
      </c>
      <c r="R212" s="548" t="str">
        <f t="shared" si="124"/>
        <v/>
      </c>
      <c r="S212" s="548" t="str">
        <f t="shared" si="138"/>
        <v/>
      </c>
      <c r="T212" s="548" t="str">
        <f t="shared" si="139"/>
        <v/>
      </c>
      <c r="U212" s="548" t="str">
        <f t="shared" si="125"/>
        <v/>
      </c>
      <c r="V212" s="548" t="str">
        <f t="shared" si="126"/>
        <v/>
      </c>
      <c r="W212" s="548" t="str">
        <f t="shared" si="140"/>
        <v/>
      </c>
      <c r="X212" s="548" t="str">
        <f t="shared" si="141"/>
        <v/>
      </c>
      <c r="Y212" s="548" t="str">
        <f t="shared" si="127"/>
        <v/>
      </c>
      <c r="Z212" s="548" t="str">
        <f t="shared" si="128"/>
        <v/>
      </c>
      <c r="AA212" s="548" t="str">
        <f t="shared" si="142"/>
        <v/>
      </c>
      <c r="AB212" s="548" t="str">
        <f t="shared" si="143"/>
        <v/>
      </c>
      <c r="AC212" s="548" t="str">
        <f t="shared" si="129"/>
        <v/>
      </c>
      <c r="AD212" s="548" t="str">
        <f t="shared" si="130"/>
        <v/>
      </c>
      <c r="AE212" s="549"/>
      <c r="AF212" s="454"/>
      <c r="AG212" s="550" t="s">
        <v>542</v>
      </c>
      <c r="AH212" s="551" t="str">
        <f t="shared" si="111"/>
        <v/>
      </c>
      <c r="AI212" s="551" t="str">
        <f t="shared" si="112"/>
        <v/>
      </c>
      <c r="AJ212" s="551" t="str">
        <f t="shared" si="113"/>
        <v/>
      </c>
      <c r="AK212" s="554" t="str">
        <f t="shared" si="114"/>
        <v/>
      </c>
      <c r="AL212" s="460"/>
      <c r="AM212" s="441" t="str">
        <f t="shared" si="109"/>
        <v/>
      </c>
      <c r="AN212" s="441" t="str">
        <f t="shared" si="110"/>
        <v/>
      </c>
      <c r="AO212" s="552"/>
      <c r="AP212" s="552"/>
      <c r="AQ212" s="201"/>
      <c r="AR212" s="428"/>
      <c r="AS212" s="805">
        <f t="shared" si="131"/>
        <v>0</v>
      </c>
      <c r="AT212" s="452">
        <f t="shared" si="132"/>
        <v>0</v>
      </c>
      <c r="AU212" s="754" t="s">
        <v>341</v>
      </c>
      <c r="AV212" s="453">
        <f t="shared" si="133"/>
        <v>0</v>
      </c>
      <c r="AW212" s="454"/>
      <c r="AX212" s="455">
        <f t="shared" si="134"/>
        <v>0</v>
      </c>
      <c r="AY212" s="456">
        <f t="shared" si="135"/>
        <v>0</v>
      </c>
      <c r="AZ212" s="457">
        <f t="shared" si="136"/>
        <v>0</v>
      </c>
      <c r="BA212" s="458"/>
      <c r="BB212" s="455">
        <f t="shared" si="144"/>
        <v>0</v>
      </c>
      <c r="BC212" s="459"/>
      <c r="BD212" s="460"/>
      <c r="BE212" s="460"/>
      <c r="BF212" s="460"/>
      <c r="BG212" s="460"/>
      <c r="BH212" s="460"/>
      <c r="BI212" s="428"/>
      <c r="BJ212" s="201"/>
      <c r="BK212" s="201"/>
      <c r="BL212" s="201"/>
      <c r="BM212" s="201"/>
      <c r="BN212" s="201"/>
      <c r="BO212" s="201"/>
      <c r="BP212" s="201"/>
      <c r="BQ212" s="201"/>
      <c r="BR212" s="201"/>
      <c r="BS212" s="201"/>
      <c r="BT212" s="201"/>
      <c r="BU212" s="201"/>
      <c r="BV212" s="201"/>
      <c r="BW212" s="201"/>
      <c r="BX212" s="201"/>
      <c r="BY212" s="234"/>
      <c r="BZ212" s="234"/>
      <c r="CA212" s="201"/>
      <c r="CB212" s="201"/>
      <c r="CC212" s="201"/>
      <c r="CD212" s="234"/>
      <c r="CE212" s="201"/>
      <c r="CF212" s="201"/>
      <c r="CG212" s="201"/>
      <c r="CH212" s="201"/>
      <c r="CI212" s="201"/>
      <c r="CJ212" s="201"/>
      <c r="CK212" s="201"/>
      <c r="CL212" s="201"/>
      <c r="CM212" s="201"/>
      <c r="CN212" s="201"/>
      <c r="CO212" s="201"/>
      <c r="CP212" s="201"/>
      <c r="CQ212" s="201"/>
      <c r="CR212" s="201"/>
      <c r="CS212" s="201"/>
      <c r="CT212" s="201"/>
      <c r="CU212" s="201"/>
      <c r="CV212" s="201"/>
      <c r="CW212" s="201"/>
      <c r="CX212" s="201"/>
      <c r="CY212" s="201"/>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c r="DU212" s="201"/>
      <c r="DV212" s="201"/>
      <c r="DW212" s="201"/>
      <c r="DX212" s="201"/>
      <c r="DY212" s="201"/>
      <c r="DZ212" s="201"/>
      <c r="EA212" s="201"/>
      <c r="EB212" s="201"/>
      <c r="EC212" s="201"/>
      <c r="ED212" s="201"/>
      <c r="EE212" s="201"/>
      <c r="EF212" s="201"/>
      <c r="EG212" s="201"/>
      <c r="EH212" s="201"/>
      <c r="EI212" s="201"/>
      <c r="EJ212" s="201"/>
      <c r="EK212" s="201"/>
      <c r="EL212" s="201"/>
      <c r="EM212" s="201"/>
      <c r="EN212" s="201"/>
      <c r="EO212" s="201"/>
      <c r="EP212" s="201"/>
      <c r="EQ212" s="201"/>
      <c r="ER212" s="201"/>
      <c r="ES212" s="201"/>
      <c r="ET212" s="201"/>
      <c r="EU212" s="201"/>
      <c r="EV212" s="201"/>
      <c r="EW212" s="201"/>
      <c r="EX212" s="201"/>
      <c r="EY212" s="201"/>
      <c r="EZ212" s="201"/>
      <c r="FA212" s="201"/>
      <c r="FB212" s="201"/>
      <c r="FC212" s="201"/>
      <c r="FD212" s="201"/>
      <c r="FE212" s="201"/>
      <c r="FF212" s="201"/>
      <c r="FG212" s="201"/>
      <c r="FH212" s="201"/>
      <c r="FI212" s="201"/>
      <c r="FJ212" s="201"/>
      <c r="FK212" s="201"/>
      <c r="FL212" s="201"/>
      <c r="FM212" s="201"/>
      <c r="FN212" s="201"/>
      <c r="FO212" s="201"/>
      <c r="FP212" s="201"/>
      <c r="FQ212" s="201"/>
      <c r="FR212" s="201"/>
      <c r="FS212" s="201"/>
      <c r="FT212" s="201"/>
      <c r="FU212" s="201"/>
      <c r="FV212" s="201"/>
      <c r="FW212" s="201"/>
      <c r="FX212" s="201"/>
      <c r="FY212" s="201"/>
      <c r="FZ212" s="201"/>
      <c r="GA212" s="201"/>
      <c r="GB212" s="201"/>
      <c r="GC212" s="201"/>
      <c r="GD212" s="201"/>
      <c r="GE212" s="201"/>
      <c r="GF212" s="201"/>
      <c r="GG212" s="201"/>
      <c r="GH212" s="201"/>
      <c r="GI212" s="201"/>
      <c r="GJ212" s="201"/>
      <c r="GK212" s="201"/>
      <c r="GL212" s="201"/>
      <c r="GM212" s="201"/>
      <c r="GN212" s="201"/>
      <c r="GO212" s="201"/>
      <c r="GP212" s="201"/>
      <c r="GQ212" s="201"/>
      <c r="GR212" s="201"/>
      <c r="GS212" s="201"/>
      <c r="GT212" s="201"/>
      <c r="GU212" s="201"/>
      <c r="GV212" s="201"/>
      <c r="GW212" s="201"/>
      <c r="GX212" s="201"/>
      <c r="GY212" s="201"/>
      <c r="GZ212" s="201"/>
      <c r="HA212" s="201"/>
      <c r="HB212" s="201"/>
      <c r="HC212" s="201"/>
      <c r="HD212" s="201"/>
      <c r="HE212" s="201"/>
      <c r="HF212" s="201"/>
      <c r="HG212" s="201"/>
      <c r="HH212" s="201"/>
      <c r="HI212" s="201"/>
      <c r="HJ212" s="201"/>
      <c r="HK212" s="201"/>
      <c r="HL212" s="201"/>
      <c r="HM212" s="201"/>
      <c r="HN212" s="201"/>
      <c r="HO212" s="201"/>
      <c r="HP212" s="201"/>
      <c r="HQ212" s="201"/>
      <c r="HR212" s="201"/>
      <c r="HS212" s="201"/>
      <c r="HT212" s="201"/>
      <c r="HU212" s="201"/>
      <c r="HV212" s="201"/>
      <c r="HW212" s="201"/>
      <c r="HX212" s="201"/>
      <c r="HY212" s="201"/>
      <c r="HZ212" s="201"/>
      <c r="IA212" s="201"/>
      <c r="IB212" s="201"/>
      <c r="IC212" s="201"/>
      <c r="ID212" s="201"/>
      <c r="IE212" s="201"/>
      <c r="IF212" s="201"/>
      <c r="IG212" s="201"/>
      <c r="IH212" s="201"/>
      <c r="II212" s="201"/>
      <c r="IJ212" s="201"/>
      <c r="IK212" s="201"/>
      <c r="IL212" s="201"/>
      <c r="IM212" s="201"/>
      <c r="IN212" s="201"/>
      <c r="IO212" s="201"/>
      <c r="IP212" s="201"/>
      <c r="IQ212" s="201"/>
      <c r="IR212" s="201"/>
      <c r="IS212" s="201"/>
      <c r="IT212" s="201"/>
      <c r="IU212" s="201"/>
      <c r="IV212" s="201"/>
      <c r="IW212" s="201"/>
      <c r="IX212" s="201"/>
      <c r="IY212" s="201"/>
      <c r="IZ212" s="201"/>
      <c r="JA212" s="201"/>
      <c r="JB212" s="201"/>
      <c r="JC212" s="201"/>
      <c r="JD212" s="201"/>
      <c r="JE212" s="201"/>
      <c r="JF212" s="201"/>
      <c r="JG212" s="201"/>
      <c r="JH212" s="201"/>
      <c r="JI212" s="201"/>
      <c r="JJ212" s="201"/>
      <c r="JK212" s="201"/>
      <c r="JL212" s="201"/>
      <c r="JM212" s="201"/>
      <c r="JN212" s="201"/>
      <c r="JO212" s="201"/>
      <c r="JP212" s="201"/>
      <c r="JQ212" s="201"/>
      <c r="JR212" s="201"/>
      <c r="JS212" s="201"/>
      <c r="JT212" s="201"/>
      <c r="JU212" s="201"/>
      <c r="JV212" s="201"/>
      <c r="JW212" s="201"/>
      <c r="JX212" s="201"/>
      <c r="JY212" s="201"/>
      <c r="JZ212" s="201"/>
      <c r="KA212" s="201"/>
      <c r="KB212" s="201"/>
      <c r="KC212" s="201"/>
      <c r="KD212" s="201"/>
      <c r="KE212" s="201"/>
      <c r="KF212" s="201"/>
      <c r="KG212" s="201"/>
      <c r="KH212" s="201"/>
      <c r="KI212" s="201"/>
      <c r="KJ212" s="201"/>
      <c r="KK212" s="201"/>
      <c r="KL212" s="201"/>
      <c r="KM212" s="201"/>
      <c r="KN212" s="201"/>
      <c r="KO212" s="201"/>
      <c r="KP212" s="201"/>
    </row>
    <row r="213" spans="1:302" s="98" customFormat="1" ht="27.75" hidden="1" customHeight="1" thickBot="1">
      <c r="A213" s="201"/>
      <c r="B213" s="459"/>
      <c r="C213" s="542"/>
      <c r="D213" s="543"/>
      <c r="E213" s="544" t="s">
        <v>163</v>
      </c>
      <c r="F213" s="545"/>
      <c r="G213" s="459"/>
      <c r="H213" s="459"/>
      <c r="I213" s="459"/>
      <c r="J213" s="459"/>
      <c r="K213" s="459"/>
      <c r="L213" s="546"/>
      <c r="M213" s="547"/>
      <c r="N213" s="547"/>
      <c r="O213" s="548" t="str">
        <f t="shared" si="122"/>
        <v/>
      </c>
      <c r="P213" s="548" t="str">
        <f t="shared" si="137"/>
        <v/>
      </c>
      <c r="Q213" s="548" t="str">
        <f t="shared" si="123"/>
        <v/>
      </c>
      <c r="R213" s="548" t="str">
        <f t="shared" si="124"/>
        <v/>
      </c>
      <c r="S213" s="548" t="str">
        <f t="shared" si="138"/>
        <v/>
      </c>
      <c r="T213" s="548" t="str">
        <f t="shared" si="139"/>
        <v/>
      </c>
      <c r="U213" s="548" t="str">
        <f t="shared" si="125"/>
        <v/>
      </c>
      <c r="V213" s="548" t="str">
        <f t="shared" si="126"/>
        <v/>
      </c>
      <c r="W213" s="548" t="str">
        <f t="shared" si="140"/>
        <v/>
      </c>
      <c r="X213" s="548" t="str">
        <f t="shared" si="141"/>
        <v/>
      </c>
      <c r="Y213" s="548" t="str">
        <f t="shared" si="127"/>
        <v/>
      </c>
      <c r="Z213" s="548" t="str">
        <f t="shared" si="128"/>
        <v/>
      </c>
      <c r="AA213" s="548" t="str">
        <f t="shared" si="142"/>
        <v/>
      </c>
      <c r="AB213" s="548" t="str">
        <f t="shared" si="143"/>
        <v/>
      </c>
      <c r="AC213" s="548" t="str">
        <f t="shared" si="129"/>
        <v/>
      </c>
      <c r="AD213" s="548" t="str">
        <f t="shared" si="130"/>
        <v/>
      </c>
      <c r="AE213" s="549"/>
      <c r="AF213" s="454"/>
      <c r="AG213" s="550" t="s">
        <v>542</v>
      </c>
      <c r="AH213" s="551" t="str">
        <f t="shared" si="111"/>
        <v/>
      </c>
      <c r="AI213" s="551" t="str">
        <f t="shared" si="112"/>
        <v/>
      </c>
      <c r="AJ213" s="551" t="str">
        <f t="shared" si="113"/>
        <v/>
      </c>
      <c r="AK213" s="554" t="str">
        <f t="shared" si="114"/>
        <v/>
      </c>
      <c r="AL213" s="460"/>
      <c r="AM213" s="441" t="str">
        <f t="shared" si="109"/>
        <v/>
      </c>
      <c r="AN213" s="441" t="str">
        <f t="shared" si="110"/>
        <v/>
      </c>
      <c r="AO213" s="552"/>
      <c r="AP213" s="552"/>
      <c r="AQ213" s="201"/>
      <c r="AR213" s="428"/>
      <c r="AS213" s="805">
        <f t="shared" si="131"/>
        <v>0</v>
      </c>
      <c r="AT213" s="452">
        <f t="shared" si="132"/>
        <v>0</v>
      </c>
      <c r="AU213" s="754" t="s">
        <v>341</v>
      </c>
      <c r="AV213" s="453">
        <f t="shared" si="133"/>
        <v>0</v>
      </c>
      <c r="AW213" s="454"/>
      <c r="AX213" s="455">
        <f t="shared" si="134"/>
        <v>0</v>
      </c>
      <c r="AY213" s="456">
        <f t="shared" si="135"/>
        <v>0</v>
      </c>
      <c r="AZ213" s="457">
        <f t="shared" si="136"/>
        <v>0</v>
      </c>
      <c r="BA213" s="458"/>
      <c r="BB213" s="455">
        <f t="shared" si="144"/>
        <v>0</v>
      </c>
      <c r="BC213" s="459"/>
      <c r="BD213" s="460"/>
      <c r="BE213" s="460"/>
      <c r="BF213" s="460"/>
      <c r="BG213" s="460"/>
      <c r="BH213" s="460"/>
      <c r="BI213" s="428"/>
      <c r="BJ213" s="201"/>
      <c r="BK213" s="201"/>
      <c r="BL213" s="201"/>
      <c r="BM213" s="201"/>
      <c r="BN213" s="201"/>
      <c r="BO213" s="201"/>
      <c r="BP213" s="201"/>
      <c r="BQ213" s="201"/>
      <c r="BR213" s="201"/>
      <c r="BS213" s="201"/>
      <c r="BT213" s="201"/>
      <c r="BU213" s="201"/>
      <c r="BV213" s="201"/>
      <c r="BW213" s="201"/>
      <c r="BX213" s="201"/>
      <c r="BY213" s="234"/>
      <c r="BZ213" s="234"/>
      <c r="CA213" s="201"/>
      <c r="CB213" s="201"/>
      <c r="CC213" s="201"/>
      <c r="CD213" s="234"/>
      <c r="CE213" s="201"/>
      <c r="CF213" s="201"/>
      <c r="CG213" s="201"/>
      <c r="CH213" s="201"/>
      <c r="CI213" s="201"/>
      <c r="CJ213" s="201"/>
      <c r="CK213" s="201"/>
      <c r="CL213" s="201"/>
      <c r="CM213" s="201"/>
      <c r="CN213" s="201"/>
      <c r="CO213" s="201"/>
      <c r="CP213" s="201"/>
      <c r="CQ213" s="201"/>
      <c r="CR213" s="201"/>
      <c r="CS213" s="201"/>
      <c r="CT213" s="201"/>
      <c r="CU213" s="201"/>
      <c r="CV213" s="201"/>
      <c r="CW213" s="201"/>
      <c r="CX213" s="201"/>
      <c r="CY213" s="201"/>
      <c r="CZ213" s="201"/>
      <c r="DA213" s="201"/>
      <c r="DB213" s="201"/>
      <c r="DC213" s="201"/>
      <c r="DD213" s="201"/>
      <c r="DE213" s="201"/>
      <c r="DF213" s="201"/>
      <c r="DG213" s="201"/>
      <c r="DH213" s="201"/>
      <c r="DI213" s="201"/>
      <c r="DJ213" s="201"/>
      <c r="DK213" s="201"/>
      <c r="DL213" s="201"/>
      <c r="DM213" s="201"/>
      <c r="DN213" s="201"/>
      <c r="DO213" s="201"/>
      <c r="DP213" s="201"/>
      <c r="DQ213" s="201"/>
      <c r="DR213" s="201"/>
      <c r="DS213" s="201"/>
      <c r="DT213" s="201"/>
      <c r="DU213" s="201"/>
      <c r="DV213" s="201"/>
      <c r="DW213" s="201"/>
      <c r="DX213" s="201"/>
      <c r="DY213" s="201"/>
      <c r="DZ213" s="201"/>
      <c r="EA213" s="201"/>
      <c r="EB213" s="201"/>
      <c r="EC213" s="201"/>
      <c r="ED213" s="201"/>
      <c r="EE213" s="201"/>
      <c r="EF213" s="201"/>
      <c r="EG213" s="201"/>
      <c r="EH213" s="201"/>
      <c r="EI213" s="201"/>
      <c r="EJ213" s="201"/>
      <c r="EK213" s="201"/>
      <c r="EL213" s="201"/>
      <c r="EM213" s="201"/>
      <c r="EN213" s="201"/>
      <c r="EO213" s="201"/>
      <c r="EP213" s="201"/>
      <c r="EQ213" s="201"/>
      <c r="ER213" s="201"/>
      <c r="ES213" s="201"/>
      <c r="ET213" s="201"/>
      <c r="EU213" s="201"/>
      <c r="EV213" s="201"/>
      <c r="EW213" s="201"/>
      <c r="EX213" s="201"/>
      <c r="EY213" s="201"/>
      <c r="EZ213" s="201"/>
      <c r="FA213" s="201"/>
      <c r="FB213" s="201"/>
      <c r="FC213" s="201"/>
      <c r="FD213" s="201"/>
      <c r="FE213" s="201"/>
      <c r="FF213" s="201"/>
      <c r="FG213" s="201"/>
      <c r="FH213" s="201"/>
      <c r="FI213" s="201"/>
      <c r="FJ213" s="201"/>
      <c r="FK213" s="201"/>
      <c r="FL213" s="201"/>
      <c r="FM213" s="201"/>
      <c r="FN213" s="201"/>
      <c r="FO213" s="201"/>
      <c r="FP213" s="201"/>
      <c r="FQ213" s="201"/>
      <c r="FR213" s="201"/>
      <c r="FS213" s="201"/>
      <c r="FT213" s="201"/>
      <c r="FU213" s="201"/>
      <c r="FV213" s="201"/>
      <c r="FW213" s="201"/>
      <c r="FX213" s="201"/>
      <c r="FY213" s="201"/>
      <c r="FZ213" s="201"/>
      <c r="GA213" s="201"/>
      <c r="GB213" s="201"/>
      <c r="GC213" s="201"/>
      <c r="GD213" s="201"/>
      <c r="GE213" s="201"/>
      <c r="GF213" s="201"/>
      <c r="GG213" s="201"/>
      <c r="GH213" s="201"/>
      <c r="GI213" s="201"/>
      <c r="GJ213" s="201"/>
      <c r="GK213" s="201"/>
      <c r="GL213" s="201"/>
      <c r="GM213" s="201"/>
      <c r="GN213" s="201"/>
      <c r="GO213" s="201"/>
      <c r="GP213" s="201"/>
      <c r="GQ213" s="201"/>
      <c r="GR213" s="201"/>
      <c r="GS213" s="201"/>
      <c r="GT213" s="201"/>
      <c r="GU213" s="201"/>
      <c r="GV213" s="201"/>
      <c r="GW213" s="201"/>
      <c r="GX213" s="201"/>
      <c r="GY213" s="201"/>
      <c r="GZ213" s="201"/>
      <c r="HA213" s="201"/>
      <c r="HB213" s="201"/>
      <c r="HC213" s="201"/>
      <c r="HD213" s="201"/>
      <c r="HE213" s="201"/>
      <c r="HF213" s="201"/>
      <c r="HG213" s="201"/>
      <c r="HH213" s="201"/>
      <c r="HI213" s="201"/>
      <c r="HJ213" s="201"/>
      <c r="HK213" s="201"/>
      <c r="HL213" s="201"/>
      <c r="HM213" s="201"/>
      <c r="HN213" s="201"/>
      <c r="HO213" s="201"/>
      <c r="HP213" s="201"/>
      <c r="HQ213" s="201"/>
      <c r="HR213" s="201"/>
      <c r="HS213" s="201"/>
      <c r="HT213" s="201"/>
      <c r="HU213" s="201"/>
      <c r="HV213" s="201"/>
      <c r="HW213" s="201"/>
      <c r="HX213" s="201"/>
      <c r="HY213" s="201"/>
      <c r="HZ213" s="201"/>
      <c r="IA213" s="201"/>
      <c r="IB213" s="201"/>
      <c r="IC213" s="201"/>
      <c r="ID213" s="201"/>
      <c r="IE213" s="201"/>
      <c r="IF213" s="201"/>
      <c r="IG213" s="201"/>
      <c r="IH213" s="201"/>
      <c r="II213" s="201"/>
      <c r="IJ213" s="201"/>
      <c r="IK213" s="201"/>
      <c r="IL213" s="201"/>
      <c r="IM213" s="201"/>
      <c r="IN213" s="201"/>
      <c r="IO213" s="201"/>
      <c r="IP213" s="201"/>
      <c r="IQ213" s="201"/>
      <c r="IR213" s="201"/>
      <c r="IS213" s="201"/>
      <c r="IT213" s="201"/>
      <c r="IU213" s="201"/>
      <c r="IV213" s="201"/>
      <c r="IW213" s="201"/>
      <c r="IX213" s="201"/>
      <c r="IY213" s="201"/>
      <c r="IZ213" s="201"/>
      <c r="JA213" s="201"/>
      <c r="JB213" s="201"/>
      <c r="JC213" s="201"/>
      <c r="JD213" s="201"/>
      <c r="JE213" s="201"/>
      <c r="JF213" s="201"/>
      <c r="JG213" s="201"/>
      <c r="JH213" s="201"/>
      <c r="JI213" s="201"/>
      <c r="JJ213" s="201"/>
      <c r="JK213" s="201"/>
      <c r="JL213" s="201"/>
      <c r="JM213" s="201"/>
      <c r="JN213" s="201"/>
      <c r="JO213" s="201"/>
      <c r="JP213" s="201"/>
      <c r="JQ213" s="201"/>
      <c r="JR213" s="201"/>
      <c r="JS213" s="201"/>
      <c r="JT213" s="201"/>
      <c r="JU213" s="201"/>
      <c r="JV213" s="201"/>
      <c r="JW213" s="201"/>
      <c r="JX213" s="201"/>
      <c r="JY213" s="201"/>
      <c r="JZ213" s="201"/>
      <c r="KA213" s="201"/>
      <c r="KB213" s="201"/>
      <c r="KC213" s="201"/>
      <c r="KD213" s="201"/>
      <c r="KE213" s="201"/>
      <c r="KF213" s="201"/>
      <c r="KG213" s="201"/>
      <c r="KH213" s="201"/>
      <c r="KI213" s="201"/>
      <c r="KJ213" s="201"/>
      <c r="KK213" s="201"/>
      <c r="KL213" s="201"/>
      <c r="KM213" s="201"/>
      <c r="KN213" s="201"/>
      <c r="KO213" s="201"/>
      <c r="KP213" s="201"/>
    </row>
    <row r="214" spans="1:302" s="98" customFormat="1" ht="27.75" hidden="1" customHeight="1" thickBot="1">
      <c r="A214" s="201"/>
      <c r="B214" s="459"/>
      <c r="C214" s="542"/>
      <c r="D214" s="543"/>
      <c r="E214" s="544" t="s">
        <v>163</v>
      </c>
      <c r="F214" s="545"/>
      <c r="G214" s="459"/>
      <c r="H214" s="459"/>
      <c r="I214" s="459"/>
      <c r="J214" s="459"/>
      <c r="K214" s="459"/>
      <c r="L214" s="546"/>
      <c r="M214" s="547"/>
      <c r="N214" s="547"/>
      <c r="O214" s="548" t="str">
        <f t="shared" si="122"/>
        <v/>
      </c>
      <c r="P214" s="548" t="str">
        <f t="shared" si="137"/>
        <v/>
      </c>
      <c r="Q214" s="548" t="str">
        <f t="shared" si="123"/>
        <v/>
      </c>
      <c r="R214" s="548" t="str">
        <f t="shared" si="124"/>
        <v/>
      </c>
      <c r="S214" s="548" t="str">
        <f t="shared" si="138"/>
        <v/>
      </c>
      <c r="T214" s="548" t="str">
        <f t="shared" si="139"/>
        <v/>
      </c>
      <c r="U214" s="548" t="str">
        <f t="shared" si="125"/>
        <v/>
      </c>
      <c r="V214" s="548" t="str">
        <f t="shared" si="126"/>
        <v/>
      </c>
      <c r="W214" s="548" t="str">
        <f t="shared" si="140"/>
        <v/>
      </c>
      <c r="X214" s="548" t="str">
        <f t="shared" si="141"/>
        <v/>
      </c>
      <c r="Y214" s="548" t="str">
        <f t="shared" si="127"/>
        <v/>
      </c>
      <c r="Z214" s="548" t="str">
        <f t="shared" si="128"/>
        <v/>
      </c>
      <c r="AA214" s="548" t="str">
        <f t="shared" si="142"/>
        <v/>
      </c>
      <c r="AB214" s="548" t="str">
        <f t="shared" si="143"/>
        <v/>
      </c>
      <c r="AC214" s="548" t="str">
        <f t="shared" si="129"/>
        <v/>
      </c>
      <c r="AD214" s="548" t="str">
        <f t="shared" si="130"/>
        <v/>
      </c>
      <c r="AE214" s="549"/>
      <c r="AF214" s="454"/>
      <c r="AG214" s="550" t="s">
        <v>542</v>
      </c>
      <c r="AH214" s="551" t="str">
        <f t="shared" si="111"/>
        <v/>
      </c>
      <c r="AI214" s="551" t="str">
        <f t="shared" si="112"/>
        <v/>
      </c>
      <c r="AJ214" s="551" t="str">
        <f t="shared" si="113"/>
        <v/>
      </c>
      <c r="AK214" s="554" t="str">
        <f t="shared" si="114"/>
        <v/>
      </c>
      <c r="AL214" s="460"/>
      <c r="AM214" s="441" t="str">
        <f t="shared" si="109"/>
        <v/>
      </c>
      <c r="AN214" s="441" t="str">
        <f t="shared" si="110"/>
        <v/>
      </c>
      <c r="AO214" s="552"/>
      <c r="AP214" s="552"/>
      <c r="AQ214" s="201"/>
      <c r="AR214" s="428"/>
      <c r="AS214" s="805">
        <f t="shared" si="131"/>
        <v>0</v>
      </c>
      <c r="AT214" s="452">
        <f t="shared" si="132"/>
        <v>0</v>
      </c>
      <c r="AU214" s="754" t="s">
        <v>341</v>
      </c>
      <c r="AV214" s="453">
        <f t="shared" si="133"/>
        <v>0</v>
      </c>
      <c r="AW214" s="454"/>
      <c r="AX214" s="455">
        <f t="shared" si="134"/>
        <v>0</v>
      </c>
      <c r="AY214" s="456">
        <f t="shared" si="135"/>
        <v>0</v>
      </c>
      <c r="AZ214" s="457">
        <f t="shared" si="136"/>
        <v>0</v>
      </c>
      <c r="BA214" s="458"/>
      <c r="BB214" s="455">
        <f t="shared" si="144"/>
        <v>0</v>
      </c>
      <c r="BC214" s="459"/>
      <c r="BD214" s="460"/>
      <c r="BE214" s="460"/>
      <c r="BF214" s="460"/>
      <c r="BG214" s="460"/>
      <c r="BH214" s="460"/>
      <c r="BI214" s="428"/>
      <c r="BJ214" s="201"/>
      <c r="BK214" s="201"/>
      <c r="BL214" s="201"/>
      <c r="BM214" s="201"/>
      <c r="BN214" s="201"/>
      <c r="BO214" s="201"/>
      <c r="BP214" s="201"/>
      <c r="BQ214" s="201"/>
      <c r="BR214" s="201"/>
      <c r="BS214" s="201"/>
      <c r="BT214" s="201"/>
      <c r="BU214" s="201"/>
      <c r="BV214" s="201"/>
      <c r="BW214" s="201"/>
      <c r="BX214" s="201"/>
      <c r="BY214" s="234"/>
      <c r="BZ214" s="234"/>
      <c r="CA214" s="201"/>
      <c r="CB214" s="201"/>
      <c r="CC214" s="201"/>
      <c r="CD214" s="234"/>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c r="DU214" s="201"/>
      <c r="DV214" s="201"/>
      <c r="DW214" s="201"/>
      <c r="DX214" s="201"/>
      <c r="DY214" s="201"/>
      <c r="DZ214" s="201"/>
      <c r="EA214" s="201"/>
      <c r="EB214" s="201"/>
      <c r="EC214" s="201"/>
      <c r="ED214" s="201"/>
      <c r="EE214" s="201"/>
      <c r="EF214" s="201"/>
      <c r="EG214" s="201"/>
      <c r="EH214" s="201"/>
      <c r="EI214" s="201"/>
      <c r="EJ214" s="201"/>
      <c r="EK214" s="201"/>
      <c r="EL214" s="201"/>
      <c r="EM214" s="201"/>
      <c r="EN214" s="201"/>
      <c r="EO214" s="201"/>
      <c r="EP214" s="201"/>
      <c r="EQ214" s="201"/>
      <c r="ER214" s="201"/>
      <c r="ES214" s="201"/>
      <c r="ET214" s="201"/>
      <c r="EU214" s="201"/>
      <c r="EV214" s="201"/>
      <c r="EW214" s="201"/>
      <c r="EX214" s="201"/>
      <c r="EY214" s="201"/>
      <c r="EZ214" s="201"/>
      <c r="FA214" s="201"/>
      <c r="FB214" s="201"/>
      <c r="FC214" s="201"/>
      <c r="FD214" s="201"/>
      <c r="FE214" s="201"/>
      <c r="FF214" s="201"/>
      <c r="FG214" s="201"/>
      <c r="FH214" s="201"/>
      <c r="FI214" s="201"/>
      <c r="FJ214" s="201"/>
      <c r="FK214" s="201"/>
      <c r="FL214" s="201"/>
      <c r="FM214" s="201"/>
      <c r="FN214" s="201"/>
      <c r="FO214" s="201"/>
      <c r="FP214" s="201"/>
      <c r="FQ214" s="201"/>
      <c r="FR214" s="201"/>
      <c r="FS214" s="201"/>
      <c r="FT214" s="201"/>
      <c r="FU214" s="201"/>
      <c r="FV214" s="201"/>
      <c r="FW214" s="201"/>
      <c r="FX214" s="201"/>
      <c r="FY214" s="201"/>
      <c r="FZ214" s="201"/>
      <c r="GA214" s="201"/>
      <c r="GB214" s="201"/>
      <c r="GC214" s="201"/>
      <c r="GD214" s="201"/>
      <c r="GE214" s="201"/>
      <c r="GF214" s="201"/>
      <c r="GG214" s="201"/>
      <c r="GH214" s="201"/>
      <c r="GI214" s="201"/>
      <c r="GJ214" s="201"/>
      <c r="GK214" s="201"/>
      <c r="GL214" s="201"/>
      <c r="GM214" s="201"/>
      <c r="GN214" s="201"/>
      <c r="GO214" s="201"/>
      <c r="GP214" s="201"/>
      <c r="GQ214" s="201"/>
      <c r="GR214" s="201"/>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201"/>
      <c r="IQ214" s="201"/>
      <c r="IR214" s="201"/>
      <c r="IS214" s="201"/>
      <c r="IT214" s="201"/>
      <c r="IU214" s="201"/>
      <c r="IV214" s="201"/>
      <c r="IW214" s="201"/>
      <c r="IX214" s="201"/>
      <c r="IY214" s="201"/>
      <c r="IZ214" s="201"/>
      <c r="JA214" s="201"/>
      <c r="JB214" s="201"/>
      <c r="JC214" s="201"/>
      <c r="JD214" s="201"/>
      <c r="JE214" s="201"/>
      <c r="JF214" s="201"/>
      <c r="JG214" s="201"/>
      <c r="JH214" s="201"/>
      <c r="JI214" s="201"/>
      <c r="JJ214" s="201"/>
      <c r="JK214" s="201"/>
      <c r="JL214" s="201"/>
      <c r="JM214" s="201"/>
      <c r="JN214" s="201"/>
      <c r="JO214" s="201"/>
      <c r="JP214" s="201"/>
      <c r="JQ214" s="201"/>
      <c r="JR214" s="201"/>
      <c r="JS214" s="201"/>
      <c r="JT214" s="201"/>
      <c r="JU214" s="201"/>
      <c r="JV214" s="201"/>
      <c r="JW214" s="201"/>
      <c r="JX214" s="201"/>
      <c r="JY214" s="201"/>
      <c r="JZ214" s="201"/>
      <c r="KA214" s="201"/>
      <c r="KB214" s="201"/>
      <c r="KC214" s="201"/>
      <c r="KD214" s="201"/>
      <c r="KE214" s="201"/>
      <c r="KF214" s="201"/>
      <c r="KG214" s="201"/>
      <c r="KH214" s="201"/>
      <c r="KI214" s="201"/>
      <c r="KJ214" s="201"/>
      <c r="KK214" s="201"/>
      <c r="KL214" s="201"/>
      <c r="KM214" s="201"/>
      <c r="KN214" s="201"/>
      <c r="KO214" s="201"/>
      <c r="KP214" s="201"/>
    </row>
    <row r="215" spans="1:302" s="98" customFormat="1" ht="27.75" hidden="1" customHeight="1" thickBot="1">
      <c r="A215" s="201"/>
      <c r="B215" s="459"/>
      <c r="C215" s="542"/>
      <c r="D215" s="543"/>
      <c r="E215" s="544" t="s">
        <v>163</v>
      </c>
      <c r="F215" s="545"/>
      <c r="G215" s="459"/>
      <c r="H215" s="459"/>
      <c r="I215" s="459"/>
      <c r="J215" s="459"/>
      <c r="K215" s="459"/>
      <c r="L215" s="546"/>
      <c r="M215" s="547"/>
      <c r="N215" s="547"/>
      <c r="O215" s="548" t="str">
        <f t="shared" si="122"/>
        <v/>
      </c>
      <c r="P215" s="548" t="str">
        <f t="shared" si="137"/>
        <v/>
      </c>
      <c r="Q215" s="548" t="str">
        <f t="shared" si="123"/>
        <v/>
      </c>
      <c r="R215" s="548" t="str">
        <f t="shared" si="124"/>
        <v/>
      </c>
      <c r="S215" s="548" t="str">
        <f t="shared" si="138"/>
        <v/>
      </c>
      <c r="T215" s="548" t="str">
        <f t="shared" si="139"/>
        <v/>
      </c>
      <c r="U215" s="548" t="str">
        <f t="shared" si="125"/>
        <v/>
      </c>
      <c r="V215" s="548" t="str">
        <f t="shared" si="126"/>
        <v/>
      </c>
      <c r="W215" s="548" t="str">
        <f t="shared" si="140"/>
        <v/>
      </c>
      <c r="X215" s="548" t="str">
        <f t="shared" si="141"/>
        <v/>
      </c>
      <c r="Y215" s="548" t="str">
        <f t="shared" si="127"/>
        <v/>
      </c>
      <c r="Z215" s="548" t="str">
        <f t="shared" si="128"/>
        <v/>
      </c>
      <c r="AA215" s="548" t="str">
        <f t="shared" si="142"/>
        <v/>
      </c>
      <c r="AB215" s="548" t="str">
        <f t="shared" si="143"/>
        <v/>
      </c>
      <c r="AC215" s="548" t="str">
        <f t="shared" si="129"/>
        <v/>
      </c>
      <c r="AD215" s="548" t="str">
        <f t="shared" si="130"/>
        <v/>
      </c>
      <c r="AE215" s="549"/>
      <c r="AF215" s="454"/>
      <c r="AG215" s="550" t="s">
        <v>542</v>
      </c>
      <c r="AH215" s="551" t="str">
        <f t="shared" si="111"/>
        <v/>
      </c>
      <c r="AI215" s="551" t="str">
        <f t="shared" si="112"/>
        <v/>
      </c>
      <c r="AJ215" s="551" t="str">
        <f t="shared" si="113"/>
        <v/>
      </c>
      <c r="AK215" s="554" t="str">
        <f t="shared" si="114"/>
        <v/>
      </c>
      <c r="AL215" s="460"/>
      <c r="AM215" s="441" t="str">
        <f t="shared" si="109"/>
        <v/>
      </c>
      <c r="AN215" s="441" t="str">
        <f t="shared" si="110"/>
        <v/>
      </c>
      <c r="AO215" s="552"/>
      <c r="AP215" s="552"/>
      <c r="AQ215" s="201"/>
      <c r="AR215" s="428"/>
      <c r="AS215" s="805">
        <f t="shared" si="131"/>
        <v>0</v>
      </c>
      <c r="AT215" s="452">
        <f t="shared" si="132"/>
        <v>0</v>
      </c>
      <c r="AU215" s="754" t="s">
        <v>341</v>
      </c>
      <c r="AV215" s="453">
        <f t="shared" si="133"/>
        <v>0</v>
      </c>
      <c r="AW215" s="454"/>
      <c r="AX215" s="455">
        <f t="shared" si="134"/>
        <v>0</v>
      </c>
      <c r="AY215" s="456">
        <f t="shared" si="135"/>
        <v>0</v>
      </c>
      <c r="AZ215" s="457">
        <f t="shared" si="136"/>
        <v>0</v>
      </c>
      <c r="BA215" s="458"/>
      <c r="BB215" s="455">
        <f t="shared" si="144"/>
        <v>0</v>
      </c>
      <c r="BC215" s="459"/>
      <c r="BD215" s="460"/>
      <c r="BE215" s="460"/>
      <c r="BF215" s="460"/>
      <c r="BG215" s="460"/>
      <c r="BH215" s="460"/>
      <c r="BI215" s="428"/>
      <c r="BJ215" s="201"/>
      <c r="BK215" s="201"/>
      <c r="BL215" s="201"/>
      <c r="BM215" s="201"/>
      <c r="BN215" s="201"/>
      <c r="BO215" s="201"/>
      <c r="BP215" s="201"/>
      <c r="BQ215" s="201"/>
      <c r="BR215" s="201"/>
      <c r="BS215" s="201"/>
      <c r="BT215" s="201"/>
      <c r="BU215" s="201"/>
      <c r="BV215" s="201"/>
      <c r="BW215" s="201"/>
      <c r="BX215" s="201"/>
      <c r="BY215" s="234"/>
      <c r="BZ215" s="234"/>
      <c r="CA215" s="201"/>
      <c r="CB215" s="201"/>
      <c r="CC215" s="201"/>
      <c r="CD215" s="234"/>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c r="EX215" s="201"/>
      <c r="EY215" s="201"/>
      <c r="EZ215" s="201"/>
      <c r="FA215" s="201"/>
      <c r="FB215" s="201"/>
      <c r="FC215" s="201"/>
      <c r="FD215" s="201"/>
      <c r="FE215" s="201"/>
      <c r="FF215" s="201"/>
      <c r="FG215" s="201"/>
      <c r="FH215" s="201"/>
      <c r="FI215" s="201"/>
      <c r="FJ215" s="201"/>
      <c r="FK215" s="201"/>
      <c r="FL215" s="201"/>
      <c r="FM215" s="201"/>
      <c r="FN215" s="201"/>
      <c r="FO215" s="201"/>
      <c r="FP215" s="201"/>
      <c r="FQ215" s="201"/>
      <c r="FR215" s="201"/>
      <c r="FS215" s="201"/>
      <c r="FT215" s="201"/>
      <c r="FU215" s="201"/>
      <c r="FV215" s="201"/>
      <c r="FW215" s="201"/>
      <c r="FX215" s="201"/>
      <c r="FY215" s="201"/>
      <c r="FZ215" s="201"/>
      <c r="GA215" s="201"/>
      <c r="GB215" s="201"/>
      <c r="GC215" s="201"/>
      <c r="GD215" s="201"/>
      <c r="GE215" s="201"/>
      <c r="GF215" s="201"/>
      <c r="GG215" s="201"/>
      <c r="GH215" s="201"/>
      <c r="GI215" s="201"/>
      <c r="GJ215" s="201"/>
      <c r="GK215" s="201"/>
      <c r="GL215" s="201"/>
      <c r="GM215" s="201"/>
      <c r="GN215" s="201"/>
      <c r="GO215" s="201"/>
      <c r="GP215" s="201"/>
      <c r="GQ215" s="201"/>
      <c r="GR215" s="201"/>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201"/>
      <c r="IQ215" s="201"/>
      <c r="IR215" s="201"/>
      <c r="IS215" s="201"/>
      <c r="IT215" s="201"/>
      <c r="IU215" s="201"/>
      <c r="IV215" s="201"/>
      <c r="IW215" s="201"/>
      <c r="IX215" s="201"/>
      <c r="IY215" s="201"/>
      <c r="IZ215" s="201"/>
      <c r="JA215" s="201"/>
      <c r="JB215" s="201"/>
      <c r="JC215" s="201"/>
      <c r="JD215" s="201"/>
      <c r="JE215" s="201"/>
      <c r="JF215" s="201"/>
      <c r="JG215" s="201"/>
      <c r="JH215" s="201"/>
      <c r="JI215" s="201"/>
      <c r="JJ215" s="201"/>
      <c r="JK215" s="201"/>
      <c r="JL215" s="201"/>
      <c r="JM215" s="201"/>
      <c r="JN215" s="201"/>
      <c r="JO215" s="201"/>
      <c r="JP215" s="201"/>
      <c r="JQ215" s="201"/>
      <c r="JR215" s="201"/>
      <c r="JS215" s="201"/>
      <c r="JT215" s="201"/>
      <c r="JU215" s="201"/>
      <c r="JV215" s="201"/>
      <c r="JW215" s="201"/>
      <c r="JX215" s="201"/>
      <c r="JY215" s="201"/>
      <c r="JZ215" s="201"/>
      <c r="KA215" s="201"/>
      <c r="KB215" s="201"/>
      <c r="KC215" s="201"/>
      <c r="KD215" s="201"/>
      <c r="KE215" s="201"/>
      <c r="KF215" s="201"/>
      <c r="KG215" s="201"/>
      <c r="KH215" s="201"/>
      <c r="KI215" s="201"/>
      <c r="KJ215" s="201"/>
      <c r="KK215" s="201"/>
      <c r="KL215" s="201"/>
      <c r="KM215" s="201"/>
      <c r="KN215" s="201"/>
      <c r="KO215" s="201"/>
      <c r="KP215" s="201"/>
    </row>
    <row r="216" spans="1:302" s="98" customFormat="1" ht="27.75" hidden="1" customHeight="1" thickBot="1">
      <c r="A216" s="201"/>
      <c r="B216" s="459"/>
      <c r="C216" s="542"/>
      <c r="D216" s="543"/>
      <c r="E216" s="544" t="s">
        <v>163</v>
      </c>
      <c r="F216" s="545"/>
      <c r="G216" s="459"/>
      <c r="H216" s="459"/>
      <c r="I216" s="459"/>
      <c r="J216" s="459"/>
      <c r="K216" s="459"/>
      <c r="L216" s="546"/>
      <c r="M216" s="547"/>
      <c r="N216" s="547"/>
      <c r="O216" s="548" t="str">
        <f t="shared" si="122"/>
        <v/>
      </c>
      <c r="P216" s="548" t="str">
        <f t="shared" si="137"/>
        <v/>
      </c>
      <c r="Q216" s="548" t="str">
        <f t="shared" si="123"/>
        <v/>
      </c>
      <c r="R216" s="548" t="str">
        <f t="shared" si="124"/>
        <v/>
      </c>
      <c r="S216" s="548" t="str">
        <f t="shared" si="138"/>
        <v/>
      </c>
      <c r="T216" s="548" t="str">
        <f t="shared" si="139"/>
        <v/>
      </c>
      <c r="U216" s="548" t="str">
        <f t="shared" si="125"/>
        <v/>
      </c>
      <c r="V216" s="548" t="str">
        <f t="shared" si="126"/>
        <v/>
      </c>
      <c r="W216" s="548" t="str">
        <f t="shared" si="140"/>
        <v/>
      </c>
      <c r="X216" s="548" t="str">
        <f t="shared" si="141"/>
        <v/>
      </c>
      <c r="Y216" s="548" t="str">
        <f t="shared" si="127"/>
        <v/>
      </c>
      <c r="Z216" s="548" t="str">
        <f t="shared" si="128"/>
        <v/>
      </c>
      <c r="AA216" s="548" t="str">
        <f t="shared" si="142"/>
        <v/>
      </c>
      <c r="AB216" s="548" t="str">
        <f t="shared" si="143"/>
        <v/>
      </c>
      <c r="AC216" s="548" t="str">
        <f t="shared" si="129"/>
        <v/>
      </c>
      <c r="AD216" s="548" t="str">
        <f t="shared" si="130"/>
        <v/>
      </c>
      <c r="AE216" s="549"/>
      <c r="AF216" s="454"/>
      <c r="AG216" s="550" t="s">
        <v>542</v>
      </c>
      <c r="AH216" s="551" t="str">
        <f t="shared" si="111"/>
        <v/>
      </c>
      <c r="AI216" s="551" t="str">
        <f t="shared" si="112"/>
        <v/>
      </c>
      <c r="AJ216" s="551" t="str">
        <f t="shared" si="113"/>
        <v/>
      </c>
      <c r="AK216" s="554" t="str">
        <f t="shared" si="114"/>
        <v/>
      </c>
      <c r="AL216" s="460"/>
      <c r="AM216" s="441" t="str">
        <f t="shared" si="109"/>
        <v/>
      </c>
      <c r="AN216" s="441" t="str">
        <f t="shared" si="110"/>
        <v/>
      </c>
      <c r="AO216" s="552"/>
      <c r="AP216" s="552"/>
      <c r="AQ216" s="201"/>
      <c r="AR216" s="428"/>
      <c r="AS216" s="805">
        <f t="shared" si="131"/>
        <v>0</v>
      </c>
      <c r="AT216" s="452">
        <f t="shared" si="132"/>
        <v>0</v>
      </c>
      <c r="AU216" s="754" t="s">
        <v>341</v>
      </c>
      <c r="AV216" s="453">
        <f t="shared" si="133"/>
        <v>0</v>
      </c>
      <c r="AW216" s="454"/>
      <c r="AX216" s="455">
        <f t="shared" si="134"/>
        <v>0</v>
      </c>
      <c r="AY216" s="456">
        <f t="shared" si="135"/>
        <v>0</v>
      </c>
      <c r="AZ216" s="457">
        <f t="shared" si="136"/>
        <v>0</v>
      </c>
      <c r="BA216" s="458"/>
      <c r="BB216" s="455">
        <f t="shared" si="144"/>
        <v>0</v>
      </c>
      <c r="BC216" s="459"/>
      <c r="BD216" s="460"/>
      <c r="BE216" s="460"/>
      <c r="BF216" s="460"/>
      <c r="BG216" s="460"/>
      <c r="BH216" s="460"/>
      <c r="BI216" s="428"/>
      <c r="BJ216" s="201"/>
      <c r="BK216" s="201"/>
      <c r="BL216" s="201"/>
      <c r="BM216" s="201"/>
      <c r="BN216" s="201"/>
      <c r="BO216" s="201"/>
      <c r="BP216" s="201"/>
      <c r="BQ216" s="201"/>
      <c r="BR216" s="201"/>
      <c r="BS216" s="201"/>
      <c r="BT216" s="201"/>
      <c r="BU216" s="201"/>
      <c r="BV216" s="201"/>
      <c r="BW216" s="201"/>
      <c r="BX216" s="201"/>
      <c r="BY216" s="234"/>
      <c r="BZ216" s="234"/>
      <c r="CA216" s="201"/>
      <c r="CB216" s="201"/>
      <c r="CC216" s="201"/>
      <c r="CD216" s="234"/>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c r="EX216" s="201"/>
      <c r="EY216" s="201"/>
      <c r="EZ216" s="201"/>
      <c r="FA216" s="201"/>
      <c r="FB216" s="201"/>
      <c r="FC216" s="201"/>
      <c r="FD216" s="201"/>
      <c r="FE216" s="201"/>
      <c r="FF216" s="201"/>
      <c r="FG216" s="201"/>
      <c r="FH216" s="201"/>
      <c r="FI216" s="201"/>
      <c r="FJ216" s="201"/>
      <c r="FK216" s="201"/>
      <c r="FL216" s="201"/>
      <c r="FM216" s="201"/>
      <c r="FN216" s="201"/>
      <c r="FO216" s="201"/>
      <c r="FP216" s="201"/>
      <c r="FQ216" s="201"/>
      <c r="FR216" s="201"/>
      <c r="FS216" s="201"/>
      <c r="FT216" s="201"/>
      <c r="FU216" s="201"/>
      <c r="FV216" s="201"/>
      <c r="FW216" s="201"/>
      <c r="FX216" s="201"/>
      <c r="FY216" s="201"/>
      <c r="FZ216" s="201"/>
      <c r="GA216" s="201"/>
      <c r="GB216" s="201"/>
      <c r="GC216" s="201"/>
      <c r="GD216" s="201"/>
      <c r="GE216" s="201"/>
      <c r="GF216" s="201"/>
      <c r="GG216" s="201"/>
      <c r="GH216" s="201"/>
      <c r="GI216" s="201"/>
      <c r="GJ216" s="201"/>
      <c r="GK216" s="201"/>
      <c r="GL216" s="201"/>
      <c r="GM216" s="201"/>
      <c r="GN216" s="201"/>
      <c r="GO216" s="201"/>
      <c r="GP216" s="201"/>
      <c r="GQ216" s="201"/>
      <c r="GR216" s="201"/>
      <c r="GS216" s="201"/>
      <c r="GT216" s="201"/>
      <c r="GU216" s="201"/>
      <c r="GV216" s="201"/>
      <c r="GW216" s="201"/>
      <c r="GX216" s="201"/>
      <c r="GY216" s="201"/>
      <c r="GZ216" s="201"/>
      <c r="HA216" s="201"/>
      <c r="HB216" s="201"/>
      <c r="HC216" s="201"/>
      <c r="HD216" s="201"/>
      <c r="HE216" s="201"/>
      <c r="HF216" s="201"/>
      <c r="HG216" s="201"/>
      <c r="HH216" s="201"/>
      <c r="HI216" s="201"/>
      <c r="HJ216" s="201"/>
      <c r="HK216" s="201"/>
      <c r="HL216" s="201"/>
      <c r="HM216" s="201"/>
      <c r="HN216" s="201"/>
      <c r="HO216" s="201"/>
      <c r="HP216" s="201"/>
      <c r="HQ216" s="201"/>
      <c r="HR216" s="201"/>
      <c r="HS216" s="201"/>
      <c r="HT216" s="201"/>
      <c r="HU216" s="201"/>
      <c r="HV216" s="201"/>
      <c r="HW216" s="201"/>
      <c r="HX216" s="201"/>
      <c r="HY216" s="201"/>
      <c r="HZ216" s="201"/>
      <c r="IA216" s="201"/>
      <c r="IB216" s="201"/>
      <c r="IC216" s="201"/>
      <c r="ID216" s="201"/>
      <c r="IE216" s="201"/>
      <c r="IF216" s="201"/>
      <c r="IG216" s="201"/>
      <c r="IH216" s="201"/>
      <c r="II216" s="201"/>
      <c r="IJ216" s="201"/>
      <c r="IK216" s="201"/>
      <c r="IL216" s="201"/>
      <c r="IM216" s="201"/>
      <c r="IN216" s="201"/>
      <c r="IO216" s="201"/>
      <c r="IP216" s="201"/>
      <c r="IQ216" s="201"/>
      <c r="IR216" s="201"/>
      <c r="IS216" s="201"/>
      <c r="IT216" s="201"/>
      <c r="IU216" s="201"/>
      <c r="IV216" s="201"/>
      <c r="IW216" s="201"/>
      <c r="IX216" s="201"/>
      <c r="IY216" s="201"/>
      <c r="IZ216" s="201"/>
      <c r="JA216" s="201"/>
      <c r="JB216" s="201"/>
      <c r="JC216" s="201"/>
      <c r="JD216" s="201"/>
      <c r="JE216" s="201"/>
      <c r="JF216" s="201"/>
      <c r="JG216" s="201"/>
      <c r="JH216" s="201"/>
      <c r="JI216" s="201"/>
      <c r="JJ216" s="201"/>
      <c r="JK216" s="201"/>
      <c r="JL216" s="201"/>
      <c r="JM216" s="201"/>
      <c r="JN216" s="201"/>
      <c r="JO216" s="201"/>
      <c r="JP216" s="201"/>
      <c r="JQ216" s="201"/>
      <c r="JR216" s="201"/>
      <c r="JS216" s="201"/>
      <c r="JT216" s="201"/>
      <c r="JU216" s="201"/>
      <c r="JV216" s="201"/>
      <c r="JW216" s="201"/>
      <c r="JX216" s="201"/>
      <c r="JY216" s="201"/>
      <c r="JZ216" s="201"/>
      <c r="KA216" s="201"/>
      <c r="KB216" s="201"/>
      <c r="KC216" s="201"/>
      <c r="KD216" s="201"/>
      <c r="KE216" s="201"/>
      <c r="KF216" s="201"/>
      <c r="KG216" s="201"/>
      <c r="KH216" s="201"/>
      <c r="KI216" s="201"/>
      <c r="KJ216" s="201"/>
      <c r="KK216" s="201"/>
      <c r="KL216" s="201"/>
      <c r="KM216" s="201"/>
      <c r="KN216" s="201"/>
      <c r="KO216" s="201"/>
      <c r="KP216" s="201"/>
    </row>
    <row r="217" spans="1:302" s="98" customFormat="1" ht="27.75" hidden="1" customHeight="1" thickBot="1">
      <c r="A217" s="201"/>
      <c r="B217" s="459"/>
      <c r="C217" s="542"/>
      <c r="D217" s="543"/>
      <c r="E217" s="544" t="s">
        <v>163</v>
      </c>
      <c r="F217" s="545"/>
      <c r="G217" s="459"/>
      <c r="H217" s="459"/>
      <c r="I217" s="459"/>
      <c r="J217" s="459"/>
      <c r="K217" s="459"/>
      <c r="L217" s="546"/>
      <c r="M217" s="547"/>
      <c r="N217" s="547"/>
      <c r="O217" s="548" t="str">
        <f t="shared" si="122"/>
        <v/>
      </c>
      <c r="P217" s="548" t="str">
        <f t="shared" si="137"/>
        <v/>
      </c>
      <c r="Q217" s="548" t="str">
        <f t="shared" si="123"/>
        <v/>
      </c>
      <c r="R217" s="548" t="str">
        <f t="shared" si="124"/>
        <v/>
      </c>
      <c r="S217" s="548" t="str">
        <f t="shared" si="138"/>
        <v/>
      </c>
      <c r="T217" s="548" t="str">
        <f t="shared" si="139"/>
        <v/>
      </c>
      <c r="U217" s="548" t="str">
        <f t="shared" si="125"/>
        <v/>
      </c>
      <c r="V217" s="548" t="str">
        <f t="shared" si="126"/>
        <v/>
      </c>
      <c r="W217" s="548" t="str">
        <f t="shared" si="140"/>
        <v/>
      </c>
      <c r="X217" s="548" t="str">
        <f t="shared" si="141"/>
        <v/>
      </c>
      <c r="Y217" s="548" t="str">
        <f t="shared" si="127"/>
        <v/>
      </c>
      <c r="Z217" s="548" t="str">
        <f t="shared" si="128"/>
        <v/>
      </c>
      <c r="AA217" s="548" t="str">
        <f t="shared" si="142"/>
        <v/>
      </c>
      <c r="AB217" s="548" t="str">
        <f t="shared" si="143"/>
        <v/>
      </c>
      <c r="AC217" s="548" t="str">
        <f t="shared" si="129"/>
        <v/>
      </c>
      <c r="AD217" s="548" t="str">
        <f t="shared" si="130"/>
        <v/>
      </c>
      <c r="AE217" s="549"/>
      <c r="AF217" s="454"/>
      <c r="AG217" s="550" t="s">
        <v>542</v>
      </c>
      <c r="AH217" s="551" t="str">
        <f t="shared" si="111"/>
        <v/>
      </c>
      <c r="AI217" s="551" t="str">
        <f t="shared" si="112"/>
        <v/>
      </c>
      <c r="AJ217" s="551" t="str">
        <f t="shared" si="113"/>
        <v/>
      </c>
      <c r="AK217" s="554" t="str">
        <f t="shared" si="114"/>
        <v/>
      </c>
      <c r="AL217" s="460"/>
      <c r="AM217" s="441" t="str">
        <f t="shared" si="109"/>
        <v/>
      </c>
      <c r="AN217" s="441" t="str">
        <f t="shared" si="110"/>
        <v/>
      </c>
      <c r="AO217" s="552"/>
      <c r="AP217" s="552"/>
      <c r="AQ217" s="201"/>
      <c r="AR217" s="428"/>
      <c r="AS217" s="805">
        <f t="shared" si="131"/>
        <v>0</v>
      </c>
      <c r="AT217" s="452">
        <f t="shared" si="132"/>
        <v>0</v>
      </c>
      <c r="AU217" s="754" t="s">
        <v>341</v>
      </c>
      <c r="AV217" s="453">
        <f t="shared" si="133"/>
        <v>0</v>
      </c>
      <c r="AW217" s="454"/>
      <c r="AX217" s="455">
        <f t="shared" si="134"/>
        <v>0</v>
      </c>
      <c r="AY217" s="456">
        <f t="shared" si="135"/>
        <v>0</v>
      </c>
      <c r="AZ217" s="457">
        <f t="shared" si="136"/>
        <v>0</v>
      </c>
      <c r="BA217" s="458"/>
      <c r="BB217" s="455">
        <f t="shared" si="144"/>
        <v>0</v>
      </c>
      <c r="BC217" s="459"/>
      <c r="BD217" s="460"/>
      <c r="BE217" s="460"/>
      <c r="BF217" s="460"/>
      <c r="BG217" s="460"/>
      <c r="BH217" s="460"/>
      <c r="BI217" s="428"/>
      <c r="BJ217" s="201"/>
      <c r="BK217" s="201"/>
      <c r="BL217" s="201"/>
      <c r="BM217" s="201"/>
      <c r="BN217" s="201"/>
      <c r="BO217" s="201"/>
      <c r="BP217" s="201"/>
      <c r="BQ217" s="201"/>
      <c r="BR217" s="201"/>
      <c r="BS217" s="201"/>
      <c r="BT217" s="201"/>
      <c r="BU217" s="201"/>
      <c r="BV217" s="201"/>
      <c r="BW217" s="201"/>
      <c r="BX217" s="201"/>
      <c r="BY217" s="234"/>
      <c r="BZ217" s="234"/>
      <c r="CA217" s="201"/>
      <c r="CB217" s="201"/>
      <c r="CC217" s="201"/>
      <c r="CD217" s="234"/>
      <c r="CE217" s="201"/>
      <c r="CF217" s="201"/>
      <c r="CG217" s="201"/>
      <c r="CH217" s="201"/>
      <c r="CI217" s="201"/>
      <c r="CJ217" s="201"/>
      <c r="CK217" s="201"/>
      <c r="CL217" s="201"/>
      <c r="CM217" s="201"/>
      <c r="CN217" s="201"/>
      <c r="CO217" s="201"/>
      <c r="CP217" s="201"/>
      <c r="CQ217" s="201"/>
      <c r="CR217" s="201"/>
      <c r="CS217" s="201"/>
      <c r="CT217" s="201"/>
      <c r="CU217" s="201"/>
      <c r="CV217" s="201"/>
      <c r="CW217" s="201"/>
      <c r="CX217" s="201"/>
      <c r="CY217" s="201"/>
      <c r="CZ217" s="201"/>
      <c r="DA217" s="201"/>
      <c r="DB217" s="201"/>
      <c r="DC217" s="201"/>
      <c r="DD217" s="201"/>
      <c r="DE217" s="201"/>
      <c r="DF217" s="201"/>
      <c r="DG217" s="201"/>
      <c r="DH217" s="201"/>
      <c r="DI217" s="201"/>
      <c r="DJ217" s="201"/>
      <c r="DK217" s="201"/>
      <c r="DL217" s="201"/>
      <c r="DM217" s="201"/>
      <c r="DN217" s="201"/>
      <c r="DO217" s="201"/>
      <c r="DP217" s="201"/>
      <c r="DQ217" s="201"/>
      <c r="DR217" s="201"/>
      <c r="DS217" s="201"/>
      <c r="DT217" s="201"/>
      <c r="DU217" s="201"/>
      <c r="DV217" s="201"/>
      <c r="DW217" s="201"/>
      <c r="DX217" s="201"/>
      <c r="DY217" s="201"/>
      <c r="DZ217" s="201"/>
      <c r="EA217" s="201"/>
      <c r="EB217" s="201"/>
      <c r="EC217" s="201"/>
      <c r="ED217" s="201"/>
      <c r="EE217" s="201"/>
      <c r="EF217" s="201"/>
      <c r="EG217" s="201"/>
      <c r="EH217" s="201"/>
      <c r="EI217" s="201"/>
      <c r="EJ217" s="201"/>
      <c r="EK217" s="201"/>
      <c r="EL217" s="201"/>
      <c r="EM217" s="201"/>
      <c r="EN217" s="201"/>
      <c r="EO217" s="201"/>
      <c r="EP217" s="201"/>
      <c r="EQ217" s="201"/>
      <c r="ER217" s="201"/>
      <c r="ES217" s="201"/>
      <c r="ET217" s="201"/>
      <c r="EU217" s="201"/>
      <c r="EV217" s="201"/>
      <c r="EW217" s="201"/>
      <c r="EX217" s="201"/>
      <c r="EY217" s="201"/>
      <c r="EZ217" s="201"/>
      <c r="FA217" s="201"/>
      <c r="FB217" s="201"/>
      <c r="FC217" s="201"/>
      <c r="FD217" s="201"/>
      <c r="FE217" s="201"/>
      <c r="FF217" s="201"/>
      <c r="FG217" s="201"/>
      <c r="FH217" s="201"/>
      <c r="FI217" s="201"/>
      <c r="FJ217" s="201"/>
      <c r="FK217" s="201"/>
      <c r="FL217" s="201"/>
      <c r="FM217" s="201"/>
      <c r="FN217" s="201"/>
      <c r="FO217" s="201"/>
      <c r="FP217" s="201"/>
      <c r="FQ217" s="201"/>
      <c r="FR217" s="201"/>
      <c r="FS217" s="201"/>
      <c r="FT217" s="201"/>
      <c r="FU217" s="201"/>
      <c r="FV217" s="201"/>
      <c r="FW217" s="201"/>
      <c r="FX217" s="201"/>
      <c r="FY217" s="201"/>
      <c r="FZ217" s="201"/>
      <c r="GA217" s="201"/>
      <c r="GB217" s="201"/>
      <c r="GC217" s="201"/>
      <c r="GD217" s="201"/>
      <c r="GE217" s="201"/>
      <c r="GF217" s="201"/>
      <c r="GG217" s="201"/>
      <c r="GH217" s="201"/>
      <c r="GI217" s="201"/>
      <c r="GJ217" s="201"/>
      <c r="GK217" s="201"/>
      <c r="GL217" s="201"/>
      <c r="GM217" s="201"/>
      <c r="GN217" s="201"/>
      <c r="GO217" s="201"/>
      <c r="GP217" s="201"/>
      <c r="GQ217" s="201"/>
      <c r="GR217" s="201"/>
      <c r="GS217" s="201"/>
      <c r="GT217" s="201"/>
      <c r="GU217" s="201"/>
      <c r="GV217" s="201"/>
      <c r="GW217" s="201"/>
      <c r="GX217" s="201"/>
      <c r="GY217" s="201"/>
      <c r="GZ217" s="201"/>
      <c r="HA217" s="201"/>
      <c r="HB217" s="201"/>
      <c r="HC217" s="201"/>
      <c r="HD217" s="201"/>
      <c r="HE217" s="201"/>
      <c r="HF217" s="201"/>
      <c r="HG217" s="201"/>
      <c r="HH217" s="201"/>
      <c r="HI217" s="201"/>
      <c r="HJ217" s="201"/>
      <c r="HK217" s="201"/>
      <c r="HL217" s="201"/>
      <c r="HM217" s="201"/>
      <c r="HN217" s="201"/>
      <c r="HO217" s="201"/>
      <c r="HP217" s="201"/>
      <c r="HQ217" s="201"/>
      <c r="HR217" s="201"/>
      <c r="HS217" s="201"/>
      <c r="HT217" s="201"/>
      <c r="HU217" s="201"/>
      <c r="HV217" s="201"/>
      <c r="HW217" s="201"/>
      <c r="HX217" s="201"/>
      <c r="HY217" s="201"/>
      <c r="HZ217" s="201"/>
      <c r="IA217" s="201"/>
      <c r="IB217" s="201"/>
      <c r="IC217" s="201"/>
      <c r="ID217" s="201"/>
      <c r="IE217" s="201"/>
      <c r="IF217" s="201"/>
      <c r="IG217" s="201"/>
      <c r="IH217" s="201"/>
      <c r="II217" s="201"/>
      <c r="IJ217" s="201"/>
      <c r="IK217" s="201"/>
      <c r="IL217" s="201"/>
      <c r="IM217" s="201"/>
      <c r="IN217" s="201"/>
      <c r="IO217" s="201"/>
      <c r="IP217" s="201"/>
      <c r="IQ217" s="201"/>
      <c r="IR217" s="201"/>
      <c r="IS217" s="201"/>
      <c r="IT217" s="201"/>
      <c r="IU217" s="201"/>
      <c r="IV217" s="201"/>
      <c r="IW217" s="201"/>
      <c r="IX217" s="201"/>
      <c r="IY217" s="201"/>
      <c r="IZ217" s="201"/>
      <c r="JA217" s="201"/>
      <c r="JB217" s="201"/>
      <c r="JC217" s="201"/>
      <c r="JD217" s="201"/>
      <c r="JE217" s="201"/>
      <c r="JF217" s="201"/>
      <c r="JG217" s="201"/>
      <c r="JH217" s="201"/>
      <c r="JI217" s="201"/>
      <c r="JJ217" s="201"/>
      <c r="JK217" s="201"/>
      <c r="JL217" s="201"/>
      <c r="JM217" s="201"/>
      <c r="JN217" s="201"/>
      <c r="JO217" s="201"/>
      <c r="JP217" s="201"/>
      <c r="JQ217" s="201"/>
      <c r="JR217" s="201"/>
      <c r="JS217" s="201"/>
      <c r="JT217" s="201"/>
      <c r="JU217" s="201"/>
      <c r="JV217" s="201"/>
      <c r="JW217" s="201"/>
      <c r="JX217" s="201"/>
      <c r="JY217" s="201"/>
      <c r="JZ217" s="201"/>
      <c r="KA217" s="201"/>
      <c r="KB217" s="201"/>
      <c r="KC217" s="201"/>
      <c r="KD217" s="201"/>
      <c r="KE217" s="201"/>
      <c r="KF217" s="201"/>
      <c r="KG217" s="201"/>
      <c r="KH217" s="201"/>
      <c r="KI217" s="201"/>
      <c r="KJ217" s="201"/>
      <c r="KK217" s="201"/>
      <c r="KL217" s="201"/>
      <c r="KM217" s="201"/>
      <c r="KN217" s="201"/>
      <c r="KO217" s="201"/>
      <c r="KP217" s="201"/>
    </row>
    <row r="218" spans="1:302" s="98" customFormat="1" ht="27.75" hidden="1" customHeight="1" thickBot="1">
      <c r="A218" s="201"/>
      <c r="B218" s="459"/>
      <c r="C218" s="542"/>
      <c r="D218" s="543"/>
      <c r="E218" s="544" t="s">
        <v>163</v>
      </c>
      <c r="F218" s="545"/>
      <c r="G218" s="459"/>
      <c r="H218" s="459"/>
      <c r="I218" s="459"/>
      <c r="J218" s="459"/>
      <c r="K218" s="459"/>
      <c r="L218" s="546"/>
      <c r="M218" s="547"/>
      <c r="N218" s="547"/>
      <c r="O218" s="548" t="str">
        <f t="shared" si="122"/>
        <v/>
      </c>
      <c r="P218" s="548" t="str">
        <f t="shared" si="137"/>
        <v/>
      </c>
      <c r="Q218" s="548" t="str">
        <f t="shared" si="123"/>
        <v/>
      </c>
      <c r="R218" s="548" t="str">
        <f t="shared" si="124"/>
        <v/>
      </c>
      <c r="S218" s="548" t="str">
        <f t="shared" si="138"/>
        <v/>
      </c>
      <c r="T218" s="548" t="str">
        <f t="shared" si="139"/>
        <v/>
      </c>
      <c r="U218" s="548" t="str">
        <f t="shared" si="125"/>
        <v/>
      </c>
      <c r="V218" s="548" t="str">
        <f t="shared" si="126"/>
        <v/>
      </c>
      <c r="W218" s="548" t="str">
        <f t="shared" si="140"/>
        <v/>
      </c>
      <c r="X218" s="548" t="str">
        <f t="shared" si="141"/>
        <v/>
      </c>
      <c r="Y218" s="548" t="str">
        <f t="shared" si="127"/>
        <v/>
      </c>
      <c r="Z218" s="548" t="str">
        <f t="shared" si="128"/>
        <v/>
      </c>
      <c r="AA218" s="548" t="str">
        <f t="shared" si="142"/>
        <v/>
      </c>
      <c r="AB218" s="548" t="str">
        <f t="shared" si="143"/>
        <v/>
      </c>
      <c r="AC218" s="548" t="str">
        <f t="shared" si="129"/>
        <v/>
      </c>
      <c r="AD218" s="548" t="str">
        <f t="shared" si="130"/>
        <v/>
      </c>
      <c r="AE218" s="549"/>
      <c r="AF218" s="454"/>
      <c r="AG218" s="550" t="s">
        <v>542</v>
      </c>
      <c r="AH218" s="551" t="str">
        <f t="shared" si="111"/>
        <v/>
      </c>
      <c r="AI218" s="551" t="str">
        <f t="shared" si="112"/>
        <v/>
      </c>
      <c r="AJ218" s="551" t="str">
        <f t="shared" si="113"/>
        <v/>
      </c>
      <c r="AK218" s="554" t="str">
        <f t="shared" si="114"/>
        <v/>
      </c>
      <c r="AL218" s="460"/>
      <c r="AM218" s="441" t="str">
        <f t="shared" si="109"/>
        <v/>
      </c>
      <c r="AN218" s="441" t="str">
        <f t="shared" si="110"/>
        <v/>
      </c>
      <c r="AO218" s="552"/>
      <c r="AP218" s="552"/>
      <c r="AQ218" s="201"/>
      <c r="AR218" s="428"/>
      <c r="AS218" s="805">
        <f t="shared" si="131"/>
        <v>0</v>
      </c>
      <c r="AT218" s="452">
        <f t="shared" si="132"/>
        <v>0</v>
      </c>
      <c r="AU218" s="754" t="s">
        <v>341</v>
      </c>
      <c r="AV218" s="453">
        <f t="shared" si="133"/>
        <v>0</v>
      </c>
      <c r="AW218" s="454"/>
      <c r="AX218" s="455">
        <f t="shared" si="134"/>
        <v>0</v>
      </c>
      <c r="AY218" s="456">
        <f t="shared" si="135"/>
        <v>0</v>
      </c>
      <c r="AZ218" s="457">
        <f t="shared" si="136"/>
        <v>0</v>
      </c>
      <c r="BA218" s="458"/>
      <c r="BB218" s="455">
        <f t="shared" si="144"/>
        <v>0</v>
      </c>
      <c r="BC218" s="459"/>
      <c r="BD218" s="460"/>
      <c r="BE218" s="460"/>
      <c r="BF218" s="460"/>
      <c r="BG218" s="460"/>
      <c r="BH218" s="460"/>
      <c r="BI218" s="428"/>
      <c r="BJ218" s="201"/>
      <c r="BK218" s="201"/>
      <c r="BL218" s="201"/>
      <c r="BM218" s="201"/>
      <c r="BN218" s="201"/>
      <c r="BO218" s="201"/>
      <c r="BP218" s="201"/>
      <c r="BQ218" s="201"/>
      <c r="BR218" s="201"/>
      <c r="BS218" s="201"/>
      <c r="BT218" s="201"/>
      <c r="BU218" s="201"/>
      <c r="BV218" s="201"/>
      <c r="BW218" s="201"/>
      <c r="BX218" s="201"/>
      <c r="BY218" s="234"/>
      <c r="BZ218" s="234"/>
      <c r="CA218" s="201"/>
      <c r="CB218" s="201"/>
      <c r="CC218" s="201"/>
      <c r="CD218" s="234"/>
      <c r="CE218" s="201"/>
      <c r="CF218" s="201"/>
      <c r="CG218" s="201"/>
      <c r="CH218" s="201"/>
      <c r="CI218" s="201"/>
      <c r="CJ218" s="201"/>
      <c r="CK218" s="201"/>
      <c r="CL218" s="201"/>
      <c r="CM218" s="201"/>
      <c r="CN218" s="201"/>
      <c r="CO218" s="201"/>
      <c r="CP218" s="201"/>
      <c r="CQ218" s="201"/>
      <c r="CR218" s="201"/>
      <c r="CS218" s="201"/>
      <c r="CT218" s="201"/>
      <c r="CU218" s="201"/>
      <c r="CV218" s="201"/>
      <c r="CW218" s="201"/>
      <c r="CX218" s="201"/>
      <c r="CY218" s="201"/>
      <c r="CZ218" s="201"/>
      <c r="DA218" s="201"/>
      <c r="DB218" s="201"/>
      <c r="DC218" s="201"/>
      <c r="DD218" s="201"/>
      <c r="DE218" s="201"/>
      <c r="DF218" s="201"/>
      <c r="DG218" s="201"/>
      <c r="DH218" s="201"/>
      <c r="DI218" s="201"/>
      <c r="DJ218" s="201"/>
      <c r="DK218" s="201"/>
      <c r="DL218" s="201"/>
      <c r="DM218" s="201"/>
      <c r="DN218" s="201"/>
      <c r="DO218" s="201"/>
      <c r="DP218" s="201"/>
      <c r="DQ218" s="201"/>
      <c r="DR218" s="201"/>
      <c r="DS218" s="201"/>
      <c r="DT218" s="201"/>
      <c r="DU218" s="201"/>
      <c r="DV218" s="201"/>
      <c r="DW218" s="201"/>
      <c r="DX218" s="201"/>
      <c r="DY218" s="201"/>
      <c r="DZ218" s="201"/>
      <c r="EA218" s="201"/>
      <c r="EB218" s="201"/>
      <c r="EC218" s="201"/>
      <c r="ED218" s="201"/>
      <c r="EE218" s="201"/>
      <c r="EF218" s="201"/>
      <c r="EG218" s="201"/>
      <c r="EH218" s="201"/>
      <c r="EI218" s="201"/>
      <c r="EJ218" s="201"/>
      <c r="EK218" s="201"/>
      <c r="EL218" s="201"/>
      <c r="EM218" s="201"/>
      <c r="EN218" s="201"/>
      <c r="EO218" s="201"/>
      <c r="EP218" s="201"/>
      <c r="EQ218" s="201"/>
      <c r="ER218" s="201"/>
      <c r="ES218" s="201"/>
      <c r="ET218" s="201"/>
      <c r="EU218" s="201"/>
      <c r="EV218" s="201"/>
      <c r="EW218" s="201"/>
      <c r="EX218" s="201"/>
      <c r="EY218" s="201"/>
      <c r="EZ218" s="201"/>
      <c r="FA218" s="201"/>
      <c r="FB218" s="201"/>
      <c r="FC218" s="201"/>
      <c r="FD218" s="201"/>
      <c r="FE218" s="201"/>
      <c r="FF218" s="201"/>
      <c r="FG218" s="201"/>
      <c r="FH218" s="201"/>
      <c r="FI218" s="201"/>
      <c r="FJ218" s="201"/>
      <c r="FK218" s="201"/>
      <c r="FL218" s="201"/>
      <c r="FM218" s="201"/>
      <c r="FN218" s="201"/>
      <c r="FO218" s="201"/>
      <c r="FP218" s="201"/>
      <c r="FQ218" s="201"/>
      <c r="FR218" s="201"/>
      <c r="FS218" s="201"/>
      <c r="FT218" s="201"/>
      <c r="FU218" s="201"/>
      <c r="FV218" s="201"/>
      <c r="FW218" s="201"/>
      <c r="FX218" s="201"/>
      <c r="FY218" s="201"/>
      <c r="FZ218" s="201"/>
      <c r="GA218" s="201"/>
      <c r="GB218" s="201"/>
      <c r="GC218" s="201"/>
      <c r="GD218" s="201"/>
      <c r="GE218" s="201"/>
      <c r="GF218" s="201"/>
      <c r="GG218" s="201"/>
      <c r="GH218" s="201"/>
      <c r="GI218" s="201"/>
      <c r="GJ218" s="201"/>
      <c r="GK218" s="201"/>
      <c r="GL218" s="201"/>
      <c r="GM218" s="201"/>
      <c r="GN218" s="201"/>
      <c r="GO218" s="201"/>
      <c r="GP218" s="201"/>
      <c r="GQ218" s="201"/>
      <c r="GR218" s="201"/>
      <c r="GS218" s="201"/>
      <c r="GT218" s="201"/>
      <c r="GU218" s="201"/>
      <c r="GV218" s="201"/>
      <c r="GW218" s="201"/>
      <c r="GX218" s="201"/>
      <c r="GY218" s="201"/>
      <c r="GZ218" s="201"/>
      <c r="HA218" s="201"/>
      <c r="HB218" s="201"/>
      <c r="HC218" s="201"/>
      <c r="HD218" s="201"/>
      <c r="HE218" s="201"/>
      <c r="HF218" s="201"/>
      <c r="HG218" s="201"/>
      <c r="HH218" s="201"/>
      <c r="HI218" s="201"/>
      <c r="HJ218" s="201"/>
      <c r="HK218" s="201"/>
      <c r="HL218" s="201"/>
      <c r="HM218" s="201"/>
      <c r="HN218" s="201"/>
      <c r="HO218" s="201"/>
      <c r="HP218" s="201"/>
      <c r="HQ218" s="201"/>
      <c r="HR218" s="201"/>
      <c r="HS218" s="201"/>
      <c r="HT218" s="201"/>
      <c r="HU218" s="201"/>
      <c r="HV218" s="201"/>
      <c r="HW218" s="201"/>
      <c r="HX218" s="201"/>
      <c r="HY218" s="201"/>
      <c r="HZ218" s="201"/>
      <c r="IA218" s="201"/>
      <c r="IB218" s="201"/>
      <c r="IC218" s="201"/>
      <c r="ID218" s="201"/>
      <c r="IE218" s="201"/>
      <c r="IF218" s="201"/>
      <c r="IG218" s="201"/>
      <c r="IH218" s="201"/>
      <c r="II218" s="201"/>
      <c r="IJ218" s="201"/>
      <c r="IK218" s="201"/>
      <c r="IL218" s="201"/>
      <c r="IM218" s="201"/>
      <c r="IN218" s="201"/>
      <c r="IO218" s="201"/>
      <c r="IP218" s="201"/>
      <c r="IQ218" s="201"/>
      <c r="IR218" s="201"/>
      <c r="IS218" s="201"/>
      <c r="IT218" s="201"/>
      <c r="IU218" s="201"/>
      <c r="IV218" s="201"/>
      <c r="IW218" s="201"/>
      <c r="IX218" s="201"/>
      <c r="IY218" s="201"/>
      <c r="IZ218" s="201"/>
      <c r="JA218" s="201"/>
      <c r="JB218" s="201"/>
      <c r="JC218" s="201"/>
      <c r="JD218" s="201"/>
      <c r="JE218" s="201"/>
      <c r="JF218" s="201"/>
      <c r="JG218" s="201"/>
      <c r="JH218" s="201"/>
      <c r="JI218" s="201"/>
      <c r="JJ218" s="201"/>
      <c r="JK218" s="201"/>
      <c r="JL218" s="201"/>
      <c r="JM218" s="201"/>
      <c r="JN218" s="201"/>
      <c r="JO218" s="201"/>
      <c r="JP218" s="201"/>
      <c r="JQ218" s="201"/>
      <c r="JR218" s="201"/>
      <c r="JS218" s="201"/>
      <c r="JT218" s="201"/>
      <c r="JU218" s="201"/>
      <c r="JV218" s="201"/>
      <c r="JW218" s="201"/>
      <c r="JX218" s="201"/>
      <c r="JY218" s="201"/>
      <c r="JZ218" s="201"/>
      <c r="KA218" s="201"/>
      <c r="KB218" s="201"/>
      <c r="KC218" s="201"/>
      <c r="KD218" s="201"/>
      <c r="KE218" s="201"/>
      <c r="KF218" s="201"/>
      <c r="KG218" s="201"/>
      <c r="KH218" s="201"/>
      <c r="KI218" s="201"/>
      <c r="KJ218" s="201"/>
      <c r="KK218" s="201"/>
      <c r="KL218" s="201"/>
      <c r="KM218" s="201"/>
      <c r="KN218" s="201"/>
      <c r="KO218" s="201"/>
      <c r="KP218" s="201"/>
    </row>
    <row r="219" spans="1:302" s="98" customFormat="1" ht="27.75" hidden="1" customHeight="1" thickBot="1">
      <c r="A219" s="201"/>
      <c r="B219" s="459"/>
      <c r="C219" s="542"/>
      <c r="D219" s="543"/>
      <c r="E219" s="544" t="s">
        <v>163</v>
      </c>
      <c r="F219" s="545"/>
      <c r="G219" s="459"/>
      <c r="H219" s="459"/>
      <c r="I219" s="459"/>
      <c r="J219" s="459"/>
      <c r="K219" s="459"/>
      <c r="L219" s="546"/>
      <c r="M219" s="547"/>
      <c r="N219" s="547"/>
      <c r="O219" s="548" t="str">
        <f t="shared" si="122"/>
        <v/>
      </c>
      <c r="P219" s="548" t="str">
        <f t="shared" si="137"/>
        <v/>
      </c>
      <c r="Q219" s="548" t="str">
        <f t="shared" si="123"/>
        <v/>
      </c>
      <c r="R219" s="548" t="str">
        <f t="shared" si="124"/>
        <v/>
      </c>
      <c r="S219" s="548" t="str">
        <f t="shared" si="138"/>
        <v/>
      </c>
      <c r="T219" s="548" t="str">
        <f t="shared" si="139"/>
        <v/>
      </c>
      <c r="U219" s="548" t="str">
        <f t="shared" si="125"/>
        <v/>
      </c>
      <c r="V219" s="548" t="str">
        <f t="shared" si="126"/>
        <v/>
      </c>
      <c r="W219" s="548" t="str">
        <f t="shared" si="140"/>
        <v/>
      </c>
      <c r="X219" s="548" t="str">
        <f t="shared" si="141"/>
        <v/>
      </c>
      <c r="Y219" s="548" t="str">
        <f t="shared" si="127"/>
        <v/>
      </c>
      <c r="Z219" s="548" t="str">
        <f t="shared" si="128"/>
        <v/>
      </c>
      <c r="AA219" s="548" t="str">
        <f t="shared" si="142"/>
        <v/>
      </c>
      <c r="AB219" s="548" t="str">
        <f t="shared" si="143"/>
        <v/>
      </c>
      <c r="AC219" s="548" t="str">
        <f t="shared" si="129"/>
        <v/>
      </c>
      <c r="AD219" s="548" t="str">
        <f t="shared" si="130"/>
        <v/>
      </c>
      <c r="AE219" s="549"/>
      <c r="AF219" s="454"/>
      <c r="AG219" s="550" t="s">
        <v>542</v>
      </c>
      <c r="AH219" s="551" t="str">
        <f t="shared" si="111"/>
        <v/>
      </c>
      <c r="AI219" s="551" t="str">
        <f t="shared" si="112"/>
        <v/>
      </c>
      <c r="AJ219" s="551" t="str">
        <f t="shared" si="113"/>
        <v/>
      </c>
      <c r="AK219" s="554" t="str">
        <f t="shared" si="114"/>
        <v/>
      </c>
      <c r="AL219" s="460"/>
      <c r="AM219" s="441" t="str">
        <f t="shared" si="109"/>
        <v/>
      </c>
      <c r="AN219" s="441" t="str">
        <f t="shared" si="110"/>
        <v/>
      </c>
      <c r="AO219" s="552"/>
      <c r="AP219" s="552"/>
      <c r="AQ219" s="201"/>
      <c r="AR219" s="428"/>
      <c r="AS219" s="805">
        <f t="shared" si="131"/>
        <v>0</v>
      </c>
      <c r="AT219" s="452">
        <f t="shared" si="132"/>
        <v>0</v>
      </c>
      <c r="AU219" s="754" t="s">
        <v>341</v>
      </c>
      <c r="AV219" s="453">
        <f t="shared" si="133"/>
        <v>0</v>
      </c>
      <c r="AW219" s="454"/>
      <c r="AX219" s="455">
        <f t="shared" si="134"/>
        <v>0</v>
      </c>
      <c r="AY219" s="456">
        <f t="shared" si="135"/>
        <v>0</v>
      </c>
      <c r="AZ219" s="457">
        <f t="shared" si="136"/>
        <v>0</v>
      </c>
      <c r="BA219" s="458"/>
      <c r="BB219" s="455">
        <f t="shared" si="144"/>
        <v>0</v>
      </c>
      <c r="BC219" s="459"/>
      <c r="BD219" s="460"/>
      <c r="BE219" s="460"/>
      <c r="BF219" s="460"/>
      <c r="BG219" s="460"/>
      <c r="BH219" s="460"/>
      <c r="BI219" s="428"/>
      <c r="BJ219" s="201"/>
      <c r="BK219" s="201"/>
      <c r="BL219" s="201"/>
      <c r="BM219" s="201"/>
      <c r="BN219" s="201"/>
      <c r="BO219" s="201"/>
      <c r="BP219" s="201"/>
      <c r="BQ219" s="201"/>
      <c r="BR219" s="201"/>
      <c r="BS219" s="201"/>
      <c r="BT219" s="201"/>
      <c r="BU219" s="201"/>
      <c r="BV219" s="201"/>
      <c r="BW219" s="201"/>
      <c r="BX219" s="201"/>
      <c r="BY219" s="234"/>
      <c r="BZ219" s="234"/>
      <c r="CA219" s="201"/>
      <c r="CB219" s="201"/>
      <c r="CC219" s="201"/>
      <c r="CD219" s="234"/>
      <c r="CE219" s="201"/>
      <c r="CF219" s="201"/>
      <c r="CG219" s="201"/>
      <c r="CH219" s="201"/>
      <c r="CI219" s="201"/>
      <c r="CJ219" s="201"/>
      <c r="CK219" s="201"/>
      <c r="CL219" s="201"/>
      <c r="CM219" s="201"/>
      <c r="CN219" s="201"/>
      <c r="CO219" s="201"/>
      <c r="CP219" s="201"/>
      <c r="CQ219" s="201"/>
      <c r="CR219" s="201"/>
      <c r="CS219" s="201"/>
      <c r="CT219" s="201"/>
      <c r="CU219" s="201"/>
      <c r="CV219" s="201"/>
      <c r="CW219" s="201"/>
      <c r="CX219" s="201"/>
      <c r="CY219" s="201"/>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c r="EX219" s="201"/>
      <c r="EY219" s="201"/>
      <c r="EZ219" s="201"/>
      <c r="FA219" s="201"/>
      <c r="FB219" s="201"/>
      <c r="FC219" s="201"/>
      <c r="FD219" s="201"/>
      <c r="FE219" s="201"/>
      <c r="FF219" s="201"/>
      <c r="FG219" s="201"/>
      <c r="FH219" s="201"/>
      <c r="FI219" s="201"/>
      <c r="FJ219" s="201"/>
      <c r="FK219" s="201"/>
      <c r="FL219" s="201"/>
      <c r="FM219" s="201"/>
      <c r="FN219" s="201"/>
      <c r="FO219" s="201"/>
      <c r="FP219" s="201"/>
      <c r="FQ219" s="201"/>
      <c r="FR219" s="201"/>
      <c r="FS219" s="201"/>
      <c r="FT219" s="201"/>
      <c r="FU219" s="201"/>
      <c r="FV219" s="201"/>
      <c r="FW219" s="201"/>
      <c r="FX219" s="201"/>
      <c r="FY219" s="201"/>
      <c r="FZ219" s="201"/>
      <c r="GA219" s="201"/>
      <c r="GB219" s="201"/>
      <c r="GC219" s="201"/>
      <c r="GD219" s="201"/>
      <c r="GE219" s="201"/>
      <c r="GF219" s="201"/>
      <c r="GG219" s="201"/>
      <c r="GH219" s="201"/>
      <c r="GI219" s="201"/>
      <c r="GJ219" s="201"/>
      <c r="GK219" s="201"/>
      <c r="GL219" s="201"/>
      <c r="GM219" s="201"/>
      <c r="GN219" s="201"/>
      <c r="GO219" s="201"/>
      <c r="GP219" s="201"/>
      <c r="GQ219" s="201"/>
      <c r="GR219" s="201"/>
      <c r="GS219" s="201"/>
      <c r="GT219" s="201"/>
      <c r="GU219" s="201"/>
      <c r="GV219" s="201"/>
      <c r="GW219" s="201"/>
      <c r="GX219" s="201"/>
      <c r="GY219" s="201"/>
      <c r="GZ219" s="201"/>
      <c r="HA219" s="201"/>
      <c r="HB219" s="201"/>
      <c r="HC219" s="201"/>
      <c r="HD219" s="201"/>
      <c r="HE219" s="201"/>
      <c r="HF219" s="201"/>
      <c r="HG219" s="201"/>
      <c r="HH219" s="201"/>
      <c r="HI219" s="201"/>
      <c r="HJ219" s="201"/>
      <c r="HK219" s="201"/>
      <c r="HL219" s="201"/>
      <c r="HM219" s="201"/>
      <c r="HN219" s="201"/>
      <c r="HO219" s="201"/>
      <c r="HP219" s="201"/>
      <c r="HQ219" s="201"/>
      <c r="HR219" s="201"/>
      <c r="HS219" s="201"/>
      <c r="HT219" s="201"/>
      <c r="HU219" s="201"/>
      <c r="HV219" s="201"/>
      <c r="HW219" s="201"/>
      <c r="HX219" s="201"/>
      <c r="HY219" s="201"/>
      <c r="HZ219" s="201"/>
      <c r="IA219" s="201"/>
      <c r="IB219" s="201"/>
      <c r="IC219" s="201"/>
      <c r="ID219" s="201"/>
      <c r="IE219" s="201"/>
      <c r="IF219" s="201"/>
      <c r="IG219" s="201"/>
      <c r="IH219" s="201"/>
      <c r="II219" s="201"/>
      <c r="IJ219" s="201"/>
      <c r="IK219" s="201"/>
      <c r="IL219" s="201"/>
      <c r="IM219" s="201"/>
      <c r="IN219" s="201"/>
      <c r="IO219" s="201"/>
      <c r="IP219" s="201"/>
      <c r="IQ219" s="201"/>
      <c r="IR219" s="201"/>
      <c r="IS219" s="201"/>
      <c r="IT219" s="201"/>
      <c r="IU219" s="201"/>
      <c r="IV219" s="201"/>
      <c r="IW219" s="201"/>
      <c r="IX219" s="201"/>
      <c r="IY219" s="201"/>
      <c r="IZ219" s="201"/>
      <c r="JA219" s="201"/>
      <c r="JB219" s="201"/>
      <c r="JC219" s="201"/>
      <c r="JD219" s="201"/>
      <c r="JE219" s="201"/>
      <c r="JF219" s="201"/>
      <c r="JG219" s="201"/>
      <c r="JH219" s="201"/>
      <c r="JI219" s="201"/>
      <c r="JJ219" s="201"/>
      <c r="JK219" s="201"/>
      <c r="JL219" s="201"/>
      <c r="JM219" s="201"/>
      <c r="JN219" s="201"/>
      <c r="JO219" s="201"/>
      <c r="JP219" s="201"/>
      <c r="JQ219" s="201"/>
      <c r="JR219" s="201"/>
      <c r="JS219" s="201"/>
      <c r="JT219" s="201"/>
      <c r="JU219" s="201"/>
      <c r="JV219" s="201"/>
      <c r="JW219" s="201"/>
      <c r="JX219" s="201"/>
      <c r="JY219" s="201"/>
      <c r="JZ219" s="201"/>
      <c r="KA219" s="201"/>
      <c r="KB219" s="201"/>
      <c r="KC219" s="201"/>
      <c r="KD219" s="201"/>
      <c r="KE219" s="201"/>
      <c r="KF219" s="201"/>
      <c r="KG219" s="201"/>
      <c r="KH219" s="201"/>
      <c r="KI219" s="201"/>
      <c r="KJ219" s="201"/>
      <c r="KK219" s="201"/>
      <c r="KL219" s="201"/>
      <c r="KM219" s="201"/>
      <c r="KN219" s="201"/>
      <c r="KO219" s="201"/>
      <c r="KP219" s="201"/>
    </row>
    <row r="220" spans="1:302" s="98" customFormat="1" ht="27.75" hidden="1" customHeight="1" thickBot="1">
      <c r="A220" s="201"/>
      <c r="B220" s="459"/>
      <c r="C220" s="542"/>
      <c r="D220" s="543"/>
      <c r="E220" s="544" t="s">
        <v>163</v>
      </c>
      <c r="F220" s="545"/>
      <c r="G220" s="459"/>
      <c r="H220" s="459"/>
      <c r="I220" s="459"/>
      <c r="J220" s="459"/>
      <c r="K220" s="459"/>
      <c r="L220" s="546"/>
      <c r="M220" s="547"/>
      <c r="N220" s="547"/>
      <c r="O220" s="548" t="str">
        <f t="shared" si="122"/>
        <v/>
      </c>
      <c r="P220" s="548" t="str">
        <f t="shared" si="137"/>
        <v/>
      </c>
      <c r="Q220" s="548" t="str">
        <f t="shared" si="123"/>
        <v/>
      </c>
      <c r="R220" s="548" t="str">
        <f t="shared" si="124"/>
        <v/>
      </c>
      <c r="S220" s="548" t="str">
        <f t="shared" si="138"/>
        <v/>
      </c>
      <c r="T220" s="548" t="str">
        <f t="shared" si="139"/>
        <v/>
      </c>
      <c r="U220" s="548" t="str">
        <f t="shared" si="125"/>
        <v/>
      </c>
      <c r="V220" s="548" t="str">
        <f t="shared" si="126"/>
        <v/>
      </c>
      <c r="W220" s="548" t="str">
        <f t="shared" si="140"/>
        <v/>
      </c>
      <c r="X220" s="548" t="str">
        <f t="shared" si="141"/>
        <v/>
      </c>
      <c r="Y220" s="548" t="str">
        <f t="shared" si="127"/>
        <v/>
      </c>
      <c r="Z220" s="548" t="str">
        <f t="shared" si="128"/>
        <v/>
      </c>
      <c r="AA220" s="548" t="str">
        <f t="shared" si="142"/>
        <v/>
      </c>
      <c r="AB220" s="548" t="str">
        <f t="shared" si="143"/>
        <v/>
      </c>
      <c r="AC220" s="548" t="str">
        <f t="shared" si="129"/>
        <v/>
      </c>
      <c r="AD220" s="548" t="str">
        <f t="shared" si="130"/>
        <v/>
      </c>
      <c r="AE220" s="549"/>
      <c r="AF220" s="454"/>
      <c r="AG220" s="550" t="s">
        <v>542</v>
      </c>
      <c r="AH220" s="551" t="str">
        <f t="shared" si="111"/>
        <v/>
      </c>
      <c r="AI220" s="551" t="str">
        <f t="shared" si="112"/>
        <v/>
      </c>
      <c r="AJ220" s="551" t="str">
        <f t="shared" si="113"/>
        <v/>
      </c>
      <c r="AK220" s="554" t="str">
        <f t="shared" si="114"/>
        <v/>
      </c>
      <c r="AL220" s="460"/>
      <c r="AM220" s="441" t="str">
        <f t="shared" si="109"/>
        <v/>
      </c>
      <c r="AN220" s="441" t="str">
        <f t="shared" si="110"/>
        <v/>
      </c>
      <c r="AO220" s="552"/>
      <c r="AP220" s="552"/>
      <c r="AQ220" s="201"/>
      <c r="AR220" s="428"/>
      <c r="AS220" s="805">
        <f t="shared" si="131"/>
        <v>0</v>
      </c>
      <c r="AT220" s="452">
        <f t="shared" si="132"/>
        <v>0</v>
      </c>
      <c r="AU220" s="754" t="s">
        <v>341</v>
      </c>
      <c r="AV220" s="453">
        <f t="shared" si="133"/>
        <v>0</v>
      </c>
      <c r="AW220" s="454"/>
      <c r="AX220" s="455">
        <f t="shared" si="134"/>
        <v>0</v>
      </c>
      <c r="AY220" s="456">
        <f t="shared" si="135"/>
        <v>0</v>
      </c>
      <c r="AZ220" s="457">
        <f t="shared" si="136"/>
        <v>0</v>
      </c>
      <c r="BA220" s="458"/>
      <c r="BB220" s="455">
        <f t="shared" si="144"/>
        <v>0</v>
      </c>
      <c r="BC220" s="459"/>
      <c r="BD220" s="460"/>
      <c r="BE220" s="460"/>
      <c r="BF220" s="460"/>
      <c r="BG220" s="460"/>
      <c r="BH220" s="460"/>
      <c r="BI220" s="428"/>
      <c r="BJ220" s="201"/>
      <c r="BK220" s="201"/>
      <c r="BL220" s="201"/>
      <c r="BM220" s="201"/>
      <c r="BN220" s="201"/>
      <c r="BO220" s="201"/>
      <c r="BP220" s="201"/>
      <c r="BQ220" s="201"/>
      <c r="BR220" s="201"/>
      <c r="BS220" s="201"/>
      <c r="BT220" s="201"/>
      <c r="BU220" s="201"/>
      <c r="BV220" s="201"/>
      <c r="BW220" s="201"/>
      <c r="BX220" s="201"/>
      <c r="BY220" s="234"/>
      <c r="BZ220" s="234"/>
      <c r="CA220" s="201"/>
      <c r="CB220" s="201"/>
      <c r="CC220" s="201"/>
      <c r="CD220" s="234"/>
      <c r="CE220" s="201"/>
      <c r="CF220" s="201"/>
      <c r="CG220" s="201"/>
      <c r="CH220" s="201"/>
      <c r="CI220" s="201"/>
      <c r="CJ220" s="201"/>
      <c r="CK220" s="201"/>
      <c r="CL220" s="201"/>
      <c r="CM220" s="201"/>
      <c r="CN220" s="201"/>
      <c r="CO220" s="201"/>
      <c r="CP220" s="201"/>
      <c r="CQ220" s="201"/>
      <c r="CR220" s="201"/>
      <c r="CS220" s="201"/>
      <c r="CT220" s="201"/>
      <c r="CU220" s="201"/>
      <c r="CV220" s="201"/>
      <c r="CW220" s="201"/>
      <c r="CX220" s="201"/>
      <c r="CY220" s="201"/>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c r="DU220" s="201"/>
      <c r="DV220" s="201"/>
      <c r="DW220" s="201"/>
      <c r="DX220" s="201"/>
      <c r="DY220" s="201"/>
      <c r="DZ220" s="201"/>
      <c r="EA220" s="201"/>
      <c r="EB220" s="201"/>
      <c r="EC220" s="201"/>
      <c r="ED220" s="201"/>
      <c r="EE220" s="201"/>
      <c r="EF220" s="201"/>
      <c r="EG220" s="201"/>
      <c r="EH220" s="201"/>
      <c r="EI220" s="201"/>
      <c r="EJ220" s="201"/>
      <c r="EK220" s="201"/>
      <c r="EL220" s="201"/>
      <c r="EM220" s="201"/>
      <c r="EN220" s="201"/>
      <c r="EO220" s="201"/>
      <c r="EP220" s="201"/>
      <c r="EQ220" s="201"/>
      <c r="ER220" s="201"/>
      <c r="ES220" s="201"/>
      <c r="ET220" s="201"/>
      <c r="EU220" s="201"/>
      <c r="EV220" s="201"/>
      <c r="EW220" s="201"/>
      <c r="EX220" s="201"/>
      <c r="EY220" s="201"/>
      <c r="EZ220" s="201"/>
      <c r="FA220" s="201"/>
      <c r="FB220" s="201"/>
      <c r="FC220" s="201"/>
      <c r="FD220" s="201"/>
      <c r="FE220" s="201"/>
      <c r="FF220" s="201"/>
      <c r="FG220" s="201"/>
      <c r="FH220" s="201"/>
      <c r="FI220" s="201"/>
      <c r="FJ220" s="201"/>
      <c r="FK220" s="201"/>
      <c r="FL220" s="201"/>
      <c r="FM220" s="201"/>
      <c r="FN220" s="201"/>
      <c r="FO220" s="201"/>
      <c r="FP220" s="201"/>
      <c r="FQ220" s="201"/>
      <c r="FR220" s="201"/>
      <c r="FS220" s="201"/>
      <c r="FT220" s="201"/>
      <c r="FU220" s="201"/>
      <c r="FV220" s="201"/>
      <c r="FW220" s="201"/>
      <c r="FX220" s="201"/>
      <c r="FY220" s="201"/>
      <c r="FZ220" s="201"/>
      <c r="GA220" s="201"/>
      <c r="GB220" s="201"/>
      <c r="GC220" s="201"/>
      <c r="GD220" s="201"/>
      <c r="GE220" s="201"/>
      <c r="GF220" s="201"/>
      <c r="GG220" s="201"/>
      <c r="GH220" s="201"/>
      <c r="GI220" s="201"/>
      <c r="GJ220" s="201"/>
      <c r="GK220" s="201"/>
      <c r="GL220" s="201"/>
      <c r="GM220" s="201"/>
      <c r="GN220" s="201"/>
      <c r="GO220" s="201"/>
      <c r="GP220" s="201"/>
      <c r="GQ220" s="201"/>
      <c r="GR220" s="201"/>
      <c r="GS220" s="201"/>
      <c r="GT220" s="201"/>
      <c r="GU220" s="201"/>
      <c r="GV220" s="201"/>
      <c r="GW220" s="201"/>
      <c r="GX220" s="201"/>
      <c r="GY220" s="201"/>
      <c r="GZ220" s="201"/>
      <c r="HA220" s="201"/>
      <c r="HB220" s="201"/>
      <c r="HC220" s="201"/>
      <c r="HD220" s="201"/>
      <c r="HE220" s="201"/>
      <c r="HF220" s="201"/>
      <c r="HG220" s="201"/>
      <c r="HH220" s="201"/>
      <c r="HI220" s="201"/>
      <c r="HJ220" s="201"/>
      <c r="HK220" s="201"/>
      <c r="HL220" s="201"/>
      <c r="HM220" s="201"/>
      <c r="HN220" s="201"/>
      <c r="HO220" s="201"/>
      <c r="HP220" s="201"/>
      <c r="HQ220" s="201"/>
      <c r="HR220" s="201"/>
      <c r="HS220" s="201"/>
      <c r="HT220" s="201"/>
      <c r="HU220" s="201"/>
      <c r="HV220" s="201"/>
      <c r="HW220" s="201"/>
      <c r="HX220" s="201"/>
      <c r="HY220" s="201"/>
      <c r="HZ220" s="201"/>
      <c r="IA220" s="201"/>
      <c r="IB220" s="201"/>
      <c r="IC220" s="201"/>
      <c r="ID220" s="201"/>
      <c r="IE220" s="201"/>
      <c r="IF220" s="201"/>
      <c r="IG220" s="201"/>
      <c r="IH220" s="201"/>
      <c r="II220" s="201"/>
      <c r="IJ220" s="201"/>
      <c r="IK220" s="201"/>
      <c r="IL220" s="201"/>
      <c r="IM220" s="201"/>
      <c r="IN220" s="201"/>
      <c r="IO220" s="201"/>
      <c r="IP220" s="201"/>
      <c r="IQ220" s="201"/>
      <c r="IR220" s="201"/>
      <c r="IS220" s="201"/>
      <c r="IT220" s="201"/>
      <c r="IU220" s="201"/>
      <c r="IV220" s="201"/>
      <c r="IW220" s="201"/>
      <c r="IX220" s="201"/>
      <c r="IY220" s="201"/>
      <c r="IZ220" s="201"/>
      <c r="JA220" s="201"/>
      <c r="JB220" s="201"/>
      <c r="JC220" s="201"/>
      <c r="JD220" s="201"/>
      <c r="JE220" s="201"/>
      <c r="JF220" s="201"/>
      <c r="JG220" s="201"/>
      <c r="JH220" s="201"/>
      <c r="JI220" s="201"/>
      <c r="JJ220" s="201"/>
      <c r="JK220" s="201"/>
      <c r="JL220" s="201"/>
      <c r="JM220" s="201"/>
      <c r="JN220" s="201"/>
      <c r="JO220" s="201"/>
      <c r="JP220" s="201"/>
      <c r="JQ220" s="201"/>
      <c r="JR220" s="201"/>
      <c r="JS220" s="201"/>
      <c r="JT220" s="201"/>
      <c r="JU220" s="201"/>
      <c r="JV220" s="201"/>
      <c r="JW220" s="201"/>
      <c r="JX220" s="201"/>
      <c r="JY220" s="201"/>
      <c r="JZ220" s="201"/>
      <c r="KA220" s="201"/>
      <c r="KB220" s="201"/>
      <c r="KC220" s="201"/>
      <c r="KD220" s="201"/>
      <c r="KE220" s="201"/>
      <c r="KF220" s="201"/>
      <c r="KG220" s="201"/>
      <c r="KH220" s="201"/>
      <c r="KI220" s="201"/>
      <c r="KJ220" s="201"/>
      <c r="KK220" s="201"/>
      <c r="KL220" s="201"/>
      <c r="KM220" s="201"/>
      <c r="KN220" s="201"/>
      <c r="KO220" s="201"/>
      <c r="KP220" s="201"/>
    </row>
    <row r="221" spans="1:302" s="98" customFormat="1" ht="27.75" hidden="1" customHeight="1" thickBot="1">
      <c r="A221" s="201"/>
      <c r="B221" s="459"/>
      <c r="C221" s="542"/>
      <c r="D221" s="543"/>
      <c r="E221" s="544" t="s">
        <v>163</v>
      </c>
      <c r="F221" s="545"/>
      <c r="G221" s="459"/>
      <c r="H221" s="459"/>
      <c r="I221" s="459"/>
      <c r="J221" s="459"/>
      <c r="K221" s="459"/>
      <c r="L221" s="546"/>
      <c r="M221" s="547"/>
      <c r="N221" s="547"/>
      <c r="O221" s="548" t="str">
        <f t="shared" si="122"/>
        <v/>
      </c>
      <c r="P221" s="548" t="str">
        <f t="shared" si="137"/>
        <v/>
      </c>
      <c r="Q221" s="548" t="str">
        <f t="shared" si="123"/>
        <v/>
      </c>
      <c r="R221" s="548" t="str">
        <f t="shared" si="124"/>
        <v/>
      </c>
      <c r="S221" s="548" t="str">
        <f t="shared" si="138"/>
        <v/>
      </c>
      <c r="T221" s="548" t="str">
        <f t="shared" si="139"/>
        <v/>
      </c>
      <c r="U221" s="548" t="str">
        <f t="shared" si="125"/>
        <v/>
      </c>
      <c r="V221" s="548" t="str">
        <f t="shared" si="126"/>
        <v/>
      </c>
      <c r="W221" s="548" t="str">
        <f t="shared" si="140"/>
        <v/>
      </c>
      <c r="X221" s="548" t="str">
        <f t="shared" si="141"/>
        <v/>
      </c>
      <c r="Y221" s="548" t="str">
        <f t="shared" si="127"/>
        <v/>
      </c>
      <c r="Z221" s="548" t="str">
        <f t="shared" si="128"/>
        <v/>
      </c>
      <c r="AA221" s="548" t="str">
        <f t="shared" si="142"/>
        <v/>
      </c>
      <c r="AB221" s="548" t="str">
        <f t="shared" si="143"/>
        <v/>
      </c>
      <c r="AC221" s="548" t="str">
        <f t="shared" si="129"/>
        <v/>
      </c>
      <c r="AD221" s="548" t="str">
        <f t="shared" si="130"/>
        <v/>
      </c>
      <c r="AE221" s="549"/>
      <c r="AF221" s="454"/>
      <c r="AG221" s="550" t="s">
        <v>542</v>
      </c>
      <c r="AH221" s="551" t="str">
        <f t="shared" si="111"/>
        <v/>
      </c>
      <c r="AI221" s="551" t="str">
        <f t="shared" si="112"/>
        <v/>
      </c>
      <c r="AJ221" s="551" t="str">
        <f t="shared" si="113"/>
        <v/>
      </c>
      <c r="AK221" s="554" t="str">
        <f t="shared" si="114"/>
        <v/>
      </c>
      <c r="AL221" s="460"/>
      <c r="AM221" s="441" t="str">
        <f t="shared" si="109"/>
        <v/>
      </c>
      <c r="AN221" s="441" t="str">
        <f t="shared" si="110"/>
        <v/>
      </c>
      <c r="AO221" s="552"/>
      <c r="AP221" s="552"/>
      <c r="AQ221" s="201"/>
      <c r="AR221" s="428"/>
      <c r="AS221" s="805">
        <f t="shared" si="131"/>
        <v>0</v>
      </c>
      <c r="AT221" s="452">
        <f t="shared" si="132"/>
        <v>0</v>
      </c>
      <c r="AU221" s="754" t="s">
        <v>341</v>
      </c>
      <c r="AV221" s="453">
        <f t="shared" si="133"/>
        <v>0</v>
      </c>
      <c r="AW221" s="454"/>
      <c r="AX221" s="455">
        <f t="shared" si="134"/>
        <v>0</v>
      </c>
      <c r="AY221" s="456">
        <f t="shared" si="135"/>
        <v>0</v>
      </c>
      <c r="AZ221" s="457">
        <f t="shared" si="136"/>
        <v>0</v>
      </c>
      <c r="BA221" s="458"/>
      <c r="BB221" s="455">
        <f t="shared" si="144"/>
        <v>0</v>
      </c>
      <c r="BC221" s="459"/>
      <c r="BD221" s="460"/>
      <c r="BE221" s="460"/>
      <c r="BF221" s="460"/>
      <c r="BG221" s="460"/>
      <c r="BH221" s="460"/>
      <c r="BI221" s="428"/>
      <c r="BJ221" s="201"/>
      <c r="BK221" s="201"/>
      <c r="BL221" s="201"/>
      <c r="BM221" s="201"/>
      <c r="BN221" s="201"/>
      <c r="BO221" s="201"/>
      <c r="BP221" s="201"/>
      <c r="BQ221" s="201"/>
      <c r="BR221" s="201"/>
      <c r="BS221" s="201"/>
      <c r="BT221" s="201"/>
      <c r="BU221" s="201"/>
      <c r="BV221" s="201"/>
      <c r="BW221" s="201"/>
      <c r="BX221" s="201"/>
      <c r="BY221" s="234"/>
      <c r="BZ221" s="234"/>
      <c r="CA221" s="201"/>
      <c r="CB221" s="201"/>
      <c r="CC221" s="201"/>
      <c r="CD221" s="234"/>
      <c r="CE221" s="201"/>
      <c r="CF221" s="201"/>
      <c r="CG221" s="201"/>
      <c r="CH221" s="201"/>
      <c r="CI221" s="201"/>
      <c r="CJ221" s="201"/>
      <c r="CK221" s="201"/>
      <c r="CL221" s="201"/>
      <c r="CM221" s="201"/>
      <c r="CN221" s="201"/>
      <c r="CO221" s="201"/>
      <c r="CP221" s="201"/>
      <c r="CQ221" s="201"/>
      <c r="CR221" s="201"/>
      <c r="CS221" s="201"/>
      <c r="CT221" s="201"/>
      <c r="CU221" s="201"/>
      <c r="CV221" s="201"/>
      <c r="CW221" s="201"/>
      <c r="CX221" s="201"/>
      <c r="CY221" s="201"/>
      <c r="CZ221" s="201"/>
      <c r="DA221" s="201"/>
      <c r="DB221" s="201"/>
      <c r="DC221" s="201"/>
      <c r="DD221" s="201"/>
      <c r="DE221" s="201"/>
      <c r="DF221" s="201"/>
      <c r="DG221" s="201"/>
      <c r="DH221" s="201"/>
      <c r="DI221" s="201"/>
      <c r="DJ221" s="201"/>
      <c r="DK221" s="201"/>
      <c r="DL221" s="201"/>
      <c r="DM221" s="201"/>
      <c r="DN221" s="201"/>
      <c r="DO221" s="201"/>
      <c r="DP221" s="201"/>
      <c r="DQ221" s="201"/>
      <c r="DR221" s="201"/>
      <c r="DS221" s="201"/>
      <c r="DT221" s="201"/>
      <c r="DU221" s="201"/>
      <c r="DV221" s="201"/>
      <c r="DW221" s="201"/>
      <c r="DX221" s="201"/>
      <c r="DY221" s="201"/>
      <c r="DZ221" s="201"/>
      <c r="EA221" s="201"/>
      <c r="EB221" s="201"/>
      <c r="EC221" s="201"/>
      <c r="ED221" s="201"/>
      <c r="EE221" s="201"/>
      <c r="EF221" s="201"/>
      <c r="EG221" s="201"/>
      <c r="EH221" s="201"/>
      <c r="EI221" s="201"/>
      <c r="EJ221" s="201"/>
      <c r="EK221" s="201"/>
      <c r="EL221" s="201"/>
      <c r="EM221" s="201"/>
      <c r="EN221" s="201"/>
      <c r="EO221" s="201"/>
      <c r="EP221" s="201"/>
      <c r="EQ221" s="201"/>
      <c r="ER221" s="201"/>
      <c r="ES221" s="201"/>
      <c r="ET221" s="201"/>
      <c r="EU221" s="201"/>
      <c r="EV221" s="201"/>
      <c r="EW221" s="201"/>
      <c r="EX221" s="201"/>
      <c r="EY221" s="201"/>
      <c r="EZ221" s="201"/>
      <c r="FA221" s="201"/>
      <c r="FB221" s="201"/>
      <c r="FC221" s="201"/>
      <c r="FD221" s="201"/>
      <c r="FE221" s="201"/>
      <c r="FF221" s="201"/>
      <c r="FG221" s="201"/>
      <c r="FH221" s="201"/>
      <c r="FI221" s="201"/>
      <c r="FJ221" s="201"/>
      <c r="FK221" s="201"/>
      <c r="FL221" s="201"/>
      <c r="FM221" s="201"/>
      <c r="FN221" s="201"/>
      <c r="FO221" s="201"/>
      <c r="FP221" s="201"/>
      <c r="FQ221" s="201"/>
      <c r="FR221" s="201"/>
      <c r="FS221" s="201"/>
      <c r="FT221" s="201"/>
      <c r="FU221" s="201"/>
      <c r="FV221" s="201"/>
      <c r="FW221" s="201"/>
      <c r="FX221" s="201"/>
      <c r="FY221" s="201"/>
      <c r="FZ221" s="201"/>
      <c r="GA221" s="201"/>
      <c r="GB221" s="201"/>
      <c r="GC221" s="201"/>
      <c r="GD221" s="201"/>
      <c r="GE221" s="201"/>
      <c r="GF221" s="201"/>
      <c r="GG221" s="201"/>
      <c r="GH221" s="201"/>
      <c r="GI221" s="201"/>
      <c r="GJ221" s="201"/>
      <c r="GK221" s="201"/>
      <c r="GL221" s="201"/>
      <c r="GM221" s="201"/>
      <c r="GN221" s="201"/>
      <c r="GO221" s="201"/>
      <c r="GP221" s="201"/>
      <c r="GQ221" s="201"/>
      <c r="GR221" s="201"/>
      <c r="GS221" s="201"/>
      <c r="GT221" s="201"/>
      <c r="GU221" s="201"/>
      <c r="GV221" s="201"/>
      <c r="GW221" s="201"/>
      <c r="GX221" s="201"/>
      <c r="GY221" s="201"/>
      <c r="GZ221" s="201"/>
      <c r="HA221" s="201"/>
      <c r="HB221" s="201"/>
      <c r="HC221" s="201"/>
      <c r="HD221" s="201"/>
      <c r="HE221" s="201"/>
      <c r="HF221" s="201"/>
      <c r="HG221" s="201"/>
      <c r="HH221" s="201"/>
      <c r="HI221" s="201"/>
      <c r="HJ221" s="201"/>
      <c r="HK221" s="201"/>
      <c r="HL221" s="201"/>
      <c r="HM221" s="201"/>
      <c r="HN221" s="201"/>
      <c r="HO221" s="201"/>
      <c r="HP221" s="201"/>
      <c r="HQ221" s="201"/>
      <c r="HR221" s="201"/>
      <c r="HS221" s="201"/>
      <c r="HT221" s="201"/>
      <c r="HU221" s="201"/>
      <c r="HV221" s="201"/>
      <c r="HW221" s="201"/>
      <c r="HX221" s="201"/>
      <c r="HY221" s="201"/>
      <c r="HZ221" s="201"/>
      <c r="IA221" s="201"/>
      <c r="IB221" s="201"/>
      <c r="IC221" s="201"/>
      <c r="ID221" s="201"/>
      <c r="IE221" s="201"/>
      <c r="IF221" s="201"/>
      <c r="IG221" s="201"/>
      <c r="IH221" s="201"/>
      <c r="II221" s="201"/>
      <c r="IJ221" s="201"/>
      <c r="IK221" s="201"/>
      <c r="IL221" s="201"/>
      <c r="IM221" s="201"/>
      <c r="IN221" s="201"/>
      <c r="IO221" s="201"/>
      <c r="IP221" s="201"/>
      <c r="IQ221" s="201"/>
      <c r="IR221" s="201"/>
      <c r="IS221" s="201"/>
      <c r="IT221" s="201"/>
      <c r="IU221" s="201"/>
      <c r="IV221" s="201"/>
      <c r="IW221" s="201"/>
      <c r="IX221" s="201"/>
      <c r="IY221" s="201"/>
      <c r="IZ221" s="201"/>
      <c r="JA221" s="201"/>
      <c r="JB221" s="201"/>
      <c r="JC221" s="201"/>
      <c r="JD221" s="201"/>
      <c r="JE221" s="201"/>
      <c r="JF221" s="201"/>
      <c r="JG221" s="201"/>
      <c r="JH221" s="201"/>
      <c r="JI221" s="201"/>
      <c r="JJ221" s="201"/>
      <c r="JK221" s="201"/>
      <c r="JL221" s="201"/>
      <c r="JM221" s="201"/>
      <c r="JN221" s="201"/>
      <c r="JO221" s="201"/>
      <c r="JP221" s="201"/>
      <c r="JQ221" s="201"/>
      <c r="JR221" s="201"/>
      <c r="JS221" s="201"/>
      <c r="JT221" s="201"/>
      <c r="JU221" s="201"/>
      <c r="JV221" s="201"/>
      <c r="JW221" s="201"/>
      <c r="JX221" s="201"/>
      <c r="JY221" s="201"/>
      <c r="JZ221" s="201"/>
      <c r="KA221" s="201"/>
      <c r="KB221" s="201"/>
      <c r="KC221" s="201"/>
      <c r="KD221" s="201"/>
      <c r="KE221" s="201"/>
      <c r="KF221" s="201"/>
      <c r="KG221" s="201"/>
      <c r="KH221" s="201"/>
      <c r="KI221" s="201"/>
      <c r="KJ221" s="201"/>
      <c r="KK221" s="201"/>
      <c r="KL221" s="201"/>
      <c r="KM221" s="201"/>
      <c r="KN221" s="201"/>
      <c r="KO221" s="201"/>
      <c r="KP221" s="201"/>
    </row>
    <row r="222" spans="1:302" s="98" customFormat="1" ht="27.65" hidden="1" customHeight="1" thickBot="1">
      <c r="A222" s="201"/>
      <c r="B222" s="459"/>
      <c r="C222" s="542"/>
      <c r="D222" s="543"/>
      <c r="E222" s="544" t="s">
        <v>163</v>
      </c>
      <c r="F222" s="545"/>
      <c r="G222" s="459"/>
      <c r="H222" s="459"/>
      <c r="I222" s="459"/>
      <c r="J222" s="459"/>
      <c r="K222" s="459"/>
      <c r="L222" s="546"/>
      <c r="M222" s="547"/>
      <c r="N222" s="547"/>
      <c r="O222" s="548" t="str">
        <f t="shared" si="122"/>
        <v/>
      </c>
      <c r="P222" s="548" t="str">
        <f t="shared" si="137"/>
        <v/>
      </c>
      <c r="Q222" s="548" t="str">
        <f t="shared" si="123"/>
        <v/>
      </c>
      <c r="R222" s="548" t="str">
        <f t="shared" si="124"/>
        <v/>
      </c>
      <c r="S222" s="548" t="str">
        <f t="shared" si="138"/>
        <v/>
      </c>
      <c r="T222" s="548" t="str">
        <f t="shared" si="139"/>
        <v/>
      </c>
      <c r="U222" s="548" t="str">
        <f t="shared" si="125"/>
        <v/>
      </c>
      <c r="V222" s="548" t="str">
        <f t="shared" si="126"/>
        <v/>
      </c>
      <c r="W222" s="548" t="str">
        <f t="shared" si="140"/>
        <v/>
      </c>
      <c r="X222" s="548" t="str">
        <f t="shared" si="141"/>
        <v/>
      </c>
      <c r="Y222" s="548" t="str">
        <f t="shared" si="127"/>
        <v/>
      </c>
      <c r="Z222" s="548" t="str">
        <f t="shared" si="128"/>
        <v/>
      </c>
      <c r="AA222" s="548" t="str">
        <f t="shared" si="142"/>
        <v/>
      </c>
      <c r="AB222" s="548" t="str">
        <f t="shared" si="143"/>
        <v/>
      </c>
      <c r="AC222" s="548" t="str">
        <f t="shared" si="129"/>
        <v/>
      </c>
      <c r="AD222" s="548" t="str">
        <f t="shared" si="130"/>
        <v/>
      </c>
      <c r="AE222" s="549"/>
      <c r="AF222" s="454"/>
      <c r="AG222" s="550" t="s">
        <v>542</v>
      </c>
      <c r="AH222" s="551" t="str">
        <f t="shared" si="111"/>
        <v/>
      </c>
      <c r="AI222" s="551" t="str">
        <f t="shared" si="112"/>
        <v/>
      </c>
      <c r="AJ222" s="551" t="str">
        <f t="shared" si="113"/>
        <v/>
      </c>
      <c r="AK222" s="554" t="str">
        <f t="shared" si="114"/>
        <v/>
      </c>
      <c r="AL222" s="460"/>
      <c r="AM222" s="441" t="str">
        <f t="shared" si="109"/>
        <v/>
      </c>
      <c r="AN222" s="441" t="str">
        <f t="shared" si="110"/>
        <v/>
      </c>
      <c r="AO222" s="552"/>
      <c r="AP222" s="552"/>
      <c r="AQ222" s="201"/>
      <c r="AR222" s="428"/>
      <c r="AS222" s="805">
        <f t="shared" si="131"/>
        <v>0</v>
      </c>
      <c r="AT222" s="452">
        <f t="shared" si="132"/>
        <v>0</v>
      </c>
      <c r="AU222" s="754" t="s">
        <v>341</v>
      </c>
      <c r="AV222" s="453">
        <f t="shared" si="133"/>
        <v>0</v>
      </c>
      <c r="AW222" s="454"/>
      <c r="AX222" s="455">
        <f t="shared" si="134"/>
        <v>0</v>
      </c>
      <c r="AY222" s="456">
        <f t="shared" si="135"/>
        <v>0</v>
      </c>
      <c r="AZ222" s="457">
        <f t="shared" si="136"/>
        <v>0</v>
      </c>
      <c r="BA222" s="458"/>
      <c r="BB222" s="455">
        <f t="shared" si="144"/>
        <v>0</v>
      </c>
      <c r="BC222" s="459"/>
      <c r="BD222" s="460"/>
      <c r="BE222" s="460"/>
      <c r="BF222" s="460"/>
      <c r="BG222" s="460"/>
      <c r="BH222" s="460"/>
      <c r="BI222" s="428"/>
      <c r="BJ222" s="201"/>
      <c r="BK222" s="201"/>
      <c r="BL222" s="201"/>
      <c r="BM222" s="201"/>
      <c r="BN222" s="201"/>
      <c r="BO222" s="201"/>
      <c r="BP222" s="201"/>
      <c r="BQ222" s="201"/>
      <c r="BR222" s="201"/>
      <c r="BS222" s="201"/>
      <c r="BT222" s="201"/>
      <c r="BU222" s="201"/>
      <c r="BV222" s="201"/>
      <c r="BW222" s="201"/>
      <c r="BX222" s="201"/>
      <c r="BY222" s="234"/>
      <c r="BZ222" s="234"/>
      <c r="CA222" s="201"/>
      <c r="CB222" s="201"/>
      <c r="CC222" s="201"/>
      <c r="CD222" s="234"/>
      <c r="CE222" s="201"/>
      <c r="CF222" s="201"/>
      <c r="CG222" s="201"/>
      <c r="CH222" s="201"/>
      <c r="CI222" s="201"/>
      <c r="CJ222" s="201"/>
      <c r="CK222" s="201"/>
      <c r="CL222" s="201"/>
      <c r="CM222" s="201"/>
      <c r="CN222" s="201"/>
      <c r="CO222" s="201"/>
      <c r="CP222" s="201"/>
      <c r="CQ222" s="201"/>
      <c r="CR222" s="201"/>
      <c r="CS222" s="201"/>
      <c r="CT222" s="201"/>
      <c r="CU222" s="201"/>
      <c r="CV222" s="201"/>
      <c r="CW222" s="201"/>
      <c r="CX222" s="201"/>
      <c r="CY222" s="201"/>
      <c r="CZ222" s="201"/>
      <c r="DA222" s="201"/>
      <c r="DB222" s="201"/>
      <c r="DC222" s="201"/>
      <c r="DD222" s="201"/>
      <c r="DE222" s="201"/>
      <c r="DF222" s="201"/>
      <c r="DG222" s="201"/>
      <c r="DH222" s="201"/>
      <c r="DI222" s="201"/>
      <c r="DJ222" s="201"/>
      <c r="DK222" s="201"/>
      <c r="DL222" s="201"/>
      <c r="DM222" s="201"/>
      <c r="DN222" s="201"/>
      <c r="DO222" s="201"/>
      <c r="DP222" s="201"/>
      <c r="DQ222" s="201"/>
      <c r="DR222" s="201"/>
      <c r="DS222" s="201"/>
      <c r="DT222" s="201"/>
      <c r="DU222" s="201"/>
      <c r="DV222" s="201"/>
      <c r="DW222" s="201"/>
      <c r="DX222" s="201"/>
      <c r="DY222" s="201"/>
      <c r="DZ222" s="201"/>
      <c r="EA222" s="201"/>
      <c r="EB222" s="201"/>
      <c r="EC222" s="201"/>
      <c r="ED222" s="201"/>
      <c r="EE222" s="201"/>
      <c r="EF222" s="201"/>
      <c r="EG222" s="201"/>
      <c r="EH222" s="201"/>
      <c r="EI222" s="201"/>
      <c r="EJ222" s="201"/>
      <c r="EK222" s="201"/>
      <c r="EL222" s="201"/>
      <c r="EM222" s="201"/>
      <c r="EN222" s="201"/>
      <c r="EO222" s="201"/>
      <c r="EP222" s="201"/>
      <c r="EQ222" s="201"/>
      <c r="ER222" s="201"/>
      <c r="ES222" s="201"/>
      <c r="ET222" s="201"/>
      <c r="EU222" s="201"/>
      <c r="EV222" s="201"/>
      <c r="EW222" s="201"/>
      <c r="EX222" s="201"/>
      <c r="EY222" s="201"/>
      <c r="EZ222" s="201"/>
      <c r="FA222" s="201"/>
      <c r="FB222" s="201"/>
      <c r="FC222" s="201"/>
      <c r="FD222" s="201"/>
      <c r="FE222" s="201"/>
      <c r="FF222" s="201"/>
      <c r="FG222" s="201"/>
      <c r="FH222" s="201"/>
      <c r="FI222" s="201"/>
      <c r="FJ222" s="201"/>
      <c r="FK222" s="201"/>
      <c r="FL222" s="201"/>
      <c r="FM222" s="201"/>
      <c r="FN222" s="201"/>
      <c r="FO222" s="201"/>
      <c r="FP222" s="201"/>
      <c r="FQ222" s="201"/>
      <c r="FR222" s="201"/>
      <c r="FS222" s="201"/>
      <c r="FT222" s="201"/>
      <c r="FU222" s="201"/>
      <c r="FV222" s="201"/>
      <c r="FW222" s="201"/>
      <c r="FX222" s="201"/>
      <c r="FY222" s="201"/>
      <c r="FZ222" s="201"/>
      <c r="GA222" s="201"/>
      <c r="GB222" s="201"/>
      <c r="GC222" s="201"/>
      <c r="GD222" s="201"/>
      <c r="GE222" s="201"/>
      <c r="GF222" s="201"/>
      <c r="GG222" s="201"/>
      <c r="GH222" s="201"/>
      <c r="GI222" s="201"/>
      <c r="GJ222" s="201"/>
      <c r="GK222" s="201"/>
      <c r="GL222" s="201"/>
      <c r="GM222" s="201"/>
      <c r="GN222" s="201"/>
      <c r="GO222" s="201"/>
      <c r="GP222" s="201"/>
      <c r="GQ222" s="201"/>
      <c r="GR222" s="201"/>
      <c r="GS222" s="201"/>
      <c r="GT222" s="201"/>
      <c r="GU222" s="201"/>
      <c r="GV222" s="201"/>
      <c r="GW222" s="201"/>
      <c r="GX222" s="201"/>
      <c r="GY222" s="201"/>
      <c r="GZ222" s="201"/>
      <c r="HA222" s="201"/>
      <c r="HB222" s="201"/>
      <c r="HC222" s="201"/>
      <c r="HD222" s="201"/>
      <c r="HE222" s="201"/>
      <c r="HF222" s="201"/>
      <c r="HG222" s="201"/>
      <c r="HH222" s="201"/>
      <c r="HI222" s="201"/>
      <c r="HJ222" s="201"/>
      <c r="HK222" s="201"/>
      <c r="HL222" s="201"/>
      <c r="HM222" s="201"/>
      <c r="HN222" s="201"/>
      <c r="HO222" s="201"/>
      <c r="HP222" s="201"/>
      <c r="HQ222" s="201"/>
      <c r="HR222" s="201"/>
      <c r="HS222" s="201"/>
      <c r="HT222" s="201"/>
      <c r="HU222" s="201"/>
      <c r="HV222" s="201"/>
      <c r="HW222" s="201"/>
      <c r="HX222" s="201"/>
      <c r="HY222" s="201"/>
      <c r="HZ222" s="201"/>
      <c r="IA222" s="201"/>
      <c r="IB222" s="201"/>
      <c r="IC222" s="201"/>
      <c r="ID222" s="201"/>
      <c r="IE222" s="201"/>
      <c r="IF222" s="201"/>
      <c r="IG222" s="201"/>
      <c r="IH222" s="201"/>
      <c r="II222" s="201"/>
      <c r="IJ222" s="201"/>
      <c r="IK222" s="201"/>
      <c r="IL222" s="201"/>
      <c r="IM222" s="201"/>
      <c r="IN222" s="201"/>
      <c r="IO222" s="201"/>
      <c r="IP222" s="201"/>
      <c r="IQ222" s="201"/>
      <c r="IR222" s="201"/>
      <c r="IS222" s="201"/>
      <c r="IT222" s="201"/>
      <c r="IU222" s="201"/>
      <c r="IV222" s="201"/>
      <c r="IW222" s="201"/>
      <c r="IX222" s="201"/>
      <c r="IY222" s="201"/>
      <c r="IZ222" s="201"/>
      <c r="JA222" s="201"/>
      <c r="JB222" s="201"/>
      <c r="JC222" s="201"/>
      <c r="JD222" s="201"/>
      <c r="JE222" s="201"/>
      <c r="JF222" s="201"/>
      <c r="JG222" s="201"/>
      <c r="JH222" s="201"/>
      <c r="JI222" s="201"/>
      <c r="JJ222" s="201"/>
      <c r="JK222" s="201"/>
      <c r="JL222" s="201"/>
      <c r="JM222" s="201"/>
      <c r="JN222" s="201"/>
      <c r="JO222" s="201"/>
      <c r="JP222" s="201"/>
      <c r="JQ222" s="201"/>
      <c r="JR222" s="201"/>
      <c r="JS222" s="201"/>
      <c r="JT222" s="201"/>
      <c r="JU222" s="201"/>
      <c r="JV222" s="201"/>
      <c r="JW222" s="201"/>
      <c r="JX222" s="201"/>
      <c r="JY222" s="201"/>
      <c r="JZ222" s="201"/>
      <c r="KA222" s="201"/>
      <c r="KB222" s="201"/>
      <c r="KC222" s="201"/>
      <c r="KD222" s="201"/>
      <c r="KE222" s="201"/>
      <c r="KF222" s="201"/>
      <c r="KG222" s="201"/>
      <c r="KH222" s="201"/>
      <c r="KI222" s="201"/>
      <c r="KJ222" s="201"/>
      <c r="KK222" s="201"/>
      <c r="KL222" s="201"/>
      <c r="KM222" s="201"/>
      <c r="KN222" s="201"/>
      <c r="KO222" s="201"/>
      <c r="KP222" s="201"/>
    </row>
    <row r="223" spans="1:302" s="98" customFormat="1" ht="37.5" customHeight="1" thickBot="1">
      <c r="A223" s="201"/>
      <c r="B223" s="459"/>
      <c r="C223" s="542"/>
      <c r="D223" s="543">
        <v>0.41666666666666702</v>
      </c>
      <c r="E223" s="544" t="s">
        <v>163</v>
      </c>
      <c r="F223" s="545">
        <v>0.45833333333333298</v>
      </c>
      <c r="G223" s="459"/>
      <c r="H223" s="459"/>
      <c r="I223" s="459"/>
      <c r="J223" s="459"/>
      <c r="K223" s="459"/>
      <c r="L223" s="555"/>
      <c r="M223" s="556"/>
      <c r="N223" s="556"/>
      <c r="O223" s="557" t="str">
        <f t="shared" si="122"/>
        <v/>
      </c>
      <c r="P223" s="557" t="str">
        <f t="shared" si="137"/>
        <v/>
      </c>
      <c r="Q223" s="548" t="str">
        <f t="shared" si="123"/>
        <v/>
      </c>
      <c r="R223" s="557" t="str">
        <f t="shared" si="124"/>
        <v/>
      </c>
      <c r="S223" s="557" t="str">
        <f t="shared" si="138"/>
        <v/>
      </c>
      <c r="T223" s="557" t="str">
        <f t="shared" si="139"/>
        <v/>
      </c>
      <c r="U223" s="557" t="str">
        <f t="shared" si="125"/>
        <v/>
      </c>
      <c r="V223" s="557" t="str">
        <f t="shared" si="126"/>
        <v/>
      </c>
      <c r="W223" s="557" t="str">
        <f t="shared" si="140"/>
        <v/>
      </c>
      <c r="X223" s="557" t="str">
        <f t="shared" si="141"/>
        <v/>
      </c>
      <c r="Y223" s="557" t="str">
        <f t="shared" si="127"/>
        <v/>
      </c>
      <c r="Z223" s="557" t="str">
        <f t="shared" si="128"/>
        <v/>
      </c>
      <c r="AA223" s="557" t="str">
        <f t="shared" si="142"/>
        <v/>
      </c>
      <c r="AB223" s="557" t="str">
        <f t="shared" si="143"/>
        <v/>
      </c>
      <c r="AC223" s="557" t="str">
        <f t="shared" si="129"/>
        <v/>
      </c>
      <c r="AD223" s="548" t="str">
        <f t="shared" si="130"/>
        <v/>
      </c>
      <c r="AE223" s="549"/>
      <c r="AF223" s="454"/>
      <c r="AG223" s="550"/>
      <c r="AH223" s="914" t="str">
        <f t="shared" si="111"/>
        <v/>
      </c>
      <c r="AI223" s="914" t="str">
        <f t="shared" si="112"/>
        <v/>
      </c>
      <c r="AJ223" s="914" t="str">
        <f t="shared" si="113"/>
        <v/>
      </c>
      <c r="AK223" s="915" t="str">
        <f t="shared" si="114"/>
        <v/>
      </c>
      <c r="AL223" s="460"/>
      <c r="AM223" s="558" t="str">
        <f t="shared" si="109"/>
        <v/>
      </c>
      <c r="AN223" s="558" t="str">
        <f t="shared" si="110"/>
        <v/>
      </c>
      <c r="AO223" s="552"/>
      <c r="AP223" s="552"/>
      <c r="AQ223" s="201"/>
      <c r="AR223" s="428"/>
      <c r="AS223" s="805">
        <f t="shared" si="131"/>
        <v>0</v>
      </c>
      <c r="AT223" s="452">
        <f t="shared" si="132"/>
        <v>0.41666666666666702</v>
      </c>
      <c r="AU223" s="754" t="s">
        <v>341</v>
      </c>
      <c r="AV223" s="453">
        <f t="shared" si="133"/>
        <v>0.45833333333333298</v>
      </c>
      <c r="AW223" s="454"/>
      <c r="AX223" s="455">
        <f t="shared" si="134"/>
        <v>0</v>
      </c>
      <c r="AY223" s="456">
        <f t="shared" si="135"/>
        <v>0</v>
      </c>
      <c r="AZ223" s="457">
        <f t="shared" si="136"/>
        <v>0</v>
      </c>
      <c r="BA223" s="458"/>
      <c r="BB223" s="455">
        <f t="shared" si="144"/>
        <v>0</v>
      </c>
      <c r="BC223" s="459"/>
      <c r="BD223" s="460"/>
      <c r="BE223" s="460"/>
      <c r="BF223" s="460"/>
      <c r="BG223" s="460"/>
      <c r="BH223" s="460"/>
      <c r="BI223" s="428"/>
      <c r="BJ223" s="201"/>
      <c r="BK223" s="201"/>
      <c r="BL223" s="201"/>
      <c r="BM223" s="201"/>
      <c r="BN223" s="201"/>
      <c r="BO223" s="201"/>
      <c r="BP223" s="201"/>
      <c r="BQ223" s="201"/>
      <c r="BR223" s="201"/>
      <c r="BS223" s="201"/>
      <c r="BT223" s="201"/>
      <c r="BU223" s="201"/>
      <c r="BV223" s="201"/>
      <c r="BW223" s="201"/>
      <c r="BX223" s="201"/>
      <c r="BY223" s="234"/>
      <c r="BZ223" s="234"/>
      <c r="CA223" s="201"/>
      <c r="CB223" s="201"/>
      <c r="CC223" s="201"/>
      <c r="CD223" s="234"/>
      <c r="CE223" s="201"/>
      <c r="CF223" s="201"/>
      <c r="CG223" s="201"/>
      <c r="CH223" s="201"/>
      <c r="CI223" s="201"/>
      <c r="CJ223" s="201"/>
      <c r="CK223" s="201"/>
      <c r="CL223" s="201"/>
      <c r="CM223" s="201"/>
      <c r="CN223" s="201"/>
      <c r="CO223" s="201"/>
      <c r="CP223" s="201"/>
      <c r="CQ223" s="201"/>
      <c r="CR223" s="201"/>
      <c r="CS223" s="201"/>
      <c r="CT223" s="201"/>
      <c r="CU223" s="201"/>
      <c r="CV223" s="201"/>
      <c r="CW223" s="201"/>
      <c r="CX223" s="201"/>
      <c r="CY223" s="201"/>
      <c r="CZ223" s="201"/>
      <c r="DA223" s="201"/>
      <c r="DB223" s="201"/>
      <c r="DC223" s="201"/>
      <c r="DD223" s="201"/>
      <c r="DE223" s="201"/>
      <c r="DF223" s="201"/>
      <c r="DG223" s="201"/>
      <c r="DH223" s="201"/>
      <c r="DI223" s="201"/>
      <c r="DJ223" s="201"/>
      <c r="DK223" s="201"/>
      <c r="DL223" s="201"/>
      <c r="DM223" s="201"/>
      <c r="DN223" s="201"/>
      <c r="DO223" s="201"/>
      <c r="DP223" s="201"/>
      <c r="DQ223" s="201"/>
      <c r="DR223" s="201"/>
      <c r="DS223" s="201"/>
      <c r="DT223" s="201"/>
      <c r="DU223" s="201"/>
      <c r="DV223" s="201"/>
      <c r="DW223" s="201"/>
      <c r="DX223" s="201"/>
      <c r="DY223" s="201"/>
      <c r="DZ223" s="201"/>
      <c r="EA223" s="201"/>
      <c r="EB223" s="201"/>
      <c r="EC223" s="201"/>
      <c r="ED223" s="201"/>
      <c r="EE223" s="201"/>
      <c r="EF223" s="201"/>
      <c r="EG223" s="201"/>
      <c r="EH223" s="201"/>
      <c r="EI223" s="201"/>
      <c r="EJ223" s="201"/>
      <c r="EK223" s="201"/>
      <c r="EL223" s="201"/>
      <c r="EM223" s="201"/>
      <c r="EN223" s="201"/>
      <c r="EO223" s="201"/>
      <c r="EP223" s="201"/>
      <c r="EQ223" s="201"/>
      <c r="ER223" s="201"/>
      <c r="ES223" s="201"/>
      <c r="ET223" s="201"/>
      <c r="EU223" s="201"/>
      <c r="EV223" s="201"/>
      <c r="EW223" s="201"/>
      <c r="EX223" s="201"/>
      <c r="EY223" s="201"/>
      <c r="EZ223" s="201"/>
      <c r="FA223" s="201"/>
      <c r="FB223" s="201"/>
      <c r="FC223" s="201"/>
      <c r="FD223" s="201"/>
      <c r="FE223" s="201"/>
      <c r="FF223" s="201"/>
      <c r="FG223" s="201"/>
      <c r="FH223" s="201"/>
      <c r="FI223" s="201"/>
      <c r="FJ223" s="201"/>
      <c r="FK223" s="201"/>
      <c r="FL223" s="201"/>
      <c r="FM223" s="201"/>
      <c r="FN223" s="201"/>
      <c r="FO223" s="201"/>
      <c r="FP223" s="201"/>
      <c r="FQ223" s="201"/>
      <c r="FR223" s="201"/>
      <c r="FS223" s="201"/>
      <c r="FT223" s="201"/>
      <c r="FU223" s="201"/>
      <c r="FV223" s="201"/>
      <c r="FW223" s="201"/>
      <c r="FX223" s="201"/>
      <c r="FY223" s="201"/>
      <c r="FZ223" s="201"/>
      <c r="GA223" s="201"/>
      <c r="GB223" s="201"/>
      <c r="GC223" s="201"/>
      <c r="GD223" s="201"/>
      <c r="GE223" s="201"/>
      <c r="GF223" s="201"/>
      <c r="GG223" s="201"/>
      <c r="GH223" s="201"/>
      <c r="GI223" s="201"/>
      <c r="GJ223" s="201"/>
      <c r="GK223" s="201"/>
      <c r="GL223" s="201"/>
      <c r="GM223" s="201"/>
      <c r="GN223" s="201"/>
      <c r="GO223" s="201"/>
      <c r="GP223" s="201"/>
      <c r="GQ223" s="201"/>
      <c r="GR223" s="201"/>
      <c r="GS223" s="201"/>
      <c r="GT223" s="201"/>
      <c r="GU223" s="201"/>
      <c r="GV223" s="201"/>
      <c r="GW223" s="201"/>
      <c r="GX223" s="201"/>
      <c r="GY223" s="201"/>
      <c r="GZ223" s="201"/>
      <c r="HA223" s="201"/>
      <c r="HB223" s="201"/>
      <c r="HC223" s="201"/>
      <c r="HD223" s="201"/>
      <c r="HE223" s="201"/>
      <c r="HF223" s="201"/>
      <c r="HG223" s="201"/>
      <c r="HH223" s="201"/>
      <c r="HI223" s="201"/>
      <c r="HJ223" s="201"/>
      <c r="HK223" s="201"/>
      <c r="HL223" s="201"/>
      <c r="HM223" s="201"/>
      <c r="HN223" s="201"/>
      <c r="HO223" s="201"/>
      <c r="HP223" s="201"/>
      <c r="HQ223" s="201"/>
      <c r="HR223" s="201"/>
      <c r="HS223" s="201"/>
      <c r="HT223" s="201"/>
      <c r="HU223" s="201"/>
      <c r="HV223" s="201"/>
      <c r="HW223" s="201"/>
      <c r="HX223" s="201"/>
      <c r="HY223" s="201"/>
      <c r="HZ223" s="201"/>
      <c r="IA223" s="201"/>
      <c r="IB223" s="201"/>
      <c r="IC223" s="201"/>
      <c r="ID223" s="201"/>
      <c r="IE223" s="201"/>
      <c r="IF223" s="201"/>
      <c r="IG223" s="201"/>
      <c r="IH223" s="201"/>
      <c r="II223" s="201"/>
      <c r="IJ223" s="201"/>
      <c r="IK223" s="201"/>
      <c r="IL223" s="201"/>
      <c r="IM223" s="201"/>
      <c r="IN223" s="201"/>
      <c r="IO223" s="201"/>
      <c r="IP223" s="201"/>
      <c r="IQ223" s="201"/>
      <c r="IR223" s="201"/>
      <c r="IS223" s="201"/>
      <c r="IT223" s="201"/>
      <c r="IU223" s="201"/>
      <c r="IV223" s="201"/>
      <c r="IW223" s="201"/>
      <c r="IX223" s="201"/>
      <c r="IY223" s="201"/>
      <c r="IZ223" s="201"/>
      <c r="JA223" s="201"/>
      <c r="JB223" s="201"/>
      <c r="JC223" s="201"/>
      <c r="JD223" s="201"/>
      <c r="JE223" s="201"/>
      <c r="JF223" s="201"/>
      <c r="JG223" s="201"/>
      <c r="JH223" s="201"/>
      <c r="JI223" s="201"/>
      <c r="JJ223" s="201"/>
      <c r="JK223" s="201"/>
      <c r="JL223" s="201"/>
      <c r="JM223" s="201"/>
      <c r="JN223" s="201"/>
      <c r="JO223" s="201"/>
      <c r="JP223" s="201"/>
      <c r="JQ223" s="201"/>
      <c r="JR223" s="201"/>
      <c r="JS223" s="201"/>
      <c r="JT223" s="201"/>
      <c r="JU223" s="201"/>
      <c r="JV223" s="201"/>
      <c r="JW223" s="201"/>
      <c r="JX223" s="201"/>
      <c r="JY223" s="201"/>
      <c r="JZ223" s="201"/>
      <c r="KA223" s="201"/>
      <c r="KB223" s="201"/>
      <c r="KC223" s="201"/>
      <c r="KD223" s="201"/>
      <c r="KE223" s="201"/>
      <c r="KF223" s="201"/>
      <c r="KG223" s="201"/>
      <c r="KH223" s="201"/>
      <c r="KI223" s="201"/>
      <c r="KJ223" s="201"/>
      <c r="KK223" s="201"/>
      <c r="KL223" s="201"/>
      <c r="KM223" s="201"/>
      <c r="KN223" s="201"/>
      <c r="KO223" s="201"/>
      <c r="KP223" s="201"/>
    </row>
    <row r="224" spans="1:302" s="98" customFormat="1" ht="39" customHeight="1" thickBot="1">
      <c r="A224" s="201"/>
      <c r="B224" s="773"/>
      <c r="C224" s="439"/>
      <c r="L224" s="559" t="s">
        <v>342</v>
      </c>
      <c r="M224" s="560">
        <f>SUMIF(B13:B223,"●",M13:M223)</f>
        <v>0</v>
      </c>
      <c r="N224" s="561">
        <f>SUMIF(B13:B223,"●",N13:N223)</f>
        <v>0</v>
      </c>
      <c r="O224" s="560">
        <f t="shared" ref="O224:AD224" si="145">SUM(O13:O223)</f>
        <v>0</v>
      </c>
      <c r="P224" s="562">
        <f t="shared" si="145"/>
        <v>0</v>
      </c>
      <c r="Q224" s="562">
        <f t="shared" si="145"/>
        <v>0</v>
      </c>
      <c r="R224" s="562">
        <f t="shared" si="145"/>
        <v>0</v>
      </c>
      <c r="S224" s="560">
        <f t="shared" si="145"/>
        <v>0</v>
      </c>
      <c r="T224" s="562">
        <f t="shared" si="145"/>
        <v>0</v>
      </c>
      <c r="U224" s="562">
        <f t="shared" si="145"/>
        <v>0</v>
      </c>
      <c r="V224" s="562">
        <f t="shared" si="145"/>
        <v>0</v>
      </c>
      <c r="W224" s="563">
        <f t="shared" si="145"/>
        <v>0</v>
      </c>
      <c r="X224" s="564">
        <f t="shared" si="145"/>
        <v>0</v>
      </c>
      <c r="Y224" s="564">
        <f t="shared" si="145"/>
        <v>0</v>
      </c>
      <c r="Z224" s="564">
        <f t="shared" si="145"/>
        <v>0</v>
      </c>
      <c r="AA224" s="563">
        <f t="shared" si="145"/>
        <v>0</v>
      </c>
      <c r="AB224" s="564">
        <f t="shared" si="145"/>
        <v>0</v>
      </c>
      <c r="AC224" s="564">
        <f t="shared" si="145"/>
        <v>0</v>
      </c>
      <c r="AD224" s="564">
        <f t="shared" si="145"/>
        <v>0</v>
      </c>
      <c r="AE224" s="1155"/>
      <c r="AF224" s="1132"/>
      <c r="AG224" s="411"/>
      <c r="AH224" s="565">
        <f>SUM(AH13:AH223)</f>
        <v>0</v>
      </c>
      <c r="AI224" s="566">
        <f>SUM(AI13:AI223)</f>
        <v>0</v>
      </c>
      <c r="AJ224" s="566">
        <f>SUM(AJ13:AJ223)</f>
        <v>0</v>
      </c>
      <c r="AK224" s="567">
        <f>SUM(AK13:AK223)</f>
        <v>0</v>
      </c>
      <c r="AL224" s="100"/>
      <c r="AM224" s="568">
        <f>SUM(AM13:AM223)</f>
        <v>0</v>
      </c>
      <c r="AN224" s="569">
        <f>SUM(AN13:AN223)</f>
        <v>0</v>
      </c>
      <c r="AO224" s="570"/>
      <c r="AP224" s="799"/>
      <c r="AQ224" s="201"/>
      <c r="AR224" s="428"/>
      <c r="AS224" s="796"/>
      <c r="AT224" s="201"/>
      <c r="AU224" s="201"/>
      <c r="AV224" s="201"/>
      <c r="AW224" s="201"/>
      <c r="AX224" s="201"/>
      <c r="AY224" s="201"/>
      <c r="AZ224" s="201"/>
      <c r="BA224" s="201"/>
      <c r="BB224" s="201"/>
      <c r="BC224" s="201"/>
      <c r="BD224" s="201"/>
      <c r="BE224" s="201"/>
      <c r="BF224" s="201"/>
      <c r="BG224" s="201"/>
      <c r="BH224" s="797"/>
      <c r="BI224" s="428"/>
      <c r="BJ224" s="201"/>
      <c r="BK224" s="201"/>
      <c r="BL224" s="201"/>
      <c r="BM224" s="201"/>
      <c r="BN224" s="201"/>
      <c r="BO224" s="201"/>
      <c r="BP224" s="201"/>
      <c r="BQ224" s="201"/>
      <c r="BR224" s="201"/>
      <c r="BS224" s="201"/>
      <c r="BT224" s="201"/>
      <c r="BU224" s="201"/>
      <c r="BV224" s="201"/>
      <c r="BW224" s="201"/>
      <c r="BX224" s="201"/>
      <c r="BY224" s="234"/>
      <c r="BZ224" s="234"/>
      <c r="CA224" s="201"/>
      <c r="CB224" s="201"/>
      <c r="CC224" s="201"/>
      <c r="CD224" s="234"/>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1"/>
      <c r="DY224" s="201"/>
      <c r="DZ224" s="201"/>
      <c r="EA224" s="201"/>
      <c r="EB224" s="201"/>
      <c r="EC224" s="201"/>
      <c r="ED224" s="201"/>
      <c r="EE224" s="201"/>
      <c r="EF224" s="201"/>
      <c r="EG224" s="201"/>
      <c r="EH224" s="201"/>
      <c r="EI224" s="201"/>
      <c r="EJ224" s="201"/>
      <c r="EK224" s="201"/>
      <c r="EL224" s="201"/>
      <c r="EM224" s="201"/>
      <c r="EN224" s="201"/>
      <c r="EO224" s="201"/>
      <c r="EP224" s="201"/>
      <c r="EQ224" s="201"/>
      <c r="ER224" s="201"/>
      <c r="ES224" s="201"/>
      <c r="ET224" s="201"/>
      <c r="EU224" s="201"/>
      <c r="EV224" s="201"/>
      <c r="EW224" s="201"/>
      <c r="EX224" s="201"/>
      <c r="EY224" s="201"/>
      <c r="EZ224" s="201"/>
      <c r="FA224" s="201"/>
      <c r="FB224" s="201"/>
      <c r="FC224" s="201"/>
      <c r="FD224" s="201"/>
      <c r="FE224" s="201"/>
      <c r="FF224" s="201"/>
      <c r="FG224" s="201"/>
      <c r="FH224" s="201"/>
      <c r="FI224" s="201"/>
      <c r="FJ224" s="201"/>
      <c r="FK224" s="201"/>
      <c r="FL224" s="201"/>
      <c r="FM224" s="201"/>
      <c r="FN224" s="201"/>
      <c r="FO224" s="201"/>
      <c r="FP224" s="201"/>
      <c r="FQ224" s="201"/>
      <c r="FR224" s="201"/>
      <c r="FS224" s="201"/>
      <c r="FT224" s="201"/>
      <c r="FU224" s="201"/>
      <c r="FV224" s="201"/>
      <c r="FW224" s="201"/>
      <c r="FX224" s="201"/>
      <c r="FY224" s="201"/>
      <c r="FZ224" s="201"/>
      <c r="GA224" s="201"/>
      <c r="GB224" s="201"/>
      <c r="GC224" s="201"/>
      <c r="GD224" s="201"/>
      <c r="GE224" s="201"/>
      <c r="GF224" s="201"/>
      <c r="GG224" s="201"/>
      <c r="GH224" s="201"/>
      <c r="GI224" s="201"/>
      <c r="GJ224" s="201"/>
      <c r="GK224" s="201"/>
      <c r="GL224" s="201"/>
      <c r="GM224" s="201"/>
      <c r="GN224" s="201"/>
      <c r="GO224" s="201"/>
      <c r="GP224" s="201"/>
      <c r="GQ224" s="201"/>
      <c r="GR224" s="201"/>
      <c r="GS224" s="201"/>
      <c r="GT224" s="201"/>
      <c r="GU224" s="201"/>
      <c r="GV224" s="201"/>
      <c r="GW224" s="201"/>
      <c r="GX224" s="201"/>
      <c r="GY224" s="201"/>
      <c r="GZ224" s="201"/>
      <c r="HA224" s="201"/>
      <c r="HB224" s="201"/>
      <c r="HC224" s="201"/>
      <c r="HD224" s="201"/>
      <c r="HE224" s="201"/>
      <c r="HF224" s="201"/>
      <c r="HG224" s="201"/>
      <c r="HH224" s="201"/>
      <c r="HI224" s="201"/>
      <c r="HJ224" s="201"/>
      <c r="HK224" s="201"/>
      <c r="HL224" s="201"/>
      <c r="HM224" s="201"/>
      <c r="HN224" s="201"/>
      <c r="HO224" s="201"/>
      <c r="HP224" s="201"/>
      <c r="HQ224" s="201"/>
      <c r="HR224" s="201"/>
      <c r="HS224" s="201"/>
      <c r="HT224" s="201"/>
      <c r="HU224" s="201"/>
      <c r="HV224" s="201"/>
      <c r="HW224" s="201"/>
      <c r="HX224" s="201"/>
      <c r="HY224" s="201"/>
      <c r="HZ224" s="201"/>
      <c r="IA224" s="201"/>
      <c r="IB224" s="201"/>
      <c r="IC224" s="201"/>
      <c r="ID224" s="201"/>
      <c r="IE224" s="201"/>
      <c r="IF224" s="201"/>
      <c r="IG224" s="201"/>
      <c r="IH224" s="201"/>
      <c r="II224" s="201"/>
      <c r="IJ224" s="201"/>
      <c r="IK224" s="201"/>
      <c r="IL224" s="201"/>
      <c r="IM224" s="201"/>
      <c r="IN224" s="201"/>
      <c r="IO224" s="201"/>
      <c r="IP224" s="201"/>
      <c r="IQ224" s="201"/>
      <c r="IR224" s="201"/>
      <c r="IS224" s="201"/>
      <c r="IT224" s="201"/>
      <c r="IU224" s="201"/>
      <c r="IV224" s="201"/>
      <c r="IW224" s="201"/>
      <c r="IX224" s="201"/>
      <c r="IY224" s="201"/>
      <c r="IZ224" s="201"/>
      <c r="JA224" s="201"/>
      <c r="JB224" s="201"/>
      <c r="JC224" s="201"/>
      <c r="JD224" s="201"/>
      <c r="JE224" s="201"/>
      <c r="JF224" s="201"/>
      <c r="JG224" s="201"/>
      <c r="JH224" s="201"/>
      <c r="JI224" s="201"/>
      <c r="JJ224" s="201"/>
      <c r="JK224" s="201"/>
      <c r="JL224" s="201"/>
      <c r="JM224" s="201"/>
      <c r="JN224" s="201"/>
      <c r="JO224" s="201"/>
      <c r="JP224" s="201"/>
      <c r="JQ224" s="201"/>
      <c r="JR224" s="201"/>
      <c r="JS224" s="201"/>
      <c r="JT224" s="201"/>
      <c r="JU224" s="201"/>
      <c r="JV224" s="201"/>
      <c r="JW224" s="201"/>
      <c r="JX224" s="201"/>
      <c r="JY224" s="201"/>
      <c r="JZ224" s="201"/>
      <c r="KA224" s="201"/>
      <c r="KB224" s="201"/>
      <c r="KC224" s="201"/>
      <c r="KD224" s="201"/>
      <c r="KE224" s="201"/>
      <c r="KF224" s="201"/>
      <c r="KG224" s="201"/>
      <c r="KH224" s="201"/>
      <c r="KI224" s="201"/>
      <c r="KJ224" s="201"/>
      <c r="KK224" s="201"/>
      <c r="KL224" s="201"/>
      <c r="KM224" s="201"/>
      <c r="KN224" s="201"/>
      <c r="KO224" s="201"/>
      <c r="KP224" s="201"/>
    </row>
    <row r="225" spans="1:302" s="98" customFormat="1" ht="31.5" customHeight="1">
      <c r="A225" s="201"/>
      <c r="B225" s="411"/>
      <c r="C225" s="439"/>
      <c r="M225" s="1128" t="s">
        <v>325</v>
      </c>
      <c r="N225" s="1143" t="s">
        <v>325</v>
      </c>
      <c r="O225" s="571" t="s">
        <v>331</v>
      </c>
      <c r="P225" s="443" t="s">
        <v>332</v>
      </c>
      <c r="Q225" s="443" t="s">
        <v>333</v>
      </c>
      <c r="R225" s="443" t="s">
        <v>334</v>
      </c>
      <c r="S225" s="571" t="s">
        <v>331</v>
      </c>
      <c r="T225" s="443" t="s">
        <v>332</v>
      </c>
      <c r="U225" s="443" t="s">
        <v>333</v>
      </c>
      <c r="V225" s="443" t="s">
        <v>334</v>
      </c>
      <c r="W225" s="572" t="s">
        <v>331</v>
      </c>
      <c r="X225" s="573" t="s">
        <v>332</v>
      </c>
      <c r="Y225" s="573" t="s">
        <v>333</v>
      </c>
      <c r="Z225" s="573" t="s">
        <v>334</v>
      </c>
      <c r="AA225" s="571" t="s">
        <v>331</v>
      </c>
      <c r="AB225" s="443" t="s">
        <v>332</v>
      </c>
      <c r="AC225" s="443" t="s">
        <v>333</v>
      </c>
      <c r="AD225" s="443" t="s">
        <v>334</v>
      </c>
      <c r="AE225" s="379"/>
      <c r="AF225" s="411"/>
      <c r="AG225" s="411"/>
      <c r="AH225" s="574" t="s">
        <v>331</v>
      </c>
      <c r="AI225" s="412" t="s">
        <v>335</v>
      </c>
      <c r="AJ225" s="575" t="s">
        <v>336</v>
      </c>
      <c r="AK225" s="586" t="s">
        <v>337</v>
      </c>
      <c r="AM225" s="576" t="s">
        <v>275</v>
      </c>
      <c r="AN225" s="577" t="s">
        <v>279</v>
      </c>
      <c r="AQ225" s="201"/>
      <c r="AR225" s="428"/>
      <c r="AS225" s="796"/>
      <c r="AT225" s="201"/>
      <c r="AU225" s="201"/>
      <c r="AV225" s="201"/>
      <c r="AW225" s="201"/>
      <c r="AX225" s="201"/>
      <c r="AY225" s="201"/>
      <c r="AZ225" s="201"/>
      <c r="BA225" s="201"/>
      <c r="BB225" s="201"/>
      <c r="BC225" s="201"/>
      <c r="BD225" s="201"/>
      <c r="BE225" s="201"/>
      <c r="BF225" s="201"/>
      <c r="BG225" s="201"/>
      <c r="BH225" s="797"/>
      <c r="BI225" s="428"/>
      <c r="BJ225" s="201"/>
      <c r="BK225" s="201"/>
      <c r="BL225" s="201"/>
      <c r="BM225" s="201"/>
      <c r="BN225" s="201"/>
      <c r="BO225" s="201"/>
      <c r="BP225" s="201"/>
      <c r="BQ225" s="201"/>
      <c r="BR225" s="201"/>
      <c r="BS225" s="201"/>
      <c r="BT225" s="201"/>
      <c r="BU225" s="201"/>
      <c r="BV225" s="201"/>
      <c r="BW225" s="201"/>
      <c r="BX225" s="201"/>
      <c r="BY225" s="234"/>
      <c r="BZ225" s="234"/>
      <c r="CA225" s="201"/>
      <c r="CB225" s="201"/>
      <c r="CC225" s="201"/>
      <c r="CD225" s="234"/>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c r="EX225" s="201"/>
      <c r="EY225" s="201"/>
      <c r="EZ225" s="201"/>
      <c r="FA225" s="201"/>
      <c r="FB225" s="201"/>
      <c r="FC225" s="201"/>
      <c r="FD225" s="201"/>
      <c r="FE225" s="201"/>
      <c r="FF225" s="201"/>
      <c r="FG225" s="201"/>
      <c r="FH225" s="201"/>
      <c r="FI225" s="201"/>
      <c r="FJ225" s="201"/>
      <c r="FK225" s="201"/>
      <c r="FL225" s="201"/>
      <c r="FM225" s="201"/>
      <c r="FN225" s="201"/>
      <c r="FO225" s="201"/>
      <c r="FP225" s="201"/>
      <c r="FQ225" s="201"/>
      <c r="FR225" s="201"/>
      <c r="FS225" s="201"/>
      <c r="FT225" s="201"/>
      <c r="FU225" s="201"/>
      <c r="FV225" s="201"/>
      <c r="FW225" s="201"/>
      <c r="FX225" s="201"/>
      <c r="FY225" s="201"/>
      <c r="FZ225" s="201"/>
      <c r="GA225" s="201"/>
      <c r="GB225" s="201"/>
      <c r="GC225" s="201"/>
      <c r="GD225" s="201"/>
      <c r="GE225" s="201"/>
      <c r="GF225" s="201"/>
      <c r="GG225" s="201"/>
      <c r="GH225" s="201"/>
      <c r="GI225" s="201"/>
      <c r="GJ225" s="201"/>
      <c r="GK225" s="201"/>
      <c r="GL225" s="201"/>
      <c r="GM225" s="201"/>
      <c r="GN225" s="201"/>
      <c r="GO225" s="201"/>
      <c r="GP225" s="201"/>
      <c r="GQ225" s="201"/>
      <c r="GR225" s="201"/>
      <c r="GS225" s="201"/>
      <c r="GT225" s="201"/>
      <c r="GU225" s="201"/>
      <c r="GV225" s="201"/>
      <c r="GW225" s="201"/>
      <c r="GX225" s="201"/>
      <c r="GY225" s="201"/>
      <c r="GZ225" s="201"/>
      <c r="HA225" s="201"/>
      <c r="HB225" s="201"/>
      <c r="HC225" s="201"/>
      <c r="HD225" s="201"/>
      <c r="HE225" s="201"/>
      <c r="HF225" s="201"/>
      <c r="HG225" s="201"/>
      <c r="HH225" s="201"/>
      <c r="HI225" s="201"/>
      <c r="HJ225" s="201"/>
      <c r="HK225" s="201"/>
      <c r="HL225" s="201"/>
      <c r="HM225" s="201"/>
      <c r="HN225" s="201"/>
      <c r="HO225" s="201"/>
      <c r="HP225" s="201"/>
      <c r="HQ225" s="201"/>
      <c r="HR225" s="201"/>
      <c r="HS225" s="201"/>
      <c r="HT225" s="201"/>
      <c r="HU225" s="201"/>
      <c r="HV225" s="201"/>
      <c r="HW225" s="201"/>
      <c r="HX225" s="201"/>
      <c r="HY225" s="201"/>
      <c r="HZ225" s="201"/>
      <c r="IA225" s="201"/>
      <c r="IB225" s="201"/>
      <c r="IC225" s="201"/>
      <c r="ID225" s="201"/>
      <c r="IE225" s="201"/>
      <c r="IF225" s="201"/>
      <c r="IG225" s="201"/>
      <c r="IH225" s="201"/>
      <c r="II225" s="201"/>
      <c r="IJ225" s="201"/>
      <c r="IK225" s="201"/>
      <c r="IL225" s="201"/>
      <c r="IM225" s="201"/>
      <c r="IN225" s="201"/>
      <c r="IO225" s="201"/>
      <c r="IP225" s="201"/>
      <c r="IQ225" s="201"/>
      <c r="IR225" s="201"/>
      <c r="IS225" s="201"/>
      <c r="IT225" s="201"/>
      <c r="IU225" s="201"/>
      <c r="IV225" s="201"/>
      <c r="IW225" s="201"/>
      <c r="IX225" s="201"/>
      <c r="IY225" s="201"/>
      <c r="IZ225" s="201"/>
      <c r="JA225" s="201"/>
      <c r="JB225" s="201"/>
      <c r="JC225" s="201"/>
      <c r="JD225" s="201"/>
      <c r="JE225" s="201"/>
      <c r="JF225" s="201"/>
      <c r="JG225" s="201"/>
      <c r="JH225" s="201"/>
      <c r="JI225" s="201"/>
      <c r="JJ225" s="201"/>
      <c r="JK225" s="201"/>
      <c r="JL225" s="201"/>
      <c r="JM225" s="201"/>
      <c r="JN225" s="201"/>
      <c r="JO225" s="201"/>
      <c r="JP225" s="201"/>
      <c r="JQ225" s="201"/>
      <c r="JR225" s="201"/>
      <c r="JS225" s="201"/>
      <c r="JT225" s="201"/>
      <c r="JU225" s="201"/>
      <c r="JV225" s="201"/>
      <c r="JW225" s="201"/>
      <c r="JX225" s="201"/>
      <c r="JY225" s="201"/>
      <c r="JZ225" s="201"/>
      <c r="KA225" s="201"/>
      <c r="KB225" s="201"/>
      <c r="KC225" s="201"/>
      <c r="KD225" s="201"/>
      <c r="KE225" s="201"/>
      <c r="KF225" s="201"/>
      <c r="KG225" s="201"/>
      <c r="KH225" s="201"/>
      <c r="KI225" s="201"/>
      <c r="KJ225" s="201"/>
      <c r="KK225" s="201"/>
      <c r="KL225" s="201"/>
      <c r="KM225" s="201"/>
      <c r="KN225" s="201"/>
      <c r="KO225" s="201"/>
      <c r="KP225" s="201"/>
    </row>
    <row r="226" spans="1:302" s="400" customFormat="1" ht="25.5" customHeight="1">
      <c r="A226" s="201"/>
      <c r="B226" s="411"/>
      <c r="C226" s="439"/>
      <c r="D226" s="98"/>
      <c r="E226" s="98"/>
      <c r="F226" s="98"/>
      <c r="G226" s="98"/>
      <c r="H226" s="98"/>
      <c r="I226" s="98"/>
      <c r="J226" s="98"/>
      <c r="K226" s="98"/>
      <c r="L226" s="98"/>
      <c r="M226" s="1128"/>
      <c r="N226" s="1144"/>
      <c r="O226" s="1145" t="s">
        <v>326</v>
      </c>
      <c r="P226" s="1146"/>
      <c r="Q226" s="1146"/>
      <c r="R226" s="1146"/>
      <c r="S226" s="1145" t="s">
        <v>326</v>
      </c>
      <c r="T226" s="1146"/>
      <c r="U226" s="1146"/>
      <c r="V226" s="1146"/>
      <c r="W226" s="1161" t="s">
        <v>326</v>
      </c>
      <c r="X226" s="1162"/>
      <c r="Y226" s="1162"/>
      <c r="Z226" s="1162"/>
      <c r="AA226" s="1163" t="s">
        <v>326</v>
      </c>
      <c r="AB226" s="1164"/>
      <c r="AC226" s="1164"/>
      <c r="AD226" s="1164"/>
      <c r="AE226" s="379"/>
      <c r="AF226" s="98"/>
      <c r="AG226" s="98"/>
      <c r="AH226" s="1167" t="s">
        <v>343</v>
      </c>
      <c r="AI226" s="1150"/>
      <c r="AJ226" s="1150"/>
      <c r="AK226" s="1168"/>
      <c r="AL226" s="98"/>
      <c r="AM226" s="1151" t="s">
        <v>330</v>
      </c>
      <c r="AN226" s="1152"/>
      <c r="AO226" s="98"/>
      <c r="AP226" s="98"/>
      <c r="AQ226" s="201"/>
      <c r="AR226" s="428"/>
      <c r="AS226" s="796"/>
      <c r="AT226" s="201"/>
      <c r="AU226" s="201"/>
      <c r="AV226" s="201"/>
      <c r="AW226" s="201"/>
      <c r="AX226" s="201"/>
      <c r="AY226" s="201"/>
      <c r="AZ226" s="201"/>
      <c r="BA226" s="201"/>
      <c r="BB226" s="201"/>
      <c r="BC226" s="201"/>
      <c r="BD226" s="201"/>
      <c r="BE226" s="201"/>
      <c r="BF226" s="201"/>
      <c r="BG226" s="201"/>
      <c r="BH226" s="797"/>
      <c r="BI226" s="428"/>
      <c r="BJ226" s="201"/>
      <c r="BK226" s="201"/>
      <c r="BL226" s="201"/>
      <c r="BM226" s="201"/>
      <c r="BN226" s="201"/>
      <c r="BO226" s="201"/>
      <c r="BP226" s="201"/>
      <c r="BQ226" s="201"/>
      <c r="BR226" s="201"/>
      <c r="BS226" s="201"/>
      <c r="BT226" s="201"/>
      <c r="BU226" s="201"/>
      <c r="BV226" s="201"/>
      <c r="BW226" s="201"/>
      <c r="BX226" s="201"/>
      <c r="BY226" s="234"/>
      <c r="BZ226" s="234"/>
      <c r="CA226" s="201"/>
      <c r="CB226" s="201"/>
      <c r="CC226" s="201"/>
      <c r="CD226" s="234"/>
      <c r="CE226" s="578"/>
      <c r="CF226" s="578"/>
      <c r="CG226" s="578"/>
      <c r="CH226" s="578"/>
      <c r="CI226" s="578"/>
      <c r="CJ226" s="578"/>
      <c r="CK226" s="578"/>
      <c r="CL226" s="578"/>
      <c r="CM226" s="578"/>
      <c r="CN226" s="578"/>
      <c r="CO226" s="578"/>
      <c r="CP226" s="578"/>
      <c r="CQ226" s="578"/>
      <c r="CR226" s="578"/>
      <c r="CS226" s="578"/>
      <c r="CT226" s="578"/>
      <c r="CU226" s="578"/>
      <c r="CV226" s="578"/>
      <c r="CW226" s="578"/>
      <c r="CX226" s="578"/>
      <c r="CY226" s="578"/>
      <c r="CZ226" s="578"/>
      <c r="DA226" s="578"/>
      <c r="DB226" s="578"/>
      <c r="DC226" s="578"/>
      <c r="DD226" s="578"/>
      <c r="DE226" s="578"/>
      <c r="DF226" s="578"/>
      <c r="DG226" s="578"/>
      <c r="DH226" s="578"/>
      <c r="DI226" s="578"/>
      <c r="DJ226" s="578"/>
      <c r="DK226" s="578"/>
      <c r="DL226" s="578"/>
      <c r="DM226" s="578"/>
      <c r="DN226" s="578"/>
      <c r="DO226" s="578"/>
      <c r="DP226" s="578"/>
      <c r="DQ226" s="578"/>
      <c r="DR226" s="578"/>
      <c r="DS226" s="578"/>
      <c r="DT226" s="578"/>
      <c r="DU226" s="578"/>
      <c r="DV226" s="578"/>
      <c r="DW226" s="578"/>
      <c r="DX226" s="578"/>
      <c r="DY226" s="578"/>
      <c r="DZ226" s="578"/>
      <c r="EA226" s="578"/>
      <c r="EB226" s="578"/>
      <c r="EC226" s="578"/>
      <c r="ED226" s="578"/>
      <c r="EE226" s="578"/>
      <c r="EF226" s="578"/>
      <c r="EG226" s="578"/>
      <c r="EH226" s="578"/>
      <c r="EI226" s="578"/>
      <c r="EJ226" s="578"/>
      <c r="EK226" s="578"/>
      <c r="EL226" s="578"/>
      <c r="EM226" s="578"/>
      <c r="EN226" s="578"/>
      <c r="EO226" s="578"/>
      <c r="EP226" s="578"/>
      <c r="EQ226" s="578"/>
      <c r="ER226" s="578"/>
      <c r="ES226" s="578"/>
      <c r="ET226" s="578"/>
      <c r="EU226" s="578"/>
      <c r="EV226" s="578"/>
      <c r="EW226" s="578"/>
      <c r="EX226" s="578"/>
      <c r="EY226" s="578"/>
      <c r="EZ226" s="578"/>
      <c r="FA226" s="578"/>
      <c r="FB226" s="578"/>
      <c r="FC226" s="578"/>
      <c r="FD226" s="578"/>
      <c r="FE226" s="578"/>
      <c r="FF226" s="578"/>
      <c r="FG226" s="578"/>
      <c r="FH226" s="578"/>
      <c r="FI226" s="578"/>
      <c r="FJ226" s="578"/>
      <c r="FK226" s="578"/>
      <c r="FL226" s="578"/>
      <c r="FM226" s="578"/>
      <c r="FN226" s="578"/>
      <c r="FO226" s="578"/>
      <c r="FP226" s="578"/>
      <c r="FQ226" s="578"/>
      <c r="FR226" s="578"/>
      <c r="FS226" s="578"/>
      <c r="FT226" s="578"/>
      <c r="FU226" s="578"/>
      <c r="FV226" s="578"/>
      <c r="FW226" s="578"/>
      <c r="FX226" s="578"/>
      <c r="FY226" s="578"/>
      <c r="FZ226" s="578"/>
      <c r="GA226" s="578"/>
      <c r="GB226" s="578"/>
      <c r="GC226" s="578"/>
      <c r="GD226" s="578"/>
      <c r="GE226" s="578"/>
      <c r="GF226" s="578"/>
      <c r="GG226" s="578"/>
      <c r="GH226" s="578"/>
      <c r="GI226" s="578"/>
      <c r="GJ226" s="578"/>
      <c r="GK226" s="578"/>
      <c r="GL226" s="578"/>
      <c r="GM226" s="578"/>
      <c r="GN226" s="578"/>
      <c r="GO226" s="578"/>
      <c r="GP226" s="578"/>
      <c r="GQ226" s="578"/>
      <c r="GR226" s="578"/>
      <c r="GS226" s="578"/>
      <c r="GT226" s="578"/>
      <c r="GU226" s="578"/>
      <c r="GV226" s="578"/>
      <c r="GW226" s="578"/>
      <c r="GX226" s="578"/>
      <c r="GY226" s="578"/>
      <c r="GZ226" s="578"/>
      <c r="HA226" s="578"/>
      <c r="HB226" s="578"/>
      <c r="HC226" s="578"/>
      <c r="HD226" s="578"/>
      <c r="HE226" s="578"/>
      <c r="HF226" s="578"/>
      <c r="HG226" s="578"/>
      <c r="HH226" s="578"/>
      <c r="HI226" s="578"/>
      <c r="HJ226" s="578"/>
      <c r="HK226" s="578"/>
      <c r="HL226" s="578"/>
      <c r="HM226" s="578"/>
      <c r="HN226" s="578"/>
      <c r="HO226" s="578"/>
      <c r="HP226" s="578"/>
      <c r="HQ226" s="578"/>
      <c r="HR226" s="578"/>
      <c r="HS226" s="578"/>
      <c r="HT226" s="578"/>
      <c r="HU226" s="578"/>
      <c r="HV226" s="578"/>
      <c r="HW226" s="578"/>
      <c r="HX226" s="578"/>
      <c r="HY226" s="578"/>
      <c r="HZ226" s="578"/>
      <c r="IA226" s="578"/>
      <c r="IB226" s="578"/>
      <c r="IC226" s="578"/>
      <c r="ID226" s="578"/>
      <c r="IE226" s="578"/>
      <c r="IF226" s="578"/>
      <c r="IG226" s="578"/>
      <c r="IH226" s="578"/>
      <c r="II226" s="578"/>
      <c r="IJ226" s="578"/>
      <c r="IK226" s="578"/>
      <c r="IL226" s="578"/>
      <c r="IM226" s="578"/>
      <c r="IN226" s="578"/>
      <c r="IO226" s="578"/>
      <c r="IP226" s="578"/>
      <c r="IQ226" s="578"/>
      <c r="IR226" s="578"/>
      <c r="IS226" s="578"/>
      <c r="IT226" s="578"/>
      <c r="IU226" s="578"/>
      <c r="IV226" s="578"/>
      <c r="IW226" s="578"/>
      <c r="IX226" s="578"/>
      <c r="IY226" s="578"/>
      <c r="IZ226" s="578"/>
      <c r="JA226" s="578"/>
      <c r="JB226" s="578"/>
      <c r="JC226" s="578"/>
      <c r="JD226" s="578"/>
      <c r="JE226" s="578"/>
      <c r="JF226" s="578"/>
      <c r="JG226" s="578"/>
      <c r="JH226" s="578"/>
      <c r="JI226" s="578"/>
      <c r="JJ226" s="578"/>
      <c r="JK226" s="578"/>
      <c r="JL226" s="578"/>
      <c r="JM226" s="578"/>
      <c r="JN226" s="578"/>
      <c r="JO226" s="578"/>
      <c r="JP226" s="578"/>
      <c r="JQ226" s="578"/>
      <c r="JR226" s="578"/>
      <c r="JS226" s="578"/>
      <c r="JT226" s="578"/>
      <c r="JU226" s="578"/>
      <c r="JV226" s="578"/>
      <c r="JW226" s="578"/>
      <c r="JX226" s="578"/>
      <c r="JY226" s="578"/>
      <c r="JZ226" s="578"/>
      <c r="KA226" s="578"/>
      <c r="KB226" s="578"/>
      <c r="KC226" s="578"/>
      <c r="KD226" s="578"/>
      <c r="KE226" s="578"/>
      <c r="KF226" s="578"/>
      <c r="KG226" s="578"/>
      <c r="KH226" s="578"/>
      <c r="KI226" s="578"/>
      <c r="KJ226" s="578"/>
      <c r="KK226" s="578"/>
      <c r="KL226" s="578"/>
      <c r="KM226" s="578"/>
      <c r="KN226" s="578"/>
      <c r="KO226" s="578"/>
      <c r="KP226" s="578"/>
    </row>
    <row r="227" spans="1:302" s="400" customFormat="1" ht="26.5" customHeight="1" thickBot="1">
      <c r="A227" s="201"/>
      <c r="B227" s="411"/>
      <c r="C227" s="439"/>
      <c r="D227" s="98"/>
      <c r="E227" s="98"/>
      <c r="F227" s="98"/>
      <c r="G227" s="98"/>
      <c r="H227" s="98"/>
      <c r="I227" s="98"/>
      <c r="J227" s="98"/>
      <c r="K227" s="98"/>
      <c r="L227" s="98"/>
      <c r="M227" s="579" t="s">
        <v>344</v>
      </c>
      <c r="N227" s="580" t="s">
        <v>345</v>
      </c>
      <c r="O227" s="1147" t="s">
        <v>346</v>
      </c>
      <c r="P227" s="1148"/>
      <c r="Q227" s="1148"/>
      <c r="R227" s="581">
        <f>SUM(O224,P224,Q224,R224)</f>
        <v>0</v>
      </c>
      <c r="S227" s="1147" t="s">
        <v>307</v>
      </c>
      <c r="T227" s="1148"/>
      <c r="U227" s="1148"/>
      <c r="V227" s="581">
        <f>SUM(S224,T224,U224,V224)</f>
        <v>0</v>
      </c>
      <c r="W227" s="1147" t="s">
        <v>308</v>
      </c>
      <c r="X227" s="1148"/>
      <c r="Y227" s="1148"/>
      <c r="Z227" s="581">
        <f>SUM(W224,X224,Y224,Z224)</f>
        <v>0</v>
      </c>
      <c r="AA227" s="1147" t="s">
        <v>309</v>
      </c>
      <c r="AB227" s="1148"/>
      <c r="AC227" s="1165"/>
      <c r="AD227" s="582">
        <f>SUM(AA224,AB224,AC224,AD224)</f>
        <v>0</v>
      </c>
      <c r="AE227" s="583"/>
      <c r="AF227" s="411"/>
      <c r="AG227" s="411"/>
      <c r="AH227" s="1147" t="s">
        <v>347</v>
      </c>
      <c r="AI227" s="1148"/>
      <c r="AJ227" s="1148"/>
      <c r="AK227" s="1166"/>
      <c r="AL227" s="98"/>
      <c r="AM227" s="1159" t="s">
        <v>348</v>
      </c>
      <c r="AN227" s="1160"/>
      <c r="AO227" s="98"/>
      <c r="AP227" s="98"/>
      <c r="AQ227" s="201"/>
      <c r="AR227" s="428"/>
      <c r="AS227" s="796"/>
      <c r="AT227" s="201"/>
      <c r="AU227" s="201"/>
      <c r="AV227" s="201"/>
      <c r="AW227" s="201"/>
      <c r="AX227" s="201"/>
      <c r="AY227" s="201"/>
      <c r="AZ227" s="201"/>
      <c r="BA227" s="201"/>
      <c r="BB227" s="201"/>
      <c r="BC227" s="201"/>
      <c r="BD227" s="201"/>
      <c r="BE227" s="201"/>
      <c r="BF227" s="201"/>
      <c r="BG227" s="201"/>
      <c r="BH227" s="797"/>
      <c r="BI227" s="428"/>
      <c r="BJ227" s="201"/>
      <c r="BK227" s="201"/>
      <c r="BL227" s="201"/>
      <c r="BM227" s="201"/>
      <c r="BN227" s="201"/>
      <c r="BO227" s="201"/>
      <c r="BP227" s="201"/>
      <c r="BQ227" s="201"/>
      <c r="BR227" s="201"/>
      <c r="BS227" s="201"/>
      <c r="BT227" s="201"/>
      <c r="BU227" s="201"/>
      <c r="BV227" s="201"/>
      <c r="BW227" s="201"/>
      <c r="BX227" s="201"/>
      <c r="BY227" s="234"/>
      <c r="BZ227" s="234"/>
      <c r="CA227" s="201"/>
      <c r="CB227" s="201"/>
      <c r="CC227" s="201"/>
      <c r="CD227" s="234"/>
      <c r="CE227" s="578"/>
      <c r="CF227" s="578"/>
      <c r="CG227" s="578"/>
      <c r="CH227" s="578"/>
      <c r="CI227" s="578"/>
      <c r="CJ227" s="578"/>
      <c r="CK227" s="578"/>
      <c r="CL227" s="578"/>
      <c r="CM227" s="578"/>
      <c r="CN227" s="578"/>
      <c r="CO227" s="578"/>
      <c r="CP227" s="578"/>
      <c r="CQ227" s="578"/>
      <c r="CR227" s="578"/>
      <c r="CS227" s="578"/>
      <c r="CT227" s="578"/>
      <c r="CU227" s="578"/>
      <c r="CV227" s="578"/>
      <c r="CW227" s="578"/>
      <c r="CX227" s="578"/>
      <c r="CY227" s="578"/>
      <c r="CZ227" s="578"/>
      <c r="DA227" s="578"/>
      <c r="DB227" s="578"/>
      <c r="DC227" s="578"/>
      <c r="DD227" s="578"/>
      <c r="DE227" s="578"/>
      <c r="DF227" s="578"/>
      <c r="DG227" s="578"/>
      <c r="DH227" s="578"/>
      <c r="DI227" s="578"/>
      <c r="DJ227" s="578"/>
      <c r="DK227" s="578"/>
      <c r="DL227" s="578"/>
      <c r="DM227" s="578"/>
      <c r="DN227" s="578"/>
      <c r="DO227" s="578"/>
      <c r="DP227" s="578"/>
      <c r="DQ227" s="578"/>
      <c r="DR227" s="578"/>
      <c r="DS227" s="578"/>
      <c r="DT227" s="578"/>
      <c r="DU227" s="578"/>
      <c r="DV227" s="578"/>
      <c r="DW227" s="578"/>
      <c r="DX227" s="578"/>
      <c r="DY227" s="578"/>
      <c r="DZ227" s="578"/>
      <c r="EA227" s="578"/>
      <c r="EB227" s="578"/>
      <c r="EC227" s="578"/>
      <c r="ED227" s="578"/>
      <c r="EE227" s="578"/>
      <c r="EF227" s="578"/>
      <c r="EG227" s="578"/>
      <c r="EH227" s="578"/>
      <c r="EI227" s="578"/>
      <c r="EJ227" s="578"/>
      <c r="EK227" s="578"/>
      <c r="EL227" s="578"/>
      <c r="EM227" s="578"/>
      <c r="EN227" s="578"/>
      <c r="EO227" s="578"/>
      <c r="EP227" s="578"/>
      <c r="EQ227" s="578"/>
      <c r="ER227" s="578"/>
      <c r="ES227" s="578"/>
      <c r="ET227" s="578"/>
      <c r="EU227" s="578"/>
      <c r="EV227" s="578"/>
      <c r="EW227" s="578"/>
      <c r="EX227" s="578"/>
      <c r="EY227" s="578"/>
      <c r="EZ227" s="578"/>
      <c r="FA227" s="578"/>
      <c r="FB227" s="578"/>
      <c r="FC227" s="578"/>
      <c r="FD227" s="578"/>
      <c r="FE227" s="578"/>
      <c r="FF227" s="578"/>
      <c r="FG227" s="578"/>
      <c r="FH227" s="578"/>
      <c r="FI227" s="578"/>
      <c r="FJ227" s="578"/>
      <c r="FK227" s="578"/>
      <c r="FL227" s="578"/>
      <c r="FM227" s="578"/>
      <c r="FN227" s="578"/>
      <c r="FO227" s="578"/>
      <c r="FP227" s="578"/>
      <c r="FQ227" s="578"/>
      <c r="FR227" s="578"/>
      <c r="FS227" s="578"/>
      <c r="FT227" s="578"/>
      <c r="FU227" s="578"/>
      <c r="FV227" s="578"/>
      <c r="FW227" s="578"/>
      <c r="FX227" s="578"/>
      <c r="FY227" s="578"/>
      <c r="FZ227" s="578"/>
      <c r="GA227" s="578"/>
      <c r="GB227" s="578"/>
      <c r="GC227" s="578"/>
      <c r="GD227" s="578"/>
      <c r="GE227" s="578"/>
      <c r="GF227" s="578"/>
      <c r="GG227" s="578"/>
      <c r="GH227" s="578"/>
      <c r="GI227" s="578"/>
      <c r="GJ227" s="578"/>
      <c r="GK227" s="578"/>
      <c r="GL227" s="578"/>
      <c r="GM227" s="578"/>
      <c r="GN227" s="578"/>
      <c r="GO227" s="578"/>
      <c r="GP227" s="578"/>
      <c r="GQ227" s="578"/>
      <c r="GR227" s="578"/>
      <c r="GS227" s="578"/>
      <c r="GT227" s="578"/>
      <c r="GU227" s="578"/>
      <c r="GV227" s="578"/>
      <c r="GW227" s="578"/>
      <c r="GX227" s="578"/>
      <c r="GY227" s="578"/>
      <c r="GZ227" s="578"/>
      <c r="HA227" s="578"/>
      <c r="HB227" s="578"/>
      <c r="HC227" s="578"/>
      <c r="HD227" s="578"/>
      <c r="HE227" s="578"/>
      <c r="HF227" s="578"/>
      <c r="HG227" s="578"/>
      <c r="HH227" s="578"/>
      <c r="HI227" s="578"/>
      <c r="HJ227" s="578"/>
      <c r="HK227" s="578"/>
      <c r="HL227" s="578"/>
      <c r="HM227" s="578"/>
      <c r="HN227" s="578"/>
      <c r="HO227" s="578"/>
      <c r="HP227" s="578"/>
      <c r="HQ227" s="578"/>
      <c r="HR227" s="578"/>
      <c r="HS227" s="578"/>
      <c r="HT227" s="578"/>
      <c r="HU227" s="578"/>
      <c r="HV227" s="578"/>
      <c r="HW227" s="578"/>
      <c r="HX227" s="578"/>
      <c r="HY227" s="578"/>
      <c r="HZ227" s="578"/>
      <c r="IA227" s="578"/>
      <c r="IB227" s="578"/>
      <c r="IC227" s="578"/>
      <c r="ID227" s="578"/>
      <c r="IE227" s="578"/>
      <c r="IF227" s="578"/>
      <c r="IG227" s="578"/>
      <c r="IH227" s="578"/>
      <c r="II227" s="578"/>
      <c r="IJ227" s="578"/>
      <c r="IK227" s="578"/>
      <c r="IL227" s="578"/>
      <c r="IM227" s="578"/>
      <c r="IN227" s="578"/>
      <c r="IO227" s="578"/>
      <c r="IP227" s="578"/>
      <c r="IQ227" s="578"/>
      <c r="IR227" s="578"/>
      <c r="IS227" s="578"/>
      <c r="IT227" s="578"/>
      <c r="IU227" s="578"/>
      <c r="IV227" s="578"/>
      <c r="IW227" s="578"/>
      <c r="IX227" s="578"/>
      <c r="IY227" s="578"/>
      <c r="IZ227" s="578"/>
      <c r="JA227" s="578"/>
      <c r="JB227" s="578"/>
      <c r="JC227" s="578"/>
      <c r="JD227" s="578"/>
      <c r="JE227" s="578"/>
      <c r="JF227" s="578"/>
      <c r="JG227" s="578"/>
      <c r="JH227" s="578"/>
      <c r="JI227" s="578"/>
      <c r="JJ227" s="578"/>
      <c r="JK227" s="578"/>
      <c r="JL227" s="578"/>
      <c r="JM227" s="578"/>
      <c r="JN227" s="578"/>
      <c r="JO227" s="578"/>
      <c r="JP227" s="578"/>
      <c r="JQ227" s="578"/>
      <c r="JR227" s="578"/>
      <c r="JS227" s="578"/>
      <c r="JT227" s="578"/>
      <c r="JU227" s="578"/>
      <c r="JV227" s="578"/>
      <c r="JW227" s="578"/>
      <c r="JX227" s="578"/>
      <c r="JY227" s="578"/>
      <c r="JZ227" s="578"/>
      <c r="KA227" s="578"/>
      <c r="KB227" s="578"/>
      <c r="KC227" s="578"/>
      <c r="KD227" s="578"/>
      <c r="KE227" s="578"/>
      <c r="KF227" s="578"/>
      <c r="KG227" s="578"/>
      <c r="KH227" s="578"/>
      <c r="KI227" s="578"/>
      <c r="KJ227" s="578"/>
      <c r="KK227" s="578"/>
      <c r="KL227" s="578"/>
      <c r="KM227" s="578"/>
      <c r="KN227" s="578"/>
      <c r="KO227" s="578"/>
      <c r="KP227" s="578"/>
    </row>
    <row r="228" spans="1:302" s="400" customFormat="1" ht="28" customHeight="1" thickBot="1">
      <c r="A228" s="201"/>
      <c r="B228" s="411"/>
      <c r="C228" s="439"/>
      <c r="D228" s="98"/>
      <c r="E228" s="98"/>
      <c r="F228" s="98"/>
      <c r="G228" s="98"/>
      <c r="H228" s="98"/>
      <c r="I228" s="98"/>
      <c r="J228" s="98"/>
      <c r="K228" s="98"/>
      <c r="L228" s="584" t="s">
        <v>349</v>
      </c>
      <c r="M228" s="585">
        <f>SUMIF(B13:B223,"",M13:M223)</f>
        <v>0</v>
      </c>
      <c r="N228" s="585">
        <f>SUMIF(B13:B223,"",N13:N223)</f>
        <v>0</v>
      </c>
      <c r="O228" s="125"/>
      <c r="P228" s="125"/>
      <c r="Q228" s="125"/>
      <c r="R228" s="125"/>
      <c r="S228" s="125"/>
      <c r="T228" s="125"/>
      <c r="U228" s="125"/>
      <c r="V228" s="125"/>
      <c r="W228" s="125"/>
      <c r="X228" s="125"/>
      <c r="Y228" s="125"/>
      <c r="Z228" s="125"/>
      <c r="AA228" s="125"/>
      <c r="AB228" s="125"/>
      <c r="AC228" s="125"/>
      <c r="AD228" s="125"/>
      <c r="AE228" s="798"/>
      <c r="AF228" s="798"/>
      <c r="AG228" s="798"/>
      <c r="AH228" s="769"/>
      <c r="AI228" s="769"/>
      <c r="AJ228" s="798"/>
      <c r="AK228" s="769"/>
      <c r="AL228" s="798"/>
      <c r="AM228" s="798"/>
      <c r="AN228" s="798"/>
      <c r="AO228" s="98"/>
      <c r="AP228" s="98"/>
      <c r="AQ228" s="201"/>
      <c r="AR228" s="428"/>
      <c r="AS228" s="796"/>
      <c r="AT228" s="201"/>
      <c r="AU228" s="201"/>
      <c r="AV228" s="201"/>
      <c r="AW228" s="201"/>
      <c r="AX228" s="201"/>
      <c r="AY228" s="201"/>
      <c r="AZ228" s="201"/>
      <c r="BA228" s="201"/>
      <c r="BB228" s="201"/>
      <c r="BC228" s="201"/>
      <c r="BD228" s="201"/>
      <c r="BE228" s="201"/>
      <c r="BF228" s="201"/>
      <c r="BG228" s="201"/>
      <c r="BH228" s="797"/>
      <c r="BI228" s="428"/>
      <c r="BJ228" s="201"/>
      <c r="BK228" s="201"/>
      <c r="BL228" s="201"/>
      <c r="BM228" s="201"/>
      <c r="BN228" s="201"/>
      <c r="BO228" s="201"/>
      <c r="BP228" s="201"/>
      <c r="BQ228" s="201"/>
      <c r="BR228" s="201"/>
      <c r="BS228" s="201"/>
      <c r="BT228" s="201"/>
      <c r="BU228" s="201"/>
      <c r="BV228" s="201"/>
      <c r="BW228" s="201"/>
      <c r="BX228" s="201"/>
      <c r="BY228" s="234"/>
      <c r="BZ228" s="234"/>
      <c r="CA228" s="201"/>
      <c r="CB228" s="201"/>
      <c r="CC228" s="201"/>
      <c r="CD228" s="234"/>
      <c r="CE228" s="578"/>
      <c r="CF228" s="578"/>
      <c r="CG228" s="578"/>
      <c r="CH228" s="578"/>
      <c r="CI228" s="578"/>
      <c r="CJ228" s="578"/>
      <c r="CK228" s="578"/>
      <c r="CL228" s="578"/>
      <c r="CM228" s="578"/>
      <c r="CN228" s="578"/>
      <c r="CO228" s="578"/>
      <c r="CP228" s="578"/>
      <c r="CQ228" s="578"/>
      <c r="CR228" s="578"/>
      <c r="CS228" s="578"/>
      <c r="CT228" s="578"/>
      <c r="CU228" s="578"/>
      <c r="CV228" s="578"/>
      <c r="CW228" s="578"/>
      <c r="CX228" s="578"/>
      <c r="CY228" s="578"/>
      <c r="CZ228" s="578"/>
      <c r="DA228" s="578"/>
      <c r="DB228" s="578"/>
      <c r="DC228" s="578"/>
      <c r="DD228" s="578"/>
      <c r="DE228" s="578"/>
      <c r="DF228" s="578"/>
      <c r="DG228" s="578"/>
      <c r="DH228" s="578"/>
      <c r="DI228" s="578"/>
      <c r="DJ228" s="578"/>
      <c r="DK228" s="578"/>
      <c r="DL228" s="578"/>
      <c r="DM228" s="578"/>
      <c r="DN228" s="578"/>
      <c r="DO228" s="578"/>
      <c r="DP228" s="578"/>
      <c r="DQ228" s="578"/>
      <c r="DR228" s="578"/>
      <c r="DS228" s="578"/>
      <c r="DT228" s="578"/>
      <c r="DU228" s="578"/>
      <c r="DV228" s="578"/>
      <c r="DW228" s="578"/>
      <c r="DX228" s="578"/>
      <c r="DY228" s="578"/>
      <c r="DZ228" s="578"/>
      <c r="EA228" s="578"/>
      <c r="EB228" s="578"/>
      <c r="EC228" s="578"/>
      <c r="ED228" s="578"/>
      <c r="EE228" s="578"/>
      <c r="EF228" s="578"/>
      <c r="EG228" s="578"/>
      <c r="EH228" s="578"/>
      <c r="EI228" s="578"/>
      <c r="EJ228" s="578"/>
      <c r="EK228" s="578"/>
      <c r="EL228" s="578"/>
      <c r="EM228" s="578"/>
      <c r="EN228" s="578"/>
      <c r="EO228" s="578"/>
      <c r="EP228" s="578"/>
      <c r="EQ228" s="578"/>
      <c r="ER228" s="578"/>
      <c r="ES228" s="578"/>
      <c r="ET228" s="578"/>
      <c r="EU228" s="578"/>
      <c r="EV228" s="578"/>
      <c r="EW228" s="578"/>
      <c r="EX228" s="578"/>
      <c r="EY228" s="578"/>
      <c r="EZ228" s="578"/>
      <c r="FA228" s="578"/>
      <c r="FB228" s="578"/>
      <c r="FC228" s="578"/>
      <c r="FD228" s="578"/>
      <c r="FE228" s="578"/>
      <c r="FF228" s="578"/>
      <c r="FG228" s="578"/>
      <c r="FH228" s="578"/>
      <c r="FI228" s="578"/>
      <c r="FJ228" s="578"/>
      <c r="FK228" s="578"/>
      <c r="FL228" s="578"/>
      <c r="FM228" s="578"/>
      <c r="FN228" s="578"/>
      <c r="FO228" s="578"/>
      <c r="FP228" s="578"/>
      <c r="FQ228" s="578"/>
      <c r="FR228" s="578"/>
      <c r="FS228" s="578"/>
      <c r="FT228" s="578"/>
      <c r="FU228" s="578"/>
      <c r="FV228" s="578"/>
      <c r="FW228" s="578"/>
      <c r="FX228" s="578"/>
      <c r="FY228" s="578"/>
      <c r="FZ228" s="578"/>
      <c r="GA228" s="578"/>
      <c r="GB228" s="578"/>
      <c r="GC228" s="578"/>
      <c r="GD228" s="578"/>
      <c r="GE228" s="578"/>
      <c r="GF228" s="578"/>
      <c r="GG228" s="578"/>
      <c r="GH228" s="578"/>
      <c r="GI228" s="578"/>
      <c r="GJ228" s="578"/>
      <c r="GK228" s="578"/>
      <c r="GL228" s="578"/>
      <c r="GM228" s="578"/>
      <c r="GN228" s="578"/>
      <c r="GO228" s="578"/>
      <c r="GP228" s="578"/>
      <c r="GQ228" s="578"/>
      <c r="GR228" s="578"/>
      <c r="GS228" s="578"/>
      <c r="GT228" s="578"/>
      <c r="GU228" s="578"/>
      <c r="GV228" s="578"/>
      <c r="GW228" s="578"/>
      <c r="GX228" s="578"/>
      <c r="GY228" s="578"/>
      <c r="GZ228" s="578"/>
      <c r="HA228" s="578"/>
      <c r="HB228" s="578"/>
      <c r="HC228" s="578"/>
      <c r="HD228" s="578"/>
      <c r="HE228" s="578"/>
      <c r="HF228" s="578"/>
      <c r="HG228" s="578"/>
      <c r="HH228" s="578"/>
      <c r="HI228" s="578"/>
      <c r="HJ228" s="578"/>
      <c r="HK228" s="578"/>
      <c r="HL228" s="578"/>
      <c r="HM228" s="578"/>
      <c r="HN228" s="578"/>
      <c r="HO228" s="578"/>
      <c r="HP228" s="578"/>
      <c r="HQ228" s="578"/>
      <c r="HR228" s="578"/>
      <c r="HS228" s="578"/>
      <c r="HT228" s="578"/>
      <c r="HU228" s="578"/>
      <c r="HV228" s="578"/>
      <c r="HW228" s="578"/>
      <c r="HX228" s="578"/>
      <c r="HY228" s="578"/>
      <c r="HZ228" s="578"/>
      <c r="IA228" s="578"/>
      <c r="IB228" s="578"/>
      <c r="IC228" s="578"/>
      <c r="ID228" s="578"/>
      <c r="IE228" s="578"/>
      <c r="IF228" s="578"/>
      <c r="IG228" s="578"/>
      <c r="IH228" s="578"/>
      <c r="II228" s="578"/>
      <c r="IJ228" s="578"/>
      <c r="IK228" s="578"/>
      <c r="IL228" s="578"/>
      <c r="IM228" s="578"/>
      <c r="IN228" s="578"/>
      <c r="IO228" s="578"/>
      <c r="IP228" s="578"/>
      <c r="IQ228" s="578"/>
      <c r="IR228" s="578"/>
      <c r="IS228" s="578"/>
      <c r="IT228" s="578"/>
      <c r="IU228" s="578"/>
      <c r="IV228" s="578"/>
      <c r="IW228" s="578"/>
      <c r="IX228" s="578"/>
      <c r="IY228" s="578"/>
      <c r="IZ228" s="578"/>
      <c r="JA228" s="578"/>
      <c r="JB228" s="578"/>
      <c r="JC228" s="578"/>
      <c r="JD228" s="578"/>
      <c r="JE228" s="578"/>
      <c r="JF228" s="578"/>
      <c r="JG228" s="578"/>
      <c r="JH228" s="578"/>
      <c r="JI228" s="578"/>
      <c r="JJ228" s="578"/>
      <c r="JK228" s="578"/>
      <c r="JL228" s="578"/>
      <c r="JM228" s="578"/>
      <c r="JN228" s="578"/>
      <c r="JO228" s="578"/>
      <c r="JP228" s="578"/>
      <c r="JQ228" s="578"/>
      <c r="JR228" s="578"/>
      <c r="JS228" s="578"/>
      <c r="JT228" s="578"/>
      <c r="JU228" s="578"/>
      <c r="JV228" s="578"/>
      <c r="JW228" s="578"/>
      <c r="JX228" s="578"/>
      <c r="JY228" s="578"/>
      <c r="JZ228" s="578"/>
      <c r="KA228" s="578"/>
      <c r="KB228" s="578"/>
      <c r="KC228" s="578"/>
      <c r="KD228" s="578"/>
      <c r="KE228" s="578"/>
      <c r="KF228" s="578"/>
      <c r="KG228" s="578"/>
      <c r="KH228" s="578"/>
      <c r="KI228" s="578"/>
      <c r="KJ228" s="578"/>
      <c r="KK228" s="578"/>
      <c r="KL228" s="578"/>
      <c r="KM228" s="578"/>
      <c r="KN228" s="578"/>
      <c r="KO228" s="578"/>
      <c r="KP228" s="578"/>
    </row>
    <row r="229" spans="1:302" s="171" customFormat="1" ht="24.65" customHeight="1">
      <c r="A229" s="82"/>
      <c r="B229" s="83"/>
      <c r="C229" s="170"/>
      <c r="D229" s="82"/>
      <c r="E229" s="82"/>
      <c r="F229" s="82"/>
      <c r="G229" s="82"/>
      <c r="H229" s="82"/>
      <c r="I229" s="82"/>
      <c r="J229" s="82"/>
      <c r="K229" s="82"/>
      <c r="L229" s="82"/>
      <c r="M229" s="795"/>
      <c r="N229" s="795"/>
      <c r="O229" s="795"/>
      <c r="P229" s="795"/>
      <c r="Q229" s="795"/>
      <c r="R229" s="795"/>
      <c r="S229" s="795"/>
      <c r="T229" s="795"/>
      <c r="U229" s="795"/>
      <c r="V229" s="795"/>
      <c r="W229" s="795"/>
      <c r="X229" s="795"/>
      <c r="Y229" s="795"/>
      <c r="Z229" s="795"/>
      <c r="AA229" s="795"/>
      <c r="AB229" s="795"/>
      <c r="AC229" s="795"/>
      <c r="AD229" s="795"/>
      <c r="AE229" s="82"/>
      <c r="AF229" s="82"/>
      <c r="AG229" s="82"/>
      <c r="AH229" s="83"/>
      <c r="AI229" s="83"/>
      <c r="AJ229" s="82"/>
      <c r="AK229" s="83"/>
      <c r="AL229" s="82"/>
      <c r="AM229" s="82"/>
      <c r="AN229" s="82"/>
      <c r="AO229" s="82"/>
      <c r="AP229" s="82"/>
      <c r="AQ229" s="82"/>
      <c r="AR229" s="207"/>
      <c r="AS229" s="170"/>
      <c r="AT229" s="82"/>
      <c r="AU229" s="82"/>
      <c r="AV229" s="82"/>
      <c r="AW229" s="82"/>
      <c r="AX229" s="82"/>
      <c r="AY229" s="82"/>
      <c r="AZ229" s="82"/>
      <c r="BA229" s="82"/>
      <c r="BB229" s="82"/>
      <c r="BC229" s="82"/>
      <c r="BD229" s="82"/>
      <c r="BE229" s="82"/>
      <c r="BF229" s="82"/>
      <c r="BG229" s="82"/>
      <c r="BH229" s="82"/>
      <c r="BI229" s="207"/>
      <c r="BJ229" s="82"/>
      <c r="BK229" s="82"/>
      <c r="BL229" s="82"/>
      <c r="BM229" s="82"/>
      <c r="BN229" s="82"/>
      <c r="BO229" s="82"/>
      <c r="BP229" s="82"/>
      <c r="BQ229" s="82"/>
      <c r="BR229" s="82"/>
      <c r="BS229" s="82"/>
      <c r="BT229" s="82"/>
      <c r="BU229" s="82"/>
      <c r="BV229" s="82"/>
      <c r="BW229" s="82"/>
      <c r="BX229" s="82"/>
      <c r="BY229" s="83"/>
      <c r="BZ229" s="83"/>
      <c r="CA229" s="82"/>
      <c r="CB229" s="82"/>
      <c r="CC229" s="82"/>
      <c r="CD229" s="83"/>
    </row>
    <row r="230" spans="1:302" s="171" customFormat="1" ht="26.5" customHeight="1">
      <c r="A230" s="82"/>
      <c r="B230" s="83"/>
      <c r="C230" s="170"/>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207"/>
      <c r="AS230" s="170"/>
      <c r="AT230" s="82"/>
      <c r="AU230" s="82"/>
      <c r="AV230" s="82"/>
      <c r="AW230" s="82"/>
      <c r="AX230" s="82"/>
      <c r="AY230" s="82"/>
      <c r="AZ230" s="82"/>
      <c r="BA230" s="82"/>
      <c r="BB230" s="82"/>
      <c r="BC230" s="82"/>
      <c r="BD230" s="82"/>
      <c r="BE230" s="82"/>
      <c r="BF230" s="82"/>
      <c r="BG230" s="82"/>
      <c r="BH230" s="82"/>
      <c r="BI230" s="207"/>
      <c r="BJ230" s="82"/>
      <c r="BK230" s="82"/>
      <c r="BL230" s="82"/>
      <c r="BM230" s="82"/>
      <c r="BN230" s="82"/>
      <c r="BO230" s="82"/>
      <c r="BP230" s="82"/>
      <c r="BQ230" s="82"/>
      <c r="BR230" s="82"/>
      <c r="BS230" s="82"/>
      <c r="BT230" s="82"/>
      <c r="BU230" s="82"/>
      <c r="BV230" s="82"/>
      <c r="BW230" s="82"/>
      <c r="BX230" s="82"/>
      <c r="BY230" s="83"/>
      <c r="BZ230" s="83"/>
      <c r="CA230" s="82"/>
      <c r="CB230" s="82"/>
      <c r="CC230" s="82"/>
      <c r="CD230" s="83"/>
    </row>
    <row r="231" spans="1:302" s="82" customFormat="1">
      <c r="B231" s="83"/>
      <c r="C231" s="170"/>
      <c r="M231" s="171"/>
      <c r="N231" s="171"/>
      <c r="O231" s="171"/>
      <c r="P231" s="171"/>
      <c r="Q231" s="171"/>
      <c r="R231" s="171"/>
      <c r="S231" s="171"/>
      <c r="T231" s="171"/>
      <c r="U231" s="171"/>
      <c r="V231" s="171"/>
      <c r="W231" s="171"/>
      <c r="X231" s="171"/>
      <c r="Y231" s="171"/>
      <c r="Z231" s="171"/>
      <c r="AA231" s="171"/>
      <c r="AB231" s="171"/>
      <c r="AC231" s="171"/>
      <c r="AD231" s="171"/>
      <c r="AF231" s="83"/>
      <c r="AG231" s="83"/>
      <c r="AH231" s="83"/>
      <c r="AI231" s="83"/>
      <c r="AJ231" s="83"/>
      <c r="AK231" s="171"/>
      <c r="AM231" s="83"/>
      <c r="AN231" s="83"/>
      <c r="AR231" s="207"/>
      <c r="AS231" s="170"/>
      <c r="BI231" s="207"/>
      <c r="BY231" s="83"/>
      <c r="BZ231" s="83"/>
      <c r="CD231" s="83"/>
    </row>
    <row r="232" spans="1:302" s="82" customFormat="1">
      <c r="B232" s="83"/>
      <c r="C232" s="170"/>
      <c r="M232" s="171"/>
      <c r="N232" s="171"/>
      <c r="O232" s="171"/>
      <c r="P232" s="171"/>
      <c r="Q232" s="171"/>
      <c r="R232" s="171"/>
      <c r="S232" s="171"/>
      <c r="T232" s="171"/>
      <c r="U232" s="171"/>
      <c r="V232" s="171"/>
      <c r="W232" s="171"/>
      <c r="X232" s="171"/>
      <c r="Y232" s="171"/>
      <c r="Z232" s="171"/>
      <c r="AA232" s="171"/>
      <c r="AB232" s="171"/>
      <c r="AC232" s="171"/>
      <c r="AD232" s="171"/>
      <c r="AF232" s="83"/>
      <c r="AG232" s="83"/>
      <c r="AH232" s="83"/>
      <c r="AI232" s="83"/>
      <c r="AJ232" s="83"/>
      <c r="AK232" s="171"/>
      <c r="AM232" s="83"/>
      <c r="AN232" s="83"/>
      <c r="AR232" s="207"/>
      <c r="AS232" s="170"/>
      <c r="BI232" s="207"/>
      <c r="BY232" s="83"/>
      <c r="BZ232" s="83"/>
      <c r="CD232" s="83"/>
    </row>
    <row r="233" spans="1:302" s="82" customFormat="1">
      <c r="B233" s="83"/>
      <c r="C233" s="170"/>
      <c r="M233" s="171"/>
      <c r="N233" s="171"/>
      <c r="O233" s="171"/>
      <c r="P233" s="171"/>
      <c r="Q233" s="171"/>
      <c r="R233" s="171"/>
      <c r="S233" s="171"/>
      <c r="T233" s="171"/>
      <c r="U233" s="171"/>
      <c r="V233" s="171"/>
      <c r="W233" s="171"/>
      <c r="X233" s="171"/>
      <c r="Y233" s="171"/>
      <c r="Z233" s="171"/>
      <c r="AA233" s="171"/>
      <c r="AB233" s="171"/>
      <c r="AC233" s="171"/>
      <c r="AD233" s="171"/>
      <c r="AF233" s="83"/>
      <c r="AG233" s="83"/>
      <c r="AH233" s="83"/>
      <c r="AI233" s="83"/>
      <c r="AJ233" s="83"/>
      <c r="AK233" s="171"/>
      <c r="AM233" s="83"/>
      <c r="AN233" s="83"/>
      <c r="AR233" s="207"/>
      <c r="AS233" s="170"/>
      <c r="BI233" s="207"/>
      <c r="BY233" s="83"/>
      <c r="BZ233" s="83"/>
      <c r="CD233" s="83"/>
    </row>
    <row r="234" spans="1:302" s="82" customFormat="1">
      <c r="B234" s="83"/>
      <c r="C234" s="170"/>
      <c r="M234" s="171"/>
      <c r="N234" s="171"/>
      <c r="O234" s="171"/>
      <c r="P234" s="171"/>
      <c r="Q234" s="171"/>
      <c r="R234" s="171"/>
      <c r="S234" s="171"/>
      <c r="T234" s="171"/>
      <c r="U234" s="171"/>
      <c r="V234" s="171"/>
      <c r="W234" s="171"/>
      <c r="X234" s="171"/>
      <c r="Y234" s="171"/>
      <c r="Z234" s="171"/>
      <c r="AA234" s="171"/>
      <c r="AB234" s="171"/>
      <c r="AC234" s="171"/>
      <c r="AD234" s="171"/>
      <c r="AF234" s="83"/>
      <c r="AG234" s="83"/>
      <c r="AH234" s="83"/>
      <c r="AI234" s="83"/>
      <c r="AJ234" s="83"/>
      <c r="AK234" s="171"/>
      <c r="AM234" s="83"/>
      <c r="AN234" s="83"/>
      <c r="AR234" s="207"/>
      <c r="AS234" s="170"/>
      <c r="BI234" s="207"/>
      <c r="BY234" s="83"/>
      <c r="BZ234" s="83"/>
      <c r="CD234" s="83"/>
    </row>
    <row r="235" spans="1:302" s="82" customFormat="1">
      <c r="B235" s="83"/>
      <c r="C235" s="170"/>
      <c r="M235" s="171"/>
      <c r="N235" s="171"/>
      <c r="O235" s="171"/>
      <c r="P235" s="171"/>
      <c r="Q235" s="171"/>
      <c r="R235" s="171"/>
      <c r="S235" s="171"/>
      <c r="T235" s="171"/>
      <c r="U235" s="171"/>
      <c r="V235" s="171"/>
      <c r="W235" s="171"/>
      <c r="X235" s="171"/>
      <c r="Y235" s="171"/>
      <c r="Z235" s="171"/>
      <c r="AA235" s="171"/>
      <c r="AB235" s="171"/>
      <c r="AC235" s="171"/>
      <c r="AD235" s="171"/>
      <c r="AF235" s="83"/>
      <c r="AG235" s="83"/>
      <c r="AH235" s="83"/>
      <c r="AI235" s="83"/>
      <c r="AJ235" s="83"/>
      <c r="AK235" s="171"/>
      <c r="AM235" s="83"/>
      <c r="AN235" s="83"/>
      <c r="AR235" s="207"/>
      <c r="AS235" s="170"/>
      <c r="BI235" s="207"/>
      <c r="BY235" s="83"/>
      <c r="BZ235" s="83"/>
      <c r="CD235" s="83"/>
    </row>
    <row r="236" spans="1:302" s="82" customFormat="1">
      <c r="B236" s="83"/>
      <c r="C236" s="170"/>
      <c r="M236" s="171"/>
      <c r="N236" s="171"/>
      <c r="O236" s="171"/>
      <c r="P236" s="171"/>
      <c r="Q236" s="171"/>
      <c r="R236" s="171"/>
      <c r="S236" s="171"/>
      <c r="T236" s="171"/>
      <c r="U236" s="171"/>
      <c r="V236" s="171"/>
      <c r="W236" s="171"/>
      <c r="X236" s="171"/>
      <c r="Y236" s="171"/>
      <c r="Z236" s="171"/>
      <c r="AA236" s="171"/>
      <c r="AB236" s="171"/>
      <c r="AC236" s="171"/>
      <c r="AD236" s="171"/>
      <c r="AF236" s="83"/>
      <c r="AG236" s="83"/>
      <c r="AH236" s="83"/>
      <c r="AI236" s="83"/>
      <c r="AJ236" s="83"/>
      <c r="AK236" s="171"/>
      <c r="AM236" s="83"/>
      <c r="AN236" s="83"/>
      <c r="AR236" s="207"/>
      <c r="AS236" s="170"/>
      <c r="BI236" s="207"/>
      <c r="BY236" s="83"/>
      <c r="BZ236" s="83"/>
      <c r="CD236" s="83"/>
    </row>
    <row r="237" spans="1:302" s="82" customFormat="1">
      <c r="B237" s="83"/>
      <c r="C237" s="170"/>
      <c r="M237" s="171"/>
      <c r="N237" s="171"/>
      <c r="O237" s="171"/>
      <c r="P237" s="171"/>
      <c r="Q237" s="171"/>
      <c r="R237" s="171"/>
      <c r="S237" s="171"/>
      <c r="T237" s="171"/>
      <c r="U237" s="171"/>
      <c r="V237" s="171"/>
      <c r="W237" s="171"/>
      <c r="X237" s="171"/>
      <c r="Y237" s="171"/>
      <c r="Z237" s="171"/>
      <c r="AA237" s="171"/>
      <c r="AB237" s="171"/>
      <c r="AC237" s="171"/>
      <c r="AD237" s="171"/>
      <c r="AF237" s="83"/>
      <c r="AG237" s="83"/>
      <c r="AH237" s="83"/>
      <c r="AI237" s="83"/>
      <c r="AJ237" s="83"/>
      <c r="AK237" s="171"/>
      <c r="AM237" s="83"/>
      <c r="AN237" s="83"/>
      <c r="AR237" s="207"/>
      <c r="AS237" s="170"/>
      <c r="BI237" s="207"/>
      <c r="BY237" s="83"/>
      <c r="BZ237" s="83"/>
      <c r="CD237" s="83"/>
    </row>
    <row r="238" spans="1:302" s="82" customFormat="1">
      <c r="B238" s="83"/>
      <c r="C238" s="170"/>
      <c r="M238" s="171"/>
      <c r="N238" s="171"/>
      <c r="O238" s="171"/>
      <c r="P238" s="171"/>
      <c r="Q238" s="171"/>
      <c r="R238" s="171"/>
      <c r="S238" s="171"/>
      <c r="T238" s="171"/>
      <c r="U238" s="171"/>
      <c r="V238" s="171"/>
      <c r="W238" s="171"/>
      <c r="X238" s="171"/>
      <c r="Y238" s="171"/>
      <c r="Z238" s="171"/>
      <c r="AA238" s="171"/>
      <c r="AB238" s="171"/>
      <c r="AC238" s="171"/>
      <c r="AD238" s="171"/>
      <c r="AF238" s="83"/>
      <c r="AG238" s="83"/>
      <c r="AH238" s="83"/>
      <c r="AI238" s="83"/>
      <c r="AJ238" s="83"/>
      <c r="AK238" s="171"/>
      <c r="AM238" s="83"/>
      <c r="AN238" s="83"/>
      <c r="AR238" s="207"/>
      <c r="AS238" s="170"/>
      <c r="BI238" s="207"/>
      <c r="BY238" s="83"/>
      <c r="BZ238" s="83"/>
      <c r="CD238" s="83"/>
    </row>
    <row r="239" spans="1:302" s="82" customFormat="1">
      <c r="B239" s="83"/>
      <c r="C239" s="170"/>
      <c r="M239" s="171"/>
      <c r="N239" s="171"/>
      <c r="O239" s="171"/>
      <c r="P239" s="171"/>
      <c r="Q239" s="171"/>
      <c r="R239" s="171"/>
      <c r="S239" s="171"/>
      <c r="T239" s="171"/>
      <c r="U239" s="171"/>
      <c r="V239" s="171"/>
      <c r="W239" s="171"/>
      <c r="X239" s="171"/>
      <c r="Y239" s="171"/>
      <c r="Z239" s="171"/>
      <c r="AA239" s="171"/>
      <c r="AB239" s="171"/>
      <c r="AC239" s="171"/>
      <c r="AD239" s="171"/>
      <c r="AF239" s="83"/>
      <c r="AG239" s="83"/>
      <c r="AH239" s="83"/>
      <c r="AI239" s="83"/>
      <c r="AJ239" s="83"/>
      <c r="AK239" s="171"/>
      <c r="AM239" s="83"/>
      <c r="AN239" s="83"/>
      <c r="AR239" s="207"/>
      <c r="AS239" s="170"/>
      <c r="BI239" s="207"/>
      <c r="BY239" s="83"/>
      <c r="BZ239" s="83"/>
      <c r="CD239" s="83"/>
    </row>
    <row r="240" spans="1:302" s="82" customFormat="1">
      <c r="B240" s="83"/>
      <c r="C240" s="170"/>
      <c r="M240" s="171"/>
      <c r="N240" s="171"/>
      <c r="O240" s="171"/>
      <c r="P240" s="171"/>
      <c r="Q240" s="171"/>
      <c r="R240" s="171"/>
      <c r="S240" s="171"/>
      <c r="T240" s="171"/>
      <c r="U240" s="171"/>
      <c r="V240" s="171"/>
      <c r="W240" s="171"/>
      <c r="X240" s="171"/>
      <c r="Y240" s="171"/>
      <c r="Z240" s="171"/>
      <c r="AA240" s="171"/>
      <c r="AB240" s="171"/>
      <c r="AC240" s="171"/>
      <c r="AD240" s="171"/>
      <c r="AF240" s="83"/>
      <c r="AG240" s="83"/>
      <c r="AH240" s="83"/>
      <c r="AI240" s="83"/>
      <c r="AJ240" s="83"/>
      <c r="AK240" s="171"/>
      <c r="AM240" s="83"/>
      <c r="AN240" s="83"/>
      <c r="AR240" s="207"/>
      <c r="AS240" s="170"/>
      <c r="BI240" s="207"/>
      <c r="BY240" s="83"/>
      <c r="BZ240" s="83"/>
      <c r="CD240" s="83"/>
    </row>
    <row r="241" spans="2:82" s="82" customFormat="1">
      <c r="B241" s="83"/>
      <c r="C241" s="170"/>
      <c r="M241" s="171"/>
      <c r="N241" s="171"/>
      <c r="O241" s="171"/>
      <c r="P241" s="171"/>
      <c r="Q241" s="171"/>
      <c r="R241" s="171"/>
      <c r="S241" s="171"/>
      <c r="T241" s="171"/>
      <c r="U241" s="171"/>
      <c r="V241" s="171"/>
      <c r="W241" s="171"/>
      <c r="X241" s="171"/>
      <c r="Y241" s="171"/>
      <c r="Z241" s="171"/>
      <c r="AA241" s="171"/>
      <c r="AB241" s="171"/>
      <c r="AC241" s="171"/>
      <c r="AD241" s="171"/>
      <c r="AF241" s="83"/>
      <c r="AG241" s="83"/>
      <c r="AH241" s="83"/>
      <c r="AI241" s="83"/>
      <c r="AJ241" s="83"/>
      <c r="AK241" s="171"/>
      <c r="AM241" s="83"/>
      <c r="AN241" s="83"/>
      <c r="AR241" s="207"/>
      <c r="AS241" s="170"/>
      <c r="BI241" s="207"/>
      <c r="BY241" s="83"/>
      <c r="BZ241" s="83"/>
      <c r="CD241" s="83"/>
    </row>
    <row r="242" spans="2:82" s="82" customFormat="1">
      <c r="B242" s="83"/>
      <c r="C242" s="170"/>
      <c r="M242" s="171"/>
      <c r="N242" s="171"/>
      <c r="O242" s="171"/>
      <c r="P242" s="171"/>
      <c r="Q242" s="171"/>
      <c r="R242" s="171"/>
      <c r="S242" s="171"/>
      <c r="T242" s="171"/>
      <c r="U242" s="171"/>
      <c r="V242" s="171"/>
      <c r="W242" s="171"/>
      <c r="X242" s="171"/>
      <c r="Y242" s="171"/>
      <c r="Z242" s="171"/>
      <c r="AA242" s="171"/>
      <c r="AB242" s="171"/>
      <c r="AC242" s="171"/>
      <c r="AD242" s="171"/>
      <c r="AF242" s="83"/>
      <c r="AG242" s="83"/>
      <c r="AH242" s="83"/>
      <c r="AI242" s="83"/>
      <c r="AJ242" s="83"/>
      <c r="AK242" s="171"/>
      <c r="AM242" s="83"/>
      <c r="AN242" s="83"/>
      <c r="AR242" s="207"/>
      <c r="AS242" s="170"/>
      <c r="BI242" s="207"/>
      <c r="BY242" s="83"/>
      <c r="BZ242" s="83"/>
      <c r="CD242" s="83"/>
    </row>
    <row r="243" spans="2:82" s="82" customFormat="1">
      <c r="B243" s="83"/>
      <c r="C243" s="170"/>
      <c r="M243" s="171"/>
      <c r="N243" s="171"/>
      <c r="O243" s="171"/>
      <c r="P243" s="171"/>
      <c r="Q243" s="171"/>
      <c r="R243" s="171"/>
      <c r="S243" s="171"/>
      <c r="T243" s="171"/>
      <c r="U243" s="171"/>
      <c r="V243" s="171"/>
      <c r="W243" s="171"/>
      <c r="X243" s="171"/>
      <c r="Y243" s="171"/>
      <c r="Z243" s="171"/>
      <c r="AA243" s="171"/>
      <c r="AB243" s="171"/>
      <c r="AC243" s="171"/>
      <c r="AD243" s="171"/>
      <c r="AF243" s="83"/>
      <c r="AG243" s="83"/>
      <c r="AH243" s="83"/>
      <c r="AI243" s="83"/>
      <c r="AJ243" s="83"/>
      <c r="AK243" s="171"/>
      <c r="AM243" s="83"/>
      <c r="AN243" s="83"/>
      <c r="AR243" s="207"/>
      <c r="AS243" s="170"/>
      <c r="BI243" s="207"/>
      <c r="BY243" s="83"/>
      <c r="BZ243" s="83"/>
      <c r="CD243" s="83"/>
    </row>
    <row r="244" spans="2:82" s="82" customFormat="1">
      <c r="B244" s="83"/>
      <c r="C244" s="170"/>
      <c r="M244" s="171"/>
      <c r="N244" s="171"/>
      <c r="O244" s="171"/>
      <c r="P244" s="171"/>
      <c r="Q244" s="171"/>
      <c r="R244" s="171"/>
      <c r="S244" s="171"/>
      <c r="T244" s="171"/>
      <c r="U244" s="171"/>
      <c r="V244" s="171"/>
      <c r="W244" s="171"/>
      <c r="X244" s="171"/>
      <c r="Y244" s="171"/>
      <c r="Z244" s="171"/>
      <c r="AA244" s="171"/>
      <c r="AB244" s="171"/>
      <c r="AC244" s="171"/>
      <c r="AD244" s="171"/>
      <c r="AF244" s="83"/>
      <c r="AG244" s="83"/>
      <c r="AH244" s="83"/>
      <c r="AI244" s="83"/>
      <c r="AJ244" s="83"/>
      <c r="AK244" s="171"/>
      <c r="AM244" s="83"/>
      <c r="AN244" s="83"/>
      <c r="AR244" s="207"/>
      <c r="AS244" s="170"/>
      <c r="BI244" s="207"/>
      <c r="BY244" s="83"/>
      <c r="BZ244" s="83"/>
      <c r="CD244" s="83"/>
    </row>
    <row r="245" spans="2:82" s="82" customFormat="1">
      <c r="B245" s="83"/>
      <c r="C245" s="170"/>
      <c r="M245" s="171"/>
      <c r="N245" s="171"/>
      <c r="O245" s="171"/>
      <c r="P245" s="171"/>
      <c r="Q245" s="171"/>
      <c r="R245" s="171"/>
      <c r="S245" s="171"/>
      <c r="T245" s="171"/>
      <c r="U245" s="171"/>
      <c r="V245" s="171"/>
      <c r="W245" s="171"/>
      <c r="X245" s="171"/>
      <c r="Y245" s="171"/>
      <c r="Z245" s="171"/>
      <c r="AA245" s="171"/>
      <c r="AB245" s="171"/>
      <c r="AC245" s="171"/>
      <c r="AD245" s="171"/>
      <c r="AF245" s="83"/>
      <c r="AG245" s="83"/>
      <c r="AH245" s="83"/>
      <c r="AI245" s="83"/>
      <c r="AJ245" s="83"/>
      <c r="AK245" s="171"/>
      <c r="AM245" s="83"/>
      <c r="AN245" s="83"/>
      <c r="AR245" s="207"/>
      <c r="AS245" s="170"/>
      <c r="BI245" s="207"/>
      <c r="BY245" s="83"/>
      <c r="BZ245" s="83"/>
      <c r="CD245" s="83"/>
    </row>
    <row r="246" spans="2:82" s="82" customFormat="1">
      <c r="B246" s="83"/>
      <c r="C246" s="170"/>
      <c r="M246" s="171"/>
      <c r="N246" s="171"/>
      <c r="O246" s="171"/>
      <c r="P246" s="171"/>
      <c r="Q246" s="171"/>
      <c r="R246" s="171"/>
      <c r="S246" s="171"/>
      <c r="T246" s="171"/>
      <c r="U246" s="171"/>
      <c r="V246" s="171"/>
      <c r="W246" s="171"/>
      <c r="X246" s="171"/>
      <c r="Y246" s="171"/>
      <c r="Z246" s="171"/>
      <c r="AA246" s="171"/>
      <c r="AB246" s="171"/>
      <c r="AC246" s="171"/>
      <c r="AD246" s="171"/>
      <c r="AF246" s="83"/>
      <c r="AG246" s="83"/>
      <c r="AH246" s="83"/>
      <c r="AI246" s="83"/>
      <c r="AJ246" s="83"/>
      <c r="AK246" s="171"/>
      <c r="AM246" s="83"/>
      <c r="AN246" s="83"/>
      <c r="AR246" s="207"/>
      <c r="AS246" s="170"/>
      <c r="BI246" s="207"/>
      <c r="BY246" s="83"/>
      <c r="BZ246" s="83"/>
      <c r="CD246" s="83"/>
    </row>
    <row r="247" spans="2:82" s="82" customFormat="1">
      <c r="B247" s="83"/>
      <c r="C247" s="170"/>
      <c r="M247" s="171"/>
      <c r="N247" s="171"/>
      <c r="O247" s="171"/>
      <c r="P247" s="171"/>
      <c r="Q247" s="171"/>
      <c r="R247" s="171"/>
      <c r="S247" s="171"/>
      <c r="T247" s="171"/>
      <c r="U247" s="171"/>
      <c r="V247" s="171"/>
      <c r="W247" s="171"/>
      <c r="X247" s="171"/>
      <c r="Y247" s="171"/>
      <c r="Z247" s="171"/>
      <c r="AA247" s="171"/>
      <c r="AB247" s="171"/>
      <c r="AC247" s="171"/>
      <c r="AD247" s="171"/>
      <c r="AF247" s="83"/>
      <c r="AG247" s="83"/>
      <c r="AH247" s="83"/>
      <c r="AI247" s="83"/>
      <c r="AJ247" s="83"/>
      <c r="AK247" s="171"/>
      <c r="AM247" s="83"/>
      <c r="AN247" s="83"/>
      <c r="AR247" s="207"/>
      <c r="AS247" s="170"/>
      <c r="BI247" s="207"/>
      <c r="BY247" s="83"/>
      <c r="BZ247" s="83"/>
      <c r="CD247" s="83"/>
    </row>
    <row r="248" spans="2:82" s="82" customFormat="1">
      <c r="B248" s="83"/>
      <c r="C248" s="170"/>
      <c r="M248" s="171"/>
      <c r="N248" s="171"/>
      <c r="O248" s="171"/>
      <c r="P248" s="171"/>
      <c r="Q248" s="171"/>
      <c r="R248" s="171"/>
      <c r="S248" s="171"/>
      <c r="T248" s="171"/>
      <c r="U248" s="171"/>
      <c r="V248" s="171"/>
      <c r="W248" s="171"/>
      <c r="X248" s="171"/>
      <c r="Y248" s="171"/>
      <c r="Z248" s="171"/>
      <c r="AA248" s="171"/>
      <c r="AB248" s="171"/>
      <c r="AC248" s="171"/>
      <c r="AD248" s="171"/>
      <c r="AF248" s="83"/>
      <c r="AG248" s="83"/>
      <c r="AH248" s="83"/>
      <c r="AI248" s="83"/>
      <c r="AJ248" s="83"/>
      <c r="AK248" s="171"/>
      <c r="AM248" s="83"/>
      <c r="AN248" s="83"/>
      <c r="AR248" s="207"/>
      <c r="AS248" s="170"/>
      <c r="BI248" s="207"/>
      <c r="BY248" s="83"/>
      <c r="BZ248" s="83"/>
      <c r="CD248" s="83"/>
    </row>
    <row r="249" spans="2:82" s="82" customFormat="1">
      <c r="B249" s="83"/>
      <c r="C249" s="170"/>
      <c r="M249" s="171"/>
      <c r="N249" s="171"/>
      <c r="O249" s="171"/>
      <c r="P249" s="171"/>
      <c r="Q249" s="171"/>
      <c r="R249" s="171"/>
      <c r="S249" s="171"/>
      <c r="T249" s="171"/>
      <c r="U249" s="171"/>
      <c r="V249" s="171"/>
      <c r="W249" s="171"/>
      <c r="X249" s="171"/>
      <c r="Y249" s="171"/>
      <c r="Z249" s="171"/>
      <c r="AA249" s="171"/>
      <c r="AB249" s="171"/>
      <c r="AC249" s="171"/>
      <c r="AD249" s="171"/>
      <c r="AF249" s="83"/>
      <c r="AG249" s="83"/>
      <c r="AH249" s="83"/>
      <c r="AI249" s="83"/>
      <c r="AJ249" s="83"/>
      <c r="AK249" s="171"/>
      <c r="AM249" s="83"/>
      <c r="AN249" s="83"/>
      <c r="AR249" s="207"/>
      <c r="AS249" s="170"/>
      <c r="BI249" s="207"/>
      <c r="BY249" s="83"/>
      <c r="BZ249" s="83"/>
      <c r="CD249" s="83"/>
    </row>
    <row r="250" spans="2:82" s="82" customFormat="1">
      <c r="B250" s="83"/>
      <c r="C250" s="170"/>
      <c r="M250" s="171"/>
      <c r="N250" s="171"/>
      <c r="O250" s="171"/>
      <c r="P250" s="171"/>
      <c r="Q250" s="171"/>
      <c r="R250" s="171"/>
      <c r="S250" s="171"/>
      <c r="T250" s="171"/>
      <c r="U250" s="171"/>
      <c r="V250" s="171"/>
      <c r="W250" s="171"/>
      <c r="X250" s="171"/>
      <c r="Y250" s="171"/>
      <c r="Z250" s="171"/>
      <c r="AA250" s="171"/>
      <c r="AB250" s="171"/>
      <c r="AC250" s="171"/>
      <c r="AD250" s="171"/>
      <c r="AF250" s="83"/>
      <c r="AG250" s="83"/>
      <c r="AH250" s="83"/>
      <c r="AI250" s="83"/>
      <c r="AJ250" s="83"/>
      <c r="AK250" s="171"/>
      <c r="AM250" s="83"/>
      <c r="AN250" s="83"/>
      <c r="AR250" s="207"/>
      <c r="AS250" s="170"/>
      <c r="BI250" s="207"/>
      <c r="BY250" s="83"/>
      <c r="BZ250" s="83"/>
      <c r="CD250" s="83"/>
    </row>
    <row r="251" spans="2:82" s="82" customFormat="1">
      <c r="B251" s="83"/>
      <c r="C251" s="170"/>
      <c r="M251" s="171"/>
      <c r="N251" s="171"/>
      <c r="O251" s="171"/>
      <c r="P251" s="171"/>
      <c r="Q251" s="171"/>
      <c r="R251" s="171"/>
      <c r="S251" s="171"/>
      <c r="T251" s="171"/>
      <c r="U251" s="171"/>
      <c r="V251" s="171"/>
      <c r="W251" s="171"/>
      <c r="X251" s="171"/>
      <c r="Y251" s="171"/>
      <c r="Z251" s="171"/>
      <c r="AA251" s="171"/>
      <c r="AB251" s="171"/>
      <c r="AC251" s="171"/>
      <c r="AD251" s="171"/>
      <c r="AF251" s="83"/>
      <c r="AG251" s="83"/>
      <c r="AH251" s="83"/>
      <c r="AI251" s="83"/>
      <c r="AJ251" s="83"/>
      <c r="AK251" s="171"/>
      <c r="AM251" s="83"/>
      <c r="AN251" s="83"/>
      <c r="AR251" s="207"/>
      <c r="AS251" s="170"/>
      <c r="BI251" s="207"/>
      <c r="BY251" s="83"/>
      <c r="BZ251" s="83"/>
      <c r="CD251" s="83"/>
    </row>
    <row r="252" spans="2:82" s="82" customFormat="1">
      <c r="B252" s="83"/>
      <c r="C252" s="170"/>
      <c r="M252" s="171"/>
      <c r="N252" s="171"/>
      <c r="O252" s="171"/>
      <c r="P252" s="171"/>
      <c r="Q252" s="171"/>
      <c r="R252" s="171"/>
      <c r="S252" s="171"/>
      <c r="T252" s="171"/>
      <c r="U252" s="171"/>
      <c r="V252" s="171"/>
      <c r="W252" s="171"/>
      <c r="X252" s="171"/>
      <c r="Y252" s="171"/>
      <c r="Z252" s="171"/>
      <c r="AA252" s="171"/>
      <c r="AB252" s="171"/>
      <c r="AC252" s="171"/>
      <c r="AD252" s="171"/>
      <c r="AF252" s="83"/>
      <c r="AG252" s="83"/>
      <c r="AH252" s="83"/>
      <c r="AI252" s="83"/>
      <c r="AJ252" s="83"/>
      <c r="AK252" s="171"/>
      <c r="AM252" s="83"/>
      <c r="AN252" s="83"/>
      <c r="AR252" s="207"/>
      <c r="AS252" s="170"/>
      <c r="BI252" s="207"/>
      <c r="BY252" s="83"/>
      <c r="BZ252" s="83"/>
      <c r="CD252" s="83"/>
    </row>
    <row r="253" spans="2:82" s="82" customFormat="1">
      <c r="B253" s="83"/>
      <c r="C253" s="170"/>
      <c r="M253" s="171"/>
      <c r="N253" s="171"/>
      <c r="O253" s="171"/>
      <c r="P253" s="171"/>
      <c r="Q253" s="171"/>
      <c r="R253" s="171"/>
      <c r="S253" s="171"/>
      <c r="T253" s="171"/>
      <c r="U253" s="171"/>
      <c r="V253" s="171"/>
      <c r="W253" s="171"/>
      <c r="X253" s="171"/>
      <c r="Y253" s="171"/>
      <c r="Z253" s="171"/>
      <c r="AA253" s="171"/>
      <c r="AB253" s="171"/>
      <c r="AC253" s="171"/>
      <c r="AD253" s="171"/>
      <c r="AF253" s="83"/>
      <c r="AG253" s="83"/>
      <c r="AH253" s="83"/>
      <c r="AI253" s="83"/>
      <c r="AJ253" s="83"/>
      <c r="AK253" s="171"/>
      <c r="AM253" s="83"/>
      <c r="AN253" s="83"/>
      <c r="AR253" s="207"/>
      <c r="AS253" s="170"/>
      <c r="BI253" s="207"/>
      <c r="BY253" s="83"/>
      <c r="BZ253" s="83"/>
      <c r="CD253" s="83"/>
    </row>
    <row r="254" spans="2:82" s="82" customFormat="1">
      <c r="B254" s="83"/>
      <c r="C254" s="170"/>
      <c r="M254" s="171"/>
      <c r="N254" s="171"/>
      <c r="O254" s="171"/>
      <c r="P254" s="171"/>
      <c r="Q254" s="171"/>
      <c r="R254" s="171"/>
      <c r="S254" s="171"/>
      <c r="T254" s="171"/>
      <c r="U254" s="171"/>
      <c r="V254" s="171"/>
      <c r="W254" s="171"/>
      <c r="X254" s="171"/>
      <c r="Y254" s="171"/>
      <c r="Z254" s="171"/>
      <c r="AA254" s="171"/>
      <c r="AB254" s="171"/>
      <c r="AC254" s="171"/>
      <c r="AD254" s="171"/>
      <c r="AF254" s="83"/>
      <c r="AG254" s="83"/>
      <c r="AH254" s="83"/>
      <c r="AI254" s="83"/>
      <c r="AJ254" s="83"/>
      <c r="AK254" s="171"/>
      <c r="AM254" s="83"/>
      <c r="AN254" s="83"/>
      <c r="AR254" s="207"/>
      <c r="AS254" s="170"/>
      <c r="BI254" s="207"/>
      <c r="BY254" s="83"/>
      <c r="BZ254" s="83"/>
      <c r="CD254" s="83"/>
    </row>
    <row r="255" spans="2:82" s="82" customFormat="1">
      <c r="B255" s="83"/>
      <c r="C255" s="170"/>
      <c r="M255" s="171"/>
      <c r="N255" s="171"/>
      <c r="O255" s="171"/>
      <c r="P255" s="171"/>
      <c r="Q255" s="171"/>
      <c r="R255" s="171"/>
      <c r="S255" s="171"/>
      <c r="T255" s="171"/>
      <c r="U255" s="171"/>
      <c r="V255" s="171"/>
      <c r="W255" s="171"/>
      <c r="X255" s="171"/>
      <c r="Y255" s="171"/>
      <c r="Z255" s="171"/>
      <c r="AA255" s="171"/>
      <c r="AB255" s="171"/>
      <c r="AC255" s="171"/>
      <c r="AD255" s="171"/>
      <c r="AF255" s="83"/>
      <c r="AG255" s="83"/>
      <c r="AH255" s="83"/>
      <c r="AI255" s="83"/>
      <c r="AJ255" s="83"/>
      <c r="AK255" s="171"/>
      <c r="AM255" s="83"/>
      <c r="AN255" s="83"/>
      <c r="AR255" s="207"/>
      <c r="AS255" s="170"/>
      <c r="BI255" s="207"/>
      <c r="BY255" s="83"/>
      <c r="BZ255" s="83"/>
      <c r="CD255" s="83"/>
    </row>
    <row r="256" spans="2:82" s="82" customFormat="1">
      <c r="B256" s="83"/>
      <c r="C256" s="170"/>
      <c r="M256" s="171"/>
      <c r="N256" s="171"/>
      <c r="O256" s="171"/>
      <c r="P256" s="171"/>
      <c r="Q256" s="171"/>
      <c r="R256" s="171"/>
      <c r="S256" s="171"/>
      <c r="T256" s="171"/>
      <c r="U256" s="171"/>
      <c r="V256" s="171"/>
      <c r="W256" s="171"/>
      <c r="X256" s="171"/>
      <c r="Y256" s="171"/>
      <c r="Z256" s="171"/>
      <c r="AA256" s="171"/>
      <c r="AB256" s="171"/>
      <c r="AC256" s="171"/>
      <c r="AD256" s="171"/>
      <c r="AF256" s="83"/>
      <c r="AG256" s="83"/>
      <c r="AH256" s="83"/>
      <c r="AI256" s="83"/>
      <c r="AJ256" s="83"/>
      <c r="AK256" s="171"/>
      <c r="AM256" s="83"/>
      <c r="AN256" s="83"/>
      <c r="AR256" s="207"/>
      <c r="AS256" s="170"/>
      <c r="BI256" s="207"/>
      <c r="BY256" s="83"/>
      <c r="BZ256" s="83"/>
      <c r="CD256" s="83"/>
    </row>
    <row r="257" spans="2:82" s="82" customFormat="1">
      <c r="B257" s="83"/>
      <c r="C257" s="170"/>
      <c r="M257" s="171"/>
      <c r="N257" s="171"/>
      <c r="O257" s="171"/>
      <c r="P257" s="171"/>
      <c r="Q257" s="171"/>
      <c r="R257" s="171"/>
      <c r="S257" s="171"/>
      <c r="T257" s="171"/>
      <c r="U257" s="171"/>
      <c r="V257" s="171"/>
      <c r="W257" s="171"/>
      <c r="X257" s="171"/>
      <c r="Y257" s="171"/>
      <c r="Z257" s="171"/>
      <c r="AA257" s="171"/>
      <c r="AB257" s="171"/>
      <c r="AC257" s="171"/>
      <c r="AD257" s="171"/>
      <c r="AF257" s="83"/>
      <c r="AG257" s="83"/>
      <c r="AH257" s="83"/>
      <c r="AI257" s="83"/>
      <c r="AJ257" s="83"/>
      <c r="AK257" s="171"/>
      <c r="AM257" s="83"/>
      <c r="AN257" s="83"/>
      <c r="AR257" s="207"/>
      <c r="AS257" s="170"/>
      <c r="BI257" s="207"/>
      <c r="BY257" s="83"/>
      <c r="BZ257" s="83"/>
      <c r="CD257" s="83"/>
    </row>
    <row r="258" spans="2:82" s="82" customFormat="1">
      <c r="B258" s="83"/>
      <c r="C258" s="170"/>
      <c r="M258" s="171"/>
      <c r="N258" s="171"/>
      <c r="O258" s="171"/>
      <c r="P258" s="171"/>
      <c r="Q258" s="171"/>
      <c r="R258" s="171"/>
      <c r="S258" s="171"/>
      <c r="T258" s="171"/>
      <c r="U258" s="171"/>
      <c r="V258" s="171"/>
      <c r="W258" s="171"/>
      <c r="X258" s="171"/>
      <c r="Y258" s="171"/>
      <c r="Z258" s="171"/>
      <c r="AA258" s="171"/>
      <c r="AB258" s="171"/>
      <c r="AC258" s="171"/>
      <c r="AD258" s="171"/>
      <c r="AF258" s="83"/>
      <c r="AG258" s="83"/>
      <c r="AH258" s="83"/>
      <c r="AI258" s="83"/>
      <c r="AJ258" s="83"/>
      <c r="AK258" s="171"/>
      <c r="AM258" s="83"/>
      <c r="AN258" s="83"/>
      <c r="AR258" s="207"/>
      <c r="AS258" s="170"/>
      <c r="BI258" s="207"/>
      <c r="BY258" s="83"/>
      <c r="BZ258" s="83"/>
      <c r="CD258" s="83"/>
    </row>
    <row r="259" spans="2:82" s="82" customFormat="1">
      <c r="B259" s="83"/>
      <c r="C259" s="170"/>
      <c r="M259" s="171"/>
      <c r="N259" s="171"/>
      <c r="O259" s="171"/>
      <c r="P259" s="171"/>
      <c r="Q259" s="171"/>
      <c r="R259" s="171"/>
      <c r="S259" s="171"/>
      <c r="T259" s="171"/>
      <c r="U259" s="171"/>
      <c r="V259" s="171"/>
      <c r="W259" s="171"/>
      <c r="X259" s="171"/>
      <c r="Y259" s="171"/>
      <c r="Z259" s="171"/>
      <c r="AA259" s="171"/>
      <c r="AB259" s="171"/>
      <c r="AC259" s="171"/>
      <c r="AD259" s="171"/>
      <c r="AF259" s="83"/>
      <c r="AG259" s="83"/>
      <c r="AH259" s="83"/>
      <c r="AI259" s="83"/>
      <c r="AJ259" s="83"/>
      <c r="AK259" s="171"/>
      <c r="AM259" s="83"/>
      <c r="AN259" s="83"/>
      <c r="AR259" s="207"/>
      <c r="AS259" s="170"/>
      <c r="BI259" s="207"/>
      <c r="BY259" s="83"/>
      <c r="BZ259" s="83"/>
      <c r="CD259" s="83"/>
    </row>
    <row r="260" spans="2:82" s="82" customFormat="1">
      <c r="B260" s="83"/>
      <c r="C260" s="170"/>
      <c r="M260" s="171"/>
      <c r="N260" s="171"/>
      <c r="O260" s="171"/>
      <c r="P260" s="171"/>
      <c r="Q260" s="171"/>
      <c r="R260" s="171"/>
      <c r="S260" s="171"/>
      <c r="T260" s="171"/>
      <c r="U260" s="171"/>
      <c r="V260" s="171"/>
      <c r="W260" s="171"/>
      <c r="X260" s="171"/>
      <c r="Y260" s="171"/>
      <c r="Z260" s="171"/>
      <c r="AA260" s="171"/>
      <c r="AB260" s="171"/>
      <c r="AC260" s="171"/>
      <c r="AD260" s="171"/>
      <c r="AF260" s="83"/>
      <c r="AG260" s="83"/>
      <c r="AH260" s="83"/>
      <c r="AI260" s="83"/>
      <c r="AJ260" s="83"/>
      <c r="AK260" s="171"/>
      <c r="AM260" s="83"/>
      <c r="AN260" s="83"/>
      <c r="AR260" s="207"/>
      <c r="AS260" s="170"/>
      <c r="BI260" s="207"/>
      <c r="BY260" s="83"/>
      <c r="BZ260" s="83"/>
      <c r="CD260" s="83"/>
    </row>
    <row r="261" spans="2:82" s="82" customFormat="1">
      <c r="B261" s="83"/>
      <c r="C261" s="170"/>
      <c r="M261" s="171"/>
      <c r="N261" s="171"/>
      <c r="O261" s="171"/>
      <c r="P261" s="171"/>
      <c r="Q261" s="171"/>
      <c r="R261" s="171"/>
      <c r="S261" s="171"/>
      <c r="T261" s="171"/>
      <c r="U261" s="171"/>
      <c r="V261" s="171"/>
      <c r="W261" s="171"/>
      <c r="X261" s="171"/>
      <c r="Y261" s="171"/>
      <c r="Z261" s="171"/>
      <c r="AA261" s="171"/>
      <c r="AB261" s="171"/>
      <c r="AC261" s="171"/>
      <c r="AD261" s="171"/>
      <c r="AF261" s="83"/>
      <c r="AG261" s="83"/>
      <c r="AH261" s="83"/>
      <c r="AI261" s="83"/>
      <c r="AJ261" s="83"/>
      <c r="AK261" s="171"/>
      <c r="AM261" s="83"/>
      <c r="AN261" s="83"/>
      <c r="AR261" s="207"/>
      <c r="AS261" s="170"/>
      <c r="BI261" s="207"/>
      <c r="BY261" s="83"/>
      <c r="BZ261" s="83"/>
      <c r="CD261" s="83"/>
    </row>
    <row r="262" spans="2:82" s="82" customFormat="1">
      <c r="B262" s="83"/>
      <c r="C262" s="170"/>
      <c r="M262" s="171"/>
      <c r="N262" s="171"/>
      <c r="O262" s="171"/>
      <c r="P262" s="171"/>
      <c r="Q262" s="171"/>
      <c r="R262" s="171"/>
      <c r="S262" s="171"/>
      <c r="T262" s="171"/>
      <c r="U262" s="171"/>
      <c r="V262" s="171"/>
      <c r="W262" s="171"/>
      <c r="X262" s="171"/>
      <c r="Y262" s="171"/>
      <c r="Z262" s="171"/>
      <c r="AA262" s="171"/>
      <c r="AB262" s="171"/>
      <c r="AC262" s="171"/>
      <c r="AD262" s="171"/>
      <c r="AF262" s="83"/>
      <c r="AG262" s="83"/>
      <c r="AH262" s="83"/>
      <c r="AI262" s="83"/>
      <c r="AJ262" s="83"/>
      <c r="AK262" s="171"/>
      <c r="AM262" s="83"/>
      <c r="AN262" s="83"/>
      <c r="AR262" s="207"/>
      <c r="AS262" s="170"/>
      <c r="BI262" s="207"/>
      <c r="BY262" s="83"/>
      <c r="BZ262" s="83"/>
      <c r="CD262" s="83"/>
    </row>
    <row r="263" spans="2:82" s="82" customFormat="1">
      <c r="B263" s="83"/>
      <c r="C263" s="170"/>
      <c r="M263" s="171"/>
      <c r="N263" s="171"/>
      <c r="O263" s="171"/>
      <c r="P263" s="171"/>
      <c r="Q263" s="171"/>
      <c r="R263" s="171"/>
      <c r="S263" s="171"/>
      <c r="T263" s="171"/>
      <c r="U263" s="171"/>
      <c r="V263" s="171"/>
      <c r="W263" s="171"/>
      <c r="X263" s="171"/>
      <c r="Y263" s="171"/>
      <c r="Z263" s="171"/>
      <c r="AA263" s="171"/>
      <c r="AB263" s="171"/>
      <c r="AC263" s="171"/>
      <c r="AD263" s="171"/>
      <c r="AF263" s="83"/>
      <c r="AG263" s="83"/>
      <c r="AH263" s="83"/>
      <c r="AI263" s="83"/>
      <c r="AJ263" s="83"/>
      <c r="AK263" s="171"/>
      <c r="AM263" s="83"/>
      <c r="AN263" s="83"/>
      <c r="AR263" s="207"/>
      <c r="AS263" s="170"/>
      <c r="BI263" s="207"/>
      <c r="BY263" s="83"/>
      <c r="BZ263" s="83"/>
      <c r="CD263" s="83"/>
    </row>
    <row r="264" spans="2:82" s="82" customFormat="1">
      <c r="B264" s="83"/>
      <c r="C264" s="170"/>
      <c r="M264" s="171"/>
      <c r="N264" s="171"/>
      <c r="O264" s="171"/>
      <c r="P264" s="171"/>
      <c r="Q264" s="171"/>
      <c r="R264" s="171"/>
      <c r="S264" s="171"/>
      <c r="T264" s="171"/>
      <c r="U264" s="171"/>
      <c r="V264" s="171"/>
      <c r="W264" s="171"/>
      <c r="X264" s="171"/>
      <c r="Y264" s="171"/>
      <c r="Z264" s="171"/>
      <c r="AA264" s="171"/>
      <c r="AB264" s="171"/>
      <c r="AC264" s="171"/>
      <c r="AD264" s="171"/>
      <c r="AF264" s="83"/>
      <c r="AG264" s="83"/>
      <c r="AH264" s="83"/>
      <c r="AI264" s="83"/>
      <c r="AJ264" s="83"/>
      <c r="AK264" s="171"/>
      <c r="AM264" s="83"/>
      <c r="AN264" s="83"/>
      <c r="AR264" s="207"/>
      <c r="AS264" s="170"/>
      <c r="BI264" s="207"/>
      <c r="BY264" s="83"/>
      <c r="BZ264" s="83"/>
      <c r="CD264" s="83"/>
    </row>
    <row r="265" spans="2:82" s="82" customFormat="1">
      <c r="B265" s="83"/>
      <c r="C265" s="170"/>
      <c r="M265" s="171"/>
      <c r="N265" s="171"/>
      <c r="O265" s="171"/>
      <c r="P265" s="171"/>
      <c r="Q265" s="171"/>
      <c r="R265" s="171"/>
      <c r="S265" s="171"/>
      <c r="T265" s="171"/>
      <c r="U265" s="171"/>
      <c r="V265" s="171"/>
      <c r="W265" s="171"/>
      <c r="X265" s="171"/>
      <c r="Y265" s="171"/>
      <c r="Z265" s="171"/>
      <c r="AA265" s="171"/>
      <c r="AB265" s="171"/>
      <c r="AC265" s="171"/>
      <c r="AD265" s="171"/>
      <c r="AF265" s="83"/>
      <c r="AG265" s="83"/>
      <c r="AH265" s="83"/>
      <c r="AI265" s="83"/>
      <c r="AJ265" s="83"/>
      <c r="AK265" s="171"/>
      <c r="AM265" s="83"/>
      <c r="AN265" s="83"/>
      <c r="AR265" s="207"/>
      <c r="AS265" s="170"/>
      <c r="BI265" s="207"/>
      <c r="BY265" s="83"/>
      <c r="BZ265" s="83"/>
      <c r="CD265" s="83"/>
    </row>
  </sheetData>
  <autoFilter ref="B12:AP12" xr:uid="{FFEBB282-C842-499C-80DA-6770A585555B}"/>
  <mergeCells count="67">
    <mergeCell ref="AS8:AS12"/>
    <mergeCell ref="AT8:AV12"/>
    <mergeCell ref="AW8:AW12"/>
    <mergeCell ref="AX8:AX12"/>
    <mergeCell ref="AY8:BA10"/>
    <mergeCell ref="AY11:AY12"/>
    <mergeCell ref="BA11:BA12"/>
    <mergeCell ref="AO8:AO10"/>
    <mergeCell ref="AH9:AK10"/>
    <mergeCell ref="AU4:AV4"/>
    <mergeCell ref="AS1:BG1"/>
    <mergeCell ref="AS2:AT2"/>
    <mergeCell ref="AU2:AX2"/>
    <mergeCell ref="BE2:BF2"/>
    <mergeCell ref="AS3:AT3"/>
    <mergeCell ref="AU3:AW3"/>
    <mergeCell ref="BE8:BE12"/>
    <mergeCell ref="BF8:BF12"/>
    <mergeCell ref="BG8:BG12"/>
    <mergeCell ref="AP8:AP10"/>
    <mergeCell ref="AZ11:AZ12"/>
    <mergeCell ref="BB8:BB12"/>
    <mergeCell ref="BC8:BC12"/>
    <mergeCell ref="BH8:BH12"/>
    <mergeCell ref="H9:H11"/>
    <mergeCell ref="I9:I11"/>
    <mergeCell ref="AL9:AL10"/>
    <mergeCell ref="H8:I8"/>
    <mergeCell ref="J8:J11"/>
    <mergeCell ref="L8:L10"/>
    <mergeCell ref="S9:V10"/>
    <mergeCell ref="W9:Z10"/>
    <mergeCell ref="AA9:AD10"/>
    <mergeCell ref="O9:R10"/>
    <mergeCell ref="M9:M10"/>
    <mergeCell ref="N9:N10"/>
    <mergeCell ref="AM9:AN10"/>
    <mergeCell ref="AE9:AE10"/>
    <mergeCell ref="BD8:BD12"/>
    <mergeCell ref="AM227:AN227"/>
    <mergeCell ref="W226:Z226"/>
    <mergeCell ref="AA226:AD226"/>
    <mergeCell ref="AA227:AC227"/>
    <mergeCell ref="W227:Y227"/>
    <mergeCell ref="AH227:AK227"/>
    <mergeCell ref="AH226:AK226"/>
    <mergeCell ref="O8:R8"/>
    <mergeCell ref="S8:V8"/>
    <mergeCell ref="AM226:AN226"/>
    <mergeCell ref="AG9:AG10"/>
    <mergeCell ref="AE224:AF224"/>
    <mergeCell ref="W8:Z8"/>
    <mergeCell ref="AA8:AD8"/>
    <mergeCell ref="AE8:AK8"/>
    <mergeCell ref="AF9:AF10"/>
    <mergeCell ref="AL8:AN8"/>
    <mergeCell ref="N225:N226"/>
    <mergeCell ref="O226:R226"/>
    <mergeCell ref="S226:V226"/>
    <mergeCell ref="O227:Q227"/>
    <mergeCell ref="S227:U227"/>
    <mergeCell ref="K8:K11"/>
    <mergeCell ref="M225:M226"/>
    <mergeCell ref="B8:B11"/>
    <mergeCell ref="C8:C11"/>
    <mergeCell ref="D8:F11"/>
    <mergeCell ref="G8:G11"/>
  </mergeCells>
  <phoneticPr fontId="6"/>
  <conditionalFormatting sqref="AH13:AH88">
    <cfRule type="expression" dxfId="10" priority="5">
      <formula>AND(AF13="日", AG13="")</formula>
    </cfRule>
  </conditionalFormatting>
  <conditionalFormatting sqref="AI13:AI223">
    <cfRule type="expression" dxfId="9" priority="12">
      <formula>AND(AF13="日", AG13="●")</formula>
    </cfRule>
  </conditionalFormatting>
  <conditionalFormatting sqref="AJ13:AJ223">
    <cfRule type="expression" dxfId="8" priority="11">
      <formula>AND(AF13="外", AG13="")</formula>
    </cfRule>
  </conditionalFormatting>
  <conditionalFormatting sqref="AK13:AK88">
    <cfRule type="expression" dxfId="7" priority="6">
      <formula>AND(AF13="外", AG13="●")</formula>
    </cfRule>
  </conditionalFormatting>
  <conditionalFormatting sqref="AM13:AM223">
    <cfRule type="expression" dxfId="6" priority="10">
      <formula>AL13="見学・視察"</formula>
    </cfRule>
  </conditionalFormatting>
  <conditionalFormatting sqref="AN13:AN223">
    <cfRule type="expression" dxfId="5" priority="9">
      <formula>AL13="手土産"</formula>
    </cfRule>
  </conditionalFormatting>
  <conditionalFormatting sqref="AU3:AW3">
    <cfRule type="expression" dxfId="4" priority="2">
      <formula>LENB($D$3)&gt;13</formula>
    </cfRule>
  </conditionalFormatting>
  <conditionalFormatting sqref="BE2">
    <cfRule type="expression" dxfId="3" priority="1">
      <formula>LENB(#REF!)&gt;120</formula>
    </cfRule>
  </conditionalFormatting>
  <dataValidations count="16">
    <dataValidation type="list" allowBlank="1" showInputMessage="1" showErrorMessage="1" sqref="AF13:AF223" xr:uid="{985F631B-BDE0-4A66-8E9B-A598F13641F3}">
      <formula1>"日,外"</formula1>
    </dataValidation>
    <dataValidation type="list" allowBlank="1" showInputMessage="1" showErrorMessage="1" sqref="BA95:BA223 BB14:BB223 J13:J223" xr:uid="{E1A7CA39-5067-4676-A803-1531702F2E35}">
      <formula1>"日本語,英語,その他"</formula1>
    </dataValidation>
    <dataValidation type="list" allowBlank="1" showInputMessage="1" sqref="AL13:AL223" xr:uid="{2A12705B-AB85-40F2-AABF-FCCF5187A336}">
      <formula1>"見学・視察,手土産"</formula1>
    </dataValidation>
    <dataValidation type="list" allowBlank="1" showInputMessage="1" showErrorMessage="1" sqref="AW14:AW223" xr:uid="{6F04A8E7-C74A-46AC-81C7-19682D227627}">
      <formula1>"講義,実習,視察,討議,発表"</formula1>
    </dataValidation>
    <dataValidation type="list" allowBlank="1" showInputMessage="1" showErrorMessage="1" sqref="B13:B223 AG13:AG223" xr:uid="{C8653D78-C036-4191-AB4A-BF12B5F49C11}">
      <formula1>"●"</formula1>
    </dataValidation>
    <dataValidation type="list" allowBlank="1" showInputMessage="1" showErrorMessage="1" sqref="K13:K223" xr:uid="{4A30587E-9F85-476C-96D3-75E03959EFEE}">
      <formula1>"サブ"</formula1>
    </dataValidation>
    <dataValidation type="list" allowBlank="1" showInputMessage="1" showErrorMessage="1" sqref="L13:L223" xr:uid="{659CC978-5072-4212-99BD-CAB5285D7E29}">
      <formula1>"業務総括者,事務管理者,講師(個人),講師(法人),検討会等参加(個人),検討会等参加(法人)"</formula1>
    </dataValidation>
    <dataValidation type="list" allowBlank="1" showInputMessage="1" showErrorMessage="1" sqref="M13:N223" xr:uid="{98A0DCD6-D7CB-405A-8E30-70FF8485A1A5}">
      <formula1>"0.5,1.0"</formula1>
    </dataValidation>
    <dataValidation type="list" allowBlank="1" showInputMessage="1" showErrorMessage="1" error="この値は、ドロップダウンリストから選択してください。" sqref="BE3" xr:uid="{677826F1-6A9C-4DBD-8F7E-F39E4D865955}">
      <formula1>"1,2,3,4,5"</formula1>
    </dataValidation>
    <dataValidation type="list" allowBlank="1" showInputMessage="1" showErrorMessage="1" sqref="BE4" xr:uid="{17B70761-02A6-4A40-A40E-58C74D6B49F9}">
      <formula1>"課題別研修,国別研修,青年研修,長期研修,日系社会研修,日系サポーター"</formula1>
    </dataValidation>
    <dataValidation type="list" allowBlank="1" showInputMessage="1" showErrorMessage="1" sqref="BC14:BC223" xr:uid="{28A31003-979A-4973-B223-EAC2848DB77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その他"</formula1>
    </dataValidation>
    <dataValidation type="list" allowBlank="1" showInputMessage="1" showErrorMessage="1" sqref="BH14:BI223" xr:uid="{95C19804-4DB2-4CD5-AAEE-B6ADE8F94A37}">
      <formula1>"強調する"</formula1>
    </dataValidation>
    <dataValidation type="list" errorStyle="information" allowBlank="1" showInputMessage="1" showErrorMessage="1" sqref="BB13" xr:uid="{750CC791-E4EA-4CA6-B1D6-23ABC1A0F2B1}">
      <formula1>"日本語,英語,その他"</formula1>
    </dataValidation>
    <dataValidation type="list" errorStyle="information" allowBlank="1" showInputMessage="1" showErrorMessage="1" sqref="BC13" xr:uid="{8A27EDBE-9BF2-49DB-8A6D-62BBC5341471}">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その他"</formula1>
    </dataValidation>
    <dataValidation type="list" errorStyle="information" allowBlank="1" showInputMessage="1" showErrorMessage="1" sqref="BH13:BI13" xr:uid="{740A43F3-FAEF-414F-ACE6-F5887A543C7E}">
      <formula1>"強調する"</formula1>
    </dataValidation>
    <dataValidation type="list" errorStyle="information" allowBlank="1" showInputMessage="1" showErrorMessage="1" sqref="AW13" xr:uid="{8F2328D4-FD00-4CB3-9C47-FA8B2048935A}">
      <formula1>"講義,実習,視察,討議,発表"</formula1>
    </dataValidation>
  </dataValidations>
  <hyperlinks>
    <hyperlink ref="A2" location="'（参考）業従者・講師配置計画表 '!AU:BJ" display="研修日程表にジャンプします（クリック）" xr:uid="{B5DEC25B-0187-4596-9A04-20F64F6B23C4}"/>
  </hyperlinks>
  <printOptions horizontalCentered="1"/>
  <pageMargins left="0.70866141732283472" right="0.70866141732283472" top="0.74803149606299213" bottom="0.55118110236220474" header="0.31496062992125984" footer="0.31496062992125984"/>
  <pageSetup paperSize="9" scale="39" orientation="portrait" cellComments="asDisplayed"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E44612B749DA843A58A5B6EF5958D0F" ma:contentTypeVersion="19" ma:contentTypeDescription="新しいドキュメントを作成します。" ma:contentTypeScope="" ma:versionID="8e15a0dc773c7801741d4f3ad8aea483">
  <xsd:schema xmlns:xsd="http://www.w3.org/2001/XMLSchema" xmlns:xs="http://www.w3.org/2001/XMLSchema" xmlns:p="http://schemas.microsoft.com/office/2006/metadata/properties" xmlns:ns3="9f7ad151-f813-4cf2-b65f-12034e3a9bca" xmlns:ns4="ad8f79b2-322d-4c43-bfc0-b69f9f82a610" targetNamespace="http://schemas.microsoft.com/office/2006/metadata/properties" ma:root="true" ma:fieldsID="061578ebe1cd384323e157078996ddc5" ns3:_="" ns4:_="">
    <xsd:import namespace="9f7ad151-f813-4cf2-b65f-12034e3a9bca"/>
    <xsd:import namespace="ad8f79b2-322d-4c43-bfc0-b69f9f82a61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Location" minOccurs="0"/>
                <xsd:element ref="ns3:_activity" minOccurs="0"/>
                <xsd:element ref="ns3:MediaServiceObjectDetectorVersions" minOccurs="0"/>
                <xsd:element ref="ns3:MediaServiceSystemTag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7ad151-f813-4cf2-b65f-12034e3a9b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d8f79b2-322d-4c43-bfc0-b69f9f82a610"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SharingHintHash" ma:index="20"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f7ad151-f813-4cf2-b65f-12034e3a9bca" xsi:nil="true"/>
  </documentManagement>
</p:properties>
</file>

<file path=customXml/itemProps1.xml><?xml version="1.0" encoding="utf-8"?>
<ds:datastoreItem xmlns:ds="http://schemas.openxmlformats.org/officeDocument/2006/customXml" ds:itemID="{2D9872FD-A8AE-4D40-B2C8-D343AC2CAC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7ad151-f813-4cf2-b65f-12034e3a9bca"/>
    <ds:schemaRef ds:uri="ad8f79b2-322d-4c43-bfc0-b69f9f82a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A783E6-6B80-44DC-99A2-A036BDD446B7}">
  <ds:schemaRefs>
    <ds:schemaRef ds:uri="http://schemas.microsoft.com/sharepoint/v3/contenttype/forms"/>
  </ds:schemaRefs>
</ds:datastoreItem>
</file>

<file path=customXml/itemProps3.xml><?xml version="1.0" encoding="utf-8"?>
<ds:datastoreItem xmlns:ds="http://schemas.openxmlformats.org/officeDocument/2006/customXml" ds:itemID="{C77CF643-4E4F-40E5-B304-5E4CB0C384D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f7ad151-f813-4cf2-b65f-12034e3a9bca"/>
    <ds:schemaRef ds:uri="ad8f79b2-322d-4c43-bfc0-b69f9f82a610"/>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27</vt:i4>
      </vt:variant>
      <vt:variant>
        <vt:lpstr>名前付き一覧</vt:lpstr>
      </vt:variant>
      <vt:variant>
        <vt:i4>72</vt:i4>
      </vt:variant>
    </vt:vector>
  </HeadingPairs>
  <TitlesOfParts>
    <vt:vector size="99" baseType="lpstr">
      <vt:lpstr>◆入力について◆ </vt:lpstr>
      <vt:lpstr>2026単価表</vt:lpstr>
      <vt:lpstr>基本情報</vt:lpstr>
      <vt:lpstr>表紙・見積書</vt:lpstr>
      <vt:lpstr>【1】見・契_経費 契約金額内訳書</vt:lpstr>
      <vt:lpstr>(参考)人日積算</vt:lpstr>
      <vt:lpstr>【2】見・契_業務人件費</vt:lpstr>
      <vt:lpstr>【3】見・契_一般謝金</vt:lpstr>
      <vt:lpstr>（参考）業従者・講師配置計画 兼 研修日程表</vt:lpstr>
      <vt:lpstr>【4】見・契_研修旅費</vt:lpstr>
      <vt:lpstr>【5】見・契_研修諸経費</vt:lpstr>
      <vt:lpstr>請求書_概算払</vt:lpstr>
      <vt:lpstr>請求書_前金払</vt:lpstr>
      <vt:lpstr>請求書_追給・ゼロ精算・確定払</vt:lpstr>
      <vt:lpstr>請求書_戻入</vt:lpstr>
      <vt:lpstr>請求書_ランプサム(確定払)</vt:lpstr>
      <vt:lpstr>表紙・経費確定報告書</vt:lpstr>
      <vt:lpstr>【1】精_経費内訳書（概算払)</vt:lpstr>
      <vt:lpstr>【1】精_経費内訳書 (前金払)</vt:lpstr>
      <vt:lpstr>【1】精_経費内訳書 (確定払)</vt:lpstr>
      <vt:lpstr>【2】精_業務人件費</vt:lpstr>
      <vt:lpstr>【3】精_一般謝金</vt:lpstr>
      <vt:lpstr>【２・3】精_業従配置実績・一般謝金内訳</vt:lpstr>
      <vt:lpstr>【4】精_研修旅費</vt:lpstr>
      <vt:lpstr>【5】精 研修諸経費</vt:lpstr>
      <vt:lpstr>損料請求書</vt:lpstr>
      <vt:lpstr>証書貼付台紙</vt:lpstr>
      <vt:lpstr>'（参考）業従者・講師配置計画 兼 研修日程表'!【2】見・契_一般謝金</vt:lpstr>
      <vt:lpstr>【２・3】精_業従配置実績・一般謝金内訳!【2】見・契_一般謝金</vt:lpstr>
      <vt:lpstr>'（参考）業従者・講師配置計画 兼 研修日程表'!【2】見・契_検討会等参加謝金</vt:lpstr>
      <vt:lpstr>【２・3】精_業従配置実績・一般謝金内訳!【2】見・契_検討会等参加謝金</vt:lpstr>
      <vt:lpstr>'（参考）業従者・講師配置計画 兼 研修日程表'!【2】見・契_見学謝金</vt:lpstr>
      <vt:lpstr>【２・3】精_業従配置実績・一般謝金内訳!【2】見・契_見学謝金</vt:lpstr>
      <vt:lpstr>'（参考）業従者・講師配置計画 兼 研修日程表'!【2】見・契_原稿謝金</vt:lpstr>
      <vt:lpstr>【２・3】精_業従配置実績・一般謝金内訳!【2】見・契_原稿謝金</vt:lpstr>
      <vt:lpstr>'（参考）業従者・講師配置計画 兼 研修日程表'!【2】見・契_講師謝金</vt:lpstr>
      <vt:lpstr>【２・3】精_業従配置実績・一般謝金内訳!【2】見・契_講師謝金</vt:lpstr>
      <vt:lpstr>【4】見・契_研修旅費!【3】見・契_研修旅費</vt:lpstr>
      <vt:lpstr>【4】精_研修旅費!【3】見・契_研修旅費</vt:lpstr>
      <vt:lpstr>'【5】精 研修諸経費'!【6】見・契_会議費</vt:lpstr>
      <vt:lpstr>【6】見・契_会議費</vt:lpstr>
      <vt:lpstr>'【5】精 研修諸経費'!【6】見・契_研修諸経費</vt:lpstr>
      <vt:lpstr>【6】見・契_研修諸経費</vt:lpstr>
      <vt:lpstr>'【5】精 研修諸経費'!【6】見・契_施設機材借料損料</vt:lpstr>
      <vt:lpstr>【6】見・契_施設機材借料損料</vt:lpstr>
      <vt:lpstr>'【5】精 研修諸経費'!【6】見・契_施設入場料</vt:lpstr>
      <vt:lpstr>【6】見・契_施設入場料</vt:lpstr>
      <vt:lpstr>'【5】精 研修諸経費'!【6】見・契_資材費</vt:lpstr>
      <vt:lpstr>【6】見・契_資材費</vt:lpstr>
      <vt:lpstr>'【5】精 研修諸経費'!【6】見・契_通訳傭上費</vt:lpstr>
      <vt:lpstr>【6】見・契_通訳傭上費</vt:lpstr>
      <vt:lpstr>【2】精_業務人件費!【7】見・契_業務管理費</vt:lpstr>
      <vt:lpstr>【7】見・契_業務管理費</vt:lpstr>
      <vt:lpstr>【2】精_業務人件費!【7】見・契_業務人件費</vt:lpstr>
      <vt:lpstr>【7】見・契_業務人件費</vt:lpstr>
      <vt:lpstr>【2】精_業務人件費!【7】見・契_業務人件費・業務管理費</vt:lpstr>
      <vt:lpstr>【7】見・契_業務人件費・業務管理費</vt:lpstr>
      <vt:lpstr>'（参考）業従者・講師配置計画 兼 研修日程表'!Print_Area</vt:lpstr>
      <vt:lpstr>'(参考)人日積算'!Print_Area</vt:lpstr>
      <vt:lpstr>'【1】見・契_経費 契約金額内訳書'!Print_Area</vt:lpstr>
      <vt:lpstr>'【1】精_経費内訳書 (確定払)'!Print_Area</vt:lpstr>
      <vt:lpstr>'【1】精_経費内訳書 (前金払)'!Print_Area</vt:lpstr>
      <vt:lpstr>'【1】精_経費内訳書（概算払)'!Print_Area</vt:lpstr>
      <vt:lpstr>【2】見・契_業務人件費!Print_Area</vt:lpstr>
      <vt:lpstr>【2】精_業務人件費!Print_Area</vt:lpstr>
      <vt:lpstr>【２・3】精_業従配置実績・一般謝金内訳!Print_Area</vt:lpstr>
      <vt:lpstr>【3】見・契_一般謝金!Print_Area</vt:lpstr>
      <vt:lpstr>【3】精_一般謝金!Print_Area</vt:lpstr>
      <vt:lpstr>【4】見・契_研修旅費!Print_Area</vt:lpstr>
      <vt:lpstr>【4】精_研修旅費!Print_Area</vt:lpstr>
      <vt:lpstr>【5】見・契_研修諸経費!Print_Area</vt:lpstr>
      <vt:lpstr>'【5】精 研修諸経費'!Print_Area</vt:lpstr>
      <vt:lpstr>'◆入力について◆ '!Print_Area</vt:lpstr>
      <vt:lpstr>'2026単価表'!Print_Area</vt:lpstr>
      <vt:lpstr>証書貼付台紙!Print_Area</vt:lpstr>
      <vt:lpstr>'請求書_ランプサム(確定払)'!Print_Area</vt:lpstr>
      <vt:lpstr>請求書_概算払!Print_Area</vt:lpstr>
      <vt:lpstr>請求書_前金払!Print_Area</vt:lpstr>
      <vt:lpstr>請求書_追給・ゼロ精算・確定払!Print_Area</vt:lpstr>
      <vt:lpstr>請求書_戻入!Print_Area</vt:lpstr>
      <vt:lpstr>損料請求書!Print_Area</vt:lpstr>
      <vt:lpstr>表紙・経費確定報告書!Print_Area</vt:lpstr>
      <vt:lpstr>表紙・見積書!Print_Area</vt:lpstr>
      <vt:lpstr>'（参考）業従者・講師配置計画 兼 研修日程表'!Print_Titles</vt:lpstr>
      <vt:lpstr>【２・3】精_業従配置実績・一般謝金内訳!Print_Titles</vt:lpstr>
      <vt:lpstr>【4】見・契_研修旅費!Print_Titles</vt:lpstr>
      <vt:lpstr>【4】精_研修旅費!Print_Titles</vt:lpstr>
      <vt:lpstr>【5】見・契_研修諸経費!Print_Titles</vt:lpstr>
      <vt:lpstr>'【5】精 研修諸経費'!Print_Titles</vt:lpstr>
      <vt:lpstr>基本情報</vt:lpstr>
      <vt:lpstr>見・契_経費内訳書</vt:lpstr>
      <vt:lpstr>証書貼付台紙!証書貼付用台紙</vt:lpstr>
      <vt:lpstr>人日積算</vt:lpstr>
      <vt:lpstr>'【1】精_経費内訳書 (確定払)'!精算_経費内訳書</vt:lpstr>
      <vt:lpstr>'【1】精_経費内訳書 (前金払)'!精算_経費内訳書</vt:lpstr>
      <vt:lpstr>'【1】精_経費内訳書（概算払)'!精算_経費内訳書</vt:lpstr>
      <vt:lpstr>'請求書_ランプサム(確定払)'!請求書_追給</vt:lpstr>
      <vt:lpstr>請求書_戻入!請求書_追給</vt:lpstr>
      <vt:lpstr>請求書_追給</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2026-03-18T03:20:04Z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0x0101001E44612B749DA843A58A5B6EF5958D0F</vt:lpwstr>
  </property>
  <property fmtid="{D5CDD505-2E9C-101B-9397-08002B2CF9AE}" pid="3" name="MediaServiceImageTags">
    <vt:lpwstr/>
  </property>
</Properties>
</file>